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D22305E8-E6B7-4D2C-B71C-1657F3DEE656}" xr6:coauthVersionLast="47" xr6:coauthVersionMax="47" xr10:uidLastSave="{00000000-0000-0000-0000-000000000000}"/>
  <bookViews>
    <workbookView xWindow="-110" yWindow="-110" windowWidth="25820" windowHeight="15500" xr2:uid="{483F97CC-40AC-40ED-AA12-ABF1E357A4F2}"/>
  </bookViews>
  <sheets>
    <sheet name="CONFIG" sheetId="10" r:id="rId1"/>
    <sheet name="CAPA MEDIÇÃO" sheetId="11" r:id="rId2"/>
    <sheet name="CARTA DE ENTREGA" sheetId="12" r:id="rId3"/>
    <sheet name="RESUM." sheetId="9" r:id="rId4"/>
    <sheet name="EAP DE MEDIÇÃO" sheetId="14" r:id="rId5"/>
    <sheet name="CRONOGRAMA DE METAS" sheetId="13"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e">#REF!</definedName>
    <definedName name="__________JM1">#REF!</definedName>
    <definedName name="__________JM1_1">#REF!</definedName>
    <definedName name="__________JM1_10">#REF!</definedName>
    <definedName name="__________JM1_6">#REF!</definedName>
    <definedName name="__________JM1_8">#REF!</definedName>
    <definedName name="__________JM1_9">#REF!</definedName>
    <definedName name="__________JM2">#REF!</definedName>
    <definedName name="__________JM2_1">#REF!</definedName>
    <definedName name="__________JM2_10">#REF!</definedName>
    <definedName name="__________JM2_6">#REF!</definedName>
    <definedName name="__________JM2_8">#REF!</definedName>
    <definedName name="__________JM2_9">#REF!</definedName>
    <definedName name="__________JM3">#REF!</definedName>
    <definedName name="__________JM3_1">#REF!</definedName>
    <definedName name="__________JM3_10">#REF!</definedName>
    <definedName name="__________JM3_6">#REF!</definedName>
    <definedName name="__________JM3_8">#REF!</definedName>
    <definedName name="__________JM3_9">#REF!</definedName>
    <definedName name="__________JM4">#REF!</definedName>
    <definedName name="__________JM4_1">#REF!</definedName>
    <definedName name="__________JM4_10">#REF!</definedName>
    <definedName name="__________JM4_6">#REF!</definedName>
    <definedName name="__________JM4_8">#REF!</definedName>
    <definedName name="__________JM4_9">#REF!</definedName>
    <definedName name="__________JM5">#REF!</definedName>
    <definedName name="__________JM5_1">#REF!</definedName>
    <definedName name="__________JM5_10">#REF!</definedName>
    <definedName name="__________JM5_6">#REF!</definedName>
    <definedName name="__________JM5_8">#REF!</definedName>
    <definedName name="__________JM5_9">#REF!</definedName>
    <definedName name="__________JM6">#REF!</definedName>
    <definedName name="__________JM6_1">#REF!</definedName>
    <definedName name="__________JM6_10">#REF!</definedName>
    <definedName name="__________JM6_6">#REF!</definedName>
    <definedName name="__________JM6_8">#REF!</definedName>
    <definedName name="__________JM6_9">#REF!</definedName>
    <definedName name="__________PM1">#REF!</definedName>
    <definedName name="__________PM1_1">#REF!</definedName>
    <definedName name="__________PM1_10">#REF!</definedName>
    <definedName name="__________PM1_6">#REF!</definedName>
    <definedName name="__________PM1_8">#REF!</definedName>
    <definedName name="__________PM1_9">#REF!</definedName>
    <definedName name="__________PM2">#REF!</definedName>
    <definedName name="__________PM2_1">#REF!</definedName>
    <definedName name="__________PM2_10">#REF!</definedName>
    <definedName name="__________PM2_6">#REF!</definedName>
    <definedName name="__________PM2_8">#REF!</definedName>
    <definedName name="__________PM2_9">#REF!</definedName>
    <definedName name="__________PM3">#REF!</definedName>
    <definedName name="__________PM3_1">#REF!</definedName>
    <definedName name="__________PM3_10">#REF!</definedName>
    <definedName name="__________PM3_6">#REF!</definedName>
    <definedName name="__________PM3_8">#REF!</definedName>
    <definedName name="__________PM3_9">#REF!</definedName>
    <definedName name="__________PM4">#REF!</definedName>
    <definedName name="__________PM4_1">#REF!</definedName>
    <definedName name="__________PM4_10">#REF!</definedName>
    <definedName name="__________PM4_6">#REF!</definedName>
    <definedName name="__________PM4_8">#REF!</definedName>
    <definedName name="__________PM4_9">#REF!</definedName>
    <definedName name="__________PM5">#REF!</definedName>
    <definedName name="__________PM5_1">#REF!</definedName>
    <definedName name="__________PM5_10">#REF!</definedName>
    <definedName name="__________PM5_6">#REF!</definedName>
    <definedName name="__________PM5_8">#REF!</definedName>
    <definedName name="__________PM5_9">#REF!</definedName>
    <definedName name="__________PM6">#REF!</definedName>
    <definedName name="__________PM6_1">#REF!</definedName>
    <definedName name="__________PM6_10">#REF!</definedName>
    <definedName name="__________PM6_6">#REF!</definedName>
    <definedName name="__________PM6_8">#REF!</definedName>
    <definedName name="__________PM6_9">#REF!</definedName>
    <definedName name="_________JM1">#REF!</definedName>
    <definedName name="_________JM1_1">#REF!</definedName>
    <definedName name="_________JM1_10">#REF!</definedName>
    <definedName name="_________JM1_6">#REF!</definedName>
    <definedName name="_________JM1_8">#REF!</definedName>
    <definedName name="_________JM1_9">#REF!</definedName>
    <definedName name="_________JM2">#REF!</definedName>
    <definedName name="_________JM2_1">#REF!</definedName>
    <definedName name="_________JM2_10">#REF!</definedName>
    <definedName name="_________JM2_6">#REF!</definedName>
    <definedName name="_________JM2_8">#REF!</definedName>
    <definedName name="_________JM2_9">#REF!</definedName>
    <definedName name="_________JM3">#REF!</definedName>
    <definedName name="_________JM3_1">#REF!</definedName>
    <definedName name="_________JM3_10">#REF!</definedName>
    <definedName name="_________JM3_6">#REF!</definedName>
    <definedName name="_________JM3_8">#REF!</definedName>
    <definedName name="_________JM3_9">#REF!</definedName>
    <definedName name="_________JM4">#REF!</definedName>
    <definedName name="_________JM4_1">#REF!</definedName>
    <definedName name="_________JM4_10">#REF!</definedName>
    <definedName name="_________JM4_6">#REF!</definedName>
    <definedName name="_________JM4_8">#REF!</definedName>
    <definedName name="_________JM4_9">#REF!</definedName>
    <definedName name="_________JM5">#REF!</definedName>
    <definedName name="_________JM5_1">#REF!</definedName>
    <definedName name="_________JM5_10">#REF!</definedName>
    <definedName name="_________JM5_6">#REF!</definedName>
    <definedName name="_________JM5_8">#REF!</definedName>
    <definedName name="_________JM5_9">#REF!</definedName>
    <definedName name="_________JM6">#REF!</definedName>
    <definedName name="_________JM6_1">#REF!</definedName>
    <definedName name="_________JM6_10">#REF!</definedName>
    <definedName name="_________JM6_6">#REF!</definedName>
    <definedName name="_________JM6_8">#REF!</definedName>
    <definedName name="_________JM6_9">#REF!</definedName>
    <definedName name="_________PM1">#REF!</definedName>
    <definedName name="_________PM1_1">#REF!</definedName>
    <definedName name="_________PM1_10">#REF!</definedName>
    <definedName name="_________PM1_6">#REF!</definedName>
    <definedName name="_________PM1_8">#REF!</definedName>
    <definedName name="_________PM1_9">#REF!</definedName>
    <definedName name="_________PM2">#REF!</definedName>
    <definedName name="_________PM2_1">#REF!</definedName>
    <definedName name="_________PM2_10">#REF!</definedName>
    <definedName name="_________PM2_6">#REF!</definedName>
    <definedName name="_________PM2_8">#REF!</definedName>
    <definedName name="_________PM2_9">#REF!</definedName>
    <definedName name="_________PM3">#REF!</definedName>
    <definedName name="_________PM3_1">#REF!</definedName>
    <definedName name="_________PM3_10">#REF!</definedName>
    <definedName name="_________PM3_6">#REF!</definedName>
    <definedName name="_________PM3_8">#REF!</definedName>
    <definedName name="_________PM3_9">#REF!</definedName>
    <definedName name="_________PM4">#REF!</definedName>
    <definedName name="_________PM4_1">#REF!</definedName>
    <definedName name="_________PM4_10">#REF!</definedName>
    <definedName name="_________PM4_6">#REF!</definedName>
    <definedName name="_________PM4_8">#REF!</definedName>
    <definedName name="_________PM4_9">#REF!</definedName>
    <definedName name="_________PM5">#REF!</definedName>
    <definedName name="_________PM5_1">#REF!</definedName>
    <definedName name="_________PM5_10">#REF!</definedName>
    <definedName name="_________PM5_6">#REF!</definedName>
    <definedName name="_________PM5_8">#REF!</definedName>
    <definedName name="_________PM5_9">#REF!</definedName>
    <definedName name="_________PM6">#REF!</definedName>
    <definedName name="_________PM6_1">#REF!</definedName>
    <definedName name="_________PM6_10">#REF!</definedName>
    <definedName name="_________PM6_6">#REF!</definedName>
    <definedName name="_________PM6_8">#REF!</definedName>
    <definedName name="_________PM6_9">#REF!</definedName>
    <definedName name="________JM1">#REF!</definedName>
    <definedName name="________JM1_1">#REF!</definedName>
    <definedName name="________JM1_10">#REF!</definedName>
    <definedName name="________JM1_6">#REF!</definedName>
    <definedName name="________JM1_8">#REF!</definedName>
    <definedName name="________JM1_9">#REF!</definedName>
    <definedName name="________JM2">#REF!</definedName>
    <definedName name="________JM2_1">#REF!</definedName>
    <definedName name="________JM2_10">#REF!</definedName>
    <definedName name="________JM2_6">#REF!</definedName>
    <definedName name="________JM2_8">#REF!</definedName>
    <definedName name="________JM2_9">#REF!</definedName>
    <definedName name="________JM3">#REF!</definedName>
    <definedName name="________JM3_1">#REF!</definedName>
    <definedName name="________JM3_10">#REF!</definedName>
    <definedName name="________JM3_6">#REF!</definedName>
    <definedName name="________JM3_8">#REF!</definedName>
    <definedName name="________JM3_9">#REF!</definedName>
    <definedName name="________JM4">#REF!</definedName>
    <definedName name="________JM4_1">#REF!</definedName>
    <definedName name="________JM4_10">#REF!</definedName>
    <definedName name="________JM4_6">#REF!</definedName>
    <definedName name="________JM4_8">#REF!</definedName>
    <definedName name="________JM4_9">#REF!</definedName>
    <definedName name="________JM5">#REF!</definedName>
    <definedName name="________JM5_1">#REF!</definedName>
    <definedName name="________JM5_10">#REF!</definedName>
    <definedName name="________JM5_6">#REF!</definedName>
    <definedName name="________JM5_8">#REF!</definedName>
    <definedName name="________JM5_9">#REF!</definedName>
    <definedName name="________JM6">#REF!</definedName>
    <definedName name="________JM6_1">#REF!</definedName>
    <definedName name="________JM6_10">#REF!</definedName>
    <definedName name="________JM6_6">#REF!</definedName>
    <definedName name="________JM6_8">#REF!</definedName>
    <definedName name="________JM6_9">#REF!</definedName>
    <definedName name="________PM1">#REF!</definedName>
    <definedName name="________PM1_1">#REF!</definedName>
    <definedName name="________PM1_10">#REF!</definedName>
    <definedName name="________PM1_6">#REF!</definedName>
    <definedName name="________PM1_8">#REF!</definedName>
    <definedName name="________PM1_9">#REF!</definedName>
    <definedName name="________PM2">#REF!</definedName>
    <definedName name="________PM2_1">#REF!</definedName>
    <definedName name="________PM2_10">#REF!</definedName>
    <definedName name="________PM2_6">#REF!</definedName>
    <definedName name="________PM2_8">#REF!</definedName>
    <definedName name="________PM2_9">#REF!</definedName>
    <definedName name="________PM3">#REF!</definedName>
    <definedName name="________PM3_1">#REF!</definedName>
    <definedName name="________PM3_10">#REF!</definedName>
    <definedName name="________PM3_6">#REF!</definedName>
    <definedName name="________PM3_8">#REF!</definedName>
    <definedName name="________PM3_9">#REF!</definedName>
    <definedName name="________PM4">#REF!</definedName>
    <definedName name="________PM4_1">#REF!</definedName>
    <definedName name="________PM4_10">#REF!</definedName>
    <definedName name="________PM4_6">#REF!</definedName>
    <definedName name="________PM4_8">#REF!</definedName>
    <definedName name="________PM4_9">#REF!</definedName>
    <definedName name="________PM5">#REF!</definedName>
    <definedName name="________PM5_1">#REF!</definedName>
    <definedName name="________PM5_10">#REF!</definedName>
    <definedName name="________PM5_6">#REF!</definedName>
    <definedName name="________PM5_8">#REF!</definedName>
    <definedName name="________PM5_9">#REF!</definedName>
    <definedName name="________PM6">#REF!</definedName>
    <definedName name="________PM6_1">#REF!</definedName>
    <definedName name="________PM6_10">#REF!</definedName>
    <definedName name="________PM6_6">#REF!</definedName>
    <definedName name="________PM6_8">#REF!</definedName>
    <definedName name="________PM6_9">#REF!</definedName>
    <definedName name="_______JM1">#REF!</definedName>
    <definedName name="_______JM1_1">#REF!</definedName>
    <definedName name="_______JM1_10">#REF!</definedName>
    <definedName name="_______JM1_6">#REF!</definedName>
    <definedName name="_______JM1_8">#REF!</definedName>
    <definedName name="_______JM1_9">#REF!</definedName>
    <definedName name="_______JM2">#REF!</definedName>
    <definedName name="_______JM2_1">#REF!</definedName>
    <definedName name="_______JM2_10">#REF!</definedName>
    <definedName name="_______JM2_6">#REF!</definedName>
    <definedName name="_______JM2_8">#REF!</definedName>
    <definedName name="_______JM2_9">#REF!</definedName>
    <definedName name="_______JM3">#REF!</definedName>
    <definedName name="_______JM3_1">#REF!</definedName>
    <definedName name="_______JM3_10">#REF!</definedName>
    <definedName name="_______JM3_6">#REF!</definedName>
    <definedName name="_______JM3_8">#REF!</definedName>
    <definedName name="_______JM3_9">#REF!</definedName>
    <definedName name="_______JM4">#REF!</definedName>
    <definedName name="_______JM4_1">#REF!</definedName>
    <definedName name="_______JM4_10">#REF!</definedName>
    <definedName name="_______JM4_6">#REF!</definedName>
    <definedName name="_______JM4_8">#REF!</definedName>
    <definedName name="_______JM4_9">#REF!</definedName>
    <definedName name="_______JM5">#REF!</definedName>
    <definedName name="_______JM5_1">#REF!</definedName>
    <definedName name="_______JM5_10">#REF!</definedName>
    <definedName name="_______JM5_6">#REF!</definedName>
    <definedName name="_______JM5_8">#REF!</definedName>
    <definedName name="_______JM5_9">#REF!</definedName>
    <definedName name="_______JM6">#REF!</definedName>
    <definedName name="_______JM6_1">#REF!</definedName>
    <definedName name="_______JM6_10">#REF!</definedName>
    <definedName name="_______JM6_6">#REF!</definedName>
    <definedName name="_______JM6_8">#REF!</definedName>
    <definedName name="_______JM6_9">#REF!</definedName>
    <definedName name="_______PM1">#REF!</definedName>
    <definedName name="_______PM1_1">#REF!</definedName>
    <definedName name="_______PM1_10">#REF!</definedName>
    <definedName name="_______PM1_6">#REF!</definedName>
    <definedName name="_______PM1_8">#REF!</definedName>
    <definedName name="_______PM1_9">#REF!</definedName>
    <definedName name="_______PM2">#REF!</definedName>
    <definedName name="_______PM2_1">#REF!</definedName>
    <definedName name="_______PM2_10">#REF!</definedName>
    <definedName name="_______PM2_6">#REF!</definedName>
    <definedName name="_______PM2_8">#REF!</definedName>
    <definedName name="_______PM2_9">#REF!</definedName>
    <definedName name="_______PM3">#REF!</definedName>
    <definedName name="_______PM3_1">#REF!</definedName>
    <definedName name="_______PM3_10">#REF!</definedName>
    <definedName name="_______PM3_6">#REF!</definedName>
    <definedName name="_______PM3_8">#REF!</definedName>
    <definedName name="_______PM3_9">#REF!</definedName>
    <definedName name="_______PM4">#REF!</definedName>
    <definedName name="_______PM4_1">#REF!</definedName>
    <definedName name="_______PM4_10">#REF!</definedName>
    <definedName name="_______PM4_6">#REF!</definedName>
    <definedName name="_______PM4_8">#REF!</definedName>
    <definedName name="_______PM4_9">#REF!</definedName>
    <definedName name="_______PM5">#REF!</definedName>
    <definedName name="_______PM5_1">#REF!</definedName>
    <definedName name="_______PM5_10">#REF!</definedName>
    <definedName name="_______PM5_6">#REF!</definedName>
    <definedName name="_______PM5_8">#REF!</definedName>
    <definedName name="_______PM5_9">#REF!</definedName>
    <definedName name="_______PM6">#REF!</definedName>
    <definedName name="_______PM6_1">#REF!</definedName>
    <definedName name="_______PM6_10">#REF!</definedName>
    <definedName name="_______PM6_6">#REF!</definedName>
    <definedName name="_______PM6_8">#REF!</definedName>
    <definedName name="_______PM6_9">#REF!</definedName>
    <definedName name="______JM1">#REF!</definedName>
    <definedName name="______JM1_1">#REF!</definedName>
    <definedName name="______JM1_10">#REF!</definedName>
    <definedName name="______JM1_6">#REF!</definedName>
    <definedName name="______JM1_8">#REF!</definedName>
    <definedName name="______JM1_9">#REF!</definedName>
    <definedName name="______JM2">#REF!</definedName>
    <definedName name="______JM2_1">#REF!</definedName>
    <definedName name="______JM2_10">#REF!</definedName>
    <definedName name="______JM2_6">#REF!</definedName>
    <definedName name="______JM2_8">#REF!</definedName>
    <definedName name="______JM2_9">#REF!</definedName>
    <definedName name="______JM3">#REF!</definedName>
    <definedName name="______JM3_1">#REF!</definedName>
    <definedName name="______JM3_10">#REF!</definedName>
    <definedName name="______JM3_6">#REF!</definedName>
    <definedName name="______JM3_8">#REF!</definedName>
    <definedName name="______JM3_9">#REF!</definedName>
    <definedName name="______JM4">#REF!</definedName>
    <definedName name="______JM4_1">#REF!</definedName>
    <definedName name="______JM4_10">#REF!</definedName>
    <definedName name="______JM4_6">#REF!</definedName>
    <definedName name="______JM4_8">#REF!</definedName>
    <definedName name="______JM4_9">#REF!</definedName>
    <definedName name="______JM5">#REF!</definedName>
    <definedName name="______JM5_1">#REF!</definedName>
    <definedName name="______JM5_10">#REF!</definedName>
    <definedName name="______JM5_6">#REF!</definedName>
    <definedName name="______JM5_8">#REF!</definedName>
    <definedName name="______JM5_9">#REF!</definedName>
    <definedName name="______JM6">#REF!</definedName>
    <definedName name="______JM6_1">#REF!</definedName>
    <definedName name="______JM6_10">#REF!</definedName>
    <definedName name="______JM6_6">#REF!</definedName>
    <definedName name="______JM6_8">#REF!</definedName>
    <definedName name="______JM6_9">#REF!</definedName>
    <definedName name="______PM1">#REF!</definedName>
    <definedName name="______PM1_1">#REF!</definedName>
    <definedName name="______PM1_10">#REF!</definedName>
    <definedName name="______PM1_6">#REF!</definedName>
    <definedName name="______PM1_8">#REF!</definedName>
    <definedName name="______PM1_9">#REF!</definedName>
    <definedName name="______PM2">#REF!</definedName>
    <definedName name="______PM2_1">#REF!</definedName>
    <definedName name="______PM2_10">#REF!</definedName>
    <definedName name="______PM2_6">#REF!</definedName>
    <definedName name="______PM2_8">#REF!</definedName>
    <definedName name="______PM2_9">#REF!</definedName>
    <definedName name="______PM3">#REF!</definedName>
    <definedName name="______PM3_1">#REF!</definedName>
    <definedName name="______PM3_10">#REF!</definedName>
    <definedName name="______PM3_6">#REF!</definedName>
    <definedName name="______PM3_8">#REF!</definedName>
    <definedName name="______PM3_9">#REF!</definedName>
    <definedName name="______PM4">#REF!</definedName>
    <definedName name="______PM4_1">#REF!</definedName>
    <definedName name="______PM4_10">#REF!</definedName>
    <definedName name="______PM4_6">#REF!</definedName>
    <definedName name="______PM4_8">#REF!</definedName>
    <definedName name="______PM4_9">#REF!</definedName>
    <definedName name="______PM5">#REF!</definedName>
    <definedName name="______PM5_1">#REF!</definedName>
    <definedName name="______PM5_10">#REF!</definedName>
    <definedName name="______PM5_6">#REF!</definedName>
    <definedName name="______PM5_8">#REF!</definedName>
    <definedName name="______PM5_9">#REF!</definedName>
    <definedName name="______PM6">#REF!</definedName>
    <definedName name="______PM6_1">#REF!</definedName>
    <definedName name="______PM6_10">#REF!</definedName>
    <definedName name="______PM6_6">#REF!</definedName>
    <definedName name="______PM6_8">#REF!</definedName>
    <definedName name="______PM6_9">#REF!</definedName>
    <definedName name="_____JM1">#REF!</definedName>
    <definedName name="_____JM1_1">#REF!</definedName>
    <definedName name="_____JM1_10">#REF!</definedName>
    <definedName name="_____JM1_6">#REF!</definedName>
    <definedName name="_____JM1_8">#REF!</definedName>
    <definedName name="_____JM1_9">#REF!</definedName>
    <definedName name="_____JM2">#REF!</definedName>
    <definedName name="_____JM2_1">#REF!</definedName>
    <definedName name="_____JM2_10">#REF!</definedName>
    <definedName name="_____JM2_6">#REF!</definedName>
    <definedName name="_____JM2_8">#REF!</definedName>
    <definedName name="_____JM2_9">#REF!</definedName>
    <definedName name="_____JM3">#REF!</definedName>
    <definedName name="_____JM3_1">#REF!</definedName>
    <definedName name="_____JM3_10">#REF!</definedName>
    <definedName name="_____JM3_6">#REF!</definedName>
    <definedName name="_____JM3_8">#REF!</definedName>
    <definedName name="_____JM3_9">#REF!</definedName>
    <definedName name="_____JM4">#REF!</definedName>
    <definedName name="_____JM4_1">#REF!</definedName>
    <definedName name="_____JM4_10">#REF!</definedName>
    <definedName name="_____JM4_6">#REF!</definedName>
    <definedName name="_____JM4_8">#REF!</definedName>
    <definedName name="_____JM4_9">#REF!</definedName>
    <definedName name="_____JM5">#REF!</definedName>
    <definedName name="_____JM5_1">#REF!</definedName>
    <definedName name="_____JM5_10">#REF!</definedName>
    <definedName name="_____JM5_6">#REF!</definedName>
    <definedName name="_____JM5_8">#REF!</definedName>
    <definedName name="_____JM5_9">#REF!</definedName>
    <definedName name="_____JM6">#REF!</definedName>
    <definedName name="_____JM6_1">#REF!</definedName>
    <definedName name="_____JM6_10">#REF!</definedName>
    <definedName name="_____JM6_6">#REF!</definedName>
    <definedName name="_____JM6_8">#REF!</definedName>
    <definedName name="_____JM6_9">#REF!</definedName>
    <definedName name="_____PM1">#REF!</definedName>
    <definedName name="_____PM1_1">#REF!</definedName>
    <definedName name="_____PM1_10">#REF!</definedName>
    <definedName name="_____PM1_6">#REF!</definedName>
    <definedName name="_____PM1_8">#REF!</definedName>
    <definedName name="_____PM1_9">#REF!</definedName>
    <definedName name="_____PM2">#REF!</definedName>
    <definedName name="_____PM2_1">#REF!</definedName>
    <definedName name="_____PM2_10">#REF!</definedName>
    <definedName name="_____PM2_6">#REF!</definedName>
    <definedName name="_____PM2_8">#REF!</definedName>
    <definedName name="_____PM2_9">#REF!</definedName>
    <definedName name="_____PM3">#REF!</definedName>
    <definedName name="_____PM3_1">#REF!</definedName>
    <definedName name="_____PM3_10">#REF!</definedName>
    <definedName name="_____PM3_6">#REF!</definedName>
    <definedName name="_____PM3_8">#REF!</definedName>
    <definedName name="_____PM3_9">#REF!</definedName>
    <definedName name="_____PM4">#REF!</definedName>
    <definedName name="_____PM4_1">#REF!</definedName>
    <definedName name="_____PM4_10">#REF!</definedName>
    <definedName name="_____PM4_6">#REF!</definedName>
    <definedName name="_____PM4_8">#REF!</definedName>
    <definedName name="_____PM4_9">#REF!</definedName>
    <definedName name="_____PM5">#REF!</definedName>
    <definedName name="_____PM5_1">#REF!</definedName>
    <definedName name="_____PM5_10">#REF!</definedName>
    <definedName name="_____PM5_6">#REF!</definedName>
    <definedName name="_____PM5_8">#REF!</definedName>
    <definedName name="_____PM5_9">#REF!</definedName>
    <definedName name="_____PM6">#REF!</definedName>
    <definedName name="_____PM6_1">#REF!</definedName>
    <definedName name="_____PM6_10">#REF!</definedName>
    <definedName name="_____PM6_6">#REF!</definedName>
    <definedName name="_____PM6_8">#REF!</definedName>
    <definedName name="_____PM6_9">#REF!</definedName>
    <definedName name="____JM1">#REF!</definedName>
    <definedName name="____JM1_1">#REF!</definedName>
    <definedName name="____JM1_10">#REF!</definedName>
    <definedName name="____JM1_6">#REF!</definedName>
    <definedName name="____JM1_8">#REF!</definedName>
    <definedName name="____JM1_9">#REF!</definedName>
    <definedName name="____JM2">#REF!</definedName>
    <definedName name="____JM2_1">#REF!</definedName>
    <definedName name="____JM2_10">#REF!</definedName>
    <definedName name="____JM2_6">#REF!</definedName>
    <definedName name="____JM2_8">#REF!</definedName>
    <definedName name="____JM2_9">#REF!</definedName>
    <definedName name="____JM3">#REF!</definedName>
    <definedName name="____JM3_1">#REF!</definedName>
    <definedName name="____JM3_10">#REF!</definedName>
    <definedName name="____JM3_6">#REF!</definedName>
    <definedName name="____JM3_8">#REF!</definedName>
    <definedName name="____JM3_9">#REF!</definedName>
    <definedName name="____JM4">#REF!</definedName>
    <definedName name="____JM4_1">#REF!</definedName>
    <definedName name="____JM4_10">#REF!</definedName>
    <definedName name="____JM4_6">#REF!</definedName>
    <definedName name="____JM4_8">#REF!</definedName>
    <definedName name="____JM4_9">#REF!</definedName>
    <definedName name="____JM5">#REF!</definedName>
    <definedName name="____JM5_1">#REF!</definedName>
    <definedName name="____JM5_10">#REF!</definedName>
    <definedName name="____JM5_6">#REF!</definedName>
    <definedName name="____JM5_8">#REF!</definedName>
    <definedName name="____JM5_9">#REF!</definedName>
    <definedName name="____JM6">#REF!</definedName>
    <definedName name="____JM6_1">#REF!</definedName>
    <definedName name="____JM6_10">#REF!</definedName>
    <definedName name="____JM6_6">#REF!</definedName>
    <definedName name="____JM6_8">#REF!</definedName>
    <definedName name="____JM6_9">#REF!</definedName>
    <definedName name="____PM1">#REF!</definedName>
    <definedName name="____PM1_1">#REF!</definedName>
    <definedName name="____PM1_10">#REF!</definedName>
    <definedName name="____PM1_6">#REF!</definedName>
    <definedName name="____PM1_8">#REF!</definedName>
    <definedName name="____PM1_9">#REF!</definedName>
    <definedName name="____PM2">#REF!</definedName>
    <definedName name="____PM2_1">#REF!</definedName>
    <definedName name="____PM2_10">#REF!</definedName>
    <definedName name="____PM2_6">#REF!</definedName>
    <definedName name="____PM2_8">#REF!</definedName>
    <definedName name="____PM2_9">#REF!</definedName>
    <definedName name="____PM3">#REF!</definedName>
    <definedName name="____PM3_1">#REF!</definedName>
    <definedName name="____PM3_10">#REF!</definedName>
    <definedName name="____PM3_6">#REF!</definedName>
    <definedName name="____PM3_8">#REF!</definedName>
    <definedName name="____PM3_9">#REF!</definedName>
    <definedName name="____PM4">#REF!</definedName>
    <definedName name="____PM4_1">#REF!</definedName>
    <definedName name="____PM4_10">#REF!</definedName>
    <definedName name="____PM4_6">#REF!</definedName>
    <definedName name="____PM4_8">#REF!</definedName>
    <definedName name="____PM4_9">#REF!</definedName>
    <definedName name="____PM5">#REF!</definedName>
    <definedName name="____PM5_1">#REF!</definedName>
    <definedName name="____PM5_10">#REF!</definedName>
    <definedName name="____PM5_6">#REF!</definedName>
    <definedName name="____PM5_8">#REF!</definedName>
    <definedName name="____PM5_9">#REF!</definedName>
    <definedName name="____PM6">#REF!</definedName>
    <definedName name="____PM6_1">#REF!</definedName>
    <definedName name="____PM6_10">#REF!</definedName>
    <definedName name="____PM6_6">#REF!</definedName>
    <definedName name="____PM6_8">#REF!</definedName>
    <definedName name="____PM6_9">#REF!</definedName>
    <definedName name="____R">#REF!</definedName>
    <definedName name="___aca25">[1]COMP!$V$3</definedName>
    <definedName name="___ELE1">#REF!</definedName>
    <definedName name="___ELE2">#REF!</definedName>
    <definedName name="___ELE3">#REF!</definedName>
    <definedName name="___JM1">#REF!</definedName>
    <definedName name="___JM1_1">#REF!</definedName>
    <definedName name="___JM1_10">#REF!</definedName>
    <definedName name="___JM1_6">#REF!</definedName>
    <definedName name="___JM1_8">#REF!</definedName>
    <definedName name="___JM1_9">#REF!</definedName>
    <definedName name="___JM2">#REF!</definedName>
    <definedName name="___JM2_1">#REF!</definedName>
    <definedName name="___JM2_10">#REF!</definedName>
    <definedName name="___JM2_6">#REF!</definedName>
    <definedName name="___JM2_8">#REF!</definedName>
    <definedName name="___JM2_9">#REF!</definedName>
    <definedName name="___JM3">#REF!</definedName>
    <definedName name="___JM3_1">#REF!</definedName>
    <definedName name="___JM3_10">#REF!</definedName>
    <definedName name="___JM3_6">#REF!</definedName>
    <definedName name="___JM3_8">#REF!</definedName>
    <definedName name="___JM3_9">#REF!</definedName>
    <definedName name="___JM4">#REF!</definedName>
    <definedName name="___JM4_1">#REF!</definedName>
    <definedName name="___JM4_10">#REF!</definedName>
    <definedName name="___JM4_6">#REF!</definedName>
    <definedName name="___JM4_8">#REF!</definedName>
    <definedName name="___JM4_9">#REF!</definedName>
    <definedName name="___JM5">#REF!</definedName>
    <definedName name="___JM5_1">#REF!</definedName>
    <definedName name="___JM5_10">#REF!</definedName>
    <definedName name="___JM5_6">#REF!</definedName>
    <definedName name="___JM5_8">#REF!</definedName>
    <definedName name="___JM5_9">#REF!</definedName>
    <definedName name="___JM6">#REF!</definedName>
    <definedName name="___JM6_1">#REF!</definedName>
    <definedName name="___JM6_10">#REF!</definedName>
    <definedName name="___JM6_6">#REF!</definedName>
    <definedName name="___JM6_8">#REF!</definedName>
    <definedName name="___JM6_9">#REF!</definedName>
    <definedName name="___PM1">#REF!</definedName>
    <definedName name="___PM1_1">#REF!</definedName>
    <definedName name="___PM1_10">#REF!</definedName>
    <definedName name="___PM1_6">#REF!</definedName>
    <definedName name="___PM1_8">#REF!</definedName>
    <definedName name="___PM1_9">#REF!</definedName>
    <definedName name="___PM2">#REF!</definedName>
    <definedName name="___PM2_1">#REF!</definedName>
    <definedName name="___PM2_10">#REF!</definedName>
    <definedName name="___PM2_6">#REF!</definedName>
    <definedName name="___PM2_8">#REF!</definedName>
    <definedName name="___PM2_9">#REF!</definedName>
    <definedName name="___PM3">#REF!</definedName>
    <definedName name="___PM3_1">#REF!</definedName>
    <definedName name="___PM3_10">#REF!</definedName>
    <definedName name="___PM3_6">#REF!</definedName>
    <definedName name="___PM3_8">#REF!</definedName>
    <definedName name="___PM3_9">#REF!</definedName>
    <definedName name="___PM4">#REF!</definedName>
    <definedName name="___PM4_1">#REF!</definedName>
    <definedName name="___PM4_10">#REF!</definedName>
    <definedName name="___PM4_6">#REF!</definedName>
    <definedName name="___PM4_8">#REF!</definedName>
    <definedName name="___PM4_9">#REF!</definedName>
    <definedName name="___PM5">#REF!</definedName>
    <definedName name="___PM5_1">#REF!</definedName>
    <definedName name="___PM5_10">#REF!</definedName>
    <definedName name="___PM5_6">#REF!</definedName>
    <definedName name="___PM5_8">#REF!</definedName>
    <definedName name="___PM5_9">#REF!</definedName>
    <definedName name="___PM6">#REF!</definedName>
    <definedName name="___PM6_1">#REF!</definedName>
    <definedName name="___PM6_10">#REF!</definedName>
    <definedName name="___PM6_6">#REF!</definedName>
    <definedName name="___PM6_8">#REF!</definedName>
    <definedName name="___PM6_9">#REF!</definedName>
    <definedName name="___R">#REF!</definedName>
    <definedName name="___tot1">#REF!</definedName>
    <definedName name="___tot2">#REF!</definedName>
    <definedName name="___tot3">#REF!</definedName>
    <definedName name="___tot4">#REF!</definedName>
    <definedName name="___tot5">#REF!</definedName>
    <definedName name="___tot6">#REF!</definedName>
    <definedName name="___tot7">#REF!</definedName>
    <definedName name="___tot8">#REF!</definedName>
    <definedName name="___xlnm.Print_Area_1">#REF!</definedName>
    <definedName name="___xlnm.Print_Area_2">#REF!</definedName>
    <definedName name="___xlnm.Print_Area_3">#REF!</definedName>
    <definedName name="___xlnm.Print_Area_7">#REF!</definedName>
    <definedName name="__123Graph_BGAS" hidden="1">[2]Detail!#REF!</definedName>
    <definedName name="__EE1" hidden="1">{#N/A,#N/A,FALSE,"Planilha";#N/A,#N/A,FALSE,"Resumo";#N/A,#N/A,FALSE,"Fisico";#N/A,#N/A,FALSE,"Financeiro";#N/A,#N/A,FALSE,"Financeiro"}</definedName>
    <definedName name="__ELE1">#REF!</definedName>
    <definedName name="__ELE2">#REF!</definedName>
    <definedName name="__ELE3">#REF!</definedName>
    <definedName name="__JM1">#REF!</definedName>
    <definedName name="__JM1_1">#REF!</definedName>
    <definedName name="__JM1_10">#REF!</definedName>
    <definedName name="__JM1_6">#REF!</definedName>
    <definedName name="__JM1_8">#REF!</definedName>
    <definedName name="__JM1_9">#REF!</definedName>
    <definedName name="__JM2">#REF!</definedName>
    <definedName name="__JM2_1">#REF!</definedName>
    <definedName name="__JM2_10">#REF!</definedName>
    <definedName name="__JM2_6">#REF!</definedName>
    <definedName name="__JM2_8">#REF!</definedName>
    <definedName name="__JM2_9">#REF!</definedName>
    <definedName name="__JM3">#REF!</definedName>
    <definedName name="__JM3_1">#REF!</definedName>
    <definedName name="__JM3_10">#REF!</definedName>
    <definedName name="__JM3_6">#REF!</definedName>
    <definedName name="__JM3_8">#REF!</definedName>
    <definedName name="__JM3_9">#REF!</definedName>
    <definedName name="__JM4">#REF!</definedName>
    <definedName name="__JM4_1">#REF!</definedName>
    <definedName name="__JM4_10">#REF!</definedName>
    <definedName name="__JM4_6">#REF!</definedName>
    <definedName name="__JM4_8">#REF!</definedName>
    <definedName name="__JM4_9">#REF!</definedName>
    <definedName name="__JM5">#REF!</definedName>
    <definedName name="__JM5_1">#REF!</definedName>
    <definedName name="__JM5_10">#REF!</definedName>
    <definedName name="__JM5_6">#REF!</definedName>
    <definedName name="__JM5_8">#REF!</definedName>
    <definedName name="__JM5_9">#REF!</definedName>
    <definedName name="__JM6">#REF!</definedName>
    <definedName name="__JM6_1">#REF!</definedName>
    <definedName name="__JM6_10">#REF!</definedName>
    <definedName name="__JM6_6">#REF!</definedName>
    <definedName name="__JM6_8">#REF!</definedName>
    <definedName name="__JM6_9">#REF!</definedName>
    <definedName name="__PM1">#REF!</definedName>
    <definedName name="__PM1_1">#REF!</definedName>
    <definedName name="__PM1_10">#REF!</definedName>
    <definedName name="__PM1_6">#REF!</definedName>
    <definedName name="__PM1_8">#REF!</definedName>
    <definedName name="__PM1_9">#REF!</definedName>
    <definedName name="__PM2">#REF!</definedName>
    <definedName name="__PM2_1">#REF!</definedName>
    <definedName name="__PM2_10">#REF!</definedName>
    <definedName name="__PM2_6">#REF!</definedName>
    <definedName name="__PM2_8">#REF!</definedName>
    <definedName name="__PM2_9">#REF!</definedName>
    <definedName name="__PM3">#REF!</definedName>
    <definedName name="__PM3_1">#REF!</definedName>
    <definedName name="__PM3_10">#REF!</definedName>
    <definedName name="__PM3_6">#REF!</definedName>
    <definedName name="__PM3_8">#REF!</definedName>
    <definedName name="__PM3_9">#REF!</definedName>
    <definedName name="__PM4">#REF!</definedName>
    <definedName name="__PM4_1">#REF!</definedName>
    <definedName name="__PM4_10">#REF!</definedName>
    <definedName name="__PM4_6">#REF!</definedName>
    <definedName name="__PM4_8">#REF!</definedName>
    <definedName name="__PM4_9">#REF!</definedName>
    <definedName name="__PM5">#REF!</definedName>
    <definedName name="__PM5_1">#REF!</definedName>
    <definedName name="__PM5_10">#REF!</definedName>
    <definedName name="__PM5_6">#REF!</definedName>
    <definedName name="__PM5_8">#REF!</definedName>
    <definedName name="__PM5_9">#REF!</definedName>
    <definedName name="__PM6">#REF!</definedName>
    <definedName name="__PM6_1">#REF!</definedName>
    <definedName name="__PM6_10">#REF!</definedName>
    <definedName name="__PM6_6">#REF!</definedName>
    <definedName name="__PM6_8">#REF!</definedName>
    <definedName name="__PM6_9">#REF!</definedName>
    <definedName name="__R">#REF!</definedName>
    <definedName name="__sub1">#REF!</definedName>
    <definedName name="__sub3">#REF!</definedName>
    <definedName name="__tot1">#REF!</definedName>
    <definedName name="__tot2">#REF!</definedName>
    <definedName name="__tot3">#REF!</definedName>
    <definedName name="__tot4">#REF!</definedName>
    <definedName name="__tot5">#REF!</definedName>
    <definedName name="__tot6">#REF!</definedName>
    <definedName name="__tot7">#REF!</definedName>
    <definedName name="__tot8">#REF!</definedName>
    <definedName name="__xlfn_IFERROR">#N/A</definedName>
    <definedName name="__xlnm.Print_Area">#REF!</definedName>
    <definedName name="__xlnm.Print_Area_1">#REF!</definedName>
    <definedName name="__xlnm.Print_Area_2">#REF!</definedName>
    <definedName name="__xlnm.Print_Area_3">#REF!</definedName>
    <definedName name="__xlnm.Print_Area_4">#REF!</definedName>
    <definedName name="__xlnm.Print_Area_7">#REF!</definedName>
    <definedName name="__xlnm.Print_Titles">#REF!</definedName>
    <definedName name="__xlnm.Print_Titles_2">(#REF!,#REF!)</definedName>
    <definedName name="_0012">'[3]COMPOSIÇÕES SERVIÇOS'!#REF!</definedName>
    <definedName name="_0013">'[3]COMPOSIÇÕES SERVIÇOS'!#REF!</definedName>
    <definedName name="_0028">'[3]COMPOSIÇÕES SERVIÇOS'!#REF!</definedName>
    <definedName name="_0034">'[3]COMPOSIÇÕES SERVIÇOS'!#REF!</definedName>
    <definedName name="_0035">'[3]COMPOSIÇÕES SERVIÇOS'!#REF!</definedName>
    <definedName name="_0040">'[3]COMPOSIÇÕES SERVIÇOS'!#REF!</definedName>
    <definedName name="_0041">'[3]COMPOSIÇÕES SERVIÇOS'!#REF!</definedName>
    <definedName name="_0043">'[3]COMPOSIÇÕES SERVIÇOS'!#REF!</definedName>
    <definedName name="_0048">'[3]COMPOSIÇÕES SERVIÇOS'!#REF!</definedName>
    <definedName name="_0052">'[3]COMPOSIÇÕES SERVIÇOS'!#REF!</definedName>
    <definedName name="_0054">'[3]COMPOSIÇÕES SERVIÇOS'!#REF!</definedName>
    <definedName name="_0055">'[3]COMPOSIÇÕES SERVIÇOS'!#REF!</definedName>
    <definedName name="_0077">'[3]COMPOSIÇÕES SERVIÇOS'!#REF!</definedName>
    <definedName name="_0094">'[3]COMPOSIÇÕES SERVIÇOS'!#REF!</definedName>
    <definedName name="_0095">'[3]COMPOSIÇÕES SERVIÇOS'!#REF!</definedName>
    <definedName name="_01.004.04">#REF!</definedName>
    <definedName name="_01.004.04_1">#REF!</definedName>
    <definedName name="_01.004.04_5">#REF!</definedName>
    <definedName name="_01.004.05">#REF!</definedName>
    <definedName name="_01.004.05_1">#REF!</definedName>
    <definedName name="_01.004.05_5">#REF!</definedName>
    <definedName name="_01.004.06">#REF!</definedName>
    <definedName name="_01.004.06_1">#REF!</definedName>
    <definedName name="_01.004.06_5">#REF!</definedName>
    <definedName name="_01.004.07">#REF!</definedName>
    <definedName name="_01.004.07_1">#REF!</definedName>
    <definedName name="_01.004.07_5">#REF!</definedName>
    <definedName name="_01.004.08">#REF!</definedName>
    <definedName name="_01.004.08_1">#REF!</definedName>
    <definedName name="_01.004.08_5">#REF!</definedName>
    <definedName name="_01.004.09">#REF!</definedName>
    <definedName name="_01.004.09_1">#REF!</definedName>
    <definedName name="_01.004.09_5">#REF!</definedName>
    <definedName name="_01.005.00">#REF!</definedName>
    <definedName name="_01.005.00_1">#REF!</definedName>
    <definedName name="_01.005.00_5">#REF!</definedName>
    <definedName name="_01.005.01">#REF!</definedName>
    <definedName name="_01.005.01_1">#REF!</definedName>
    <definedName name="_01.005.01_5">#REF!</definedName>
    <definedName name="_01.006.01">#REF!</definedName>
    <definedName name="_01.006.01_1">#REF!</definedName>
    <definedName name="_01.006.01_5">#REF!</definedName>
    <definedName name="_01.007.01">#REF!</definedName>
    <definedName name="_01.007.01_1">#REF!</definedName>
    <definedName name="_01.007.01_5">#REF!</definedName>
    <definedName name="_01.008.01">#REF!</definedName>
    <definedName name="_01.008.02">#REF!</definedName>
    <definedName name="_01.008.02_1">#REF!</definedName>
    <definedName name="_01.008.02_5">#REF!</definedName>
    <definedName name="_01.009.01">#REF!</definedName>
    <definedName name="_01.009.01_1">#REF!</definedName>
    <definedName name="_01.009.01_5">#REF!</definedName>
    <definedName name="_0105">'[3]COMPOSIÇÕES SERVIÇOS'!#REF!</definedName>
    <definedName name="_0109">'[3]COMPOSIÇÕES SERVIÇOS'!#REF!</definedName>
    <definedName name="_0110">'[3]COMPOSIÇÕES SERVIÇOS'!#REF!</definedName>
    <definedName name="_0113">'[3]COMPOSIÇÕES SERVIÇOS'!#REF!</definedName>
    <definedName name="_0172">'[3]COMPOSIÇÕES SERVIÇOS'!#REF!</definedName>
    <definedName name="_02.000.00">#REF!</definedName>
    <definedName name="_02.001.01">#REF!</definedName>
    <definedName name="_02.001.01_1">#REF!</definedName>
    <definedName name="_02.001.01_5">#REF!</definedName>
    <definedName name="_02.002.01">#REF!</definedName>
    <definedName name="_02.002.01_1">#REF!</definedName>
    <definedName name="_02.002.01_5">#REF!</definedName>
    <definedName name="_02.003.01">#REF!</definedName>
    <definedName name="_02.003.01_1">#REF!</definedName>
    <definedName name="_02.003.01_5">#REF!</definedName>
    <definedName name="_02.004.00">#REF!</definedName>
    <definedName name="_02.004.01">#REF!</definedName>
    <definedName name="_02.004.01_1">#REF!</definedName>
    <definedName name="_02.004.01_5">#REF!</definedName>
    <definedName name="_02.005.01">#REF!</definedName>
    <definedName name="_02.005.01_1">#REF!</definedName>
    <definedName name="_02.005.01_5">#REF!</definedName>
    <definedName name="_02.006.00">#REF!</definedName>
    <definedName name="_02.006.00_1">#REF!</definedName>
    <definedName name="_02.006.00_5">#REF!</definedName>
    <definedName name="_02.006.01">#REF!</definedName>
    <definedName name="_02.006.01_1">#REF!</definedName>
    <definedName name="_02.006.01_5">#REF!</definedName>
    <definedName name="_02.006.02">#REF!</definedName>
    <definedName name="_02.006.02_1">#REF!</definedName>
    <definedName name="_02.006.02_5">#REF!</definedName>
    <definedName name="_02.006.03">#REF!</definedName>
    <definedName name="_02.006.03_1">#REF!</definedName>
    <definedName name="_02.006.03_5">#REF!</definedName>
    <definedName name="_02.007.01">#REF!</definedName>
    <definedName name="_02.007.01_1">#REF!</definedName>
    <definedName name="_02.007.01_5">#REF!</definedName>
    <definedName name="_02.009.01">#REF!</definedName>
    <definedName name="_02.009.01_1">#REF!</definedName>
    <definedName name="_02.009.01_5">#REF!</definedName>
    <definedName name="_02.010.01">#REF!</definedName>
    <definedName name="_02.010.01_1">#REF!</definedName>
    <definedName name="_02.010.01_5">#REF!</definedName>
    <definedName name="_02.011.01">#REF!</definedName>
    <definedName name="_02.011.01_1">#REF!</definedName>
    <definedName name="_02.011.01_5">#REF!</definedName>
    <definedName name="_0205">'[3]COMPOSIÇÕES SERVIÇOS'!#REF!</definedName>
    <definedName name="_0215">'[3]COMPOSIÇÕES SERVIÇOS'!#REF!</definedName>
    <definedName name="_0217">'[3]COMPOSIÇÕES SERVIÇOS'!#REF!</definedName>
    <definedName name="_0230">'[3]COMPOSIÇÕES SERVIÇOS'!#REF!</definedName>
    <definedName name="_0232">'[3]COMPOSIÇÕES SERVIÇOS'!#REF!</definedName>
    <definedName name="_0275">'[3]COMPOSIÇÕES SERVIÇOS'!#REF!</definedName>
    <definedName name="_0278">'[3]COMPOSIÇÕES SERVIÇOS'!#REF!</definedName>
    <definedName name="_0279">'[3]COMPOSIÇÕES SERVIÇOS'!#REF!</definedName>
    <definedName name="_0281">'[3]COMPOSIÇÕES SERVIÇOS'!#REF!</definedName>
    <definedName name="_0283">'[3]COMPOSIÇÕES SERVIÇOS'!#REF!</definedName>
    <definedName name="_0284">'[3]COMPOSIÇÕES SERVIÇOS'!#REF!</definedName>
    <definedName name="_0285">'[3]COMPOSIÇÕES SERVIÇOS'!#REF!</definedName>
    <definedName name="_0286">'[3]COMPOSIÇÕES SERVIÇOS'!#REF!</definedName>
    <definedName name="_0287">'[3]COMPOSIÇÕES SERVIÇOS'!#REF!</definedName>
    <definedName name="_0288">'[3]COMPOSIÇÕES SERVIÇOS'!#REF!</definedName>
    <definedName name="_0291">'[3]COMPOSIÇÕES SERVIÇOS'!#REF!</definedName>
    <definedName name="_0292">'[3]COMPOSIÇÕES SERVIÇOS'!#REF!</definedName>
    <definedName name="_03.000.00">#REF!</definedName>
    <definedName name="_03.001.01">#REF!</definedName>
    <definedName name="_03.002.01">#REF!</definedName>
    <definedName name="_03.002.01_1">#REF!</definedName>
    <definedName name="_03.002.01_5">#REF!</definedName>
    <definedName name="_03.003.00">#REF!</definedName>
    <definedName name="_03.003.00_1">#REF!</definedName>
    <definedName name="_03.003.00_5">#REF!</definedName>
    <definedName name="_03.003.01">#REF!</definedName>
    <definedName name="_03.003.01_1">#REF!</definedName>
    <definedName name="_03.003.01_5">#REF!</definedName>
    <definedName name="_03.003.02">#REF!</definedName>
    <definedName name="_03.003.02_1">#REF!</definedName>
    <definedName name="_03.003.02_5">#REF!</definedName>
    <definedName name="_03.003.03">#REF!</definedName>
    <definedName name="_03.003.03_1">#REF!</definedName>
    <definedName name="_03.003.03_5">#REF!</definedName>
    <definedName name="_03.003.04">#REF!</definedName>
    <definedName name="_03.003.04_1">#REF!</definedName>
    <definedName name="_03.003.04_5">#REF!</definedName>
    <definedName name="_03.004.00">#REF!</definedName>
    <definedName name="_03.004.00_1">#REF!</definedName>
    <definedName name="_03.004.00_5">#REF!</definedName>
    <definedName name="_03.004.01">#REF!</definedName>
    <definedName name="_03.004.01_1">#REF!</definedName>
    <definedName name="_03.004.01_5">#REF!</definedName>
    <definedName name="_03.004.02">#REF!</definedName>
    <definedName name="_03.004.02_1">#REF!</definedName>
    <definedName name="_03.004.02_5">#REF!</definedName>
    <definedName name="_03.004.03">#REF!</definedName>
    <definedName name="_03.004.03_1">#REF!</definedName>
    <definedName name="_03.004.03_5">#REF!</definedName>
    <definedName name="_03.005.01">#REF!</definedName>
    <definedName name="_03.006.00">#REF!</definedName>
    <definedName name="_03.006.00_1">#REF!</definedName>
    <definedName name="_03.006.00_5">#REF!</definedName>
    <definedName name="_03.006.01">#REF!</definedName>
    <definedName name="_03.006.01_1">#REF!</definedName>
    <definedName name="_03.006.01_5">#REF!</definedName>
    <definedName name="_03.006.02">#REF!</definedName>
    <definedName name="_03.006.02_1">#REF!</definedName>
    <definedName name="_03.006.02_5">#REF!</definedName>
    <definedName name="_03.007.00">#REF!</definedName>
    <definedName name="_03.007.00_1">#REF!</definedName>
    <definedName name="_03.007.00_5">#REF!</definedName>
    <definedName name="_03.007.01">#REF!</definedName>
    <definedName name="_03.007.01_1">#REF!</definedName>
    <definedName name="_03.007.01_5">#REF!</definedName>
    <definedName name="_03.007.02">#REF!</definedName>
    <definedName name="_03.007.02_1">#REF!</definedName>
    <definedName name="_03.007.02_5">#REF!</definedName>
    <definedName name="_03.008.01">#REF!</definedName>
    <definedName name="_03.008.01_1">#REF!</definedName>
    <definedName name="_03.008.01_5">#REF!</definedName>
    <definedName name="_0311">'[3]COMPOSIÇÕES SERVIÇOS'!#REF!</definedName>
    <definedName name="_0312">'[3]COMPOSIÇÕES SERVIÇOS'!#REF!</definedName>
    <definedName name="_0313">'[3]COMPOSIÇÕES SERVIÇOS'!#REF!</definedName>
    <definedName name="_0315">'[3]COMPOSIÇÕES SERVIÇOS'!#REF!</definedName>
    <definedName name="_0316">'[3]COMPOSIÇÕES SERVIÇOS'!#REF!</definedName>
    <definedName name="_0318">'[3]COMPOSIÇÕES SERVIÇOS'!#REF!</definedName>
    <definedName name="_0328">'[3]COMPOSIÇÕES SERVIÇOS'!#REF!</definedName>
    <definedName name="_0330">'[3]COMPOSIÇÕES SERVIÇOS'!#REF!</definedName>
    <definedName name="_0336">'[3]COMPOSIÇÕES SERVIÇOS'!#REF!</definedName>
    <definedName name="_0339">'[3]COMPOSIÇÕES SERVIÇOS'!#REF!</definedName>
    <definedName name="_0350">'[3]COMPOSIÇÕES SERVIÇOS'!#REF!</definedName>
    <definedName name="_0352">'[3]COMPOSIÇÕES SERVIÇOS'!#REF!</definedName>
    <definedName name="_0363">'[3]COMPOSIÇÕES SERVIÇOS'!#REF!</definedName>
    <definedName name="_0365">'[3]COMPOSIÇÕES SERVIÇOS'!#REF!</definedName>
    <definedName name="_0369">'[3]COMPOSIÇÕES SERVIÇOS'!#REF!</definedName>
    <definedName name="_0371">'[3]COMPOSIÇÕES SERVIÇOS'!#REF!</definedName>
    <definedName name="_0372">'[3]COMPOSIÇÕES SERVIÇOS'!#REF!</definedName>
    <definedName name="_0373">'[3]COMPOSIÇÕES SERVIÇOS'!#REF!</definedName>
    <definedName name="_0374">'[3]COMPOSIÇÕES SERVIÇOS'!#REF!</definedName>
    <definedName name="_0387">'[3]COMPOSIÇÕES SERVIÇOS'!#REF!</definedName>
    <definedName name="_04.000.00">#REF!</definedName>
    <definedName name="_04.001.00">#REF!</definedName>
    <definedName name="_04.001.01">#REF!</definedName>
    <definedName name="_04.001.02">#REF!</definedName>
    <definedName name="_04.001.02_1">#REF!</definedName>
    <definedName name="_04.001.02_5">#REF!</definedName>
    <definedName name="_04.001.03">#REF!</definedName>
    <definedName name="_04.001.03_1">#REF!</definedName>
    <definedName name="_04.001.03_5">#REF!</definedName>
    <definedName name="_04.001.04">#REF!</definedName>
    <definedName name="_04.001.04_1">#REF!</definedName>
    <definedName name="_04.001.04_5">#REF!</definedName>
    <definedName name="_04.001.05">#REF!</definedName>
    <definedName name="_04.001.05_1">#REF!</definedName>
    <definedName name="_04.001.05_5">#REF!</definedName>
    <definedName name="_04.001.06">#REF!</definedName>
    <definedName name="_04.001.06_1">#REF!</definedName>
    <definedName name="_04.001.06_5">#REF!</definedName>
    <definedName name="_04.002.00">#REF!</definedName>
    <definedName name="_04.002.01">#REF!</definedName>
    <definedName name="_04.002.01_1">#REF!</definedName>
    <definedName name="_04.002.01_5">#REF!</definedName>
    <definedName name="_04.002.02">#REF!</definedName>
    <definedName name="_04.002.03">#REF!</definedName>
    <definedName name="_04.002.03_1">#REF!</definedName>
    <definedName name="_04.002.03_5">#REF!</definedName>
    <definedName name="_04.002.04">#REF!</definedName>
    <definedName name="_04.002.04_1">#REF!</definedName>
    <definedName name="_04.002.04_5">#REF!</definedName>
    <definedName name="_04.003.00">#REF!</definedName>
    <definedName name="_04.003.00_1">#REF!</definedName>
    <definedName name="_04.003.00_5">#REF!</definedName>
    <definedName name="_04.003.01">#REF!</definedName>
    <definedName name="_04.003.01_1">#REF!</definedName>
    <definedName name="_04.003.01_5">#REF!</definedName>
    <definedName name="_04.003.02">#REF!</definedName>
    <definedName name="_04.003.02_1">#REF!</definedName>
    <definedName name="_04.003.02_5">#REF!</definedName>
    <definedName name="_04.003.03">#REF!</definedName>
    <definedName name="_04.003.03_1">#REF!</definedName>
    <definedName name="_04.003.03_5">#REF!</definedName>
    <definedName name="_04.003.04">#REF!</definedName>
    <definedName name="_04.003.04_1">#REF!</definedName>
    <definedName name="_04.003.04_5">#REF!</definedName>
    <definedName name="_04.004.00">#REF!</definedName>
    <definedName name="_04.004.01">#REF!</definedName>
    <definedName name="_04.004.01_1">#REF!</definedName>
    <definedName name="_04.004.01_5">#REF!</definedName>
    <definedName name="_04.004.02">#REF!</definedName>
    <definedName name="_04.004.03">#REF!</definedName>
    <definedName name="_04.004.03_1">#REF!</definedName>
    <definedName name="_04.004.03_5">#REF!</definedName>
    <definedName name="_04.005.01">#REF!</definedName>
    <definedName name="_04.005.01_1">#REF!</definedName>
    <definedName name="_04.005.01_5">#REF!</definedName>
    <definedName name="_04.005.02">#REF!</definedName>
    <definedName name="_04.005.02_1">#REF!</definedName>
    <definedName name="_04.005.02_5">#REF!</definedName>
    <definedName name="_04.006.00">#REF!</definedName>
    <definedName name="_04.006.00_1">#REF!</definedName>
    <definedName name="_04.006.00_5">#REF!</definedName>
    <definedName name="_04.006.01">#REF!</definedName>
    <definedName name="_04.006.01_1">#REF!</definedName>
    <definedName name="_04.006.01_5">#REF!</definedName>
    <definedName name="_04.006.02">#REF!</definedName>
    <definedName name="_04.006.02_1">#REF!</definedName>
    <definedName name="_04.006.02_5">#REF!</definedName>
    <definedName name="_04.006.03">#REF!</definedName>
    <definedName name="_04.006.03_1">#REF!</definedName>
    <definedName name="_04.006.03_5">#REF!</definedName>
    <definedName name="_04.007.00">#REF!</definedName>
    <definedName name="_04.007.00_1">#REF!</definedName>
    <definedName name="_04.007.00_5">#REF!</definedName>
    <definedName name="_04.007.01">#REF!</definedName>
    <definedName name="_04.007.01_1">#REF!</definedName>
    <definedName name="_04.007.01_5">#REF!</definedName>
    <definedName name="_04.007.02">#REF!</definedName>
    <definedName name="_04.007.02_1">#REF!</definedName>
    <definedName name="_04.007.02_5">#REF!</definedName>
    <definedName name="_04.007.03">#REF!</definedName>
    <definedName name="_04.007.03_1">#REF!</definedName>
    <definedName name="_04.007.03_5">#REF!</definedName>
    <definedName name="_04.007.04">#REF!</definedName>
    <definedName name="_04.007.04_1">#REF!</definedName>
    <definedName name="_04.007.04_5">#REF!</definedName>
    <definedName name="_04.007.05">#REF!</definedName>
    <definedName name="_04.007.05_1">#REF!</definedName>
    <definedName name="_04.007.05_5">#REF!</definedName>
    <definedName name="_04.007.06">#REF!</definedName>
    <definedName name="_04.007.06_1">#REF!</definedName>
    <definedName name="_04.007.06_5">#REF!</definedName>
    <definedName name="_04.007.07">#REF!</definedName>
    <definedName name="_04.007.07_1">#REF!</definedName>
    <definedName name="_04.007.07_5">#REF!</definedName>
    <definedName name="_04.008.01">#REF!</definedName>
    <definedName name="_04.008.01_1">#REF!</definedName>
    <definedName name="_04.008.01_5">#REF!</definedName>
    <definedName name="_04.009.01">#REF!</definedName>
    <definedName name="_04.009.01_1">#REF!</definedName>
    <definedName name="_04.009.01_5">#REF!</definedName>
    <definedName name="_04.010.01">#REF!</definedName>
    <definedName name="_04.010.01_1">#REF!</definedName>
    <definedName name="_04.010.01_5">#REF!</definedName>
    <definedName name="_04.011.00">#REF!</definedName>
    <definedName name="_04.011.00_1">#REF!</definedName>
    <definedName name="_04.011.00_5">#REF!</definedName>
    <definedName name="_04.011.01">#REF!</definedName>
    <definedName name="_04.011.01_1">#REF!</definedName>
    <definedName name="_04.011.01_5">#REF!</definedName>
    <definedName name="_04.011.02">#REF!</definedName>
    <definedName name="_04.011.02_1">#REF!</definedName>
    <definedName name="_04.011.02_5">#REF!</definedName>
    <definedName name="_04.012.01">#REF!</definedName>
    <definedName name="_04.012.01_1">#REF!</definedName>
    <definedName name="_04.012.01_5">#REF!</definedName>
    <definedName name="_04.012.02">#REF!</definedName>
    <definedName name="_04.012.02_1">#REF!</definedName>
    <definedName name="_04.012.02_5">#REF!</definedName>
    <definedName name="_04.013.01">#REF!</definedName>
    <definedName name="_04.013.01_1">#REF!</definedName>
    <definedName name="_04.013.01_5">#REF!</definedName>
    <definedName name="_04.013.02">#REF!</definedName>
    <definedName name="_04.013.02_1">#REF!</definedName>
    <definedName name="_04.013.02_5">#REF!</definedName>
    <definedName name="_04.013.03">#REF!</definedName>
    <definedName name="_04.013.03_1">#REF!</definedName>
    <definedName name="_04.013.03_5">#REF!</definedName>
    <definedName name="_04.013.04">#REF!</definedName>
    <definedName name="_04.013.04_1">#REF!</definedName>
    <definedName name="_04.013.04_5">#REF!</definedName>
    <definedName name="_04.013.05">#REF!</definedName>
    <definedName name="_04.013.05_1">#REF!</definedName>
    <definedName name="_04.013.05_5">#REF!</definedName>
    <definedName name="_04.013.06">#REF!</definedName>
    <definedName name="_04.013.06_1">#REF!</definedName>
    <definedName name="_04.013.06_5">#REF!</definedName>
    <definedName name="_04.014.01">#REF!</definedName>
    <definedName name="_04.014.01_1">#REF!</definedName>
    <definedName name="_04.014.01_5">#REF!</definedName>
    <definedName name="_04.015.01">#REF!</definedName>
    <definedName name="_04.015.01_1">#REF!</definedName>
    <definedName name="_04.015.01_5">#REF!</definedName>
    <definedName name="_04.016.01">#REF!</definedName>
    <definedName name="_04.016.01_1">#REF!</definedName>
    <definedName name="_04.016.01_5">#REF!</definedName>
    <definedName name="_04.017.01">#REF!</definedName>
    <definedName name="_04.017.01_1">#REF!</definedName>
    <definedName name="_04.017.01_5">#REF!</definedName>
    <definedName name="_0424">'[3]COMPOSIÇÕES SERVIÇOS'!#REF!</definedName>
    <definedName name="_0514">'[3]COMPOSIÇÕES SERVIÇOS'!#REF!</definedName>
    <definedName name="_0580">'[3]COMPOSIÇÕES SERVIÇOS'!#REF!</definedName>
    <definedName name="_0581">'[3]COMPOSIÇÕES SERVIÇOS'!#REF!</definedName>
    <definedName name="_0583">'[3]COMPOSIÇÕES SERVIÇOS'!#REF!</definedName>
    <definedName name="_0584">'[3]COMPOSIÇÕES SERVIÇOS'!#REF!</definedName>
    <definedName name="_0588">'[3]COMPOSIÇÕES SERVIÇOS'!#REF!</definedName>
    <definedName name="_0600">'[3]COMPOSIÇÕES SERVIÇOS'!#REF!</definedName>
    <definedName name="_0602">'[3]COMPOSIÇÕES SERVIÇOS'!#REF!</definedName>
    <definedName name="_0603">'[3]COMPOSIÇÕES SERVIÇOS'!#REF!</definedName>
    <definedName name="_0607">'[3]COMPOSIÇÕES SERVIÇOS'!#REF!</definedName>
    <definedName name="_0611">'[3]COMPOSIÇÕES SERVIÇOS'!#REF!</definedName>
    <definedName name="_0614">'[3]COMPOSIÇÕES SERVIÇOS'!#REF!</definedName>
    <definedName name="_0615">'[3]COMPOSIÇÕES SERVIÇOS'!#REF!</definedName>
    <definedName name="_0631">'[3]COMPOSIÇÕES SERVIÇOS'!#REF!</definedName>
    <definedName name="_0642">'[3]COMPOSIÇÕES SERVIÇOS'!#REF!</definedName>
    <definedName name="_0645">'[3]COMPOSIÇÕES SERVIÇOS'!#REF!</definedName>
    <definedName name="_0646">'[3]COMPOSIÇÕES SERVIÇOS'!#REF!</definedName>
    <definedName name="_0647">'[3]COMPOSIÇÕES SERVIÇOS'!#REF!</definedName>
    <definedName name="_0653">'[3]COMPOSIÇÕES SERVIÇOS'!#REF!</definedName>
    <definedName name="_0663">'[3]COMPOSIÇÕES SERVIÇOS'!#REF!</definedName>
    <definedName name="_0702">'[3]COMPOSIÇÕES SERVIÇOS'!#REF!</definedName>
    <definedName name="_0706">'[3]COMPOSIÇÕES SERVIÇOS'!#REF!</definedName>
    <definedName name="_0707">'[3]COMPOSIÇÕES SERVIÇOS'!#REF!</definedName>
    <definedName name="_0708">'[3]COMPOSIÇÕES SERVIÇOS'!#REF!</definedName>
    <definedName name="_0709">'[3]COMPOSIÇÕES SERVIÇOS'!#REF!</definedName>
    <definedName name="_0710">'[3]COMPOSIÇÕES SERVIÇOS'!#REF!</definedName>
    <definedName name="_0719">'[3]COMPOSIÇÕES SERVIÇOS'!#REF!</definedName>
    <definedName name="_0720">'[3]COMPOSIÇÕES SERVIÇOS'!#REF!</definedName>
    <definedName name="_0721">'[3]COMPOSIÇÕES SERVIÇOS'!#REF!</definedName>
    <definedName name="_0722">'[3]COMPOSIÇÕES SERVIÇOS'!#REF!</definedName>
    <definedName name="_0723">'[3]COMPOSIÇÕES SERVIÇOS'!#REF!</definedName>
    <definedName name="_0724">'[3]COMPOSIÇÕES SERVIÇOS'!#REF!</definedName>
    <definedName name="_0733">'[3]COMPOSIÇÕES SERVIÇOS'!#REF!</definedName>
    <definedName name="_0742">'[3]COMPOSIÇÕES SERVIÇOS'!#REF!</definedName>
    <definedName name="_0748">'[3]COMPOSIÇÕES SERVIÇOS'!#REF!</definedName>
    <definedName name="_0749">'[3]COMPOSIÇÕES SERVIÇOS'!#REF!</definedName>
    <definedName name="_0760">'[3]COMPOSIÇÕES SERVIÇOS'!#REF!</definedName>
    <definedName name="_0795">'[3]COMPOSIÇÕES SERVIÇOS'!#REF!</definedName>
    <definedName name="_0797">'[3]COMPOSIÇÕES SERVIÇOS'!#REF!</definedName>
    <definedName name="_0799">'[3]COMPOSIÇÕES SERVIÇOS'!#REF!</definedName>
    <definedName name="_0802">'[3]COMPOSIÇÕES SERVIÇOS'!#REF!</definedName>
    <definedName name="_0821">'[3]COMPOSIÇÕES SERVIÇOS'!#REF!</definedName>
    <definedName name="_0823">'[3]COMPOSIÇÕES SERVIÇOS'!#REF!</definedName>
    <definedName name="_0824">'[3]COMPOSIÇÕES SERVIÇOS'!#REF!</definedName>
    <definedName name="_0830">'[3]COMPOSIÇÕES SERVIÇOS'!#REF!</definedName>
    <definedName name="_0833">'[3]COMPOSIÇÕES SERVIÇOS'!#REF!</definedName>
    <definedName name="_0838">'[3]COMPOSIÇÕES SERVIÇOS'!#REF!</definedName>
    <definedName name="_0839">'[3]COMPOSIÇÕES SERVIÇOS'!#REF!</definedName>
    <definedName name="_0841">'[3]COMPOSIÇÕES SERVIÇOS'!#REF!</definedName>
    <definedName name="_0842">'[3]COMPOSIÇÕES SERVIÇOS'!#REF!</definedName>
    <definedName name="_0844">'[3]COMPOSIÇÕES SERVIÇOS'!#REF!</definedName>
    <definedName name="_0927">'[3]COMPOSIÇÕES SERVIÇOS'!#REF!</definedName>
    <definedName name="_0928">'[3]COMPOSIÇÕES SERVIÇOS'!#REF!</definedName>
    <definedName name="_0991">'[3]COMPOSIÇÕES SERVIÇOS'!#REF!</definedName>
    <definedName name="_1040">'[3]COMPOSIÇÕES SERVIÇOS'!#REF!</definedName>
    <definedName name="_1043">'[3]COMPOSIÇÕES SERVIÇOS'!#REF!</definedName>
    <definedName name="_1045">'[3]COMPOSIÇÕES SERVIÇOS'!#REF!</definedName>
    <definedName name="_1046">'[3]COMPOSIÇÕES SERVIÇOS'!#REF!</definedName>
    <definedName name="_1048">'[3]COMPOSIÇÕES SERVIÇOS'!#REF!</definedName>
    <definedName name="_1049">'[3]COMPOSIÇÕES SERVIÇOS'!#REF!</definedName>
    <definedName name="_1051">'[3]COMPOSIÇÕES SERVIÇOS'!#REF!</definedName>
    <definedName name="_1052">'[3]COMPOSIÇÕES SERVIÇOS'!#REF!</definedName>
    <definedName name="_1053">'[3]COMPOSIÇÕES SERVIÇOS'!#REF!</definedName>
    <definedName name="_1058">'[3]COMPOSIÇÕES SERVIÇOS'!#REF!</definedName>
    <definedName name="_1061">'[3]COMPOSIÇÕES SERVIÇOS'!#REF!</definedName>
    <definedName name="_1066">'[3]COMPOSIÇÕES SERVIÇOS'!#REF!</definedName>
    <definedName name="_1070">'[3]COMPOSIÇÕES SERVIÇOS'!#REF!</definedName>
    <definedName name="_1075">'[3]COMPOSIÇÕES SERVIÇOS'!#REF!</definedName>
    <definedName name="_1076">'[3]COMPOSIÇÕES SERVIÇOS'!#REF!</definedName>
    <definedName name="_1083">'[3]COMPOSIÇÕES SERVIÇOS'!#REF!</definedName>
    <definedName name="_11.001.01">#REF!</definedName>
    <definedName name="_1134">'[3]COMPOSIÇÕES SERVIÇOS'!#REF!</definedName>
    <definedName name="_1144">'[3]COMPOSIÇÕES SERVIÇOS'!#REF!</definedName>
    <definedName name="_1169">'[3]COMPOSIÇÕES SERVIÇOS'!#REF!</definedName>
    <definedName name="_1174">'[3]COMPOSIÇÕES SERVIÇOS'!#REF!</definedName>
    <definedName name="_1206">'[3]COMPOSIÇÕES SERVIÇOS'!#REF!</definedName>
    <definedName name="_1208">'[3]COMPOSIÇÕES SERVIÇOS'!#REF!</definedName>
    <definedName name="_1213">'[3]COMPOSIÇÕES SERVIÇOS'!#REF!</definedName>
    <definedName name="_1248">'[3]COMPOSIÇÕES SERVIÇOS'!#REF!</definedName>
    <definedName name="_1250">'[3]COMPOSIÇÕES SERVIÇOS'!#REF!</definedName>
    <definedName name="_1257">'[3]COMPOSIÇÕES SERVIÇOS'!#REF!</definedName>
    <definedName name="_1258">'[3]COMPOSIÇÕES SERVIÇOS'!#REF!</definedName>
    <definedName name="_1267">'[3]COMPOSIÇÕES SERVIÇOS'!#REF!</definedName>
    <definedName name="_1268">'[3]COMPOSIÇÕES SERVIÇOS'!#REF!</definedName>
    <definedName name="_1269">'[3]COMPOSIÇÕES SERVIÇOS'!#REF!</definedName>
    <definedName name="_1274">'[3]COMPOSIÇÕES SERVIÇOS'!#REF!</definedName>
    <definedName name="_1279">'[3]COMPOSIÇÕES SERVIÇOS'!#REF!</definedName>
    <definedName name="_1336">'[3]COMPOSIÇÕES SERVIÇOS'!#REF!</definedName>
    <definedName name="_1338">'[3]COMPOSIÇÕES SERVIÇOS'!#REF!</definedName>
    <definedName name="_1347">'[3]COMPOSIÇÕES SERVIÇOS'!#REF!</definedName>
    <definedName name="_1349">'[3]COMPOSIÇÕES SERVIÇOS'!#REF!</definedName>
    <definedName name="_1351">'[3]COMPOSIÇÕES SERVIÇOS'!#REF!</definedName>
    <definedName name="_1361">'[3]COMPOSIÇÕES SERVIÇOS'!#REF!</definedName>
    <definedName name="_1405">'[3]COMPOSIÇÕES SERVIÇOS'!#REF!</definedName>
    <definedName name="_1408">'[3]COMPOSIÇÕES SERVIÇOS'!#REF!</definedName>
    <definedName name="_1413">'[3]COMPOSIÇÕES SERVIÇOS'!#REF!</definedName>
    <definedName name="_1428">'[3]COMPOSIÇÕES SERVIÇOS'!#REF!</definedName>
    <definedName name="_1430">'[3]COMPOSIÇÕES SERVIÇOS'!#REF!</definedName>
    <definedName name="_1437">'[3]COMPOSIÇÕES SERVIÇOS'!#REF!</definedName>
    <definedName name="_1448">'[3]COMPOSIÇÕES SERVIÇOS'!#REF!</definedName>
    <definedName name="_1451">'[3]COMPOSIÇÕES SERVIÇOS'!#REF!</definedName>
    <definedName name="_1460">'[3]COMPOSIÇÕES SERVIÇOS'!#REF!</definedName>
    <definedName name="_1468">'[3]COMPOSIÇÕES SERVIÇOS'!#REF!</definedName>
    <definedName name="_1519">'[3]COMPOSIÇÕES SERVIÇOS'!#REF!</definedName>
    <definedName name="_1521">'[3]COMPOSIÇÕES SERVIÇOS'!#REF!</definedName>
    <definedName name="_1587">'[3]COMPOSIÇÕES SERVIÇOS'!#REF!</definedName>
    <definedName name="_1588">'[3]COMPOSIÇÕES SERVIÇOS'!#REF!</definedName>
    <definedName name="_1603">'[3]COMPOSIÇÕES SERVIÇOS'!#REF!</definedName>
    <definedName name="_1604">'[3]COMPOSIÇÕES SERVIÇOS'!#REF!</definedName>
    <definedName name="_1607">'[3]COMPOSIÇÕES SERVIÇOS'!#REF!</definedName>
    <definedName name="_1609">'[3]COMPOSIÇÕES SERVIÇOS'!#REF!</definedName>
    <definedName name="_1611">'[3]COMPOSIÇÕES SERVIÇOS'!#REF!</definedName>
    <definedName name="_1615">'[3]COMPOSIÇÕES SERVIÇOS'!#REF!</definedName>
    <definedName name="_1616">'[3]COMPOSIÇÕES SERVIÇOS'!#REF!</definedName>
    <definedName name="_1617">'[3]COMPOSIÇÕES SERVIÇOS'!#REF!</definedName>
    <definedName name="_1619">'[3]COMPOSIÇÕES SERVIÇOS'!#REF!</definedName>
    <definedName name="_1622">'[3]COMPOSIÇÕES SERVIÇOS'!#REF!</definedName>
    <definedName name="_1628">'[3]COMPOSIÇÕES SERVIÇOS'!#REF!</definedName>
    <definedName name="_1630">'[3]COMPOSIÇÕES SERVIÇOS'!#REF!</definedName>
    <definedName name="_1641">'[3]COMPOSIÇÕES SERVIÇOS'!#REF!</definedName>
    <definedName name="_1814">'[3]COMPOSIÇÕES SERVIÇOS'!#REF!</definedName>
    <definedName name="_1847">'[3]COMPOSIÇÕES SERVIÇOS'!#REF!</definedName>
    <definedName name="_1876">'[3]COMPOSIÇÕES SERVIÇOS'!#REF!</definedName>
    <definedName name="_1882">'[3]COMPOSIÇÕES SERVIÇOS'!#REF!</definedName>
    <definedName name="_1899">'[3]COMPOSIÇÕES SERVIÇOS'!#REF!</definedName>
    <definedName name="_1900">'[3]COMPOSIÇÕES SERVIÇOS'!#REF!</definedName>
    <definedName name="_1919">'[3]COMPOSIÇÕES SERVIÇOS'!#REF!</definedName>
    <definedName name="_1927">'[3]COMPOSIÇÕES SERVIÇOS'!#REF!</definedName>
    <definedName name="_1948">'[3]COMPOSIÇÕES SERVIÇOS'!#REF!</definedName>
    <definedName name="_1950">'[3]COMPOSIÇÕES SERVIÇOS'!#REF!</definedName>
    <definedName name="_1958">'[3]COMPOSIÇÕES SERVIÇOS'!#REF!</definedName>
    <definedName name="_1970">'[3]COMPOSIÇÕES SERVIÇOS'!#REF!</definedName>
    <definedName name="_1974">'[3]COMPOSIÇÕES SERVIÇOS'!#REF!</definedName>
    <definedName name="_1977">'[3]COMPOSIÇÕES SERVIÇOS'!#REF!</definedName>
    <definedName name="_1979">'[3]COMPOSIÇÕES SERVIÇOS'!#REF!</definedName>
    <definedName name="_1985">'[3]COMPOSIÇÕES SERVIÇOS'!#REF!</definedName>
    <definedName name="_1987">'[3]COMPOSIÇÕES SERVIÇOS'!#REF!</definedName>
    <definedName name="_1994">'[3]COMPOSIÇÕES SERVIÇOS'!#REF!</definedName>
    <definedName name="_1995">'[3]COMPOSIÇÕES SERVIÇOS'!#REF!</definedName>
    <definedName name="_1997">'[3]COMPOSIÇÕES SERVIÇOS'!#REF!</definedName>
    <definedName name="_1998">'[3]COMPOSIÇÕES SERVIÇOS'!#REF!</definedName>
    <definedName name="_1999">'[3]COMPOSIÇÕES SERVIÇOS'!#REF!</definedName>
    <definedName name="_1BDI_1_1">#REF!</definedName>
    <definedName name="_1Sem_nome">#REF!</definedName>
    <definedName name="_2003">'[3]COMPOSIÇÕES SERVIÇOS'!#REF!</definedName>
    <definedName name="_2035">'[3]COMPOSIÇÕES SERVIÇOS'!#REF!</definedName>
    <definedName name="_2039">'[3]COMPOSIÇÕES SERVIÇOS'!#REF!</definedName>
    <definedName name="_2077">'[3]COMPOSIÇÕES SERVIÇOS'!#REF!</definedName>
    <definedName name="_2093">'[3]COMPOSIÇÕES SERVIÇOS'!#REF!</definedName>
    <definedName name="_2102">'[3]COMPOSIÇÕES SERVIÇOS'!#REF!</definedName>
    <definedName name="_2117">'[3]COMPOSIÇÕES SERVIÇOS'!#REF!</definedName>
    <definedName name="_2121">'[3]COMPOSIÇÕES SERVIÇOS'!#REF!</definedName>
    <definedName name="_2204">'[3]COMPOSIÇÕES SERVIÇOS'!#REF!</definedName>
    <definedName name="_2210">'[3]COMPOSIÇÕES SERVIÇOS'!#REF!</definedName>
    <definedName name="_2244">'[3]COMPOSIÇÕES SERVIÇOS'!#REF!</definedName>
    <definedName name="_2255">'[3]COMPOSIÇÕES SERVIÇOS'!#REF!</definedName>
    <definedName name="_2283">'[3]COMPOSIÇÕES SERVIÇOS'!#REF!</definedName>
    <definedName name="_2290">'[3]COMPOSIÇÕES SERVIÇOS'!#REF!</definedName>
    <definedName name="_2427">'[3]COMPOSIÇÕES SERVIÇOS'!#REF!</definedName>
    <definedName name="_2530">'[3]COMPOSIÇÕES SERVIÇOS'!#REF!</definedName>
    <definedName name="_2531">'[3]COMPOSIÇÕES SERVIÇOS'!#REF!</definedName>
    <definedName name="_2533">'[3]COMPOSIÇÕES SERVIÇOS'!#REF!</definedName>
    <definedName name="_2536">'[3]COMPOSIÇÕES SERVIÇOS'!#REF!</definedName>
    <definedName name="_2590">'[3]COMPOSIÇÕES SERVIÇOS'!#REF!</definedName>
    <definedName name="_2591">'[3]COMPOSIÇÕES SERVIÇOS'!#REF!</definedName>
    <definedName name="_2666">'[3]COMPOSIÇÕES SERVIÇOS'!#REF!</definedName>
    <definedName name="_2668">'[3]COMPOSIÇÕES SERVIÇOS'!#REF!</definedName>
    <definedName name="_2670">'[3]COMPOSIÇÕES SERVIÇOS'!#REF!</definedName>
    <definedName name="_2679">'[3]COMPOSIÇÕES SERVIÇOS'!#REF!</definedName>
    <definedName name="_2716">'[3]COMPOSIÇÕES SERVIÇOS'!#REF!</definedName>
    <definedName name="_2717">'[3]COMPOSIÇÕES SERVIÇOS'!#REF!</definedName>
    <definedName name="_2727">'[3]COMPOSIÇÕES SERVIÇOS'!#REF!</definedName>
    <definedName name="_2762">'[3]COMPOSIÇÕES SERVIÇOS'!#REF!</definedName>
    <definedName name="_2769">'[3]COMPOSIÇÕES SERVIÇOS'!#REF!</definedName>
    <definedName name="_2775">'[3]COMPOSIÇÕES SERVIÇOS'!#REF!</definedName>
    <definedName name="_2777">'[3]COMPOSIÇÕES SERVIÇOS'!#REF!</definedName>
    <definedName name="_2778">'[3]COMPOSIÇÕES SERVIÇOS'!#REF!</definedName>
    <definedName name="_2781">'[3]COMPOSIÇÕES SERVIÇOS'!#REF!</definedName>
    <definedName name="_2782">'[3]COMPOSIÇÕES SERVIÇOS'!#REF!</definedName>
    <definedName name="_2783">'[3]COMPOSIÇÕES SERVIÇOS'!#REF!</definedName>
    <definedName name="_2785">'[3]COMPOSIÇÕES SERVIÇOS'!#REF!</definedName>
    <definedName name="_2786">'[3]COMPOSIÇÕES SERVIÇOS'!#REF!</definedName>
    <definedName name="_2787">'[3]COMPOSIÇÕES SERVIÇOS'!#REF!</definedName>
    <definedName name="_2788">'[3]COMPOSIÇÕES SERVIÇOS'!#REF!</definedName>
    <definedName name="_2789">'[3]COMPOSIÇÕES SERVIÇOS'!#REF!</definedName>
    <definedName name="_2790">'[3]COMPOSIÇÕES SERVIÇOS'!#REF!</definedName>
    <definedName name="_2791">'[3]COMPOSIÇÕES SERVIÇOS'!#REF!</definedName>
    <definedName name="_2792">'[3]COMPOSIÇÕES SERVIÇOS'!#REF!</definedName>
    <definedName name="_2793">'[3]COMPOSIÇÕES SERVIÇOS'!#REF!</definedName>
    <definedName name="_2794">'[3]COMPOSIÇÕES SERVIÇOS'!#REF!</definedName>
    <definedName name="_2795">'[3]COMPOSIÇÕES SERVIÇOS'!#REF!</definedName>
    <definedName name="_2796">'[3]COMPOSIÇÕES SERVIÇOS'!#REF!</definedName>
    <definedName name="_2799">'[3]COMPOSIÇÕES SERVIÇOS'!#REF!</definedName>
    <definedName name="_2800">'[3]COMPOSIÇÕES SERVIÇOS'!#REF!</definedName>
    <definedName name="_2801">'[3]COMPOSIÇÕES SERVIÇOS'!#REF!</definedName>
    <definedName name="_2802">'[3]COMPOSIÇÕES SERVIÇOS'!#REF!</definedName>
    <definedName name="_2803">'[3]COMPOSIÇÕES SERVIÇOS'!#REF!</definedName>
    <definedName name="_2804">'[3]COMPOSIÇÕES SERVIÇOS'!#REF!</definedName>
    <definedName name="_2806">'[3]COMPOSIÇÕES SERVIÇOS'!#REF!</definedName>
    <definedName name="_2807">'[3]COMPOSIÇÕES SERVIÇOS'!#REF!</definedName>
    <definedName name="_2816">'[3]COMPOSIÇÕES SERVIÇOS'!#REF!</definedName>
    <definedName name="_2825">'[3]COMPOSIÇÕES SERVIÇOS'!#REF!</definedName>
    <definedName name="_2832">'[3]COMPOSIÇÕES SERVIÇOS'!#REF!</definedName>
    <definedName name="_2839">'[3]COMPOSIÇÕES SERVIÇOS'!#REF!</definedName>
    <definedName name="_2840">'[3]COMPOSIÇÕES SERVIÇOS'!#REF!</definedName>
    <definedName name="_2841">'[3]COMPOSIÇÕES SERVIÇOS'!#REF!</definedName>
    <definedName name="_2842">'[3]COMPOSIÇÕES SERVIÇOS'!#REF!</definedName>
    <definedName name="_2843">'[3]COMPOSIÇÕES SERVIÇOS'!#REF!</definedName>
    <definedName name="_2849">'[3]COMPOSIÇÕES SERVIÇOS'!#REF!</definedName>
    <definedName name="_2860">'[3]COMPOSIÇÕES SERVIÇOS'!#REF!</definedName>
    <definedName name="_2862">'[3]COMPOSIÇÕES SERVIÇOS'!#REF!</definedName>
    <definedName name="_2865">'[3]COMPOSIÇÕES SERVIÇOS'!#REF!</definedName>
    <definedName name="_2867">'[3]COMPOSIÇÕES SERVIÇOS'!#REF!</definedName>
    <definedName name="_2868">'[3]COMPOSIÇÕES SERVIÇOS'!#REF!</definedName>
    <definedName name="_2872">'[3]COMPOSIÇÕES SERVIÇOS'!#REF!</definedName>
    <definedName name="_2874">'[3]COMPOSIÇÕES SERVIÇOS'!#REF!</definedName>
    <definedName name="_2875">'[3]COMPOSIÇÕES SERVIÇOS'!#REF!</definedName>
    <definedName name="_2876">'[3]COMPOSIÇÕES SERVIÇOS'!#REF!</definedName>
    <definedName name="_2887">'[3]COMPOSIÇÕES SERVIÇOS'!#REF!</definedName>
    <definedName name="_2891">'[3]COMPOSIÇÕES SERVIÇOS'!#REF!</definedName>
    <definedName name="_2892">'[3]COMPOSIÇÕES SERVIÇOS'!#REF!</definedName>
    <definedName name="_2896">'[3]COMPOSIÇÕES SERVIÇOS'!#REF!</definedName>
    <definedName name="_2898">'[3]COMPOSIÇÕES SERVIÇOS'!#REF!</definedName>
    <definedName name="_2899">'[3]COMPOSIÇÕES SERVIÇOS'!#REF!</definedName>
    <definedName name="_2901">'[3]COMPOSIÇÕES SERVIÇOS'!#REF!</definedName>
    <definedName name="_2903">'[3]COMPOSIÇÕES SERVIÇOS'!#REF!</definedName>
    <definedName name="_2904">'[3]COMPOSIÇÕES SERVIÇOS'!#REF!</definedName>
    <definedName name="_2907">'[3]COMPOSIÇÕES SERVIÇOS'!#REF!</definedName>
    <definedName name="_2908">'[3]COMPOSIÇÕES SERVIÇOS'!#REF!</definedName>
    <definedName name="_2909">'[3]COMPOSIÇÕES SERVIÇOS'!#REF!</definedName>
    <definedName name="_2912">'[3]COMPOSIÇÕES SERVIÇOS'!#REF!</definedName>
    <definedName name="_2916">'[3]COMPOSIÇÕES SERVIÇOS'!#REF!</definedName>
    <definedName name="_2917">'[3]COMPOSIÇÕES SERVIÇOS'!#REF!</definedName>
    <definedName name="_2918">'[3]COMPOSIÇÕES SERVIÇOS'!#REF!</definedName>
    <definedName name="_2919">'[3]COMPOSIÇÕES SERVIÇOS'!#REF!</definedName>
    <definedName name="_2920">'[3]COMPOSIÇÕES SERVIÇOS'!#REF!</definedName>
    <definedName name="_2922">'[3]COMPOSIÇÕES SERVIÇOS'!#REF!</definedName>
    <definedName name="_2923">'[3]COMPOSIÇÕES SERVIÇOS'!#REF!</definedName>
    <definedName name="_2924">'[3]COMPOSIÇÕES SERVIÇOS'!#REF!</definedName>
    <definedName name="_2925">'[3]COMPOSIÇÕES SERVIÇOS'!#REF!</definedName>
    <definedName name="_2926">'[3]COMPOSIÇÕES SERVIÇOS'!#REF!</definedName>
    <definedName name="_2928">'[3]COMPOSIÇÕES SERVIÇOS'!#REF!</definedName>
    <definedName name="_2929">'[3]COMPOSIÇÕES SERVIÇOS'!#REF!</definedName>
    <definedName name="_2930">'[3]COMPOSIÇÕES SERVIÇOS'!#REF!</definedName>
    <definedName name="_2932">'[3]COMPOSIÇÕES SERVIÇOS'!#REF!</definedName>
    <definedName name="_2933">'[3]COMPOSIÇÕES SERVIÇOS'!#REF!</definedName>
    <definedName name="_2936">'[3]COMPOSIÇÕES SERVIÇOS'!#REF!</definedName>
    <definedName name="_2937">'[3]COMPOSIÇÕES SERVIÇOS'!#REF!</definedName>
    <definedName name="_2938">'[3]COMPOSIÇÕES SERVIÇOS'!#REF!</definedName>
    <definedName name="_2940">'[3]COMPOSIÇÕES SERVIÇOS'!#REF!</definedName>
    <definedName name="_2941">'[3]COMPOSIÇÕES SERVIÇOS'!#REF!</definedName>
    <definedName name="_2946">'[3]COMPOSIÇÕES SERVIÇOS'!#REF!</definedName>
    <definedName name="_2947">'[3]COMPOSIÇÕES SERVIÇOS'!#REF!</definedName>
    <definedName name="_2948">'[3]COMPOSIÇÕES SERVIÇOS'!#REF!</definedName>
    <definedName name="_2949">'[3]COMPOSIÇÕES SERVIÇOS'!#REF!</definedName>
    <definedName name="_2950">'[3]COMPOSIÇÕES SERVIÇOS'!#REF!</definedName>
    <definedName name="_2953">'[3]COMPOSIÇÕES SERVIÇOS'!#REF!</definedName>
    <definedName name="_2967">'[3]COMPOSIÇÕES SERVIÇOS'!#REF!</definedName>
    <definedName name="_2968">'[3]COMPOSIÇÕES SERVIÇOS'!#REF!</definedName>
    <definedName name="_2969">'[3]COMPOSIÇÕES SERVIÇOS'!#REF!</definedName>
    <definedName name="_2973">'[3]COMPOSIÇÕES SERVIÇOS'!#REF!</definedName>
    <definedName name="_2975">'[3]COMPOSIÇÕES SERVIÇOS'!#REF!</definedName>
    <definedName name="_2977">'[3]COMPOSIÇÕES SERVIÇOS'!#REF!</definedName>
    <definedName name="_2978">'[3]COMPOSIÇÕES SERVIÇOS'!#REF!</definedName>
    <definedName name="_2979">'[3]COMPOSIÇÕES SERVIÇOS'!#REF!</definedName>
    <definedName name="_2990">'[3]COMPOSIÇÕES SERVIÇOS'!#REF!</definedName>
    <definedName name="_2995">'[3]COMPOSIÇÕES SERVIÇOS'!#REF!</definedName>
    <definedName name="_2997">'[3]COMPOSIÇÕES SERVIÇOS'!#REF!</definedName>
    <definedName name="_2Excel_BuiltIn__FilterDatabase_1_1">#REF!</definedName>
    <definedName name="_3000">'[3]COMPOSIÇÕES SERVIÇOS'!#REF!</definedName>
    <definedName name="_3018">'[3]COMPOSIÇÕES SERVIÇOS'!#REF!</definedName>
    <definedName name="_3025">'[3]COMPOSIÇÕES SERVIÇOS'!#REF!</definedName>
    <definedName name="_3028">'[3]COMPOSIÇÕES SERVIÇOS'!#REF!</definedName>
    <definedName name="_3034">'[3]COMPOSIÇÕES SERVIÇOS'!#REF!</definedName>
    <definedName name="_3035">'[3]COMPOSIÇÕES SERVIÇOS'!#REF!</definedName>
    <definedName name="_3036">'[3]COMPOSIÇÕES SERVIÇOS'!#REF!</definedName>
    <definedName name="_3041">'[3]COMPOSIÇÕES SERVIÇOS'!#REF!</definedName>
    <definedName name="_3062">'[3]COMPOSIÇÕES SERVIÇOS'!#REF!</definedName>
    <definedName name="_3064">'[3]COMPOSIÇÕES SERVIÇOS'!#REF!</definedName>
    <definedName name="_3065">'[3]COMPOSIÇÕES SERVIÇOS'!#REF!</definedName>
    <definedName name="_3083">'[3]COMPOSIÇÕES SERVIÇOS'!#REF!</definedName>
    <definedName name="_3095">'[3]COMPOSIÇÕES SERVIÇOS'!#REF!</definedName>
    <definedName name="_3097">'[3]COMPOSIÇÕES SERVIÇOS'!#REF!</definedName>
    <definedName name="_3100">'[3]COMPOSIÇÕES SERVIÇOS'!#REF!</definedName>
    <definedName name="_3104">'[3]COMPOSIÇÕES SERVIÇOS'!#REF!</definedName>
    <definedName name="_3112">'[3]COMPOSIÇÕES SERVIÇOS'!#REF!</definedName>
    <definedName name="_3130">'[3]COMPOSIÇÕES SERVIÇOS'!#REF!</definedName>
    <definedName name="_3144">'[3]COMPOSIÇÕES SERVIÇOS'!#REF!</definedName>
    <definedName name="_3146">'[3]COMPOSIÇÕES SERVIÇOS'!#REF!</definedName>
    <definedName name="_3182">'[3]COMPOSIÇÕES SERVIÇOS'!#REF!</definedName>
    <definedName name="_3191">'[3]COMPOSIÇÕES SERVIÇOS'!#REF!</definedName>
    <definedName name="_3192">'[3]COMPOSIÇÕES SERVIÇOS'!#REF!</definedName>
    <definedName name="_3204">'[3]COMPOSIÇÕES SERVIÇOS'!#REF!</definedName>
    <definedName name="_3214">'[3]COMPOSIÇÕES SERVIÇOS'!#REF!</definedName>
    <definedName name="_3227">'[3]COMPOSIÇÕES SERVIÇOS'!#REF!</definedName>
    <definedName name="_3319">'[3]COMPOSIÇÕES SERVIÇOS'!#REF!</definedName>
    <definedName name="_3348">'[3]COMPOSIÇÕES SERVIÇOS'!#REF!</definedName>
    <definedName name="_3373">'[3]COMPOSIÇÕES SERVIÇOS'!#REF!</definedName>
    <definedName name="_3385">'[3]COMPOSIÇÕES SERVIÇOS'!#REF!</definedName>
    <definedName name="_3386">'[3]COMPOSIÇÕES SERVIÇOS'!#REF!</definedName>
    <definedName name="_3400">'[3]COMPOSIÇÕES SERVIÇOS'!#REF!</definedName>
    <definedName name="_3401">'[3]COMPOSIÇÕES SERVIÇOS'!#REF!</definedName>
    <definedName name="_3403">'[3]COMPOSIÇÕES SERVIÇOS'!#REF!</definedName>
    <definedName name="_3407">'[3]COMPOSIÇÕES SERVIÇOS'!#REF!</definedName>
    <definedName name="_3408">'[3]COMPOSIÇÕES SERVIÇOS'!#REF!</definedName>
    <definedName name="_3409">'[3]COMPOSIÇÕES SERVIÇOS'!#REF!</definedName>
    <definedName name="_3410">'[3]COMPOSIÇÕES SERVIÇOS'!#REF!</definedName>
    <definedName name="_3411">'[3]COMPOSIÇÕES SERVIÇOS'!#REF!</definedName>
    <definedName name="_3416">'[3]COMPOSIÇÕES SERVIÇOS'!#REF!</definedName>
    <definedName name="_3417">'[3]COMPOSIÇÕES SERVIÇOS'!#REF!</definedName>
    <definedName name="_3418">'[3]COMPOSIÇÕES SERVIÇOS'!#REF!</definedName>
    <definedName name="_3419">'[3]COMPOSIÇÕES SERVIÇOS'!#REF!</definedName>
    <definedName name="_3425">'[3]COMPOSIÇÕES SERVIÇOS'!#REF!</definedName>
    <definedName name="_3426">'[3]COMPOSIÇÕES SERVIÇOS'!#REF!</definedName>
    <definedName name="_3427">'[3]COMPOSIÇÕES SERVIÇOS'!#REF!</definedName>
    <definedName name="_3428">'[3]COMPOSIÇÕES SERVIÇOS'!#REF!</definedName>
    <definedName name="_3439">'[3]COMPOSIÇÕES SERVIÇOS'!#REF!</definedName>
    <definedName name="_3443">'[3]COMPOSIÇÕES SERVIÇOS'!#REF!</definedName>
    <definedName name="_3446">'[3]COMPOSIÇÕES SERVIÇOS'!#REF!</definedName>
    <definedName name="_3449">'[3]COMPOSIÇÕES SERVIÇOS'!#REF!</definedName>
    <definedName name="_3450">'[3]COMPOSIÇÕES SERVIÇOS'!#REF!</definedName>
    <definedName name="_3463">'[3]COMPOSIÇÕES SERVIÇOS'!#REF!</definedName>
    <definedName name="_3464">'[3]COMPOSIÇÕES SERVIÇOS'!#REF!</definedName>
    <definedName name="_3475">'[3]COMPOSIÇÕES SERVIÇOS'!#REF!</definedName>
    <definedName name="_3476">'[3]COMPOSIÇÕES SERVIÇOS'!#REF!</definedName>
    <definedName name="_3489">'[3]COMPOSIÇÕES SERVIÇOS'!#REF!</definedName>
    <definedName name="_3492">'[3]COMPOSIÇÕES SERVIÇOS'!#REF!</definedName>
    <definedName name="_3496">'[3]COMPOSIÇÕES SERVIÇOS'!#REF!</definedName>
    <definedName name="_3497">'[3]COMPOSIÇÕES SERVIÇOS'!#REF!</definedName>
    <definedName name="_3498">'[3]COMPOSIÇÕES SERVIÇOS'!#REF!</definedName>
    <definedName name="_3499">'[3]COMPOSIÇÕES SERVIÇOS'!#REF!</definedName>
    <definedName name="_3500">'[3]COMPOSIÇÕES SERVIÇOS'!#REF!</definedName>
    <definedName name="_3505">'[3]COMPOSIÇÕES SERVIÇOS'!#REF!</definedName>
    <definedName name="_3508">'[3]COMPOSIÇÕES SERVIÇOS'!#REF!</definedName>
    <definedName name="_3510">'[3]COMPOSIÇÕES SERVIÇOS'!#REF!</definedName>
    <definedName name="_3512">'[3]COMPOSIÇÕES SERVIÇOS'!#REF!</definedName>
    <definedName name="_3538">'[3]COMPOSIÇÕES SERVIÇOS'!#REF!</definedName>
    <definedName name="_3614">'[3]COMPOSIÇÕES SERVIÇOS'!#REF!</definedName>
    <definedName name="_3726">'[3]COMPOSIÇÕES SERVIÇOS'!#REF!</definedName>
    <definedName name="_3738">'[3]COMPOSIÇÕES SERVIÇOS'!#REF!</definedName>
    <definedName name="_3740">'[3]COMPOSIÇÕES SERVIÇOS'!#REF!</definedName>
    <definedName name="_3741">'[3]COMPOSIÇÕES SERVIÇOS'!#REF!</definedName>
    <definedName name="_3744">'[3]COMPOSIÇÕES SERVIÇOS'!#REF!</definedName>
    <definedName name="_3948">'[3]COMPOSIÇÕES SERVIÇOS'!#REF!</definedName>
    <definedName name="_3951">'[3]COMPOSIÇÕES SERVIÇOS'!#REF!</definedName>
    <definedName name="_3Excel_BuiltIn__FilterDatabase_1_2">#REF!</definedName>
    <definedName name="_4026">'[3]COMPOSIÇÕES SERVIÇOS'!#REF!</definedName>
    <definedName name="_4072">'[3]COMPOSIÇÕES SERVIÇOS'!#REF!</definedName>
    <definedName name="_4074">'[3]COMPOSIÇÕES SERVIÇOS'!#REF!</definedName>
    <definedName name="_4208">'[3]COMPOSIÇÕES SERVIÇOS'!#REF!</definedName>
    <definedName name="_4281">'[3]COMPOSIÇÕES SERVIÇOS'!#REF!</definedName>
    <definedName name="_4282">'[3]COMPOSIÇÕES SERVIÇOS'!#REF!</definedName>
    <definedName name="_4301">'[3]COMPOSIÇÕES SERVIÇOS'!#REF!</definedName>
    <definedName name="_4329">'[3]COMPOSIÇÕES SERVIÇOS'!#REF!</definedName>
    <definedName name="_4420">'[3]COMPOSIÇÕES SERVIÇOS'!#REF!</definedName>
    <definedName name="_4421">'[3]COMPOSIÇÕES SERVIÇOS'!#REF!</definedName>
    <definedName name="_4422">'[3]COMPOSIÇÕES SERVIÇOS'!#REF!</definedName>
    <definedName name="_4423">'[3]COMPOSIÇÕES SERVIÇOS'!#REF!</definedName>
    <definedName name="_4424">'[3]COMPOSIÇÕES SERVIÇOS'!#REF!</definedName>
    <definedName name="_4427">'[3]COMPOSIÇÕES SERVIÇOS'!#REF!</definedName>
    <definedName name="_4428">'[3]COMPOSIÇÕES SERVIÇOS'!#REF!</definedName>
    <definedName name="_4429">'[3]COMPOSIÇÕES SERVIÇOS'!#REF!</definedName>
    <definedName name="_4437">'[3]COMPOSIÇÕES SERVIÇOS'!#REF!</definedName>
    <definedName name="_4449">'[3]COMPOSIÇÕES SERVIÇOS'!#REF!</definedName>
    <definedName name="_4466">'[3]COMPOSIÇÕES SERVIÇOS'!#REF!</definedName>
    <definedName name="_4541">'[3]COMPOSIÇÕES SERVIÇOS'!#REF!</definedName>
    <definedName name="_4584">'[3]COMPOSIÇÕES SERVIÇOS'!#REF!</definedName>
    <definedName name="_4596">'[3]COMPOSIÇÕES SERVIÇOS'!#REF!</definedName>
    <definedName name="_4Excel_BuiltIn_Print_Area_10_1">#REF!</definedName>
    <definedName name="_5Excel_BuiltIn_Print_Area_8_1">#REF!</definedName>
    <definedName name="_6Excel_BuiltIn_Print_Area_9_1">#REF!</definedName>
    <definedName name="_7001">'[3]COMPOSIÇÕES SERVIÇOS'!#REF!</definedName>
    <definedName name="_7002">'[3]COMPOSIÇÕES SERVIÇOS'!#REF!</definedName>
    <definedName name="_7003">'[3]COMPOSIÇÕES SERVIÇOS'!#REF!</definedName>
    <definedName name="_7004">'[3]COMPOSIÇÕES SERVIÇOS'!#REF!</definedName>
    <definedName name="_7005">'[3]COMPOSIÇÕES SERVIÇOS'!#REF!</definedName>
    <definedName name="_7006">'[3]COMPOSIÇÕES SERVIÇOS'!#REF!</definedName>
    <definedName name="_7009">'[3]COMPOSIÇÕES SERVIÇOS'!#REF!</definedName>
    <definedName name="_7010">'[3]COMPOSIÇÕES SERVIÇOS'!#REF!</definedName>
    <definedName name="_7011">'[3]COMPOSIÇÕES SERVIÇOS'!#REF!</definedName>
    <definedName name="_7012">'[3]COMPOSIÇÕES SERVIÇOS'!#REF!</definedName>
    <definedName name="_7013">'[3]COMPOSIÇÕES SERVIÇOS'!#REF!</definedName>
    <definedName name="_7014">'[3]COMPOSIÇÕES SERVIÇOS'!#REF!</definedName>
    <definedName name="_7015">'[3]COMPOSIÇÕES SERVIÇOS'!#REF!</definedName>
    <definedName name="_7016">'[3]COMPOSIÇÕES SERVIÇOS'!#REF!</definedName>
    <definedName name="_7LS_1_1">#REF!</definedName>
    <definedName name="_8001">'[3]COMPOSIÇÕES SERVIÇOS'!#REF!</definedName>
    <definedName name="_8002">'[3]COMPOSIÇÕES SERVIÇOS'!#REF!</definedName>
    <definedName name="_8003">'[3]COMPOSIÇÕES SERVIÇOS'!#REF!</definedName>
    <definedName name="_BDI2">[4]Orçamento!$M$1</definedName>
    <definedName name="_e">#REF!</definedName>
    <definedName name="_e_">" e "</definedName>
    <definedName name="_e__6">" e "</definedName>
    <definedName name="_e_8">#REF!</definedName>
    <definedName name="_EE1" hidden="1">{#N/A,#N/A,FALSE,"Planilha";#N/A,#N/A,FALSE,"Resumo";#N/A,#N/A,FALSE,"Fisico";#N/A,#N/A,FALSE,"Financeiro";#N/A,#N/A,FALSE,"Financeiro"}</definedName>
    <definedName name="_ELE1">#REF!</definedName>
    <definedName name="_ELE2">#REF!</definedName>
    <definedName name="_ELE3">#REF!</definedName>
    <definedName name="_Fill" hidden="1">#REF!</definedName>
    <definedName name="_fill1" hidden="1">#REF!</definedName>
    <definedName name="_xlnm._FilterDatabase" hidden="1">#REF!</definedName>
    <definedName name="_JM1">#REF!</definedName>
    <definedName name="_JM1_1">#REF!</definedName>
    <definedName name="_JM1_10">#REF!</definedName>
    <definedName name="_JM1_6">#REF!</definedName>
    <definedName name="_JM1_8">#REF!</definedName>
    <definedName name="_JM1_9">#REF!</definedName>
    <definedName name="_JM2">#REF!</definedName>
    <definedName name="_JM2_1">#REF!</definedName>
    <definedName name="_JM2_10">#REF!</definedName>
    <definedName name="_JM2_6">#REF!</definedName>
    <definedName name="_JM2_8">#REF!</definedName>
    <definedName name="_JM2_9">#REF!</definedName>
    <definedName name="_JM3">#REF!</definedName>
    <definedName name="_JM3_1">#REF!</definedName>
    <definedName name="_JM3_10">#REF!</definedName>
    <definedName name="_JM3_6">#REF!</definedName>
    <definedName name="_JM3_8">#REF!</definedName>
    <definedName name="_JM3_9">#REF!</definedName>
    <definedName name="_JM4">#REF!</definedName>
    <definedName name="_JM4_1">#REF!</definedName>
    <definedName name="_JM4_10">#REF!</definedName>
    <definedName name="_JM4_6">#REF!</definedName>
    <definedName name="_JM4_8">#REF!</definedName>
    <definedName name="_JM4_9">#REF!</definedName>
    <definedName name="_JM5">#REF!</definedName>
    <definedName name="_JM5_1">#REF!</definedName>
    <definedName name="_JM5_10">#REF!</definedName>
    <definedName name="_JM5_6">#REF!</definedName>
    <definedName name="_JM5_8">#REF!</definedName>
    <definedName name="_JM5_9">#REF!</definedName>
    <definedName name="_JM6">#REF!</definedName>
    <definedName name="_JM6_1">#REF!</definedName>
    <definedName name="_JM6_10">#REF!</definedName>
    <definedName name="_JM6_6">#REF!</definedName>
    <definedName name="_JM6_8">#REF!</definedName>
    <definedName name="_JM6_9">#REF!</definedName>
    <definedName name="_Key1">#REF!</definedName>
    <definedName name="_LN1" hidden="1">#REF!</definedName>
    <definedName name="_MAT2">[5]COMP!$R$5</definedName>
    <definedName name="_MatMult_A" hidden="1">#REF!</definedName>
    <definedName name="_Order1">255</definedName>
    <definedName name="_Order2">255</definedName>
    <definedName name="_Parse_Out" hidden="1">#REF!</definedName>
    <definedName name="_PM1">#REF!</definedName>
    <definedName name="_PM1_1">#REF!</definedName>
    <definedName name="_PM1_10">#REF!</definedName>
    <definedName name="_PM1_6">#REF!</definedName>
    <definedName name="_PM1_8">#REF!</definedName>
    <definedName name="_PM1_9">#REF!</definedName>
    <definedName name="_PM2">#REF!</definedName>
    <definedName name="_PM2_1">#REF!</definedName>
    <definedName name="_PM2_10">#REF!</definedName>
    <definedName name="_PM2_6">#REF!</definedName>
    <definedName name="_PM2_8">#REF!</definedName>
    <definedName name="_PM2_9">#REF!</definedName>
    <definedName name="_PM3">#REF!</definedName>
    <definedName name="_PM3_1">#REF!</definedName>
    <definedName name="_PM3_10">#REF!</definedName>
    <definedName name="_PM3_6">#REF!</definedName>
    <definedName name="_PM3_8">#REF!</definedName>
    <definedName name="_PM3_9">#REF!</definedName>
    <definedName name="_PM4">#REF!</definedName>
    <definedName name="_PM4_1">#REF!</definedName>
    <definedName name="_PM4_10">#REF!</definedName>
    <definedName name="_PM4_6">#REF!</definedName>
    <definedName name="_PM4_8">#REF!</definedName>
    <definedName name="_PM4_9">#REF!</definedName>
    <definedName name="_PM5">#REF!</definedName>
    <definedName name="_PM5_1">#REF!</definedName>
    <definedName name="_PM5_10">#REF!</definedName>
    <definedName name="_PM5_6">#REF!</definedName>
    <definedName name="_PM5_8">#REF!</definedName>
    <definedName name="_PM5_9">#REF!</definedName>
    <definedName name="_PM6">#REF!</definedName>
    <definedName name="_PM6_1">#REF!</definedName>
    <definedName name="_PM6_10">#REF!</definedName>
    <definedName name="_PM6_6">#REF!</definedName>
    <definedName name="_PM6_8">#REF!</definedName>
    <definedName name="_PM6_9">#REF!</definedName>
    <definedName name="_R">#REF!</definedName>
    <definedName name="_Rc1">[6]EQUIPAM.!$C$194</definedName>
    <definedName name="_Rc2">[6]EQUIPAM.!$C$205</definedName>
    <definedName name="_Regression_Int" hidden="1">1</definedName>
    <definedName name="_Sort">#REF!</definedName>
    <definedName name="_sp_">" "</definedName>
    <definedName name="_sp__6">" "</definedName>
    <definedName name="_sub2">#REF!</definedName>
    <definedName name="_sub4">#REF!</definedName>
    <definedName name="_tot1">#REF!</definedName>
    <definedName name="_tot2">#REF!</definedName>
    <definedName name="_tot3">#REF!</definedName>
    <definedName name="_tot4">#REF!</definedName>
    <definedName name="_tot5">#REF!</definedName>
    <definedName name="_tot6">#REF!</definedName>
    <definedName name="_tot7">#REF!</definedName>
    <definedName name="_tot8">#REF!</definedName>
    <definedName name="A" hidden="1">{#N/A,#N/A,FALSE,"Planilha";#N/A,#N/A,FALSE,"Resumo";#N/A,#N/A,FALSE,"Fisico";#N/A,#N/A,FALSE,"Financeiro";#N/A,#N/A,FALSE,"Financeiro"}</definedName>
    <definedName name="a_1">"#REF!"</definedName>
    <definedName name="a_2">"#REF!"</definedName>
    <definedName name="a_3">"#REF!"</definedName>
    <definedName name="a_4">"#REF!"</definedName>
    <definedName name="AA">#REF!</definedName>
    <definedName name="AA_1">#REF!</definedName>
    <definedName name="AA_10">#REF!</definedName>
    <definedName name="AA_6">#REF!</definedName>
    <definedName name="AA_8">#REF!</definedName>
    <definedName name="AA_9">#REF!</definedName>
    <definedName name="aaa">#REF!</definedName>
    <definedName name="aaaa">#REF!</definedName>
    <definedName name="aaaaa">#REF!</definedName>
    <definedName name="aaaaaa">#REF!</definedName>
    <definedName name="aaaaaaa">#REF!</definedName>
    <definedName name="AAB">#REF!</definedName>
    <definedName name="ABB">#REF!</definedName>
    <definedName name="abc">#REF!</definedName>
    <definedName name="AccessDatabase" hidden="1">"C:\Documents and Settings\JPMELLO\Meus documentos\ARQUIVOS 2004\MONITORAMENTO OAC\Monitoramento de OAC.mdb"</definedName>
    <definedName name="AÇO">#REF!</definedName>
    <definedName name="ad" hidden="1">{#N/A,#N/A,FALSE,"Planilha";#N/A,#N/A,FALSE,"Resumo";#N/A,#N/A,FALSE,"Fisico";#N/A,#N/A,FALSE,"Financeiro";#N/A,#N/A,FALSE,"Financeiro"}</definedName>
    <definedName name="adasgfdsgdsfbg">#REF!</definedName>
    <definedName name="ADC">#REF!</definedName>
    <definedName name="adit">'[7]Planilha Contrato'!#REF!</definedName>
    <definedName name="ADIT.">'[8]Planilha Contrato'!#REF!</definedName>
    <definedName name="Aditivo.3v" hidden="1">{#N/A,#N/A,FALSE,"Planilha";#N/A,#N/A,FALSE,"Resumo";#N/A,#N/A,FALSE,"Fisico";#N/A,#N/A,FALSE,"Financeiro";#N/A,#N/A,FALSE,"Financeiro"}</definedName>
    <definedName name="ADM">#REF!</definedName>
    <definedName name="AJUDANTE">[9]COMP!$AH$3</definedName>
    <definedName name="AJUDANTE_ELE">'[10]COMPOSIÇÕES MÃO DE OBRA'!$H$39</definedName>
    <definedName name="ANEXOC2" hidden="1">{#N/A,#N/A,FALSE,"Planilha";#N/A,#N/A,FALSE,"Resumo";#N/A,#N/A,FALSE,"Fisico";#N/A,#N/A,FALSE,"Financeiro";#N/A,#N/A,FALSE,"Financeiro"}</definedName>
    <definedName name="APRE">#REF!</definedName>
    <definedName name="arame18">[9]COMP!$X$3</definedName>
    <definedName name="_xlnm.Print_Area" localSheetId="1">'CAPA MEDIÇÃO'!$A$1:$I$43</definedName>
    <definedName name="_xlnm.Print_Area" localSheetId="2">'CARTA DE ENTREGA'!$A$1:$I$44</definedName>
    <definedName name="_xlnm.Print_Area" localSheetId="3">'RESUM.'!$D$4:$AD$195</definedName>
    <definedName name="_xlnm.Print_Area">#REF!</definedName>
    <definedName name="AreaTeste">NA()</definedName>
    <definedName name="AreaTeste2">NA()</definedName>
    <definedName name="AREIA">#REF!</definedName>
    <definedName name="AREIA_1">#REF!</definedName>
    <definedName name="AREIA_10">#REF!</definedName>
    <definedName name="AREIA_6">#REF!</definedName>
    <definedName name="AREIA_8">#REF!</definedName>
    <definedName name="AREIA_9">#REF!</definedName>
    <definedName name="AS">#REF!</definedName>
    <definedName name="ASD">#REF!</definedName>
    <definedName name="ASDADADACACADFA">#REF!</definedName>
    <definedName name="ASDASDASD">#REF!</definedName>
    <definedName name="ASDASDSA">#REF!</definedName>
    <definedName name="ASDC" hidden="1">[11]Detail!#REF!</definedName>
    <definedName name="ASDD">#REF!</definedName>
    <definedName name="asde">#REF!</definedName>
    <definedName name="ASDF">#REF!</definedName>
    <definedName name="ass">#REF!</definedName>
    <definedName name="ASSEN_TUBO_EMISS">#REF!</definedName>
    <definedName name="ASSEN_TUBO_EMISS2">#REF!</definedName>
    <definedName name="ASSENT_EMISS3_S">#REF!</definedName>
    <definedName name="ASSENT_TUBO">#REF!</definedName>
    <definedName name="AUX">#REF!</definedName>
    <definedName name="AUX_ADM">'[10]COMPOSIÇÕES MÃO DE OBRA'!#REF!</definedName>
    <definedName name="AWAWA">#REF!</definedName>
    <definedName name="B" hidden="1">{#N/A,#N/A,FALSE,"Planilha";#N/A,#N/A,FALSE,"Resumo";#N/A,#N/A,FALSE,"Fisico";#N/A,#N/A,FALSE,"Financeiro";#N/A,#N/A,FALSE,"Financeiro"}</definedName>
    <definedName name="bacia16">#REF!</definedName>
    <definedName name="BANCADAS">#REF!</definedName>
    <definedName name="BANCADAS_1">#REF!</definedName>
    <definedName name="BANCADAS_10">#REF!</definedName>
    <definedName name="BANCADAS_6">#REF!</definedName>
    <definedName name="BANCADAS_8">#REF!</definedName>
    <definedName name="BANCADAS_9">#REF!</definedName>
    <definedName name="_xlnm.Database">#REF!</definedName>
    <definedName name="Base">#REF!</definedName>
    <definedName name="BASE_DER">[12]Plan1!$B$10:$E$5144</definedName>
    <definedName name="BB">#REF!</definedName>
    <definedName name="bbbb">#REF!</definedName>
    <definedName name="BD">#REF!</definedName>
    <definedName name="BDI">#REF!</definedName>
    <definedName name="BDI_1">#REF!</definedName>
    <definedName name="BDI_1_4">#REF!</definedName>
    <definedName name="BDI_1_5">#REF!</definedName>
    <definedName name="BDI_10">#REF!</definedName>
    <definedName name="BDI_2">#N/A</definedName>
    <definedName name="BDI_3">'[13]anexo s'!#REF!</definedName>
    <definedName name="BDI_5">#N/A</definedName>
    <definedName name="BDI_6">#REF!</definedName>
    <definedName name="BDI_7">"#REF!"</definedName>
    <definedName name="BDI_8">#REF!</definedName>
    <definedName name="BDI_9">#REF!</definedName>
    <definedName name="bdia">#REF!</definedName>
    <definedName name="BHN">#REF!</definedName>
    <definedName name="BL_ANC_EMISS3_S">#REF!</definedName>
    <definedName name="BL_ANCO_EMISS2">#REF!</definedName>
    <definedName name="BLOCO_ANCOR_EMISS">#REF!</definedName>
    <definedName name="BNB">#REF!</definedName>
    <definedName name="BRITA">#REF!</definedName>
    <definedName name="BRITA_1">#REF!</definedName>
    <definedName name="BRITA_10">#REF!</definedName>
    <definedName name="BRITA_6">#REF!</definedName>
    <definedName name="BRITA_8">#REF!</definedName>
    <definedName name="BRITA_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VB">#REF!</definedName>
    <definedName name="BVC">#REF!</definedName>
    <definedName name="ç">#REF!</definedName>
    <definedName name="C.__Unit.">#REF!</definedName>
    <definedName name="CA">#REF!</definedName>
    <definedName name="CA_1">#REF!</definedName>
    <definedName name="CA_10">#REF!</definedName>
    <definedName name="CA_6">#REF!</definedName>
    <definedName name="CA_8">#REF!</definedName>
    <definedName name="CA_9">#REF!</definedName>
    <definedName name="CAD_EMISS3_S">#REF!</definedName>
    <definedName name="CADASTRO">#REF!</definedName>
    <definedName name="CADASTRO_EMISS">#REF!</definedName>
    <definedName name="CADASTRO_EMISS2">#REF!</definedName>
    <definedName name="CADASTRO_REDE_COL">#REF!</definedName>
    <definedName name="CAIXAS">#REF!</definedName>
    <definedName name="CAIXAS_EMISS3_S">#REF!</definedName>
    <definedName name="cal">[9]COMP!$V$2</definedName>
    <definedName name="CAL_1">#REF!</definedName>
    <definedName name="CAL_10">#REF!</definedName>
    <definedName name="CAL_6">#REF!</definedName>
    <definedName name="CAL_8">#REF!</definedName>
    <definedName name="CAL_9">#REF!</definedName>
    <definedName name="CANTEIRO_DE_OBRAS">[14]CANT_OBRAS!$H$8</definedName>
    <definedName name="CANTEIRO_OBRAS">#REF!</definedName>
    <definedName name="ccc">#REF!</definedName>
    <definedName name="ççç">#REF!</definedName>
    <definedName name="ccccc">#REF!</definedName>
    <definedName name="cdddd">#REF!</definedName>
    <definedName name="CélulaInicioPlanilha">NA()</definedName>
    <definedName name="CélulaResumo">NA()</definedName>
    <definedName name="Cem">{"cento","duzentos","trezentos","quatrocentos","quinhentos","seiscentos","setecentos","oitocentos","novecentos"}</definedName>
    <definedName name="Cem_6">{"cento","duzentos","trezentos","quatrocentos","quinhentos","seiscentos","setecentos","oitocentos","novecentos"}</definedName>
    <definedName name="CESTO_AÉREO">#REF!</definedName>
    <definedName name="CIMENTO">#REF!</definedName>
    <definedName name="CIMENTO_1">#REF!</definedName>
    <definedName name="CIMENTO_10">#REF!</definedName>
    <definedName name="CIMENTO_6">#REF!</definedName>
    <definedName name="CIMENTO_8">#REF!</definedName>
    <definedName name="CIMENTO_9">#REF!</definedName>
    <definedName name="CODIGO">#REF!</definedName>
    <definedName name="Códigos">#REF!</definedName>
    <definedName name="Códigos_1">"#REF!"</definedName>
    <definedName name="Códigos_2">"#REF!"</definedName>
    <definedName name="Códigos_3">"#REF!"</definedName>
    <definedName name="Códigos_4">"#REF!"</definedName>
    <definedName name="Composições">#REF!</definedName>
    <definedName name="Composições_1">"#REF!"</definedName>
    <definedName name="Composições_2">"#REF!"</definedName>
    <definedName name="Composições_3">"#REF!"</definedName>
    <definedName name="Composições_4">"#REF!"</definedName>
    <definedName name="CONT_CANTEIRO">#REF!</definedName>
    <definedName name="corpo">#REF!</definedName>
    <definedName name="CORTE_FOICE">#REF!</definedName>
    <definedName name="cotação">[15]ORÇAMENTO!#REF!</definedName>
    <definedName name="crit1">#REF!</definedName>
    <definedName name="Criterio">#REF!</definedName>
    <definedName name="CRON">#REF!</definedName>
    <definedName name="cronograma">#REF!</definedName>
    <definedName name="ctadp">[15]ORÇAMENTO!#REF!</definedName>
    <definedName name="cte">#REF!</definedName>
    <definedName name="ctea">#REF!</definedName>
    <definedName name="CURVA_15__24__46___EM_AÇO_CARBONO_PATINÁVEL_COM_COSTURA_HELICOIDAL___ASTM_A606__GALVANIZADO_A_FOGO_CONFORME_ASTM_A123__INCLUINDO_JUNTAS__POR_ACOPLAMENTO_TIPO_VICTAULIC_EM_FERRO_NODULAR_FERRÍDICO_PADRÃO_ABNT_EB_585_FE4212.___DE_152_mm_____ESPESSURA_2_65_mm">#REF!</definedName>
    <definedName name="Custo_Total">#REF!</definedName>
    <definedName name="Custo_Unitário_Mão_de_Obra">'[16]Banco de Dados'!$A$1:$C$28</definedName>
    <definedName name="Custos_Unitarios_Referencia">'[16]Banco de Dados'!$T$1:$W$215</definedName>
    <definedName name="CV">#REF!</definedName>
    <definedName name="CV_1">#REF!</definedName>
    <definedName name="CV_10">#REF!</definedName>
    <definedName name="CV_6">#REF!</definedName>
    <definedName name="CV_8">#REF!</definedName>
    <definedName name="CV_9">#REF!</definedName>
    <definedName name="D">#REF!</definedName>
    <definedName name="DADOS">#REF!</definedName>
    <definedName name="DASDAD">#REF!</definedName>
    <definedName name="DATA_BASE__JUNHO_94">#REF!</definedName>
    <definedName name="DATA_BASE__JUNHO_94_1">#REF!</definedName>
    <definedName name="DATA_BASE__JUNHO_94_5">#REF!</definedName>
    <definedName name="dbi">'[17]Planilha com BDI'!#REF!</definedName>
    <definedName name="DD">#REF!</definedName>
    <definedName name="ddd">#REF!</definedName>
    <definedName name="ddddd">#REF!</definedName>
    <definedName name="decec" hidden="1">{#N/A,#N/A,FALSE,"Planilha";#N/A,#N/A,FALSE,"Resumo";#N/A,#N/A,FALSE,"Fisico";#N/A,#N/A,FALSE,"Financeiro";#N/A,#N/A,FALSE,"Financeiro"}</definedName>
    <definedName name="ded" hidden="1">{#N/A,#N/A,FALSE,"Planilha";#N/A,#N/A,FALSE,"Resumo";#N/A,#N/A,FALSE,"Fisico";#N/A,#N/A,FALSE,"Financeiro";#N/A,#N/A,FALSE,"Financeiro"}</definedName>
    <definedName name="dedw">[18]Resumo!$E$36</definedName>
    <definedName name="DESAP">#REF!</definedName>
    <definedName name="DESAPROPRIAÇÃO">'[14]AQU TERRENO-'!$H$9</definedName>
    <definedName name="Dez">{"dez","vinte","trinta","quarenta","cinquenta","sessenta","setenta","oitenta","noventa"}</definedName>
    <definedName name="Dez_6">{"dez","vinte","trinta","quarenta","cinquenta","sessenta","setenta","oitenta","noventa"}</definedName>
    <definedName name="DFDF">#REF!</definedName>
    <definedName name="DFDFDF">[19]Canteiro!$E$11:$E$1021</definedName>
    <definedName name="DFDFDSFDS">[20]COMP!#REF!</definedName>
    <definedName name="DFR">[21]COMPOSIÇÕES!#REF!</definedName>
    <definedName name="diminui">'[22]COMPOSIÇÃO DE CUSTOS'!$L$7</definedName>
    <definedName name="DRENAGEM">#REF!</definedName>
    <definedName name="drenurb">#REF!</definedName>
    <definedName name="DSFDS">[23]DETALHADO!#REF!</definedName>
    <definedName name="DSSS">#REF!</definedName>
    <definedName name="E">#REF!</definedName>
    <definedName name="EDFD">#REF!</definedName>
    <definedName name="EE1_MAT">'[24]B - Captação_Elevação 1a Etapa '!#REF!</definedName>
    <definedName name="EE1_MATERIAIS">'[14]ESTA ELEVATÓRIA_'!$H$106</definedName>
    <definedName name="EE1_SERV">'[24]B - Captação_Elevação 1a Etapa '!#REF!</definedName>
    <definedName name="EE1_SERVIÇOS">'[14]ESTA ELEVATÓRIA_'!$H$9</definedName>
    <definedName name="EE2_MAT">'[24]B - Captação_Elevação 1a Etapa '!#REF!</definedName>
    <definedName name="EE2_MATERIAIS">'[14]ESTA ELEVATÓRIA_'!$H$244</definedName>
    <definedName name="EE2_SERV">'[24]B - Captação_Elevação 1a Etapa '!#REF!</definedName>
    <definedName name="EE2_SERVIÇOS">'[14]ESTA ELEVATÓRIA_'!$H$143</definedName>
    <definedName name="EE3_MAT">'[24]B - Captação_Elevação 1a Etapa '!#REF!</definedName>
    <definedName name="EE3_SERV">'[24]B - Captação_Elevação 1a Etapa '!#REF!</definedName>
    <definedName name="eee">#REF!</definedName>
    <definedName name="eeeeeee">#REF!</definedName>
    <definedName name="eeeeeeee">#REF!</definedName>
    <definedName name="eeeeeeeee">#REF!</definedName>
    <definedName name="EGFDEG">#REF!</definedName>
    <definedName name="ELETRICISTA">[25]COMP!$R$9</definedName>
    <definedName name="ELETRICISTA_MENSALISTA">'[10]COMPOSIÇÕES MÃO DE OBRA'!#REF!</definedName>
    <definedName name="ELETROTEC">'[10]COMPOSIÇÕES MÃO DE OBRA'!#REF!</definedName>
    <definedName name="EMISS_1_MAT">#REF!</definedName>
    <definedName name="EMISS_1_SERV">#REF!</definedName>
    <definedName name="EMISS_2_MAT">#REF!</definedName>
    <definedName name="EMISS_2_SERV">#REF!</definedName>
    <definedName name="EMISS_3_MAT">#REF!</definedName>
    <definedName name="EMISS_3_SERV">#REF!</definedName>
    <definedName name="EMISSÁRIO1_MATERIAIS">[14]EMISSÁRIO_!$H$39</definedName>
    <definedName name="EMISSÁRIO1_SERVIÇOS">[14]EMISSÁRIO_!$H$9</definedName>
    <definedName name="EMISSÁRIO2_MATERIAIS">[14]EMISSÁRIO_!$H$80</definedName>
    <definedName name="EMISSÁRIO2_SERVIÇOS">[14]EMISSÁRIO_!$H$50</definedName>
    <definedName name="ENCARREGADO">[26]COMP!$AN$2</definedName>
    <definedName name="ENG_ELETRICISTA">'[10]COMPOSIÇÕES MÃO DE OBRA'!#REF!</definedName>
    <definedName name="equip">#REF!</definedName>
    <definedName name="EQUIP_SUBTRECHO1.1">#REF!</definedName>
    <definedName name="EQUIP_SUBTRECHO1.2">#REF!</definedName>
    <definedName name="EQUIP_SUBTRECHO1.3">#REF!</definedName>
    <definedName name="EQUIPAMENTOS">#REF!</definedName>
    <definedName name="EQUIPAMENTOS_1">#REF!</definedName>
    <definedName name="EQUIPAMENTOS_10">#REF!</definedName>
    <definedName name="EQUIPAMENTOS_6">#REF!</definedName>
    <definedName name="EQUIPAMENTOS_8">#REF!</definedName>
    <definedName name="EQUIPAMENTOS_9">#REF!</definedName>
    <definedName name="EQWEQEQEQ">#REF!</definedName>
    <definedName name="erer">#REF!</definedName>
    <definedName name="ESC_EMISS3_S">#REF!</definedName>
    <definedName name="ESCORAMENTO">#REF!</definedName>
    <definedName name="ESCORAS">#REF!</definedName>
    <definedName name="ESGOT_EMISS3_S">#REF!</definedName>
    <definedName name="ESGOTAMENTO">#REF!</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0">#REF!</definedName>
    <definedName name="Excel_BuiltIn__FilterDatabase_1_2">#REF!</definedName>
    <definedName name="Excel_BuiltIn__FilterDatabase_1_3">#REF!</definedName>
    <definedName name="Excel_BuiltIn__FilterDatabase_1_4">#REF!</definedName>
    <definedName name="Excel_BuiltIn__FilterDatabase_1_4_9">#REF!</definedName>
    <definedName name="Excel_BuiltIn__FilterDatabase_1_5">#REF!</definedName>
    <definedName name="Excel_BuiltIn__FilterDatabase_1_5_10">#REF!</definedName>
    <definedName name="Excel_BuiltIn__FilterDatabase_1_6">#REF!</definedName>
    <definedName name="Excel_BuiltIn__FilterDatabase_1_8">#REF!</definedName>
    <definedName name="Excel_BuiltIn__FilterDatabase_1_9">#REF!</definedName>
    <definedName name="Excel_BuiltIn__FilterDatabase_10">#REF!</definedName>
    <definedName name="Excel_BuiltIn__FilterDatabase_2">#REF!</definedName>
    <definedName name="Excel_BuiltIn__FilterDatabase_2_1">#REF!</definedName>
    <definedName name="Excel_BuiltIn__FilterDatabase_2_6">#REF!</definedName>
    <definedName name="Excel_BuiltIn__FilterDatabase_3">#REF!</definedName>
    <definedName name="Excel_BuiltIn__FilterDatabase_3_1">#REF!</definedName>
    <definedName name="Excel_BuiltIn__FilterDatabase_6">#REF!</definedName>
    <definedName name="Excel_BuiltIn__FilterDatabase_8">#REF!</definedName>
    <definedName name="Excel_BuiltIn__FilterDatabase_9">#REF!</definedName>
    <definedName name="Excel_BuiltIn_Database">#REF!</definedName>
    <definedName name="Excel_BuiltIn_Database_1">#REF!</definedName>
    <definedName name="Excel_BuiltIn_Database_1_1">#REF!</definedName>
    <definedName name="Excel_BuiltIn_Database_10">#REF!</definedName>
    <definedName name="Excel_BuiltIn_Database_6">#REF!</definedName>
    <definedName name="Excel_BuiltIn_Database_8">#REF!</definedName>
    <definedName name="Excel_BuiltIn_Database_9">#REF!</definedName>
    <definedName name="Excel_BuiltIn_Print_Area">#REF!</definedName>
    <definedName name="Excel_BuiltIn_Print_Area_1">#REF!</definedName>
    <definedName name="Excel_BuiltIn_Print_Area_1_1">#REF!</definedName>
    <definedName name="Excel_BuiltIn_Print_Area_1_1_1">#REF!</definedName>
    <definedName name="Excel_BuiltIn_Print_Area_2_1">#REF!</definedName>
    <definedName name="Excel_BuiltIn_Print_Area_2_1_1">#REF!</definedName>
    <definedName name="Excel_BuiltIn_Print_Area_2_1_10">#REF!</definedName>
    <definedName name="Excel_BuiltIn_Print_Area_2_1_4">#REF!</definedName>
    <definedName name="Excel_BuiltIn_Print_Area_2_1_4_1">#REF!</definedName>
    <definedName name="Excel_BuiltIn_Print_Area_2_1_5">#REF!</definedName>
    <definedName name="Excel_BuiltIn_Print_Area_2_1_6">#REF!</definedName>
    <definedName name="Excel_BuiltIn_Print_Area_2_1_8">#REF!</definedName>
    <definedName name="Excel_BuiltIn_Print_Area_2_1_9">#REF!</definedName>
    <definedName name="Excel_BuiltIn_Print_Area_3">#REF!</definedName>
    <definedName name="Excel_BuiltIn_Print_Area_3_1">#REF!</definedName>
    <definedName name="Excel_BuiltIn_Print_Area_4">#REF!</definedName>
    <definedName name="Excel_BuiltIn_Print_Area_6_1">#REF!</definedName>
    <definedName name="Excel_BuiltIn_Print_Area_8">#REF!</definedName>
    <definedName name="Excel_BuiltIn_Print_Titles_1">#REF!</definedName>
    <definedName name="Excel_BuiltIn_Print_Titles_1_1">"#REF!"</definedName>
    <definedName name="Excel_BuiltIn_Print_Titles_1_2">"#REF!"</definedName>
    <definedName name="Excel_BuiltIn_Print_Titles_1_3">"#REF!"</definedName>
    <definedName name="Excel_BuiltIn_Print_Titles_1_4">"#REF!"</definedName>
    <definedName name="Excel_BuiltIn_Print_Titles_2_1">#REF!</definedName>
    <definedName name="Excel_BuiltIn_Print_Titles_3">#REF!</definedName>
    <definedName name="Excel_BuiltIn_Print_Titles_5">#REF!</definedName>
    <definedName name="Excel_BuiltIn_Recorder">#REF!</definedName>
    <definedName name="f">[6]EQUIPAM.!$C$262</definedName>
    <definedName name="F_01_120">#REF!</definedName>
    <definedName name="F_01_120_1">#N/A</definedName>
    <definedName name="F_01_120_2">"#REF!"</definedName>
    <definedName name="F_01_120_7">"#REF!"</definedName>
    <definedName name="F_01_150">#REF!</definedName>
    <definedName name="F_01_150_1">#N/A</definedName>
    <definedName name="F_01_150_2">"#REF!"</definedName>
    <definedName name="F_01_150_7">"#REF!"</definedName>
    <definedName name="F_01_180">#REF!</definedName>
    <definedName name="F_01_180_1">#N/A</definedName>
    <definedName name="F_01_180_2">"#REF!"</definedName>
    <definedName name="F_01_180_7">"#REF!"</definedName>
    <definedName name="F_01_210">#REF!</definedName>
    <definedName name="F_01_210_1">#N/A</definedName>
    <definedName name="F_01_210_2">"#REF!"</definedName>
    <definedName name="F_01_210_7">"#REF!"</definedName>
    <definedName name="F_01_240">#REF!</definedName>
    <definedName name="F_01_240_1">#N/A</definedName>
    <definedName name="F_01_240_2">"#REF!"</definedName>
    <definedName name="F_01_240_7">"#REF!"</definedName>
    <definedName name="F_01_270">#REF!</definedName>
    <definedName name="F_01_270_1">#N/A</definedName>
    <definedName name="F_01_270_2">"#REF!"</definedName>
    <definedName name="F_01_270_7">"#REF!"</definedName>
    <definedName name="F_01_30">#REF!</definedName>
    <definedName name="F_01_30_1">#N/A</definedName>
    <definedName name="F_01_30_2">"#REF!"</definedName>
    <definedName name="F_01_30_7">"#REF!"</definedName>
    <definedName name="F_01_300">#REF!</definedName>
    <definedName name="F_01_300_1">#N/A</definedName>
    <definedName name="F_01_300_2">"#REF!"</definedName>
    <definedName name="F_01_300_7">"#REF!"</definedName>
    <definedName name="F_01_330">#REF!</definedName>
    <definedName name="F_01_330_1">#N/A</definedName>
    <definedName name="F_01_330_2">"#REF!"</definedName>
    <definedName name="F_01_330_7">"#REF!"</definedName>
    <definedName name="F_01_360">#REF!</definedName>
    <definedName name="F_01_360_1">#N/A</definedName>
    <definedName name="F_01_360_2">"#REF!"</definedName>
    <definedName name="F_01_360_7">"#REF!"</definedName>
    <definedName name="F_01_390">#REF!</definedName>
    <definedName name="F_01_390_1">#N/A</definedName>
    <definedName name="F_01_390_2">"#REF!"</definedName>
    <definedName name="F_01_390_7">"#REF!"</definedName>
    <definedName name="F_01_420">#REF!</definedName>
    <definedName name="F_01_420_1">#N/A</definedName>
    <definedName name="F_01_420_2">"#REF!"</definedName>
    <definedName name="F_01_420_7">"#REF!"</definedName>
    <definedName name="F_01_450">#REF!</definedName>
    <definedName name="F_01_450_1">#N/A</definedName>
    <definedName name="F_01_450_2">"#REF!"</definedName>
    <definedName name="F_01_450_7">"#REF!"</definedName>
    <definedName name="F_01_480">#REF!</definedName>
    <definedName name="F_01_480_1">#N/A</definedName>
    <definedName name="F_01_480_2">"#REF!"</definedName>
    <definedName name="F_01_480_7">"#REF!"</definedName>
    <definedName name="F_01_510">#REF!</definedName>
    <definedName name="F_01_510_1">#N/A</definedName>
    <definedName name="F_01_510_2">"#REF!"</definedName>
    <definedName name="F_01_510_7">"#REF!"</definedName>
    <definedName name="F_01_540">#REF!</definedName>
    <definedName name="F_01_540_1">#N/A</definedName>
    <definedName name="F_01_540_2">"#REF!"</definedName>
    <definedName name="F_01_540_7">"#REF!"</definedName>
    <definedName name="F_01_570">#REF!</definedName>
    <definedName name="F_01_570_1">#N/A</definedName>
    <definedName name="F_01_570_2">"#REF!"</definedName>
    <definedName name="F_01_570_7">"#REF!"</definedName>
    <definedName name="F_01_60">#REF!</definedName>
    <definedName name="F_01_60_1">#N/A</definedName>
    <definedName name="F_01_60_2">"#REF!"</definedName>
    <definedName name="F_01_60_7">"#REF!"</definedName>
    <definedName name="F_01_600">#REF!</definedName>
    <definedName name="F_01_600_1">#N/A</definedName>
    <definedName name="F_01_600_2">"#REF!"</definedName>
    <definedName name="F_01_600_7">"#REF!"</definedName>
    <definedName name="F_01_630">#REF!</definedName>
    <definedName name="F_01_630_1">#N/A</definedName>
    <definedName name="F_01_630_2">"#REF!"</definedName>
    <definedName name="F_01_630_7">"#REF!"</definedName>
    <definedName name="F_01_660">#REF!</definedName>
    <definedName name="F_01_660_1">#N/A</definedName>
    <definedName name="F_01_660_2">"#REF!"</definedName>
    <definedName name="F_01_660_7">"#REF!"</definedName>
    <definedName name="F_01_690">#REF!</definedName>
    <definedName name="F_01_690_1">#N/A</definedName>
    <definedName name="F_01_690_2">"#REF!"</definedName>
    <definedName name="F_01_690_7">"#REF!"</definedName>
    <definedName name="F_01_720">#REF!</definedName>
    <definedName name="F_01_720_1">#N/A</definedName>
    <definedName name="F_01_720_2">"#REF!"</definedName>
    <definedName name="F_01_720_7">"#REF!"</definedName>
    <definedName name="F_01_90">#REF!</definedName>
    <definedName name="F_01_90_1">#N/A</definedName>
    <definedName name="F_01_90_2">"#REF!"</definedName>
    <definedName name="F_01_90_7">"#REF!"</definedName>
    <definedName name="F_02_120">#REF!</definedName>
    <definedName name="F_02_120_1">#N/A</definedName>
    <definedName name="F_02_120_2">"#REF!"</definedName>
    <definedName name="F_02_120_7">"#REF!"</definedName>
    <definedName name="F_02_150">#REF!</definedName>
    <definedName name="F_02_150_1">#N/A</definedName>
    <definedName name="F_02_150_2">"#REF!"</definedName>
    <definedName name="F_02_150_7">"#REF!"</definedName>
    <definedName name="F_02_180">#REF!</definedName>
    <definedName name="F_02_180_1">#N/A</definedName>
    <definedName name="F_02_180_2">"#REF!"</definedName>
    <definedName name="F_02_180_7">"#REF!"</definedName>
    <definedName name="F_02_210">#REF!</definedName>
    <definedName name="F_02_210_1">#N/A</definedName>
    <definedName name="F_02_210_2">"#REF!"</definedName>
    <definedName name="F_02_210_7">"#REF!"</definedName>
    <definedName name="F_02_240">#REF!</definedName>
    <definedName name="F_02_240_1">#N/A</definedName>
    <definedName name="F_02_240_2">"#REF!"</definedName>
    <definedName name="F_02_240_7">"#REF!"</definedName>
    <definedName name="F_02_270">#REF!</definedName>
    <definedName name="F_02_270_1">#N/A</definedName>
    <definedName name="F_02_270_2">"#REF!"</definedName>
    <definedName name="F_02_270_7">"#REF!"</definedName>
    <definedName name="F_02_30">#REF!</definedName>
    <definedName name="F_02_30_1">#N/A</definedName>
    <definedName name="F_02_30_2">"#REF!"</definedName>
    <definedName name="F_02_30_7">"#REF!"</definedName>
    <definedName name="F_02_300">#REF!</definedName>
    <definedName name="F_02_300_1">#N/A</definedName>
    <definedName name="F_02_300_2">"#REF!"</definedName>
    <definedName name="F_02_300_7">"#REF!"</definedName>
    <definedName name="F_02_330">#REF!</definedName>
    <definedName name="F_02_330_1">#N/A</definedName>
    <definedName name="F_02_330_2">"#REF!"</definedName>
    <definedName name="F_02_330_7">"#REF!"</definedName>
    <definedName name="F_02_360">#REF!</definedName>
    <definedName name="F_02_360_1">#N/A</definedName>
    <definedName name="F_02_360_2">"#REF!"</definedName>
    <definedName name="F_02_360_7">"#REF!"</definedName>
    <definedName name="F_02_390">#REF!</definedName>
    <definedName name="F_02_390_1">#N/A</definedName>
    <definedName name="F_02_390_2">"#REF!"</definedName>
    <definedName name="F_02_390_7">"#REF!"</definedName>
    <definedName name="F_02_420">#REF!</definedName>
    <definedName name="F_02_420_1">#N/A</definedName>
    <definedName name="F_02_420_2">"#REF!"</definedName>
    <definedName name="F_02_420_7">"#REF!"</definedName>
    <definedName name="F_02_450">#REF!</definedName>
    <definedName name="F_02_450_1">#N/A</definedName>
    <definedName name="F_02_450_2">"#REF!"</definedName>
    <definedName name="F_02_450_7">"#REF!"</definedName>
    <definedName name="F_02_480">#REF!</definedName>
    <definedName name="F_02_480_1">#N/A</definedName>
    <definedName name="F_02_480_2">"#REF!"</definedName>
    <definedName name="F_02_480_7">"#REF!"</definedName>
    <definedName name="F_02_510">#REF!</definedName>
    <definedName name="F_02_510_1">#N/A</definedName>
    <definedName name="F_02_510_2">"#REF!"</definedName>
    <definedName name="F_02_510_7">"#REF!"</definedName>
    <definedName name="F_02_540">#REF!</definedName>
    <definedName name="F_02_540_1">#N/A</definedName>
    <definedName name="F_02_540_2">"#REF!"</definedName>
    <definedName name="F_02_540_7">"#REF!"</definedName>
    <definedName name="F_02_570">#REF!</definedName>
    <definedName name="F_02_570_1">#N/A</definedName>
    <definedName name="F_02_570_2">"#REF!"</definedName>
    <definedName name="F_02_570_7">"#REF!"</definedName>
    <definedName name="F_02_60">#REF!</definedName>
    <definedName name="F_02_60_1">#N/A</definedName>
    <definedName name="F_02_60_2">"#REF!"</definedName>
    <definedName name="F_02_60_7">"#REF!"</definedName>
    <definedName name="F_02_600">#REF!</definedName>
    <definedName name="F_02_600_1">#N/A</definedName>
    <definedName name="F_02_600_2">"#REF!"</definedName>
    <definedName name="F_02_600_7">"#REF!"</definedName>
    <definedName name="F_02_630">#REF!</definedName>
    <definedName name="F_02_630_1">#N/A</definedName>
    <definedName name="F_02_630_2">"#REF!"</definedName>
    <definedName name="F_02_630_7">"#REF!"</definedName>
    <definedName name="F_02_660">#REF!</definedName>
    <definedName name="F_02_660_1">#N/A</definedName>
    <definedName name="F_02_660_2">"#REF!"</definedName>
    <definedName name="F_02_660_7">"#REF!"</definedName>
    <definedName name="F_02_690">#REF!</definedName>
    <definedName name="F_02_690_1">#N/A</definedName>
    <definedName name="F_02_690_2">"#REF!"</definedName>
    <definedName name="F_02_690_7">"#REF!"</definedName>
    <definedName name="F_02_720">#REF!</definedName>
    <definedName name="F_02_720_1">#N/A</definedName>
    <definedName name="F_02_720_2">"#REF!"</definedName>
    <definedName name="F_02_720_7">"#REF!"</definedName>
    <definedName name="F_02_90">#REF!</definedName>
    <definedName name="F_02_90_1">#N/A</definedName>
    <definedName name="F_02_90_2">"#REF!"</definedName>
    <definedName name="F_02_90_7">"#REF!"</definedName>
    <definedName name="F_03_120">#REF!</definedName>
    <definedName name="F_03_120_1">#N/A</definedName>
    <definedName name="F_03_120_2">"#REF!"</definedName>
    <definedName name="F_03_120_7">"#REF!"</definedName>
    <definedName name="F_03_150">#REF!</definedName>
    <definedName name="F_03_150_1">#N/A</definedName>
    <definedName name="F_03_150_2">"#REF!"</definedName>
    <definedName name="F_03_150_7">"#REF!"</definedName>
    <definedName name="F_03_180">#REF!</definedName>
    <definedName name="F_03_180_1">#N/A</definedName>
    <definedName name="F_03_180_2">"#REF!"</definedName>
    <definedName name="F_03_180_7">"#REF!"</definedName>
    <definedName name="F_03_210">#REF!</definedName>
    <definedName name="F_03_210_1">#N/A</definedName>
    <definedName name="F_03_210_2">"#REF!"</definedName>
    <definedName name="F_03_210_7">"#REF!"</definedName>
    <definedName name="F_03_240">#REF!</definedName>
    <definedName name="F_03_240_1">#N/A</definedName>
    <definedName name="F_03_240_2">"#REF!"</definedName>
    <definedName name="F_03_240_7">"#REF!"</definedName>
    <definedName name="F_03_270">#REF!</definedName>
    <definedName name="F_03_270_1">#N/A</definedName>
    <definedName name="F_03_270_2">"#REF!"</definedName>
    <definedName name="F_03_270_7">"#REF!"</definedName>
    <definedName name="F_03_30">#REF!</definedName>
    <definedName name="F_03_30_1">#N/A</definedName>
    <definedName name="F_03_30_2">"#REF!"</definedName>
    <definedName name="F_03_30_7">"#REF!"</definedName>
    <definedName name="F_03_300">#REF!</definedName>
    <definedName name="F_03_300_1">#N/A</definedName>
    <definedName name="F_03_300_2">"#REF!"</definedName>
    <definedName name="F_03_300_7">"#REF!"</definedName>
    <definedName name="F_03_330">#REF!</definedName>
    <definedName name="F_03_330_1">#N/A</definedName>
    <definedName name="F_03_330_2">"#REF!"</definedName>
    <definedName name="F_03_330_7">"#REF!"</definedName>
    <definedName name="F_03_360">#REF!</definedName>
    <definedName name="F_03_360_1">#N/A</definedName>
    <definedName name="F_03_360_2">"#REF!"</definedName>
    <definedName name="F_03_360_7">"#REF!"</definedName>
    <definedName name="F_03_390">#REF!</definedName>
    <definedName name="F_03_390_1">#N/A</definedName>
    <definedName name="F_03_390_2">"#REF!"</definedName>
    <definedName name="F_03_390_7">"#REF!"</definedName>
    <definedName name="F_03_420">#REF!</definedName>
    <definedName name="F_03_420_1">#N/A</definedName>
    <definedName name="F_03_420_2">"#REF!"</definedName>
    <definedName name="F_03_420_7">"#REF!"</definedName>
    <definedName name="F_03_450">#REF!</definedName>
    <definedName name="F_03_450_1">#N/A</definedName>
    <definedName name="F_03_450_2">"#REF!"</definedName>
    <definedName name="F_03_450_7">"#REF!"</definedName>
    <definedName name="F_03_480">#REF!</definedName>
    <definedName name="F_03_480_1">#N/A</definedName>
    <definedName name="F_03_480_2">"#REF!"</definedName>
    <definedName name="F_03_480_7">"#REF!"</definedName>
    <definedName name="F_03_510">#REF!</definedName>
    <definedName name="F_03_510_1">#N/A</definedName>
    <definedName name="F_03_510_2">"#REF!"</definedName>
    <definedName name="F_03_510_7">"#REF!"</definedName>
    <definedName name="F_03_540">#REF!</definedName>
    <definedName name="F_03_540_1">#N/A</definedName>
    <definedName name="F_03_540_2">"#REF!"</definedName>
    <definedName name="F_03_540_7">"#REF!"</definedName>
    <definedName name="F_03_570">#REF!</definedName>
    <definedName name="F_03_570_1">#N/A</definedName>
    <definedName name="F_03_570_2">"#REF!"</definedName>
    <definedName name="F_03_570_7">"#REF!"</definedName>
    <definedName name="F_03_60">#REF!</definedName>
    <definedName name="F_03_60_1">#N/A</definedName>
    <definedName name="F_03_60_2">"#REF!"</definedName>
    <definedName name="F_03_60_7">"#REF!"</definedName>
    <definedName name="F_03_600">#REF!</definedName>
    <definedName name="F_03_600_1">#N/A</definedName>
    <definedName name="F_03_600_2">"#REF!"</definedName>
    <definedName name="F_03_600_7">"#REF!"</definedName>
    <definedName name="F_03_630">#REF!</definedName>
    <definedName name="F_03_630_1">#N/A</definedName>
    <definedName name="F_03_630_2">"#REF!"</definedName>
    <definedName name="F_03_630_7">"#REF!"</definedName>
    <definedName name="F_03_660">#REF!</definedName>
    <definedName name="F_03_660_1">#N/A</definedName>
    <definedName name="F_03_660_2">"#REF!"</definedName>
    <definedName name="F_03_660_7">"#REF!"</definedName>
    <definedName name="F_03_690">#REF!</definedName>
    <definedName name="F_03_690_1">#N/A</definedName>
    <definedName name="F_03_690_2">"#REF!"</definedName>
    <definedName name="F_03_690_7">"#REF!"</definedName>
    <definedName name="F_03_720">#REF!</definedName>
    <definedName name="F_03_720_1">#N/A</definedName>
    <definedName name="F_03_720_2">"#REF!"</definedName>
    <definedName name="F_03_720_7">"#REF!"</definedName>
    <definedName name="F_03_90">#REF!</definedName>
    <definedName name="F_03_90_1">#N/A</definedName>
    <definedName name="F_03_90_2">"#REF!"</definedName>
    <definedName name="F_03_90_7">"#REF!"</definedName>
    <definedName name="F_04_120">#REF!</definedName>
    <definedName name="F_04_120_1">#N/A</definedName>
    <definedName name="F_04_120_2">"#REF!"</definedName>
    <definedName name="F_04_120_7">"#REF!"</definedName>
    <definedName name="F_04_150">#REF!</definedName>
    <definedName name="F_04_150_1">#N/A</definedName>
    <definedName name="F_04_150_2">"#REF!"</definedName>
    <definedName name="F_04_150_7">"#REF!"</definedName>
    <definedName name="F_04_180">#REF!</definedName>
    <definedName name="F_04_180_1">#N/A</definedName>
    <definedName name="F_04_180_2">"#REF!"</definedName>
    <definedName name="F_04_180_7">"#REF!"</definedName>
    <definedName name="F_04_210">#REF!</definedName>
    <definedName name="F_04_210_1">#N/A</definedName>
    <definedName name="F_04_210_2">"#REF!"</definedName>
    <definedName name="F_04_210_7">"#REF!"</definedName>
    <definedName name="F_04_240">#REF!</definedName>
    <definedName name="F_04_240_1">#N/A</definedName>
    <definedName name="F_04_240_2">"#REF!"</definedName>
    <definedName name="F_04_240_7">"#REF!"</definedName>
    <definedName name="F_04_270">#REF!</definedName>
    <definedName name="F_04_270_1">#N/A</definedName>
    <definedName name="F_04_270_2">"#REF!"</definedName>
    <definedName name="F_04_270_7">"#REF!"</definedName>
    <definedName name="F_04_30">#REF!</definedName>
    <definedName name="F_04_30_1">#N/A</definedName>
    <definedName name="F_04_30_2">"#REF!"</definedName>
    <definedName name="F_04_30_7">"#REF!"</definedName>
    <definedName name="F_04_300">#REF!</definedName>
    <definedName name="F_04_300_1">#N/A</definedName>
    <definedName name="F_04_300_2">"#REF!"</definedName>
    <definedName name="F_04_300_7">"#REF!"</definedName>
    <definedName name="F_04_330">#REF!</definedName>
    <definedName name="F_04_330_1">#N/A</definedName>
    <definedName name="F_04_330_2">"#REF!"</definedName>
    <definedName name="F_04_330_7">"#REF!"</definedName>
    <definedName name="F_04_360">#REF!</definedName>
    <definedName name="F_04_360_1">#N/A</definedName>
    <definedName name="F_04_360_2">"#REF!"</definedName>
    <definedName name="F_04_360_7">"#REF!"</definedName>
    <definedName name="F_04_390">#REF!</definedName>
    <definedName name="F_04_390_1">#N/A</definedName>
    <definedName name="F_04_390_2">"#REF!"</definedName>
    <definedName name="F_04_390_7">"#REF!"</definedName>
    <definedName name="F_04_420">#REF!</definedName>
    <definedName name="F_04_420_1">#N/A</definedName>
    <definedName name="F_04_420_2">"#REF!"</definedName>
    <definedName name="F_04_420_7">"#REF!"</definedName>
    <definedName name="F_04_450">#REF!</definedName>
    <definedName name="F_04_450_1">#N/A</definedName>
    <definedName name="F_04_450_2">"#REF!"</definedName>
    <definedName name="F_04_450_7">"#REF!"</definedName>
    <definedName name="F_04_480">#REF!</definedName>
    <definedName name="F_04_480_1">#N/A</definedName>
    <definedName name="F_04_480_2">"#REF!"</definedName>
    <definedName name="F_04_480_7">"#REF!"</definedName>
    <definedName name="F_04_510">#REF!</definedName>
    <definedName name="F_04_510_1">#N/A</definedName>
    <definedName name="F_04_510_2">"#REF!"</definedName>
    <definedName name="F_04_510_7">"#REF!"</definedName>
    <definedName name="F_04_540">#REF!</definedName>
    <definedName name="F_04_540_1">#N/A</definedName>
    <definedName name="F_04_540_2">"#REF!"</definedName>
    <definedName name="F_04_540_7">"#REF!"</definedName>
    <definedName name="F_04_570">#REF!</definedName>
    <definedName name="F_04_570_1">#N/A</definedName>
    <definedName name="F_04_570_2">"#REF!"</definedName>
    <definedName name="F_04_570_7">"#REF!"</definedName>
    <definedName name="F_04_60">#REF!</definedName>
    <definedName name="F_04_60_1">#N/A</definedName>
    <definedName name="F_04_60_2">"#REF!"</definedName>
    <definedName name="F_04_60_7">"#REF!"</definedName>
    <definedName name="F_04_600">#REF!</definedName>
    <definedName name="F_04_600_1">#N/A</definedName>
    <definedName name="F_04_600_2">"#REF!"</definedName>
    <definedName name="F_04_600_7">"#REF!"</definedName>
    <definedName name="F_04_630">#REF!</definedName>
    <definedName name="F_04_630_1">#N/A</definedName>
    <definedName name="F_04_630_2">"#REF!"</definedName>
    <definedName name="F_04_630_7">"#REF!"</definedName>
    <definedName name="F_04_660">#REF!</definedName>
    <definedName name="F_04_660_1">#N/A</definedName>
    <definedName name="F_04_660_2">"#REF!"</definedName>
    <definedName name="F_04_660_7">"#REF!"</definedName>
    <definedName name="F_04_690">#REF!</definedName>
    <definedName name="F_04_690_1">#N/A</definedName>
    <definedName name="F_04_690_2">"#REF!"</definedName>
    <definedName name="F_04_690_7">"#REF!"</definedName>
    <definedName name="F_04_720">#REF!</definedName>
    <definedName name="F_04_720_1">#N/A</definedName>
    <definedName name="F_04_720_2">"#REF!"</definedName>
    <definedName name="F_04_720_7">"#REF!"</definedName>
    <definedName name="F_04_90">#REF!</definedName>
    <definedName name="F_04_90_1">#N/A</definedName>
    <definedName name="F_04_90_2">"#REF!"</definedName>
    <definedName name="F_04_90_7">"#REF!"</definedName>
    <definedName name="F_05_120">#REF!</definedName>
    <definedName name="F_05_120_1">#N/A</definedName>
    <definedName name="F_05_120_2">"#REF!"</definedName>
    <definedName name="F_05_120_7">"#REF!"</definedName>
    <definedName name="F_05_150">#REF!</definedName>
    <definedName name="F_05_150_1">#N/A</definedName>
    <definedName name="F_05_150_2">"#REF!"</definedName>
    <definedName name="F_05_150_7">"#REF!"</definedName>
    <definedName name="F_05_180">#REF!</definedName>
    <definedName name="F_05_180_1">#N/A</definedName>
    <definedName name="F_05_180_2">"#REF!"</definedName>
    <definedName name="F_05_180_7">"#REF!"</definedName>
    <definedName name="F_05_210">#REF!</definedName>
    <definedName name="F_05_210_1">#N/A</definedName>
    <definedName name="F_05_210_2">"#REF!"</definedName>
    <definedName name="F_05_210_7">"#REF!"</definedName>
    <definedName name="F_05_240">#REF!</definedName>
    <definedName name="F_05_240_1">#N/A</definedName>
    <definedName name="F_05_240_2">"#REF!"</definedName>
    <definedName name="F_05_240_7">"#REF!"</definedName>
    <definedName name="F_05_270">#REF!</definedName>
    <definedName name="F_05_270_1">#N/A</definedName>
    <definedName name="F_05_270_2">"#REF!"</definedName>
    <definedName name="F_05_270_7">"#REF!"</definedName>
    <definedName name="F_05_30">#REF!</definedName>
    <definedName name="F_05_30_1">#N/A</definedName>
    <definedName name="F_05_30_2">"#REF!"</definedName>
    <definedName name="F_05_30_7">"#REF!"</definedName>
    <definedName name="F_05_300">#REF!</definedName>
    <definedName name="F_05_300_1">#N/A</definedName>
    <definedName name="F_05_300_2">"#REF!"</definedName>
    <definedName name="F_05_300_7">"#REF!"</definedName>
    <definedName name="F_05_330">#REF!</definedName>
    <definedName name="F_05_330_1">#N/A</definedName>
    <definedName name="F_05_330_2">"#REF!"</definedName>
    <definedName name="F_05_330_7">"#REF!"</definedName>
    <definedName name="F_05_360">#REF!</definedName>
    <definedName name="F_05_360_1">#N/A</definedName>
    <definedName name="F_05_360_2">"#REF!"</definedName>
    <definedName name="F_05_360_7">"#REF!"</definedName>
    <definedName name="F_05_390">#REF!</definedName>
    <definedName name="F_05_390_1">#N/A</definedName>
    <definedName name="F_05_390_2">"#REF!"</definedName>
    <definedName name="F_05_390_7">"#REF!"</definedName>
    <definedName name="F_05_420">#REF!</definedName>
    <definedName name="F_05_420_1">#N/A</definedName>
    <definedName name="F_05_420_2">"#REF!"</definedName>
    <definedName name="F_05_420_7">"#REF!"</definedName>
    <definedName name="F_05_450">#REF!</definedName>
    <definedName name="F_05_450_1">#N/A</definedName>
    <definedName name="F_05_450_2">"#REF!"</definedName>
    <definedName name="F_05_450_7">"#REF!"</definedName>
    <definedName name="F_05_480">#REF!</definedName>
    <definedName name="F_05_480_1">#N/A</definedName>
    <definedName name="F_05_480_2">"#REF!"</definedName>
    <definedName name="F_05_480_7">"#REF!"</definedName>
    <definedName name="F_05_510">#REF!</definedName>
    <definedName name="F_05_510_1">#N/A</definedName>
    <definedName name="F_05_510_2">"#REF!"</definedName>
    <definedName name="F_05_510_7">"#REF!"</definedName>
    <definedName name="F_05_540">#REF!</definedName>
    <definedName name="F_05_540_1">#N/A</definedName>
    <definedName name="F_05_540_2">"#REF!"</definedName>
    <definedName name="F_05_540_7">"#REF!"</definedName>
    <definedName name="F_05_570">#REF!</definedName>
    <definedName name="F_05_570_1">#N/A</definedName>
    <definedName name="F_05_570_2">"#REF!"</definedName>
    <definedName name="F_05_570_7">"#REF!"</definedName>
    <definedName name="F_05_60">#REF!</definedName>
    <definedName name="F_05_60_1">#N/A</definedName>
    <definedName name="F_05_60_2">"#REF!"</definedName>
    <definedName name="F_05_60_7">"#REF!"</definedName>
    <definedName name="F_05_600">#REF!</definedName>
    <definedName name="F_05_600_1">#N/A</definedName>
    <definedName name="F_05_600_2">"#REF!"</definedName>
    <definedName name="F_05_600_7">"#REF!"</definedName>
    <definedName name="F_05_630">#REF!</definedName>
    <definedName name="F_05_630_1">#N/A</definedName>
    <definedName name="F_05_630_2">"#REF!"</definedName>
    <definedName name="F_05_630_7">"#REF!"</definedName>
    <definedName name="F_05_660">#REF!</definedName>
    <definedName name="F_05_660_1">#N/A</definedName>
    <definedName name="F_05_660_2">"#REF!"</definedName>
    <definedName name="F_05_660_7">"#REF!"</definedName>
    <definedName name="F_05_690">#REF!</definedName>
    <definedName name="F_05_690_1">#N/A</definedName>
    <definedName name="F_05_690_2">"#REF!"</definedName>
    <definedName name="F_05_690_7">"#REF!"</definedName>
    <definedName name="F_05_720">#REF!</definedName>
    <definedName name="F_05_720_1">#N/A</definedName>
    <definedName name="F_05_720_2">"#REF!"</definedName>
    <definedName name="F_05_720_7">"#REF!"</definedName>
    <definedName name="F_05_90">#REF!</definedName>
    <definedName name="F_05_90_1">#N/A</definedName>
    <definedName name="F_05_90_2">"#REF!"</definedName>
    <definedName name="F_05_90_7">"#REF!"</definedName>
    <definedName name="F_06_120">#REF!</definedName>
    <definedName name="F_06_120_1">#N/A</definedName>
    <definedName name="F_06_120_2">"#REF!"</definedName>
    <definedName name="F_06_120_7">"#REF!"</definedName>
    <definedName name="F_06_150">#REF!</definedName>
    <definedName name="F_06_150_1">#N/A</definedName>
    <definedName name="F_06_150_2">"#REF!"</definedName>
    <definedName name="F_06_150_7">"#REF!"</definedName>
    <definedName name="F_06_180">#REF!</definedName>
    <definedName name="F_06_180_1">#N/A</definedName>
    <definedName name="F_06_180_2">"#REF!"</definedName>
    <definedName name="F_06_180_7">"#REF!"</definedName>
    <definedName name="F_06_210">#REF!</definedName>
    <definedName name="F_06_210_1">#N/A</definedName>
    <definedName name="F_06_210_2">"#REF!"</definedName>
    <definedName name="F_06_210_7">"#REF!"</definedName>
    <definedName name="F_06_240">#REF!</definedName>
    <definedName name="F_06_240_1">#N/A</definedName>
    <definedName name="F_06_240_2">"#REF!"</definedName>
    <definedName name="F_06_240_7">"#REF!"</definedName>
    <definedName name="F_06_270">#REF!</definedName>
    <definedName name="F_06_270_1">#N/A</definedName>
    <definedName name="F_06_270_2">"#REF!"</definedName>
    <definedName name="F_06_270_7">"#REF!"</definedName>
    <definedName name="F_06_30">#REF!</definedName>
    <definedName name="F_06_30_1">#N/A</definedName>
    <definedName name="F_06_30_2">"#REF!"</definedName>
    <definedName name="F_06_30_7">"#REF!"</definedName>
    <definedName name="F_06_300">#REF!</definedName>
    <definedName name="F_06_300_1">#N/A</definedName>
    <definedName name="F_06_300_2">"#REF!"</definedName>
    <definedName name="F_06_300_7">"#REF!"</definedName>
    <definedName name="F_06_330">#REF!</definedName>
    <definedName name="F_06_330_1">#N/A</definedName>
    <definedName name="F_06_330_2">"#REF!"</definedName>
    <definedName name="F_06_330_7">"#REF!"</definedName>
    <definedName name="F_06_360">#REF!</definedName>
    <definedName name="F_06_360_1">#N/A</definedName>
    <definedName name="F_06_360_2">"#REF!"</definedName>
    <definedName name="F_06_360_7">"#REF!"</definedName>
    <definedName name="F_06_390">#REF!</definedName>
    <definedName name="F_06_390_1">#N/A</definedName>
    <definedName name="F_06_390_2">"#REF!"</definedName>
    <definedName name="F_06_390_7">"#REF!"</definedName>
    <definedName name="F_06_420">#REF!</definedName>
    <definedName name="F_06_420_1">#N/A</definedName>
    <definedName name="F_06_420_2">"#REF!"</definedName>
    <definedName name="F_06_420_7">"#REF!"</definedName>
    <definedName name="F_06_450">#REF!</definedName>
    <definedName name="F_06_450_1">#N/A</definedName>
    <definedName name="F_06_450_2">"#REF!"</definedName>
    <definedName name="F_06_450_7">"#REF!"</definedName>
    <definedName name="F_06_480">#REF!</definedName>
    <definedName name="F_06_480_1">#N/A</definedName>
    <definedName name="F_06_480_2">"#REF!"</definedName>
    <definedName name="F_06_480_7">"#REF!"</definedName>
    <definedName name="F_06_510">#REF!</definedName>
    <definedName name="F_06_510_1">#N/A</definedName>
    <definedName name="F_06_510_2">"#REF!"</definedName>
    <definedName name="F_06_510_7">"#REF!"</definedName>
    <definedName name="F_06_540">#REF!</definedName>
    <definedName name="F_06_540_1">#N/A</definedName>
    <definedName name="F_06_540_2">"#REF!"</definedName>
    <definedName name="F_06_540_7">"#REF!"</definedName>
    <definedName name="F_06_570">#REF!</definedName>
    <definedName name="F_06_570_1">#N/A</definedName>
    <definedName name="F_06_570_2">"#REF!"</definedName>
    <definedName name="F_06_570_7">"#REF!"</definedName>
    <definedName name="F_06_60">#REF!</definedName>
    <definedName name="F_06_60_1">#N/A</definedName>
    <definedName name="F_06_60_2">"#REF!"</definedName>
    <definedName name="F_06_60_7">"#REF!"</definedName>
    <definedName name="F_06_600">#REF!</definedName>
    <definedName name="F_06_600_1">#N/A</definedName>
    <definedName name="F_06_600_2">"#REF!"</definedName>
    <definedName name="F_06_600_7">"#REF!"</definedName>
    <definedName name="F_06_630">#REF!</definedName>
    <definedName name="F_06_630_1">#N/A</definedName>
    <definedName name="F_06_630_2">"#REF!"</definedName>
    <definedName name="F_06_630_7">"#REF!"</definedName>
    <definedName name="F_06_660">#REF!</definedName>
    <definedName name="F_06_660_1">#N/A</definedName>
    <definedName name="F_06_660_2">"#REF!"</definedName>
    <definedName name="F_06_660_7">"#REF!"</definedName>
    <definedName name="F_06_690">#REF!</definedName>
    <definedName name="F_06_690_1">#N/A</definedName>
    <definedName name="F_06_690_2">"#REF!"</definedName>
    <definedName name="F_06_690_7">"#REF!"</definedName>
    <definedName name="F_06_720">#REF!</definedName>
    <definedName name="F_06_720_1">#N/A</definedName>
    <definedName name="F_06_720_2">"#REF!"</definedName>
    <definedName name="F_06_720_7">"#REF!"</definedName>
    <definedName name="F_06_90">#REF!</definedName>
    <definedName name="F_06_90_1">#N/A</definedName>
    <definedName name="F_06_90_2">"#REF!"</definedName>
    <definedName name="F_06_90_7">"#REF!"</definedName>
    <definedName name="F_07_120">#REF!</definedName>
    <definedName name="F_07_120_1">#N/A</definedName>
    <definedName name="F_07_120_2">"#REF!"</definedName>
    <definedName name="F_07_120_7">"#REF!"</definedName>
    <definedName name="F_07_150">#REF!</definedName>
    <definedName name="F_07_150_1">#N/A</definedName>
    <definedName name="F_07_150_2">"#REF!"</definedName>
    <definedName name="F_07_150_7">"#REF!"</definedName>
    <definedName name="F_07_180">#REF!</definedName>
    <definedName name="F_07_180_1">#N/A</definedName>
    <definedName name="F_07_180_2">"#REF!"</definedName>
    <definedName name="F_07_180_7">"#REF!"</definedName>
    <definedName name="F_07_210">#REF!</definedName>
    <definedName name="F_07_210_1">#N/A</definedName>
    <definedName name="F_07_210_2">"#REF!"</definedName>
    <definedName name="F_07_210_7">"#REF!"</definedName>
    <definedName name="F_07_240">#REF!</definedName>
    <definedName name="F_07_240_1">#N/A</definedName>
    <definedName name="F_07_240_2">"#REF!"</definedName>
    <definedName name="F_07_240_7">"#REF!"</definedName>
    <definedName name="F_07_270">#REF!</definedName>
    <definedName name="F_07_270_1">#N/A</definedName>
    <definedName name="F_07_270_2">"#REF!"</definedName>
    <definedName name="F_07_270_7">"#REF!"</definedName>
    <definedName name="F_07_30">#REF!</definedName>
    <definedName name="F_07_30_1">#N/A</definedName>
    <definedName name="F_07_30_2">"#REF!"</definedName>
    <definedName name="F_07_30_7">"#REF!"</definedName>
    <definedName name="F_07_300">#REF!</definedName>
    <definedName name="F_07_300_1">#N/A</definedName>
    <definedName name="F_07_300_2">"#REF!"</definedName>
    <definedName name="F_07_300_7">"#REF!"</definedName>
    <definedName name="F_07_330">#REF!</definedName>
    <definedName name="F_07_330_1">#N/A</definedName>
    <definedName name="F_07_330_2">"#REF!"</definedName>
    <definedName name="F_07_330_7">"#REF!"</definedName>
    <definedName name="F_07_360">#REF!</definedName>
    <definedName name="F_07_360_1">#N/A</definedName>
    <definedName name="F_07_360_2">"#REF!"</definedName>
    <definedName name="F_07_360_7">"#REF!"</definedName>
    <definedName name="F_07_390">#REF!</definedName>
    <definedName name="F_07_390_1">#N/A</definedName>
    <definedName name="F_07_390_2">"#REF!"</definedName>
    <definedName name="F_07_390_7">"#REF!"</definedName>
    <definedName name="F_07_420">#REF!</definedName>
    <definedName name="F_07_420_1">#N/A</definedName>
    <definedName name="F_07_420_2">"#REF!"</definedName>
    <definedName name="F_07_420_7">"#REF!"</definedName>
    <definedName name="F_07_450">#REF!</definedName>
    <definedName name="F_07_450_1">#N/A</definedName>
    <definedName name="F_07_450_2">"#REF!"</definedName>
    <definedName name="F_07_450_7">"#REF!"</definedName>
    <definedName name="F_07_480">#REF!</definedName>
    <definedName name="F_07_480_1">#N/A</definedName>
    <definedName name="F_07_480_2">"#REF!"</definedName>
    <definedName name="F_07_480_7">"#REF!"</definedName>
    <definedName name="F_07_510">#REF!</definedName>
    <definedName name="F_07_510_1">#N/A</definedName>
    <definedName name="F_07_510_2">"#REF!"</definedName>
    <definedName name="F_07_510_7">"#REF!"</definedName>
    <definedName name="F_07_540">#REF!</definedName>
    <definedName name="F_07_540_1">#N/A</definedName>
    <definedName name="F_07_540_2">"#REF!"</definedName>
    <definedName name="F_07_540_7">"#REF!"</definedName>
    <definedName name="F_07_570">#REF!</definedName>
    <definedName name="F_07_570_1">#N/A</definedName>
    <definedName name="F_07_570_2">"#REF!"</definedName>
    <definedName name="F_07_570_7">"#REF!"</definedName>
    <definedName name="F_07_60">#REF!</definedName>
    <definedName name="F_07_60_1">#N/A</definedName>
    <definedName name="F_07_60_2">"#REF!"</definedName>
    <definedName name="F_07_60_7">"#REF!"</definedName>
    <definedName name="F_07_600">#REF!</definedName>
    <definedName name="F_07_600_1">#N/A</definedName>
    <definedName name="F_07_600_2">"#REF!"</definedName>
    <definedName name="F_07_600_7">"#REF!"</definedName>
    <definedName name="F_07_630">#REF!</definedName>
    <definedName name="F_07_630_1">#N/A</definedName>
    <definedName name="F_07_630_2">"#REF!"</definedName>
    <definedName name="F_07_630_7">"#REF!"</definedName>
    <definedName name="F_07_660">#REF!</definedName>
    <definedName name="F_07_660_1">#N/A</definedName>
    <definedName name="F_07_660_2">"#REF!"</definedName>
    <definedName name="F_07_660_7">"#REF!"</definedName>
    <definedName name="F_07_690">#REF!</definedName>
    <definedName name="F_07_690_1">#N/A</definedName>
    <definedName name="F_07_690_2">"#REF!"</definedName>
    <definedName name="F_07_690_7">"#REF!"</definedName>
    <definedName name="F_07_720">#REF!</definedName>
    <definedName name="F_07_720_1">#N/A</definedName>
    <definedName name="F_07_720_2">"#REF!"</definedName>
    <definedName name="F_07_720_7">"#REF!"</definedName>
    <definedName name="F_07_90">#REF!</definedName>
    <definedName name="F_07_90_1">#N/A</definedName>
    <definedName name="F_07_90_2">"#REF!"</definedName>
    <definedName name="F_07_90_7">"#REF!"</definedName>
    <definedName name="F_08_120">#REF!</definedName>
    <definedName name="F_08_120_1">#N/A</definedName>
    <definedName name="F_08_120_2">"#REF!"</definedName>
    <definedName name="F_08_120_7">"#REF!"</definedName>
    <definedName name="F_08_150">#REF!</definedName>
    <definedName name="F_08_150_1">#N/A</definedName>
    <definedName name="F_08_150_2">"#REF!"</definedName>
    <definedName name="F_08_150_7">"#REF!"</definedName>
    <definedName name="F_08_180">#REF!</definedName>
    <definedName name="F_08_180_1">#N/A</definedName>
    <definedName name="F_08_180_2">"#REF!"</definedName>
    <definedName name="F_08_180_7">"#REF!"</definedName>
    <definedName name="F_08_210">#REF!</definedName>
    <definedName name="F_08_210_1">#N/A</definedName>
    <definedName name="F_08_210_2">"#REF!"</definedName>
    <definedName name="F_08_210_7">"#REF!"</definedName>
    <definedName name="F_08_240">#REF!</definedName>
    <definedName name="F_08_240_1">#N/A</definedName>
    <definedName name="F_08_240_2">"#REF!"</definedName>
    <definedName name="F_08_240_7">"#REF!"</definedName>
    <definedName name="F_08_270">#REF!</definedName>
    <definedName name="F_08_270_1">#N/A</definedName>
    <definedName name="F_08_270_2">"#REF!"</definedName>
    <definedName name="F_08_270_7">"#REF!"</definedName>
    <definedName name="F_08_30">#REF!</definedName>
    <definedName name="F_08_30_1">#N/A</definedName>
    <definedName name="F_08_30_2">"#REF!"</definedName>
    <definedName name="F_08_30_7">"#REF!"</definedName>
    <definedName name="F_08_300">#REF!</definedName>
    <definedName name="F_08_300_1">#N/A</definedName>
    <definedName name="F_08_300_2">"#REF!"</definedName>
    <definedName name="F_08_300_7">"#REF!"</definedName>
    <definedName name="F_08_330">#REF!</definedName>
    <definedName name="F_08_330_1">#N/A</definedName>
    <definedName name="F_08_330_2">"#REF!"</definedName>
    <definedName name="F_08_330_7">"#REF!"</definedName>
    <definedName name="F_08_360">#REF!</definedName>
    <definedName name="F_08_360_1">#N/A</definedName>
    <definedName name="F_08_360_2">"#REF!"</definedName>
    <definedName name="F_08_360_7">"#REF!"</definedName>
    <definedName name="F_08_390">#REF!</definedName>
    <definedName name="F_08_390_1">#N/A</definedName>
    <definedName name="F_08_390_2">"#REF!"</definedName>
    <definedName name="F_08_390_7">"#REF!"</definedName>
    <definedName name="F_08_420">#REF!</definedName>
    <definedName name="F_08_420_1">#N/A</definedName>
    <definedName name="F_08_420_2">"#REF!"</definedName>
    <definedName name="F_08_420_7">"#REF!"</definedName>
    <definedName name="F_08_450">#REF!</definedName>
    <definedName name="F_08_450_1">#N/A</definedName>
    <definedName name="F_08_450_2">"#REF!"</definedName>
    <definedName name="F_08_450_7">"#REF!"</definedName>
    <definedName name="F_08_480">#REF!</definedName>
    <definedName name="F_08_480_1">#N/A</definedName>
    <definedName name="F_08_480_2">"#REF!"</definedName>
    <definedName name="F_08_480_7">"#REF!"</definedName>
    <definedName name="F_08_510">#REF!</definedName>
    <definedName name="F_08_510_1">#N/A</definedName>
    <definedName name="F_08_510_2">"#REF!"</definedName>
    <definedName name="F_08_510_7">"#REF!"</definedName>
    <definedName name="F_08_540">#REF!</definedName>
    <definedName name="F_08_540_1">#N/A</definedName>
    <definedName name="F_08_540_2">"#REF!"</definedName>
    <definedName name="F_08_540_7">"#REF!"</definedName>
    <definedName name="F_08_570">#REF!</definedName>
    <definedName name="F_08_570_1">#N/A</definedName>
    <definedName name="F_08_570_2">"#REF!"</definedName>
    <definedName name="F_08_570_7">"#REF!"</definedName>
    <definedName name="F_08_60">#REF!</definedName>
    <definedName name="F_08_60_1">#N/A</definedName>
    <definedName name="F_08_60_2">"#REF!"</definedName>
    <definedName name="F_08_60_7">"#REF!"</definedName>
    <definedName name="F_08_600">#REF!</definedName>
    <definedName name="F_08_600_1">#N/A</definedName>
    <definedName name="F_08_600_2">"#REF!"</definedName>
    <definedName name="F_08_600_7">"#REF!"</definedName>
    <definedName name="F_08_630">#REF!</definedName>
    <definedName name="F_08_630_1">#N/A</definedName>
    <definedName name="F_08_630_2">"#REF!"</definedName>
    <definedName name="F_08_630_7">"#REF!"</definedName>
    <definedName name="F_08_660">#REF!</definedName>
    <definedName name="F_08_660_1">#N/A</definedName>
    <definedName name="F_08_660_2">"#REF!"</definedName>
    <definedName name="F_08_660_7">"#REF!"</definedName>
    <definedName name="F_08_690">#REF!</definedName>
    <definedName name="F_08_690_1">#N/A</definedName>
    <definedName name="F_08_690_2">"#REF!"</definedName>
    <definedName name="F_08_690_7">"#REF!"</definedName>
    <definedName name="F_08_720">#REF!</definedName>
    <definedName name="F_08_720_1">#N/A</definedName>
    <definedName name="F_08_720_2">"#REF!"</definedName>
    <definedName name="F_08_720_7">"#REF!"</definedName>
    <definedName name="F_08_90">#REF!</definedName>
    <definedName name="F_08_90_1">#N/A</definedName>
    <definedName name="F_08_90_2">"#REF!"</definedName>
    <definedName name="F_08_90_7">"#REF!"</definedName>
    <definedName name="F_09_120">#REF!</definedName>
    <definedName name="F_09_120_1">#N/A</definedName>
    <definedName name="F_09_120_2">"#REF!"</definedName>
    <definedName name="F_09_120_7">"#REF!"</definedName>
    <definedName name="F_09_150">#REF!</definedName>
    <definedName name="F_09_150_1">#N/A</definedName>
    <definedName name="F_09_150_2">"#REF!"</definedName>
    <definedName name="F_09_150_7">"#REF!"</definedName>
    <definedName name="F_09_180">#REF!</definedName>
    <definedName name="F_09_180_1">#N/A</definedName>
    <definedName name="F_09_180_2">"#REF!"</definedName>
    <definedName name="F_09_180_7">"#REF!"</definedName>
    <definedName name="F_09_210">#REF!</definedName>
    <definedName name="F_09_210_1">#N/A</definedName>
    <definedName name="F_09_210_2">"#REF!"</definedName>
    <definedName name="F_09_210_7">"#REF!"</definedName>
    <definedName name="F_09_240">#REF!</definedName>
    <definedName name="F_09_240_1">#N/A</definedName>
    <definedName name="F_09_240_2">"#REF!"</definedName>
    <definedName name="F_09_240_7">"#REF!"</definedName>
    <definedName name="F_09_270">#REF!</definedName>
    <definedName name="F_09_270_1">#N/A</definedName>
    <definedName name="F_09_270_2">"#REF!"</definedName>
    <definedName name="F_09_270_7">"#REF!"</definedName>
    <definedName name="F_09_30">#REF!</definedName>
    <definedName name="F_09_30_1">#N/A</definedName>
    <definedName name="F_09_30_2">"#REF!"</definedName>
    <definedName name="F_09_30_7">"#REF!"</definedName>
    <definedName name="F_09_300">#REF!</definedName>
    <definedName name="F_09_300_1">#N/A</definedName>
    <definedName name="F_09_300_2">"#REF!"</definedName>
    <definedName name="F_09_300_7">"#REF!"</definedName>
    <definedName name="F_09_330">#REF!</definedName>
    <definedName name="F_09_330_1">#N/A</definedName>
    <definedName name="F_09_330_2">"#REF!"</definedName>
    <definedName name="F_09_330_7">"#REF!"</definedName>
    <definedName name="F_09_360">#REF!</definedName>
    <definedName name="F_09_360_1">#N/A</definedName>
    <definedName name="F_09_360_2">"#REF!"</definedName>
    <definedName name="F_09_360_7">"#REF!"</definedName>
    <definedName name="F_09_390">#REF!</definedName>
    <definedName name="F_09_390_1">#N/A</definedName>
    <definedName name="F_09_390_2">"#REF!"</definedName>
    <definedName name="F_09_390_7">"#REF!"</definedName>
    <definedName name="F_09_420">#REF!</definedName>
    <definedName name="F_09_420_1">#N/A</definedName>
    <definedName name="F_09_420_2">"#REF!"</definedName>
    <definedName name="F_09_420_7">"#REF!"</definedName>
    <definedName name="F_09_450">#REF!</definedName>
    <definedName name="F_09_450_1">#N/A</definedName>
    <definedName name="F_09_450_2">"#REF!"</definedName>
    <definedName name="F_09_450_7">"#REF!"</definedName>
    <definedName name="F_09_480">#REF!</definedName>
    <definedName name="F_09_480_1">#N/A</definedName>
    <definedName name="F_09_480_2">"#REF!"</definedName>
    <definedName name="F_09_480_7">"#REF!"</definedName>
    <definedName name="F_09_510">#REF!</definedName>
    <definedName name="F_09_510_1">#N/A</definedName>
    <definedName name="F_09_510_2">"#REF!"</definedName>
    <definedName name="F_09_510_7">"#REF!"</definedName>
    <definedName name="F_09_540">#REF!</definedName>
    <definedName name="F_09_540_1">#N/A</definedName>
    <definedName name="F_09_540_2">"#REF!"</definedName>
    <definedName name="F_09_540_7">"#REF!"</definedName>
    <definedName name="F_09_570">#REF!</definedName>
    <definedName name="F_09_570_1">#N/A</definedName>
    <definedName name="F_09_570_2">"#REF!"</definedName>
    <definedName name="F_09_570_7">"#REF!"</definedName>
    <definedName name="F_09_60">#REF!</definedName>
    <definedName name="F_09_60_1">#N/A</definedName>
    <definedName name="F_09_60_2">"#REF!"</definedName>
    <definedName name="F_09_60_7">"#REF!"</definedName>
    <definedName name="F_09_600">#REF!</definedName>
    <definedName name="F_09_600_1">#N/A</definedName>
    <definedName name="F_09_600_2">"#REF!"</definedName>
    <definedName name="F_09_600_7">"#REF!"</definedName>
    <definedName name="F_09_630">#REF!</definedName>
    <definedName name="F_09_630_1">#N/A</definedName>
    <definedName name="F_09_630_2">"#REF!"</definedName>
    <definedName name="F_09_630_7">"#REF!"</definedName>
    <definedName name="F_09_660">#REF!</definedName>
    <definedName name="F_09_660_1">#N/A</definedName>
    <definedName name="F_09_660_2">"#REF!"</definedName>
    <definedName name="F_09_660_7">"#REF!"</definedName>
    <definedName name="F_09_690">#REF!</definedName>
    <definedName name="F_09_690_1">#N/A</definedName>
    <definedName name="F_09_690_2">"#REF!"</definedName>
    <definedName name="F_09_690_7">"#REF!"</definedName>
    <definedName name="F_09_720">#REF!</definedName>
    <definedName name="F_09_720_1">#N/A</definedName>
    <definedName name="F_09_720_2">"#REF!"</definedName>
    <definedName name="F_09_720_7">"#REF!"</definedName>
    <definedName name="F_09_90">#REF!</definedName>
    <definedName name="F_09_90_1">#N/A</definedName>
    <definedName name="F_09_90_2">"#REF!"</definedName>
    <definedName name="F_09_90_7">"#REF!"</definedName>
    <definedName name="F_10_120">#REF!</definedName>
    <definedName name="F_10_120_1">#N/A</definedName>
    <definedName name="F_10_120_2">"#REF!"</definedName>
    <definedName name="F_10_120_7">"#REF!"</definedName>
    <definedName name="F_10_150">#REF!</definedName>
    <definedName name="F_10_150_1">#N/A</definedName>
    <definedName name="F_10_150_2">"#REF!"</definedName>
    <definedName name="F_10_150_7">"#REF!"</definedName>
    <definedName name="F_10_180">#REF!</definedName>
    <definedName name="F_10_180_1">#N/A</definedName>
    <definedName name="F_10_180_2">"#REF!"</definedName>
    <definedName name="F_10_180_7">"#REF!"</definedName>
    <definedName name="F_10_210">#REF!</definedName>
    <definedName name="F_10_210_1">#N/A</definedName>
    <definedName name="F_10_210_2">"#REF!"</definedName>
    <definedName name="F_10_210_7">"#REF!"</definedName>
    <definedName name="F_10_240">#REF!</definedName>
    <definedName name="F_10_240_1">#N/A</definedName>
    <definedName name="F_10_240_2">"#REF!"</definedName>
    <definedName name="F_10_240_7">"#REF!"</definedName>
    <definedName name="F_10_270">#REF!</definedName>
    <definedName name="F_10_270_1">#N/A</definedName>
    <definedName name="F_10_270_2">"#REF!"</definedName>
    <definedName name="F_10_270_7">"#REF!"</definedName>
    <definedName name="F_10_30">#REF!</definedName>
    <definedName name="F_10_30_1">#N/A</definedName>
    <definedName name="F_10_30_2">"#REF!"</definedName>
    <definedName name="F_10_30_7">"#REF!"</definedName>
    <definedName name="F_10_300">#REF!</definedName>
    <definedName name="F_10_300_1">#N/A</definedName>
    <definedName name="F_10_300_2">"#REF!"</definedName>
    <definedName name="F_10_300_7">"#REF!"</definedName>
    <definedName name="F_10_330">#REF!</definedName>
    <definedName name="F_10_330_1">#N/A</definedName>
    <definedName name="F_10_330_2">"#REF!"</definedName>
    <definedName name="F_10_330_7">"#REF!"</definedName>
    <definedName name="F_10_360">#REF!</definedName>
    <definedName name="F_10_360_1">#N/A</definedName>
    <definedName name="F_10_360_2">"#REF!"</definedName>
    <definedName name="F_10_360_7">"#REF!"</definedName>
    <definedName name="F_10_390">#REF!</definedName>
    <definedName name="F_10_390_1">#N/A</definedName>
    <definedName name="F_10_390_2">"#REF!"</definedName>
    <definedName name="F_10_390_7">"#REF!"</definedName>
    <definedName name="F_10_420">#REF!</definedName>
    <definedName name="F_10_420_1">#N/A</definedName>
    <definedName name="F_10_420_2">"#REF!"</definedName>
    <definedName name="F_10_420_7">"#REF!"</definedName>
    <definedName name="F_10_450">#REF!</definedName>
    <definedName name="F_10_450_1">#N/A</definedName>
    <definedName name="F_10_450_2">"#REF!"</definedName>
    <definedName name="F_10_450_7">"#REF!"</definedName>
    <definedName name="F_10_480">#REF!</definedName>
    <definedName name="F_10_480_1">#N/A</definedName>
    <definedName name="F_10_480_2">"#REF!"</definedName>
    <definedName name="F_10_480_7">"#REF!"</definedName>
    <definedName name="F_10_510">#REF!</definedName>
    <definedName name="F_10_510_1">#N/A</definedName>
    <definedName name="F_10_510_2">"#REF!"</definedName>
    <definedName name="F_10_510_7">"#REF!"</definedName>
    <definedName name="F_10_540">#REF!</definedName>
    <definedName name="F_10_540_1">#N/A</definedName>
    <definedName name="F_10_540_2">"#REF!"</definedName>
    <definedName name="F_10_540_7">"#REF!"</definedName>
    <definedName name="F_10_570">#REF!</definedName>
    <definedName name="F_10_570_1">#N/A</definedName>
    <definedName name="F_10_570_2">"#REF!"</definedName>
    <definedName name="F_10_570_7">"#REF!"</definedName>
    <definedName name="F_10_60">#REF!</definedName>
    <definedName name="F_10_60_1">#N/A</definedName>
    <definedName name="F_10_60_2">"#REF!"</definedName>
    <definedName name="F_10_60_7">"#REF!"</definedName>
    <definedName name="F_10_600">#REF!</definedName>
    <definedName name="F_10_600_1">#N/A</definedName>
    <definedName name="F_10_600_2">"#REF!"</definedName>
    <definedName name="F_10_600_7">"#REF!"</definedName>
    <definedName name="F_10_630">#REF!</definedName>
    <definedName name="F_10_630_1">#N/A</definedName>
    <definedName name="F_10_630_2">"#REF!"</definedName>
    <definedName name="F_10_630_7">"#REF!"</definedName>
    <definedName name="F_10_660">#REF!</definedName>
    <definedName name="F_10_660_1">#N/A</definedName>
    <definedName name="F_10_660_2">"#REF!"</definedName>
    <definedName name="F_10_660_7">"#REF!"</definedName>
    <definedName name="F_10_690">#REF!</definedName>
    <definedName name="F_10_690_1">#N/A</definedName>
    <definedName name="F_10_690_2">"#REF!"</definedName>
    <definedName name="F_10_690_7">"#REF!"</definedName>
    <definedName name="F_10_720">#REF!</definedName>
    <definedName name="F_10_720_1">#N/A</definedName>
    <definedName name="F_10_720_2">"#REF!"</definedName>
    <definedName name="F_10_720_7">"#REF!"</definedName>
    <definedName name="F_10_90">#REF!</definedName>
    <definedName name="F_10_90_1">#N/A</definedName>
    <definedName name="F_10_90_2">"#REF!"</definedName>
    <definedName name="F_10_90_7">"#REF!"</definedName>
    <definedName name="F_11_120">[27]Fisico!$F$29</definedName>
    <definedName name="F_11_120_1">#N/A</definedName>
    <definedName name="F_11_120_2">"#REF!"</definedName>
    <definedName name="F_11_120_7">"#REF!"</definedName>
    <definedName name="F_11_150">[27]Fisico!$G$29</definedName>
    <definedName name="F_11_150_1">#N/A</definedName>
    <definedName name="F_11_150_2">"#REF!"</definedName>
    <definedName name="F_11_150_7">"#REF!"</definedName>
    <definedName name="F_11_180">[27]Fisico!$H$29</definedName>
    <definedName name="F_11_180_1">#N/A</definedName>
    <definedName name="F_11_180_2">"#REF!"</definedName>
    <definedName name="F_11_180_7">"#REF!"</definedName>
    <definedName name="F_11_210">[27]Fisico!$I$29</definedName>
    <definedName name="F_11_210_1">#N/A</definedName>
    <definedName name="F_11_210_2">"#REF!"</definedName>
    <definedName name="F_11_210_7">"#REF!"</definedName>
    <definedName name="F_11_240">[27]Fisico!$J$29</definedName>
    <definedName name="F_11_240_1">#N/A</definedName>
    <definedName name="F_11_240_2">"#REF!"</definedName>
    <definedName name="F_11_240_7">"#REF!"</definedName>
    <definedName name="F_11_270">[27]Fisico!$K$29</definedName>
    <definedName name="F_11_270_1">#N/A</definedName>
    <definedName name="F_11_270_2">"#REF!"</definedName>
    <definedName name="F_11_270_7">"#REF!"</definedName>
    <definedName name="F_11_30">[27]Fisico!$C$29</definedName>
    <definedName name="F_11_30_1">#N/A</definedName>
    <definedName name="F_11_30_2">"#REF!"</definedName>
    <definedName name="F_11_30_7">"#REF!"</definedName>
    <definedName name="F_11_300">[27]Fisico!$L$29</definedName>
    <definedName name="F_11_300_1">#N/A</definedName>
    <definedName name="F_11_300_2">"#REF!"</definedName>
    <definedName name="F_11_300_7">"#REF!"</definedName>
    <definedName name="F_11_330">[27]Fisico!$M$29</definedName>
    <definedName name="F_11_330_1">#N/A</definedName>
    <definedName name="F_11_330_2">"#REF!"</definedName>
    <definedName name="F_11_330_7">"#REF!"</definedName>
    <definedName name="F_11_360">[27]Fisico!$N$29</definedName>
    <definedName name="F_11_360_1">#N/A</definedName>
    <definedName name="F_11_360_2">"#REF!"</definedName>
    <definedName name="F_11_360_7">"#REF!"</definedName>
    <definedName name="F_11_390">[27]Fisico!$O$29</definedName>
    <definedName name="F_11_390_1">#N/A</definedName>
    <definedName name="F_11_390_2">"#REF!"</definedName>
    <definedName name="F_11_390_7">"#REF!"</definedName>
    <definedName name="F_11_420">[27]Fisico!$P$29</definedName>
    <definedName name="F_11_420_1">#N/A</definedName>
    <definedName name="F_11_420_2">"#REF!"</definedName>
    <definedName name="F_11_420_7">"#REF!"</definedName>
    <definedName name="F_11_450">[27]Fisico!$Q$29</definedName>
    <definedName name="F_11_450_1">#N/A</definedName>
    <definedName name="F_11_450_2">"#REF!"</definedName>
    <definedName name="F_11_450_7">"#REF!"</definedName>
    <definedName name="F_11_480">[27]Fisico!$R$29</definedName>
    <definedName name="F_11_480_1">#N/A</definedName>
    <definedName name="F_11_480_2">"#REF!"</definedName>
    <definedName name="F_11_480_7">"#REF!"</definedName>
    <definedName name="F_11_510">[27]Fisico!$S$29</definedName>
    <definedName name="F_11_510_1">#N/A</definedName>
    <definedName name="F_11_510_2">"#REF!"</definedName>
    <definedName name="F_11_510_7">"#REF!"</definedName>
    <definedName name="F_11_540">[27]Fisico!$T$29</definedName>
    <definedName name="F_11_540_1">#N/A</definedName>
    <definedName name="F_11_540_2">"#REF!"</definedName>
    <definedName name="F_11_540_7">"#REF!"</definedName>
    <definedName name="F_11_570">[27]Fisico!$U$29</definedName>
    <definedName name="F_11_570_1">#N/A</definedName>
    <definedName name="F_11_570_2">"#REF!"</definedName>
    <definedName name="F_11_570_7">"#REF!"</definedName>
    <definedName name="F_11_60">[27]Fisico!$D$29</definedName>
    <definedName name="F_11_60_1">#N/A</definedName>
    <definedName name="F_11_60_2">"#REF!"</definedName>
    <definedName name="F_11_60_7">"#REF!"</definedName>
    <definedName name="F_11_600">[27]Fisico!$V$29</definedName>
    <definedName name="F_11_600_1">#N/A</definedName>
    <definedName name="F_11_600_2">"#REF!"</definedName>
    <definedName name="F_11_600_7">"#REF!"</definedName>
    <definedName name="F_11_630">[27]Fisico!$W$29</definedName>
    <definedName name="F_11_630_1">#N/A</definedName>
    <definedName name="F_11_630_2">"#REF!"</definedName>
    <definedName name="F_11_630_7">"#REF!"</definedName>
    <definedName name="F_11_660">[27]Fisico!$X$29</definedName>
    <definedName name="F_11_660_1">#N/A</definedName>
    <definedName name="F_11_660_2">"#REF!"</definedName>
    <definedName name="F_11_660_7">"#REF!"</definedName>
    <definedName name="F_11_690">[27]Fisico!$Y$29</definedName>
    <definedName name="F_11_690_1">#N/A</definedName>
    <definedName name="F_11_690_2">"#REF!"</definedName>
    <definedName name="F_11_690_7">"#REF!"</definedName>
    <definedName name="F_11_720">[27]Fisico!$Z$29</definedName>
    <definedName name="F_11_720_1">#N/A</definedName>
    <definedName name="F_11_720_2">"#REF!"</definedName>
    <definedName name="F_11_720_7">"#REF!"</definedName>
    <definedName name="F_11_90">[27]Fisico!$E$29</definedName>
    <definedName name="F_11_90_1">#N/A</definedName>
    <definedName name="F_11_90_2">"#REF!"</definedName>
    <definedName name="F_11_90_7">"#REF!"</definedName>
    <definedName name="F_12_120">[27]Fisico!$F$31</definedName>
    <definedName name="F_12_120_1">#N/A</definedName>
    <definedName name="F_12_120_2">"#REF!"</definedName>
    <definedName name="F_12_120_7">"#REF!"</definedName>
    <definedName name="F_12_150">[27]Fisico!$G$31</definedName>
    <definedName name="F_12_150_1">#N/A</definedName>
    <definedName name="F_12_150_2">"#REF!"</definedName>
    <definedName name="F_12_150_7">"#REF!"</definedName>
    <definedName name="F_12_180">[27]Fisico!$H$31</definedName>
    <definedName name="F_12_180_1">#N/A</definedName>
    <definedName name="F_12_180_2">"#REF!"</definedName>
    <definedName name="F_12_180_7">"#REF!"</definedName>
    <definedName name="F_12_210">[27]Fisico!$I$31</definedName>
    <definedName name="F_12_210_1">#N/A</definedName>
    <definedName name="F_12_210_2">"#REF!"</definedName>
    <definedName name="F_12_210_7">"#REF!"</definedName>
    <definedName name="F_12_240">[27]Fisico!$J$31</definedName>
    <definedName name="F_12_240_1">#N/A</definedName>
    <definedName name="F_12_240_2">"#REF!"</definedName>
    <definedName name="F_12_240_7">"#REF!"</definedName>
    <definedName name="F_12_270">[27]Fisico!$K$31</definedName>
    <definedName name="F_12_270_1">#N/A</definedName>
    <definedName name="F_12_270_2">"#REF!"</definedName>
    <definedName name="F_12_270_7">"#REF!"</definedName>
    <definedName name="F_12_30">[27]Fisico!$C$31</definedName>
    <definedName name="F_12_30_1">#N/A</definedName>
    <definedName name="F_12_30_2">"#REF!"</definedName>
    <definedName name="F_12_30_7">"#REF!"</definedName>
    <definedName name="F_12_300">[27]Fisico!$L$31</definedName>
    <definedName name="F_12_300_1">#N/A</definedName>
    <definedName name="F_12_300_2">"#REF!"</definedName>
    <definedName name="F_12_300_7">"#REF!"</definedName>
    <definedName name="F_12_330">[27]Fisico!$M$31</definedName>
    <definedName name="F_12_330_1">#N/A</definedName>
    <definedName name="F_12_330_2">"#REF!"</definedName>
    <definedName name="F_12_330_7">"#REF!"</definedName>
    <definedName name="F_12_360">[27]Fisico!$N$31</definedName>
    <definedName name="F_12_360_1">#N/A</definedName>
    <definedName name="F_12_360_2">"#REF!"</definedName>
    <definedName name="F_12_360_7">"#REF!"</definedName>
    <definedName name="F_12_390">[27]Fisico!$O$31</definedName>
    <definedName name="F_12_390_1">#N/A</definedName>
    <definedName name="F_12_390_2">"#REF!"</definedName>
    <definedName name="F_12_390_7">"#REF!"</definedName>
    <definedName name="F_12_420">[27]Fisico!$P$31</definedName>
    <definedName name="F_12_420_1">#N/A</definedName>
    <definedName name="F_12_420_2">"#REF!"</definedName>
    <definedName name="F_12_420_7">"#REF!"</definedName>
    <definedName name="F_12_450">[27]Fisico!$Q$31</definedName>
    <definedName name="F_12_450_1">#N/A</definedName>
    <definedName name="F_12_450_2">"#REF!"</definedName>
    <definedName name="F_12_450_7">"#REF!"</definedName>
    <definedName name="F_12_480">[27]Fisico!$R$31</definedName>
    <definedName name="F_12_480_1">#N/A</definedName>
    <definedName name="F_12_480_2">"#REF!"</definedName>
    <definedName name="F_12_480_7">"#REF!"</definedName>
    <definedName name="F_12_510">[27]Fisico!$S$31</definedName>
    <definedName name="F_12_510_1">#N/A</definedName>
    <definedName name="F_12_510_2">"#REF!"</definedName>
    <definedName name="F_12_510_7">"#REF!"</definedName>
    <definedName name="F_12_540">[27]Fisico!$T$31</definedName>
    <definedName name="F_12_540_1">#N/A</definedName>
    <definedName name="F_12_540_2">"#REF!"</definedName>
    <definedName name="F_12_540_7">"#REF!"</definedName>
    <definedName name="F_12_570">[27]Fisico!$U$31</definedName>
    <definedName name="F_12_570_1">#N/A</definedName>
    <definedName name="F_12_570_2">"#REF!"</definedName>
    <definedName name="F_12_570_7">"#REF!"</definedName>
    <definedName name="F_12_60">[27]Fisico!$D$31</definedName>
    <definedName name="F_12_60_1">#N/A</definedName>
    <definedName name="F_12_60_2">"#REF!"</definedName>
    <definedName name="F_12_60_7">"#REF!"</definedName>
    <definedName name="F_12_600">[27]Fisico!$V$31</definedName>
    <definedName name="F_12_600_1">#N/A</definedName>
    <definedName name="F_12_600_2">"#REF!"</definedName>
    <definedName name="F_12_600_7">"#REF!"</definedName>
    <definedName name="F_12_630">[27]Fisico!$W$31</definedName>
    <definedName name="F_12_630_1">#N/A</definedName>
    <definedName name="F_12_630_2">"#REF!"</definedName>
    <definedName name="F_12_630_7">"#REF!"</definedName>
    <definedName name="F_12_660">[27]Fisico!$X$31</definedName>
    <definedName name="F_12_660_1">#N/A</definedName>
    <definedName name="F_12_660_2">"#REF!"</definedName>
    <definedName name="F_12_660_7">"#REF!"</definedName>
    <definedName name="F_12_690">[27]Fisico!$Y$31</definedName>
    <definedName name="F_12_690_1">#N/A</definedName>
    <definedName name="F_12_690_2">"#REF!"</definedName>
    <definedName name="F_12_690_7">"#REF!"</definedName>
    <definedName name="F_12_720">[27]Fisico!$Z$31</definedName>
    <definedName name="F_12_720_1">#N/A</definedName>
    <definedName name="F_12_720_2">"#REF!"</definedName>
    <definedName name="F_12_720_7">"#REF!"</definedName>
    <definedName name="F_12_90">[27]Fisico!$E$31</definedName>
    <definedName name="F_12_90_1">#N/A</definedName>
    <definedName name="F_12_90_2">"#REF!"</definedName>
    <definedName name="F_12_90_7">"#REF!"</definedName>
    <definedName name="F_13_120">[27]Fisico!$F$33</definedName>
    <definedName name="F_13_120_1">#N/A</definedName>
    <definedName name="F_13_120_2">"#REF!"</definedName>
    <definedName name="F_13_120_7">"#REF!"</definedName>
    <definedName name="F_13_150">[27]Fisico!$G$33</definedName>
    <definedName name="F_13_150_1">#N/A</definedName>
    <definedName name="F_13_150_2">"#REF!"</definedName>
    <definedName name="F_13_150_7">"#REF!"</definedName>
    <definedName name="F_13_180">[27]Fisico!$H$33</definedName>
    <definedName name="F_13_180_1">#N/A</definedName>
    <definedName name="F_13_180_2">"#REF!"</definedName>
    <definedName name="F_13_180_7">"#REF!"</definedName>
    <definedName name="F_13_210">[27]Fisico!$I$33</definedName>
    <definedName name="F_13_210_1">#N/A</definedName>
    <definedName name="F_13_210_2">"#REF!"</definedName>
    <definedName name="F_13_210_7">"#REF!"</definedName>
    <definedName name="F_13_240">[27]Fisico!$J$33</definedName>
    <definedName name="F_13_240_1">#N/A</definedName>
    <definedName name="F_13_240_2">"#REF!"</definedName>
    <definedName name="F_13_240_7">"#REF!"</definedName>
    <definedName name="F_13_270">[27]Fisico!$K$33</definedName>
    <definedName name="F_13_270_1">#N/A</definedName>
    <definedName name="F_13_270_2">"#REF!"</definedName>
    <definedName name="F_13_270_7">"#REF!"</definedName>
    <definedName name="F_13_30">[27]Fisico!$C$33</definedName>
    <definedName name="F_13_30_1">#N/A</definedName>
    <definedName name="F_13_30_2">"#REF!"</definedName>
    <definedName name="F_13_30_7">"#REF!"</definedName>
    <definedName name="F_13_300">[27]Fisico!$L$33</definedName>
    <definedName name="F_13_300_1">#N/A</definedName>
    <definedName name="F_13_300_2">"#REF!"</definedName>
    <definedName name="F_13_300_7">"#REF!"</definedName>
    <definedName name="F_13_330">[27]Fisico!$M$33</definedName>
    <definedName name="F_13_330_1">#N/A</definedName>
    <definedName name="F_13_330_2">"#REF!"</definedName>
    <definedName name="F_13_330_7">"#REF!"</definedName>
    <definedName name="F_13_360">[27]Fisico!$N$33</definedName>
    <definedName name="F_13_360_1">#N/A</definedName>
    <definedName name="F_13_360_2">"#REF!"</definedName>
    <definedName name="F_13_360_7">"#REF!"</definedName>
    <definedName name="F_13_390">[27]Fisico!$O$33</definedName>
    <definedName name="F_13_390_1">#N/A</definedName>
    <definedName name="F_13_390_2">"#REF!"</definedName>
    <definedName name="F_13_390_7">"#REF!"</definedName>
    <definedName name="F_13_420">[27]Fisico!$P$33</definedName>
    <definedName name="F_13_420_1">#N/A</definedName>
    <definedName name="F_13_420_2">"#REF!"</definedName>
    <definedName name="F_13_420_7">"#REF!"</definedName>
    <definedName name="F_13_450">[27]Fisico!$Q$33</definedName>
    <definedName name="F_13_450_1">#N/A</definedName>
    <definedName name="F_13_450_2">"#REF!"</definedName>
    <definedName name="F_13_450_7">"#REF!"</definedName>
    <definedName name="F_13_480">[27]Fisico!$R$33</definedName>
    <definedName name="F_13_480_1">#N/A</definedName>
    <definedName name="F_13_480_2">"#REF!"</definedName>
    <definedName name="F_13_480_7">"#REF!"</definedName>
    <definedName name="F_13_510">[27]Fisico!$S$33</definedName>
    <definedName name="F_13_510_1">#N/A</definedName>
    <definedName name="F_13_510_2">"#REF!"</definedName>
    <definedName name="F_13_510_7">"#REF!"</definedName>
    <definedName name="F_13_540">[27]Fisico!$T$33</definedName>
    <definedName name="F_13_540_1">#N/A</definedName>
    <definedName name="F_13_540_2">"#REF!"</definedName>
    <definedName name="F_13_540_7">"#REF!"</definedName>
    <definedName name="F_13_570">[27]Fisico!$U$33</definedName>
    <definedName name="F_13_570_1">#N/A</definedName>
    <definedName name="F_13_570_2">"#REF!"</definedName>
    <definedName name="F_13_570_7">"#REF!"</definedName>
    <definedName name="F_13_60">[27]Fisico!$D$33</definedName>
    <definedName name="F_13_60_1">#N/A</definedName>
    <definedName name="F_13_60_2">"#REF!"</definedName>
    <definedName name="F_13_60_7">"#REF!"</definedName>
    <definedName name="F_13_600">[27]Fisico!$V$33</definedName>
    <definedName name="F_13_600_1">#N/A</definedName>
    <definedName name="F_13_600_2">"#REF!"</definedName>
    <definedName name="F_13_600_7">"#REF!"</definedName>
    <definedName name="F_13_630">[27]Fisico!$W$33</definedName>
    <definedName name="F_13_630_1">#N/A</definedName>
    <definedName name="F_13_630_2">"#REF!"</definedName>
    <definedName name="F_13_630_7">"#REF!"</definedName>
    <definedName name="F_13_660">[27]Fisico!$X$33</definedName>
    <definedName name="F_13_660_1">#N/A</definedName>
    <definedName name="F_13_660_2">"#REF!"</definedName>
    <definedName name="F_13_660_7">"#REF!"</definedName>
    <definedName name="F_13_690">[27]Fisico!$Y$33</definedName>
    <definedName name="F_13_690_1">#N/A</definedName>
    <definedName name="F_13_690_2">"#REF!"</definedName>
    <definedName name="F_13_690_7">"#REF!"</definedName>
    <definedName name="F_13_720">[27]Fisico!$Z$33</definedName>
    <definedName name="F_13_720_1">#N/A</definedName>
    <definedName name="F_13_720_2">"#REF!"</definedName>
    <definedName name="F_13_720_7">"#REF!"</definedName>
    <definedName name="F_13_90">[27]Fisico!$E$33</definedName>
    <definedName name="F_13_90_1">#N/A</definedName>
    <definedName name="F_13_90_2">"#REF!"</definedName>
    <definedName name="F_13_90_7">"#REF!"</definedName>
    <definedName name="F_14_120">[27]Fisico!$F$35</definedName>
    <definedName name="F_14_120_1">#N/A</definedName>
    <definedName name="F_14_120_2">"#REF!"</definedName>
    <definedName name="F_14_120_7">"#REF!"</definedName>
    <definedName name="F_14_150">[27]Fisico!$G$35</definedName>
    <definedName name="F_14_150_1">#N/A</definedName>
    <definedName name="F_14_150_2">"#REF!"</definedName>
    <definedName name="F_14_150_7">"#REF!"</definedName>
    <definedName name="F_14_180">[27]Fisico!$H$35</definedName>
    <definedName name="F_14_180_1">#N/A</definedName>
    <definedName name="F_14_180_2">"#REF!"</definedName>
    <definedName name="F_14_180_7">"#REF!"</definedName>
    <definedName name="F_14_210">[27]Fisico!$I$35</definedName>
    <definedName name="F_14_210_1">#N/A</definedName>
    <definedName name="F_14_210_2">"#REF!"</definedName>
    <definedName name="F_14_210_7">"#REF!"</definedName>
    <definedName name="F_14_240">[27]Fisico!$J$35</definedName>
    <definedName name="F_14_240_1">#N/A</definedName>
    <definedName name="F_14_240_2">"#REF!"</definedName>
    <definedName name="F_14_240_7">"#REF!"</definedName>
    <definedName name="F_14_270">[27]Fisico!$K$35</definedName>
    <definedName name="F_14_270_1">#N/A</definedName>
    <definedName name="F_14_270_2">"#REF!"</definedName>
    <definedName name="F_14_270_7">"#REF!"</definedName>
    <definedName name="F_14_30">[27]Fisico!$C$35</definedName>
    <definedName name="F_14_30_1">#N/A</definedName>
    <definedName name="F_14_30_2">"#REF!"</definedName>
    <definedName name="F_14_30_7">"#REF!"</definedName>
    <definedName name="F_14_300">[27]Fisico!$L$35</definedName>
    <definedName name="F_14_300_1">#N/A</definedName>
    <definedName name="F_14_300_2">"#REF!"</definedName>
    <definedName name="F_14_300_7">"#REF!"</definedName>
    <definedName name="F_14_330">[27]Fisico!$M$35</definedName>
    <definedName name="F_14_330_1">#N/A</definedName>
    <definedName name="F_14_330_2">"#REF!"</definedName>
    <definedName name="F_14_330_7">"#REF!"</definedName>
    <definedName name="F_14_360">[27]Fisico!$N$35</definedName>
    <definedName name="F_14_360_1">#N/A</definedName>
    <definedName name="F_14_360_2">"#REF!"</definedName>
    <definedName name="F_14_360_7">"#REF!"</definedName>
    <definedName name="F_14_390">[27]Fisico!$O$35</definedName>
    <definedName name="F_14_390_1">#N/A</definedName>
    <definedName name="F_14_390_2">"#REF!"</definedName>
    <definedName name="F_14_390_7">"#REF!"</definedName>
    <definedName name="F_14_420">[27]Fisico!$P$35</definedName>
    <definedName name="F_14_420_1">#N/A</definedName>
    <definedName name="F_14_420_2">"#REF!"</definedName>
    <definedName name="F_14_420_7">"#REF!"</definedName>
    <definedName name="F_14_450">[27]Fisico!$Q$35</definedName>
    <definedName name="F_14_450_1">#N/A</definedName>
    <definedName name="F_14_450_2">"#REF!"</definedName>
    <definedName name="F_14_450_7">"#REF!"</definedName>
    <definedName name="F_14_480">[27]Fisico!$R$35</definedName>
    <definedName name="F_14_480_1">#N/A</definedName>
    <definedName name="F_14_480_2">"#REF!"</definedName>
    <definedName name="F_14_480_7">"#REF!"</definedName>
    <definedName name="F_14_510">[27]Fisico!$S$35</definedName>
    <definedName name="F_14_510_1">#N/A</definedName>
    <definedName name="F_14_510_2">"#REF!"</definedName>
    <definedName name="F_14_510_7">"#REF!"</definedName>
    <definedName name="F_14_540">[27]Fisico!$T$35</definedName>
    <definedName name="F_14_540_1">#N/A</definedName>
    <definedName name="F_14_540_2">"#REF!"</definedName>
    <definedName name="F_14_540_7">"#REF!"</definedName>
    <definedName name="F_14_570">[27]Fisico!$U$35</definedName>
    <definedName name="F_14_570_1">#N/A</definedName>
    <definedName name="F_14_570_2">"#REF!"</definedName>
    <definedName name="F_14_570_7">"#REF!"</definedName>
    <definedName name="F_14_60">[27]Fisico!$D$35</definedName>
    <definedName name="F_14_60_1">#N/A</definedName>
    <definedName name="F_14_60_2">"#REF!"</definedName>
    <definedName name="F_14_60_7">"#REF!"</definedName>
    <definedName name="F_14_600">[27]Fisico!$V$35</definedName>
    <definedName name="F_14_600_1">#N/A</definedName>
    <definedName name="F_14_600_2">"#REF!"</definedName>
    <definedName name="F_14_600_7">"#REF!"</definedName>
    <definedName name="F_14_630">[27]Fisico!$W$35</definedName>
    <definedName name="F_14_630_1">#N/A</definedName>
    <definedName name="F_14_630_2">"#REF!"</definedName>
    <definedName name="F_14_630_7">"#REF!"</definedName>
    <definedName name="F_14_660">[27]Fisico!$X$35</definedName>
    <definedName name="F_14_660_1">#N/A</definedName>
    <definedName name="F_14_660_2">"#REF!"</definedName>
    <definedName name="F_14_660_7">"#REF!"</definedName>
    <definedName name="F_14_690">[27]Fisico!$Y$35</definedName>
    <definedName name="F_14_690_1">#N/A</definedName>
    <definedName name="F_14_690_2">"#REF!"</definedName>
    <definedName name="F_14_690_7">"#REF!"</definedName>
    <definedName name="F_14_720">[27]Fisico!$Z$35</definedName>
    <definedName name="F_14_720_1">#N/A</definedName>
    <definedName name="F_14_720_2">"#REF!"</definedName>
    <definedName name="F_14_720_7">"#REF!"</definedName>
    <definedName name="F_14_90">[27]Fisico!$E$35</definedName>
    <definedName name="F_14_90_1">#N/A</definedName>
    <definedName name="F_14_90_2">"#REF!"</definedName>
    <definedName name="F_14_90_7">"#REF!"</definedName>
    <definedName name="F_15_120">[27]Fisico!$F$37</definedName>
    <definedName name="F_15_120_1">#N/A</definedName>
    <definedName name="F_15_120_2">"#REF!"</definedName>
    <definedName name="F_15_120_7">"#REF!"</definedName>
    <definedName name="F_15_150">[27]Fisico!$G$37</definedName>
    <definedName name="F_15_150_1">#N/A</definedName>
    <definedName name="F_15_150_2">"#REF!"</definedName>
    <definedName name="F_15_150_7">"#REF!"</definedName>
    <definedName name="F_15_180">[27]Fisico!$H$37</definedName>
    <definedName name="F_15_180_1">#N/A</definedName>
    <definedName name="F_15_180_2">"#REF!"</definedName>
    <definedName name="F_15_180_7">"#REF!"</definedName>
    <definedName name="F_15_210">[27]Fisico!$I$37</definedName>
    <definedName name="F_15_210_1">#N/A</definedName>
    <definedName name="F_15_210_2">"#REF!"</definedName>
    <definedName name="F_15_210_7">"#REF!"</definedName>
    <definedName name="F_15_240">[27]Fisico!$J$37</definedName>
    <definedName name="F_15_240_1">#N/A</definedName>
    <definedName name="F_15_240_2">"#REF!"</definedName>
    <definedName name="F_15_240_7">"#REF!"</definedName>
    <definedName name="F_15_270">[27]Fisico!$K$37</definedName>
    <definedName name="F_15_270_1">#N/A</definedName>
    <definedName name="F_15_270_2">"#REF!"</definedName>
    <definedName name="F_15_270_7">"#REF!"</definedName>
    <definedName name="F_15_30">[27]Fisico!$C$37</definedName>
    <definedName name="F_15_30_1">#N/A</definedName>
    <definedName name="F_15_30_2">"#REF!"</definedName>
    <definedName name="F_15_30_7">"#REF!"</definedName>
    <definedName name="F_15_300">[27]Fisico!$L$37</definedName>
    <definedName name="F_15_300_1">#N/A</definedName>
    <definedName name="F_15_300_2">"#REF!"</definedName>
    <definedName name="F_15_300_7">"#REF!"</definedName>
    <definedName name="F_15_330">[27]Fisico!$M$37</definedName>
    <definedName name="F_15_330_1">#N/A</definedName>
    <definedName name="F_15_330_2">"#REF!"</definedName>
    <definedName name="F_15_330_7">"#REF!"</definedName>
    <definedName name="F_15_360">[27]Fisico!$N$37</definedName>
    <definedName name="F_15_360_1">#N/A</definedName>
    <definedName name="F_15_360_2">"#REF!"</definedName>
    <definedName name="F_15_360_7">"#REF!"</definedName>
    <definedName name="F_15_390">[27]Fisico!$O$37</definedName>
    <definedName name="F_15_390_1">#N/A</definedName>
    <definedName name="F_15_390_2">"#REF!"</definedName>
    <definedName name="F_15_390_7">"#REF!"</definedName>
    <definedName name="F_15_420">[27]Fisico!$P$37</definedName>
    <definedName name="F_15_420_1">#N/A</definedName>
    <definedName name="F_15_420_2">"#REF!"</definedName>
    <definedName name="F_15_420_7">"#REF!"</definedName>
    <definedName name="F_15_450">[27]Fisico!$Q$37</definedName>
    <definedName name="F_15_450_1">#N/A</definedName>
    <definedName name="F_15_450_2">"#REF!"</definedName>
    <definedName name="F_15_450_7">"#REF!"</definedName>
    <definedName name="F_15_480">[27]Fisico!$R$37</definedName>
    <definedName name="F_15_480_1">#N/A</definedName>
    <definedName name="F_15_480_2">"#REF!"</definedName>
    <definedName name="F_15_480_7">"#REF!"</definedName>
    <definedName name="F_15_510">[27]Fisico!$S$37</definedName>
    <definedName name="F_15_510_1">#N/A</definedName>
    <definedName name="F_15_510_2">"#REF!"</definedName>
    <definedName name="F_15_510_7">"#REF!"</definedName>
    <definedName name="F_15_540">[27]Fisico!$T$37</definedName>
    <definedName name="F_15_540_1">#N/A</definedName>
    <definedName name="F_15_540_2">"#REF!"</definedName>
    <definedName name="F_15_540_7">"#REF!"</definedName>
    <definedName name="F_15_570">[27]Fisico!$U$37</definedName>
    <definedName name="F_15_570_1">#N/A</definedName>
    <definedName name="F_15_570_2">"#REF!"</definedName>
    <definedName name="F_15_570_7">"#REF!"</definedName>
    <definedName name="F_15_60">[27]Fisico!$D$37</definedName>
    <definedName name="F_15_60_1">#N/A</definedName>
    <definedName name="F_15_60_2">"#REF!"</definedName>
    <definedName name="F_15_60_7">"#REF!"</definedName>
    <definedName name="F_15_600">[27]Fisico!$V$37</definedName>
    <definedName name="F_15_600_1">#N/A</definedName>
    <definedName name="F_15_600_2">"#REF!"</definedName>
    <definedName name="F_15_600_7">"#REF!"</definedName>
    <definedName name="F_15_630">[27]Fisico!$W$37</definedName>
    <definedName name="F_15_630_1">#N/A</definedName>
    <definedName name="F_15_630_2">"#REF!"</definedName>
    <definedName name="F_15_630_7">"#REF!"</definedName>
    <definedName name="F_15_660">[27]Fisico!$X$37</definedName>
    <definedName name="F_15_660_1">#N/A</definedName>
    <definedName name="F_15_660_2">"#REF!"</definedName>
    <definedName name="F_15_660_7">"#REF!"</definedName>
    <definedName name="F_15_690">[27]Fisico!$Y$37</definedName>
    <definedName name="F_15_690_1">#N/A</definedName>
    <definedName name="F_15_690_2">"#REF!"</definedName>
    <definedName name="F_15_690_7">"#REF!"</definedName>
    <definedName name="F_15_720">[27]Fisico!$Z$37</definedName>
    <definedName name="F_15_720_1">#N/A</definedName>
    <definedName name="F_15_720_2">"#REF!"</definedName>
    <definedName name="F_15_720_7">"#REF!"</definedName>
    <definedName name="F_15_90">[27]Fisico!$E$37</definedName>
    <definedName name="F_15_90_1">#N/A</definedName>
    <definedName name="F_15_90_2">"#REF!"</definedName>
    <definedName name="F_15_90_7">"#REF!"</definedName>
    <definedName name="F_16_120">[27]Fisico!$F$39</definedName>
    <definedName name="F_16_120_1">#N/A</definedName>
    <definedName name="F_16_120_2">"#REF!"</definedName>
    <definedName name="F_16_120_7">"#REF!"</definedName>
    <definedName name="F_16_150">[27]Fisico!$G$39</definedName>
    <definedName name="F_16_150_1">#N/A</definedName>
    <definedName name="F_16_150_2">"#REF!"</definedName>
    <definedName name="F_16_150_7">"#REF!"</definedName>
    <definedName name="F_16_180">[27]Fisico!$H$39</definedName>
    <definedName name="F_16_180_1">#N/A</definedName>
    <definedName name="F_16_180_2">"#REF!"</definedName>
    <definedName name="F_16_180_7">"#REF!"</definedName>
    <definedName name="F_16_210">[27]Fisico!$I$39</definedName>
    <definedName name="F_16_210_1">#N/A</definedName>
    <definedName name="F_16_210_2">"#REF!"</definedName>
    <definedName name="F_16_210_7">"#REF!"</definedName>
    <definedName name="F_16_240">[27]Fisico!$J$39</definedName>
    <definedName name="F_16_240_1">#N/A</definedName>
    <definedName name="F_16_240_2">"#REF!"</definedName>
    <definedName name="F_16_240_7">"#REF!"</definedName>
    <definedName name="F_16_270">[27]Fisico!$K$39</definedName>
    <definedName name="F_16_270_1">#N/A</definedName>
    <definedName name="F_16_270_2">"#REF!"</definedName>
    <definedName name="F_16_270_7">"#REF!"</definedName>
    <definedName name="F_16_30">[27]Fisico!$C$39</definedName>
    <definedName name="F_16_30_1">#N/A</definedName>
    <definedName name="F_16_30_2">"#REF!"</definedName>
    <definedName name="F_16_30_7">"#REF!"</definedName>
    <definedName name="F_16_300">[27]Fisico!$L$39</definedName>
    <definedName name="F_16_300_1">#N/A</definedName>
    <definedName name="F_16_300_2">"#REF!"</definedName>
    <definedName name="F_16_300_7">"#REF!"</definedName>
    <definedName name="F_16_330">[27]Fisico!$M$39</definedName>
    <definedName name="F_16_330_1">#N/A</definedName>
    <definedName name="F_16_330_2">"#REF!"</definedName>
    <definedName name="F_16_330_7">"#REF!"</definedName>
    <definedName name="F_16_360">[27]Fisico!$N$39</definedName>
    <definedName name="F_16_360_1">#N/A</definedName>
    <definedName name="F_16_360_2">"#REF!"</definedName>
    <definedName name="F_16_360_7">"#REF!"</definedName>
    <definedName name="F_16_390">[27]Fisico!$O$39</definedName>
    <definedName name="F_16_390_1">#N/A</definedName>
    <definedName name="F_16_390_2">"#REF!"</definedName>
    <definedName name="F_16_390_7">"#REF!"</definedName>
    <definedName name="F_16_420">[27]Fisico!$P$39</definedName>
    <definedName name="F_16_420_1">#N/A</definedName>
    <definedName name="F_16_420_2">"#REF!"</definedName>
    <definedName name="F_16_420_7">"#REF!"</definedName>
    <definedName name="F_16_450">[27]Fisico!$Q$39</definedName>
    <definedName name="F_16_450_1">#N/A</definedName>
    <definedName name="F_16_450_2">"#REF!"</definedName>
    <definedName name="F_16_450_7">"#REF!"</definedName>
    <definedName name="F_16_480">[27]Fisico!$R$39</definedName>
    <definedName name="F_16_480_1">#N/A</definedName>
    <definedName name="F_16_480_2">"#REF!"</definedName>
    <definedName name="F_16_480_7">"#REF!"</definedName>
    <definedName name="F_16_510">[27]Fisico!$S$39</definedName>
    <definedName name="F_16_510_1">#N/A</definedName>
    <definedName name="F_16_510_2">"#REF!"</definedName>
    <definedName name="F_16_510_7">"#REF!"</definedName>
    <definedName name="F_16_540">[27]Fisico!$T$39</definedName>
    <definedName name="F_16_540_1">#N/A</definedName>
    <definedName name="F_16_540_2">"#REF!"</definedName>
    <definedName name="F_16_540_7">"#REF!"</definedName>
    <definedName name="F_16_570">[27]Fisico!$U$39</definedName>
    <definedName name="F_16_570_1">#N/A</definedName>
    <definedName name="F_16_570_2">"#REF!"</definedName>
    <definedName name="F_16_570_7">"#REF!"</definedName>
    <definedName name="F_16_60">[27]Fisico!$D$39</definedName>
    <definedName name="F_16_60_1">#N/A</definedName>
    <definedName name="F_16_60_2">"#REF!"</definedName>
    <definedName name="F_16_60_7">"#REF!"</definedName>
    <definedName name="F_16_600">[27]Fisico!$V$39</definedName>
    <definedName name="F_16_600_1">#N/A</definedName>
    <definedName name="F_16_600_2">"#REF!"</definedName>
    <definedName name="F_16_600_7">"#REF!"</definedName>
    <definedName name="F_16_630">[27]Fisico!$W$39</definedName>
    <definedName name="F_16_630_1">#N/A</definedName>
    <definedName name="F_16_630_2">"#REF!"</definedName>
    <definedName name="F_16_630_7">"#REF!"</definedName>
    <definedName name="F_16_660">[27]Fisico!$X$39</definedName>
    <definedName name="F_16_660_1">#N/A</definedName>
    <definedName name="F_16_660_2">"#REF!"</definedName>
    <definedName name="F_16_660_7">"#REF!"</definedName>
    <definedName name="F_16_690">[27]Fisico!$Y$39</definedName>
    <definedName name="F_16_690_1">#N/A</definedName>
    <definedName name="F_16_690_2">"#REF!"</definedName>
    <definedName name="F_16_690_7">"#REF!"</definedName>
    <definedName name="F_16_720">[27]Fisico!$Z$39</definedName>
    <definedName name="F_16_720_1">#N/A</definedName>
    <definedName name="F_16_720_2">"#REF!"</definedName>
    <definedName name="F_16_720_7">"#REF!"</definedName>
    <definedName name="F_16_90">[27]Fisico!$E$39</definedName>
    <definedName name="F_16_90_1">#N/A</definedName>
    <definedName name="F_16_90_2">"#REF!"</definedName>
    <definedName name="F_16_90_7">"#REF!"</definedName>
    <definedName name="F_17_120">[27]Fisico!$F$41</definedName>
    <definedName name="F_17_120_1">#N/A</definedName>
    <definedName name="F_17_120_2">"#REF!"</definedName>
    <definedName name="F_17_120_7">"#REF!"</definedName>
    <definedName name="F_17_150">[27]Fisico!$G$41</definedName>
    <definedName name="F_17_150_1">#N/A</definedName>
    <definedName name="F_17_150_2">"#REF!"</definedName>
    <definedName name="F_17_150_7">"#REF!"</definedName>
    <definedName name="F_17_180">[27]Fisico!$H$41</definedName>
    <definedName name="F_17_180_1">#N/A</definedName>
    <definedName name="F_17_180_2">"#REF!"</definedName>
    <definedName name="F_17_180_7">"#REF!"</definedName>
    <definedName name="F_17_210">[27]Fisico!$I$41</definedName>
    <definedName name="F_17_210_1">#N/A</definedName>
    <definedName name="F_17_210_2">"#REF!"</definedName>
    <definedName name="F_17_210_7">"#REF!"</definedName>
    <definedName name="F_17_240">[27]Fisico!$J$41</definedName>
    <definedName name="F_17_240_1">#N/A</definedName>
    <definedName name="F_17_240_2">"#REF!"</definedName>
    <definedName name="F_17_240_7">"#REF!"</definedName>
    <definedName name="F_17_270">[27]Fisico!$K$41</definedName>
    <definedName name="F_17_270_1">#N/A</definedName>
    <definedName name="F_17_270_2">"#REF!"</definedName>
    <definedName name="F_17_270_7">"#REF!"</definedName>
    <definedName name="F_17_30">[27]Fisico!$C$41</definedName>
    <definedName name="F_17_30_1">#N/A</definedName>
    <definedName name="F_17_30_2">"#REF!"</definedName>
    <definedName name="F_17_30_7">"#REF!"</definedName>
    <definedName name="F_17_300">[27]Fisico!$L$41</definedName>
    <definedName name="F_17_300_1">#N/A</definedName>
    <definedName name="F_17_300_2">"#REF!"</definedName>
    <definedName name="F_17_300_7">"#REF!"</definedName>
    <definedName name="F_17_330">[27]Fisico!$M$41</definedName>
    <definedName name="F_17_330_1">#N/A</definedName>
    <definedName name="F_17_330_2">"#REF!"</definedName>
    <definedName name="F_17_330_7">"#REF!"</definedName>
    <definedName name="F_17_360">[27]Fisico!$N$41</definedName>
    <definedName name="F_17_360_1">#N/A</definedName>
    <definedName name="F_17_360_2">"#REF!"</definedName>
    <definedName name="F_17_360_7">"#REF!"</definedName>
    <definedName name="F_17_390">[27]Fisico!$O$41</definedName>
    <definedName name="F_17_390_1">#N/A</definedName>
    <definedName name="F_17_390_2">"#REF!"</definedName>
    <definedName name="F_17_390_7">"#REF!"</definedName>
    <definedName name="F_17_420">[27]Fisico!$P$41</definedName>
    <definedName name="F_17_420_1">#N/A</definedName>
    <definedName name="F_17_420_2">"#REF!"</definedName>
    <definedName name="F_17_420_7">"#REF!"</definedName>
    <definedName name="F_17_450">[27]Fisico!$Q$41</definedName>
    <definedName name="F_17_450_1">#N/A</definedName>
    <definedName name="F_17_450_2">"#REF!"</definedName>
    <definedName name="F_17_450_7">"#REF!"</definedName>
    <definedName name="F_17_480">[27]Fisico!$R$41</definedName>
    <definedName name="F_17_480_1">#N/A</definedName>
    <definedName name="F_17_480_2">"#REF!"</definedName>
    <definedName name="F_17_480_7">"#REF!"</definedName>
    <definedName name="F_17_510">[27]Fisico!$S$41</definedName>
    <definedName name="F_17_510_1">#N/A</definedName>
    <definedName name="F_17_510_2">"#REF!"</definedName>
    <definedName name="F_17_510_7">"#REF!"</definedName>
    <definedName name="F_17_540">[27]Fisico!$T$41</definedName>
    <definedName name="F_17_540_1">#N/A</definedName>
    <definedName name="F_17_540_2">"#REF!"</definedName>
    <definedName name="F_17_540_7">"#REF!"</definedName>
    <definedName name="F_17_570">[27]Fisico!$U$41</definedName>
    <definedName name="F_17_570_1">#N/A</definedName>
    <definedName name="F_17_570_2">"#REF!"</definedName>
    <definedName name="F_17_570_7">"#REF!"</definedName>
    <definedName name="F_17_60">[27]Fisico!$D$41</definedName>
    <definedName name="F_17_60_1">#N/A</definedName>
    <definedName name="F_17_60_2">"#REF!"</definedName>
    <definedName name="F_17_60_7">"#REF!"</definedName>
    <definedName name="F_17_600">[27]Fisico!$V$41</definedName>
    <definedName name="F_17_600_1">#N/A</definedName>
    <definedName name="F_17_600_2">"#REF!"</definedName>
    <definedName name="F_17_600_7">"#REF!"</definedName>
    <definedName name="F_17_630">[27]Fisico!$W$41</definedName>
    <definedName name="F_17_630_1">#N/A</definedName>
    <definedName name="F_17_630_2">"#REF!"</definedName>
    <definedName name="F_17_630_7">"#REF!"</definedName>
    <definedName name="F_17_660">[27]Fisico!$X$41</definedName>
    <definedName name="F_17_660_1">#N/A</definedName>
    <definedName name="F_17_660_2">"#REF!"</definedName>
    <definedName name="F_17_660_7">"#REF!"</definedName>
    <definedName name="F_17_690">[27]Fisico!$Y$41</definedName>
    <definedName name="F_17_690_1">#N/A</definedName>
    <definedName name="F_17_690_2">"#REF!"</definedName>
    <definedName name="F_17_690_7">"#REF!"</definedName>
    <definedName name="F_17_720">[27]Fisico!$Z$41</definedName>
    <definedName name="F_17_720_1">#N/A</definedName>
    <definedName name="F_17_720_2">"#REF!"</definedName>
    <definedName name="F_17_720_7">"#REF!"</definedName>
    <definedName name="F_17_90">[27]Fisico!$E$41</definedName>
    <definedName name="F_17_90_1">#N/A</definedName>
    <definedName name="F_17_90_2">"#REF!"</definedName>
    <definedName name="F_17_90_7">"#REF!"</definedName>
    <definedName name="F_18_120">[27]Fisico!$F$43</definedName>
    <definedName name="F_18_120_1">#N/A</definedName>
    <definedName name="F_18_120_2">"#REF!"</definedName>
    <definedName name="F_18_120_7">"#REF!"</definedName>
    <definedName name="F_18_150">[27]Fisico!$G$43</definedName>
    <definedName name="F_18_150_1">#N/A</definedName>
    <definedName name="F_18_150_2">"#REF!"</definedName>
    <definedName name="F_18_150_7">"#REF!"</definedName>
    <definedName name="F_18_180">[27]Fisico!$H$43</definedName>
    <definedName name="F_18_180_1">#N/A</definedName>
    <definedName name="F_18_180_2">"#REF!"</definedName>
    <definedName name="F_18_180_7">"#REF!"</definedName>
    <definedName name="F_18_210">[27]Fisico!$I$43</definedName>
    <definedName name="F_18_210_1">#N/A</definedName>
    <definedName name="F_18_210_2">"#REF!"</definedName>
    <definedName name="F_18_210_7">"#REF!"</definedName>
    <definedName name="F_18_240">[27]Fisico!$J$43</definedName>
    <definedName name="F_18_240_1">#N/A</definedName>
    <definedName name="F_18_240_2">"#REF!"</definedName>
    <definedName name="F_18_240_7">"#REF!"</definedName>
    <definedName name="F_18_270">[27]Fisico!$K$43</definedName>
    <definedName name="F_18_270_1">#N/A</definedName>
    <definedName name="F_18_270_2">"#REF!"</definedName>
    <definedName name="F_18_270_7">"#REF!"</definedName>
    <definedName name="F_18_30">[27]Fisico!$C$43</definedName>
    <definedName name="F_18_30_1">#N/A</definedName>
    <definedName name="F_18_30_2">"#REF!"</definedName>
    <definedName name="F_18_30_7">"#REF!"</definedName>
    <definedName name="F_18_300">[27]Fisico!$L$43</definedName>
    <definedName name="F_18_300_1">#N/A</definedName>
    <definedName name="F_18_300_2">"#REF!"</definedName>
    <definedName name="F_18_300_7">"#REF!"</definedName>
    <definedName name="F_18_330">[27]Fisico!$M$43</definedName>
    <definedName name="F_18_330_1">#N/A</definedName>
    <definedName name="F_18_330_2">"#REF!"</definedName>
    <definedName name="F_18_330_7">"#REF!"</definedName>
    <definedName name="F_18_360">[27]Fisico!$N$43</definedName>
    <definedName name="F_18_360_1">#N/A</definedName>
    <definedName name="F_18_360_2">"#REF!"</definedName>
    <definedName name="F_18_360_7">"#REF!"</definedName>
    <definedName name="F_18_390">[27]Fisico!$O$43</definedName>
    <definedName name="F_18_390_1">#N/A</definedName>
    <definedName name="F_18_390_2">"#REF!"</definedName>
    <definedName name="F_18_390_7">"#REF!"</definedName>
    <definedName name="F_18_420">[27]Fisico!$P$43</definedName>
    <definedName name="F_18_420_1">#N/A</definedName>
    <definedName name="F_18_420_2">"#REF!"</definedName>
    <definedName name="F_18_420_7">"#REF!"</definedName>
    <definedName name="F_18_450">[27]Fisico!$Q$43</definedName>
    <definedName name="F_18_450_1">#N/A</definedName>
    <definedName name="F_18_450_2">"#REF!"</definedName>
    <definedName name="F_18_450_7">"#REF!"</definedName>
    <definedName name="F_18_480">[27]Fisico!$R$43</definedName>
    <definedName name="F_18_480_1">#N/A</definedName>
    <definedName name="F_18_480_2">"#REF!"</definedName>
    <definedName name="F_18_480_7">"#REF!"</definedName>
    <definedName name="F_18_510">[27]Fisico!$S$43</definedName>
    <definedName name="F_18_510_1">#N/A</definedName>
    <definedName name="F_18_510_2">"#REF!"</definedName>
    <definedName name="F_18_510_7">"#REF!"</definedName>
    <definedName name="F_18_540">[27]Fisico!$T$43</definedName>
    <definedName name="F_18_540_1">#N/A</definedName>
    <definedName name="F_18_540_2">"#REF!"</definedName>
    <definedName name="F_18_540_7">"#REF!"</definedName>
    <definedName name="F_18_570">[27]Fisico!$U$43</definedName>
    <definedName name="F_18_570_1">#N/A</definedName>
    <definedName name="F_18_570_2">"#REF!"</definedName>
    <definedName name="F_18_570_7">"#REF!"</definedName>
    <definedName name="F_18_60">[27]Fisico!$D$43</definedName>
    <definedName name="F_18_60_1">#N/A</definedName>
    <definedName name="F_18_60_2">"#REF!"</definedName>
    <definedName name="F_18_60_7">"#REF!"</definedName>
    <definedName name="F_18_600">[27]Fisico!$V$43</definedName>
    <definedName name="F_18_600_1">#N/A</definedName>
    <definedName name="F_18_600_2">"#REF!"</definedName>
    <definedName name="F_18_600_7">"#REF!"</definedName>
    <definedName name="F_18_630">[27]Fisico!$W$43</definedName>
    <definedName name="F_18_630_1">#N/A</definedName>
    <definedName name="F_18_630_2">"#REF!"</definedName>
    <definedName name="F_18_630_7">"#REF!"</definedName>
    <definedName name="F_18_660">[27]Fisico!$X$43</definedName>
    <definedName name="F_18_660_1">#N/A</definedName>
    <definedName name="F_18_660_2">"#REF!"</definedName>
    <definedName name="F_18_660_7">"#REF!"</definedName>
    <definedName name="F_18_690">[27]Fisico!$Y$43</definedName>
    <definedName name="F_18_690_1">#N/A</definedName>
    <definedName name="F_18_690_2">"#REF!"</definedName>
    <definedName name="F_18_690_7">"#REF!"</definedName>
    <definedName name="F_18_720">[27]Fisico!$Z$43</definedName>
    <definedName name="F_18_720_1">#N/A</definedName>
    <definedName name="F_18_720_2">"#REF!"</definedName>
    <definedName name="F_18_720_7">"#REF!"</definedName>
    <definedName name="F_18_90">[27]Fisico!$E$43</definedName>
    <definedName name="F_18_90_1">#N/A</definedName>
    <definedName name="F_18_90_2">"#REF!"</definedName>
    <definedName name="F_18_90_7">"#REF!"</definedName>
    <definedName name="F_19_120">[27]Fisico!$F$45</definedName>
    <definedName name="F_19_120_1">#N/A</definedName>
    <definedName name="F_19_120_2">"#REF!"</definedName>
    <definedName name="F_19_120_7">"#REF!"</definedName>
    <definedName name="F_19_150">[27]Fisico!$G$45</definedName>
    <definedName name="F_19_150_1">#N/A</definedName>
    <definedName name="F_19_150_2">"#REF!"</definedName>
    <definedName name="F_19_150_7">"#REF!"</definedName>
    <definedName name="F_19_180">[27]Fisico!$H$45</definedName>
    <definedName name="F_19_180_1">#N/A</definedName>
    <definedName name="F_19_180_2">"#REF!"</definedName>
    <definedName name="F_19_180_7">"#REF!"</definedName>
    <definedName name="F_19_210">[27]Fisico!$I$45</definedName>
    <definedName name="F_19_210_1">#N/A</definedName>
    <definedName name="F_19_210_2">"#REF!"</definedName>
    <definedName name="F_19_210_7">"#REF!"</definedName>
    <definedName name="F_19_240">[27]Fisico!$J$45</definedName>
    <definedName name="F_19_240_1">#N/A</definedName>
    <definedName name="F_19_240_2">"#REF!"</definedName>
    <definedName name="F_19_240_7">"#REF!"</definedName>
    <definedName name="F_19_270">[27]Fisico!$K$45</definedName>
    <definedName name="F_19_270_1">#N/A</definedName>
    <definedName name="F_19_270_2">"#REF!"</definedName>
    <definedName name="F_19_270_7">"#REF!"</definedName>
    <definedName name="F_19_30">[27]Fisico!$C$45</definedName>
    <definedName name="F_19_30_1">#N/A</definedName>
    <definedName name="F_19_30_2">"#REF!"</definedName>
    <definedName name="F_19_30_7">"#REF!"</definedName>
    <definedName name="F_19_300">[27]Fisico!$L$45</definedName>
    <definedName name="F_19_300_1">#N/A</definedName>
    <definedName name="F_19_300_2">"#REF!"</definedName>
    <definedName name="F_19_300_7">"#REF!"</definedName>
    <definedName name="F_19_330">[27]Fisico!$M$45</definedName>
    <definedName name="F_19_330_1">#N/A</definedName>
    <definedName name="F_19_330_2">"#REF!"</definedName>
    <definedName name="F_19_330_7">"#REF!"</definedName>
    <definedName name="F_19_360">[27]Fisico!$N$45</definedName>
    <definedName name="F_19_360_1">#N/A</definedName>
    <definedName name="F_19_360_2">"#REF!"</definedName>
    <definedName name="F_19_360_7">"#REF!"</definedName>
    <definedName name="F_19_390">[27]Fisico!$O$45</definedName>
    <definedName name="F_19_390_1">#N/A</definedName>
    <definedName name="F_19_390_2">"#REF!"</definedName>
    <definedName name="F_19_390_7">"#REF!"</definedName>
    <definedName name="F_19_420">[27]Fisico!$P$45</definedName>
    <definedName name="F_19_420_1">#N/A</definedName>
    <definedName name="F_19_420_2">"#REF!"</definedName>
    <definedName name="F_19_420_7">"#REF!"</definedName>
    <definedName name="F_19_450">[27]Fisico!$Q$45</definedName>
    <definedName name="F_19_450_1">#N/A</definedName>
    <definedName name="F_19_450_2">"#REF!"</definedName>
    <definedName name="F_19_450_7">"#REF!"</definedName>
    <definedName name="F_19_480">[27]Fisico!$R$45</definedName>
    <definedName name="F_19_480_1">#N/A</definedName>
    <definedName name="F_19_480_2">"#REF!"</definedName>
    <definedName name="F_19_480_7">"#REF!"</definedName>
    <definedName name="F_19_510">[27]Fisico!$S$45</definedName>
    <definedName name="F_19_510_1">#N/A</definedName>
    <definedName name="F_19_510_2">"#REF!"</definedName>
    <definedName name="F_19_510_7">"#REF!"</definedName>
    <definedName name="F_19_540">[27]Fisico!$T$45</definedName>
    <definedName name="F_19_540_1">#N/A</definedName>
    <definedName name="F_19_540_2">"#REF!"</definedName>
    <definedName name="F_19_540_7">"#REF!"</definedName>
    <definedName name="F_19_570">[27]Fisico!$U$45</definedName>
    <definedName name="F_19_570_1">#N/A</definedName>
    <definedName name="F_19_570_2">"#REF!"</definedName>
    <definedName name="F_19_570_7">"#REF!"</definedName>
    <definedName name="F_19_60">[27]Fisico!$D$45</definedName>
    <definedName name="F_19_60_1">#N/A</definedName>
    <definedName name="F_19_60_2">"#REF!"</definedName>
    <definedName name="F_19_60_7">"#REF!"</definedName>
    <definedName name="F_19_600">[27]Fisico!$V$45</definedName>
    <definedName name="F_19_600_1">#N/A</definedName>
    <definedName name="F_19_600_2">"#REF!"</definedName>
    <definedName name="F_19_600_7">"#REF!"</definedName>
    <definedName name="F_19_630">[27]Fisico!$W$45</definedName>
    <definedName name="F_19_630_1">#N/A</definedName>
    <definedName name="F_19_630_2">"#REF!"</definedName>
    <definedName name="F_19_630_7">"#REF!"</definedName>
    <definedName name="F_19_660">[27]Fisico!$X$45</definedName>
    <definedName name="F_19_660_1">#N/A</definedName>
    <definedName name="F_19_660_2">"#REF!"</definedName>
    <definedName name="F_19_660_7">"#REF!"</definedName>
    <definedName name="F_19_690">[27]Fisico!$Y$45</definedName>
    <definedName name="F_19_690_1">#N/A</definedName>
    <definedName name="F_19_690_2">"#REF!"</definedName>
    <definedName name="F_19_690_7">"#REF!"</definedName>
    <definedName name="F_19_720">[27]Fisico!$Z$45</definedName>
    <definedName name="F_19_720_1">#N/A</definedName>
    <definedName name="F_19_720_2">"#REF!"</definedName>
    <definedName name="F_19_720_7">"#REF!"</definedName>
    <definedName name="F_19_90">[27]Fisico!$E$45</definedName>
    <definedName name="F_19_90_1">#N/A</definedName>
    <definedName name="F_19_90_2">"#REF!"</definedName>
    <definedName name="F_19_90_7">"#REF!"</definedName>
    <definedName name="F_20_120">[27]Fisico!$F$47</definedName>
    <definedName name="F_20_120_1">#N/A</definedName>
    <definedName name="F_20_120_2">"#REF!"</definedName>
    <definedName name="F_20_120_7">"#REF!"</definedName>
    <definedName name="F_20_150">[27]Fisico!$G$47</definedName>
    <definedName name="F_20_150_1">#N/A</definedName>
    <definedName name="F_20_150_2">"#REF!"</definedName>
    <definedName name="F_20_150_7">"#REF!"</definedName>
    <definedName name="F_20_180">[27]Fisico!$H$47</definedName>
    <definedName name="F_20_180_1">#N/A</definedName>
    <definedName name="F_20_180_2">"#REF!"</definedName>
    <definedName name="F_20_180_7">"#REF!"</definedName>
    <definedName name="F_20_210">[27]Fisico!$I$47</definedName>
    <definedName name="F_20_210_1">#N/A</definedName>
    <definedName name="F_20_210_2">"#REF!"</definedName>
    <definedName name="F_20_210_7">"#REF!"</definedName>
    <definedName name="F_20_240">[27]Fisico!$J$47</definedName>
    <definedName name="F_20_240_1">#N/A</definedName>
    <definedName name="F_20_240_2">"#REF!"</definedName>
    <definedName name="F_20_240_7">"#REF!"</definedName>
    <definedName name="F_20_270">[27]Fisico!$K$47</definedName>
    <definedName name="F_20_270_1">#N/A</definedName>
    <definedName name="F_20_270_2">"#REF!"</definedName>
    <definedName name="F_20_270_7">"#REF!"</definedName>
    <definedName name="F_20_30">[27]Fisico!$C$47</definedName>
    <definedName name="F_20_30_1">#N/A</definedName>
    <definedName name="F_20_30_2">"#REF!"</definedName>
    <definedName name="F_20_30_7">"#REF!"</definedName>
    <definedName name="F_20_300">[27]Fisico!$L$47</definedName>
    <definedName name="F_20_300_1">#N/A</definedName>
    <definedName name="F_20_300_2">"#REF!"</definedName>
    <definedName name="F_20_300_7">"#REF!"</definedName>
    <definedName name="F_20_330">[27]Fisico!$M$47</definedName>
    <definedName name="F_20_330_1">#N/A</definedName>
    <definedName name="F_20_330_2">"#REF!"</definedName>
    <definedName name="F_20_330_7">"#REF!"</definedName>
    <definedName name="F_20_360">[27]Fisico!$N$47</definedName>
    <definedName name="F_20_360_1">#N/A</definedName>
    <definedName name="F_20_360_2">"#REF!"</definedName>
    <definedName name="F_20_360_7">"#REF!"</definedName>
    <definedName name="F_20_390">[27]Fisico!$O$47</definedName>
    <definedName name="F_20_390_1">#N/A</definedName>
    <definedName name="F_20_390_2">"#REF!"</definedName>
    <definedName name="F_20_390_7">"#REF!"</definedName>
    <definedName name="F_20_420">[27]Fisico!$P$47</definedName>
    <definedName name="F_20_420_1">#N/A</definedName>
    <definedName name="F_20_420_2">"#REF!"</definedName>
    <definedName name="F_20_420_7">"#REF!"</definedName>
    <definedName name="F_20_450">[27]Fisico!$Q$47</definedName>
    <definedName name="F_20_450_1">#N/A</definedName>
    <definedName name="F_20_450_2">"#REF!"</definedName>
    <definedName name="F_20_450_7">"#REF!"</definedName>
    <definedName name="F_20_480">[27]Fisico!$R$47</definedName>
    <definedName name="F_20_480_1">#N/A</definedName>
    <definedName name="F_20_480_2">"#REF!"</definedName>
    <definedName name="F_20_480_7">"#REF!"</definedName>
    <definedName name="F_20_510">[27]Fisico!$S$47</definedName>
    <definedName name="F_20_510_1">#N/A</definedName>
    <definedName name="F_20_510_2">"#REF!"</definedName>
    <definedName name="F_20_510_7">"#REF!"</definedName>
    <definedName name="F_20_540">[27]Fisico!$T$47</definedName>
    <definedName name="F_20_540_1">#N/A</definedName>
    <definedName name="F_20_540_2">"#REF!"</definedName>
    <definedName name="F_20_540_7">"#REF!"</definedName>
    <definedName name="F_20_570">[27]Fisico!$U$47</definedName>
    <definedName name="F_20_570_1">#N/A</definedName>
    <definedName name="F_20_570_2">"#REF!"</definedName>
    <definedName name="F_20_570_7">"#REF!"</definedName>
    <definedName name="F_20_60">[27]Fisico!$D$47</definedName>
    <definedName name="F_20_60_1">#N/A</definedName>
    <definedName name="F_20_60_2">"#REF!"</definedName>
    <definedName name="F_20_60_7">"#REF!"</definedName>
    <definedName name="F_20_600">[27]Fisico!$V$47</definedName>
    <definedName name="F_20_600_1">#N/A</definedName>
    <definedName name="F_20_600_2">"#REF!"</definedName>
    <definedName name="F_20_600_7">"#REF!"</definedName>
    <definedName name="F_20_630">[27]Fisico!$W$47</definedName>
    <definedName name="F_20_630_1">#N/A</definedName>
    <definedName name="F_20_630_2">"#REF!"</definedName>
    <definedName name="F_20_630_7">"#REF!"</definedName>
    <definedName name="F_20_660">[27]Fisico!$X$47</definedName>
    <definedName name="F_20_660_1">#N/A</definedName>
    <definedName name="F_20_660_2">"#REF!"</definedName>
    <definedName name="F_20_660_7">"#REF!"</definedName>
    <definedName name="F_20_690">[27]Fisico!$Y$47</definedName>
    <definedName name="F_20_690_1">#N/A</definedName>
    <definedName name="F_20_690_2">"#REF!"</definedName>
    <definedName name="F_20_690_7">"#REF!"</definedName>
    <definedName name="F_20_720">[27]Fisico!$Z$47</definedName>
    <definedName name="F_20_720_1">#N/A</definedName>
    <definedName name="F_20_720_2">"#REF!"</definedName>
    <definedName name="F_20_720_7">"#REF!"</definedName>
    <definedName name="F_20_90">[27]Fisico!$E$47</definedName>
    <definedName name="F_20_90_1">#N/A</definedName>
    <definedName name="F_20_90_2">"#REF!"</definedName>
    <definedName name="F_20_90_7">"#REF!"</definedName>
    <definedName name="F_21_120">[27]Fisico!$F$49</definedName>
    <definedName name="F_21_120_1">#N/A</definedName>
    <definedName name="F_21_120_2">"#REF!"</definedName>
    <definedName name="F_21_120_7">"#REF!"</definedName>
    <definedName name="F_21_150">[27]Fisico!$G$49</definedName>
    <definedName name="F_21_150_1">#N/A</definedName>
    <definedName name="F_21_150_2">"#REF!"</definedName>
    <definedName name="F_21_150_7">"#REF!"</definedName>
    <definedName name="F_21_180">[27]Fisico!$H$49</definedName>
    <definedName name="F_21_180_1">#N/A</definedName>
    <definedName name="F_21_180_2">"#REF!"</definedName>
    <definedName name="F_21_180_7">"#REF!"</definedName>
    <definedName name="F_21_210">[27]Fisico!$I$49</definedName>
    <definedName name="F_21_210_1">#N/A</definedName>
    <definedName name="F_21_210_2">"#REF!"</definedName>
    <definedName name="F_21_210_7">"#REF!"</definedName>
    <definedName name="F_21_240">[27]Fisico!$J$49</definedName>
    <definedName name="F_21_240_1">#N/A</definedName>
    <definedName name="F_21_240_2">"#REF!"</definedName>
    <definedName name="F_21_240_7">"#REF!"</definedName>
    <definedName name="F_21_270">[27]Fisico!$K$49</definedName>
    <definedName name="F_21_270_1">#N/A</definedName>
    <definedName name="F_21_270_2">"#REF!"</definedName>
    <definedName name="F_21_270_7">"#REF!"</definedName>
    <definedName name="F_21_30">[27]Fisico!$C$49</definedName>
    <definedName name="F_21_30_1">#N/A</definedName>
    <definedName name="F_21_30_2">"#REF!"</definedName>
    <definedName name="F_21_30_7">"#REF!"</definedName>
    <definedName name="F_21_300">[27]Fisico!$L$49</definedName>
    <definedName name="F_21_300_1">#N/A</definedName>
    <definedName name="F_21_300_2">"#REF!"</definedName>
    <definedName name="F_21_300_7">"#REF!"</definedName>
    <definedName name="F_21_330">[27]Fisico!$M$49</definedName>
    <definedName name="F_21_330_1">#N/A</definedName>
    <definedName name="F_21_330_2">"#REF!"</definedName>
    <definedName name="F_21_330_7">"#REF!"</definedName>
    <definedName name="F_21_360">[27]Fisico!$N$49</definedName>
    <definedName name="F_21_360_1">#N/A</definedName>
    <definedName name="F_21_360_2">"#REF!"</definedName>
    <definedName name="F_21_360_7">"#REF!"</definedName>
    <definedName name="F_21_390">[27]Fisico!$O$49</definedName>
    <definedName name="F_21_390_1">#N/A</definedName>
    <definedName name="F_21_390_2">"#REF!"</definedName>
    <definedName name="F_21_390_7">"#REF!"</definedName>
    <definedName name="F_21_420">[27]Fisico!$P$49</definedName>
    <definedName name="F_21_420_1">#N/A</definedName>
    <definedName name="F_21_420_2">"#REF!"</definedName>
    <definedName name="F_21_420_7">"#REF!"</definedName>
    <definedName name="F_21_450">[27]Fisico!$Q$49</definedName>
    <definedName name="F_21_450_1">#N/A</definedName>
    <definedName name="F_21_450_2">"#REF!"</definedName>
    <definedName name="F_21_450_7">"#REF!"</definedName>
    <definedName name="F_21_480">[27]Fisico!$R$49</definedName>
    <definedName name="F_21_480_1">#N/A</definedName>
    <definedName name="F_21_480_2">"#REF!"</definedName>
    <definedName name="F_21_480_7">"#REF!"</definedName>
    <definedName name="F_21_510">[27]Fisico!$S$49</definedName>
    <definedName name="F_21_510_1">#N/A</definedName>
    <definedName name="F_21_510_2">"#REF!"</definedName>
    <definedName name="F_21_510_7">"#REF!"</definedName>
    <definedName name="F_21_540">[27]Fisico!$T$49</definedName>
    <definedName name="F_21_540_1">#N/A</definedName>
    <definedName name="F_21_540_2">"#REF!"</definedName>
    <definedName name="F_21_540_7">"#REF!"</definedName>
    <definedName name="F_21_570">[27]Fisico!$U$49</definedName>
    <definedName name="F_21_570_1">#N/A</definedName>
    <definedName name="F_21_570_2">"#REF!"</definedName>
    <definedName name="F_21_570_7">"#REF!"</definedName>
    <definedName name="F_21_60">[27]Fisico!$D$49</definedName>
    <definedName name="F_21_60_1">#N/A</definedName>
    <definedName name="F_21_60_2">"#REF!"</definedName>
    <definedName name="F_21_60_7">"#REF!"</definedName>
    <definedName name="F_21_600">[27]Fisico!$V$49</definedName>
    <definedName name="F_21_600_1">#N/A</definedName>
    <definedName name="F_21_600_2">"#REF!"</definedName>
    <definedName name="F_21_600_7">"#REF!"</definedName>
    <definedName name="F_21_630">[27]Fisico!$W$49</definedName>
    <definedName name="F_21_630_1">#N/A</definedName>
    <definedName name="F_21_630_2">"#REF!"</definedName>
    <definedName name="F_21_630_7">"#REF!"</definedName>
    <definedName name="F_21_660">[27]Fisico!$X$49</definedName>
    <definedName name="F_21_660_1">#N/A</definedName>
    <definedName name="F_21_660_2">"#REF!"</definedName>
    <definedName name="F_21_660_7">"#REF!"</definedName>
    <definedName name="F_21_690">[27]Fisico!$Y$49</definedName>
    <definedName name="F_21_690_1">#N/A</definedName>
    <definedName name="F_21_690_2">"#REF!"</definedName>
    <definedName name="F_21_690_7">"#REF!"</definedName>
    <definedName name="F_21_720">[27]Fisico!$Z$49</definedName>
    <definedName name="F_21_720_1">#N/A</definedName>
    <definedName name="F_21_720_2">"#REF!"</definedName>
    <definedName name="F_21_720_7">"#REF!"</definedName>
    <definedName name="F_21_90">[27]Fisico!$E$49</definedName>
    <definedName name="F_21_90_1">#N/A</definedName>
    <definedName name="F_21_90_2">"#REF!"</definedName>
    <definedName name="F_21_90_7">"#REF!"</definedName>
    <definedName name="F_22_120">[27]Fisico!$F$51</definedName>
    <definedName name="F_22_120_1">#N/A</definedName>
    <definedName name="F_22_120_2">"#REF!"</definedName>
    <definedName name="F_22_120_7">"#REF!"</definedName>
    <definedName name="F_22_150">[27]Fisico!$G$51</definedName>
    <definedName name="F_22_150_1">#N/A</definedName>
    <definedName name="F_22_150_2">"#REF!"</definedName>
    <definedName name="F_22_150_7">"#REF!"</definedName>
    <definedName name="F_22_180">[27]Fisico!$H$51</definedName>
    <definedName name="F_22_180_1">#N/A</definedName>
    <definedName name="F_22_180_2">"#REF!"</definedName>
    <definedName name="F_22_180_7">"#REF!"</definedName>
    <definedName name="F_22_210">[27]Fisico!$I$51</definedName>
    <definedName name="F_22_210_1">#N/A</definedName>
    <definedName name="F_22_210_2">"#REF!"</definedName>
    <definedName name="F_22_210_7">"#REF!"</definedName>
    <definedName name="F_22_240">[27]Fisico!$J$51</definedName>
    <definedName name="F_22_240_1">#N/A</definedName>
    <definedName name="F_22_240_2">"#REF!"</definedName>
    <definedName name="F_22_240_7">"#REF!"</definedName>
    <definedName name="F_22_270">[27]Fisico!$K$51</definedName>
    <definedName name="F_22_270_1">#N/A</definedName>
    <definedName name="F_22_270_2">"#REF!"</definedName>
    <definedName name="F_22_270_7">"#REF!"</definedName>
    <definedName name="F_22_30">[27]Fisico!$C$51</definedName>
    <definedName name="F_22_30_1">#N/A</definedName>
    <definedName name="F_22_30_2">"#REF!"</definedName>
    <definedName name="F_22_30_7">"#REF!"</definedName>
    <definedName name="F_22_300">[27]Fisico!$L$51</definedName>
    <definedName name="F_22_300_1">#N/A</definedName>
    <definedName name="F_22_300_2">"#REF!"</definedName>
    <definedName name="F_22_300_7">"#REF!"</definedName>
    <definedName name="F_22_330">[27]Fisico!$M$51</definedName>
    <definedName name="F_22_330_1">#N/A</definedName>
    <definedName name="F_22_330_2">"#REF!"</definedName>
    <definedName name="F_22_330_7">"#REF!"</definedName>
    <definedName name="F_22_360">[27]Fisico!$N$51</definedName>
    <definedName name="F_22_360_1">#N/A</definedName>
    <definedName name="F_22_360_2">"#REF!"</definedName>
    <definedName name="F_22_360_7">"#REF!"</definedName>
    <definedName name="F_22_390">[27]Fisico!$O$51</definedName>
    <definedName name="F_22_390_1">#N/A</definedName>
    <definedName name="F_22_390_2">"#REF!"</definedName>
    <definedName name="F_22_390_7">"#REF!"</definedName>
    <definedName name="F_22_420">[27]Fisico!$P$51</definedName>
    <definedName name="F_22_420_1">#N/A</definedName>
    <definedName name="F_22_420_2">"#REF!"</definedName>
    <definedName name="F_22_420_7">"#REF!"</definedName>
    <definedName name="F_22_450">[27]Fisico!$Q$51</definedName>
    <definedName name="F_22_450_1">#N/A</definedName>
    <definedName name="F_22_450_2">"#REF!"</definedName>
    <definedName name="F_22_450_7">"#REF!"</definedName>
    <definedName name="F_22_480">[27]Fisico!$R$51</definedName>
    <definedName name="F_22_480_1">#N/A</definedName>
    <definedName name="F_22_480_2">"#REF!"</definedName>
    <definedName name="F_22_480_7">"#REF!"</definedName>
    <definedName name="F_22_510">[27]Fisico!$S$51</definedName>
    <definedName name="F_22_510_1">#N/A</definedName>
    <definedName name="F_22_510_2">"#REF!"</definedName>
    <definedName name="F_22_510_7">"#REF!"</definedName>
    <definedName name="F_22_540">[27]Fisico!$T$51</definedName>
    <definedName name="F_22_540_1">#N/A</definedName>
    <definedName name="F_22_540_2">"#REF!"</definedName>
    <definedName name="F_22_540_7">"#REF!"</definedName>
    <definedName name="F_22_570">[27]Fisico!$U$51</definedName>
    <definedName name="F_22_570_1">#N/A</definedName>
    <definedName name="F_22_570_2">"#REF!"</definedName>
    <definedName name="F_22_570_7">"#REF!"</definedName>
    <definedName name="F_22_60">[27]Fisico!$D$51</definedName>
    <definedName name="F_22_60_1">#N/A</definedName>
    <definedName name="F_22_60_2">"#REF!"</definedName>
    <definedName name="F_22_60_7">"#REF!"</definedName>
    <definedName name="F_22_600">[27]Fisico!$V$51</definedName>
    <definedName name="F_22_600_1">#N/A</definedName>
    <definedName name="F_22_600_2">"#REF!"</definedName>
    <definedName name="F_22_600_7">"#REF!"</definedName>
    <definedName name="F_22_630">[27]Fisico!$W$51</definedName>
    <definedName name="F_22_630_1">#N/A</definedName>
    <definedName name="F_22_630_2">"#REF!"</definedName>
    <definedName name="F_22_630_7">"#REF!"</definedName>
    <definedName name="F_22_660">[27]Fisico!$X$51</definedName>
    <definedName name="F_22_660_1">#N/A</definedName>
    <definedName name="F_22_660_2">"#REF!"</definedName>
    <definedName name="F_22_660_7">"#REF!"</definedName>
    <definedName name="F_22_690">[27]Fisico!$Y$51</definedName>
    <definedName name="F_22_690_1">#N/A</definedName>
    <definedName name="F_22_690_2">"#REF!"</definedName>
    <definedName name="F_22_690_7">"#REF!"</definedName>
    <definedName name="F_22_720">[27]Fisico!$Z$51</definedName>
    <definedName name="F_22_720_1">#N/A</definedName>
    <definedName name="F_22_720_2">"#REF!"</definedName>
    <definedName name="F_22_720_7">"#REF!"</definedName>
    <definedName name="F_22_90">[27]Fisico!$E$51</definedName>
    <definedName name="F_22_90_1">#N/A</definedName>
    <definedName name="F_22_90_2">"#REF!"</definedName>
    <definedName name="F_22_90_7">"#REF!"</definedName>
    <definedName name="F_23_120">[27]Fisico!$F$53</definedName>
    <definedName name="F_23_120_1">#N/A</definedName>
    <definedName name="F_23_120_2">"#REF!"</definedName>
    <definedName name="F_23_120_7">"#REF!"</definedName>
    <definedName name="F_23_150">[27]Fisico!$G$53</definedName>
    <definedName name="F_23_150_1">#N/A</definedName>
    <definedName name="F_23_150_2">"#REF!"</definedName>
    <definedName name="F_23_150_7">"#REF!"</definedName>
    <definedName name="F_23_180">[27]Fisico!$H$53</definedName>
    <definedName name="F_23_180_1">#N/A</definedName>
    <definedName name="F_23_180_2">"#REF!"</definedName>
    <definedName name="F_23_180_7">"#REF!"</definedName>
    <definedName name="F_23_210">[27]Fisico!$I$53</definedName>
    <definedName name="F_23_210_1">#N/A</definedName>
    <definedName name="F_23_210_2">"#REF!"</definedName>
    <definedName name="F_23_210_7">"#REF!"</definedName>
    <definedName name="F_23_240">[27]Fisico!$J$53</definedName>
    <definedName name="F_23_240_1">#N/A</definedName>
    <definedName name="F_23_240_2">"#REF!"</definedName>
    <definedName name="F_23_240_7">"#REF!"</definedName>
    <definedName name="F_23_270">[27]Fisico!$K$53</definedName>
    <definedName name="F_23_270_1">#N/A</definedName>
    <definedName name="F_23_270_2">"#REF!"</definedName>
    <definedName name="F_23_270_7">"#REF!"</definedName>
    <definedName name="F_23_30">[27]Fisico!$C$53</definedName>
    <definedName name="F_23_30_1">#N/A</definedName>
    <definedName name="F_23_30_2">"#REF!"</definedName>
    <definedName name="F_23_30_7">"#REF!"</definedName>
    <definedName name="F_23_300">[27]Fisico!$L$53</definedName>
    <definedName name="F_23_300_1">#N/A</definedName>
    <definedName name="F_23_300_2">"#REF!"</definedName>
    <definedName name="F_23_300_7">"#REF!"</definedName>
    <definedName name="F_23_330">[27]Fisico!$M$53</definedName>
    <definedName name="F_23_330_1">#N/A</definedName>
    <definedName name="F_23_330_2">"#REF!"</definedName>
    <definedName name="F_23_330_7">"#REF!"</definedName>
    <definedName name="F_23_360">[27]Fisico!$N$53</definedName>
    <definedName name="F_23_360_1">#N/A</definedName>
    <definedName name="F_23_360_2">"#REF!"</definedName>
    <definedName name="F_23_360_7">"#REF!"</definedName>
    <definedName name="F_23_390">[27]Fisico!$O$53</definedName>
    <definedName name="F_23_390_1">#N/A</definedName>
    <definedName name="F_23_390_2">"#REF!"</definedName>
    <definedName name="F_23_390_7">"#REF!"</definedName>
    <definedName name="F_23_420">[27]Fisico!$P$53</definedName>
    <definedName name="F_23_420_1">#N/A</definedName>
    <definedName name="F_23_420_2">"#REF!"</definedName>
    <definedName name="F_23_420_7">"#REF!"</definedName>
    <definedName name="F_23_450">[27]Fisico!$Q$53</definedName>
    <definedName name="F_23_450_1">#N/A</definedName>
    <definedName name="F_23_450_2">"#REF!"</definedName>
    <definedName name="F_23_450_7">"#REF!"</definedName>
    <definedName name="F_23_480">[27]Fisico!$R$53</definedName>
    <definedName name="F_23_480_1">#N/A</definedName>
    <definedName name="F_23_480_2">"#REF!"</definedName>
    <definedName name="F_23_480_7">"#REF!"</definedName>
    <definedName name="F_23_510">[27]Fisico!$S$53</definedName>
    <definedName name="F_23_510_1">#N/A</definedName>
    <definedName name="F_23_510_2">"#REF!"</definedName>
    <definedName name="F_23_510_7">"#REF!"</definedName>
    <definedName name="F_23_540">[27]Fisico!$T$53</definedName>
    <definedName name="F_23_540_1">#N/A</definedName>
    <definedName name="F_23_540_2">"#REF!"</definedName>
    <definedName name="F_23_540_7">"#REF!"</definedName>
    <definedName name="F_23_570">[27]Fisico!$U$53</definedName>
    <definedName name="F_23_570_1">#N/A</definedName>
    <definedName name="F_23_570_2">"#REF!"</definedName>
    <definedName name="F_23_570_7">"#REF!"</definedName>
    <definedName name="F_23_60">[27]Fisico!$D$53</definedName>
    <definedName name="F_23_60_1">#N/A</definedName>
    <definedName name="F_23_60_2">"#REF!"</definedName>
    <definedName name="F_23_60_7">"#REF!"</definedName>
    <definedName name="F_23_600">[27]Fisico!$V$53</definedName>
    <definedName name="F_23_600_1">#N/A</definedName>
    <definedName name="F_23_600_2">"#REF!"</definedName>
    <definedName name="F_23_600_7">"#REF!"</definedName>
    <definedName name="F_23_630">[27]Fisico!$W$53</definedName>
    <definedName name="F_23_630_1">#N/A</definedName>
    <definedName name="F_23_630_2">"#REF!"</definedName>
    <definedName name="F_23_630_7">"#REF!"</definedName>
    <definedName name="F_23_660">[27]Fisico!$X$53</definedName>
    <definedName name="F_23_660_1">#N/A</definedName>
    <definedName name="F_23_660_2">"#REF!"</definedName>
    <definedName name="F_23_660_7">"#REF!"</definedName>
    <definedName name="F_23_690">[27]Fisico!$Y$53</definedName>
    <definedName name="F_23_690_1">#N/A</definedName>
    <definedName name="F_23_690_2">"#REF!"</definedName>
    <definedName name="F_23_690_7">"#REF!"</definedName>
    <definedName name="F_23_720">[27]Fisico!$Z$53</definedName>
    <definedName name="F_23_720_1">#N/A</definedName>
    <definedName name="F_23_720_2">"#REF!"</definedName>
    <definedName name="F_23_720_7">"#REF!"</definedName>
    <definedName name="F_23_90">[27]Fisico!$E$53</definedName>
    <definedName name="F_23_90_1">#N/A</definedName>
    <definedName name="F_23_90_2">"#REF!"</definedName>
    <definedName name="F_23_90_7">"#REF!"</definedName>
    <definedName name="F_24_120">[27]Fisico!$F$55</definedName>
    <definedName name="F_24_120_1">#N/A</definedName>
    <definedName name="F_24_120_2">"#REF!"</definedName>
    <definedName name="F_24_120_7">"#REF!"</definedName>
    <definedName name="F_24_150">[27]Fisico!$G$55</definedName>
    <definedName name="F_24_150_1">#N/A</definedName>
    <definedName name="F_24_150_2">"#REF!"</definedName>
    <definedName name="F_24_150_7">"#REF!"</definedName>
    <definedName name="F_24_180">[27]Fisico!$H$55</definedName>
    <definedName name="F_24_180_1">#N/A</definedName>
    <definedName name="F_24_180_2">"#REF!"</definedName>
    <definedName name="F_24_180_7">"#REF!"</definedName>
    <definedName name="F_24_210">[27]Fisico!$I$55</definedName>
    <definedName name="F_24_210_1">#N/A</definedName>
    <definedName name="F_24_210_2">"#REF!"</definedName>
    <definedName name="F_24_210_7">"#REF!"</definedName>
    <definedName name="F_24_240">[27]Fisico!$J$55</definedName>
    <definedName name="F_24_240_1">#N/A</definedName>
    <definedName name="F_24_240_2">"#REF!"</definedName>
    <definedName name="F_24_240_7">"#REF!"</definedName>
    <definedName name="F_24_270">[27]Fisico!$K$55</definedName>
    <definedName name="F_24_270_1">#N/A</definedName>
    <definedName name="F_24_270_2">"#REF!"</definedName>
    <definedName name="F_24_270_7">"#REF!"</definedName>
    <definedName name="F_24_30">[27]Fisico!$C$55</definedName>
    <definedName name="F_24_30_1">#N/A</definedName>
    <definedName name="F_24_30_2">"#REF!"</definedName>
    <definedName name="F_24_30_7">"#REF!"</definedName>
    <definedName name="F_24_300">[27]Fisico!$L$55</definedName>
    <definedName name="F_24_300_1">#N/A</definedName>
    <definedName name="F_24_300_2">"#REF!"</definedName>
    <definedName name="F_24_300_7">"#REF!"</definedName>
    <definedName name="F_24_330">[27]Fisico!$M$55</definedName>
    <definedName name="F_24_330_1">#N/A</definedName>
    <definedName name="F_24_330_2">"#REF!"</definedName>
    <definedName name="F_24_330_7">"#REF!"</definedName>
    <definedName name="F_24_360">[27]Fisico!$N$55</definedName>
    <definedName name="F_24_360_1">#N/A</definedName>
    <definedName name="F_24_360_2">"#REF!"</definedName>
    <definedName name="F_24_360_7">"#REF!"</definedName>
    <definedName name="F_24_390">[27]Fisico!$O$55</definedName>
    <definedName name="F_24_390_1">#N/A</definedName>
    <definedName name="F_24_390_2">"#REF!"</definedName>
    <definedName name="F_24_390_7">"#REF!"</definedName>
    <definedName name="F_24_420">[27]Fisico!$P$55</definedName>
    <definedName name="F_24_420_1">#N/A</definedName>
    <definedName name="F_24_420_2">"#REF!"</definedName>
    <definedName name="F_24_420_7">"#REF!"</definedName>
    <definedName name="F_24_450">[27]Fisico!$Q$55</definedName>
    <definedName name="F_24_450_1">#N/A</definedName>
    <definedName name="F_24_450_2">"#REF!"</definedName>
    <definedName name="F_24_450_7">"#REF!"</definedName>
    <definedName name="F_24_480">[27]Fisico!$R$55</definedName>
    <definedName name="F_24_480_1">#N/A</definedName>
    <definedName name="F_24_480_2">"#REF!"</definedName>
    <definedName name="F_24_480_7">"#REF!"</definedName>
    <definedName name="F_24_510">[27]Fisico!$S$55</definedName>
    <definedName name="F_24_510_1">#N/A</definedName>
    <definedName name="F_24_510_2">"#REF!"</definedName>
    <definedName name="F_24_510_7">"#REF!"</definedName>
    <definedName name="F_24_540">[27]Fisico!$T$55</definedName>
    <definedName name="F_24_540_1">#N/A</definedName>
    <definedName name="F_24_540_2">"#REF!"</definedName>
    <definedName name="F_24_540_7">"#REF!"</definedName>
    <definedName name="F_24_570">[27]Fisico!$U$55</definedName>
    <definedName name="F_24_570_1">#N/A</definedName>
    <definedName name="F_24_570_2">"#REF!"</definedName>
    <definedName name="F_24_570_7">"#REF!"</definedName>
    <definedName name="F_24_60">[27]Fisico!$D$55</definedName>
    <definedName name="F_24_60_1">#N/A</definedName>
    <definedName name="F_24_60_2">"#REF!"</definedName>
    <definedName name="F_24_60_7">"#REF!"</definedName>
    <definedName name="F_24_600">[27]Fisico!$V$55</definedName>
    <definedName name="F_24_600_1">#N/A</definedName>
    <definedName name="F_24_600_2">"#REF!"</definedName>
    <definedName name="F_24_600_7">"#REF!"</definedName>
    <definedName name="F_24_630">[27]Fisico!$W$55</definedName>
    <definedName name="F_24_630_1">#N/A</definedName>
    <definedName name="F_24_630_2">"#REF!"</definedName>
    <definedName name="F_24_630_7">"#REF!"</definedName>
    <definedName name="F_24_660">[27]Fisico!$X$55</definedName>
    <definedName name="F_24_660_1">#N/A</definedName>
    <definedName name="F_24_660_2">"#REF!"</definedName>
    <definedName name="F_24_660_7">"#REF!"</definedName>
    <definedName name="F_24_690">[27]Fisico!$Y$55</definedName>
    <definedName name="F_24_690_1">#N/A</definedName>
    <definedName name="F_24_690_2">"#REF!"</definedName>
    <definedName name="F_24_690_7">"#REF!"</definedName>
    <definedName name="F_24_720">[27]Fisico!$Z$55</definedName>
    <definedName name="F_24_720_1">#N/A</definedName>
    <definedName name="F_24_720_2">"#REF!"</definedName>
    <definedName name="F_24_720_7">"#REF!"</definedName>
    <definedName name="F_24_90">[27]Fisico!$E$55</definedName>
    <definedName name="F_24_90_1">#N/A</definedName>
    <definedName name="F_24_90_2">"#REF!"</definedName>
    <definedName name="F_24_90_7">"#REF!"</definedName>
    <definedName name="F_25_120">[27]Fisico!$F$57</definedName>
    <definedName name="F_25_120_1">#N/A</definedName>
    <definedName name="F_25_120_2">"#REF!"</definedName>
    <definedName name="F_25_120_7">"#REF!"</definedName>
    <definedName name="F_25_150">[27]Fisico!$G$57</definedName>
    <definedName name="F_25_150_1">#N/A</definedName>
    <definedName name="F_25_150_2">"#REF!"</definedName>
    <definedName name="F_25_150_7">"#REF!"</definedName>
    <definedName name="F_25_180">[27]Fisico!$H$57</definedName>
    <definedName name="F_25_180_1">#N/A</definedName>
    <definedName name="F_25_180_2">"#REF!"</definedName>
    <definedName name="F_25_180_7">"#REF!"</definedName>
    <definedName name="F_25_210">[27]Fisico!$I$57</definedName>
    <definedName name="F_25_210_1">#N/A</definedName>
    <definedName name="F_25_210_2">"#REF!"</definedName>
    <definedName name="F_25_210_7">"#REF!"</definedName>
    <definedName name="F_25_240">[27]Fisico!$J$57</definedName>
    <definedName name="F_25_240_1">#N/A</definedName>
    <definedName name="F_25_240_2">"#REF!"</definedName>
    <definedName name="F_25_240_7">"#REF!"</definedName>
    <definedName name="F_25_270">[27]Fisico!$K$57</definedName>
    <definedName name="F_25_270_1">#N/A</definedName>
    <definedName name="F_25_270_2">"#REF!"</definedName>
    <definedName name="F_25_270_7">"#REF!"</definedName>
    <definedName name="F_25_30">[27]Fisico!$C$57</definedName>
    <definedName name="F_25_30_1">#N/A</definedName>
    <definedName name="F_25_30_2">"#REF!"</definedName>
    <definedName name="F_25_30_7">"#REF!"</definedName>
    <definedName name="F_25_300">[27]Fisico!$L$57</definedName>
    <definedName name="F_25_300_1">#N/A</definedName>
    <definedName name="F_25_300_2">"#REF!"</definedName>
    <definedName name="F_25_300_7">"#REF!"</definedName>
    <definedName name="F_25_330">[27]Fisico!$M$57</definedName>
    <definedName name="F_25_330_1">#N/A</definedName>
    <definedName name="F_25_330_2">"#REF!"</definedName>
    <definedName name="F_25_330_7">"#REF!"</definedName>
    <definedName name="F_25_360">[27]Fisico!$N$57</definedName>
    <definedName name="F_25_360_1">#N/A</definedName>
    <definedName name="F_25_360_2">"#REF!"</definedName>
    <definedName name="F_25_360_7">"#REF!"</definedName>
    <definedName name="F_25_390">[27]Fisico!$O$57</definedName>
    <definedName name="F_25_390_1">#N/A</definedName>
    <definedName name="F_25_390_2">"#REF!"</definedName>
    <definedName name="F_25_390_7">"#REF!"</definedName>
    <definedName name="F_25_420">[27]Fisico!$P$57</definedName>
    <definedName name="F_25_420_1">#N/A</definedName>
    <definedName name="F_25_420_2">"#REF!"</definedName>
    <definedName name="F_25_420_7">"#REF!"</definedName>
    <definedName name="F_25_450">[27]Fisico!$Q$57</definedName>
    <definedName name="F_25_450_1">#N/A</definedName>
    <definedName name="F_25_450_2">"#REF!"</definedName>
    <definedName name="F_25_450_7">"#REF!"</definedName>
    <definedName name="F_25_480">[27]Fisico!$R$57</definedName>
    <definedName name="F_25_480_1">#N/A</definedName>
    <definedName name="F_25_480_2">"#REF!"</definedName>
    <definedName name="F_25_480_7">"#REF!"</definedName>
    <definedName name="F_25_510">[27]Fisico!$S$57</definedName>
    <definedName name="F_25_510_1">#N/A</definedName>
    <definedName name="F_25_510_2">"#REF!"</definedName>
    <definedName name="F_25_510_7">"#REF!"</definedName>
    <definedName name="F_25_540">[27]Fisico!$T$57</definedName>
    <definedName name="F_25_540_1">#N/A</definedName>
    <definedName name="F_25_540_2">"#REF!"</definedName>
    <definedName name="F_25_540_7">"#REF!"</definedName>
    <definedName name="F_25_570">[27]Fisico!$U$57</definedName>
    <definedName name="F_25_570_1">#N/A</definedName>
    <definedName name="F_25_570_2">"#REF!"</definedName>
    <definedName name="F_25_570_7">"#REF!"</definedName>
    <definedName name="F_25_60">[27]Fisico!$D$57</definedName>
    <definedName name="F_25_60_1">#N/A</definedName>
    <definedName name="F_25_60_2">"#REF!"</definedName>
    <definedName name="F_25_60_7">"#REF!"</definedName>
    <definedName name="F_25_600">[27]Fisico!$V$57</definedName>
    <definedName name="F_25_600_1">#N/A</definedName>
    <definedName name="F_25_600_2">"#REF!"</definedName>
    <definedName name="F_25_600_7">"#REF!"</definedName>
    <definedName name="F_25_630">[27]Fisico!$W$57</definedName>
    <definedName name="F_25_630_1">#N/A</definedName>
    <definedName name="F_25_630_2">"#REF!"</definedName>
    <definedName name="F_25_630_7">"#REF!"</definedName>
    <definedName name="F_25_660">[27]Fisico!$X$57</definedName>
    <definedName name="F_25_660_1">#N/A</definedName>
    <definedName name="F_25_660_2">"#REF!"</definedName>
    <definedName name="F_25_660_7">"#REF!"</definedName>
    <definedName name="F_25_690">[27]Fisico!$Y$57</definedName>
    <definedName name="F_25_690_1">#N/A</definedName>
    <definedName name="F_25_690_2">"#REF!"</definedName>
    <definedName name="F_25_690_7">"#REF!"</definedName>
    <definedName name="F_25_720">[27]Fisico!$Z$57</definedName>
    <definedName name="F_25_720_1">#N/A</definedName>
    <definedName name="F_25_720_2">"#REF!"</definedName>
    <definedName name="F_25_720_7">"#REF!"</definedName>
    <definedName name="F_25_90">[27]Fisico!$E$57</definedName>
    <definedName name="F_25_90_1">#N/A</definedName>
    <definedName name="F_25_90_2">"#REF!"</definedName>
    <definedName name="F_25_90_7">"#REF!"</definedName>
    <definedName name="F_26_120">#REF!</definedName>
    <definedName name="F_26_120_1">#N/A</definedName>
    <definedName name="F_26_120_2">"#REF!"</definedName>
    <definedName name="F_26_120_7">"#REF!"</definedName>
    <definedName name="F_26_150">#REF!</definedName>
    <definedName name="F_26_150_1">#N/A</definedName>
    <definedName name="F_26_150_2">"#REF!"</definedName>
    <definedName name="F_26_150_7">"#REF!"</definedName>
    <definedName name="F_26_180">#REF!</definedName>
    <definedName name="F_26_180_1">#N/A</definedName>
    <definedName name="F_26_180_2">"#REF!"</definedName>
    <definedName name="F_26_180_7">"#REF!"</definedName>
    <definedName name="F_26_210">#REF!</definedName>
    <definedName name="F_26_210_1">#N/A</definedName>
    <definedName name="F_26_210_2">"#REF!"</definedName>
    <definedName name="F_26_210_7">"#REF!"</definedName>
    <definedName name="F_26_240">#REF!</definedName>
    <definedName name="F_26_240_1">#N/A</definedName>
    <definedName name="F_26_240_2">"#REF!"</definedName>
    <definedName name="F_26_240_7">"#REF!"</definedName>
    <definedName name="F_26_270">#REF!</definedName>
    <definedName name="F_26_270_1">#N/A</definedName>
    <definedName name="F_26_270_2">"#REF!"</definedName>
    <definedName name="F_26_270_7">"#REF!"</definedName>
    <definedName name="F_26_30">#REF!</definedName>
    <definedName name="F_26_30_1">#N/A</definedName>
    <definedName name="F_26_30_2">"#REF!"</definedName>
    <definedName name="F_26_30_7">"#REF!"</definedName>
    <definedName name="F_26_300">#REF!</definedName>
    <definedName name="F_26_300_1">#N/A</definedName>
    <definedName name="F_26_300_2">"#REF!"</definedName>
    <definedName name="F_26_300_7">"#REF!"</definedName>
    <definedName name="F_26_330">#REF!</definedName>
    <definedName name="F_26_330_1">#N/A</definedName>
    <definedName name="F_26_330_2">"#REF!"</definedName>
    <definedName name="F_26_330_7">"#REF!"</definedName>
    <definedName name="F_26_360">#REF!</definedName>
    <definedName name="F_26_360_1">#N/A</definedName>
    <definedName name="F_26_360_2">"#REF!"</definedName>
    <definedName name="F_26_360_7">"#REF!"</definedName>
    <definedName name="F_26_390">#REF!</definedName>
    <definedName name="F_26_390_1">#N/A</definedName>
    <definedName name="F_26_390_2">"#REF!"</definedName>
    <definedName name="F_26_390_7">"#REF!"</definedName>
    <definedName name="F_26_420">#REF!</definedName>
    <definedName name="F_26_420_1">#N/A</definedName>
    <definedName name="F_26_420_2">"#REF!"</definedName>
    <definedName name="F_26_420_7">"#REF!"</definedName>
    <definedName name="F_26_450">#REF!</definedName>
    <definedName name="F_26_450_1">#N/A</definedName>
    <definedName name="F_26_450_2">"#REF!"</definedName>
    <definedName name="F_26_450_7">"#REF!"</definedName>
    <definedName name="F_26_480">#REF!</definedName>
    <definedName name="F_26_480_1">#N/A</definedName>
    <definedName name="F_26_480_2">"#REF!"</definedName>
    <definedName name="F_26_480_7">"#REF!"</definedName>
    <definedName name="F_26_510">#REF!</definedName>
    <definedName name="F_26_510_1">#N/A</definedName>
    <definedName name="F_26_510_2">"#REF!"</definedName>
    <definedName name="F_26_510_7">"#REF!"</definedName>
    <definedName name="F_26_540">#REF!</definedName>
    <definedName name="F_26_540_1">#N/A</definedName>
    <definedName name="F_26_540_2">"#REF!"</definedName>
    <definedName name="F_26_540_7">"#REF!"</definedName>
    <definedName name="F_26_570">#REF!</definedName>
    <definedName name="F_26_570_1">#N/A</definedName>
    <definedName name="F_26_570_2">"#REF!"</definedName>
    <definedName name="F_26_570_7">"#REF!"</definedName>
    <definedName name="F_26_60">#REF!</definedName>
    <definedName name="F_26_60_1">#N/A</definedName>
    <definedName name="F_26_60_2">"#REF!"</definedName>
    <definedName name="F_26_60_7">"#REF!"</definedName>
    <definedName name="F_26_600">#REF!</definedName>
    <definedName name="F_26_600_1">#N/A</definedName>
    <definedName name="F_26_600_2">"#REF!"</definedName>
    <definedName name="F_26_600_7">"#REF!"</definedName>
    <definedName name="F_26_630">#REF!</definedName>
    <definedName name="F_26_630_1">#N/A</definedName>
    <definedName name="F_26_630_2">"#REF!"</definedName>
    <definedName name="F_26_630_7">"#REF!"</definedName>
    <definedName name="F_26_660">#REF!</definedName>
    <definedName name="F_26_660_1">#N/A</definedName>
    <definedName name="F_26_660_2">"#REF!"</definedName>
    <definedName name="F_26_660_7">"#REF!"</definedName>
    <definedName name="F_26_690">#REF!</definedName>
    <definedName name="F_26_690_1">#N/A</definedName>
    <definedName name="F_26_690_2">"#REF!"</definedName>
    <definedName name="F_26_690_7">"#REF!"</definedName>
    <definedName name="F_26_720">#REF!</definedName>
    <definedName name="F_26_720_1">#N/A</definedName>
    <definedName name="F_26_720_2">"#REF!"</definedName>
    <definedName name="F_26_720_7">"#REF!"</definedName>
    <definedName name="F_26_90">#REF!</definedName>
    <definedName name="F_26_90_1">#N/A</definedName>
    <definedName name="F_26_90_2">"#REF!"</definedName>
    <definedName name="F_26_90_7">"#REF!"</definedName>
    <definedName name="F_27_120">#REF!</definedName>
    <definedName name="F_27_120_1">#N/A</definedName>
    <definedName name="F_27_120_2">"#REF!"</definedName>
    <definedName name="F_27_120_7">"#REF!"</definedName>
    <definedName name="F_27_150">#REF!</definedName>
    <definedName name="F_27_150_1">#N/A</definedName>
    <definedName name="F_27_150_2">"#REF!"</definedName>
    <definedName name="F_27_150_7">"#REF!"</definedName>
    <definedName name="F_27_180">#REF!</definedName>
    <definedName name="F_27_180_1">#N/A</definedName>
    <definedName name="F_27_180_2">"#REF!"</definedName>
    <definedName name="F_27_180_7">"#REF!"</definedName>
    <definedName name="F_27_210">#REF!</definedName>
    <definedName name="F_27_210_1">#N/A</definedName>
    <definedName name="F_27_210_2">"#REF!"</definedName>
    <definedName name="F_27_210_7">"#REF!"</definedName>
    <definedName name="F_27_240">#REF!</definedName>
    <definedName name="F_27_240_1">#N/A</definedName>
    <definedName name="F_27_240_2">"#REF!"</definedName>
    <definedName name="F_27_240_7">"#REF!"</definedName>
    <definedName name="F_27_270">#REF!</definedName>
    <definedName name="F_27_270_1">#N/A</definedName>
    <definedName name="F_27_270_2">"#REF!"</definedName>
    <definedName name="F_27_270_7">"#REF!"</definedName>
    <definedName name="F_27_30">#REF!</definedName>
    <definedName name="F_27_30_1">#N/A</definedName>
    <definedName name="F_27_30_2">"#REF!"</definedName>
    <definedName name="F_27_30_7">"#REF!"</definedName>
    <definedName name="F_27_300">#REF!</definedName>
    <definedName name="F_27_300_1">#N/A</definedName>
    <definedName name="F_27_300_2">"#REF!"</definedName>
    <definedName name="F_27_300_7">"#REF!"</definedName>
    <definedName name="F_27_330">#REF!</definedName>
    <definedName name="F_27_330_1">#N/A</definedName>
    <definedName name="F_27_330_2">"#REF!"</definedName>
    <definedName name="F_27_330_7">"#REF!"</definedName>
    <definedName name="F_27_360">#REF!</definedName>
    <definedName name="F_27_360_1">#N/A</definedName>
    <definedName name="F_27_360_2">"#REF!"</definedName>
    <definedName name="F_27_360_7">"#REF!"</definedName>
    <definedName name="F_27_390">#REF!</definedName>
    <definedName name="F_27_390_1">#N/A</definedName>
    <definedName name="F_27_390_2">"#REF!"</definedName>
    <definedName name="F_27_390_7">"#REF!"</definedName>
    <definedName name="F_27_420">#REF!</definedName>
    <definedName name="F_27_420_1">#N/A</definedName>
    <definedName name="F_27_420_2">"#REF!"</definedName>
    <definedName name="F_27_420_7">"#REF!"</definedName>
    <definedName name="F_27_450">#REF!</definedName>
    <definedName name="F_27_450_1">#N/A</definedName>
    <definedName name="F_27_450_2">"#REF!"</definedName>
    <definedName name="F_27_450_7">"#REF!"</definedName>
    <definedName name="F_27_480">#REF!</definedName>
    <definedName name="F_27_480_1">#N/A</definedName>
    <definedName name="F_27_480_2">"#REF!"</definedName>
    <definedName name="F_27_480_7">"#REF!"</definedName>
    <definedName name="F_27_510">#REF!</definedName>
    <definedName name="F_27_510_1">#N/A</definedName>
    <definedName name="F_27_510_2">"#REF!"</definedName>
    <definedName name="F_27_510_7">"#REF!"</definedName>
    <definedName name="F_27_540">#REF!</definedName>
    <definedName name="F_27_540_1">#N/A</definedName>
    <definedName name="F_27_540_2">"#REF!"</definedName>
    <definedName name="F_27_540_7">"#REF!"</definedName>
    <definedName name="F_27_570">#REF!</definedName>
    <definedName name="F_27_570_1">#N/A</definedName>
    <definedName name="F_27_570_2">"#REF!"</definedName>
    <definedName name="F_27_570_7">"#REF!"</definedName>
    <definedName name="F_27_60">#REF!</definedName>
    <definedName name="F_27_60_1">#N/A</definedName>
    <definedName name="F_27_60_2">"#REF!"</definedName>
    <definedName name="F_27_60_7">"#REF!"</definedName>
    <definedName name="F_27_600">#REF!</definedName>
    <definedName name="F_27_600_1">#N/A</definedName>
    <definedName name="F_27_600_2">"#REF!"</definedName>
    <definedName name="F_27_600_7">"#REF!"</definedName>
    <definedName name="F_27_630">#REF!</definedName>
    <definedName name="F_27_630_1">#N/A</definedName>
    <definedName name="F_27_630_2">"#REF!"</definedName>
    <definedName name="F_27_630_7">"#REF!"</definedName>
    <definedName name="F_27_660">#REF!</definedName>
    <definedName name="F_27_660_1">#N/A</definedName>
    <definedName name="F_27_660_2">"#REF!"</definedName>
    <definedName name="F_27_660_7">"#REF!"</definedName>
    <definedName name="F_27_690">#REF!</definedName>
    <definedName name="F_27_690_1">#N/A</definedName>
    <definedName name="F_27_690_2">"#REF!"</definedName>
    <definedName name="F_27_690_7">"#REF!"</definedName>
    <definedName name="F_27_720">#REF!</definedName>
    <definedName name="F_27_720_1">#N/A</definedName>
    <definedName name="F_27_720_2">"#REF!"</definedName>
    <definedName name="F_27_720_7">"#REF!"</definedName>
    <definedName name="F_27_90">#REF!</definedName>
    <definedName name="F_27_90_1">#N/A</definedName>
    <definedName name="F_27_90_2">"#REF!"</definedName>
    <definedName name="F_27_90_7">"#REF!"</definedName>
    <definedName name="F_28_120">#REF!</definedName>
    <definedName name="F_28_120_1">#N/A</definedName>
    <definedName name="F_28_120_2">"#REF!"</definedName>
    <definedName name="F_28_120_7">"#REF!"</definedName>
    <definedName name="F_28_150">#REF!</definedName>
    <definedName name="F_28_150_1">#N/A</definedName>
    <definedName name="F_28_150_2">"#REF!"</definedName>
    <definedName name="F_28_150_7">"#REF!"</definedName>
    <definedName name="F_28_180">#REF!</definedName>
    <definedName name="F_28_180_1">#N/A</definedName>
    <definedName name="F_28_180_2">"#REF!"</definedName>
    <definedName name="F_28_180_7">"#REF!"</definedName>
    <definedName name="F_28_210">#REF!</definedName>
    <definedName name="F_28_210_1">#N/A</definedName>
    <definedName name="F_28_210_2">"#REF!"</definedName>
    <definedName name="F_28_210_7">"#REF!"</definedName>
    <definedName name="F_28_240">#REF!</definedName>
    <definedName name="F_28_240_1">#N/A</definedName>
    <definedName name="F_28_240_2">"#REF!"</definedName>
    <definedName name="F_28_240_7">"#REF!"</definedName>
    <definedName name="F_28_270">#REF!</definedName>
    <definedName name="F_28_270_1">#N/A</definedName>
    <definedName name="F_28_270_2">"#REF!"</definedName>
    <definedName name="F_28_270_7">"#REF!"</definedName>
    <definedName name="F_28_30">#REF!</definedName>
    <definedName name="F_28_30_1">#N/A</definedName>
    <definedName name="F_28_30_2">"#REF!"</definedName>
    <definedName name="F_28_30_7">"#REF!"</definedName>
    <definedName name="F_28_300">#REF!</definedName>
    <definedName name="F_28_300_1">#N/A</definedName>
    <definedName name="F_28_300_2">"#REF!"</definedName>
    <definedName name="F_28_300_7">"#REF!"</definedName>
    <definedName name="F_28_330">#REF!</definedName>
    <definedName name="F_28_330_1">#N/A</definedName>
    <definedName name="F_28_330_2">"#REF!"</definedName>
    <definedName name="F_28_330_7">"#REF!"</definedName>
    <definedName name="F_28_360">#REF!</definedName>
    <definedName name="F_28_360_1">#N/A</definedName>
    <definedName name="F_28_360_2">"#REF!"</definedName>
    <definedName name="F_28_360_7">"#REF!"</definedName>
    <definedName name="F_28_390">#REF!</definedName>
    <definedName name="F_28_390_1">#N/A</definedName>
    <definedName name="F_28_390_2">"#REF!"</definedName>
    <definedName name="F_28_390_7">"#REF!"</definedName>
    <definedName name="F_28_420">#REF!</definedName>
    <definedName name="F_28_420_1">#N/A</definedName>
    <definedName name="F_28_420_2">"#REF!"</definedName>
    <definedName name="F_28_420_7">"#REF!"</definedName>
    <definedName name="F_28_450">#REF!</definedName>
    <definedName name="F_28_450_1">#N/A</definedName>
    <definedName name="F_28_450_2">"#REF!"</definedName>
    <definedName name="F_28_450_7">"#REF!"</definedName>
    <definedName name="F_28_480">#REF!</definedName>
    <definedName name="F_28_480_1">#N/A</definedName>
    <definedName name="F_28_480_2">"#REF!"</definedName>
    <definedName name="F_28_480_7">"#REF!"</definedName>
    <definedName name="F_28_510">#REF!</definedName>
    <definedName name="F_28_510_1">#N/A</definedName>
    <definedName name="F_28_510_2">"#REF!"</definedName>
    <definedName name="F_28_510_7">"#REF!"</definedName>
    <definedName name="F_28_540">#REF!</definedName>
    <definedName name="F_28_540_1">#N/A</definedName>
    <definedName name="F_28_540_2">"#REF!"</definedName>
    <definedName name="F_28_540_7">"#REF!"</definedName>
    <definedName name="F_28_570">#REF!</definedName>
    <definedName name="F_28_570_1">#N/A</definedName>
    <definedName name="F_28_570_2">"#REF!"</definedName>
    <definedName name="F_28_570_7">"#REF!"</definedName>
    <definedName name="F_28_60">#REF!</definedName>
    <definedName name="F_28_60_1">#N/A</definedName>
    <definedName name="F_28_60_2">"#REF!"</definedName>
    <definedName name="F_28_60_7">"#REF!"</definedName>
    <definedName name="F_28_600">#REF!</definedName>
    <definedName name="F_28_600_1">#N/A</definedName>
    <definedName name="F_28_600_2">"#REF!"</definedName>
    <definedName name="F_28_600_7">"#REF!"</definedName>
    <definedName name="F_28_630">#REF!</definedName>
    <definedName name="F_28_630_1">#N/A</definedName>
    <definedName name="F_28_630_2">"#REF!"</definedName>
    <definedName name="F_28_630_7">"#REF!"</definedName>
    <definedName name="F_28_660">#REF!</definedName>
    <definedName name="F_28_660_1">#N/A</definedName>
    <definedName name="F_28_660_2">"#REF!"</definedName>
    <definedName name="F_28_660_7">"#REF!"</definedName>
    <definedName name="F_28_690">#REF!</definedName>
    <definedName name="F_28_690_1">#N/A</definedName>
    <definedName name="F_28_690_2">"#REF!"</definedName>
    <definedName name="F_28_690_7">"#REF!"</definedName>
    <definedName name="F_28_720">#REF!</definedName>
    <definedName name="F_28_720_1">#N/A</definedName>
    <definedName name="F_28_720_2">"#REF!"</definedName>
    <definedName name="F_28_720_7">"#REF!"</definedName>
    <definedName name="F_28_90">#REF!</definedName>
    <definedName name="F_28_90_1">#N/A</definedName>
    <definedName name="F_28_90_2">"#REF!"</definedName>
    <definedName name="F_28_90_7">"#REF!"</definedName>
    <definedName name="F_29_120">#REF!</definedName>
    <definedName name="F_29_120_1">#N/A</definedName>
    <definedName name="F_29_120_2">"#REF!"</definedName>
    <definedName name="F_29_120_7">"#REF!"</definedName>
    <definedName name="F_29_150">#REF!</definedName>
    <definedName name="F_29_150_1">#N/A</definedName>
    <definedName name="F_29_150_2">"#REF!"</definedName>
    <definedName name="F_29_150_7">"#REF!"</definedName>
    <definedName name="F_29_180">#REF!</definedName>
    <definedName name="F_29_180_1">#N/A</definedName>
    <definedName name="F_29_180_2">"#REF!"</definedName>
    <definedName name="F_29_180_7">"#REF!"</definedName>
    <definedName name="F_29_210">#REF!</definedName>
    <definedName name="F_29_210_1">#N/A</definedName>
    <definedName name="F_29_210_2">"#REF!"</definedName>
    <definedName name="F_29_210_7">"#REF!"</definedName>
    <definedName name="F_29_240">#REF!</definedName>
    <definedName name="F_29_240_1">#N/A</definedName>
    <definedName name="F_29_240_2">"#REF!"</definedName>
    <definedName name="F_29_240_7">"#REF!"</definedName>
    <definedName name="F_29_270">#REF!</definedName>
    <definedName name="F_29_270_1">#N/A</definedName>
    <definedName name="F_29_270_2">"#REF!"</definedName>
    <definedName name="F_29_270_7">"#REF!"</definedName>
    <definedName name="F_29_30">#REF!</definedName>
    <definedName name="F_29_30_1">#N/A</definedName>
    <definedName name="F_29_30_2">"#REF!"</definedName>
    <definedName name="F_29_30_7">"#REF!"</definedName>
    <definedName name="F_29_300">#REF!</definedName>
    <definedName name="F_29_300_1">#N/A</definedName>
    <definedName name="F_29_300_2">"#REF!"</definedName>
    <definedName name="F_29_300_7">"#REF!"</definedName>
    <definedName name="F_29_330">#REF!</definedName>
    <definedName name="F_29_330_1">#N/A</definedName>
    <definedName name="F_29_330_2">"#REF!"</definedName>
    <definedName name="F_29_330_7">"#REF!"</definedName>
    <definedName name="F_29_360">#REF!</definedName>
    <definedName name="F_29_360_1">#N/A</definedName>
    <definedName name="F_29_360_2">"#REF!"</definedName>
    <definedName name="F_29_360_7">"#REF!"</definedName>
    <definedName name="F_29_390">#REF!</definedName>
    <definedName name="F_29_390_1">#N/A</definedName>
    <definedName name="F_29_390_2">"#REF!"</definedName>
    <definedName name="F_29_390_7">"#REF!"</definedName>
    <definedName name="F_29_420">#REF!</definedName>
    <definedName name="F_29_420_1">#N/A</definedName>
    <definedName name="F_29_420_2">"#REF!"</definedName>
    <definedName name="F_29_420_7">"#REF!"</definedName>
    <definedName name="F_29_450">#REF!</definedName>
    <definedName name="F_29_450_1">#N/A</definedName>
    <definedName name="F_29_450_2">"#REF!"</definedName>
    <definedName name="F_29_450_7">"#REF!"</definedName>
    <definedName name="F_29_480">#REF!</definedName>
    <definedName name="F_29_480_1">#N/A</definedName>
    <definedName name="F_29_480_2">"#REF!"</definedName>
    <definedName name="F_29_480_7">"#REF!"</definedName>
    <definedName name="F_29_510">#REF!</definedName>
    <definedName name="F_29_510_1">#N/A</definedName>
    <definedName name="F_29_510_2">"#REF!"</definedName>
    <definedName name="F_29_510_7">"#REF!"</definedName>
    <definedName name="F_29_540">#REF!</definedName>
    <definedName name="F_29_540_1">#N/A</definedName>
    <definedName name="F_29_540_2">"#REF!"</definedName>
    <definedName name="F_29_540_7">"#REF!"</definedName>
    <definedName name="F_29_570">#REF!</definedName>
    <definedName name="F_29_570_1">#N/A</definedName>
    <definedName name="F_29_570_2">"#REF!"</definedName>
    <definedName name="F_29_570_7">"#REF!"</definedName>
    <definedName name="F_29_60">#REF!</definedName>
    <definedName name="F_29_60_1">#N/A</definedName>
    <definedName name="F_29_60_2">"#REF!"</definedName>
    <definedName name="F_29_60_7">"#REF!"</definedName>
    <definedName name="F_29_600">#REF!</definedName>
    <definedName name="F_29_600_1">#N/A</definedName>
    <definedName name="F_29_600_2">"#REF!"</definedName>
    <definedName name="F_29_600_7">"#REF!"</definedName>
    <definedName name="F_29_630">#REF!</definedName>
    <definedName name="F_29_630_1">#N/A</definedName>
    <definedName name="F_29_630_2">"#REF!"</definedName>
    <definedName name="F_29_630_7">"#REF!"</definedName>
    <definedName name="F_29_660">#REF!</definedName>
    <definedName name="F_29_660_1">#N/A</definedName>
    <definedName name="F_29_660_2">"#REF!"</definedName>
    <definedName name="F_29_660_7">"#REF!"</definedName>
    <definedName name="F_29_690">#REF!</definedName>
    <definedName name="F_29_690_1">#N/A</definedName>
    <definedName name="F_29_690_2">"#REF!"</definedName>
    <definedName name="F_29_690_7">"#REF!"</definedName>
    <definedName name="F_29_720">#REF!</definedName>
    <definedName name="F_29_720_1">#N/A</definedName>
    <definedName name="F_29_720_2">"#REF!"</definedName>
    <definedName name="F_29_720_7">"#REF!"</definedName>
    <definedName name="F_29_90">#REF!</definedName>
    <definedName name="F_29_90_1">#N/A</definedName>
    <definedName name="F_29_90_2">"#REF!"</definedName>
    <definedName name="F_29_90_7">"#REF!"</definedName>
    <definedName name="F_30_120">#REF!</definedName>
    <definedName name="F_30_120_1">#N/A</definedName>
    <definedName name="F_30_120_2">"#REF!"</definedName>
    <definedName name="F_30_120_7">"#REF!"</definedName>
    <definedName name="F_30_150">#REF!</definedName>
    <definedName name="F_30_150_1">#N/A</definedName>
    <definedName name="F_30_150_2">"#REF!"</definedName>
    <definedName name="F_30_150_7">"#REF!"</definedName>
    <definedName name="F_30_180">#REF!</definedName>
    <definedName name="F_30_180_1">#N/A</definedName>
    <definedName name="F_30_180_2">"#REF!"</definedName>
    <definedName name="F_30_180_7">"#REF!"</definedName>
    <definedName name="F_30_210">#REF!</definedName>
    <definedName name="F_30_210_1">#N/A</definedName>
    <definedName name="F_30_210_2">"#REF!"</definedName>
    <definedName name="F_30_210_7">"#REF!"</definedName>
    <definedName name="F_30_240">#REF!</definedName>
    <definedName name="F_30_240_1">#N/A</definedName>
    <definedName name="F_30_240_2">"#REF!"</definedName>
    <definedName name="F_30_240_7">"#REF!"</definedName>
    <definedName name="F_30_270">#REF!</definedName>
    <definedName name="F_30_270_1">#N/A</definedName>
    <definedName name="F_30_270_2">"#REF!"</definedName>
    <definedName name="F_30_270_7">"#REF!"</definedName>
    <definedName name="F_30_30">#REF!</definedName>
    <definedName name="F_30_30_1">#N/A</definedName>
    <definedName name="F_30_30_2">"#REF!"</definedName>
    <definedName name="F_30_30_7">"#REF!"</definedName>
    <definedName name="F_30_300">#REF!</definedName>
    <definedName name="F_30_300_1">#N/A</definedName>
    <definedName name="F_30_300_2">"#REF!"</definedName>
    <definedName name="F_30_300_7">"#REF!"</definedName>
    <definedName name="F_30_330">#REF!</definedName>
    <definedName name="F_30_330_1">#N/A</definedName>
    <definedName name="F_30_330_2">"#REF!"</definedName>
    <definedName name="F_30_330_7">"#REF!"</definedName>
    <definedName name="F_30_360">#REF!</definedName>
    <definedName name="F_30_360_1">#N/A</definedName>
    <definedName name="F_30_360_2">"#REF!"</definedName>
    <definedName name="F_30_360_7">"#REF!"</definedName>
    <definedName name="F_30_390">#REF!</definedName>
    <definedName name="F_30_390_1">#N/A</definedName>
    <definedName name="F_30_390_2">"#REF!"</definedName>
    <definedName name="F_30_390_7">"#REF!"</definedName>
    <definedName name="F_30_420">#REF!</definedName>
    <definedName name="F_30_420_1">#N/A</definedName>
    <definedName name="F_30_420_2">"#REF!"</definedName>
    <definedName name="F_30_420_7">"#REF!"</definedName>
    <definedName name="F_30_450">#REF!</definedName>
    <definedName name="F_30_450_1">#N/A</definedName>
    <definedName name="F_30_450_2">"#REF!"</definedName>
    <definedName name="F_30_450_7">"#REF!"</definedName>
    <definedName name="F_30_480">#REF!</definedName>
    <definedName name="F_30_480_1">#N/A</definedName>
    <definedName name="F_30_480_2">"#REF!"</definedName>
    <definedName name="F_30_480_7">"#REF!"</definedName>
    <definedName name="F_30_510">#REF!</definedName>
    <definedName name="F_30_510_1">#N/A</definedName>
    <definedName name="F_30_510_2">"#REF!"</definedName>
    <definedName name="F_30_510_7">"#REF!"</definedName>
    <definedName name="F_30_540">#REF!</definedName>
    <definedName name="F_30_540_1">#N/A</definedName>
    <definedName name="F_30_540_2">"#REF!"</definedName>
    <definedName name="F_30_540_7">"#REF!"</definedName>
    <definedName name="F_30_570">#REF!</definedName>
    <definedName name="F_30_570_1">#N/A</definedName>
    <definedName name="F_30_570_2">"#REF!"</definedName>
    <definedName name="F_30_570_7">"#REF!"</definedName>
    <definedName name="F_30_60">#REF!</definedName>
    <definedName name="F_30_60_1">#N/A</definedName>
    <definedName name="F_30_60_2">"#REF!"</definedName>
    <definedName name="F_30_60_7">"#REF!"</definedName>
    <definedName name="F_30_600">#REF!</definedName>
    <definedName name="F_30_600_1">#N/A</definedName>
    <definedName name="F_30_600_2">"#REF!"</definedName>
    <definedName name="F_30_600_7">"#REF!"</definedName>
    <definedName name="F_30_630">#REF!</definedName>
    <definedName name="F_30_630_1">#N/A</definedName>
    <definedName name="F_30_630_2">"#REF!"</definedName>
    <definedName name="F_30_630_7">"#REF!"</definedName>
    <definedName name="F_30_660">#REF!</definedName>
    <definedName name="F_30_660_1">#N/A</definedName>
    <definedName name="F_30_660_2">"#REF!"</definedName>
    <definedName name="F_30_660_7">"#REF!"</definedName>
    <definedName name="F_30_690">#REF!</definedName>
    <definedName name="F_30_690_1">#N/A</definedName>
    <definedName name="F_30_690_2">"#REF!"</definedName>
    <definedName name="F_30_690_7">"#REF!"</definedName>
    <definedName name="F_30_720">#REF!</definedName>
    <definedName name="F_30_720_1">#N/A</definedName>
    <definedName name="F_30_720_2">"#REF!"</definedName>
    <definedName name="F_30_720_7">"#REF!"</definedName>
    <definedName name="F_30_90">#REF!</definedName>
    <definedName name="F_30_90_1">#N/A</definedName>
    <definedName name="F_30_90_2">"#REF!"</definedName>
    <definedName name="F_30_90_7">"#REF!"</definedName>
    <definedName name="F_31_120">#REF!</definedName>
    <definedName name="F_31_120_1">#N/A</definedName>
    <definedName name="F_31_120_2">"#REF!"</definedName>
    <definedName name="F_31_120_7">"#REF!"</definedName>
    <definedName name="F_31_150">#REF!</definedName>
    <definedName name="F_31_150_1">#N/A</definedName>
    <definedName name="F_31_150_2">"#REF!"</definedName>
    <definedName name="F_31_150_7">"#REF!"</definedName>
    <definedName name="F_31_180">#REF!</definedName>
    <definedName name="F_31_180_1">#N/A</definedName>
    <definedName name="F_31_180_2">"#REF!"</definedName>
    <definedName name="F_31_180_7">"#REF!"</definedName>
    <definedName name="F_31_210">#REF!</definedName>
    <definedName name="F_31_210_1">#N/A</definedName>
    <definedName name="F_31_210_2">"#REF!"</definedName>
    <definedName name="F_31_210_7">"#REF!"</definedName>
    <definedName name="F_31_240">#REF!</definedName>
    <definedName name="F_31_240_1">#N/A</definedName>
    <definedName name="F_31_240_2">"#REF!"</definedName>
    <definedName name="F_31_240_7">"#REF!"</definedName>
    <definedName name="F_31_270">#REF!</definedName>
    <definedName name="F_31_270_1">#N/A</definedName>
    <definedName name="F_31_270_2">"#REF!"</definedName>
    <definedName name="F_31_270_7">"#REF!"</definedName>
    <definedName name="F_31_30">#REF!</definedName>
    <definedName name="F_31_30_1">#N/A</definedName>
    <definedName name="F_31_30_2">"#REF!"</definedName>
    <definedName name="F_31_30_7">"#REF!"</definedName>
    <definedName name="F_31_300">#REF!</definedName>
    <definedName name="F_31_300_1">#N/A</definedName>
    <definedName name="F_31_300_2">"#REF!"</definedName>
    <definedName name="F_31_300_7">"#REF!"</definedName>
    <definedName name="F_31_330">#REF!</definedName>
    <definedName name="F_31_330_1">#N/A</definedName>
    <definedName name="F_31_330_2">"#REF!"</definedName>
    <definedName name="F_31_330_7">"#REF!"</definedName>
    <definedName name="F_31_360">#REF!</definedName>
    <definedName name="F_31_360_1">#N/A</definedName>
    <definedName name="F_31_360_2">"#REF!"</definedName>
    <definedName name="F_31_360_7">"#REF!"</definedName>
    <definedName name="F_31_390">#REF!</definedName>
    <definedName name="F_31_390_1">#N/A</definedName>
    <definedName name="F_31_390_2">"#REF!"</definedName>
    <definedName name="F_31_390_7">"#REF!"</definedName>
    <definedName name="F_31_420">#REF!</definedName>
    <definedName name="F_31_420_1">#N/A</definedName>
    <definedName name="F_31_420_2">"#REF!"</definedName>
    <definedName name="F_31_420_7">"#REF!"</definedName>
    <definedName name="F_31_450">#REF!</definedName>
    <definedName name="F_31_450_1">#N/A</definedName>
    <definedName name="F_31_450_2">"#REF!"</definedName>
    <definedName name="F_31_450_7">"#REF!"</definedName>
    <definedName name="F_31_480">#REF!</definedName>
    <definedName name="F_31_480_1">#N/A</definedName>
    <definedName name="F_31_480_2">"#REF!"</definedName>
    <definedName name="F_31_480_7">"#REF!"</definedName>
    <definedName name="F_31_510">#REF!</definedName>
    <definedName name="F_31_510_1">#N/A</definedName>
    <definedName name="F_31_510_2">"#REF!"</definedName>
    <definedName name="F_31_510_7">"#REF!"</definedName>
    <definedName name="F_31_540">#REF!</definedName>
    <definedName name="F_31_540_1">#N/A</definedName>
    <definedName name="F_31_540_2">"#REF!"</definedName>
    <definedName name="F_31_540_7">"#REF!"</definedName>
    <definedName name="F_31_570">#REF!</definedName>
    <definedName name="F_31_570_1">#N/A</definedName>
    <definedName name="F_31_570_2">"#REF!"</definedName>
    <definedName name="F_31_570_7">"#REF!"</definedName>
    <definedName name="F_31_60">#REF!</definedName>
    <definedName name="F_31_60_1">#N/A</definedName>
    <definedName name="F_31_60_2">"#REF!"</definedName>
    <definedName name="F_31_60_7">"#REF!"</definedName>
    <definedName name="F_31_600">#REF!</definedName>
    <definedName name="F_31_600_1">#N/A</definedName>
    <definedName name="F_31_600_2">"#REF!"</definedName>
    <definedName name="F_31_600_7">"#REF!"</definedName>
    <definedName name="F_31_630">#REF!</definedName>
    <definedName name="F_31_630_1">#N/A</definedName>
    <definedName name="F_31_630_2">"#REF!"</definedName>
    <definedName name="F_31_630_7">"#REF!"</definedName>
    <definedName name="F_31_660">#REF!</definedName>
    <definedName name="F_31_660_1">#N/A</definedName>
    <definedName name="F_31_660_2">"#REF!"</definedName>
    <definedName name="F_31_660_7">"#REF!"</definedName>
    <definedName name="F_31_690">#REF!</definedName>
    <definedName name="F_31_690_1">#N/A</definedName>
    <definedName name="F_31_690_2">"#REF!"</definedName>
    <definedName name="F_31_690_7">"#REF!"</definedName>
    <definedName name="F_31_720">#REF!</definedName>
    <definedName name="F_31_720_1">#N/A</definedName>
    <definedName name="F_31_720_2">"#REF!"</definedName>
    <definedName name="F_31_720_7">"#REF!"</definedName>
    <definedName name="F_31_90">#REF!</definedName>
    <definedName name="F_31_90_1">#N/A</definedName>
    <definedName name="F_31_90_2">"#REF!"</definedName>
    <definedName name="F_31_90_7">"#REF!"</definedName>
    <definedName name="F_32_120">#REF!</definedName>
    <definedName name="F_32_120_1">#N/A</definedName>
    <definedName name="F_32_120_2">"#REF!"</definedName>
    <definedName name="F_32_120_7">"#REF!"</definedName>
    <definedName name="F_32_150">#REF!</definedName>
    <definedName name="F_32_150_1">#N/A</definedName>
    <definedName name="F_32_150_2">"#REF!"</definedName>
    <definedName name="F_32_150_7">"#REF!"</definedName>
    <definedName name="F_32_180">#REF!</definedName>
    <definedName name="F_32_180_1">#N/A</definedName>
    <definedName name="F_32_180_2">"#REF!"</definedName>
    <definedName name="F_32_180_7">"#REF!"</definedName>
    <definedName name="F_32_210">#REF!</definedName>
    <definedName name="F_32_210_1">#N/A</definedName>
    <definedName name="F_32_210_2">"#REF!"</definedName>
    <definedName name="F_32_210_7">"#REF!"</definedName>
    <definedName name="F_32_240">#REF!</definedName>
    <definedName name="F_32_240_1">#N/A</definedName>
    <definedName name="F_32_240_2">"#REF!"</definedName>
    <definedName name="F_32_240_7">"#REF!"</definedName>
    <definedName name="F_32_270">#REF!</definedName>
    <definedName name="F_32_270_1">#N/A</definedName>
    <definedName name="F_32_270_2">"#REF!"</definedName>
    <definedName name="F_32_270_7">"#REF!"</definedName>
    <definedName name="F_32_30">#REF!</definedName>
    <definedName name="F_32_30_1">#N/A</definedName>
    <definedName name="F_32_30_2">"#REF!"</definedName>
    <definedName name="F_32_30_7">"#REF!"</definedName>
    <definedName name="F_32_300">#REF!</definedName>
    <definedName name="F_32_300_1">#N/A</definedName>
    <definedName name="F_32_300_2">"#REF!"</definedName>
    <definedName name="F_32_300_7">"#REF!"</definedName>
    <definedName name="F_32_330">#REF!</definedName>
    <definedName name="F_32_330_1">#N/A</definedName>
    <definedName name="F_32_330_2">"#REF!"</definedName>
    <definedName name="F_32_330_7">"#REF!"</definedName>
    <definedName name="F_32_360">#REF!</definedName>
    <definedName name="F_32_360_1">#N/A</definedName>
    <definedName name="F_32_360_2">"#REF!"</definedName>
    <definedName name="F_32_360_7">"#REF!"</definedName>
    <definedName name="F_32_390">#REF!</definedName>
    <definedName name="F_32_390_1">#N/A</definedName>
    <definedName name="F_32_390_2">"#REF!"</definedName>
    <definedName name="F_32_390_7">"#REF!"</definedName>
    <definedName name="F_32_420">#REF!</definedName>
    <definedName name="F_32_420_1">#N/A</definedName>
    <definedName name="F_32_420_2">"#REF!"</definedName>
    <definedName name="F_32_420_7">"#REF!"</definedName>
    <definedName name="F_32_450">#REF!</definedName>
    <definedName name="F_32_450_1">#N/A</definedName>
    <definedName name="F_32_450_2">"#REF!"</definedName>
    <definedName name="F_32_450_7">"#REF!"</definedName>
    <definedName name="F_32_480">#REF!</definedName>
    <definedName name="F_32_480_1">#N/A</definedName>
    <definedName name="F_32_480_2">"#REF!"</definedName>
    <definedName name="F_32_480_7">"#REF!"</definedName>
    <definedName name="F_32_510">#REF!</definedName>
    <definedName name="F_32_510_1">#N/A</definedName>
    <definedName name="F_32_510_2">"#REF!"</definedName>
    <definedName name="F_32_510_7">"#REF!"</definedName>
    <definedName name="F_32_540">#REF!</definedName>
    <definedName name="F_32_540_1">#N/A</definedName>
    <definedName name="F_32_540_2">"#REF!"</definedName>
    <definedName name="F_32_540_7">"#REF!"</definedName>
    <definedName name="F_32_570">#REF!</definedName>
    <definedName name="F_32_570_1">#N/A</definedName>
    <definedName name="F_32_570_2">"#REF!"</definedName>
    <definedName name="F_32_570_7">"#REF!"</definedName>
    <definedName name="F_32_60">#REF!</definedName>
    <definedName name="F_32_60_1">#N/A</definedName>
    <definedName name="F_32_60_2">"#REF!"</definedName>
    <definedName name="F_32_60_7">"#REF!"</definedName>
    <definedName name="F_32_600">#REF!</definedName>
    <definedName name="F_32_600_1">#N/A</definedName>
    <definedName name="F_32_600_2">"#REF!"</definedName>
    <definedName name="F_32_600_7">"#REF!"</definedName>
    <definedName name="F_32_630">#REF!</definedName>
    <definedName name="F_32_630_1">#N/A</definedName>
    <definedName name="F_32_630_2">"#REF!"</definedName>
    <definedName name="F_32_630_7">"#REF!"</definedName>
    <definedName name="F_32_660">#REF!</definedName>
    <definedName name="F_32_660_1">#N/A</definedName>
    <definedName name="F_32_660_2">"#REF!"</definedName>
    <definedName name="F_32_660_7">"#REF!"</definedName>
    <definedName name="F_32_690">#REF!</definedName>
    <definedName name="F_32_690_1">#N/A</definedName>
    <definedName name="F_32_690_2">"#REF!"</definedName>
    <definedName name="F_32_690_7">"#REF!"</definedName>
    <definedName name="F_32_720">#REF!</definedName>
    <definedName name="F_32_720_1">#N/A</definedName>
    <definedName name="F_32_720_2">"#REF!"</definedName>
    <definedName name="F_32_720_7">"#REF!"</definedName>
    <definedName name="F_32_90">#REF!</definedName>
    <definedName name="F_32_90_1">#N/A</definedName>
    <definedName name="F_32_90_2">"#REF!"</definedName>
    <definedName name="F_32_90_7">"#REF!"</definedName>
    <definedName name="F_33_120">#REF!</definedName>
    <definedName name="F_33_120_1">#N/A</definedName>
    <definedName name="F_33_120_2">"#REF!"</definedName>
    <definedName name="F_33_120_7">"#REF!"</definedName>
    <definedName name="F_33_150">#REF!</definedName>
    <definedName name="F_33_150_1">#N/A</definedName>
    <definedName name="F_33_150_2">"#REF!"</definedName>
    <definedName name="F_33_150_7">"#REF!"</definedName>
    <definedName name="F_33_180">#REF!</definedName>
    <definedName name="F_33_180_1">#N/A</definedName>
    <definedName name="F_33_180_2">"#REF!"</definedName>
    <definedName name="F_33_180_7">"#REF!"</definedName>
    <definedName name="F_33_210">#REF!</definedName>
    <definedName name="F_33_210_1">#N/A</definedName>
    <definedName name="F_33_210_2">"#REF!"</definedName>
    <definedName name="F_33_210_7">"#REF!"</definedName>
    <definedName name="F_33_240">#REF!</definedName>
    <definedName name="F_33_240_1">#N/A</definedName>
    <definedName name="F_33_240_2">"#REF!"</definedName>
    <definedName name="F_33_240_7">"#REF!"</definedName>
    <definedName name="F_33_270">#REF!</definedName>
    <definedName name="F_33_270_1">#N/A</definedName>
    <definedName name="F_33_270_2">"#REF!"</definedName>
    <definedName name="F_33_270_7">"#REF!"</definedName>
    <definedName name="F_33_30">#REF!</definedName>
    <definedName name="F_33_30_1">#N/A</definedName>
    <definedName name="F_33_30_2">"#REF!"</definedName>
    <definedName name="F_33_30_7">"#REF!"</definedName>
    <definedName name="F_33_300">#REF!</definedName>
    <definedName name="F_33_300_1">#N/A</definedName>
    <definedName name="F_33_300_2">"#REF!"</definedName>
    <definedName name="F_33_300_7">"#REF!"</definedName>
    <definedName name="F_33_330">#REF!</definedName>
    <definedName name="F_33_330_1">#N/A</definedName>
    <definedName name="F_33_330_2">"#REF!"</definedName>
    <definedName name="F_33_330_7">"#REF!"</definedName>
    <definedName name="F_33_360">#REF!</definedName>
    <definedName name="F_33_360_1">#N/A</definedName>
    <definedName name="F_33_360_2">"#REF!"</definedName>
    <definedName name="F_33_360_7">"#REF!"</definedName>
    <definedName name="F_33_390">#REF!</definedName>
    <definedName name="F_33_390_1">#N/A</definedName>
    <definedName name="F_33_390_2">"#REF!"</definedName>
    <definedName name="F_33_390_7">"#REF!"</definedName>
    <definedName name="F_33_420">#REF!</definedName>
    <definedName name="F_33_420_1">#N/A</definedName>
    <definedName name="F_33_420_2">"#REF!"</definedName>
    <definedName name="F_33_420_7">"#REF!"</definedName>
    <definedName name="F_33_450">#REF!</definedName>
    <definedName name="F_33_450_1">#N/A</definedName>
    <definedName name="F_33_450_2">"#REF!"</definedName>
    <definedName name="F_33_450_7">"#REF!"</definedName>
    <definedName name="F_33_480">#REF!</definedName>
    <definedName name="F_33_480_1">#N/A</definedName>
    <definedName name="F_33_480_2">"#REF!"</definedName>
    <definedName name="F_33_480_7">"#REF!"</definedName>
    <definedName name="F_33_510">#REF!</definedName>
    <definedName name="F_33_510_1">#N/A</definedName>
    <definedName name="F_33_510_2">"#REF!"</definedName>
    <definedName name="F_33_510_7">"#REF!"</definedName>
    <definedName name="F_33_540">#REF!</definedName>
    <definedName name="F_33_540_1">#N/A</definedName>
    <definedName name="F_33_540_2">"#REF!"</definedName>
    <definedName name="F_33_540_7">"#REF!"</definedName>
    <definedName name="F_33_570">#REF!</definedName>
    <definedName name="F_33_570_1">#N/A</definedName>
    <definedName name="F_33_570_2">"#REF!"</definedName>
    <definedName name="F_33_570_7">"#REF!"</definedName>
    <definedName name="F_33_60">#REF!</definedName>
    <definedName name="F_33_60_1">#N/A</definedName>
    <definedName name="F_33_60_2">"#REF!"</definedName>
    <definedName name="F_33_60_7">"#REF!"</definedName>
    <definedName name="F_33_600">#REF!</definedName>
    <definedName name="F_33_600_1">#N/A</definedName>
    <definedName name="F_33_600_2">"#REF!"</definedName>
    <definedName name="F_33_600_7">"#REF!"</definedName>
    <definedName name="F_33_630">#REF!</definedName>
    <definedName name="F_33_630_1">#N/A</definedName>
    <definedName name="F_33_630_2">"#REF!"</definedName>
    <definedName name="F_33_630_7">"#REF!"</definedName>
    <definedName name="F_33_660">#REF!</definedName>
    <definedName name="F_33_660_1">#N/A</definedName>
    <definedName name="F_33_660_2">"#REF!"</definedName>
    <definedName name="F_33_660_7">"#REF!"</definedName>
    <definedName name="F_33_690">#REF!</definedName>
    <definedName name="F_33_690_1">#N/A</definedName>
    <definedName name="F_33_690_2">"#REF!"</definedName>
    <definedName name="F_33_690_7">"#REF!"</definedName>
    <definedName name="F_33_720">#REF!</definedName>
    <definedName name="F_33_720_1">#N/A</definedName>
    <definedName name="F_33_720_2">"#REF!"</definedName>
    <definedName name="F_33_720_7">"#REF!"</definedName>
    <definedName name="F_33_90">#REF!</definedName>
    <definedName name="F_33_90_1">#N/A</definedName>
    <definedName name="F_33_90_2">"#REF!"</definedName>
    <definedName name="F_33_90_7">"#REF!"</definedName>
    <definedName name="F_34_120">#REF!</definedName>
    <definedName name="F_34_120_1">#N/A</definedName>
    <definedName name="F_34_120_2">"#REF!"</definedName>
    <definedName name="F_34_120_7">"#REF!"</definedName>
    <definedName name="F_34_150">#REF!</definedName>
    <definedName name="F_34_150_1">#N/A</definedName>
    <definedName name="F_34_150_2">"#REF!"</definedName>
    <definedName name="F_34_150_7">"#REF!"</definedName>
    <definedName name="F_34_180">#REF!</definedName>
    <definedName name="F_34_180_1">#N/A</definedName>
    <definedName name="F_34_180_2">"#REF!"</definedName>
    <definedName name="F_34_180_7">"#REF!"</definedName>
    <definedName name="F_34_210">#REF!</definedName>
    <definedName name="F_34_210_1">#N/A</definedName>
    <definedName name="F_34_210_2">"#REF!"</definedName>
    <definedName name="F_34_210_7">"#REF!"</definedName>
    <definedName name="F_34_240">#REF!</definedName>
    <definedName name="F_34_240_1">#N/A</definedName>
    <definedName name="F_34_240_2">"#REF!"</definedName>
    <definedName name="F_34_240_7">"#REF!"</definedName>
    <definedName name="F_34_270">#REF!</definedName>
    <definedName name="F_34_270_1">#N/A</definedName>
    <definedName name="F_34_270_2">"#REF!"</definedName>
    <definedName name="F_34_270_7">"#REF!"</definedName>
    <definedName name="F_34_30">#REF!</definedName>
    <definedName name="F_34_30_1">#N/A</definedName>
    <definedName name="F_34_30_2">"#REF!"</definedName>
    <definedName name="F_34_30_7">"#REF!"</definedName>
    <definedName name="F_34_300">#REF!</definedName>
    <definedName name="F_34_300_1">#N/A</definedName>
    <definedName name="F_34_300_2">"#REF!"</definedName>
    <definedName name="F_34_300_7">"#REF!"</definedName>
    <definedName name="F_34_330">#REF!</definedName>
    <definedName name="F_34_330_1">#N/A</definedName>
    <definedName name="F_34_330_2">"#REF!"</definedName>
    <definedName name="F_34_330_7">"#REF!"</definedName>
    <definedName name="F_34_360">#REF!</definedName>
    <definedName name="F_34_360_1">#N/A</definedName>
    <definedName name="F_34_360_2">"#REF!"</definedName>
    <definedName name="F_34_360_7">"#REF!"</definedName>
    <definedName name="F_34_390">#REF!</definedName>
    <definedName name="F_34_390_1">#N/A</definedName>
    <definedName name="F_34_390_2">"#REF!"</definedName>
    <definedName name="F_34_390_7">"#REF!"</definedName>
    <definedName name="F_34_420">#REF!</definedName>
    <definedName name="F_34_420_1">#N/A</definedName>
    <definedName name="F_34_420_2">"#REF!"</definedName>
    <definedName name="F_34_420_7">"#REF!"</definedName>
    <definedName name="F_34_450">#REF!</definedName>
    <definedName name="F_34_450_1">#N/A</definedName>
    <definedName name="F_34_450_2">"#REF!"</definedName>
    <definedName name="F_34_450_7">"#REF!"</definedName>
    <definedName name="F_34_480">#REF!</definedName>
    <definedName name="F_34_480_1">#N/A</definedName>
    <definedName name="F_34_480_2">"#REF!"</definedName>
    <definedName name="F_34_480_7">"#REF!"</definedName>
    <definedName name="F_34_510">#REF!</definedName>
    <definedName name="F_34_510_1">#N/A</definedName>
    <definedName name="F_34_510_2">"#REF!"</definedName>
    <definedName name="F_34_510_7">"#REF!"</definedName>
    <definedName name="F_34_540">#REF!</definedName>
    <definedName name="F_34_540_1">#N/A</definedName>
    <definedName name="F_34_540_2">"#REF!"</definedName>
    <definedName name="F_34_540_7">"#REF!"</definedName>
    <definedName name="F_34_570">#REF!</definedName>
    <definedName name="F_34_570_1">#N/A</definedName>
    <definedName name="F_34_570_2">"#REF!"</definedName>
    <definedName name="F_34_570_7">"#REF!"</definedName>
    <definedName name="F_34_60">#REF!</definedName>
    <definedName name="F_34_60_1">#N/A</definedName>
    <definedName name="F_34_60_2">"#REF!"</definedName>
    <definedName name="F_34_60_7">"#REF!"</definedName>
    <definedName name="F_34_600">#REF!</definedName>
    <definedName name="F_34_600_1">#N/A</definedName>
    <definedName name="F_34_600_2">"#REF!"</definedName>
    <definedName name="F_34_600_7">"#REF!"</definedName>
    <definedName name="F_34_630">#REF!</definedName>
    <definedName name="F_34_630_1">#N/A</definedName>
    <definedName name="F_34_630_2">"#REF!"</definedName>
    <definedName name="F_34_630_7">"#REF!"</definedName>
    <definedName name="F_34_660">#REF!</definedName>
    <definedName name="F_34_660_1">#N/A</definedName>
    <definedName name="F_34_660_2">"#REF!"</definedName>
    <definedName name="F_34_660_7">"#REF!"</definedName>
    <definedName name="F_34_690">#REF!</definedName>
    <definedName name="F_34_690_1">#N/A</definedName>
    <definedName name="F_34_690_2">"#REF!"</definedName>
    <definedName name="F_34_690_7">"#REF!"</definedName>
    <definedName name="F_34_720">#REF!</definedName>
    <definedName name="F_34_720_1">#N/A</definedName>
    <definedName name="F_34_720_2">"#REF!"</definedName>
    <definedName name="F_34_720_7">"#REF!"</definedName>
    <definedName name="F_34_90">#REF!</definedName>
    <definedName name="F_34_90_1">#N/A</definedName>
    <definedName name="F_34_90_2">"#REF!"</definedName>
    <definedName name="F_34_90_7">"#REF!"</definedName>
    <definedName name="F_35_120">#REF!</definedName>
    <definedName name="F_35_120_1">#N/A</definedName>
    <definedName name="F_35_120_2">"#REF!"</definedName>
    <definedName name="F_35_120_7">"#REF!"</definedName>
    <definedName name="F_35_150">#REF!</definedName>
    <definedName name="F_35_150_1">#N/A</definedName>
    <definedName name="F_35_150_2">"#REF!"</definedName>
    <definedName name="F_35_150_7">"#REF!"</definedName>
    <definedName name="F_35_180">#REF!</definedName>
    <definedName name="F_35_180_1">#N/A</definedName>
    <definedName name="F_35_180_2">"#REF!"</definedName>
    <definedName name="F_35_180_7">"#REF!"</definedName>
    <definedName name="F_35_210">#REF!</definedName>
    <definedName name="F_35_210_1">#N/A</definedName>
    <definedName name="F_35_210_2">"#REF!"</definedName>
    <definedName name="F_35_210_7">"#REF!"</definedName>
    <definedName name="F_35_240">#REF!</definedName>
    <definedName name="F_35_240_1">#N/A</definedName>
    <definedName name="F_35_240_2">"#REF!"</definedName>
    <definedName name="F_35_240_7">"#REF!"</definedName>
    <definedName name="F_35_270">#REF!</definedName>
    <definedName name="F_35_270_1">#N/A</definedName>
    <definedName name="F_35_270_2">"#REF!"</definedName>
    <definedName name="F_35_270_7">"#REF!"</definedName>
    <definedName name="F_35_30">#REF!</definedName>
    <definedName name="F_35_30_1">#N/A</definedName>
    <definedName name="F_35_30_2">"#REF!"</definedName>
    <definedName name="F_35_30_7">"#REF!"</definedName>
    <definedName name="F_35_300">#REF!</definedName>
    <definedName name="F_35_300_1">#N/A</definedName>
    <definedName name="F_35_300_2">"#REF!"</definedName>
    <definedName name="F_35_300_7">"#REF!"</definedName>
    <definedName name="F_35_330">#REF!</definedName>
    <definedName name="F_35_330_1">#N/A</definedName>
    <definedName name="F_35_330_2">"#REF!"</definedName>
    <definedName name="F_35_330_7">"#REF!"</definedName>
    <definedName name="F_35_360">#REF!</definedName>
    <definedName name="F_35_360_1">#N/A</definedName>
    <definedName name="F_35_360_2">"#REF!"</definedName>
    <definedName name="F_35_360_7">"#REF!"</definedName>
    <definedName name="F_35_390">#REF!</definedName>
    <definedName name="F_35_390_1">#N/A</definedName>
    <definedName name="F_35_390_2">"#REF!"</definedName>
    <definedName name="F_35_390_7">"#REF!"</definedName>
    <definedName name="F_35_420">#REF!</definedName>
    <definedName name="F_35_420_1">#N/A</definedName>
    <definedName name="F_35_420_2">"#REF!"</definedName>
    <definedName name="F_35_420_7">"#REF!"</definedName>
    <definedName name="F_35_450">#REF!</definedName>
    <definedName name="F_35_450_1">#N/A</definedName>
    <definedName name="F_35_450_2">"#REF!"</definedName>
    <definedName name="F_35_450_7">"#REF!"</definedName>
    <definedName name="F_35_480">#REF!</definedName>
    <definedName name="F_35_480_1">#N/A</definedName>
    <definedName name="F_35_480_2">"#REF!"</definedName>
    <definedName name="F_35_480_7">"#REF!"</definedName>
    <definedName name="F_35_510">#REF!</definedName>
    <definedName name="F_35_510_1">#N/A</definedName>
    <definedName name="F_35_510_2">"#REF!"</definedName>
    <definedName name="F_35_510_7">"#REF!"</definedName>
    <definedName name="F_35_540">#REF!</definedName>
    <definedName name="F_35_540_1">#N/A</definedName>
    <definedName name="F_35_540_2">"#REF!"</definedName>
    <definedName name="F_35_540_7">"#REF!"</definedName>
    <definedName name="F_35_570">#REF!</definedName>
    <definedName name="F_35_570_1">#N/A</definedName>
    <definedName name="F_35_570_2">"#REF!"</definedName>
    <definedName name="F_35_570_7">"#REF!"</definedName>
    <definedName name="F_35_60">#REF!</definedName>
    <definedName name="F_35_60_1">#N/A</definedName>
    <definedName name="F_35_60_2">"#REF!"</definedName>
    <definedName name="F_35_60_7">"#REF!"</definedName>
    <definedName name="F_35_600">#REF!</definedName>
    <definedName name="F_35_600_1">#N/A</definedName>
    <definedName name="F_35_600_2">"#REF!"</definedName>
    <definedName name="F_35_600_7">"#REF!"</definedName>
    <definedName name="F_35_630">#REF!</definedName>
    <definedName name="F_35_630_1">#N/A</definedName>
    <definedName name="F_35_630_2">"#REF!"</definedName>
    <definedName name="F_35_630_7">"#REF!"</definedName>
    <definedName name="F_35_660">#REF!</definedName>
    <definedName name="F_35_660_1">#N/A</definedName>
    <definedName name="F_35_660_2">"#REF!"</definedName>
    <definedName name="F_35_660_7">"#REF!"</definedName>
    <definedName name="F_35_690">#REF!</definedName>
    <definedName name="F_35_690_1">#N/A</definedName>
    <definedName name="F_35_690_2">"#REF!"</definedName>
    <definedName name="F_35_690_7">"#REF!"</definedName>
    <definedName name="F_35_720">#REF!</definedName>
    <definedName name="F_35_720_1">#N/A</definedName>
    <definedName name="F_35_720_2">"#REF!"</definedName>
    <definedName name="F_35_720_7">"#REF!"</definedName>
    <definedName name="F_35_90">#REF!</definedName>
    <definedName name="F_35_90_1">#N/A</definedName>
    <definedName name="F_35_90_2">"#REF!"</definedName>
    <definedName name="F_35_90_7">"#REF!"</definedName>
    <definedName name="F_36_120">#REF!</definedName>
    <definedName name="F_36_120_1">#N/A</definedName>
    <definedName name="F_36_120_2">"#REF!"</definedName>
    <definedName name="F_36_120_7">"#REF!"</definedName>
    <definedName name="F_36_150">#REF!</definedName>
    <definedName name="F_36_150_1">#N/A</definedName>
    <definedName name="F_36_150_2">"#REF!"</definedName>
    <definedName name="F_36_150_7">"#REF!"</definedName>
    <definedName name="F_36_180">#REF!</definedName>
    <definedName name="F_36_180_1">#N/A</definedName>
    <definedName name="F_36_180_2">"#REF!"</definedName>
    <definedName name="F_36_180_7">"#REF!"</definedName>
    <definedName name="F_36_210">#REF!</definedName>
    <definedName name="F_36_210_1">#N/A</definedName>
    <definedName name="F_36_210_2">"#REF!"</definedName>
    <definedName name="F_36_210_7">"#REF!"</definedName>
    <definedName name="F_36_240">#REF!</definedName>
    <definedName name="F_36_240_1">#N/A</definedName>
    <definedName name="F_36_240_2">"#REF!"</definedName>
    <definedName name="F_36_240_7">"#REF!"</definedName>
    <definedName name="F_36_270">#REF!</definedName>
    <definedName name="F_36_270_1">#N/A</definedName>
    <definedName name="F_36_270_2">"#REF!"</definedName>
    <definedName name="F_36_270_7">"#REF!"</definedName>
    <definedName name="F_36_30">#REF!</definedName>
    <definedName name="F_36_30_1">#N/A</definedName>
    <definedName name="F_36_30_2">"#REF!"</definedName>
    <definedName name="F_36_30_7">"#REF!"</definedName>
    <definedName name="F_36_300">#REF!</definedName>
    <definedName name="F_36_300_1">#N/A</definedName>
    <definedName name="F_36_300_2">"#REF!"</definedName>
    <definedName name="F_36_300_7">"#REF!"</definedName>
    <definedName name="F_36_330">#REF!</definedName>
    <definedName name="F_36_330_1">#N/A</definedName>
    <definedName name="F_36_330_2">"#REF!"</definedName>
    <definedName name="F_36_330_7">"#REF!"</definedName>
    <definedName name="F_36_360">#REF!</definedName>
    <definedName name="F_36_360_1">#N/A</definedName>
    <definedName name="F_36_360_2">"#REF!"</definedName>
    <definedName name="F_36_360_7">"#REF!"</definedName>
    <definedName name="F_36_390">#REF!</definedName>
    <definedName name="F_36_390_1">#N/A</definedName>
    <definedName name="F_36_390_2">"#REF!"</definedName>
    <definedName name="F_36_390_7">"#REF!"</definedName>
    <definedName name="F_36_420">#REF!</definedName>
    <definedName name="F_36_420_1">#N/A</definedName>
    <definedName name="F_36_420_2">"#REF!"</definedName>
    <definedName name="F_36_420_7">"#REF!"</definedName>
    <definedName name="F_36_450">#REF!</definedName>
    <definedName name="F_36_450_1">#N/A</definedName>
    <definedName name="F_36_450_2">"#REF!"</definedName>
    <definedName name="F_36_450_7">"#REF!"</definedName>
    <definedName name="F_36_480">#REF!</definedName>
    <definedName name="F_36_480_1">#N/A</definedName>
    <definedName name="F_36_480_2">"#REF!"</definedName>
    <definedName name="F_36_480_7">"#REF!"</definedName>
    <definedName name="F_36_510">#REF!</definedName>
    <definedName name="F_36_510_1">#N/A</definedName>
    <definedName name="F_36_510_2">"#REF!"</definedName>
    <definedName name="F_36_510_7">"#REF!"</definedName>
    <definedName name="F_36_540">#REF!</definedName>
    <definedName name="F_36_540_1">#N/A</definedName>
    <definedName name="F_36_540_2">"#REF!"</definedName>
    <definedName name="F_36_540_7">"#REF!"</definedName>
    <definedName name="F_36_570">#REF!</definedName>
    <definedName name="F_36_570_1">#N/A</definedName>
    <definedName name="F_36_570_2">"#REF!"</definedName>
    <definedName name="F_36_570_7">"#REF!"</definedName>
    <definedName name="F_36_60">#REF!</definedName>
    <definedName name="F_36_60_1">#N/A</definedName>
    <definedName name="F_36_60_2">"#REF!"</definedName>
    <definedName name="F_36_60_7">"#REF!"</definedName>
    <definedName name="F_36_600">#REF!</definedName>
    <definedName name="F_36_600_1">#N/A</definedName>
    <definedName name="F_36_600_2">"#REF!"</definedName>
    <definedName name="F_36_600_7">"#REF!"</definedName>
    <definedName name="F_36_630">#REF!</definedName>
    <definedName name="F_36_630_1">#N/A</definedName>
    <definedName name="F_36_630_2">"#REF!"</definedName>
    <definedName name="F_36_630_7">"#REF!"</definedName>
    <definedName name="F_36_660">#REF!</definedName>
    <definedName name="F_36_660_1">#N/A</definedName>
    <definedName name="F_36_660_2">"#REF!"</definedName>
    <definedName name="F_36_660_7">"#REF!"</definedName>
    <definedName name="F_36_690">#REF!</definedName>
    <definedName name="F_36_690_1">#N/A</definedName>
    <definedName name="F_36_690_2">"#REF!"</definedName>
    <definedName name="F_36_690_7">"#REF!"</definedName>
    <definedName name="F_36_720">#REF!</definedName>
    <definedName name="F_36_720_1">#N/A</definedName>
    <definedName name="F_36_720_2">"#REF!"</definedName>
    <definedName name="F_36_720_7">"#REF!"</definedName>
    <definedName name="F_36_90">#REF!</definedName>
    <definedName name="F_36_90_1">#N/A</definedName>
    <definedName name="F_36_90_2">"#REF!"</definedName>
    <definedName name="F_36_90_7">"#REF!"</definedName>
    <definedName name="F_37_120">#REF!</definedName>
    <definedName name="F_37_120_1">#N/A</definedName>
    <definedName name="F_37_120_2">"#REF!"</definedName>
    <definedName name="F_37_120_7">"#REF!"</definedName>
    <definedName name="F_37_150">#REF!</definedName>
    <definedName name="F_37_150_1">#N/A</definedName>
    <definedName name="F_37_150_2">"#REF!"</definedName>
    <definedName name="F_37_150_7">"#REF!"</definedName>
    <definedName name="F_37_180">#REF!</definedName>
    <definedName name="F_37_180_1">#N/A</definedName>
    <definedName name="F_37_180_2">"#REF!"</definedName>
    <definedName name="F_37_180_7">"#REF!"</definedName>
    <definedName name="F_37_210">#REF!</definedName>
    <definedName name="F_37_210_1">#N/A</definedName>
    <definedName name="F_37_210_2">"#REF!"</definedName>
    <definedName name="F_37_210_7">"#REF!"</definedName>
    <definedName name="F_37_240">#REF!</definedName>
    <definedName name="F_37_240_1">#N/A</definedName>
    <definedName name="F_37_240_2">"#REF!"</definedName>
    <definedName name="F_37_240_7">"#REF!"</definedName>
    <definedName name="F_37_270">#REF!</definedName>
    <definedName name="F_37_270_1">#N/A</definedName>
    <definedName name="F_37_270_2">"#REF!"</definedName>
    <definedName name="F_37_270_7">"#REF!"</definedName>
    <definedName name="F_37_30">#REF!</definedName>
    <definedName name="F_37_30_1">#N/A</definedName>
    <definedName name="F_37_30_2">"#REF!"</definedName>
    <definedName name="F_37_30_7">"#REF!"</definedName>
    <definedName name="F_37_300">#REF!</definedName>
    <definedName name="F_37_300_1">#N/A</definedName>
    <definedName name="F_37_300_2">"#REF!"</definedName>
    <definedName name="F_37_300_7">"#REF!"</definedName>
    <definedName name="F_37_330">#REF!</definedName>
    <definedName name="F_37_330_1">#N/A</definedName>
    <definedName name="F_37_330_2">"#REF!"</definedName>
    <definedName name="F_37_330_7">"#REF!"</definedName>
    <definedName name="F_37_360">#REF!</definedName>
    <definedName name="F_37_360_1">#N/A</definedName>
    <definedName name="F_37_360_2">"#REF!"</definedName>
    <definedName name="F_37_360_7">"#REF!"</definedName>
    <definedName name="F_37_390">#REF!</definedName>
    <definedName name="F_37_390_1">#N/A</definedName>
    <definedName name="F_37_390_2">"#REF!"</definedName>
    <definedName name="F_37_390_7">"#REF!"</definedName>
    <definedName name="F_37_420">#REF!</definedName>
    <definedName name="F_37_420_1">#N/A</definedName>
    <definedName name="F_37_420_2">"#REF!"</definedName>
    <definedName name="F_37_420_7">"#REF!"</definedName>
    <definedName name="F_37_450">#REF!</definedName>
    <definedName name="F_37_450_1">#N/A</definedName>
    <definedName name="F_37_450_2">"#REF!"</definedName>
    <definedName name="F_37_450_7">"#REF!"</definedName>
    <definedName name="F_37_480">#REF!</definedName>
    <definedName name="F_37_480_1">#N/A</definedName>
    <definedName name="F_37_480_2">"#REF!"</definedName>
    <definedName name="F_37_480_7">"#REF!"</definedName>
    <definedName name="F_37_510">#REF!</definedName>
    <definedName name="F_37_510_1">#N/A</definedName>
    <definedName name="F_37_510_2">"#REF!"</definedName>
    <definedName name="F_37_510_7">"#REF!"</definedName>
    <definedName name="F_37_540">#REF!</definedName>
    <definedName name="F_37_540_1">#N/A</definedName>
    <definedName name="F_37_540_2">"#REF!"</definedName>
    <definedName name="F_37_540_7">"#REF!"</definedName>
    <definedName name="F_37_570">#REF!</definedName>
    <definedName name="F_37_570_1">#N/A</definedName>
    <definedName name="F_37_570_2">"#REF!"</definedName>
    <definedName name="F_37_570_7">"#REF!"</definedName>
    <definedName name="F_37_60">#REF!</definedName>
    <definedName name="F_37_60_1">#N/A</definedName>
    <definedName name="F_37_60_2">"#REF!"</definedName>
    <definedName name="F_37_60_7">"#REF!"</definedName>
    <definedName name="F_37_600">#REF!</definedName>
    <definedName name="F_37_600_1">#N/A</definedName>
    <definedName name="F_37_600_2">"#REF!"</definedName>
    <definedName name="F_37_600_7">"#REF!"</definedName>
    <definedName name="F_37_630">#REF!</definedName>
    <definedName name="F_37_630_1">#N/A</definedName>
    <definedName name="F_37_630_2">"#REF!"</definedName>
    <definedName name="F_37_630_7">"#REF!"</definedName>
    <definedName name="F_37_660">#REF!</definedName>
    <definedName name="F_37_660_1">#N/A</definedName>
    <definedName name="F_37_660_2">"#REF!"</definedName>
    <definedName name="F_37_660_7">"#REF!"</definedName>
    <definedName name="F_37_690">#REF!</definedName>
    <definedName name="F_37_690_1">#N/A</definedName>
    <definedName name="F_37_690_2">"#REF!"</definedName>
    <definedName name="F_37_690_7">"#REF!"</definedName>
    <definedName name="F_37_720">#REF!</definedName>
    <definedName name="F_37_720_1">#N/A</definedName>
    <definedName name="F_37_720_2">"#REF!"</definedName>
    <definedName name="F_37_720_7">"#REF!"</definedName>
    <definedName name="F_37_90">#REF!</definedName>
    <definedName name="F_37_90_1">#N/A</definedName>
    <definedName name="F_37_90_2">"#REF!"</definedName>
    <definedName name="F_37_90_7">"#REF!"</definedName>
    <definedName name="F_38_120">#REF!</definedName>
    <definedName name="F_38_120_1">#N/A</definedName>
    <definedName name="F_38_120_2">"#REF!"</definedName>
    <definedName name="F_38_120_7">"#REF!"</definedName>
    <definedName name="F_38_150">#REF!</definedName>
    <definedName name="F_38_150_1">#N/A</definedName>
    <definedName name="F_38_150_2">"#REF!"</definedName>
    <definedName name="F_38_150_7">"#REF!"</definedName>
    <definedName name="F_38_180">#REF!</definedName>
    <definedName name="F_38_180_1">#N/A</definedName>
    <definedName name="F_38_180_2">"#REF!"</definedName>
    <definedName name="F_38_180_7">"#REF!"</definedName>
    <definedName name="F_38_210">#REF!</definedName>
    <definedName name="F_38_210_1">#N/A</definedName>
    <definedName name="F_38_210_2">"#REF!"</definedName>
    <definedName name="F_38_210_7">"#REF!"</definedName>
    <definedName name="F_38_240">#REF!</definedName>
    <definedName name="F_38_240_1">#N/A</definedName>
    <definedName name="F_38_240_2">"#REF!"</definedName>
    <definedName name="F_38_240_7">"#REF!"</definedName>
    <definedName name="F_38_270">#REF!</definedName>
    <definedName name="F_38_270_1">#N/A</definedName>
    <definedName name="F_38_270_2">"#REF!"</definedName>
    <definedName name="F_38_270_7">"#REF!"</definedName>
    <definedName name="F_38_30">#REF!</definedName>
    <definedName name="F_38_30_1">#N/A</definedName>
    <definedName name="F_38_30_2">"#REF!"</definedName>
    <definedName name="F_38_30_7">"#REF!"</definedName>
    <definedName name="F_38_300">#REF!</definedName>
    <definedName name="F_38_300_1">#N/A</definedName>
    <definedName name="F_38_300_2">"#REF!"</definedName>
    <definedName name="F_38_300_7">"#REF!"</definedName>
    <definedName name="F_38_330">#REF!</definedName>
    <definedName name="F_38_330_1">#N/A</definedName>
    <definedName name="F_38_330_2">"#REF!"</definedName>
    <definedName name="F_38_330_7">"#REF!"</definedName>
    <definedName name="F_38_360">#REF!</definedName>
    <definedName name="F_38_360_1">#N/A</definedName>
    <definedName name="F_38_360_2">"#REF!"</definedName>
    <definedName name="F_38_360_7">"#REF!"</definedName>
    <definedName name="F_38_390">#REF!</definedName>
    <definedName name="F_38_390_1">#N/A</definedName>
    <definedName name="F_38_390_2">"#REF!"</definedName>
    <definedName name="F_38_390_7">"#REF!"</definedName>
    <definedName name="F_38_420">#REF!</definedName>
    <definedName name="F_38_420_1">#N/A</definedName>
    <definedName name="F_38_420_2">"#REF!"</definedName>
    <definedName name="F_38_420_7">"#REF!"</definedName>
    <definedName name="F_38_450">#REF!</definedName>
    <definedName name="F_38_450_1">#N/A</definedName>
    <definedName name="F_38_450_2">"#REF!"</definedName>
    <definedName name="F_38_450_7">"#REF!"</definedName>
    <definedName name="F_38_480">#REF!</definedName>
    <definedName name="F_38_480_1">#N/A</definedName>
    <definedName name="F_38_480_2">"#REF!"</definedName>
    <definedName name="F_38_480_7">"#REF!"</definedName>
    <definedName name="F_38_510">#REF!</definedName>
    <definedName name="F_38_510_1">#N/A</definedName>
    <definedName name="F_38_510_2">"#REF!"</definedName>
    <definedName name="F_38_510_7">"#REF!"</definedName>
    <definedName name="F_38_540">#REF!</definedName>
    <definedName name="F_38_540_1">#N/A</definedName>
    <definedName name="F_38_540_2">"#REF!"</definedName>
    <definedName name="F_38_540_7">"#REF!"</definedName>
    <definedName name="F_38_570">#REF!</definedName>
    <definedName name="F_38_570_1">#N/A</definedName>
    <definedName name="F_38_570_2">"#REF!"</definedName>
    <definedName name="F_38_570_7">"#REF!"</definedName>
    <definedName name="F_38_60">#REF!</definedName>
    <definedName name="F_38_60_1">#N/A</definedName>
    <definedName name="F_38_60_2">"#REF!"</definedName>
    <definedName name="F_38_60_7">"#REF!"</definedName>
    <definedName name="F_38_600">#REF!</definedName>
    <definedName name="F_38_600_1">#N/A</definedName>
    <definedName name="F_38_600_2">"#REF!"</definedName>
    <definedName name="F_38_600_7">"#REF!"</definedName>
    <definedName name="F_38_630">#REF!</definedName>
    <definedName name="F_38_630_1">#N/A</definedName>
    <definedName name="F_38_630_2">"#REF!"</definedName>
    <definedName name="F_38_630_7">"#REF!"</definedName>
    <definedName name="F_38_660">#REF!</definedName>
    <definedName name="F_38_660_1">#N/A</definedName>
    <definedName name="F_38_660_2">"#REF!"</definedName>
    <definedName name="F_38_660_7">"#REF!"</definedName>
    <definedName name="F_38_690">#REF!</definedName>
    <definedName name="F_38_690_1">#N/A</definedName>
    <definedName name="F_38_690_2">"#REF!"</definedName>
    <definedName name="F_38_690_7">"#REF!"</definedName>
    <definedName name="F_38_720">#REF!</definedName>
    <definedName name="F_38_720_1">#N/A</definedName>
    <definedName name="F_38_720_2">"#REF!"</definedName>
    <definedName name="F_38_720_7">"#REF!"</definedName>
    <definedName name="F_38_90">#REF!</definedName>
    <definedName name="F_38_90_1">#N/A</definedName>
    <definedName name="F_38_90_2">"#REF!"</definedName>
    <definedName name="F_38_90_7">"#REF!"</definedName>
    <definedName name="F_39_120">#REF!</definedName>
    <definedName name="F_39_120_1">#N/A</definedName>
    <definedName name="F_39_120_2">"#REF!"</definedName>
    <definedName name="F_39_120_7">"#REF!"</definedName>
    <definedName name="F_39_150">#REF!</definedName>
    <definedName name="F_39_150_1">#N/A</definedName>
    <definedName name="F_39_150_2">"#REF!"</definedName>
    <definedName name="F_39_150_7">"#REF!"</definedName>
    <definedName name="F_39_180">#REF!</definedName>
    <definedName name="F_39_180_1">#N/A</definedName>
    <definedName name="F_39_180_2">"#REF!"</definedName>
    <definedName name="F_39_180_7">"#REF!"</definedName>
    <definedName name="F_39_210">#REF!</definedName>
    <definedName name="F_39_210_1">#N/A</definedName>
    <definedName name="F_39_210_2">"#REF!"</definedName>
    <definedName name="F_39_210_7">"#REF!"</definedName>
    <definedName name="F_39_240">#REF!</definedName>
    <definedName name="F_39_240_1">#N/A</definedName>
    <definedName name="F_39_240_2">"#REF!"</definedName>
    <definedName name="F_39_240_7">"#REF!"</definedName>
    <definedName name="F_39_270">#REF!</definedName>
    <definedName name="F_39_270_1">#N/A</definedName>
    <definedName name="F_39_270_2">"#REF!"</definedName>
    <definedName name="F_39_270_7">"#REF!"</definedName>
    <definedName name="F_39_30">#REF!</definedName>
    <definedName name="F_39_30_1">#N/A</definedName>
    <definedName name="F_39_30_2">"#REF!"</definedName>
    <definedName name="F_39_30_7">"#REF!"</definedName>
    <definedName name="F_39_300">#REF!</definedName>
    <definedName name="F_39_300_1">#N/A</definedName>
    <definedName name="F_39_300_2">"#REF!"</definedName>
    <definedName name="F_39_300_7">"#REF!"</definedName>
    <definedName name="F_39_330">#REF!</definedName>
    <definedName name="F_39_330_1">#N/A</definedName>
    <definedName name="F_39_330_2">"#REF!"</definedName>
    <definedName name="F_39_330_7">"#REF!"</definedName>
    <definedName name="F_39_360">#REF!</definedName>
    <definedName name="F_39_360_1">#N/A</definedName>
    <definedName name="F_39_360_2">"#REF!"</definedName>
    <definedName name="F_39_360_7">"#REF!"</definedName>
    <definedName name="F_39_390">#REF!</definedName>
    <definedName name="F_39_390_1">#N/A</definedName>
    <definedName name="F_39_390_2">"#REF!"</definedName>
    <definedName name="F_39_390_7">"#REF!"</definedName>
    <definedName name="F_39_420">#REF!</definedName>
    <definedName name="F_39_420_1">#N/A</definedName>
    <definedName name="F_39_420_2">"#REF!"</definedName>
    <definedName name="F_39_420_7">"#REF!"</definedName>
    <definedName name="F_39_450">#REF!</definedName>
    <definedName name="F_39_450_1">#N/A</definedName>
    <definedName name="F_39_450_2">"#REF!"</definedName>
    <definedName name="F_39_450_7">"#REF!"</definedName>
    <definedName name="F_39_480">#REF!</definedName>
    <definedName name="F_39_480_1">#N/A</definedName>
    <definedName name="F_39_480_2">"#REF!"</definedName>
    <definedName name="F_39_480_7">"#REF!"</definedName>
    <definedName name="F_39_510">#REF!</definedName>
    <definedName name="F_39_510_1">#N/A</definedName>
    <definedName name="F_39_510_2">"#REF!"</definedName>
    <definedName name="F_39_510_7">"#REF!"</definedName>
    <definedName name="F_39_540">#REF!</definedName>
    <definedName name="F_39_540_1">#N/A</definedName>
    <definedName name="F_39_540_2">"#REF!"</definedName>
    <definedName name="F_39_540_7">"#REF!"</definedName>
    <definedName name="F_39_570">#REF!</definedName>
    <definedName name="F_39_570_1">#N/A</definedName>
    <definedName name="F_39_570_2">"#REF!"</definedName>
    <definedName name="F_39_570_7">"#REF!"</definedName>
    <definedName name="F_39_60">#REF!</definedName>
    <definedName name="F_39_60_1">#N/A</definedName>
    <definedName name="F_39_60_2">"#REF!"</definedName>
    <definedName name="F_39_60_7">"#REF!"</definedName>
    <definedName name="F_39_600">#REF!</definedName>
    <definedName name="F_39_600_1">#N/A</definedName>
    <definedName name="F_39_600_2">"#REF!"</definedName>
    <definedName name="F_39_600_7">"#REF!"</definedName>
    <definedName name="F_39_630">#REF!</definedName>
    <definedName name="F_39_630_1">#N/A</definedName>
    <definedName name="F_39_630_2">"#REF!"</definedName>
    <definedName name="F_39_630_7">"#REF!"</definedName>
    <definedName name="F_39_660">#REF!</definedName>
    <definedName name="F_39_660_1">#N/A</definedName>
    <definedName name="F_39_660_2">"#REF!"</definedName>
    <definedName name="F_39_660_7">"#REF!"</definedName>
    <definedName name="F_39_690">#REF!</definedName>
    <definedName name="F_39_690_1">#N/A</definedName>
    <definedName name="F_39_690_2">"#REF!"</definedName>
    <definedName name="F_39_690_7">"#REF!"</definedName>
    <definedName name="F_39_720">#REF!</definedName>
    <definedName name="F_39_720_1">#N/A</definedName>
    <definedName name="F_39_720_2">"#REF!"</definedName>
    <definedName name="F_39_720_7">"#REF!"</definedName>
    <definedName name="F_39_90">#REF!</definedName>
    <definedName name="F_39_90_1">#N/A</definedName>
    <definedName name="F_39_90_2">"#REF!"</definedName>
    <definedName name="F_39_90_7">"#REF!"</definedName>
    <definedName name="F_40_120">#REF!</definedName>
    <definedName name="F_40_120_1">#N/A</definedName>
    <definedName name="F_40_120_2">"#REF!"</definedName>
    <definedName name="F_40_120_7">"#REF!"</definedName>
    <definedName name="F_40_150">#REF!</definedName>
    <definedName name="F_40_150_1">#N/A</definedName>
    <definedName name="F_40_150_2">"#REF!"</definedName>
    <definedName name="F_40_150_7">"#REF!"</definedName>
    <definedName name="F_40_180">#REF!</definedName>
    <definedName name="F_40_180_1">#N/A</definedName>
    <definedName name="F_40_180_2">"#REF!"</definedName>
    <definedName name="F_40_180_7">"#REF!"</definedName>
    <definedName name="F_40_210">#REF!</definedName>
    <definedName name="F_40_210_1">#N/A</definedName>
    <definedName name="F_40_210_2">"#REF!"</definedName>
    <definedName name="F_40_210_7">"#REF!"</definedName>
    <definedName name="F_40_240">#REF!</definedName>
    <definedName name="F_40_240_1">#N/A</definedName>
    <definedName name="F_40_240_2">"#REF!"</definedName>
    <definedName name="F_40_240_7">"#REF!"</definedName>
    <definedName name="F_40_270">#REF!</definedName>
    <definedName name="F_40_270_1">#N/A</definedName>
    <definedName name="F_40_270_2">"#REF!"</definedName>
    <definedName name="F_40_270_7">"#REF!"</definedName>
    <definedName name="F_40_30">#REF!</definedName>
    <definedName name="F_40_30_1">#N/A</definedName>
    <definedName name="F_40_30_2">"#REF!"</definedName>
    <definedName name="F_40_30_7">"#REF!"</definedName>
    <definedName name="F_40_300">#REF!</definedName>
    <definedName name="F_40_300_1">#N/A</definedName>
    <definedName name="F_40_300_2">"#REF!"</definedName>
    <definedName name="F_40_300_7">"#REF!"</definedName>
    <definedName name="F_40_330">#REF!</definedName>
    <definedName name="F_40_330_1">#N/A</definedName>
    <definedName name="F_40_330_2">"#REF!"</definedName>
    <definedName name="F_40_330_7">"#REF!"</definedName>
    <definedName name="F_40_360">#REF!</definedName>
    <definedName name="F_40_360_1">#N/A</definedName>
    <definedName name="F_40_360_2">"#REF!"</definedName>
    <definedName name="F_40_360_7">"#REF!"</definedName>
    <definedName name="F_40_390">#REF!</definedName>
    <definedName name="F_40_390_1">#N/A</definedName>
    <definedName name="F_40_390_2">"#REF!"</definedName>
    <definedName name="F_40_390_7">"#REF!"</definedName>
    <definedName name="F_40_420">#REF!</definedName>
    <definedName name="F_40_420_1">#N/A</definedName>
    <definedName name="F_40_420_2">"#REF!"</definedName>
    <definedName name="F_40_420_7">"#REF!"</definedName>
    <definedName name="F_40_450">#REF!</definedName>
    <definedName name="F_40_450_1">#N/A</definedName>
    <definedName name="F_40_450_2">"#REF!"</definedName>
    <definedName name="F_40_450_7">"#REF!"</definedName>
    <definedName name="F_40_480">#REF!</definedName>
    <definedName name="F_40_480_1">#N/A</definedName>
    <definedName name="F_40_480_2">"#REF!"</definedName>
    <definedName name="F_40_480_7">"#REF!"</definedName>
    <definedName name="F_40_510">#REF!</definedName>
    <definedName name="F_40_510_1">#N/A</definedName>
    <definedName name="F_40_510_2">"#REF!"</definedName>
    <definedName name="F_40_510_7">"#REF!"</definedName>
    <definedName name="F_40_540">#REF!</definedName>
    <definedName name="F_40_540_1">#N/A</definedName>
    <definedName name="F_40_540_2">"#REF!"</definedName>
    <definedName name="F_40_540_7">"#REF!"</definedName>
    <definedName name="F_40_570">#REF!</definedName>
    <definedName name="F_40_570_1">#N/A</definedName>
    <definedName name="F_40_570_2">"#REF!"</definedName>
    <definedName name="F_40_570_7">"#REF!"</definedName>
    <definedName name="F_40_60">#REF!</definedName>
    <definedName name="F_40_60_1">#N/A</definedName>
    <definedName name="F_40_60_2">"#REF!"</definedName>
    <definedName name="F_40_60_7">"#REF!"</definedName>
    <definedName name="F_40_600">#REF!</definedName>
    <definedName name="F_40_600_1">#N/A</definedName>
    <definedName name="F_40_600_2">"#REF!"</definedName>
    <definedName name="F_40_600_7">"#REF!"</definedName>
    <definedName name="F_40_630">#REF!</definedName>
    <definedName name="F_40_630_1">#N/A</definedName>
    <definedName name="F_40_630_2">"#REF!"</definedName>
    <definedName name="F_40_630_7">"#REF!"</definedName>
    <definedName name="F_40_660">#REF!</definedName>
    <definedName name="F_40_660_1">#N/A</definedName>
    <definedName name="F_40_660_2">"#REF!"</definedName>
    <definedName name="F_40_660_7">"#REF!"</definedName>
    <definedName name="F_40_690">#REF!</definedName>
    <definedName name="F_40_690_1">#N/A</definedName>
    <definedName name="F_40_690_2">"#REF!"</definedName>
    <definedName name="F_40_690_7">"#REF!"</definedName>
    <definedName name="F_40_720">#REF!</definedName>
    <definedName name="F_40_720_1">#N/A</definedName>
    <definedName name="F_40_720_2">"#REF!"</definedName>
    <definedName name="F_40_720_7">"#REF!"</definedName>
    <definedName name="F_40_90">#REF!</definedName>
    <definedName name="F_40_90_1">#N/A</definedName>
    <definedName name="F_40_90_2">"#REF!"</definedName>
    <definedName name="F_40_90_7">"#REF!"</definedName>
    <definedName name="FAT">#REF!</definedName>
    <definedName name="FAT.SERVICO">'[28]Anexo C - PlanConsolidada'!$I$2</definedName>
    <definedName name="FATOR">'[29]ESTAÇÃO ELEVATÓRIA SERV'!#REF!</definedName>
    <definedName name="FATOR_1">#N/A</definedName>
    <definedName name="FATOR_2">#N/A</definedName>
    <definedName name="FATOR_3">'[13]anexo s'!#REF!</definedName>
    <definedName name="FATOR_7">"#REF!"</definedName>
    <definedName name="FATOR1">[9]COMP!$N$3</definedName>
    <definedName name="fatorgeral">#REF!</definedName>
    <definedName name="FD">#REF!</definedName>
    <definedName name="fdfdfdsfsdfsdf">#REF!</definedName>
    <definedName name="FERRO">#REF!</definedName>
    <definedName name="FF">#REF!</definedName>
    <definedName name="FFATOR">#REF!</definedName>
    <definedName name="fff">#REF!</definedName>
    <definedName name="FG">#REF!</definedName>
    <definedName name="FHDSH">#REF!</definedName>
    <definedName name="financeiro">#REF!</definedName>
    <definedName name="FORN_ACESS_EMISS">#REF!</definedName>
    <definedName name="FORN_ACESS_EMISS2_M">#REF!</definedName>
    <definedName name="FORN_ACESS_EMISS3_M">#REF!</definedName>
    <definedName name="FORN_ACESS_REDE_COL">#REF!</definedName>
    <definedName name="FORN_ACESSÓRIOS">#REF!</definedName>
    <definedName name="FORN_CON_EMISS3_M">#REF!</definedName>
    <definedName name="FORN_CONEX">#REF!</definedName>
    <definedName name="FORN_CONEX_EMISS">#REF!</definedName>
    <definedName name="FORN_CONEX_PEÇAS">#REF!</definedName>
    <definedName name="FORN_PEÇAS_EMISS2_M">#REF!</definedName>
    <definedName name="FORN_TUB_EMISS">#REF!</definedName>
    <definedName name="FORN_TUB_EMISS2_M">#REF!</definedName>
    <definedName name="FORN_TUB_EMISS3_M">#REF!</definedName>
    <definedName name="FORN_TUB_REDE_COL">#REF!</definedName>
    <definedName name="FORN_TUBU">#REF!</definedName>
    <definedName name="FUNDAÇÕES">#REF!</definedName>
    <definedName name="Furação">[6]EQUIPAM.!$C$227</definedName>
    <definedName name="g">#REF!</definedName>
    <definedName name="G_01">#REF!</definedName>
    <definedName name="G_01_1">#REF!</definedName>
    <definedName name="G_01_2">'[30]Anexo V - PREÇO ORIGINAL'!$G$7</definedName>
    <definedName name="G_01_7">"#REF!"</definedName>
    <definedName name="G_02">'[29]MELHORIA SANT SERVIÇO'!#REF!</definedName>
    <definedName name="G_02_1">#REF!</definedName>
    <definedName name="G_02_2">'[30]Anexo V - PREÇO ORIGINAL'!$G$57</definedName>
    <definedName name="G_02_7">"#REF!"</definedName>
    <definedName name="G_03">'[29]MELHORIA SANT SERVIÇO'!#REF!</definedName>
    <definedName name="G_03_1">#REF!</definedName>
    <definedName name="G_03_2">'[30]Anexo V - PREÇO ORIGINAL'!$G$366</definedName>
    <definedName name="G_03_7">"#REF!"</definedName>
    <definedName name="G_04">'[29]MELHORIA SANT SERVIÇO'!#REF!</definedName>
    <definedName name="G_04_1">#REF!</definedName>
    <definedName name="G_04_2">'[30]Anexo V - PREÇO ORIGINAL'!$G$428</definedName>
    <definedName name="G_04_3">#REF!</definedName>
    <definedName name="G_04_7">"#REF!"</definedName>
    <definedName name="G_040">'[17]Planilha com BDI'!#REF!</definedName>
    <definedName name="G_041">'[17]Planilha com BDI'!#REF!</definedName>
    <definedName name="G_05">'[29]MELHORIA SANT SERVIÇO'!#REF!</definedName>
    <definedName name="G_05_1">#REF!</definedName>
    <definedName name="G_05_2">'[30]Anexo V - PREÇO ORIGINAL'!$G$528</definedName>
    <definedName name="G_05_7">"#REF!"</definedName>
    <definedName name="G_06">'[29]MELHORIA SANT SERVIÇO'!#REF!</definedName>
    <definedName name="G_06_1">#N/A</definedName>
    <definedName name="G_06_2">'[30]Anexo V - PREÇO ORIGINAL'!$G$626</definedName>
    <definedName name="G_06_7">"#REF!"</definedName>
    <definedName name="G_07">'[29]MELHORIA SANT SERVIÇO'!#REF!</definedName>
    <definedName name="G_07_1">#N/A</definedName>
    <definedName name="G_07_2">'[30]Anexo V - PREÇO ORIGINAL'!$G$728</definedName>
    <definedName name="G_07_7">"#REF!"</definedName>
    <definedName name="G_08">'[29]MELHORIA SANT SERVIÇO'!#REF!</definedName>
    <definedName name="G_08_1">#N/A</definedName>
    <definedName name="G_08_2">'[30]Anexo V - PREÇO ORIGINAL'!$G$848</definedName>
    <definedName name="G_08_3">'[13]anexo s'!#REF!</definedName>
    <definedName name="G_08_7">"#REF!"</definedName>
    <definedName name="G_09">'[29]MELHORIA SANT SERVIÇO'!#REF!</definedName>
    <definedName name="G_09_1">#N/A</definedName>
    <definedName name="G_09_2">'[30]Anexo V - PREÇO ORIGINAL'!$G$926</definedName>
    <definedName name="G_09_3">'[13]anexo s'!#REF!</definedName>
    <definedName name="G_09_7">"#REF!"</definedName>
    <definedName name="G_10">'[29]MELHORIA SANT SERVIÇO'!#REF!</definedName>
    <definedName name="G_10_1">#N/A</definedName>
    <definedName name="G_10_2">'[30]Anexo V - PREÇO ORIGINAL'!$G$1053</definedName>
    <definedName name="G_10_3">'[13]anexo s'!#REF!</definedName>
    <definedName name="G_10_7">"#REF!"</definedName>
    <definedName name="G_11">[27]Planilha!$I$224</definedName>
    <definedName name="G_11_1">#N/A</definedName>
    <definedName name="G_11_3">'[13]anexo s'!#REF!</definedName>
    <definedName name="G_11_7">"#REF!"</definedName>
    <definedName name="G_12">[27]Planilha!$I$246</definedName>
    <definedName name="G_12_1">#N/A</definedName>
    <definedName name="G_12_3">'[13]anexo s'!#REF!</definedName>
    <definedName name="G_12_7">"#REF!"</definedName>
    <definedName name="G_13">[27]Planilha!$I$255</definedName>
    <definedName name="G_13_1">#N/A</definedName>
    <definedName name="G_13_3">'[13]anexo s'!#REF!</definedName>
    <definedName name="G_13_7">"#REF!"</definedName>
    <definedName name="G_14">[27]Planilha!#REF!</definedName>
    <definedName name="G_14_1">#N/A</definedName>
    <definedName name="G_14_3">'[13]anexo s'!#REF!</definedName>
    <definedName name="G_14_7">"#REF!"</definedName>
    <definedName name="G_15">[27]Planilha!#REF!</definedName>
    <definedName name="G_15_1">#N/A</definedName>
    <definedName name="G_15_3">'[13]anexo s'!#REF!</definedName>
    <definedName name="G_15_7">"#REF!"</definedName>
    <definedName name="G_16">[27]Planilha!#REF!</definedName>
    <definedName name="G_16_1">#N/A</definedName>
    <definedName name="G_16_3">'[13]anexo s'!#REF!</definedName>
    <definedName name="G_16_7">"#REF!"</definedName>
    <definedName name="G_17">[27]Planilha!#REF!</definedName>
    <definedName name="G_17_1">#N/A</definedName>
    <definedName name="G_17_3">'[13]anexo s'!#REF!</definedName>
    <definedName name="G_17_7">"#REF!"</definedName>
    <definedName name="G_18">[27]Planilha!#REF!</definedName>
    <definedName name="G_18_1">#N/A</definedName>
    <definedName name="G_18_3">'[13]anexo s'!#REF!</definedName>
    <definedName name="G_18_7">"#REF!"</definedName>
    <definedName name="G_19">[27]Planilha!#REF!</definedName>
    <definedName name="G_19_1">#N/A</definedName>
    <definedName name="G_19_3">'[13]anexo s'!#REF!</definedName>
    <definedName name="G_19_7">"#REF!"</definedName>
    <definedName name="G_20">[27]Planilha!#REF!</definedName>
    <definedName name="G_20_1">#N/A</definedName>
    <definedName name="G_20_3">'[13]anexo s'!#REF!</definedName>
    <definedName name="G_20_7">"#REF!"</definedName>
    <definedName name="G_21">[27]Planilha!#REF!</definedName>
    <definedName name="G_21_1">#N/A</definedName>
    <definedName name="G_21_3">'[13]anexo s'!#REF!</definedName>
    <definedName name="G_21_7">"#REF!"</definedName>
    <definedName name="G_22">[27]Planilha!#REF!</definedName>
    <definedName name="G_22_1">#N/A</definedName>
    <definedName name="G_22_3">'[13]anexo s'!#REF!</definedName>
    <definedName name="G_22_7">"#REF!"</definedName>
    <definedName name="G_23">[27]Planilha!#REF!</definedName>
    <definedName name="G_23_1">#N/A</definedName>
    <definedName name="G_23_3">'[13]anexo s'!#REF!</definedName>
    <definedName name="G_23_7">"#REF!"</definedName>
    <definedName name="G_24">[27]Planilha!#REF!</definedName>
    <definedName name="G_24_1">#N/A</definedName>
    <definedName name="G_24_3">'[13]anexo s'!#REF!</definedName>
    <definedName name="G_24_7">"#REF!"</definedName>
    <definedName name="G_25">[27]Planilha!#REF!</definedName>
    <definedName name="G_25_1">#N/A</definedName>
    <definedName name="G_25_3">'[13]anexo s'!#REF!</definedName>
    <definedName name="G_25_7">"#REF!"</definedName>
    <definedName name="G_26">[31]ORÇ!#REF!</definedName>
    <definedName name="G_26_1">#N/A</definedName>
    <definedName name="G_26_7">"#REF!"</definedName>
    <definedName name="G_27">[31]ORÇ!#REF!</definedName>
    <definedName name="G_27_1">#N/A</definedName>
    <definedName name="G_27_7">"#REF!"</definedName>
    <definedName name="G_28">[31]ORÇ!#REF!</definedName>
    <definedName name="G_28_1">#N/A</definedName>
    <definedName name="G_28_7">"#REF!"</definedName>
    <definedName name="G_29">[31]ORÇ!#REF!</definedName>
    <definedName name="G_29_1">#N/A</definedName>
    <definedName name="G_29_7">"#REF!"</definedName>
    <definedName name="G_30">[31]ORÇ!#REF!</definedName>
    <definedName name="G_30_1">#N/A</definedName>
    <definedName name="G_30_7">"#REF!"</definedName>
    <definedName name="G_31">#REF!</definedName>
    <definedName name="G_31_1">#N/A</definedName>
    <definedName name="G_31_7">"#REF!"</definedName>
    <definedName name="G_32">#REF!</definedName>
    <definedName name="G_32_1">#N/A</definedName>
    <definedName name="G_32_7">"#REF!"</definedName>
    <definedName name="G_33">#REF!</definedName>
    <definedName name="G_33_1">#N/A</definedName>
    <definedName name="G_33_7">"#REF!"</definedName>
    <definedName name="G_34">#REF!</definedName>
    <definedName name="G_34_1">#N/A</definedName>
    <definedName name="G_34_7">"#REF!"</definedName>
    <definedName name="G_35">#REF!</definedName>
    <definedName name="G_35_1">#N/A</definedName>
    <definedName name="G_35_7">"#REF!"</definedName>
    <definedName name="G_36">#REF!</definedName>
    <definedName name="G_36_1">#N/A</definedName>
    <definedName name="G_36_7">"#REF!"</definedName>
    <definedName name="G_37">#REF!</definedName>
    <definedName name="G_37_1">#N/A</definedName>
    <definedName name="G_37_7">"#REF!"</definedName>
    <definedName name="G_38">#REF!</definedName>
    <definedName name="G_38_1">#N/A</definedName>
    <definedName name="G_38_2">#N/A</definedName>
    <definedName name="G_38_7">"#REF!"</definedName>
    <definedName name="G_39">#REF!</definedName>
    <definedName name="G_39_1">#N/A</definedName>
    <definedName name="G_39_2">#N/A</definedName>
    <definedName name="G_39_7">"#REF!"</definedName>
    <definedName name="G_4">[32]AGUA!#REF!</definedName>
    <definedName name="G_40">#REF!</definedName>
    <definedName name="G_40_1">#N/A</definedName>
    <definedName name="G_40_2">#N/A</definedName>
    <definedName name="G_40_7">"#REF!"</definedName>
    <definedName name="G_41">#REF!</definedName>
    <definedName name="G_42">#REF!</definedName>
    <definedName name="G_43">#REF!</definedName>
    <definedName name="G_44">#REF!</definedName>
    <definedName name="G_45">#REF!</definedName>
    <definedName name="G_46">#REF!</definedName>
    <definedName name="G_47">#REF!</definedName>
    <definedName name="G_48">#REF!</definedName>
    <definedName name="G_49">#REF!</definedName>
    <definedName name="G_50">#REF!</definedName>
    <definedName name="G_51">#REF!</definedName>
    <definedName name="G_52">#REF!</definedName>
    <definedName name="G_53">#REF!</definedName>
    <definedName name="GERAL">#REF!</definedName>
    <definedName name="gf">#REF!</definedName>
    <definedName name="ggg">#REF!</definedName>
    <definedName name="GH">#REF!</definedName>
    <definedName name="_xlnm.Recorder">#REF!</definedName>
    <definedName name="H" hidden="1">{#N/A,#N/A,FALSE,"Planilha";#N/A,#N/A,FALSE,"Resumo";#N/A,#N/A,FALSE,"Fisico";#N/A,#N/A,FALSE,"Financeiro";#N/A,#N/A,FALSE,"Financeiro"}</definedName>
    <definedName name="HCVBC">#REF!</definedName>
    <definedName name="hhh">#REF!</definedName>
    <definedName name="HHHHAAA">#REF!</definedName>
    <definedName name="HIDRÁULICA">#REF!</definedName>
    <definedName name="HIDRÁULICA_1">#REF!</definedName>
    <definedName name="HIDRÁULICA_10">#REF!</definedName>
    <definedName name="HIDRÁULICA_6">#REF!</definedName>
    <definedName name="HIDRÁULICA_8">#REF!</definedName>
    <definedName name="HIDRÁULICA_9">#REF!</definedName>
    <definedName name="I">#REF!</definedName>
    <definedName name="I_1">#REF!</definedName>
    <definedName name="I_10">#REF!</definedName>
    <definedName name="I_6">#REF!</definedName>
    <definedName name="I_8">#REF!</definedName>
    <definedName name="I_9">#REF!</definedName>
    <definedName name="IBD">'[17]Planilha com BDI'!#REF!</definedName>
    <definedName name="iii">#REF!</definedName>
    <definedName name="IIII">#REF!</definedName>
    <definedName name="inclin">[6]EQUIPAM.!$C$183</definedName>
    <definedName name="indice">'[33]ILUMINAÇÃO EXTERNA'!#REF!</definedName>
    <definedName name="INST_PROVISÓRIAS">#REF!</definedName>
    <definedName name="ioiioi">#REF!</definedName>
    <definedName name="IR">#REF!</definedName>
    <definedName name="IR_1">#REF!</definedName>
    <definedName name="IR_10">#REF!</definedName>
    <definedName name="IR_6">#REF!</definedName>
    <definedName name="IR_8">#REF!</definedName>
    <definedName name="IR_9">#REF!</definedName>
    <definedName name="isaac" hidden="1">[11]Detail!#REF!</definedName>
    <definedName name="ITEM">#REF!</definedName>
    <definedName name="jjj">#REF!</definedName>
    <definedName name="JR_PAGE_ANCHOR_0_1" localSheetId="5">'CRONOGRAMA DE METAS'!#REF!</definedName>
    <definedName name="JR_PAGE_ANCHOR_0_1" localSheetId="4">'EAP DE MEDIÇÃO'!#REF!</definedName>
    <definedName name="JR_PAGE_ANCHOR_0_1" localSheetId="3">'[34]1ª MED'!#REF!</definedName>
    <definedName name="JR_PAGE_ANCHOR_0_1">#REF!</definedName>
    <definedName name="JR_PAGE_ANCHOR_1_1">#REF!</definedName>
    <definedName name="JR_PAGE_ANCHOR_2_1">#REF!</definedName>
    <definedName name="JR_PAGE_ANCHOR_3_1">#REF!</definedName>
    <definedName name="JR_PAGE_ANCHOR_4_1">#REF!</definedName>
    <definedName name="JR_PAGE_ANCHOR_5_1">#REF!</definedName>
    <definedName name="JR_PAGE_ANCHOR_6_1">#REF!</definedName>
    <definedName name="k">#REF!</definedName>
    <definedName name="KAKAKA">#REF!</definedName>
    <definedName name="KAKAKAK">#REF!</definedName>
    <definedName name="kk">#REF!</definedName>
    <definedName name="kkk">#REF!</definedName>
    <definedName name="KKKKK">#REF!</definedName>
    <definedName name="L.S.">#REF!</definedName>
    <definedName name="L.S._1">#REF!</definedName>
    <definedName name="L.S._10">#REF!</definedName>
    <definedName name="L.S._6">#REF!</definedName>
    <definedName name="L.S._8">#REF!</definedName>
    <definedName name="L.S._9">#REF!</definedName>
    <definedName name="L_S_">#REF!</definedName>
    <definedName name="L_S__1">#REF!</definedName>
    <definedName name="L_S__10">#REF!</definedName>
    <definedName name="L_S__6">#REF!</definedName>
    <definedName name="L_S__8">#REF!</definedName>
    <definedName name="L_S__9">#REF!</definedName>
    <definedName name="LASTRO_CONCRETO">#REF!</definedName>
    <definedName name="LASTRO_EMISS3_S">#REF!</definedName>
    <definedName name="LEIS">[35]TABELA!$G$2</definedName>
    <definedName name="LIG_PRED_SERV">#REF!</definedName>
    <definedName name="LIG_PREDIAIS_MAT">#REF!</definedName>
    <definedName name="LIGAÇÃO_PREDIAL_MATERIAL">'[14]ligação predial'!$H$19</definedName>
    <definedName name="LIGAÇÃO_PREDIAL_SERVIÇOS">'[14]ligação predial'!$H$9</definedName>
    <definedName name="LIGAÇÕES">#REF!</definedName>
    <definedName name="LILILI">#REF!</definedName>
    <definedName name="LIM_TERRENO">#REF!</definedName>
    <definedName name="lixamad">[9]COMP!$AD$2</definedName>
    <definedName name="lll">#REF!</definedName>
    <definedName name="ln" hidden="1">[2]Detail!#REF!</definedName>
    <definedName name="LOC_EMISS3">#REF!</definedName>
    <definedName name="LOCAÇÃO">#REF!</definedName>
    <definedName name="LOCAÇÃO_EMISS">#REF!</definedName>
    <definedName name="LOCAÇÃO_EMISS2">#REF!</definedName>
    <definedName name="LOCAR_OBRA">#REF!</definedName>
    <definedName name="LOCAR_OBRA_1">#REF!</definedName>
    <definedName name="LOCAR_OBRA_10">#REF!</definedName>
    <definedName name="LOCAR_OBRA_6">#REF!</definedName>
    <definedName name="LOCAR_OBRA_8">#REF!</definedName>
    <definedName name="LOCAR_OBRA_9">#REF!</definedName>
    <definedName name="LOUÇAS">#REF!</definedName>
    <definedName name="LS">'[36]ORÇAMENTO SINAPI'!$H$7</definedName>
    <definedName name="LS_1">#REF!</definedName>
    <definedName name="LS_1_4">#REF!</definedName>
    <definedName name="LS_1_5">#REF!</definedName>
    <definedName name="LS_10">#REF!</definedName>
    <definedName name="LS_2">"#REF!"</definedName>
    <definedName name="LS_3">"#REF!"</definedName>
    <definedName name="LS_4">"#REF!"</definedName>
    <definedName name="LS_6">#REF!</definedName>
    <definedName name="LS_8">#REF!</definedName>
    <definedName name="LS_9">#REF!</definedName>
    <definedName name="lsoc">#REF!</definedName>
    <definedName name="MACROMEDICAO">'[37]Anexo C - PlanConsolidada'!#REF!</definedName>
    <definedName name="MADEIRA">#REF!</definedName>
    <definedName name="MAT">[9]COMPINST!$P$2</definedName>
    <definedName name="MAT.DN100">#REF!</definedName>
    <definedName name="MAT.DN150">#REF!</definedName>
    <definedName name="MAT.DN250">#REF!</definedName>
    <definedName name="MAT.DN50">#REF!</definedName>
    <definedName name="MAT.MAG100">#REF!</definedName>
    <definedName name="MAT.MAG250">#REF!</definedName>
    <definedName name="MAT.MAG300">#REF!</definedName>
    <definedName name="MAT.MAG400">#REF!</definedName>
    <definedName name="MAT.MAG50">#REF!</definedName>
    <definedName name="MAT.MAG75">#REF!</definedName>
    <definedName name="MAT.REM50">#REF!</definedName>
    <definedName name="Materiais">#REF!</definedName>
    <definedName name="MATERIAIS_1">#REF!</definedName>
    <definedName name="Materiais_2">"#REF!"</definedName>
    <definedName name="Materiais_3">"#REF!"</definedName>
    <definedName name="Materiais_4">"#REF!"</definedName>
    <definedName name="MDO">#REF!</definedName>
    <definedName name="MDO_1">"#REF!"</definedName>
    <definedName name="MDO_2">"#REF!"</definedName>
    <definedName name="MDO_3">"#REF!"</definedName>
    <definedName name="MDO_4">"#REF!"</definedName>
    <definedName name="MED">#REF!</definedName>
    <definedName name="Medição">[38]Consolidado!#REF!</definedName>
    <definedName name="MEMERIAL">#REF!</definedName>
    <definedName name="MEMO_CALC">#REF!</definedName>
    <definedName name="memocalc">#REF!</definedName>
    <definedName name="mmm">#REF!</definedName>
    <definedName name="MNM">#REF!</definedName>
    <definedName name="MOBRA">[9]COMPINST!$P$1</definedName>
    <definedName name="MOBRA1">[9]COMPINST!$R$2</definedName>
    <definedName name="MOBRA2">[39]CPU!$R$3</definedName>
    <definedName name="MOBRA3">[40]COMP!$R$4</definedName>
    <definedName name="modelo">'[3]COMPOSIÇÕES SERVIÇOS'!#REF!</definedName>
    <definedName name="MONTADOR">[25]COMP!$R$9</definedName>
    <definedName name="MOV_TERR_EMISS3_S">#REF!</definedName>
    <definedName name="MOV_TERRA">#REF!</definedName>
    <definedName name="MOV_TERRA_EMISS">#REF!</definedName>
    <definedName name="MOV_TERRA_EMISS2">#REF!</definedName>
    <definedName name="N">#REF!</definedName>
    <definedName name="N_1">#REF!</definedName>
    <definedName name="N_10">#REF!</definedName>
    <definedName name="N_6">#REF!</definedName>
    <definedName name="N_8">#REF!</definedName>
    <definedName name="N_9">#REF!</definedName>
    <definedName name="necessidades_de_produção_na_obra">[6]EQUIPAM.!$B$8</definedName>
    <definedName name="NF">#REF!</definedName>
    <definedName name="NF_1">#REF!</definedName>
    <definedName name="NF_10">#REF!</definedName>
    <definedName name="NF_6">#REF!</definedName>
    <definedName name="NF_8">#REF!</definedName>
    <definedName name="NF_9">#REF!</definedName>
    <definedName name="nnn">#REF!</definedName>
    <definedName name="NOVA">#REF!</definedName>
    <definedName name="NOVO">#REF!</definedName>
    <definedName name="OBRAS_CIVIS_SUBTRECHO1.1">#REF!</definedName>
    <definedName name="OBRAS_CIVIS_SUBTRECHO1.2">#REF!</definedName>
    <definedName name="OBRAS_CIVIS_SUBTRECHO1.3">#REF!</definedName>
    <definedName name="OCem">"cem"</definedName>
    <definedName name="OCem_6">"cem"</definedName>
    <definedName name="OMP">#REF!</definedName>
    <definedName name="ooo">#REF!</definedName>
    <definedName name="OOOOOOOOO">#REF!</definedName>
    <definedName name="ORAV">#REF!</definedName>
    <definedName name="ORC">#REF!</definedName>
    <definedName name="orca">#REF!</definedName>
    <definedName name="ORCAMENT">#REF!</definedName>
    <definedName name="ORCAMENTO">#REF!</definedName>
    <definedName name="ORÇAMENTO3">#REF!</definedName>
    <definedName name="orcamentoa">#REF!</definedName>
    <definedName name="p">#REF!</definedName>
    <definedName name="P.UND.MAG100">#REF!</definedName>
    <definedName name="P.UND.MAG250">#REF!</definedName>
    <definedName name="P.UND.MAG300">#REF!</definedName>
    <definedName name="P.UND.MAG400">#REF!</definedName>
    <definedName name="P.UND.MAG50">#REF!</definedName>
    <definedName name="P.UND.MAG75">#REF!</definedName>
    <definedName name="P.UND.REM">#REF!</definedName>
    <definedName name="P.UNIT.CANTEIRO">#REF!</definedName>
    <definedName name="p1_">[6]EQUIPAM.!$C$189</definedName>
    <definedName name="p2_">[6]EQUIPAM.!$C$200</definedName>
    <definedName name="PALNILHA">#REF!</definedName>
    <definedName name="PAV_EMISS3_S">#REF!</definedName>
    <definedName name="PAVIM_EMISS">#REF!</definedName>
    <definedName name="PAVIM_EMISS2">#REF!</definedName>
    <definedName name="PAVIMENTAÇÃO">#REF!</definedName>
    <definedName name="PE">#REF!</definedName>
    <definedName name="PE_1">#REF!</definedName>
    <definedName name="PE_10">#REF!</definedName>
    <definedName name="PE_6">#REF!</definedName>
    <definedName name="PE_8">#REF!</definedName>
    <definedName name="PE_9">#REF!</definedName>
    <definedName name="PEDRA">#REF!</definedName>
    <definedName name="PEDRA_1">#REF!</definedName>
    <definedName name="PEDRA_10">#REF!</definedName>
    <definedName name="PEDRA_6">#REF!</definedName>
    <definedName name="PEDRA_8">#REF!</definedName>
    <definedName name="PEDRA_9">#REF!</definedName>
    <definedName name="PEDREIRO">[9]COMP!$AH$1</definedName>
    <definedName name="pedrisco">[9]COMP!$V$1</definedName>
    <definedName name="PESQUISA">'[41]TABELA 24.1'!$B$5:$G$5138</definedName>
    <definedName name="PLACA_OBRA">#REF!</definedName>
    <definedName name="placaOBRA">#REF!</definedName>
    <definedName name="placaOBRA_1">#REF!</definedName>
    <definedName name="placaOBRA_10">#REF!</definedName>
    <definedName name="placaOBRA_6">#REF!</definedName>
    <definedName name="placaOBRA_8">#REF!</definedName>
    <definedName name="placaOBRA_9">#REF!</definedName>
    <definedName name="PLANILHA">#REF!</definedName>
    <definedName name="plano_de_fogo">[6]EQUIPAM.!$A$176:$F$229</definedName>
    <definedName name="Plu">{0," mil"," milhões"," bilhões"," trilhões"}</definedName>
    <definedName name="Plu_6">{0," mil"," milhões"," bilhões"," trilhões"}</definedName>
    <definedName name="PM.REDE.100">#REF!</definedName>
    <definedName name="PM.REDE.150">#REF!</definedName>
    <definedName name="PM.REDE.250">#REF!</definedName>
    <definedName name="PM.REDE.50">#REF!</definedName>
    <definedName name="pnt3x3">[9]COMP!$AB$1</definedName>
    <definedName name="POÇO_VISIT">#REF!</definedName>
    <definedName name="POR_INTERNAS">#REF!</definedName>
    <definedName name="POR_INTERNAS_1">#REF!</definedName>
    <definedName name="POR_INTERNAS_10">#REF!</definedName>
    <definedName name="POR_INTERNAS_6">#REF!</definedName>
    <definedName name="POR_INTERNAS_8">#REF!</definedName>
    <definedName name="POR_INTERNAS_9">#REF!</definedName>
    <definedName name="PORT60INTER">#REF!</definedName>
    <definedName name="ppp">#REF!</definedName>
    <definedName name="Preço_Unitário">#REF!</definedName>
    <definedName name="Preço_Unitário_1">#REF!</definedName>
    <definedName name="Preço_Unitário_7">"#REF!"</definedName>
    <definedName name="PREGOS">#REF!</definedName>
    <definedName name="PV">#REF!</definedName>
    <definedName name="PV_1">#REF!</definedName>
    <definedName name="PV_10">#REF!</definedName>
    <definedName name="PV_6">#REF!</definedName>
    <definedName name="PV_8">#REF!</definedName>
    <definedName name="PV_9">#REF!</definedName>
    <definedName name="Q">#REF!</definedName>
    <definedName name="QEQWEQWEQWE">#REF!</definedName>
    <definedName name="QEWQWEQWE">#REF!</definedName>
    <definedName name="qqq">#REF!</definedName>
    <definedName name="qqqqqqqq">#REF!</definedName>
    <definedName name="qqqqqqqqq">#REF!</definedName>
    <definedName name="qualifor">#REF!</definedName>
    <definedName name="QUANT_PRAÇA">#REF!</definedName>
    <definedName name="Quantidade">#REF!</definedName>
    <definedName name="Quantidade_1">#REF!</definedName>
    <definedName name="Quantidade_7">"#REF!"</definedName>
    <definedName name="QWQWEQWQ">#REF!</definedName>
    <definedName name="QWQWQ">#REF!</definedName>
    <definedName name="QWQWQWQ">#REF!</definedName>
    <definedName name="QWWQWQW">#REF!</definedName>
    <definedName name="RDRENA">#REF!</definedName>
    <definedName name="REDE_COLETORA_MAT">#REF!</definedName>
    <definedName name="REDE_COLETORA_MATERIAL">'[14]REDE COLETORA'!$H$67</definedName>
    <definedName name="REDE_COLETORA_SERV">#REF!</definedName>
    <definedName name="REDE_COLETORA_SERVIÇOS">'[14]REDE COLETORA'!$H$9</definedName>
    <definedName name="REDE_DE_DISTRIBUIÇÃO___MATERIAL">[32]AGUA!#REF!</definedName>
    <definedName name="REDE_DE_DISTRIBUIÇÃO_MATERIAL">[32]AGUA!#REF!</definedName>
    <definedName name="REJUNT">#REF!</definedName>
    <definedName name="REMANEJAMENTO">'[37]Anexo C - PlanConsolidada'!#REF!</definedName>
    <definedName name="RER" hidden="1">{#N/A,#N/A,FALSE,"Planilha";#N/A,#N/A,FALSE,"Resumo";#N/A,#N/A,FALSE,"Fisico";#N/A,#N/A,FALSE,"Financeiro";#N/A,#N/A,FALSE,"Financeiro"}</definedName>
    <definedName name="Resumo_dos_Custos_Unitários_de_Referência">'[42]Banco de Dados'!$T$1:$W$462</definedName>
    <definedName name="revestimentos">#REF!</definedName>
    <definedName name="ROAC">#REF!</definedName>
    <definedName name="ROC">#REF!</definedName>
    <definedName name="Rodovia">#REF!</definedName>
    <definedName name="RR">[43]DETALHADO!#REF!</definedName>
    <definedName name="rrr">#REF!</definedName>
    <definedName name="rrrrrr">[20]COMP!#REF!</definedName>
    <definedName name="RRRRRRRRR">#REF!</definedName>
    <definedName name="rt">#REF!</definedName>
    <definedName name="RTRRT">#REF!</definedName>
    <definedName name="rtrt">#REF!</definedName>
    <definedName name="S">#REF!</definedName>
    <definedName name="SA">#REF!</definedName>
    <definedName name="saa">#REF!</definedName>
    <definedName name="SELO">#REF!</definedName>
    <definedName name="SERV.DN100">#REF!</definedName>
    <definedName name="SERV.DN150">#REF!</definedName>
    <definedName name="SERV.DN250">#REF!</definedName>
    <definedName name="SERV.DN50">#REF!</definedName>
    <definedName name="SERV.MAG100">#REF!</definedName>
    <definedName name="SERV.MAG250">#REF!</definedName>
    <definedName name="SERV.MAG300">#REF!</definedName>
    <definedName name="SERV.MAG400">#REF!</definedName>
    <definedName name="SERV.MAG50">#REF!</definedName>
    <definedName name="SERV.MAG75">#REF!</definedName>
    <definedName name="SERV.REM50">#REF!</definedName>
    <definedName name="SERVENTE">[9]COMP!$AH$2</definedName>
    <definedName name="SERVICO">#REF!</definedName>
    <definedName name="SG">#REF!</definedName>
    <definedName name="SG_01_01">#REF!</definedName>
    <definedName name="SG_01_01_1">#REF!</definedName>
    <definedName name="SG_01_01_2">#REF!</definedName>
    <definedName name="SG_01_01_3">'[13]anexo s'!#REF!</definedName>
    <definedName name="SG_01_01_7">"#REF!"</definedName>
    <definedName name="SG_01_02">#REF!</definedName>
    <definedName name="SG_01_02_1">#REF!</definedName>
    <definedName name="SG_01_02_2">#REF!</definedName>
    <definedName name="SG_01_02_3">'[13]anexo s'!#REF!</definedName>
    <definedName name="SG_01_02_7">"#REF!"</definedName>
    <definedName name="SG_01_03">#REF!</definedName>
    <definedName name="SG_01_03_1">#REF!</definedName>
    <definedName name="SG_01_03_2">'[30]Anexo V - PREÇO ORIGINAL'!$G$24</definedName>
    <definedName name="SG_01_03_3">'[13]anexo s'!#REF!</definedName>
    <definedName name="SG_01_03_7">"#REF!"</definedName>
    <definedName name="SG_01_04">#REF!</definedName>
    <definedName name="SG_01_04_1">#N/A</definedName>
    <definedName name="SG_01_04_2">#N/A</definedName>
    <definedName name="SG_01_04_3">'[13]anexo s'!#REF!</definedName>
    <definedName name="SG_01_04_7">"#REF!"</definedName>
    <definedName name="SG_01_05">#REF!</definedName>
    <definedName name="SG_01_05_1">#N/A</definedName>
    <definedName name="SG_01_05_2">#N/A</definedName>
    <definedName name="SG_01_05_3">'[13]anexo s'!#REF!</definedName>
    <definedName name="SG_01_05_7">"#REF!"</definedName>
    <definedName name="SG_01_06">#REF!</definedName>
    <definedName name="SG_01_06_1">#N/A</definedName>
    <definedName name="SG_01_06_2">#N/A</definedName>
    <definedName name="SG_01_06_3">'[13]anexo s'!#REF!</definedName>
    <definedName name="SG_01_06_7">"#REF!"</definedName>
    <definedName name="SG_01_07">#REF!</definedName>
    <definedName name="SG_01_07_1">#N/A</definedName>
    <definedName name="SG_01_07_2">#N/A</definedName>
    <definedName name="SG_01_07_3">'[13]anexo s'!#REF!</definedName>
    <definedName name="SG_01_07_7">"#REF!"</definedName>
    <definedName name="SG_01_08">#REF!</definedName>
    <definedName name="SG_01_08_1">#N/A</definedName>
    <definedName name="SG_01_08_2">#N/A</definedName>
    <definedName name="SG_01_08_3">'[13]anexo s'!#REF!</definedName>
    <definedName name="SG_01_08_7">"#REF!"</definedName>
    <definedName name="SG_01_09">'[29]MELHORIA SANT SERVIÇO'!#REF!</definedName>
    <definedName name="SG_01_09_1">#N/A</definedName>
    <definedName name="SG_01_09_2">#N/A</definedName>
    <definedName name="SG_01_09_3">'[13]anexo s'!#REF!</definedName>
    <definedName name="SG_01_09_7">"#REF!"</definedName>
    <definedName name="SG_01_10">'[29]MELHORIA SANT SERVIÇO'!#REF!</definedName>
    <definedName name="SG_01_10_1">#N/A</definedName>
    <definedName name="SG_01_10_2">#N/A</definedName>
    <definedName name="SG_01_10_3">'[13]anexo s'!#REF!</definedName>
    <definedName name="SG_01_10_7">"#REF!"</definedName>
    <definedName name="SG_01_11">[27]Planilha!#REF!</definedName>
    <definedName name="SG_01_11_1">#N/A</definedName>
    <definedName name="SG_01_11_2">#N/A</definedName>
    <definedName name="SG_01_11_3">'[13]anexo s'!#REF!</definedName>
    <definedName name="SG_01_11_7">"#REF!"</definedName>
    <definedName name="SG_01_12">[27]Planilha!#REF!</definedName>
    <definedName name="SG_01_12_1">#N/A</definedName>
    <definedName name="SG_01_12_2">#N/A</definedName>
    <definedName name="SG_01_12_3">'[13]anexo s'!#REF!</definedName>
    <definedName name="SG_01_12_7">"#REF!"</definedName>
    <definedName name="SG_01_13">[27]Planilha!#REF!</definedName>
    <definedName name="SG_01_13_1">#N/A</definedName>
    <definedName name="SG_01_13_2">#N/A</definedName>
    <definedName name="SG_01_13_3">'[13]anexo s'!#REF!</definedName>
    <definedName name="SG_01_13_7">"#REF!"</definedName>
    <definedName name="SG_01_14">[27]Planilha!#REF!</definedName>
    <definedName name="SG_01_14_1">#N/A</definedName>
    <definedName name="SG_01_14_2">#N/A</definedName>
    <definedName name="SG_01_14_3">'[13]anexo s'!#REF!</definedName>
    <definedName name="SG_01_14_7">"#REF!"</definedName>
    <definedName name="SG_01_15">[27]Planilha!#REF!</definedName>
    <definedName name="SG_01_15_1">#N/A</definedName>
    <definedName name="SG_01_15_2">#N/A</definedName>
    <definedName name="SG_01_15_3">'[13]anexo s'!#REF!</definedName>
    <definedName name="SG_01_15_7">"#REF!"</definedName>
    <definedName name="SG_01_16">[27]Planilha!#REF!</definedName>
    <definedName name="SG_01_16_1">#N/A</definedName>
    <definedName name="SG_01_16_2">#N/A</definedName>
    <definedName name="SG_01_16_3">'[13]anexo s'!#REF!</definedName>
    <definedName name="SG_01_16_7">"#REF!"</definedName>
    <definedName name="SG_01_17">[27]Planilha!#REF!</definedName>
    <definedName name="SG_01_17_1">#N/A</definedName>
    <definedName name="SG_01_17_2">#N/A</definedName>
    <definedName name="SG_01_17_3">'[13]anexo s'!#REF!</definedName>
    <definedName name="SG_01_17_7">"#REF!"</definedName>
    <definedName name="SG_01_18">[27]Planilha!#REF!</definedName>
    <definedName name="SG_01_18_1">#N/A</definedName>
    <definedName name="SG_01_18_2">#N/A</definedName>
    <definedName name="SG_01_18_3">'[13]anexo s'!#REF!</definedName>
    <definedName name="SG_01_18_7">"#REF!"</definedName>
    <definedName name="SG_01_19">[27]Planilha!#REF!</definedName>
    <definedName name="SG_01_19_1">#N/A</definedName>
    <definedName name="SG_01_19_2">#N/A</definedName>
    <definedName name="SG_01_19_3">'[13]anexo s'!#REF!</definedName>
    <definedName name="SG_01_19_7">"#REF!"</definedName>
    <definedName name="SG_01_20">[27]Planilha!#REF!</definedName>
    <definedName name="SG_01_20_1">#N/A</definedName>
    <definedName name="SG_01_20_2">#N/A</definedName>
    <definedName name="SG_01_20_3">'[13]anexo s'!#REF!</definedName>
    <definedName name="SG_01_20_7">"#REF!"</definedName>
    <definedName name="SG_01_21">[27]Planilha!#REF!</definedName>
    <definedName name="SG_01_21_1">#N/A</definedName>
    <definedName name="SG_01_21_2">#N/A</definedName>
    <definedName name="SG_01_21_3">'[13]anexo s'!#REF!</definedName>
    <definedName name="SG_01_21_7">"#REF!"</definedName>
    <definedName name="SG_01_22">[27]Planilha!#REF!</definedName>
    <definedName name="SG_01_22_1">#N/A</definedName>
    <definedName name="SG_01_22_2">#N/A</definedName>
    <definedName name="SG_01_22_3">'[13]anexo s'!#REF!</definedName>
    <definedName name="SG_01_22_7">"#REF!"</definedName>
    <definedName name="SG_01_23">[27]Planilha!#REF!</definedName>
    <definedName name="SG_01_23_1">#N/A</definedName>
    <definedName name="SG_01_23_2">#N/A</definedName>
    <definedName name="SG_01_23_3">'[13]anexo s'!#REF!</definedName>
    <definedName name="SG_01_23_7">"#REF!"</definedName>
    <definedName name="SG_01_24">[27]Planilha!#REF!</definedName>
    <definedName name="SG_01_24_1">#N/A</definedName>
    <definedName name="SG_01_24_2">#N/A</definedName>
    <definedName name="SG_01_24_3">'[13]anexo s'!#REF!</definedName>
    <definedName name="SG_01_24_7">"#REF!"</definedName>
    <definedName name="SG_01_25">[27]Planilha!#REF!</definedName>
    <definedName name="SG_01_25_1">#N/A</definedName>
    <definedName name="SG_01_25_2">#N/A</definedName>
    <definedName name="SG_01_25_3">'[13]anexo s'!#REF!</definedName>
    <definedName name="SG_01_25_7">"#REF!"</definedName>
    <definedName name="SG_01_26">[31]ORÇ!#REF!</definedName>
    <definedName name="SG_01_26_1">#N/A</definedName>
    <definedName name="SG_01_26_2">#N/A</definedName>
    <definedName name="SG_01_26_7">"#REF!"</definedName>
    <definedName name="SG_01_27">[31]ORÇ!#REF!</definedName>
    <definedName name="SG_01_27_1">#N/A</definedName>
    <definedName name="SG_01_27_2">#N/A</definedName>
    <definedName name="SG_01_27_7">"#REF!"</definedName>
    <definedName name="SG_01_28">[31]ORÇ!#REF!</definedName>
    <definedName name="SG_01_28_1">#N/A</definedName>
    <definedName name="SG_01_28_2">#N/A</definedName>
    <definedName name="SG_01_28_7">"#REF!"</definedName>
    <definedName name="SG_01_29">[31]ORÇ!#REF!</definedName>
    <definedName name="SG_01_29_1">#N/A</definedName>
    <definedName name="SG_01_29_2">#N/A</definedName>
    <definedName name="SG_01_29_7">"#REF!"</definedName>
    <definedName name="SG_01_30">[31]ORÇ!#REF!</definedName>
    <definedName name="SG_01_30_1">#N/A</definedName>
    <definedName name="SG_01_30_2">#N/A</definedName>
    <definedName name="SG_01_30_7">"#REF!"</definedName>
    <definedName name="SG_02_01">[27]Planilha!$I$16</definedName>
    <definedName name="SG_02_01_1">#REF!</definedName>
    <definedName name="SG_02_01_2">'[30]Anexo V - PREÇO ORIGINAL'!$G$58</definedName>
    <definedName name="SG_02_01_3">'[13]anexo s'!#REF!</definedName>
    <definedName name="SG_02_01_7">"#REF!"</definedName>
    <definedName name="SG_02_02">[27]Planilha!$I$22</definedName>
    <definedName name="SG_02_02_1">#REF!</definedName>
    <definedName name="SG_02_02_2">'[30]Anexo V - PREÇO ORIGINAL'!$G$107</definedName>
    <definedName name="SG_02_02_3">'[13]anexo s'!#REF!</definedName>
    <definedName name="SG_02_02_7">"#REF!"</definedName>
    <definedName name="SG_02_03">[27]Planilha!$I$25</definedName>
    <definedName name="SG_02_03_1">#REF!</definedName>
    <definedName name="SG_02_03_2">'[30]Anexo V - PREÇO ORIGINAL'!$G$154</definedName>
    <definedName name="SG_02_03_3">'[13]anexo s'!#REF!</definedName>
    <definedName name="SG_02_03_7">"#REF!"</definedName>
    <definedName name="SG_02_04">[27]Planilha!$I$27</definedName>
    <definedName name="SG_02_04_1">#REF!</definedName>
    <definedName name="SG_02_04_2">#N/A</definedName>
    <definedName name="SG_02_04_3">'[13]anexo s'!#REF!</definedName>
    <definedName name="SG_02_04_7">"#REF!"</definedName>
    <definedName name="SG_02_05">[27]Planilha!#REF!</definedName>
    <definedName name="SG_02_05_1">#REF!</definedName>
    <definedName name="SG_02_05_2">#N/A</definedName>
    <definedName name="SG_02_05_3">'[13]anexo s'!#REF!</definedName>
    <definedName name="SG_02_05_7">"#REF!"</definedName>
    <definedName name="SG_02_06">[27]Planilha!#REF!</definedName>
    <definedName name="SG_02_06_1">#REF!</definedName>
    <definedName name="SG_02_06_2">#N/A</definedName>
    <definedName name="SG_02_06_3">'[13]anexo s'!#REF!</definedName>
    <definedName name="SG_02_06_7">"#REF!"</definedName>
    <definedName name="SG_02_07">[27]Planilha!#REF!</definedName>
    <definedName name="SG_02_07_1">#REF!</definedName>
    <definedName name="SG_02_07_2">#N/A</definedName>
    <definedName name="SG_02_07_3">'[13]anexo s'!#REF!</definedName>
    <definedName name="SG_02_07_7">"#REF!"</definedName>
    <definedName name="SG_02_08">[27]Planilha!#REF!</definedName>
    <definedName name="SG_02_08_1">#REF!</definedName>
    <definedName name="SG_02_08_2">#N/A</definedName>
    <definedName name="SG_02_08_3">'[13]anexo s'!#REF!</definedName>
    <definedName name="SG_02_08_7">"#REF!"</definedName>
    <definedName name="SG_02_09">[27]Planilha!#REF!</definedName>
    <definedName name="SG_02_09_1">#REF!</definedName>
    <definedName name="SG_02_09_2">#N/A</definedName>
    <definedName name="SG_02_09_3">'[13]anexo s'!#REF!</definedName>
    <definedName name="SG_02_09_7">"#REF!"</definedName>
    <definedName name="SG_02_10">[27]Planilha!#REF!</definedName>
    <definedName name="SG_02_10_1">#N/A</definedName>
    <definedName name="SG_02_10_2">#N/A</definedName>
    <definedName name="SG_02_10_3">'[13]anexo s'!#REF!</definedName>
    <definedName name="SG_02_10_7">"#REF!"</definedName>
    <definedName name="SG_02_11">[27]Planilha!#REF!</definedName>
    <definedName name="SG_02_11_1">#N/A</definedName>
    <definedName name="SG_02_11_2">#N/A</definedName>
    <definedName name="SG_02_11_3">'[13]anexo s'!#REF!</definedName>
    <definedName name="SG_02_11_7">"#REF!"</definedName>
    <definedName name="SG_02_12">[27]Planilha!#REF!</definedName>
    <definedName name="SG_02_12_1">#N/A</definedName>
    <definedName name="SG_02_12_2">#N/A</definedName>
    <definedName name="SG_02_12_3">'[13]anexo s'!#REF!</definedName>
    <definedName name="SG_02_12_7">"#REF!"</definedName>
    <definedName name="SG_02_13">[27]Planilha!#REF!</definedName>
    <definedName name="SG_02_13_1">#N/A</definedName>
    <definedName name="SG_02_13_2">#N/A</definedName>
    <definedName name="SG_02_13_3">'[13]anexo s'!#REF!</definedName>
    <definedName name="SG_02_13_7">"#REF!"</definedName>
    <definedName name="SG_02_14">[27]Planilha!#REF!</definedName>
    <definedName name="SG_02_14_1">#N/A</definedName>
    <definedName name="SG_02_14_2">#N/A</definedName>
    <definedName name="SG_02_14_3">'[13]anexo s'!#REF!</definedName>
    <definedName name="SG_02_14_7">"#REF!"</definedName>
    <definedName name="SG_02_15">[27]Planilha!#REF!</definedName>
    <definedName name="SG_02_15_1">#N/A</definedName>
    <definedName name="SG_02_15_2">#N/A</definedName>
    <definedName name="SG_02_15_3">'[13]anexo s'!#REF!</definedName>
    <definedName name="SG_02_15_7">"#REF!"</definedName>
    <definedName name="SG_02_16">[27]Planilha!#REF!</definedName>
    <definedName name="SG_02_16_1">#N/A</definedName>
    <definedName name="SG_02_16_2">#N/A</definedName>
    <definedName name="SG_02_16_3">'[13]anexo s'!#REF!</definedName>
    <definedName name="SG_02_16_7">"#REF!"</definedName>
    <definedName name="SG_02_17">[27]Planilha!#REF!</definedName>
    <definedName name="SG_02_17_1">#N/A</definedName>
    <definedName name="SG_02_17_2">#N/A</definedName>
    <definedName name="SG_02_17_3">'[13]anexo s'!#REF!</definedName>
    <definedName name="SG_02_17_7">"#REF!"</definedName>
    <definedName name="SG_02_18">[27]Planilha!#REF!</definedName>
    <definedName name="SG_02_18_1">#N/A</definedName>
    <definedName name="SG_02_18_2">#N/A</definedName>
    <definedName name="SG_02_18_3">'[13]anexo s'!#REF!</definedName>
    <definedName name="SG_02_18_7">"#REF!"</definedName>
    <definedName name="SG_02_19">[27]Planilha!#REF!</definedName>
    <definedName name="SG_02_19_1">#N/A</definedName>
    <definedName name="SG_02_19_2">#N/A</definedName>
    <definedName name="SG_02_19_3">'[13]anexo s'!#REF!</definedName>
    <definedName name="SG_02_19_7">"#REF!"</definedName>
    <definedName name="SG_02_20">[27]Planilha!#REF!</definedName>
    <definedName name="SG_02_20_1">#N/A</definedName>
    <definedName name="SG_02_20_2">#N/A</definedName>
    <definedName name="SG_02_20_3">'[13]anexo s'!#REF!</definedName>
    <definedName name="SG_02_20_7">"#REF!"</definedName>
    <definedName name="SG_02_21">[27]Planilha!#REF!</definedName>
    <definedName name="SG_02_21_1">#N/A</definedName>
    <definedName name="SG_02_21_2">#N/A</definedName>
    <definedName name="SG_02_21_3">'[13]anexo s'!#REF!</definedName>
    <definedName name="SG_02_21_7">"#REF!"</definedName>
    <definedName name="SG_02_22">[27]Planilha!#REF!</definedName>
    <definedName name="SG_02_22_1">#N/A</definedName>
    <definedName name="SG_02_22_2">#N/A</definedName>
    <definedName name="SG_02_22_3">'[13]anexo s'!#REF!</definedName>
    <definedName name="SG_02_22_7">"#REF!"</definedName>
    <definedName name="SG_02_23">[27]Planilha!#REF!</definedName>
    <definedName name="SG_02_23_1">#N/A</definedName>
    <definedName name="SG_02_23_2">#N/A</definedName>
    <definedName name="SG_02_23_3">'[13]anexo s'!#REF!</definedName>
    <definedName name="SG_02_23_7">"#REF!"</definedName>
    <definedName name="SG_02_24">[27]Planilha!#REF!</definedName>
    <definedName name="SG_02_24_1">#N/A</definedName>
    <definedName name="SG_02_24_2">#N/A</definedName>
    <definedName name="SG_02_24_3">'[13]anexo s'!#REF!</definedName>
    <definedName name="SG_02_24_7">"#REF!"</definedName>
    <definedName name="SG_02_25">[27]Planilha!#REF!</definedName>
    <definedName name="SG_02_25_1">#N/A</definedName>
    <definedName name="SG_02_25_2">#N/A</definedName>
    <definedName name="SG_02_25_3">'[13]anexo s'!#REF!</definedName>
    <definedName name="SG_02_25_7">"#REF!"</definedName>
    <definedName name="SG_02_26">[31]ORÇ!#REF!</definedName>
    <definedName name="SG_02_26_1">#N/A</definedName>
    <definedName name="SG_02_26_2">#N/A</definedName>
    <definedName name="SG_02_26_7">"#REF!"</definedName>
    <definedName name="SG_02_27">[31]ORÇ!#REF!</definedName>
    <definedName name="SG_02_27_1">#N/A</definedName>
    <definedName name="SG_02_27_2">#N/A</definedName>
    <definedName name="SG_02_27_7">"#REF!"</definedName>
    <definedName name="SG_02_28">[31]ORÇ!#REF!</definedName>
    <definedName name="SG_02_28_1">#N/A</definedName>
    <definedName name="SG_02_28_2">#N/A</definedName>
    <definedName name="SG_02_28_7">"#REF!"</definedName>
    <definedName name="SG_02_29">[31]ORÇ!#REF!</definedName>
    <definedName name="SG_02_29_1">#N/A</definedName>
    <definedName name="SG_02_29_2">#N/A</definedName>
    <definedName name="SG_02_29_7">"#REF!"</definedName>
    <definedName name="SG_02_30">[31]ORÇ!#REF!</definedName>
    <definedName name="SG_02_30_1">#N/A</definedName>
    <definedName name="SG_02_30_2">#N/A</definedName>
    <definedName name="SG_02_30_7">"#REF!"</definedName>
    <definedName name="SG_03_01">[27]Planilha!$I$30</definedName>
    <definedName name="SG_03_01_1">#REF!</definedName>
    <definedName name="SG_03_01_2">'[30]Anexo V - PREÇO ORIGINAL'!$G$367</definedName>
    <definedName name="SG_03_01_3">'[13]anexo s'!#REF!</definedName>
    <definedName name="SG_03_01_7">"#REF!"</definedName>
    <definedName name="SG_03_02">[27]Planilha!$I$33</definedName>
    <definedName name="SG_03_02_1">#REF!</definedName>
    <definedName name="SG_03_02_2">'[30]Anexo V - PREÇO ORIGINAL'!$G$376</definedName>
    <definedName name="SG_03_02_3">'[13]anexo s'!#REF!</definedName>
    <definedName name="SG_03_02_7">"#REF!"</definedName>
    <definedName name="SG_03_03">[27]Planilha!$I$50</definedName>
    <definedName name="SG_03_03_1">#REF!</definedName>
    <definedName name="SG_03_03_2">'[30]Anexo V - PREÇO ORIGINAL'!$G$386</definedName>
    <definedName name="SG_03_03_3">'[13]anexo s'!#REF!</definedName>
    <definedName name="SG_03_03_7">"#REF!"</definedName>
    <definedName name="SG_03_04">[27]Planilha!#REF!</definedName>
    <definedName name="SG_03_04_1">#N/A</definedName>
    <definedName name="SG_03_04_2">#N/A</definedName>
    <definedName name="SG_03_04_3">'[13]anexo s'!#REF!</definedName>
    <definedName name="SG_03_04_7">"#REF!"</definedName>
    <definedName name="SG_03_05">[27]Planilha!#REF!</definedName>
    <definedName name="SG_03_05_1">#N/A</definedName>
    <definedName name="SG_03_05_2">#N/A</definedName>
    <definedName name="SG_03_05_3">'[13]anexo s'!#REF!</definedName>
    <definedName name="SG_03_05_7">"#REF!"</definedName>
    <definedName name="SG_03_06">[27]Planilha!#REF!</definedName>
    <definedName name="SG_03_06_1">#N/A</definedName>
    <definedName name="SG_03_06_2">#N/A</definedName>
    <definedName name="SG_03_06_3">'[13]anexo s'!#REF!</definedName>
    <definedName name="SG_03_06_7">"#REF!"</definedName>
    <definedName name="SG_03_07">[27]Planilha!#REF!</definedName>
    <definedName name="SG_03_07_1">#N/A</definedName>
    <definedName name="SG_03_07_2">#N/A</definedName>
    <definedName name="SG_03_07_3">'[13]anexo s'!#REF!</definedName>
    <definedName name="SG_03_07_7">"#REF!"</definedName>
    <definedName name="SG_03_08">[27]Planilha!#REF!</definedName>
    <definedName name="SG_03_08_1">#N/A</definedName>
    <definedName name="SG_03_08_2">#N/A</definedName>
    <definedName name="SG_03_08_3">'[13]anexo s'!#REF!</definedName>
    <definedName name="SG_03_08_7">"#REF!"</definedName>
    <definedName name="SG_03_09">[27]Planilha!#REF!</definedName>
    <definedName name="SG_03_09_1">#N/A</definedName>
    <definedName name="SG_03_09_2">#N/A</definedName>
    <definedName name="SG_03_09_3">'[13]anexo s'!#REF!</definedName>
    <definedName name="SG_03_09_7">"#REF!"</definedName>
    <definedName name="SG_03_10">[27]Planilha!#REF!</definedName>
    <definedName name="SG_03_10_1">#N/A</definedName>
    <definedName name="SG_03_10_2">#N/A</definedName>
    <definedName name="SG_03_10_3">'[13]anexo s'!#REF!</definedName>
    <definedName name="SG_03_10_7">"#REF!"</definedName>
    <definedName name="SG_03_11">[27]Planilha!#REF!</definedName>
    <definedName name="SG_03_11_1">#N/A</definedName>
    <definedName name="SG_03_11_2">#N/A</definedName>
    <definedName name="SG_03_11_3">'[13]anexo s'!#REF!</definedName>
    <definedName name="SG_03_11_7">"#REF!"</definedName>
    <definedName name="SG_03_12">[27]Planilha!#REF!</definedName>
    <definedName name="SG_03_12_1">#N/A</definedName>
    <definedName name="SG_03_12_2">#N/A</definedName>
    <definedName name="SG_03_12_3">'[13]anexo s'!#REF!</definedName>
    <definedName name="SG_03_12_7">"#REF!"</definedName>
    <definedName name="SG_03_13">[27]Planilha!#REF!</definedName>
    <definedName name="SG_03_13_1">#N/A</definedName>
    <definedName name="SG_03_13_2">#N/A</definedName>
    <definedName name="SG_03_13_3">'[13]anexo s'!#REF!</definedName>
    <definedName name="SG_03_13_7">"#REF!"</definedName>
    <definedName name="SG_03_14">[27]Planilha!#REF!</definedName>
    <definedName name="SG_03_14_1">#N/A</definedName>
    <definedName name="SG_03_14_2">#N/A</definedName>
    <definedName name="SG_03_14_3">'[13]anexo s'!#REF!</definedName>
    <definedName name="SG_03_14_7">"#REF!"</definedName>
    <definedName name="SG_03_15">[27]Planilha!#REF!</definedName>
    <definedName name="SG_03_15_1">#N/A</definedName>
    <definedName name="SG_03_15_2">#N/A</definedName>
    <definedName name="SG_03_15_3">'[13]anexo s'!#REF!</definedName>
    <definedName name="SG_03_15_7">"#REF!"</definedName>
    <definedName name="SG_03_16">[27]Planilha!#REF!</definedName>
    <definedName name="SG_03_16_1">#N/A</definedName>
    <definedName name="SG_03_16_2">#N/A</definedName>
    <definedName name="SG_03_16_3">'[13]anexo s'!#REF!</definedName>
    <definedName name="SG_03_16_7">"#REF!"</definedName>
    <definedName name="SG_03_17">[27]Planilha!#REF!</definedName>
    <definedName name="SG_03_17_1">#N/A</definedName>
    <definedName name="SG_03_17_2">#N/A</definedName>
    <definedName name="SG_03_17_3">'[13]anexo s'!#REF!</definedName>
    <definedName name="SG_03_17_7">"#REF!"</definedName>
    <definedName name="SG_03_18">[27]Planilha!#REF!</definedName>
    <definedName name="SG_03_18_1">#N/A</definedName>
    <definedName name="SG_03_18_2">#N/A</definedName>
    <definedName name="SG_03_18_3">'[13]anexo s'!#REF!</definedName>
    <definedName name="SG_03_18_7">"#REF!"</definedName>
    <definedName name="SG_03_19">[27]Planilha!#REF!</definedName>
    <definedName name="SG_03_19_1">#N/A</definedName>
    <definedName name="SG_03_19_2">#N/A</definedName>
    <definedName name="SG_03_19_3">'[13]anexo s'!#REF!</definedName>
    <definedName name="SG_03_19_7">"#REF!"</definedName>
    <definedName name="SG_03_20">[27]Planilha!#REF!</definedName>
    <definedName name="SG_03_20_1">#N/A</definedName>
    <definedName name="SG_03_20_2">#N/A</definedName>
    <definedName name="SG_03_20_3">'[13]anexo s'!#REF!</definedName>
    <definedName name="SG_03_20_7">"#REF!"</definedName>
    <definedName name="SG_03_21">[27]Planilha!#REF!</definedName>
    <definedName name="SG_03_21_1">#N/A</definedName>
    <definedName name="SG_03_21_2">#N/A</definedName>
    <definedName name="SG_03_21_3">'[13]anexo s'!#REF!</definedName>
    <definedName name="SG_03_21_7">"#REF!"</definedName>
    <definedName name="SG_03_22">[27]Planilha!#REF!</definedName>
    <definedName name="SG_03_22_1">#N/A</definedName>
    <definedName name="SG_03_22_2">#N/A</definedName>
    <definedName name="SG_03_22_3">'[13]anexo s'!#REF!</definedName>
    <definedName name="SG_03_22_7">"#REF!"</definedName>
    <definedName name="SG_03_23">[27]Planilha!#REF!</definedName>
    <definedName name="SG_03_23_1">#N/A</definedName>
    <definedName name="SG_03_23_2">#N/A</definedName>
    <definedName name="SG_03_23_3">'[13]anexo s'!#REF!</definedName>
    <definedName name="SG_03_23_7">"#REF!"</definedName>
    <definedName name="SG_03_24">[27]Planilha!#REF!</definedName>
    <definedName name="SG_03_24_1">#N/A</definedName>
    <definedName name="SG_03_24_2">#N/A</definedName>
    <definedName name="SG_03_24_3">'[13]anexo s'!#REF!</definedName>
    <definedName name="SG_03_24_7">"#REF!"</definedName>
    <definedName name="SG_03_25">[27]Planilha!#REF!</definedName>
    <definedName name="SG_03_25_1">#N/A</definedName>
    <definedName name="SG_03_25_2">#N/A</definedName>
    <definedName name="SG_03_25_3">'[13]anexo s'!#REF!</definedName>
    <definedName name="SG_03_25_7">"#REF!"</definedName>
    <definedName name="SG_03_26">[31]ORÇ!#REF!</definedName>
    <definedName name="SG_03_26_1">#N/A</definedName>
    <definedName name="SG_03_26_2">#N/A</definedName>
    <definedName name="SG_03_26_7">"#REF!"</definedName>
    <definedName name="SG_03_27">[31]ORÇ!#REF!</definedName>
    <definedName name="SG_03_27_1">#N/A</definedName>
    <definedName name="SG_03_27_2">#N/A</definedName>
    <definedName name="SG_03_27_7">"#REF!"</definedName>
    <definedName name="SG_03_28">[31]ORÇ!#REF!</definedName>
    <definedName name="SG_03_28_1">#N/A</definedName>
    <definedName name="SG_03_28_2">#N/A</definedName>
    <definedName name="SG_03_28_7">"#REF!"</definedName>
    <definedName name="SG_03_29">[31]ORÇ!#REF!</definedName>
    <definedName name="SG_03_29_1">#N/A</definedName>
    <definedName name="SG_03_29_2">#N/A</definedName>
    <definedName name="SG_03_29_7">"#REF!"</definedName>
    <definedName name="SG_03_30">[31]ORÇ!#REF!</definedName>
    <definedName name="SG_03_30_1">#N/A</definedName>
    <definedName name="SG_03_30_2">#N/A</definedName>
    <definedName name="SG_03_30_7">"#REF!"</definedName>
    <definedName name="SG_04_01">'[29]MELHORIA SANT SERVIÇO'!#REF!</definedName>
    <definedName name="SG_04_01_1">#REF!</definedName>
    <definedName name="SG_04_01_2">'[30]Anexo V - PREÇO ORIGINAL'!$G$429</definedName>
    <definedName name="SG_04_01_3">'[13]anexo s'!#REF!</definedName>
    <definedName name="SG_04_01_7">"#REF!"</definedName>
    <definedName name="SG_04_02">'[29]MELHORIA SANT SERVIÇO'!#REF!</definedName>
    <definedName name="SG_04_02_1">#REF!</definedName>
    <definedName name="SG_04_02_2">'[30]Anexo V - PREÇO ORIGINAL'!$G$433</definedName>
    <definedName name="SG_04_02_3">'[13]anexo s'!#REF!</definedName>
    <definedName name="SG_04_02_7">"#REF!"</definedName>
    <definedName name="SG_04_03">'[29]MELHORIA SANT SERVIÇO'!#REF!</definedName>
    <definedName name="SG_04_03_1">#REF!</definedName>
    <definedName name="SG_04_03_2">'[30]Anexo V - PREÇO ORIGINAL'!$G$437</definedName>
    <definedName name="SG_04_03_3">'[13]anexo s'!#REF!</definedName>
    <definedName name="SG_04_03_7">"#REF!"</definedName>
    <definedName name="SG_04_04">'[29]MELHORIA SANT SERVIÇO'!#REF!</definedName>
    <definedName name="SG_04_04_1">#REF!</definedName>
    <definedName name="SG_04_04_2">'[30]Anexo V - PREÇO ORIGINAL'!$G$457</definedName>
    <definedName name="SG_04_04_3">'[13]anexo s'!#REF!</definedName>
    <definedName name="SG_04_04_7">"#REF!"</definedName>
    <definedName name="SG_04_05">'[29]MELHORIA SANT SERVIÇO'!#REF!</definedName>
    <definedName name="SG_04_05_1">#REF!</definedName>
    <definedName name="SG_04_05_2">'[30]Anexo V - PREÇO ORIGINAL'!$G$465</definedName>
    <definedName name="SG_04_05_3">'[13]anexo s'!#REF!</definedName>
    <definedName name="SG_04_05_7">"#REF!"</definedName>
    <definedName name="SG_04_06">'[29]MELHORIA SANT SERVIÇO'!#REF!</definedName>
    <definedName name="SG_04_06_1">#N/A</definedName>
    <definedName name="SG_04_06_2">'[30]Anexo V - PREÇO ORIGINAL'!$G$488</definedName>
    <definedName name="SG_04_06_3">'[13]anexo s'!#REF!</definedName>
    <definedName name="SG_04_06_7">"#REF!"</definedName>
    <definedName name="SG_04_07">'[29]MELHORIA SANT SERVIÇO'!#REF!</definedName>
    <definedName name="SG_04_07_1">#N/A</definedName>
    <definedName name="SG_04_07_2">'[30]Anexo V - PREÇO ORIGINAL'!$G$497</definedName>
    <definedName name="SG_04_07_3">'[13]anexo s'!#REF!</definedName>
    <definedName name="SG_04_07_7">"#REF!"</definedName>
    <definedName name="SG_04_08">'[29]MELHORIA SANT SERVIÇO'!#REF!</definedName>
    <definedName name="SG_04_08_1">#N/A</definedName>
    <definedName name="SG_04_08_2">'[30]Anexo V - PREÇO ORIGINAL'!$G$502</definedName>
    <definedName name="SG_04_08_3">'[13]anexo s'!#REF!</definedName>
    <definedName name="SG_04_08_7">"#REF!"</definedName>
    <definedName name="SG_04_09">'[29]MELHORIA SANT SERVIÇO'!#REF!</definedName>
    <definedName name="SG_04_09_1">#N/A</definedName>
    <definedName name="SG_04_09_2">'[30]Anexo V - PREÇO ORIGINAL'!$G$507</definedName>
    <definedName name="SG_04_09_3">'[13]anexo s'!#REF!</definedName>
    <definedName name="SG_04_09_7">"#REF!"</definedName>
    <definedName name="SG_04_10">'[29]MELHORIA SANT SERVIÇO'!#REF!</definedName>
    <definedName name="SG_04_10_1">#N/A</definedName>
    <definedName name="SG_04_10_2">'[30]Anexo V - PREÇO ORIGINAL'!$G$516</definedName>
    <definedName name="SG_04_10_3">'[13]anexo s'!#REF!</definedName>
    <definedName name="SG_04_10_7">"#REF!"</definedName>
    <definedName name="SG_04_11">[27]Planilha!$I$89</definedName>
    <definedName name="SG_04_11_1">#N/A</definedName>
    <definedName name="SG_04_11_2">#N/A</definedName>
    <definedName name="SG_04_11_3">'[13]anexo s'!#REF!</definedName>
    <definedName name="SG_04_11_7">"#REF!"</definedName>
    <definedName name="SG_04_12">[27]Planilha!$I$95</definedName>
    <definedName name="SG_04_12_1">#N/A</definedName>
    <definedName name="SG_04_12_2">#N/A</definedName>
    <definedName name="SG_04_12_3">'[13]anexo s'!#REF!</definedName>
    <definedName name="SG_04_12_7">"#REF!"</definedName>
    <definedName name="SG_04_13">[27]Planilha!$I$97</definedName>
    <definedName name="SG_04_13_1">#N/A</definedName>
    <definedName name="SG_04_13_2">#N/A</definedName>
    <definedName name="SG_04_13_3">'[13]anexo s'!#REF!</definedName>
    <definedName name="SG_04_13_7">"#REF!"</definedName>
    <definedName name="SG_04_14">[27]Planilha!$I$101</definedName>
    <definedName name="SG_04_14_1">#N/A</definedName>
    <definedName name="SG_04_14_2">#N/A</definedName>
    <definedName name="SG_04_14_3">'[13]anexo s'!#REF!</definedName>
    <definedName name="SG_04_14_7">"#REF!"</definedName>
    <definedName name="SG_04_15">[27]Planilha!#REF!</definedName>
    <definedName name="SG_04_15_1">#N/A</definedName>
    <definedName name="SG_04_15_2">#N/A</definedName>
    <definedName name="SG_04_15_3">'[13]anexo s'!#REF!</definedName>
    <definedName name="SG_04_15_7">"#REF!"</definedName>
    <definedName name="SG_04_16">[27]Planilha!#REF!</definedName>
    <definedName name="SG_04_16_1">#N/A</definedName>
    <definedName name="SG_04_16_2">#N/A</definedName>
    <definedName name="SG_04_16_3">'[13]anexo s'!#REF!</definedName>
    <definedName name="SG_04_16_7">"#REF!"</definedName>
    <definedName name="SG_04_17">[27]Planilha!#REF!</definedName>
    <definedName name="SG_04_17_1">#N/A</definedName>
    <definedName name="SG_04_17_2">#N/A</definedName>
    <definedName name="SG_04_17_3">'[13]anexo s'!#REF!</definedName>
    <definedName name="SG_04_17_7">"#REF!"</definedName>
    <definedName name="SG_04_18">[27]Planilha!#REF!</definedName>
    <definedName name="SG_04_18_1">#N/A</definedName>
    <definedName name="SG_04_18_2">#N/A</definedName>
    <definedName name="SG_04_18_3">'[13]anexo s'!#REF!</definedName>
    <definedName name="SG_04_18_7">"#REF!"</definedName>
    <definedName name="SG_04_19">[27]Planilha!#REF!</definedName>
    <definedName name="SG_04_19_1">#N/A</definedName>
    <definedName name="SG_04_19_2">#N/A</definedName>
    <definedName name="SG_04_19_3">'[13]anexo s'!#REF!</definedName>
    <definedName name="SG_04_19_7">"#REF!"</definedName>
    <definedName name="SG_04_20">[27]Planilha!#REF!</definedName>
    <definedName name="SG_04_20_1">#N/A</definedName>
    <definedName name="SG_04_20_2">#N/A</definedName>
    <definedName name="SG_04_20_3">'[13]anexo s'!#REF!</definedName>
    <definedName name="SG_04_20_7">"#REF!"</definedName>
    <definedName name="SG_04_21">[27]Planilha!#REF!</definedName>
    <definedName name="SG_04_21_1">#N/A</definedName>
    <definedName name="SG_04_21_2">#N/A</definedName>
    <definedName name="SG_04_21_3">'[13]anexo s'!#REF!</definedName>
    <definedName name="SG_04_21_7">"#REF!"</definedName>
    <definedName name="SG_04_22">[27]Planilha!#REF!</definedName>
    <definedName name="SG_04_22_1">#N/A</definedName>
    <definedName name="SG_04_22_2">#N/A</definedName>
    <definedName name="SG_04_22_3">'[13]anexo s'!#REF!</definedName>
    <definedName name="SG_04_22_7">"#REF!"</definedName>
    <definedName name="SG_04_23">[27]Planilha!#REF!</definedName>
    <definedName name="SG_04_23_1">#N/A</definedName>
    <definedName name="SG_04_23_2">#N/A</definedName>
    <definedName name="SG_04_23_3">'[13]anexo s'!#REF!</definedName>
    <definedName name="SG_04_23_7">"#REF!"</definedName>
    <definedName name="SG_04_24">[27]Planilha!#REF!</definedName>
    <definedName name="SG_04_24_1">#N/A</definedName>
    <definedName name="SG_04_24_2">#N/A</definedName>
    <definedName name="SG_04_24_3">'[13]anexo s'!#REF!</definedName>
    <definedName name="SG_04_24_7">"#REF!"</definedName>
    <definedName name="SG_04_25">[27]Planilha!#REF!</definedName>
    <definedName name="SG_04_25_1">#N/A</definedName>
    <definedName name="SG_04_25_2">#N/A</definedName>
    <definedName name="SG_04_25_3">'[13]anexo s'!#REF!</definedName>
    <definedName name="SG_04_25_7">"#REF!"</definedName>
    <definedName name="SG_04_26">[31]ORÇ!#REF!</definedName>
    <definedName name="SG_04_26_1">#N/A</definedName>
    <definedName name="SG_04_26_2">#N/A</definedName>
    <definedName name="SG_04_26_7">"#REF!"</definedName>
    <definedName name="SG_04_27">[31]ORÇ!#REF!</definedName>
    <definedName name="SG_04_27_1">#N/A</definedName>
    <definedName name="SG_04_27_2">#N/A</definedName>
    <definedName name="SG_04_27_7">"#REF!"</definedName>
    <definedName name="SG_04_28">[31]ORÇ!#REF!</definedName>
    <definedName name="SG_04_28_1">#N/A</definedName>
    <definedName name="SG_04_28_2">#N/A</definedName>
    <definedName name="SG_04_28_7">"#REF!"</definedName>
    <definedName name="SG_04_29">[31]ORÇ!#REF!</definedName>
    <definedName name="SG_04_29_1">#N/A</definedName>
    <definedName name="SG_04_29_2">#N/A</definedName>
    <definedName name="SG_04_29_7">"#REF!"</definedName>
    <definedName name="SG_04_30">[31]ORÇ!#REF!</definedName>
    <definedName name="SG_04_30_1">#N/A</definedName>
    <definedName name="SG_04_30_2">#N/A</definedName>
    <definedName name="SG_04_30_7">"#REF!"</definedName>
    <definedName name="SG_05_01">'[29]MELHORIA SANT SERVIÇO'!#REF!</definedName>
    <definedName name="SG_05_01_1">#REF!</definedName>
    <definedName name="SG_05_01_2">'[30]Anexo V - PREÇO ORIGINAL'!$G$529</definedName>
    <definedName name="SG_05_01_3">'[13]anexo s'!#REF!</definedName>
    <definedName name="SG_05_01_7">"#REF!"</definedName>
    <definedName name="SG_05_02">'[29]MELHORIA SANT SERVIÇO'!#REF!</definedName>
    <definedName name="SG_05_02_1">#N/A</definedName>
    <definedName name="SG_05_02_2">'[30]Anexo V - PREÇO ORIGINAL'!$G$553</definedName>
    <definedName name="SG_05_02_3">'[13]anexo s'!#REF!</definedName>
    <definedName name="SG_05_02_7">"#REF!"</definedName>
    <definedName name="SG_05_03">'[29]MELHORIA SANT SERVIÇO'!#REF!</definedName>
    <definedName name="SG_05_03_1">#N/A</definedName>
    <definedName name="SG_05_03_2">'[30]Anexo V - PREÇO ORIGINAL'!$G$586</definedName>
    <definedName name="SG_05_03_3">'[13]anexo s'!#REF!</definedName>
    <definedName name="SG_05_03_7">"#REF!"</definedName>
    <definedName name="SG_05_04">'[29]MELHORIA SANT SERVIÇO'!#REF!</definedName>
    <definedName name="SG_05_04_1">#N/A</definedName>
    <definedName name="SG_05_04_2">'[30]Anexo V - PREÇO ORIGINAL'!$G$597</definedName>
    <definedName name="SG_05_04_3">'[13]anexo s'!#REF!</definedName>
    <definedName name="SG_05_04_7">"#REF!"</definedName>
    <definedName name="SG_05_05">'[29]MELHORIA SANT SERVIÇO'!#REF!</definedName>
    <definedName name="SG_05_05_1">#N/A</definedName>
    <definedName name="SG_05_05_2">'[30]Anexo V - PREÇO ORIGINAL'!$G$601</definedName>
    <definedName name="SG_05_05_3">'[13]anexo s'!#REF!</definedName>
    <definedName name="SG_05_05_7">"#REF!"</definedName>
    <definedName name="SG_05_06">'[29]MELHORIA SANT SERVIÇO'!#REF!</definedName>
    <definedName name="SG_05_06_1">#N/A</definedName>
    <definedName name="SG_05_06_2">'[30]Anexo V - PREÇO ORIGINAL'!$G$605</definedName>
    <definedName name="SG_05_06_3">'[13]anexo s'!#REF!</definedName>
    <definedName name="SG_05_06_7">"#REF!"</definedName>
    <definedName name="SG_05_07">'[29]MELHORIA SANT SERVIÇO'!#REF!</definedName>
    <definedName name="SG_05_07_1">#N/A</definedName>
    <definedName name="SG_05_07_2">'[30]Anexo V - PREÇO ORIGINAL'!$G$609</definedName>
    <definedName name="SG_05_07_3">'[13]anexo s'!#REF!</definedName>
    <definedName name="SG_05_07_7">"#REF!"</definedName>
    <definedName name="SG_05_08">'[29]MELHORIA SANT SERVIÇO'!#REF!</definedName>
    <definedName name="SG_05_08_1">#N/A</definedName>
    <definedName name="SG_05_08_2">'[30]Anexo V - PREÇO ORIGINAL'!$G$613</definedName>
    <definedName name="SG_05_08_3">'[13]anexo s'!#REF!</definedName>
    <definedName name="SG_05_08_7">"#REF!"</definedName>
    <definedName name="SG_05_09">'[29]MELHORIA SANT SERVIÇO'!#REF!</definedName>
    <definedName name="SG_05_09_1">#N/A</definedName>
    <definedName name="SG_05_09_2">'[30]Anexo V - PREÇO ORIGINAL'!$G$617</definedName>
    <definedName name="SG_05_09_3">'[13]anexo s'!#REF!</definedName>
    <definedName name="SG_05_09_7">"#REF!"</definedName>
    <definedName name="SG_05_10">'[29]MELHORIA SANT SERVIÇO'!#REF!</definedName>
    <definedName name="SG_05_10_1">#N/A</definedName>
    <definedName name="SG_05_10_2">'[30]Anexo V - PREÇO ORIGINAL'!$G$621</definedName>
    <definedName name="SG_05_10_3">'[13]anexo s'!#REF!</definedName>
    <definedName name="SG_05_10_7">"#REF!"</definedName>
    <definedName name="SG_05_11">[27]Planilha!#REF!</definedName>
    <definedName name="SG_05_11_1">#N/A</definedName>
    <definedName name="SG_05_11_3">'[13]anexo s'!#REF!</definedName>
    <definedName name="SG_05_11_7">"#REF!"</definedName>
    <definedName name="SG_05_12">[27]Planilha!#REF!</definedName>
    <definedName name="SG_05_12_1">#N/A</definedName>
    <definedName name="SG_05_12_3">'[13]anexo s'!#REF!</definedName>
    <definedName name="SG_05_12_7">"#REF!"</definedName>
    <definedName name="SG_05_13">[27]Planilha!#REF!</definedName>
    <definedName name="SG_05_13_1">#N/A</definedName>
    <definedName name="SG_05_13_2">#N/A</definedName>
    <definedName name="SG_05_13_3">'[13]anexo s'!#REF!</definedName>
    <definedName name="SG_05_13_7">"#REF!"</definedName>
    <definedName name="SG_05_14">[27]Planilha!#REF!</definedName>
    <definedName name="SG_05_14_1">#N/A</definedName>
    <definedName name="SG_05_14_2">#N/A</definedName>
    <definedName name="SG_05_14_3">'[13]anexo s'!#REF!</definedName>
    <definedName name="SG_05_14_7">"#REF!"</definedName>
    <definedName name="SG_05_15">[27]Planilha!#REF!</definedName>
    <definedName name="SG_05_15_1">#N/A</definedName>
    <definedName name="SG_05_15_2">#N/A</definedName>
    <definedName name="SG_05_15_3">'[13]anexo s'!#REF!</definedName>
    <definedName name="SG_05_15_7">"#REF!"</definedName>
    <definedName name="SG_05_16">[27]Planilha!#REF!</definedName>
    <definedName name="SG_05_16_1">#N/A</definedName>
    <definedName name="SG_05_16_2">#N/A</definedName>
    <definedName name="SG_05_16_3">'[13]anexo s'!#REF!</definedName>
    <definedName name="SG_05_16_7">"#REF!"</definedName>
    <definedName name="SG_05_17">[27]Planilha!#REF!</definedName>
    <definedName name="SG_05_17_1">#N/A</definedName>
    <definedName name="SG_05_17_2">#N/A</definedName>
    <definedName name="SG_05_17_3">'[13]anexo s'!#REF!</definedName>
    <definedName name="SG_05_17_7">"#REF!"</definedName>
    <definedName name="SG_05_18">[27]Planilha!#REF!</definedName>
    <definedName name="SG_05_18_1">#N/A</definedName>
    <definedName name="SG_05_18_2">#N/A</definedName>
    <definedName name="SG_05_18_3">'[13]anexo s'!#REF!</definedName>
    <definedName name="SG_05_18_7">"#REF!"</definedName>
    <definedName name="SG_05_19">[27]Planilha!#REF!</definedName>
    <definedName name="SG_05_19_1">#N/A</definedName>
    <definedName name="SG_05_19_2">#N/A</definedName>
    <definedName name="SG_05_19_3">'[13]anexo s'!#REF!</definedName>
    <definedName name="SG_05_19_7">"#REF!"</definedName>
    <definedName name="SG_05_20">[27]Planilha!#REF!</definedName>
    <definedName name="SG_05_20_1">#N/A</definedName>
    <definedName name="SG_05_20_2">#N/A</definedName>
    <definedName name="SG_05_20_3">'[13]anexo s'!#REF!</definedName>
    <definedName name="SG_05_20_7">"#REF!"</definedName>
    <definedName name="SG_05_21">[27]Planilha!#REF!</definedName>
    <definedName name="SG_05_21_1">#N/A</definedName>
    <definedName name="SG_05_21_2">#N/A</definedName>
    <definedName name="SG_05_21_3">'[13]anexo s'!#REF!</definedName>
    <definedName name="SG_05_21_7">"#REF!"</definedName>
    <definedName name="SG_05_22">[27]Planilha!#REF!</definedName>
    <definedName name="SG_05_22_1">#N/A</definedName>
    <definedName name="SG_05_22_2">#N/A</definedName>
    <definedName name="SG_05_22_3">'[13]anexo s'!#REF!</definedName>
    <definedName name="SG_05_22_7">"#REF!"</definedName>
    <definedName name="SG_05_23">[27]Planilha!#REF!</definedName>
    <definedName name="SG_05_23_1">#N/A</definedName>
    <definedName name="SG_05_23_2">#N/A</definedName>
    <definedName name="SG_05_23_3">'[13]anexo s'!#REF!</definedName>
    <definedName name="SG_05_23_7">"#REF!"</definedName>
    <definedName name="SG_05_24">[27]Planilha!#REF!</definedName>
    <definedName name="SG_05_24_1">#N/A</definedName>
    <definedName name="SG_05_24_2">#N/A</definedName>
    <definedName name="SG_05_24_3">'[13]anexo s'!#REF!</definedName>
    <definedName name="SG_05_24_7">"#REF!"</definedName>
    <definedName name="SG_05_25">[27]Planilha!#REF!</definedName>
    <definedName name="SG_05_25_1">#N/A</definedName>
    <definedName name="SG_05_25_2">#N/A</definedName>
    <definedName name="SG_05_25_3">'[13]anexo s'!#REF!</definedName>
    <definedName name="SG_05_25_7">"#REF!"</definedName>
    <definedName name="SG_05_26">[31]ORÇ!#REF!</definedName>
    <definedName name="SG_05_26_1">#N/A</definedName>
    <definedName name="SG_05_26_2">#N/A</definedName>
    <definedName name="SG_05_26_7">"#REF!"</definedName>
    <definedName name="SG_05_27">[31]ORÇ!#REF!</definedName>
    <definedName name="SG_05_27_1">#N/A</definedName>
    <definedName name="SG_05_27_2">#N/A</definedName>
    <definedName name="SG_05_27_7">"#REF!"</definedName>
    <definedName name="SG_05_28">[31]ORÇ!#REF!</definedName>
    <definedName name="SG_05_28_1">#N/A</definedName>
    <definedName name="SG_05_28_2">#N/A</definedName>
    <definedName name="SG_05_28_7">"#REF!"</definedName>
    <definedName name="SG_05_29">[31]ORÇ!#REF!</definedName>
    <definedName name="SG_05_29_1">#N/A</definedName>
    <definedName name="SG_05_29_2">#N/A</definedName>
    <definedName name="SG_05_29_7">"#REF!"</definedName>
    <definedName name="SG_05_30">[31]ORÇ!#REF!</definedName>
    <definedName name="SG_05_30_1">#N/A</definedName>
    <definedName name="SG_05_30_2">#N/A</definedName>
    <definedName name="SG_05_30_7">"#REF!"</definedName>
    <definedName name="SG_06_01">[27]Planilha!$I$123</definedName>
    <definedName name="SG_06_01_1">#N/A</definedName>
    <definedName name="SG_06_01_2">'[30]Anexo V - PREÇO ORIGINAL'!$G$627</definedName>
    <definedName name="SG_06_01_3">'[13]anexo s'!#REF!</definedName>
    <definedName name="SG_06_01_7">"#REF!"</definedName>
    <definedName name="SG_06_02">[27]Planilha!$I$125</definedName>
    <definedName name="SG_06_02_1">#N/A</definedName>
    <definedName name="SG_06_02_2">'[30]Anexo V - PREÇO ORIGINAL'!$G$631</definedName>
    <definedName name="SG_06_02_3">'[13]anexo s'!#REF!</definedName>
    <definedName name="SG_06_02_7">"#REF!"</definedName>
    <definedName name="SG_06_03">[27]Planilha!$I$129</definedName>
    <definedName name="SG_06_03_1">#N/A</definedName>
    <definedName name="SG_06_03_2">'[30]Anexo V - PREÇO ORIGINAL'!$G$638</definedName>
    <definedName name="SG_06_03_3">'[13]anexo s'!#REF!</definedName>
    <definedName name="SG_06_03_7">"#REF!"</definedName>
    <definedName name="SG_06_04">[27]Planilha!$I$131</definedName>
    <definedName name="SG_06_04_1">#N/A</definedName>
    <definedName name="SG_06_04_2">#N/A</definedName>
    <definedName name="SG_06_04_3">'[13]anexo s'!#REF!</definedName>
    <definedName name="SG_06_04_7">"#REF!"</definedName>
    <definedName name="SG_06_05">[27]Planilha!$I$135</definedName>
    <definedName name="SG_06_05_1">#N/A</definedName>
    <definedName name="SG_06_05_2">#N/A</definedName>
    <definedName name="SG_06_05_3">'[13]anexo s'!#REF!</definedName>
    <definedName name="SG_06_05_7">"#REF!"</definedName>
    <definedName name="SG_06_06">[27]Planilha!#REF!</definedName>
    <definedName name="SG_06_06_1">#N/A</definedName>
    <definedName name="SG_06_06_2">#N/A</definedName>
    <definedName name="SG_06_06_3">'[13]anexo s'!#REF!</definedName>
    <definedName name="SG_06_06_7">"#REF!"</definedName>
    <definedName name="SG_06_07">[27]Planilha!#REF!</definedName>
    <definedName name="SG_06_07_1">#N/A</definedName>
    <definedName name="SG_06_07_2">#N/A</definedName>
    <definedName name="SG_06_07_3">'[13]anexo s'!#REF!</definedName>
    <definedName name="SG_06_07_7">"#REF!"</definedName>
    <definedName name="SG_06_08">[27]Planilha!#REF!</definedName>
    <definedName name="SG_06_08_1">#N/A</definedName>
    <definedName name="SG_06_08_2">#N/A</definedName>
    <definedName name="SG_06_08_3">'[13]anexo s'!#REF!</definedName>
    <definedName name="SG_06_08_7">"#REF!"</definedName>
    <definedName name="SG_06_09">[27]Planilha!#REF!</definedName>
    <definedName name="SG_06_09_1">#N/A</definedName>
    <definedName name="SG_06_09_2">#N/A</definedName>
    <definedName name="SG_06_09_3">'[13]anexo s'!#REF!</definedName>
    <definedName name="SG_06_09_7">"#REF!"</definedName>
    <definedName name="SG_06_10">[27]Planilha!#REF!</definedName>
    <definedName name="SG_06_10_1">#N/A</definedName>
    <definedName name="SG_06_10_2">#N/A</definedName>
    <definedName name="SG_06_10_3">'[13]anexo s'!#REF!</definedName>
    <definedName name="SG_06_10_7">"#REF!"</definedName>
    <definedName name="SG_06_11">[27]Planilha!#REF!</definedName>
    <definedName name="SG_06_11_1">#N/A</definedName>
    <definedName name="SG_06_11_2">#N/A</definedName>
    <definedName name="SG_06_11_3">'[13]anexo s'!#REF!</definedName>
    <definedName name="SG_06_11_7">"#REF!"</definedName>
    <definedName name="SG_06_12">[27]Planilha!#REF!</definedName>
    <definedName name="SG_06_12_1">#N/A</definedName>
    <definedName name="SG_06_12_2">#N/A</definedName>
    <definedName name="SG_06_12_3">'[13]anexo s'!#REF!</definedName>
    <definedName name="SG_06_12_7">"#REF!"</definedName>
    <definedName name="SG_06_13">[27]Planilha!#REF!</definedName>
    <definedName name="SG_06_13_1">#N/A</definedName>
    <definedName name="SG_06_13_2">#N/A</definedName>
    <definedName name="SG_06_13_3">'[13]anexo s'!#REF!</definedName>
    <definedName name="SG_06_13_7">"#REF!"</definedName>
    <definedName name="SG_06_14">[27]Planilha!#REF!</definedName>
    <definedName name="SG_06_14_1">#N/A</definedName>
    <definedName name="SG_06_14_2">#N/A</definedName>
    <definedName name="SG_06_14_3">'[13]anexo s'!#REF!</definedName>
    <definedName name="SG_06_14_7">"#REF!"</definedName>
    <definedName name="SG_06_15">[27]Planilha!#REF!</definedName>
    <definedName name="SG_06_15_1">#N/A</definedName>
    <definedName name="SG_06_15_2">#N/A</definedName>
    <definedName name="SG_06_15_3">'[13]anexo s'!#REF!</definedName>
    <definedName name="SG_06_15_7">"#REF!"</definedName>
    <definedName name="SG_06_16">[27]Planilha!#REF!</definedName>
    <definedName name="SG_06_16_1">#N/A</definedName>
    <definedName name="SG_06_16_2">#N/A</definedName>
    <definedName name="SG_06_16_3">'[13]anexo s'!#REF!</definedName>
    <definedName name="SG_06_16_7">"#REF!"</definedName>
    <definedName name="SG_06_17">[27]Planilha!#REF!</definedName>
    <definedName name="SG_06_17_1">#N/A</definedName>
    <definedName name="SG_06_17_2">#N/A</definedName>
    <definedName name="SG_06_17_3">'[13]anexo s'!#REF!</definedName>
    <definedName name="SG_06_17_7">"#REF!"</definedName>
    <definedName name="SG_06_18">[27]Planilha!#REF!</definedName>
    <definedName name="SG_06_18_1">#N/A</definedName>
    <definedName name="SG_06_18_2">#N/A</definedName>
    <definedName name="SG_06_18_3">'[13]anexo s'!#REF!</definedName>
    <definedName name="SG_06_18_7">"#REF!"</definedName>
    <definedName name="SG_06_19">[27]Planilha!#REF!</definedName>
    <definedName name="SG_06_19_1">#N/A</definedName>
    <definedName name="SG_06_19_2">#N/A</definedName>
    <definedName name="SG_06_19_3">'[13]anexo s'!#REF!</definedName>
    <definedName name="SG_06_19_7">"#REF!"</definedName>
    <definedName name="SG_06_20">[27]Planilha!#REF!</definedName>
    <definedName name="SG_06_20_1">#N/A</definedName>
    <definedName name="SG_06_20_2">#N/A</definedName>
    <definedName name="SG_06_20_3">'[13]anexo s'!#REF!</definedName>
    <definedName name="SG_06_20_7">"#REF!"</definedName>
    <definedName name="SG_06_21">[27]Planilha!#REF!</definedName>
    <definedName name="SG_06_21_1">#N/A</definedName>
    <definedName name="SG_06_21_2">#N/A</definedName>
    <definedName name="SG_06_21_3">'[13]anexo s'!#REF!</definedName>
    <definedName name="SG_06_21_7">"#REF!"</definedName>
    <definedName name="SG_06_22">[27]Planilha!#REF!</definedName>
    <definedName name="SG_06_22_1">#N/A</definedName>
    <definedName name="SG_06_22_2">#N/A</definedName>
    <definedName name="SG_06_22_3">'[13]anexo s'!#REF!</definedName>
    <definedName name="SG_06_22_7">"#REF!"</definedName>
    <definedName name="SG_06_23">[27]Planilha!#REF!</definedName>
    <definedName name="SG_06_23_1">#N/A</definedName>
    <definedName name="SG_06_23_2">#N/A</definedName>
    <definedName name="SG_06_23_3">'[13]anexo s'!#REF!</definedName>
    <definedName name="SG_06_23_7">"#REF!"</definedName>
    <definedName name="SG_06_24">[27]Planilha!#REF!</definedName>
    <definedName name="SG_06_24_1">#N/A</definedName>
    <definedName name="SG_06_24_2">#N/A</definedName>
    <definedName name="SG_06_24_3">'[13]anexo s'!#REF!</definedName>
    <definedName name="SG_06_24_7">"#REF!"</definedName>
    <definedName name="SG_06_25">[27]Planilha!#REF!</definedName>
    <definedName name="SG_06_25_1">#N/A</definedName>
    <definedName name="SG_06_25_2">#N/A</definedName>
    <definedName name="SG_06_25_3">'[13]anexo s'!#REF!</definedName>
    <definedName name="SG_06_25_7">"#REF!"</definedName>
    <definedName name="SG_06_26">[31]ORÇ!#REF!</definedName>
    <definedName name="SG_06_26_1">#N/A</definedName>
    <definedName name="SG_06_26_2">#N/A</definedName>
    <definedName name="SG_06_26_7">"#REF!"</definedName>
    <definedName name="SG_06_27">[31]ORÇ!#REF!</definedName>
    <definedName name="SG_06_27_1">#N/A</definedName>
    <definedName name="SG_06_27_2">#N/A</definedName>
    <definedName name="SG_06_27_7">"#REF!"</definedName>
    <definedName name="SG_06_28">[31]ORÇ!#REF!</definedName>
    <definedName name="SG_06_28_1">#N/A</definedName>
    <definedName name="SG_06_28_2">#N/A</definedName>
    <definedName name="SG_06_28_7">"#REF!"</definedName>
    <definedName name="SG_06_29">[31]ORÇ!#REF!</definedName>
    <definedName name="SG_06_29_1">#N/A</definedName>
    <definedName name="SG_06_29_2">#N/A</definedName>
    <definedName name="SG_06_29_7">"#REF!"</definedName>
    <definedName name="SG_06_30">[31]ORÇ!#REF!</definedName>
    <definedName name="SG_06_30_1">#N/A</definedName>
    <definedName name="SG_06_30_2">#N/A</definedName>
    <definedName name="SG_06_30_7">"#REF!"</definedName>
    <definedName name="SG_07_01">[27]Planilha!$I$141</definedName>
    <definedName name="SG_07_01_1">#N/A</definedName>
    <definedName name="SG_07_01_2">'[30]Anexo V - PREÇO ORIGINAL'!$G$729</definedName>
    <definedName name="SG_07_01_3">'[13]anexo s'!#REF!</definedName>
    <definedName name="SG_07_01_7">"#REF!"</definedName>
    <definedName name="SG_07_02">[27]Planilha!$I$143</definedName>
    <definedName name="SG_07_02_1">#N/A</definedName>
    <definedName name="SG_07_02_2">'[30]Anexo V - PREÇO ORIGINAL'!$G$742</definedName>
    <definedName name="SG_07_02_3">'[13]anexo s'!#REF!</definedName>
    <definedName name="SG_07_02_7">"#REF!"</definedName>
    <definedName name="SG_07_03">[27]Planilha!#REF!</definedName>
    <definedName name="SG_07_03_1">#N/A</definedName>
    <definedName name="SG_07_03_2">'[30]Anexo V - PREÇO ORIGINAL'!$G$762</definedName>
    <definedName name="SG_07_03_3">'[13]anexo s'!#REF!</definedName>
    <definedName name="SG_07_03_7">"#REF!"</definedName>
    <definedName name="SG_07_04">[27]Planilha!#REF!</definedName>
    <definedName name="SG_07_04_1">#N/A</definedName>
    <definedName name="SG_07_04_2">'[30]Anexo V - PREÇO ORIGINAL'!$G$769</definedName>
    <definedName name="SG_07_04_3">'[13]anexo s'!#REF!</definedName>
    <definedName name="SG_07_04_7">"#REF!"</definedName>
    <definedName name="SG_07_05">[27]Planilha!#REF!</definedName>
    <definedName name="SG_07_05_1">#N/A</definedName>
    <definedName name="SG_07_05_2">'[30]Anexo V - PREÇO ORIGINAL'!$G$781</definedName>
    <definedName name="SG_07_05_3">'[13]anexo s'!#REF!</definedName>
    <definedName name="SG_07_05_7">"#REF!"</definedName>
    <definedName name="SG_07_06">[27]Planilha!#REF!</definedName>
    <definedName name="SG_07_06_1">#N/A</definedName>
    <definedName name="SG_07_06_2">'[30]Anexo V - PREÇO ORIGINAL'!$G$796</definedName>
    <definedName name="SG_07_06_3">'[13]anexo s'!#REF!</definedName>
    <definedName name="SG_07_06_7">"#REF!"</definedName>
    <definedName name="SG_07_07">[27]Planilha!#REF!</definedName>
    <definedName name="SG_07_07_1">#N/A</definedName>
    <definedName name="SG_07_07_2">'[30]Anexo V - PREÇO ORIGINAL'!$G$808</definedName>
    <definedName name="SG_07_07_3">'[13]anexo s'!#REF!</definedName>
    <definedName name="SG_07_07_7">"#REF!"</definedName>
    <definedName name="SG_07_08">[27]Planilha!#REF!</definedName>
    <definedName name="SG_07_08_1">#N/A</definedName>
    <definedName name="SG_07_08_2">'[30]Anexo V - PREÇO ORIGINAL'!$G$835</definedName>
    <definedName name="SG_07_08_3">'[13]anexo s'!#REF!</definedName>
    <definedName name="SG_07_08_7">"#REF!"</definedName>
    <definedName name="SG_07_09">[27]Planilha!#REF!</definedName>
    <definedName name="SG_07_09_1">#N/A</definedName>
    <definedName name="SG_07_09_2">'[30]Anexo V - PREÇO ORIGINAL'!$G$839</definedName>
    <definedName name="SG_07_09_3">'[13]anexo s'!#REF!</definedName>
    <definedName name="SG_07_09_7">"#REF!"</definedName>
    <definedName name="SG_07_10">[27]Planilha!#REF!</definedName>
    <definedName name="SG_07_10_1">#N/A</definedName>
    <definedName name="SG_07_10_2">'[30]Anexo V - PREÇO ORIGINAL'!$G$843</definedName>
    <definedName name="SG_07_10_3">'[13]anexo s'!#REF!</definedName>
    <definedName name="SG_07_10_7">"#REF!"</definedName>
    <definedName name="SG_07_11">[27]Planilha!#REF!</definedName>
    <definedName name="SG_07_11_1">#N/A</definedName>
    <definedName name="SG_07_11_3">'[13]anexo s'!#REF!</definedName>
    <definedName name="SG_07_11_7">"#REF!"</definedName>
    <definedName name="SG_07_12">[27]Planilha!#REF!</definedName>
    <definedName name="SG_07_12_1">#N/A</definedName>
    <definedName name="SG_07_12_3">'[13]anexo s'!#REF!</definedName>
    <definedName name="SG_07_12_7">"#REF!"</definedName>
    <definedName name="SG_07_13">[27]Planilha!#REF!</definedName>
    <definedName name="SG_07_13_1">#N/A</definedName>
    <definedName name="SG_07_13_2">#N/A</definedName>
    <definedName name="SG_07_13_3">'[13]anexo s'!#REF!</definedName>
    <definedName name="SG_07_13_7">"#REF!"</definedName>
    <definedName name="SG_07_14">[27]Planilha!#REF!</definedName>
    <definedName name="SG_07_14_1">#N/A</definedName>
    <definedName name="SG_07_14_2">#N/A</definedName>
    <definedName name="SG_07_14_3">'[13]anexo s'!#REF!</definedName>
    <definedName name="SG_07_14_7">"#REF!"</definedName>
    <definedName name="SG_07_15">[27]Planilha!#REF!</definedName>
    <definedName name="SG_07_15_1">#N/A</definedName>
    <definedName name="SG_07_15_2">#N/A</definedName>
    <definedName name="SG_07_15_3">'[13]anexo s'!#REF!</definedName>
    <definedName name="SG_07_15_7">"#REF!"</definedName>
    <definedName name="SG_07_16">[27]Planilha!#REF!</definedName>
    <definedName name="SG_07_16_1">#N/A</definedName>
    <definedName name="SG_07_16_2">#N/A</definedName>
    <definedName name="SG_07_16_3">'[13]anexo s'!#REF!</definedName>
    <definedName name="SG_07_16_7">"#REF!"</definedName>
    <definedName name="SG_07_17">[27]Planilha!#REF!</definedName>
    <definedName name="SG_07_17_1">#N/A</definedName>
    <definedName name="SG_07_17_2">#N/A</definedName>
    <definedName name="SG_07_17_3">'[13]anexo s'!#REF!</definedName>
    <definedName name="SG_07_17_7">"#REF!"</definedName>
    <definedName name="SG_07_18">[27]Planilha!#REF!</definedName>
    <definedName name="SG_07_18_1">#N/A</definedName>
    <definedName name="SG_07_18_2">#N/A</definedName>
    <definedName name="SG_07_18_3">'[13]anexo s'!#REF!</definedName>
    <definedName name="SG_07_18_7">"#REF!"</definedName>
    <definedName name="SG_07_19">[27]Planilha!#REF!</definedName>
    <definedName name="SG_07_19_1">#N/A</definedName>
    <definedName name="SG_07_19_2">#N/A</definedName>
    <definedName name="SG_07_19_3">'[13]anexo s'!#REF!</definedName>
    <definedName name="SG_07_19_7">"#REF!"</definedName>
    <definedName name="SG_07_20">[27]Planilha!#REF!</definedName>
    <definedName name="SG_07_20_1">#N/A</definedName>
    <definedName name="SG_07_20_2">#N/A</definedName>
    <definedName name="SG_07_20_3">'[13]anexo s'!#REF!</definedName>
    <definedName name="SG_07_20_7">"#REF!"</definedName>
    <definedName name="SG_07_21">[27]Planilha!#REF!</definedName>
    <definedName name="SG_07_21_1">#N/A</definedName>
    <definedName name="SG_07_21_2">#N/A</definedName>
    <definedName name="SG_07_21_3">'[13]anexo s'!#REF!</definedName>
    <definedName name="SG_07_21_7">"#REF!"</definedName>
    <definedName name="SG_07_22">[27]Planilha!#REF!</definedName>
    <definedName name="SG_07_22_1">#N/A</definedName>
    <definedName name="SG_07_22_2">#N/A</definedName>
    <definedName name="SG_07_22_3">'[13]anexo s'!#REF!</definedName>
    <definedName name="SG_07_22_7">"#REF!"</definedName>
    <definedName name="SG_07_23">[27]Planilha!#REF!</definedName>
    <definedName name="SG_07_23_1">#N/A</definedName>
    <definedName name="SG_07_23_2">#N/A</definedName>
    <definedName name="SG_07_23_3">'[13]anexo s'!#REF!</definedName>
    <definedName name="SG_07_23_7">"#REF!"</definedName>
    <definedName name="SG_07_24">[27]Planilha!#REF!</definedName>
    <definedName name="SG_07_24_1">#N/A</definedName>
    <definedName name="SG_07_24_2">#N/A</definedName>
    <definedName name="SG_07_24_3">'[13]anexo s'!#REF!</definedName>
    <definedName name="SG_07_24_7">"#REF!"</definedName>
    <definedName name="SG_07_25">[27]Planilha!#REF!</definedName>
    <definedName name="SG_07_25_1">#N/A</definedName>
    <definedName name="SG_07_25_2">#N/A</definedName>
    <definedName name="SG_07_25_3">'[13]anexo s'!#REF!</definedName>
    <definedName name="SG_07_25_7">"#REF!"</definedName>
    <definedName name="SG_07_26">[31]ORÇ!#REF!</definedName>
    <definedName name="SG_07_26_1">#N/A</definedName>
    <definedName name="SG_07_26_2">#N/A</definedName>
    <definedName name="SG_07_26_7">"#REF!"</definedName>
    <definedName name="SG_07_27">[31]ORÇ!#REF!</definedName>
    <definedName name="SG_07_27_1">#N/A</definedName>
    <definedName name="SG_07_27_2">#N/A</definedName>
    <definedName name="SG_07_27_7">"#REF!"</definedName>
    <definedName name="SG_07_28">[31]ORÇ!#REF!</definedName>
    <definedName name="SG_07_28_1">#N/A</definedName>
    <definedName name="SG_07_28_2">#N/A</definedName>
    <definedName name="SG_07_28_7">"#REF!"</definedName>
    <definedName name="SG_07_29">[31]ORÇ!#REF!</definedName>
    <definedName name="SG_07_29_1">#N/A</definedName>
    <definedName name="SG_07_29_2">#N/A</definedName>
    <definedName name="SG_07_29_7">"#REF!"</definedName>
    <definedName name="SG_07_30">[31]ORÇ!#REF!</definedName>
    <definedName name="SG_07_30_1">#N/A</definedName>
    <definedName name="SG_07_30_2">#N/A</definedName>
    <definedName name="SG_07_30_7">"#REF!"</definedName>
    <definedName name="SG_08_01">[27]Planilha!$I$150</definedName>
    <definedName name="SG_08_01_1">#N/A</definedName>
    <definedName name="SG_08_01_2">'[30]Anexo V - PREÇO ORIGINAL'!$G$849</definedName>
    <definedName name="SG_08_01_3">'[13]anexo s'!#REF!</definedName>
    <definedName name="SG_08_01_7">"#REF!"</definedName>
    <definedName name="SG_08_02">[27]Planilha!$I$153</definedName>
    <definedName name="SG_08_02_1">#N/A</definedName>
    <definedName name="SG_08_02_2">'[30]Anexo V - PREÇO ORIGINAL'!$G$854</definedName>
    <definedName name="SG_08_02_3">'[13]anexo s'!#REF!</definedName>
    <definedName name="SG_08_02_7">"#REF!"</definedName>
    <definedName name="SG_08_03">[27]Planilha!$I$155</definedName>
    <definedName name="SG_08_03_1">#N/A</definedName>
    <definedName name="SG_08_03_2">#N/A</definedName>
    <definedName name="SG_08_03_3">'[13]anexo s'!#REF!</definedName>
    <definedName name="SG_08_03_7">"#REF!"</definedName>
    <definedName name="SG_08_04">[27]Planilha!$I$157</definedName>
    <definedName name="SG_08_04_1">#N/A</definedName>
    <definedName name="SG_08_04_2">#N/A</definedName>
    <definedName name="SG_08_04_3">'[13]anexo s'!#REF!</definedName>
    <definedName name="SG_08_04_7">"#REF!"</definedName>
    <definedName name="SG_08_05">[27]Planilha!$I$161</definedName>
    <definedName name="SG_08_05_1">#N/A</definedName>
    <definedName name="SG_08_05_2">#N/A</definedName>
    <definedName name="SG_08_05_3">'[13]anexo s'!#REF!</definedName>
    <definedName name="SG_08_05_7">"#REF!"</definedName>
    <definedName name="SG_08_06">[27]Planilha!$I$163</definedName>
    <definedName name="SG_08_06_1">#N/A</definedName>
    <definedName name="SG_08_06_2">#N/A</definedName>
    <definedName name="SG_08_06_3">'[13]anexo s'!#REF!</definedName>
    <definedName name="SG_08_06_7">"#REF!"</definedName>
    <definedName name="SG_08_07">[27]Planilha!$I$165</definedName>
    <definedName name="SG_08_07_1">#N/A</definedName>
    <definedName name="SG_08_07_2">#N/A</definedName>
    <definedName name="SG_08_07_3">'[13]anexo s'!#REF!</definedName>
    <definedName name="SG_08_07_7">"#REF!"</definedName>
    <definedName name="SG_08_08">[27]Planilha!#REF!</definedName>
    <definedName name="SG_08_08_1">#N/A</definedName>
    <definedName name="SG_08_08_2">#N/A</definedName>
    <definedName name="SG_08_08_3">'[13]anexo s'!#REF!</definedName>
    <definedName name="SG_08_08_7">"#REF!"</definedName>
    <definedName name="SG_08_09">[27]Planilha!#REF!</definedName>
    <definedName name="SG_08_09_1">#N/A</definedName>
    <definedName name="SG_08_09_2">#N/A</definedName>
    <definedName name="SG_08_09_3">'[13]anexo s'!#REF!</definedName>
    <definedName name="SG_08_09_7">"#REF!"</definedName>
    <definedName name="SG_08_10">[27]Planilha!#REF!</definedName>
    <definedName name="SG_08_10_1">#N/A</definedName>
    <definedName name="SG_08_10_2">#N/A</definedName>
    <definedName name="SG_08_10_3">'[13]anexo s'!#REF!</definedName>
    <definedName name="SG_08_10_7">"#REF!"</definedName>
    <definedName name="SG_08_11">[27]Planilha!#REF!</definedName>
    <definedName name="SG_08_11_1">#N/A</definedName>
    <definedName name="SG_08_11_2">#N/A</definedName>
    <definedName name="SG_08_11_3">'[13]anexo s'!#REF!</definedName>
    <definedName name="SG_08_11_7">"#REF!"</definedName>
    <definedName name="SG_08_12">[27]Planilha!#REF!</definedName>
    <definedName name="SG_08_12_1">#N/A</definedName>
    <definedName name="SG_08_12_2">#N/A</definedName>
    <definedName name="SG_08_12_3">'[13]anexo s'!#REF!</definedName>
    <definedName name="SG_08_12_7">"#REF!"</definedName>
    <definedName name="SG_08_13">[27]Planilha!#REF!</definedName>
    <definedName name="SG_08_13_1">#N/A</definedName>
    <definedName name="SG_08_13_2">#N/A</definedName>
    <definedName name="SG_08_13_3">'[13]anexo s'!#REF!</definedName>
    <definedName name="SG_08_13_7">"#REF!"</definedName>
    <definedName name="SG_08_14">[27]Planilha!#REF!</definedName>
    <definedName name="SG_08_14_1">#N/A</definedName>
    <definedName name="SG_08_14_2">#N/A</definedName>
    <definedName name="SG_08_14_3">'[13]anexo s'!#REF!</definedName>
    <definedName name="SG_08_14_7">"#REF!"</definedName>
    <definedName name="SG_08_15">[27]Planilha!#REF!</definedName>
    <definedName name="SG_08_15_1">#N/A</definedName>
    <definedName name="SG_08_15_2">#N/A</definedName>
    <definedName name="SG_08_15_3">'[13]anexo s'!#REF!</definedName>
    <definedName name="SG_08_15_7">"#REF!"</definedName>
    <definedName name="SG_08_16">[27]Planilha!#REF!</definedName>
    <definedName name="SG_08_16_1">#N/A</definedName>
    <definedName name="SG_08_16_2">#N/A</definedName>
    <definedName name="SG_08_16_3">'[13]anexo s'!#REF!</definedName>
    <definedName name="SG_08_16_7">"#REF!"</definedName>
    <definedName name="SG_08_17">[27]Planilha!#REF!</definedName>
    <definedName name="SG_08_17_1">#N/A</definedName>
    <definedName name="SG_08_17_2">#N/A</definedName>
    <definedName name="SG_08_17_3">'[13]anexo s'!#REF!</definedName>
    <definedName name="SG_08_17_7">"#REF!"</definedName>
    <definedName name="SG_08_18">[27]Planilha!#REF!</definedName>
    <definedName name="SG_08_18_1">#N/A</definedName>
    <definedName name="SG_08_18_2">#N/A</definedName>
    <definedName name="SG_08_18_3">'[13]anexo s'!#REF!</definedName>
    <definedName name="SG_08_18_7">"#REF!"</definedName>
    <definedName name="SG_08_19">[27]Planilha!#REF!</definedName>
    <definedName name="SG_08_19_1">#N/A</definedName>
    <definedName name="SG_08_19_2">#N/A</definedName>
    <definedName name="SG_08_19_3">'[13]anexo s'!#REF!</definedName>
    <definedName name="SG_08_19_7">"#REF!"</definedName>
    <definedName name="SG_08_20">[27]Planilha!#REF!</definedName>
    <definedName name="SG_08_20_1">#N/A</definedName>
    <definedName name="SG_08_20_2">#N/A</definedName>
    <definedName name="SG_08_20_3">'[13]anexo s'!#REF!</definedName>
    <definedName name="SG_08_20_7">"#REF!"</definedName>
    <definedName name="SG_08_21">[27]Planilha!#REF!</definedName>
    <definedName name="SG_08_21_1">#N/A</definedName>
    <definedName name="SG_08_21_2">#N/A</definedName>
    <definedName name="SG_08_21_3">'[13]anexo s'!#REF!</definedName>
    <definedName name="SG_08_21_7">"#REF!"</definedName>
    <definedName name="SG_08_22">[27]Planilha!#REF!</definedName>
    <definedName name="SG_08_22_1">#N/A</definedName>
    <definedName name="SG_08_22_2">#N/A</definedName>
    <definedName name="SG_08_22_3">'[13]anexo s'!#REF!</definedName>
    <definedName name="SG_08_22_7">"#REF!"</definedName>
    <definedName name="SG_08_23">[27]Planilha!#REF!</definedName>
    <definedName name="SG_08_23_1">#N/A</definedName>
    <definedName name="SG_08_23_2">#N/A</definedName>
    <definedName name="SG_08_23_3">'[13]anexo s'!#REF!</definedName>
    <definedName name="SG_08_23_7">"#REF!"</definedName>
    <definedName name="SG_08_24">[27]Planilha!#REF!</definedName>
    <definedName name="SG_08_24_1">#N/A</definedName>
    <definedName name="SG_08_24_2">#N/A</definedName>
    <definedName name="SG_08_24_3">'[13]anexo s'!#REF!</definedName>
    <definedName name="SG_08_24_7">"#REF!"</definedName>
    <definedName name="SG_08_25">[27]Planilha!#REF!</definedName>
    <definedName name="SG_08_25_1">#N/A</definedName>
    <definedName name="SG_08_25_2">#N/A</definedName>
    <definedName name="SG_08_25_3">'[13]anexo s'!#REF!</definedName>
    <definedName name="SG_08_25_7">"#REF!"</definedName>
    <definedName name="SG_08_26">[31]ORÇ!#REF!</definedName>
    <definedName name="SG_08_26_1">#N/A</definedName>
    <definedName name="SG_08_26_2">#N/A</definedName>
    <definedName name="SG_08_26_7">"#REF!"</definedName>
    <definedName name="SG_08_27">[31]ORÇ!#REF!</definedName>
    <definedName name="SG_08_27_1">#N/A</definedName>
    <definedName name="SG_08_27_2">#N/A</definedName>
    <definedName name="SG_08_27_7">"#REF!"</definedName>
    <definedName name="SG_08_28">[31]ORÇ!#REF!</definedName>
    <definedName name="SG_08_28_1">#N/A</definedName>
    <definedName name="SG_08_28_2">#N/A</definedName>
    <definedName name="SG_08_28_7">"#REF!"</definedName>
    <definedName name="SG_08_29">[31]ORÇ!#REF!</definedName>
    <definedName name="SG_08_29_1">#N/A</definedName>
    <definedName name="SG_08_29_2">#N/A</definedName>
    <definedName name="SG_08_29_7">"#REF!"</definedName>
    <definedName name="SG_08_30">[31]ORÇ!#REF!</definedName>
    <definedName name="SG_08_30_1">#N/A</definedName>
    <definedName name="SG_08_30_2">#N/A</definedName>
    <definedName name="SG_08_30_7">"#REF!"</definedName>
    <definedName name="SG_09_01">[27]Planilha!$I$170</definedName>
    <definedName name="SG_09_01_1">#N/A</definedName>
    <definedName name="SG_09_01_2">'[30]Anexo V - PREÇO ORIGINAL'!$G$927</definedName>
    <definedName name="SG_09_01_3">'[13]anexo s'!#REF!</definedName>
    <definedName name="SG_09_01_7">"#REF!"</definedName>
    <definedName name="SG_09_02">[27]Planilha!$I$179</definedName>
    <definedName name="SG_09_02_1">#N/A</definedName>
    <definedName name="SG_09_02_2">'[30]Anexo V - PREÇO ORIGINAL'!$G$937</definedName>
    <definedName name="SG_09_02_3">'[13]anexo s'!#REF!</definedName>
    <definedName name="SG_09_02_7">"#REF!"</definedName>
    <definedName name="SG_09_03">[27]Planilha!$I$188</definedName>
    <definedName name="SG_09_03_1">#N/A</definedName>
    <definedName name="SG_09_03_2">'[30]Anexo V - PREÇO ORIGINAL'!$G$950</definedName>
    <definedName name="SG_09_03_3">'[13]anexo s'!#REF!</definedName>
    <definedName name="SG_09_03_7">"#REF!"</definedName>
    <definedName name="SG_09_04">[27]Planilha!$I$198</definedName>
    <definedName name="SG_09_04_1">#N/A</definedName>
    <definedName name="SG_09_04_2">'[30]Anexo V - PREÇO ORIGINAL'!$G$964</definedName>
    <definedName name="SG_09_04_3">'[13]anexo s'!#REF!</definedName>
    <definedName name="SG_09_04_7">"#REF!"</definedName>
    <definedName name="SG_09_05">[27]Planilha!#REF!</definedName>
    <definedName name="SG_09_05_1">#N/A</definedName>
    <definedName name="SG_09_05_2">'[30]Anexo V - PREÇO ORIGINAL'!$G$973</definedName>
    <definedName name="SG_09_05_3">'[13]anexo s'!#REF!</definedName>
    <definedName name="SG_09_05_7">"#REF!"</definedName>
    <definedName name="SG_09_06">[27]Planilha!#REF!</definedName>
    <definedName name="SG_09_06_1">#N/A</definedName>
    <definedName name="SG_09_06_2">'[30]Anexo V - PREÇO ORIGINAL'!$G$989</definedName>
    <definedName name="SG_09_06_3">'[13]anexo s'!#REF!</definedName>
    <definedName name="SG_09_06_7">"#REF!"</definedName>
    <definedName name="SG_09_07">[27]Planilha!#REF!</definedName>
    <definedName name="SG_09_07_1">#N/A</definedName>
    <definedName name="SG_09_07_2">'[30]Anexo V - PREÇO ORIGINAL'!$G$1004</definedName>
    <definedName name="SG_09_07_3">'[13]anexo s'!#REF!</definedName>
    <definedName name="SG_09_07_7">"#REF!"</definedName>
    <definedName name="SG_09_08">[27]Planilha!#REF!</definedName>
    <definedName name="SG_09_08_1">#N/A</definedName>
    <definedName name="SG_09_08_2">'[30]Anexo V - PREÇO ORIGINAL'!$G$1015</definedName>
    <definedName name="SG_09_08_3">'[13]anexo s'!#REF!</definedName>
    <definedName name="SG_09_08_7">"#REF!"</definedName>
    <definedName name="SG_09_09">[27]Planilha!#REF!</definedName>
    <definedName name="SG_09_09_1">#N/A</definedName>
    <definedName name="SG_09_09_2">'[30]Anexo V - PREÇO ORIGINAL'!$G$1027</definedName>
    <definedName name="SG_09_09_3">'[13]anexo s'!#REF!</definedName>
    <definedName name="SG_09_09_7">"#REF!"</definedName>
    <definedName name="SG_09_10">[27]Planilha!#REF!</definedName>
    <definedName name="SG_09_10_1">#N/A</definedName>
    <definedName name="SG_09_10_2">'[30]Anexo V - PREÇO ORIGINAL'!$G$1041</definedName>
    <definedName name="SG_09_10_3">'[13]anexo s'!#REF!</definedName>
    <definedName name="SG_09_10_7">"#REF!"</definedName>
    <definedName name="SG_09_11">[27]Planilha!#REF!</definedName>
    <definedName name="SG_09_11_1">#N/A</definedName>
    <definedName name="SG_09_11_3">'[13]anexo s'!#REF!</definedName>
    <definedName name="SG_09_11_7">"#REF!"</definedName>
    <definedName name="SG_09_12">[27]Planilha!#REF!</definedName>
    <definedName name="SG_09_12_1">#N/A</definedName>
    <definedName name="SG_09_12_2">#N/A</definedName>
    <definedName name="SG_09_12_3">'[13]anexo s'!#REF!</definedName>
    <definedName name="SG_09_12_7">"#REF!"</definedName>
    <definedName name="SG_09_13">[27]Planilha!#REF!</definedName>
    <definedName name="SG_09_13_1">#N/A</definedName>
    <definedName name="SG_09_13_2">#N/A</definedName>
    <definedName name="SG_09_13_3">'[13]anexo s'!#REF!</definedName>
    <definedName name="SG_09_13_7">"#REF!"</definedName>
    <definedName name="SG_09_14">[27]Planilha!#REF!</definedName>
    <definedName name="SG_09_14_1">#N/A</definedName>
    <definedName name="SG_09_14_2">#N/A</definedName>
    <definedName name="SG_09_14_3">'[13]anexo s'!#REF!</definedName>
    <definedName name="SG_09_14_7">"#REF!"</definedName>
    <definedName name="SG_09_15">[27]Planilha!#REF!</definedName>
    <definedName name="SG_09_15_1">#N/A</definedName>
    <definedName name="SG_09_15_2">#N/A</definedName>
    <definedName name="SG_09_15_3">'[13]anexo s'!#REF!</definedName>
    <definedName name="SG_09_15_7">"#REF!"</definedName>
    <definedName name="SG_09_16">[27]Planilha!#REF!</definedName>
    <definedName name="SG_09_16_1">#N/A</definedName>
    <definedName name="SG_09_16_2">#N/A</definedName>
    <definedName name="SG_09_16_3">'[13]anexo s'!#REF!</definedName>
    <definedName name="SG_09_16_7">"#REF!"</definedName>
    <definedName name="SG_09_17">[27]Planilha!#REF!</definedName>
    <definedName name="SG_09_17_1">#N/A</definedName>
    <definedName name="SG_09_17_2">#N/A</definedName>
    <definedName name="SG_09_17_3">'[13]anexo s'!#REF!</definedName>
    <definedName name="SG_09_17_7">"#REF!"</definedName>
    <definedName name="SG_09_18">[27]Planilha!#REF!</definedName>
    <definedName name="SG_09_18_1">#N/A</definedName>
    <definedName name="SG_09_18_2">#N/A</definedName>
    <definedName name="SG_09_18_3">'[13]anexo s'!#REF!</definedName>
    <definedName name="SG_09_18_7">"#REF!"</definedName>
    <definedName name="SG_09_19">[27]Planilha!#REF!</definedName>
    <definedName name="SG_09_19_1">#N/A</definedName>
    <definedName name="SG_09_19_2">#N/A</definedName>
    <definedName name="SG_09_19_3">'[13]anexo s'!#REF!</definedName>
    <definedName name="SG_09_19_7">"#REF!"</definedName>
    <definedName name="SG_09_20">[27]Planilha!#REF!</definedName>
    <definedName name="SG_09_20_1">#N/A</definedName>
    <definedName name="SG_09_20_2">#N/A</definedName>
    <definedName name="SG_09_20_3">'[13]anexo s'!#REF!</definedName>
    <definedName name="SG_09_20_7">"#REF!"</definedName>
    <definedName name="SG_09_21">[27]Planilha!#REF!</definedName>
    <definedName name="SG_09_21_1">#N/A</definedName>
    <definedName name="SG_09_21_2">#N/A</definedName>
    <definedName name="SG_09_21_3">'[13]anexo s'!#REF!</definedName>
    <definedName name="SG_09_21_7">"#REF!"</definedName>
    <definedName name="SG_09_22">[27]Planilha!#REF!</definedName>
    <definedName name="SG_09_22_1">#N/A</definedName>
    <definedName name="SG_09_22_2">#N/A</definedName>
    <definedName name="SG_09_22_3">'[13]anexo s'!#REF!</definedName>
    <definedName name="SG_09_22_7">"#REF!"</definedName>
    <definedName name="SG_09_23">[27]Planilha!#REF!</definedName>
    <definedName name="SG_09_23_1">#N/A</definedName>
    <definedName name="SG_09_23_2">#N/A</definedName>
    <definedName name="SG_09_23_3">'[13]anexo s'!#REF!</definedName>
    <definedName name="SG_09_23_7">"#REF!"</definedName>
    <definedName name="SG_09_24">[27]Planilha!#REF!</definedName>
    <definedName name="SG_09_24_1">#N/A</definedName>
    <definedName name="SG_09_24_2">#N/A</definedName>
    <definedName name="SG_09_24_3">'[13]anexo s'!#REF!</definedName>
    <definedName name="SG_09_24_7">"#REF!"</definedName>
    <definedName name="SG_09_25">[27]Planilha!#REF!</definedName>
    <definedName name="SG_09_25_1">#N/A</definedName>
    <definedName name="SG_09_25_2">#N/A</definedName>
    <definedName name="SG_09_25_3">'[13]anexo s'!#REF!</definedName>
    <definedName name="SG_09_25_7">"#REF!"</definedName>
    <definedName name="SG_09_26">[31]ORÇ!#REF!</definedName>
    <definedName name="SG_09_26_1">#N/A</definedName>
    <definedName name="SG_09_26_2">#N/A</definedName>
    <definedName name="SG_09_26_7">"#REF!"</definedName>
    <definedName name="SG_09_27">[31]ORÇ!#REF!</definedName>
    <definedName name="SG_09_27_1">#N/A</definedName>
    <definedName name="SG_09_27_2">#N/A</definedName>
    <definedName name="SG_09_27_7">"#REF!"</definedName>
    <definedName name="SG_09_28">[31]ORÇ!#REF!</definedName>
    <definedName name="SG_09_28_1">#N/A</definedName>
    <definedName name="SG_09_28_2">#N/A</definedName>
    <definedName name="SG_09_28_7">"#REF!"</definedName>
    <definedName name="SG_09_29">[31]ORÇ!#REF!</definedName>
    <definedName name="SG_09_29_1">#N/A</definedName>
    <definedName name="SG_09_29_2">#N/A</definedName>
    <definedName name="SG_09_29_7">"#REF!"</definedName>
    <definedName name="SG_09_30">[31]ORÇ!#REF!</definedName>
    <definedName name="SG_09_30_1">#N/A</definedName>
    <definedName name="SG_09_30_2">#N/A</definedName>
    <definedName name="SG_09_30_7">"#REF!"</definedName>
    <definedName name="SG_10_01">'[29]MELHORIA SANT SERVIÇO'!#REF!</definedName>
    <definedName name="SG_10_01_1">#N/A</definedName>
    <definedName name="SG_10_01_2">'[30]Anexo V - PREÇO ORIGINAL'!$G$1054</definedName>
    <definedName name="SG_10_01_3">'[13]anexo s'!#REF!</definedName>
    <definedName name="SG_10_01_7">"#REF!"</definedName>
    <definedName name="SG_10_02">'[29]MELHORIA SANT SERVIÇO'!#REF!</definedName>
    <definedName name="SG_10_02_1">#N/A</definedName>
    <definedName name="SG_10_02_2">'[30]Anexo V - PREÇO ORIGINAL'!$G$1058</definedName>
    <definedName name="SG_10_02_3">'[13]anexo s'!#REF!</definedName>
    <definedName name="SG_10_02_7">"#REF!"</definedName>
    <definedName name="SG_10_03">'[29]MELHORIA SANT SERVIÇO'!#REF!</definedName>
    <definedName name="SG_10_03_1">#N/A</definedName>
    <definedName name="SG_10_03_2">#N/A</definedName>
    <definedName name="SG_10_03_3">'[13]anexo s'!#REF!</definedName>
    <definedName name="SG_10_03_7">"#REF!"</definedName>
    <definedName name="SG_10_04">'[29]MELHORIA SANT SERVIÇO'!#REF!</definedName>
    <definedName name="SG_10_04_1">#N/A</definedName>
    <definedName name="SG_10_04_2">#N/A</definedName>
    <definedName name="SG_10_04_3">'[13]anexo s'!#REF!</definedName>
    <definedName name="SG_10_04_7">"#REF!"</definedName>
    <definedName name="SG_10_05">'[29]MELHORIA SANT SERVIÇO'!#REF!</definedName>
    <definedName name="SG_10_05_1">#N/A</definedName>
    <definedName name="SG_10_05_2">#N/A</definedName>
    <definedName name="SG_10_05_3">'[13]anexo s'!#REF!</definedName>
    <definedName name="SG_10_05_7">"#REF!"</definedName>
    <definedName name="SG_10_06">'[29]MELHORIA SANT SERVIÇO'!#REF!</definedName>
    <definedName name="SG_10_06_1">#N/A</definedName>
    <definedName name="SG_10_06_2">#N/A</definedName>
    <definedName name="SG_10_06_3">'[13]anexo s'!#REF!</definedName>
    <definedName name="SG_10_06_7">"#REF!"</definedName>
    <definedName name="SG_10_07">'[29]MELHORIA SANT SERVIÇO'!#REF!</definedName>
    <definedName name="SG_10_07_1">#N/A</definedName>
    <definedName name="SG_10_07_2">#N/A</definedName>
    <definedName name="SG_10_07_3">'[13]anexo s'!#REF!</definedName>
    <definedName name="SG_10_07_7">"#REF!"</definedName>
    <definedName name="SG_10_08">'[29]MELHORIA SANT SERVIÇO'!#REF!</definedName>
    <definedName name="SG_10_08_1">#N/A</definedName>
    <definedName name="SG_10_08_2">#N/A</definedName>
    <definedName name="SG_10_08_3">'[13]anexo s'!#REF!</definedName>
    <definedName name="SG_10_08_7">"#REF!"</definedName>
    <definedName name="SG_10_09">'[29]MELHORIA SANT SERVIÇO'!#REF!</definedName>
    <definedName name="SG_10_09_1">#N/A</definedName>
    <definedName name="SG_10_09_2">#N/A</definedName>
    <definedName name="SG_10_09_3">'[13]anexo s'!#REF!</definedName>
    <definedName name="SG_10_09_7">"#REF!"</definedName>
    <definedName name="SG_10_10">'[29]MELHORIA SANT SERVIÇO'!#REF!</definedName>
    <definedName name="SG_10_10_1">#N/A</definedName>
    <definedName name="SG_10_10_2">#N/A</definedName>
    <definedName name="SG_10_10_3">'[13]anexo s'!#REF!</definedName>
    <definedName name="SG_10_10_7">"#REF!"</definedName>
    <definedName name="SG_10_11">[27]Planilha!#REF!</definedName>
    <definedName name="SG_10_11_1">#N/A</definedName>
    <definedName name="SG_10_11_2">#N/A</definedName>
    <definedName name="SG_10_11_3">'[13]anexo s'!#REF!</definedName>
    <definedName name="SG_10_11_7">"#REF!"</definedName>
    <definedName name="SG_10_12">[27]Planilha!#REF!</definedName>
    <definedName name="SG_10_12_1">#N/A</definedName>
    <definedName name="SG_10_12_2">#N/A</definedName>
    <definedName name="SG_10_12_3">'[13]anexo s'!#REF!</definedName>
    <definedName name="SG_10_12_7">"#REF!"</definedName>
    <definedName name="SG_10_13">[27]Planilha!#REF!</definedName>
    <definedName name="SG_10_13_1">#N/A</definedName>
    <definedName name="SG_10_13_2">#N/A</definedName>
    <definedName name="SG_10_13_3">'[13]anexo s'!#REF!</definedName>
    <definedName name="SG_10_13_7">"#REF!"</definedName>
    <definedName name="SG_10_14">[27]Planilha!#REF!</definedName>
    <definedName name="SG_10_14_1">#N/A</definedName>
    <definedName name="SG_10_14_2">#N/A</definedName>
    <definedName name="SG_10_14_3">'[13]anexo s'!#REF!</definedName>
    <definedName name="SG_10_14_7">"#REF!"</definedName>
    <definedName name="SG_10_15">[27]Planilha!#REF!</definedName>
    <definedName name="SG_10_15_1">#N/A</definedName>
    <definedName name="SG_10_15_2">#N/A</definedName>
    <definedName name="SG_10_15_3">'[13]anexo s'!#REF!</definedName>
    <definedName name="SG_10_15_7">"#REF!"</definedName>
    <definedName name="SG_10_16">[27]Planilha!#REF!</definedName>
    <definedName name="SG_10_16_1">#N/A</definedName>
    <definedName name="SG_10_16_2">#N/A</definedName>
    <definedName name="SG_10_16_3">'[13]anexo s'!#REF!</definedName>
    <definedName name="SG_10_16_7">"#REF!"</definedName>
    <definedName name="SG_10_17">[27]Planilha!#REF!</definedName>
    <definedName name="SG_10_17_1">#N/A</definedName>
    <definedName name="SG_10_17_2">#N/A</definedName>
    <definedName name="SG_10_17_3">'[13]anexo s'!#REF!</definedName>
    <definedName name="SG_10_17_7">"#REF!"</definedName>
    <definedName name="SG_10_18">[27]Planilha!#REF!</definedName>
    <definedName name="SG_10_18_1">#N/A</definedName>
    <definedName name="SG_10_18_2">#N/A</definedName>
    <definedName name="SG_10_18_3">'[13]anexo s'!#REF!</definedName>
    <definedName name="SG_10_18_7">"#REF!"</definedName>
    <definedName name="SG_10_19">[27]Planilha!#REF!</definedName>
    <definedName name="SG_10_19_1">#N/A</definedName>
    <definedName name="SG_10_19_2">#N/A</definedName>
    <definedName name="SG_10_19_3">'[13]anexo s'!#REF!</definedName>
    <definedName name="SG_10_19_7">"#REF!"</definedName>
    <definedName name="SG_10_20">[27]Planilha!#REF!</definedName>
    <definedName name="SG_10_20_1">#N/A</definedName>
    <definedName name="SG_10_20_2">#N/A</definedName>
    <definedName name="SG_10_20_3">'[13]anexo s'!#REF!</definedName>
    <definedName name="SG_10_20_7">"#REF!"</definedName>
    <definedName name="SG_10_21">[27]Planilha!#REF!</definedName>
    <definedName name="SG_10_21_1">#N/A</definedName>
    <definedName name="SG_10_21_2">#N/A</definedName>
    <definedName name="SG_10_21_3">'[13]anexo s'!#REF!</definedName>
    <definedName name="SG_10_21_7">"#REF!"</definedName>
    <definedName name="SG_10_22">[27]Planilha!#REF!</definedName>
    <definedName name="SG_10_22_1">#N/A</definedName>
    <definedName name="SG_10_22_2">#N/A</definedName>
    <definedName name="SG_10_22_3">'[13]anexo s'!#REF!</definedName>
    <definedName name="SG_10_22_7">"#REF!"</definedName>
    <definedName name="SG_10_23">[27]Planilha!#REF!</definedName>
    <definedName name="SG_10_23_1">#N/A</definedName>
    <definedName name="SG_10_23_2">#N/A</definedName>
    <definedName name="SG_10_23_3">'[13]anexo s'!#REF!</definedName>
    <definedName name="SG_10_23_7">"#REF!"</definedName>
    <definedName name="SG_10_24">[27]Planilha!#REF!</definedName>
    <definedName name="SG_10_24_1">#N/A</definedName>
    <definedName name="SG_10_24_2">#N/A</definedName>
    <definedName name="SG_10_24_3">'[13]anexo s'!#REF!</definedName>
    <definedName name="SG_10_24_7">"#REF!"</definedName>
    <definedName name="SG_10_25">[27]Planilha!#REF!</definedName>
    <definedName name="SG_10_25_1">#N/A</definedName>
    <definedName name="SG_10_25_2">#N/A</definedName>
    <definedName name="SG_10_25_3">'[13]anexo s'!#REF!</definedName>
    <definedName name="SG_10_25_7">"#REF!"</definedName>
    <definedName name="SG_10_26">[31]ORÇ!#REF!</definedName>
    <definedName name="SG_10_26_1">#N/A</definedName>
    <definedName name="SG_10_26_2">#N/A</definedName>
    <definedName name="SG_10_26_7">"#REF!"</definedName>
    <definedName name="SG_10_27">[31]ORÇ!#REF!</definedName>
    <definedName name="SG_10_27_1">#N/A</definedName>
    <definedName name="SG_10_27_2">#N/A</definedName>
    <definedName name="SG_10_27_7">"#REF!"</definedName>
    <definedName name="SG_10_28">[31]ORÇ!#REF!</definedName>
    <definedName name="SG_10_28_1">#N/A</definedName>
    <definedName name="SG_10_28_2">#N/A</definedName>
    <definedName name="SG_10_28_7">"#REF!"</definedName>
    <definedName name="SG_10_29">[31]ORÇ!#REF!</definedName>
    <definedName name="SG_10_29_1">#N/A</definedName>
    <definedName name="SG_10_29_2">#N/A</definedName>
    <definedName name="SG_10_29_7">"#REF!"</definedName>
    <definedName name="SG_10_30">[31]ORÇ!#REF!</definedName>
    <definedName name="SG_10_30_1">#N/A</definedName>
    <definedName name="SG_10_30_2">#N/A</definedName>
    <definedName name="SG_10_30_7">"#REF!"</definedName>
    <definedName name="SG_11_01">[27]Planilha!$I$225</definedName>
    <definedName name="SG_11_01_1">#N/A</definedName>
    <definedName name="SG_11_01_3">'[13]anexo s'!#REF!</definedName>
    <definedName name="SG_11_01_7">"#REF!"</definedName>
    <definedName name="SG_11_02">[27]Planilha!$I$228</definedName>
    <definedName name="SG_11_02_1">#N/A</definedName>
    <definedName name="SG_11_02_3">'[13]anexo s'!#REF!</definedName>
    <definedName name="SG_11_02_7">"#REF!"</definedName>
    <definedName name="SG_11_03">[27]Planilha!$I$238</definedName>
    <definedName name="SG_11_03_1">#N/A</definedName>
    <definedName name="SG_11_03_3">'[13]anexo s'!#REF!</definedName>
    <definedName name="SG_11_03_7">"#REF!"</definedName>
    <definedName name="SG_11_04">[27]Planilha!$I$241</definedName>
    <definedName name="SG_11_04_1">#N/A</definedName>
    <definedName name="SG_11_04_3">'[13]anexo s'!#REF!</definedName>
    <definedName name="SG_11_04_7">"#REF!"</definedName>
    <definedName name="SG_11_05">[27]Planilha!#REF!</definedName>
    <definedName name="SG_11_05_1">#N/A</definedName>
    <definedName name="SG_11_05_3">'[13]anexo s'!#REF!</definedName>
    <definedName name="SG_11_05_7">"#REF!"</definedName>
    <definedName name="SG_11_06">[27]Planilha!#REF!</definedName>
    <definedName name="SG_11_06_1">#N/A</definedName>
    <definedName name="SG_11_06_3">'[13]anexo s'!#REF!</definedName>
    <definedName name="SG_11_06_7">"#REF!"</definedName>
    <definedName name="SG_11_07">[27]Planilha!#REF!</definedName>
    <definedName name="SG_11_07_1">#N/A</definedName>
    <definedName name="SG_11_07_3">'[13]anexo s'!#REF!</definedName>
    <definedName name="SG_11_07_7">"#REF!"</definedName>
    <definedName name="SG_11_08">[27]Planilha!#REF!</definedName>
    <definedName name="SG_11_08_1">#N/A</definedName>
    <definedName name="SG_11_08_3">'[13]anexo s'!#REF!</definedName>
    <definedName name="SG_11_08_7">"#REF!"</definedName>
    <definedName name="SG_11_09">[27]Planilha!#REF!</definedName>
    <definedName name="SG_11_09_1">#N/A</definedName>
    <definedName name="SG_11_09_3">'[13]anexo s'!#REF!</definedName>
    <definedName name="SG_11_09_7">"#REF!"</definedName>
    <definedName name="SG_11_10">[27]Planilha!#REF!</definedName>
    <definedName name="SG_11_10_1">#N/A</definedName>
    <definedName name="SG_11_10_3">'[13]anexo s'!#REF!</definedName>
    <definedName name="SG_11_10_7">"#REF!"</definedName>
    <definedName name="SG_11_11">[27]Planilha!#REF!</definedName>
    <definedName name="SG_11_11_1">#N/A</definedName>
    <definedName name="SG_11_11_3">'[13]anexo s'!#REF!</definedName>
    <definedName name="SG_11_11_7">"#REF!"</definedName>
    <definedName name="SG_11_12">[27]Planilha!#REF!</definedName>
    <definedName name="SG_11_12_1">#N/A</definedName>
    <definedName name="SG_11_12_3">'[13]anexo s'!#REF!</definedName>
    <definedName name="SG_11_12_7">"#REF!"</definedName>
    <definedName name="SG_11_13">[27]Planilha!#REF!</definedName>
    <definedName name="SG_11_13_1">#N/A</definedName>
    <definedName name="SG_11_13_2">#N/A</definedName>
    <definedName name="SG_11_13_3">'[13]anexo s'!#REF!</definedName>
    <definedName name="SG_11_13_7">"#REF!"</definedName>
    <definedName name="SG_11_14">[27]Planilha!#REF!</definedName>
    <definedName name="SG_11_14_1">#N/A</definedName>
    <definedName name="SG_11_14_2">#N/A</definedName>
    <definedName name="SG_11_14_3">'[13]anexo s'!#REF!</definedName>
    <definedName name="SG_11_14_7">"#REF!"</definedName>
    <definedName name="SG_11_15">[27]Planilha!#REF!</definedName>
    <definedName name="SG_11_15_1">#N/A</definedName>
    <definedName name="SG_11_15_2">#N/A</definedName>
    <definedName name="SG_11_15_3">'[13]anexo s'!#REF!</definedName>
    <definedName name="SG_11_15_7">"#REF!"</definedName>
    <definedName name="SG_11_16">[27]Planilha!#REF!</definedName>
    <definedName name="SG_11_16_1">#N/A</definedName>
    <definedName name="SG_11_16_2">#N/A</definedName>
    <definedName name="SG_11_16_3">'[13]anexo s'!#REF!</definedName>
    <definedName name="SG_11_16_7">"#REF!"</definedName>
    <definedName name="SG_11_17">[27]Planilha!#REF!</definedName>
    <definedName name="SG_11_17_1">#N/A</definedName>
    <definedName name="SG_11_17_2">#N/A</definedName>
    <definedName name="SG_11_17_3">'[13]anexo s'!#REF!</definedName>
    <definedName name="SG_11_17_7">"#REF!"</definedName>
    <definedName name="SG_11_18">[27]Planilha!#REF!</definedName>
    <definedName name="SG_11_18_1">#N/A</definedName>
    <definedName name="SG_11_18_2">#N/A</definedName>
    <definedName name="SG_11_18_3">'[13]anexo s'!#REF!</definedName>
    <definedName name="SG_11_18_7">"#REF!"</definedName>
    <definedName name="SG_11_19">[27]Planilha!#REF!</definedName>
    <definedName name="SG_11_19_1">#N/A</definedName>
    <definedName name="SG_11_19_2">#N/A</definedName>
    <definedName name="SG_11_19_3">'[13]anexo s'!#REF!</definedName>
    <definedName name="SG_11_19_7">"#REF!"</definedName>
    <definedName name="SG_11_20">[27]Planilha!#REF!</definedName>
    <definedName name="SG_11_20_1">#N/A</definedName>
    <definedName name="SG_11_20_2">#N/A</definedName>
    <definedName name="SG_11_20_3">'[13]anexo s'!#REF!</definedName>
    <definedName name="SG_11_20_7">"#REF!"</definedName>
    <definedName name="SG_11_21">[27]Planilha!#REF!</definedName>
    <definedName name="SG_11_21_1">#N/A</definedName>
    <definedName name="SG_11_21_2">#N/A</definedName>
    <definedName name="SG_11_21_3">'[13]anexo s'!#REF!</definedName>
    <definedName name="SG_11_21_7">"#REF!"</definedName>
    <definedName name="SG_11_22">[27]Planilha!#REF!</definedName>
    <definedName name="SG_11_22_1">#N/A</definedName>
    <definedName name="SG_11_22_2">#N/A</definedName>
    <definedName name="SG_11_22_3">'[13]anexo s'!#REF!</definedName>
    <definedName name="SG_11_22_7">"#REF!"</definedName>
    <definedName name="SG_11_23">[27]Planilha!#REF!</definedName>
    <definedName name="SG_11_23_1">#N/A</definedName>
    <definedName name="SG_11_23_2">#N/A</definedName>
    <definedName name="SG_11_23_3">'[13]anexo s'!#REF!</definedName>
    <definedName name="SG_11_23_7">"#REF!"</definedName>
    <definedName name="SG_11_24">[27]Planilha!#REF!</definedName>
    <definedName name="SG_11_24_1">#N/A</definedName>
    <definedName name="SG_11_24_2">#N/A</definedName>
    <definedName name="SG_11_24_3">'[13]anexo s'!#REF!</definedName>
    <definedName name="SG_11_24_7">"#REF!"</definedName>
    <definedName name="SG_11_25">[27]Planilha!#REF!</definedName>
    <definedName name="SG_11_25_1">#N/A</definedName>
    <definedName name="SG_11_25_2">#N/A</definedName>
    <definedName name="SG_11_25_3">'[13]anexo s'!#REF!</definedName>
    <definedName name="SG_11_25_7">"#REF!"</definedName>
    <definedName name="SG_11_26">[31]ORÇ!#REF!</definedName>
    <definedName name="SG_11_26_1">#N/A</definedName>
    <definedName name="SG_11_26_2">#N/A</definedName>
    <definedName name="SG_11_26_7">"#REF!"</definedName>
    <definedName name="SG_11_27">[31]ORÇ!#REF!</definedName>
    <definedName name="SG_11_27_1">#N/A</definedName>
    <definedName name="SG_11_27_2">#N/A</definedName>
    <definedName name="SG_11_27_7">"#REF!"</definedName>
    <definedName name="SG_11_28">[31]ORÇ!#REF!</definedName>
    <definedName name="SG_11_28_1">#N/A</definedName>
    <definedName name="SG_11_28_2">#N/A</definedName>
    <definedName name="SG_11_28_7">"#REF!"</definedName>
    <definedName name="SG_11_29">[31]ORÇ!#REF!</definedName>
    <definedName name="SG_11_29_1">#N/A</definedName>
    <definedName name="SG_11_29_2">#N/A</definedName>
    <definedName name="SG_11_29_7">"#REF!"</definedName>
    <definedName name="SG_11_30">[31]ORÇ!#REF!</definedName>
    <definedName name="SG_11_30_1">#N/A</definedName>
    <definedName name="SG_11_30_2">#N/A</definedName>
    <definedName name="SG_11_30_7">"#REF!"</definedName>
    <definedName name="SG_12_01">[27]Planilha!$I$247</definedName>
    <definedName name="SG_12_01_1">#N/A</definedName>
    <definedName name="SG_12_01_3">'[13]anexo s'!#REF!</definedName>
    <definedName name="SG_12_01_7">"#REF!"</definedName>
    <definedName name="SG_12_02">[27]Planilha!$I$250</definedName>
    <definedName name="SG_12_02_1">#N/A</definedName>
    <definedName name="SG_12_02_3">'[13]anexo s'!#REF!</definedName>
    <definedName name="SG_12_02_7">"#REF!"</definedName>
    <definedName name="SG_12_03">[27]Planilha!$I$253</definedName>
    <definedName name="SG_12_03_1">#N/A</definedName>
    <definedName name="SG_12_03_3">'[13]anexo s'!#REF!</definedName>
    <definedName name="SG_12_03_7">"#REF!"</definedName>
    <definedName name="SG_12_04">[27]Planilha!#REF!</definedName>
    <definedName name="SG_12_04_1">#N/A</definedName>
    <definedName name="SG_12_04_2">#N/A</definedName>
    <definedName name="SG_12_04_3">'[13]anexo s'!#REF!</definedName>
    <definedName name="SG_12_04_7">"#REF!"</definedName>
    <definedName name="SG_12_05">[27]Planilha!#REF!</definedName>
    <definedName name="SG_12_05_1">#N/A</definedName>
    <definedName name="SG_12_05_2">#N/A</definedName>
    <definedName name="SG_12_05_3">'[13]anexo s'!#REF!</definedName>
    <definedName name="SG_12_05_7">"#REF!"</definedName>
    <definedName name="SG_12_06">[27]Planilha!#REF!</definedName>
    <definedName name="SG_12_06_1">#N/A</definedName>
    <definedName name="SG_12_06_2">#N/A</definedName>
    <definedName name="SG_12_06_3">'[13]anexo s'!#REF!</definedName>
    <definedName name="SG_12_06_7">"#REF!"</definedName>
    <definedName name="SG_12_07">[27]Planilha!#REF!</definedName>
    <definedName name="SG_12_07_1">#N/A</definedName>
    <definedName name="SG_12_07_2">#N/A</definedName>
    <definedName name="SG_12_07_3">'[13]anexo s'!#REF!</definedName>
    <definedName name="SG_12_07_7">"#REF!"</definedName>
    <definedName name="SG_12_08">[27]Planilha!#REF!</definedName>
    <definedName name="SG_12_08_1">#N/A</definedName>
    <definedName name="SG_12_08_2">#N/A</definedName>
    <definedName name="SG_12_08_3">'[13]anexo s'!#REF!</definedName>
    <definedName name="SG_12_08_7">"#REF!"</definedName>
    <definedName name="SG_12_09">[27]Planilha!#REF!</definedName>
    <definedName name="SG_12_09_1">#N/A</definedName>
    <definedName name="SG_12_09_2">#N/A</definedName>
    <definedName name="SG_12_09_3">'[13]anexo s'!#REF!</definedName>
    <definedName name="SG_12_09_7">"#REF!"</definedName>
    <definedName name="SG_12_10">[27]Planilha!#REF!</definedName>
    <definedName name="SG_12_10_1">#N/A</definedName>
    <definedName name="SG_12_10_2">#N/A</definedName>
    <definedName name="SG_12_10_3">'[13]anexo s'!#REF!</definedName>
    <definedName name="SG_12_10_7">"#REF!"</definedName>
    <definedName name="SG_12_11">[27]Planilha!#REF!</definedName>
    <definedName name="SG_12_11_1">#N/A</definedName>
    <definedName name="SG_12_11_2">#N/A</definedName>
    <definedName name="SG_12_11_3">'[13]anexo s'!#REF!</definedName>
    <definedName name="SG_12_11_7">"#REF!"</definedName>
    <definedName name="SG_12_12">[27]Planilha!#REF!</definedName>
    <definedName name="SG_12_12_1">#N/A</definedName>
    <definedName name="SG_12_12_2">#N/A</definedName>
    <definedName name="SG_12_12_3">'[13]anexo s'!#REF!</definedName>
    <definedName name="SG_12_12_7">"#REF!"</definedName>
    <definedName name="SG_12_13">[27]Planilha!#REF!</definedName>
    <definedName name="SG_12_13_1">#N/A</definedName>
    <definedName name="SG_12_13_2">#N/A</definedName>
    <definedName name="SG_12_13_3">'[13]anexo s'!#REF!</definedName>
    <definedName name="SG_12_13_7">"#REF!"</definedName>
    <definedName name="SG_12_14">[27]Planilha!#REF!</definedName>
    <definedName name="SG_12_14_1">#N/A</definedName>
    <definedName name="SG_12_14_2">#N/A</definedName>
    <definedName name="SG_12_14_3">'[13]anexo s'!#REF!</definedName>
    <definedName name="SG_12_14_7">"#REF!"</definedName>
    <definedName name="SG_12_15">[27]Planilha!#REF!</definedName>
    <definedName name="SG_12_15_1">#N/A</definedName>
    <definedName name="SG_12_15_2">#N/A</definedName>
    <definedName name="SG_12_15_3">'[13]anexo s'!#REF!</definedName>
    <definedName name="SG_12_15_7">"#REF!"</definedName>
    <definedName name="SG_12_16">[27]Planilha!#REF!</definedName>
    <definedName name="SG_12_16_1">#N/A</definedName>
    <definedName name="SG_12_16_2">#N/A</definedName>
    <definedName name="SG_12_16_3">'[13]anexo s'!#REF!</definedName>
    <definedName name="SG_12_16_7">"#REF!"</definedName>
    <definedName name="SG_12_17">[27]Planilha!#REF!</definedName>
    <definedName name="SG_12_17_1">#N/A</definedName>
    <definedName name="SG_12_17_2">#N/A</definedName>
    <definedName name="SG_12_17_3">'[13]anexo s'!#REF!</definedName>
    <definedName name="SG_12_17_7">"#REF!"</definedName>
    <definedName name="SG_12_18">[27]Planilha!#REF!</definedName>
    <definedName name="SG_12_18_1">#N/A</definedName>
    <definedName name="SG_12_18_2">#N/A</definedName>
    <definedName name="SG_12_18_3">'[13]anexo s'!#REF!</definedName>
    <definedName name="SG_12_18_7">"#REF!"</definedName>
    <definedName name="SG_12_19">[27]Planilha!#REF!</definedName>
    <definedName name="SG_12_19_1">#N/A</definedName>
    <definedName name="SG_12_19_2">#N/A</definedName>
    <definedName name="SG_12_19_3">'[13]anexo s'!#REF!</definedName>
    <definedName name="SG_12_19_7">"#REF!"</definedName>
    <definedName name="SG_12_20">[27]Planilha!#REF!</definedName>
    <definedName name="SG_12_20_1">#N/A</definedName>
    <definedName name="SG_12_20_2">#N/A</definedName>
    <definedName name="SG_12_20_3">'[13]anexo s'!#REF!</definedName>
    <definedName name="SG_12_20_7">"#REF!"</definedName>
    <definedName name="SG_12_21">[27]Planilha!#REF!</definedName>
    <definedName name="SG_12_21_1">#N/A</definedName>
    <definedName name="SG_12_21_2">#N/A</definedName>
    <definedName name="SG_12_21_3">'[13]anexo s'!#REF!</definedName>
    <definedName name="SG_12_21_7">"#REF!"</definedName>
    <definedName name="SG_12_22">[27]Planilha!#REF!</definedName>
    <definedName name="SG_12_22_1">#N/A</definedName>
    <definedName name="SG_12_22_2">#N/A</definedName>
    <definedName name="SG_12_22_3">'[13]anexo s'!#REF!</definedName>
    <definedName name="SG_12_22_7">"#REF!"</definedName>
    <definedName name="SG_12_23">[27]Planilha!#REF!</definedName>
    <definedName name="SG_12_23_1">#N/A</definedName>
    <definedName name="SG_12_23_2">#N/A</definedName>
    <definedName name="SG_12_23_3">'[13]anexo s'!#REF!</definedName>
    <definedName name="SG_12_23_7">"#REF!"</definedName>
    <definedName name="SG_12_24">[27]Planilha!#REF!</definedName>
    <definedName name="SG_12_24_1">#N/A</definedName>
    <definedName name="SG_12_24_2">#N/A</definedName>
    <definedName name="SG_12_24_3">'[13]anexo s'!#REF!</definedName>
    <definedName name="SG_12_24_7">"#REF!"</definedName>
    <definedName name="SG_12_25">[27]Planilha!#REF!</definedName>
    <definedName name="SG_12_25_1">#N/A</definedName>
    <definedName name="SG_12_25_2">#N/A</definedName>
    <definedName name="SG_12_25_3">'[13]anexo s'!#REF!</definedName>
    <definedName name="SG_12_25_7">"#REF!"</definedName>
    <definedName name="SG_12_26">[31]ORÇ!#REF!</definedName>
    <definedName name="SG_12_26_1">#N/A</definedName>
    <definedName name="SG_12_26_2">#N/A</definedName>
    <definedName name="SG_12_26_7">"#REF!"</definedName>
    <definedName name="SG_12_27">[31]ORÇ!#REF!</definedName>
    <definedName name="SG_12_27_1">#N/A</definedName>
    <definedName name="SG_12_27_2">#N/A</definedName>
    <definedName name="SG_12_27_7">"#REF!"</definedName>
    <definedName name="SG_12_28">[31]ORÇ!#REF!</definedName>
    <definedName name="SG_12_28_1">#N/A</definedName>
    <definedName name="SG_12_28_2">#N/A</definedName>
    <definedName name="SG_12_28_7">"#REF!"</definedName>
    <definedName name="SG_12_29">[31]ORÇ!#REF!</definedName>
    <definedName name="SG_12_29_1">#N/A</definedName>
    <definedName name="SG_12_29_2">#N/A</definedName>
    <definedName name="SG_12_29_7">"#REF!"</definedName>
    <definedName name="SG_12_30">[31]ORÇ!#REF!</definedName>
    <definedName name="SG_12_30_1">#N/A</definedName>
    <definedName name="SG_12_30_2">#N/A</definedName>
    <definedName name="SG_12_30_7">"#REF!"</definedName>
    <definedName name="SG_13_01">[27]Planilha!$I$256</definedName>
    <definedName name="SG_13_01_1">#N/A</definedName>
    <definedName name="SG_13_01_3">'[13]anexo s'!#REF!</definedName>
    <definedName name="SG_13_01_7">"#REF!"</definedName>
    <definedName name="SG_13_02">[27]Planilha!$I$264</definedName>
    <definedName name="SG_13_02_1">#N/A</definedName>
    <definedName name="SG_13_02_3">'[13]anexo s'!#REF!</definedName>
    <definedName name="SG_13_02_7">"#REF!"</definedName>
    <definedName name="SG_13_03">[27]Planilha!$I$268</definedName>
    <definedName name="SG_13_03_1">#N/A</definedName>
    <definedName name="SG_13_03_3">'[13]anexo s'!#REF!</definedName>
    <definedName name="SG_13_03_7">"#REF!"</definedName>
    <definedName name="SG_13_04">[27]Planilha!#REF!</definedName>
    <definedName name="SG_13_04_1">#N/A</definedName>
    <definedName name="SG_13_04_3">'[13]anexo s'!#REF!</definedName>
    <definedName name="SG_13_04_7">"#REF!"</definedName>
    <definedName name="SG_13_05">[27]Planilha!#REF!</definedName>
    <definedName name="SG_13_05_1">#N/A</definedName>
    <definedName name="SG_13_05_3">'[13]anexo s'!#REF!</definedName>
    <definedName name="SG_13_05_7">"#REF!"</definedName>
    <definedName name="SG_13_06">[27]Planilha!#REF!</definedName>
    <definedName name="SG_13_06_1">#N/A</definedName>
    <definedName name="SG_13_06_3">'[13]anexo s'!#REF!</definedName>
    <definedName name="SG_13_06_7">"#REF!"</definedName>
    <definedName name="SG_13_07">[27]Planilha!#REF!</definedName>
    <definedName name="SG_13_07_1">#N/A</definedName>
    <definedName name="SG_13_07_3">'[13]anexo s'!#REF!</definedName>
    <definedName name="SG_13_07_7">"#REF!"</definedName>
    <definedName name="SG_13_08">[27]Planilha!#REF!</definedName>
    <definedName name="SG_13_08_1">#N/A</definedName>
    <definedName name="SG_13_08_3">'[13]anexo s'!#REF!</definedName>
    <definedName name="SG_13_08_7">"#REF!"</definedName>
    <definedName name="SG_13_09">[27]Planilha!#REF!</definedName>
    <definedName name="SG_13_09_1">#N/A</definedName>
    <definedName name="SG_13_09_3">'[13]anexo s'!#REF!</definedName>
    <definedName name="SG_13_09_7">"#REF!"</definedName>
    <definedName name="SG_13_10">[27]Planilha!#REF!</definedName>
    <definedName name="SG_13_10_1">#N/A</definedName>
    <definedName name="SG_13_10_3">'[13]anexo s'!#REF!</definedName>
    <definedName name="SG_13_10_7">"#REF!"</definedName>
    <definedName name="SG_13_11">[27]Planilha!#REF!</definedName>
    <definedName name="SG_13_11_1">#N/A</definedName>
    <definedName name="SG_13_11_3">'[13]anexo s'!#REF!</definedName>
    <definedName name="SG_13_11_7">"#REF!"</definedName>
    <definedName name="SG_13_12">[27]Planilha!#REF!</definedName>
    <definedName name="SG_13_12_1">#N/A</definedName>
    <definedName name="SG_13_12_3">'[13]anexo s'!#REF!</definedName>
    <definedName name="SG_13_12_7">"#REF!"</definedName>
    <definedName name="SG_13_13">[27]Planilha!#REF!</definedName>
    <definedName name="SG_13_13_1">#N/A</definedName>
    <definedName name="SG_13_13_3">'[13]anexo s'!#REF!</definedName>
    <definedName name="SG_13_13_7">"#REF!"</definedName>
    <definedName name="SG_13_14">[27]Planilha!#REF!</definedName>
    <definedName name="SG_13_14_1">#N/A</definedName>
    <definedName name="SG_13_14_3">'[13]anexo s'!#REF!</definedName>
    <definedName name="SG_13_14_7">"#REF!"</definedName>
    <definedName name="SG_13_15">[27]Planilha!#REF!</definedName>
    <definedName name="SG_13_15_1">#N/A</definedName>
    <definedName name="SG_13_15_3">'[13]anexo s'!#REF!</definedName>
    <definedName name="SG_13_15_7">"#REF!"</definedName>
    <definedName name="SG_13_16">[27]Planilha!#REF!</definedName>
    <definedName name="SG_13_16_1">#N/A</definedName>
    <definedName name="SG_13_16_2">#N/A</definedName>
    <definedName name="SG_13_16_3">'[13]anexo s'!#REF!</definedName>
    <definedName name="SG_13_16_7">"#REF!"</definedName>
    <definedName name="SG_13_17">[27]Planilha!#REF!</definedName>
    <definedName name="SG_13_17_1">#N/A</definedName>
    <definedName name="SG_13_17_2">#N/A</definedName>
    <definedName name="SG_13_17_3">'[13]anexo s'!#REF!</definedName>
    <definedName name="SG_13_17_7">"#REF!"</definedName>
    <definedName name="SG_13_18">[27]Planilha!#REF!</definedName>
    <definedName name="SG_13_18_1">#N/A</definedName>
    <definedName name="SG_13_18_2">#N/A</definedName>
    <definedName name="SG_13_18_3">'[13]anexo s'!#REF!</definedName>
    <definedName name="SG_13_18_7">"#REF!"</definedName>
    <definedName name="SG_13_19">[27]Planilha!#REF!</definedName>
    <definedName name="SG_13_19_1">#N/A</definedName>
    <definedName name="SG_13_19_2">#N/A</definedName>
    <definedName name="SG_13_19_3">'[13]anexo s'!#REF!</definedName>
    <definedName name="SG_13_19_7">"#REF!"</definedName>
    <definedName name="SG_13_20">[27]Planilha!#REF!</definedName>
    <definedName name="SG_13_20_1">#N/A</definedName>
    <definedName name="SG_13_20_2">#N/A</definedName>
    <definedName name="SG_13_20_3">'[13]anexo s'!#REF!</definedName>
    <definedName name="SG_13_20_7">"#REF!"</definedName>
    <definedName name="SG_13_21">[27]Planilha!#REF!</definedName>
    <definedName name="SG_13_21_1">#N/A</definedName>
    <definedName name="SG_13_21_2">#N/A</definedName>
    <definedName name="SG_13_21_3">'[13]anexo s'!#REF!</definedName>
    <definedName name="SG_13_21_7">"#REF!"</definedName>
    <definedName name="SG_13_22">[27]Planilha!#REF!</definedName>
    <definedName name="SG_13_22_1">#N/A</definedName>
    <definedName name="SG_13_22_2">#N/A</definedName>
    <definedName name="SG_13_22_3">'[13]anexo s'!#REF!</definedName>
    <definedName name="SG_13_22_7">"#REF!"</definedName>
    <definedName name="SG_13_23">[27]Planilha!#REF!</definedName>
    <definedName name="SG_13_23_1">#N/A</definedName>
    <definedName name="SG_13_23_2">#N/A</definedName>
    <definedName name="SG_13_23_3">'[13]anexo s'!#REF!</definedName>
    <definedName name="SG_13_23_7">"#REF!"</definedName>
    <definedName name="SG_13_24">[27]Planilha!#REF!</definedName>
    <definedName name="SG_13_24_1">#N/A</definedName>
    <definedName name="SG_13_24_2">#N/A</definedName>
    <definedName name="SG_13_24_3">'[13]anexo s'!#REF!</definedName>
    <definedName name="SG_13_24_7">"#REF!"</definedName>
    <definedName name="SG_13_25">[27]Planilha!#REF!</definedName>
    <definedName name="SG_13_25_1">#N/A</definedName>
    <definedName name="SG_13_25_2">#N/A</definedName>
    <definedName name="SG_13_25_3">'[13]anexo s'!#REF!</definedName>
    <definedName name="SG_13_25_7">"#REF!"</definedName>
    <definedName name="SG_13_26">[31]ORÇ!#REF!</definedName>
    <definedName name="SG_13_26_1">#N/A</definedName>
    <definedName name="SG_13_26_2">#N/A</definedName>
    <definedName name="SG_13_26_7">"#REF!"</definedName>
    <definedName name="SG_13_27">[31]ORÇ!#REF!</definedName>
    <definedName name="SG_13_27_1">#N/A</definedName>
    <definedName name="SG_13_27_2">#N/A</definedName>
    <definedName name="SG_13_27_7">"#REF!"</definedName>
    <definedName name="SG_13_28">[31]ORÇ!#REF!</definedName>
    <definedName name="SG_13_28_1">#N/A</definedName>
    <definedName name="SG_13_28_2">#N/A</definedName>
    <definedName name="SG_13_28_7">"#REF!"</definedName>
    <definedName name="SG_13_29">[31]ORÇ!#REF!</definedName>
    <definedName name="SG_13_29_1">#N/A</definedName>
    <definedName name="SG_13_29_2">#N/A</definedName>
    <definedName name="SG_13_29_7">"#REF!"</definedName>
    <definedName name="SG_13_30">[31]ORÇ!#REF!</definedName>
    <definedName name="SG_13_30_1">#N/A</definedName>
    <definedName name="SG_13_30_2">#N/A</definedName>
    <definedName name="SG_13_30_7">"#REF!"</definedName>
    <definedName name="SG_14_01">[27]Planilha!#REF!</definedName>
    <definedName name="SG_14_01_1">#N/A</definedName>
    <definedName name="SG_14_01_3">'[13]anexo s'!#REF!</definedName>
    <definedName name="SG_14_01_7">"#REF!"</definedName>
    <definedName name="SG_14_02">[27]Planilha!#REF!</definedName>
    <definedName name="SG_14_02_1">#N/A</definedName>
    <definedName name="SG_14_02_3">'[13]anexo s'!#REF!</definedName>
    <definedName name="SG_14_02_7">"#REF!"</definedName>
    <definedName name="SG_14_03">[27]Planilha!#REF!</definedName>
    <definedName name="SG_14_03_1">#N/A</definedName>
    <definedName name="SG_14_03_2">#N/A</definedName>
    <definedName name="SG_14_03_3">'[13]anexo s'!#REF!</definedName>
    <definedName name="SG_14_03_7">"#REF!"</definedName>
    <definedName name="SG_14_04">[27]Planilha!#REF!</definedName>
    <definedName name="SG_14_04_1">#N/A</definedName>
    <definedName name="SG_14_04_2">#N/A</definedName>
    <definedName name="SG_14_04_3">'[13]anexo s'!#REF!</definedName>
    <definedName name="SG_14_04_7">"#REF!"</definedName>
    <definedName name="SG_14_05">[27]Planilha!#REF!</definedName>
    <definedName name="SG_14_05_1">#N/A</definedName>
    <definedName name="SG_14_05_2">#N/A</definedName>
    <definedName name="SG_14_05_3">'[13]anexo s'!#REF!</definedName>
    <definedName name="SG_14_05_7">"#REF!"</definedName>
    <definedName name="SG_14_06">[27]Planilha!#REF!</definedName>
    <definedName name="SG_14_06_1">#N/A</definedName>
    <definedName name="SG_14_06_2">#N/A</definedName>
    <definedName name="SG_14_06_3">'[13]anexo s'!#REF!</definedName>
    <definedName name="SG_14_06_7">"#REF!"</definedName>
    <definedName name="SG_14_07">[27]Planilha!#REF!</definedName>
    <definedName name="SG_14_07_1">#N/A</definedName>
    <definedName name="SG_14_07_2">#N/A</definedName>
    <definedName name="SG_14_07_3">'[13]anexo s'!#REF!</definedName>
    <definedName name="SG_14_07_7">"#REF!"</definedName>
    <definedName name="SG_14_08">[27]Planilha!#REF!</definedName>
    <definedName name="SG_14_08_1">#N/A</definedName>
    <definedName name="SG_14_08_2">#N/A</definedName>
    <definedName name="SG_14_08_3">'[13]anexo s'!#REF!</definedName>
    <definedName name="SG_14_08_7">"#REF!"</definedName>
    <definedName name="SG_14_09">[27]Planilha!#REF!</definedName>
    <definedName name="SG_14_09_1">#N/A</definedName>
    <definedName name="SG_14_09_2">#N/A</definedName>
    <definedName name="SG_14_09_3">'[13]anexo s'!#REF!</definedName>
    <definedName name="SG_14_09_7">"#REF!"</definedName>
    <definedName name="SG_14_10">[27]Planilha!#REF!</definedName>
    <definedName name="SG_14_10_1">#N/A</definedName>
    <definedName name="SG_14_10_2">#N/A</definedName>
    <definedName name="SG_14_10_3">'[13]anexo s'!#REF!</definedName>
    <definedName name="SG_14_10_7">"#REF!"</definedName>
    <definedName name="SG_14_11">[27]Planilha!#REF!</definedName>
    <definedName name="SG_14_11_1">#N/A</definedName>
    <definedName name="SG_14_11_2">#N/A</definedName>
    <definedName name="SG_14_11_3">'[13]anexo s'!#REF!</definedName>
    <definedName name="SG_14_11_7">"#REF!"</definedName>
    <definedName name="SG_14_12">[27]Planilha!#REF!</definedName>
    <definedName name="SG_14_12_1">#N/A</definedName>
    <definedName name="SG_14_12_2">#N/A</definedName>
    <definedName name="SG_14_12_3">'[13]anexo s'!#REF!</definedName>
    <definedName name="SG_14_12_7">"#REF!"</definedName>
    <definedName name="SG_14_13">[27]Planilha!#REF!</definedName>
    <definedName name="SG_14_13_1">#N/A</definedName>
    <definedName name="SG_14_13_2">#N/A</definedName>
    <definedName name="SG_14_13_3">'[13]anexo s'!#REF!</definedName>
    <definedName name="SG_14_13_7">"#REF!"</definedName>
    <definedName name="SG_14_14">[27]Planilha!#REF!</definedName>
    <definedName name="SG_14_14_1">#N/A</definedName>
    <definedName name="SG_14_14_2">#N/A</definedName>
    <definedName name="SG_14_14_3">'[13]anexo s'!#REF!</definedName>
    <definedName name="SG_14_14_7">"#REF!"</definedName>
    <definedName name="SG_14_15">[27]Planilha!#REF!</definedName>
    <definedName name="SG_14_15_1">#N/A</definedName>
    <definedName name="SG_14_15_2">#N/A</definedName>
    <definedName name="SG_14_15_3">'[13]anexo s'!#REF!</definedName>
    <definedName name="SG_14_15_7">"#REF!"</definedName>
    <definedName name="SG_14_16">[27]Planilha!#REF!</definedName>
    <definedName name="SG_14_16_1">#N/A</definedName>
    <definedName name="SG_14_16_2">#N/A</definedName>
    <definedName name="SG_14_16_3">'[13]anexo s'!#REF!</definedName>
    <definedName name="SG_14_16_7">"#REF!"</definedName>
    <definedName name="SG_14_17">[27]Planilha!#REF!</definedName>
    <definedName name="SG_14_17_1">#N/A</definedName>
    <definedName name="SG_14_17_2">#N/A</definedName>
    <definedName name="SG_14_17_3">'[13]anexo s'!#REF!</definedName>
    <definedName name="SG_14_17_7">"#REF!"</definedName>
    <definedName name="SG_14_18">[27]Planilha!#REF!</definedName>
    <definedName name="SG_14_18_1">#N/A</definedName>
    <definedName name="SG_14_18_2">#N/A</definedName>
    <definedName name="SG_14_18_3">'[13]anexo s'!#REF!</definedName>
    <definedName name="SG_14_18_7">"#REF!"</definedName>
    <definedName name="SG_14_19">[27]Planilha!#REF!</definedName>
    <definedName name="SG_14_19_1">#N/A</definedName>
    <definedName name="SG_14_19_2">#N/A</definedName>
    <definedName name="SG_14_19_3">'[13]anexo s'!#REF!</definedName>
    <definedName name="SG_14_19_7">"#REF!"</definedName>
    <definedName name="SG_14_20">[27]Planilha!#REF!</definedName>
    <definedName name="SG_14_20_1">#N/A</definedName>
    <definedName name="SG_14_20_2">#N/A</definedName>
    <definedName name="SG_14_20_3">'[13]anexo s'!#REF!</definedName>
    <definedName name="SG_14_20_7">"#REF!"</definedName>
    <definedName name="SG_14_21">[27]Planilha!#REF!</definedName>
    <definedName name="SG_14_21_1">#N/A</definedName>
    <definedName name="SG_14_21_2">#N/A</definedName>
    <definedName name="SG_14_21_3">'[13]anexo s'!#REF!</definedName>
    <definedName name="SG_14_21_7">"#REF!"</definedName>
    <definedName name="SG_14_22">[27]Planilha!#REF!</definedName>
    <definedName name="SG_14_22_1">#N/A</definedName>
    <definedName name="SG_14_22_2">#N/A</definedName>
    <definedName name="SG_14_22_3">'[13]anexo s'!#REF!</definedName>
    <definedName name="SG_14_22_7">"#REF!"</definedName>
    <definedName name="SG_14_23">[27]Planilha!#REF!</definedName>
    <definedName name="SG_14_23_1">#N/A</definedName>
    <definedName name="SG_14_23_2">#N/A</definedName>
    <definedName name="SG_14_23_3">'[13]anexo s'!#REF!</definedName>
    <definedName name="SG_14_23_7">"#REF!"</definedName>
    <definedName name="SG_14_24">[27]Planilha!#REF!</definedName>
    <definedName name="SG_14_24_1">#N/A</definedName>
    <definedName name="SG_14_24_2">#N/A</definedName>
    <definedName name="SG_14_24_3">'[13]anexo s'!#REF!</definedName>
    <definedName name="SG_14_24_7">"#REF!"</definedName>
    <definedName name="SG_14_25">[27]Planilha!#REF!</definedName>
    <definedName name="SG_14_25_1">#N/A</definedName>
    <definedName name="SG_14_25_2">#N/A</definedName>
    <definedName name="SG_14_25_3">'[13]anexo s'!#REF!</definedName>
    <definedName name="SG_14_25_7">"#REF!"</definedName>
    <definedName name="SG_14_26">[31]ORÇ!#REF!</definedName>
    <definedName name="SG_14_26_1">#N/A</definedName>
    <definedName name="SG_14_26_2">#N/A</definedName>
    <definedName name="SG_14_26_7">"#REF!"</definedName>
    <definedName name="SG_14_27">[31]ORÇ!#REF!</definedName>
    <definedName name="SG_14_27_1">#N/A</definedName>
    <definedName name="SG_14_27_2">#N/A</definedName>
    <definedName name="SG_14_27_7">"#REF!"</definedName>
    <definedName name="SG_14_28">[31]ORÇ!#REF!</definedName>
    <definedName name="SG_14_28_1">#N/A</definedName>
    <definedName name="SG_14_28_2">#N/A</definedName>
    <definedName name="SG_14_28_7">"#REF!"</definedName>
    <definedName name="SG_14_29">[31]ORÇ!#REF!</definedName>
    <definedName name="SG_14_29_1">#N/A</definedName>
    <definedName name="SG_14_29_2">#N/A</definedName>
    <definedName name="SG_14_29_7">"#REF!"</definedName>
    <definedName name="SG_14_30">[31]ORÇ!#REF!</definedName>
    <definedName name="SG_14_30_1">#N/A</definedName>
    <definedName name="SG_14_30_2">#N/A</definedName>
    <definedName name="SG_14_30_7">"#REF!"</definedName>
    <definedName name="SG_15_01">[27]Planilha!#REF!</definedName>
    <definedName name="SG_15_01_1">#N/A</definedName>
    <definedName name="SG_15_01_3">'[13]anexo s'!#REF!</definedName>
    <definedName name="SG_15_01_7">"#REF!"</definedName>
    <definedName name="SG_15_02">[27]Planilha!#REF!</definedName>
    <definedName name="SG_15_02_1">#N/A</definedName>
    <definedName name="SG_15_02_3">'[13]anexo s'!#REF!</definedName>
    <definedName name="SG_15_02_7">"#REF!"</definedName>
    <definedName name="SG_15_03">[27]Planilha!#REF!</definedName>
    <definedName name="SG_15_03_1">#N/A</definedName>
    <definedName name="SG_15_03_3">'[13]anexo s'!#REF!</definedName>
    <definedName name="SG_15_03_7">"#REF!"</definedName>
    <definedName name="SG_15_04">[27]Planilha!#REF!</definedName>
    <definedName name="SG_15_04_1">#N/A</definedName>
    <definedName name="SG_15_04_3">'[13]anexo s'!#REF!</definedName>
    <definedName name="SG_15_04_7">"#REF!"</definedName>
    <definedName name="SG_15_05">[27]Planilha!#REF!</definedName>
    <definedName name="SG_15_05_1">#N/A</definedName>
    <definedName name="SG_15_05_3">'[13]anexo s'!#REF!</definedName>
    <definedName name="SG_15_05_7">"#REF!"</definedName>
    <definedName name="SG_15_06">[27]Planilha!#REF!</definedName>
    <definedName name="SG_15_06_1">#N/A</definedName>
    <definedName name="SG_15_06_3">'[13]anexo s'!#REF!</definedName>
    <definedName name="SG_15_06_7">"#REF!"</definedName>
    <definedName name="SG_15_07">[27]Planilha!#REF!</definedName>
    <definedName name="SG_15_07_1">#N/A</definedName>
    <definedName name="SG_15_07_3">'[13]anexo s'!#REF!</definedName>
    <definedName name="SG_15_07_7">"#REF!"</definedName>
    <definedName name="SG_15_08">[27]Planilha!#REF!</definedName>
    <definedName name="SG_15_08_1">#N/A</definedName>
    <definedName name="SG_15_08_3">'[13]anexo s'!#REF!</definedName>
    <definedName name="SG_15_08_7">"#REF!"</definedName>
    <definedName name="SG_15_09">[27]Planilha!#REF!</definedName>
    <definedName name="SG_15_09_1">#N/A</definedName>
    <definedName name="SG_15_09_3">'[13]anexo s'!#REF!</definedName>
    <definedName name="SG_15_09_7">"#REF!"</definedName>
    <definedName name="SG_15_10">[27]Planilha!#REF!</definedName>
    <definedName name="SG_15_10_1">#N/A</definedName>
    <definedName name="SG_15_10_3">'[13]anexo s'!#REF!</definedName>
    <definedName name="SG_15_10_7">"#REF!"</definedName>
    <definedName name="SG_15_11">[27]Planilha!#REF!</definedName>
    <definedName name="SG_15_11_1">#N/A</definedName>
    <definedName name="SG_15_11_3">'[13]anexo s'!#REF!</definedName>
    <definedName name="SG_15_11_7">"#REF!"</definedName>
    <definedName name="SG_15_12">[27]Planilha!#REF!</definedName>
    <definedName name="SG_15_12_1">#N/A</definedName>
    <definedName name="SG_15_12_3">'[13]anexo s'!#REF!</definedName>
    <definedName name="SG_15_12_7">"#REF!"</definedName>
    <definedName name="SG_15_13">[27]Planilha!#REF!</definedName>
    <definedName name="SG_15_13_1">#N/A</definedName>
    <definedName name="SG_15_13_3">'[13]anexo s'!#REF!</definedName>
    <definedName name="SG_15_13_7">"#REF!"</definedName>
    <definedName name="SG_15_14">[27]Planilha!#REF!</definedName>
    <definedName name="SG_15_14_1">#N/A</definedName>
    <definedName name="SG_15_14_2">#N/A</definedName>
    <definedName name="SG_15_14_3">'[13]anexo s'!#REF!</definedName>
    <definedName name="SG_15_14_7">"#REF!"</definedName>
    <definedName name="SG_15_15">[27]Planilha!#REF!</definedName>
    <definedName name="SG_15_15_1">#N/A</definedName>
    <definedName name="SG_15_15_2">#N/A</definedName>
    <definedName name="SG_15_15_3">'[13]anexo s'!#REF!</definedName>
    <definedName name="SG_15_15_7">"#REF!"</definedName>
    <definedName name="SG_15_16">[27]Planilha!#REF!</definedName>
    <definedName name="SG_15_16_1">#N/A</definedName>
    <definedName name="SG_15_16_2">#N/A</definedName>
    <definedName name="SG_15_16_3">'[13]anexo s'!#REF!</definedName>
    <definedName name="SG_15_16_7">"#REF!"</definedName>
    <definedName name="SG_15_17">[27]Planilha!#REF!</definedName>
    <definedName name="SG_15_17_1">#N/A</definedName>
    <definedName name="SG_15_17_2">#N/A</definedName>
    <definedName name="SG_15_17_3">'[13]anexo s'!#REF!</definedName>
    <definedName name="SG_15_17_7">"#REF!"</definedName>
    <definedName name="SG_15_18">[27]Planilha!#REF!</definedName>
    <definedName name="SG_15_18_1">#N/A</definedName>
    <definedName name="SG_15_18_2">#N/A</definedName>
    <definedName name="SG_15_18_3">'[13]anexo s'!#REF!</definedName>
    <definedName name="SG_15_18_7">"#REF!"</definedName>
    <definedName name="SG_15_19">[27]Planilha!#REF!</definedName>
    <definedName name="SG_15_19_1">#N/A</definedName>
    <definedName name="SG_15_19_2">#N/A</definedName>
    <definedName name="SG_15_19_3">'[13]anexo s'!#REF!</definedName>
    <definedName name="SG_15_19_7">"#REF!"</definedName>
    <definedName name="SG_15_20">[27]Planilha!#REF!</definedName>
    <definedName name="SG_15_20_1">#N/A</definedName>
    <definedName name="SG_15_20_2">#N/A</definedName>
    <definedName name="SG_15_20_3">'[13]anexo s'!#REF!</definedName>
    <definedName name="SG_15_20_7">"#REF!"</definedName>
    <definedName name="SG_15_21">[27]Planilha!#REF!</definedName>
    <definedName name="SG_15_21_1">#N/A</definedName>
    <definedName name="SG_15_21_2">#N/A</definedName>
    <definedName name="SG_15_21_3">'[13]anexo s'!#REF!</definedName>
    <definedName name="SG_15_21_7">"#REF!"</definedName>
    <definedName name="SG_15_22">[27]Planilha!#REF!</definedName>
    <definedName name="SG_15_22_1">#N/A</definedName>
    <definedName name="SG_15_22_2">#N/A</definedName>
    <definedName name="SG_15_22_3">'[13]anexo s'!#REF!</definedName>
    <definedName name="SG_15_22_7">"#REF!"</definedName>
    <definedName name="SG_15_23">[27]Planilha!#REF!</definedName>
    <definedName name="SG_15_23_1">#N/A</definedName>
    <definedName name="SG_15_23_2">#N/A</definedName>
    <definedName name="SG_15_23_3">'[13]anexo s'!#REF!</definedName>
    <definedName name="SG_15_23_7">"#REF!"</definedName>
    <definedName name="SG_15_24">[27]Planilha!#REF!</definedName>
    <definedName name="SG_15_24_1">#N/A</definedName>
    <definedName name="SG_15_24_2">#N/A</definedName>
    <definedName name="SG_15_24_3">'[13]anexo s'!#REF!</definedName>
    <definedName name="SG_15_24_7">"#REF!"</definedName>
    <definedName name="SG_15_25">[27]Planilha!#REF!</definedName>
    <definedName name="SG_15_25_1">#N/A</definedName>
    <definedName name="SG_15_25_2">#N/A</definedName>
    <definedName name="SG_15_25_3">'[13]anexo s'!#REF!</definedName>
    <definedName name="SG_15_25_7">"#REF!"</definedName>
    <definedName name="SG_15_26">[31]ORÇ!#REF!</definedName>
    <definedName name="SG_15_26_1">#N/A</definedName>
    <definedName name="SG_15_26_2">#N/A</definedName>
    <definedName name="SG_15_26_7">"#REF!"</definedName>
    <definedName name="SG_15_27">[31]ORÇ!#REF!</definedName>
    <definedName name="SG_15_27_1">#N/A</definedName>
    <definedName name="SG_15_27_2">#N/A</definedName>
    <definedName name="SG_15_27_7">"#REF!"</definedName>
    <definedName name="SG_15_28">[31]ORÇ!#REF!</definedName>
    <definedName name="SG_15_28_1">#N/A</definedName>
    <definedName name="SG_15_28_2">#N/A</definedName>
    <definedName name="SG_15_28_7">"#REF!"</definedName>
    <definedName name="SG_15_29">[31]ORÇ!#REF!</definedName>
    <definedName name="SG_15_29_1">#N/A</definedName>
    <definedName name="SG_15_29_2">#N/A</definedName>
    <definedName name="SG_15_29_7">"#REF!"</definedName>
    <definedName name="SG_15_30">[31]ORÇ!#REF!</definedName>
    <definedName name="SG_15_30_1">#N/A</definedName>
    <definedName name="SG_15_30_2">#N/A</definedName>
    <definedName name="SG_15_30_7">"#REF!"</definedName>
    <definedName name="SG_16_01">[27]Planilha!#REF!</definedName>
    <definedName name="SG_16_01_1">#N/A</definedName>
    <definedName name="SG_16_01_3">'[13]anexo s'!#REF!</definedName>
    <definedName name="SG_16_01_7">"#REF!"</definedName>
    <definedName name="SG_16_02">[27]Planilha!#REF!</definedName>
    <definedName name="SG_16_02_1">#N/A</definedName>
    <definedName name="SG_16_02_3">'[13]anexo s'!#REF!</definedName>
    <definedName name="SG_16_02_7">"#REF!"</definedName>
    <definedName name="SG_16_03">[27]Planilha!#REF!</definedName>
    <definedName name="SG_16_03_1">#N/A</definedName>
    <definedName name="SG_16_03_2">#N/A</definedName>
    <definedName name="SG_16_03_3">'[13]anexo s'!#REF!</definedName>
    <definedName name="SG_16_03_7">"#REF!"</definedName>
    <definedName name="SG_16_04">[27]Planilha!#REF!</definedName>
    <definedName name="SG_16_04_1">#N/A</definedName>
    <definedName name="SG_16_04_2">#N/A</definedName>
    <definedName name="SG_16_04_3">'[13]anexo s'!#REF!</definedName>
    <definedName name="SG_16_04_7">"#REF!"</definedName>
    <definedName name="SG_16_05">[27]Planilha!#REF!</definedName>
    <definedName name="SG_16_05_1">#N/A</definedName>
    <definedName name="SG_16_05_2">#N/A</definedName>
    <definedName name="SG_16_05_3">'[13]anexo s'!#REF!</definedName>
    <definedName name="SG_16_05_7">"#REF!"</definedName>
    <definedName name="SG_16_06">[27]Planilha!#REF!</definedName>
    <definedName name="SG_16_06_1">#N/A</definedName>
    <definedName name="SG_16_06_2">#N/A</definedName>
    <definedName name="SG_16_06_3">'[13]anexo s'!#REF!</definedName>
    <definedName name="SG_16_06_7">"#REF!"</definedName>
    <definedName name="SG_16_07">[27]Planilha!#REF!</definedName>
    <definedName name="SG_16_07_1">#N/A</definedName>
    <definedName name="SG_16_07_2">#N/A</definedName>
    <definedName name="SG_16_07_3">'[13]anexo s'!#REF!</definedName>
    <definedName name="SG_16_07_7">"#REF!"</definedName>
    <definedName name="SG_16_08">[27]Planilha!#REF!</definedName>
    <definedName name="SG_16_08_1">#N/A</definedName>
    <definedName name="SG_16_08_2">#N/A</definedName>
    <definedName name="SG_16_08_3">'[13]anexo s'!#REF!</definedName>
    <definedName name="SG_16_08_7">"#REF!"</definedName>
    <definedName name="SG_16_09">[27]Planilha!#REF!</definedName>
    <definedName name="SG_16_09_1">#N/A</definedName>
    <definedName name="SG_16_09_2">#N/A</definedName>
    <definedName name="SG_16_09_3">'[13]anexo s'!#REF!</definedName>
    <definedName name="SG_16_09_7">"#REF!"</definedName>
    <definedName name="SG_16_10">[27]Planilha!#REF!</definedName>
    <definedName name="SG_16_10_1">#N/A</definedName>
    <definedName name="SG_16_10_2">#N/A</definedName>
    <definedName name="SG_16_10_3">'[13]anexo s'!#REF!</definedName>
    <definedName name="SG_16_10_7">"#REF!"</definedName>
    <definedName name="SG_16_11">[27]Planilha!#REF!</definedName>
    <definedName name="SG_16_11_1">#N/A</definedName>
    <definedName name="SG_16_11_2">#N/A</definedName>
    <definedName name="SG_16_11_3">'[13]anexo s'!#REF!</definedName>
    <definedName name="SG_16_11_7">"#REF!"</definedName>
    <definedName name="SG_16_12">[27]Planilha!#REF!</definedName>
    <definedName name="SG_16_12_1">#N/A</definedName>
    <definedName name="SG_16_12_2">#N/A</definedName>
    <definedName name="SG_16_12_3">'[13]anexo s'!#REF!</definedName>
    <definedName name="SG_16_12_7">"#REF!"</definedName>
    <definedName name="SG_16_13">[27]Planilha!#REF!</definedName>
    <definedName name="SG_16_13_1">#N/A</definedName>
    <definedName name="SG_16_13_2">#N/A</definedName>
    <definedName name="SG_16_13_3">'[13]anexo s'!#REF!</definedName>
    <definedName name="SG_16_13_7">"#REF!"</definedName>
    <definedName name="SG_16_14">[27]Planilha!#REF!</definedName>
    <definedName name="SG_16_14_1">#N/A</definedName>
    <definedName name="SG_16_14_2">#N/A</definedName>
    <definedName name="SG_16_14_3">'[13]anexo s'!#REF!</definedName>
    <definedName name="SG_16_14_7">"#REF!"</definedName>
    <definedName name="SG_16_15">[27]Planilha!#REF!</definedName>
    <definedName name="SG_16_15_1">#N/A</definedName>
    <definedName name="SG_16_15_2">#N/A</definedName>
    <definedName name="SG_16_15_3">'[13]anexo s'!#REF!</definedName>
    <definedName name="SG_16_15_7">"#REF!"</definedName>
    <definedName name="SG_16_16">[27]Planilha!#REF!</definedName>
    <definedName name="SG_16_16_1">#N/A</definedName>
    <definedName name="SG_16_16_2">#N/A</definedName>
    <definedName name="SG_16_16_3">'[13]anexo s'!#REF!</definedName>
    <definedName name="SG_16_16_7">"#REF!"</definedName>
    <definedName name="SG_16_17">[27]Planilha!#REF!</definedName>
    <definedName name="SG_16_17_1">#N/A</definedName>
    <definedName name="SG_16_17_2">#N/A</definedName>
    <definedName name="SG_16_17_3">'[13]anexo s'!#REF!</definedName>
    <definedName name="SG_16_17_7">"#REF!"</definedName>
    <definedName name="SG_16_18">[27]Planilha!#REF!</definedName>
    <definedName name="SG_16_18_1">#N/A</definedName>
    <definedName name="SG_16_18_2">#N/A</definedName>
    <definedName name="SG_16_18_3">'[13]anexo s'!#REF!</definedName>
    <definedName name="SG_16_18_7">"#REF!"</definedName>
    <definedName name="SG_16_19">[27]Planilha!#REF!</definedName>
    <definedName name="SG_16_19_1">#N/A</definedName>
    <definedName name="SG_16_19_2">#N/A</definedName>
    <definedName name="SG_16_19_3">'[13]anexo s'!#REF!</definedName>
    <definedName name="SG_16_19_7">"#REF!"</definedName>
    <definedName name="SG_16_20">[27]Planilha!#REF!</definedName>
    <definedName name="SG_16_20_1">#N/A</definedName>
    <definedName name="SG_16_20_2">#N/A</definedName>
    <definedName name="SG_16_20_3">'[13]anexo s'!#REF!</definedName>
    <definedName name="SG_16_20_7">"#REF!"</definedName>
    <definedName name="SG_16_21">[27]Planilha!#REF!</definedName>
    <definedName name="SG_16_21_1">#N/A</definedName>
    <definedName name="SG_16_21_2">#N/A</definedName>
    <definedName name="SG_16_21_3">'[13]anexo s'!#REF!</definedName>
    <definedName name="SG_16_21_7">"#REF!"</definedName>
    <definedName name="SG_16_22">[27]Planilha!#REF!</definedName>
    <definedName name="SG_16_22_1">#N/A</definedName>
    <definedName name="SG_16_22_2">#N/A</definedName>
    <definedName name="SG_16_22_3">'[13]anexo s'!#REF!</definedName>
    <definedName name="SG_16_22_7">"#REF!"</definedName>
    <definedName name="SG_16_23">[27]Planilha!#REF!</definedName>
    <definedName name="SG_16_23_1">#N/A</definedName>
    <definedName name="SG_16_23_2">#N/A</definedName>
    <definedName name="SG_16_23_3">'[13]anexo s'!#REF!</definedName>
    <definedName name="SG_16_23_7">"#REF!"</definedName>
    <definedName name="SG_16_24">[27]Planilha!#REF!</definedName>
    <definedName name="SG_16_24_1">#N/A</definedName>
    <definedName name="SG_16_24_2">#N/A</definedName>
    <definedName name="SG_16_24_3">'[13]anexo s'!#REF!</definedName>
    <definedName name="SG_16_24_7">"#REF!"</definedName>
    <definedName name="SG_16_25">[27]Planilha!#REF!</definedName>
    <definedName name="SG_16_25_1">#N/A</definedName>
    <definedName name="SG_16_25_2">#N/A</definedName>
    <definedName name="SG_16_25_3">'[13]anexo s'!#REF!</definedName>
    <definedName name="SG_16_25_7">"#REF!"</definedName>
    <definedName name="SG_16_26">[31]ORÇ!#REF!</definedName>
    <definedName name="SG_16_26_1">#N/A</definedName>
    <definedName name="SG_16_26_2">#N/A</definedName>
    <definedName name="SG_16_26_7">"#REF!"</definedName>
    <definedName name="SG_16_27">[31]ORÇ!#REF!</definedName>
    <definedName name="SG_16_27_1">#N/A</definedName>
    <definedName name="SG_16_27_2">#N/A</definedName>
    <definedName name="SG_16_27_7">"#REF!"</definedName>
    <definedName name="SG_16_28">[31]ORÇ!#REF!</definedName>
    <definedName name="SG_16_28_1">#N/A</definedName>
    <definedName name="SG_16_28_2">#N/A</definedName>
    <definedName name="SG_16_28_7">"#REF!"</definedName>
    <definedName name="SG_16_29">[31]ORÇ!#REF!</definedName>
    <definedName name="SG_16_29_1">#N/A</definedName>
    <definedName name="SG_16_29_2">#N/A</definedName>
    <definedName name="SG_16_29_7">"#REF!"</definedName>
    <definedName name="SG_16_30">[31]ORÇ!#REF!</definedName>
    <definedName name="SG_16_30_1">#N/A</definedName>
    <definedName name="SG_16_30_2">#N/A</definedName>
    <definedName name="SG_16_30_7">"#REF!"</definedName>
    <definedName name="SG_17_01">[27]Planilha!#REF!</definedName>
    <definedName name="SG_17_01_1">#N/A</definedName>
    <definedName name="SG_17_01_3">'[13]anexo s'!#REF!</definedName>
    <definedName name="SG_17_01_7">"#REF!"</definedName>
    <definedName name="SG_17_02">[27]Planilha!#REF!</definedName>
    <definedName name="SG_17_02_1">#N/A</definedName>
    <definedName name="SG_17_02_3">'[13]anexo s'!#REF!</definedName>
    <definedName name="SG_17_02_7">"#REF!"</definedName>
    <definedName name="SG_17_03">[27]Planilha!#REF!</definedName>
    <definedName name="SG_17_03_1">#N/A</definedName>
    <definedName name="SG_17_03_3">'[13]anexo s'!#REF!</definedName>
    <definedName name="SG_17_03_7">"#REF!"</definedName>
    <definedName name="SG_17_04">[27]Planilha!#REF!</definedName>
    <definedName name="SG_17_04_1">#N/A</definedName>
    <definedName name="SG_17_04_3">'[13]anexo s'!#REF!</definedName>
    <definedName name="SG_17_04_7">"#REF!"</definedName>
    <definedName name="SG_17_05">[27]Planilha!#REF!</definedName>
    <definedName name="SG_17_05_1">#N/A</definedName>
    <definedName name="SG_17_05_3">'[13]anexo s'!#REF!</definedName>
    <definedName name="SG_17_05_7">"#REF!"</definedName>
    <definedName name="SG_17_06">[27]Planilha!#REF!</definedName>
    <definedName name="SG_17_06_1">#N/A</definedName>
    <definedName name="SG_17_06_3">'[13]anexo s'!#REF!</definedName>
    <definedName name="SG_17_06_7">"#REF!"</definedName>
    <definedName name="SG_17_07">[27]Planilha!#REF!</definedName>
    <definedName name="SG_17_07_1">#N/A</definedName>
    <definedName name="SG_17_07_3">'[13]anexo s'!#REF!</definedName>
    <definedName name="SG_17_07_7">"#REF!"</definedName>
    <definedName name="SG_17_08">[27]Planilha!#REF!</definedName>
    <definedName name="SG_17_08_1">#N/A</definedName>
    <definedName name="SG_17_08_3">'[13]anexo s'!#REF!</definedName>
    <definedName name="SG_17_08_7">"#REF!"</definedName>
    <definedName name="SG_17_09">[27]Planilha!#REF!</definedName>
    <definedName name="SG_17_09_1">#N/A</definedName>
    <definedName name="SG_17_09_3">'[13]anexo s'!#REF!</definedName>
    <definedName name="SG_17_09_7">"#REF!"</definedName>
    <definedName name="SG_17_10">[27]Planilha!#REF!</definedName>
    <definedName name="SG_17_10_1">#N/A</definedName>
    <definedName name="SG_17_10_3">'[13]anexo s'!#REF!</definedName>
    <definedName name="SG_17_10_7">"#REF!"</definedName>
    <definedName name="SG_17_11">[27]Planilha!#REF!</definedName>
    <definedName name="SG_17_11_1">#N/A</definedName>
    <definedName name="SG_17_11_2">#N/A</definedName>
    <definedName name="SG_17_11_3">'[13]anexo s'!#REF!</definedName>
    <definedName name="SG_17_11_7">"#REF!"</definedName>
    <definedName name="SG_17_12">[27]Planilha!#REF!</definedName>
    <definedName name="SG_17_12_1">#N/A</definedName>
    <definedName name="SG_17_12_2">#N/A</definedName>
    <definedName name="SG_17_12_3">'[13]anexo s'!#REF!</definedName>
    <definedName name="SG_17_12_7">"#REF!"</definedName>
    <definedName name="SG_17_13">[27]Planilha!#REF!</definedName>
    <definedName name="SG_17_13_1">#N/A</definedName>
    <definedName name="SG_17_13_2">#N/A</definedName>
    <definedName name="SG_17_13_3">'[13]anexo s'!#REF!</definedName>
    <definedName name="SG_17_13_7">"#REF!"</definedName>
    <definedName name="SG_17_14">[27]Planilha!#REF!</definedName>
    <definedName name="SG_17_14_1">#N/A</definedName>
    <definedName name="SG_17_14_2">#N/A</definedName>
    <definedName name="SG_17_14_3">'[13]anexo s'!#REF!</definedName>
    <definedName name="SG_17_14_7">"#REF!"</definedName>
    <definedName name="SG_17_15">[27]Planilha!#REF!</definedName>
    <definedName name="SG_17_15_1">#N/A</definedName>
    <definedName name="SG_17_15_2">#N/A</definedName>
    <definedName name="SG_17_15_3">'[13]anexo s'!#REF!</definedName>
    <definedName name="SG_17_15_7">"#REF!"</definedName>
    <definedName name="SG_17_16">[27]Planilha!#REF!</definedName>
    <definedName name="SG_17_16_1">#N/A</definedName>
    <definedName name="SG_17_16_2">#N/A</definedName>
    <definedName name="SG_17_16_3">'[13]anexo s'!#REF!</definedName>
    <definedName name="SG_17_16_7">"#REF!"</definedName>
    <definedName name="SG_17_17">[27]Planilha!#REF!</definedName>
    <definedName name="SG_17_17_1">#N/A</definedName>
    <definedName name="SG_17_17_2">#N/A</definedName>
    <definedName name="SG_17_17_3">'[13]anexo s'!#REF!</definedName>
    <definedName name="SG_17_17_7">"#REF!"</definedName>
    <definedName name="SG_17_18">[27]Planilha!#REF!</definedName>
    <definedName name="SG_17_18_1">#N/A</definedName>
    <definedName name="SG_17_18_2">#N/A</definedName>
    <definedName name="SG_17_18_3">'[13]anexo s'!#REF!</definedName>
    <definedName name="SG_17_18_7">"#REF!"</definedName>
    <definedName name="SG_17_19">[27]Planilha!#REF!</definedName>
    <definedName name="SG_17_19_1">#N/A</definedName>
    <definedName name="SG_17_19_2">#N/A</definedName>
    <definedName name="SG_17_19_3">'[13]anexo s'!#REF!</definedName>
    <definedName name="SG_17_19_7">"#REF!"</definedName>
    <definedName name="SG_17_20">[27]Planilha!#REF!</definedName>
    <definedName name="SG_17_20_1">#N/A</definedName>
    <definedName name="SG_17_20_2">#N/A</definedName>
    <definedName name="SG_17_20_3">'[13]anexo s'!#REF!</definedName>
    <definedName name="SG_17_20_7">"#REF!"</definedName>
    <definedName name="SG_17_21">[27]Planilha!#REF!</definedName>
    <definedName name="SG_17_21_1">#N/A</definedName>
    <definedName name="SG_17_21_2">#N/A</definedName>
    <definedName name="SG_17_21_3">'[13]anexo s'!#REF!</definedName>
    <definedName name="SG_17_21_7">"#REF!"</definedName>
    <definedName name="SG_17_22">[27]Planilha!#REF!</definedName>
    <definedName name="SG_17_22_1">#N/A</definedName>
    <definedName name="SG_17_22_2">#N/A</definedName>
    <definedName name="SG_17_22_3">'[13]anexo s'!#REF!</definedName>
    <definedName name="SG_17_22_7">"#REF!"</definedName>
    <definedName name="SG_17_23">[27]Planilha!#REF!</definedName>
    <definedName name="SG_17_23_1">#N/A</definedName>
    <definedName name="SG_17_23_2">#N/A</definedName>
    <definedName name="SG_17_23_3">'[13]anexo s'!#REF!</definedName>
    <definedName name="SG_17_23_7">"#REF!"</definedName>
    <definedName name="SG_17_24">[27]Planilha!#REF!</definedName>
    <definedName name="SG_17_24_1">#N/A</definedName>
    <definedName name="SG_17_24_2">#N/A</definedName>
    <definedName name="SG_17_24_3">'[13]anexo s'!#REF!</definedName>
    <definedName name="SG_17_24_7">"#REF!"</definedName>
    <definedName name="SG_17_25">[27]Planilha!#REF!</definedName>
    <definedName name="SG_17_25_1">#N/A</definedName>
    <definedName name="SG_17_25_2">#N/A</definedName>
    <definedName name="SG_17_25_3">'[13]anexo s'!#REF!</definedName>
    <definedName name="SG_17_25_7">"#REF!"</definedName>
    <definedName name="SG_17_26">[31]ORÇ!#REF!</definedName>
    <definedName name="SG_17_26_1">#N/A</definedName>
    <definedName name="SG_17_26_2">#N/A</definedName>
    <definedName name="SG_17_26_7">"#REF!"</definedName>
    <definedName name="SG_17_27">[31]ORÇ!#REF!</definedName>
    <definedName name="SG_17_27_1">#N/A</definedName>
    <definedName name="SG_17_27_2">#N/A</definedName>
    <definedName name="SG_17_27_7">"#REF!"</definedName>
    <definedName name="SG_17_28">[31]ORÇ!#REF!</definedName>
    <definedName name="SG_17_28_1">#N/A</definedName>
    <definedName name="SG_17_28_2">#N/A</definedName>
    <definedName name="SG_17_28_7">"#REF!"</definedName>
    <definedName name="SG_17_29">[31]ORÇ!#REF!</definedName>
    <definedName name="SG_17_29_1">#N/A</definedName>
    <definedName name="SG_17_29_2">#N/A</definedName>
    <definedName name="SG_17_29_7">"#REF!"</definedName>
    <definedName name="SG_17_30">[31]ORÇ!#REF!</definedName>
    <definedName name="SG_17_30_1">#N/A</definedName>
    <definedName name="SG_17_30_2">#N/A</definedName>
    <definedName name="SG_17_30_7">"#REF!"</definedName>
    <definedName name="SG_18_01">#REF!</definedName>
    <definedName name="SG_18_01_1">#N/A</definedName>
    <definedName name="SG_18_01_3">'[13]anexo s'!#REF!</definedName>
    <definedName name="SG_18_01_7">"#REF!"</definedName>
    <definedName name="SG_18_02">#REF!</definedName>
    <definedName name="SG_18_02_1">#N/A</definedName>
    <definedName name="SG_18_02_3">'[13]anexo s'!#REF!</definedName>
    <definedName name="SG_18_02_7">"#REF!"</definedName>
    <definedName name="SG_18_03">#REF!</definedName>
    <definedName name="SG_18_03_1">#N/A</definedName>
    <definedName name="SG_18_03_2">#N/A</definedName>
    <definedName name="SG_18_03_3">'[13]anexo s'!#REF!</definedName>
    <definedName name="SG_18_03_7">"#REF!"</definedName>
    <definedName name="SG_18_04">#REF!</definedName>
    <definedName name="SG_18_04_1">#N/A</definedName>
    <definedName name="SG_18_04_2">#N/A</definedName>
    <definedName name="SG_18_04_3">'[13]anexo s'!#REF!</definedName>
    <definedName name="SG_18_04_7">"#REF!"</definedName>
    <definedName name="SG_18_05">#REF!</definedName>
    <definedName name="SG_18_05_1">#N/A</definedName>
    <definedName name="SG_18_05_2">#N/A</definedName>
    <definedName name="SG_18_05_3">'[13]anexo s'!#REF!</definedName>
    <definedName name="SG_18_05_7">"#REF!"</definedName>
    <definedName name="SG_18_06">#REF!</definedName>
    <definedName name="SG_18_06_1">#N/A</definedName>
    <definedName name="SG_18_06_2">#N/A</definedName>
    <definedName name="SG_18_06_3">'[13]anexo s'!#REF!</definedName>
    <definedName name="SG_18_06_7">"#REF!"</definedName>
    <definedName name="SG_18_07">#REF!</definedName>
    <definedName name="SG_18_07_1">#N/A</definedName>
    <definedName name="SG_18_07_2">#N/A</definedName>
    <definedName name="SG_18_07_3">'[13]anexo s'!#REF!</definedName>
    <definedName name="SG_18_07_7">"#REF!"</definedName>
    <definedName name="SG_18_08">#REF!</definedName>
    <definedName name="SG_18_08_1">#N/A</definedName>
    <definedName name="SG_18_08_2">#N/A</definedName>
    <definedName name="SG_18_08_3">'[13]anexo s'!#REF!</definedName>
    <definedName name="SG_18_08_7">"#REF!"</definedName>
    <definedName name="SG_18_09">#REF!</definedName>
    <definedName name="SG_18_09_1">#N/A</definedName>
    <definedName name="SG_18_09_2">#N/A</definedName>
    <definedName name="SG_18_09_3">'[13]anexo s'!#REF!</definedName>
    <definedName name="SG_18_09_7">"#REF!"</definedName>
    <definedName name="SG_18_10">#REF!</definedName>
    <definedName name="SG_18_10_1">#N/A</definedName>
    <definedName name="SG_18_10_2">#N/A</definedName>
    <definedName name="SG_18_10_3">'[13]anexo s'!#REF!</definedName>
    <definedName name="SG_18_10_7">"#REF!"</definedName>
    <definedName name="SG_18_11">#REF!</definedName>
    <definedName name="SG_18_11_1">#N/A</definedName>
    <definedName name="SG_18_11_2">#N/A</definedName>
    <definedName name="SG_18_11_3">'[13]anexo s'!#REF!</definedName>
    <definedName name="SG_18_11_7">"#REF!"</definedName>
    <definedName name="SG_18_12">#REF!</definedName>
    <definedName name="SG_18_12_1">#N/A</definedName>
    <definedName name="SG_18_12_2">#N/A</definedName>
    <definedName name="SG_18_12_3">'[13]anexo s'!#REF!</definedName>
    <definedName name="SG_18_12_7">"#REF!"</definedName>
    <definedName name="SG_18_13">#REF!</definedName>
    <definedName name="SG_18_13_1">#N/A</definedName>
    <definedName name="SG_18_13_2">#N/A</definedName>
    <definedName name="SG_18_13_3">'[13]anexo s'!#REF!</definedName>
    <definedName name="SG_18_13_7">"#REF!"</definedName>
    <definedName name="SG_18_14">#REF!</definedName>
    <definedName name="SG_18_14_1">#N/A</definedName>
    <definedName name="SG_18_14_2">#N/A</definedName>
    <definedName name="SG_18_14_3">'[13]anexo s'!#REF!</definedName>
    <definedName name="SG_18_14_7">"#REF!"</definedName>
    <definedName name="SG_18_15">#REF!</definedName>
    <definedName name="SG_18_15_1">#N/A</definedName>
    <definedName name="SG_18_15_2">#N/A</definedName>
    <definedName name="SG_18_15_3">'[13]anexo s'!#REF!</definedName>
    <definedName name="SG_18_15_7">"#REF!"</definedName>
    <definedName name="SG_18_16">#REF!</definedName>
    <definedName name="SG_18_16_1">#N/A</definedName>
    <definedName name="SG_18_16_2">#N/A</definedName>
    <definedName name="SG_18_16_3">'[13]anexo s'!#REF!</definedName>
    <definedName name="SG_18_16_7">"#REF!"</definedName>
    <definedName name="SG_18_17">#REF!</definedName>
    <definedName name="SG_18_17_1">#N/A</definedName>
    <definedName name="SG_18_17_2">#N/A</definedName>
    <definedName name="SG_18_17_3">'[13]anexo s'!#REF!</definedName>
    <definedName name="SG_18_17_7">"#REF!"</definedName>
    <definedName name="SG_18_18">#REF!</definedName>
    <definedName name="SG_18_18_1">#N/A</definedName>
    <definedName name="SG_18_18_2">#N/A</definedName>
    <definedName name="SG_18_18_3">'[13]anexo s'!#REF!</definedName>
    <definedName name="SG_18_18_7">"#REF!"</definedName>
    <definedName name="SG_18_19">#REF!</definedName>
    <definedName name="SG_18_19_1">#N/A</definedName>
    <definedName name="SG_18_19_2">#N/A</definedName>
    <definedName name="SG_18_19_3">'[13]anexo s'!#REF!</definedName>
    <definedName name="SG_18_19_7">"#REF!"</definedName>
    <definedName name="SG_18_20">#REF!</definedName>
    <definedName name="SG_18_20_1">#N/A</definedName>
    <definedName name="SG_18_20_2">#N/A</definedName>
    <definedName name="SG_18_20_3">'[13]anexo s'!#REF!</definedName>
    <definedName name="SG_18_20_7">"#REF!"</definedName>
    <definedName name="SG_18_21">[27]Planilha!#REF!</definedName>
    <definedName name="SG_18_21_1">#N/A</definedName>
    <definedName name="SG_18_21_2">#N/A</definedName>
    <definedName name="SG_18_21_3">'[13]anexo s'!#REF!</definedName>
    <definedName name="SG_18_21_7">"#REF!"</definedName>
    <definedName name="SG_18_22">[27]Planilha!#REF!</definedName>
    <definedName name="SG_18_22_1">#N/A</definedName>
    <definedName name="SG_18_22_2">#N/A</definedName>
    <definedName name="SG_18_22_3">'[13]anexo s'!#REF!</definedName>
    <definedName name="SG_18_22_7">"#REF!"</definedName>
    <definedName name="SG_18_23">[27]Planilha!#REF!</definedName>
    <definedName name="SG_18_23_1">#N/A</definedName>
    <definedName name="SG_18_23_2">#N/A</definedName>
    <definedName name="SG_18_23_3">'[13]anexo s'!#REF!</definedName>
    <definedName name="SG_18_23_7">"#REF!"</definedName>
    <definedName name="SG_18_24">[27]Planilha!#REF!</definedName>
    <definedName name="SG_18_24_1">#N/A</definedName>
    <definedName name="SG_18_24_2">#N/A</definedName>
    <definedName name="SG_18_24_3">'[13]anexo s'!#REF!</definedName>
    <definedName name="SG_18_24_7">"#REF!"</definedName>
    <definedName name="SG_18_25">[27]Planilha!#REF!</definedName>
    <definedName name="SG_18_25_1">#N/A</definedName>
    <definedName name="SG_18_25_2">#N/A</definedName>
    <definedName name="SG_18_25_3">'[13]anexo s'!#REF!</definedName>
    <definedName name="SG_18_25_7">"#REF!"</definedName>
    <definedName name="SG_18_26">[31]ORÇ!#REF!</definedName>
    <definedName name="SG_18_26_1">#N/A</definedName>
    <definedName name="SG_18_26_2">#N/A</definedName>
    <definedName name="SG_18_26_7">"#REF!"</definedName>
    <definedName name="SG_18_27">[31]ORÇ!#REF!</definedName>
    <definedName name="SG_18_27_1">#N/A</definedName>
    <definedName name="SG_18_27_2">#N/A</definedName>
    <definedName name="SG_18_27_7">"#REF!"</definedName>
    <definedName name="SG_18_28">[31]ORÇ!#REF!</definedName>
    <definedName name="SG_18_28_1">#N/A</definedName>
    <definedName name="SG_18_28_2">#N/A</definedName>
    <definedName name="SG_18_28_7">"#REF!"</definedName>
    <definedName name="SG_18_29">[31]ORÇ!#REF!</definedName>
    <definedName name="SG_18_29_1">#N/A</definedName>
    <definedName name="SG_18_29_2">#N/A</definedName>
    <definedName name="SG_18_29_7">"#REF!"</definedName>
    <definedName name="SG_18_30">[31]ORÇ!#REF!</definedName>
    <definedName name="SG_18_30_1">#N/A</definedName>
    <definedName name="SG_18_30_2">#N/A</definedName>
    <definedName name="SG_18_30_7">"#REF!"</definedName>
    <definedName name="SG_19_01">#REF!</definedName>
    <definedName name="SG_19_01_1">#N/A</definedName>
    <definedName name="SG_19_01_3">'[13]anexo s'!#REF!</definedName>
    <definedName name="SG_19_01_7">"#REF!"</definedName>
    <definedName name="SG_19_02">#REF!</definedName>
    <definedName name="SG_19_02_1">#N/A</definedName>
    <definedName name="SG_19_02_3">'[13]anexo s'!#REF!</definedName>
    <definedName name="SG_19_02_7">"#REF!"</definedName>
    <definedName name="SG_19_03">#REF!</definedName>
    <definedName name="SG_19_03_1">#N/A</definedName>
    <definedName name="SG_19_03_3">'[13]anexo s'!#REF!</definedName>
    <definedName name="SG_19_03_7">"#REF!"</definedName>
    <definedName name="SG_19_04">#REF!</definedName>
    <definedName name="SG_19_04_1">#N/A</definedName>
    <definedName name="SG_19_04_3">'[13]anexo s'!#REF!</definedName>
    <definedName name="SG_19_04_7">"#REF!"</definedName>
    <definedName name="SG_19_05">#REF!</definedName>
    <definedName name="SG_19_05_1">#N/A</definedName>
    <definedName name="SG_19_05_3">'[13]anexo s'!#REF!</definedName>
    <definedName name="SG_19_05_7">"#REF!"</definedName>
    <definedName name="SG_19_06">#REF!</definedName>
    <definedName name="SG_19_06_1">#N/A</definedName>
    <definedName name="SG_19_06_3">'[13]anexo s'!#REF!</definedName>
    <definedName name="SG_19_06_7">"#REF!"</definedName>
    <definedName name="SG_19_07">#REF!</definedName>
    <definedName name="SG_19_07_1">#N/A</definedName>
    <definedName name="SG_19_07_3">'[13]anexo s'!#REF!</definedName>
    <definedName name="SG_19_07_7">"#REF!"</definedName>
    <definedName name="SG_19_08">#REF!</definedName>
    <definedName name="SG_19_08_1">#N/A</definedName>
    <definedName name="SG_19_08_3">'[13]anexo s'!#REF!</definedName>
    <definedName name="SG_19_08_7">"#REF!"</definedName>
    <definedName name="SG_19_09">#REF!</definedName>
    <definedName name="SG_19_09_1">#N/A</definedName>
    <definedName name="SG_19_09_3">'[13]anexo s'!#REF!</definedName>
    <definedName name="SG_19_09_7">"#REF!"</definedName>
    <definedName name="SG_19_10">#REF!</definedName>
    <definedName name="SG_19_10_1">#N/A</definedName>
    <definedName name="SG_19_10_3">'[13]anexo s'!#REF!</definedName>
    <definedName name="SG_19_10_7">"#REF!"</definedName>
    <definedName name="SG_19_11">#REF!</definedName>
    <definedName name="SG_19_11_1">#N/A</definedName>
    <definedName name="SG_19_11_3">'[13]anexo s'!#REF!</definedName>
    <definedName name="SG_19_11_7">"#REF!"</definedName>
    <definedName name="SG_19_12">#REF!</definedName>
    <definedName name="SG_19_12_1">#N/A</definedName>
    <definedName name="SG_19_12_3">'[13]anexo s'!#REF!</definedName>
    <definedName name="SG_19_12_7">"#REF!"</definedName>
    <definedName name="SG_19_13">#REF!</definedName>
    <definedName name="SG_19_13_1">#N/A</definedName>
    <definedName name="SG_19_13_2">#N/A</definedName>
    <definedName name="SG_19_13_3">'[13]anexo s'!#REF!</definedName>
    <definedName name="SG_19_13_7">"#REF!"</definedName>
    <definedName name="SG_19_14">#REF!</definedName>
    <definedName name="SG_19_14_1">#N/A</definedName>
    <definedName name="SG_19_14_2">#N/A</definedName>
    <definedName name="SG_19_14_3">'[13]anexo s'!#REF!</definedName>
    <definedName name="SG_19_14_7">"#REF!"</definedName>
    <definedName name="SG_19_15">#REF!</definedName>
    <definedName name="SG_19_15_1">#N/A</definedName>
    <definedName name="SG_19_15_2">#N/A</definedName>
    <definedName name="SG_19_15_3">'[13]anexo s'!#REF!</definedName>
    <definedName name="SG_19_15_7">"#REF!"</definedName>
    <definedName name="SG_19_16">#REF!</definedName>
    <definedName name="SG_19_16_1">#N/A</definedName>
    <definedName name="SG_19_16_2">#N/A</definedName>
    <definedName name="SG_19_16_3">'[13]anexo s'!#REF!</definedName>
    <definedName name="SG_19_16_7">"#REF!"</definedName>
    <definedName name="SG_19_17">#REF!</definedName>
    <definedName name="SG_19_17_1">#N/A</definedName>
    <definedName name="SG_19_17_2">#N/A</definedName>
    <definedName name="SG_19_17_3">'[13]anexo s'!#REF!</definedName>
    <definedName name="SG_19_17_7">"#REF!"</definedName>
    <definedName name="SG_19_18">#REF!</definedName>
    <definedName name="SG_19_18_1">#N/A</definedName>
    <definedName name="SG_19_18_2">#N/A</definedName>
    <definedName name="SG_19_18_3">'[13]anexo s'!#REF!</definedName>
    <definedName name="SG_19_18_7">"#REF!"</definedName>
    <definedName name="SG_19_19">#REF!</definedName>
    <definedName name="SG_19_19_1">#N/A</definedName>
    <definedName name="SG_19_19_2">#N/A</definedName>
    <definedName name="SG_19_19_3">'[13]anexo s'!#REF!</definedName>
    <definedName name="SG_19_19_7">"#REF!"</definedName>
    <definedName name="SG_19_20">#REF!</definedName>
    <definedName name="SG_19_20_1">#N/A</definedName>
    <definedName name="SG_19_20_2">#N/A</definedName>
    <definedName name="SG_19_20_3">'[13]anexo s'!#REF!</definedName>
    <definedName name="SG_19_20_7">"#REF!"</definedName>
    <definedName name="SG_19_21">[27]Planilha!#REF!</definedName>
    <definedName name="SG_19_21_1">#N/A</definedName>
    <definedName name="SG_19_21_2">#N/A</definedName>
    <definedName name="SG_19_21_3">'[13]anexo s'!#REF!</definedName>
    <definedName name="SG_19_21_7">"#REF!"</definedName>
    <definedName name="SG_19_22">[27]Planilha!#REF!</definedName>
    <definedName name="SG_19_22_1">#N/A</definedName>
    <definedName name="SG_19_22_2">#N/A</definedName>
    <definedName name="SG_19_22_3">'[13]anexo s'!#REF!</definedName>
    <definedName name="SG_19_22_7">"#REF!"</definedName>
    <definedName name="SG_19_23">[27]Planilha!#REF!</definedName>
    <definedName name="SG_19_23_1">#N/A</definedName>
    <definedName name="SG_19_23_2">#N/A</definedName>
    <definedName name="SG_19_23_3">'[13]anexo s'!#REF!</definedName>
    <definedName name="SG_19_23_7">"#REF!"</definedName>
    <definedName name="SG_19_24">[27]Planilha!#REF!</definedName>
    <definedName name="SG_19_24_1">#N/A</definedName>
    <definedName name="SG_19_24_2">#N/A</definedName>
    <definedName name="SG_19_24_3">'[13]anexo s'!#REF!</definedName>
    <definedName name="SG_19_24_7">"#REF!"</definedName>
    <definedName name="SG_19_25">[27]Planilha!#REF!</definedName>
    <definedName name="SG_19_25_1">#N/A</definedName>
    <definedName name="SG_19_25_2">#N/A</definedName>
    <definedName name="SG_19_25_3">'[13]anexo s'!#REF!</definedName>
    <definedName name="SG_19_25_7">"#REF!"</definedName>
    <definedName name="SG_19_26">[31]ORÇ!#REF!</definedName>
    <definedName name="SG_19_26_1">#N/A</definedName>
    <definedName name="SG_19_26_2">#N/A</definedName>
    <definedName name="SG_19_26_7">"#REF!"</definedName>
    <definedName name="SG_19_27">[31]ORÇ!#REF!</definedName>
    <definedName name="SG_19_27_1">#N/A</definedName>
    <definedName name="SG_19_27_2">#N/A</definedName>
    <definedName name="SG_19_27_7">"#REF!"</definedName>
    <definedName name="SG_19_28">[31]ORÇ!#REF!</definedName>
    <definedName name="SG_19_28_1">#N/A</definedName>
    <definedName name="SG_19_28_2">#N/A</definedName>
    <definedName name="SG_19_28_7">"#REF!"</definedName>
    <definedName name="SG_19_29">[31]ORÇ!#REF!</definedName>
    <definedName name="SG_19_29_1">#N/A</definedName>
    <definedName name="SG_19_29_2">#N/A</definedName>
    <definedName name="SG_19_29_7">"#REF!"</definedName>
    <definedName name="SG_19_30">[31]ORÇ!#REF!</definedName>
    <definedName name="SG_19_30_1">#N/A</definedName>
    <definedName name="SG_19_30_2">#N/A</definedName>
    <definedName name="SG_19_30_7">"#REF!"</definedName>
    <definedName name="SG_20_01">[27]Planilha!#REF!</definedName>
    <definedName name="SG_20_01_1">#N/A</definedName>
    <definedName name="SG_20_01_3">'[13]anexo s'!#REF!</definedName>
    <definedName name="SG_20_01_7">"#REF!"</definedName>
    <definedName name="SG_20_02">[27]Planilha!#REF!</definedName>
    <definedName name="SG_20_02_1">#N/A</definedName>
    <definedName name="SG_20_02_3">'[13]anexo s'!#REF!</definedName>
    <definedName name="SG_20_02_7">"#REF!"</definedName>
    <definedName name="SG_20_03">[27]Planilha!#REF!</definedName>
    <definedName name="SG_20_03_1">#N/A</definedName>
    <definedName name="SG_20_03_3">'[13]anexo s'!#REF!</definedName>
    <definedName name="SG_20_03_7">"#REF!"</definedName>
    <definedName name="SG_20_04">[27]Planilha!#REF!</definedName>
    <definedName name="SG_20_04_1">#N/A</definedName>
    <definedName name="SG_20_04_2">#N/A</definedName>
    <definedName name="SG_20_04_3">'[13]anexo s'!#REF!</definedName>
    <definedName name="SG_20_04_7">"#REF!"</definedName>
    <definedName name="SG_20_05">[27]Planilha!#REF!</definedName>
    <definedName name="SG_20_05_1">#N/A</definedName>
    <definedName name="SG_20_05_2">#N/A</definedName>
    <definedName name="SG_20_05_3">'[13]anexo s'!#REF!</definedName>
    <definedName name="SG_20_05_7">"#REF!"</definedName>
    <definedName name="SG_20_06">[27]Planilha!#REF!</definedName>
    <definedName name="SG_20_06_1">#N/A</definedName>
    <definedName name="SG_20_06_2">#N/A</definedName>
    <definedName name="SG_20_06_3">'[13]anexo s'!#REF!</definedName>
    <definedName name="SG_20_06_7">"#REF!"</definedName>
    <definedName name="SG_20_07">[27]Planilha!#REF!</definedName>
    <definedName name="SG_20_07_1">#N/A</definedName>
    <definedName name="SG_20_07_2">#N/A</definedName>
    <definedName name="SG_20_07_3">'[13]anexo s'!#REF!</definedName>
    <definedName name="SG_20_07_7">"#REF!"</definedName>
    <definedName name="SG_20_08">[27]Planilha!#REF!</definedName>
    <definedName name="SG_20_08_1">#N/A</definedName>
    <definedName name="SG_20_08_2">#N/A</definedName>
    <definedName name="SG_20_08_3">'[13]anexo s'!#REF!</definedName>
    <definedName name="SG_20_08_7">"#REF!"</definedName>
    <definedName name="SG_20_09">[27]Planilha!#REF!</definedName>
    <definedName name="SG_20_09_1">#N/A</definedName>
    <definedName name="SG_20_09_2">#N/A</definedName>
    <definedName name="SG_20_09_3">'[13]anexo s'!#REF!</definedName>
    <definedName name="SG_20_09_7">"#REF!"</definedName>
    <definedName name="SG_20_10">[27]Planilha!#REF!</definedName>
    <definedName name="SG_20_10_1">#N/A</definedName>
    <definedName name="SG_20_10_2">#N/A</definedName>
    <definedName name="SG_20_10_3">'[13]anexo s'!#REF!</definedName>
    <definedName name="SG_20_10_7">"#REF!"</definedName>
    <definedName name="SG_20_11">[27]Planilha!#REF!</definedName>
    <definedName name="SG_20_11_1">#N/A</definedName>
    <definedName name="SG_20_11_2">#N/A</definedName>
    <definedName name="SG_20_11_3">'[13]anexo s'!#REF!</definedName>
    <definedName name="SG_20_11_7">"#REF!"</definedName>
    <definedName name="SG_20_12">[27]Planilha!#REF!</definedName>
    <definedName name="SG_20_12_1">#N/A</definedName>
    <definedName name="SG_20_12_2">#N/A</definedName>
    <definedName name="SG_20_12_3">'[13]anexo s'!#REF!</definedName>
    <definedName name="SG_20_12_7">"#REF!"</definedName>
    <definedName name="SG_20_13">[27]Planilha!#REF!</definedName>
    <definedName name="SG_20_13_1">#N/A</definedName>
    <definedName name="SG_20_13_2">#N/A</definedName>
    <definedName name="SG_20_13_3">'[13]anexo s'!#REF!</definedName>
    <definedName name="SG_20_13_7">"#REF!"</definedName>
    <definedName name="SG_20_14">[27]Planilha!#REF!</definedName>
    <definedName name="SG_20_14_1">#N/A</definedName>
    <definedName name="SG_20_14_2">#N/A</definedName>
    <definedName name="SG_20_14_3">'[13]anexo s'!#REF!</definedName>
    <definedName name="SG_20_14_7">"#REF!"</definedName>
    <definedName name="SG_20_15">[27]Planilha!#REF!</definedName>
    <definedName name="SG_20_15_1">#N/A</definedName>
    <definedName name="SG_20_15_2">#N/A</definedName>
    <definedName name="SG_20_15_3">'[13]anexo s'!#REF!</definedName>
    <definedName name="SG_20_15_7">"#REF!"</definedName>
    <definedName name="SG_20_16">[27]Planilha!#REF!</definedName>
    <definedName name="SG_20_16_1">#N/A</definedName>
    <definedName name="SG_20_16_2">#N/A</definedName>
    <definedName name="SG_20_16_3">'[13]anexo s'!#REF!</definedName>
    <definedName name="SG_20_16_7">"#REF!"</definedName>
    <definedName name="SG_20_17">[27]Planilha!#REF!</definedName>
    <definedName name="SG_20_17_1">#N/A</definedName>
    <definedName name="SG_20_17_2">#N/A</definedName>
    <definedName name="SG_20_17_3">'[13]anexo s'!#REF!</definedName>
    <definedName name="SG_20_17_7">"#REF!"</definedName>
    <definedName name="SG_20_18">[27]Planilha!#REF!</definedName>
    <definedName name="SG_20_18_1">#N/A</definedName>
    <definedName name="SG_20_18_2">#N/A</definedName>
    <definedName name="SG_20_18_3">'[13]anexo s'!#REF!</definedName>
    <definedName name="SG_20_18_7">"#REF!"</definedName>
    <definedName name="SG_20_19">[27]Planilha!#REF!</definedName>
    <definedName name="SG_20_19_1">#N/A</definedName>
    <definedName name="SG_20_19_2">#N/A</definedName>
    <definedName name="SG_20_19_3">'[13]anexo s'!#REF!</definedName>
    <definedName name="SG_20_19_7">"#REF!"</definedName>
    <definedName name="SG_20_20">[27]Planilha!#REF!</definedName>
    <definedName name="SG_20_20_1">#N/A</definedName>
    <definedName name="SG_20_20_2">#N/A</definedName>
    <definedName name="SG_20_20_3">'[13]anexo s'!#REF!</definedName>
    <definedName name="SG_20_20_7">"#REF!"</definedName>
    <definedName name="SG_20_21">[27]Planilha!#REF!</definedName>
    <definedName name="SG_20_21_1">#N/A</definedName>
    <definedName name="SG_20_21_2">#N/A</definedName>
    <definedName name="SG_20_21_3">'[13]anexo s'!#REF!</definedName>
    <definedName name="SG_20_21_7">"#REF!"</definedName>
    <definedName name="SG_20_22">[27]Planilha!#REF!</definedName>
    <definedName name="SG_20_22_1">#N/A</definedName>
    <definedName name="SG_20_22_2">#N/A</definedName>
    <definedName name="SG_20_22_3">'[13]anexo s'!#REF!</definedName>
    <definedName name="SG_20_22_7">"#REF!"</definedName>
    <definedName name="SG_20_23">[27]Planilha!#REF!</definedName>
    <definedName name="SG_20_23_1">#N/A</definedName>
    <definedName name="SG_20_23_2">#N/A</definedName>
    <definedName name="SG_20_23_3">'[13]anexo s'!#REF!</definedName>
    <definedName name="SG_20_23_7">"#REF!"</definedName>
    <definedName name="SG_20_24">[27]Planilha!#REF!</definedName>
    <definedName name="SG_20_24_1">#N/A</definedName>
    <definedName name="SG_20_24_2">#N/A</definedName>
    <definedName name="SG_20_24_3">'[13]anexo s'!#REF!</definedName>
    <definedName name="SG_20_24_7">"#REF!"</definedName>
    <definedName name="SG_20_25">[27]Planilha!#REF!</definedName>
    <definedName name="SG_20_25_1">#N/A</definedName>
    <definedName name="SG_20_25_2">#N/A</definedName>
    <definedName name="SG_20_25_3">'[13]anexo s'!#REF!</definedName>
    <definedName name="SG_20_25_7">"#REF!"</definedName>
    <definedName name="SG_20_26">[31]ORÇ!#REF!</definedName>
    <definedName name="SG_20_26_1">#N/A</definedName>
    <definedName name="SG_20_26_2">#N/A</definedName>
    <definedName name="SG_20_26_7">"#REF!"</definedName>
    <definedName name="SG_20_27">[31]ORÇ!#REF!</definedName>
    <definedName name="SG_20_27_1">#N/A</definedName>
    <definedName name="SG_20_27_2">#N/A</definedName>
    <definedName name="SG_20_27_7">"#REF!"</definedName>
    <definedName name="SG_20_28">[31]ORÇ!#REF!</definedName>
    <definedName name="SG_20_28_1">#N/A</definedName>
    <definedName name="SG_20_28_2">#N/A</definedName>
    <definedName name="SG_20_28_7">"#REF!"</definedName>
    <definedName name="SG_20_29">[31]ORÇ!#REF!</definedName>
    <definedName name="SG_20_29_1">#N/A</definedName>
    <definedName name="SG_20_29_2">#N/A</definedName>
    <definedName name="SG_20_29_7">"#REF!"</definedName>
    <definedName name="SG_20_30">[31]ORÇ!#REF!</definedName>
    <definedName name="SG_20_30_1">#N/A</definedName>
    <definedName name="SG_20_30_2">#N/A</definedName>
    <definedName name="SG_20_30_7">"#REF!"</definedName>
    <definedName name="SG_21_01">[27]Planilha!#REF!</definedName>
    <definedName name="SG_21_01_1">#N/A</definedName>
    <definedName name="SG_21_01_3">'[13]anexo s'!#REF!</definedName>
    <definedName name="SG_21_01_7">"#REF!"</definedName>
    <definedName name="SG_21_02">[27]Planilha!#REF!</definedName>
    <definedName name="SG_21_02_1">#N/A</definedName>
    <definedName name="SG_21_02_3">'[13]anexo s'!#REF!</definedName>
    <definedName name="SG_21_02_7">"#REF!"</definedName>
    <definedName name="SG_21_03">[27]Planilha!#REF!</definedName>
    <definedName name="SG_21_03_1">#N/A</definedName>
    <definedName name="SG_21_03_3">'[13]anexo s'!#REF!</definedName>
    <definedName name="SG_21_03_7">"#REF!"</definedName>
    <definedName name="SG_21_04">[27]Planilha!#REF!</definedName>
    <definedName name="SG_21_04_1">#N/A</definedName>
    <definedName name="SG_21_04_3">'[13]anexo s'!#REF!</definedName>
    <definedName name="SG_21_04_7">"#REF!"</definedName>
    <definedName name="SG_21_05">[27]Planilha!#REF!</definedName>
    <definedName name="SG_21_05_1">#N/A</definedName>
    <definedName name="SG_21_05_3">'[13]anexo s'!#REF!</definedName>
    <definedName name="SG_21_05_7">"#REF!"</definedName>
    <definedName name="SG_21_06">[27]Planilha!#REF!</definedName>
    <definedName name="SG_21_06_1">#N/A</definedName>
    <definedName name="SG_21_06_2">#N/A</definedName>
    <definedName name="SG_21_06_3">'[13]anexo s'!#REF!</definedName>
    <definedName name="SG_21_06_7">"#REF!"</definedName>
    <definedName name="SG_21_07">[27]Planilha!#REF!</definedName>
    <definedName name="SG_21_07_1">#N/A</definedName>
    <definedName name="SG_21_07_2">#N/A</definedName>
    <definedName name="SG_21_07_3">'[13]anexo s'!#REF!</definedName>
    <definedName name="SG_21_07_7">"#REF!"</definedName>
    <definedName name="SG_21_08">[27]Planilha!#REF!</definedName>
    <definedName name="SG_21_08_1">#N/A</definedName>
    <definedName name="SG_21_08_2">#N/A</definedName>
    <definedName name="SG_21_08_3">'[13]anexo s'!#REF!</definedName>
    <definedName name="SG_21_08_7">"#REF!"</definedName>
    <definedName name="SG_21_09">[27]Planilha!#REF!</definedName>
    <definedName name="SG_21_09_1">#N/A</definedName>
    <definedName name="SG_21_09_2">#N/A</definedName>
    <definedName name="SG_21_09_3">'[13]anexo s'!#REF!</definedName>
    <definedName name="SG_21_09_7">"#REF!"</definedName>
    <definedName name="SG_21_10">[27]Planilha!#REF!</definedName>
    <definedName name="SG_21_10_1">#N/A</definedName>
    <definedName name="SG_21_10_2">#N/A</definedName>
    <definedName name="SG_21_10_3">'[13]anexo s'!#REF!</definedName>
    <definedName name="SG_21_10_7">"#REF!"</definedName>
    <definedName name="SG_21_11">[27]Planilha!#REF!</definedName>
    <definedName name="SG_21_11_1">#N/A</definedName>
    <definedName name="SG_21_11_2">#N/A</definedName>
    <definedName name="SG_21_11_3">'[13]anexo s'!#REF!</definedName>
    <definedName name="SG_21_11_7">"#REF!"</definedName>
    <definedName name="SG_21_12">[27]Planilha!#REF!</definedName>
    <definedName name="SG_21_12_1">#N/A</definedName>
    <definedName name="SG_21_12_2">#N/A</definedName>
    <definedName name="SG_21_12_3">'[13]anexo s'!#REF!</definedName>
    <definedName name="SG_21_12_7">"#REF!"</definedName>
    <definedName name="SG_21_13">[27]Planilha!#REF!</definedName>
    <definedName name="SG_21_13_1">#N/A</definedName>
    <definedName name="SG_21_13_2">#N/A</definedName>
    <definedName name="SG_21_13_3">'[13]anexo s'!#REF!</definedName>
    <definedName name="SG_21_13_7">"#REF!"</definedName>
    <definedName name="SG_21_14">[27]Planilha!#REF!</definedName>
    <definedName name="SG_21_14_1">#N/A</definedName>
    <definedName name="SG_21_14_2">#N/A</definedName>
    <definedName name="SG_21_14_3">'[13]anexo s'!#REF!</definedName>
    <definedName name="SG_21_14_7">"#REF!"</definedName>
    <definedName name="SG_21_15">[27]Planilha!#REF!</definedName>
    <definedName name="SG_21_15_1">#N/A</definedName>
    <definedName name="SG_21_15_2">#N/A</definedName>
    <definedName name="SG_21_15_3">'[13]anexo s'!#REF!</definedName>
    <definedName name="SG_21_15_7">"#REF!"</definedName>
    <definedName name="SG_21_16">[27]Planilha!#REF!</definedName>
    <definedName name="SG_21_16_1">#N/A</definedName>
    <definedName name="SG_21_16_2">#N/A</definedName>
    <definedName name="SG_21_16_3">'[13]anexo s'!#REF!</definedName>
    <definedName name="SG_21_16_7">"#REF!"</definedName>
    <definedName name="SG_21_17">[27]Planilha!#REF!</definedName>
    <definedName name="SG_21_17_1">#N/A</definedName>
    <definedName name="SG_21_17_2">#N/A</definedName>
    <definedName name="SG_21_17_3">'[13]anexo s'!#REF!</definedName>
    <definedName name="SG_21_17_7">"#REF!"</definedName>
    <definedName name="SG_21_18">[27]Planilha!#REF!</definedName>
    <definedName name="SG_21_18_1">#N/A</definedName>
    <definedName name="SG_21_18_2">#N/A</definedName>
    <definedName name="SG_21_18_3">'[13]anexo s'!#REF!</definedName>
    <definedName name="SG_21_18_7">"#REF!"</definedName>
    <definedName name="SG_21_19">[27]Planilha!#REF!</definedName>
    <definedName name="SG_21_19_1">#N/A</definedName>
    <definedName name="SG_21_19_2">#N/A</definedName>
    <definedName name="SG_21_19_3">'[13]anexo s'!#REF!</definedName>
    <definedName name="SG_21_19_7">"#REF!"</definedName>
    <definedName name="SG_21_20">[27]Planilha!#REF!</definedName>
    <definedName name="SG_21_20_1">#N/A</definedName>
    <definedName name="SG_21_20_2">#N/A</definedName>
    <definedName name="SG_21_20_3">'[13]anexo s'!#REF!</definedName>
    <definedName name="SG_21_20_7">"#REF!"</definedName>
    <definedName name="SG_21_21">[27]Planilha!#REF!</definedName>
    <definedName name="SG_21_21_1">#N/A</definedName>
    <definedName name="SG_21_21_2">#N/A</definedName>
    <definedName name="SG_21_21_3">'[13]anexo s'!#REF!</definedName>
    <definedName name="SG_21_21_7">"#REF!"</definedName>
    <definedName name="SG_21_22">[27]Planilha!#REF!</definedName>
    <definedName name="SG_21_22_1">#N/A</definedName>
    <definedName name="SG_21_22_2">#N/A</definedName>
    <definedName name="SG_21_22_3">'[13]anexo s'!#REF!</definedName>
    <definedName name="SG_21_22_7">"#REF!"</definedName>
    <definedName name="SG_21_23">[27]Planilha!#REF!</definedName>
    <definedName name="SG_21_23_1">#N/A</definedName>
    <definedName name="SG_21_23_2">#N/A</definedName>
    <definedName name="SG_21_23_3">'[13]anexo s'!#REF!</definedName>
    <definedName name="SG_21_23_7">"#REF!"</definedName>
    <definedName name="SG_21_24">[27]Planilha!#REF!</definedName>
    <definedName name="SG_21_24_1">#N/A</definedName>
    <definedName name="SG_21_24_2">#N/A</definedName>
    <definedName name="SG_21_24_3">'[13]anexo s'!#REF!</definedName>
    <definedName name="SG_21_24_7">"#REF!"</definedName>
    <definedName name="SG_21_25">[27]Planilha!#REF!</definedName>
    <definedName name="SG_21_25_1">#N/A</definedName>
    <definedName name="SG_21_25_2">#N/A</definedName>
    <definedName name="SG_21_25_3">'[13]anexo s'!#REF!</definedName>
    <definedName name="SG_21_25_7">"#REF!"</definedName>
    <definedName name="SG_21_26">[31]ORÇ!#REF!</definedName>
    <definedName name="SG_21_26_1">#N/A</definedName>
    <definedName name="SG_21_26_2">#N/A</definedName>
    <definedName name="SG_21_26_7">"#REF!"</definedName>
    <definedName name="SG_21_27">[31]ORÇ!#REF!</definedName>
    <definedName name="SG_21_27_1">#N/A</definedName>
    <definedName name="SG_21_27_2">#N/A</definedName>
    <definedName name="SG_21_27_7">"#REF!"</definedName>
    <definedName name="SG_21_28">[31]ORÇ!#REF!</definedName>
    <definedName name="SG_21_28_1">#N/A</definedName>
    <definedName name="SG_21_28_2">#N/A</definedName>
    <definedName name="SG_21_28_7">"#REF!"</definedName>
    <definedName name="SG_21_29">[31]ORÇ!#REF!</definedName>
    <definedName name="SG_21_29_1">#N/A</definedName>
    <definedName name="SG_21_29_2">#N/A</definedName>
    <definedName name="SG_21_29_7">"#REF!"</definedName>
    <definedName name="SG_21_30">[31]ORÇ!#REF!</definedName>
    <definedName name="SG_21_30_1">#N/A</definedName>
    <definedName name="SG_21_30_2">#N/A</definedName>
    <definedName name="SG_21_30_7">"#REF!"</definedName>
    <definedName name="SG_22_01">[27]Planilha!#REF!</definedName>
    <definedName name="SG_22_01_1">#N/A</definedName>
    <definedName name="SG_22_01_3">'[13]anexo s'!#REF!</definedName>
    <definedName name="SG_22_01_7">"#REF!"</definedName>
    <definedName name="SG_22_02">[27]Planilha!#REF!</definedName>
    <definedName name="SG_22_02_1">#N/A</definedName>
    <definedName name="SG_22_02_3">'[13]anexo s'!#REF!</definedName>
    <definedName name="SG_22_02_7">"#REF!"</definedName>
    <definedName name="SG_22_03">[27]Planilha!#REF!</definedName>
    <definedName name="SG_22_03_1">#N/A</definedName>
    <definedName name="SG_22_03_2">#N/A</definedName>
    <definedName name="SG_22_03_3">'[13]anexo s'!#REF!</definedName>
    <definedName name="SG_22_03_7">"#REF!"</definedName>
    <definedName name="SG_22_04">[27]Planilha!#REF!</definedName>
    <definedName name="SG_22_04_1">#N/A</definedName>
    <definedName name="SG_22_04_2">#N/A</definedName>
    <definedName name="SG_22_04_3">'[13]anexo s'!#REF!</definedName>
    <definedName name="SG_22_04_7">"#REF!"</definedName>
    <definedName name="SG_22_05">[27]Planilha!#REF!</definedName>
    <definedName name="SG_22_05_1">#N/A</definedName>
    <definedName name="SG_22_05_2">#N/A</definedName>
    <definedName name="SG_22_05_3">'[13]anexo s'!#REF!</definedName>
    <definedName name="SG_22_05_7">"#REF!"</definedName>
    <definedName name="SG_22_06">[27]Planilha!#REF!</definedName>
    <definedName name="SG_22_06_1">#N/A</definedName>
    <definedName name="SG_22_06_2">#N/A</definedName>
    <definedName name="SG_22_06_3">'[13]anexo s'!#REF!</definedName>
    <definedName name="SG_22_06_7">"#REF!"</definedName>
    <definedName name="SG_22_07">[27]Planilha!#REF!</definedName>
    <definedName name="SG_22_07_1">#N/A</definedName>
    <definedName name="SG_22_07_2">#N/A</definedName>
    <definedName name="SG_22_07_3">'[13]anexo s'!#REF!</definedName>
    <definedName name="SG_22_07_7">"#REF!"</definedName>
    <definedName name="SG_22_08">[27]Planilha!#REF!</definedName>
    <definedName name="SG_22_08_1">#N/A</definedName>
    <definedName name="SG_22_08_2">#N/A</definedName>
    <definedName name="SG_22_08_3">'[13]anexo s'!#REF!</definedName>
    <definedName name="SG_22_08_7">"#REF!"</definedName>
    <definedName name="SG_22_09">[27]Planilha!#REF!</definedName>
    <definedName name="SG_22_09_1">#N/A</definedName>
    <definedName name="SG_22_09_2">#N/A</definedName>
    <definedName name="SG_22_09_3">'[13]anexo s'!#REF!</definedName>
    <definedName name="SG_22_09_7">"#REF!"</definedName>
    <definedName name="SG_22_10">[27]Planilha!#REF!</definedName>
    <definedName name="SG_22_10_1">#N/A</definedName>
    <definedName name="SG_22_10_2">#N/A</definedName>
    <definedName name="SG_22_10_3">'[13]anexo s'!#REF!</definedName>
    <definedName name="SG_22_10_7">"#REF!"</definedName>
    <definedName name="SG_22_11">[27]Planilha!#REF!</definedName>
    <definedName name="SG_22_11_1">#N/A</definedName>
    <definedName name="SG_22_11_2">#N/A</definedName>
    <definedName name="SG_22_11_3">'[13]anexo s'!#REF!</definedName>
    <definedName name="SG_22_11_7">"#REF!"</definedName>
    <definedName name="SG_22_12">[27]Planilha!#REF!</definedName>
    <definedName name="SG_22_12_1">#N/A</definedName>
    <definedName name="SG_22_12_2">#N/A</definedName>
    <definedName name="SG_22_12_3">'[13]anexo s'!#REF!</definedName>
    <definedName name="SG_22_12_7">"#REF!"</definedName>
    <definedName name="SG_22_13">[27]Planilha!#REF!</definedName>
    <definedName name="SG_22_13_1">#N/A</definedName>
    <definedName name="SG_22_13_2">#N/A</definedName>
    <definedName name="SG_22_13_3">'[13]anexo s'!#REF!</definedName>
    <definedName name="SG_22_13_7">"#REF!"</definedName>
    <definedName name="SG_22_14">[27]Planilha!#REF!</definedName>
    <definedName name="SG_22_14_1">#N/A</definedName>
    <definedName name="SG_22_14_2">#N/A</definedName>
    <definedName name="SG_22_14_3">'[13]anexo s'!#REF!</definedName>
    <definedName name="SG_22_14_7">"#REF!"</definedName>
    <definedName name="SG_22_15">[27]Planilha!#REF!</definedName>
    <definedName name="SG_22_15_1">#N/A</definedName>
    <definedName name="SG_22_15_2">#N/A</definedName>
    <definedName name="SG_22_15_3">'[13]anexo s'!#REF!</definedName>
    <definedName name="SG_22_15_7">"#REF!"</definedName>
    <definedName name="SG_22_16">[27]Planilha!#REF!</definedName>
    <definedName name="SG_22_16_1">#N/A</definedName>
    <definedName name="SG_22_16_2">#N/A</definedName>
    <definedName name="SG_22_16_3">'[13]anexo s'!#REF!</definedName>
    <definedName name="SG_22_16_7">"#REF!"</definedName>
    <definedName name="SG_22_17">[27]Planilha!#REF!</definedName>
    <definedName name="SG_22_17_1">#N/A</definedName>
    <definedName name="SG_22_17_2">#N/A</definedName>
    <definedName name="SG_22_17_3">'[13]anexo s'!#REF!</definedName>
    <definedName name="SG_22_17_7">"#REF!"</definedName>
    <definedName name="SG_22_18">[27]Planilha!#REF!</definedName>
    <definedName name="SG_22_18_1">#N/A</definedName>
    <definedName name="SG_22_18_2">#N/A</definedName>
    <definedName name="SG_22_18_3">'[13]anexo s'!#REF!</definedName>
    <definedName name="SG_22_18_7">"#REF!"</definedName>
    <definedName name="SG_22_19">[27]Planilha!#REF!</definedName>
    <definedName name="SG_22_19_1">#N/A</definedName>
    <definedName name="SG_22_19_2">#N/A</definedName>
    <definedName name="SG_22_19_3">'[13]anexo s'!#REF!</definedName>
    <definedName name="SG_22_19_7">"#REF!"</definedName>
    <definedName name="SG_22_20">[27]Planilha!#REF!</definedName>
    <definedName name="SG_22_20_1">#N/A</definedName>
    <definedName name="SG_22_20_2">#N/A</definedName>
    <definedName name="SG_22_20_3">'[13]anexo s'!#REF!</definedName>
    <definedName name="SG_22_20_7">"#REF!"</definedName>
    <definedName name="SG_22_21">[27]Planilha!#REF!</definedName>
    <definedName name="SG_22_21_1">#N/A</definedName>
    <definedName name="SG_22_21_2">#N/A</definedName>
    <definedName name="SG_22_21_3">'[13]anexo s'!#REF!</definedName>
    <definedName name="SG_22_21_7">"#REF!"</definedName>
    <definedName name="SG_22_22">[27]Planilha!#REF!</definedName>
    <definedName name="SG_22_22_1">#N/A</definedName>
    <definedName name="SG_22_22_2">#N/A</definedName>
    <definedName name="SG_22_22_3">'[13]anexo s'!#REF!</definedName>
    <definedName name="SG_22_22_7">"#REF!"</definedName>
    <definedName name="SG_22_23">[27]Planilha!#REF!</definedName>
    <definedName name="SG_22_23_1">#N/A</definedName>
    <definedName name="SG_22_23_2">#N/A</definedName>
    <definedName name="SG_22_23_3">'[13]anexo s'!#REF!</definedName>
    <definedName name="SG_22_23_7">"#REF!"</definedName>
    <definedName name="SG_22_24">[27]Planilha!#REF!</definedName>
    <definedName name="SG_22_24_1">#N/A</definedName>
    <definedName name="SG_22_24_2">#N/A</definedName>
    <definedName name="SG_22_24_3">'[13]anexo s'!#REF!</definedName>
    <definedName name="SG_22_24_7">"#REF!"</definedName>
    <definedName name="SG_22_25">[27]Planilha!#REF!</definedName>
    <definedName name="SG_22_25_1">#N/A</definedName>
    <definedName name="SG_22_25_2">#N/A</definedName>
    <definedName name="SG_22_25_3">'[13]anexo s'!#REF!</definedName>
    <definedName name="SG_22_25_7">"#REF!"</definedName>
    <definedName name="SG_22_26">[31]ORÇ!#REF!</definedName>
    <definedName name="SG_22_26_1">#N/A</definedName>
    <definedName name="SG_22_26_2">#N/A</definedName>
    <definedName name="SG_22_26_7">"#REF!"</definedName>
    <definedName name="SG_22_27">[31]ORÇ!#REF!</definedName>
    <definedName name="SG_22_27_1">#N/A</definedName>
    <definedName name="SG_22_27_2">#N/A</definedName>
    <definedName name="SG_22_27_7">"#REF!"</definedName>
    <definedName name="SG_22_28">[31]ORÇ!#REF!</definedName>
    <definedName name="SG_22_28_1">#N/A</definedName>
    <definedName name="SG_22_28_2">#N/A</definedName>
    <definedName name="SG_22_28_7">"#REF!"</definedName>
    <definedName name="SG_22_29">[31]ORÇ!#REF!</definedName>
    <definedName name="SG_22_29_1">#N/A</definedName>
    <definedName name="SG_22_29_2">#N/A</definedName>
    <definedName name="SG_22_29_7">"#REF!"</definedName>
    <definedName name="SG_22_30">[31]ORÇ!#REF!</definedName>
    <definedName name="SG_22_30_1">#N/A</definedName>
    <definedName name="SG_22_30_2">#N/A</definedName>
    <definedName name="SG_22_30_7">"#REF!"</definedName>
    <definedName name="SG_23_01">[27]Planilha!#REF!</definedName>
    <definedName name="SG_23_01_1">#N/A</definedName>
    <definedName name="SG_23_01_3">'[13]anexo s'!#REF!</definedName>
    <definedName name="SG_23_01_7">"#REF!"</definedName>
    <definedName name="SG_23_02">[27]Planilha!#REF!</definedName>
    <definedName name="SG_23_02_1">#N/A</definedName>
    <definedName name="SG_23_02_3">'[13]anexo s'!#REF!</definedName>
    <definedName name="SG_23_02_7">"#REF!"</definedName>
    <definedName name="SG_23_03">[27]Planilha!#REF!</definedName>
    <definedName name="SG_23_03_1">#N/A</definedName>
    <definedName name="SG_23_03_3">'[13]anexo s'!#REF!</definedName>
    <definedName name="SG_23_03_7">"#REF!"</definedName>
    <definedName name="SG_23_04">[27]Planilha!#REF!</definedName>
    <definedName name="SG_23_04_1">#N/A</definedName>
    <definedName name="SG_23_04_3">'[13]anexo s'!#REF!</definedName>
    <definedName name="SG_23_04_7">"#REF!"</definedName>
    <definedName name="SG_23_05">[27]Planilha!#REF!</definedName>
    <definedName name="SG_23_05_1">#N/A</definedName>
    <definedName name="SG_23_05_3">'[13]anexo s'!#REF!</definedName>
    <definedName name="SG_23_05_7">"#REF!"</definedName>
    <definedName name="SG_23_06">[27]Planilha!#REF!</definedName>
    <definedName name="SG_23_06_1">#N/A</definedName>
    <definedName name="SG_23_06_3">'[13]anexo s'!#REF!</definedName>
    <definedName name="SG_23_06_7">"#REF!"</definedName>
    <definedName name="SG_23_07">[27]Planilha!#REF!</definedName>
    <definedName name="SG_23_07_1">#N/A</definedName>
    <definedName name="SG_23_07_3">'[13]anexo s'!#REF!</definedName>
    <definedName name="SG_23_07_7">"#REF!"</definedName>
    <definedName name="SG_23_08">[27]Planilha!#REF!</definedName>
    <definedName name="SG_23_08_1">#N/A</definedName>
    <definedName name="SG_23_08_3">'[13]anexo s'!#REF!</definedName>
    <definedName name="SG_23_08_7">"#REF!"</definedName>
    <definedName name="SG_23_09">[27]Planilha!#REF!</definedName>
    <definedName name="SG_23_09_1">#N/A</definedName>
    <definedName name="SG_23_09_3">'[13]anexo s'!#REF!</definedName>
    <definedName name="SG_23_09_7">"#REF!"</definedName>
    <definedName name="SG_23_10">[27]Planilha!#REF!</definedName>
    <definedName name="SG_23_10_1">#N/A</definedName>
    <definedName name="SG_23_10_3">'[13]anexo s'!#REF!</definedName>
    <definedName name="SG_23_10_7">"#REF!"</definedName>
    <definedName name="SG_23_11">[27]Planilha!#REF!</definedName>
    <definedName name="SG_23_11_1">#N/A</definedName>
    <definedName name="SG_23_11_3">'[13]anexo s'!#REF!</definedName>
    <definedName name="SG_23_11_7">"#REF!"</definedName>
    <definedName name="SG_23_12">[27]Planilha!#REF!</definedName>
    <definedName name="SG_23_12_1">#N/A</definedName>
    <definedName name="SG_23_12_3">'[13]anexo s'!#REF!</definedName>
    <definedName name="SG_23_12_7">"#REF!"</definedName>
    <definedName name="SG_23_13">[27]Planilha!#REF!</definedName>
    <definedName name="SG_23_13_1">#N/A</definedName>
    <definedName name="SG_23_13_3">'[13]anexo s'!#REF!</definedName>
    <definedName name="SG_23_13_7">"#REF!"</definedName>
    <definedName name="SG_23_14">[27]Planilha!#REF!</definedName>
    <definedName name="SG_23_14_1">#N/A</definedName>
    <definedName name="SG_23_14_2">#N/A</definedName>
    <definedName name="SG_23_14_3">'[13]anexo s'!#REF!</definedName>
    <definedName name="SG_23_14_7">"#REF!"</definedName>
    <definedName name="SG_23_15">[27]Planilha!#REF!</definedName>
    <definedName name="SG_23_15_1">#N/A</definedName>
    <definedName name="SG_23_15_2">#N/A</definedName>
    <definedName name="SG_23_15_3">'[13]anexo s'!#REF!</definedName>
    <definedName name="SG_23_15_7">"#REF!"</definedName>
    <definedName name="SG_23_16">[27]Planilha!#REF!</definedName>
    <definedName name="SG_23_16_1">#N/A</definedName>
    <definedName name="SG_23_16_2">#N/A</definedName>
    <definedName name="SG_23_16_3">'[13]anexo s'!#REF!</definedName>
    <definedName name="SG_23_16_7">"#REF!"</definedName>
    <definedName name="SG_23_17">[27]Planilha!#REF!</definedName>
    <definedName name="SG_23_17_1">#N/A</definedName>
    <definedName name="SG_23_17_2">#N/A</definedName>
    <definedName name="SG_23_17_3">'[13]anexo s'!#REF!</definedName>
    <definedName name="SG_23_17_7">"#REF!"</definedName>
    <definedName name="SG_23_18">[27]Planilha!#REF!</definedName>
    <definedName name="SG_23_18_1">#N/A</definedName>
    <definedName name="SG_23_18_2">#N/A</definedName>
    <definedName name="SG_23_18_3">'[13]anexo s'!#REF!</definedName>
    <definedName name="SG_23_18_7">"#REF!"</definedName>
    <definedName name="SG_23_19">[27]Planilha!#REF!</definedName>
    <definedName name="SG_23_19_1">#N/A</definedName>
    <definedName name="SG_23_19_2">#N/A</definedName>
    <definedName name="SG_23_19_3">'[13]anexo s'!#REF!</definedName>
    <definedName name="SG_23_19_7">"#REF!"</definedName>
    <definedName name="SG_23_20">[27]Planilha!#REF!</definedName>
    <definedName name="SG_23_20_1">#N/A</definedName>
    <definedName name="SG_23_20_2">#N/A</definedName>
    <definedName name="SG_23_20_3">'[13]anexo s'!#REF!</definedName>
    <definedName name="SG_23_20_7">"#REF!"</definedName>
    <definedName name="SG_23_21">[27]Planilha!#REF!</definedName>
    <definedName name="SG_23_21_1">#N/A</definedName>
    <definedName name="SG_23_21_2">#N/A</definedName>
    <definedName name="SG_23_21_3">'[13]anexo s'!#REF!</definedName>
    <definedName name="SG_23_21_7">"#REF!"</definedName>
    <definedName name="SG_23_22">[27]Planilha!#REF!</definedName>
    <definedName name="SG_23_22_1">#N/A</definedName>
    <definedName name="SG_23_22_2">#N/A</definedName>
    <definedName name="SG_23_22_3">'[13]anexo s'!#REF!</definedName>
    <definedName name="SG_23_22_7">"#REF!"</definedName>
    <definedName name="SG_23_23">[27]Planilha!#REF!</definedName>
    <definedName name="SG_23_23_1">#N/A</definedName>
    <definedName name="SG_23_23_2">#N/A</definedName>
    <definedName name="SG_23_23_3">'[13]anexo s'!#REF!</definedName>
    <definedName name="SG_23_23_7">"#REF!"</definedName>
    <definedName name="SG_23_24">[27]Planilha!#REF!</definedName>
    <definedName name="SG_23_24_1">#N/A</definedName>
    <definedName name="SG_23_24_2">#N/A</definedName>
    <definedName name="SG_23_24_3">'[13]anexo s'!#REF!</definedName>
    <definedName name="SG_23_24_7">"#REF!"</definedName>
    <definedName name="SG_23_25">[27]Planilha!#REF!</definedName>
    <definedName name="SG_23_25_1">#N/A</definedName>
    <definedName name="SG_23_25_2">#N/A</definedName>
    <definedName name="SG_23_25_3">'[13]anexo s'!#REF!</definedName>
    <definedName name="SG_23_25_7">"#REF!"</definedName>
    <definedName name="SG_23_26">[31]ORÇ!#REF!</definedName>
    <definedName name="SG_23_26_1">#N/A</definedName>
    <definedName name="SG_23_26_2">#N/A</definedName>
    <definedName name="SG_23_26_7">"#REF!"</definedName>
    <definedName name="SG_23_27">[31]ORÇ!#REF!</definedName>
    <definedName name="SG_23_27_1">#N/A</definedName>
    <definedName name="SG_23_27_2">#N/A</definedName>
    <definedName name="SG_23_27_7">"#REF!"</definedName>
    <definedName name="SG_23_28">[31]ORÇ!#REF!</definedName>
    <definedName name="SG_23_28_1">#N/A</definedName>
    <definedName name="SG_23_28_2">#N/A</definedName>
    <definedName name="SG_23_28_7">"#REF!"</definedName>
    <definedName name="SG_23_29">[31]ORÇ!#REF!</definedName>
    <definedName name="SG_23_29_1">#N/A</definedName>
    <definedName name="SG_23_29_2">#N/A</definedName>
    <definedName name="SG_23_29_7">"#REF!"</definedName>
    <definedName name="SG_23_30">[31]ORÇ!#REF!</definedName>
    <definedName name="SG_23_30_1">#N/A</definedName>
    <definedName name="SG_23_30_2">#N/A</definedName>
    <definedName name="SG_23_30_7">"#REF!"</definedName>
    <definedName name="SG_24_01">[27]Planilha!#REF!</definedName>
    <definedName name="SG_24_01_1">#N/A</definedName>
    <definedName name="SG_24_01_3">'[13]anexo s'!#REF!</definedName>
    <definedName name="SG_24_01_7">"#REF!"</definedName>
    <definedName name="SG_24_02">[27]Planilha!#REF!</definedName>
    <definedName name="SG_24_02_1">#N/A</definedName>
    <definedName name="SG_24_02_3">'[13]anexo s'!#REF!</definedName>
    <definedName name="SG_24_02_7">"#REF!"</definedName>
    <definedName name="SG_24_03">[27]Planilha!#REF!</definedName>
    <definedName name="SG_24_03_1">#N/A</definedName>
    <definedName name="SG_24_03_2">#N/A</definedName>
    <definedName name="SG_24_03_3">'[13]anexo s'!#REF!</definedName>
    <definedName name="SG_24_03_7">"#REF!"</definedName>
    <definedName name="SG_24_04">[27]Planilha!#REF!</definedName>
    <definedName name="SG_24_04_1">#N/A</definedName>
    <definedName name="SG_24_04_2">#N/A</definedName>
    <definedName name="SG_24_04_3">'[13]anexo s'!#REF!</definedName>
    <definedName name="SG_24_04_7">"#REF!"</definedName>
    <definedName name="SG_24_05">[27]Planilha!#REF!</definedName>
    <definedName name="SG_24_05_1">#N/A</definedName>
    <definedName name="SG_24_05_2">#N/A</definedName>
    <definedName name="SG_24_05_3">'[13]anexo s'!#REF!</definedName>
    <definedName name="SG_24_05_7">"#REF!"</definedName>
    <definedName name="SG_24_06">[27]Planilha!#REF!</definedName>
    <definedName name="SG_24_06_1">#N/A</definedName>
    <definedName name="SG_24_06_2">#N/A</definedName>
    <definedName name="SG_24_06_3">'[13]anexo s'!#REF!</definedName>
    <definedName name="SG_24_06_7">"#REF!"</definedName>
    <definedName name="SG_24_07">[27]Planilha!#REF!</definedName>
    <definedName name="SG_24_07_1">#N/A</definedName>
    <definedName name="SG_24_07_2">#N/A</definedName>
    <definedName name="SG_24_07_3">'[13]anexo s'!#REF!</definedName>
    <definedName name="SG_24_07_7">"#REF!"</definedName>
    <definedName name="SG_24_08">[27]Planilha!#REF!</definedName>
    <definedName name="SG_24_08_1">#N/A</definedName>
    <definedName name="SG_24_08_2">#N/A</definedName>
    <definedName name="SG_24_08_3">'[13]anexo s'!#REF!</definedName>
    <definedName name="SG_24_08_7">"#REF!"</definedName>
    <definedName name="SG_24_09">[27]Planilha!#REF!</definedName>
    <definedName name="SG_24_09_1">#N/A</definedName>
    <definedName name="SG_24_09_2">#N/A</definedName>
    <definedName name="SG_24_09_3">'[13]anexo s'!#REF!</definedName>
    <definedName name="SG_24_09_7">"#REF!"</definedName>
    <definedName name="SG_24_10">[27]Planilha!#REF!</definedName>
    <definedName name="SG_24_10_1">#N/A</definedName>
    <definedName name="SG_24_10_2">#N/A</definedName>
    <definedName name="SG_24_10_3">'[13]anexo s'!#REF!</definedName>
    <definedName name="SG_24_10_7">"#REF!"</definedName>
    <definedName name="SG_24_11">[27]Planilha!#REF!</definedName>
    <definedName name="SG_24_11_1">#N/A</definedName>
    <definedName name="SG_24_11_2">#N/A</definedName>
    <definedName name="SG_24_11_3">'[13]anexo s'!#REF!</definedName>
    <definedName name="SG_24_11_7">"#REF!"</definedName>
    <definedName name="SG_24_12">[27]Planilha!#REF!</definedName>
    <definedName name="SG_24_12_1">#N/A</definedName>
    <definedName name="SG_24_12_2">#N/A</definedName>
    <definedName name="SG_24_12_3">'[13]anexo s'!#REF!</definedName>
    <definedName name="SG_24_12_7">"#REF!"</definedName>
    <definedName name="SG_24_13">[27]Planilha!#REF!</definedName>
    <definedName name="SG_24_13_1">#N/A</definedName>
    <definedName name="SG_24_13_2">#N/A</definedName>
    <definedName name="SG_24_13_3">'[13]anexo s'!#REF!</definedName>
    <definedName name="SG_24_13_7">"#REF!"</definedName>
    <definedName name="SG_24_14">[27]Planilha!#REF!</definedName>
    <definedName name="SG_24_14_1">#N/A</definedName>
    <definedName name="SG_24_14_2">#N/A</definedName>
    <definedName name="SG_24_14_3">'[13]anexo s'!#REF!</definedName>
    <definedName name="SG_24_14_7">"#REF!"</definedName>
    <definedName name="SG_24_15">[27]Planilha!#REF!</definedName>
    <definedName name="SG_24_15_1">#N/A</definedName>
    <definedName name="SG_24_15_2">#N/A</definedName>
    <definedName name="SG_24_15_3">'[13]anexo s'!#REF!</definedName>
    <definedName name="SG_24_15_7">"#REF!"</definedName>
    <definedName name="SG_24_16">[27]Planilha!#REF!</definedName>
    <definedName name="SG_24_16_1">#N/A</definedName>
    <definedName name="SG_24_16_2">#N/A</definedName>
    <definedName name="SG_24_16_3">'[13]anexo s'!#REF!</definedName>
    <definedName name="SG_24_16_7">"#REF!"</definedName>
    <definedName name="SG_24_17">[27]Planilha!#REF!</definedName>
    <definedName name="SG_24_17_1">#N/A</definedName>
    <definedName name="SG_24_17_2">#N/A</definedName>
    <definedName name="SG_24_17_3">'[13]anexo s'!#REF!</definedName>
    <definedName name="SG_24_17_7">"#REF!"</definedName>
    <definedName name="SG_24_18">[27]Planilha!#REF!</definedName>
    <definedName name="SG_24_18_1">#N/A</definedName>
    <definedName name="SG_24_18_2">#N/A</definedName>
    <definedName name="SG_24_18_3">'[13]anexo s'!#REF!</definedName>
    <definedName name="SG_24_18_7">"#REF!"</definedName>
    <definedName name="SG_24_19">[27]Planilha!#REF!</definedName>
    <definedName name="SG_24_19_1">#N/A</definedName>
    <definedName name="SG_24_19_2">#N/A</definedName>
    <definedName name="SG_24_19_3">'[13]anexo s'!#REF!</definedName>
    <definedName name="SG_24_19_7">"#REF!"</definedName>
    <definedName name="SG_24_20">[27]Planilha!#REF!</definedName>
    <definedName name="SG_24_20_1">#N/A</definedName>
    <definedName name="SG_24_20_2">#N/A</definedName>
    <definedName name="SG_24_20_3">'[13]anexo s'!#REF!</definedName>
    <definedName name="SG_24_20_7">"#REF!"</definedName>
    <definedName name="SG_24_21">[27]Planilha!#REF!</definedName>
    <definedName name="SG_24_21_1">#N/A</definedName>
    <definedName name="SG_24_21_2">#N/A</definedName>
    <definedName name="SG_24_21_3">'[13]anexo s'!#REF!</definedName>
    <definedName name="SG_24_21_7">"#REF!"</definedName>
    <definedName name="SG_24_22">[27]Planilha!#REF!</definedName>
    <definedName name="SG_24_22_1">#N/A</definedName>
    <definedName name="SG_24_22_2">#N/A</definedName>
    <definedName name="SG_24_22_3">'[13]anexo s'!#REF!</definedName>
    <definedName name="SG_24_22_7">"#REF!"</definedName>
    <definedName name="SG_24_23">[27]Planilha!#REF!</definedName>
    <definedName name="SG_24_23_1">#N/A</definedName>
    <definedName name="SG_24_23_2">#N/A</definedName>
    <definedName name="SG_24_23_3">'[13]anexo s'!#REF!</definedName>
    <definedName name="SG_24_23_7">"#REF!"</definedName>
    <definedName name="SG_24_24">[27]Planilha!#REF!</definedName>
    <definedName name="SG_24_24_1">#N/A</definedName>
    <definedName name="SG_24_24_2">#N/A</definedName>
    <definedName name="SG_24_24_3">'[13]anexo s'!#REF!</definedName>
    <definedName name="SG_24_24_7">"#REF!"</definedName>
    <definedName name="SG_24_25">[27]Planilha!#REF!</definedName>
    <definedName name="SG_24_25_1">#N/A</definedName>
    <definedName name="SG_24_25_2">#N/A</definedName>
    <definedName name="SG_24_25_3">'[13]anexo s'!#REF!</definedName>
    <definedName name="SG_24_25_7">"#REF!"</definedName>
    <definedName name="SG_24_26">[31]ORÇ!#REF!</definedName>
    <definedName name="SG_24_26_1">#N/A</definedName>
    <definedName name="SG_24_26_2">#N/A</definedName>
    <definedName name="SG_24_26_7">"#REF!"</definedName>
    <definedName name="SG_24_27">[31]ORÇ!#REF!</definedName>
    <definedName name="SG_24_27_1">#N/A</definedName>
    <definedName name="SG_24_27_2">#N/A</definedName>
    <definedName name="SG_24_27_7">"#REF!"</definedName>
    <definedName name="SG_24_28">[31]ORÇ!#REF!</definedName>
    <definedName name="SG_24_28_1">#N/A</definedName>
    <definedName name="SG_24_28_2">#N/A</definedName>
    <definedName name="SG_24_28_7">"#REF!"</definedName>
    <definedName name="SG_24_29">[31]ORÇ!#REF!</definedName>
    <definedName name="SG_24_29_1">#N/A</definedName>
    <definedName name="SG_24_29_2">#N/A</definedName>
    <definedName name="SG_24_29_7">"#REF!"</definedName>
    <definedName name="SG_24_30">[31]ORÇ!#REF!</definedName>
    <definedName name="SG_24_30_1">#N/A</definedName>
    <definedName name="SG_24_30_2">#N/A</definedName>
    <definedName name="SG_24_30_7">"#REF!"</definedName>
    <definedName name="SG_25_01">[27]Planilha!#REF!</definedName>
    <definedName name="SG_25_01_1">#N/A</definedName>
    <definedName name="SG_25_01_3">'[13]anexo s'!#REF!</definedName>
    <definedName name="SG_25_01_7">"#REF!"</definedName>
    <definedName name="SG_25_02">[27]Planilha!#REF!</definedName>
    <definedName name="SG_25_02_1">#N/A</definedName>
    <definedName name="SG_25_02_2">#N/A</definedName>
    <definedName name="SG_25_02_3">'[13]anexo s'!#REF!</definedName>
    <definedName name="SG_25_02_7">"#REF!"</definedName>
    <definedName name="SG_25_03">[27]Planilha!#REF!</definedName>
    <definedName name="SG_25_03_1">#N/A</definedName>
    <definedName name="SG_25_03_2">#N/A</definedName>
    <definedName name="SG_25_03_3">'[13]anexo s'!#REF!</definedName>
    <definedName name="SG_25_03_7">"#REF!"</definedName>
    <definedName name="SG_25_04">[27]Planilha!#REF!</definedName>
    <definedName name="SG_25_04_1">#N/A</definedName>
    <definedName name="SG_25_04_2">#N/A</definedName>
    <definedName name="SG_25_04_3">'[13]anexo s'!#REF!</definedName>
    <definedName name="SG_25_04_7">"#REF!"</definedName>
    <definedName name="SG_25_05">[27]Planilha!#REF!</definedName>
    <definedName name="SG_25_05_1">#N/A</definedName>
    <definedName name="SG_25_05_2">#N/A</definedName>
    <definedName name="SG_25_05_3">'[13]anexo s'!#REF!</definedName>
    <definedName name="SG_25_05_7">"#REF!"</definedName>
    <definedName name="SG_25_06">[27]Planilha!#REF!</definedName>
    <definedName name="SG_25_06_1">#N/A</definedName>
    <definedName name="SG_25_06_2">#N/A</definedName>
    <definedName name="SG_25_06_3">'[13]anexo s'!#REF!</definedName>
    <definedName name="SG_25_06_7">"#REF!"</definedName>
    <definedName name="SG_25_07">[27]Planilha!#REF!</definedName>
    <definedName name="SG_25_07_1">#N/A</definedName>
    <definedName name="SG_25_07_2">#N/A</definedName>
    <definedName name="SG_25_07_3">'[13]anexo s'!#REF!</definedName>
    <definedName name="SG_25_07_7">"#REF!"</definedName>
    <definedName name="SG_25_08">[27]Planilha!#REF!</definedName>
    <definedName name="SG_25_08_1">#N/A</definedName>
    <definedName name="SG_25_08_2">#N/A</definedName>
    <definedName name="SG_25_08_3">'[13]anexo s'!#REF!</definedName>
    <definedName name="SG_25_08_7">"#REF!"</definedName>
    <definedName name="SG_25_09">[27]Planilha!#REF!</definedName>
    <definedName name="SG_25_09_1">#N/A</definedName>
    <definedName name="SG_25_09_2">#N/A</definedName>
    <definedName name="SG_25_09_3">'[13]anexo s'!#REF!</definedName>
    <definedName name="SG_25_09_7">"#REF!"</definedName>
    <definedName name="SG_25_10">[27]Planilha!#REF!</definedName>
    <definedName name="SG_25_10_1">#N/A</definedName>
    <definedName name="SG_25_10_2">#N/A</definedName>
    <definedName name="SG_25_10_3">'[13]anexo s'!#REF!</definedName>
    <definedName name="SG_25_10_7">"#REF!"</definedName>
    <definedName name="SG_25_11">[27]Planilha!#REF!</definedName>
    <definedName name="SG_25_11_1">#N/A</definedName>
    <definedName name="SG_25_11_2">#N/A</definedName>
    <definedName name="SG_25_11_3">'[13]anexo s'!#REF!</definedName>
    <definedName name="SG_25_11_7">"#REF!"</definedName>
    <definedName name="SG_25_12">[27]Planilha!#REF!</definedName>
    <definedName name="SG_25_12_1">#N/A</definedName>
    <definedName name="SG_25_12_2">#N/A</definedName>
    <definedName name="SG_25_12_3">'[13]anexo s'!#REF!</definedName>
    <definedName name="SG_25_12_7">"#REF!"</definedName>
    <definedName name="SG_25_13">[27]Planilha!#REF!</definedName>
    <definedName name="SG_25_13_1">#N/A</definedName>
    <definedName name="SG_25_13_2">#N/A</definedName>
    <definedName name="SG_25_13_3">'[13]anexo s'!#REF!</definedName>
    <definedName name="SG_25_13_7">"#REF!"</definedName>
    <definedName name="SG_25_14">[27]Planilha!#REF!</definedName>
    <definedName name="SG_25_14_1">#N/A</definedName>
    <definedName name="SG_25_14_2">#N/A</definedName>
    <definedName name="SG_25_14_3">'[13]anexo s'!#REF!</definedName>
    <definedName name="SG_25_14_7">"#REF!"</definedName>
    <definedName name="SG_25_15">[27]Planilha!#REF!</definedName>
    <definedName name="SG_25_15_1">#N/A</definedName>
    <definedName name="SG_25_15_2">#N/A</definedName>
    <definedName name="SG_25_15_3">'[13]anexo s'!#REF!</definedName>
    <definedName name="SG_25_15_7">"#REF!"</definedName>
    <definedName name="SG_25_16">[27]Planilha!#REF!</definedName>
    <definedName name="SG_25_16_1">#N/A</definedName>
    <definedName name="SG_25_16_2">#N/A</definedName>
    <definedName name="SG_25_16_3">'[13]anexo s'!#REF!</definedName>
    <definedName name="SG_25_16_7">"#REF!"</definedName>
    <definedName name="SG_25_17">[27]Planilha!#REF!</definedName>
    <definedName name="SG_25_17_1">#N/A</definedName>
    <definedName name="SG_25_17_2">#N/A</definedName>
    <definedName name="SG_25_17_3">'[13]anexo s'!#REF!</definedName>
    <definedName name="SG_25_17_7">"#REF!"</definedName>
    <definedName name="SG_25_18">[27]Planilha!#REF!</definedName>
    <definedName name="SG_25_18_1">#N/A</definedName>
    <definedName name="SG_25_18_2">#N/A</definedName>
    <definedName name="SG_25_18_3">'[13]anexo s'!#REF!</definedName>
    <definedName name="SG_25_18_7">"#REF!"</definedName>
    <definedName name="SG_25_19">[27]Planilha!#REF!</definedName>
    <definedName name="SG_25_19_1">#N/A</definedName>
    <definedName name="SG_25_19_2">#N/A</definedName>
    <definedName name="SG_25_19_3">'[13]anexo s'!#REF!</definedName>
    <definedName name="SG_25_19_7">"#REF!"</definedName>
    <definedName name="SG_25_20">[27]Planilha!#REF!</definedName>
    <definedName name="SG_25_20_1">#N/A</definedName>
    <definedName name="SG_25_20_2">#N/A</definedName>
    <definedName name="SG_25_20_3">'[13]anexo s'!#REF!</definedName>
    <definedName name="SG_25_20_7">"#REF!"</definedName>
    <definedName name="SG_25_21">[27]Planilha!#REF!</definedName>
    <definedName name="SG_25_21_1">#N/A</definedName>
    <definedName name="SG_25_21_2">#N/A</definedName>
    <definedName name="SG_25_21_3">'[13]anexo s'!#REF!</definedName>
    <definedName name="SG_25_21_7">"#REF!"</definedName>
    <definedName name="SG_25_22">[27]Planilha!#REF!</definedName>
    <definedName name="SG_25_22_1">#N/A</definedName>
    <definedName name="SG_25_22_2">#N/A</definedName>
    <definedName name="SG_25_22_3">'[13]anexo s'!#REF!</definedName>
    <definedName name="SG_25_22_7">"#REF!"</definedName>
    <definedName name="SG_25_23">[27]Planilha!#REF!</definedName>
    <definedName name="SG_25_23_1">#N/A</definedName>
    <definedName name="SG_25_23_2">#N/A</definedName>
    <definedName name="SG_25_23_3">'[13]anexo s'!#REF!</definedName>
    <definedName name="SG_25_23_7">"#REF!"</definedName>
    <definedName name="SG_25_24">[27]Planilha!#REF!</definedName>
    <definedName name="SG_25_24_1">#N/A</definedName>
    <definedName name="SG_25_24_2">#N/A</definedName>
    <definedName name="SG_25_24_3">'[13]anexo s'!#REF!</definedName>
    <definedName name="SG_25_24_7">"#REF!"</definedName>
    <definedName name="SG_25_25">[27]Planilha!#REF!</definedName>
    <definedName name="SG_25_25_1">#N/A</definedName>
    <definedName name="SG_25_25_2">#N/A</definedName>
    <definedName name="SG_25_25_3">'[13]anexo s'!#REF!</definedName>
    <definedName name="SG_25_25_7">"#REF!"</definedName>
    <definedName name="SG_25_26">[31]ORÇ!#REF!</definedName>
    <definedName name="SG_25_26_1">#N/A</definedName>
    <definedName name="SG_25_26_2">#N/A</definedName>
    <definedName name="SG_25_26_7">"#REF!"</definedName>
    <definedName name="SG_25_27">[31]ORÇ!#REF!</definedName>
    <definedName name="SG_25_27_1">#N/A</definedName>
    <definedName name="SG_25_27_2">#N/A</definedName>
    <definedName name="SG_25_27_7">"#REF!"</definedName>
    <definedName name="SG_25_28">[31]ORÇ!#REF!</definedName>
    <definedName name="SG_25_28_1">#N/A</definedName>
    <definedName name="SG_25_28_2">#N/A</definedName>
    <definedName name="SG_25_28_7">"#REF!"</definedName>
    <definedName name="SG_25_29">[31]ORÇ!#REF!</definedName>
    <definedName name="SG_25_29_1">#N/A</definedName>
    <definedName name="SG_25_29_2">#N/A</definedName>
    <definedName name="SG_25_29_7">"#REF!"</definedName>
    <definedName name="SG_25_30">[31]ORÇ!#REF!</definedName>
    <definedName name="SG_25_30_1">#N/A</definedName>
    <definedName name="SG_25_30_2">#N/A</definedName>
    <definedName name="SG_25_30_7">"#REF!"</definedName>
    <definedName name="SG_26_01">[31]ORÇ!#REF!</definedName>
    <definedName name="SG_26_01_1">#N/A</definedName>
    <definedName name="SG_26_01_7">"#REF!"</definedName>
    <definedName name="SG_26_02">[31]ORÇ!#REF!</definedName>
    <definedName name="SG_26_02_1">#N/A</definedName>
    <definedName name="SG_26_02_7">"#REF!"</definedName>
    <definedName name="SG_26_03">[31]ORÇ!#REF!</definedName>
    <definedName name="SG_26_03_1">#N/A</definedName>
    <definedName name="SG_26_03_2">#N/A</definedName>
    <definedName name="SG_26_03_7">"#REF!"</definedName>
    <definedName name="SG_26_04">[31]ORÇ!#REF!</definedName>
    <definedName name="SG_26_04_1">#N/A</definedName>
    <definedName name="SG_26_04_2">#N/A</definedName>
    <definedName name="SG_26_04_7">"#REF!"</definedName>
    <definedName name="SG_26_05">[31]ORÇ!#REF!</definedName>
    <definedName name="SG_26_05_1">#N/A</definedName>
    <definedName name="SG_26_05_2">#N/A</definedName>
    <definedName name="SG_26_05_7">"#REF!"</definedName>
    <definedName name="SG_26_06">[31]ORÇ!#REF!</definedName>
    <definedName name="SG_26_06_1">#N/A</definedName>
    <definedName name="SG_26_06_2">#N/A</definedName>
    <definedName name="SG_26_06_7">"#REF!"</definedName>
    <definedName name="SG_26_07">[31]ORÇ!#REF!</definedName>
    <definedName name="SG_26_07_1">#N/A</definedName>
    <definedName name="SG_26_07_2">#N/A</definedName>
    <definedName name="SG_26_07_7">"#REF!"</definedName>
    <definedName name="SG_26_08">[31]ORÇ!#REF!</definedName>
    <definedName name="SG_26_08_1">#N/A</definedName>
    <definedName name="SG_26_08_2">#N/A</definedName>
    <definedName name="SG_26_08_7">"#REF!"</definedName>
    <definedName name="SG_26_09">[31]ORÇ!#REF!</definedName>
    <definedName name="SG_26_09_1">#N/A</definedName>
    <definedName name="SG_26_09_2">#N/A</definedName>
    <definedName name="SG_26_09_7">"#REF!"</definedName>
    <definedName name="SG_26_10">[31]ORÇ!#REF!</definedName>
    <definedName name="SG_26_10_1">#N/A</definedName>
    <definedName name="SG_26_10_2">#N/A</definedName>
    <definedName name="SG_26_10_7">"#REF!"</definedName>
    <definedName name="SG_26_11">[31]ORÇ!#REF!</definedName>
    <definedName name="SG_26_11_1">#N/A</definedName>
    <definedName name="SG_26_11_2">#N/A</definedName>
    <definedName name="SG_26_11_7">"#REF!"</definedName>
    <definedName name="SG_26_12">[31]ORÇ!#REF!</definedName>
    <definedName name="SG_26_12_1">#N/A</definedName>
    <definedName name="SG_26_12_2">#N/A</definedName>
    <definedName name="SG_26_12_7">"#REF!"</definedName>
    <definedName name="SG_26_13">[31]ORÇ!#REF!</definedName>
    <definedName name="SG_26_13_1">#N/A</definedName>
    <definedName name="SG_26_13_2">#N/A</definedName>
    <definedName name="SG_26_13_7">"#REF!"</definedName>
    <definedName name="SG_26_14">[31]ORÇ!#REF!</definedName>
    <definedName name="SG_26_14_1">#N/A</definedName>
    <definedName name="SG_26_14_2">#N/A</definedName>
    <definedName name="SG_26_14_7">"#REF!"</definedName>
    <definedName name="SG_26_15">[31]ORÇ!#REF!</definedName>
    <definedName name="SG_26_15_1">#N/A</definedName>
    <definedName name="SG_26_15_2">#N/A</definedName>
    <definedName name="SG_26_15_7">"#REF!"</definedName>
    <definedName name="SG_26_16">[31]ORÇ!#REF!</definedName>
    <definedName name="SG_26_16_1">#N/A</definedName>
    <definedName name="SG_26_16_2">#N/A</definedName>
    <definedName name="SG_26_16_7">"#REF!"</definedName>
    <definedName name="SG_26_17">[31]ORÇ!#REF!</definedName>
    <definedName name="SG_26_17_1">#N/A</definedName>
    <definedName name="SG_26_17_2">#N/A</definedName>
    <definedName name="SG_26_17_7">"#REF!"</definedName>
    <definedName name="SG_26_18">[31]ORÇ!#REF!</definedName>
    <definedName name="SG_26_18_1">#N/A</definedName>
    <definedName name="SG_26_18_2">#N/A</definedName>
    <definedName name="SG_26_18_7">"#REF!"</definedName>
    <definedName name="SG_26_19">[31]ORÇ!#REF!</definedName>
    <definedName name="SG_26_19_1">#N/A</definedName>
    <definedName name="SG_26_19_2">#N/A</definedName>
    <definedName name="SG_26_19_7">"#REF!"</definedName>
    <definedName name="SG_26_20">[31]ORÇ!#REF!</definedName>
    <definedName name="SG_26_20_1">#N/A</definedName>
    <definedName name="SG_26_20_2">#N/A</definedName>
    <definedName name="SG_26_20_7">"#REF!"</definedName>
    <definedName name="SG_26_21">[31]ORÇ!#REF!</definedName>
    <definedName name="SG_26_21_1">#N/A</definedName>
    <definedName name="SG_26_21_2">#N/A</definedName>
    <definedName name="SG_26_21_7">"#REF!"</definedName>
    <definedName name="SG_26_22">[31]ORÇ!#REF!</definedName>
    <definedName name="SG_26_22_1">#N/A</definedName>
    <definedName name="SG_26_22_2">#N/A</definedName>
    <definedName name="SG_26_22_7">"#REF!"</definedName>
    <definedName name="SG_26_23">[31]ORÇ!#REF!</definedName>
    <definedName name="SG_26_23_1">#N/A</definedName>
    <definedName name="SG_26_23_2">#N/A</definedName>
    <definedName name="SG_26_23_7">"#REF!"</definedName>
    <definedName name="SG_26_24">[31]ORÇ!#REF!</definedName>
    <definedName name="SG_26_24_1">#N/A</definedName>
    <definedName name="SG_26_24_2">#N/A</definedName>
    <definedName name="SG_26_24_7">"#REF!"</definedName>
    <definedName name="SG_26_25">[31]ORÇ!#REF!</definedName>
    <definedName name="SG_26_25_1">#N/A</definedName>
    <definedName name="SG_26_25_2">#N/A</definedName>
    <definedName name="SG_26_25_7">"#REF!"</definedName>
    <definedName name="SG_26_26">[31]ORÇ!#REF!</definedName>
    <definedName name="SG_26_26_1">#N/A</definedName>
    <definedName name="SG_26_26_2">#N/A</definedName>
    <definedName name="SG_26_26_7">"#REF!"</definedName>
    <definedName name="SG_26_27">[31]ORÇ!#REF!</definedName>
    <definedName name="SG_26_27_1">#N/A</definedName>
    <definedName name="SG_26_27_2">#N/A</definedName>
    <definedName name="SG_26_27_7">"#REF!"</definedName>
    <definedName name="SG_26_28">[31]ORÇ!#REF!</definedName>
    <definedName name="SG_26_28_1">#N/A</definedName>
    <definedName name="SG_26_28_2">#N/A</definedName>
    <definedName name="SG_26_28_7">"#REF!"</definedName>
    <definedName name="SG_26_29">[31]ORÇ!#REF!</definedName>
    <definedName name="SG_26_29_1">#N/A</definedName>
    <definedName name="SG_26_29_2">#N/A</definedName>
    <definedName name="SG_26_29_7">"#REF!"</definedName>
    <definedName name="SG_26_30">[31]ORÇ!#REF!</definedName>
    <definedName name="SG_26_30_1">#N/A</definedName>
    <definedName name="SG_26_30_2">#N/A</definedName>
    <definedName name="SG_26_30_7">"#REF!"</definedName>
    <definedName name="SG_27_01">[31]ORÇ!#REF!</definedName>
    <definedName name="SG_27_01_1">#N/A</definedName>
    <definedName name="SG_27_01_7">"#REF!"</definedName>
    <definedName name="SG_27_02">[31]ORÇ!#REF!</definedName>
    <definedName name="SG_27_02_1">#N/A</definedName>
    <definedName name="SG_27_02_7">"#REF!"</definedName>
    <definedName name="SG_27_03">[31]ORÇ!#REF!</definedName>
    <definedName name="SG_27_03_1">#N/A</definedName>
    <definedName name="SG_27_03_7">"#REF!"</definedName>
    <definedName name="SG_27_04">[31]ORÇ!#REF!</definedName>
    <definedName name="SG_27_04_1">#N/A</definedName>
    <definedName name="SG_27_04_2">#N/A</definedName>
    <definedName name="SG_27_04_7">"#REF!"</definedName>
    <definedName name="SG_27_05">[31]ORÇ!#REF!</definedName>
    <definedName name="SG_27_05_1">#N/A</definedName>
    <definedName name="SG_27_05_2">#N/A</definedName>
    <definedName name="SG_27_05_7">"#REF!"</definedName>
    <definedName name="SG_27_06">[31]ORÇ!#REF!</definedName>
    <definedName name="SG_27_06_1">#N/A</definedName>
    <definedName name="SG_27_06_2">#N/A</definedName>
    <definedName name="SG_27_06_7">"#REF!"</definedName>
    <definedName name="SG_27_07">[31]ORÇ!#REF!</definedName>
    <definedName name="SG_27_07_1">#N/A</definedName>
    <definedName name="SG_27_07_2">#N/A</definedName>
    <definedName name="SG_27_07_7">"#REF!"</definedName>
    <definedName name="SG_27_08">[31]ORÇ!#REF!</definedName>
    <definedName name="SG_27_08_1">#N/A</definedName>
    <definedName name="SG_27_08_2">#N/A</definedName>
    <definedName name="SG_27_08_7">"#REF!"</definedName>
    <definedName name="SG_27_09">[31]ORÇ!#REF!</definedName>
    <definedName name="SG_27_09_1">#N/A</definedName>
    <definedName name="SG_27_09_2">#N/A</definedName>
    <definedName name="SG_27_09_7">"#REF!"</definedName>
    <definedName name="SG_27_10">[31]ORÇ!#REF!</definedName>
    <definedName name="SG_27_10_1">#N/A</definedName>
    <definedName name="SG_27_10_2">#N/A</definedName>
    <definedName name="SG_27_10_7">"#REF!"</definedName>
    <definedName name="SG_27_11">[31]ORÇ!#REF!</definedName>
    <definedName name="SG_27_11_1">#N/A</definedName>
    <definedName name="SG_27_11_2">#N/A</definedName>
    <definedName name="SG_27_11_7">"#REF!"</definedName>
    <definedName name="SG_27_12">[31]ORÇ!#REF!</definedName>
    <definedName name="SG_27_12_1">#N/A</definedName>
    <definedName name="SG_27_12_2">#N/A</definedName>
    <definedName name="SG_27_12_7">"#REF!"</definedName>
    <definedName name="SG_27_13">[31]ORÇ!#REF!</definedName>
    <definedName name="SG_27_13_1">#N/A</definedName>
    <definedName name="SG_27_13_2">#N/A</definedName>
    <definedName name="SG_27_13_7">"#REF!"</definedName>
    <definedName name="SG_27_14">[31]ORÇ!#REF!</definedName>
    <definedName name="SG_27_14_1">#N/A</definedName>
    <definedName name="SG_27_14_2">#N/A</definedName>
    <definedName name="SG_27_14_7">"#REF!"</definedName>
    <definedName name="SG_27_15">[31]ORÇ!#REF!</definedName>
    <definedName name="SG_27_15_1">#N/A</definedName>
    <definedName name="SG_27_15_2">#N/A</definedName>
    <definedName name="SG_27_15_7">"#REF!"</definedName>
    <definedName name="SG_27_16">[31]ORÇ!#REF!</definedName>
    <definedName name="SG_27_16_1">#N/A</definedName>
    <definedName name="SG_27_16_2">#N/A</definedName>
    <definedName name="SG_27_16_7">"#REF!"</definedName>
    <definedName name="SG_27_17">[31]ORÇ!#REF!</definedName>
    <definedName name="SG_27_17_1">#N/A</definedName>
    <definedName name="SG_27_17_2">#N/A</definedName>
    <definedName name="SG_27_17_7">"#REF!"</definedName>
    <definedName name="SG_27_18">[31]ORÇ!#REF!</definedName>
    <definedName name="SG_27_18_1">#N/A</definedName>
    <definedName name="SG_27_18_2">#N/A</definedName>
    <definedName name="SG_27_18_7">"#REF!"</definedName>
    <definedName name="SG_27_19">[31]ORÇ!#REF!</definedName>
    <definedName name="SG_27_19_1">#N/A</definedName>
    <definedName name="SG_27_19_2">#N/A</definedName>
    <definedName name="SG_27_19_7">"#REF!"</definedName>
    <definedName name="SG_27_20">[31]ORÇ!#REF!</definedName>
    <definedName name="SG_27_20_1">#N/A</definedName>
    <definedName name="SG_27_20_2">#N/A</definedName>
    <definedName name="SG_27_20_7">"#REF!"</definedName>
    <definedName name="SG_27_21">[31]ORÇ!#REF!</definedName>
    <definedName name="SG_27_21_1">#N/A</definedName>
    <definedName name="SG_27_21_2">#N/A</definedName>
    <definedName name="SG_27_21_7">"#REF!"</definedName>
    <definedName name="SG_27_22">[31]ORÇ!#REF!</definedName>
    <definedName name="SG_27_22_1">#N/A</definedName>
    <definedName name="SG_27_22_2">#N/A</definedName>
    <definedName name="SG_27_22_7">"#REF!"</definedName>
    <definedName name="SG_27_23">[31]ORÇ!#REF!</definedName>
    <definedName name="SG_27_23_1">#N/A</definedName>
    <definedName name="SG_27_23_2">#N/A</definedName>
    <definedName name="SG_27_23_7">"#REF!"</definedName>
    <definedName name="SG_27_24">[31]ORÇ!#REF!</definedName>
    <definedName name="SG_27_24_1">#N/A</definedName>
    <definedName name="SG_27_24_2">#N/A</definedName>
    <definedName name="SG_27_24_7">"#REF!"</definedName>
    <definedName name="SG_27_25">[31]ORÇ!#REF!</definedName>
    <definedName name="SG_27_25_1">#N/A</definedName>
    <definedName name="SG_27_25_2">#N/A</definedName>
    <definedName name="SG_27_25_7">"#REF!"</definedName>
    <definedName name="SG_27_26">[31]ORÇ!#REF!</definedName>
    <definedName name="SG_27_26_1">#N/A</definedName>
    <definedName name="SG_27_26_2">#N/A</definedName>
    <definedName name="SG_27_26_7">"#REF!"</definedName>
    <definedName name="SG_27_27">[31]ORÇ!#REF!</definedName>
    <definedName name="SG_27_27_1">#N/A</definedName>
    <definedName name="SG_27_27_2">#N/A</definedName>
    <definedName name="SG_27_27_7">"#REF!"</definedName>
    <definedName name="SG_27_28">[31]ORÇ!#REF!</definedName>
    <definedName name="SG_27_28_1">#N/A</definedName>
    <definedName name="SG_27_28_2">#N/A</definedName>
    <definedName name="SG_27_28_7">"#REF!"</definedName>
    <definedName name="SG_27_29">[31]ORÇ!#REF!</definedName>
    <definedName name="SG_27_29_1">#N/A</definedName>
    <definedName name="SG_27_29_2">#N/A</definedName>
    <definedName name="SG_27_29_7">"#REF!"</definedName>
    <definedName name="SG_27_30">[31]ORÇ!#REF!</definedName>
    <definedName name="SG_27_30_1">#N/A</definedName>
    <definedName name="SG_27_30_2">#N/A</definedName>
    <definedName name="SG_27_30_7">"#REF!"</definedName>
    <definedName name="SG_28_01">[31]ORÇ!#REF!</definedName>
    <definedName name="SG_28_01_1">#N/A</definedName>
    <definedName name="SG_28_01_7">"#REF!"</definedName>
    <definedName name="SG_28_02">[31]ORÇ!#REF!</definedName>
    <definedName name="SG_28_02_1">#N/A</definedName>
    <definedName name="SG_28_02_7">"#REF!"</definedName>
    <definedName name="SG_28_03">[31]ORÇ!#REF!</definedName>
    <definedName name="SG_28_03_1">#N/A</definedName>
    <definedName name="SG_28_03_7">"#REF!"</definedName>
    <definedName name="SG_28_04">[31]ORÇ!#REF!</definedName>
    <definedName name="SG_28_04_1">#N/A</definedName>
    <definedName name="SG_28_04_2">#N/A</definedName>
    <definedName name="SG_28_04_7">"#REF!"</definedName>
    <definedName name="SG_28_05">[31]ORÇ!#REF!</definedName>
    <definedName name="SG_28_05_1">#N/A</definedName>
    <definedName name="SG_28_05_2">#N/A</definedName>
    <definedName name="SG_28_05_7">"#REF!"</definedName>
    <definedName name="SG_28_06">[31]ORÇ!#REF!</definedName>
    <definedName name="SG_28_06_1">#N/A</definedName>
    <definedName name="SG_28_06_2">#N/A</definedName>
    <definedName name="SG_28_06_7">"#REF!"</definedName>
    <definedName name="SG_28_07">[31]ORÇ!#REF!</definedName>
    <definedName name="SG_28_07_1">#N/A</definedName>
    <definedName name="SG_28_07_2">#N/A</definedName>
    <definedName name="SG_28_07_7">"#REF!"</definedName>
    <definedName name="SG_28_08">[31]ORÇ!#REF!</definedName>
    <definedName name="SG_28_08_1">#N/A</definedName>
    <definedName name="SG_28_08_2">#N/A</definedName>
    <definedName name="SG_28_08_7">"#REF!"</definedName>
    <definedName name="SG_28_09">[31]ORÇ!#REF!</definedName>
    <definedName name="SG_28_09_1">#N/A</definedName>
    <definedName name="SG_28_09_2">#N/A</definedName>
    <definedName name="SG_28_09_7">"#REF!"</definedName>
    <definedName name="SG_28_10">[31]ORÇ!#REF!</definedName>
    <definedName name="SG_28_10_1">#N/A</definedName>
    <definedName name="SG_28_10_2">#N/A</definedName>
    <definedName name="SG_28_10_7">"#REF!"</definedName>
    <definedName name="SG_28_11">[31]ORÇ!#REF!</definedName>
    <definedName name="SG_28_11_1">#N/A</definedName>
    <definedName name="SG_28_11_2">#N/A</definedName>
    <definedName name="SG_28_11_7">"#REF!"</definedName>
    <definedName name="SG_28_12">[31]ORÇ!#REF!</definedName>
    <definedName name="SG_28_12_1">#N/A</definedName>
    <definedName name="SG_28_12_2">#N/A</definedName>
    <definedName name="SG_28_12_7">"#REF!"</definedName>
    <definedName name="SG_28_13">[31]ORÇ!#REF!</definedName>
    <definedName name="SG_28_13_1">#N/A</definedName>
    <definedName name="SG_28_13_2">#N/A</definedName>
    <definedName name="SG_28_13_7">"#REF!"</definedName>
    <definedName name="SG_28_14">[31]ORÇ!#REF!</definedName>
    <definedName name="SG_28_14_1">#N/A</definedName>
    <definedName name="SG_28_14_2">#N/A</definedName>
    <definedName name="SG_28_14_7">"#REF!"</definedName>
    <definedName name="SG_28_15">[31]ORÇ!#REF!</definedName>
    <definedName name="SG_28_15_1">#N/A</definedName>
    <definedName name="SG_28_15_2">#N/A</definedName>
    <definedName name="SG_28_15_7">"#REF!"</definedName>
    <definedName name="SG_28_16">[31]ORÇ!#REF!</definedName>
    <definedName name="SG_28_16_1">#N/A</definedName>
    <definedName name="SG_28_16_2">#N/A</definedName>
    <definedName name="SG_28_16_7">"#REF!"</definedName>
    <definedName name="SG_28_17">[31]ORÇ!#REF!</definedName>
    <definedName name="SG_28_17_1">#N/A</definedName>
    <definedName name="SG_28_17_2">#N/A</definedName>
    <definedName name="SG_28_17_7">"#REF!"</definedName>
    <definedName name="SG_28_18">[31]ORÇ!#REF!</definedName>
    <definedName name="SG_28_18_1">#N/A</definedName>
    <definedName name="SG_28_18_2">#N/A</definedName>
    <definedName name="SG_28_18_7">"#REF!"</definedName>
    <definedName name="SG_28_19">[31]ORÇ!#REF!</definedName>
    <definedName name="SG_28_19_1">#N/A</definedName>
    <definedName name="SG_28_19_2">#N/A</definedName>
    <definedName name="SG_28_19_7">"#REF!"</definedName>
    <definedName name="SG_28_20">[31]ORÇ!#REF!</definedName>
    <definedName name="SG_28_20_1">#N/A</definedName>
    <definedName name="SG_28_20_2">#N/A</definedName>
    <definedName name="SG_28_20_7">"#REF!"</definedName>
    <definedName name="SG_28_21">[31]ORÇ!#REF!</definedName>
    <definedName name="SG_28_21_1">#N/A</definedName>
    <definedName name="SG_28_21_2">#N/A</definedName>
    <definedName name="SG_28_21_7">"#REF!"</definedName>
    <definedName name="SG_28_22">[31]ORÇ!#REF!</definedName>
    <definedName name="SG_28_22_1">#N/A</definedName>
    <definedName name="SG_28_22_2">#N/A</definedName>
    <definedName name="SG_28_22_7">"#REF!"</definedName>
    <definedName name="SG_28_23">[31]ORÇ!#REF!</definedName>
    <definedName name="SG_28_23_1">#N/A</definedName>
    <definedName name="SG_28_23_2">#N/A</definedName>
    <definedName name="SG_28_23_7">"#REF!"</definedName>
    <definedName name="SG_28_24">[31]ORÇ!#REF!</definedName>
    <definedName name="SG_28_24_1">#N/A</definedName>
    <definedName name="SG_28_24_2">#N/A</definedName>
    <definedName name="SG_28_24_7">"#REF!"</definedName>
    <definedName name="SG_28_25">[31]ORÇ!#REF!</definedName>
    <definedName name="SG_28_25_1">#N/A</definedName>
    <definedName name="SG_28_25_2">#N/A</definedName>
    <definedName name="SG_28_25_7">"#REF!"</definedName>
    <definedName name="SG_28_26">[31]ORÇ!#REF!</definedName>
    <definedName name="SG_28_26_1">#N/A</definedName>
    <definedName name="SG_28_26_2">#N/A</definedName>
    <definedName name="SG_28_26_7">"#REF!"</definedName>
    <definedName name="SG_28_27">[31]ORÇ!#REF!</definedName>
    <definedName name="SG_28_27_1">#N/A</definedName>
    <definedName name="SG_28_27_2">#N/A</definedName>
    <definedName name="SG_28_27_7">"#REF!"</definedName>
    <definedName name="SG_28_28">[31]ORÇ!#REF!</definedName>
    <definedName name="SG_28_28_1">#N/A</definedName>
    <definedName name="SG_28_28_2">#N/A</definedName>
    <definedName name="SG_28_28_7">"#REF!"</definedName>
    <definedName name="SG_28_29">[31]ORÇ!#REF!</definedName>
    <definedName name="SG_28_29_1">#N/A</definedName>
    <definedName name="SG_28_29_2">#N/A</definedName>
    <definedName name="SG_28_29_7">"#REF!"</definedName>
    <definedName name="SG_28_30">[31]ORÇ!#REF!</definedName>
    <definedName name="SG_28_30_1">#N/A</definedName>
    <definedName name="SG_28_30_2">#N/A</definedName>
    <definedName name="SG_28_30_7">"#REF!"</definedName>
    <definedName name="SG_29_01">[31]ORÇ!#REF!</definedName>
    <definedName name="SG_29_01_1">#N/A</definedName>
    <definedName name="SG_29_01_7">"#REF!"</definedName>
    <definedName name="SG_29_02">[31]ORÇ!#REF!</definedName>
    <definedName name="SG_29_02_1">#N/A</definedName>
    <definedName name="SG_29_02_7">"#REF!"</definedName>
    <definedName name="SG_29_03">[31]ORÇ!#REF!</definedName>
    <definedName name="SG_29_03_1">#N/A</definedName>
    <definedName name="SG_29_03_7">"#REF!"</definedName>
    <definedName name="SG_29_04">[31]ORÇ!#REF!</definedName>
    <definedName name="SG_29_04_1">#N/A</definedName>
    <definedName name="SG_29_04_7">"#REF!"</definedName>
    <definedName name="SG_29_05">[31]ORÇ!#REF!</definedName>
    <definedName name="SG_29_05_1">#N/A</definedName>
    <definedName name="SG_29_05_2">#N/A</definedName>
    <definedName name="SG_29_05_7">"#REF!"</definedName>
    <definedName name="SG_29_06">[31]ORÇ!#REF!</definedName>
    <definedName name="SG_29_06_1">#N/A</definedName>
    <definedName name="SG_29_06_2">#N/A</definedName>
    <definedName name="SG_29_06_7">"#REF!"</definedName>
    <definedName name="SG_29_07">[31]ORÇ!#REF!</definedName>
    <definedName name="SG_29_07_1">#N/A</definedName>
    <definedName name="SG_29_07_2">#N/A</definedName>
    <definedName name="SG_29_07_7">"#REF!"</definedName>
    <definedName name="SG_29_08">[31]ORÇ!#REF!</definedName>
    <definedName name="SG_29_08_1">#N/A</definedName>
    <definedName name="SG_29_08_2">#N/A</definedName>
    <definedName name="SG_29_08_7">"#REF!"</definedName>
    <definedName name="SG_29_09">[31]ORÇ!#REF!</definedName>
    <definedName name="SG_29_09_1">#N/A</definedName>
    <definedName name="SG_29_09_2">#N/A</definedName>
    <definedName name="SG_29_09_7">"#REF!"</definedName>
    <definedName name="SG_29_10">[31]ORÇ!#REF!</definedName>
    <definedName name="SG_29_10_1">#N/A</definedName>
    <definedName name="SG_29_10_2">#N/A</definedName>
    <definedName name="SG_29_10_7">"#REF!"</definedName>
    <definedName name="SG_29_11">[31]ORÇ!#REF!</definedName>
    <definedName name="SG_29_11_1">#N/A</definedName>
    <definedName name="SG_29_11_2">#N/A</definedName>
    <definedName name="SG_29_11_7">"#REF!"</definedName>
    <definedName name="SG_29_12">[31]ORÇ!#REF!</definedName>
    <definedName name="SG_29_12_1">#N/A</definedName>
    <definedName name="SG_29_12_2">#N/A</definedName>
    <definedName name="SG_29_12_7">"#REF!"</definedName>
    <definedName name="SG_29_13">[31]ORÇ!#REF!</definedName>
    <definedName name="SG_29_13_1">#N/A</definedName>
    <definedName name="SG_29_13_2">#N/A</definedName>
    <definedName name="SG_29_13_7">"#REF!"</definedName>
    <definedName name="SG_29_14">[31]ORÇ!#REF!</definedName>
    <definedName name="SG_29_14_1">#N/A</definedName>
    <definedName name="SG_29_14_2">#N/A</definedName>
    <definedName name="SG_29_14_7">"#REF!"</definedName>
    <definedName name="SG_29_15">[31]ORÇ!#REF!</definedName>
    <definedName name="SG_29_15_1">#N/A</definedName>
    <definedName name="SG_29_15_2">#N/A</definedName>
    <definedName name="SG_29_15_7">"#REF!"</definedName>
    <definedName name="SG_29_16">[31]ORÇ!#REF!</definedName>
    <definedName name="SG_29_16_1">#N/A</definedName>
    <definedName name="SG_29_16_2">#N/A</definedName>
    <definedName name="SG_29_16_7">"#REF!"</definedName>
    <definedName name="SG_29_17">[31]ORÇ!#REF!</definedName>
    <definedName name="SG_29_17_1">#N/A</definedName>
    <definedName name="SG_29_17_2">#N/A</definedName>
    <definedName name="SG_29_17_7">"#REF!"</definedName>
    <definedName name="SG_29_18">[31]ORÇ!#REF!</definedName>
    <definedName name="SG_29_18_1">#N/A</definedName>
    <definedName name="SG_29_18_2">#N/A</definedName>
    <definedName name="SG_29_18_7">"#REF!"</definedName>
    <definedName name="SG_29_19">[31]ORÇ!#REF!</definedName>
    <definedName name="SG_29_19_1">#N/A</definedName>
    <definedName name="SG_29_19_2">#N/A</definedName>
    <definedName name="SG_29_19_7">"#REF!"</definedName>
    <definedName name="SG_29_20">[31]ORÇ!#REF!</definedName>
    <definedName name="SG_29_20_1">#N/A</definedName>
    <definedName name="SG_29_20_2">#N/A</definedName>
    <definedName name="SG_29_20_7">"#REF!"</definedName>
    <definedName name="SG_29_21">[31]ORÇ!#REF!</definedName>
    <definedName name="SG_29_21_1">#N/A</definedName>
    <definedName name="SG_29_21_2">#N/A</definedName>
    <definedName name="SG_29_21_7">"#REF!"</definedName>
    <definedName name="SG_29_22">[31]ORÇ!#REF!</definedName>
    <definedName name="SG_29_22_1">#N/A</definedName>
    <definedName name="SG_29_22_2">#N/A</definedName>
    <definedName name="SG_29_22_7">"#REF!"</definedName>
    <definedName name="SG_29_23">[31]ORÇ!#REF!</definedName>
    <definedName name="SG_29_23_1">#N/A</definedName>
    <definedName name="SG_29_23_2">#N/A</definedName>
    <definedName name="SG_29_23_7">"#REF!"</definedName>
    <definedName name="SG_29_24">[31]ORÇ!#REF!</definedName>
    <definedName name="SG_29_24_1">#N/A</definedName>
    <definedName name="SG_29_24_2">#N/A</definedName>
    <definedName name="SG_29_24_7">"#REF!"</definedName>
    <definedName name="SG_29_25">[31]ORÇ!#REF!</definedName>
    <definedName name="SG_29_25_1">#N/A</definedName>
    <definedName name="SG_29_25_2">#N/A</definedName>
    <definedName name="SG_29_25_7">"#REF!"</definedName>
    <definedName name="SG_29_26">[31]ORÇ!#REF!</definedName>
    <definedName name="SG_29_26_1">#N/A</definedName>
    <definedName name="SG_29_26_2">#N/A</definedName>
    <definedName name="SG_29_26_7">"#REF!"</definedName>
    <definedName name="SG_29_27">[31]ORÇ!#REF!</definedName>
    <definedName name="SG_29_27_1">#N/A</definedName>
    <definedName name="SG_29_27_2">#N/A</definedName>
    <definedName name="SG_29_27_7">"#REF!"</definedName>
    <definedName name="SG_29_28">[31]ORÇ!#REF!</definedName>
    <definedName name="SG_29_28_1">#N/A</definedName>
    <definedName name="SG_29_28_2">#N/A</definedName>
    <definedName name="SG_29_28_7">"#REF!"</definedName>
    <definedName name="SG_29_29">[31]ORÇ!#REF!</definedName>
    <definedName name="SG_29_29_1">#N/A</definedName>
    <definedName name="SG_29_29_2">#N/A</definedName>
    <definedName name="SG_29_29_7">"#REF!"</definedName>
    <definedName name="SG_29_30">[31]ORÇ!#REF!</definedName>
    <definedName name="SG_29_30_1">#N/A</definedName>
    <definedName name="SG_29_30_2">#N/A</definedName>
    <definedName name="SG_29_30_7">"#REF!"</definedName>
    <definedName name="SG_30_01">[31]ORÇ!#REF!</definedName>
    <definedName name="SG_30_01_1">#N/A</definedName>
    <definedName name="SG_30_01_7">"#REF!"</definedName>
    <definedName name="SG_30_02">[31]ORÇ!#REF!</definedName>
    <definedName name="SG_30_02_1">#N/A</definedName>
    <definedName name="SG_30_02_2">#N/A</definedName>
    <definedName name="SG_30_02_7">"#REF!"</definedName>
    <definedName name="SG_30_03">[31]ORÇ!#REF!</definedName>
    <definedName name="SG_30_03_1">#N/A</definedName>
    <definedName name="SG_30_03_2">#N/A</definedName>
    <definedName name="SG_30_03_7">"#REF!"</definedName>
    <definedName name="SG_30_04">[31]ORÇ!#REF!</definedName>
    <definedName name="SG_30_04_1">#N/A</definedName>
    <definedName name="SG_30_04_2">#N/A</definedName>
    <definedName name="SG_30_04_7">"#REF!"</definedName>
    <definedName name="SG_30_05">[31]ORÇ!#REF!</definedName>
    <definedName name="SG_30_05_1">#N/A</definedName>
    <definedName name="SG_30_05_2">#N/A</definedName>
    <definedName name="SG_30_05_7">"#REF!"</definedName>
    <definedName name="SG_30_06">[31]ORÇ!#REF!</definedName>
    <definedName name="SG_30_06_1">#N/A</definedName>
    <definedName name="SG_30_06_2">#N/A</definedName>
    <definedName name="SG_30_06_7">"#REF!"</definedName>
    <definedName name="SG_30_07">[31]ORÇ!#REF!</definedName>
    <definedName name="SG_30_07_1">#N/A</definedName>
    <definedName name="SG_30_07_2">#N/A</definedName>
    <definedName name="SG_30_07_7">"#REF!"</definedName>
    <definedName name="SG_30_08">[31]ORÇ!#REF!</definedName>
    <definedName name="SG_30_08_1">#N/A</definedName>
    <definedName name="SG_30_08_2">#N/A</definedName>
    <definedName name="SG_30_08_7">"#REF!"</definedName>
    <definedName name="SG_30_09">[31]ORÇ!#REF!</definedName>
    <definedName name="SG_30_09_1">#N/A</definedName>
    <definedName name="SG_30_09_2">#N/A</definedName>
    <definedName name="SG_30_09_7">"#REF!"</definedName>
    <definedName name="SG_30_10">[31]ORÇ!#REF!</definedName>
    <definedName name="SG_30_10_1">#N/A</definedName>
    <definedName name="SG_30_10_2">#N/A</definedName>
    <definedName name="SG_30_10_7">"#REF!"</definedName>
    <definedName name="SG_30_11">[31]ORÇ!#REF!</definedName>
    <definedName name="SG_30_11_1">#N/A</definedName>
    <definedName name="SG_30_11_2">#N/A</definedName>
    <definedName name="SG_30_11_7">"#REF!"</definedName>
    <definedName name="SG_30_12">[31]ORÇ!#REF!</definedName>
    <definedName name="SG_30_12_1">#N/A</definedName>
    <definedName name="SG_30_12_2">#N/A</definedName>
    <definedName name="SG_30_12_7">"#REF!"</definedName>
    <definedName name="SG_30_13">[31]ORÇ!#REF!</definedName>
    <definedName name="SG_30_13_1">#N/A</definedName>
    <definedName name="SG_30_13_2">#N/A</definedName>
    <definedName name="SG_30_13_7">"#REF!"</definedName>
    <definedName name="SG_30_14">[31]ORÇ!#REF!</definedName>
    <definedName name="SG_30_14_1">#N/A</definedName>
    <definedName name="SG_30_14_2">#N/A</definedName>
    <definedName name="SG_30_14_7">"#REF!"</definedName>
    <definedName name="SG_30_15">[31]ORÇ!#REF!</definedName>
    <definedName name="SG_30_15_1">#N/A</definedName>
    <definedName name="SG_30_15_2">#N/A</definedName>
    <definedName name="SG_30_15_7">"#REF!"</definedName>
    <definedName name="SG_30_16">[31]ORÇ!#REF!</definedName>
    <definedName name="SG_30_16_1">#N/A</definedName>
    <definedName name="SG_30_16_2">#N/A</definedName>
    <definedName name="SG_30_16_7">"#REF!"</definedName>
    <definedName name="SG_30_17">[31]ORÇ!#REF!</definedName>
    <definedName name="SG_30_17_1">#N/A</definedName>
    <definedName name="SG_30_17_2">#N/A</definedName>
    <definedName name="SG_30_17_7">"#REF!"</definedName>
    <definedName name="SG_30_18">[31]ORÇ!#REF!</definedName>
    <definedName name="SG_30_18_1">#N/A</definedName>
    <definedName name="SG_30_18_2">#N/A</definedName>
    <definedName name="SG_30_18_7">"#REF!"</definedName>
    <definedName name="SG_30_19">[31]ORÇ!#REF!</definedName>
    <definedName name="SG_30_19_1">#N/A</definedName>
    <definedName name="SG_30_19_2">#N/A</definedName>
    <definedName name="SG_30_19_7">"#REF!"</definedName>
    <definedName name="SG_30_20">[31]ORÇ!#REF!</definedName>
    <definedName name="SG_30_20_1">#N/A</definedName>
    <definedName name="SG_30_20_2">#N/A</definedName>
    <definedName name="SG_30_20_7">"#REF!"</definedName>
    <definedName name="SG_30_21">[31]ORÇ!#REF!</definedName>
    <definedName name="SG_30_21_1">#N/A</definedName>
    <definedName name="SG_30_21_2">#N/A</definedName>
    <definedName name="SG_30_21_7">"#REF!"</definedName>
    <definedName name="SG_30_22">[31]ORÇ!#REF!</definedName>
    <definedName name="SG_30_22_1">#N/A</definedName>
    <definedName name="SG_30_22_2">#N/A</definedName>
    <definedName name="SG_30_22_7">"#REF!"</definedName>
    <definedName name="SG_30_23">[31]ORÇ!#REF!</definedName>
    <definedName name="SG_30_23_1">#N/A</definedName>
    <definedName name="SG_30_23_2">#N/A</definedName>
    <definedName name="SG_30_23_7">"#REF!"</definedName>
    <definedName name="SG_30_24">[31]ORÇ!#REF!</definedName>
    <definedName name="SG_30_24_1">#N/A</definedName>
    <definedName name="SG_30_24_2">#N/A</definedName>
    <definedName name="SG_30_24_7">"#REF!"</definedName>
    <definedName name="SG_30_25">[31]ORÇ!#REF!</definedName>
    <definedName name="SG_30_25_1">#N/A</definedName>
    <definedName name="SG_30_25_2">#N/A</definedName>
    <definedName name="SG_30_25_7">"#REF!"</definedName>
    <definedName name="SG_30_26">[31]ORÇ!#REF!</definedName>
    <definedName name="SG_30_26_1">#N/A</definedName>
    <definedName name="SG_30_26_2">#N/A</definedName>
    <definedName name="SG_30_26_7">"#REF!"</definedName>
    <definedName name="SG_30_27">[31]ORÇ!#REF!</definedName>
    <definedName name="SG_30_27_1">#N/A</definedName>
    <definedName name="SG_30_27_2">#N/A</definedName>
    <definedName name="SG_30_27_7">"#REF!"</definedName>
    <definedName name="SG_30_28">[31]ORÇ!#REF!</definedName>
    <definedName name="SG_30_28_1">#N/A</definedName>
    <definedName name="SG_30_28_2">#N/A</definedName>
    <definedName name="SG_30_28_7">"#REF!"</definedName>
    <definedName name="SG_30_29">[31]ORÇ!#REF!</definedName>
    <definedName name="SG_30_29_1">#N/A</definedName>
    <definedName name="SG_30_29_2">#N/A</definedName>
    <definedName name="SG_30_29_7">"#REF!"</definedName>
    <definedName name="SG_30_30">[31]ORÇ!#REF!</definedName>
    <definedName name="SG_30_30_1">#N/A</definedName>
    <definedName name="SG_30_30_2">#N/A</definedName>
    <definedName name="SG_30_30_7">"#REF!"</definedName>
    <definedName name="SG_31_01">[44]CONSOLIDADO!#REF!</definedName>
    <definedName name="SG_31_01_1">#N/A</definedName>
    <definedName name="SG_31_01_7">"#REF!"</definedName>
    <definedName name="SG_31_02">[44]CONSOLIDADO!#REF!</definedName>
    <definedName name="SG_31_02_1">#N/A</definedName>
    <definedName name="SG_31_02_7">"#REF!"</definedName>
    <definedName name="SG_31_03">[44]CONSOLIDADO!#REF!</definedName>
    <definedName name="SG_31_03_1">#N/A</definedName>
    <definedName name="SG_31_03_7">"#REF!"</definedName>
    <definedName name="SG_31_04">[44]CONSOLIDADO!#REF!</definedName>
    <definedName name="SG_31_04_1">#N/A</definedName>
    <definedName name="SG_31_04_7">"#REF!"</definedName>
    <definedName name="SG_31_05">[44]CONSOLIDADO!#REF!</definedName>
    <definedName name="SG_31_05_1">#N/A</definedName>
    <definedName name="SG_31_05_7">"#REF!"</definedName>
    <definedName name="SG_31_06">#REF!</definedName>
    <definedName name="SG_31_06_1">#N/A</definedName>
    <definedName name="SG_31_06_2">#N/A</definedName>
    <definedName name="SG_31_06_7">"#REF!"</definedName>
    <definedName name="SG_31_07">#REF!</definedName>
    <definedName name="SG_31_07_1">#N/A</definedName>
    <definedName name="SG_31_07_2">#N/A</definedName>
    <definedName name="SG_31_07_7">"#REF!"</definedName>
    <definedName name="SG_31_08">#REF!</definedName>
    <definedName name="SG_31_08_1">#N/A</definedName>
    <definedName name="SG_31_08_2">#N/A</definedName>
    <definedName name="SG_31_08_7">"#REF!"</definedName>
    <definedName name="SG_31_09">#REF!</definedName>
    <definedName name="SG_31_09_1">#N/A</definedName>
    <definedName name="SG_31_09_2">#N/A</definedName>
    <definedName name="SG_31_09_7">"#REF!"</definedName>
    <definedName name="SG_31_10">#REF!</definedName>
    <definedName name="SG_31_10_1">#N/A</definedName>
    <definedName name="SG_31_10_2">#N/A</definedName>
    <definedName name="SG_31_10_7">"#REF!"</definedName>
    <definedName name="SG_31_11">#REF!</definedName>
    <definedName name="SG_31_11_1">#N/A</definedName>
    <definedName name="SG_31_11_2">#N/A</definedName>
    <definedName name="SG_31_11_7">"#REF!"</definedName>
    <definedName name="SG_31_12">#REF!</definedName>
    <definedName name="SG_31_12_1">#N/A</definedName>
    <definedName name="SG_31_12_2">#N/A</definedName>
    <definedName name="SG_31_12_7">"#REF!"</definedName>
    <definedName name="SG_31_13">#REF!</definedName>
    <definedName name="SG_31_13_1">#N/A</definedName>
    <definedName name="SG_31_13_2">#N/A</definedName>
    <definedName name="SG_31_13_7">"#REF!"</definedName>
    <definedName name="SG_31_14">#REF!</definedName>
    <definedName name="SG_31_14_1">#N/A</definedName>
    <definedName name="SG_31_14_2">#N/A</definedName>
    <definedName name="SG_31_14_7">"#REF!"</definedName>
    <definedName name="SG_31_15">#REF!</definedName>
    <definedName name="SG_31_15_1">#N/A</definedName>
    <definedName name="SG_31_15_2">#N/A</definedName>
    <definedName name="SG_31_15_7">"#REF!"</definedName>
    <definedName name="SG_31_16">#REF!</definedName>
    <definedName name="SG_31_16_1">#N/A</definedName>
    <definedName name="SG_31_16_2">#N/A</definedName>
    <definedName name="SG_31_16_7">"#REF!"</definedName>
    <definedName name="SG_31_17">#REF!</definedName>
    <definedName name="SG_31_17_1">#N/A</definedName>
    <definedName name="SG_31_17_2">#N/A</definedName>
    <definedName name="SG_31_17_7">"#REF!"</definedName>
    <definedName name="SG_31_18">#REF!</definedName>
    <definedName name="SG_31_18_1">#N/A</definedName>
    <definedName name="SG_31_18_2">#N/A</definedName>
    <definedName name="SG_31_18_7">"#REF!"</definedName>
    <definedName name="SG_31_19">#REF!</definedName>
    <definedName name="SG_31_19_1">#N/A</definedName>
    <definedName name="SG_31_19_2">#N/A</definedName>
    <definedName name="SG_31_19_7">"#REF!"</definedName>
    <definedName name="SG_31_20">#REF!</definedName>
    <definedName name="SG_31_20_1">#N/A</definedName>
    <definedName name="SG_31_20_2">#N/A</definedName>
    <definedName name="SG_31_20_7">"#REF!"</definedName>
    <definedName name="SG_31_21">#REF!</definedName>
    <definedName name="SG_31_21_1">#N/A</definedName>
    <definedName name="SG_31_21_2">#N/A</definedName>
    <definedName name="SG_31_21_7">"#REF!"</definedName>
    <definedName name="SG_31_22">#REF!</definedName>
    <definedName name="SG_31_22_1">#N/A</definedName>
    <definedName name="SG_31_22_2">#N/A</definedName>
    <definedName name="SG_31_22_7">"#REF!"</definedName>
    <definedName name="SG_31_23">#REF!</definedName>
    <definedName name="SG_31_23_1">#N/A</definedName>
    <definedName name="SG_31_23_2">#N/A</definedName>
    <definedName name="SG_31_23_7">"#REF!"</definedName>
    <definedName name="SG_31_24">#REF!</definedName>
    <definedName name="SG_31_24_1">#N/A</definedName>
    <definedName name="SG_31_24_2">#N/A</definedName>
    <definedName name="SG_31_24_7">"#REF!"</definedName>
    <definedName name="SG_31_25">#REF!</definedName>
    <definedName name="SG_31_25_1">#N/A</definedName>
    <definedName name="SG_31_25_2">#N/A</definedName>
    <definedName name="SG_31_25_7">"#REF!"</definedName>
    <definedName name="SG_31_26">#REF!</definedName>
    <definedName name="SG_31_26_1">#N/A</definedName>
    <definedName name="SG_31_26_2">#N/A</definedName>
    <definedName name="SG_31_26_7">"#REF!"</definedName>
    <definedName name="SG_31_27">#REF!</definedName>
    <definedName name="SG_31_27_1">#N/A</definedName>
    <definedName name="SG_31_27_2">#N/A</definedName>
    <definedName name="SG_31_27_7">"#REF!"</definedName>
    <definedName name="SG_31_28">#REF!</definedName>
    <definedName name="SG_31_28_1">#N/A</definedName>
    <definedName name="SG_31_28_2">#N/A</definedName>
    <definedName name="SG_31_28_7">"#REF!"</definedName>
    <definedName name="SG_31_29">#REF!</definedName>
    <definedName name="SG_31_29_1">#N/A</definedName>
    <definedName name="SG_31_29_2">#N/A</definedName>
    <definedName name="SG_31_29_7">"#REF!"</definedName>
    <definedName name="SG_31_30">#REF!</definedName>
    <definedName name="SG_31_30_1">#N/A</definedName>
    <definedName name="SG_31_30_2">#N/A</definedName>
    <definedName name="SG_31_30_7">"#REF!"</definedName>
    <definedName name="SG_32_01">#REF!</definedName>
    <definedName name="SG_32_01_1">#N/A</definedName>
    <definedName name="SG_32_01_7">"#REF!"</definedName>
    <definedName name="SG_32_02">#REF!</definedName>
    <definedName name="SG_32_02_1">#N/A</definedName>
    <definedName name="SG_32_02_7">"#REF!"</definedName>
    <definedName name="SG_32_03">#REF!</definedName>
    <definedName name="SG_32_03_1">#N/A</definedName>
    <definedName name="SG_32_03_7">"#REF!"</definedName>
    <definedName name="SG_32_04">#REF!</definedName>
    <definedName name="SG_32_04_1">#N/A</definedName>
    <definedName name="SG_32_04_2">#N/A</definedName>
    <definedName name="SG_32_04_7">"#REF!"</definedName>
    <definedName name="SG_32_05">#REF!</definedName>
    <definedName name="SG_32_05_1">#N/A</definedName>
    <definedName name="SG_32_05_2">#N/A</definedName>
    <definedName name="SG_32_05_7">"#REF!"</definedName>
    <definedName name="SG_32_06">#REF!</definedName>
    <definedName name="SG_32_06_1">#N/A</definedName>
    <definedName name="SG_32_06_2">#N/A</definedName>
    <definedName name="SG_32_06_7">"#REF!"</definedName>
    <definedName name="SG_32_07">#REF!</definedName>
    <definedName name="SG_32_07_1">#N/A</definedName>
    <definedName name="SG_32_07_2">#N/A</definedName>
    <definedName name="SG_32_07_7">"#REF!"</definedName>
    <definedName name="SG_32_08">#REF!</definedName>
    <definedName name="SG_32_08_1">#N/A</definedName>
    <definedName name="SG_32_08_2">#N/A</definedName>
    <definedName name="SG_32_08_7">"#REF!"</definedName>
    <definedName name="SG_32_09">#REF!</definedName>
    <definedName name="SG_32_09_1">#N/A</definedName>
    <definedName name="SG_32_09_2">#N/A</definedName>
    <definedName name="SG_32_09_7">"#REF!"</definedName>
    <definedName name="SG_32_10">#REF!</definedName>
    <definedName name="SG_32_10_1">#N/A</definedName>
    <definedName name="SG_32_10_2">#N/A</definedName>
    <definedName name="SG_32_10_7">"#REF!"</definedName>
    <definedName name="SG_32_11">#REF!</definedName>
    <definedName name="SG_32_11_1">#N/A</definedName>
    <definedName name="SG_32_11_2">#N/A</definedName>
    <definedName name="SG_32_11_7">"#REF!"</definedName>
    <definedName name="SG_32_12">#REF!</definedName>
    <definedName name="SG_32_12_1">#N/A</definedName>
    <definedName name="SG_32_12_2">#N/A</definedName>
    <definedName name="SG_32_12_7">"#REF!"</definedName>
    <definedName name="SG_32_13">#REF!</definedName>
    <definedName name="SG_32_13_1">#N/A</definedName>
    <definedName name="SG_32_13_2">#N/A</definedName>
    <definedName name="SG_32_13_7">"#REF!"</definedName>
    <definedName name="SG_32_14">#REF!</definedName>
    <definedName name="SG_32_14_1">#N/A</definedName>
    <definedName name="SG_32_14_2">#N/A</definedName>
    <definedName name="SG_32_14_7">"#REF!"</definedName>
    <definedName name="SG_32_15">#REF!</definedName>
    <definedName name="SG_32_15_1">#N/A</definedName>
    <definedName name="SG_32_15_2">#N/A</definedName>
    <definedName name="SG_32_15_7">"#REF!"</definedName>
    <definedName name="SG_32_16">#REF!</definedName>
    <definedName name="SG_32_16_1">#N/A</definedName>
    <definedName name="SG_32_16_2">#N/A</definedName>
    <definedName name="SG_32_16_7">"#REF!"</definedName>
    <definedName name="SG_32_17">#REF!</definedName>
    <definedName name="SG_32_17_1">#N/A</definedName>
    <definedName name="SG_32_17_2">#N/A</definedName>
    <definedName name="SG_32_17_7">"#REF!"</definedName>
    <definedName name="SG_32_18">#REF!</definedName>
    <definedName name="SG_32_18_1">#N/A</definedName>
    <definedName name="SG_32_18_2">#N/A</definedName>
    <definedName name="SG_32_18_7">"#REF!"</definedName>
    <definedName name="SG_32_19">#REF!</definedName>
    <definedName name="SG_32_19_1">#N/A</definedName>
    <definedName name="SG_32_19_2">#N/A</definedName>
    <definedName name="SG_32_19_7">"#REF!"</definedName>
    <definedName name="SG_32_20">#REF!</definedName>
    <definedName name="SG_32_20_1">#N/A</definedName>
    <definedName name="SG_32_20_2">#N/A</definedName>
    <definedName name="SG_32_20_7">"#REF!"</definedName>
    <definedName name="SG_32_21">#REF!</definedName>
    <definedName name="SG_32_21_1">#N/A</definedName>
    <definedName name="SG_32_21_2">#N/A</definedName>
    <definedName name="SG_32_21_7">"#REF!"</definedName>
    <definedName name="SG_32_22">#REF!</definedName>
    <definedName name="SG_32_22_1">#N/A</definedName>
    <definedName name="SG_32_22_2">#N/A</definedName>
    <definedName name="SG_32_22_7">"#REF!"</definedName>
    <definedName name="SG_32_23">#REF!</definedName>
    <definedName name="SG_32_23_1">#N/A</definedName>
    <definedName name="SG_32_23_2">#N/A</definedName>
    <definedName name="SG_32_23_7">"#REF!"</definedName>
    <definedName name="SG_32_24">#REF!</definedName>
    <definedName name="SG_32_24_1">#N/A</definedName>
    <definedName name="SG_32_24_2">#N/A</definedName>
    <definedName name="SG_32_24_7">"#REF!"</definedName>
    <definedName name="SG_32_25">#REF!</definedName>
    <definedName name="SG_32_25_1">#N/A</definedName>
    <definedName name="SG_32_25_2">#N/A</definedName>
    <definedName name="SG_32_25_7">"#REF!"</definedName>
    <definedName name="SG_32_26">#REF!</definedName>
    <definedName name="SG_32_26_1">#N/A</definedName>
    <definedName name="SG_32_26_2">#N/A</definedName>
    <definedName name="SG_32_26_7">"#REF!"</definedName>
    <definedName name="SG_32_27">#REF!</definedName>
    <definedName name="SG_32_27_1">#N/A</definedName>
    <definedName name="SG_32_27_2">#N/A</definedName>
    <definedName name="SG_32_27_7">"#REF!"</definedName>
    <definedName name="SG_32_28">#REF!</definedName>
    <definedName name="SG_32_28_1">#N/A</definedName>
    <definedName name="SG_32_28_2">#N/A</definedName>
    <definedName name="SG_32_28_7">"#REF!"</definedName>
    <definedName name="SG_32_29">#REF!</definedName>
    <definedName name="SG_32_29_1">#N/A</definedName>
    <definedName name="SG_32_29_2">#N/A</definedName>
    <definedName name="SG_32_29_7">"#REF!"</definedName>
    <definedName name="SG_32_30">#REF!</definedName>
    <definedName name="SG_32_30_1">#N/A</definedName>
    <definedName name="SG_32_30_2">#N/A</definedName>
    <definedName name="SG_32_30_7">"#REF!"</definedName>
    <definedName name="SG_33_01">#REF!</definedName>
    <definedName name="SG_33_01_1">#N/A</definedName>
    <definedName name="SG_33_01_7">"#REF!"</definedName>
    <definedName name="SG_33_02">#REF!</definedName>
    <definedName name="SG_33_02_1">#N/A</definedName>
    <definedName name="SG_33_02_2">#N/A</definedName>
    <definedName name="SG_33_02_7">"#REF!"</definedName>
    <definedName name="SG_33_03">#REF!</definedName>
    <definedName name="SG_33_03_1">#N/A</definedName>
    <definedName name="SG_33_03_2">#N/A</definedName>
    <definedName name="SG_33_03_7">"#REF!"</definedName>
    <definedName name="SG_33_04">#REF!</definedName>
    <definedName name="SG_33_04_1">#N/A</definedName>
    <definedName name="SG_33_04_2">#N/A</definedName>
    <definedName name="SG_33_04_7">"#REF!"</definedName>
    <definedName name="SG_33_05">#REF!</definedName>
    <definedName name="SG_33_05_1">#N/A</definedName>
    <definedName name="SG_33_05_2">#N/A</definedName>
    <definedName name="SG_33_05_7">"#REF!"</definedName>
    <definedName name="SG_33_06">#REF!</definedName>
    <definedName name="SG_33_06_1">#N/A</definedName>
    <definedName name="SG_33_06_2">#N/A</definedName>
    <definedName name="SG_33_06_7">"#REF!"</definedName>
    <definedName name="SG_33_07">#REF!</definedName>
    <definedName name="SG_33_07_1">#N/A</definedName>
    <definedName name="SG_33_07_2">#N/A</definedName>
    <definedName name="SG_33_07_7">"#REF!"</definedName>
    <definedName name="SG_33_08">#REF!</definedName>
    <definedName name="SG_33_08_1">#N/A</definedName>
    <definedName name="SG_33_08_2">#N/A</definedName>
    <definedName name="SG_33_08_7">"#REF!"</definedName>
    <definedName name="SG_33_09">#REF!</definedName>
    <definedName name="SG_33_09_1">#N/A</definedName>
    <definedName name="SG_33_09_2">#N/A</definedName>
    <definedName name="SG_33_09_7">"#REF!"</definedName>
    <definedName name="SG_33_10">#REF!</definedName>
    <definedName name="SG_33_10_1">#N/A</definedName>
    <definedName name="SG_33_10_2">#N/A</definedName>
    <definedName name="SG_33_10_7">"#REF!"</definedName>
    <definedName name="SG_33_11">#REF!</definedName>
    <definedName name="SG_33_11_1">#N/A</definedName>
    <definedName name="SG_33_11_2">#N/A</definedName>
    <definedName name="SG_33_11_7">"#REF!"</definedName>
    <definedName name="SG_33_12">#REF!</definedName>
    <definedName name="SG_33_12_1">#N/A</definedName>
    <definedName name="SG_33_12_2">#N/A</definedName>
    <definedName name="SG_33_12_7">"#REF!"</definedName>
    <definedName name="SG_33_13">#REF!</definedName>
    <definedName name="SG_33_13_1">#N/A</definedName>
    <definedName name="SG_33_13_2">#N/A</definedName>
    <definedName name="SG_33_13_7">"#REF!"</definedName>
    <definedName name="SG_33_14">#REF!</definedName>
    <definedName name="SG_33_14_1">#N/A</definedName>
    <definedName name="SG_33_14_2">#N/A</definedName>
    <definedName name="SG_33_14_7">"#REF!"</definedName>
    <definedName name="SG_33_15">#REF!</definedName>
    <definedName name="SG_33_15_1">#N/A</definedName>
    <definedName name="SG_33_15_2">#N/A</definedName>
    <definedName name="SG_33_15_7">"#REF!"</definedName>
    <definedName name="SG_33_16">#REF!</definedName>
    <definedName name="SG_33_16_1">#N/A</definedName>
    <definedName name="SG_33_16_2">#N/A</definedName>
    <definedName name="SG_33_16_7">"#REF!"</definedName>
    <definedName name="SG_33_17">#REF!</definedName>
    <definedName name="SG_33_17_1">#N/A</definedName>
    <definedName name="SG_33_17_2">#N/A</definedName>
    <definedName name="SG_33_17_7">"#REF!"</definedName>
    <definedName name="SG_33_18">#REF!</definedName>
    <definedName name="SG_33_18_1">#N/A</definedName>
    <definedName name="SG_33_18_2">#N/A</definedName>
    <definedName name="SG_33_18_7">"#REF!"</definedName>
    <definedName name="SG_33_19">#REF!</definedName>
    <definedName name="SG_33_19_1">#N/A</definedName>
    <definedName name="SG_33_19_2">#N/A</definedName>
    <definedName name="SG_33_19_7">"#REF!"</definedName>
    <definedName name="SG_33_20">#REF!</definedName>
    <definedName name="SG_33_20_1">#N/A</definedName>
    <definedName name="SG_33_20_2">#N/A</definedName>
    <definedName name="SG_33_20_7">"#REF!"</definedName>
    <definedName name="SG_33_21">#REF!</definedName>
    <definedName name="SG_33_21_1">#N/A</definedName>
    <definedName name="SG_33_21_2">#N/A</definedName>
    <definedName name="SG_33_21_7">"#REF!"</definedName>
    <definedName name="SG_33_22">#REF!</definedName>
    <definedName name="SG_33_22_1">#N/A</definedName>
    <definedName name="SG_33_22_2">#N/A</definedName>
    <definedName name="SG_33_22_7">"#REF!"</definedName>
    <definedName name="SG_33_23">#REF!</definedName>
    <definedName name="SG_33_23_1">#N/A</definedName>
    <definedName name="SG_33_23_2">#N/A</definedName>
    <definedName name="SG_33_23_7">"#REF!"</definedName>
    <definedName name="SG_33_24">#REF!</definedName>
    <definedName name="SG_33_24_1">#N/A</definedName>
    <definedName name="SG_33_24_2">#N/A</definedName>
    <definedName name="SG_33_24_7">"#REF!"</definedName>
    <definedName name="SG_33_25">#REF!</definedName>
    <definedName name="SG_33_25_1">#N/A</definedName>
    <definedName name="SG_33_25_2">#N/A</definedName>
    <definedName name="SG_33_25_7">"#REF!"</definedName>
    <definedName name="SG_33_26">#REF!</definedName>
    <definedName name="SG_33_26_1">#N/A</definedName>
    <definedName name="SG_33_26_2">#N/A</definedName>
    <definedName name="SG_33_26_7">"#REF!"</definedName>
    <definedName name="SG_33_27">#REF!</definedName>
    <definedName name="SG_33_27_1">#N/A</definedName>
    <definedName name="SG_33_27_2">#N/A</definedName>
    <definedName name="SG_33_27_7">"#REF!"</definedName>
    <definedName name="SG_33_28">#REF!</definedName>
    <definedName name="SG_33_28_1">#N/A</definedName>
    <definedName name="SG_33_28_2">#N/A</definedName>
    <definedName name="SG_33_28_7">"#REF!"</definedName>
    <definedName name="SG_33_29">#REF!</definedName>
    <definedName name="SG_33_29_1">#N/A</definedName>
    <definedName name="SG_33_29_2">#N/A</definedName>
    <definedName name="SG_33_29_7">"#REF!"</definedName>
    <definedName name="SG_33_30">#REF!</definedName>
    <definedName name="SG_33_30_1">#N/A</definedName>
    <definedName name="SG_33_30_2">#N/A</definedName>
    <definedName name="SG_33_30_7">"#REF!"</definedName>
    <definedName name="SG_34_01">#REF!</definedName>
    <definedName name="SG_34_01_1">#N/A</definedName>
    <definedName name="SG_34_01_7">"#REF!"</definedName>
    <definedName name="SG_34_02">#REF!</definedName>
    <definedName name="SG_34_02_1">#N/A</definedName>
    <definedName name="SG_34_02_7">"#REF!"</definedName>
    <definedName name="SG_34_03">#REF!</definedName>
    <definedName name="SG_34_03_1">#N/A</definedName>
    <definedName name="SG_34_03_7">"#REF!"</definedName>
    <definedName name="SG_34_04">#REF!</definedName>
    <definedName name="SG_34_04_1">#N/A</definedName>
    <definedName name="SG_34_04_7">"#REF!"</definedName>
    <definedName name="SG_34_05">#REF!</definedName>
    <definedName name="SG_34_05_1">#N/A</definedName>
    <definedName name="SG_34_05_7">"#REF!"</definedName>
    <definedName name="SG_34_06">#REF!</definedName>
    <definedName name="SG_34_06_1">#N/A</definedName>
    <definedName name="SG_34_06_7">"#REF!"</definedName>
    <definedName name="SG_34_07">#REF!</definedName>
    <definedName name="SG_34_07_1">#N/A</definedName>
    <definedName name="SG_34_07_7">"#REF!"</definedName>
    <definedName name="SG_34_08">#REF!</definedName>
    <definedName name="SG_34_08_1">#N/A</definedName>
    <definedName name="SG_34_08_7">"#REF!"</definedName>
    <definedName name="SG_34_09">#REF!</definedName>
    <definedName name="SG_34_09_1">#N/A</definedName>
    <definedName name="SG_34_09_7">"#REF!"</definedName>
    <definedName name="SG_34_10">#REF!</definedName>
    <definedName name="SG_34_10_1">#N/A</definedName>
    <definedName name="SG_34_10_2">#N/A</definedName>
    <definedName name="SG_34_10_7">"#REF!"</definedName>
    <definedName name="SG_34_11">#REF!</definedName>
    <definedName name="SG_34_11_1">#N/A</definedName>
    <definedName name="SG_34_11_2">#N/A</definedName>
    <definedName name="SG_34_11_7">"#REF!"</definedName>
    <definedName name="SG_34_12">#REF!</definedName>
    <definedName name="SG_34_12_1">#N/A</definedName>
    <definedName name="SG_34_12_2">#N/A</definedName>
    <definedName name="SG_34_12_7">"#REF!"</definedName>
    <definedName name="SG_34_13">#REF!</definedName>
    <definedName name="SG_34_13_1">#N/A</definedName>
    <definedName name="SG_34_13_2">#N/A</definedName>
    <definedName name="SG_34_13_7">"#REF!"</definedName>
    <definedName name="SG_34_14">#REF!</definedName>
    <definedName name="SG_34_14_1">#N/A</definedName>
    <definedName name="SG_34_14_2">#N/A</definedName>
    <definedName name="SG_34_14_7">"#REF!"</definedName>
    <definedName name="SG_34_15">#REF!</definedName>
    <definedName name="SG_34_15_1">#N/A</definedName>
    <definedName name="SG_34_15_2">#N/A</definedName>
    <definedName name="SG_34_15_7">"#REF!"</definedName>
    <definedName name="SG_34_16">#REF!</definedName>
    <definedName name="SG_34_16_1">#N/A</definedName>
    <definedName name="SG_34_16_2">#N/A</definedName>
    <definedName name="SG_34_16_7">"#REF!"</definedName>
    <definedName name="SG_34_17">#REF!</definedName>
    <definedName name="SG_34_17_1">#N/A</definedName>
    <definedName name="SG_34_17_2">#N/A</definedName>
    <definedName name="SG_34_17_7">"#REF!"</definedName>
    <definedName name="SG_34_18">#REF!</definedName>
    <definedName name="SG_34_18_1">#N/A</definedName>
    <definedName name="SG_34_18_2">#N/A</definedName>
    <definedName name="SG_34_18_7">"#REF!"</definedName>
    <definedName name="SG_34_19">#REF!</definedName>
    <definedName name="SG_34_19_1">#N/A</definedName>
    <definedName name="SG_34_19_2">#N/A</definedName>
    <definedName name="SG_34_19_7">"#REF!"</definedName>
    <definedName name="SG_34_20">#REF!</definedName>
    <definedName name="SG_34_20_1">#N/A</definedName>
    <definedName name="SG_34_20_2">#N/A</definedName>
    <definedName name="SG_34_20_7">"#REF!"</definedName>
    <definedName name="SG_34_21">#REF!</definedName>
    <definedName name="SG_34_21_1">#N/A</definedName>
    <definedName name="SG_34_21_2">#N/A</definedName>
    <definedName name="SG_34_21_7">"#REF!"</definedName>
    <definedName name="SG_34_22">#REF!</definedName>
    <definedName name="SG_34_22_1">#N/A</definedName>
    <definedName name="SG_34_22_2">#N/A</definedName>
    <definedName name="SG_34_22_7">"#REF!"</definedName>
    <definedName name="SG_34_23">#REF!</definedName>
    <definedName name="SG_34_23_1">#N/A</definedName>
    <definedName name="SG_34_23_2">#N/A</definedName>
    <definedName name="SG_34_23_7">"#REF!"</definedName>
    <definedName name="SG_34_24">#REF!</definedName>
    <definedName name="SG_34_24_1">#N/A</definedName>
    <definedName name="SG_34_24_2">#N/A</definedName>
    <definedName name="SG_34_24_7">"#REF!"</definedName>
    <definedName name="SG_34_25">#REF!</definedName>
    <definedName name="SG_34_25_1">#N/A</definedName>
    <definedName name="SG_34_25_2">#N/A</definedName>
    <definedName name="SG_34_25_7">"#REF!"</definedName>
    <definedName name="SG_34_26">#REF!</definedName>
    <definedName name="SG_34_26_1">#N/A</definedName>
    <definedName name="SG_34_26_2">#N/A</definedName>
    <definedName name="SG_34_26_7">"#REF!"</definedName>
    <definedName name="SG_34_27">#REF!</definedName>
    <definedName name="SG_34_27_1">#N/A</definedName>
    <definedName name="SG_34_27_2">#N/A</definedName>
    <definedName name="SG_34_27_7">"#REF!"</definedName>
    <definedName name="SG_34_28">#REF!</definedName>
    <definedName name="SG_34_28_1">#N/A</definedName>
    <definedName name="SG_34_28_2">#N/A</definedName>
    <definedName name="SG_34_28_7">"#REF!"</definedName>
    <definedName name="SG_34_29">#REF!</definedName>
    <definedName name="SG_34_29_1">#N/A</definedName>
    <definedName name="SG_34_29_2">#N/A</definedName>
    <definedName name="SG_34_29_7">"#REF!"</definedName>
    <definedName name="SG_34_30">#REF!</definedName>
    <definedName name="SG_34_30_1">#N/A</definedName>
    <definedName name="SG_34_30_2">#N/A</definedName>
    <definedName name="SG_34_30_7">"#REF!"</definedName>
    <definedName name="SG_35_01">#REF!</definedName>
    <definedName name="SG_35_01_1">#N/A</definedName>
    <definedName name="SG_35_01_7">"#REF!"</definedName>
    <definedName name="SG_35_02">#REF!</definedName>
    <definedName name="SG_35_02_1">#N/A</definedName>
    <definedName name="SG_35_02_7">"#REF!"</definedName>
    <definedName name="SG_35_03">#REF!</definedName>
    <definedName name="SG_35_03_1">#N/A</definedName>
    <definedName name="SG_35_03_7">"#REF!"</definedName>
    <definedName name="SG_35_04">#REF!</definedName>
    <definedName name="SG_35_04_1">#N/A</definedName>
    <definedName name="SG_35_04_7">"#REF!"</definedName>
    <definedName name="SG_35_05">#REF!</definedName>
    <definedName name="SG_35_05_1">#N/A</definedName>
    <definedName name="SG_35_05_2">#N/A</definedName>
    <definedName name="SG_35_05_7">"#REF!"</definedName>
    <definedName name="SG_35_06">#REF!</definedName>
    <definedName name="SG_35_06_1">#N/A</definedName>
    <definedName name="SG_35_06_2">#N/A</definedName>
    <definedName name="SG_35_06_7">"#REF!"</definedName>
    <definedName name="SG_35_07">#REF!</definedName>
    <definedName name="SG_35_07_1">#N/A</definedName>
    <definedName name="SG_35_07_2">#N/A</definedName>
    <definedName name="SG_35_07_7">"#REF!"</definedName>
    <definedName name="SG_35_08">#REF!</definedName>
    <definedName name="SG_35_08_1">#N/A</definedName>
    <definedName name="SG_35_08_2">#N/A</definedName>
    <definedName name="SG_35_08_7">"#REF!"</definedName>
    <definedName name="SG_35_09">#REF!</definedName>
    <definedName name="SG_35_09_1">#N/A</definedName>
    <definedName name="SG_35_09_2">#N/A</definedName>
    <definedName name="SG_35_09_7">"#REF!"</definedName>
    <definedName name="SG_35_10">#REF!</definedName>
    <definedName name="SG_35_10_1">#N/A</definedName>
    <definedName name="SG_35_10_2">#N/A</definedName>
    <definedName name="SG_35_10_7">"#REF!"</definedName>
    <definedName name="SG_35_11">#REF!</definedName>
    <definedName name="SG_35_11_1">#N/A</definedName>
    <definedName name="SG_35_11_2">#N/A</definedName>
    <definedName name="SG_35_11_7">"#REF!"</definedName>
    <definedName name="SG_35_12">#REF!</definedName>
    <definedName name="SG_35_12_1">#N/A</definedName>
    <definedName name="SG_35_12_2">#N/A</definedName>
    <definedName name="SG_35_12_7">"#REF!"</definedName>
    <definedName name="SG_35_13">#REF!</definedName>
    <definedName name="SG_35_13_1">#N/A</definedName>
    <definedName name="SG_35_13_2">#N/A</definedName>
    <definedName name="SG_35_13_7">"#REF!"</definedName>
    <definedName name="SG_35_14">#REF!</definedName>
    <definedName name="SG_35_14_1">#N/A</definedName>
    <definedName name="SG_35_14_2">#N/A</definedName>
    <definedName name="SG_35_14_7">"#REF!"</definedName>
    <definedName name="SG_35_15">#REF!</definedName>
    <definedName name="SG_35_15_1">#N/A</definedName>
    <definedName name="SG_35_15_2">#N/A</definedName>
    <definedName name="SG_35_15_7">"#REF!"</definedName>
    <definedName name="SG_35_16">#REF!</definedName>
    <definedName name="SG_35_16_1">#N/A</definedName>
    <definedName name="SG_35_16_2">#N/A</definedName>
    <definedName name="SG_35_16_7">"#REF!"</definedName>
    <definedName name="SG_35_17">#REF!</definedName>
    <definedName name="SG_35_17_1">#N/A</definedName>
    <definedName name="SG_35_17_2">#N/A</definedName>
    <definedName name="SG_35_17_7">"#REF!"</definedName>
    <definedName name="SG_35_18">#REF!</definedName>
    <definedName name="SG_35_18_1">#N/A</definedName>
    <definedName name="SG_35_18_2">#N/A</definedName>
    <definedName name="SG_35_18_7">"#REF!"</definedName>
    <definedName name="SG_35_19">#REF!</definedName>
    <definedName name="SG_35_19_1">#N/A</definedName>
    <definedName name="SG_35_19_2">#N/A</definedName>
    <definedName name="SG_35_19_7">"#REF!"</definedName>
    <definedName name="SG_35_20">#REF!</definedName>
    <definedName name="SG_35_20_1">#N/A</definedName>
    <definedName name="SG_35_20_2">#N/A</definedName>
    <definedName name="SG_35_20_7">"#REF!"</definedName>
    <definedName name="SG_35_21">#REF!</definedName>
    <definedName name="SG_35_21_1">#N/A</definedName>
    <definedName name="SG_35_21_2">#N/A</definedName>
    <definedName name="SG_35_21_7">"#REF!"</definedName>
    <definedName name="SG_35_22">#REF!</definedName>
    <definedName name="SG_35_22_1">#N/A</definedName>
    <definedName name="SG_35_22_2">#N/A</definedName>
    <definedName name="SG_35_22_7">"#REF!"</definedName>
    <definedName name="SG_35_23">#REF!</definedName>
    <definedName name="SG_35_23_1">#N/A</definedName>
    <definedName name="SG_35_23_2">#N/A</definedName>
    <definedName name="SG_35_23_7">"#REF!"</definedName>
    <definedName name="SG_35_24">#REF!</definedName>
    <definedName name="SG_35_24_1">#N/A</definedName>
    <definedName name="SG_35_24_2">#N/A</definedName>
    <definedName name="SG_35_24_7">"#REF!"</definedName>
    <definedName name="SG_35_25">#REF!</definedName>
    <definedName name="SG_35_25_1">#N/A</definedName>
    <definedName name="SG_35_25_2">#N/A</definedName>
    <definedName name="SG_35_25_7">"#REF!"</definedName>
    <definedName name="SG_35_26">#REF!</definedName>
    <definedName name="SG_35_26_1">#N/A</definedName>
    <definedName name="SG_35_26_2">#N/A</definedName>
    <definedName name="SG_35_26_7">"#REF!"</definedName>
    <definedName name="SG_35_27">#REF!</definedName>
    <definedName name="SG_35_27_1">#N/A</definedName>
    <definedName name="SG_35_27_2">#N/A</definedName>
    <definedName name="SG_35_27_7">"#REF!"</definedName>
    <definedName name="SG_35_28">#REF!</definedName>
    <definedName name="SG_35_28_1">#N/A</definedName>
    <definedName name="SG_35_28_2">#N/A</definedName>
    <definedName name="SG_35_28_7">"#REF!"</definedName>
    <definedName name="SG_35_29">#REF!</definedName>
    <definedName name="SG_35_29_1">#N/A</definedName>
    <definedName name="SG_35_29_2">#N/A</definedName>
    <definedName name="SG_35_29_7">"#REF!"</definedName>
    <definedName name="SG_35_30">#REF!</definedName>
    <definedName name="SG_35_30_1">#N/A</definedName>
    <definedName name="SG_35_30_2">#N/A</definedName>
    <definedName name="SG_35_30_7">"#REF!"</definedName>
    <definedName name="SG_36_01">#REF!</definedName>
    <definedName name="SG_36_01_1">#N/A</definedName>
    <definedName name="SG_36_01_7">"#REF!"</definedName>
    <definedName name="SG_36_02">#REF!</definedName>
    <definedName name="SG_36_02_1">#N/A</definedName>
    <definedName name="SG_36_02_7">"#REF!"</definedName>
    <definedName name="SG_36_03">#REF!</definedName>
    <definedName name="SG_36_03_1">#N/A</definedName>
    <definedName name="SG_36_03_7">"#REF!"</definedName>
    <definedName name="SG_36_04">#REF!</definedName>
    <definedName name="SG_36_04_1">#N/A</definedName>
    <definedName name="SG_36_04_7">"#REF!"</definedName>
    <definedName name="SG_36_05">#REF!</definedName>
    <definedName name="SG_36_05_1">#N/A</definedName>
    <definedName name="SG_36_05_7">"#REF!"</definedName>
    <definedName name="SG_36_06">#REF!</definedName>
    <definedName name="SG_36_06_1">#N/A</definedName>
    <definedName name="SG_36_06_7">"#REF!"</definedName>
    <definedName name="SG_36_07">#REF!</definedName>
    <definedName name="SG_36_07_1">#N/A</definedName>
    <definedName name="SG_36_07_7">"#REF!"</definedName>
    <definedName name="SG_36_08">#REF!</definedName>
    <definedName name="SG_36_08_1">#N/A</definedName>
    <definedName name="SG_36_08_2">#N/A</definedName>
    <definedName name="SG_36_08_7">"#REF!"</definedName>
    <definedName name="SG_36_09">#REF!</definedName>
    <definedName name="SG_36_09_1">#N/A</definedName>
    <definedName name="SG_36_09_2">#N/A</definedName>
    <definedName name="SG_36_09_7">"#REF!"</definedName>
    <definedName name="SG_36_10">#REF!</definedName>
    <definedName name="SG_36_10_1">#N/A</definedName>
    <definedName name="SG_36_10_2">#N/A</definedName>
    <definedName name="SG_36_10_7">"#REF!"</definedName>
    <definedName name="SG_36_11">#REF!</definedName>
    <definedName name="SG_36_11_1">#N/A</definedName>
    <definedName name="SG_36_11_2">#N/A</definedName>
    <definedName name="SG_36_11_7">"#REF!"</definedName>
    <definedName name="SG_36_12">#REF!</definedName>
    <definedName name="SG_36_12_1">#N/A</definedName>
    <definedName name="SG_36_12_2">#N/A</definedName>
    <definedName name="SG_36_12_7">"#REF!"</definedName>
    <definedName name="SG_36_13">#REF!</definedName>
    <definedName name="SG_36_13_1">#N/A</definedName>
    <definedName name="SG_36_13_2">#N/A</definedName>
    <definedName name="SG_36_13_7">"#REF!"</definedName>
    <definedName name="SG_36_14">#REF!</definedName>
    <definedName name="SG_36_14_1">#N/A</definedName>
    <definedName name="SG_36_14_2">#N/A</definedName>
    <definedName name="SG_36_14_7">"#REF!"</definedName>
    <definedName name="SG_36_15">#REF!</definedName>
    <definedName name="SG_36_15_1">#N/A</definedName>
    <definedName name="SG_36_15_2">#N/A</definedName>
    <definedName name="SG_36_15_7">"#REF!"</definedName>
    <definedName name="SG_36_16">#REF!</definedName>
    <definedName name="SG_36_16_1">#N/A</definedName>
    <definedName name="SG_36_16_2">#N/A</definedName>
    <definedName name="SG_36_16_7">"#REF!"</definedName>
    <definedName name="SG_36_17">#REF!</definedName>
    <definedName name="SG_36_17_1">#N/A</definedName>
    <definedName name="SG_36_17_2">#N/A</definedName>
    <definedName name="SG_36_17_7">"#REF!"</definedName>
    <definedName name="SG_36_18">#REF!</definedName>
    <definedName name="SG_36_18_1">#N/A</definedName>
    <definedName name="SG_36_18_2">#N/A</definedName>
    <definedName name="SG_36_18_7">"#REF!"</definedName>
    <definedName name="SG_36_19">#REF!</definedName>
    <definedName name="SG_36_19_1">#N/A</definedName>
    <definedName name="SG_36_19_2">#N/A</definedName>
    <definedName name="SG_36_19_7">"#REF!"</definedName>
    <definedName name="SG_36_20">#REF!</definedName>
    <definedName name="SG_36_20_1">#N/A</definedName>
    <definedName name="SG_36_20_2">#N/A</definedName>
    <definedName name="SG_36_20_7">"#REF!"</definedName>
    <definedName name="SG_36_21">#REF!</definedName>
    <definedName name="SG_36_21_1">#N/A</definedName>
    <definedName name="SG_36_21_2">#N/A</definedName>
    <definedName name="SG_36_21_7">"#REF!"</definedName>
    <definedName name="SG_36_22">#REF!</definedName>
    <definedName name="SG_36_22_1">#N/A</definedName>
    <definedName name="SG_36_22_2">#N/A</definedName>
    <definedName name="SG_36_22_7">"#REF!"</definedName>
    <definedName name="SG_36_23">#REF!</definedName>
    <definedName name="SG_36_23_1">#N/A</definedName>
    <definedName name="SG_36_23_2">#N/A</definedName>
    <definedName name="SG_36_23_7">"#REF!"</definedName>
    <definedName name="SG_36_24">#REF!</definedName>
    <definedName name="SG_36_24_1">#N/A</definedName>
    <definedName name="SG_36_24_2">#N/A</definedName>
    <definedName name="SG_36_24_7">"#REF!"</definedName>
    <definedName name="SG_36_25">#REF!</definedName>
    <definedName name="SG_36_25_1">#N/A</definedName>
    <definedName name="SG_36_25_2">#N/A</definedName>
    <definedName name="SG_36_25_7">"#REF!"</definedName>
    <definedName name="SG_36_26">#REF!</definedName>
    <definedName name="SG_36_26_1">#N/A</definedName>
    <definedName name="SG_36_26_2">#N/A</definedName>
    <definedName name="SG_36_26_7">"#REF!"</definedName>
    <definedName name="SG_36_27">#REF!</definedName>
    <definedName name="SG_36_27_1">#N/A</definedName>
    <definedName name="SG_36_27_2">#N/A</definedName>
    <definedName name="SG_36_27_7">"#REF!"</definedName>
    <definedName name="SG_36_28">#REF!</definedName>
    <definedName name="SG_36_28_1">#N/A</definedName>
    <definedName name="SG_36_28_2">#N/A</definedName>
    <definedName name="SG_36_28_7">"#REF!"</definedName>
    <definedName name="SG_36_29">#REF!</definedName>
    <definedName name="SG_36_29_1">#N/A</definedName>
    <definedName name="SG_36_29_2">#N/A</definedName>
    <definedName name="SG_36_29_7">"#REF!"</definedName>
    <definedName name="SG_36_30">#REF!</definedName>
    <definedName name="SG_36_30_1">#N/A</definedName>
    <definedName name="SG_36_30_2">#N/A</definedName>
    <definedName name="SG_36_30_7">"#REF!"</definedName>
    <definedName name="SG_37_01">#REF!</definedName>
    <definedName name="SG_37_01_1">#N/A</definedName>
    <definedName name="SG_37_01_7">"#REF!"</definedName>
    <definedName name="SG_37_02">#REF!</definedName>
    <definedName name="SG_37_02_1">#N/A</definedName>
    <definedName name="SG_37_02_7">"#REF!"</definedName>
    <definedName name="SG_37_03">#REF!</definedName>
    <definedName name="SG_37_03_1">#N/A</definedName>
    <definedName name="SG_37_03_7">"#REF!"</definedName>
    <definedName name="SG_37_04">#REF!</definedName>
    <definedName name="SG_37_04_1">#N/A</definedName>
    <definedName name="SG_37_04_2">#N/A</definedName>
    <definedName name="SG_37_04_7">"#REF!"</definedName>
    <definedName name="SG_37_05">#REF!</definedName>
    <definedName name="SG_37_05_1">#N/A</definedName>
    <definedName name="SG_37_05_2">#N/A</definedName>
    <definedName name="SG_37_05_7">"#REF!"</definedName>
    <definedName name="SG_37_06">#REF!</definedName>
    <definedName name="SG_37_06_1">#N/A</definedName>
    <definedName name="SG_37_06_2">#N/A</definedName>
    <definedName name="SG_37_06_7">"#REF!"</definedName>
    <definedName name="SG_37_07">#REF!</definedName>
    <definedName name="SG_37_07_1">#N/A</definedName>
    <definedName name="SG_37_07_2">#N/A</definedName>
    <definedName name="SG_37_07_7">"#REF!"</definedName>
    <definedName name="SG_37_08">#REF!</definedName>
    <definedName name="SG_37_08_1">#N/A</definedName>
    <definedName name="SG_37_08_2">#N/A</definedName>
    <definedName name="SG_37_08_7">"#REF!"</definedName>
    <definedName name="SG_37_09">#REF!</definedName>
    <definedName name="SG_37_09_1">#N/A</definedName>
    <definedName name="SG_37_09_2">#N/A</definedName>
    <definedName name="SG_37_09_7">"#REF!"</definedName>
    <definedName name="SG_37_10">#REF!</definedName>
    <definedName name="SG_37_10_1">#N/A</definedName>
    <definedName name="SG_37_10_2">#N/A</definedName>
    <definedName name="SG_37_10_7">"#REF!"</definedName>
    <definedName name="SG_37_11">#REF!</definedName>
    <definedName name="SG_37_11_1">#N/A</definedName>
    <definedName name="SG_37_11_2">#N/A</definedName>
    <definedName name="SG_37_11_7">"#REF!"</definedName>
    <definedName name="SG_37_12">#REF!</definedName>
    <definedName name="SG_37_12_1">#N/A</definedName>
    <definedName name="SG_37_12_2">#N/A</definedName>
    <definedName name="SG_37_12_7">"#REF!"</definedName>
    <definedName name="SG_37_13">#REF!</definedName>
    <definedName name="SG_37_13_1">#N/A</definedName>
    <definedName name="SG_37_13_2">#N/A</definedName>
    <definedName name="SG_37_13_7">"#REF!"</definedName>
    <definedName name="SG_37_14">#REF!</definedName>
    <definedName name="SG_37_14_1">#N/A</definedName>
    <definedName name="SG_37_14_2">#N/A</definedName>
    <definedName name="SG_37_14_7">"#REF!"</definedName>
    <definedName name="SG_37_15">#REF!</definedName>
    <definedName name="SG_37_15_1">#N/A</definedName>
    <definedName name="SG_37_15_2">#N/A</definedName>
    <definedName name="SG_37_15_7">"#REF!"</definedName>
    <definedName name="SG_37_16">#REF!</definedName>
    <definedName name="SG_37_16_1">#N/A</definedName>
    <definedName name="SG_37_16_2">#N/A</definedName>
    <definedName name="SG_37_16_7">"#REF!"</definedName>
    <definedName name="SG_37_17">#REF!</definedName>
    <definedName name="SG_37_17_1">#N/A</definedName>
    <definedName name="SG_37_17_2">#N/A</definedName>
    <definedName name="SG_37_17_7">"#REF!"</definedName>
    <definedName name="SG_37_18">#REF!</definedName>
    <definedName name="SG_37_18_1">#N/A</definedName>
    <definedName name="SG_37_18_2">#N/A</definedName>
    <definedName name="SG_37_18_7">"#REF!"</definedName>
    <definedName name="SG_37_19">#REF!</definedName>
    <definedName name="SG_37_19_1">#N/A</definedName>
    <definedName name="SG_37_19_2">#N/A</definedName>
    <definedName name="SG_37_19_7">"#REF!"</definedName>
    <definedName name="SG_37_20">#REF!</definedName>
    <definedName name="SG_37_20_1">#N/A</definedName>
    <definedName name="SG_37_20_2">#N/A</definedName>
    <definedName name="SG_37_20_7">"#REF!"</definedName>
    <definedName name="SG_37_21">#REF!</definedName>
    <definedName name="SG_37_21_1">#N/A</definedName>
    <definedName name="SG_37_21_2">#N/A</definedName>
    <definedName name="SG_37_21_7">"#REF!"</definedName>
    <definedName name="SG_37_22">#REF!</definedName>
    <definedName name="SG_37_22_1">#N/A</definedName>
    <definedName name="SG_37_22_2">#N/A</definedName>
    <definedName name="SG_37_22_7">"#REF!"</definedName>
    <definedName name="SG_37_23">#REF!</definedName>
    <definedName name="SG_37_23_1">#N/A</definedName>
    <definedName name="SG_37_23_2">#N/A</definedName>
    <definedName name="SG_37_23_7">"#REF!"</definedName>
    <definedName name="SG_37_24">#REF!</definedName>
    <definedName name="SG_37_24_1">#N/A</definedName>
    <definedName name="SG_37_24_2">#N/A</definedName>
    <definedName name="SG_37_24_7">"#REF!"</definedName>
    <definedName name="SG_37_25">#REF!</definedName>
    <definedName name="SG_37_25_1">#N/A</definedName>
    <definedName name="SG_37_25_2">#N/A</definedName>
    <definedName name="SG_37_25_7">"#REF!"</definedName>
    <definedName name="SG_37_26">#REF!</definedName>
    <definedName name="SG_37_26_1">#N/A</definedName>
    <definedName name="SG_37_26_2">#N/A</definedName>
    <definedName name="SG_37_26_7">"#REF!"</definedName>
    <definedName name="SG_37_27">#REF!</definedName>
    <definedName name="SG_37_27_1">#N/A</definedName>
    <definedName name="SG_37_27_2">#N/A</definedName>
    <definedName name="SG_37_27_7">"#REF!"</definedName>
    <definedName name="SG_37_28">#REF!</definedName>
    <definedName name="SG_37_28_1">#N/A</definedName>
    <definedName name="SG_37_28_2">#N/A</definedName>
    <definedName name="SG_37_28_7">"#REF!"</definedName>
    <definedName name="SG_37_29">#REF!</definedName>
    <definedName name="SG_37_29_1">#N/A</definedName>
    <definedName name="SG_37_29_2">#N/A</definedName>
    <definedName name="SG_37_29_7">"#REF!"</definedName>
    <definedName name="SG_37_30">#REF!</definedName>
    <definedName name="SG_37_30_1">#N/A</definedName>
    <definedName name="SG_37_30_2">#N/A</definedName>
    <definedName name="SG_37_30_7">"#REF!"</definedName>
    <definedName name="SG_38_01">#REF!</definedName>
    <definedName name="SG_38_01_1">#N/A</definedName>
    <definedName name="SG_38_01_2">#N/A</definedName>
    <definedName name="SG_38_01_7">"#REF!"</definedName>
    <definedName name="SG_38_02">#REF!</definedName>
    <definedName name="SG_38_02_1">#N/A</definedName>
    <definedName name="SG_38_02_2">#N/A</definedName>
    <definedName name="SG_38_02_7">"#REF!"</definedName>
    <definedName name="SG_38_03">#REF!</definedName>
    <definedName name="SG_38_03_1">#N/A</definedName>
    <definedName name="SG_38_03_2">#N/A</definedName>
    <definedName name="SG_38_03_7">"#REF!"</definedName>
    <definedName name="SG_38_04">#REF!</definedName>
    <definedName name="SG_38_04_1">#N/A</definedName>
    <definedName name="SG_38_04_2">#N/A</definedName>
    <definedName name="SG_38_04_7">"#REF!"</definedName>
    <definedName name="SG_38_05">#REF!</definedName>
    <definedName name="SG_38_05_1">#N/A</definedName>
    <definedName name="SG_38_05_2">#N/A</definedName>
    <definedName name="SG_38_05_7">"#REF!"</definedName>
    <definedName name="SG_38_06">#REF!</definedName>
    <definedName name="SG_38_06_1">#N/A</definedName>
    <definedName name="SG_38_06_2">#N/A</definedName>
    <definedName name="SG_38_06_7">"#REF!"</definedName>
    <definedName name="SG_38_07">#REF!</definedName>
    <definedName name="SG_38_07_1">#N/A</definedName>
    <definedName name="SG_38_07_2">#N/A</definedName>
    <definedName name="SG_38_07_7">"#REF!"</definedName>
    <definedName name="SG_38_08">#REF!</definedName>
    <definedName name="SG_38_08_1">#N/A</definedName>
    <definedName name="SG_38_08_2">#N/A</definedName>
    <definedName name="SG_38_08_7">"#REF!"</definedName>
    <definedName name="SG_38_09">#REF!</definedName>
    <definedName name="SG_38_09_1">#N/A</definedName>
    <definedName name="SG_38_09_2">#N/A</definedName>
    <definedName name="SG_38_09_7">"#REF!"</definedName>
    <definedName name="SG_38_10">#REF!</definedName>
    <definedName name="SG_38_10_1">#N/A</definedName>
    <definedName name="SG_38_10_2">#N/A</definedName>
    <definedName name="SG_38_10_7">"#REF!"</definedName>
    <definedName name="SG_38_11">#REF!</definedName>
    <definedName name="SG_38_11_1">#N/A</definedName>
    <definedName name="SG_38_11_2">#N/A</definedName>
    <definedName name="SG_38_11_7">"#REF!"</definedName>
    <definedName name="SG_38_12">#REF!</definedName>
    <definedName name="SG_38_12_1">#N/A</definedName>
    <definedName name="SG_38_12_2">#N/A</definedName>
    <definedName name="SG_38_12_7">"#REF!"</definedName>
    <definedName name="SG_38_13">#REF!</definedName>
    <definedName name="SG_38_13_1">#N/A</definedName>
    <definedName name="SG_38_13_2">#N/A</definedName>
    <definedName name="SG_38_13_7">"#REF!"</definedName>
    <definedName name="SG_38_14">#REF!</definedName>
    <definedName name="SG_38_14_1">#N/A</definedName>
    <definedName name="SG_38_14_2">#N/A</definedName>
    <definedName name="SG_38_14_7">"#REF!"</definedName>
    <definedName name="SG_38_15">#REF!</definedName>
    <definedName name="SG_38_15_1">#N/A</definedName>
    <definedName name="SG_38_15_2">#N/A</definedName>
    <definedName name="SG_38_15_7">"#REF!"</definedName>
    <definedName name="SG_38_16">#REF!</definedName>
    <definedName name="SG_38_16_1">#N/A</definedName>
    <definedName name="SG_38_16_2">#N/A</definedName>
    <definedName name="SG_38_16_7">"#REF!"</definedName>
    <definedName name="SG_38_17">#REF!</definedName>
    <definedName name="SG_38_17_1">#N/A</definedName>
    <definedName name="SG_38_17_2">#N/A</definedName>
    <definedName name="SG_38_17_7">"#REF!"</definedName>
    <definedName name="SG_38_18">#REF!</definedName>
    <definedName name="SG_38_18_1">#N/A</definedName>
    <definedName name="SG_38_18_2">#N/A</definedName>
    <definedName name="SG_38_18_7">"#REF!"</definedName>
    <definedName name="SG_38_19">#REF!</definedName>
    <definedName name="SG_38_19_1">#N/A</definedName>
    <definedName name="SG_38_19_2">#N/A</definedName>
    <definedName name="SG_38_19_7">"#REF!"</definedName>
    <definedName name="SG_38_20">#REF!</definedName>
    <definedName name="SG_38_20_1">#N/A</definedName>
    <definedName name="SG_38_20_2">#N/A</definedName>
    <definedName name="SG_38_20_7">"#REF!"</definedName>
    <definedName name="SG_38_21">#REF!</definedName>
    <definedName name="SG_38_21_1">#N/A</definedName>
    <definedName name="SG_38_21_2">#N/A</definedName>
    <definedName name="SG_38_21_7">"#REF!"</definedName>
    <definedName name="SG_38_22">#REF!</definedName>
    <definedName name="SG_38_22_1">#N/A</definedName>
    <definedName name="SG_38_22_2">#N/A</definedName>
    <definedName name="SG_38_22_7">"#REF!"</definedName>
    <definedName name="SG_38_23">#REF!</definedName>
    <definedName name="SG_38_23_1">#N/A</definedName>
    <definedName name="SG_38_23_2">#N/A</definedName>
    <definedName name="SG_38_23_7">"#REF!"</definedName>
    <definedName name="SG_38_24">#REF!</definedName>
    <definedName name="SG_38_24_1">#N/A</definedName>
    <definedName name="SG_38_24_2">#N/A</definedName>
    <definedName name="SG_38_24_7">"#REF!"</definedName>
    <definedName name="SG_38_25">#REF!</definedName>
    <definedName name="SG_38_25_1">#N/A</definedName>
    <definedName name="SG_38_25_2">#N/A</definedName>
    <definedName name="SG_38_25_7">"#REF!"</definedName>
    <definedName name="SG_38_26">#REF!</definedName>
    <definedName name="SG_38_26_1">#N/A</definedName>
    <definedName name="SG_38_26_2">#N/A</definedName>
    <definedName name="SG_38_26_7">"#REF!"</definedName>
    <definedName name="SG_38_27">#REF!</definedName>
    <definedName name="SG_38_27_1">#N/A</definedName>
    <definedName name="SG_38_27_2">#N/A</definedName>
    <definedName name="SG_38_27_7">"#REF!"</definedName>
    <definedName name="SG_38_28">#REF!</definedName>
    <definedName name="SG_38_28_1">#N/A</definedName>
    <definedName name="SG_38_28_2">#N/A</definedName>
    <definedName name="SG_38_28_7">"#REF!"</definedName>
    <definedName name="SG_38_29">#REF!</definedName>
    <definedName name="SG_38_29_1">#N/A</definedName>
    <definedName name="SG_38_29_2">#N/A</definedName>
    <definedName name="SG_38_29_7">"#REF!"</definedName>
    <definedName name="SG_38_30">#REF!</definedName>
    <definedName name="SG_38_30_1">#N/A</definedName>
    <definedName name="SG_38_30_2">#N/A</definedName>
    <definedName name="SG_38_30_7">"#REF!"</definedName>
    <definedName name="SG_39_01">#REF!</definedName>
    <definedName name="SG_39_01_1">#N/A</definedName>
    <definedName name="SG_39_01_2">#N/A</definedName>
    <definedName name="SG_39_01_7">"#REF!"</definedName>
    <definedName name="SG_39_02">#REF!</definedName>
    <definedName name="SG_39_02_1">#N/A</definedName>
    <definedName name="SG_39_02_2">#N/A</definedName>
    <definedName name="SG_39_02_7">"#REF!"</definedName>
    <definedName name="SG_39_03">#REF!</definedName>
    <definedName name="SG_39_03_1">#N/A</definedName>
    <definedName name="SG_39_03_2">#N/A</definedName>
    <definedName name="SG_39_03_7">"#REF!"</definedName>
    <definedName name="SG_39_04">#REF!</definedName>
    <definedName name="SG_39_04_1">#N/A</definedName>
    <definedName name="SG_39_04_2">#N/A</definedName>
    <definedName name="SG_39_04_7">"#REF!"</definedName>
    <definedName name="SG_39_05">#REF!</definedName>
    <definedName name="SG_39_05_1">#N/A</definedName>
    <definedName name="SG_39_05_2">#N/A</definedName>
    <definedName name="SG_39_05_7">"#REF!"</definedName>
    <definedName name="SG_39_06">#REF!</definedName>
    <definedName name="SG_39_06_1">#N/A</definedName>
    <definedName name="SG_39_06_2">#N/A</definedName>
    <definedName name="SG_39_06_7">"#REF!"</definedName>
    <definedName name="SG_39_07">#REF!</definedName>
    <definedName name="SG_39_07_1">#N/A</definedName>
    <definedName name="SG_39_07_2">#N/A</definedName>
    <definedName name="SG_39_07_7">"#REF!"</definedName>
    <definedName name="SG_39_08">#REF!</definedName>
    <definedName name="SG_39_08_1">#N/A</definedName>
    <definedName name="SG_39_08_2">#N/A</definedName>
    <definedName name="SG_39_08_7">"#REF!"</definedName>
    <definedName name="SG_39_09">#REF!</definedName>
    <definedName name="SG_39_09_1">#N/A</definedName>
    <definedName name="SG_39_09_2">#N/A</definedName>
    <definedName name="SG_39_09_7">"#REF!"</definedName>
    <definedName name="SG_39_10">#REF!</definedName>
    <definedName name="SG_39_10_1">#N/A</definedName>
    <definedName name="SG_39_10_2">#N/A</definedName>
    <definedName name="SG_39_10_7">"#REF!"</definedName>
    <definedName name="SG_39_11">#REF!</definedName>
    <definedName name="SG_39_11_1">#N/A</definedName>
    <definedName name="SG_39_11_2">#N/A</definedName>
    <definedName name="SG_39_11_7">"#REF!"</definedName>
    <definedName name="SG_39_12">#REF!</definedName>
    <definedName name="SG_39_12_1">#N/A</definedName>
    <definedName name="SG_39_12_2">#N/A</definedName>
    <definedName name="SG_39_12_7">"#REF!"</definedName>
    <definedName name="SG_39_13">#REF!</definedName>
    <definedName name="SG_39_13_1">#N/A</definedName>
    <definedName name="SG_39_13_2">#N/A</definedName>
    <definedName name="SG_39_13_7">"#REF!"</definedName>
    <definedName name="SG_39_14">#REF!</definedName>
    <definedName name="SG_39_14_1">#N/A</definedName>
    <definedName name="SG_39_14_2">#N/A</definedName>
    <definedName name="SG_39_14_7">"#REF!"</definedName>
    <definedName name="SG_39_15">#REF!</definedName>
    <definedName name="SG_39_15_1">#N/A</definedName>
    <definedName name="SG_39_15_2">#N/A</definedName>
    <definedName name="SG_39_15_7">"#REF!"</definedName>
    <definedName name="SG_39_16">#REF!</definedName>
    <definedName name="SG_39_16_1">#N/A</definedName>
    <definedName name="SG_39_16_2">#N/A</definedName>
    <definedName name="SG_39_16_7">"#REF!"</definedName>
    <definedName name="SG_39_17">#REF!</definedName>
    <definedName name="SG_39_17_1">#N/A</definedName>
    <definedName name="SG_39_17_2">#N/A</definedName>
    <definedName name="SG_39_17_7">"#REF!"</definedName>
    <definedName name="SG_39_18">#REF!</definedName>
    <definedName name="SG_39_18_1">#N/A</definedName>
    <definedName name="SG_39_18_2">#N/A</definedName>
    <definedName name="SG_39_18_7">"#REF!"</definedName>
    <definedName name="SG_39_19">#REF!</definedName>
    <definedName name="SG_39_19_1">#N/A</definedName>
    <definedName name="SG_39_19_2">#N/A</definedName>
    <definedName name="SG_39_19_7">"#REF!"</definedName>
    <definedName name="SG_39_20">#REF!</definedName>
    <definedName name="SG_39_20_1">#N/A</definedName>
    <definedName name="SG_39_20_2">#N/A</definedName>
    <definedName name="SG_39_20_7">"#REF!"</definedName>
    <definedName name="SG_39_21">#REF!</definedName>
    <definedName name="SG_39_21_1">#N/A</definedName>
    <definedName name="SG_39_21_2">#N/A</definedName>
    <definedName name="SG_39_21_7">"#REF!"</definedName>
    <definedName name="SG_39_22">#REF!</definedName>
    <definedName name="SG_39_22_1">#N/A</definedName>
    <definedName name="SG_39_22_2">#N/A</definedName>
    <definedName name="SG_39_22_7">"#REF!"</definedName>
    <definedName name="SG_39_23">#REF!</definedName>
    <definedName name="SG_39_23_1">#N/A</definedName>
    <definedName name="SG_39_23_2">#N/A</definedName>
    <definedName name="SG_39_23_7">"#REF!"</definedName>
    <definedName name="SG_39_24">#REF!</definedName>
    <definedName name="SG_39_24_1">#N/A</definedName>
    <definedName name="SG_39_24_2">#N/A</definedName>
    <definedName name="SG_39_24_7">"#REF!"</definedName>
    <definedName name="SG_39_25">#REF!</definedName>
    <definedName name="SG_39_25_1">#N/A</definedName>
    <definedName name="SG_39_25_2">#N/A</definedName>
    <definedName name="SG_39_25_7">"#REF!"</definedName>
    <definedName name="SG_39_26">#REF!</definedName>
    <definedName name="SG_39_26_1">#N/A</definedName>
    <definedName name="SG_39_26_2">#N/A</definedName>
    <definedName name="SG_39_26_7">"#REF!"</definedName>
    <definedName name="SG_39_27">#REF!</definedName>
    <definedName name="SG_39_27_1">#N/A</definedName>
    <definedName name="SG_39_27_2">#N/A</definedName>
    <definedName name="SG_39_27_7">"#REF!"</definedName>
    <definedName name="SG_39_28">#REF!</definedName>
    <definedName name="SG_39_28_1">#N/A</definedName>
    <definedName name="SG_39_28_2">#N/A</definedName>
    <definedName name="SG_39_28_7">"#REF!"</definedName>
    <definedName name="SG_39_29">#REF!</definedName>
    <definedName name="SG_39_29_1">#N/A</definedName>
    <definedName name="SG_39_29_2">#N/A</definedName>
    <definedName name="SG_39_29_7">"#REF!"</definedName>
    <definedName name="SG_39_30">#REF!</definedName>
    <definedName name="SG_39_30_1">#N/A</definedName>
    <definedName name="SG_39_30_2">#N/A</definedName>
    <definedName name="SG_39_30_7">"#REF!"</definedName>
    <definedName name="SG_40_01">#REF!</definedName>
    <definedName name="SG_40_01_1">#N/A</definedName>
    <definedName name="SG_40_01_2">#N/A</definedName>
    <definedName name="SG_40_01_7">"#REF!"</definedName>
    <definedName name="SG_40_02">#REF!</definedName>
    <definedName name="SG_40_02_1">#N/A</definedName>
    <definedName name="SG_40_02_2">#N/A</definedName>
    <definedName name="SG_40_02_7">"#REF!"</definedName>
    <definedName name="SG_40_03">#REF!</definedName>
    <definedName name="SG_40_03_1">#N/A</definedName>
    <definedName name="SG_40_03_2">#N/A</definedName>
    <definedName name="SG_40_03_7">"#REF!"</definedName>
    <definedName name="SG_40_04">#REF!</definedName>
    <definedName name="SG_40_04_1">#N/A</definedName>
    <definedName name="SG_40_04_2">#N/A</definedName>
    <definedName name="SG_40_04_7">"#REF!"</definedName>
    <definedName name="SG_40_05">#REF!</definedName>
    <definedName name="SG_40_05_1">#N/A</definedName>
    <definedName name="SG_40_05_2">#N/A</definedName>
    <definedName name="SG_40_05_7">"#REF!"</definedName>
    <definedName name="SG_40_06">#REF!</definedName>
    <definedName name="SG_40_06_1">#N/A</definedName>
    <definedName name="SG_40_06_2">#N/A</definedName>
    <definedName name="SG_40_06_7">"#REF!"</definedName>
    <definedName name="SG_40_07">#REF!</definedName>
    <definedName name="SG_40_07_1">#N/A</definedName>
    <definedName name="SG_40_07_2">#N/A</definedName>
    <definedName name="SG_40_07_7">"#REF!"</definedName>
    <definedName name="SG_40_08">#REF!</definedName>
    <definedName name="SG_40_08_1">#N/A</definedName>
    <definedName name="SG_40_08_2">#N/A</definedName>
    <definedName name="SG_40_08_7">"#REF!"</definedName>
    <definedName name="SG_40_09">#REF!</definedName>
    <definedName name="SG_40_09_1">#N/A</definedName>
    <definedName name="SG_40_09_2">#N/A</definedName>
    <definedName name="SG_40_09_7">"#REF!"</definedName>
    <definedName name="SG_40_10">#REF!</definedName>
    <definedName name="SG_40_10_1">#N/A</definedName>
    <definedName name="SG_40_10_2">#N/A</definedName>
    <definedName name="SG_40_10_7">"#REF!"</definedName>
    <definedName name="SG_40_11">#REF!</definedName>
    <definedName name="SG_40_11_1">#N/A</definedName>
    <definedName name="SG_40_11_2">#N/A</definedName>
    <definedName name="SG_40_11_7">"#REF!"</definedName>
    <definedName name="SG_40_12">#REF!</definedName>
    <definedName name="SG_40_12_1">#N/A</definedName>
    <definedName name="SG_40_12_2">#N/A</definedName>
    <definedName name="SG_40_12_7">"#REF!"</definedName>
    <definedName name="SG_40_13">#REF!</definedName>
    <definedName name="SG_40_13_1">#N/A</definedName>
    <definedName name="SG_40_13_2">#N/A</definedName>
    <definedName name="SG_40_13_7">"#REF!"</definedName>
    <definedName name="SG_40_14">#REF!</definedName>
    <definedName name="SG_40_14_1">#N/A</definedName>
    <definedName name="SG_40_14_2">#N/A</definedName>
    <definedName name="SG_40_14_7">"#REF!"</definedName>
    <definedName name="SG_40_15">#REF!</definedName>
    <definedName name="SG_40_15_1">#N/A</definedName>
    <definedName name="SG_40_15_2">#N/A</definedName>
    <definedName name="SG_40_15_7">"#REF!"</definedName>
    <definedName name="SG_40_16">#REF!</definedName>
    <definedName name="SG_40_16_1">#N/A</definedName>
    <definedName name="SG_40_16_2">#N/A</definedName>
    <definedName name="SG_40_16_7">"#REF!"</definedName>
    <definedName name="SG_40_17">#REF!</definedName>
    <definedName name="SG_40_17_1">#N/A</definedName>
    <definedName name="SG_40_17_2">#N/A</definedName>
    <definedName name="SG_40_17_7">"#REF!"</definedName>
    <definedName name="SG_40_18">#REF!</definedName>
    <definedName name="SG_40_18_1">#N/A</definedName>
    <definedName name="SG_40_18_2">#N/A</definedName>
    <definedName name="SG_40_18_7">"#REF!"</definedName>
    <definedName name="SG_40_19">#REF!</definedName>
    <definedName name="SG_40_19_1">#N/A</definedName>
    <definedName name="SG_40_19_2">#N/A</definedName>
    <definedName name="SG_40_19_7">"#REF!"</definedName>
    <definedName name="SG_40_20">#REF!</definedName>
    <definedName name="SG_40_20_1">#N/A</definedName>
    <definedName name="SG_40_20_2">#N/A</definedName>
    <definedName name="SG_40_20_7">"#REF!"</definedName>
    <definedName name="SG_40_21">#REF!</definedName>
    <definedName name="SG_40_21_1">#N/A</definedName>
    <definedName name="SG_40_21_2">#N/A</definedName>
    <definedName name="SG_40_21_7">"#REF!"</definedName>
    <definedName name="SG_40_22">#REF!</definedName>
    <definedName name="SG_40_22_1">#N/A</definedName>
    <definedName name="SG_40_22_2">#N/A</definedName>
    <definedName name="SG_40_22_7">"#REF!"</definedName>
    <definedName name="SG_40_23">#REF!</definedName>
    <definedName name="SG_40_23_1">#N/A</definedName>
    <definedName name="SG_40_23_2">#N/A</definedName>
    <definedName name="SG_40_23_7">"#REF!"</definedName>
    <definedName name="SG_40_24">#REF!</definedName>
    <definedName name="SG_40_24_1">#N/A</definedName>
    <definedName name="SG_40_24_2">#N/A</definedName>
    <definedName name="SG_40_24_7">"#REF!"</definedName>
    <definedName name="SG_40_25">#REF!</definedName>
    <definedName name="SG_40_25_1">#N/A</definedName>
    <definedName name="SG_40_25_2">#N/A</definedName>
    <definedName name="SG_40_25_7">"#REF!"</definedName>
    <definedName name="SG_40_26">#REF!</definedName>
    <definedName name="SG_40_26_1">#N/A</definedName>
    <definedName name="SG_40_26_2">#N/A</definedName>
    <definedName name="SG_40_26_7">"#REF!"</definedName>
    <definedName name="SG_40_27">#REF!</definedName>
    <definedName name="SG_40_27_1">#N/A</definedName>
    <definedName name="SG_40_27_2">#N/A</definedName>
    <definedName name="SG_40_27_7">"#REF!"</definedName>
    <definedName name="SG_40_28">#REF!</definedName>
    <definedName name="SG_40_28_1">#N/A</definedName>
    <definedName name="SG_40_28_2">#N/A</definedName>
    <definedName name="SG_40_28_7">"#REF!"</definedName>
    <definedName name="SG_40_29">#REF!</definedName>
    <definedName name="SG_40_29_1">#N/A</definedName>
    <definedName name="SG_40_29_2">#N/A</definedName>
    <definedName name="SG_40_29_7">"#REF!"</definedName>
    <definedName name="SG_40_30">#REF!</definedName>
    <definedName name="SG_40_30_1">#N/A</definedName>
    <definedName name="SG_40_30_2">#N/A</definedName>
    <definedName name="SG_40_30_7">"#REF!"</definedName>
    <definedName name="SGSG_18_19">[31]ORÇ!#REF!</definedName>
    <definedName name="SGSG_18_19_1">#N/A</definedName>
    <definedName name="SGSG_18_19_2">#N/A</definedName>
    <definedName name="SGSG_18_19_7">"#REF!"</definedName>
    <definedName name="Sml">{"um","dois","três","quatro","cinco","seis","sete","oito","nove","dez","onze","doze","treze","quatorze","quinze","dezesseis","dezessete","dezoito","dezenove"}</definedName>
    <definedName name="Sml_6">{"um","dois","três","quatro","cinco","seis","sete","oito","nove","dez","onze","doze","treze","quatorze","quinze","dezesseis","dezessete","dezoito","dezenove"}</definedName>
    <definedName name="Sng">{"um","mil","um milhão","um bilhão","um trilhão"}</definedName>
    <definedName name="Sng_6">{"um","mil","um milhão","um bilhão","um trilhão"}</definedName>
    <definedName name="SOLDADOR">[45]COMP!$R$8</definedName>
    <definedName name="solver_rel2" hidden="1">2</definedName>
    <definedName name="ss">#REF!</definedName>
    <definedName name="sss">#REF!</definedName>
    <definedName name="T">#REF!</definedName>
    <definedName name="TAB.11">#REF!</definedName>
    <definedName name="tabela">[46]QUALITATIVOS!$A$15:$H$103</definedName>
    <definedName name="tabela2">'[47]TABELA SEIFRA'!$B$2:$E$5135</definedName>
    <definedName name="tabelaorçamento">[48]ORÇAMENTO!$A$11:$N$42</definedName>
    <definedName name="tabelaquantcreche">#REF!</definedName>
    <definedName name="TABELASINAPI">[46]TABELA!$1:$1048576</definedName>
    <definedName name="TABLE_1">#REF!</definedName>
    <definedName name="tabquali">#REF!</definedName>
    <definedName name="tabquant">#REF!</definedName>
    <definedName name="tabquantcreche">#REF!</definedName>
    <definedName name="TC">#REF!</definedName>
    <definedName name="TC_1">#REF!</definedName>
    <definedName name="TC_10">#REF!</definedName>
    <definedName name="TC_6">#REF!</definedName>
    <definedName name="TC_8">#REF!</definedName>
    <definedName name="TC_9">#REF!</definedName>
    <definedName name="TEC_SEG">'[10]COMPOSIÇÕES MÃO DE OBRA'!#REF!</definedName>
    <definedName name="teste" hidden="1">[2]Detail!#REF!</definedName>
    <definedName name="teste1">#REF!</definedName>
    <definedName name="teste2">#REF!</definedName>
    <definedName name="teste3">#REF!</definedName>
    <definedName name="TIJOLOS">#REF!</definedName>
    <definedName name="TIJOLOS_1">#REF!</definedName>
    <definedName name="TIJOLOS_10">#REF!</definedName>
    <definedName name="TIJOLOS_6">#REF!</definedName>
    <definedName name="TIJOLOS_8">#REF!</definedName>
    <definedName name="TIJOLOS_9">#REF!</definedName>
    <definedName name="TÍTULO">[6]EQUIPAM.!$A$77</definedName>
    <definedName name="_xlnm.Print_Titles" localSheetId="3">'RESUM.'!$4:$14</definedName>
    <definedName name="TOTAL.OBRA">'[37]Anexo C - PlanConsolidada'!#REF!</definedName>
    <definedName name="TOTAL_GERAL">'[29]MELHORIA SANT SERVIÇO'!#REF!</definedName>
    <definedName name="TOTAL_GERAL_1">#REF!</definedName>
    <definedName name="TOTAL_GERAL_7">"#REF!"</definedName>
    <definedName name="TOTAL_RESUMO">#REF!</definedName>
    <definedName name="TOTAL_RESUMO_1">"#REF!"</definedName>
    <definedName name="TOTAL_RESUMO_2">"#REF!"</definedName>
    <definedName name="TOTAL_RESUMO_7">"#REF!"</definedName>
    <definedName name="totalgeral">#REF!</definedName>
    <definedName name="totee_3">#REF!</definedName>
    <definedName name="totee1">#REF!</definedName>
    <definedName name="totee2">#REF!</definedName>
    <definedName name="TOTMAT_EE1">#REF!</definedName>
    <definedName name="TOTMAT_EE2">#REF!</definedName>
    <definedName name="TOTMAT_EE3">#REF!</definedName>
    <definedName name="TOTSER_EE1">#REF!</definedName>
    <definedName name="TOTSER_EE2">#REF!</definedName>
    <definedName name="TOTSER_EE3">#REF!</definedName>
    <definedName name="TP">#REF!</definedName>
    <definedName name="TP_1">#REF!</definedName>
    <definedName name="TP_10">#REF!</definedName>
    <definedName name="TP_6">#REF!</definedName>
    <definedName name="TP_8">#REF!</definedName>
    <definedName name="TP_9">#REF!</definedName>
    <definedName name="tr">#REF!</definedName>
    <definedName name="TR_1">#REF!</definedName>
    <definedName name="TR_10">#REF!</definedName>
    <definedName name="TR_6">#REF!</definedName>
    <definedName name="TR_8">#REF!</definedName>
    <definedName name="TR_9">#REF!</definedName>
    <definedName name="TRÂNS_SEG_EMISS2">#REF!</definedName>
    <definedName name="TRÂNS_SEG_EMISS3">#REF!</definedName>
    <definedName name="TRÂNS_SEGU">#REF!</definedName>
    <definedName name="TRÂNS_SEGURANÇA">#REF!</definedName>
    <definedName name="TRAV_EMISS3_S">#REF!</definedName>
    <definedName name="tttttttt">#REF!</definedName>
    <definedName name="TUBO">#REF!</definedName>
    <definedName name="UN">#REF!</definedName>
    <definedName name="VALOR_TOTAL">#REF!</definedName>
    <definedName name="VBBVBN">#REF!</definedName>
    <definedName name="VBVB">#REF!</definedName>
    <definedName name="VBVN">#REF!</definedName>
    <definedName name="VIGIA">'[10]COMPOSIÇÕES MÃO DE OBRA'!#REF!</definedName>
    <definedName name="VIROLA">#REF!</definedName>
    <definedName name="VNBV">#REF!</definedName>
    <definedName name="VSD">#REF!</definedName>
    <definedName name="W">#REF!</definedName>
    <definedName name="wewewe">#REF!</definedName>
    <definedName name="WQWQW">#REF!</definedName>
    <definedName name="WQWQWQ">#REF!</definedName>
    <definedName name="wrn.Model."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wrn.Orçamento." hidden="1">{#N/A,#N/A,FALSE,"Planilha";#N/A,#N/A,FALSE,"Resumo";#N/A,#N/A,FALSE,"Fisico";#N/A,#N/A,FALSE,"Financeiro";#N/A,#N/A,FALSE,"Financeiro"}</definedName>
    <definedName name="wrn_Orçamento_">{#N/A,#N/A,FALSE,"Planilha";#N/A,#N/A,FALSE,"Resumo";#N/A,#N/A,FALSE,"Fisico";#N/A,#N/A,FALSE,"Financeiro";#N/A,#N/A,FALSE,"Financeiro"}</definedName>
    <definedName name="wwwwww">#REF!</definedName>
    <definedName name="x">#REF!</definedName>
    <definedName name="XCV">#REF!</definedName>
    <definedName name="xxxxxxx">#REF!</definedName>
    <definedName name="xy">#REF!</definedName>
    <definedName name="ytyty">#REF!</definedName>
    <definedName name="ytytytyty">#REF!</definedName>
    <definedName name="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E267" i="13" l="1"/>
  <c r="DB267" i="13"/>
  <c r="CY267" i="13"/>
  <c r="CV267" i="13"/>
  <c r="CS267" i="13"/>
  <c r="CP267" i="13"/>
  <c r="CM267" i="13"/>
  <c r="CJ267" i="13"/>
  <c r="CG267" i="13"/>
  <c r="CD267" i="13"/>
  <c r="CA267" i="13"/>
  <c r="BX267" i="13"/>
  <c r="BU267" i="13"/>
  <c r="BR267" i="13"/>
  <c r="BO267" i="13"/>
  <c r="BL267" i="13"/>
  <c r="BI267" i="13"/>
  <c r="BF267" i="13"/>
  <c r="BC267" i="13"/>
  <c r="AZ267" i="13"/>
  <c r="AW267" i="13"/>
  <c r="AT267" i="13"/>
  <c r="AQ267" i="13"/>
  <c r="AN267" i="13"/>
  <c r="AK267" i="13"/>
  <c r="AH267" i="13"/>
  <c r="AE267" i="13"/>
  <c r="AB267" i="13"/>
  <c r="Y267" i="13"/>
  <c r="V267" i="13"/>
  <c r="S267" i="13"/>
  <c r="P267" i="13"/>
  <c r="DE266" i="13"/>
  <c r="DB266" i="13"/>
  <c r="CY266" i="13"/>
  <c r="CV266" i="13"/>
  <c r="CS266" i="13"/>
  <c r="CP266" i="13"/>
  <c r="CM266" i="13"/>
  <c r="CJ266" i="13"/>
  <c r="CG266" i="13"/>
  <c r="CD266" i="13"/>
  <c r="CA266" i="13"/>
  <c r="BX266" i="13"/>
  <c r="BU266" i="13"/>
  <c r="BR266" i="13"/>
  <c r="BO266" i="13"/>
  <c r="BL266" i="13"/>
  <c r="BI266" i="13"/>
  <c r="BF266" i="13"/>
  <c r="BC266" i="13"/>
  <c r="AZ266" i="13"/>
  <c r="AW266" i="13"/>
  <c r="AT266" i="13"/>
  <c r="AQ266" i="13"/>
  <c r="AN266" i="13"/>
  <c r="AK266" i="13"/>
  <c r="AH266" i="13"/>
  <c r="AE266" i="13"/>
  <c r="AB266" i="13"/>
  <c r="Y266" i="13"/>
  <c r="V266" i="13"/>
  <c r="S266" i="13"/>
  <c r="P266" i="13"/>
  <c r="DH264" i="13"/>
  <c r="DE264" i="13"/>
  <c r="DB264" i="13"/>
  <c r="CY264" i="13"/>
  <c r="CV264" i="13"/>
  <c r="CS264" i="13"/>
  <c r="CP264" i="13"/>
  <c r="CM264" i="13"/>
  <c r="CJ264" i="13"/>
  <c r="CG264" i="13"/>
  <c r="CA264" i="13"/>
  <c r="BX264" i="13"/>
  <c r="BU264" i="13"/>
  <c r="BR264" i="13"/>
  <c r="BO264" i="13"/>
  <c r="BL264" i="13"/>
  <c r="BI264" i="13"/>
  <c r="BF264" i="13"/>
  <c r="BC264" i="13"/>
  <c r="AZ264" i="13"/>
  <c r="AW264" i="13"/>
  <c r="AT264" i="13"/>
  <c r="AQ264" i="13"/>
  <c r="AN264" i="13"/>
  <c r="AK264" i="13"/>
  <c r="AH264" i="13"/>
  <c r="AE264" i="13"/>
  <c r="AB264" i="13"/>
  <c r="Y264" i="13"/>
  <c r="V264" i="13"/>
  <c r="S264" i="13"/>
  <c r="P264" i="13"/>
  <c r="DH263" i="13"/>
  <c r="DE263" i="13"/>
  <c r="DB263" i="13"/>
  <c r="CV263" i="13"/>
  <c r="CS263" i="13"/>
  <c r="CP263" i="13"/>
  <c r="CM263" i="13"/>
  <c r="CJ263" i="13"/>
  <c r="CG263" i="13"/>
  <c r="CD263" i="13"/>
  <c r="CA263" i="13"/>
  <c r="BX263" i="13"/>
  <c r="BU263" i="13"/>
  <c r="BR263" i="13"/>
  <c r="BO263" i="13"/>
  <c r="BL263" i="13"/>
  <c r="BI263" i="13"/>
  <c r="BF263" i="13"/>
  <c r="BC263" i="13"/>
  <c r="AZ263" i="13"/>
  <c r="AW263" i="13"/>
  <c r="AT263" i="13"/>
  <c r="AQ263" i="13"/>
  <c r="AN263" i="13"/>
  <c r="AK263" i="13"/>
  <c r="AH263" i="13"/>
  <c r="AE263" i="13"/>
  <c r="AB263" i="13"/>
  <c r="Y263" i="13"/>
  <c r="V263" i="13"/>
  <c r="S263" i="13"/>
  <c r="P263" i="13"/>
  <c r="DH262" i="13"/>
  <c r="DE262" i="13"/>
  <c r="DB262" i="13"/>
  <c r="CY262" i="13"/>
  <c r="CS262" i="13"/>
  <c r="CP262" i="13"/>
  <c r="CM262" i="13"/>
  <c r="CJ262" i="13"/>
  <c r="CG262" i="13"/>
  <c r="CD262" i="13"/>
  <c r="CA262" i="13"/>
  <c r="BX262" i="13"/>
  <c r="BU262" i="13"/>
  <c r="BR262" i="13"/>
  <c r="BO262" i="13"/>
  <c r="BL262" i="13"/>
  <c r="BI262" i="13"/>
  <c r="BF262" i="13"/>
  <c r="BC262" i="13"/>
  <c r="AZ262" i="13"/>
  <c r="AW262" i="13"/>
  <c r="AT262" i="13"/>
  <c r="AQ262" i="13"/>
  <c r="AN262" i="13"/>
  <c r="AK262" i="13"/>
  <c r="AH262" i="13"/>
  <c r="AE262" i="13"/>
  <c r="AB262" i="13"/>
  <c r="Y262" i="13"/>
  <c r="V262" i="13"/>
  <c r="S262" i="13"/>
  <c r="P262" i="13"/>
  <c r="DH261" i="13"/>
  <c r="DE261" i="13"/>
  <c r="DB261" i="13"/>
  <c r="CY261" i="13"/>
  <c r="CV261" i="13"/>
  <c r="CP261" i="13"/>
  <c r="CM261" i="13"/>
  <c r="CJ261" i="13"/>
  <c r="CG261" i="13"/>
  <c r="CD261" i="13"/>
  <c r="CA261" i="13"/>
  <c r="BX261" i="13"/>
  <c r="BU261" i="13"/>
  <c r="BR261" i="13"/>
  <c r="BO261" i="13"/>
  <c r="BL261" i="13"/>
  <c r="BI261" i="13"/>
  <c r="BF261" i="13"/>
  <c r="BC261" i="13"/>
  <c r="AZ261" i="13"/>
  <c r="AW261" i="13"/>
  <c r="AT261" i="13"/>
  <c r="AQ261" i="13"/>
  <c r="AN261" i="13"/>
  <c r="AK261" i="13"/>
  <c r="AH261" i="13"/>
  <c r="AE261" i="13"/>
  <c r="AB261" i="13"/>
  <c r="Y261" i="13"/>
  <c r="V261" i="13"/>
  <c r="U261" i="13"/>
  <c r="X261" i="13" s="1"/>
  <c r="AA261" i="13" s="1"/>
  <c r="AD261" i="13" s="1"/>
  <c r="AG261" i="13" s="1"/>
  <c r="AJ261" i="13" s="1"/>
  <c r="AM261" i="13" s="1"/>
  <c r="AP261" i="13" s="1"/>
  <c r="AS261" i="13" s="1"/>
  <c r="AV261" i="13" s="1"/>
  <c r="AY261" i="13" s="1"/>
  <c r="BB261" i="13" s="1"/>
  <c r="BE261" i="13" s="1"/>
  <c r="BH261" i="13" s="1"/>
  <c r="BK261" i="13" s="1"/>
  <c r="BN261" i="13" s="1"/>
  <c r="BQ261" i="13" s="1"/>
  <c r="BT261" i="13" s="1"/>
  <c r="BW261" i="13" s="1"/>
  <c r="BZ261" i="13" s="1"/>
  <c r="CC261" i="13" s="1"/>
  <c r="CF261" i="13" s="1"/>
  <c r="CI261" i="13" s="1"/>
  <c r="CL261" i="13" s="1"/>
  <c r="CO261" i="13" s="1"/>
  <c r="CR261" i="13" s="1"/>
  <c r="CU261" i="13" s="1"/>
  <c r="CX261" i="13" s="1"/>
  <c r="DA261" i="13" s="1"/>
  <c r="DD261" i="13" s="1"/>
  <c r="DG261" i="13" s="1"/>
  <c r="DJ261" i="13" s="1"/>
  <c r="S261" i="13"/>
  <c r="P261" i="13"/>
  <c r="DH260" i="13"/>
  <c r="DE260" i="13"/>
  <c r="DB260" i="13"/>
  <c r="CY260" i="13"/>
  <c r="CV260" i="13"/>
  <c r="CS260" i="13"/>
  <c r="CM260" i="13"/>
  <c r="CJ260" i="13"/>
  <c r="CG260" i="13"/>
  <c r="CD260" i="13"/>
  <c r="CA260" i="13"/>
  <c r="BX260" i="13"/>
  <c r="BU260" i="13"/>
  <c r="BR260" i="13"/>
  <c r="BO260" i="13"/>
  <c r="BL260" i="13"/>
  <c r="BI260" i="13"/>
  <c r="BF260" i="13"/>
  <c r="BC260" i="13"/>
  <c r="AZ260" i="13"/>
  <c r="AW260" i="13"/>
  <c r="AT260" i="13"/>
  <c r="AQ260" i="13"/>
  <c r="AN260" i="13"/>
  <c r="AK260" i="13"/>
  <c r="AH260" i="13"/>
  <c r="AE260" i="13"/>
  <c r="AB260" i="13"/>
  <c r="Y260" i="13"/>
  <c r="V260" i="13"/>
  <c r="S260" i="13"/>
  <c r="P260" i="13"/>
  <c r="DH258" i="13"/>
  <c r="DE258" i="13"/>
  <c r="DB258" i="13"/>
  <c r="CY258" i="13"/>
  <c r="CV258" i="13"/>
  <c r="CS258" i="13"/>
  <c r="CP258" i="13"/>
  <c r="CJ258" i="13"/>
  <c r="CG258" i="13"/>
  <c r="CD258" i="13"/>
  <c r="CA258" i="13"/>
  <c r="BX258" i="13"/>
  <c r="BU258" i="13"/>
  <c r="BR258" i="13"/>
  <c r="BO258" i="13"/>
  <c r="BL258" i="13"/>
  <c r="BI258" i="13"/>
  <c r="BF258" i="13"/>
  <c r="BC258" i="13"/>
  <c r="AZ258" i="13"/>
  <c r="AW258" i="13"/>
  <c r="AT258" i="13"/>
  <c r="AQ258" i="13"/>
  <c r="AN258" i="13"/>
  <c r="AK258" i="13"/>
  <c r="AH258" i="13"/>
  <c r="AE258" i="13"/>
  <c r="AB258" i="13"/>
  <c r="Y258" i="13"/>
  <c r="V258" i="13"/>
  <c r="S258" i="13"/>
  <c r="P258" i="13"/>
  <c r="DH257" i="13"/>
  <c r="DE257" i="13"/>
  <c r="DB257" i="13"/>
  <c r="CY257" i="13"/>
  <c r="CV257" i="13"/>
  <c r="CP257" i="13"/>
  <c r="CM257" i="13"/>
  <c r="CJ257" i="13"/>
  <c r="CG257" i="13"/>
  <c r="CD257" i="13"/>
  <c r="CA257" i="13"/>
  <c r="BX257" i="13"/>
  <c r="BU257" i="13"/>
  <c r="BR257" i="13"/>
  <c r="BO257" i="13"/>
  <c r="BL257" i="13"/>
  <c r="BI257" i="13"/>
  <c r="BF257" i="13"/>
  <c r="BC257" i="13"/>
  <c r="AZ257" i="13"/>
  <c r="AW257" i="13"/>
  <c r="AT257" i="13"/>
  <c r="AQ257" i="13"/>
  <c r="AN257" i="13"/>
  <c r="AK257" i="13"/>
  <c r="AH257" i="13"/>
  <c r="AE257" i="13"/>
  <c r="AB257" i="13"/>
  <c r="Y257" i="13"/>
  <c r="V257" i="13"/>
  <c r="S257" i="13"/>
  <c r="P257" i="13"/>
  <c r="DH256" i="13"/>
  <c r="DE256" i="13"/>
  <c r="DB256" i="13"/>
  <c r="CY256" i="13"/>
  <c r="CV256" i="13"/>
  <c r="CS256" i="13"/>
  <c r="CM256" i="13"/>
  <c r="CJ256" i="13"/>
  <c r="CG256" i="13"/>
  <c r="CD256" i="13"/>
  <c r="CA256" i="13"/>
  <c r="BX256" i="13"/>
  <c r="BU256" i="13"/>
  <c r="BR256" i="13"/>
  <c r="BO256" i="13"/>
  <c r="BL256" i="13"/>
  <c r="BI256" i="13"/>
  <c r="BF256" i="13"/>
  <c r="BC256" i="13"/>
  <c r="AZ256" i="13"/>
  <c r="AW256" i="13"/>
  <c r="AT256" i="13"/>
  <c r="AQ256" i="13"/>
  <c r="AN256" i="13"/>
  <c r="AK256" i="13"/>
  <c r="AH256" i="13"/>
  <c r="AE256" i="13"/>
  <c r="AB256" i="13"/>
  <c r="Y256" i="13"/>
  <c r="V256" i="13"/>
  <c r="S256" i="13"/>
  <c r="P256" i="13"/>
  <c r="DH255" i="13"/>
  <c r="DE255" i="13"/>
  <c r="DB255" i="13"/>
  <c r="CY255" i="13"/>
  <c r="CV255" i="13"/>
  <c r="CS255" i="13"/>
  <c r="CP255" i="13"/>
  <c r="CJ255" i="13"/>
  <c r="CG255" i="13"/>
  <c r="CD255" i="13"/>
  <c r="CA255" i="13"/>
  <c r="BX255" i="13"/>
  <c r="BU255" i="13"/>
  <c r="BR255" i="13"/>
  <c r="BO255" i="13"/>
  <c r="BL255" i="13"/>
  <c r="BI255" i="13"/>
  <c r="BF255" i="13"/>
  <c r="BC255" i="13"/>
  <c r="AZ255" i="13"/>
  <c r="AW255" i="13"/>
  <c r="AT255" i="13"/>
  <c r="AQ255" i="13"/>
  <c r="AN255" i="13"/>
  <c r="AK255" i="13"/>
  <c r="AH255" i="13"/>
  <c r="AE255" i="13"/>
  <c r="AB255" i="13"/>
  <c r="Y255" i="13"/>
  <c r="V255" i="13"/>
  <c r="S255" i="13"/>
  <c r="P255" i="13"/>
  <c r="DH254" i="13"/>
  <c r="DE254" i="13"/>
  <c r="DB254" i="13"/>
  <c r="CY254" i="13"/>
  <c r="CV254" i="13"/>
  <c r="CS254" i="13"/>
  <c r="CP254" i="13"/>
  <c r="CM254" i="13"/>
  <c r="CG254" i="13"/>
  <c r="CD254" i="13"/>
  <c r="CA254" i="13"/>
  <c r="BX254" i="13"/>
  <c r="BU254" i="13"/>
  <c r="BR254" i="13"/>
  <c r="BO254" i="13"/>
  <c r="BL254" i="13"/>
  <c r="BI254" i="13"/>
  <c r="BF254" i="13"/>
  <c r="BC254" i="13"/>
  <c r="AZ254" i="13"/>
  <c r="AW254" i="13"/>
  <c r="AT254" i="13"/>
  <c r="AQ254" i="13"/>
  <c r="AN254" i="13"/>
  <c r="AK254" i="13"/>
  <c r="AH254" i="13"/>
  <c r="AE254" i="13"/>
  <c r="AB254" i="13"/>
  <c r="Y254" i="13"/>
  <c r="V254" i="13"/>
  <c r="S254" i="13"/>
  <c r="P254" i="13"/>
  <c r="DH253" i="13"/>
  <c r="DE253" i="13"/>
  <c r="DB253" i="13"/>
  <c r="CY253" i="13"/>
  <c r="CV253" i="13"/>
  <c r="CS253" i="13"/>
  <c r="CP253" i="13"/>
  <c r="CM253" i="13"/>
  <c r="CJ253" i="13"/>
  <c r="CD253" i="13"/>
  <c r="CA253" i="13"/>
  <c r="BX253" i="13"/>
  <c r="BU253" i="13"/>
  <c r="BR253" i="13"/>
  <c r="BO253" i="13"/>
  <c r="BL253" i="13"/>
  <c r="BI253" i="13"/>
  <c r="BF253" i="13"/>
  <c r="BC253" i="13"/>
  <c r="AZ253" i="13"/>
  <c r="AW253" i="13"/>
  <c r="AT253" i="13"/>
  <c r="AQ253" i="13"/>
  <c r="AN253" i="13"/>
  <c r="AK253" i="13"/>
  <c r="AH253" i="13"/>
  <c r="AE253" i="13"/>
  <c r="AB253" i="13"/>
  <c r="Y253" i="13"/>
  <c r="V253" i="13"/>
  <c r="S253" i="13"/>
  <c r="P253" i="13"/>
  <c r="DH252" i="13"/>
  <c r="DE252" i="13"/>
  <c r="DB252" i="13"/>
  <c r="CY252" i="13"/>
  <c r="CV252" i="13"/>
  <c r="CS252" i="13"/>
  <c r="CP252" i="13"/>
  <c r="CM252" i="13"/>
  <c r="CJ252" i="13"/>
  <c r="CG252" i="13"/>
  <c r="CA252" i="13"/>
  <c r="BX252" i="13"/>
  <c r="BU252" i="13"/>
  <c r="BR252" i="13"/>
  <c r="BO252" i="13"/>
  <c r="BL252" i="13"/>
  <c r="BI252" i="13"/>
  <c r="BF252" i="13"/>
  <c r="BC252" i="13"/>
  <c r="AZ252" i="13"/>
  <c r="AW252" i="13"/>
  <c r="AT252" i="13"/>
  <c r="AQ252" i="13"/>
  <c r="AN252" i="13"/>
  <c r="AK252" i="13"/>
  <c r="AH252" i="13"/>
  <c r="AE252" i="13"/>
  <c r="AB252" i="13"/>
  <c r="Y252" i="13"/>
  <c r="V252" i="13"/>
  <c r="S252" i="13"/>
  <c r="P252" i="13"/>
  <c r="DH251" i="13"/>
  <c r="DE251" i="13"/>
  <c r="DB251" i="13"/>
  <c r="CY251" i="13"/>
  <c r="CV251" i="13"/>
  <c r="CS251" i="13"/>
  <c r="CP251" i="13"/>
  <c r="CM251" i="13"/>
  <c r="CJ251" i="13"/>
  <c r="CG251" i="13"/>
  <c r="CA251" i="13"/>
  <c r="BX251" i="13"/>
  <c r="BU251" i="13"/>
  <c r="BR251" i="13"/>
  <c r="BO251" i="13"/>
  <c r="BL251" i="13"/>
  <c r="BI251" i="13"/>
  <c r="BF251" i="13"/>
  <c r="BC251" i="13"/>
  <c r="AZ251" i="13"/>
  <c r="AW251" i="13"/>
  <c r="AT251" i="13"/>
  <c r="AQ251" i="13"/>
  <c r="AN251" i="13"/>
  <c r="AK251" i="13"/>
  <c r="AH251" i="13"/>
  <c r="AE251" i="13"/>
  <c r="AB251" i="13"/>
  <c r="Y251" i="13"/>
  <c r="V251" i="13"/>
  <c r="S251" i="13"/>
  <c r="P251" i="13"/>
  <c r="DH250" i="13"/>
  <c r="DE250" i="13"/>
  <c r="DB250" i="13"/>
  <c r="CY250" i="13"/>
  <c r="CV250" i="13"/>
  <c r="CS250" i="13"/>
  <c r="CP250" i="13"/>
  <c r="CM250" i="13"/>
  <c r="CJ250" i="13"/>
  <c r="CG250" i="13"/>
  <c r="CA250" i="13"/>
  <c r="BX250" i="13"/>
  <c r="BU250" i="13"/>
  <c r="BR250" i="13"/>
  <c r="BO250" i="13"/>
  <c r="BL250" i="13"/>
  <c r="BI250" i="13"/>
  <c r="BF250" i="13"/>
  <c r="BC250" i="13"/>
  <c r="AZ250" i="13"/>
  <c r="AW250" i="13"/>
  <c r="AT250" i="13"/>
  <c r="AQ250" i="13"/>
  <c r="AN250" i="13"/>
  <c r="AK250" i="13"/>
  <c r="AH250" i="13"/>
  <c r="AE250" i="13"/>
  <c r="AB250" i="13"/>
  <c r="Y250" i="13"/>
  <c r="V250" i="13"/>
  <c r="S250" i="13"/>
  <c r="P250" i="13"/>
  <c r="DH249" i="13"/>
  <c r="DE249" i="13"/>
  <c r="DB249" i="13"/>
  <c r="CY249" i="13"/>
  <c r="CV249" i="13"/>
  <c r="CS249" i="13"/>
  <c r="CP249" i="13"/>
  <c r="CM249" i="13"/>
  <c r="CJ249" i="13"/>
  <c r="CG249" i="13"/>
  <c r="CA249" i="13"/>
  <c r="BX249" i="13"/>
  <c r="BU249" i="13"/>
  <c r="BR249" i="13"/>
  <c r="BO249" i="13"/>
  <c r="BL249" i="13"/>
  <c r="BI249" i="13"/>
  <c r="BF249" i="13"/>
  <c r="BC249" i="13"/>
  <c r="AZ249" i="13"/>
  <c r="AW249" i="13"/>
  <c r="AT249" i="13"/>
  <c r="AQ249" i="13"/>
  <c r="AN249" i="13"/>
  <c r="AK249" i="13"/>
  <c r="AH249" i="13"/>
  <c r="AE249" i="13"/>
  <c r="AB249" i="13"/>
  <c r="Y249" i="13"/>
  <c r="V249" i="13"/>
  <c r="S249" i="13"/>
  <c r="P249" i="13"/>
  <c r="DH248" i="13"/>
  <c r="DE248" i="13"/>
  <c r="DB248" i="13"/>
  <c r="CY248" i="13"/>
  <c r="CV248" i="13"/>
  <c r="CS248" i="13"/>
  <c r="CP248" i="13"/>
  <c r="CM248" i="13"/>
  <c r="CJ248" i="13"/>
  <c r="CG248" i="13"/>
  <c r="CD248" i="13"/>
  <c r="CA248" i="13"/>
  <c r="BX248" i="13"/>
  <c r="BU248" i="13"/>
  <c r="BR248" i="13"/>
  <c r="BO248" i="13"/>
  <c r="BI248" i="13"/>
  <c r="BF248" i="13"/>
  <c r="BC248" i="13"/>
  <c r="AZ248" i="13"/>
  <c r="AW248" i="13"/>
  <c r="AT248" i="13"/>
  <c r="AQ248" i="13"/>
  <c r="AN248" i="13"/>
  <c r="AK248" i="13"/>
  <c r="AH248" i="13"/>
  <c r="AE248" i="13"/>
  <c r="AB248" i="13"/>
  <c r="Y248" i="13"/>
  <c r="V248" i="13"/>
  <c r="S248" i="13"/>
  <c r="P248" i="13"/>
  <c r="DH246" i="13"/>
  <c r="DE246" i="13"/>
  <c r="CY246" i="13"/>
  <c r="CV246" i="13"/>
  <c r="CS246" i="13"/>
  <c r="CP246" i="13"/>
  <c r="CM246" i="13"/>
  <c r="CJ246" i="13"/>
  <c r="CG246" i="13"/>
  <c r="CD246" i="13"/>
  <c r="CA246" i="13"/>
  <c r="BX246" i="13"/>
  <c r="BU246" i="13"/>
  <c r="BR246" i="13"/>
  <c r="BO246" i="13"/>
  <c r="BL246" i="13"/>
  <c r="BI246" i="13"/>
  <c r="BF246" i="13"/>
  <c r="BC246" i="13"/>
  <c r="AZ246" i="13"/>
  <c r="AW246" i="13"/>
  <c r="AT246" i="13"/>
  <c r="AQ246" i="13"/>
  <c r="AN246" i="13"/>
  <c r="AK246" i="13"/>
  <c r="AH246" i="13"/>
  <c r="AE246" i="13"/>
  <c r="AB246" i="13"/>
  <c r="Y246" i="13"/>
  <c r="V246" i="13"/>
  <c r="S246" i="13"/>
  <c r="P246" i="13"/>
  <c r="DH245" i="13"/>
  <c r="DE245" i="13"/>
  <c r="CY245" i="13"/>
  <c r="CV245" i="13"/>
  <c r="CS245" i="13"/>
  <c r="CP245" i="13"/>
  <c r="CM245" i="13"/>
  <c r="CJ245" i="13"/>
  <c r="CG245" i="13"/>
  <c r="CD245" i="13"/>
  <c r="CA245" i="13"/>
  <c r="BX245" i="13"/>
  <c r="BU245" i="13"/>
  <c r="BR245" i="13"/>
  <c r="BO245" i="13"/>
  <c r="BL245" i="13"/>
  <c r="BI245" i="13"/>
  <c r="BF245" i="13"/>
  <c r="BC245" i="13"/>
  <c r="AZ245" i="13"/>
  <c r="AW245" i="13"/>
  <c r="AT245" i="13"/>
  <c r="AQ245" i="13"/>
  <c r="AN245" i="13"/>
  <c r="AK245" i="13"/>
  <c r="AH245" i="13"/>
  <c r="AE245" i="13"/>
  <c r="AB245" i="13"/>
  <c r="Y245" i="13"/>
  <c r="V245" i="13"/>
  <c r="S245" i="13"/>
  <c r="P245" i="13"/>
  <c r="DH244" i="13"/>
  <c r="DE244" i="13"/>
  <c r="CY244" i="13"/>
  <c r="CV244" i="13"/>
  <c r="CS244" i="13"/>
  <c r="CP244" i="13"/>
  <c r="CM244" i="13"/>
  <c r="CJ244" i="13"/>
  <c r="CG244" i="13"/>
  <c r="CD244" i="13"/>
  <c r="CA244" i="13"/>
  <c r="BX244" i="13"/>
  <c r="BU244" i="13"/>
  <c r="BR244" i="13"/>
  <c r="BO244" i="13"/>
  <c r="BL244" i="13"/>
  <c r="BI244" i="13"/>
  <c r="BF244" i="13"/>
  <c r="BC244" i="13"/>
  <c r="AZ244" i="13"/>
  <c r="AW244" i="13"/>
  <c r="AT244" i="13"/>
  <c r="AQ244" i="13"/>
  <c r="AN244" i="13"/>
  <c r="AK244" i="13"/>
  <c r="AH244" i="13"/>
  <c r="AE244" i="13"/>
  <c r="AB244" i="13"/>
  <c r="Y244" i="13"/>
  <c r="V244" i="13"/>
  <c r="S244" i="13"/>
  <c r="P244" i="13"/>
  <c r="DH243" i="13"/>
  <c r="DE243" i="13"/>
  <c r="CY243" i="13"/>
  <c r="CV243" i="13"/>
  <c r="CS243" i="13"/>
  <c r="CP243" i="13"/>
  <c r="CM243" i="13"/>
  <c r="CJ243" i="13"/>
  <c r="CG243" i="13"/>
  <c r="CD243" i="13"/>
  <c r="CA243" i="13"/>
  <c r="BX243" i="13"/>
  <c r="BU243" i="13"/>
  <c r="BR243" i="13"/>
  <c r="BO243" i="13"/>
  <c r="BL243" i="13"/>
  <c r="BI243" i="13"/>
  <c r="BF243" i="13"/>
  <c r="BC243" i="13"/>
  <c r="AZ243" i="13"/>
  <c r="AW243" i="13"/>
  <c r="AT243" i="13"/>
  <c r="AQ243" i="13"/>
  <c r="AN243" i="13"/>
  <c r="AK243" i="13"/>
  <c r="AH243" i="13"/>
  <c r="AE243" i="13"/>
  <c r="AB243" i="13"/>
  <c r="Y243" i="13"/>
  <c r="V243" i="13"/>
  <c r="S243" i="13"/>
  <c r="P243" i="13"/>
  <c r="DH242" i="13"/>
  <c r="DE242" i="13"/>
  <c r="CY242" i="13"/>
  <c r="CV242" i="13"/>
  <c r="CS242" i="13"/>
  <c r="CP242" i="13"/>
  <c r="CM242" i="13"/>
  <c r="CJ242" i="13"/>
  <c r="CG242" i="13"/>
  <c r="CD242" i="13"/>
  <c r="CA242" i="13"/>
  <c r="BX242" i="13"/>
  <c r="BU242" i="13"/>
  <c r="BR242" i="13"/>
  <c r="BO242" i="13"/>
  <c r="BL242" i="13"/>
  <c r="BI242" i="13"/>
  <c r="BF242" i="13"/>
  <c r="BC242" i="13"/>
  <c r="AZ242" i="13"/>
  <c r="AW242" i="13"/>
  <c r="AT242" i="13"/>
  <c r="AQ242" i="13"/>
  <c r="AN242" i="13"/>
  <c r="AK242" i="13"/>
  <c r="AH242" i="13"/>
  <c r="AE242" i="13"/>
  <c r="AB242" i="13"/>
  <c r="Y242" i="13"/>
  <c r="V242" i="13"/>
  <c r="S242" i="13"/>
  <c r="P242" i="13"/>
  <c r="DH241" i="13"/>
  <c r="DE241" i="13"/>
  <c r="CY241" i="13"/>
  <c r="CV241" i="13"/>
  <c r="CS241" i="13"/>
  <c r="CP241" i="13"/>
  <c r="CM241" i="13"/>
  <c r="CJ241" i="13"/>
  <c r="CG241" i="13"/>
  <c r="CD241" i="13"/>
  <c r="CA241" i="13"/>
  <c r="BX241" i="13"/>
  <c r="BU241" i="13"/>
  <c r="BR241" i="13"/>
  <c r="BO241" i="13"/>
  <c r="BL241" i="13"/>
  <c r="BI241" i="13"/>
  <c r="BF241" i="13"/>
  <c r="BC241" i="13"/>
  <c r="AZ241" i="13"/>
  <c r="AW241" i="13"/>
  <c r="AT241" i="13"/>
  <c r="AQ241" i="13"/>
  <c r="AN241" i="13"/>
  <c r="AK241" i="13"/>
  <c r="AH241" i="13"/>
  <c r="AE241" i="13"/>
  <c r="AB241" i="13"/>
  <c r="Y241" i="13"/>
  <c r="V241" i="13"/>
  <c r="S241" i="13"/>
  <c r="P241" i="13"/>
  <c r="DH240" i="13"/>
  <c r="DE240" i="13"/>
  <c r="DB240" i="13"/>
  <c r="CV240" i="13"/>
  <c r="CS240" i="13"/>
  <c r="CP240" i="13"/>
  <c r="CM240" i="13"/>
  <c r="CJ240" i="13"/>
  <c r="CG240" i="13"/>
  <c r="CD240" i="13"/>
  <c r="CA240" i="13"/>
  <c r="BX240" i="13"/>
  <c r="BU240" i="13"/>
  <c r="BR240" i="13"/>
  <c r="BO240" i="13"/>
  <c r="BL240" i="13"/>
  <c r="BI240" i="13"/>
  <c r="BF240" i="13"/>
  <c r="BC240" i="13"/>
  <c r="AZ240" i="13"/>
  <c r="AW240" i="13"/>
  <c r="AT240" i="13"/>
  <c r="AQ240" i="13"/>
  <c r="AN240" i="13"/>
  <c r="AK240" i="13"/>
  <c r="AH240" i="13"/>
  <c r="AE240" i="13"/>
  <c r="AB240" i="13"/>
  <c r="Y240" i="13"/>
  <c r="V240" i="13"/>
  <c r="S240" i="13"/>
  <c r="P240" i="13"/>
  <c r="DH239" i="13"/>
  <c r="DE239" i="13"/>
  <c r="DB239" i="13"/>
  <c r="CY239" i="13"/>
  <c r="CS239" i="13"/>
  <c r="CP239" i="13"/>
  <c r="CM239" i="13"/>
  <c r="CJ239" i="13"/>
  <c r="CG239" i="13"/>
  <c r="CD239" i="13"/>
  <c r="CA239" i="13"/>
  <c r="BX239" i="13"/>
  <c r="BU239" i="13"/>
  <c r="BR239" i="13"/>
  <c r="BO239" i="13"/>
  <c r="BL239" i="13"/>
  <c r="BI239" i="13"/>
  <c r="BF239" i="13"/>
  <c r="BC239" i="13"/>
  <c r="AZ239" i="13"/>
  <c r="AW239" i="13"/>
  <c r="AT239" i="13"/>
  <c r="AQ239" i="13"/>
  <c r="AN239" i="13"/>
  <c r="AK239" i="13"/>
  <c r="AH239" i="13"/>
  <c r="AE239" i="13"/>
  <c r="AB239" i="13"/>
  <c r="Y239" i="13"/>
  <c r="V239" i="13"/>
  <c r="S239" i="13"/>
  <c r="P239" i="13"/>
  <c r="DH238" i="13"/>
  <c r="DE238" i="13"/>
  <c r="DB238" i="13"/>
  <c r="CY238" i="13"/>
  <c r="CV238" i="13"/>
  <c r="CP238" i="13"/>
  <c r="CM238" i="13"/>
  <c r="CJ238" i="13"/>
  <c r="CG238" i="13"/>
  <c r="CD238" i="13"/>
  <c r="CA238" i="13"/>
  <c r="BX238" i="13"/>
  <c r="BU238" i="13"/>
  <c r="BR238" i="13"/>
  <c r="BO238" i="13"/>
  <c r="BL238" i="13"/>
  <c r="BI238" i="13"/>
  <c r="BF238" i="13"/>
  <c r="BC238" i="13"/>
  <c r="AZ238" i="13"/>
  <c r="AW238" i="13"/>
  <c r="AT238" i="13"/>
  <c r="AQ238" i="13"/>
  <c r="AN238" i="13"/>
  <c r="AK238" i="13"/>
  <c r="AH238" i="13"/>
  <c r="AE238" i="13"/>
  <c r="AB238" i="13"/>
  <c r="Y238" i="13"/>
  <c r="V238" i="13"/>
  <c r="S238" i="13"/>
  <c r="P238" i="13"/>
  <c r="DH237" i="13"/>
  <c r="DE237" i="13"/>
  <c r="DB237" i="13"/>
  <c r="CY237" i="13"/>
  <c r="CV237" i="13"/>
  <c r="CP237" i="13"/>
  <c r="CM237" i="13"/>
  <c r="CJ237" i="13"/>
  <c r="CG237" i="13"/>
  <c r="CD237" i="13"/>
  <c r="CA237" i="13"/>
  <c r="BX237" i="13"/>
  <c r="BU237" i="13"/>
  <c r="BR237" i="13"/>
  <c r="BO237" i="13"/>
  <c r="BL237" i="13"/>
  <c r="BI237" i="13"/>
  <c r="BF237" i="13"/>
  <c r="BC237" i="13"/>
  <c r="AZ237" i="13"/>
  <c r="AW237" i="13"/>
  <c r="AT237" i="13"/>
  <c r="AQ237" i="13"/>
  <c r="AN237" i="13"/>
  <c r="AK237" i="13"/>
  <c r="AH237" i="13"/>
  <c r="AE237" i="13"/>
  <c r="AB237" i="13"/>
  <c r="Y237" i="13"/>
  <c r="V237" i="13"/>
  <c r="S237" i="13"/>
  <c r="P237" i="13"/>
  <c r="DH236" i="13"/>
  <c r="DE236" i="13"/>
  <c r="DB236" i="13"/>
  <c r="CY236" i="13"/>
  <c r="CV236" i="13"/>
  <c r="CP236" i="13"/>
  <c r="CM236" i="13"/>
  <c r="CJ236" i="13"/>
  <c r="CG236" i="13"/>
  <c r="CD236" i="13"/>
  <c r="CA236" i="13"/>
  <c r="BX236" i="13"/>
  <c r="BU236" i="13"/>
  <c r="BR236" i="13"/>
  <c r="BO236" i="13"/>
  <c r="BL236" i="13"/>
  <c r="BI236" i="13"/>
  <c r="BF236" i="13"/>
  <c r="BC236" i="13"/>
  <c r="AZ236" i="13"/>
  <c r="AW236" i="13"/>
  <c r="AT236" i="13"/>
  <c r="AQ236" i="13"/>
  <c r="AN236" i="13"/>
  <c r="AK236" i="13"/>
  <c r="AH236" i="13"/>
  <c r="AE236" i="13"/>
  <c r="AB236" i="13"/>
  <c r="Y236" i="13"/>
  <c r="V236" i="13"/>
  <c r="S236" i="13"/>
  <c r="P236" i="13"/>
  <c r="DH235" i="13"/>
  <c r="DE235" i="13"/>
  <c r="DB235" i="13"/>
  <c r="CY235" i="13"/>
  <c r="CV235" i="13"/>
  <c r="CS235" i="13"/>
  <c r="CP235" i="13"/>
  <c r="CM235" i="13"/>
  <c r="CJ235" i="13"/>
  <c r="CD235" i="13"/>
  <c r="CA235" i="13"/>
  <c r="BX235" i="13"/>
  <c r="BU235" i="13"/>
  <c r="BR235" i="13"/>
  <c r="BO235" i="13"/>
  <c r="BL235" i="13"/>
  <c r="BI235" i="13"/>
  <c r="BF235" i="13"/>
  <c r="BC235" i="13"/>
  <c r="AZ235" i="13"/>
  <c r="AW235" i="13"/>
  <c r="AT235" i="13"/>
  <c r="AQ235" i="13"/>
  <c r="AN235" i="13"/>
  <c r="AK235" i="13"/>
  <c r="AH235" i="13"/>
  <c r="AE235" i="13"/>
  <c r="AB235" i="13"/>
  <c r="Y235" i="13"/>
  <c r="V235" i="13"/>
  <c r="S235" i="13"/>
  <c r="P235" i="13"/>
  <c r="DH234" i="13"/>
  <c r="DE234" i="13"/>
  <c r="DB234" i="13"/>
  <c r="CY234" i="13"/>
  <c r="CV234" i="13"/>
  <c r="CS234" i="13"/>
  <c r="CP234" i="13"/>
  <c r="CM234" i="13"/>
  <c r="CJ234" i="13"/>
  <c r="CD234" i="13"/>
  <c r="CA234" i="13"/>
  <c r="BX234" i="13"/>
  <c r="BU234" i="13"/>
  <c r="BR234" i="13"/>
  <c r="BO234" i="13"/>
  <c r="BL234" i="13"/>
  <c r="BI234" i="13"/>
  <c r="BF234" i="13"/>
  <c r="BC234" i="13"/>
  <c r="AZ234" i="13"/>
  <c r="AW234" i="13"/>
  <c r="AT234" i="13"/>
  <c r="AQ234" i="13"/>
  <c r="AN234" i="13"/>
  <c r="AK234" i="13"/>
  <c r="AH234" i="13"/>
  <c r="AE234" i="13"/>
  <c r="AB234" i="13"/>
  <c r="Y234" i="13"/>
  <c r="V234" i="13"/>
  <c r="S234" i="13"/>
  <c r="P234" i="13"/>
  <c r="DH233" i="13"/>
  <c r="DE233" i="13"/>
  <c r="DB233" i="13"/>
  <c r="CY233" i="13"/>
  <c r="CV233" i="13"/>
  <c r="CS233" i="13"/>
  <c r="CP233" i="13"/>
  <c r="CM233" i="13"/>
  <c r="CJ233" i="13"/>
  <c r="CD233" i="13"/>
  <c r="CA233" i="13"/>
  <c r="BX233" i="13"/>
  <c r="BU233" i="13"/>
  <c r="BR233" i="13"/>
  <c r="BO233" i="13"/>
  <c r="BL233" i="13"/>
  <c r="BI233" i="13"/>
  <c r="BF233" i="13"/>
  <c r="BC233" i="13"/>
  <c r="AZ233" i="13"/>
  <c r="AW233" i="13"/>
  <c r="AT233" i="13"/>
  <c r="AQ233" i="13"/>
  <c r="AN233" i="13"/>
  <c r="AK233" i="13"/>
  <c r="AH233" i="13"/>
  <c r="AE233" i="13"/>
  <c r="AB233" i="13"/>
  <c r="Y233" i="13"/>
  <c r="V233" i="13"/>
  <c r="S233" i="13"/>
  <c r="P233" i="13"/>
  <c r="DH232" i="13"/>
  <c r="DE232" i="13"/>
  <c r="DB232" i="13"/>
  <c r="CY232" i="13"/>
  <c r="CV232" i="13"/>
  <c r="CS232" i="13"/>
  <c r="CP232" i="13"/>
  <c r="CM232" i="13"/>
  <c r="CJ232" i="13"/>
  <c r="CD232" i="13"/>
  <c r="CA232" i="13"/>
  <c r="BX232" i="13"/>
  <c r="BU232" i="13"/>
  <c r="BR232" i="13"/>
  <c r="BO232" i="13"/>
  <c r="BL232" i="13"/>
  <c r="BI232" i="13"/>
  <c r="BF232" i="13"/>
  <c r="BC232" i="13"/>
  <c r="AZ232" i="13"/>
  <c r="AW232" i="13"/>
  <c r="AT232" i="13"/>
  <c r="AQ232" i="13"/>
  <c r="AN232" i="13"/>
  <c r="AK232" i="13"/>
  <c r="AH232" i="13"/>
  <c r="AE232" i="13"/>
  <c r="AB232" i="13"/>
  <c r="Y232" i="13"/>
  <c r="V232" i="13"/>
  <c r="S232" i="13"/>
  <c r="P232" i="13"/>
  <c r="DH231" i="13"/>
  <c r="DE231" i="13"/>
  <c r="DB231" i="13"/>
  <c r="CY231" i="13"/>
  <c r="CV231" i="13"/>
  <c r="CS231" i="13"/>
  <c r="CP231" i="13"/>
  <c r="CM231" i="13"/>
  <c r="CJ231" i="13"/>
  <c r="CD231" i="13"/>
  <c r="CA231" i="13"/>
  <c r="BX231" i="13"/>
  <c r="BU231" i="13"/>
  <c r="BR231" i="13"/>
  <c r="BO231" i="13"/>
  <c r="BL231" i="13"/>
  <c r="BI231" i="13"/>
  <c r="BF231" i="13"/>
  <c r="BC231" i="13"/>
  <c r="AZ231" i="13"/>
  <c r="AW231" i="13"/>
  <c r="AT231" i="13"/>
  <c r="AQ231" i="13"/>
  <c r="AN231" i="13"/>
  <c r="AK231" i="13"/>
  <c r="AH231" i="13"/>
  <c r="AE231" i="13"/>
  <c r="AB231" i="13"/>
  <c r="Y231" i="13"/>
  <c r="V231" i="13"/>
  <c r="S231" i="13"/>
  <c r="R231" i="13"/>
  <c r="U231" i="13" s="1"/>
  <c r="X231" i="13" s="1"/>
  <c r="AA231" i="13" s="1"/>
  <c r="AD231" i="13" s="1"/>
  <c r="AG231" i="13" s="1"/>
  <c r="AJ231" i="13" s="1"/>
  <c r="AM231" i="13" s="1"/>
  <c r="AP231" i="13" s="1"/>
  <c r="AS231" i="13" s="1"/>
  <c r="AV231" i="13" s="1"/>
  <c r="AY231" i="13" s="1"/>
  <c r="BB231" i="13" s="1"/>
  <c r="BE231" i="13" s="1"/>
  <c r="BH231" i="13" s="1"/>
  <c r="BK231" i="13" s="1"/>
  <c r="BN231" i="13" s="1"/>
  <c r="BQ231" i="13" s="1"/>
  <c r="BT231" i="13" s="1"/>
  <c r="BW231" i="13" s="1"/>
  <c r="BZ231" i="13" s="1"/>
  <c r="CC231" i="13" s="1"/>
  <c r="CF231" i="13" s="1"/>
  <c r="CI231" i="13" s="1"/>
  <c r="CL231" i="13" s="1"/>
  <c r="CO231" i="13" s="1"/>
  <c r="CR231" i="13" s="1"/>
  <c r="CU231" i="13" s="1"/>
  <c r="CX231" i="13" s="1"/>
  <c r="DA231" i="13" s="1"/>
  <c r="DD231" i="13" s="1"/>
  <c r="DG231" i="13" s="1"/>
  <c r="DJ231" i="13" s="1"/>
  <c r="P231" i="13"/>
  <c r="DH230" i="13"/>
  <c r="DE230" i="13"/>
  <c r="DB230" i="13"/>
  <c r="CY230" i="13"/>
  <c r="CV230" i="13"/>
  <c r="CS230" i="13"/>
  <c r="CP230" i="13"/>
  <c r="CM230" i="13"/>
  <c r="CJ230" i="13"/>
  <c r="CD230" i="13"/>
  <c r="CA230" i="13"/>
  <c r="BX230" i="13"/>
  <c r="BU230" i="13"/>
  <c r="BR230" i="13"/>
  <c r="BO230" i="13"/>
  <c r="BL230" i="13"/>
  <c r="BI230" i="13"/>
  <c r="BF230" i="13"/>
  <c r="BC230" i="13"/>
  <c r="AZ230" i="13"/>
  <c r="AW230" i="13"/>
  <c r="AT230" i="13"/>
  <c r="AQ230" i="13"/>
  <c r="AN230" i="13"/>
  <c r="AK230" i="13"/>
  <c r="AH230" i="13"/>
  <c r="AE230" i="13"/>
  <c r="AB230" i="13"/>
  <c r="Y230" i="13"/>
  <c r="V230" i="13"/>
  <c r="S230" i="13"/>
  <c r="P230" i="13"/>
  <c r="DH229" i="13"/>
  <c r="DE229" i="13"/>
  <c r="DB229" i="13"/>
  <c r="CY229" i="13"/>
  <c r="CV229" i="13"/>
  <c r="CS229" i="13"/>
  <c r="CP229" i="13"/>
  <c r="CM229" i="13"/>
  <c r="CJ229" i="13"/>
  <c r="CG229" i="13"/>
  <c r="CA229" i="13"/>
  <c r="BX229" i="13"/>
  <c r="BU229" i="13"/>
  <c r="BR229" i="13"/>
  <c r="BO229" i="13"/>
  <c r="BL229" i="13"/>
  <c r="BI229" i="13"/>
  <c r="BF229" i="13"/>
  <c r="BC229" i="13"/>
  <c r="AZ229" i="13"/>
  <c r="AW229" i="13"/>
  <c r="AT229" i="13"/>
  <c r="AQ229" i="13"/>
  <c r="AN229" i="13"/>
  <c r="AK229" i="13"/>
  <c r="AH229" i="13"/>
  <c r="AE229" i="13"/>
  <c r="AB229" i="13"/>
  <c r="Y229" i="13"/>
  <c r="V229" i="13"/>
  <c r="S229" i="13"/>
  <c r="P229" i="13"/>
  <c r="DH228" i="13"/>
  <c r="DE228" i="13"/>
  <c r="DB228" i="13"/>
  <c r="CY228" i="13"/>
  <c r="CV228" i="13"/>
  <c r="CS228" i="13"/>
  <c r="CP228" i="13"/>
  <c r="CM228" i="13"/>
  <c r="CJ228" i="13"/>
  <c r="CG228" i="13"/>
  <c r="CA228" i="13"/>
  <c r="BX228" i="13"/>
  <c r="BU228" i="13"/>
  <c r="BR228" i="13"/>
  <c r="BO228" i="13"/>
  <c r="BL228" i="13"/>
  <c r="BI228" i="13"/>
  <c r="BF228" i="13"/>
  <c r="BC228" i="13"/>
  <c r="AZ228" i="13"/>
  <c r="AW228" i="13"/>
  <c r="AT228" i="13"/>
  <c r="AQ228" i="13"/>
  <c r="AN228" i="13"/>
  <c r="AK228" i="13"/>
  <c r="AH228" i="13"/>
  <c r="AE228" i="13"/>
  <c r="AB228" i="13"/>
  <c r="Y228" i="13"/>
  <c r="V228" i="13"/>
  <c r="S228" i="13"/>
  <c r="P228" i="13"/>
  <c r="DH227" i="13"/>
  <c r="DE227" i="13"/>
  <c r="DB227" i="13"/>
  <c r="CY227" i="13"/>
  <c r="CV227" i="13"/>
  <c r="CS227" i="13"/>
  <c r="CP227" i="13"/>
  <c r="CM227" i="13"/>
  <c r="CJ227" i="13"/>
  <c r="CG227" i="13"/>
  <c r="CA227" i="13"/>
  <c r="BX227" i="13"/>
  <c r="BU227" i="13"/>
  <c r="BR227" i="13"/>
  <c r="BO227" i="13"/>
  <c r="BL227" i="13"/>
  <c r="BI227" i="13"/>
  <c r="BF227" i="13"/>
  <c r="BC227" i="13"/>
  <c r="AZ227" i="13"/>
  <c r="AW227" i="13"/>
  <c r="AT227" i="13"/>
  <c r="AQ227" i="13"/>
  <c r="AN227" i="13"/>
  <c r="AK227" i="13"/>
  <c r="AH227" i="13"/>
  <c r="AE227" i="13"/>
  <c r="AB227" i="13"/>
  <c r="Y227" i="13"/>
  <c r="V227" i="13"/>
  <c r="S227" i="13"/>
  <c r="P227" i="13"/>
  <c r="DH225" i="13"/>
  <c r="DE225" i="13"/>
  <c r="DB225" i="13"/>
  <c r="CY225" i="13"/>
  <c r="CS225" i="13"/>
  <c r="CP225" i="13"/>
  <c r="CM225" i="13"/>
  <c r="CJ225" i="13"/>
  <c r="CG225" i="13"/>
  <c r="CD225" i="13"/>
  <c r="CA225" i="13"/>
  <c r="BX225" i="13"/>
  <c r="BU225" i="13"/>
  <c r="BR225" i="13"/>
  <c r="BO225" i="13"/>
  <c r="BL225" i="13"/>
  <c r="BI225" i="13"/>
  <c r="BF225" i="13"/>
  <c r="BC225" i="13"/>
  <c r="AZ225" i="13"/>
  <c r="AW225" i="13"/>
  <c r="AT225" i="13"/>
  <c r="AQ225" i="13"/>
  <c r="AN225" i="13"/>
  <c r="AK225" i="13"/>
  <c r="AH225" i="13"/>
  <c r="AE225" i="13"/>
  <c r="AB225" i="13"/>
  <c r="Y225" i="13"/>
  <c r="V225" i="13"/>
  <c r="S225" i="13"/>
  <c r="P225" i="13"/>
  <c r="DH224" i="13"/>
  <c r="DE224" i="13"/>
  <c r="DB224" i="13"/>
  <c r="CY224" i="13"/>
  <c r="CS224" i="13"/>
  <c r="CP224" i="13"/>
  <c r="CM224" i="13"/>
  <c r="CJ224" i="13"/>
  <c r="CG224" i="13"/>
  <c r="CD224" i="13"/>
  <c r="CA224" i="13"/>
  <c r="BX224" i="13"/>
  <c r="BU224" i="13"/>
  <c r="BR224" i="13"/>
  <c r="BO224" i="13"/>
  <c r="BL224" i="13"/>
  <c r="BI224" i="13"/>
  <c r="BF224" i="13"/>
  <c r="BC224" i="13"/>
  <c r="AZ224" i="13"/>
  <c r="AW224" i="13"/>
  <c r="AT224" i="13"/>
  <c r="AQ224" i="13"/>
  <c r="AN224" i="13"/>
  <c r="AK224" i="13"/>
  <c r="AH224" i="13"/>
  <c r="AE224" i="13"/>
  <c r="AB224" i="13"/>
  <c r="Y224" i="13"/>
  <c r="V224" i="13"/>
  <c r="S224" i="13"/>
  <c r="P224" i="13"/>
  <c r="DH223" i="13"/>
  <c r="DE223" i="13"/>
  <c r="DB223" i="13"/>
  <c r="CY223" i="13"/>
  <c r="CS223" i="13"/>
  <c r="CP223" i="13"/>
  <c r="CM223" i="13"/>
  <c r="CJ223" i="13"/>
  <c r="CG223" i="13"/>
  <c r="CD223" i="13"/>
  <c r="CA223" i="13"/>
  <c r="BX223" i="13"/>
  <c r="BU223" i="13"/>
  <c r="BR223" i="13"/>
  <c r="BO223" i="13"/>
  <c r="BL223" i="13"/>
  <c r="BI223" i="13"/>
  <c r="BF223" i="13"/>
  <c r="BC223" i="13"/>
  <c r="AZ223" i="13"/>
  <c r="AW223" i="13"/>
  <c r="AT223" i="13"/>
  <c r="AQ223" i="13"/>
  <c r="AN223" i="13"/>
  <c r="AK223" i="13"/>
  <c r="AH223" i="13"/>
  <c r="AE223" i="13"/>
  <c r="AB223" i="13"/>
  <c r="Y223" i="13"/>
  <c r="V223" i="13"/>
  <c r="S223" i="13"/>
  <c r="P223" i="13"/>
  <c r="DH222" i="13"/>
  <c r="DE222" i="13"/>
  <c r="DB222" i="13"/>
  <c r="CY222" i="13"/>
  <c r="CS222" i="13"/>
  <c r="CP222" i="13"/>
  <c r="CM222" i="13"/>
  <c r="CJ222" i="13"/>
  <c r="CG222" i="13"/>
  <c r="CD222" i="13"/>
  <c r="CA222" i="13"/>
  <c r="BX222" i="13"/>
  <c r="BU222" i="13"/>
  <c r="BR222" i="13"/>
  <c r="BO222" i="13"/>
  <c r="BL222" i="13"/>
  <c r="BI222" i="13"/>
  <c r="BF222" i="13"/>
  <c r="BC222" i="13"/>
  <c r="AZ222" i="13"/>
  <c r="AW222" i="13"/>
  <c r="AT222" i="13"/>
  <c r="AQ222" i="13"/>
  <c r="AN222" i="13"/>
  <c r="AK222" i="13"/>
  <c r="AH222" i="13"/>
  <c r="AE222" i="13"/>
  <c r="AB222" i="13"/>
  <c r="Y222" i="13"/>
  <c r="V222" i="13"/>
  <c r="S222" i="13"/>
  <c r="P222" i="13"/>
  <c r="DH220" i="13"/>
  <c r="DB220" i="13"/>
  <c r="CY220" i="13"/>
  <c r="CV220" i="13"/>
  <c r="CS220" i="13"/>
  <c r="CP220" i="13"/>
  <c r="CM220" i="13"/>
  <c r="CJ220" i="13"/>
  <c r="CG220" i="13"/>
  <c r="CD220" i="13"/>
  <c r="CA220" i="13"/>
  <c r="BX220" i="13"/>
  <c r="BU220" i="13"/>
  <c r="BR220" i="13"/>
  <c r="BO220" i="13"/>
  <c r="BL220" i="13"/>
  <c r="BI220" i="13"/>
  <c r="BF220" i="13"/>
  <c r="BC220" i="13"/>
  <c r="AZ220" i="13"/>
  <c r="AW220" i="13"/>
  <c r="AT220" i="13"/>
  <c r="AQ220" i="13"/>
  <c r="AN220" i="13"/>
  <c r="AK220" i="13"/>
  <c r="AH220" i="13"/>
  <c r="AE220" i="13"/>
  <c r="AB220" i="13"/>
  <c r="Y220" i="13"/>
  <c r="V220" i="13"/>
  <c r="S220" i="13"/>
  <c r="P220" i="13"/>
  <c r="DH219" i="13"/>
  <c r="DE219" i="13"/>
  <c r="CY219" i="13"/>
  <c r="CV219" i="13"/>
  <c r="CS219" i="13"/>
  <c r="CP219" i="13"/>
  <c r="CM219" i="13"/>
  <c r="CJ219" i="13"/>
  <c r="CG219" i="13"/>
  <c r="CD219" i="13"/>
  <c r="CA219" i="13"/>
  <c r="BX219" i="13"/>
  <c r="BU219" i="13"/>
  <c r="BR219" i="13"/>
  <c r="BO219" i="13"/>
  <c r="BL219" i="13"/>
  <c r="BI219" i="13"/>
  <c r="BF219" i="13"/>
  <c r="BC219" i="13"/>
  <c r="AZ219" i="13"/>
  <c r="AW219" i="13"/>
  <c r="AT219" i="13"/>
  <c r="AQ219" i="13"/>
  <c r="AN219" i="13"/>
  <c r="AK219" i="13"/>
  <c r="AH219" i="13"/>
  <c r="AE219" i="13"/>
  <c r="AB219" i="13"/>
  <c r="Y219" i="13"/>
  <c r="V219" i="13"/>
  <c r="S219" i="13"/>
  <c r="P219" i="13"/>
  <c r="DH218" i="13"/>
  <c r="DE218" i="13"/>
  <c r="CY218" i="13"/>
  <c r="CV218" i="13"/>
  <c r="CS218" i="13"/>
  <c r="CP218" i="13"/>
  <c r="CM218" i="13"/>
  <c r="CJ218" i="13"/>
  <c r="CG218" i="13"/>
  <c r="CD218" i="13"/>
  <c r="CA218" i="13"/>
  <c r="BX218" i="13"/>
  <c r="BU218" i="13"/>
  <c r="BR218" i="13"/>
  <c r="BO218" i="13"/>
  <c r="BL218" i="13"/>
  <c r="BI218" i="13"/>
  <c r="BF218" i="13"/>
  <c r="BC218" i="13"/>
  <c r="AZ218" i="13"/>
  <c r="AW218" i="13"/>
  <c r="AT218" i="13"/>
  <c r="AQ218" i="13"/>
  <c r="AN218" i="13"/>
  <c r="AK218" i="13"/>
  <c r="AH218" i="13"/>
  <c r="AE218" i="13"/>
  <c r="AB218" i="13"/>
  <c r="Y218" i="13"/>
  <c r="V218" i="13"/>
  <c r="S218" i="13"/>
  <c r="P218" i="13"/>
  <c r="DH217" i="13"/>
  <c r="DE217" i="13"/>
  <c r="CY217" i="13"/>
  <c r="CV217" i="13"/>
  <c r="CS217" i="13"/>
  <c r="CP217" i="13"/>
  <c r="CM217" i="13"/>
  <c r="CJ217" i="13"/>
  <c r="CG217" i="13"/>
  <c r="CD217" i="13"/>
  <c r="CA217" i="13"/>
  <c r="BX217" i="13"/>
  <c r="BU217" i="13"/>
  <c r="BR217" i="13"/>
  <c r="BO217" i="13"/>
  <c r="BL217" i="13"/>
  <c r="BI217" i="13"/>
  <c r="BF217" i="13"/>
  <c r="BC217" i="13"/>
  <c r="AZ217" i="13"/>
  <c r="AW217" i="13"/>
  <c r="AT217" i="13"/>
  <c r="AQ217" i="13"/>
  <c r="AN217" i="13"/>
  <c r="AK217" i="13"/>
  <c r="AH217" i="13"/>
  <c r="AE217" i="13"/>
  <c r="AB217" i="13"/>
  <c r="Y217" i="13"/>
  <c r="V217" i="13"/>
  <c r="S217" i="13"/>
  <c r="P217" i="13"/>
  <c r="DJ216" i="13"/>
  <c r="DH216" i="13"/>
  <c r="DG216" i="13"/>
  <c r="DE216" i="13"/>
  <c r="DD216" i="13"/>
  <c r="DB216" i="13"/>
  <c r="DA216" i="13"/>
  <c r="CY216" i="13"/>
  <c r="CX216" i="13"/>
  <c r="CV216" i="13"/>
  <c r="CU216" i="13"/>
  <c r="CS216" i="13"/>
  <c r="CR216" i="13"/>
  <c r="CP216" i="13"/>
  <c r="CO216" i="13"/>
  <c r="CM216" i="13"/>
  <c r="CL216" i="13"/>
  <c r="CJ216" i="13"/>
  <c r="CI216" i="13"/>
  <c r="CG216" i="13"/>
  <c r="CF216" i="13"/>
  <c r="CD216" i="13"/>
  <c r="CC216" i="13"/>
  <c r="CA216" i="13"/>
  <c r="BZ216" i="13"/>
  <c r="BX216" i="13"/>
  <c r="BW216" i="13"/>
  <c r="BU216" i="13"/>
  <c r="BT216" i="13"/>
  <c r="BR216" i="13"/>
  <c r="BQ216" i="13"/>
  <c r="BO216" i="13"/>
  <c r="BN216" i="13"/>
  <c r="BL216" i="13"/>
  <c r="BK216" i="13"/>
  <c r="BI216" i="13"/>
  <c r="BH216" i="13"/>
  <c r="BF216" i="13"/>
  <c r="BE216" i="13"/>
  <c r="BC216" i="13"/>
  <c r="BB216" i="13"/>
  <c r="AZ216" i="13"/>
  <c r="AY216" i="13"/>
  <c r="AW216" i="13"/>
  <c r="AV216" i="13"/>
  <c r="AT216" i="13"/>
  <c r="AS216" i="13"/>
  <c r="AQ216" i="13"/>
  <c r="AP216" i="13"/>
  <c r="AN216" i="13"/>
  <c r="AM216" i="13"/>
  <c r="AK216" i="13"/>
  <c r="AJ216" i="13"/>
  <c r="AH216" i="13"/>
  <c r="AG216" i="13"/>
  <c r="AE216" i="13"/>
  <c r="AD216" i="13"/>
  <c r="AB216" i="13"/>
  <c r="AA216" i="13"/>
  <c r="Y216" i="13"/>
  <c r="X216" i="13"/>
  <c r="V216" i="13"/>
  <c r="U216" i="13"/>
  <c r="S216" i="13"/>
  <c r="R216" i="13"/>
  <c r="P216" i="13"/>
  <c r="DJ215" i="13"/>
  <c r="DH215" i="13"/>
  <c r="DG215" i="13"/>
  <c r="DE215" i="13"/>
  <c r="DD215" i="13"/>
  <c r="DB215" i="13"/>
  <c r="DA215" i="13"/>
  <c r="CY215" i="13"/>
  <c r="CX215" i="13"/>
  <c r="CV215" i="13"/>
  <c r="CU215" i="13"/>
  <c r="CS215" i="13"/>
  <c r="CR215" i="13"/>
  <c r="CP215" i="13"/>
  <c r="CO215" i="13"/>
  <c r="CM215" i="13"/>
  <c r="CL215" i="13"/>
  <c r="CJ215" i="13"/>
  <c r="CI215" i="13"/>
  <c r="CG215" i="13"/>
  <c r="CF215" i="13"/>
  <c r="CD215" i="13"/>
  <c r="CC215" i="13"/>
  <c r="CA215" i="13"/>
  <c r="BZ215" i="13"/>
  <c r="BX215" i="13"/>
  <c r="BW215" i="13"/>
  <c r="BU215" i="13"/>
  <c r="BT215" i="13"/>
  <c r="BR215" i="13"/>
  <c r="BQ215" i="13"/>
  <c r="BO215" i="13"/>
  <c r="BN215" i="13"/>
  <c r="BL215" i="13"/>
  <c r="BK215" i="13"/>
  <c r="BI215" i="13"/>
  <c r="BH215" i="13"/>
  <c r="BF215" i="13"/>
  <c r="BE215" i="13"/>
  <c r="BC215" i="13"/>
  <c r="BB215" i="13"/>
  <c r="AZ215" i="13"/>
  <c r="AY215" i="13"/>
  <c r="AW215" i="13"/>
  <c r="AV215" i="13"/>
  <c r="AT215" i="13"/>
  <c r="AS215" i="13"/>
  <c r="AQ215" i="13"/>
  <c r="AP215" i="13"/>
  <c r="AN215" i="13"/>
  <c r="AM215" i="13"/>
  <c r="AK215" i="13"/>
  <c r="AJ215" i="13"/>
  <c r="AH215" i="13"/>
  <c r="AG215" i="13"/>
  <c r="AE215" i="13"/>
  <c r="AD215" i="13"/>
  <c r="AB215" i="13"/>
  <c r="AA215" i="13"/>
  <c r="Y215" i="13"/>
  <c r="X215" i="13"/>
  <c r="V215" i="13"/>
  <c r="U215" i="13"/>
  <c r="S215" i="13"/>
  <c r="R215" i="13"/>
  <c r="P215" i="13"/>
  <c r="DH214" i="13"/>
  <c r="DB214" i="13"/>
  <c r="CY214" i="13"/>
  <c r="CV214" i="13"/>
  <c r="CS214" i="13"/>
  <c r="CP214" i="13"/>
  <c r="CM214" i="13"/>
  <c r="CJ214" i="13"/>
  <c r="CG214" i="13"/>
  <c r="CD214" i="13"/>
  <c r="CA214" i="13"/>
  <c r="BX214" i="13"/>
  <c r="BU214" i="13"/>
  <c r="BR214" i="13"/>
  <c r="BO214" i="13"/>
  <c r="BL214" i="13"/>
  <c r="BI214" i="13"/>
  <c r="BF214" i="13"/>
  <c r="BC214" i="13"/>
  <c r="AZ214" i="13"/>
  <c r="AW214" i="13"/>
  <c r="AT214" i="13"/>
  <c r="AQ214" i="13"/>
  <c r="AN214" i="13"/>
  <c r="AK214" i="13"/>
  <c r="AH214" i="13"/>
  <c r="AE214" i="13"/>
  <c r="AB214" i="13"/>
  <c r="Y214" i="13"/>
  <c r="V214" i="13"/>
  <c r="S214" i="13"/>
  <c r="P214" i="13"/>
  <c r="DH213" i="13"/>
  <c r="DB213" i="13"/>
  <c r="CY213" i="13"/>
  <c r="CV213" i="13"/>
  <c r="CS213" i="13"/>
  <c r="CP213" i="13"/>
  <c r="CM213" i="13"/>
  <c r="CJ213" i="13"/>
  <c r="CG213" i="13"/>
  <c r="CD213" i="13"/>
  <c r="CA213" i="13"/>
  <c r="BX213" i="13"/>
  <c r="BU213" i="13"/>
  <c r="BR213" i="13"/>
  <c r="BO213" i="13"/>
  <c r="BL213" i="13"/>
  <c r="BI213" i="13"/>
  <c r="BF213" i="13"/>
  <c r="BC213" i="13"/>
  <c r="AZ213" i="13"/>
  <c r="AW213" i="13"/>
  <c r="AT213" i="13"/>
  <c r="AQ213" i="13"/>
  <c r="AN213" i="13"/>
  <c r="AK213" i="13"/>
  <c r="AH213" i="13"/>
  <c r="AE213" i="13"/>
  <c r="AB213" i="13"/>
  <c r="Y213" i="13"/>
  <c r="V213" i="13"/>
  <c r="S213" i="13"/>
  <c r="P213" i="13"/>
  <c r="DH212" i="13"/>
  <c r="DB212" i="13"/>
  <c r="CY212" i="13"/>
  <c r="CV212" i="13"/>
  <c r="CS212" i="13"/>
  <c r="CP212" i="13"/>
  <c r="CM212" i="13"/>
  <c r="CJ212" i="13"/>
  <c r="CG212" i="13"/>
  <c r="CD212" i="13"/>
  <c r="CA212" i="13"/>
  <c r="BX212" i="13"/>
  <c r="BU212" i="13"/>
  <c r="BR212" i="13"/>
  <c r="BO212" i="13"/>
  <c r="BL212" i="13"/>
  <c r="BI212" i="13"/>
  <c r="BF212" i="13"/>
  <c r="BC212" i="13"/>
  <c r="AZ212" i="13"/>
  <c r="AW212" i="13"/>
  <c r="AT212" i="13"/>
  <c r="AQ212" i="13"/>
  <c r="AN212" i="13"/>
  <c r="AK212" i="13"/>
  <c r="AH212" i="13"/>
  <c r="AE212" i="13"/>
  <c r="AB212" i="13"/>
  <c r="Y212" i="13"/>
  <c r="V212" i="13"/>
  <c r="S212" i="13"/>
  <c r="P212" i="13"/>
  <c r="DH211" i="13"/>
  <c r="DB211" i="13"/>
  <c r="CY211" i="13"/>
  <c r="CV211" i="13"/>
  <c r="CS211" i="13"/>
  <c r="CP211" i="13"/>
  <c r="CM211" i="13"/>
  <c r="CJ211" i="13"/>
  <c r="CG211" i="13"/>
  <c r="CD211" i="13"/>
  <c r="CA211" i="13"/>
  <c r="BX211" i="13"/>
  <c r="BU211" i="13"/>
  <c r="BR211" i="13"/>
  <c r="BO211" i="13"/>
  <c r="BL211" i="13"/>
  <c r="BI211" i="13"/>
  <c r="BF211" i="13"/>
  <c r="BC211" i="13"/>
  <c r="AZ211" i="13"/>
  <c r="AW211" i="13"/>
  <c r="AT211" i="13"/>
  <c r="AQ211" i="13"/>
  <c r="AN211" i="13"/>
  <c r="AK211" i="13"/>
  <c r="AH211" i="13"/>
  <c r="AE211" i="13"/>
  <c r="AB211" i="13"/>
  <c r="Y211" i="13"/>
  <c r="V211" i="13"/>
  <c r="S211" i="13"/>
  <c r="P211" i="13"/>
  <c r="DH210" i="13"/>
  <c r="DE210" i="13"/>
  <c r="CY210" i="13"/>
  <c r="CV210" i="13"/>
  <c r="CS210" i="13"/>
  <c r="CP210" i="13"/>
  <c r="CM210" i="13"/>
  <c r="CJ210" i="13"/>
  <c r="CG210" i="13"/>
  <c r="CD210" i="13"/>
  <c r="CA210" i="13"/>
  <c r="BX210" i="13"/>
  <c r="BU210" i="13"/>
  <c r="BR210" i="13"/>
  <c r="BO210" i="13"/>
  <c r="BL210" i="13"/>
  <c r="BI210" i="13"/>
  <c r="BF210" i="13"/>
  <c r="BC210" i="13"/>
  <c r="AZ210" i="13"/>
  <c r="AW210" i="13"/>
  <c r="AT210" i="13"/>
  <c r="AQ210" i="13"/>
  <c r="AN210" i="13"/>
  <c r="AK210" i="13"/>
  <c r="AH210" i="13"/>
  <c r="AE210" i="13"/>
  <c r="AB210" i="13"/>
  <c r="Y210" i="13"/>
  <c r="V210" i="13"/>
  <c r="S210" i="13"/>
  <c r="P210" i="13"/>
  <c r="DH209" i="13"/>
  <c r="DE209" i="13"/>
  <c r="CY209" i="13"/>
  <c r="CV209" i="13"/>
  <c r="CS209" i="13"/>
  <c r="CP209" i="13"/>
  <c r="CM209" i="13"/>
  <c r="CJ209" i="13"/>
  <c r="CG209" i="13"/>
  <c r="CD209" i="13"/>
  <c r="CA209" i="13"/>
  <c r="BX209" i="13"/>
  <c r="BU209" i="13"/>
  <c r="BR209" i="13"/>
  <c r="BO209" i="13"/>
  <c r="BL209" i="13"/>
  <c r="BI209" i="13"/>
  <c r="BF209" i="13"/>
  <c r="BC209" i="13"/>
  <c r="AZ209" i="13"/>
  <c r="AW209" i="13"/>
  <c r="AT209" i="13"/>
  <c r="AQ209" i="13"/>
  <c r="AN209" i="13"/>
  <c r="AK209" i="13"/>
  <c r="AH209" i="13"/>
  <c r="AE209" i="13"/>
  <c r="AB209" i="13"/>
  <c r="Y209" i="13"/>
  <c r="V209" i="13"/>
  <c r="S209" i="13"/>
  <c r="P209" i="13"/>
  <c r="DH208" i="13"/>
  <c r="DE208" i="13"/>
  <c r="CY208" i="13"/>
  <c r="CV208" i="13"/>
  <c r="CS208" i="13"/>
  <c r="CP208" i="13"/>
  <c r="CM208" i="13"/>
  <c r="CJ208" i="13"/>
  <c r="CG208" i="13"/>
  <c r="CD208" i="13"/>
  <c r="CA208" i="13"/>
  <c r="BX208" i="13"/>
  <c r="BU208" i="13"/>
  <c r="BR208" i="13"/>
  <c r="BO208" i="13"/>
  <c r="BL208" i="13"/>
  <c r="BI208" i="13"/>
  <c r="BF208" i="13"/>
  <c r="BC208" i="13"/>
  <c r="AZ208" i="13"/>
  <c r="AW208" i="13"/>
  <c r="AT208" i="13"/>
  <c r="AQ208" i="13"/>
  <c r="AN208" i="13"/>
  <c r="AK208" i="13"/>
  <c r="AH208" i="13"/>
  <c r="AE208" i="13"/>
  <c r="AB208" i="13"/>
  <c r="Y208" i="13"/>
  <c r="V208" i="13"/>
  <c r="S208" i="13"/>
  <c r="P208" i="13"/>
  <c r="DJ207" i="13"/>
  <c r="DH207" i="13"/>
  <c r="DG207" i="13"/>
  <c r="DE207" i="13"/>
  <c r="DD207" i="13"/>
  <c r="DB207" i="13"/>
  <c r="DA207" i="13"/>
  <c r="CY207" i="13"/>
  <c r="CX207" i="13"/>
  <c r="CV207" i="13"/>
  <c r="CU207" i="13"/>
  <c r="CS207" i="13"/>
  <c r="CR207" i="13"/>
  <c r="CP207" i="13"/>
  <c r="CO207" i="13"/>
  <c r="CM207" i="13"/>
  <c r="CL207" i="13"/>
  <c r="CJ207" i="13"/>
  <c r="CI207" i="13"/>
  <c r="CG207" i="13"/>
  <c r="CF207" i="13"/>
  <c r="CD207" i="13"/>
  <c r="CC207" i="13"/>
  <c r="CA207" i="13"/>
  <c r="BZ207" i="13"/>
  <c r="BX207" i="13"/>
  <c r="BW207" i="13"/>
  <c r="BU207" i="13"/>
  <c r="BT207" i="13"/>
  <c r="BR207" i="13"/>
  <c r="BQ207" i="13"/>
  <c r="BO207" i="13"/>
  <c r="BN207" i="13"/>
  <c r="BL207" i="13"/>
  <c r="BK207" i="13"/>
  <c r="BI207" i="13"/>
  <c r="BH207" i="13"/>
  <c r="BF207" i="13"/>
  <c r="BE207" i="13"/>
  <c r="BC207" i="13"/>
  <c r="BB207" i="13"/>
  <c r="AZ207" i="13"/>
  <c r="AY207" i="13"/>
  <c r="AW207" i="13"/>
  <c r="AV207" i="13"/>
  <c r="AT207" i="13"/>
  <c r="AS207" i="13"/>
  <c r="AQ207" i="13"/>
  <c r="AP207" i="13"/>
  <c r="AN207" i="13"/>
  <c r="AM207" i="13"/>
  <c r="AK207" i="13"/>
  <c r="AJ207" i="13"/>
  <c r="AH207" i="13"/>
  <c r="AG207" i="13"/>
  <c r="AE207" i="13"/>
  <c r="AD207" i="13"/>
  <c r="AB207" i="13"/>
  <c r="AA207" i="13"/>
  <c r="Y207" i="13"/>
  <c r="X207" i="13"/>
  <c r="V207" i="13"/>
  <c r="U207" i="13"/>
  <c r="S207" i="13"/>
  <c r="R207" i="13"/>
  <c r="P207" i="13"/>
  <c r="DH206" i="13"/>
  <c r="DE206" i="13"/>
  <c r="DB206" i="13"/>
  <c r="CV206" i="13"/>
  <c r="CS206" i="13"/>
  <c r="CP206" i="13"/>
  <c r="CM206" i="13"/>
  <c r="CJ206" i="13"/>
  <c r="CG206" i="13"/>
  <c r="CD206" i="13"/>
  <c r="CA206" i="13"/>
  <c r="BX206" i="13"/>
  <c r="BU206" i="13"/>
  <c r="BR206" i="13"/>
  <c r="BO206" i="13"/>
  <c r="BL206" i="13"/>
  <c r="BI206" i="13"/>
  <c r="BF206" i="13"/>
  <c r="BC206" i="13"/>
  <c r="AZ206" i="13"/>
  <c r="AW206" i="13"/>
  <c r="AT206" i="13"/>
  <c r="AQ206" i="13"/>
  <c r="AN206" i="13"/>
  <c r="AK206" i="13"/>
  <c r="AH206" i="13"/>
  <c r="AE206" i="13"/>
  <c r="AB206" i="13"/>
  <c r="Y206" i="13"/>
  <c r="V206" i="13"/>
  <c r="S206" i="13"/>
  <c r="P206" i="13"/>
  <c r="DH205" i="13"/>
  <c r="DE205" i="13"/>
  <c r="DB205" i="13"/>
  <c r="CV205" i="13"/>
  <c r="CS205" i="13"/>
  <c r="CP205" i="13"/>
  <c r="CM205" i="13"/>
  <c r="CJ205" i="13"/>
  <c r="CG205" i="13"/>
  <c r="CD205" i="13"/>
  <c r="CA205" i="13"/>
  <c r="BX205" i="13"/>
  <c r="BU205" i="13"/>
  <c r="BR205" i="13"/>
  <c r="BO205" i="13"/>
  <c r="BL205" i="13"/>
  <c r="BI205" i="13"/>
  <c r="BF205" i="13"/>
  <c r="BC205" i="13"/>
  <c r="AZ205" i="13"/>
  <c r="AW205" i="13"/>
  <c r="AT205" i="13"/>
  <c r="AQ205" i="13"/>
  <c r="AN205" i="13"/>
  <c r="AK205" i="13"/>
  <c r="AH205" i="13"/>
  <c r="AE205" i="13"/>
  <c r="AB205" i="13"/>
  <c r="Y205" i="13"/>
  <c r="V205" i="13"/>
  <c r="S205" i="13"/>
  <c r="P205" i="13"/>
  <c r="DJ204" i="13"/>
  <c r="DH204" i="13"/>
  <c r="DG204" i="13"/>
  <c r="DE204" i="13"/>
  <c r="DD204" i="13"/>
  <c r="DB204" i="13"/>
  <c r="DA204" i="13"/>
  <c r="CY204" i="13"/>
  <c r="CX204" i="13"/>
  <c r="CV204" i="13"/>
  <c r="CU204" i="13"/>
  <c r="CS204" i="13"/>
  <c r="CR204" i="13"/>
  <c r="CP204" i="13"/>
  <c r="CO204" i="13"/>
  <c r="CM204" i="13"/>
  <c r="CL204" i="13"/>
  <c r="CJ204" i="13"/>
  <c r="CI204" i="13"/>
  <c r="CG204" i="13"/>
  <c r="CF204" i="13"/>
  <c r="CD204" i="13"/>
  <c r="CC204" i="13"/>
  <c r="CA204" i="13"/>
  <c r="BZ204" i="13"/>
  <c r="BX204" i="13"/>
  <c r="BW204" i="13"/>
  <c r="BU204" i="13"/>
  <c r="BT204" i="13"/>
  <c r="BR204" i="13"/>
  <c r="BQ204" i="13"/>
  <c r="BO204" i="13"/>
  <c r="BN204" i="13"/>
  <c r="BL204" i="13"/>
  <c r="BK204" i="13"/>
  <c r="BI204" i="13"/>
  <c r="BH204" i="13"/>
  <c r="BF204" i="13"/>
  <c r="BE204" i="13"/>
  <c r="BC204" i="13"/>
  <c r="BB204" i="13"/>
  <c r="AZ204" i="13"/>
  <c r="AY204" i="13"/>
  <c r="AW204" i="13"/>
  <c r="AV204" i="13"/>
  <c r="AT204" i="13"/>
  <c r="AS204" i="13"/>
  <c r="AQ204" i="13"/>
  <c r="AP204" i="13"/>
  <c r="AN204" i="13"/>
  <c r="AM204" i="13"/>
  <c r="AK204" i="13"/>
  <c r="AJ204" i="13"/>
  <c r="AH204" i="13"/>
  <c r="AG204" i="13"/>
  <c r="AE204" i="13"/>
  <c r="AD204" i="13"/>
  <c r="AB204" i="13"/>
  <c r="AA204" i="13"/>
  <c r="Y204" i="13"/>
  <c r="X204" i="13"/>
  <c r="V204" i="13"/>
  <c r="U204" i="13"/>
  <c r="S204" i="13"/>
  <c r="R204" i="13"/>
  <c r="P204" i="13"/>
  <c r="DJ203" i="13"/>
  <c r="DH203" i="13"/>
  <c r="DG203" i="13"/>
  <c r="DE203" i="13"/>
  <c r="DD203" i="13"/>
  <c r="DB203" i="13"/>
  <c r="DA203" i="13"/>
  <c r="CY203" i="13"/>
  <c r="CX203" i="13"/>
  <c r="CV203" i="13"/>
  <c r="CU203" i="13"/>
  <c r="CS203" i="13"/>
  <c r="CR203" i="13"/>
  <c r="CP203" i="13"/>
  <c r="CO203" i="13"/>
  <c r="CM203" i="13"/>
  <c r="CL203" i="13"/>
  <c r="CJ203" i="13"/>
  <c r="CI203" i="13"/>
  <c r="CG203" i="13"/>
  <c r="CF203" i="13"/>
  <c r="CD203" i="13"/>
  <c r="CC203" i="13"/>
  <c r="CA203" i="13"/>
  <c r="BZ203" i="13"/>
  <c r="BX203" i="13"/>
  <c r="BW203" i="13"/>
  <c r="BU203" i="13"/>
  <c r="BT203" i="13"/>
  <c r="BR203" i="13"/>
  <c r="BQ203" i="13"/>
  <c r="BO203" i="13"/>
  <c r="BN203" i="13"/>
  <c r="BL203" i="13"/>
  <c r="BK203" i="13"/>
  <c r="BI203" i="13"/>
  <c r="BH203" i="13"/>
  <c r="BF203" i="13"/>
  <c r="BE203" i="13"/>
  <c r="BC203" i="13"/>
  <c r="BB203" i="13"/>
  <c r="AZ203" i="13"/>
  <c r="AY203" i="13"/>
  <c r="AW203" i="13"/>
  <c r="AV203" i="13"/>
  <c r="AT203" i="13"/>
  <c r="AS203" i="13"/>
  <c r="AQ203" i="13"/>
  <c r="AP203" i="13"/>
  <c r="AN203" i="13"/>
  <c r="AM203" i="13"/>
  <c r="AK203" i="13"/>
  <c r="AJ203" i="13"/>
  <c r="AH203" i="13"/>
  <c r="AG203" i="13"/>
  <c r="AE203" i="13"/>
  <c r="AD203" i="13"/>
  <c r="AB203" i="13"/>
  <c r="AA203" i="13"/>
  <c r="Y203" i="13"/>
  <c r="X203" i="13"/>
  <c r="V203" i="13"/>
  <c r="U203" i="13"/>
  <c r="S203" i="13"/>
  <c r="R203" i="13"/>
  <c r="P203" i="13"/>
  <c r="DH202" i="13"/>
  <c r="DB202" i="13"/>
  <c r="CY202" i="13"/>
  <c r="CV202" i="13"/>
  <c r="CS202" i="13"/>
  <c r="CP202" i="13"/>
  <c r="CM202" i="13"/>
  <c r="CJ202" i="13"/>
  <c r="CG202" i="13"/>
  <c r="CD202" i="13"/>
  <c r="CA202" i="13"/>
  <c r="BX202" i="13"/>
  <c r="BU202" i="13"/>
  <c r="BR202" i="13"/>
  <c r="BO202" i="13"/>
  <c r="BL202" i="13"/>
  <c r="BI202" i="13"/>
  <c r="BF202" i="13"/>
  <c r="BC202" i="13"/>
  <c r="AZ202" i="13"/>
  <c r="AW202" i="13"/>
  <c r="AT202" i="13"/>
  <c r="AQ202" i="13"/>
  <c r="AN202" i="13"/>
  <c r="AK202" i="13"/>
  <c r="AH202" i="13"/>
  <c r="AE202" i="13"/>
  <c r="AB202" i="13"/>
  <c r="Y202" i="13"/>
  <c r="V202" i="13"/>
  <c r="S202" i="13"/>
  <c r="P202" i="13"/>
  <c r="DH201" i="13"/>
  <c r="DB201" i="13"/>
  <c r="CY201" i="13"/>
  <c r="CV201" i="13"/>
  <c r="CS201" i="13"/>
  <c r="CP201" i="13"/>
  <c r="CM201" i="13"/>
  <c r="CJ201" i="13"/>
  <c r="CG201" i="13"/>
  <c r="CD201" i="13"/>
  <c r="CA201" i="13"/>
  <c r="BX201" i="13"/>
  <c r="BU201" i="13"/>
  <c r="BR201" i="13"/>
  <c r="BO201" i="13"/>
  <c r="BL201" i="13"/>
  <c r="BI201" i="13"/>
  <c r="BF201" i="13"/>
  <c r="BC201" i="13"/>
  <c r="AZ201" i="13"/>
  <c r="AW201" i="13"/>
  <c r="AT201" i="13"/>
  <c r="AQ201" i="13"/>
  <c r="AN201" i="13"/>
  <c r="AK201" i="13"/>
  <c r="AH201" i="13"/>
  <c r="AE201" i="13"/>
  <c r="AB201" i="13"/>
  <c r="Y201" i="13"/>
  <c r="V201" i="13"/>
  <c r="S201" i="13"/>
  <c r="P201" i="13"/>
  <c r="DH200" i="13"/>
  <c r="DE200" i="13"/>
  <c r="DB200" i="13"/>
  <c r="CY200" i="13"/>
  <c r="CV200" i="13"/>
  <c r="CS200" i="13"/>
  <c r="CM200" i="13"/>
  <c r="CJ200" i="13"/>
  <c r="CG200" i="13"/>
  <c r="CD200" i="13"/>
  <c r="CA200" i="13"/>
  <c r="BX200" i="13"/>
  <c r="BU200" i="13"/>
  <c r="BR200" i="13"/>
  <c r="BO200" i="13"/>
  <c r="BL200" i="13"/>
  <c r="BI200" i="13"/>
  <c r="BF200" i="13"/>
  <c r="BC200" i="13"/>
  <c r="AZ200" i="13"/>
  <c r="AW200" i="13"/>
  <c r="AT200" i="13"/>
  <c r="AQ200" i="13"/>
  <c r="AN200" i="13"/>
  <c r="AK200" i="13"/>
  <c r="AH200" i="13"/>
  <c r="AE200" i="13"/>
  <c r="AB200" i="13"/>
  <c r="Y200" i="13"/>
  <c r="V200" i="13"/>
  <c r="S200" i="13"/>
  <c r="P200" i="13"/>
  <c r="DH199" i="13"/>
  <c r="DE199" i="13"/>
  <c r="DB199" i="13"/>
  <c r="CY199" i="13"/>
  <c r="CV199" i="13"/>
  <c r="CS199" i="13"/>
  <c r="CM199" i="13"/>
  <c r="CJ199" i="13"/>
  <c r="CG199" i="13"/>
  <c r="CD199" i="13"/>
  <c r="CA199" i="13"/>
  <c r="BX199" i="13"/>
  <c r="BU199" i="13"/>
  <c r="BR199" i="13"/>
  <c r="BO199" i="13"/>
  <c r="BL199" i="13"/>
  <c r="BI199" i="13"/>
  <c r="BF199" i="13"/>
  <c r="BC199" i="13"/>
  <c r="AZ199" i="13"/>
  <c r="AW199" i="13"/>
  <c r="AT199" i="13"/>
  <c r="AQ199" i="13"/>
  <c r="AN199" i="13"/>
  <c r="AK199" i="13"/>
  <c r="AH199" i="13"/>
  <c r="AE199" i="13"/>
  <c r="AB199" i="13"/>
  <c r="Y199" i="13"/>
  <c r="V199" i="13"/>
  <c r="S199" i="13"/>
  <c r="P199" i="13"/>
  <c r="DH198" i="13"/>
  <c r="DE198" i="13"/>
  <c r="DB198" i="13"/>
  <c r="CY198" i="13"/>
  <c r="CV198" i="13"/>
  <c r="CS198" i="13"/>
  <c r="CM198" i="13"/>
  <c r="CJ198" i="13"/>
  <c r="CG198" i="13"/>
  <c r="CD198" i="13"/>
  <c r="CA198" i="13"/>
  <c r="BX198" i="13"/>
  <c r="BU198" i="13"/>
  <c r="BR198" i="13"/>
  <c r="BO198" i="13"/>
  <c r="BL198" i="13"/>
  <c r="BI198" i="13"/>
  <c r="BF198" i="13"/>
  <c r="BC198" i="13"/>
  <c r="AZ198" i="13"/>
  <c r="AW198" i="13"/>
  <c r="AT198" i="13"/>
  <c r="AQ198" i="13"/>
  <c r="AN198" i="13"/>
  <c r="AK198" i="13"/>
  <c r="AH198" i="13"/>
  <c r="AE198" i="13"/>
  <c r="AB198" i="13"/>
  <c r="Y198" i="13"/>
  <c r="V198" i="13"/>
  <c r="S198" i="13"/>
  <c r="P198" i="13"/>
  <c r="DH197" i="13"/>
  <c r="DE197" i="13"/>
  <c r="DB197" i="13"/>
  <c r="CY197" i="13"/>
  <c r="CV197" i="13"/>
  <c r="CS197" i="13"/>
  <c r="CM197" i="13"/>
  <c r="CJ197" i="13"/>
  <c r="CG197" i="13"/>
  <c r="CD197" i="13"/>
  <c r="CA197" i="13"/>
  <c r="BX197" i="13"/>
  <c r="BU197" i="13"/>
  <c r="BR197" i="13"/>
  <c r="BO197" i="13"/>
  <c r="BL197" i="13"/>
  <c r="BI197" i="13"/>
  <c r="BF197" i="13"/>
  <c r="BC197" i="13"/>
  <c r="AZ197" i="13"/>
  <c r="AW197" i="13"/>
  <c r="AT197" i="13"/>
  <c r="AQ197" i="13"/>
  <c r="AN197" i="13"/>
  <c r="AK197" i="13"/>
  <c r="AH197" i="13"/>
  <c r="AE197" i="13"/>
  <c r="AB197" i="13"/>
  <c r="Y197" i="13"/>
  <c r="V197" i="13"/>
  <c r="S197" i="13"/>
  <c r="P197" i="13"/>
  <c r="DH196" i="13"/>
  <c r="DE196" i="13"/>
  <c r="DB196" i="13"/>
  <c r="CY196" i="13"/>
  <c r="CV196" i="13"/>
  <c r="CS196" i="13"/>
  <c r="CM196" i="13"/>
  <c r="CJ196" i="13"/>
  <c r="CG196" i="13"/>
  <c r="CD196" i="13"/>
  <c r="CA196" i="13"/>
  <c r="BX196" i="13"/>
  <c r="BU196" i="13"/>
  <c r="BR196" i="13"/>
  <c r="BO196" i="13"/>
  <c r="BL196" i="13"/>
  <c r="BI196" i="13"/>
  <c r="BF196" i="13"/>
  <c r="BC196" i="13"/>
  <c r="AZ196" i="13"/>
  <c r="AW196" i="13"/>
  <c r="AT196" i="13"/>
  <c r="AQ196" i="13"/>
  <c r="AN196" i="13"/>
  <c r="AK196" i="13"/>
  <c r="AH196" i="13"/>
  <c r="AE196" i="13"/>
  <c r="AB196" i="13"/>
  <c r="Y196" i="13"/>
  <c r="V196" i="13"/>
  <c r="S196" i="13"/>
  <c r="P196" i="13"/>
  <c r="DJ195" i="13"/>
  <c r="DH195" i="13"/>
  <c r="DG195" i="13"/>
  <c r="DE195" i="13"/>
  <c r="DD195" i="13"/>
  <c r="DB195" i="13"/>
  <c r="DA195" i="13"/>
  <c r="CY195" i="13"/>
  <c r="CX195" i="13"/>
  <c r="CV195" i="13"/>
  <c r="CU195" i="13"/>
  <c r="CS195" i="13"/>
  <c r="CR195" i="13"/>
  <c r="CP195" i="13"/>
  <c r="CO195" i="13"/>
  <c r="CM195" i="13"/>
  <c r="CL195" i="13"/>
  <c r="CJ195" i="13"/>
  <c r="CI195" i="13"/>
  <c r="CG195" i="13"/>
  <c r="CF195" i="13"/>
  <c r="CD195" i="13"/>
  <c r="CC195" i="13"/>
  <c r="CA195" i="13"/>
  <c r="BZ195" i="13"/>
  <c r="BX195" i="13"/>
  <c r="BW195" i="13"/>
  <c r="BU195" i="13"/>
  <c r="BT195" i="13"/>
  <c r="BR195" i="13"/>
  <c r="BQ195" i="13"/>
  <c r="BO195" i="13"/>
  <c r="BN195" i="13"/>
  <c r="BL195" i="13"/>
  <c r="BK195" i="13"/>
  <c r="BI195" i="13"/>
  <c r="BH195" i="13"/>
  <c r="BF195" i="13"/>
  <c r="BE195" i="13"/>
  <c r="BC195" i="13"/>
  <c r="BB195" i="13"/>
  <c r="AZ195" i="13"/>
  <c r="AY195" i="13"/>
  <c r="AW195" i="13"/>
  <c r="AV195" i="13"/>
  <c r="AT195" i="13"/>
  <c r="AS195" i="13"/>
  <c r="AQ195" i="13"/>
  <c r="AP195" i="13"/>
  <c r="AN195" i="13"/>
  <c r="AM195" i="13"/>
  <c r="AK195" i="13"/>
  <c r="AJ195" i="13"/>
  <c r="AH195" i="13"/>
  <c r="AG195" i="13"/>
  <c r="AE195" i="13"/>
  <c r="AD195" i="13"/>
  <c r="AB195" i="13"/>
  <c r="AA195" i="13"/>
  <c r="Y195" i="13"/>
  <c r="X195" i="13"/>
  <c r="V195" i="13"/>
  <c r="U195" i="13"/>
  <c r="S195" i="13"/>
  <c r="R195" i="13"/>
  <c r="P195" i="13"/>
  <c r="DH194" i="13"/>
  <c r="DE194" i="13"/>
  <c r="DB194" i="13"/>
  <c r="CY194" i="13"/>
  <c r="CV194" i="13"/>
  <c r="CS194" i="13"/>
  <c r="CM194" i="13"/>
  <c r="CJ194" i="13"/>
  <c r="CG194" i="13"/>
  <c r="CD194" i="13"/>
  <c r="CA194" i="13"/>
  <c r="BX194" i="13"/>
  <c r="BU194" i="13"/>
  <c r="BR194" i="13"/>
  <c r="BO194" i="13"/>
  <c r="BL194" i="13"/>
  <c r="BI194" i="13"/>
  <c r="BF194" i="13"/>
  <c r="BC194" i="13"/>
  <c r="AZ194" i="13"/>
  <c r="AW194" i="13"/>
  <c r="AT194" i="13"/>
  <c r="AQ194" i="13"/>
  <c r="AN194" i="13"/>
  <c r="AK194" i="13"/>
  <c r="AH194" i="13"/>
  <c r="AE194" i="13"/>
  <c r="AB194" i="13"/>
  <c r="Y194" i="13"/>
  <c r="V194" i="13"/>
  <c r="S194" i="13"/>
  <c r="P194" i="13"/>
  <c r="DH193" i="13"/>
  <c r="DE193" i="13"/>
  <c r="DB193" i="13"/>
  <c r="CY193" i="13"/>
  <c r="CV193" i="13"/>
  <c r="CS193" i="13"/>
  <c r="CM193" i="13"/>
  <c r="CJ193" i="13"/>
  <c r="CG193" i="13"/>
  <c r="CD193" i="13"/>
  <c r="CA193" i="13"/>
  <c r="BX193" i="13"/>
  <c r="BU193" i="13"/>
  <c r="BR193" i="13"/>
  <c r="BO193" i="13"/>
  <c r="BL193" i="13"/>
  <c r="BI193" i="13"/>
  <c r="BF193" i="13"/>
  <c r="BC193" i="13"/>
  <c r="AZ193" i="13"/>
  <c r="AW193" i="13"/>
  <c r="AT193" i="13"/>
  <c r="AQ193" i="13"/>
  <c r="AN193" i="13"/>
  <c r="AK193" i="13"/>
  <c r="AH193" i="13"/>
  <c r="AE193" i="13"/>
  <c r="AB193" i="13"/>
  <c r="Y193" i="13"/>
  <c r="V193" i="13"/>
  <c r="S193" i="13"/>
  <c r="P193" i="13"/>
  <c r="DH192" i="13"/>
  <c r="DE192" i="13"/>
  <c r="DB192" i="13"/>
  <c r="CY192" i="13"/>
  <c r="CV192" i="13"/>
  <c r="CS192" i="13"/>
  <c r="CM192" i="13"/>
  <c r="CJ192" i="13"/>
  <c r="CG192" i="13"/>
  <c r="CD192" i="13"/>
  <c r="CA192" i="13"/>
  <c r="BX192" i="13"/>
  <c r="BU192" i="13"/>
  <c r="BR192" i="13"/>
  <c r="BO192" i="13"/>
  <c r="BL192" i="13"/>
  <c r="BI192" i="13"/>
  <c r="BF192" i="13"/>
  <c r="BC192" i="13"/>
  <c r="AZ192" i="13"/>
  <c r="AW192" i="13"/>
  <c r="AT192" i="13"/>
  <c r="AQ192" i="13"/>
  <c r="AN192" i="13"/>
  <c r="AK192" i="13"/>
  <c r="AH192" i="13"/>
  <c r="AE192" i="13"/>
  <c r="AB192" i="13"/>
  <c r="Y192" i="13"/>
  <c r="V192" i="13"/>
  <c r="S192" i="13"/>
  <c r="P192" i="13"/>
  <c r="DJ191" i="13"/>
  <c r="DH191" i="13"/>
  <c r="DG191" i="13"/>
  <c r="DE191" i="13"/>
  <c r="DD191" i="13"/>
  <c r="DB191" i="13"/>
  <c r="DA191" i="13"/>
  <c r="CY191" i="13"/>
  <c r="CX191" i="13"/>
  <c r="CV191" i="13"/>
  <c r="CU191" i="13"/>
  <c r="CS191" i="13"/>
  <c r="CR191" i="13"/>
  <c r="CP191" i="13"/>
  <c r="CO191" i="13"/>
  <c r="CM191" i="13"/>
  <c r="CL191" i="13"/>
  <c r="CJ191" i="13"/>
  <c r="CI191" i="13"/>
  <c r="CG191" i="13"/>
  <c r="CF191" i="13"/>
  <c r="CD191" i="13"/>
  <c r="CC191" i="13"/>
  <c r="CA191" i="13"/>
  <c r="BZ191" i="13"/>
  <c r="BX191" i="13"/>
  <c r="BW191" i="13"/>
  <c r="BU191" i="13"/>
  <c r="BT191" i="13"/>
  <c r="BR191" i="13"/>
  <c r="BQ191" i="13"/>
  <c r="BO191" i="13"/>
  <c r="BN191" i="13"/>
  <c r="BL191" i="13"/>
  <c r="BK191" i="13"/>
  <c r="BI191" i="13"/>
  <c r="BH191" i="13"/>
  <c r="BF191" i="13"/>
  <c r="BE191" i="13"/>
  <c r="BC191" i="13"/>
  <c r="BB191" i="13"/>
  <c r="AZ191" i="13"/>
  <c r="AY191" i="13"/>
  <c r="AW191" i="13"/>
  <c r="AV191" i="13"/>
  <c r="AT191" i="13"/>
  <c r="AS191" i="13"/>
  <c r="AQ191" i="13"/>
  <c r="AP191" i="13"/>
  <c r="AN191" i="13"/>
  <c r="AM191" i="13"/>
  <c r="AK191" i="13"/>
  <c r="AJ191" i="13"/>
  <c r="AH191" i="13"/>
  <c r="AG191" i="13"/>
  <c r="AE191" i="13"/>
  <c r="AD191" i="13"/>
  <c r="AB191" i="13"/>
  <c r="AA191" i="13"/>
  <c r="Y191" i="13"/>
  <c r="X191" i="13"/>
  <c r="V191" i="13"/>
  <c r="U191" i="13"/>
  <c r="S191" i="13"/>
  <c r="R191" i="13"/>
  <c r="P191" i="13"/>
  <c r="DH190" i="13"/>
  <c r="DE190" i="13"/>
  <c r="DB190" i="13"/>
  <c r="CY190" i="13"/>
  <c r="CV190" i="13"/>
  <c r="CS190" i="13"/>
  <c r="CP190" i="13"/>
  <c r="CM190" i="13"/>
  <c r="CJ190" i="13"/>
  <c r="CG190" i="13"/>
  <c r="CD190" i="13"/>
  <c r="CA190" i="13"/>
  <c r="BX190" i="13"/>
  <c r="BU190" i="13"/>
  <c r="BR190" i="13"/>
  <c r="BO190" i="13"/>
  <c r="BL190" i="13"/>
  <c r="BI190" i="13"/>
  <c r="BF190" i="13"/>
  <c r="BC190" i="13"/>
  <c r="AZ190" i="13"/>
  <c r="AW190" i="13"/>
  <c r="AT190" i="13"/>
  <c r="AQ190" i="13"/>
  <c r="AN190" i="13"/>
  <c r="AK190" i="13"/>
  <c r="AH190" i="13"/>
  <c r="AE190" i="13"/>
  <c r="AB190" i="13"/>
  <c r="Y190" i="13"/>
  <c r="V190" i="13"/>
  <c r="S190" i="13"/>
  <c r="P190" i="13"/>
  <c r="DH189" i="13"/>
  <c r="DE189" i="13"/>
  <c r="DB189" i="13"/>
  <c r="CY189" i="13"/>
  <c r="CV189" i="13"/>
  <c r="CS189" i="13"/>
  <c r="CP189" i="13"/>
  <c r="CJ189" i="13"/>
  <c r="CG189" i="13"/>
  <c r="CD189" i="13"/>
  <c r="CA189" i="13"/>
  <c r="BX189" i="13"/>
  <c r="BU189" i="13"/>
  <c r="BR189" i="13"/>
  <c r="BO189" i="13"/>
  <c r="BL189" i="13"/>
  <c r="BI189" i="13"/>
  <c r="BF189" i="13"/>
  <c r="BC189" i="13"/>
  <c r="AZ189" i="13"/>
  <c r="AW189" i="13"/>
  <c r="AT189" i="13"/>
  <c r="AQ189" i="13"/>
  <c r="AN189" i="13"/>
  <c r="AK189" i="13"/>
  <c r="AH189" i="13"/>
  <c r="AE189" i="13"/>
  <c r="AB189" i="13"/>
  <c r="Y189" i="13"/>
  <c r="V189" i="13"/>
  <c r="S189" i="13"/>
  <c r="P189" i="13"/>
  <c r="DH188" i="13"/>
  <c r="DE188" i="13"/>
  <c r="DB188" i="13"/>
  <c r="CY188" i="13"/>
  <c r="CV188" i="13"/>
  <c r="CS188" i="13"/>
  <c r="CP188" i="13"/>
  <c r="CM188" i="13"/>
  <c r="CG188" i="13"/>
  <c r="CD188" i="13"/>
  <c r="CA188" i="13"/>
  <c r="BX188" i="13"/>
  <c r="BU188" i="13"/>
  <c r="BR188" i="13"/>
  <c r="BO188" i="13"/>
  <c r="BL188" i="13"/>
  <c r="BI188" i="13"/>
  <c r="BF188" i="13"/>
  <c r="BC188" i="13"/>
  <c r="AZ188" i="13"/>
  <c r="AW188" i="13"/>
  <c r="AT188" i="13"/>
  <c r="AQ188" i="13"/>
  <c r="AN188" i="13"/>
  <c r="AK188" i="13"/>
  <c r="AH188" i="13"/>
  <c r="AE188" i="13"/>
  <c r="AB188" i="13"/>
  <c r="Y188" i="13"/>
  <c r="V188" i="13"/>
  <c r="S188" i="13"/>
  <c r="P188" i="13"/>
  <c r="DH187" i="13"/>
  <c r="DE187" i="13"/>
  <c r="DB187" i="13"/>
  <c r="CY187" i="13"/>
  <c r="CV187" i="13"/>
  <c r="CS187" i="13"/>
  <c r="CP187" i="13"/>
  <c r="CM187" i="13"/>
  <c r="CG187" i="13"/>
  <c r="CD187" i="13"/>
  <c r="CA187" i="13"/>
  <c r="BX187" i="13"/>
  <c r="BU187" i="13"/>
  <c r="BR187" i="13"/>
  <c r="BO187" i="13"/>
  <c r="BL187" i="13"/>
  <c r="BI187" i="13"/>
  <c r="BF187" i="13"/>
  <c r="BC187" i="13"/>
  <c r="AZ187" i="13"/>
  <c r="AW187" i="13"/>
  <c r="AT187" i="13"/>
  <c r="AQ187" i="13"/>
  <c r="AN187" i="13"/>
  <c r="AK187" i="13"/>
  <c r="AH187" i="13"/>
  <c r="AE187" i="13"/>
  <c r="AB187" i="13"/>
  <c r="Y187" i="13"/>
  <c r="V187" i="13"/>
  <c r="S187" i="13"/>
  <c r="P187" i="13"/>
  <c r="DH186" i="13"/>
  <c r="DE186" i="13"/>
  <c r="DB186" i="13"/>
  <c r="CY186" i="13"/>
  <c r="CV186" i="13"/>
  <c r="CS186" i="13"/>
  <c r="CP186" i="13"/>
  <c r="CM186" i="13"/>
  <c r="CJ186" i="13"/>
  <c r="CD186" i="13"/>
  <c r="CA186" i="13"/>
  <c r="BX186" i="13"/>
  <c r="BU186" i="13"/>
  <c r="BR186" i="13"/>
  <c r="BO186" i="13"/>
  <c r="BL186" i="13"/>
  <c r="BI186" i="13"/>
  <c r="BF186" i="13"/>
  <c r="BC186" i="13"/>
  <c r="AZ186" i="13"/>
  <c r="AW186" i="13"/>
  <c r="AT186" i="13"/>
  <c r="AQ186" i="13"/>
  <c r="AN186" i="13"/>
  <c r="AK186" i="13"/>
  <c r="AH186" i="13"/>
  <c r="AE186" i="13"/>
  <c r="AB186" i="13"/>
  <c r="Y186" i="13"/>
  <c r="V186" i="13"/>
  <c r="S186" i="13"/>
  <c r="P186" i="13"/>
  <c r="DH185" i="13"/>
  <c r="DE185" i="13"/>
  <c r="DB185" i="13"/>
  <c r="CY185" i="13"/>
  <c r="CV185" i="13"/>
  <c r="CS185" i="13"/>
  <c r="CP185" i="13"/>
  <c r="CM185" i="13"/>
  <c r="CJ185" i="13"/>
  <c r="CD185" i="13"/>
  <c r="CA185" i="13"/>
  <c r="BX185" i="13"/>
  <c r="BU185" i="13"/>
  <c r="BR185" i="13"/>
  <c r="BO185" i="13"/>
  <c r="BL185" i="13"/>
  <c r="BI185" i="13"/>
  <c r="BF185" i="13"/>
  <c r="BC185" i="13"/>
  <c r="AZ185" i="13"/>
  <c r="AW185" i="13"/>
  <c r="AT185" i="13"/>
  <c r="AQ185" i="13"/>
  <c r="AN185" i="13"/>
  <c r="AK185" i="13"/>
  <c r="AH185" i="13"/>
  <c r="AE185" i="13"/>
  <c r="AB185" i="13"/>
  <c r="Y185" i="13"/>
  <c r="V185" i="13"/>
  <c r="S185" i="13"/>
  <c r="P185" i="13"/>
  <c r="DH183" i="13"/>
  <c r="DE183" i="13"/>
  <c r="DB183" i="13"/>
  <c r="CY183" i="13"/>
  <c r="CV183" i="13"/>
  <c r="CS183" i="13"/>
  <c r="CP183" i="13"/>
  <c r="CM183" i="13"/>
  <c r="CG183" i="13"/>
  <c r="CD183" i="13"/>
  <c r="CA183" i="13"/>
  <c r="BX183" i="13"/>
  <c r="BU183" i="13"/>
  <c r="BR183" i="13"/>
  <c r="BO183" i="13"/>
  <c r="BL183" i="13"/>
  <c r="BI183" i="13"/>
  <c r="BF183" i="13"/>
  <c r="BC183" i="13"/>
  <c r="AZ183" i="13"/>
  <c r="AW183" i="13"/>
  <c r="AT183" i="13"/>
  <c r="AQ183" i="13"/>
  <c r="AN183" i="13"/>
  <c r="AK183" i="13"/>
  <c r="AH183" i="13"/>
  <c r="AE183" i="13"/>
  <c r="AB183" i="13"/>
  <c r="Y183" i="13"/>
  <c r="V183" i="13"/>
  <c r="S183" i="13"/>
  <c r="P183" i="13"/>
  <c r="DH182" i="13"/>
  <c r="DE182" i="13"/>
  <c r="DB182" i="13"/>
  <c r="CY182" i="13"/>
  <c r="CV182" i="13"/>
  <c r="CS182" i="13"/>
  <c r="CP182" i="13"/>
  <c r="CM182" i="13"/>
  <c r="CJ182" i="13"/>
  <c r="CD182" i="13"/>
  <c r="CA182" i="13"/>
  <c r="BX182" i="13"/>
  <c r="BU182" i="13"/>
  <c r="BR182" i="13"/>
  <c r="BO182" i="13"/>
  <c r="BL182" i="13"/>
  <c r="BI182" i="13"/>
  <c r="BF182" i="13"/>
  <c r="BC182" i="13"/>
  <c r="AZ182" i="13"/>
  <c r="AW182" i="13"/>
  <c r="AT182" i="13"/>
  <c r="AQ182" i="13"/>
  <c r="AN182" i="13"/>
  <c r="AK182" i="13"/>
  <c r="AH182" i="13"/>
  <c r="AE182" i="13"/>
  <c r="AB182" i="13"/>
  <c r="Y182" i="13"/>
  <c r="V182" i="13"/>
  <c r="S182" i="13"/>
  <c r="P182" i="13"/>
  <c r="DH181" i="13"/>
  <c r="DE181" i="13"/>
  <c r="DB181" i="13"/>
  <c r="CY181" i="13"/>
  <c r="CV181" i="13"/>
  <c r="CS181" i="13"/>
  <c r="CP181" i="13"/>
  <c r="CM181" i="13"/>
  <c r="CJ181" i="13"/>
  <c r="CD181" i="13"/>
  <c r="CA181" i="13"/>
  <c r="BX181" i="13"/>
  <c r="BU181" i="13"/>
  <c r="BR181" i="13"/>
  <c r="BO181" i="13"/>
  <c r="BL181" i="13"/>
  <c r="BI181" i="13"/>
  <c r="BF181" i="13"/>
  <c r="BC181" i="13"/>
  <c r="AZ181" i="13"/>
  <c r="AW181" i="13"/>
  <c r="AT181" i="13"/>
  <c r="AQ181" i="13"/>
  <c r="AN181" i="13"/>
  <c r="AK181" i="13"/>
  <c r="AH181" i="13"/>
  <c r="AE181" i="13"/>
  <c r="AB181" i="13"/>
  <c r="Y181" i="13"/>
  <c r="V181" i="13"/>
  <c r="S181" i="13"/>
  <c r="P181" i="13"/>
  <c r="DH179" i="13"/>
  <c r="DE179" i="13"/>
  <c r="DB179" i="13"/>
  <c r="CY179" i="13"/>
  <c r="CV179" i="13"/>
  <c r="CS179" i="13"/>
  <c r="CP179" i="13"/>
  <c r="CM179" i="13"/>
  <c r="CJ179" i="13"/>
  <c r="CG179" i="13"/>
  <c r="CD179" i="13"/>
  <c r="CA179" i="13"/>
  <c r="BX179" i="13"/>
  <c r="BU179" i="13"/>
  <c r="BR179" i="13"/>
  <c r="BO179" i="13"/>
  <c r="BL179" i="13"/>
  <c r="BI179" i="13"/>
  <c r="BF179" i="13"/>
  <c r="BC179" i="13"/>
  <c r="AZ179" i="13"/>
  <c r="AW179" i="13"/>
  <c r="AT179" i="13"/>
  <c r="AQ179" i="13"/>
  <c r="AN179" i="13"/>
  <c r="AK179" i="13"/>
  <c r="AH179" i="13"/>
  <c r="AE179" i="13"/>
  <c r="AB179" i="13"/>
  <c r="Y179" i="13"/>
  <c r="V179" i="13"/>
  <c r="S179" i="13"/>
  <c r="P179" i="13"/>
  <c r="DH178" i="13"/>
  <c r="DE178" i="13"/>
  <c r="DB178" i="13"/>
  <c r="CV178" i="13"/>
  <c r="CS178" i="13"/>
  <c r="CP178" i="13"/>
  <c r="CM178" i="13"/>
  <c r="CJ178" i="13"/>
  <c r="CG178" i="13"/>
  <c r="CD178" i="13"/>
  <c r="CA178" i="13"/>
  <c r="BX178" i="13"/>
  <c r="BU178" i="13"/>
  <c r="BR178" i="13"/>
  <c r="BO178" i="13"/>
  <c r="BL178" i="13"/>
  <c r="BI178" i="13"/>
  <c r="BF178" i="13"/>
  <c r="BC178" i="13"/>
  <c r="AZ178" i="13"/>
  <c r="AW178" i="13"/>
  <c r="AT178" i="13"/>
  <c r="AQ178" i="13"/>
  <c r="AN178" i="13"/>
  <c r="AK178" i="13"/>
  <c r="AH178" i="13"/>
  <c r="AE178" i="13"/>
  <c r="AB178" i="13"/>
  <c r="Y178" i="13"/>
  <c r="V178" i="13"/>
  <c r="S178" i="13"/>
  <c r="P178" i="13"/>
  <c r="DH177" i="13"/>
  <c r="DE177" i="13"/>
  <c r="DB177" i="13"/>
  <c r="CV177" i="13"/>
  <c r="CS177" i="13"/>
  <c r="CP177" i="13"/>
  <c r="CM177" i="13"/>
  <c r="CJ177" i="13"/>
  <c r="CG177" i="13"/>
  <c r="CD177" i="13"/>
  <c r="CA177" i="13"/>
  <c r="BX177" i="13"/>
  <c r="BU177" i="13"/>
  <c r="BR177" i="13"/>
  <c r="BO177" i="13"/>
  <c r="BL177" i="13"/>
  <c r="BI177" i="13"/>
  <c r="BF177" i="13"/>
  <c r="BC177" i="13"/>
  <c r="AZ177" i="13"/>
  <c r="AW177" i="13"/>
  <c r="AT177" i="13"/>
  <c r="AQ177" i="13"/>
  <c r="AN177" i="13"/>
  <c r="AK177" i="13"/>
  <c r="AH177" i="13"/>
  <c r="AE177" i="13"/>
  <c r="AB177" i="13"/>
  <c r="Y177" i="13"/>
  <c r="V177" i="13"/>
  <c r="S177" i="13"/>
  <c r="P177" i="13"/>
  <c r="DH176" i="13"/>
  <c r="DB176" i="13"/>
  <c r="CY176" i="13"/>
  <c r="CV176" i="13"/>
  <c r="CS176" i="13"/>
  <c r="CP176" i="13"/>
  <c r="CM176" i="13"/>
  <c r="CJ176" i="13"/>
  <c r="CG176" i="13"/>
  <c r="CD176" i="13"/>
  <c r="CA176" i="13"/>
  <c r="BX176" i="13"/>
  <c r="BU176" i="13"/>
  <c r="BR176" i="13"/>
  <c r="BO176" i="13"/>
  <c r="BL176" i="13"/>
  <c r="BI176" i="13"/>
  <c r="BF176" i="13"/>
  <c r="BC176" i="13"/>
  <c r="AZ176" i="13"/>
  <c r="AW176" i="13"/>
  <c r="AT176" i="13"/>
  <c r="AQ176" i="13"/>
  <c r="AN176" i="13"/>
  <c r="AK176" i="13"/>
  <c r="AH176" i="13"/>
  <c r="AE176" i="13"/>
  <c r="AB176" i="13"/>
  <c r="Y176" i="13"/>
  <c r="V176" i="13"/>
  <c r="S176" i="13"/>
  <c r="P176" i="13"/>
  <c r="DH175" i="13"/>
  <c r="DE175" i="13"/>
  <c r="CY175" i="13"/>
  <c r="CV175" i="13"/>
  <c r="CS175" i="13"/>
  <c r="CP175" i="13"/>
  <c r="CM175" i="13"/>
  <c r="CJ175" i="13"/>
  <c r="CG175" i="13"/>
  <c r="CD175" i="13"/>
  <c r="CA175" i="13"/>
  <c r="BX175" i="13"/>
  <c r="BU175" i="13"/>
  <c r="BR175" i="13"/>
  <c r="BO175" i="13"/>
  <c r="BL175" i="13"/>
  <c r="BI175" i="13"/>
  <c r="BF175" i="13"/>
  <c r="BC175" i="13"/>
  <c r="AZ175" i="13"/>
  <c r="AW175" i="13"/>
  <c r="AT175" i="13"/>
  <c r="AQ175" i="13"/>
  <c r="AN175" i="13"/>
  <c r="AK175" i="13"/>
  <c r="AH175" i="13"/>
  <c r="AE175" i="13"/>
  <c r="AB175" i="13"/>
  <c r="Y175" i="13"/>
  <c r="V175" i="13"/>
  <c r="S175" i="13"/>
  <c r="P175" i="13"/>
  <c r="DH174" i="13"/>
  <c r="DE174" i="13"/>
  <c r="DB174" i="13"/>
  <c r="CV174" i="13"/>
  <c r="CS174" i="13"/>
  <c r="CP174" i="13"/>
  <c r="CM174" i="13"/>
  <c r="CJ174" i="13"/>
  <c r="CG174" i="13"/>
  <c r="CD174" i="13"/>
  <c r="CA174" i="13"/>
  <c r="BX174" i="13"/>
  <c r="BU174" i="13"/>
  <c r="BR174" i="13"/>
  <c r="BO174" i="13"/>
  <c r="BL174" i="13"/>
  <c r="BI174" i="13"/>
  <c r="BF174" i="13"/>
  <c r="BC174" i="13"/>
  <c r="AZ174" i="13"/>
  <c r="AW174" i="13"/>
  <c r="AT174" i="13"/>
  <c r="AQ174" i="13"/>
  <c r="AN174" i="13"/>
  <c r="AK174" i="13"/>
  <c r="AH174" i="13"/>
  <c r="AE174" i="13"/>
  <c r="AB174" i="13"/>
  <c r="Y174" i="13"/>
  <c r="V174" i="13"/>
  <c r="S174" i="13"/>
  <c r="P174" i="13"/>
  <c r="DE172" i="13"/>
  <c r="DB172" i="13"/>
  <c r="CY172" i="13"/>
  <c r="CV172" i="13"/>
  <c r="CS172" i="13"/>
  <c r="CP172" i="13"/>
  <c r="CM172" i="13"/>
  <c r="CJ172" i="13"/>
  <c r="CG172" i="13"/>
  <c r="CD172" i="13"/>
  <c r="CA172" i="13"/>
  <c r="BX172" i="13"/>
  <c r="BU172" i="13"/>
  <c r="BR172" i="13"/>
  <c r="BO172" i="13"/>
  <c r="BL172" i="13"/>
  <c r="BI172" i="13"/>
  <c r="BF172" i="13"/>
  <c r="BC172" i="13"/>
  <c r="AZ172" i="13"/>
  <c r="AW172" i="13"/>
  <c r="AT172" i="13"/>
  <c r="AQ172" i="13"/>
  <c r="AN172" i="13"/>
  <c r="AK172" i="13"/>
  <c r="AH172" i="13"/>
  <c r="AE172" i="13"/>
  <c r="AB172" i="13"/>
  <c r="Y172" i="13"/>
  <c r="V172" i="13"/>
  <c r="S172" i="13"/>
  <c r="P172" i="13"/>
  <c r="DE171" i="13"/>
  <c r="DB171" i="13"/>
  <c r="CY171" i="13"/>
  <c r="CV171" i="13"/>
  <c r="CS171" i="13"/>
  <c r="CP171" i="13"/>
  <c r="CM171" i="13"/>
  <c r="CJ171" i="13"/>
  <c r="CG171" i="13"/>
  <c r="CD171" i="13"/>
  <c r="CA171" i="13"/>
  <c r="BX171" i="13"/>
  <c r="BU171" i="13"/>
  <c r="BR171" i="13"/>
  <c r="BO171" i="13"/>
  <c r="BL171" i="13"/>
  <c r="BI171" i="13"/>
  <c r="BF171" i="13"/>
  <c r="BC171" i="13"/>
  <c r="AZ171" i="13"/>
  <c r="AW171" i="13"/>
  <c r="AT171" i="13"/>
  <c r="AQ171" i="13"/>
  <c r="AN171" i="13"/>
  <c r="AK171" i="13"/>
  <c r="AH171" i="13"/>
  <c r="AE171" i="13"/>
  <c r="AB171" i="13"/>
  <c r="Y171" i="13"/>
  <c r="V171" i="13"/>
  <c r="S171" i="13"/>
  <c r="P171" i="13"/>
  <c r="DH170" i="13"/>
  <c r="DB170" i="13"/>
  <c r="CY170" i="13"/>
  <c r="CV170" i="13"/>
  <c r="CS170" i="13"/>
  <c r="CP170" i="13"/>
  <c r="CM170" i="13"/>
  <c r="CJ170" i="13"/>
  <c r="CG170" i="13"/>
  <c r="CD170" i="13"/>
  <c r="CA170" i="13"/>
  <c r="BX170" i="13"/>
  <c r="BU170" i="13"/>
  <c r="BR170" i="13"/>
  <c r="BO170" i="13"/>
  <c r="BL170" i="13"/>
  <c r="BI170" i="13"/>
  <c r="BF170" i="13"/>
  <c r="BC170" i="13"/>
  <c r="AZ170" i="13"/>
  <c r="AW170" i="13"/>
  <c r="AT170" i="13"/>
  <c r="AQ170" i="13"/>
  <c r="AN170" i="13"/>
  <c r="AK170" i="13"/>
  <c r="AH170" i="13"/>
  <c r="AE170" i="13"/>
  <c r="AB170" i="13"/>
  <c r="Y170" i="13"/>
  <c r="V170" i="13"/>
  <c r="S170" i="13"/>
  <c r="P170" i="13"/>
  <c r="DH169" i="13"/>
  <c r="DE169" i="13"/>
  <c r="CY169" i="13"/>
  <c r="CV169" i="13"/>
  <c r="CS169" i="13"/>
  <c r="CP169" i="13"/>
  <c r="CM169" i="13"/>
  <c r="CJ169" i="13"/>
  <c r="CG169" i="13"/>
  <c r="CD169" i="13"/>
  <c r="CA169" i="13"/>
  <c r="BX169" i="13"/>
  <c r="BU169" i="13"/>
  <c r="BR169" i="13"/>
  <c r="BO169" i="13"/>
  <c r="BL169" i="13"/>
  <c r="BI169" i="13"/>
  <c r="BF169" i="13"/>
  <c r="BC169" i="13"/>
  <c r="AZ169" i="13"/>
  <c r="AW169" i="13"/>
  <c r="AT169" i="13"/>
  <c r="AQ169" i="13"/>
  <c r="AN169" i="13"/>
  <c r="AK169" i="13"/>
  <c r="AH169" i="13"/>
  <c r="AE169" i="13"/>
  <c r="AB169" i="13"/>
  <c r="Y169" i="13"/>
  <c r="V169" i="13"/>
  <c r="S169" i="13"/>
  <c r="P169" i="13"/>
  <c r="DH168" i="13"/>
  <c r="DE168" i="13"/>
  <c r="DB168" i="13"/>
  <c r="CV168" i="13"/>
  <c r="CS168" i="13"/>
  <c r="CP168" i="13"/>
  <c r="CM168" i="13"/>
  <c r="CJ168" i="13"/>
  <c r="CG168" i="13"/>
  <c r="CD168" i="13"/>
  <c r="CA168" i="13"/>
  <c r="BX168" i="13"/>
  <c r="BU168" i="13"/>
  <c r="BR168" i="13"/>
  <c r="BO168" i="13"/>
  <c r="BL168" i="13"/>
  <c r="BI168" i="13"/>
  <c r="BF168" i="13"/>
  <c r="BC168" i="13"/>
  <c r="AZ168" i="13"/>
  <c r="AW168" i="13"/>
  <c r="AT168" i="13"/>
  <c r="AQ168" i="13"/>
  <c r="AN168" i="13"/>
  <c r="AK168" i="13"/>
  <c r="AH168" i="13"/>
  <c r="AE168" i="13"/>
  <c r="AB168" i="13"/>
  <c r="Y168" i="13"/>
  <c r="V168" i="13"/>
  <c r="S168" i="13"/>
  <c r="P168" i="13"/>
  <c r="DE166" i="13"/>
  <c r="DB166" i="13"/>
  <c r="CY166" i="13"/>
  <c r="CV166" i="13"/>
  <c r="CS166" i="13"/>
  <c r="CP166" i="13"/>
  <c r="CM166" i="13"/>
  <c r="CJ166" i="13"/>
  <c r="CG166" i="13"/>
  <c r="CD166" i="13"/>
  <c r="CA166" i="13"/>
  <c r="BX166" i="13"/>
  <c r="BU166" i="13"/>
  <c r="BR166" i="13"/>
  <c r="BO166" i="13"/>
  <c r="BL166" i="13"/>
  <c r="BI166" i="13"/>
  <c r="BF166" i="13"/>
  <c r="BC166" i="13"/>
  <c r="AZ166" i="13"/>
  <c r="AW166" i="13"/>
  <c r="AT166" i="13"/>
  <c r="AQ166" i="13"/>
  <c r="AN166" i="13"/>
  <c r="AK166" i="13"/>
  <c r="AH166" i="13"/>
  <c r="AE166" i="13"/>
  <c r="AB166" i="13"/>
  <c r="Y166" i="13"/>
  <c r="V166" i="13"/>
  <c r="S166" i="13"/>
  <c r="P166" i="13"/>
  <c r="DE165" i="13"/>
  <c r="DB165" i="13"/>
  <c r="CY165" i="13"/>
  <c r="CV165" i="13"/>
  <c r="CS165" i="13"/>
  <c r="CP165" i="13"/>
  <c r="CM165" i="13"/>
  <c r="CJ165" i="13"/>
  <c r="CG165" i="13"/>
  <c r="CD165" i="13"/>
  <c r="CA165" i="13"/>
  <c r="BX165" i="13"/>
  <c r="BU165" i="13"/>
  <c r="BR165" i="13"/>
  <c r="BO165" i="13"/>
  <c r="BL165" i="13"/>
  <c r="BI165" i="13"/>
  <c r="BF165" i="13"/>
  <c r="BC165" i="13"/>
  <c r="AZ165" i="13"/>
  <c r="AW165" i="13"/>
  <c r="AT165" i="13"/>
  <c r="AQ165" i="13"/>
  <c r="AN165" i="13"/>
  <c r="AK165" i="13"/>
  <c r="AH165" i="13"/>
  <c r="AE165" i="13"/>
  <c r="AB165" i="13"/>
  <c r="Y165" i="13"/>
  <c r="V165" i="13"/>
  <c r="S165" i="13"/>
  <c r="P165" i="13"/>
  <c r="DE164" i="13"/>
  <c r="DB164" i="13"/>
  <c r="CY164" i="13"/>
  <c r="CV164" i="13"/>
  <c r="CS164" i="13"/>
  <c r="CP164" i="13"/>
  <c r="CM164" i="13"/>
  <c r="CJ164" i="13"/>
  <c r="CG164" i="13"/>
  <c r="CD164" i="13"/>
  <c r="CA164" i="13"/>
  <c r="BX164" i="13"/>
  <c r="BU164" i="13"/>
  <c r="BR164" i="13"/>
  <c r="BO164" i="13"/>
  <c r="BL164" i="13"/>
  <c r="BI164" i="13"/>
  <c r="BF164" i="13"/>
  <c r="BC164" i="13"/>
  <c r="AZ164" i="13"/>
  <c r="AW164" i="13"/>
  <c r="AT164" i="13"/>
  <c r="AQ164" i="13"/>
  <c r="AN164" i="13"/>
  <c r="AK164" i="13"/>
  <c r="AH164" i="13"/>
  <c r="AE164" i="13"/>
  <c r="AB164" i="13"/>
  <c r="Y164" i="13"/>
  <c r="V164" i="13"/>
  <c r="S164" i="13"/>
  <c r="P164" i="13"/>
  <c r="DH163" i="13"/>
  <c r="DE163" i="13"/>
  <c r="CY163" i="13"/>
  <c r="CV163" i="13"/>
  <c r="CS163" i="13"/>
  <c r="CP163" i="13"/>
  <c r="CM163" i="13"/>
  <c r="CJ163" i="13"/>
  <c r="CG163" i="13"/>
  <c r="CD163" i="13"/>
  <c r="CA163" i="13"/>
  <c r="BX163" i="13"/>
  <c r="BU163" i="13"/>
  <c r="BR163" i="13"/>
  <c r="BO163" i="13"/>
  <c r="BL163" i="13"/>
  <c r="BI163" i="13"/>
  <c r="BF163" i="13"/>
  <c r="BC163" i="13"/>
  <c r="AZ163" i="13"/>
  <c r="AW163" i="13"/>
  <c r="AT163" i="13"/>
  <c r="AQ163" i="13"/>
  <c r="AN163" i="13"/>
  <c r="AK163" i="13"/>
  <c r="AH163" i="13"/>
  <c r="AE163" i="13"/>
  <c r="AB163" i="13"/>
  <c r="Y163" i="13"/>
  <c r="V163" i="13"/>
  <c r="S163" i="13"/>
  <c r="P163" i="13"/>
  <c r="DH162" i="13"/>
  <c r="DE162" i="13"/>
  <c r="CY162" i="13"/>
  <c r="CV162" i="13"/>
  <c r="CS162" i="13"/>
  <c r="CP162" i="13"/>
  <c r="CM162" i="13"/>
  <c r="CJ162" i="13"/>
  <c r="CG162" i="13"/>
  <c r="CD162" i="13"/>
  <c r="CA162" i="13"/>
  <c r="BX162" i="13"/>
  <c r="BU162" i="13"/>
  <c r="BR162" i="13"/>
  <c r="BO162" i="13"/>
  <c r="BL162" i="13"/>
  <c r="BI162" i="13"/>
  <c r="BF162" i="13"/>
  <c r="BC162" i="13"/>
  <c r="AZ162" i="13"/>
  <c r="AW162" i="13"/>
  <c r="AT162" i="13"/>
  <c r="AQ162" i="13"/>
  <c r="AN162" i="13"/>
  <c r="AK162" i="13"/>
  <c r="AH162" i="13"/>
  <c r="AE162" i="13"/>
  <c r="AB162" i="13"/>
  <c r="Y162" i="13"/>
  <c r="V162" i="13"/>
  <c r="S162" i="13"/>
  <c r="P162" i="13"/>
  <c r="DH161" i="13"/>
  <c r="DE161" i="13"/>
  <c r="CY161" i="13"/>
  <c r="CV161" i="13"/>
  <c r="CS161" i="13"/>
  <c r="CP161" i="13"/>
  <c r="CM161" i="13"/>
  <c r="CJ161" i="13"/>
  <c r="CG161" i="13"/>
  <c r="CD161" i="13"/>
  <c r="CA161" i="13"/>
  <c r="BX161" i="13"/>
  <c r="BU161" i="13"/>
  <c r="BR161" i="13"/>
  <c r="BO161" i="13"/>
  <c r="BL161" i="13"/>
  <c r="BI161" i="13"/>
  <c r="BF161" i="13"/>
  <c r="BC161" i="13"/>
  <c r="AZ161" i="13"/>
  <c r="AW161" i="13"/>
  <c r="AT161" i="13"/>
  <c r="AQ161" i="13"/>
  <c r="AN161" i="13"/>
  <c r="AK161" i="13"/>
  <c r="AH161" i="13"/>
  <c r="AE161" i="13"/>
  <c r="AB161" i="13"/>
  <c r="Y161" i="13"/>
  <c r="V161" i="13"/>
  <c r="S161" i="13"/>
  <c r="P161" i="13"/>
  <c r="DE160" i="13"/>
  <c r="DB160" i="13"/>
  <c r="CY160" i="13"/>
  <c r="CV160" i="13"/>
  <c r="CS160" i="13"/>
  <c r="CP160" i="13"/>
  <c r="CM160" i="13"/>
  <c r="CJ160" i="13"/>
  <c r="CG160" i="13"/>
  <c r="CD160" i="13"/>
  <c r="CA160" i="13"/>
  <c r="BX160" i="13"/>
  <c r="BU160" i="13"/>
  <c r="BR160" i="13"/>
  <c r="BO160" i="13"/>
  <c r="BL160" i="13"/>
  <c r="BI160" i="13"/>
  <c r="BF160" i="13"/>
  <c r="BC160" i="13"/>
  <c r="AZ160" i="13"/>
  <c r="AW160" i="13"/>
  <c r="AT160" i="13"/>
  <c r="AQ160" i="13"/>
  <c r="AN160" i="13"/>
  <c r="AK160" i="13"/>
  <c r="AH160" i="13"/>
  <c r="AE160" i="13"/>
  <c r="AB160" i="13"/>
  <c r="Y160" i="13"/>
  <c r="V160" i="13"/>
  <c r="S160" i="13"/>
  <c r="P160" i="13"/>
  <c r="DE159" i="13"/>
  <c r="DB159" i="13"/>
  <c r="CY159" i="13"/>
  <c r="CV159" i="13"/>
  <c r="CS159" i="13"/>
  <c r="CP159" i="13"/>
  <c r="CM159" i="13"/>
  <c r="CJ159" i="13"/>
  <c r="CG159" i="13"/>
  <c r="CD159" i="13"/>
  <c r="CA159" i="13"/>
  <c r="BX159" i="13"/>
  <c r="BU159" i="13"/>
  <c r="BR159" i="13"/>
  <c r="BO159" i="13"/>
  <c r="BL159" i="13"/>
  <c r="BI159" i="13"/>
  <c r="BF159" i="13"/>
  <c r="BC159" i="13"/>
  <c r="AZ159" i="13"/>
  <c r="AW159" i="13"/>
  <c r="AT159" i="13"/>
  <c r="AQ159" i="13"/>
  <c r="AN159" i="13"/>
  <c r="AK159" i="13"/>
  <c r="AH159" i="13"/>
  <c r="AE159" i="13"/>
  <c r="AB159" i="13"/>
  <c r="Y159" i="13"/>
  <c r="V159" i="13"/>
  <c r="S159" i="13"/>
  <c r="P159" i="13"/>
  <c r="DE158" i="13"/>
  <c r="DB158" i="13"/>
  <c r="CY158" i="13"/>
  <c r="CV158" i="13"/>
  <c r="CS158" i="13"/>
  <c r="CP158" i="13"/>
  <c r="CM158" i="13"/>
  <c r="CJ158" i="13"/>
  <c r="CG158" i="13"/>
  <c r="CD158" i="13"/>
  <c r="CA158" i="13"/>
  <c r="BX158" i="13"/>
  <c r="BU158" i="13"/>
  <c r="BR158" i="13"/>
  <c r="BO158" i="13"/>
  <c r="BL158" i="13"/>
  <c r="BI158" i="13"/>
  <c r="BF158" i="13"/>
  <c r="BC158" i="13"/>
  <c r="AZ158" i="13"/>
  <c r="AW158" i="13"/>
  <c r="AT158" i="13"/>
  <c r="AQ158" i="13"/>
  <c r="AN158" i="13"/>
  <c r="AK158" i="13"/>
  <c r="AH158" i="13"/>
  <c r="AE158" i="13"/>
  <c r="AB158" i="13"/>
  <c r="Y158" i="13"/>
  <c r="V158" i="13"/>
  <c r="S158" i="13"/>
  <c r="P158" i="13"/>
  <c r="DH157" i="13"/>
  <c r="DB157" i="13"/>
  <c r="CY157" i="13"/>
  <c r="CV157" i="13"/>
  <c r="CS157" i="13"/>
  <c r="CP157" i="13"/>
  <c r="CM157" i="13"/>
  <c r="CJ157" i="13"/>
  <c r="CG157" i="13"/>
  <c r="CD157" i="13"/>
  <c r="CA157" i="13"/>
  <c r="BX157" i="13"/>
  <c r="BU157" i="13"/>
  <c r="BR157" i="13"/>
  <c r="BO157" i="13"/>
  <c r="BL157" i="13"/>
  <c r="BI157" i="13"/>
  <c r="BF157" i="13"/>
  <c r="BC157" i="13"/>
  <c r="AZ157" i="13"/>
  <c r="AW157" i="13"/>
  <c r="AT157" i="13"/>
  <c r="AQ157" i="13"/>
  <c r="AN157" i="13"/>
  <c r="AK157" i="13"/>
  <c r="AH157" i="13"/>
  <c r="AE157" i="13"/>
  <c r="AB157" i="13"/>
  <c r="Y157" i="13"/>
  <c r="V157" i="13"/>
  <c r="S157" i="13"/>
  <c r="P157" i="13"/>
  <c r="DH156" i="13"/>
  <c r="DB156" i="13"/>
  <c r="CY156" i="13"/>
  <c r="CV156" i="13"/>
  <c r="CS156" i="13"/>
  <c r="CP156" i="13"/>
  <c r="CM156" i="13"/>
  <c r="CJ156" i="13"/>
  <c r="CG156" i="13"/>
  <c r="CD156" i="13"/>
  <c r="CA156" i="13"/>
  <c r="BX156" i="13"/>
  <c r="BU156" i="13"/>
  <c r="BR156" i="13"/>
  <c r="BO156" i="13"/>
  <c r="BL156" i="13"/>
  <c r="BI156" i="13"/>
  <c r="BF156" i="13"/>
  <c r="BC156" i="13"/>
  <c r="AZ156" i="13"/>
  <c r="AW156" i="13"/>
  <c r="AT156" i="13"/>
  <c r="AQ156" i="13"/>
  <c r="AN156" i="13"/>
  <c r="AK156" i="13"/>
  <c r="AH156" i="13"/>
  <c r="AE156" i="13"/>
  <c r="AB156" i="13"/>
  <c r="Y156" i="13"/>
  <c r="V156" i="13"/>
  <c r="S156" i="13"/>
  <c r="P156" i="13"/>
  <c r="DH155" i="13"/>
  <c r="DB155" i="13"/>
  <c r="CY155" i="13"/>
  <c r="CV155" i="13"/>
  <c r="CS155" i="13"/>
  <c r="CP155" i="13"/>
  <c r="CM155" i="13"/>
  <c r="CJ155" i="13"/>
  <c r="CG155" i="13"/>
  <c r="CD155" i="13"/>
  <c r="CA155" i="13"/>
  <c r="BX155" i="13"/>
  <c r="BU155" i="13"/>
  <c r="BR155" i="13"/>
  <c r="BO155" i="13"/>
  <c r="BL155" i="13"/>
  <c r="BI155" i="13"/>
  <c r="BF155" i="13"/>
  <c r="BC155" i="13"/>
  <c r="AZ155" i="13"/>
  <c r="AW155" i="13"/>
  <c r="AT155" i="13"/>
  <c r="AQ155" i="13"/>
  <c r="AN155" i="13"/>
  <c r="AK155" i="13"/>
  <c r="AH155" i="13"/>
  <c r="AE155" i="13"/>
  <c r="AB155" i="13"/>
  <c r="Y155" i="13"/>
  <c r="V155" i="13"/>
  <c r="S155" i="13"/>
  <c r="P155" i="13"/>
  <c r="DH154" i="13"/>
  <c r="DE154" i="13"/>
  <c r="DB154" i="13"/>
  <c r="CY154" i="13"/>
  <c r="CV154" i="13"/>
  <c r="CS154" i="13"/>
  <c r="CM154" i="13"/>
  <c r="CJ154" i="13"/>
  <c r="CG154" i="13"/>
  <c r="CD154" i="13"/>
  <c r="CA154" i="13"/>
  <c r="BX154" i="13"/>
  <c r="BU154" i="13"/>
  <c r="BR154" i="13"/>
  <c r="BO154" i="13"/>
  <c r="BL154" i="13"/>
  <c r="BI154" i="13"/>
  <c r="BF154" i="13"/>
  <c r="BC154" i="13"/>
  <c r="AZ154" i="13"/>
  <c r="AW154" i="13"/>
  <c r="AT154" i="13"/>
  <c r="AQ154" i="13"/>
  <c r="AN154" i="13"/>
  <c r="AK154" i="13"/>
  <c r="AH154" i="13"/>
  <c r="AE154" i="13"/>
  <c r="AB154" i="13"/>
  <c r="Y154" i="13"/>
  <c r="V154" i="13"/>
  <c r="S154" i="13"/>
  <c r="P154" i="13"/>
  <c r="DH153" i="13"/>
  <c r="DE153" i="13"/>
  <c r="DB153" i="13"/>
  <c r="CY153" i="13"/>
  <c r="CV153" i="13"/>
  <c r="CS153" i="13"/>
  <c r="CP153" i="13"/>
  <c r="CJ153" i="13"/>
  <c r="CG153" i="13"/>
  <c r="CD153" i="13"/>
  <c r="CA153" i="13"/>
  <c r="BX153" i="13"/>
  <c r="BU153" i="13"/>
  <c r="BR153" i="13"/>
  <c r="BO153" i="13"/>
  <c r="BL153" i="13"/>
  <c r="BI153" i="13"/>
  <c r="BF153" i="13"/>
  <c r="BC153" i="13"/>
  <c r="AZ153" i="13"/>
  <c r="AW153" i="13"/>
  <c r="AT153" i="13"/>
  <c r="AQ153" i="13"/>
  <c r="AN153" i="13"/>
  <c r="AK153" i="13"/>
  <c r="AH153" i="13"/>
  <c r="AE153" i="13"/>
  <c r="AB153" i="13"/>
  <c r="Y153" i="13"/>
  <c r="V153" i="13"/>
  <c r="S153" i="13"/>
  <c r="P153" i="13"/>
  <c r="DH152" i="13"/>
  <c r="DE152" i="13"/>
  <c r="DB152" i="13"/>
  <c r="CY152" i="13"/>
  <c r="CV152" i="13"/>
  <c r="CS152" i="13"/>
  <c r="CP152" i="13"/>
  <c r="CM152" i="13"/>
  <c r="CG152" i="13"/>
  <c r="CD152" i="13"/>
  <c r="CA152" i="13"/>
  <c r="BX152" i="13"/>
  <c r="BU152" i="13"/>
  <c r="BR152" i="13"/>
  <c r="BO152" i="13"/>
  <c r="BL152" i="13"/>
  <c r="BI152" i="13"/>
  <c r="BF152" i="13"/>
  <c r="BC152" i="13"/>
  <c r="AZ152" i="13"/>
  <c r="AW152" i="13"/>
  <c r="AT152" i="13"/>
  <c r="AQ152" i="13"/>
  <c r="AN152" i="13"/>
  <c r="AK152" i="13"/>
  <c r="AH152" i="13"/>
  <c r="AE152" i="13"/>
  <c r="AB152" i="13"/>
  <c r="Y152" i="13"/>
  <c r="V152" i="13"/>
  <c r="S152" i="13"/>
  <c r="P152" i="13"/>
  <c r="DH151" i="13"/>
  <c r="DE151" i="13"/>
  <c r="DB151" i="13"/>
  <c r="CY151" i="13"/>
  <c r="CV151" i="13"/>
  <c r="CS151" i="13"/>
  <c r="CM151" i="13"/>
  <c r="CJ151" i="13"/>
  <c r="CG151" i="13"/>
  <c r="CD151" i="13"/>
  <c r="CA151" i="13"/>
  <c r="BX151" i="13"/>
  <c r="BU151" i="13"/>
  <c r="BR151" i="13"/>
  <c r="BO151" i="13"/>
  <c r="BL151" i="13"/>
  <c r="BI151" i="13"/>
  <c r="BF151" i="13"/>
  <c r="BC151" i="13"/>
  <c r="AZ151" i="13"/>
  <c r="AW151" i="13"/>
  <c r="AT151" i="13"/>
  <c r="AQ151" i="13"/>
  <c r="AN151" i="13"/>
  <c r="AK151" i="13"/>
  <c r="AH151" i="13"/>
  <c r="AE151" i="13"/>
  <c r="AB151" i="13"/>
  <c r="Y151" i="13"/>
  <c r="V151" i="13"/>
  <c r="S151" i="13"/>
  <c r="P151" i="13"/>
  <c r="DH150" i="13"/>
  <c r="DE150" i="13"/>
  <c r="DB150" i="13"/>
  <c r="CY150" i="13"/>
  <c r="CV150" i="13"/>
  <c r="CS150" i="13"/>
  <c r="CM150" i="13"/>
  <c r="CJ150" i="13"/>
  <c r="CG150" i="13"/>
  <c r="CD150" i="13"/>
  <c r="CA150" i="13"/>
  <c r="BX150" i="13"/>
  <c r="BU150" i="13"/>
  <c r="BR150" i="13"/>
  <c r="BO150" i="13"/>
  <c r="BL150" i="13"/>
  <c r="BI150" i="13"/>
  <c r="BF150" i="13"/>
  <c r="BC150" i="13"/>
  <c r="AZ150" i="13"/>
  <c r="AW150" i="13"/>
  <c r="AT150" i="13"/>
  <c r="AQ150" i="13"/>
  <c r="AN150" i="13"/>
  <c r="AK150" i="13"/>
  <c r="AH150" i="13"/>
  <c r="AE150" i="13"/>
  <c r="AB150" i="13"/>
  <c r="Y150" i="13"/>
  <c r="V150" i="13"/>
  <c r="S150" i="13"/>
  <c r="P150" i="13"/>
  <c r="DH149" i="13"/>
  <c r="DE149" i="13"/>
  <c r="DB149" i="13"/>
  <c r="CY149" i="13"/>
  <c r="CV149" i="13"/>
  <c r="CS149" i="13"/>
  <c r="CM149" i="13"/>
  <c r="CJ149" i="13"/>
  <c r="CG149" i="13"/>
  <c r="CD149" i="13"/>
  <c r="CA149" i="13"/>
  <c r="BX149" i="13"/>
  <c r="BU149" i="13"/>
  <c r="BR149" i="13"/>
  <c r="BO149" i="13"/>
  <c r="BL149" i="13"/>
  <c r="BI149" i="13"/>
  <c r="BF149" i="13"/>
  <c r="BC149" i="13"/>
  <c r="AZ149" i="13"/>
  <c r="AW149" i="13"/>
  <c r="AT149" i="13"/>
  <c r="AQ149" i="13"/>
  <c r="AN149" i="13"/>
  <c r="AK149" i="13"/>
  <c r="AH149" i="13"/>
  <c r="AE149" i="13"/>
  <c r="AB149" i="13"/>
  <c r="Y149" i="13"/>
  <c r="V149" i="13"/>
  <c r="S149" i="13"/>
  <c r="P149" i="13"/>
  <c r="DH148" i="13"/>
  <c r="DE148" i="13"/>
  <c r="DB148" i="13"/>
  <c r="CY148" i="13"/>
  <c r="CV148" i="13"/>
  <c r="CS148" i="13"/>
  <c r="CP148" i="13"/>
  <c r="CJ148" i="13"/>
  <c r="CG148" i="13"/>
  <c r="CD148" i="13"/>
  <c r="CA148" i="13"/>
  <c r="BX148" i="13"/>
  <c r="BU148" i="13"/>
  <c r="BR148" i="13"/>
  <c r="BO148" i="13"/>
  <c r="BL148" i="13"/>
  <c r="BI148" i="13"/>
  <c r="BF148" i="13"/>
  <c r="BC148" i="13"/>
  <c r="AZ148" i="13"/>
  <c r="AW148" i="13"/>
  <c r="AT148" i="13"/>
  <c r="AQ148" i="13"/>
  <c r="AN148" i="13"/>
  <c r="AK148" i="13"/>
  <c r="AH148" i="13"/>
  <c r="AE148" i="13"/>
  <c r="AB148" i="13"/>
  <c r="Y148" i="13"/>
  <c r="V148" i="13"/>
  <c r="S148" i="13"/>
  <c r="P148" i="13"/>
  <c r="DH147" i="13"/>
  <c r="DE147" i="13"/>
  <c r="DB147" i="13"/>
  <c r="CY147" i="13"/>
  <c r="CV147" i="13"/>
  <c r="CS147" i="13"/>
  <c r="CP147" i="13"/>
  <c r="CM147" i="13"/>
  <c r="CG147" i="13"/>
  <c r="CD147" i="13"/>
  <c r="CA147" i="13"/>
  <c r="BX147" i="13"/>
  <c r="BU147" i="13"/>
  <c r="BR147" i="13"/>
  <c r="BO147" i="13"/>
  <c r="BL147" i="13"/>
  <c r="BI147" i="13"/>
  <c r="BF147" i="13"/>
  <c r="BC147" i="13"/>
  <c r="AZ147" i="13"/>
  <c r="AW147" i="13"/>
  <c r="AT147" i="13"/>
  <c r="AQ147" i="13"/>
  <c r="AN147" i="13"/>
  <c r="AK147" i="13"/>
  <c r="AH147" i="13"/>
  <c r="AE147" i="13"/>
  <c r="AB147" i="13"/>
  <c r="Y147" i="13"/>
  <c r="V147" i="13"/>
  <c r="S147" i="13"/>
  <c r="P147" i="13"/>
  <c r="DH146" i="13"/>
  <c r="DE146" i="13"/>
  <c r="DB146" i="13"/>
  <c r="CY146" i="13"/>
  <c r="CV146" i="13"/>
  <c r="CS146" i="13"/>
  <c r="CM146" i="13"/>
  <c r="CJ146" i="13"/>
  <c r="CG146" i="13"/>
  <c r="CD146" i="13"/>
  <c r="CA146" i="13"/>
  <c r="BX146" i="13"/>
  <c r="BU146" i="13"/>
  <c r="BR146" i="13"/>
  <c r="BO146" i="13"/>
  <c r="BL146" i="13"/>
  <c r="BI146" i="13"/>
  <c r="BF146" i="13"/>
  <c r="BC146" i="13"/>
  <c r="AZ146" i="13"/>
  <c r="AW146" i="13"/>
  <c r="AT146" i="13"/>
  <c r="AQ146" i="13"/>
  <c r="AN146" i="13"/>
  <c r="AK146" i="13"/>
  <c r="AH146" i="13"/>
  <c r="AE146" i="13"/>
  <c r="AB146" i="13"/>
  <c r="Y146" i="13"/>
  <c r="V146" i="13"/>
  <c r="S146" i="13"/>
  <c r="P146" i="13"/>
  <c r="DH145" i="13"/>
  <c r="DE145" i="13"/>
  <c r="DB145" i="13"/>
  <c r="CY145" i="13"/>
  <c r="CV145" i="13"/>
  <c r="CS145" i="13"/>
  <c r="CP145" i="13"/>
  <c r="CJ145" i="13"/>
  <c r="CG145" i="13"/>
  <c r="CD145" i="13"/>
  <c r="CA145" i="13"/>
  <c r="BX145" i="13"/>
  <c r="BU145" i="13"/>
  <c r="BR145" i="13"/>
  <c r="BO145" i="13"/>
  <c r="BL145" i="13"/>
  <c r="BI145" i="13"/>
  <c r="BF145" i="13"/>
  <c r="BC145" i="13"/>
  <c r="AZ145" i="13"/>
  <c r="AW145" i="13"/>
  <c r="AT145" i="13"/>
  <c r="AQ145" i="13"/>
  <c r="AN145" i="13"/>
  <c r="AK145" i="13"/>
  <c r="AH145" i="13"/>
  <c r="AE145" i="13"/>
  <c r="AB145" i="13"/>
  <c r="Y145" i="13"/>
  <c r="V145" i="13"/>
  <c r="S145" i="13"/>
  <c r="P145" i="13"/>
  <c r="DH144" i="13"/>
  <c r="DE144" i="13"/>
  <c r="DB144" i="13"/>
  <c r="CY144" i="13"/>
  <c r="CV144" i="13"/>
  <c r="CS144" i="13"/>
  <c r="CP144" i="13"/>
  <c r="CM144" i="13"/>
  <c r="CG144" i="13"/>
  <c r="CD144" i="13"/>
  <c r="CA144" i="13"/>
  <c r="BX144" i="13"/>
  <c r="BU144" i="13"/>
  <c r="BR144" i="13"/>
  <c r="BO144" i="13"/>
  <c r="BL144" i="13"/>
  <c r="BI144" i="13"/>
  <c r="BF144" i="13"/>
  <c r="BC144" i="13"/>
  <c r="AZ144" i="13"/>
  <c r="AW144" i="13"/>
  <c r="AT144" i="13"/>
  <c r="AQ144" i="13"/>
  <c r="AN144" i="13"/>
  <c r="AK144" i="13"/>
  <c r="AH144" i="13"/>
  <c r="AE144" i="13"/>
  <c r="AB144" i="13"/>
  <c r="Y144" i="13"/>
  <c r="V144" i="13"/>
  <c r="S144" i="13"/>
  <c r="P144" i="13"/>
  <c r="DH143" i="13"/>
  <c r="DE143" i="13"/>
  <c r="DB143" i="13"/>
  <c r="CY143" i="13"/>
  <c r="CV143" i="13"/>
  <c r="CS143" i="13"/>
  <c r="CM143" i="13"/>
  <c r="CJ143" i="13"/>
  <c r="CG143" i="13"/>
  <c r="CD143" i="13"/>
  <c r="CA143" i="13"/>
  <c r="BX143" i="13"/>
  <c r="BU143" i="13"/>
  <c r="BR143" i="13"/>
  <c r="BO143" i="13"/>
  <c r="BL143" i="13"/>
  <c r="BI143" i="13"/>
  <c r="BF143" i="13"/>
  <c r="BC143" i="13"/>
  <c r="AZ143" i="13"/>
  <c r="AW143" i="13"/>
  <c r="AT143" i="13"/>
  <c r="AQ143" i="13"/>
  <c r="AN143" i="13"/>
  <c r="AK143" i="13"/>
  <c r="AH143" i="13"/>
  <c r="AE143" i="13"/>
  <c r="AB143" i="13"/>
  <c r="Y143" i="13"/>
  <c r="V143" i="13"/>
  <c r="S143" i="13"/>
  <c r="P143" i="13"/>
  <c r="DH142" i="13"/>
  <c r="DE142" i="13"/>
  <c r="DB142" i="13"/>
  <c r="CY142" i="13"/>
  <c r="CV142" i="13"/>
  <c r="CS142" i="13"/>
  <c r="CM142" i="13"/>
  <c r="CJ142" i="13"/>
  <c r="CG142" i="13"/>
  <c r="CD142" i="13"/>
  <c r="CA142" i="13"/>
  <c r="BX142" i="13"/>
  <c r="BU142" i="13"/>
  <c r="BR142" i="13"/>
  <c r="BO142" i="13"/>
  <c r="BL142" i="13"/>
  <c r="BI142" i="13"/>
  <c r="BF142" i="13"/>
  <c r="BC142" i="13"/>
  <c r="AZ142" i="13"/>
  <c r="AW142" i="13"/>
  <c r="AT142" i="13"/>
  <c r="AQ142" i="13"/>
  <c r="AN142" i="13"/>
  <c r="AK142" i="13"/>
  <c r="AH142" i="13"/>
  <c r="AE142" i="13"/>
  <c r="AB142" i="13"/>
  <c r="Y142" i="13"/>
  <c r="V142" i="13"/>
  <c r="S142" i="13"/>
  <c r="P142" i="13"/>
  <c r="DH140" i="13"/>
  <c r="DE140" i="13"/>
  <c r="DB140" i="13"/>
  <c r="CY140" i="13"/>
  <c r="CV140" i="13"/>
  <c r="CS140" i="13"/>
  <c r="CP140" i="13"/>
  <c r="CJ140" i="13"/>
  <c r="CG140" i="13"/>
  <c r="CD140" i="13"/>
  <c r="CA140" i="13"/>
  <c r="BX140" i="13"/>
  <c r="BU140" i="13"/>
  <c r="BR140" i="13"/>
  <c r="BO140" i="13"/>
  <c r="BL140" i="13"/>
  <c r="BI140" i="13"/>
  <c r="BF140" i="13"/>
  <c r="BC140" i="13"/>
  <c r="AZ140" i="13"/>
  <c r="AW140" i="13"/>
  <c r="AT140" i="13"/>
  <c r="AQ140" i="13"/>
  <c r="AN140" i="13"/>
  <c r="AK140" i="13"/>
  <c r="AH140" i="13"/>
  <c r="AE140" i="13"/>
  <c r="AB140" i="13"/>
  <c r="Y140" i="13"/>
  <c r="V140" i="13"/>
  <c r="S140" i="13"/>
  <c r="P140" i="13"/>
  <c r="DH139" i="13"/>
  <c r="DE139" i="13"/>
  <c r="DB139" i="13"/>
  <c r="CY139" i="13"/>
  <c r="CV139" i="13"/>
  <c r="CS139" i="13"/>
  <c r="CP139" i="13"/>
  <c r="CJ139" i="13"/>
  <c r="CG139" i="13"/>
  <c r="CD139" i="13"/>
  <c r="CA139" i="13"/>
  <c r="BX139" i="13"/>
  <c r="BU139" i="13"/>
  <c r="BR139" i="13"/>
  <c r="BO139" i="13"/>
  <c r="BL139" i="13"/>
  <c r="BI139" i="13"/>
  <c r="BF139" i="13"/>
  <c r="BC139" i="13"/>
  <c r="AZ139" i="13"/>
  <c r="AW139" i="13"/>
  <c r="AT139" i="13"/>
  <c r="AQ139" i="13"/>
  <c r="AN139" i="13"/>
  <c r="AK139" i="13"/>
  <c r="AH139" i="13"/>
  <c r="AE139" i="13"/>
  <c r="AB139" i="13"/>
  <c r="Y139" i="13"/>
  <c r="V139" i="13"/>
  <c r="S139" i="13"/>
  <c r="P139" i="13"/>
  <c r="DH137" i="13"/>
  <c r="DE137" i="13"/>
  <c r="DB137" i="13"/>
  <c r="CY137" i="13"/>
  <c r="CV137" i="13"/>
  <c r="CS137" i="13"/>
  <c r="CP137" i="13"/>
  <c r="CM137" i="13"/>
  <c r="CG137" i="13"/>
  <c r="CD137" i="13"/>
  <c r="CA137" i="13"/>
  <c r="BX137" i="13"/>
  <c r="BU137" i="13"/>
  <c r="BR137" i="13"/>
  <c r="BO137" i="13"/>
  <c r="BL137" i="13"/>
  <c r="BI137" i="13"/>
  <c r="BF137" i="13"/>
  <c r="BC137" i="13"/>
  <c r="AZ137" i="13"/>
  <c r="AW137" i="13"/>
  <c r="AT137" i="13"/>
  <c r="AQ137" i="13"/>
  <c r="AN137" i="13"/>
  <c r="AK137" i="13"/>
  <c r="AH137" i="13"/>
  <c r="AE137" i="13"/>
  <c r="AB137" i="13"/>
  <c r="Y137" i="13"/>
  <c r="V137" i="13"/>
  <c r="S137" i="13"/>
  <c r="P137" i="13"/>
  <c r="DH136" i="13"/>
  <c r="DE136" i="13"/>
  <c r="DB136" i="13"/>
  <c r="CY136" i="13"/>
  <c r="CV136" i="13"/>
  <c r="CS136" i="13"/>
  <c r="CP136" i="13"/>
  <c r="CM136" i="13"/>
  <c r="CG136" i="13"/>
  <c r="CD136" i="13"/>
  <c r="CA136" i="13"/>
  <c r="BX136" i="13"/>
  <c r="BU136" i="13"/>
  <c r="BR136" i="13"/>
  <c r="BO136" i="13"/>
  <c r="BL136" i="13"/>
  <c r="BI136" i="13"/>
  <c r="BF136" i="13"/>
  <c r="BC136" i="13"/>
  <c r="AZ136" i="13"/>
  <c r="AW136" i="13"/>
  <c r="AT136" i="13"/>
  <c r="AQ136" i="13"/>
  <c r="AN136" i="13"/>
  <c r="AK136" i="13"/>
  <c r="AH136" i="13"/>
  <c r="AE136" i="13"/>
  <c r="AB136" i="13"/>
  <c r="Y136" i="13"/>
  <c r="V136" i="13"/>
  <c r="S136" i="13"/>
  <c r="P136" i="13"/>
  <c r="DH134" i="13"/>
  <c r="DE134" i="13"/>
  <c r="DB134" i="13"/>
  <c r="CY134" i="13"/>
  <c r="CV134" i="13"/>
  <c r="CS134" i="13"/>
  <c r="CP134" i="13"/>
  <c r="CM134" i="13"/>
  <c r="CJ134" i="13"/>
  <c r="CG134" i="13"/>
  <c r="CD134" i="13"/>
  <c r="CA134" i="13"/>
  <c r="BX134" i="13"/>
  <c r="BU134" i="13"/>
  <c r="BR134" i="13"/>
  <c r="BO134" i="13"/>
  <c r="BL134" i="13"/>
  <c r="BF134" i="13"/>
  <c r="BC134" i="13"/>
  <c r="AZ134" i="13"/>
  <c r="AW134" i="13"/>
  <c r="AT134" i="13"/>
  <c r="AQ134" i="13"/>
  <c r="AN134" i="13"/>
  <c r="AK134" i="13"/>
  <c r="AH134" i="13"/>
  <c r="AE134" i="13"/>
  <c r="AB134" i="13"/>
  <c r="Y134" i="13"/>
  <c r="V134" i="13"/>
  <c r="S134" i="13"/>
  <c r="P134" i="13"/>
  <c r="DH133" i="13"/>
  <c r="DE133" i="13"/>
  <c r="DB133" i="13"/>
  <c r="CY133" i="13"/>
  <c r="CV133" i="13"/>
  <c r="CS133" i="13"/>
  <c r="CP133" i="13"/>
  <c r="CM133" i="13"/>
  <c r="CJ133" i="13"/>
  <c r="CG133" i="13"/>
  <c r="CD133" i="13"/>
  <c r="CA133" i="13"/>
  <c r="BX133" i="13"/>
  <c r="BU133" i="13"/>
  <c r="BR133" i="13"/>
  <c r="BO133" i="13"/>
  <c r="BL133" i="13"/>
  <c r="BF133" i="13"/>
  <c r="BC133" i="13"/>
  <c r="AZ133" i="13"/>
  <c r="AW133" i="13"/>
  <c r="AT133" i="13"/>
  <c r="AQ133" i="13"/>
  <c r="AN133" i="13"/>
  <c r="AK133" i="13"/>
  <c r="AH133" i="13"/>
  <c r="AE133" i="13"/>
  <c r="AB133" i="13"/>
  <c r="Y133" i="13"/>
  <c r="V133" i="13"/>
  <c r="S133" i="13"/>
  <c r="P133" i="13"/>
  <c r="DH132" i="13"/>
  <c r="DE132" i="13"/>
  <c r="DB132" i="13"/>
  <c r="CY132" i="13"/>
  <c r="CV132" i="13"/>
  <c r="CS132" i="13"/>
  <c r="CP132" i="13"/>
  <c r="CM132" i="13"/>
  <c r="CJ132" i="13"/>
  <c r="CG132" i="13"/>
  <c r="CD132" i="13"/>
  <c r="CA132" i="13"/>
  <c r="BX132" i="13"/>
  <c r="BU132" i="13"/>
  <c r="BR132" i="13"/>
  <c r="BO132" i="13"/>
  <c r="BL132" i="13"/>
  <c r="BI132" i="13"/>
  <c r="BC132" i="13"/>
  <c r="AZ132" i="13"/>
  <c r="AW132" i="13"/>
  <c r="AT132" i="13"/>
  <c r="AQ132" i="13"/>
  <c r="AN132" i="13"/>
  <c r="AK132" i="13"/>
  <c r="AH132" i="13"/>
  <c r="AE132" i="13"/>
  <c r="AB132" i="13"/>
  <c r="Y132" i="13"/>
  <c r="V132" i="13"/>
  <c r="S132" i="13"/>
  <c r="P132" i="13"/>
  <c r="DH131" i="13"/>
  <c r="DE131" i="13"/>
  <c r="DB131" i="13"/>
  <c r="CY131" i="13"/>
  <c r="CV131" i="13"/>
  <c r="CS131" i="13"/>
  <c r="CP131" i="13"/>
  <c r="CM131" i="13"/>
  <c r="CJ131" i="13"/>
  <c r="CG131" i="13"/>
  <c r="CD131" i="13"/>
  <c r="CA131" i="13"/>
  <c r="BX131" i="13"/>
  <c r="BU131" i="13"/>
  <c r="BR131" i="13"/>
  <c r="BO131" i="13"/>
  <c r="BL131" i="13"/>
  <c r="BI131" i="13"/>
  <c r="BC131" i="13"/>
  <c r="AZ131" i="13"/>
  <c r="AW131" i="13"/>
  <c r="AT131" i="13"/>
  <c r="AQ131" i="13"/>
  <c r="AN131" i="13"/>
  <c r="AK131" i="13"/>
  <c r="AH131" i="13"/>
  <c r="AE131" i="13"/>
  <c r="AB131" i="13"/>
  <c r="Y131" i="13"/>
  <c r="V131" i="13"/>
  <c r="S131" i="13"/>
  <c r="P131" i="13"/>
  <c r="DH130" i="13"/>
  <c r="DE130" i="13"/>
  <c r="DB130" i="13"/>
  <c r="CY130" i="13"/>
  <c r="CV130" i="13"/>
  <c r="CS130" i="13"/>
  <c r="CP130" i="13"/>
  <c r="CM130" i="13"/>
  <c r="CJ130" i="13"/>
  <c r="CG130" i="13"/>
  <c r="CD130" i="13"/>
  <c r="CA130" i="13"/>
  <c r="BX130" i="13"/>
  <c r="BU130" i="13"/>
  <c r="BR130" i="13"/>
  <c r="BO130" i="13"/>
  <c r="BL130" i="13"/>
  <c r="BI130" i="13"/>
  <c r="BC130" i="13"/>
  <c r="AZ130" i="13"/>
  <c r="AW130" i="13"/>
  <c r="AT130" i="13"/>
  <c r="AQ130" i="13"/>
  <c r="AN130" i="13"/>
  <c r="AK130" i="13"/>
  <c r="AH130" i="13"/>
  <c r="AE130" i="13"/>
  <c r="AB130" i="13"/>
  <c r="Y130" i="13"/>
  <c r="V130" i="13"/>
  <c r="S130" i="13"/>
  <c r="P130" i="13"/>
  <c r="DH129" i="13"/>
  <c r="DE129" i="13"/>
  <c r="DB129" i="13"/>
  <c r="CY129" i="13"/>
  <c r="CV129" i="13"/>
  <c r="CS129" i="13"/>
  <c r="CP129" i="13"/>
  <c r="CM129" i="13"/>
  <c r="CJ129" i="13"/>
  <c r="CG129" i="13"/>
  <c r="CD129" i="13"/>
  <c r="CA129" i="13"/>
  <c r="BX129" i="13"/>
  <c r="BU129" i="13"/>
  <c r="BR129" i="13"/>
  <c r="BO129" i="13"/>
  <c r="BL129" i="13"/>
  <c r="BF129" i="13"/>
  <c r="BC129" i="13"/>
  <c r="AZ129" i="13"/>
  <c r="AW129" i="13"/>
  <c r="AT129" i="13"/>
  <c r="AQ129" i="13"/>
  <c r="AN129" i="13"/>
  <c r="AK129" i="13"/>
  <c r="AH129" i="13"/>
  <c r="AE129" i="13"/>
  <c r="AB129" i="13"/>
  <c r="Y129" i="13"/>
  <c r="V129" i="13"/>
  <c r="S129" i="13"/>
  <c r="P129" i="13"/>
  <c r="DH128" i="13"/>
  <c r="DE128" i="13"/>
  <c r="DB128" i="13"/>
  <c r="CY128" i="13"/>
  <c r="CV128" i="13"/>
  <c r="CS128" i="13"/>
  <c r="CP128" i="13"/>
  <c r="CM128" i="13"/>
  <c r="CJ128" i="13"/>
  <c r="CG128" i="13"/>
  <c r="CD128" i="13"/>
  <c r="CA128" i="13"/>
  <c r="BX128" i="13"/>
  <c r="BU128" i="13"/>
  <c r="BR128" i="13"/>
  <c r="BO128" i="13"/>
  <c r="BL128" i="13"/>
  <c r="BF128" i="13"/>
  <c r="BC128" i="13"/>
  <c r="AZ128" i="13"/>
  <c r="AW128" i="13"/>
  <c r="AT128" i="13"/>
  <c r="AQ128" i="13"/>
  <c r="AN128" i="13"/>
  <c r="AK128" i="13"/>
  <c r="AH128" i="13"/>
  <c r="AE128" i="13"/>
  <c r="AB128" i="13"/>
  <c r="Y128" i="13"/>
  <c r="V128" i="13"/>
  <c r="S128" i="13"/>
  <c r="P128" i="13"/>
  <c r="DH127" i="13"/>
  <c r="DE127" i="13"/>
  <c r="DB127" i="13"/>
  <c r="CY127" i="13"/>
  <c r="CV127" i="13"/>
  <c r="CS127" i="13"/>
  <c r="CP127" i="13"/>
  <c r="CM127" i="13"/>
  <c r="CJ127" i="13"/>
  <c r="CG127" i="13"/>
  <c r="CD127" i="13"/>
  <c r="CA127" i="13"/>
  <c r="BX127" i="13"/>
  <c r="BU127" i="13"/>
  <c r="BR127" i="13"/>
  <c r="BO127" i="13"/>
  <c r="BL127" i="13"/>
  <c r="BF127" i="13"/>
  <c r="BC127" i="13"/>
  <c r="AZ127" i="13"/>
  <c r="AW127" i="13"/>
  <c r="AT127" i="13"/>
  <c r="AQ127" i="13"/>
  <c r="AN127" i="13"/>
  <c r="AK127" i="13"/>
  <c r="AH127" i="13"/>
  <c r="AE127" i="13"/>
  <c r="AB127" i="13"/>
  <c r="Y127" i="13"/>
  <c r="V127" i="13"/>
  <c r="S127" i="13"/>
  <c r="P127" i="13"/>
  <c r="DH126" i="13"/>
  <c r="DE126" i="13"/>
  <c r="DB126" i="13"/>
  <c r="CY126" i="13"/>
  <c r="CV126" i="13"/>
  <c r="CS126" i="13"/>
  <c r="CP126" i="13"/>
  <c r="CM126" i="13"/>
  <c r="CJ126" i="13"/>
  <c r="CG126" i="13"/>
  <c r="CD126" i="13"/>
  <c r="CA126" i="13"/>
  <c r="BX126" i="13"/>
  <c r="BU126" i="13"/>
  <c r="BR126" i="13"/>
  <c r="BO126" i="13"/>
  <c r="BL126" i="13"/>
  <c r="BI126" i="13"/>
  <c r="BC126" i="13"/>
  <c r="AZ126" i="13"/>
  <c r="AW126" i="13"/>
  <c r="AT126" i="13"/>
  <c r="AQ126" i="13"/>
  <c r="AN126" i="13"/>
  <c r="AK126" i="13"/>
  <c r="AH126" i="13"/>
  <c r="AE126" i="13"/>
  <c r="AB126" i="13"/>
  <c r="Y126" i="13"/>
  <c r="V126" i="13"/>
  <c r="S126" i="13"/>
  <c r="P126" i="13"/>
  <c r="DH125" i="13"/>
  <c r="DE125" i="13"/>
  <c r="DB125" i="13"/>
  <c r="CY125" i="13"/>
  <c r="CV125" i="13"/>
  <c r="CS125" i="13"/>
  <c r="CP125" i="13"/>
  <c r="CM125" i="13"/>
  <c r="CJ125" i="13"/>
  <c r="CG125" i="13"/>
  <c r="CD125" i="13"/>
  <c r="CA125" i="13"/>
  <c r="BX125" i="13"/>
  <c r="BU125" i="13"/>
  <c r="BR125" i="13"/>
  <c r="BO125" i="13"/>
  <c r="BL125" i="13"/>
  <c r="BI125" i="13"/>
  <c r="BC125" i="13"/>
  <c r="AZ125" i="13"/>
  <c r="AW125" i="13"/>
  <c r="AT125" i="13"/>
  <c r="AQ125" i="13"/>
  <c r="AN125" i="13"/>
  <c r="AK125" i="13"/>
  <c r="AH125" i="13"/>
  <c r="AE125" i="13"/>
  <c r="AB125" i="13"/>
  <c r="Y125" i="13"/>
  <c r="V125" i="13"/>
  <c r="S125" i="13"/>
  <c r="P125" i="13"/>
  <c r="DH124" i="13"/>
  <c r="DE124" i="13"/>
  <c r="DB124" i="13"/>
  <c r="CY124" i="13"/>
  <c r="CV124" i="13"/>
  <c r="CS124" i="13"/>
  <c r="CP124" i="13"/>
  <c r="CM124" i="13"/>
  <c r="CJ124" i="13"/>
  <c r="CG124" i="13"/>
  <c r="CD124" i="13"/>
  <c r="CA124" i="13"/>
  <c r="BX124" i="13"/>
  <c r="BU124" i="13"/>
  <c r="BR124" i="13"/>
  <c r="BO124" i="13"/>
  <c r="BL124" i="13"/>
  <c r="BI124" i="13"/>
  <c r="BC124" i="13"/>
  <c r="AZ124" i="13"/>
  <c r="AW124" i="13"/>
  <c r="AT124" i="13"/>
  <c r="AQ124" i="13"/>
  <c r="AN124" i="13"/>
  <c r="AK124" i="13"/>
  <c r="AH124" i="13"/>
  <c r="AE124" i="13"/>
  <c r="AB124" i="13"/>
  <c r="Y124" i="13"/>
  <c r="V124" i="13"/>
  <c r="S124" i="13"/>
  <c r="P124" i="13"/>
  <c r="DH122" i="13"/>
  <c r="DE122" i="13"/>
  <c r="DB122" i="13"/>
  <c r="CY122" i="13"/>
  <c r="CV122" i="13"/>
  <c r="CS122" i="13"/>
  <c r="CP122" i="13"/>
  <c r="CM122" i="13"/>
  <c r="CJ122" i="13"/>
  <c r="CG122" i="13"/>
  <c r="CD122" i="13"/>
  <c r="CA122" i="13"/>
  <c r="BX122" i="13"/>
  <c r="BU122" i="13"/>
  <c r="BR122" i="13"/>
  <c r="BO122" i="13"/>
  <c r="BL122" i="13"/>
  <c r="BF122" i="13"/>
  <c r="BC122" i="13"/>
  <c r="AZ122" i="13"/>
  <c r="AW122" i="13"/>
  <c r="AT122" i="13"/>
  <c r="AQ122" i="13"/>
  <c r="AN122" i="13"/>
  <c r="AK122" i="13"/>
  <c r="AH122" i="13"/>
  <c r="AE122" i="13"/>
  <c r="AB122" i="13"/>
  <c r="Y122" i="13"/>
  <c r="V122" i="13"/>
  <c r="S122" i="13"/>
  <c r="P122" i="13"/>
  <c r="DH121" i="13"/>
  <c r="DE121" i="13"/>
  <c r="DB121" i="13"/>
  <c r="CY121" i="13"/>
  <c r="CV121" i="13"/>
  <c r="CS121" i="13"/>
  <c r="CP121" i="13"/>
  <c r="CM121" i="13"/>
  <c r="CJ121" i="13"/>
  <c r="CG121" i="13"/>
  <c r="CD121" i="13"/>
  <c r="CA121" i="13"/>
  <c r="BX121" i="13"/>
  <c r="BU121" i="13"/>
  <c r="BR121" i="13"/>
  <c r="BO121" i="13"/>
  <c r="BL121" i="13"/>
  <c r="BF121" i="13"/>
  <c r="BC121" i="13"/>
  <c r="AZ121" i="13"/>
  <c r="AW121" i="13"/>
  <c r="AT121" i="13"/>
  <c r="AQ121" i="13"/>
  <c r="AN121" i="13"/>
  <c r="AK121" i="13"/>
  <c r="AH121" i="13"/>
  <c r="AE121" i="13"/>
  <c r="AB121" i="13"/>
  <c r="Y121" i="13"/>
  <c r="V121" i="13"/>
  <c r="S121" i="13"/>
  <c r="P121" i="13"/>
  <c r="DH120" i="13"/>
  <c r="DE120" i="13"/>
  <c r="DB120" i="13"/>
  <c r="CY120" i="13"/>
  <c r="CV120" i="13"/>
  <c r="CS120" i="13"/>
  <c r="CP120" i="13"/>
  <c r="CM120" i="13"/>
  <c r="CJ120" i="13"/>
  <c r="CG120" i="13"/>
  <c r="CD120" i="13"/>
  <c r="CA120" i="13"/>
  <c r="BX120" i="13"/>
  <c r="BU120" i="13"/>
  <c r="BR120" i="13"/>
  <c r="BO120" i="13"/>
  <c r="BL120" i="13"/>
  <c r="BI120" i="13"/>
  <c r="BC120" i="13"/>
  <c r="AZ120" i="13"/>
  <c r="AW120" i="13"/>
  <c r="AT120" i="13"/>
  <c r="AQ120" i="13"/>
  <c r="AN120" i="13"/>
  <c r="AK120" i="13"/>
  <c r="AH120" i="13"/>
  <c r="AE120" i="13"/>
  <c r="AB120" i="13"/>
  <c r="Y120" i="13"/>
  <c r="V120" i="13"/>
  <c r="S120" i="13"/>
  <c r="P120" i="13"/>
  <c r="DH119" i="13"/>
  <c r="DE119" i="13"/>
  <c r="DB119" i="13"/>
  <c r="CY119" i="13"/>
  <c r="CV119" i="13"/>
  <c r="CS119" i="13"/>
  <c r="CP119" i="13"/>
  <c r="CM119" i="13"/>
  <c r="CJ119" i="13"/>
  <c r="CG119" i="13"/>
  <c r="CD119" i="13"/>
  <c r="CA119" i="13"/>
  <c r="BX119" i="13"/>
  <c r="BU119" i="13"/>
  <c r="BR119" i="13"/>
  <c r="BO119" i="13"/>
  <c r="BL119" i="13"/>
  <c r="BI119" i="13"/>
  <c r="BC119" i="13"/>
  <c r="AZ119" i="13"/>
  <c r="AW119" i="13"/>
  <c r="AT119" i="13"/>
  <c r="AQ119" i="13"/>
  <c r="AN119" i="13"/>
  <c r="AK119" i="13"/>
  <c r="AH119" i="13"/>
  <c r="AE119" i="13"/>
  <c r="AB119" i="13"/>
  <c r="Y119" i="13"/>
  <c r="V119" i="13"/>
  <c r="S119" i="13"/>
  <c r="P119" i="13"/>
  <c r="DH118" i="13"/>
  <c r="DE118" i="13"/>
  <c r="DB118" i="13"/>
  <c r="CY118" i="13"/>
  <c r="CV118" i="13"/>
  <c r="CS118" i="13"/>
  <c r="CP118" i="13"/>
  <c r="CM118" i="13"/>
  <c r="CJ118" i="13"/>
  <c r="CG118" i="13"/>
  <c r="CD118" i="13"/>
  <c r="CA118" i="13"/>
  <c r="BX118" i="13"/>
  <c r="BU118" i="13"/>
  <c r="BR118" i="13"/>
  <c r="BO118" i="13"/>
  <c r="BL118" i="13"/>
  <c r="BI118" i="13"/>
  <c r="BC118" i="13"/>
  <c r="AZ118" i="13"/>
  <c r="AW118" i="13"/>
  <c r="AT118" i="13"/>
  <c r="AQ118" i="13"/>
  <c r="AN118" i="13"/>
  <c r="AK118" i="13"/>
  <c r="AH118" i="13"/>
  <c r="AE118" i="13"/>
  <c r="AB118" i="13"/>
  <c r="Y118" i="13"/>
  <c r="V118" i="13"/>
  <c r="S118" i="13"/>
  <c r="P118" i="13"/>
  <c r="DH117" i="13"/>
  <c r="DE117" i="13"/>
  <c r="DB117" i="13"/>
  <c r="CY117" i="13"/>
  <c r="CV117" i="13"/>
  <c r="CS117" i="13"/>
  <c r="CP117" i="13"/>
  <c r="CM117" i="13"/>
  <c r="CJ117" i="13"/>
  <c r="CG117" i="13"/>
  <c r="CD117" i="13"/>
  <c r="CA117" i="13"/>
  <c r="BX117" i="13"/>
  <c r="BU117" i="13"/>
  <c r="BR117" i="13"/>
  <c r="BO117" i="13"/>
  <c r="BL117" i="13"/>
  <c r="BF117" i="13"/>
  <c r="BC117" i="13"/>
  <c r="AZ117" i="13"/>
  <c r="AW117" i="13"/>
  <c r="AT117" i="13"/>
  <c r="AQ117" i="13"/>
  <c r="AN117" i="13"/>
  <c r="AK117" i="13"/>
  <c r="AH117" i="13"/>
  <c r="AE117" i="13"/>
  <c r="AB117" i="13"/>
  <c r="Y117" i="13"/>
  <c r="V117" i="13"/>
  <c r="S117" i="13"/>
  <c r="P117" i="13"/>
  <c r="DH116" i="13"/>
  <c r="DE116" i="13"/>
  <c r="DB116" i="13"/>
  <c r="CY116" i="13"/>
  <c r="CV116" i="13"/>
  <c r="CS116" i="13"/>
  <c r="CP116" i="13"/>
  <c r="CM116" i="13"/>
  <c r="CJ116" i="13"/>
  <c r="CG116" i="13"/>
  <c r="CD116" i="13"/>
  <c r="CA116" i="13"/>
  <c r="BX116" i="13"/>
  <c r="BU116" i="13"/>
  <c r="BR116" i="13"/>
  <c r="BO116" i="13"/>
  <c r="BL116" i="13"/>
  <c r="BF116" i="13"/>
  <c r="BC116" i="13"/>
  <c r="AZ116" i="13"/>
  <c r="AW116" i="13"/>
  <c r="AT116" i="13"/>
  <c r="AQ116" i="13"/>
  <c r="AN116" i="13"/>
  <c r="AK116" i="13"/>
  <c r="AH116" i="13"/>
  <c r="AE116" i="13"/>
  <c r="AB116" i="13"/>
  <c r="Y116" i="13"/>
  <c r="V116" i="13"/>
  <c r="S116" i="13"/>
  <c r="P116" i="13"/>
  <c r="DH115" i="13"/>
  <c r="DE115" i="13"/>
  <c r="DB115" i="13"/>
  <c r="CY115" i="13"/>
  <c r="CV115" i="13"/>
  <c r="CS115" i="13"/>
  <c r="CP115" i="13"/>
  <c r="CM115" i="13"/>
  <c r="CJ115" i="13"/>
  <c r="CG115" i="13"/>
  <c r="CD115" i="13"/>
  <c r="CA115" i="13"/>
  <c r="BX115" i="13"/>
  <c r="BU115" i="13"/>
  <c r="BR115" i="13"/>
  <c r="BO115" i="13"/>
  <c r="BL115" i="13"/>
  <c r="BF115" i="13"/>
  <c r="BC115" i="13"/>
  <c r="AZ115" i="13"/>
  <c r="AW115" i="13"/>
  <c r="AT115" i="13"/>
  <c r="AQ115" i="13"/>
  <c r="AN115" i="13"/>
  <c r="AK115" i="13"/>
  <c r="AH115" i="13"/>
  <c r="AE115" i="13"/>
  <c r="AB115" i="13"/>
  <c r="Y115" i="13"/>
  <c r="V115" i="13"/>
  <c r="S115" i="13"/>
  <c r="P115" i="13"/>
  <c r="DH114" i="13"/>
  <c r="DE114" i="13"/>
  <c r="DB114" i="13"/>
  <c r="CY114" i="13"/>
  <c r="CV114" i="13"/>
  <c r="CS114" i="13"/>
  <c r="CP114" i="13"/>
  <c r="CM114" i="13"/>
  <c r="CJ114" i="13"/>
  <c r="CG114" i="13"/>
  <c r="CD114" i="13"/>
  <c r="CA114" i="13"/>
  <c r="BX114" i="13"/>
  <c r="BU114" i="13"/>
  <c r="BR114" i="13"/>
  <c r="BO114" i="13"/>
  <c r="BL114" i="13"/>
  <c r="BI114" i="13"/>
  <c r="BC114" i="13"/>
  <c r="AZ114" i="13"/>
  <c r="AW114" i="13"/>
  <c r="AT114" i="13"/>
  <c r="AQ114" i="13"/>
  <c r="AN114" i="13"/>
  <c r="AK114" i="13"/>
  <c r="AH114" i="13"/>
  <c r="AE114" i="13"/>
  <c r="AB114" i="13"/>
  <c r="Y114" i="13"/>
  <c r="V114" i="13"/>
  <c r="S114" i="13"/>
  <c r="P114" i="13"/>
  <c r="DH113" i="13"/>
  <c r="DE113" i="13"/>
  <c r="DB113" i="13"/>
  <c r="CY113" i="13"/>
  <c r="CV113" i="13"/>
  <c r="CS113" i="13"/>
  <c r="CP113" i="13"/>
  <c r="CM113" i="13"/>
  <c r="CJ113" i="13"/>
  <c r="CG113" i="13"/>
  <c r="CD113" i="13"/>
  <c r="CA113" i="13"/>
  <c r="BX113" i="13"/>
  <c r="BU113" i="13"/>
  <c r="BR113" i="13"/>
  <c r="BO113" i="13"/>
  <c r="BL113" i="13"/>
  <c r="BI113" i="13"/>
  <c r="BC113" i="13"/>
  <c r="AZ113" i="13"/>
  <c r="AW113" i="13"/>
  <c r="AT113" i="13"/>
  <c r="AQ113" i="13"/>
  <c r="AN113" i="13"/>
  <c r="AK113" i="13"/>
  <c r="AH113" i="13"/>
  <c r="AE113" i="13"/>
  <c r="AB113" i="13"/>
  <c r="Y113" i="13"/>
  <c r="V113" i="13"/>
  <c r="S113" i="13"/>
  <c r="P113" i="13"/>
  <c r="DH112" i="13"/>
  <c r="DE112" i="13"/>
  <c r="DB112" i="13"/>
  <c r="CY112" i="13"/>
  <c r="CV112" i="13"/>
  <c r="CS112" i="13"/>
  <c r="CP112" i="13"/>
  <c r="CM112" i="13"/>
  <c r="CJ112" i="13"/>
  <c r="CG112" i="13"/>
  <c r="CD112" i="13"/>
  <c r="CA112" i="13"/>
  <c r="BX112" i="13"/>
  <c r="BU112" i="13"/>
  <c r="BR112" i="13"/>
  <c r="BO112" i="13"/>
  <c r="BL112" i="13"/>
  <c r="BI112" i="13"/>
  <c r="BC112" i="13"/>
  <c r="AZ112" i="13"/>
  <c r="AW112" i="13"/>
  <c r="AT112" i="13"/>
  <c r="AQ112" i="13"/>
  <c r="AN112" i="13"/>
  <c r="AK112" i="13"/>
  <c r="AH112" i="13"/>
  <c r="AE112" i="13"/>
  <c r="AB112" i="13"/>
  <c r="Y112" i="13"/>
  <c r="V112" i="13"/>
  <c r="S112" i="13"/>
  <c r="P112" i="13"/>
  <c r="DH110" i="13"/>
  <c r="DE110" i="13"/>
  <c r="DB110" i="13"/>
  <c r="CY110" i="13"/>
  <c r="CV110" i="13"/>
  <c r="CS110" i="13"/>
  <c r="CP110" i="13"/>
  <c r="CM110" i="13"/>
  <c r="CJ110" i="13"/>
  <c r="CG110" i="13"/>
  <c r="CD110" i="13"/>
  <c r="CA110" i="13"/>
  <c r="BX110" i="13"/>
  <c r="BU110" i="13"/>
  <c r="BR110" i="13"/>
  <c r="BO110" i="13"/>
  <c r="BL110" i="13"/>
  <c r="BI110" i="13"/>
  <c r="BC110" i="13"/>
  <c r="AZ110" i="13"/>
  <c r="AW110" i="13"/>
  <c r="AT110" i="13"/>
  <c r="AQ110" i="13"/>
  <c r="AN110" i="13"/>
  <c r="AK110" i="13"/>
  <c r="AH110" i="13"/>
  <c r="AE110" i="13"/>
  <c r="AB110" i="13"/>
  <c r="Y110" i="13"/>
  <c r="V110" i="13"/>
  <c r="S110" i="13"/>
  <c r="P110" i="13"/>
  <c r="DH109" i="13"/>
  <c r="DE109" i="13"/>
  <c r="DB109" i="13"/>
  <c r="CY109" i="13"/>
  <c r="CV109" i="13"/>
  <c r="CS109" i="13"/>
  <c r="CP109" i="13"/>
  <c r="CM109" i="13"/>
  <c r="CJ109" i="13"/>
  <c r="CG109" i="13"/>
  <c r="CD109" i="13"/>
  <c r="CA109" i="13"/>
  <c r="BX109" i="13"/>
  <c r="BU109" i="13"/>
  <c r="BR109" i="13"/>
  <c r="BO109" i="13"/>
  <c r="BL109" i="13"/>
  <c r="BI109" i="13"/>
  <c r="BC109" i="13"/>
  <c r="AZ109" i="13"/>
  <c r="AW109" i="13"/>
  <c r="AT109" i="13"/>
  <c r="AQ109" i="13"/>
  <c r="AN109" i="13"/>
  <c r="AK109" i="13"/>
  <c r="AH109" i="13"/>
  <c r="AE109" i="13"/>
  <c r="AB109" i="13"/>
  <c r="Y109" i="13"/>
  <c r="V109" i="13"/>
  <c r="S109" i="13"/>
  <c r="P109" i="13"/>
  <c r="DH108" i="13"/>
  <c r="DE108" i="13"/>
  <c r="DB108" i="13"/>
  <c r="CY108" i="13"/>
  <c r="CV108" i="13"/>
  <c r="CS108" i="13"/>
  <c r="CP108" i="13"/>
  <c r="CM108" i="13"/>
  <c r="CJ108" i="13"/>
  <c r="CG108" i="13"/>
  <c r="CD108" i="13"/>
  <c r="CA108" i="13"/>
  <c r="BX108" i="13"/>
  <c r="BU108" i="13"/>
  <c r="BR108" i="13"/>
  <c r="BO108" i="13"/>
  <c r="BL108" i="13"/>
  <c r="BI108" i="13"/>
  <c r="BF108" i="13"/>
  <c r="BC108" i="13"/>
  <c r="AW108" i="13"/>
  <c r="AT108" i="13"/>
  <c r="AQ108" i="13"/>
  <c r="AN108" i="13"/>
  <c r="AK108" i="13"/>
  <c r="AH108" i="13"/>
  <c r="AE108" i="13"/>
  <c r="AB108" i="13"/>
  <c r="Y108" i="13"/>
  <c r="V108" i="13"/>
  <c r="S108" i="13"/>
  <c r="P108" i="13"/>
  <c r="DH107" i="13"/>
  <c r="DE107" i="13"/>
  <c r="DB107" i="13"/>
  <c r="CY107" i="13"/>
  <c r="CV107" i="13"/>
  <c r="CS107" i="13"/>
  <c r="CP107" i="13"/>
  <c r="CM107" i="13"/>
  <c r="CJ107" i="13"/>
  <c r="CG107" i="13"/>
  <c r="CD107" i="13"/>
  <c r="CA107" i="13"/>
  <c r="BX107" i="13"/>
  <c r="BU107" i="13"/>
  <c r="BR107" i="13"/>
  <c r="BO107" i="13"/>
  <c r="BL107" i="13"/>
  <c r="BI107" i="13"/>
  <c r="BF107" i="13"/>
  <c r="BC107" i="13"/>
  <c r="AW107" i="13"/>
  <c r="AT107" i="13"/>
  <c r="AQ107" i="13"/>
  <c r="AN107" i="13"/>
  <c r="AK107" i="13"/>
  <c r="AH107" i="13"/>
  <c r="AE107" i="13"/>
  <c r="AB107" i="13"/>
  <c r="Y107" i="13"/>
  <c r="V107" i="13"/>
  <c r="S107" i="13"/>
  <c r="P107" i="13"/>
  <c r="DH106" i="13"/>
  <c r="DE106" i="13"/>
  <c r="DB106" i="13"/>
  <c r="CY106" i="13"/>
  <c r="CV106" i="13"/>
  <c r="CS106" i="13"/>
  <c r="CP106" i="13"/>
  <c r="CM106" i="13"/>
  <c r="CJ106" i="13"/>
  <c r="CG106" i="13"/>
  <c r="CD106" i="13"/>
  <c r="CA106" i="13"/>
  <c r="BX106" i="13"/>
  <c r="BU106" i="13"/>
  <c r="BR106" i="13"/>
  <c r="BO106" i="13"/>
  <c r="BL106" i="13"/>
  <c r="BI106" i="13"/>
  <c r="BC106" i="13"/>
  <c r="AZ106" i="13"/>
  <c r="AW106" i="13"/>
  <c r="AT106" i="13"/>
  <c r="AQ106" i="13"/>
  <c r="AN106" i="13"/>
  <c r="AK106" i="13"/>
  <c r="AH106" i="13"/>
  <c r="AE106" i="13"/>
  <c r="AB106" i="13"/>
  <c r="Y106" i="13"/>
  <c r="V106" i="13"/>
  <c r="S106" i="13"/>
  <c r="P106" i="13"/>
  <c r="DH105" i="13"/>
  <c r="DE105" i="13"/>
  <c r="DB105" i="13"/>
  <c r="CY105" i="13"/>
  <c r="CV105" i="13"/>
  <c r="CS105" i="13"/>
  <c r="CP105" i="13"/>
  <c r="CM105" i="13"/>
  <c r="CJ105" i="13"/>
  <c r="CG105" i="13"/>
  <c r="CD105" i="13"/>
  <c r="CA105" i="13"/>
  <c r="BX105" i="13"/>
  <c r="BU105" i="13"/>
  <c r="BR105" i="13"/>
  <c r="BO105" i="13"/>
  <c r="BL105" i="13"/>
  <c r="BI105" i="13"/>
  <c r="BC105" i="13"/>
  <c r="AZ105" i="13"/>
  <c r="AW105" i="13"/>
  <c r="AT105" i="13"/>
  <c r="AQ105" i="13"/>
  <c r="AN105" i="13"/>
  <c r="AK105" i="13"/>
  <c r="AH105" i="13"/>
  <c r="AE105" i="13"/>
  <c r="AB105" i="13"/>
  <c r="Y105" i="13"/>
  <c r="V105" i="13"/>
  <c r="S105" i="13"/>
  <c r="P105" i="13"/>
  <c r="DH104" i="13"/>
  <c r="DE104" i="13"/>
  <c r="DB104" i="13"/>
  <c r="CY104" i="13"/>
  <c r="CV104" i="13"/>
  <c r="CS104" i="13"/>
  <c r="CP104" i="13"/>
  <c r="CM104" i="13"/>
  <c r="CJ104" i="13"/>
  <c r="CG104" i="13"/>
  <c r="CD104" i="13"/>
  <c r="CA104" i="13"/>
  <c r="BX104" i="13"/>
  <c r="BU104" i="13"/>
  <c r="BR104" i="13"/>
  <c r="BO104" i="13"/>
  <c r="BL104" i="13"/>
  <c r="BI104" i="13"/>
  <c r="BF104" i="13"/>
  <c r="BC104" i="13"/>
  <c r="AW104" i="13"/>
  <c r="AT104" i="13"/>
  <c r="AQ104" i="13"/>
  <c r="AN104" i="13"/>
  <c r="AK104" i="13"/>
  <c r="AH104" i="13"/>
  <c r="AE104" i="13"/>
  <c r="AB104" i="13"/>
  <c r="Y104" i="13"/>
  <c r="V104" i="13"/>
  <c r="S104" i="13"/>
  <c r="P104" i="13"/>
  <c r="DH103" i="13"/>
  <c r="DE103" i="13"/>
  <c r="DB103" i="13"/>
  <c r="CY103" i="13"/>
  <c r="CV103" i="13"/>
  <c r="CS103" i="13"/>
  <c r="CP103" i="13"/>
  <c r="CM103" i="13"/>
  <c r="CJ103" i="13"/>
  <c r="CG103" i="13"/>
  <c r="CD103" i="13"/>
  <c r="CA103" i="13"/>
  <c r="BX103" i="13"/>
  <c r="BU103" i="13"/>
  <c r="BR103" i="13"/>
  <c r="BO103" i="13"/>
  <c r="BL103" i="13"/>
  <c r="BI103" i="13"/>
  <c r="BF103" i="13"/>
  <c r="BC103" i="13"/>
  <c r="AW103" i="13"/>
  <c r="AT103" i="13"/>
  <c r="AQ103" i="13"/>
  <c r="AN103" i="13"/>
  <c r="AK103" i="13"/>
  <c r="AH103" i="13"/>
  <c r="AE103" i="13"/>
  <c r="AB103" i="13"/>
  <c r="Y103" i="13"/>
  <c r="V103" i="13"/>
  <c r="S103" i="13"/>
  <c r="P103" i="13"/>
  <c r="DH101" i="13"/>
  <c r="DE101" i="13"/>
  <c r="DB101" i="13"/>
  <c r="CY101" i="13"/>
  <c r="CV101" i="13"/>
  <c r="CS101" i="13"/>
  <c r="CP101" i="13"/>
  <c r="CM101" i="13"/>
  <c r="CJ101" i="13"/>
  <c r="CD101" i="13"/>
  <c r="CA101" i="13"/>
  <c r="BX101" i="13"/>
  <c r="BU101" i="13"/>
  <c r="BR101" i="13"/>
  <c r="BO101" i="13"/>
  <c r="BL101" i="13"/>
  <c r="BI101" i="13"/>
  <c r="BF101" i="13"/>
  <c r="BC101" i="13"/>
  <c r="AZ101" i="13"/>
  <c r="AW101" i="13"/>
  <c r="AT101" i="13"/>
  <c r="AQ101" i="13"/>
  <c r="AN101" i="13"/>
  <c r="AK101" i="13"/>
  <c r="AH101" i="13"/>
  <c r="AE101" i="13"/>
  <c r="AB101" i="13"/>
  <c r="Y101" i="13"/>
  <c r="V101" i="13"/>
  <c r="S101" i="13"/>
  <c r="P101" i="13"/>
  <c r="DH100" i="13"/>
  <c r="DE100" i="13"/>
  <c r="DB100" i="13"/>
  <c r="CY100" i="13"/>
  <c r="CV100" i="13"/>
  <c r="CS100" i="13"/>
  <c r="CP100" i="13"/>
  <c r="CM100" i="13"/>
  <c r="CJ100" i="13"/>
  <c r="CD100" i="13"/>
  <c r="CA100" i="13"/>
  <c r="BX100" i="13"/>
  <c r="BU100" i="13"/>
  <c r="BR100" i="13"/>
  <c r="BO100" i="13"/>
  <c r="BL100" i="13"/>
  <c r="BI100" i="13"/>
  <c r="BF100" i="13"/>
  <c r="BC100" i="13"/>
  <c r="AZ100" i="13"/>
  <c r="AW100" i="13"/>
  <c r="AT100" i="13"/>
  <c r="AQ100" i="13"/>
  <c r="AN100" i="13"/>
  <c r="AK100" i="13"/>
  <c r="AH100" i="13"/>
  <c r="AE100" i="13"/>
  <c r="AB100" i="13"/>
  <c r="Y100" i="13"/>
  <c r="V100" i="13"/>
  <c r="S100" i="13"/>
  <c r="P100" i="13"/>
  <c r="DH99" i="13"/>
  <c r="DE99" i="13"/>
  <c r="DB99" i="13"/>
  <c r="CY99" i="13"/>
  <c r="CV99" i="13"/>
  <c r="CS99" i="13"/>
  <c r="CP99" i="13"/>
  <c r="CM99" i="13"/>
  <c r="CJ99" i="13"/>
  <c r="CD99" i="13"/>
  <c r="CA99" i="13"/>
  <c r="BX99" i="13"/>
  <c r="BU99" i="13"/>
  <c r="BR99" i="13"/>
  <c r="BO99" i="13"/>
  <c r="BL99" i="13"/>
  <c r="BI99" i="13"/>
  <c r="BF99" i="13"/>
  <c r="BC99" i="13"/>
  <c r="AZ99" i="13"/>
  <c r="AW99" i="13"/>
  <c r="AT99" i="13"/>
  <c r="AQ99" i="13"/>
  <c r="AN99" i="13"/>
  <c r="AK99" i="13"/>
  <c r="AH99" i="13"/>
  <c r="AE99" i="13"/>
  <c r="AB99" i="13"/>
  <c r="Y99" i="13"/>
  <c r="V99" i="13"/>
  <c r="S99" i="13"/>
  <c r="P99" i="13"/>
  <c r="DH97" i="13"/>
  <c r="DE97" i="13"/>
  <c r="DB97" i="13"/>
  <c r="CY97" i="13"/>
  <c r="CV97" i="13"/>
  <c r="CS97" i="13"/>
  <c r="CP97" i="13"/>
  <c r="CM97" i="13"/>
  <c r="CJ97" i="13"/>
  <c r="CG97" i="13"/>
  <c r="CD97" i="13"/>
  <c r="CA97" i="13"/>
  <c r="BX97" i="13"/>
  <c r="BU97" i="13"/>
  <c r="BR97" i="13"/>
  <c r="BO97" i="13"/>
  <c r="BL97" i="13"/>
  <c r="BF97" i="13"/>
  <c r="BC97" i="13"/>
  <c r="AZ97" i="13"/>
  <c r="AW97" i="13"/>
  <c r="AT97" i="13"/>
  <c r="AQ97" i="13"/>
  <c r="AN97" i="13"/>
  <c r="AK97" i="13"/>
  <c r="AH97" i="13"/>
  <c r="AE97" i="13"/>
  <c r="AB97" i="13"/>
  <c r="Y97" i="13"/>
  <c r="V97" i="13"/>
  <c r="S97" i="13"/>
  <c r="P97" i="13"/>
  <c r="DH96" i="13"/>
  <c r="DE96" i="13"/>
  <c r="DB96" i="13"/>
  <c r="CY96" i="13"/>
  <c r="CV96" i="13"/>
  <c r="CS96" i="13"/>
  <c r="CP96" i="13"/>
  <c r="CM96" i="13"/>
  <c r="CJ96" i="13"/>
  <c r="CG96" i="13"/>
  <c r="CD96" i="13"/>
  <c r="CA96" i="13"/>
  <c r="BX96" i="13"/>
  <c r="BU96" i="13"/>
  <c r="BR96" i="13"/>
  <c r="BO96" i="13"/>
  <c r="BL96" i="13"/>
  <c r="BF96" i="13"/>
  <c r="BC96" i="13"/>
  <c r="AZ96" i="13"/>
  <c r="AW96" i="13"/>
  <c r="AT96" i="13"/>
  <c r="AQ96" i="13"/>
  <c r="AN96" i="13"/>
  <c r="AK96" i="13"/>
  <c r="AH96" i="13"/>
  <c r="AE96" i="13"/>
  <c r="AB96" i="13"/>
  <c r="Y96" i="13"/>
  <c r="V96" i="13"/>
  <c r="S96" i="13"/>
  <c r="P96" i="13"/>
  <c r="DH95" i="13"/>
  <c r="DE95" i="13"/>
  <c r="DB95" i="13"/>
  <c r="CY95" i="13"/>
  <c r="CV95" i="13"/>
  <c r="CS95" i="13"/>
  <c r="CP95" i="13"/>
  <c r="CM95" i="13"/>
  <c r="CJ95" i="13"/>
  <c r="CG95" i="13"/>
  <c r="CD95" i="13"/>
  <c r="CA95" i="13"/>
  <c r="BX95" i="13"/>
  <c r="BU95" i="13"/>
  <c r="BR95" i="13"/>
  <c r="BO95" i="13"/>
  <c r="BL95" i="13"/>
  <c r="BF95" i="13"/>
  <c r="BC95" i="13"/>
  <c r="AZ95" i="13"/>
  <c r="AW95" i="13"/>
  <c r="AT95" i="13"/>
  <c r="AQ95" i="13"/>
  <c r="AN95" i="13"/>
  <c r="AK95" i="13"/>
  <c r="AH95" i="13"/>
  <c r="AE95" i="13"/>
  <c r="AB95" i="13"/>
  <c r="Y95" i="13"/>
  <c r="V95" i="13"/>
  <c r="S95" i="13"/>
  <c r="P95" i="13"/>
  <c r="DH94" i="13"/>
  <c r="DE94" i="13"/>
  <c r="DB94" i="13"/>
  <c r="CY94" i="13"/>
  <c r="CV94" i="13"/>
  <c r="CS94" i="13"/>
  <c r="CP94" i="13"/>
  <c r="CM94" i="13"/>
  <c r="CJ94" i="13"/>
  <c r="CG94" i="13"/>
  <c r="CD94" i="13"/>
  <c r="CA94" i="13"/>
  <c r="BX94" i="13"/>
  <c r="BU94" i="13"/>
  <c r="BR94" i="13"/>
  <c r="BO94" i="13"/>
  <c r="BL94" i="13"/>
  <c r="BF94" i="13"/>
  <c r="BC94" i="13"/>
  <c r="AZ94" i="13"/>
  <c r="AW94" i="13"/>
  <c r="AT94" i="13"/>
  <c r="AQ94" i="13"/>
  <c r="AN94" i="13"/>
  <c r="AK94" i="13"/>
  <c r="AH94" i="13"/>
  <c r="AE94" i="13"/>
  <c r="AB94" i="13"/>
  <c r="Y94" i="13"/>
  <c r="V94" i="13"/>
  <c r="S94" i="13"/>
  <c r="P94" i="13"/>
  <c r="DH93" i="13"/>
  <c r="DE93" i="13"/>
  <c r="DB93" i="13"/>
  <c r="CY93" i="13"/>
  <c r="CV93" i="13"/>
  <c r="CS93" i="13"/>
  <c r="CP93" i="13"/>
  <c r="CM93" i="13"/>
  <c r="CJ93" i="13"/>
  <c r="CG93" i="13"/>
  <c r="CD93" i="13"/>
  <c r="CA93" i="13"/>
  <c r="BX93" i="13"/>
  <c r="BU93" i="13"/>
  <c r="BR93" i="13"/>
  <c r="BO93" i="13"/>
  <c r="BL93" i="13"/>
  <c r="BI93" i="13"/>
  <c r="BC93" i="13"/>
  <c r="AZ93" i="13"/>
  <c r="AW93" i="13"/>
  <c r="AT93" i="13"/>
  <c r="AQ93" i="13"/>
  <c r="AN93" i="13"/>
  <c r="AK93" i="13"/>
  <c r="AH93" i="13"/>
  <c r="AE93" i="13"/>
  <c r="AB93" i="13"/>
  <c r="Y93" i="13"/>
  <c r="V93" i="13"/>
  <c r="S93" i="13"/>
  <c r="P93" i="13"/>
  <c r="DH92" i="13"/>
  <c r="DE92" i="13"/>
  <c r="DB92" i="13"/>
  <c r="CY92" i="13"/>
  <c r="CV92" i="13"/>
  <c r="CS92" i="13"/>
  <c r="CP92" i="13"/>
  <c r="CM92" i="13"/>
  <c r="CJ92" i="13"/>
  <c r="CG92" i="13"/>
  <c r="CD92" i="13"/>
  <c r="CA92" i="13"/>
  <c r="BX92" i="13"/>
  <c r="BU92" i="13"/>
  <c r="BR92" i="13"/>
  <c r="BO92" i="13"/>
  <c r="BL92" i="13"/>
  <c r="BI92" i="13"/>
  <c r="BC92" i="13"/>
  <c r="AZ92" i="13"/>
  <c r="AW92" i="13"/>
  <c r="AT92" i="13"/>
  <c r="AQ92" i="13"/>
  <c r="AN92" i="13"/>
  <c r="AK92" i="13"/>
  <c r="AH92" i="13"/>
  <c r="AE92" i="13"/>
  <c r="AB92" i="13"/>
  <c r="Y92" i="13"/>
  <c r="V92" i="13"/>
  <c r="S92" i="13"/>
  <c r="P92" i="13"/>
  <c r="DH91" i="13"/>
  <c r="DE91" i="13"/>
  <c r="DB91" i="13"/>
  <c r="CY91" i="13"/>
  <c r="CV91" i="13"/>
  <c r="CS91" i="13"/>
  <c r="CP91" i="13"/>
  <c r="CM91" i="13"/>
  <c r="CJ91" i="13"/>
  <c r="CG91" i="13"/>
  <c r="CD91" i="13"/>
  <c r="CA91" i="13"/>
  <c r="BX91" i="13"/>
  <c r="BU91" i="13"/>
  <c r="BR91" i="13"/>
  <c r="BO91" i="13"/>
  <c r="BL91" i="13"/>
  <c r="BI91" i="13"/>
  <c r="BC91" i="13"/>
  <c r="AZ91" i="13"/>
  <c r="AW91" i="13"/>
  <c r="AT91" i="13"/>
  <c r="AQ91" i="13"/>
  <c r="AN91" i="13"/>
  <c r="AK91" i="13"/>
  <c r="AH91" i="13"/>
  <c r="AE91" i="13"/>
  <c r="AB91" i="13"/>
  <c r="Y91" i="13"/>
  <c r="V91" i="13"/>
  <c r="S91" i="13"/>
  <c r="P91" i="13"/>
  <c r="DH89" i="13"/>
  <c r="DE89" i="13"/>
  <c r="DB89" i="13"/>
  <c r="CY89" i="13"/>
  <c r="CV89" i="13"/>
  <c r="CS89" i="13"/>
  <c r="CP89" i="13"/>
  <c r="CM89" i="13"/>
  <c r="CJ89" i="13"/>
  <c r="CG89" i="13"/>
  <c r="CD89" i="13"/>
  <c r="CA89" i="13"/>
  <c r="BX89" i="13"/>
  <c r="BU89" i="13"/>
  <c r="BR89" i="13"/>
  <c r="BO89" i="13"/>
  <c r="BL89" i="13"/>
  <c r="BI89" i="13"/>
  <c r="BF89" i="13"/>
  <c r="AZ89" i="13"/>
  <c r="AW89" i="13"/>
  <c r="AT89" i="13"/>
  <c r="AQ89" i="13"/>
  <c r="AN89" i="13"/>
  <c r="AK89" i="13"/>
  <c r="AH89" i="13"/>
  <c r="AE89" i="13"/>
  <c r="AB89" i="13"/>
  <c r="Y89" i="13"/>
  <c r="V89" i="13"/>
  <c r="S89" i="13"/>
  <c r="P89" i="13"/>
  <c r="DH88" i="13"/>
  <c r="DE88" i="13"/>
  <c r="DB88" i="13"/>
  <c r="CY88" i="13"/>
  <c r="CV88" i="13"/>
  <c r="CS88" i="13"/>
  <c r="CP88" i="13"/>
  <c r="CM88" i="13"/>
  <c r="CJ88" i="13"/>
  <c r="CG88" i="13"/>
  <c r="CD88" i="13"/>
  <c r="CA88" i="13"/>
  <c r="BX88" i="13"/>
  <c r="BU88" i="13"/>
  <c r="BR88" i="13"/>
  <c r="BO88" i="13"/>
  <c r="BL88" i="13"/>
  <c r="BI88" i="13"/>
  <c r="BF88" i="13"/>
  <c r="AZ88" i="13"/>
  <c r="AW88" i="13"/>
  <c r="AT88" i="13"/>
  <c r="AQ88" i="13"/>
  <c r="AN88" i="13"/>
  <c r="AK88" i="13"/>
  <c r="AH88" i="13"/>
  <c r="AE88" i="13"/>
  <c r="AB88" i="13"/>
  <c r="Y88" i="13"/>
  <c r="V88" i="13"/>
  <c r="S88" i="13"/>
  <c r="P88" i="13"/>
  <c r="DH87" i="13"/>
  <c r="DE87" i="13"/>
  <c r="DB87" i="13"/>
  <c r="CY87" i="13"/>
  <c r="CV87" i="13"/>
  <c r="CS87" i="13"/>
  <c r="CP87" i="13"/>
  <c r="CM87" i="13"/>
  <c r="CJ87" i="13"/>
  <c r="CG87" i="13"/>
  <c r="CD87" i="13"/>
  <c r="CA87" i="13"/>
  <c r="BX87" i="13"/>
  <c r="BU87" i="13"/>
  <c r="BR87" i="13"/>
  <c r="BO87" i="13"/>
  <c r="BL87" i="13"/>
  <c r="BI87" i="13"/>
  <c r="BF87" i="13"/>
  <c r="AZ87" i="13"/>
  <c r="AW87" i="13"/>
  <c r="AT87" i="13"/>
  <c r="AQ87" i="13"/>
  <c r="AN87" i="13"/>
  <c r="AK87" i="13"/>
  <c r="AH87" i="13"/>
  <c r="AE87" i="13"/>
  <c r="AB87" i="13"/>
  <c r="Y87" i="13"/>
  <c r="V87" i="13"/>
  <c r="S87" i="13"/>
  <c r="P87" i="13"/>
  <c r="DH86" i="13"/>
  <c r="DE86" i="13"/>
  <c r="DB86" i="13"/>
  <c r="CY86" i="13"/>
  <c r="CV86" i="13"/>
  <c r="CS86" i="13"/>
  <c r="CP86" i="13"/>
  <c r="CM86" i="13"/>
  <c r="CJ86" i="13"/>
  <c r="CG86" i="13"/>
  <c r="CD86" i="13"/>
  <c r="CA86" i="13"/>
  <c r="BX86" i="13"/>
  <c r="BU86" i="13"/>
  <c r="BR86" i="13"/>
  <c r="BO86" i="13"/>
  <c r="BL86" i="13"/>
  <c r="BI86" i="13"/>
  <c r="BF86" i="13"/>
  <c r="AZ86" i="13"/>
  <c r="AW86" i="13"/>
  <c r="AT86" i="13"/>
  <c r="AQ86" i="13"/>
  <c r="AN86" i="13"/>
  <c r="AK86" i="13"/>
  <c r="AH86" i="13"/>
  <c r="AE86" i="13"/>
  <c r="AB86" i="13"/>
  <c r="Y86" i="13"/>
  <c r="V86" i="13"/>
  <c r="S86" i="13"/>
  <c r="P86" i="13"/>
  <c r="DH85" i="13"/>
  <c r="DE85" i="13"/>
  <c r="DB85" i="13"/>
  <c r="CY85" i="13"/>
  <c r="CV85" i="13"/>
  <c r="CS85" i="13"/>
  <c r="CP85" i="13"/>
  <c r="CM85" i="13"/>
  <c r="CJ85" i="13"/>
  <c r="CG85" i="13"/>
  <c r="CD85" i="13"/>
  <c r="CA85" i="13"/>
  <c r="BX85" i="13"/>
  <c r="BU85" i="13"/>
  <c r="BR85" i="13"/>
  <c r="BO85" i="13"/>
  <c r="BL85" i="13"/>
  <c r="BI85" i="13"/>
  <c r="BF85" i="13"/>
  <c r="BC85" i="13"/>
  <c r="AW85" i="13"/>
  <c r="AT85" i="13"/>
  <c r="AQ85" i="13"/>
  <c r="AN85" i="13"/>
  <c r="AK85" i="13"/>
  <c r="AH85" i="13"/>
  <c r="AE85" i="13"/>
  <c r="AB85" i="13"/>
  <c r="Y85" i="13"/>
  <c r="V85" i="13"/>
  <c r="S85" i="13"/>
  <c r="P85" i="13"/>
  <c r="DH84" i="13"/>
  <c r="DE84" i="13"/>
  <c r="DB84" i="13"/>
  <c r="CY84" i="13"/>
  <c r="CV84" i="13"/>
  <c r="CS84" i="13"/>
  <c r="CP84" i="13"/>
  <c r="CM84" i="13"/>
  <c r="CJ84" i="13"/>
  <c r="CG84" i="13"/>
  <c r="CD84" i="13"/>
  <c r="CA84" i="13"/>
  <c r="BX84" i="13"/>
  <c r="BU84" i="13"/>
  <c r="BR84" i="13"/>
  <c r="BO84" i="13"/>
  <c r="BL84" i="13"/>
  <c r="BI84" i="13"/>
  <c r="BF84" i="13"/>
  <c r="BC84" i="13"/>
  <c r="AW84" i="13"/>
  <c r="AT84" i="13"/>
  <c r="AQ84" i="13"/>
  <c r="AN84" i="13"/>
  <c r="AK84" i="13"/>
  <c r="AH84" i="13"/>
  <c r="AE84" i="13"/>
  <c r="AB84" i="13"/>
  <c r="Y84" i="13"/>
  <c r="V84" i="13"/>
  <c r="S84" i="13"/>
  <c r="P84" i="13"/>
  <c r="DH83" i="13"/>
  <c r="DE83" i="13"/>
  <c r="DB83" i="13"/>
  <c r="CY83" i="13"/>
  <c r="CV83" i="13"/>
  <c r="CS83" i="13"/>
  <c r="CP83" i="13"/>
  <c r="CM83" i="13"/>
  <c r="CJ83" i="13"/>
  <c r="CG83" i="13"/>
  <c r="CD83" i="13"/>
  <c r="CA83" i="13"/>
  <c r="BX83" i="13"/>
  <c r="BU83" i="13"/>
  <c r="BR83" i="13"/>
  <c r="BO83" i="13"/>
  <c r="BL83" i="13"/>
  <c r="BI83" i="13"/>
  <c r="BF83" i="13"/>
  <c r="BC83" i="13"/>
  <c r="AW83" i="13"/>
  <c r="AT83" i="13"/>
  <c r="AQ83" i="13"/>
  <c r="AN83" i="13"/>
  <c r="AK83" i="13"/>
  <c r="AH83" i="13"/>
  <c r="AE83" i="13"/>
  <c r="AB83" i="13"/>
  <c r="Y83" i="13"/>
  <c r="V83" i="13"/>
  <c r="S83" i="13"/>
  <c r="P83" i="13"/>
  <c r="DH81" i="13"/>
  <c r="DE81" i="13"/>
  <c r="DB81" i="13"/>
  <c r="CY81" i="13"/>
  <c r="CV81" i="13"/>
  <c r="CS81" i="13"/>
  <c r="CP81" i="13"/>
  <c r="CM81" i="13"/>
  <c r="CJ81" i="13"/>
  <c r="CG81" i="13"/>
  <c r="CD81" i="13"/>
  <c r="CA81" i="13"/>
  <c r="BX81" i="13"/>
  <c r="BU81" i="13"/>
  <c r="BR81" i="13"/>
  <c r="BO81" i="13"/>
  <c r="BL81" i="13"/>
  <c r="BI81" i="13"/>
  <c r="BF81" i="13"/>
  <c r="BC81" i="13"/>
  <c r="AZ81" i="13"/>
  <c r="AT81" i="13"/>
  <c r="AQ81" i="13"/>
  <c r="AN81" i="13"/>
  <c r="AK81" i="13"/>
  <c r="AH81" i="13"/>
  <c r="AE81" i="13"/>
  <c r="AB81" i="13"/>
  <c r="Y81" i="13"/>
  <c r="V81" i="13"/>
  <c r="S81" i="13"/>
  <c r="P81" i="13"/>
  <c r="DH80" i="13"/>
  <c r="DE80" i="13"/>
  <c r="DB80" i="13"/>
  <c r="CY80" i="13"/>
  <c r="CV80" i="13"/>
  <c r="CS80" i="13"/>
  <c r="CP80" i="13"/>
  <c r="CM80" i="13"/>
  <c r="CJ80" i="13"/>
  <c r="CG80" i="13"/>
  <c r="CD80" i="13"/>
  <c r="CA80" i="13"/>
  <c r="BX80" i="13"/>
  <c r="BU80" i="13"/>
  <c r="BR80" i="13"/>
  <c r="BO80" i="13"/>
  <c r="BL80" i="13"/>
  <c r="BI80" i="13"/>
  <c r="BF80" i="13"/>
  <c r="BC80" i="13"/>
  <c r="AZ80" i="13"/>
  <c r="AT80" i="13"/>
  <c r="AQ80" i="13"/>
  <c r="AN80" i="13"/>
  <c r="AK80" i="13"/>
  <c r="AH80" i="13"/>
  <c r="AE80" i="13"/>
  <c r="AB80" i="13"/>
  <c r="Y80" i="13"/>
  <c r="V80" i="13"/>
  <c r="S80" i="13"/>
  <c r="P80" i="13"/>
  <c r="DH79" i="13"/>
  <c r="DE79" i="13"/>
  <c r="DB79" i="13"/>
  <c r="CY79" i="13"/>
  <c r="CV79" i="13"/>
  <c r="CS79" i="13"/>
  <c r="CP79" i="13"/>
  <c r="CM79" i="13"/>
  <c r="CJ79" i="13"/>
  <c r="CG79" i="13"/>
  <c r="CD79" i="13"/>
  <c r="CA79" i="13"/>
  <c r="BX79" i="13"/>
  <c r="BU79" i="13"/>
  <c r="BR79" i="13"/>
  <c r="BO79" i="13"/>
  <c r="BL79" i="13"/>
  <c r="BI79" i="13"/>
  <c r="BF79" i="13"/>
  <c r="BC79" i="13"/>
  <c r="AZ79" i="13"/>
  <c r="AT79" i="13"/>
  <c r="AQ79" i="13"/>
  <c r="AN79" i="13"/>
  <c r="AK79" i="13"/>
  <c r="AH79" i="13"/>
  <c r="AE79" i="13"/>
  <c r="AB79" i="13"/>
  <c r="Y79" i="13"/>
  <c r="V79" i="13"/>
  <c r="S79" i="13"/>
  <c r="P79" i="13"/>
  <c r="DH78" i="13"/>
  <c r="DE78" i="13"/>
  <c r="DB78" i="13"/>
  <c r="CY78" i="13"/>
  <c r="CV78" i="13"/>
  <c r="CS78" i="13"/>
  <c r="CP78" i="13"/>
  <c r="CM78" i="13"/>
  <c r="CJ78" i="13"/>
  <c r="CG78" i="13"/>
  <c r="CD78" i="13"/>
  <c r="CA78" i="13"/>
  <c r="BX78" i="13"/>
  <c r="BU78" i="13"/>
  <c r="BR78" i="13"/>
  <c r="BO78" i="13"/>
  <c r="BL78" i="13"/>
  <c r="BI78" i="13"/>
  <c r="BF78" i="13"/>
  <c r="BC78" i="13"/>
  <c r="AZ78" i="13"/>
  <c r="AW78" i="13"/>
  <c r="AQ78" i="13"/>
  <c r="AN78" i="13"/>
  <c r="AK78" i="13"/>
  <c r="AH78" i="13"/>
  <c r="AE78" i="13"/>
  <c r="AB78" i="13"/>
  <c r="Y78" i="13"/>
  <c r="V78" i="13"/>
  <c r="S78" i="13"/>
  <c r="P78" i="13"/>
  <c r="DH77" i="13"/>
  <c r="DE77" i="13"/>
  <c r="DB77" i="13"/>
  <c r="CY77" i="13"/>
  <c r="CV77" i="13"/>
  <c r="CS77" i="13"/>
  <c r="CP77" i="13"/>
  <c r="CM77" i="13"/>
  <c r="CJ77" i="13"/>
  <c r="CG77" i="13"/>
  <c r="CD77" i="13"/>
  <c r="CA77" i="13"/>
  <c r="BX77" i="13"/>
  <c r="BU77" i="13"/>
  <c r="BR77" i="13"/>
  <c r="BO77" i="13"/>
  <c r="BL77" i="13"/>
  <c r="BI77" i="13"/>
  <c r="BF77" i="13"/>
  <c r="BC77" i="13"/>
  <c r="AZ77" i="13"/>
  <c r="AW77" i="13"/>
  <c r="AQ77" i="13"/>
  <c r="AN77" i="13"/>
  <c r="AK77" i="13"/>
  <c r="AH77" i="13"/>
  <c r="AE77" i="13"/>
  <c r="AB77" i="13"/>
  <c r="Y77" i="13"/>
  <c r="V77" i="13"/>
  <c r="S77" i="13"/>
  <c r="P77" i="13"/>
  <c r="DH76" i="13"/>
  <c r="DE76" i="13"/>
  <c r="DB76" i="13"/>
  <c r="CY76" i="13"/>
  <c r="CV76" i="13"/>
  <c r="CS76" i="13"/>
  <c r="CP76" i="13"/>
  <c r="CM76" i="13"/>
  <c r="CJ76" i="13"/>
  <c r="CG76" i="13"/>
  <c r="CD76" i="13"/>
  <c r="CA76" i="13"/>
  <c r="BX76" i="13"/>
  <c r="BU76" i="13"/>
  <c r="BR76" i="13"/>
  <c r="BO76" i="13"/>
  <c r="BL76" i="13"/>
  <c r="BI76" i="13"/>
  <c r="BF76" i="13"/>
  <c r="BC76" i="13"/>
  <c r="AZ76" i="13"/>
  <c r="AW76" i="13"/>
  <c r="AQ76" i="13"/>
  <c r="AN76" i="13"/>
  <c r="AK76" i="13"/>
  <c r="AH76" i="13"/>
  <c r="AE76" i="13"/>
  <c r="AB76" i="13"/>
  <c r="Y76" i="13"/>
  <c r="V76" i="13"/>
  <c r="S76" i="13"/>
  <c r="P76" i="13"/>
  <c r="DH75" i="13"/>
  <c r="DE75" i="13"/>
  <c r="DB75" i="13"/>
  <c r="CY75" i="13"/>
  <c r="CV75" i="13"/>
  <c r="CS75" i="13"/>
  <c r="CP75" i="13"/>
  <c r="CM75" i="13"/>
  <c r="CJ75" i="13"/>
  <c r="CG75" i="13"/>
  <c r="CD75" i="13"/>
  <c r="CA75" i="13"/>
  <c r="BX75" i="13"/>
  <c r="BU75" i="13"/>
  <c r="BR75" i="13"/>
  <c r="BO75" i="13"/>
  <c r="BL75" i="13"/>
  <c r="BI75" i="13"/>
  <c r="BF75" i="13"/>
  <c r="BC75" i="13"/>
  <c r="AZ75" i="13"/>
  <c r="AW75" i="13"/>
  <c r="AQ75" i="13"/>
  <c r="AN75" i="13"/>
  <c r="AK75" i="13"/>
  <c r="AH75" i="13"/>
  <c r="AE75" i="13"/>
  <c r="AB75" i="13"/>
  <c r="Y75" i="13"/>
  <c r="V75" i="13"/>
  <c r="S75" i="13"/>
  <c r="P75" i="13"/>
  <c r="DJ73" i="13"/>
  <c r="DH73" i="13"/>
  <c r="DG73" i="13"/>
  <c r="DE73" i="13"/>
  <c r="DD73" i="13"/>
  <c r="DB73" i="13"/>
  <c r="DA73" i="13"/>
  <c r="CY73" i="13"/>
  <c r="CX73" i="13"/>
  <c r="CV73" i="13"/>
  <c r="CU73" i="13"/>
  <c r="CS73" i="13"/>
  <c r="CR73" i="13"/>
  <c r="CP73" i="13"/>
  <c r="CO73" i="13"/>
  <c r="CM73" i="13"/>
  <c r="CL73" i="13"/>
  <c r="CJ73" i="13"/>
  <c r="CI73" i="13"/>
  <c r="CG73" i="13"/>
  <c r="CF73" i="13"/>
  <c r="CD73" i="13"/>
  <c r="CC73" i="13"/>
  <c r="CA73" i="13"/>
  <c r="BZ73" i="13"/>
  <c r="BX73" i="13"/>
  <c r="BW73" i="13"/>
  <c r="BU73" i="13"/>
  <c r="BT73" i="13"/>
  <c r="BR73" i="13"/>
  <c r="BQ73" i="13"/>
  <c r="BO73" i="13"/>
  <c r="BN73" i="13"/>
  <c r="BL73" i="13"/>
  <c r="BK73" i="13"/>
  <c r="BI73" i="13"/>
  <c r="BH73" i="13"/>
  <c r="BF73" i="13"/>
  <c r="BE73" i="13"/>
  <c r="BC73" i="13"/>
  <c r="BB73" i="13"/>
  <c r="AZ73" i="13"/>
  <c r="AY73" i="13"/>
  <c r="AW73" i="13"/>
  <c r="AV73" i="13"/>
  <c r="AT73" i="13"/>
  <c r="AS73" i="13"/>
  <c r="AQ73" i="13"/>
  <c r="AP73" i="13"/>
  <c r="AN73" i="13"/>
  <c r="AM73" i="13"/>
  <c r="AK73" i="13"/>
  <c r="AJ73" i="13"/>
  <c r="AH73" i="13"/>
  <c r="AG73" i="13"/>
  <c r="AE73" i="13"/>
  <c r="AD73" i="13"/>
  <c r="AB73" i="13"/>
  <c r="AA73" i="13"/>
  <c r="Y73" i="13"/>
  <c r="X73" i="13"/>
  <c r="V73" i="13"/>
  <c r="U73" i="13"/>
  <c r="S73" i="13"/>
  <c r="R73" i="13"/>
  <c r="P73" i="13"/>
  <c r="DH71" i="13"/>
  <c r="DE71" i="13"/>
  <c r="DB71" i="13"/>
  <c r="CY71" i="13"/>
  <c r="CV71" i="13"/>
  <c r="CS71" i="13"/>
  <c r="CP71" i="13"/>
  <c r="CM71" i="13"/>
  <c r="CJ71" i="13"/>
  <c r="CG71" i="13"/>
  <c r="CD71" i="13"/>
  <c r="CA71" i="13"/>
  <c r="BX71" i="13"/>
  <c r="BU71" i="13"/>
  <c r="BR71" i="13"/>
  <c r="BO71" i="13"/>
  <c r="BL71" i="13"/>
  <c r="BI71" i="13"/>
  <c r="BF71" i="13"/>
  <c r="BC71" i="13"/>
  <c r="AZ71" i="13"/>
  <c r="AT71" i="13"/>
  <c r="AQ71" i="13"/>
  <c r="AN71" i="13"/>
  <c r="AK71" i="13"/>
  <c r="AH71" i="13"/>
  <c r="AE71" i="13"/>
  <c r="AB71" i="13"/>
  <c r="Y71" i="13"/>
  <c r="V71" i="13"/>
  <c r="S71" i="13"/>
  <c r="P71" i="13"/>
  <c r="DH70" i="13"/>
  <c r="DE70" i="13"/>
  <c r="DB70" i="13"/>
  <c r="CY70" i="13"/>
  <c r="CV70" i="13"/>
  <c r="CS70" i="13"/>
  <c r="CP70" i="13"/>
  <c r="CM70" i="13"/>
  <c r="CJ70" i="13"/>
  <c r="CG70" i="13"/>
  <c r="CD70" i="13"/>
  <c r="CA70" i="13"/>
  <c r="BX70" i="13"/>
  <c r="BU70" i="13"/>
  <c r="BR70" i="13"/>
  <c r="BO70" i="13"/>
  <c r="BL70" i="13"/>
  <c r="BI70" i="13"/>
  <c r="BF70" i="13"/>
  <c r="BC70" i="13"/>
  <c r="AZ70" i="13"/>
  <c r="AT70" i="13"/>
  <c r="AQ70" i="13"/>
  <c r="AN70" i="13"/>
  <c r="AK70" i="13"/>
  <c r="AH70" i="13"/>
  <c r="AE70" i="13"/>
  <c r="AB70" i="13"/>
  <c r="Y70" i="13"/>
  <c r="V70" i="13"/>
  <c r="S70" i="13"/>
  <c r="P70" i="13"/>
  <c r="DJ69" i="13"/>
  <c r="DH69" i="13"/>
  <c r="DG69" i="13"/>
  <c r="DE69" i="13"/>
  <c r="DD69" i="13"/>
  <c r="DB69" i="13"/>
  <c r="DA69" i="13"/>
  <c r="CY69" i="13"/>
  <c r="CX69" i="13"/>
  <c r="CV69" i="13"/>
  <c r="CU69" i="13"/>
  <c r="CS69" i="13"/>
  <c r="CR69" i="13"/>
  <c r="CP69" i="13"/>
  <c r="CO69" i="13"/>
  <c r="CM69" i="13"/>
  <c r="CL69" i="13"/>
  <c r="CJ69" i="13"/>
  <c r="CI69" i="13"/>
  <c r="CG69" i="13"/>
  <c r="CF69" i="13"/>
  <c r="CD69" i="13"/>
  <c r="CC69" i="13"/>
  <c r="CA69" i="13"/>
  <c r="BZ69" i="13"/>
  <c r="BX69" i="13"/>
  <c r="BW69" i="13"/>
  <c r="BU69" i="13"/>
  <c r="BT69" i="13"/>
  <c r="BR69" i="13"/>
  <c r="BQ69" i="13"/>
  <c r="BO69" i="13"/>
  <c r="BN69" i="13"/>
  <c r="BL69" i="13"/>
  <c r="BK69" i="13"/>
  <c r="BI69" i="13"/>
  <c r="BH69" i="13"/>
  <c r="BF69" i="13"/>
  <c r="BE69" i="13"/>
  <c r="BC69" i="13"/>
  <c r="BB69" i="13"/>
  <c r="AZ69" i="13"/>
  <c r="AY69" i="13"/>
  <c r="AW69" i="13"/>
  <c r="AV69" i="13"/>
  <c r="AT69" i="13"/>
  <c r="AS69" i="13"/>
  <c r="AQ69" i="13"/>
  <c r="AP69" i="13"/>
  <c r="AN69" i="13"/>
  <c r="AM69" i="13"/>
  <c r="AK69" i="13"/>
  <c r="AJ69" i="13"/>
  <c r="AH69" i="13"/>
  <c r="AG69" i="13"/>
  <c r="AE69" i="13"/>
  <c r="AD69" i="13"/>
  <c r="AB69" i="13"/>
  <c r="AA69" i="13"/>
  <c r="Y69" i="13"/>
  <c r="X69" i="13"/>
  <c r="V69" i="13"/>
  <c r="U69" i="13"/>
  <c r="S69" i="13"/>
  <c r="R69" i="13"/>
  <c r="P69" i="13"/>
  <c r="DH68" i="13"/>
  <c r="DE68" i="13"/>
  <c r="DB68" i="13"/>
  <c r="CY68" i="13"/>
  <c r="CV68" i="13"/>
  <c r="CS68" i="13"/>
  <c r="CP68" i="13"/>
  <c r="CM68" i="13"/>
  <c r="CJ68" i="13"/>
  <c r="CG68" i="13"/>
  <c r="CD68" i="13"/>
  <c r="CA68" i="13"/>
  <c r="BX68" i="13"/>
  <c r="BU68" i="13"/>
  <c r="BR68" i="13"/>
  <c r="BO68" i="13"/>
  <c r="BL68" i="13"/>
  <c r="BI68" i="13"/>
  <c r="BF68" i="13"/>
  <c r="BC68" i="13"/>
  <c r="AZ68" i="13"/>
  <c r="AT68" i="13"/>
  <c r="AQ68" i="13"/>
  <c r="AN68" i="13"/>
  <c r="AK68" i="13"/>
  <c r="AH68" i="13"/>
  <c r="AE68" i="13"/>
  <c r="AB68" i="13"/>
  <c r="Y68" i="13"/>
  <c r="V68" i="13"/>
  <c r="P68" i="13"/>
  <c r="DH67" i="13"/>
  <c r="DE67" i="13"/>
  <c r="DB67" i="13"/>
  <c r="CY67" i="13"/>
  <c r="CV67" i="13"/>
  <c r="CS67" i="13"/>
  <c r="CP67" i="13"/>
  <c r="CM67" i="13"/>
  <c r="CJ67" i="13"/>
  <c r="CG67" i="13"/>
  <c r="CD67" i="13"/>
  <c r="CA67" i="13"/>
  <c r="BX67" i="13"/>
  <c r="BU67" i="13"/>
  <c r="BR67" i="13"/>
  <c r="BO67" i="13"/>
  <c r="BL67" i="13"/>
  <c r="BI67" i="13"/>
  <c r="BF67" i="13"/>
  <c r="BC67" i="13"/>
  <c r="AZ67" i="13"/>
  <c r="AW67" i="13"/>
  <c r="AT67" i="13"/>
  <c r="AQ67" i="13"/>
  <c r="AN67" i="13"/>
  <c r="AK67" i="13"/>
  <c r="AH67" i="13"/>
  <c r="AE67" i="13"/>
  <c r="AB67" i="13"/>
  <c r="Y67" i="13"/>
  <c r="V67" i="13"/>
  <c r="S67" i="13"/>
  <c r="DJ66" i="13"/>
  <c r="DH66" i="13"/>
  <c r="DG66" i="13"/>
  <c r="DE66" i="13"/>
  <c r="DD66" i="13"/>
  <c r="DB66" i="13"/>
  <c r="DA66" i="13"/>
  <c r="CY66" i="13"/>
  <c r="CX66" i="13"/>
  <c r="CV66" i="13"/>
  <c r="CU66" i="13"/>
  <c r="CS66" i="13"/>
  <c r="CR66" i="13"/>
  <c r="CP66" i="13"/>
  <c r="CO66" i="13"/>
  <c r="CM66" i="13"/>
  <c r="CL66" i="13"/>
  <c r="CJ66" i="13"/>
  <c r="CI66" i="13"/>
  <c r="CG66" i="13"/>
  <c r="CF66" i="13"/>
  <c r="CD66" i="13"/>
  <c r="CC66" i="13"/>
  <c r="CA66" i="13"/>
  <c r="BZ66" i="13"/>
  <c r="BX66" i="13"/>
  <c r="BW66" i="13"/>
  <c r="BU66" i="13"/>
  <c r="BT66" i="13"/>
  <c r="BR66" i="13"/>
  <c r="BQ66" i="13"/>
  <c r="BO66" i="13"/>
  <c r="BN66" i="13"/>
  <c r="BL66" i="13"/>
  <c r="BK66" i="13"/>
  <c r="BI66" i="13"/>
  <c r="BH66" i="13"/>
  <c r="BF66" i="13"/>
  <c r="BE66" i="13"/>
  <c r="BC66" i="13"/>
  <c r="BB66" i="13"/>
  <c r="AZ66" i="13"/>
  <c r="AY66" i="13"/>
  <c r="AW66" i="13"/>
  <c r="AV66" i="13"/>
  <c r="AT66" i="13"/>
  <c r="AS66" i="13"/>
  <c r="AQ66" i="13"/>
  <c r="AP66" i="13"/>
  <c r="AN66" i="13"/>
  <c r="AM66" i="13"/>
  <c r="AK66" i="13"/>
  <c r="AJ66" i="13"/>
  <c r="AH66" i="13"/>
  <c r="AG66" i="13"/>
  <c r="AE66" i="13"/>
  <c r="AD66" i="13"/>
  <c r="AB66" i="13"/>
  <c r="AA66" i="13"/>
  <c r="Y66" i="13"/>
  <c r="X66" i="13"/>
  <c r="V66" i="13"/>
  <c r="U66" i="13"/>
  <c r="S66" i="13"/>
  <c r="R66" i="13"/>
  <c r="P66" i="13"/>
  <c r="DH65" i="13"/>
  <c r="DE65" i="13"/>
  <c r="DB65" i="13"/>
  <c r="CY65" i="13"/>
  <c r="CV65" i="13"/>
  <c r="CS65" i="13"/>
  <c r="CP65" i="13"/>
  <c r="CM65" i="13"/>
  <c r="CJ65" i="13"/>
  <c r="CG65" i="13"/>
  <c r="CD65" i="13"/>
  <c r="CA65" i="13"/>
  <c r="BX65" i="13"/>
  <c r="BU65" i="13"/>
  <c r="BR65" i="13"/>
  <c r="BO65" i="13"/>
  <c r="BL65" i="13"/>
  <c r="BI65" i="13"/>
  <c r="BF65" i="13"/>
  <c r="BC65" i="13"/>
  <c r="AZ65" i="13"/>
  <c r="AW65" i="13"/>
  <c r="AT65" i="13"/>
  <c r="AN65" i="13"/>
  <c r="AK65" i="13"/>
  <c r="AH65" i="13"/>
  <c r="AE65" i="13"/>
  <c r="AB65" i="13"/>
  <c r="Y65" i="13"/>
  <c r="V65" i="13"/>
  <c r="S65" i="13"/>
  <c r="P65" i="13"/>
  <c r="DH64" i="13"/>
  <c r="DE64" i="13"/>
  <c r="DB64" i="13"/>
  <c r="CY64" i="13"/>
  <c r="CV64" i="13"/>
  <c r="CS64" i="13"/>
  <c r="CP64" i="13"/>
  <c r="CM64" i="13"/>
  <c r="CJ64" i="13"/>
  <c r="CG64" i="13"/>
  <c r="CD64" i="13"/>
  <c r="CA64" i="13"/>
  <c r="BX64" i="13"/>
  <c r="BU64" i="13"/>
  <c r="BR64" i="13"/>
  <c r="BO64" i="13"/>
  <c r="BL64" i="13"/>
  <c r="BI64" i="13"/>
  <c r="BF64" i="13"/>
  <c r="BC64" i="13"/>
  <c r="AZ64" i="13"/>
  <c r="AW64" i="13"/>
  <c r="AT64" i="13"/>
  <c r="AN64" i="13"/>
  <c r="AK64" i="13"/>
  <c r="AH64" i="13"/>
  <c r="AE64" i="13"/>
  <c r="AB64" i="13"/>
  <c r="Y64" i="13"/>
  <c r="V64" i="13"/>
  <c r="S64" i="13"/>
  <c r="P64" i="13"/>
  <c r="DH63" i="13"/>
  <c r="DE63" i="13"/>
  <c r="DB63" i="13"/>
  <c r="CY63" i="13"/>
  <c r="CV63" i="13"/>
  <c r="CS63" i="13"/>
  <c r="CP63" i="13"/>
  <c r="CM63" i="13"/>
  <c r="CJ63" i="13"/>
  <c r="CG63" i="13"/>
  <c r="CD63" i="13"/>
  <c r="CA63" i="13"/>
  <c r="BX63" i="13"/>
  <c r="BU63" i="13"/>
  <c r="BR63" i="13"/>
  <c r="BO63" i="13"/>
  <c r="BL63" i="13"/>
  <c r="BI63" i="13"/>
  <c r="BF63" i="13"/>
  <c r="BC63" i="13"/>
  <c r="AZ63" i="13"/>
  <c r="AW63" i="13"/>
  <c r="AT63" i="13"/>
  <c r="AN63" i="13"/>
  <c r="AK63" i="13"/>
  <c r="AH63" i="13"/>
  <c r="AE63" i="13"/>
  <c r="AB63" i="13"/>
  <c r="Y63" i="13"/>
  <c r="V63" i="13"/>
  <c r="S63" i="13"/>
  <c r="P63" i="13"/>
  <c r="DJ62" i="13"/>
  <c r="DH62" i="13"/>
  <c r="DG62" i="13"/>
  <c r="DE62" i="13"/>
  <c r="DD62" i="13"/>
  <c r="DB62" i="13"/>
  <c r="DA62" i="13"/>
  <c r="CY62" i="13"/>
  <c r="CX62" i="13"/>
  <c r="CV62" i="13"/>
  <c r="CU62" i="13"/>
  <c r="CS62" i="13"/>
  <c r="CR62" i="13"/>
  <c r="CP62" i="13"/>
  <c r="CO62" i="13"/>
  <c r="CM62" i="13"/>
  <c r="CL62" i="13"/>
  <c r="CJ62" i="13"/>
  <c r="CI62" i="13"/>
  <c r="CG62" i="13"/>
  <c r="CF62" i="13"/>
  <c r="CD62" i="13"/>
  <c r="CC62" i="13"/>
  <c r="CA62" i="13"/>
  <c r="BZ62" i="13"/>
  <c r="BX62" i="13"/>
  <c r="BW62" i="13"/>
  <c r="BU62" i="13"/>
  <c r="BT62" i="13"/>
  <c r="BR62" i="13"/>
  <c r="BQ62" i="13"/>
  <c r="BO62" i="13"/>
  <c r="BN62" i="13"/>
  <c r="BL62" i="13"/>
  <c r="BK62" i="13"/>
  <c r="BI62" i="13"/>
  <c r="BH62" i="13"/>
  <c r="BF62" i="13"/>
  <c r="BE62" i="13"/>
  <c r="BC62" i="13"/>
  <c r="BB62" i="13"/>
  <c r="AZ62" i="13"/>
  <c r="AY62" i="13"/>
  <c r="AW62" i="13"/>
  <c r="AV62" i="13"/>
  <c r="AT62" i="13"/>
  <c r="AS62" i="13"/>
  <c r="AQ62" i="13"/>
  <c r="AP62" i="13"/>
  <c r="AN62" i="13"/>
  <c r="AM62" i="13"/>
  <c r="AK62" i="13"/>
  <c r="AJ62" i="13"/>
  <c r="AH62" i="13"/>
  <c r="AG62" i="13"/>
  <c r="AE62" i="13"/>
  <c r="AD62" i="13"/>
  <c r="AB62" i="13"/>
  <c r="AA62" i="13"/>
  <c r="Y62" i="13"/>
  <c r="X62" i="13"/>
  <c r="V62" i="13"/>
  <c r="U62" i="13"/>
  <c r="S62" i="13"/>
  <c r="R62" i="13"/>
  <c r="P62" i="13"/>
  <c r="DH61" i="13"/>
  <c r="DE61" i="13"/>
  <c r="DB61" i="13"/>
  <c r="CY61" i="13"/>
  <c r="CV61" i="13"/>
  <c r="CS61" i="13"/>
  <c r="CP61" i="13"/>
  <c r="CM61" i="13"/>
  <c r="CJ61" i="13"/>
  <c r="CG61" i="13"/>
  <c r="CD61" i="13"/>
  <c r="CA61" i="13"/>
  <c r="BX61" i="13"/>
  <c r="BU61" i="13"/>
  <c r="BR61" i="13"/>
  <c r="BO61" i="13"/>
  <c r="BL61" i="13"/>
  <c r="BI61" i="13"/>
  <c r="BF61" i="13"/>
  <c r="BC61" i="13"/>
  <c r="AZ61" i="13"/>
  <c r="AW61" i="13"/>
  <c r="AT61" i="13"/>
  <c r="AQ61" i="13"/>
  <c r="AK61" i="13"/>
  <c r="AH61" i="13"/>
  <c r="AE61" i="13"/>
  <c r="AB61" i="13"/>
  <c r="Y61" i="13"/>
  <c r="V61" i="13"/>
  <c r="S61" i="13"/>
  <c r="P61" i="13"/>
  <c r="DH60" i="13"/>
  <c r="DE60" i="13"/>
  <c r="DB60" i="13"/>
  <c r="CY60" i="13"/>
  <c r="CV60" i="13"/>
  <c r="CS60" i="13"/>
  <c r="CP60" i="13"/>
  <c r="CM60" i="13"/>
  <c r="CJ60" i="13"/>
  <c r="CG60" i="13"/>
  <c r="CD60" i="13"/>
  <c r="CA60" i="13"/>
  <c r="BX60" i="13"/>
  <c r="BU60" i="13"/>
  <c r="BR60" i="13"/>
  <c r="BO60" i="13"/>
  <c r="BL60" i="13"/>
  <c r="BI60" i="13"/>
  <c r="BF60" i="13"/>
  <c r="BC60" i="13"/>
  <c r="AZ60" i="13"/>
  <c r="AW60" i="13"/>
  <c r="AT60" i="13"/>
  <c r="AQ60" i="13"/>
  <c r="AK60" i="13"/>
  <c r="AH60" i="13"/>
  <c r="AE60" i="13"/>
  <c r="AB60" i="13"/>
  <c r="Y60" i="13"/>
  <c r="V60" i="13"/>
  <c r="S60" i="13"/>
  <c r="P60" i="13"/>
  <c r="DH59" i="13"/>
  <c r="DE59" i="13"/>
  <c r="DB59" i="13"/>
  <c r="CY59" i="13"/>
  <c r="CV59" i="13"/>
  <c r="CS59" i="13"/>
  <c r="CP59" i="13"/>
  <c r="CM59" i="13"/>
  <c r="CJ59" i="13"/>
  <c r="CG59" i="13"/>
  <c r="CD59" i="13"/>
  <c r="CA59" i="13"/>
  <c r="BX59" i="13"/>
  <c r="BU59" i="13"/>
  <c r="BR59" i="13"/>
  <c r="BO59" i="13"/>
  <c r="BL59" i="13"/>
  <c r="BI59" i="13"/>
  <c r="BF59" i="13"/>
  <c r="BC59" i="13"/>
  <c r="AZ59" i="13"/>
  <c r="AW59" i="13"/>
  <c r="AT59" i="13"/>
  <c r="AQ59" i="13"/>
  <c r="AK59" i="13"/>
  <c r="AH59" i="13"/>
  <c r="AE59" i="13"/>
  <c r="AB59" i="13"/>
  <c r="Y59" i="13"/>
  <c r="V59" i="13"/>
  <c r="S59" i="13"/>
  <c r="P59" i="13"/>
  <c r="DJ58" i="13"/>
  <c r="DH58" i="13"/>
  <c r="DG58" i="13"/>
  <c r="DE58" i="13"/>
  <c r="DD58" i="13"/>
  <c r="DB58" i="13"/>
  <c r="DA58" i="13"/>
  <c r="CY58" i="13"/>
  <c r="CX58" i="13"/>
  <c r="CV58" i="13"/>
  <c r="CU58" i="13"/>
  <c r="CS58" i="13"/>
  <c r="CR58" i="13"/>
  <c r="CP58" i="13"/>
  <c r="CO58" i="13"/>
  <c r="CM58" i="13"/>
  <c r="CL58" i="13"/>
  <c r="CJ58" i="13"/>
  <c r="CI58" i="13"/>
  <c r="CG58" i="13"/>
  <c r="CF58" i="13"/>
  <c r="CD58" i="13"/>
  <c r="CC58" i="13"/>
  <c r="CA58" i="13"/>
  <c r="BZ58" i="13"/>
  <c r="BX58" i="13"/>
  <c r="BW58" i="13"/>
  <c r="BU58" i="13"/>
  <c r="BT58" i="13"/>
  <c r="BR58" i="13"/>
  <c r="BQ58" i="13"/>
  <c r="BO58" i="13"/>
  <c r="BN58" i="13"/>
  <c r="BL58" i="13"/>
  <c r="BK58" i="13"/>
  <c r="BI58" i="13"/>
  <c r="BH58" i="13"/>
  <c r="BF58" i="13"/>
  <c r="BE58" i="13"/>
  <c r="BC58" i="13"/>
  <c r="BB58" i="13"/>
  <c r="AZ58" i="13"/>
  <c r="AY58" i="13"/>
  <c r="AW58" i="13"/>
  <c r="AV58" i="13"/>
  <c r="AT58" i="13"/>
  <c r="AS58" i="13"/>
  <c r="AQ58" i="13"/>
  <c r="AP58" i="13"/>
  <c r="AN58" i="13"/>
  <c r="AM58" i="13"/>
  <c r="AK58" i="13"/>
  <c r="AJ58" i="13"/>
  <c r="AH58" i="13"/>
  <c r="AG58" i="13"/>
  <c r="AE58" i="13"/>
  <c r="AD58" i="13"/>
  <c r="AB58" i="13"/>
  <c r="AA58" i="13"/>
  <c r="Y58" i="13"/>
  <c r="X58" i="13"/>
  <c r="V58" i="13"/>
  <c r="U58" i="13"/>
  <c r="S58" i="13"/>
  <c r="R58" i="13"/>
  <c r="P58" i="13"/>
  <c r="DH57" i="13"/>
  <c r="DE57" i="13"/>
  <c r="DB57" i="13"/>
  <c r="CY57" i="13"/>
  <c r="CV57" i="13"/>
  <c r="CS57" i="13"/>
  <c r="CP57" i="13"/>
  <c r="CM57" i="13"/>
  <c r="CJ57" i="13"/>
  <c r="CG57" i="13"/>
  <c r="CD57" i="13"/>
  <c r="CA57" i="13"/>
  <c r="BX57" i="13"/>
  <c r="BU57" i="13"/>
  <c r="BR57" i="13"/>
  <c r="BO57" i="13"/>
  <c r="BL57" i="13"/>
  <c r="BI57" i="13"/>
  <c r="BF57" i="13"/>
  <c r="BC57" i="13"/>
  <c r="AZ57" i="13"/>
  <c r="AW57" i="13"/>
  <c r="AT57" i="13"/>
  <c r="AQ57" i="13"/>
  <c r="AN57" i="13"/>
  <c r="AK57" i="13"/>
  <c r="AE57" i="13"/>
  <c r="AB57" i="13"/>
  <c r="Y57" i="13"/>
  <c r="V57" i="13"/>
  <c r="S57" i="13"/>
  <c r="P57" i="13"/>
  <c r="DH56" i="13"/>
  <c r="DE56" i="13"/>
  <c r="DB56" i="13"/>
  <c r="CY56" i="13"/>
  <c r="CV56" i="13"/>
  <c r="CS56" i="13"/>
  <c r="CP56" i="13"/>
  <c r="CM56" i="13"/>
  <c r="CJ56" i="13"/>
  <c r="CG56" i="13"/>
  <c r="CD56" i="13"/>
  <c r="CA56" i="13"/>
  <c r="BX56" i="13"/>
  <c r="BU56" i="13"/>
  <c r="BR56" i="13"/>
  <c r="BO56" i="13"/>
  <c r="BL56" i="13"/>
  <c r="BI56" i="13"/>
  <c r="BF56" i="13"/>
  <c r="BC56" i="13"/>
  <c r="AZ56" i="13"/>
  <c r="AW56" i="13"/>
  <c r="AT56" i="13"/>
  <c r="AQ56" i="13"/>
  <c r="AN56" i="13"/>
  <c r="AK56" i="13"/>
  <c r="AE56" i="13"/>
  <c r="AB56" i="13"/>
  <c r="Y56" i="13"/>
  <c r="V56" i="13"/>
  <c r="S56" i="13"/>
  <c r="P56" i="13"/>
  <c r="DH55" i="13"/>
  <c r="DE55" i="13"/>
  <c r="DB55" i="13"/>
  <c r="CY55" i="13"/>
  <c r="CV55" i="13"/>
  <c r="CS55" i="13"/>
  <c r="CP55" i="13"/>
  <c r="CM55" i="13"/>
  <c r="CJ55" i="13"/>
  <c r="CG55" i="13"/>
  <c r="CD55" i="13"/>
  <c r="CA55" i="13"/>
  <c r="BX55" i="13"/>
  <c r="BU55" i="13"/>
  <c r="BR55" i="13"/>
  <c r="BO55" i="13"/>
  <c r="BL55" i="13"/>
  <c r="BI55" i="13"/>
  <c r="BF55" i="13"/>
  <c r="BC55" i="13"/>
  <c r="AZ55" i="13"/>
  <c r="AW55" i="13"/>
  <c r="AT55" i="13"/>
  <c r="AQ55" i="13"/>
  <c r="AN55" i="13"/>
  <c r="AK55" i="13"/>
  <c r="AB55" i="13"/>
  <c r="Y55" i="13"/>
  <c r="V55" i="13"/>
  <c r="S55" i="13"/>
  <c r="P55" i="13"/>
  <c r="DJ54" i="13"/>
  <c r="DH54" i="13"/>
  <c r="DG54" i="13"/>
  <c r="DE54" i="13"/>
  <c r="DD54" i="13"/>
  <c r="DB54" i="13"/>
  <c r="DA54" i="13"/>
  <c r="CY54" i="13"/>
  <c r="CX54" i="13"/>
  <c r="CV54" i="13"/>
  <c r="CU54" i="13"/>
  <c r="CS54" i="13"/>
  <c r="CR54" i="13"/>
  <c r="CP54" i="13"/>
  <c r="CO54" i="13"/>
  <c r="CM54" i="13"/>
  <c r="CL54" i="13"/>
  <c r="CJ54" i="13"/>
  <c r="CI54" i="13"/>
  <c r="CG54" i="13"/>
  <c r="CF54" i="13"/>
  <c r="CD54" i="13"/>
  <c r="CC54" i="13"/>
  <c r="CA54" i="13"/>
  <c r="BZ54" i="13"/>
  <c r="BX54" i="13"/>
  <c r="BW54" i="13"/>
  <c r="BU54" i="13"/>
  <c r="BT54" i="13"/>
  <c r="BR54" i="13"/>
  <c r="BQ54" i="13"/>
  <c r="BO54" i="13"/>
  <c r="BN54" i="13"/>
  <c r="BL54" i="13"/>
  <c r="BK54" i="13"/>
  <c r="BI54" i="13"/>
  <c r="BH54" i="13"/>
  <c r="BF54" i="13"/>
  <c r="BE54" i="13"/>
  <c r="BC54" i="13"/>
  <c r="BB54" i="13"/>
  <c r="AZ54" i="13"/>
  <c r="AY54" i="13"/>
  <c r="AW54" i="13"/>
  <c r="AV54" i="13"/>
  <c r="AT54" i="13"/>
  <c r="AS54" i="13"/>
  <c r="AQ54" i="13"/>
  <c r="AP54" i="13"/>
  <c r="AN54" i="13"/>
  <c r="AM54" i="13"/>
  <c r="AK54" i="13"/>
  <c r="AJ54" i="13"/>
  <c r="AH54" i="13"/>
  <c r="AG54" i="13"/>
  <c r="AE54" i="13"/>
  <c r="AD54" i="13"/>
  <c r="AB54" i="13"/>
  <c r="AA54" i="13"/>
  <c r="Y54" i="13"/>
  <c r="X54" i="13"/>
  <c r="V54" i="13"/>
  <c r="U54" i="13"/>
  <c r="S54" i="13"/>
  <c r="R54" i="13"/>
  <c r="P54" i="13"/>
  <c r="DH53" i="13"/>
  <c r="DE53" i="13"/>
  <c r="DB53" i="13"/>
  <c r="CY53" i="13"/>
  <c r="CV53" i="13"/>
  <c r="CS53" i="13"/>
  <c r="CP53" i="13"/>
  <c r="CM53" i="13"/>
  <c r="CJ53" i="13"/>
  <c r="CG53" i="13"/>
  <c r="CD53" i="13"/>
  <c r="CA53" i="13"/>
  <c r="BX53" i="13"/>
  <c r="BU53" i="13"/>
  <c r="BR53" i="13"/>
  <c r="BO53" i="13"/>
  <c r="BL53" i="13"/>
  <c r="BI53" i="13"/>
  <c r="BF53" i="13"/>
  <c r="BC53" i="13"/>
  <c r="AZ53" i="13"/>
  <c r="AW53" i="13"/>
  <c r="AT53" i="13"/>
  <c r="AN53" i="13"/>
  <c r="AK53" i="13"/>
  <c r="AH53" i="13"/>
  <c r="AE53" i="13"/>
  <c r="AB53" i="13"/>
  <c r="Y53" i="13"/>
  <c r="V53" i="13"/>
  <c r="S53" i="13"/>
  <c r="P53" i="13"/>
  <c r="DH52" i="13"/>
  <c r="DE52" i="13"/>
  <c r="DB52" i="13"/>
  <c r="CY52" i="13"/>
  <c r="CV52" i="13"/>
  <c r="CS52" i="13"/>
  <c r="CP52" i="13"/>
  <c r="CM52" i="13"/>
  <c r="CJ52" i="13"/>
  <c r="CG52" i="13"/>
  <c r="CD52" i="13"/>
  <c r="CA52" i="13"/>
  <c r="BX52" i="13"/>
  <c r="BU52" i="13"/>
  <c r="BR52" i="13"/>
  <c r="BO52" i="13"/>
  <c r="BL52" i="13"/>
  <c r="BI52" i="13"/>
  <c r="BF52" i="13"/>
  <c r="BC52" i="13"/>
  <c r="AZ52" i="13"/>
  <c r="AW52" i="13"/>
  <c r="AT52" i="13"/>
  <c r="AN52" i="13"/>
  <c r="AK52" i="13"/>
  <c r="AH52" i="13"/>
  <c r="AE52" i="13"/>
  <c r="AB52" i="13"/>
  <c r="Y52" i="13"/>
  <c r="V52" i="13"/>
  <c r="S52" i="13"/>
  <c r="P52" i="13"/>
  <c r="DH51" i="13"/>
  <c r="DE51" i="13"/>
  <c r="DB51" i="13"/>
  <c r="CY51" i="13"/>
  <c r="CV51" i="13"/>
  <c r="CS51" i="13"/>
  <c r="CP51" i="13"/>
  <c r="CM51" i="13"/>
  <c r="CJ51" i="13"/>
  <c r="CG51" i="13"/>
  <c r="CD51" i="13"/>
  <c r="CA51" i="13"/>
  <c r="BX51" i="13"/>
  <c r="BU51" i="13"/>
  <c r="BR51" i="13"/>
  <c r="BO51" i="13"/>
  <c r="BL51" i="13"/>
  <c r="BI51" i="13"/>
  <c r="BF51" i="13"/>
  <c r="BC51" i="13"/>
  <c r="AZ51" i="13"/>
  <c r="AW51" i="13"/>
  <c r="AT51" i="13"/>
  <c r="AN51" i="13"/>
  <c r="AK51" i="13"/>
  <c r="AH51" i="13"/>
  <c r="AE51" i="13"/>
  <c r="AB51" i="13"/>
  <c r="Y51" i="13"/>
  <c r="V51" i="13"/>
  <c r="S51" i="13"/>
  <c r="P51" i="13"/>
  <c r="DJ50" i="13"/>
  <c r="DH50" i="13"/>
  <c r="DG50" i="13"/>
  <c r="DE50" i="13"/>
  <c r="DD50" i="13"/>
  <c r="DB50" i="13"/>
  <c r="DA50" i="13"/>
  <c r="CY50" i="13"/>
  <c r="CX50" i="13"/>
  <c r="CV50" i="13"/>
  <c r="CU50" i="13"/>
  <c r="CS50" i="13"/>
  <c r="CR50" i="13"/>
  <c r="CP50" i="13"/>
  <c r="CO50" i="13"/>
  <c r="CM50" i="13"/>
  <c r="CL50" i="13"/>
  <c r="CJ50" i="13"/>
  <c r="CI50" i="13"/>
  <c r="CG50" i="13"/>
  <c r="CF50" i="13"/>
  <c r="CD50" i="13"/>
  <c r="CC50" i="13"/>
  <c r="CA50" i="13"/>
  <c r="BZ50" i="13"/>
  <c r="BX50" i="13"/>
  <c r="BW50" i="13"/>
  <c r="BU50" i="13"/>
  <c r="BT50" i="13"/>
  <c r="BR50" i="13"/>
  <c r="BQ50" i="13"/>
  <c r="BO50" i="13"/>
  <c r="BN50" i="13"/>
  <c r="BL50" i="13"/>
  <c r="BK50" i="13"/>
  <c r="BI50" i="13"/>
  <c r="BH50" i="13"/>
  <c r="BF50" i="13"/>
  <c r="BE50" i="13"/>
  <c r="BC50" i="13"/>
  <c r="BB50" i="13"/>
  <c r="AZ50" i="13"/>
  <c r="AY50" i="13"/>
  <c r="AW50" i="13"/>
  <c r="AV50" i="13"/>
  <c r="AT50" i="13"/>
  <c r="AS50" i="13"/>
  <c r="AQ50" i="13"/>
  <c r="AP50" i="13"/>
  <c r="AN50" i="13"/>
  <c r="AM50" i="13"/>
  <c r="AK50" i="13"/>
  <c r="AJ50" i="13"/>
  <c r="AH50" i="13"/>
  <c r="AG50" i="13"/>
  <c r="AE50" i="13"/>
  <c r="AD50" i="13"/>
  <c r="AB50" i="13"/>
  <c r="AA50" i="13"/>
  <c r="Y50" i="13"/>
  <c r="X50" i="13"/>
  <c r="V50" i="13"/>
  <c r="U50" i="13"/>
  <c r="S50" i="13"/>
  <c r="R50" i="13"/>
  <c r="P50" i="13"/>
  <c r="DH49" i="13"/>
  <c r="DE49" i="13"/>
  <c r="DB49" i="13"/>
  <c r="CY49" i="13"/>
  <c r="CV49" i="13"/>
  <c r="CS49" i="13"/>
  <c r="CP49" i="13"/>
  <c r="CM49" i="13"/>
  <c r="CJ49" i="13"/>
  <c r="CG49" i="13"/>
  <c r="CD49" i="13"/>
  <c r="CA49" i="13"/>
  <c r="BX49" i="13"/>
  <c r="BU49" i="13"/>
  <c r="BR49" i="13"/>
  <c r="BO49" i="13"/>
  <c r="BL49" i="13"/>
  <c r="BI49" i="13"/>
  <c r="BF49" i="13"/>
  <c r="BC49" i="13"/>
  <c r="AZ49" i="13"/>
  <c r="AW49" i="13"/>
  <c r="AT49" i="13"/>
  <c r="AQ49" i="13"/>
  <c r="AN49" i="13"/>
  <c r="AH49" i="13"/>
  <c r="AE49" i="13"/>
  <c r="AB49" i="13"/>
  <c r="Y49" i="13"/>
  <c r="V49" i="13"/>
  <c r="S49" i="13"/>
  <c r="P49" i="13"/>
  <c r="DH48" i="13"/>
  <c r="DE48" i="13"/>
  <c r="DB48" i="13"/>
  <c r="CY48" i="13"/>
  <c r="CV48" i="13"/>
  <c r="CS48" i="13"/>
  <c r="CP48" i="13"/>
  <c r="CM48" i="13"/>
  <c r="CJ48" i="13"/>
  <c r="CG48" i="13"/>
  <c r="CD48" i="13"/>
  <c r="CA48" i="13"/>
  <c r="BX48" i="13"/>
  <c r="BU48" i="13"/>
  <c r="BR48" i="13"/>
  <c r="BO48" i="13"/>
  <c r="BL48" i="13"/>
  <c r="BI48" i="13"/>
  <c r="BF48" i="13"/>
  <c r="BC48" i="13"/>
  <c r="AZ48" i="13"/>
  <c r="AW48" i="13"/>
  <c r="AT48" i="13"/>
  <c r="AQ48" i="13"/>
  <c r="AN48" i="13"/>
  <c r="AH48" i="13"/>
  <c r="AE48" i="13"/>
  <c r="AB48" i="13"/>
  <c r="Y48" i="13"/>
  <c r="V48" i="13"/>
  <c r="S48" i="13"/>
  <c r="P48" i="13"/>
  <c r="DH47" i="13"/>
  <c r="DE47" i="13"/>
  <c r="DB47" i="13"/>
  <c r="CY47" i="13"/>
  <c r="CV47" i="13"/>
  <c r="CS47" i="13"/>
  <c r="CP47" i="13"/>
  <c r="CM47" i="13"/>
  <c r="CJ47" i="13"/>
  <c r="CG47" i="13"/>
  <c r="CD47" i="13"/>
  <c r="CA47" i="13"/>
  <c r="BX47" i="13"/>
  <c r="BU47" i="13"/>
  <c r="BR47" i="13"/>
  <c r="BO47" i="13"/>
  <c r="BL47" i="13"/>
  <c r="BI47" i="13"/>
  <c r="BF47" i="13"/>
  <c r="BC47" i="13"/>
  <c r="AZ47" i="13"/>
  <c r="AW47" i="13"/>
  <c r="AT47" i="13"/>
  <c r="AQ47" i="13"/>
  <c r="AN47" i="13"/>
  <c r="AH47" i="13"/>
  <c r="AE47" i="13"/>
  <c r="AB47" i="13"/>
  <c r="Y47" i="13"/>
  <c r="V47" i="13"/>
  <c r="S47" i="13"/>
  <c r="P47" i="13"/>
  <c r="DJ46" i="13"/>
  <c r="DH46" i="13"/>
  <c r="DG46" i="13"/>
  <c r="DE46" i="13"/>
  <c r="DD46" i="13"/>
  <c r="DB46" i="13"/>
  <c r="DA46" i="13"/>
  <c r="CY46" i="13"/>
  <c r="CX46" i="13"/>
  <c r="CV46" i="13"/>
  <c r="CU46" i="13"/>
  <c r="CS46" i="13"/>
  <c r="CR46" i="13"/>
  <c r="CP46" i="13"/>
  <c r="CO46" i="13"/>
  <c r="CM46" i="13"/>
  <c r="CL46" i="13"/>
  <c r="CJ46" i="13"/>
  <c r="CI46" i="13"/>
  <c r="CG46" i="13"/>
  <c r="CF46" i="13"/>
  <c r="CD46" i="13"/>
  <c r="CC46" i="13"/>
  <c r="CA46" i="13"/>
  <c r="BZ46" i="13"/>
  <c r="BX46" i="13"/>
  <c r="BW46" i="13"/>
  <c r="BU46" i="13"/>
  <c r="BT46" i="13"/>
  <c r="BR46" i="13"/>
  <c r="BQ46" i="13"/>
  <c r="BO46" i="13"/>
  <c r="BN46" i="13"/>
  <c r="BL46" i="13"/>
  <c r="BK46" i="13"/>
  <c r="BI46" i="13"/>
  <c r="BH46" i="13"/>
  <c r="BF46" i="13"/>
  <c r="BE46" i="13"/>
  <c r="BC46" i="13"/>
  <c r="BB46" i="13"/>
  <c r="AZ46" i="13"/>
  <c r="AY46" i="13"/>
  <c r="AW46" i="13"/>
  <c r="AV46" i="13"/>
  <c r="AT46" i="13"/>
  <c r="AS46" i="13"/>
  <c r="AQ46" i="13"/>
  <c r="AP46" i="13"/>
  <c r="AN46" i="13"/>
  <c r="AM46" i="13"/>
  <c r="AK46" i="13"/>
  <c r="AJ46" i="13"/>
  <c r="AH46" i="13"/>
  <c r="AG46" i="13"/>
  <c r="AE46" i="13"/>
  <c r="AD46" i="13"/>
  <c r="AB46" i="13"/>
  <c r="AA46" i="13"/>
  <c r="Y46" i="13"/>
  <c r="X46" i="13"/>
  <c r="V46" i="13"/>
  <c r="U46" i="13"/>
  <c r="S46" i="13"/>
  <c r="R46" i="13"/>
  <c r="P46" i="13"/>
  <c r="DH45" i="13"/>
  <c r="DE45" i="13"/>
  <c r="DB45" i="13"/>
  <c r="CY45" i="13"/>
  <c r="CV45" i="13"/>
  <c r="CS45" i="13"/>
  <c r="CP45" i="13"/>
  <c r="CM45" i="13"/>
  <c r="CJ45" i="13"/>
  <c r="CG45" i="13"/>
  <c r="CD45" i="13"/>
  <c r="CA45" i="13"/>
  <c r="BX45" i="13"/>
  <c r="BU45" i="13"/>
  <c r="BR45" i="13"/>
  <c r="BO45" i="13"/>
  <c r="BL45" i="13"/>
  <c r="BI45" i="13"/>
  <c r="BF45" i="13"/>
  <c r="BC45" i="13"/>
  <c r="AZ45" i="13"/>
  <c r="AW45" i="13"/>
  <c r="AT45" i="13"/>
  <c r="AQ45" i="13"/>
  <c r="AN45" i="13"/>
  <c r="AK45" i="13"/>
  <c r="AH45" i="13"/>
  <c r="AB45" i="13"/>
  <c r="Y45" i="13"/>
  <c r="V45" i="13"/>
  <c r="S45" i="13"/>
  <c r="P45" i="13"/>
  <c r="DH44" i="13"/>
  <c r="DE44" i="13"/>
  <c r="DB44" i="13"/>
  <c r="CY44" i="13"/>
  <c r="CV44" i="13"/>
  <c r="CS44" i="13"/>
  <c r="CP44" i="13"/>
  <c r="CM44" i="13"/>
  <c r="CJ44" i="13"/>
  <c r="CG44" i="13"/>
  <c r="CD44" i="13"/>
  <c r="CA44" i="13"/>
  <c r="BX44" i="13"/>
  <c r="BU44" i="13"/>
  <c r="BR44" i="13"/>
  <c r="BO44" i="13"/>
  <c r="BL44" i="13"/>
  <c r="BI44" i="13"/>
  <c r="BF44" i="13"/>
  <c r="BC44" i="13"/>
  <c r="AZ44" i="13"/>
  <c r="AW44" i="13"/>
  <c r="AT44" i="13"/>
  <c r="AQ44" i="13"/>
  <c r="AN44" i="13"/>
  <c r="AK44" i="13"/>
  <c r="AH44" i="13"/>
  <c r="AB44" i="13"/>
  <c r="Y44" i="13"/>
  <c r="V44" i="13"/>
  <c r="S44" i="13"/>
  <c r="P44" i="13"/>
  <c r="DH43" i="13"/>
  <c r="DE43" i="13"/>
  <c r="DB43" i="13"/>
  <c r="CY43" i="13"/>
  <c r="CV43" i="13"/>
  <c r="CS43" i="13"/>
  <c r="CP43" i="13"/>
  <c r="CM43" i="13"/>
  <c r="CJ43" i="13"/>
  <c r="CG43" i="13"/>
  <c r="CD43" i="13"/>
  <c r="CA43" i="13"/>
  <c r="BX43" i="13"/>
  <c r="BU43" i="13"/>
  <c r="BR43" i="13"/>
  <c r="BO43" i="13"/>
  <c r="BL43" i="13"/>
  <c r="BI43" i="13"/>
  <c r="BF43" i="13"/>
  <c r="BC43" i="13"/>
  <c r="AZ43" i="13"/>
  <c r="AW43" i="13"/>
  <c r="AT43" i="13"/>
  <c r="AQ43" i="13"/>
  <c r="AN43" i="13"/>
  <c r="AK43" i="13"/>
  <c r="AH43" i="13"/>
  <c r="AB43" i="13"/>
  <c r="Y43" i="13"/>
  <c r="S43" i="13"/>
  <c r="P43" i="13"/>
  <c r="DH39" i="13"/>
  <c r="DE39" i="13"/>
  <c r="DB39" i="13"/>
  <c r="CY39" i="13"/>
  <c r="CV39" i="13"/>
  <c r="CS39" i="13"/>
  <c r="CP39" i="13"/>
  <c r="CM39" i="13"/>
  <c r="CJ39" i="13"/>
  <c r="CG39" i="13"/>
  <c r="CD39" i="13"/>
  <c r="CA39" i="13"/>
  <c r="BX39" i="13"/>
  <c r="BU39" i="13"/>
  <c r="BR39" i="13"/>
  <c r="BO39" i="13"/>
  <c r="BL39" i="13"/>
  <c r="BI39" i="13"/>
  <c r="BF39" i="13"/>
  <c r="BC39" i="13"/>
  <c r="AZ39" i="13"/>
  <c r="AW39" i="13"/>
  <c r="AQ39" i="13"/>
  <c r="AN39" i="13"/>
  <c r="AK39" i="13"/>
  <c r="AH39" i="13"/>
  <c r="AE39" i="13"/>
  <c r="AB39" i="13"/>
  <c r="Y39" i="13"/>
  <c r="V39" i="13"/>
  <c r="S39" i="13"/>
  <c r="P39" i="13"/>
  <c r="DJ38" i="13"/>
  <c r="DH38" i="13"/>
  <c r="DG38" i="13"/>
  <c r="DE38" i="13"/>
  <c r="DD38" i="13"/>
  <c r="DB38" i="13"/>
  <c r="DA38" i="13"/>
  <c r="CY38" i="13"/>
  <c r="CX38" i="13"/>
  <c r="CV38" i="13"/>
  <c r="CU38" i="13"/>
  <c r="CS38" i="13"/>
  <c r="CR38" i="13"/>
  <c r="CP38" i="13"/>
  <c r="CO38" i="13"/>
  <c r="CM38" i="13"/>
  <c r="CL38" i="13"/>
  <c r="CJ38" i="13"/>
  <c r="CI38" i="13"/>
  <c r="CG38" i="13"/>
  <c r="CF38" i="13"/>
  <c r="CD38" i="13"/>
  <c r="CC38" i="13"/>
  <c r="CA38" i="13"/>
  <c r="BZ38" i="13"/>
  <c r="BX38" i="13"/>
  <c r="BW38" i="13"/>
  <c r="BU38" i="13"/>
  <c r="BT38" i="13"/>
  <c r="BR38" i="13"/>
  <c r="BQ38" i="13"/>
  <c r="BO38" i="13"/>
  <c r="BN38" i="13"/>
  <c r="BL38" i="13"/>
  <c r="BK38" i="13"/>
  <c r="BI38" i="13"/>
  <c r="BH38" i="13"/>
  <c r="BF38" i="13"/>
  <c r="BE38" i="13"/>
  <c r="BC38" i="13"/>
  <c r="BB38" i="13"/>
  <c r="AZ38" i="13"/>
  <c r="AY38" i="13"/>
  <c r="AW38" i="13"/>
  <c r="AV38" i="13"/>
  <c r="AT38" i="13"/>
  <c r="AS38" i="13"/>
  <c r="AQ38" i="13"/>
  <c r="AP38" i="13"/>
  <c r="AN38" i="13"/>
  <c r="AM38" i="13"/>
  <c r="AK38" i="13"/>
  <c r="AJ38" i="13"/>
  <c r="AH38" i="13"/>
  <c r="AG38" i="13"/>
  <c r="AE38" i="13"/>
  <c r="AD38" i="13"/>
  <c r="AB38" i="13"/>
  <c r="AA38" i="13"/>
  <c r="Y38" i="13"/>
  <c r="X38" i="13"/>
  <c r="V38" i="13"/>
  <c r="U38" i="13"/>
  <c r="S38" i="13"/>
  <c r="R38" i="13"/>
  <c r="P38" i="13"/>
  <c r="DH37" i="13"/>
  <c r="DE37" i="13"/>
  <c r="DB37" i="13"/>
  <c r="CY37" i="13"/>
  <c r="CV37" i="13"/>
  <c r="CS37" i="13"/>
  <c r="CP37" i="13"/>
  <c r="CM37" i="13"/>
  <c r="CJ37" i="13"/>
  <c r="CG37" i="13"/>
  <c r="CD37" i="13"/>
  <c r="CA37" i="13"/>
  <c r="BX37" i="13"/>
  <c r="BU37" i="13"/>
  <c r="BR37" i="13"/>
  <c r="BO37" i="13"/>
  <c r="BL37" i="13"/>
  <c r="BI37" i="13"/>
  <c r="BF37" i="13"/>
  <c r="BC37" i="13"/>
  <c r="AZ37" i="13"/>
  <c r="AW37" i="13"/>
  <c r="AT37" i="13"/>
  <c r="AQ37" i="13"/>
  <c r="AN37" i="13"/>
  <c r="AK37" i="13"/>
  <c r="AH37" i="13"/>
  <c r="AE37" i="13"/>
  <c r="AB37" i="13"/>
  <c r="Y37" i="13"/>
  <c r="V37" i="13"/>
  <c r="S37" i="13"/>
  <c r="DH36" i="13"/>
  <c r="DE36" i="13"/>
  <c r="DB36" i="13"/>
  <c r="CY36" i="13"/>
  <c r="CV36" i="13"/>
  <c r="CS36" i="13"/>
  <c r="CP36" i="13"/>
  <c r="CM36" i="13"/>
  <c r="CJ36" i="13"/>
  <c r="CG36" i="13"/>
  <c r="CD36" i="13"/>
  <c r="CA36" i="13"/>
  <c r="BX36" i="13"/>
  <c r="BU36" i="13"/>
  <c r="BR36" i="13"/>
  <c r="BO36" i="13"/>
  <c r="BL36" i="13"/>
  <c r="BI36" i="13"/>
  <c r="BF36" i="13"/>
  <c r="BC36" i="13"/>
  <c r="AZ36" i="13"/>
  <c r="AW36" i="13"/>
  <c r="AT36" i="13"/>
  <c r="AQ36" i="13"/>
  <c r="AN36" i="13"/>
  <c r="AK36" i="13"/>
  <c r="AH36" i="13"/>
  <c r="AE36" i="13"/>
  <c r="AB36" i="13"/>
  <c r="Y36" i="13"/>
  <c r="V36" i="13"/>
  <c r="S36" i="13"/>
  <c r="P36" i="13"/>
  <c r="DH35" i="13"/>
  <c r="DE35" i="13"/>
  <c r="DB35" i="13"/>
  <c r="CY35" i="13"/>
  <c r="CV35" i="13"/>
  <c r="CS35" i="13"/>
  <c r="CP35" i="13"/>
  <c r="CM35" i="13"/>
  <c r="CJ35" i="13"/>
  <c r="CG35" i="13"/>
  <c r="CD35" i="13"/>
  <c r="CA35" i="13"/>
  <c r="BX35" i="13"/>
  <c r="BU35" i="13"/>
  <c r="BR35" i="13"/>
  <c r="BO35" i="13"/>
  <c r="BL35" i="13"/>
  <c r="BI35" i="13"/>
  <c r="BF35" i="13"/>
  <c r="BC35" i="13"/>
  <c r="AZ35" i="13"/>
  <c r="AW35" i="13"/>
  <c r="AT35" i="13"/>
  <c r="AQ35" i="13"/>
  <c r="AN35" i="13"/>
  <c r="AK35" i="13"/>
  <c r="AH35" i="13"/>
  <c r="AE35" i="13"/>
  <c r="Y35" i="13"/>
  <c r="V35" i="13"/>
  <c r="S35" i="13"/>
  <c r="P35" i="13"/>
  <c r="DH34" i="13"/>
  <c r="DE34" i="13"/>
  <c r="DB34" i="13"/>
  <c r="CY34" i="13"/>
  <c r="CV34" i="13"/>
  <c r="CS34" i="13"/>
  <c r="CP34" i="13"/>
  <c r="CM34" i="13"/>
  <c r="CJ34" i="13"/>
  <c r="CG34" i="13"/>
  <c r="CD34" i="13"/>
  <c r="CA34" i="13"/>
  <c r="BX34" i="13"/>
  <c r="BU34" i="13"/>
  <c r="BR34" i="13"/>
  <c r="BO34" i="13"/>
  <c r="BL34" i="13"/>
  <c r="BI34" i="13"/>
  <c r="BF34" i="13"/>
  <c r="BC34" i="13"/>
  <c r="AZ34" i="13"/>
  <c r="AW34" i="13"/>
  <c r="AT34" i="13"/>
  <c r="AQ34" i="13"/>
  <c r="AN34" i="13"/>
  <c r="AK34" i="13"/>
  <c r="AH34" i="13"/>
  <c r="AE34" i="13"/>
  <c r="V34" i="13"/>
  <c r="S34" i="13"/>
  <c r="P34" i="13"/>
  <c r="DH33" i="13"/>
  <c r="DE33" i="13"/>
  <c r="DB33" i="13"/>
  <c r="CY33" i="13"/>
  <c r="CV33" i="13"/>
  <c r="CS33" i="13"/>
  <c r="CP33" i="13"/>
  <c r="CM33" i="13"/>
  <c r="CJ33" i="13"/>
  <c r="CG33" i="13"/>
  <c r="CD33" i="13"/>
  <c r="CA33" i="13"/>
  <c r="BX33" i="13"/>
  <c r="BU33" i="13"/>
  <c r="BR33" i="13"/>
  <c r="BO33" i="13"/>
  <c r="BL33" i="13"/>
  <c r="BI33" i="13"/>
  <c r="BF33" i="13"/>
  <c r="BC33" i="13"/>
  <c r="AZ33" i="13"/>
  <c r="AW33" i="13"/>
  <c r="AT33" i="13"/>
  <c r="AQ33" i="13"/>
  <c r="AN33" i="13"/>
  <c r="AK33" i="13"/>
  <c r="AH33" i="13"/>
  <c r="AE33" i="13"/>
  <c r="Y33" i="13"/>
  <c r="S33" i="13"/>
  <c r="P33" i="13"/>
  <c r="DH32" i="13"/>
  <c r="DE32" i="13"/>
  <c r="DB32" i="13"/>
  <c r="CY32" i="13"/>
  <c r="CV32" i="13"/>
  <c r="CS32" i="13"/>
  <c r="CP32" i="13"/>
  <c r="CM32" i="13"/>
  <c r="CJ32" i="13"/>
  <c r="CG32" i="13"/>
  <c r="CD32" i="13"/>
  <c r="CA32" i="13"/>
  <c r="BX32" i="13"/>
  <c r="BU32" i="13"/>
  <c r="BR32" i="13"/>
  <c r="BO32" i="13"/>
  <c r="BL32" i="13"/>
  <c r="BI32" i="13"/>
  <c r="BF32" i="13"/>
  <c r="BC32" i="13"/>
  <c r="AZ32" i="13"/>
  <c r="AW32" i="13"/>
  <c r="AT32" i="13"/>
  <c r="AQ32" i="13"/>
  <c r="AN32" i="13"/>
  <c r="AK32" i="13"/>
  <c r="AH32" i="13"/>
  <c r="AE32" i="13"/>
  <c r="V32" i="13"/>
  <c r="S32" i="13"/>
  <c r="P32" i="13"/>
  <c r="DH31" i="13"/>
  <c r="DE31" i="13"/>
  <c r="DB31" i="13"/>
  <c r="CY31" i="13"/>
  <c r="CV31" i="13"/>
  <c r="CS31" i="13"/>
  <c r="CP31" i="13"/>
  <c r="CM31" i="13"/>
  <c r="CJ31" i="13"/>
  <c r="CG31" i="13"/>
  <c r="CD31" i="13"/>
  <c r="CA31" i="13"/>
  <c r="BX31" i="13"/>
  <c r="BU31" i="13"/>
  <c r="BR31" i="13"/>
  <c r="BO31" i="13"/>
  <c r="BL31" i="13"/>
  <c r="BI31" i="13"/>
  <c r="BF31" i="13"/>
  <c r="BC31" i="13"/>
  <c r="AZ31" i="13"/>
  <c r="AW31" i="13"/>
  <c r="AT31" i="13"/>
  <c r="AQ31" i="13"/>
  <c r="AN31" i="13"/>
  <c r="AK31" i="13"/>
  <c r="AH31" i="13"/>
  <c r="AE31" i="13"/>
  <c r="AB31" i="13"/>
  <c r="V31" i="13"/>
  <c r="P31" i="13"/>
  <c r="DH30" i="13"/>
  <c r="DE30" i="13"/>
  <c r="DB30" i="13"/>
  <c r="CY30" i="13"/>
  <c r="CV30" i="13"/>
  <c r="CS30" i="13"/>
  <c r="CP30" i="13"/>
  <c r="CM30" i="13"/>
  <c r="CJ30" i="13"/>
  <c r="CG30" i="13"/>
  <c r="CD30" i="13"/>
  <c r="CA30" i="13"/>
  <c r="BX30" i="13"/>
  <c r="BU30" i="13"/>
  <c r="BR30" i="13"/>
  <c r="BO30" i="13"/>
  <c r="BL30" i="13"/>
  <c r="BI30" i="13"/>
  <c r="BF30" i="13"/>
  <c r="BC30" i="13"/>
  <c r="AZ30" i="13"/>
  <c r="AW30" i="13"/>
  <c r="AT30" i="13"/>
  <c r="AQ30" i="13"/>
  <c r="AN30" i="13"/>
  <c r="AK30" i="13"/>
  <c r="AH30" i="13"/>
  <c r="AE30" i="13"/>
  <c r="AB30" i="13"/>
  <c r="Y30" i="13"/>
  <c r="V30" i="13"/>
  <c r="S30" i="13"/>
  <c r="P30" i="13"/>
  <c r="DH29" i="13"/>
  <c r="DE29" i="13"/>
  <c r="DB29" i="13"/>
  <c r="CY29" i="13"/>
  <c r="CV29" i="13"/>
  <c r="CS29" i="13"/>
  <c r="CP29" i="13"/>
  <c r="CM29" i="13"/>
  <c r="CJ29" i="13"/>
  <c r="CG29" i="13"/>
  <c r="CD29" i="13"/>
  <c r="CA29" i="13"/>
  <c r="BX29" i="13"/>
  <c r="BU29" i="13"/>
  <c r="BR29" i="13"/>
  <c r="BO29" i="13"/>
  <c r="BL29" i="13"/>
  <c r="BI29" i="13"/>
  <c r="BF29" i="13"/>
  <c r="BC29" i="13"/>
  <c r="AZ29" i="13"/>
  <c r="AW29" i="13"/>
  <c r="AT29" i="13"/>
  <c r="AQ29" i="13"/>
  <c r="AN29" i="13"/>
  <c r="AK29" i="13"/>
  <c r="AH29" i="13"/>
  <c r="AE29" i="13"/>
  <c r="Y29" i="13"/>
  <c r="V29" i="13"/>
  <c r="P29" i="13"/>
  <c r="DH28" i="13"/>
  <c r="DE28" i="13"/>
  <c r="DB28" i="13"/>
  <c r="CY28" i="13"/>
  <c r="CV28" i="13"/>
  <c r="CS28" i="13"/>
  <c r="CP28" i="13"/>
  <c r="CM28" i="13"/>
  <c r="CJ28" i="13"/>
  <c r="CG28" i="13"/>
  <c r="CD28" i="13"/>
  <c r="CA28" i="13"/>
  <c r="BX28" i="13"/>
  <c r="BU28" i="13"/>
  <c r="BR28" i="13"/>
  <c r="BO28" i="13"/>
  <c r="BL28" i="13"/>
  <c r="BI28" i="13"/>
  <c r="BF28" i="13"/>
  <c r="BC28" i="13"/>
  <c r="AZ28" i="13"/>
  <c r="AW28" i="13"/>
  <c r="AT28" i="13"/>
  <c r="AQ28" i="13"/>
  <c r="AN28" i="13"/>
  <c r="AK28" i="13"/>
  <c r="AH28" i="13"/>
  <c r="AE28" i="13"/>
  <c r="AB28" i="13"/>
  <c r="V28" i="13"/>
  <c r="P28" i="13"/>
  <c r="DH27" i="13"/>
  <c r="DE27" i="13"/>
  <c r="DB27" i="13"/>
  <c r="CY27" i="13"/>
  <c r="CV27" i="13"/>
  <c r="CS27" i="13"/>
  <c r="CP27" i="13"/>
  <c r="CM27" i="13"/>
  <c r="CJ27" i="13"/>
  <c r="CG27" i="13"/>
  <c r="CD27" i="13"/>
  <c r="CA27" i="13"/>
  <c r="BX27" i="13"/>
  <c r="BU27" i="13"/>
  <c r="BR27" i="13"/>
  <c r="BO27" i="13"/>
  <c r="BL27" i="13"/>
  <c r="BI27" i="13"/>
  <c r="BF27" i="13"/>
  <c r="BC27" i="13"/>
  <c r="AZ27" i="13"/>
  <c r="AW27" i="13"/>
  <c r="AT27" i="13"/>
  <c r="AQ27" i="13"/>
  <c r="AN27" i="13"/>
  <c r="AK27" i="13"/>
  <c r="AH27" i="13"/>
  <c r="AE27" i="13"/>
  <c r="AB27" i="13"/>
  <c r="Y27" i="13"/>
  <c r="V27" i="13"/>
  <c r="S27" i="13"/>
  <c r="DH26" i="13"/>
  <c r="DE26" i="13"/>
  <c r="DB26" i="13"/>
  <c r="CY26" i="13"/>
  <c r="CV26" i="13"/>
  <c r="CS26" i="13"/>
  <c r="CP26" i="13"/>
  <c r="CM26" i="13"/>
  <c r="CJ26" i="13"/>
  <c r="CG26" i="13"/>
  <c r="CD26" i="13"/>
  <c r="CA26" i="13"/>
  <c r="BX26" i="13"/>
  <c r="BU26" i="13"/>
  <c r="BR26" i="13"/>
  <c r="BO26" i="13"/>
  <c r="BL26" i="13"/>
  <c r="BI26" i="13"/>
  <c r="BF26" i="13"/>
  <c r="BC26" i="13"/>
  <c r="AZ26" i="13"/>
  <c r="AW26" i="13"/>
  <c r="AT26" i="13"/>
  <c r="AQ26" i="13"/>
  <c r="AN26" i="13"/>
  <c r="AK26" i="13"/>
  <c r="AH26" i="13"/>
  <c r="AE26" i="13"/>
  <c r="AB26" i="13"/>
  <c r="Y26" i="13"/>
  <c r="V26" i="13"/>
  <c r="S26" i="13"/>
  <c r="P26" i="13"/>
  <c r="DH25" i="13"/>
  <c r="DE25" i="13"/>
  <c r="DB25" i="13"/>
  <c r="CY25" i="13"/>
  <c r="CV25" i="13"/>
  <c r="CS25" i="13"/>
  <c r="CP25" i="13"/>
  <c r="CM25" i="13"/>
  <c r="CJ25" i="13"/>
  <c r="CG25" i="13"/>
  <c r="CD25" i="13"/>
  <c r="CA25" i="13"/>
  <c r="BX25" i="13"/>
  <c r="BU25" i="13"/>
  <c r="BR25" i="13"/>
  <c r="BO25" i="13"/>
  <c r="BL25" i="13"/>
  <c r="BI25" i="13"/>
  <c r="BF25" i="13"/>
  <c r="BC25" i="13"/>
  <c r="AZ25" i="13"/>
  <c r="AW25" i="13"/>
  <c r="AT25" i="13"/>
  <c r="AQ25" i="13"/>
  <c r="AN25" i="13"/>
  <c r="AK25" i="13"/>
  <c r="AH25" i="13"/>
  <c r="AE25" i="13"/>
  <c r="AB25" i="13"/>
  <c r="Y25" i="13"/>
  <c r="V25" i="13"/>
  <c r="P25" i="13"/>
  <c r="DH24" i="13"/>
  <c r="DE24" i="13"/>
  <c r="DB24" i="13"/>
  <c r="CY24" i="13"/>
  <c r="CV24" i="13"/>
  <c r="CS24" i="13"/>
  <c r="CP24" i="13"/>
  <c r="CM24" i="13"/>
  <c r="CJ24" i="13"/>
  <c r="CG24" i="13"/>
  <c r="CD24" i="13"/>
  <c r="CA24" i="13"/>
  <c r="BX24" i="13"/>
  <c r="BU24" i="13"/>
  <c r="BR24" i="13"/>
  <c r="BO24" i="13"/>
  <c r="BL24" i="13"/>
  <c r="BI24" i="13"/>
  <c r="BF24" i="13"/>
  <c r="BC24" i="13"/>
  <c r="AZ24" i="13"/>
  <c r="AW24" i="13"/>
  <c r="AT24" i="13"/>
  <c r="AQ24" i="13"/>
  <c r="AN24" i="13"/>
  <c r="AK24" i="13"/>
  <c r="AH24" i="13"/>
  <c r="AE24" i="13"/>
  <c r="AB24" i="13"/>
  <c r="Y24" i="13"/>
  <c r="V24" i="13"/>
  <c r="S24" i="13"/>
  <c r="DH23" i="13"/>
  <c r="DE23" i="13"/>
  <c r="DB23" i="13"/>
  <c r="CY23" i="13"/>
  <c r="CV23" i="13"/>
  <c r="CS23" i="13"/>
  <c r="CP23" i="13"/>
  <c r="CM23" i="13"/>
  <c r="CJ23" i="13"/>
  <c r="CG23" i="13"/>
  <c r="CD23" i="13"/>
  <c r="CA23" i="13"/>
  <c r="BX23" i="13"/>
  <c r="BU23" i="13"/>
  <c r="BR23" i="13"/>
  <c r="BO23" i="13"/>
  <c r="BL23" i="13"/>
  <c r="BI23" i="13"/>
  <c r="BF23" i="13"/>
  <c r="BC23" i="13"/>
  <c r="AZ23" i="13"/>
  <c r="AW23" i="13"/>
  <c r="AT23" i="13"/>
  <c r="AQ23" i="13"/>
  <c r="AN23" i="13"/>
  <c r="AK23" i="13"/>
  <c r="AH23" i="13"/>
  <c r="AE23" i="13"/>
  <c r="AB23" i="13"/>
  <c r="Y23" i="13"/>
  <c r="V23" i="13"/>
  <c r="S23" i="13"/>
  <c r="DH17" i="13"/>
  <c r="DE17" i="13"/>
  <c r="DB17" i="13"/>
  <c r="CY17" i="13"/>
  <c r="CV17" i="13"/>
  <c r="CS17" i="13"/>
  <c r="CP17" i="13"/>
  <c r="CM17" i="13"/>
  <c r="CJ17" i="13"/>
  <c r="CG17" i="13"/>
  <c r="CD17" i="13"/>
  <c r="CA17" i="13"/>
  <c r="BX17" i="13"/>
  <c r="BU17" i="13"/>
  <c r="BR17" i="13"/>
  <c r="BO17" i="13"/>
  <c r="BL17" i="13"/>
  <c r="BI17" i="13"/>
  <c r="BF17" i="13"/>
  <c r="BC17" i="13"/>
  <c r="AZ17" i="13"/>
  <c r="AW17" i="13"/>
  <c r="AT17" i="13"/>
  <c r="AQ17" i="13"/>
  <c r="AN17" i="13"/>
  <c r="AK17" i="13"/>
  <c r="AE17" i="13"/>
  <c r="AB17" i="13"/>
  <c r="Y17" i="13"/>
  <c r="V17" i="13"/>
  <c r="S17" i="13"/>
  <c r="P17" i="13"/>
  <c r="DH16" i="13"/>
  <c r="DE16" i="13"/>
  <c r="DB16" i="13"/>
  <c r="CY16" i="13"/>
  <c r="CV16" i="13"/>
  <c r="CS16" i="13"/>
  <c r="CP16" i="13"/>
  <c r="CM16" i="13"/>
  <c r="CJ16" i="13"/>
  <c r="CG16" i="13"/>
  <c r="CD16" i="13"/>
  <c r="CA16" i="13"/>
  <c r="BX16" i="13"/>
  <c r="BU16" i="13"/>
  <c r="BR16" i="13"/>
  <c r="BO16" i="13"/>
  <c r="BL16" i="13"/>
  <c r="BI16" i="13"/>
  <c r="BF16" i="13"/>
  <c r="BC16" i="13"/>
  <c r="AZ16" i="13"/>
  <c r="AW16" i="13"/>
  <c r="AT16" i="13"/>
  <c r="AQ16" i="13"/>
  <c r="AN16" i="13"/>
  <c r="AK16" i="13"/>
  <c r="AH16" i="13"/>
  <c r="AE16" i="13"/>
  <c r="AB16" i="13"/>
  <c r="Y16" i="13"/>
  <c r="V16" i="13"/>
  <c r="S16" i="13"/>
  <c r="DH15" i="13"/>
  <c r="DE15" i="13"/>
  <c r="DB15" i="13"/>
  <c r="CY15" i="13"/>
  <c r="CV15" i="13"/>
  <c r="CS15" i="13"/>
  <c r="CP15" i="13"/>
  <c r="CM15" i="13"/>
  <c r="CJ15" i="13"/>
  <c r="CG15" i="13"/>
  <c r="CD15" i="13"/>
  <c r="CA15" i="13"/>
  <c r="BX15" i="13"/>
  <c r="BU15" i="13"/>
  <c r="BR15" i="13"/>
  <c r="BO15" i="13"/>
  <c r="BL15" i="13"/>
  <c r="BI15" i="13"/>
  <c r="BF15" i="13"/>
  <c r="BC15" i="13"/>
  <c r="AZ15" i="13"/>
  <c r="AW15" i="13"/>
  <c r="AT15" i="13"/>
  <c r="AQ15" i="13"/>
  <c r="AN15" i="13"/>
  <c r="AK15" i="13"/>
  <c r="AH15" i="13"/>
  <c r="AE15" i="13"/>
  <c r="AB15" i="13"/>
  <c r="Y15" i="13"/>
  <c r="V15" i="13"/>
  <c r="S15" i="13"/>
  <c r="DH14" i="13"/>
  <c r="DE14" i="13"/>
  <c r="DB14" i="13"/>
  <c r="CY14" i="13"/>
  <c r="CV14" i="13"/>
  <c r="CS14" i="13"/>
  <c r="CP14" i="13"/>
  <c r="CM14" i="13"/>
  <c r="CJ14" i="13"/>
  <c r="CG14" i="13"/>
  <c r="CD14" i="13"/>
  <c r="CA14" i="13"/>
  <c r="BX14" i="13"/>
  <c r="BU14" i="13"/>
  <c r="BR14" i="13"/>
  <c r="BO14" i="13"/>
  <c r="BL14" i="13"/>
  <c r="BI14" i="13"/>
  <c r="BF14" i="13"/>
  <c r="BC14" i="13"/>
  <c r="AZ14" i="13"/>
  <c r="AW14" i="13"/>
  <c r="AT14" i="13"/>
  <c r="AQ14" i="13"/>
  <c r="AN14" i="13"/>
  <c r="AK14" i="13"/>
  <c r="AH14" i="13"/>
  <c r="AE14" i="13"/>
  <c r="AB14" i="13"/>
  <c r="Y14" i="13"/>
  <c r="V14" i="13"/>
  <c r="S14" i="13"/>
  <c r="P14" i="13"/>
  <c r="DH13" i="13"/>
  <c r="DE13" i="13"/>
  <c r="DB13" i="13"/>
  <c r="CY13" i="13"/>
  <c r="CV13" i="13"/>
  <c r="CS13" i="13"/>
  <c r="CP13" i="13"/>
  <c r="CM13" i="13"/>
  <c r="CJ13" i="13"/>
  <c r="CG13" i="13"/>
  <c r="CD13" i="13"/>
  <c r="CA13" i="13"/>
  <c r="BX13" i="13"/>
  <c r="BU13" i="13"/>
  <c r="BR13" i="13"/>
  <c r="BO13" i="13"/>
  <c r="BL13" i="13"/>
  <c r="BI13" i="13"/>
  <c r="BF13" i="13"/>
  <c r="BC13" i="13"/>
  <c r="AZ13" i="13"/>
  <c r="AW13" i="13"/>
  <c r="AT13" i="13"/>
  <c r="AQ13" i="13"/>
  <c r="AN13" i="13"/>
  <c r="AK13" i="13"/>
  <c r="AH13" i="13"/>
  <c r="AE13" i="13"/>
  <c r="AB13" i="13"/>
  <c r="Y13" i="13"/>
  <c r="V13" i="13"/>
  <c r="S13" i="13"/>
  <c r="P13" i="13"/>
  <c r="DH10" i="13"/>
  <c r="DI10" i="13" s="1"/>
  <c r="DH9" i="13"/>
  <c r="DI9" i="13" s="1"/>
  <c r="DE10" i="13"/>
  <c r="K86" i="9" s="1"/>
  <c r="DE9" i="13"/>
  <c r="DF9" i="13" s="1"/>
  <c r="DB10" i="13"/>
  <c r="K85" i="9" s="1"/>
  <c r="DB9" i="13"/>
  <c r="CY10" i="13"/>
  <c r="CZ10" i="13" s="1"/>
  <c r="CY9" i="13"/>
  <c r="CZ9" i="13" s="1"/>
  <c r="CV10" i="13"/>
  <c r="CW10" i="13" s="1"/>
  <c r="CS10" i="13"/>
  <c r="CT10" i="13" s="1"/>
  <c r="CP10" i="13"/>
  <c r="CQ10" i="13" s="1"/>
  <c r="CM10" i="13"/>
  <c r="CN10" i="13" s="1"/>
  <c r="CJ10" i="13"/>
  <c r="K79" i="9" s="1"/>
  <c r="CV9" i="13"/>
  <c r="H83" i="9" s="1"/>
  <c r="CS9" i="13"/>
  <c r="CT9" i="13" s="1"/>
  <c r="CP9" i="13"/>
  <c r="CQ9" i="13" s="1"/>
  <c r="CM9" i="13"/>
  <c r="H80" i="9" s="1"/>
  <c r="CJ9" i="13"/>
  <c r="CK9" i="13" s="1"/>
  <c r="CG10" i="13"/>
  <c r="CH10" i="13" s="1"/>
  <c r="CD10" i="13"/>
  <c r="CE10" i="13" s="1"/>
  <c r="CA10" i="13"/>
  <c r="CB10" i="13" s="1"/>
  <c r="BX10" i="13"/>
  <c r="BY10" i="13" s="1"/>
  <c r="BU10" i="13"/>
  <c r="K74" i="9" s="1"/>
  <c r="CG9" i="13"/>
  <c r="CH9" i="13" s="1"/>
  <c r="CD9" i="13"/>
  <c r="CE9" i="13" s="1"/>
  <c r="CA9" i="13"/>
  <c r="CB9" i="13" s="1"/>
  <c r="BX9" i="13"/>
  <c r="H75" i="9" s="1"/>
  <c r="BU9" i="13"/>
  <c r="H74" i="9" s="1"/>
  <c r="BR10" i="13"/>
  <c r="BO10" i="13"/>
  <c r="BP10" i="13" s="1"/>
  <c r="BL10" i="13"/>
  <c r="BM10" i="13" s="1"/>
  <c r="BI10" i="13"/>
  <c r="BJ10" i="13" s="1"/>
  <c r="BF10" i="13"/>
  <c r="K69" i="9" s="1"/>
  <c r="BR9" i="13"/>
  <c r="BS9" i="13" s="1"/>
  <c r="BO9" i="13"/>
  <c r="BP9" i="13" s="1"/>
  <c r="BL9" i="13"/>
  <c r="BM9" i="13" s="1"/>
  <c r="BI9" i="13"/>
  <c r="H70" i="9" s="1"/>
  <c r="BF9" i="13"/>
  <c r="BG9" i="13" s="1"/>
  <c r="BC10" i="13"/>
  <c r="BD10" i="13" s="1"/>
  <c r="AZ10" i="13"/>
  <c r="BA10" i="13" s="1"/>
  <c r="AW10" i="13"/>
  <c r="AX10" i="13" s="1"/>
  <c r="AT10" i="13"/>
  <c r="AU10" i="13" s="1"/>
  <c r="AQ10" i="13"/>
  <c r="K64" i="9" s="1"/>
  <c r="BC9" i="13"/>
  <c r="H68" i="9" s="1"/>
  <c r="AZ9" i="13"/>
  <c r="BA9" i="13" s="1"/>
  <c r="AW9" i="13"/>
  <c r="AX9" i="13" s="1"/>
  <c r="AT9" i="13"/>
  <c r="H65" i="9" s="1"/>
  <c r="AQ9" i="13"/>
  <c r="H64" i="9" s="1"/>
  <c r="AN10" i="13"/>
  <c r="AO10" i="13" s="1"/>
  <c r="AK10" i="13"/>
  <c r="AL10" i="13" s="1"/>
  <c r="AH10" i="13"/>
  <c r="AE10" i="13"/>
  <c r="AB10" i="13"/>
  <c r="K59" i="9" s="1"/>
  <c r="AN9" i="13"/>
  <c r="H63" i="9" s="1"/>
  <c r="AK9" i="13"/>
  <c r="AL9" i="13" s="1"/>
  <c r="AH9" i="13"/>
  <c r="AI9" i="13" s="1"/>
  <c r="AE9" i="13"/>
  <c r="H60" i="9" s="1"/>
  <c r="AB9" i="13"/>
  <c r="H59" i="9" s="1"/>
  <c r="Y10" i="13"/>
  <c r="Z10" i="13" s="1"/>
  <c r="V10" i="13"/>
  <c r="W10" i="13" s="1"/>
  <c r="S10" i="13"/>
  <c r="T10" i="13" s="1"/>
  <c r="Y9" i="13"/>
  <c r="Z9" i="13" s="1"/>
  <c r="V9" i="13"/>
  <c r="S9" i="13"/>
  <c r="H56" i="9" s="1"/>
  <c r="P10" i="13"/>
  <c r="K55" i="9" s="1"/>
  <c r="P9" i="13"/>
  <c r="Q9" i="13" s="1"/>
  <c r="DE269" i="14"/>
  <c r="DB269" i="14"/>
  <c r="CY269" i="14"/>
  <c r="CV269" i="14"/>
  <c r="CS269" i="14"/>
  <c r="CP269" i="14"/>
  <c r="CM269" i="14"/>
  <c r="CJ269" i="14"/>
  <c r="CG269" i="14"/>
  <c r="CD269" i="14"/>
  <c r="CA269" i="14"/>
  <c r="BX269" i="14"/>
  <c r="BU269" i="14"/>
  <c r="BR269" i="14"/>
  <c r="BO269" i="14"/>
  <c r="BL269" i="14"/>
  <c r="BI269" i="14"/>
  <c r="BF269" i="14"/>
  <c r="BC269" i="14"/>
  <c r="AZ269" i="14"/>
  <c r="AW269" i="14"/>
  <c r="AT269" i="14"/>
  <c r="AQ269" i="14"/>
  <c r="AN269" i="14"/>
  <c r="AK269" i="14"/>
  <c r="AH269" i="14"/>
  <c r="AE269" i="14"/>
  <c r="AB269" i="14"/>
  <c r="Y269" i="14"/>
  <c r="V269" i="14"/>
  <c r="S269" i="14"/>
  <c r="P269" i="14"/>
  <c r="M269" i="14"/>
  <c r="J269" i="14"/>
  <c r="I269" i="14"/>
  <c r="L269" i="14" s="1"/>
  <c r="O269" i="14" s="1"/>
  <c r="R269" i="14" s="1"/>
  <c r="U269" i="14" s="1"/>
  <c r="X269" i="14" s="1"/>
  <c r="AA269" i="14" s="1"/>
  <c r="AD269" i="14" s="1"/>
  <c r="AG269" i="14" s="1"/>
  <c r="AJ269" i="14" s="1"/>
  <c r="AM269" i="14" s="1"/>
  <c r="AP269" i="14" s="1"/>
  <c r="AS269" i="14" s="1"/>
  <c r="AV269" i="14" s="1"/>
  <c r="AY269" i="14" s="1"/>
  <c r="BB269" i="14" s="1"/>
  <c r="BE269" i="14" s="1"/>
  <c r="BH269" i="14" s="1"/>
  <c r="BK269" i="14" s="1"/>
  <c r="BN269" i="14" s="1"/>
  <c r="BQ269" i="14" s="1"/>
  <c r="BT269" i="14" s="1"/>
  <c r="BW269" i="14" s="1"/>
  <c r="BZ269" i="14" s="1"/>
  <c r="CC269" i="14" s="1"/>
  <c r="CF269" i="14" s="1"/>
  <c r="CI269" i="14" s="1"/>
  <c r="CL269" i="14" s="1"/>
  <c r="CO269" i="14" s="1"/>
  <c r="CR269" i="14" s="1"/>
  <c r="CU269" i="14" s="1"/>
  <c r="CX269" i="14" s="1"/>
  <c r="DA269" i="14" s="1"/>
  <c r="DD269" i="14" s="1"/>
  <c r="DG269" i="14" s="1"/>
  <c r="DJ269" i="14" s="1"/>
  <c r="G269" i="14"/>
  <c r="E269" i="14"/>
  <c r="DH269" i="14" s="1"/>
  <c r="A269" i="14"/>
  <c r="E268" i="14"/>
  <c r="A268" i="14"/>
  <c r="DH267" i="14"/>
  <c r="DE267" i="14"/>
  <c r="DB267" i="14"/>
  <c r="CY267" i="14"/>
  <c r="CV267" i="14"/>
  <c r="CS267" i="14"/>
  <c r="CP267" i="14"/>
  <c r="CM267" i="14"/>
  <c r="CJ267" i="14"/>
  <c r="CG267" i="14"/>
  <c r="CD267" i="14"/>
  <c r="CA267" i="14"/>
  <c r="BX267" i="14"/>
  <c r="BU267" i="14"/>
  <c r="BR267" i="14"/>
  <c r="BO267" i="14"/>
  <c r="BL267" i="14"/>
  <c r="BI267" i="14"/>
  <c r="BF267" i="14"/>
  <c r="BC267" i="14"/>
  <c r="AZ267" i="14"/>
  <c r="AW267" i="14"/>
  <c r="AT267" i="14"/>
  <c r="AQ267" i="14"/>
  <c r="AN267" i="14"/>
  <c r="AK267" i="14"/>
  <c r="AH267" i="14"/>
  <c r="AE267" i="14"/>
  <c r="AB267" i="14"/>
  <c r="Y267" i="14"/>
  <c r="V267" i="14"/>
  <c r="S267" i="14"/>
  <c r="P267" i="14"/>
  <c r="M267" i="14"/>
  <c r="J267" i="14"/>
  <c r="I267" i="14"/>
  <c r="L267" i="14" s="1"/>
  <c r="O267" i="14" s="1"/>
  <c r="R267" i="14" s="1"/>
  <c r="U267" i="14" s="1"/>
  <c r="X267" i="14" s="1"/>
  <c r="AA267" i="14" s="1"/>
  <c r="AD267" i="14" s="1"/>
  <c r="AG267" i="14" s="1"/>
  <c r="AJ267" i="14" s="1"/>
  <c r="AM267" i="14" s="1"/>
  <c r="AP267" i="14" s="1"/>
  <c r="AS267" i="14" s="1"/>
  <c r="AV267" i="14" s="1"/>
  <c r="AY267" i="14" s="1"/>
  <c r="BB267" i="14" s="1"/>
  <c r="BE267" i="14" s="1"/>
  <c r="BH267" i="14" s="1"/>
  <c r="BK267" i="14" s="1"/>
  <c r="BN267" i="14" s="1"/>
  <c r="BQ267" i="14" s="1"/>
  <c r="BT267" i="14" s="1"/>
  <c r="BW267" i="14" s="1"/>
  <c r="BZ267" i="14" s="1"/>
  <c r="CC267" i="14" s="1"/>
  <c r="CF267" i="14" s="1"/>
  <c r="CI267" i="14" s="1"/>
  <c r="CL267" i="14" s="1"/>
  <c r="CO267" i="14" s="1"/>
  <c r="CR267" i="14" s="1"/>
  <c r="CU267" i="14" s="1"/>
  <c r="CX267" i="14" s="1"/>
  <c r="DA267" i="14" s="1"/>
  <c r="DD267" i="14" s="1"/>
  <c r="DG267" i="14" s="1"/>
  <c r="DJ267" i="14" s="1"/>
  <c r="G267" i="14"/>
  <c r="E267" i="14"/>
  <c r="A267" i="14"/>
  <c r="DH266" i="14"/>
  <c r="DE266" i="14"/>
  <c r="DB266" i="14"/>
  <c r="CY266" i="14"/>
  <c r="CV266" i="14"/>
  <c r="CS266" i="14"/>
  <c r="CP266" i="14"/>
  <c r="CM266" i="14"/>
  <c r="CJ266" i="14"/>
  <c r="CG266" i="14"/>
  <c r="CD266" i="14"/>
  <c r="CA266" i="14"/>
  <c r="BX266" i="14"/>
  <c r="BU266" i="14"/>
  <c r="BR266" i="14"/>
  <c r="BO266" i="14"/>
  <c r="BL266" i="14"/>
  <c r="BI266" i="14"/>
  <c r="BF266" i="14"/>
  <c r="BC266" i="14"/>
  <c r="AZ266" i="14"/>
  <c r="AW266" i="14"/>
  <c r="AT266" i="14"/>
  <c r="AQ266" i="14"/>
  <c r="AN266" i="14"/>
  <c r="AK266" i="14"/>
  <c r="AH266" i="14"/>
  <c r="AE266" i="14"/>
  <c r="AB266" i="14"/>
  <c r="Y266" i="14"/>
  <c r="V266" i="14"/>
  <c r="S266" i="14"/>
  <c r="P266" i="14"/>
  <c r="M266" i="14"/>
  <c r="J266" i="14"/>
  <c r="I266" i="14"/>
  <c r="L266" i="14" s="1"/>
  <c r="O266" i="14" s="1"/>
  <c r="R266" i="14" s="1"/>
  <c r="U266" i="14" s="1"/>
  <c r="X266" i="14" s="1"/>
  <c r="AA266" i="14" s="1"/>
  <c r="AD266" i="14" s="1"/>
  <c r="AG266" i="14" s="1"/>
  <c r="AJ266" i="14" s="1"/>
  <c r="AM266" i="14" s="1"/>
  <c r="AP266" i="14" s="1"/>
  <c r="AS266" i="14" s="1"/>
  <c r="AV266" i="14" s="1"/>
  <c r="AY266" i="14" s="1"/>
  <c r="BB266" i="14" s="1"/>
  <c r="BE266" i="14" s="1"/>
  <c r="BH266" i="14" s="1"/>
  <c r="BK266" i="14" s="1"/>
  <c r="BN266" i="14" s="1"/>
  <c r="BQ266" i="14" s="1"/>
  <c r="BT266" i="14" s="1"/>
  <c r="BW266" i="14" s="1"/>
  <c r="BZ266" i="14" s="1"/>
  <c r="CC266" i="14" s="1"/>
  <c r="CF266" i="14" s="1"/>
  <c r="CI266" i="14" s="1"/>
  <c r="CL266" i="14" s="1"/>
  <c r="CO266" i="14" s="1"/>
  <c r="CR266" i="14" s="1"/>
  <c r="CU266" i="14" s="1"/>
  <c r="CX266" i="14" s="1"/>
  <c r="DA266" i="14" s="1"/>
  <c r="DD266" i="14" s="1"/>
  <c r="DG266" i="14" s="1"/>
  <c r="DJ266" i="14" s="1"/>
  <c r="G266" i="14"/>
  <c r="E266" i="14"/>
  <c r="A266" i="14"/>
  <c r="E265" i="14"/>
  <c r="A265" i="14"/>
  <c r="DH264" i="14"/>
  <c r="DE264" i="14"/>
  <c r="DB264" i="14"/>
  <c r="CY264" i="14"/>
  <c r="CV264" i="14"/>
  <c r="CS264" i="14"/>
  <c r="CP264" i="14"/>
  <c r="CM264" i="14"/>
  <c r="CJ264" i="14"/>
  <c r="CG264" i="14"/>
  <c r="CA264" i="14"/>
  <c r="BX264" i="14"/>
  <c r="BU264" i="14"/>
  <c r="BR264" i="14"/>
  <c r="BO264" i="14"/>
  <c r="BL264" i="14"/>
  <c r="BI264" i="14"/>
  <c r="BF264" i="14"/>
  <c r="BC264" i="14"/>
  <c r="AZ264" i="14"/>
  <c r="AW264" i="14"/>
  <c r="AT264" i="14"/>
  <c r="AQ264" i="14"/>
  <c r="AN264" i="14"/>
  <c r="AK264" i="14"/>
  <c r="AH264" i="14"/>
  <c r="AE264" i="14"/>
  <c r="AB264" i="14"/>
  <c r="Y264" i="14"/>
  <c r="V264" i="14"/>
  <c r="S264" i="14"/>
  <c r="P264" i="14"/>
  <c r="M264" i="14"/>
  <c r="J264" i="14"/>
  <c r="I264" i="14"/>
  <c r="L264" i="14" s="1"/>
  <c r="O264" i="14" s="1"/>
  <c r="R264" i="14" s="1"/>
  <c r="U264" i="14" s="1"/>
  <c r="X264" i="14" s="1"/>
  <c r="AA264" i="14" s="1"/>
  <c r="AD264" i="14" s="1"/>
  <c r="AG264" i="14" s="1"/>
  <c r="AJ264" i="14" s="1"/>
  <c r="AM264" i="14" s="1"/>
  <c r="AP264" i="14" s="1"/>
  <c r="AS264" i="14" s="1"/>
  <c r="AV264" i="14" s="1"/>
  <c r="AY264" i="14" s="1"/>
  <c r="BB264" i="14" s="1"/>
  <c r="BE264" i="14" s="1"/>
  <c r="BH264" i="14" s="1"/>
  <c r="BK264" i="14" s="1"/>
  <c r="BN264" i="14" s="1"/>
  <c r="BQ264" i="14" s="1"/>
  <c r="BT264" i="14" s="1"/>
  <c r="BW264" i="14" s="1"/>
  <c r="BZ264" i="14" s="1"/>
  <c r="CC264" i="14" s="1"/>
  <c r="CF264" i="14" s="1"/>
  <c r="CI264" i="14" s="1"/>
  <c r="CL264" i="14" s="1"/>
  <c r="CO264" i="14" s="1"/>
  <c r="CR264" i="14" s="1"/>
  <c r="CU264" i="14" s="1"/>
  <c r="CX264" i="14" s="1"/>
  <c r="DA264" i="14" s="1"/>
  <c r="DD264" i="14" s="1"/>
  <c r="DG264" i="14" s="1"/>
  <c r="DJ264" i="14" s="1"/>
  <c r="G264" i="14"/>
  <c r="E264" i="14"/>
  <c r="CD264" i="14" s="1"/>
  <c r="C264" i="14"/>
  <c r="A264" i="14"/>
  <c r="DH263" i="14"/>
  <c r="DE263" i="14"/>
  <c r="DB263" i="14"/>
  <c r="CV263" i="14"/>
  <c r="CS263" i="14"/>
  <c r="CP263" i="14"/>
  <c r="CM263" i="14"/>
  <c r="CJ263" i="14"/>
  <c r="CG263" i="14"/>
  <c r="CD263" i="14"/>
  <c r="CA263" i="14"/>
  <c r="BX263" i="14"/>
  <c r="BU263" i="14"/>
  <c r="BR263" i="14"/>
  <c r="BO263" i="14"/>
  <c r="BL263" i="14"/>
  <c r="BI263" i="14"/>
  <c r="BF263" i="14"/>
  <c r="BC263" i="14"/>
  <c r="AZ263" i="14"/>
  <c r="AW263" i="14"/>
  <c r="AT263" i="14"/>
  <c r="AQ263" i="14"/>
  <c r="AN263" i="14"/>
  <c r="AK263" i="14"/>
  <c r="AH263" i="14"/>
  <c r="AE263" i="14"/>
  <c r="AB263" i="14"/>
  <c r="Y263" i="14"/>
  <c r="V263" i="14"/>
  <c r="S263" i="14"/>
  <c r="P263" i="14"/>
  <c r="M263" i="14"/>
  <c r="J263" i="14"/>
  <c r="I263" i="14"/>
  <c r="L263" i="14" s="1"/>
  <c r="O263" i="14" s="1"/>
  <c r="R263" i="14" s="1"/>
  <c r="U263" i="14" s="1"/>
  <c r="X263" i="14" s="1"/>
  <c r="AA263" i="14" s="1"/>
  <c r="AD263" i="14" s="1"/>
  <c r="AG263" i="14" s="1"/>
  <c r="AJ263" i="14" s="1"/>
  <c r="AM263" i="14" s="1"/>
  <c r="AP263" i="14" s="1"/>
  <c r="AS263" i="14" s="1"/>
  <c r="AV263" i="14" s="1"/>
  <c r="AY263" i="14" s="1"/>
  <c r="BB263" i="14" s="1"/>
  <c r="BE263" i="14" s="1"/>
  <c r="BH263" i="14" s="1"/>
  <c r="BK263" i="14" s="1"/>
  <c r="BN263" i="14" s="1"/>
  <c r="BQ263" i="14" s="1"/>
  <c r="BT263" i="14" s="1"/>
  <c r="BW263" i="14" s="1"/>
  <c r="BZ263" i="14" s="1"/>
  <c r="CC263" i="14" s="1"/>
  <c r="CF263" i="14" s="1"/>
  <c r="CI263" i="14" s="1"/>
  <c r="CL263" i="14" s="1"/>
  <c r="CO263" i="14" s="1"/>
  <c r="CR263" i="14" s="1"/>
  <c r="CU263" i="14" s="1"/>
  <c r="CX263" i="14" s="1"/>
  <c r="DA263" i="14" s="1"/>
  <c r="DD263" i="14" s="1"/>
  <c r="DG263" i="14" s="1"/>
  <c r="DJ263" i="14" s="1"/>
  <c r="G263" i="14"/>
  <c r="E263" i="14"/>
  <c r="CY263" i="14" s="1"/>
  <c r="C263" i="14"/>
  <c r="A263" i="14"/>
  <c r="DH262" i="14"/>
  <c r="DE262" i="14"/>
  <c r="DB262" i="14"/>
  <c r="CY262" i="14"/>
  <c r="CV262" i="14"/>
  <c r="CS262" i="14"/>
  <c r="CP262" i="14"/>
  <c r="CM262" i="14"/>
  <c r="CJ262" i="14"/>
  <c r="CG262" i="14"/>
  <c r="CD262" i="14"/>
  <c r="CA262" i="14"/>
  <c r="BX262" i="14"/>
  <c r="BU262" i="14"/>
  <c r="BR262" i="14"/>
  <c r="BO262" i="14"/>
  <c r="BL262" i="14"/>
  <c r="BI262" i="14"/>
  <c r="BF262" i="14"/>
  <c r="BC262" i="14"/>
  <c r="AZ262" i="14"/>
  <c r="AW262" i="14"/>
  <c r="AT262" i="14"/>
  <c r="AQ262" i="14"/>
  <c r="AN262" i="14"/>
  <c r="AK262" i="14"/>
  <c r="AH262" i="14"/>
  <c r="AE262" i="14"/>
  <c r="AB262" i="14"/>
  <c r="Y262" i="14"/>
  <c r="V262" i="14"/>
  <c r="S262" i="14"/>
  <c r="P262" i="14"/>
  <c r="M262" i="14"/>
  <c r="J262" i="14"/>
  <c r="I262" i="14"/>
  <c r="L262" i="14" s="1"/>
  <c r="O262" i="14" s="1"/>
  <c r="R262" i="14" s="1"/>
  <c r="U262" i="14" s="1"/>
  <c r="X262" i="14" s="1"/>
  <c r="AA262" i="14" s="1"/>
  <c r="AD262" i="14" s="1"/>
  <c r="AG262" i="14" s="1"/>
  <c r="AJ262" i="14" s="1"/>
  <c r="AM262" i="14" s="1"/>
  <c r="AP262" i="14" s="1"/>
  <c r="AS262" i="14" s="1"/>
  <c r="AV262" i="14" s="1"/>
  <c r="AY262" i="14" s="1"/>
  <c r="BB262" i="14" s="1"/>
  <c r="BE262" i="14" s="1"/>
  <c r="BH262" i="14" s="1"/>
  <c r="BK262" i="14" s="1"/>
  <c r="BN262" i="14" s="1"/>
  <c r="BQ262" i="14" s="1"/>
  <c r="BT262" i="14" s="1"/>
  <c r="BW262" i="14" s="1"/>
  <c r="BZ262" i="14" s="1"/>
  <c r="CC262" i="14" s="1"/>
  <c r="CF262" i="14" s="1"/>
  <c r="CI262" i="14" s="1"/>
  <c r="CL262" i="14" s="1"/>
  <c r="CO262" i="14" s="1"/>
  <c r="CR262" i="14" s="1"/>
  <c r="CU262" i="14" s="1"/>
  <c r="CX262" i="14" s="1"/>
  <c r="DA262" i="14" s="1"/>
  <c r="DD262" i="14" s="1"/>
  <c r="DG262" i="14" s="1"/>
  <c r="DJ262" i="14" s="1"/>
  <c r="G262" i="14"/>
  <c r="E262" i="14"/>
  <c r="C262" i="14"/>
  <c r="A262" i="14"/>
  <c r="DH261" i="14"/>
  <c r="DE261" i="14"/>
  <c r="DB261" i="14"/>
  <c r="CY261" i="14"/>
  <c r="CV261" i="14"/>
  <c r="CP261" i="14"/>
  <c r="CM261" i="14"/>
  <c r="CJ261" i="14"/>
  <c r="CG261" i="14"/>
  <c r="CD261" i="14"/>
  <c r="CA261" i="14"/>
  <c r="BX261" i="14"/>
  <c r="BU261" i="14"/>
  <c r="BR261" i="14"/>
  <c r="BO261" i="14"/>
  <c r="BL261" i="14"/>
  <c r="BI261" i="14"/>
  <c r="BF261" i="14"/>
  <c r="BC261" i="14"/>
  <c r="AZ261" i="14"/>
  <c r="AW261" i="14"/>
  <c r="AT261" i="14"/>
  <c r="AQ261" i="14"/>
  <c r="AN261" i="14"/>
  <c r="AK261" i="14"/>
  <c r="AH261" i="14"/>
  <c r="AE261" i="14"/>
  <c r="AB261" i="14"/>
  <c r="Y261" i="14"/>
  <c r="V261" i="14"/>
  <c r="S261" i="14"/>
  <c r="P261" i="14"/>
  <c r="M261" i="14"/>
  <c r="J261" i="14"/>
  <c r="I261" i="14"/>
  <c r="L261" i="14" s="1"/>
  <c r="O261" i="14" s="1"/>
  <c r="R261" i="14" s="1"/>
  <c r="U261" i="14" s="1"/>
  <c r="X261" i="14" s="1"/>
  <c r="AA261" i="14" s="1"/>
  <c r="AD261" i="14" s="1"/>
  <c r="AG261" i="14" s="1"/>
  <c r="AJ261" i="14" s="1"/>
  <c r="AM261" i="14" s="1"/>
  <c r="AP261" i="14" s="1"/>
  <c r="AS261" i="14" s="1"/>
  <c r="AV261" i="14" s="1"/>
  <c r="AY261" i="14" s="1"/>
  <c r="BB261" i="14" s="1"/>
  <c r="BE261" i="14" s="1"/>
  <c r="BH261" i="14" s="1"/>
  <c r="BK261" i="14" s="1"/>
  <c r="BN261" i="14" s="1"/>
  <c r="BQ261" i="14" s="1"/>
  <c r="BT261" i="14" s="1"/>
  <c r="BW261" i="14" s="1"/>
  <c r="BZ261" i="14" s="1"/>
  <c r="CC261" i="14" s="1"/>
  <c r="CF261" i="14" s="1"/>
  <c r="CI261" i="14" s="1"/>
  <c r="CL261" i="14" s="1"/>
  <c r="CO261" i="14" s="1"/>
  <c r="CR261" i="14" s="1"/>
  <c r="CU261" i="14" s="1"/>
  <c r="CX261" i="14" s="1"/>
  <c r="DA261" i="14" s="1"/>
  <c r="DD261" i="14" s="1"/>
  <c r="DG261" i="14" s="1"/>
  <c r="DJ261" i="14" s="1"/>
  <c r="G261" i="14"/>
  <c r="E261" i="14"/>
  <c r="CS261" i="14" s="1"/>
  <c r="C261" i="14"/>
  <c r="A261" i="14"/>
  <c r="DH260" i="14"/>
  <c r="DE260" i="14"/>
  <c r="DB260" i="14"/>
  <c r="CY260" i="14"/>
  <c r="CV260" i="14"/>
  <c r="CS260" i="14"/>
  <c r="CP260" i="14"/>
  <c r="CM260" i="14"/>
  <c r="CJ260" i="14"/>
  <c r="CG260" i="14"/>
  <c r="CD260" i="14"/>
  <c r="CA260" i="14"/>
  <c r="BX260" i="14"/>
  <c r="BU260" i="14"/>
  <c r="BR260" i="14"/>
  <c r="BO260" i="14"/>
  <c r="BL260" i="14"/>
  <c r="BI260" i="14"/>
  <c r="BF260" i="14"/>
  <c r="BC260" i="14"/>
  <c r="AZ260" i="14"/>
  <c r="AW260" i="14"/>
  <c r="AT260" i="14"/>
  <c r="AQ260" i="14"/>
  <c r="AN260" i="14"/>
  <c r="AK260" i="14"/>
  <c r="AH260" i="14"/>
  <c r="AE260" i="14"/>
  <c r="AB260" i="14"/>
  <c r="Y260" i="14"/>
  <c r="V260" i="14"/>
  <c r="S260" i="14"/>
  <c r="P260" i="14"/>
  <c r="M260" i="14"/>
  <c r="J260" i="14"/>
  <c r="I260" i="14"/>
  <c r="L260" i="14" s="1"/>
  <c r="O260" i="14" s="1"/>
  <c r="R260" i="14" s="1"/>
  <c r="U260" i="14" s="1"/>
  <c r="X260" i="14" s="1"/>
  <c r="AA260" i="14" s="1"/>
  <c r="AD260" i="14" s="1"/>
  <c r="AG260" i="14" s="1"/>
  <c r="AJ260" i="14" s="1"/>
  <c r="AM260" i="14" s="1"/>
  <c r="AP260" i="14" s="1"/>
  <c r="AS260" i="14" s="1"/>
  <c r="AV260" i="14" s="1"/>
  <c r="AY260" i="14" s="1"/>
  <c r="BB260" i="14" s="1"/>
  <c r="BE260" i="14" s="1"/>
  <c r="BH260" i="14" s="1"/>
  <c r="BK260" i="14" s="1"/>
  <c r="BN260" i="14" s="1"/>
  <c r="BQ260" i="14" s="1"/>
  <c r="BT260" i="14" s="1"/>
  <c r="BW260" i="14" s="1"/>
  <c r="BZ260" i="14" s="1"/>
  <c r="CC260" i="14" s="1"/>
  <c r="CF260" i="14" s="1"/>
  <c r="CI260" i="14" s="1"/>
  <c r="CL260" i="14" s="1"/>
  <c r="CO260" i="14" s="1"/>
  <c r="CR260" i="14" s="1"/>
  <c r="CU260" i="14" s="1"/>
  <c r="CX260" i="14" s="1"/>
  <c r="DA260" i="14" s="1"/>
  <c r="DD260" i="14" s="1"/>
  <c r="DG260" i="14" s="1"/>
  <c r="DJ260" i="14" s="1"/>
  <c r="G260" i="14"/>
  <c r="E260" i="14"/>
  <c r="C260" i="14"/>
  <c r="A260" i="14"/>
  <c r="E259" i="14"/>
  <c r="A259" i="14"/>
  <c r="DH258" i="14"/>
  <c r="DE258" i="14"/>
  <c r="DB258" i="14"/>
  <c r="CY258" i="14"/>
  <c r="CV258" i="14"/>
  <c r="CS258" i="14"/>
  <c r="CP258" i="14"/>
  <c r="CM258" i="14"/>
  <c r="CJ258" i="14"/>
  <c r="CG258" i="14"/>
  <c r="CD258" i="14"/>
  <c r="CA258" i="14"/>
  <c r="BX258" i="14"/>
  <c r="BU258" i="14"/>
  <c r="BR258" i="14"/>
  <c r="BO258" i="14"/>
  <c r="BL258" i="14"/>
  <c r="BI258" i="14"/>
  <c r="BF258" i="14"/>
  <c r="BC258" i="14"/>
  <c r="AZ258" i="14"/>
  <c r="AW258" i="14"/>
  <c r="AT258" i="14"/>
  <c r="AQ258" i="14"/>
  <c r="AN258" i="14"/>
  <c r="AK258" i="14"/>
  <c r="AH258" i="14"/>
  <c r="AE258" i="14"/>
  <c r="AB258" i="14"/>
  <c r="Y258" i="14"/>
  <c r="V258" i="14"/>
  <c r="S258" i="14"/>
  <c r="P258" i="14"/>
  <c r="M258" i="14"/>
  <c r="J258" i="14"/>
  <c r="I258" i="14"/>
  <c r="L258" i="14" s="1"/>
  <c r="O258" i="14" s="1"/>
  <c r="R258" i="14" s="1"/>
  <c r="U258" i="14" s="1"/>
  <c r="X258" i="14" s="1"/>
  <c r="AA258" i="14" s="1"/>
  <c r="AD258" i="14" s="1"/>
  <c r="AG258" i="14" s="1"/>
  <c r="AJ258" i="14" s="1"/>
  <c r="AM258" i="14" s="1"/>
  <c r="AP258" i="14" s="1"/>
  <c r="AS258" i="14" s="1"/>
  <c r="AV258" i="14" s="1"/>
  <c r="AY258" i="14" s="1"/>
  <c r="BB258" i="14" s="1"/>
  <c r="BE258" i="14" s="1"/>
  <c r="BH258" i="14" s="1"/>
  <c r="BK258" i="14" s="1"/>
  <c r="BN258" i="14" s="1"/>
  <c r="BQ258" i="14" s="1"/>
  <c r="BT258" i="14" s="1"/>
  <c r="BW258" i="14" s="1"/>
  <c r="BZ258" i="14" s="1"/>
  <c r="CC258" i="14" s="1"/>
  <c r="CF258" i="14" s="1"/>
  <c r="CI258" i="14" s="1"/>
  <c r="CL258" i="14" s="1"/>
  <c r="CO258" i="14" s="1"/>
  <c r="CR258" i="14" s="1"/>
  <c r="CU258" i="14" s="1"/>
  <c r="CX258" i="14" s="1"/>
  <c r="DA258" i="14" s="1"/>
  <c r="DD258" i="14" s="1"/>
  <c r="DG258" i="14" s="1"/>
  <c r="DJ258" i="14" s="1"/>
  <c r="G258" i="14"/>
  <c r="E258" i="14"/>
  <c r="C258" i="14"/>
  <c r="A258" i="14"/>
  <c r="DH257" i="14"/>
  <c r="DE257" i="14"/>
  <c r="DB257" i="14"/>
  <c r="CY257" i="14"/>
  <c r="CV257" i="14"/>
  <c r="CS257" i="14"/>
  <c r="CP257" i="14"/>
  <c r="CM257" i="14"/>
  <c r="CJ257" i="14"/>
  <c r="CG257" i="14"/>
  <c r="CD257" i="14"/>
  <c r="CA257" i="14"/>
  <c r="BX257" i="14"/>
  <c r="BU257" i="14"/>
  <c r="BR257" i="14"/>
  <c r="BO257" i="14"/>
  <c r="BL257" i="14"/>
  <c r="BI257" i="14"/>
  <c r="BF257" i="14"/>
  <c r="BC257" i="14"/>
  <c r="AZ257" i="14"/>
  <c r="AW257" i="14"/>
  <c r="AT257" i="14"/>
  <c r="AQ257" i="14"/>
  <c r="AN257" i="14"/>
  <c r="AK257" i="14"/>
  <c r="AH257" i="14"/>
  <c r="AE257" i="14"/>
  <c r="AB257" i="14"/>
  <c r="Y257" i="14"/>
  <c r="V257" i="14"/>
  <c r="S257" i="14"/>
  <c r="P257" i="14"/>
  <c r="M257" i="14"/>
  <c r="J257" i="14"/>
  <c r="I257" i="14"/>
  <c r="L257" i="14" s="1"/>
  <c r="O257" i="14" s="1"/>
  <c r="R257" i="14" s="1"/>
  <c r="U257" i="14" s="1"/>
  <c r="X257" i="14" s="1"/>
  <c r="AA257" i="14" s="1"/>
  <c r="AD257" i="14" s="1"/>
  <c r="AG257" i="14" s="1"/>
  <c r="AJ257" i="14" s="1"/>
  <c r="AM257" i="14" s="1"/>
  <c r="AP257" i="14" s="1"/>
  <c r="AS257" i="14" s="1"/>
  <c r="AV257" i="14" s="1"/>
  <c r="AY257" i="14" s="1"/>
  <c r="BB257" i="14" s="1"/>
  <c r="BE257" i="14" s="1"/>
  <c r="BH257" i="14" s="1"/>
  <c r="BK257" i="14" s="1"/>
  <c r="BN257" i="14" s="1"/>
  <c r="BQ257" i="14" s="1"/>
  <c r="BT257" i="14" s="1"/>
  <c r="BW257" i="14" s="1"/>
  <c r="BZ257" i="14" s="1"/>
  <c r="CC257" i="14" s="1"/>
  <c r="CF257" i="14" s="1"/>
  <c r="CI257" i="14" s="1"/>
  <c r="CL257" i="14" s="1"/>
  <c r="CO257" i="14" s="1"/>
  <c r="CR257" i="14" s="1"/>
  <c r="CU257" i="14" s="1"/>
  <c r="CX257" i="14" s="1"/>
  <c r="DA257" i="14" s="1"/>
  <c r="DD257" i="14" s="1"/>
  <c r="DG257" i="14" s="1"/>
  <c r="DJ257" i="14" s="1"/>
  <c r="G257" i="14"/>
  <c r="E257" i="14"/>
  <c r="C257" i="14"/>
  <c r="A257" i="14"/>
  <c r="DH256" i="14"/>
  <c r="DE256" i="14"/>
  <c r="DB256" i="14"/>
  <c r="CY256" i="14"/>
  <c r="CV256" i="14"/>
  <c r="CS256" i="14"/>
  <c r="CP256" i="14"/>
  <c r="CM256" i="14"/>
  <c r="CJ256" i="14"/>
  <c r="CG256" i="14"/>
  <c r="CD256" i="14"/>
  <c r="CA256" i="14"/>
  <c r="BX256" i="14"/>
  <c r="BU256" i="14"/>
  <c r="BR256" i="14"/>
  <c r="BO256" i="14"/>
  <c r="BL256" i="14"/>
  <c r="BI256" i="14"/>
  <c r="BF256" i="14"/>
  <c r="BC256" i="14"/>
  <c r="AZ256" i="14"/>
  <c r="AW256" i="14"/>
  <c r="AT256" i="14"/>
  <c r="AQ256" i="14"/>
  <c r="AN256" i="14"/>
  <c r="AK256" i="14"/>
  <c r="AH256" i="14"/>
  <c r="AE256" i="14"/>
  <c r="AB256" i="14"/>
  <c r="Y256" i="14"/>
  <c r="V256" i="14"/>
  <c r="S256" i="14"/>
  <c r="P256" i="14"/>
  <c r="M256" i="14"/>
  <c r="J256" i="14"/>
  <c r="I256" i="14"/>
  <c r="L256" i="14" s="1"/>
  <c r="O256" i="14" s="1"/>
  <c r="R256" i="14" s="1"/>
  <c r="U256" i="14" s="1"/>
  <c r="X256" i="14" s="1"/>
  <c r="AA256" i="14" s="1"/>
  <c r="AD256" i="14" s="1"/>
  <c r="AG256" i="14" s="1"/>
  <c r="AJ256" i="14" s="1"/>
  <c r="AM256" i="14" s="1"/>
  <c r="AP256" i="14" s="1"/>
  <c r="AS256" i="14" s="1"/>
  <c r="AV256" i="14" s="1"/>
  <c r="AY256" i="14" s="1"/>
  <c r="BB256" i="14" s="1"/>
  <c r="BE256" i="14" s="1"/>
  <c r="BH256" i="14" s="1"/>
  <c r="BK256" i="14" s="1"/>
  <c r="BN256" i="14" s="1"/>
  <c r="BQ256" i="14" s="1"/>
  <c r="BT256" i="14" s="1"/>
  <c r="BW256" i="14" s="1"/>
  <c r="BZ256" i="14" s="1"/>
  <c r="CC256" i="14" s="1"/>
  <c r="CF256" i="14" s="1"/>
  <c r="CI256" i="14" s="1"/>
  <c r="CL256" i="14" s="1"/>
  <c r="CO256" i="14" s="1"/>
  <c r="CR256" i="14" s="1"/>
  <c r="CU256" i="14" s="1"/>
  <c r="CX256" i="14" s="1"/>
  <c r="DA256" i="14" s="1"/>
  <c r="DD256" i="14" s="1"/>
  <c r="DG256" i="14" s="1"/>
  <c r="DJ256" i="14" s="1"/>
  <c r="G256" i="14"/>
  <c r="E256" i="14"/>
  <c r="C256" i="14"/>
  <c r="A256" i="14"/>
  <c r="DH255" i="14"/>
  <c r="DE255" i="14"/>
  <c r="DB255" i="14"/>
  <c r="CY255" i="14"/>
  <c r="CV255" i="14"/>
  <c r="CS255" i="14"/>
  <c r="CP255" i="14"/>
  <c r="CM255" i="14"/>
  <c r="CJ255" i="14"/>
  <c r="CG255" i="14"/>
  <c r="CD255" i="14"/>
  <c r="CA255" i="14"/>
  <c r="BX255" i="14"/>
  <c r="BU255" i="14"/>
  <c r="BR255" i="14"/>
  <c r="BO255" i="14"/>
  <c r="BL255" i="14"/>
  <c r="BI255" i="14"/>
  <c r="BF255" i="14"/>
  <c r="BC255" i="14"/>
  <c r="AZ255" i="14"/>
  <c r="AW255" i="14"/>
  <c r="AT255" i="14"/>
  <c r="AQ255" i="14"/>
  <c r="AN255" i="14"/>
  <c r="AK255" i="14"/>
  <c r="AH255" i="14"/>
  <c r="AE255" i="14"/>
  <c r="AB255" i="14"/>
  <c r="Y255" i="14"/>
  <c r="V255" i="14"/>
  <c r="S255" i="14"/>
  <c r="P255" i="14"/>
  <c r="M255" i="14"/>
  <c r="J255" i="14"/>
  <c r="I255" i="14"/>
  <c r="L255" i="14" s="1"/>
  <c r="O255" i="14" s="1"/>
  <c r="R255" i="14" s="1"/>
  <c r="U255" i="14" s="1"/>
  <c r="X255" i="14" s="1"/>
  <c r="AA255" i="14" s="1"/>
  <c r="AD255" i="14" s="1"/>
  <c r="AG255" i="14" s="1"/>
  <c r="AJ255" i="14" s="1"/>
  <c r="AM255" i="14" s="1"/>
  <c r="AP255" i="14" s="1"/>
  <c r="AS255" i="14" s="1"/>
  <c r="AV255" i="14" s="1"/>
  <c r="AY255" i="14" s="1"/>
  <c r="BB255" i="14" s="1"/>
  <c r="BE255" i="14" s="1"/>
  <c r="BH255" i="14" s="1"/>
  <c r="BK255" i="14" s="1"/>
  <c r="BN255" i="14" s="1"/>
  <c r="BQ255" i="14" s="1"/>
  <c r="BT255" i="14" s="1"/>
  <c r="BW255" i="14" s="1"/>
  <c r="BZ255" i="14" s="1"/>
  <c r="CC255" i="14" s="1"/>
  <c r="CF255" i="14" s="1"/>
  <c r="CI255" i="14" s="1"/>
  <c r="CL255" i="14" s="1"/>
  <c r="CO255" i="14" s="1"/>
  <c r="CR255" i="14" s="1"/>
  <c r="CU255" i="14" s="1"/>
  <c r="CX255" i="14" s="1"/>
  <c r="DA255" i="14" s="1"/>
  <c r="DD255" i="14" s="1"/>
  <c r="DG255" i="14" s="1"/>
  <c r="DJ255" i="14" s="1"/>
  <c r="G255" i="14"/>
  <c r="E255" i="14"/>
  <c r="C255" i="14"/>
  <c r="A255" i="14"/>
  <c r="DH254" i="14"/>
  <c r="DE254" i="14"/>
  <c r="DB254" i="14"/>
  <c r="CY254" i="14"/>
  <c r="CV254" i="14"/>
  <c r="CS254" i="14"/>
  <c r="CP254" i="14"/>
  <c r="CM254" i="14"/>
  <c r="CJ254" i="14"/>
  <c r="CG254" i="14"/>
  <c r="CD254" i="14"/>
  <c r="CA254" i="14"/>
  <c r="BX254" i="14"/>
  <c r="BU254" i="14"/>
  <c r="BR254" i="14"/>
  <c r="BO254" i="14"/>
  <c r="BL254" i="14"/>
  <c r="BI254" i="14"/>
  <c r="BF254" i="14"/>
  <c r="BC254" i="14"/>
  <c r="AZ254" i="14"/>
  <c r="AW254" i="14"/>
  <c r="AT254" i="14"/>
  <c r="AQ254" i="14"/>
  <c r="AN254" i="14"/>
  <c r="AK254" i="14"/>
  <c r="AH254" i="14"/>
  <c r="AE254" i="14"/>
  <c r="AB254" i="14"/>
  <c r="Y254" i="14"/>
  <c r="V254" i="14"/>
  <c r="S254" i="14"/>
  <c r="P254" i="14"/>
  <c r="M254" i="14"/>
  <c r="J254" i="14"/>
  <c r="I254" i="14"/>
  <c r="L254" i="14" s="1"/>
  <c r="O254" i="14" s="1"/>
  <c r="R254" i="14" s="1"/>
  <c r="U254" i="14" s="1"/>
  <c r="X254" i="14" s="1"/>
  <c r="AA254" i="14" s="1"/>
  <c r="AD254" i="14" s="1"/>
  <c r="AG254" i="14" s="1"/>
  <c r="AJ254" i="14" s="1"/>
  <c r="AM254" i="14" s="1"/>
  <c r="AP254" i="14" s="1"/>
  <c r="AS254" i="14" s="1"/>
  <c r="AV254" i="14" s="1"/>
  <c r="AY254" i="14" s="1"/>
  <c r="BB254" i="14" s="1"/>
  <c r="BE254" i="14" s="1"/>
  <c r="BH254" i="14" s="1"/>
  <c r="BK254" i="14" s="1"/>
  <c r="BN254" i="14" s="1"/>
  <c r="BQ254" i="14" s="1"/>
  <c r="BT254" i="14" s="1"/>
  <c r="BW254" i="14" s="1"/>
  <c r="BZ254" i="14" s="1"/>
  <c r="CC254" i="14" s="1"/>
  <c r="CF254" i="14" s="1"/>
  <c r="CI254" i="14" s="1"/>
  <c r="CL254" i="14" s="1"/>
  <c r="CO254" i="14" s="1"/>
  <c r="CR254" i="14" s="1"/>
  <c r="CU254" i="14" s="1"/>
  <c r="CX254" i="14" s="1"/>
  <c r="DA254" i="14" s="1"/>
  <c r="DD254" i="14" s="1"/>
  <c r="DG254" i="14" s="1"/>
  <c r="DJ254" i="14" s="1"/>
  <c r="G254" i="14"/>
  <c r="E254" i="14"/>
  <c r="C254" i="14"/>
  <c r="A254" i="14"/>
  <c r="DH253" i="14"/>
  <c r="DE253" i="14"/>
  <c r="DB253" i="14"/>
  <c r="CY253" i="14"/>
  <c r="CV253" i="14"/>
  <c r="CS253" i="14"/>
  <c r="CP253" i="14"/>
  <c r="CM253" i="14"/>
  <c r="CJ253" i="14"/>
  <c r="CD253" i="14"/>
  <c r="CA253" i="14"/>
  <c r="BX253" i="14"/>
  <c r="BU253" i="14"/>
  <c r="BR253" i="14"/>
  <c r="BO253" i="14"/>
  <c r="BL253" i="14"/>
  <c r="BI253" i="14"/>
  <c r="BF253" i="14"/>
  <c r="BC253" i="14"/>
  <c r="AZ253" i="14"/>
  <c r="AW253" i="14"/>
  <c r="AT253" i="14"/>
  <c r="AQ253" i="14"/>
  <c r="AN253" i="14"/>
  <c r="AK253" i="14"/>
  <c r="AH253" i="14"/>
  <c r="AE253" i="14"/>
  <c r="AB253" i="14"/>
  <c r="Y253" i="14"/>
  <c r="V253" i="14"/>
  <c r="S253" i="14"/>
  <c r="P253" i="14"/>
  <c r="M253" i="14"/>
  <c r="J253" i="14"/>
  <c r="I253" i="14"/>
  <c r="L253" i="14" s="1"/>
  <c r="O253" i="14" s="1"/>
  <c r="R253" i="14" s="1"/>
  <c r="U253" i="14" s="1"/>
  <c r="X253" i="14" s="1"/>
  <c r="AA253" i="14" s="1"/>
  <c r="AD253" i="14" s="1"/>
  <c r="AG253" i="14" s="1"/>
  <c r="AJ253" i="14" s="1"/>
  <c r="AM253" i="14" s="1"/>
  <c r="AP253" i="14" s="1"/>
  <c r="AS253" i="14" s="1"/>
  <c r="AV253" i="14" s="1"/>
  <c r="AY253" i="14" s="1"/>
  <c r="BB253" i="14" s="1"/>
  <c r="BE253" i="14" s="1"/>
  <c r="BH253" i="14" s="1"/>
  <c r="BK253" i="14" s="1"/>
  <c r="BN253" i="14" s="1"/>
  <c r="BQ253" i="14" s="1"/>
  <c r="BT253" i="14" s="1"/>
  <c r="BW253" i="14" s="1"/>
  <c r="BZ253" i="14" s="1"/>
  <c r="CC253" i="14" s="1"/>
  <c r="CF253" i="14" s="1"/>
  <c r="CI253" i="14" s="1"/>
  <c r="CL253" i="14" s="1"/>
  <c r="CO253" i="14" s="1"/>
  <c r="CR253" i="14" s="1"/>
  <c r="CU253" i="14" s="1"/>
  <c r="CX253" i="14" s="1"/>
  <c r="DA253" i="14" s="1"/>
  <c r="DD253" i="14" s="1"/>
  <c r="DG253" i="14" s="1"/>
  <c r="DJ253" i="14" s="1"/>
  <c r="G253" i="14"/>
  <c r="E253" i="14"/>
  <c r="CG253" i="14" s="1"/>
  <c r="C253" i="14"/>
  <c r="A253" i="14"/>
  <c r="DH252" i="14"/>
  <c r="DE252" i="14"/>
  <c r="DB252" i="14"/>
  <c r="CY252" i="14"/>
  <c r="CV252" i="14"/>
  <c r="CS252" i="14"/>
  <c r="CP252" i="14"/>
  <c r="CM252" i="14"/>
  <c r="CJ252" i="14"/>
  <c r="CG252" i="14"/>
  <c r="CA252" i="14"/>
  <c r="BX252" i="14"/>
  <c r="BU252" i="14"/>
  <c r="BR252" i="14"/>
  <c r="BO252" i="14"/>
  <c r="BL252" i="14"/>
  <c r="BI252" i="14"/>
  <c r="BF252" i="14"/>
  <c r="BC252" i="14"/>
  <c r="AZ252" i="14"/>
  <c r="AW252" i="14"/>
  <c r="AT252" i="14"/>
  <c r="AQ252" i="14"/>
  <c r="AN252" i="14"/>
  <c r="AK252" i="14"/>
  <c r="AH252" i="14"/>
  <c r="AE252" i="14"/>
  <c r="AB252" i="14"/>
  <c r="Y252" i="14"/>
  <c r="V252" i="14"/>
  <c r="S252" i="14"/>
  <c r="P252" i="14"/>
  <c r="M252" i="14"/>
  <c r="J252" i="14"/>
  <c r="I252" i="14"/>
  <c r="L252" i="14" s="1"/>
  <c r="O252" i="14" s="1"/>
  <c r="R252" i="14" s="1"/>
  <c r="U252" i="14" s="1"/>
  <c r="X252" i="14" s="1"/>
  <c r="AA252" i="14" s="1"/>
  <c r="AD252" i="14" s="1"/>
  <c r="AG252" i="14" s="1"/>
  <c r="AJ252" i="14" s="1"/>
  <c r="AM252" i="14" s="1"/>
  <c r="AP252" i="14" s="1"/>
  <c r="AS252" i="14" s="1"/>
  <c r="AV252" i="14" s="1"/>
  <c r="AY252" i="14" s="1"/>
  <c r="BB252" i="14" s="1"/>
  <c r="BE252" i="14" s="1"/>
  <c r="BH252" i="14" s="1"/>
  <c r="BK252" i="14" s="1"/>
  <c r="BN252" i="14" s="1"/>
  <c r="BQ252" i="14" s="1"/>
  <c r="BT252" i="14" s="1"/>
  <c r="BW252" i="14" s="1"/>
  <c r="BZ252" i="14" s="1"/>
  <c r="CC252" i="14" s="1"/>
  <c r="CF252" i="14" s="1"/>
  <c r="CI252" i="14" s="1"/>
  <c r="CL252" i="14" s="1"/>
  <c r="CO252" i="14" s="1"/>
  <c r="CR252" i="14" s="1"/>
  <c r="CU252" i="14" s="1"/>
  <c r="CX252" i="14" s="1"/>
  <c r="DA252" i="14" s="1"/>
  <c r="DD252" i="14" s="1"/>
  <c r="DG252" i="14" s="1"/>
  <c r="DJ252" i="14" s="1"/>
  <c r="G252" i="14"/>
  <c r="E252" i="14"/>
  <c r="CD252" i="14" s="1"/>
  <c r="C252" i="14"/>
  <c r="A252" i="14"/>
  <c r="DH251" i="14"/>
  <c r="DE251" i="14"/>
  <c r="DB251" i="14"/>
  <c r="CY251" i="14"/>
  <c r="CV251" i="14"/>
  <c r="CS251" i="14"/>
  <c r="CP251" i="14"/>
  <c r="CM251" i="14"/>
  <c r="CJ251" i="14"/>
  <c r="CG251" i="14"/>
  <c r="CA251" i="14"/>
  <c r="BX251" i="14"/>
  <c r="BU251" i="14"/>
  <c r="BR251" i="14"/>
  <c r="BO251" i="14"/>
  <c r="BL251" i="14"/>
  <c r="BI251" i="14"/>
  <c r="BF251" i="14"/>
  <c r="BC251" i="14"/>
  <c r="AZ251" i="14"/>
  <c r="AW251" i="14"/>
  <c r="AT251" i="14"/>
  <c r="AQ251" i="14"/>
  <c r="AN251" i="14"/>
  <c r="AK251" i="14"/>
  <c r="AH251" i="14"/>
  <c r="AE251" i="14"/>
  <c r="AB251" i="14"/>
  <c r="Y251" i="14"/>
  <c r="V251" i="14"/>
  <c r="S251" i="14"/>
  <c r="P251" i="14"/>
  <c r="M251" i="14"/>
  <c r="J251" i="14"/>
  <c r="I251" i="14"/>
  <c r="L251" i="14" s="1"/>
  <c r="O251" i="14" s="1"/>
  <c r="R251" i="14" s="1"/>
  <c r="U251" i="14" s="1"/>
  <c r="X251" i="14" s="1"/>
  <c r="AA251" i="14" s="1"/>
  <c r="AD251" i="14" s="1"/>
  <c r="AG251" i="14" s="1"/>
  <c r="AJ251" i="14" s="1"/>
  <c r="AM251" i="14" s="1"/>
  <c r="AP251" i="14" s="1"/>
  <c r="AS251" i="14" s="1"/>
  <c r="AV251" i="14" s="1"/>
  <c r="AY251" i="14" s="1"/>
  <c r="BB251" i="14" s="1"/>
  <c r="BE251" i="14" s="1"/>
  <c r="BH251" i="14" s="1"/>
  <c r="BK251" i="14" s="1"/>
  <c r="BN251" i="14" s="1"/>
  <c r="BQ251" i="14" s="1"/>
  <c r="BT251" i="14" s="1"/>
  <c r="BW251" i="14" s="1"/>
  <c r="BZ251" i="14" s="1"/>
  <c r="CC251" i="14" s="1"/>
  <c r="CF251" i="14" s="1"/>
  <c r="CI251" i="14" s="1"/>
  <c r="CL251" i="14" s="1"/>
  <c r="CO251" i="14" s="1"/>
  <c r="CR251" i="14" s="1"/>
  <c r="CU251" i="14" s="1"/>
  <c r="CX251" i="14" s="1"/>
  <c r="DA251" i="14" s="1"/>
  <c r="DD251" i="14" s="1"/>
  <c r="DG251" i="14" s="1"/>
  <c r="DJ251" i="14" s="1"/>
  <c r="G251" i="14"/>
  <c r="E251" i="14"/>
  <c r="CD251" i="14" s="1"/>
  <c r="C251" i="14"/>
  <c r="A251" i="14"/>
  <c r="DH250" i="14"/>
  <c r="DE250" i="14"/>
  <c r="DB250" i="14"/>
  <c r="CY250" i="14"/>
  <c r="CV250" i="14"/>
  <c r="CS250" i="14"/>
  <c r="CP250" i="14"/>
  <c r="CM250" i="14"/>
  <c r="CJ250" i="14"/>
  <c r="CG250" i="14"/>
  <c r="CA250" i="14"/>
  <c r="BX250" i="14"/>
  <c r="BU250" i="14"/>
  <c r="BR250" i="14"/>
  <c r="BO250" i="14"/>
  <c r="BL250" i="14"/>
  <c r="BI250" i="14"/>
  <c r="BF250" i="14"/>
  <c r="BC250" i="14"/>
  <c r="AZ250" i="14"/>
  <c r="AW250" i="14"/>
  <c r="AT250" i="14"/>
  <c r="AQ250" i="14"/>
  <c r="AN250" i="14"/>
  <c r="AK250" i="14"/>
  <c r="AH250" i="14"/>
  <c r="AE250" i="14"/>
  <c r="AB250" i="14"/>
  <c r="Y250" i="14"/>
  <c r="V250" i="14"/>
  <c r="S250" i="14"/>
  <c r="P250" i="14"/>
  <c r="M250" i="14"/>
  <c r="J250" i="14"/>
  <c r="I250" i="14"/>
  <c r="L250" i="14" s="1"/>
  <c r="O250" i="14" s="1"/>
  <c r="R250" i="14" s="1"/>
  <c r="U250" i="14" s="1"/>
  <c r="X250" i="14" s="1"/>
  <c r="AA250" i="14" s="1"/>
  <c r="AD250" i="14" s="1"/>
  <c r="AG250" i="14" s="1"/>
  <c r="AJ250" i="14" s="1"/>
  <c r="AM250" i="14" s="1"/>
  <c r="AP250" i="14" s="1"/>
  <c r="AS250" i="14" s="1"/>
  <c r="AV250" i="14" s="1"/>
  <c r="AY250" i="14" s="1"/>
  <c r="BB250" i="14" s="1"/>
  <c r="BE250" i="14" s="1"/>
  <c r="BH250" i="14" s="1"/>
  <c r="BK250" i="14" s="1"/>
  <c r="BN250" i="14" s="1"/>
  <c r="BQ250" i="14" s="1"/>
  <c r="BT250" i="14" s="1"/>
  <c r="BW250" i="14" s="1"/>
  <c r="BZ250" i="14" s="1"/>
  <c r="CC250" i="14" s="1"/>
  <c r="CF250" i="14" s="1"/>
  <c r="CI250" i="14" s="1"/>
  <c r="CL250" i="14" s="1"/>
  <c r="CO250" i="14" s="1"/>
  <c r="CR250" i="14" s="1"/>
  <c r="CU250" i="14" s="1"/>
  <c r="CX250" i="14" s="1"/>
  <c r="DA250" i="14" s="1"/>
  <c r="DD250" i="14" s="1"/>
  <c r="DG250" i="14" s="1"/>
  <c r="DJ250" i="14" s="1"/>
  <c r="G250" i="14"/>
  <c r="E250" i="14"/>
  <c r="CD250" i="14" s="1"/>
  <c r="C250" i="14"/>
  <c r="A250" i="14"/>
  <c r="DH249" i="14"/>
  <c r="DE249" i="14"/>
  <c r="DB249" i="14"/>
  <c r="CY249" i="14"/>
  <c r="CV249" i="14"/>
  <c r="CS249" i="14"/>
  <c r="CP249" i="14"/>
  <c r="CM249" i="14"/>
  <c r="CJ249" i="14"/>
  <c r="CG249" i="14"/>
  <c r="CA249" i="14"/>
  <c r="BX249" i="14"/>
  <c r="BU249" i="14"/>
  <c r="BR249" i="14"/>
  <c r="BO249" i="14"/>
  <c r="BL249" i="14"/>
  <c r="BI249" i="14"/>
  <c r="BF249" i="14"/>
  <c r="BC249" i="14"/>
  <c r="AZ249" i="14"/>
  <c r="AW249" i="14"/>
  <c r="AT249" i="14"/>
  <c r="AQ249" i="14"/>
  <c r="AN249" i="14"/>
  <c r="AK249" i="14"/>
  <c r="AH249" i="14"/>
  <c r="AE249" i="14"/>
  <c r="AB249" i="14"/>
  <c r="Y249" i="14"/>
  <c r="V249" i="14"/>
  <c r="S249" i="14"/>
  <c r="P249" i="14"/>
  <c r="M249" i="14"/>
  <c r="J249" i="14"/>
  <c r="I249" i="14"/>
  <c r="L249" i="14" s="1"/>
  <c r="O249" i="14" s="1"/>
  <c r="R249" i="14" s="1"/>
  <c r="U249" i="14" s="1"/>
  <c r="X249" i="14" s="1"/>
  <c r="AA249" i="14" s="1"/>
  <c r="AD249" i="14" s="1"/>
  <c r="AG249" i="14" s="1"/>
  <c r="AJ249" i="14" s="1"/>
  <c r="AM249" i="14" s="1"/>
  <c r="AP249" i="14" s="1"/>
  <c r="AS249" i="14" s="1"/>
  <c r="AV249" i="14" s="1"/>
  <c r="AY249" i="14" s="1"/>
  <c r="BB249" i="14" s="1"/>
  <c r="BE249" i="14" s="1"/>
  <c r="BH249" i="14" s="1"/>
  <c r="BK249" i="14" s="1"/>
  <c r="BN249" i="14" s="1"/>
  <c r="BQ249" i="14" s="1"/>
  <c r="BT249" i="14" s="1"/>
  <c r="BW249" i="14" s="1"/>
  <c r="BZ249" i="14" s="1"/>
  <c r="CC249" i="14" s="1"/>
  <c r="CF249" i="14" s="1"/>
  <c r="CI249" i="14" s="1"/>
  <c r="CL249" i="14" s="1"/>
  <c r="CO249" i="14" s="1"/>
  <c r="CR249" i="14" s="1"/>
  <c r="CU249" i="14" s="1"/>
  <c r="CX249" i="14" s="1"/>
  <c r="DA249" i="14" s="1"/>
  <c r="DD249" i="14" s="1"/>
  <c r="DG249" i="14" s="1"/>
  <c r="DJ249" i="14" s="1"/>
  <c r="G249" i="14"/>
  <c r="E249" i="14"/>
  <c r="CD249" i="14" s="1"/>
  <c r="C249" i="14"/>
  <c r="A249" i="14"/>
  <c r="DH248" i="14"/>
  <c r="DE248" i="14"/>
  <c r="DB248" i="14"/>
  <c r="CY248" i="14"/>
  <c r="CV248" i="14"/>
  <c r="CS248" i="14"/>
  <c r="CP248" i="14"/>
  <c r="CM248" i="14"/>
  <c r="CJ248" i="14"/>
  <c r="CG248" i="14"/>
  <c r="CD248" i="14"/>
  <c r="CA248" i="14"/>
  <c r="BX248" i="14"/>
  <c r="BU248" i="14"/>
  <c r="BR248" i="14"/>
  <c r="BO248" i="14"/>
  <c r="BI248" i="14"/>
  <c r="BF248" i="14"/>
  <c r="BC248" i="14"/>
  <c r="AZ248" i="14"/>
  <c r="AW248" i="14"/>
  <c r="AT248" i="14"/>
  <c r="AQ248" i="14"/>
  <c r="AN248" i="14"/>
  <c r="AK248" i="14"/>
  <c r="AH248" i="14"/>
  <c r="AE248" i="14"/>
  <c r="AB248" i="14"/>
  <c r="Y248" i="14"/>
  <c r="V248" i="14"/>
  <c r="S248" i="14"/>
  <c r="P248" i="14"/>
  <c r="M248" i="14"/>
  <c r="J248" i="14"/>
  <c r="I248" i="14"/>
  <c r="L248" i="14" s="1"/>
  <c r="O248" i="14" s="1"/>
  <c r="R248" i="14" s="1"/>
  <c r="U248" i="14" s="1"/>
  <c r="X248" i="14" s="1"/>
  <c r="AA248" i="14" s="1"/>
  <c r="AD248" i="14" s="1"/>
  <c r="AG248" i="14" s="1"/>
  <c r="AJ248" i="14" s="1"/>
  <c r="AM248" i="14" s="1"/>
  <c r="AP248" i="14" s="1"/>
  <c r="AS248" i="14" s="1"/>
  <c r="AV248" i="14" s="1"/>
  <c r="AY248" i="14" s="1"/>
  <c r="BB248" i="14" s="1"/>
  <c r="BE248" i="14" s="1"/>
  <c r="BH248" i="14" s="1"/>
  <c r="BK248" i="14" s="1"/>
  <c r="BN248" i="14" s="1"/>
  <c r="BQ248" i="14" s="1"/>
  <c r="BT248" i="14" s="1"/>
  <c r="BW248" i="14" s="1"/>
  <c r="BZ248" i="14" s="1"/>
  <c r="CC248" i="14" s="1"/>
  <c r="CF248" i="14" s="1"/>
  <c r="CI248" i="14" s="1"/>
  <c r="CL248" i="14" s="1"/>
  <c r="CO248" i="14" s="1"/>
  <c r="CR248" i="14" s="1"/>
  <c r="CU248" i="14" s="1"/>
  <c r="CX248" i="14" s="1"/>
  <c r="DA248" i="14" s="1"/>
  <c r="DD248" i="14" s="1"/>
  <c r="DG248" i="14" s="1"/>
  <c r="DJ248" i="14" s="1"/>
  <c r="G248" i="14"/>
  <c r="E248" i="14"/>
  <c r="BL248" i="14" s="1"/>
  <c r="C248" i="14"/>
  <c r="A248" i="14"/>
  <c r="E247" i="14"/>
  <c r="A247" i="14"/>
  <c r="DH246" i="14"/>
  <c r="DE246" i="14"/>
  <c r="DB246" i="14"/>
  <c r="CY246" i="14"/>
  <c r="CV246" i="14"/>
  <c r="CS246" i="14"/>
  <c r="CP246" i="14"/>
  <c r="CM246" i="14"/>
  <c r="CJ246" i="14"/>
  <c r="CG246" i="14"/>
  <c r="CD246" i="14"/>
  <c r="CA246" i="14"/>
  <c r="BX246" i="14"/>
  <c r="BU246" i="14"/>
  <c r="BR246" i="14"/>
  <c r="BO246" i="14"/>
  <c r="BL246" i="14"/>
  <c r="BI246" i="14"/>
  <c r="BF246" i="14"/>
  <c r="BC246" i="14"/>
  <c r="AZ246" i="14"/>
  <c r="AW246" i="14"/>
  <c r="AT246" i="14"/>
  <c r="AQ246" i="14"/>
  <c r="AN246" i="14"/>
  <c r="AK246" i="14"/>
  <c r="AH246" i="14"/>
  <c r="AE246" i="14"/>
  <c r="AB246" i="14"/>
  <c r="Y246" i="14"/>
  <c r="V246" i="14"/>
  <c r="S246" i="14"/>
  <c r="P246" i="14"/>
  <c r="M246" i="14"/>
  <c r="J246" i="14"/>
  <c r="I246" i="14"/>
  <c r="L246" i="14" s="1"/>
  <c r="O246" i="14" s="1"/>
  <c r="R246" i="14" s="1"/>
  <c r="U246" i="14" s="1"/>
  <c r="X246" i="14" s="1"/>
  <c r="AA246" i="14" s="1"/>
  <c r="AD246" i="14" s="1"/>
  <c r="AG246" i="14" s="1"/>
  <c r="AJ246" i="14" s="1"/>
  <c r="AM246" i="14" s="1"/>
  <c r="AP246" i="14" s="1"/>
  <c r="AS246" i="14" s="1"/>
  <c r="AV246" i="14" s="1"/>
  <c r="AY246" i="14" s="1"/>
  <c r="BB246" i="14" s="1"/>
  <c r="BE246" i="14" s="1"/>
  <c r="BH246" i="14" s="1"/>
  <c r="BK246" i="14" s="1"/>
  <c r="BN246" i="14" s="1"/>
  <c r="BQ246" i="14" s="1"/>
  <c r="BT246" i="14" s="1"/>
  <c r="BW246" i="14" s="1"/>
  <c r="BZ246" i="14" s="1"/>
  <c r="CC246" i="14" s="1"/>
  <c r="CF246" i="14" s="1"/>
  <c r="CI246" i="14" s="1"/>
  <c r="CL246" i="14" s="1"/>
  <c r="CO246" i="14" s="1"/>
  <c r="CR246" i="14" s="1"/>
  <c r="CU246" i="14" s="1"/>
  <c r="CX246" i="14" s="1"/>
  <c r="DA246" i="14" s="1"/>
  <c r="DD246" i="14" s="1"/>
  <c r="DG246" i="14" s="1"/>
  <c r="DJ246" i="14" s="1"/>
  <c r="G246" i="14"/>
  <c r="E246" i="14"/>
  <c r="C246" i="14"/>
  <c r="A246" i="14"/>
  <c r="DH245" i="14"/>
  <c r="DE245" i="14"/>
  <c r="CY245" i="14"/>
  <c r="CV245" i="14"/>
  <c r="CS245" i="14"/>
  <c r="CP245" i="14"/>
  <c r="CM245" i="14"/>
  <c r="CJ245" i="14"/>
  <c r="CG245" i="14"/>
  <c r="CD245" i="14"/>
  <c r="CA245" i="14"/>
  <c r="BX245" i="14"/>
  <c r="BU245" i="14"/>
  <c r="BR245" i="14"/>
  <c r="BO245" i="14"/>
  <c r="BL245" i="14"/>
  <c r="BI245" i="14"/>
  <c r="BF245" i="14"/>
  <c r="BC245" i="14"/>
  <c r="AZ245" i="14"/>
  <c r="AW245" i="14"/>
  <c r="AT245" i="14"/>
  <c r="AQ245" i="14"/>
  <c r="AN245" i="14"/>
  <c r="AK245" i="14"/>
  <c r="AH245" i="14"/>
  <c r="AE245" i="14"/>
  <c r="AB245" i="14"/>
  <c r="Y245" i="14"/>
  <c r="V245" i="14"/>
  <c r="S245" i="14"/>
  <c r="P245" i="14"/>
  <c r="M245" i="14"/>
  <c r="J245" i="14"/>
  <c r="I245" i="14"/>
  <c r="L245" i="14" s="1"/>
  <c r="O245" i="14" s="1"/>
  <c r="R245" i="14" s="1"/>
  <c r="U245" i="14" s="1"/>
  <c r="X245" i="14" s="1"/>
  <c r="AA245" i="14" s="1"/>
  <c r="AD245" i="14" s="1"/>
  <c r="AG245" i="14" s="1"/>
  <c r="AJ245" i="14" s="1"/>
  <c r="AM245" i="14" s="1"/>
  <c r="AP245" i="14" s="1"/>
  <c r="AS245" i="14" s="1"/>
  <c r="AV245" i="14" s="1"/>
  <c r="AY245" i="14" s="1"/>
  <c r="BB245" i="14" s="1"/>
  <c r="BE245" i="14" s="1"/>
  <c r="BH245" i="14" s="1"/>
  <c r="BK245" i="14" s="1"/>
  <c r="BN245" i="14" s="1"/>
  <c r="BQ245" i="14" s="1"/>
  <c r="BT245" i="14" s="1"/>
  <c r="BW245" i="14" s="1"/>
  <c r="BZ245" i="14" s="1"/>
  <c r="CC245" i="14" s="1"/>
  <c r="CF245" i="14" s="1"/>
  <c r="CI245" i="14" s="1"/>
  <c r="CL245" i="14" s="1"/>
  <c r="CO245" i="14" s="1"/>
  <c r="CR245" i="14" s="1"/>
  <c r="CU245" i="14" s="1"/>
  <c r="CX245" i="14" s="1"/>
  <c r="DA245" i="14" s="1"/>
  <c r="DD245" i="14" s="1"/>
  <c r="DG245" i="14" s="1"/>
  <c r="DJ245" i="14" s="1"/>
  <c r="G245" i="14"/>
  <c r="E245" i="14"/>
  <c r="DB245" i="14" s="1"/>
  <c r="C245" i="14"/>
  <c r="A245" i="14"/>
  <c r="DH244" i="14"/>
  <c r="DE244" i="14"/>
  <c r="DB244" i="14"/>
  <c r="CY244" i="14"/>
  <c r="CV244" i="14"/>
  <c r="CS244" i="14"/>
  <c r="CP244" i="14"/>
  <c r="CM244" i="14"/>
  <c r="CJ244" i="14"/>
  <c r="CG244" i="14"/>
  <c r="CD244" i="14"/>
  <c r="CA244" i="14"/>
  <c r="BX244" i="14"/>
  <c r="BU244" i="14"/>
  <c r="BR244" i="14"/>
  <c r="BO244" i="14"/>
  <c r="BL244" i="14"/>
  <c r="BI244" i="14"/>
  <c r="BF244" i="14"/>
  <c r="BC244" i="14"/>
  <c r="AZ244" i="14"/>
  <c r="AW244" i="14"/>
  <c r="AT244" i="14"/>
  <c r="AQ244" i="14"/>
  <c r="AN244" i="14"/>
  <c r="AK244" i="14"/>
  <c r="AH244" i="14"/>
  <c r="AE244" i="14"/>
  <c r="AB244" i="14"/>
  <c r="Y244" i="14"/>
  <c r="V244" i="14"/>
  <c r="S244" i="14"/>
  <c r="P244" i="14"/>
  <c r="M244" i="14"/>
  <c r="J244" i="14"/>
  <c r="I244" i="14"/>
  <c r="L244" i="14" s="1"/>
  <c r="O244" i="14" s="1"/>
  <c r="R244" i="14" s="1"/>
  <c r="U244" i="14" s="1"/>
  <c r="X244" i="14" s="1"/>
  <c r="AA244" i="14" s="1"/>
  <c r="AD244" i="14" s="1"/>
  <c r="AG244" i="14" s="1"/>
  <c r="AJ244" i="14" s="1"/>
  <c r="AM244" i="14" s="1"/>
  <c r="AP244" i="14" s="1"/>
  <c r="AS244" i="14" s="1"/>
  <c r="AV244" i="14" s="1"/>
  <c r="AY244" i="14" s="1"/>
  <c r="BB244" i="14" s="1"/>
  <c r="BE244" i="14" s="1"/>
  <c r="BH244" i="14" s="1"/>
  <c r="BK244" i="14" s="1"/>
  <c r="BN244" i="14" s="1"/>
  <c r="BQ244" i="14" s="1"/>
  <c r="BT244" i="14" s="1"/>
  <c r="BW244" i="14" s="1"/>
  <c r="BZ244" i="14" s="1"/>
  <c r="CC244" i="14" s="1"/>
  <c r="CF244" i="14" s="1"/>
  <c r="CI244" i="14" s="1"/>
  <c r="CL244" i="14" s="1"/>
  <c r="CO244" i="14" s="1"/>
  <c r="CR244" i="14" s="1"/>
  <c r="CU244" i="14" s="1"/>
  <c r="CX244" i="14" s="1"/>
  <c r="DA244" i="14" s="1"/>
  <c r="DD244" i="14" s="1"/>
  <c r="DG244" i="14" s="1"/>
  <c r="DJ244" i="14" s="1"/>
  <c r="G244" i="14"/>
  <c r="E244" i="14"/>
  <c r="C244" i="14"/>
  <c r="A244" i="14"/>
  <c r="DH243" i="14"/>
  <c r="DE243" i="14"/>
  <c r="DB243" i="14"/>
  <c r="CY243" i="14"/>
  <c r="CV243" i="14"/>
  <c r="CS243" i="14"/>
  <c r="CP243" i="14"/>
  <c r="CM243" i="14"/>
  <c r="CJ243" i="14"/>
  <c r="CG243" i="14"/>
  <c r="CD243" i="14"/>
  <c r="CA243" i="14"/>
  <c r="BX243" i="14"/>
  <c r="BU243" i="14"/>
  <c r="BR243" i="14"/>
  <c r="BO243" i="14"/>
  <c r="BL243" i="14"/>
  <c r="BI243" i="14"/>
  <c r="BF243" i="14"/>
  <c r="BC243" i="14"/>
  <c r="AZ243" i="14"/>
  <c r="AW243" i="14"/>
  <c r="AT243" i="14"/>
  <c r="AQ243" i="14"/>
  <c r="AN243" i="14"/>
  <c r="AK243" i="14"/>
  <c r="AH243" i="14"/>
  <c r="AE243" i="14"/>
  <c r="AB243" i="14"/>
  <c r="Y243" i="14"/>
  <c r="V243" i="14"/>
  <c r="S243" i="14"/>
  <c r="P243" i="14"/>
  <c r="M243" i="14"/>
  <c r="J243" i="14"/>
  <c r="I243" i="14"/>
  <c r="L243" i="14" s="1"/>
  <c r="O243" i="14" s="1"/>
  <c r="R243" i="14" s="1"/>
  <c r="U243" i="14" s="1"/>
  <c r="X243" i="14" s="1"/>
  <c r="AA243" i="14" s="1"/>
  <c r="AD243" i="14" s="1"/>
  <c r="AG243" i="14" s="1"/>
  <c r="AJ243" i="14" s="1"/>
  <c r="AM243" i="14" s="1"/>
  <c r="AP243" i="14" s="1"/>
  <c r="AS243" i="14" s="1"/>
  <c r="AV243" i="14" s="1"/>
  <c r="AY243" i="14" s="1"/>
  <c r="BB243" i="14" s="1"/>
  <c r="BE243" i="14" s="1"/>
  <c r="BH243" i="14" s="1"/>
  <c r="BK243" i="14" s="1"/>
  <c r="BN243" i="14" s="1"/>
  <c r="BQ243" i="14" s="1"/>
  <c r="BT243" i="14" s="1"/>
  <c r="BW243" i="14" s="1"/>
  <c r="BZ243" i="14" s="1"/>
  <c r="CC243" i="14" s="1"/>
  <c r="CF243" i="14" s="1"/>
  <c r="CI243" i="14" s="1"/>
  <c r="CL243" i="14" s="1"/>
  <c r="CO243" i="14" s="1"/>
  <c r="CR243" i="14" s="1"/>
  <c r="CU243" i="14" s="1"/>
  <c r="CX243" i="14" s="1"/>
  <c r="DA243" i="14" s="1"/>
  <c r="DD243" i="14" s="1"/>
  <c r="DG243" i="14" s="1"/>
  <c r="DJ243" i="14" s="1"/>
  <c r="G243" i="14"/>
  <c r="E243" i="14"/>
  <c r="C243" i="14"/>
  <c r="A243" i="14"/>
  <c r="DH242" i="14"/>
  <c r="DE242" i="14"/>
  <c r="CY242" i="14"/>
  <c r="CV242" i="14"/>
  <c r="CS242" i="14"/>
  <c r="CP242" i="14"/>
  <c r="CM242" i="14"/>
  <c r="CJ242" i="14"/>
  <c r="CG242" i="14"/>
  <c r="CD242" i="14"/>
  <c r="CA242" i="14"/>
  <c r="BX242" i="14"/>
  <c r="BU242" i="14"/>
  <c r="BR242" i="14"/>
  <c r="BO242" i="14"/>
  <c r="BL242" i="14"/>
  <c r="BI242" i="14"/>
  <c r="BF242" i="14"/>
  <c r="BC242" i="14"/>
  <c r="AZ242" i="14"/>
  <c r="AW242" i="14"/>
  <c r="AT242" i="14"/>
  <c r="AQ242" i="14"/>
  <c r="AN242" i="14"/>
  <c r="AK242" i="14"/>
  <c r="AH242" i="14"/>
  <c r="AE242" i="14"/>
  <c r="AB242" i="14"/>
  <c r="Y242" i="14"/>
  <c r="V242" i="14"/>
  <c r="S242" i="14"/>
  <c r="P242" i="14"/>
  <c r="M242" i="14"/>
  <c r="J242" i="14"/>
  <c r="I242" i="14"/>
  <c r="L242" i="14" s="1"/>
  <c r="O242" i="14" s="1"/>
  <c r="R242" i="14" s="1"/>
  <c r="U242" i="14" s="1"/>
  <c r="X242" i="14" s="1"/>
  <c r="AA242" i="14" s="1"/>
  <c r="AD242" i="14" s="1"/>
  <c r="AG242" i="14" s="1"/>
  <c r="AJ242" i="14" s="1"/>
  <c r="AM242" i="14" s="1"/>
  <c r="AP242" i="14" s="1"/>
  <c r="AS242" i="14" s="1"/>
  <c r="AV242" i="14" s="1"/>
  <c r="AY242" i="14" s="1"/>
  <c r="BB242" i="14" s="1"/>
  <c r="BE242" i="14" s="1"/>
  <c r="BH242" i="14" s="1"/>
  <c r="BK242" i="14" s="1"/>
  <c r="BN242" i="14" s="1"/>
  <c r="BQ242" i="14" s="1"/>
  <c r="BT242" i="14" s="1"/>
  <c r="BW242" i="14" s="1"/>
  <c r="BZ242" i="14" s="1"/>
  <c r="CC242" i="14" s="1"/>
  <c r="CF242" i="14" s="1"/>
  <c r="CI242" i="14" s="1"/>
  <c r="CL242" i="14" s="1"/>
  <c r="CO242" i="14" s="1"/>
  <c r="CR242" i="14" s="1"/>
  <c r="CU242" i="14" s="1"/>
  <c r="CX242" i="14" s="1"/>
  <c r="DA242" i="14" s="1"/>
  <c r="DD242" i="14" s="1"/>
  <c r="DG242" i="14" s="1"/>
  <c r="DJ242" i="14" s="1"/>
  <c r="G242" i="14"/>
  <c r="E242" i="14"/>
  <c r="DB242" i="14" s="1"/>
  <c r="C242" i="14"/>
  <c r="A242" i="14"/>
  <c r="DH241" i="14"/>
  <c r="DE241" i="14"/>
  <c r="CY241" i="14"/>
  <c r="CV241" i="14"/>
  <c r="CS241" i="14"/>
  <c r="CP241" i="14"/>
  <c r="CM241" i="14"/>
  <c r="CJ241" i="14"/>
  <c r="CG241" i="14"/>
  <c r="CD241" i="14"/>
  <c r="CA241" i="14"/>
  <c r="BX241" i="14"/>
  <c r="BU241" i="14"/>
  <c r="BR241" i="14"/>
  <c r="BO241" i="14"/>
  <c r="BL241" i="14"/>
  <c r="BI241" i="14"/>
  <c r="BF241" i="14"/>
  <c r="BC241" i="14"/>
  <c r="AZ241" i="14"/>
  <c r="AW241" i="14"/>
  <c r="AT241" i="14"/>
  <c r="AQ241" i="14"/>
  <c r="AN241" i="14"/>
  <c r="AK241" i="14"/>
  <c r="AH241" i="14"/>
  <c r="AE241" i="14"/>
  <c r="AB241" i="14"/>
  <c r="Y241" i="14"/>
  <c r="V241" i="14"/>
  <c r="S241" i="14"/>
  <c r="P241" i="14"/>
  <c r="M241" i="14"/>
  <c r="J241" i="14"/>
  <c r="I241" i="14"/>
  <c r="L241" i="14" s="1"/>
  <c r="O241" i="14" s="1"/>
  <c r="R241" i="14" s="1"/>
  <c r="U241" i="14" s="1"/>
  <c r="X241" i="14" s="1"/>
  <c r="AA241" i="14" s="1"/>
  <c r="AD241" i="14" s="1"/>
  <c r="AG241" i="14" s="1"/>
  <c r="AJ241" i="14" s="1"/>
  <c r="AM241" i="14" s="1"/>
  <c r="AP241" i="14" s="1"/>
  <c r="AS241" i="14" s="1"/>
  <c r="AV241" i="14" s="1"/>
  <c r="AY241" i="14" s="1"/>
  <c r="BB241" i="14" s="1"/>
  <c r="BE241" i="14" s="1"/>
  <c r="BH241" i="14" s="1"/>
  <c r="BK241" i="14" s="1"/>
  <c r="BN241" i="14" s="1"/>
  <c r="BQ241" i="14" s="1"/>
  <c r="BT241" i="14" s="1"/>
  <c r="BW241" i="14" s="1"/>
  <c r="BZ241" i="14" s="1"/>
  <c r="CC241" i="14" s="1"/>
  <c r="CF241" i="14" s="1"/>
  <c r="CI241" i="14" s="1"/>
  <c r="CL241" i="14" s="1"/>
  <c r="CO241" i="14" s="1"/>
  <c r="CR241" i="14" s="1"/>
  <c r="CU241" i="14" s="1"/>
  <c r="CX241" i="14" s="1"/>
  <c r="DA241" i="14" s="1"/>
  <c r="DD241" i="14" s="1"/>
  <c r="DG241" i="14" s="1"/>
  <c r="DJ241" i="14" s="1"/>
  <c r="G241" i="14"/>
  <c r="E241" i="14"/>
  <c r="DB241" i="14" s="1"/>
  <c r="C241" i="14"/>
  <c r="A241" i="14"/>
  <c r="DH240" i="14"/>
  <c r="DE240" i="14"/>
  <c r="DB240" i="14"/>
  <c r="CV240" i="14"/>
  <c r="CS240" i="14"/>
  <c r="CP240" i="14"/>
  <c r="CM240" i="14"/>
  <c r="CJ240" i="14"/>
  <c r="CG240" i="14"/>
  <c r="CD240" i="14"/>
  <c r="CA240" i="14"/>
  <c r="BX240" i="14"/>
  <c r="BU240" i="14"/>
  <c r="BR240" i="14"/>
  <c r="BO240" i="14"/>
  <c r="BL240" i="14"/>
  <c r="BI240" i="14"/>
  <c r="BF240" i="14"/>
  <c r="BC240" i="14"/>
  <c r="AZ240" i="14"/>
  <c r="AW240" i="14"/>
  <c r="AT240" i="14"/>
  <c r="AQ240" i="14"/>
  <c r="AN240" i="14"/>
  <c r="AK240" i="14"/>
  <c r="AH240" i="14"/>
  <c r="AE240" i="14"/>
  <c r="AB240" i="14"/>
  <c r="Y240" i="14"/>
  <c r="V240" i="14"/>
  <c r="S240" i="14"/>
  <c r="P240" i="14"/>
  <c r="M240" i="14"/>
  <c r="J240" i="14"/>
  <c r="I240" i="14"/>
  <c r="L240" i="14" s="1"/>
  <c r="O240" i="14" s="1"/>
  <c r="R240" i="14" s="1"/>
  <c r="U240" i="14" s="1"/>
  <c r="X240" i="14" s="1"/>
  <c r="AA240" i="14" s="1"/>
  <c r="AD240" i="14" s="1"/>
  <c r="AG240" i="14" s="1"/>
  <c r="AJ240" i="14" s="1"/>
  <c r="AM240" i="14" s="1"/>
  <c r="AP240" i="14" s="1"/>
  <c r="AS240" i="14" s="1"/>
  <c r="AV240" i="14" s="1"/>
  <c r="AY240" i="14" s="1"/>
  <c r="BB240" i="14" s="1"/>
  <c r="BE240" i="14" s="1"/>
  <c r="BH240" i="14" s="1"/>
  <c r="BK240" i="14" s="1"/>
  <c r="BN240" i="14" s="1"/>
  <c r="BQ240" i="14" s="1"/>
  <c r="BT240" i="14" s="1"/>
  <c r="BW240" i="14" s="1"/>
  <c r="BZ240" i="14" s="1"/>
  <c r="CC240" i="14" s="1"/>
  <c r="CF240" i="14" s="1"/>
  <c r="CI240" i="14" s="1"/>
  <c r="CL240" i="14" s="1"/>
  <c r="CO240" i="14" s="1"/>
  <c r="CR240" i="14" s="1"/>
  <c r="CU240" i="14" s="1"/>
  <c r="CX240" i="14" s="1"/>
  <c r="DA240" i="14" s="1"/>
  <c r="DD240" i="14" s="1"/>
  <c r="DG240" i="14" s="1"/>
  <c r="DJ240" i="14" s="1"/>
  <c r="G240" i="14"/>
  <c r="E240" i="14"/>
  <c r="CY240" i="14" s="1"/>
  <c r="C240" i="14"/>
  <c r="A240" i="14"/>
  <c r="DH239" i="14"/>
  <c r="DE239" i="14"/>
  <c r="DB239" i="14"/>
  <c r="CY239" i="14"/>
  <c r="CS239" i="14"/>
  <c r="CP239" i="14"/>
  <c r="CM239" i="14"/>
  <c r="CJ239" i="14"/>
  <c r="CG239" i="14"/>
  <c r="CD239" i="14"/>
  <c r="CA239" i="14"/>
  <c r="BX239" i="14"/>
  <c r="BU239" i="14"/>
  <c r="BR239" i="14"/>
  <c r="BO239" i="14"/>
  <c r="BL239" i="14"/>
  <c r="BI239" i="14"/>
  <c r="BF239" i="14"/>
  <c r="BC239" i="14"/>
  <c r="AZ239" i="14"/>
  <c r="AW239" i="14"/>
  <c r="AT239" i="14"/>
  <c r="AQ239" i="14"/>
  <c r="AN239" i="14"/>
  <c r="AK239" i="14"/>
  <c r="AH239" i="14"/>
  <c r="AE239" i="14"/>
  <c r="AB239" i="14"/>
  <c r="Y239" i="14"/>
  <c r="V239" i="14"/>
  <c r="S239" i="14"/>
  <c r="P239" i="14"/>
  <c r="M239" i="14"/>
  <c r="J239" i="14"/>
  <c r="I239" i="14"/>
  <c r="L239" i="14" s="1"/>
  <c r="O239" i="14" s="1"/>
  <c r="R239" i="14" s="1"/>
  <c r="U239" i="14" s="1"/>
  <c r="X239" i="14" s="1"/>
  <c r="AA239" i="14" s="1"/>
  <c r="AD239" i="14" s="1"/>
  <c r="AG239" i="14" s="1"/>
  <c r="AJ239" i="14" s="1"/>
  <c r="AM239" i="14" s="1"/>
  <c r="AP239" i="14" s="1"/>
  <c r="AS239" i="14" s="1"/>
  <c r="AV239" i="14" s="1"/>
  <c r="AY239" i="14" s="1"/>
  <c r="BB239" i="14" s="1"/>
  <c r="BE239" i="14" s="1"/>
  <c r="BH239" i="14" s="1"/>
  <c r="BK239" i="14" s="1"/>
  <c r="BN239" i="14" s="1"/>
  <c r="BQ239" i="14" s="1"/>
  <c r="BT239" i="14" s="1"/>
  <c r="BW239" i="14" s="1"/>
  <c r="BZ239" i="14" s="1"/>
  <c r="CC239" i="14" s="1"/>
  <c r="CF239" i="14" s="1"/>
  <c r="CI239" i="14" s="1"/>
  <c r="CL239" i="14" s="1"/>
  <c r="CO239" i="14" s="1"/>
  <c r="CR239" i="14" s="1"/>
  <c r="CU239" i="14" s="1"/>
  <c r="CX239" i="14" s="1"/>
  <c r="DA239" i="14" s="1"/>
  <c r="DD239" i="14" s="1"/>
  <c r="DG239" i="14" s="1"/>
  <c r="DJ239" i="14" s="1"/>
  <c r="G239" i="14"/>
  <c r="E239" i="14"/>
  <c r="CV239" i="14" s="1"/>
  <c r="C239" i="14"/>
  <c r="A239" i="14"/>
  <c r="DH238" i="14"/>
  <c r="DE238" i="14"/>
  <c r="DB238" i="14"/>
  <c r="CY238" i="14"/>
  <c r="CV238" i="14"/>
  <c r="CS238" i="14"/>
  <c r="CP238" i="14"/>
  <c r="CM238" i="14"/>
  <c r="CJ238" i="14"/>
  <c r="CG238" i="14"/>
  <c r="CD238" i="14"/>
  <c r="CA238" i="14"/>
  <c r="BX238" i="14"/>
  <c r="BU238" i="14"/>
  <c r="BR238" i="14"/>
  <c r="BO238" i="14"/>
  <c r="BL238" i="14"/>
  <c r="BI238" i="14"/>
  <c r="BF238" i="14"/>
  <c r="BC238" i="14"/>
  <c r="AZ238" i="14"/>
  <c r="AW238" i="14"/>
  <c r="AT238" i="14"/>
  <c r="AQ238" i="14"/>
  <c r="AN238" i="14"/>
  <c r="AK238" i="14"/>
  <c r="AH238" i="14"/>
  <c r="AE238" i="14"/>
  <c r="AB238" i="14"/>
  <c r="Y238" i="14"/>
  <c r="V238" i="14"/>
  <c r="S238" i="14"/>
  <c r="P238" i="14"/>
  <c r="M238" i="14"/>
  <c r="J238" i="14"/>
  <c r="I238" i="14"/>
  <c r="L238" i="14" s="1"/>
  <c r="O238" i="14" s="1"/>
  <c r="R238" i="14" s="1"/>
  <c r="U238" i="14" s="1"/>
  <c r="X238" i="14" s="1"/>
  <c r="AA238" i="14" s="1"/>
  <c r="AD238" i="14" s="1"/>
  <c r="AG238" i="14" s="1"/>
  <c r="AJ238" i="14" s="1"/>
  <c r="AM238" i="14" s="1"/>
  <c r="AP238" i="14" s="1"/>
  <c r="AS238" i="14" s="1"/>
  <c r="AV238" i="14" s="1"/>
  <c r="AY238" i="14" s="1"/>
  <c r="BB238" i="14" s="1"/>
  <c r="BE238" i="14" s="1"/>
  <c r="BH238" i="14" s="1"/>
  <c r="BK238" i="14" s="1"/>
  <c r="BN238" i="14" s="1"/>
  <c r="BQ238" i="14" s="1"/>
  <c r="BT238" i="14" s="1"/>
  <c r="BW238" i="14" s="1"/>
  <c r="BZ238" i="14" s="1"/>
  <c r="CC238" i="14" s="1"/>
  <c r="CF238" i="14" s="1"/>
  <c r="CI238" i="14" s="1"/>
  <c r="CL238" i="14" s="1"/>
  <c r="CO238" i="14" s="1"/>
  <c r="CR238" i="14" s="1"/>
  <c r="CU238" i="14" s="1"/>
  <c r="CX238" i="14" s="1"/>
  <c r="DA238" i="14" s="1"/>
  <c r="DD238" i="14" s="1"/>
  <c r="DG238" i="14" s="1"/>
  <c r="DJ238" i="14" s="1"/>
  <c r="G238" i="14"/>
  <c r="E238" i="14"/>
  <c r="C238" i="14"/>
  <c r="A238" i="14"/>
  <c r="DH237" i="14"/>
  <c r="DE237" i="14"/>
  <c r="DB237" i="14"/>
  <c r="CY237" i="14"/>
  <c r="CV237" i="14"/>
  <c r="CS237" i="14"/>
  <c r="CP237" i="14"/>
  <c r="CM237" i="14"/>
  <c r="CJ237" i="14"/>
  <c r="CG237" i="14"/>
  <c r="CD237" i="14"/>
  <c r="CA237" i="14"/>
  <c r="BX237" i="14"/>
  <c r="BU237" i="14"/>
  <c r="BR237" i="14"/>
  <c r="BO237" i="14"/>
  <c r="BL237" i="14"/>
  <c r="BI237" i="14"/>
  <c r="BF237" i="14"/>
  <c r="BC237" i="14"/>
  <c r="AZ237" i="14"/>
  <c r="AW237" i="14"/>
  <c r="AT237" i="14"/>
  <c r="AQ237" i="14"/>
  <c r="AN237" i="14"/>
  <c r="AK237" i="14"/>
  <c r="AH237" i="14"/>
  <c r="AE237" i="14"/>
  <c r="AB237" i="14"/>
  <c r="Y237" i="14"/>
  <c r="V237" i="14"/>
  <c r="S237" i="14"/>
  <c r="P237" i="14"/>
  <c r="M237" i="14"/>
  <c r="J237" i="14"/>
  <c r="I237" i="14"/>
  <c r="L237" i="14" s="1"/>
  <c r="O237" i="14" s="1"/>
  <c r="R237" i="14" s="1"/>
  <c r="U237" i="14" s="1"/>
  <c r="X237" i="14" s="1"/>
  <c r="AA237" i="14" s="1"/>
  <c r="AD237" i="14" s="1"/>
  <c r="AG237" i="14" s="1"/>
  <c r="AJ237" i="14" s="1"/>
  <c r="AM237" i="14" s="1"/>
  <c r="AP237" i="14" s="1"/>
  <c r="AS237" i="14" s="1"/>
  <c r="AV237" i="14" s="1"/>
  <c r="AY237" i="14" s="1"/>
  <c r="BB237" i="14" s="1"/>
  <c r="BE237" i="14" s="1"/>
  <c r="BH237" i="14" s="1"/>
  <c r="BK237" i="14" s="1"/>
  <c r="BN237" i="14" s="1"/>
  <c r="BQ237" i="14" s="1"/>
  <c r="BT237" i="14" s="1"/>
  <c r="BW237" i="14" s="1"/>
  <c r="BZ237" i="14" s="1"/>
  <c r="CC237" i="14" s="1"/>
  <c r="CF237" i="14" s="1"/>
  <c r="CI237" i="14" s="1"/>
  <c r="CL237" i="14" s="1"/>
  <c r="CO237" i="14" s="1"/>
  <c r="CR237" i="14" s="1"/>
  <c r="CU237" i="14" s="1"/>
  <c r="CX237" i="14" s="1"/>
  <c r="DA237" i="14" s="1"/>
  <c r="DD237" i="14" s="1"/>
  <c r="DG237" i="14" s="1"/>
  <c r="DJ237" i="14" s="1"/>
  <c r="G237" i="14"/>
  <c r="E237" i="14"/>
  <c r="C237" i="14"/>
  <c r="A237" i="14"/>
  <c r="DH236" i="14"/>
  <c r="DE236" i="14"/>
  <c r="DB236" i="14"/>
  <c r="CY236" i="14"/>
  <c r="CV236" i="14"/>
  <c r="CS236" i="14"/>
  <c r="CP236" i="14"/>
  <c r="CM236" i="14"/>
  <c r="CJ236" i="14"/>
  <c r="CG236" i="14"/>
  <c r="CD236" i="14"/>
  <c r="CA236" i="14"/>
  <c r="BX236" i="14"/>
  <c r="BU236" i="14"/>
  <c r="BR236" i="14"/>
  <c r="BO236" i="14"/>
  <c r="BL236" i="14"/>
  <c r="BI236" i="14"/>
  <c r="BF236" i="14"/>
  <c r="BC236" i="14"/>
  <c r="AZ236" i="14"/>
  <c r="AW236" i="14"/>
  <c r="AT236" i="14"/>
  <c r="AQ236" i="14"/>
  <c r="AN236" i="14"/>
  <c r="AK236" i="14"/>
  <c r="AH236" i="14"/>
  <c r="AE236" i="14"/>
  <c r="AB236" i="14"/>
  <c r="Y236" i="14"/>
  <c r="V236" i="14"/>
  <c r="S236" i="14"/>
  <c r="P236" i="14"/>
  <c r="M236" i="14"/>
  <c r="J236" i="14"/>
  <c r="I236" i="14"/>
  <c r="L236" i="14" s="1"/>
  <c r="O236" i="14" s="1"/>
  <c r="R236" i="14" s="1"/>
  <c r="U236" i="14" s="1"/>
  <c r="X236" i="14" s="1"/>
  <c r="AA236" i="14" s="1"/>
  <c r="AD236" i="14" s="1"/>
  <c r="AG236" i="14" s="1"/>
  <c r="AJ236" i="14" s="1"/>
  <c r="AM236" i="14" s="1"/>
  <c r="AP236" i="14" s="1"/>
  <c r="AS236" i="14" s="1"/>
  <c r="AV236" i="14" s="1"/>
  <c r="AY236" i="14" s="1"/>
  <c r="BB236" i="14" s="1"/>
  <c r="BE236" i="14" s="1"/>
  <c r="BH236" i="14" s="1"/>
  <c r="BK236" i="14" s="1"/>
  <c r="BN236" i="14" s="1"/>
  <c r="BQ236" i="14" s="1"/>
  <c r="BT236" i="14" s="1"/>
  <c r="BW236" i="14" s="1"/>
  <c r="BZ236" i="14" s="1"/>
  <c r="CC236" i="14" s="1"/>
  <c r="CF236" i="14" s="1"/>
  <c r="CI236" i="14" s="1"/>
  <c r="CL236" i="14" s="1"/>
  <c r="CO236" i="14" s="1"/>
  <c r="CR236" i="14" s="1"/>
  <c r="CU236" i="14" s="1"/>
  <c r="CX236" i="14" s="1"/>
  <c r="DA236" i="14" s="1"/>
  <c r="DD236" i="14" s="1"/>
  <c r="DG236" i="14" s="1"/>
  <c r="DJ236" i="14" s="1"/>
  <c r="G236" i="14"/>
  <c r="E236" i="14"/>
  <c r="C236" i="14"/>
  <c r="A236" i="14"/>
  <c r="DH235" i="14"/>
  <c r="DE235" i="14"/>
  <c r="DB235" i="14"/>
  <c r="CY235" i="14"/>
  <c r="CV235" i="14"/>
  <c r="CS235" i="14"/>
  <c r="CP235" i="14"/>
  <c r="CM235" i="14"/>
  <c r="CJ235" i="14"/>
  <c r="CD235" i="14"/>
  <c r="CA235" i="14"/>
  <c r="BX235" i="14"/>
  <c r="BU235" i="14"/>
  <c r="BR235" i="14"/>
  <c r="BO235" i="14"/>
  <c r="BL235" i="14"/>
  <c r="BI235" i="14"/>
  <c r="BF235" i="14"/>
  <c r="BC235" i="14"/>
  <c r="AZ235" i="14"/>
  <c r="AW235" i="14"/>
  <c r="AT235" i="14"/>
  <c r="AQ235" i="14"/>
  <c r="AN235" i="14"/>
  <c r="AK235" i="14"/>
  <c r="AH235" i="14"/>
  <c r="AE235" i="14"/>
  <c r="AB235" i="14"/>
  <c r="Y235" i="14"/>
  <c r="V235" i="14"/>
  <c r="S235" i="14"/>
  <c r="P235" i="14"/>
  <c r="M235" i="14"/>
  <c r="J235" i="14"/>
  <c r="I235" i="14"/>
  <c r="L235" i="14" s="1"/>
  <c r="O235" i="14" s="1"/>
  <c r="R235" i="14" s="1"/>
  <c r="U235" i="14" s="1"/>
  <c r="X235" i="14" s="1"/>
  <c r="AA235" i="14" s="1"/>
  <c r="AD235" i="14" s="1"/>
  <c r="AG235" i="14" s="1"/>
  <c r="AJ235" i="14" s="1"/>
  <c r="AM235" i="14" s="1"/>
  <c r="AP235" i="14" s="1"/>
  <c r="AS235" i="14" s="1"/>
  <c r="AV235" i="14" s="1"/>
  <c r="AY235" i="14" s="1"/>
  <c r="BB235" i="14" s="1"/>
  <c r="BE235" i="14" s="1"/>
  <c r="BH235" i="14" s="1"/>
  <c r="BK235" i="14" s="1"/>
  <c r="BN235" i="14" s="1"/>
  <c r="BQ235" i="14" s="1"/>
  <c r="BT235" i="14" s="1"/>
  <c r="BW235" i="14" s="1"/>
  <c r="BZ235" i="14" s="1"/>
  <c r="CC235" i="14" s="1"/>
  <c r="CF235" i="14" s="1"/>
  <c r="CI235" i="14" s="1"/>
  <c r="CL235" i="14" s="1"/>
  <c r="CO235" i="14" s="1"/>
  <c r="CR235" i="14" s="1"/>
  <c r="CU235" i="14" s="1"/>
  <c r="CX235" i="14" s="1"/>
  <c r="DA235" i="14" s="1"/>
  <c r="DD235" i="14" s="1"/>
  <c r="DG235" i="14" s="1"/>
  <c r="DJ235" i="14" s="1"/>
  <c r="G235" i="14"/>
  <c r="E235" i="14"/>
  <c r="CG235" i="14" s="1"/>
  <c r="C235" i="14"/>
  <c r="A235" i="14"/>
  <c r="DH234" i="14"/>
  <c r="DE234" i="14"/>
  <c r="DB234" i="14"/>
  <c r="CY234" i="14"/>
  <c r="CV234" i="14"/>
  <c r="CS234" i="14"/>
  <c r="CP234" i="14"/>
  <c r="CM234" i="14"/>
  <c r="CJ234" i="14"/>
  <c r="CD234" i="14"/>
  <c r="CA234" i="14"/>
  <c r="BX234" i="14"/>
  <c r="BU234" i="14"/>
  <c r="BR234" i="14"/>
  <c r="BO234" i="14"/>
  <c r="BL234" i="14"/>
  <c r="BI234" i="14"/>
  <c r="BF234" i="14"/>
  <c r="BC234" i="14"/>
  <c r="AZ234" i="14"/>
  <c r="AW234" i="14"/>
  <c r="AT234" i="14"/>
  <c r="AQ234" i="14"/>
  <c r="AN234" i="14"/>
  <c r="AK234" i="14"/>
  <c r="AH234" i="14"/>
  <c r="AE234" i="14"/>
  <c r="AB234" i="14"/>
  <c r="Y234" i="14"/>
  <c r="V234" i="14"/>
  <c r="S234" i="14"/>
  <c r="P234" i="14"/>
  <c r="M234" i="14"/>
  <c r="J234" i="14"/>
  <c r="I234" i="14"/>
  <c r="L234" i="14" s="1"/>
  <c r="O234" i="14" s="1"/>
  <c r="R234" i="14" s="1"/>
  <c r="U234" i="14" s="1"/>
  <c r="X234" i="14" s="1"/>
  <c r="AA234" i="14" s="1"/>
  <c r="AD234" i="14" s="1"/>
  <c r="AG234" i="14" s="1"/>
  <c r="AJ234" i="14" s="1"/>
  <c r="AM234" i="14" s="1"/>
  <c r="AP234" i="14" s="1"/>
  <c r="AS234" i="14" s="1"/>
  <c r="AV234" i="14" s="1"/>
  <c r="AY234" i="14" s="1"/>
  <c r="BB234" i="14" s="1"/>
  <c r="BE234" i="14" s="1"/>
  <c r="BH234" i="14" s="1"/>
  <c r="BK234" i="14" s="1"/>
  <c r="BN234" i="14" s="1"/>
  <c r="BQ234" i="14" s="1"/>
  <c r="BT234" i="14" s="1"/>
  <c r="BW234" i="14" s="1"/>
  <c r="BZ234" i="14" s="1"/>
  <c r="CC234" i="14" s="1"/>
  <c r="CF234" i="14" s="1"/>
  <c r="CI234" i="14" s="1"/>
  <c r="CL234" i="14" s="1"/>
  <c r="CO234" i="14" s="1"/>
  <c r="CR234" i="14" s="1"/>
  <c r="CU234" i="14" s="1"/>
  <c r="CX234" i="14" s="1"/>
  <c r="DA234" i="14" s="1"/>
  <c r="DD234" i="14" s="1"/>
  <c r="DG234" i="14" s="1"/>
  <c r="DJ234" i="14" s="1"/>
  <c r="G234" i="14"/>
  <c r="E234" i="14"/>
  <c r="CG234" i="14" s="1"/>
  <c r="C234" i="14"/>
  <c r="A234" i="14"/>
  <c r="DH233" i="14"/>
  <c r="DE233" i="14"/>
  <c r="DB233" i="14"/>
  <c r="CY233" i="14"/>
  <c r="CV233" i="14"/>
  <c r="CS233" i="14"/>
  <c r="CP233" i="14"/>
  <c r="CM233" i="14"/>
  <c r="CJ233" i="14"/>
  <c r="CD233" i="14"/>
  <c r="CA233" i="14"/>
  <c r="BX233" i="14"/>
  <c r="BU233" i="14"/>
  <c r="BR233" i="14"/>
  <c r="BO233" i="14"/>
  <c r="BL233" i="14"/>
  <c r="BI233" i="14"/>
  <c r="BF233" i="14"/>
  <c r="BC233" i="14"/>
  <c r="AZ233" i="14"/>
  <c r="AW233" i="14"/>
  <c r="AT233" i="14"/>
  <c r="AQ233" i="14"/>
  <c r="AN233" i="14"/>
  <c r="AK233" i="14"/>
  <c r="AH233" i="14"/>
  <c r="AE233" i="14"/>
  <c r="AB233" i="14"/>
  <c r="Y233" i="14"/>
  <c r="V233" i="14"/>
  <c r="S233" i="14"/>
  <c r="P233" i="14"/>
  <c r="M233" i="14"/>
  <c r="J233" i="14"/>
  <c r="I233" i="14"/>
  <c r="L233" i="14" s="1"/>
  <c r="O233" i="14" s="1"/>
  <c r="R233" i="14" s="1"/>
  <c r="U233" i="14" s="1"/>
  <c r="X233" i="14" s="1"/>
  <c r="AA233" i="14" s="1"/>
  <c r="AD233" i="14" s="1"/>
  <c r="AG233" i="14" s="1"/>
  <c r="AJ233" i="14" s="1"/>
  <c r="AM233" i="14" s="1"/>
  <c r="AP233" i="14" s="1"/>
  <c r="AS233" i="14" s="1"/>
  <c r="AV233" i="14" s="1"/>
  <c r="AY233" i="14" s="1"/>
  <c r="BB233" i="14" s="1"/>
  <c r="BE233" i="14" s="1"/>
  <c r="BH233" i="14" s="1"/>
  <c r="BK233" i="14" s="1"/>
  <c r="BN233" i="14" s="1"/>
  <c r="BQ233" i="14" s="1"/>
  <c r="BT233" i="14" s="1"/>
  <c r="BW233" i="14" s="1"/>
  <c r="BZ233" i="14" s="1"/>
  <c r="CC233" i="14" s="1"/>
  <c r="CF233" i="14" s="1"/>
  <c r="CI233" i="14" s="1"/>
  <c r="CL233" i="14" s="1"/>
  <c r="CO233" i="14" s="1"/>
  <c r="CR233" i="14" s="1"/>
  <c r="CU233" i="14" s="1"/>
  <c r="CX233" i="14" s="1"/>
  <c r="DA233" i="14" s="1"/>
  <c r="DD233" i="14" s="1"/>
  <c r="DG233" i="14" s="1"/>
  <c r="DJ233" i="14" s="1"/>
  <c r="G233" i="14"/>
  <c r="E233" i="14"/>
  <c r="CG233" i="14" s="1"/>
  <c r="C233" i="14"/>
  <c r="A233" i="14"/>
  <c r="DH232" i="14"/>
  <c r="DE232" i="14"/>
  <c r="DB232" i="14"/>
  <c r="CY232" i="14"/>
  <c r="CV232" i="14"/>
  <c r="CS232" i="14"/>
  <c r="CP232" i="14"/>
  <c r="CM232" i="14"/>
  <c r="CJ232" i="14"/>
  <c r="CG232" i="14"/>
  <c r="CD232" i="14"/>
  <c r="CA232" i="14"/>
  <c r="BX232" i="14"/>
  <c r="BU232" i="14"/>
  <c r="BR232" i="14"/>
  <c r="BO232" i="14"/>
  <c r="BL232" i="14"/>
  <c r="BI232" i="14"/>
  <c r="BF232" i="14"/>
  <c r="BC232" i="14"/>
  <c r="AZ232" i="14"/>
  <c r="AW232" i="14"/>
  <c r="AT232" i="14"/>
  <c r="AQ232" i="14"/>
  <c r="AN232" i="14"/>
  <c r="AK232" i="14"/>
  <c r="AH232" i="14"/>
  <c r="AE232" i="14"/>
  <c r="AB232" i="14"/>
  <c r="Y232" i="14"/>
  <c r="V232" i="14"/>
  <c r="S232" i="14"/>
  <c r="P232" i="14"/>
  <c r="M232" i="14"/>
  <c r="J232" i="14"/>
  <c r="I232" i="14"/>
  <c r="L232" i="14" s="1"/>
  <c r="O232" i="14" s="1"/>
  <c r="R232" i="14" s="1"/>
  <c r="U232" i="14" s="1"/>
  <c r="X232" i="14" s="1"/>
  <c r="AA232" i="14" s="1"/>
  <c r="AD232" i="14" s="1"/>
  <c r="AG232" i="14" s="1"/>
  <c r="AJ232" i="14" s="1"/>
  <c r="AM232" i="14" s="1"/>
  <c r="AP232" i="14" s="1"/>
  <c r="AS232" i="14" s="1"/>
  <c r="AV232" i="14" s="1"/>
  <c r="AY232" i="14" s="1"/>
  <c r="BB232" i="14" s="1"/>
  <c r="BE232" i="14" s="1"/>
  <c r="BH232" i="14" s="1"/>
  <c r="BK232" i="14" s="1"/>
  <c r="BN232" i="14" s="1"/>
  <c r="BQ232" i="14" s="1"/>
  <c r="BT232" i="14" s="1"/>
  <c r="BW232" i="14" s="1"/>
  <c r="BZ232" i="14" s="1"/>
  <c r="CC232" i="14" s="1"/>
  <c r="CF232" i="14" s="1"/>
  <c r="CI232" i="14" s="1"/>
  <c r="CL232" i="14" s="1"/>
  <c r="CO232" i="14" s="1"/>
  <c r="CR232" i="14" s="1"/>
  <c r="CU232" i="14" s="1"/>
  <c r="CX232" i="14" s="1"/>
  <c r="DA232" i="14" s="1"/>
  <c r="DD232" i="14" s="1"/>
  <c r="DG232" i="14" s="1"/>
  <c r="DJ232" i="14" s="1"/>
  <c r="G232" i="14"/>
  <c r="E232" i="14"/>
  <c r="C232" i="14"/>
  <c r="A232" i="14"/>
  <c r="DH231" i="14"/>
  <c r="DE231" i="14"/>
  <c r="DB231" i="14"/>
  <c r="CY231" i="14"/>
  <c r="CV231" i="14"/>
  <c r="CS231" i="14"/>
  <c r="CP231" i="14"/>
  <c r="CM231" i="14"/>
  <c r="CJ231" i="14"/>
  <c r="CD231" i="14"/>
  <c r="CA231" i="14"/>
  <c r="BX231" i="14"/>
  <c r="BU231" i="14"/>
  <c r="BR231" i="14"/>
  <c r="BO231" i="14"/>
  <c r="BL231" i="14"/>
  <c r="BI231" i="14"/>
  <c r="BF231" i="14"/>
  <c r="BC231" i="14"/>
  <c r="AZ231" i="14"/>
  <c r="AW231" i="14"/>
  <c r="AT231" i="14"/>
  <c r="AQ231" i="14"/>
  <c r="AN231" i="14"/>
  <c r="AK231" i="14"/>
  <c r="AH231" i="14"/>
  <c r="AE231" i="14"/>
  <c r="AB231" i="14"/>
  <c r="Y231" i="14"/>
  <c r="V231" i="14"/>
  <c r="S231" i="14"/>
  <c r="P231" i="14"/>
  <c r="M231" i="14"/>
  <c r="J231" i="14"/>
  <c r="I231" i="14"/>
  <c r="L231" i="14" s="1"/>
  <c r="O231" i="14" s="1"/>
  <c r="R231" i="14" s="1"/>
  <c r="U231" i="14" s="1"/>
  <c r="X231" i="14" s="1"/>
  <c r="AA231" i="14" s="1"/>
  <c r="AD231" i="14" s="1"/>
  <c r="AG231" i="14" s="1"/>
  <c r="AJ231" i="14" s="1"/>
  <c r="AM231" i="14" s="1"/>
  <c r="AP231" i="14" s="1"/>
  <c r="AS231" i="14" s="1"/>
  <c r="AV231" i="14" s="1"/>
  <c r="AY231" i="14" s="1"/>
  <c r="BB231" i="14" s="1"/>
  <c r="BE231" i="14" s="1"/>
  <c r="BH231" i="14" s="1"/>
  <c r="BK231" i="14" s="1"/>
  <c r="BN231" i="14" s="1"/>
  <c r="BQ231" i="14" s="1"/>
  <c r="BT231" i="14" s="1"/>
  <c r="BW231" i="14" s="1"/>
  <c r="BZ231" i="14" s="1"/>
  <c r="CC231" i="14" s="1"/>
  <c r="CF231" i="14" s="1"/>
  <c r="CI231" i="14" s="1"/>
  <c r="CL231" i="14" s="1"/>
  <c r="CO231" i="14" s="1"/>
  <c r="CR231" i="14" s="1"/>
  <c r="CU231" i="14" s="1"/>
  <c r="CX231" i="14" s="1"/>
  <c r="DA231" i="14" s="1"/>
  <c r="DD231" i="14" s="1"/>
  <c r="DG231" i="14" s="1"/>
  <c r="DJ231" i="14" s="1"/>
  <c r="G231" i="14"/>
  <c r="E231" i="14"/>
  <c r="CG231" i="14" s="1"/>
  <c r="C231" i="14"/>
  <c r="A231" i="14"/>
  <c r="DH230" i="14"/>
  <c r="DE230" i="14"/>
  <c r="DB230" i="14"/>
  <c r="CY230" i="14"/>
  <c r="CV230" i="14"/>
  <c r="CS230" i="14"/>
  <c r="CP230" i="14"/>
  <c r="CM230" i="14"/>
  <c r="CJ230" i="14"/>
  <c r="CD230" i="14"/>
  <c r="CA230" i="14"/>
  <c r="BX230" i="14"/>
  <c r="BU230" i="14"/>
  <c r="BR230" i="14"/>
  <c r="BO230" i="14"/>
  <c r="BL230" i="14"/>
  <c r="BI230" i="14"/>
  <c r="BF230" i="14"/>
  <c r="BC230" i="14"/>
  <c r="AZ230" i="14"/>
  <c r="AW230" i="14"/>
  <c r="AT230" i="14"/>
  <c r="AQ230" i="14"/>
  <c r="AN230" i="14"/>
  <c r="AK230" i="14"/>
  <c r="AH230" i="14"/>
  <c r="AE230" i="14"/>
  <c r="AB230" i="14"/>
  <c r="Y230" i="14"/>
  <c r="V230" i="14"/>
  <c r="S230" i="14"/>
  <c r="P230" i="14"/>
  <c r="M230" i="14"/>
  <c r="J230" i="14"/>
  <c r="I230" i="14"/>
  <c r="L230" i="14" s="1"/>
  <c r="O230" i="14" s="1"/>
  <c r="R230" i="14" s="1"/>
  <c r="U230" i="14" s="1"/>
  <c r="X230" i="14" s="1"/>
  <c r="AA230" i="14" s="1"/>
  <c r="AD230" i="14" s="1"/>
  <c r="AG230" i="14" s="1"/>
  <c r="AJ230" i="14" s="1"/>
  <c r="AM230" i="14" s="1"/>
  <c r="AP230" i="14" s="1"/>
  <c r="AS230" i="14" s="1"/>
  <c r="AV230" i="14" s="1"/>
  <c r="AY230" i="14" s="1"/>
  <c r="BB230" i="14" s="1"/>
  <c r="BE230" i="14" s="1"/>
  <c r="BH230" i="14" s="1"/>
  <c r="BK230" i="14" s="1"/>
  <c r="BN230" i="14" s="1"/>
  <c r="BQ230" i="14" s="1"/>
  <c r="BT230" i="14" s="1"/>
  <c r="BW230" i="14" s="1"/>
  <c r="BZ230" i="14" s="1"/>
  <c r="CC230" i="14" s="1"/>
  <c r="CF230" i="14" s="1"/>
  <c r="CI230" i="14" s="1"/>
  <c r="CL230" i="14" s="1"/>
  <c r="CO230" i="14" s="1"/>
  <c r="CR230" i="14" s="1"/>
  <c r="CU230" i="14" s="1"/>
  <c r="CX230" i="14" s="1"/>
  <c r="DA230" i="14" s="1"/>
  <c r="DD230" i="14" s="1"/>
  <c r="DG230" i="14" s="1"/>
  <c r="DJ230" i="14" s="1"/>
  <c r="G230" i="14"/>
  <c r="E230" i="14"/>
  <c r="CG230" i="14" s="1"/>
  <c r="C230" i="14"/>
  <c r="A230" i="14"/>
  <c r="DH229" i="14"/>
  <c r="DE229" i="14"/>
  <c r="DB229" i="14"/>
  <c r="CY229" i="14"/>
  <c r="CV229" i="14"/>
  <c r="CS229" i="14"/>
  <c r="CP229" i="14"/>
  <c r="CM229" i="14"/>
  <c r="CJ229" i="14"/>
  <c r="CG229" i="14"/>
  <c r="CA229" i="14"/>
  <c r="BX229" i="14"/>
  <c r="BU229" i="14"/>
  <c r="BR229" i="14"/>
  <c r="BO229" i="14"/>
  <c r="BL229" i="14"/>
  <c r="BI229" i="14"/>
  <c r="BF229" i="14"/>
  <c r="BC229" i="14"/>
  <c r="AZ229" i="14"/>
  <c r="AW229" i="14"/>
  <c r="AT229" i="14"/>
  <c r="AQ229" i="14"/>
  <c r="AN229" i="14"/>
  <c r="AK229" i="14"/>
  <c r="AH229" i="14"/>
  <c r="AE229" i="14"/>
  <c r="AB229" i="14"/>
  <c r="Y229" i="14"/>
  <c r="V229" i="14"/>
  <c r="S229" i="14"/>
  <c r="P229" i="14"/>
  <c r="M229" i="14"/>
  <c r="J229" i="14"/>
  <c r="I229" i="14"/>
  <c r="L229" i="14" s="1"/>
  <c r="O229" i="14" s="1"/>
  <c r="R229" i="14" s="1"/>
  <c r="U229" i="14" s="1"/>
  <c r="X229" i="14" s="1"/>
  <c r="AA229" i="14" s="1"/>
  <c r="AD229" i="14" s="1"/>
  <c r="AG229" i="14" s="1"/>
  <c r="AJ229" i="14" s="1"/>
  <c r="AM229" i="14" s="1"/>
  <c r="AP229" i="14" s="1"/>
  <c r="AS229" i="14" s="1"/>
  <c r="AV229" i="14" s="1"/>
  <c r="AY229" i="14" s="1"/>
  <c r="BB229" i="14" s="1"/>
  <c r="BE229" i="14" s="1"/>
  <c r="BH229" i="14" s="1"/>
  <c r="BK229" i="14" s="1"/>
  <c r="BN229" i="14" s="1"/>
  <c r="BQ229" i="14" s="1"/>
  <c r="BT229" i="14" s="1"/>
  <c r="BW229" i="14" s="1"/>
  <c r="BZ229" i="14" s="1"/>
  <c r="CC229" i="14" s="1"/>
  <c r="CF229" i="14" s="1"/>
  <c r="CI229" i="14" s="1"/>
  <c r="CL229" i="14" s="1"/>
  <c r="CO229" i="14" s="1"/>
  <c r="CR229" i="14" s="1"/>
  <c r="CU229" i="14" s="1"/>
  <c r="CX229" i="14" s="1"/>
  <c r="DA229" i="14" s="1"/>
  <c r="DD229" i="14" s="1"/>
  <c r="DG229" i="14" s="1"/>
  <c r="DJ229" i="14" s="1"/>
  <c r="G229" i="14"/>
  <c r="E229" i="14"/>
  <c r="CD229" i="14" s="1"/>
  <c r="C229" i="14"/>
  <c r="A229" i="14"/>
  <c r="DH228" i="14"/>
  <c r="DE228" i="14"/>
  <c r="DB228" i="14"/>
  <c r="CY228" i="14"/>
  <c r="CV228" i="14"/>
  <c r="CS228" i="14"/>
  <c r="CP228" i="14"/>
  <c r="CM228" i="14"/>
  <c r="CJ228" i="14"/>
  <c r="CG228" i="14"/>
  <c r="CD228" i="14"/>
  <c r="CA228" i="14"/>
  <c r="BX228" i="14"/>
  <c r="BU228" i="14"/>
  <c r="BR228" i="14"/>
  <c r="BO228" i="14"/>
  <c r="BL228" i="14"/>
  <c r="BI228" i="14"/>
  <c r="BF228" i="14"/>
  <c r="BC228" i="14"/>
  <c r="AZ228" i="14"/>
  <c r="AW228" i="14"/>
  <c r="AT228" i="14"/>
  <c r="AQ228" i="14"/>
  <c r="AN228" i="14"/>
  <c r="AK228" i="14"/>
  <c r="AH228" i="14"/>
  <c r="AE228" i="14"/>
  <c r="AB228" i="14"/>
  <c r="Y228" i="14"/>
  <c r="V228" i="14"/>
  <c r="S228" i="14"/>
  <c r="P228" i="14"/>
  <c r="M228" i="14"/>
  <c r="J228" i="14"/>
  <c r="I228" i="14"/>
  <c r="L228" i="14" s="1"/>
  <c r="O228" i="14" s="1"/>
  <c r="R228" i="14" s="1"/>
  <c r="U228" i="14" s="1"/>
  <c r="X228" i="14" s="1"/>
  <c r="AA228" i="14" s="1"/>
  <c r="AD228" i="14" s="1"/>
  <c r="AG228" i="14" s="1"/>
  <c r="AJ228" i="14" s="1"/>
  <c r="AM228" i="14" s="1"/>
  <c r="AP228" i="14" s="1"/>
  <c r="AS228" i="14" s="1"/>
  <c r="AV228" i="14" s="1"/>
  <c r="AY228" i="14" s="1"/>
  <c r="BB228" i="14" s="1"/>
  <c r="BE228" i="14" s="1"/>
  <c r="BH228" i="14" s="1"/>
  <c r="BK228" i="14" s="1"/>
  <c r="BN228" i="14" s="1"/>
  <c r="BQ228" i="14" s="1"/>
  <c r="BT228" i="14" s="1"/>
  <c r="BW228" i="14" s="1"/>
  <c r="BZ228" i="14" s="1"/>
  <c r="CC228" i="14" s="1"/>
  <c r="CF228" i="14" s="1"/>
  <c r="CI228" i="14" s="1"/>
  <c r="CL228" i="14" s="1"/>
  <c r="CO228" i="14" s="1"/>
  <c r="CR228" i="14" s="1"/>
  <c r="CU228" i="14" s="1"/>
  <c r="CX228" i="14" s="1"/>
  <c r="DA228" i="14" s="1"/>
  <c r="DD228" i="14" s="1"/>
  <c r="DG228" i="14" s="1"/>
  <c r="DJ228" i="14" s="1"/>
  <c r="G228" i="14"/>
  <c r="E228" i="14"/>
  <c r="C228" i="14"/>
  <c r="A228" i="14"/>
  <c r="DH227" i="14"/>
  <c r="DE227" i="14"/>
  <c r="DB227" i="14"/>
  <c r="CY227" i="14"/>
  <c r="CV227" i="14"/>
  <c r="CS227" i="14"/>
  <c r="CP227" i="14"/>
  <c r="CM227" i="14"/>
  <c r="CJ227" i="14"/>
  <c r="CG227" i="14"/>
  <c r="CA227" i="14"/>
  <c r="BX227" i="14"/>
  <c r="BU227" i="14"/>
  <c r="BR227" i="14"/>
  <c r="BO227" i="14"/>
  <c r="BL227" i="14"/>
  <c r="BI227" i="14"/>
  <c r="BF227" i="14"/>
  <c r="BC227" i="14"/>
  <c r="AZ227" i="14"/>
  <c r="AW227" i="14"/>
  <c r="AT227" i="14"/>
  <c r="AQ227" i="14"/>
  <c r="AN227" i="14"/>
  <c r="AK227" i="14"/>
  <c r="AH227" i="14"/>
  <c r="AE227" i="14"/>
  <c r="AB227" i="14"/>
  <c r="Y227" i="14"/>
  <c r="V227" i="14"/>
  <c r="S227" i="14"/>
  <c r="P227" i="14"/>
  <c r="M227" i="14"/>
  <c r="J227" i="14"/>
  <c r="I227" i="14"/>
  <c r="L227" i="14" s="1"/>
  <c r="O227" i="14" s="1"/>
  <c r="R227" i="14" s="1"/>
  <c r="U227" i="14" s="1"/>
  <c r="X227" i="14" s="1"/>
  <c r="AA227" i="14" s="1"/>
  <c r="AD227" i="14" s="1"/>
  <c r="AG227" i="14" s="1"/>
  <c r="AJ227" i="14" s="1"/>
  <c r="AM227" i="14" s="1"/>
  <c r="AP227" i="14" s="1"/>
  <c r="AS227" i="14" s="1"/>
  <c r="AV227" i="14" s="1"/>
  <c r="AY227" i="14" s="1"/>
  <c r="BB227" i="14" s="1"/>
  <c r="BE227" i="14" s="1"/>
  <c r="BH227" i="14" s="1"/>
  <c r="BK227" i="14" s="1"/>
  <c r="BN227" i="14" s="1"/>
  <c r="BQ227" i="14" s="1"/>
  <c r="BT227" i="14" s="1"/>
  <c r="BW227" i="14" s="1"/>
  <c r="BZ227" i="14" s="1"/>
  <c r="CC227" i="14" s="1"/>
  <c r="CF227" i="14" s="1"/>
  <c r="CI227" i="14" s="1"/>
  <c r="CL227" i="14" s="1"/>
  <c r="CO227" i="14" s="1"/>
  <c r="CR227" i="14" s="1"/>
  <c r="CU227" i="14" s="1"/>
  <c r="CX227" i="14" s="1"/>
  <c r="DA227" i="14" s="1"/>
  <c r="DD227" i="14" s="1"/>
  <c r="DG227" i="14" s="1"/>
  <c r="DJ227" i="14" s="1"/>
  <c r="G227" i="14"/>
  <c r="E227" i="14"/>
  <c r="CD227" i="14" s="1"/>
  <c r="C227" i="14"/>
  <c r="A227" i="14"/>
  <c r="E226" i="14"/>
  <c r="A226" i="14"/>
  <c r="DH225" i="14"/>
  <c r="DE225" i="14"/>
  <c r="DB225" i="14"/>
  <c r="CY225" i="14"/>
  <c r="CV225" i="14"/>
  <c r="CS225" i="14"/>
  <c r="CP225" i="14"/>
  <c r="CM225" i="14"/>
  <c r="CJ225" i="14"/>
  <c r="CG225" i="14"/>
  <c r="CD225" i="14"/>
  <c r="CA225" i="14"/>
  <c r="BX225" i="14"/>
  <c r="BU225" i="14"/>
  <c r="BR225" i="14"/>
  <c r="BO225" i="14"/>
  <c r="BL225" i="14"/>
  <c r="BI225" i="14"/>
  <c r="BF225" i="14"/>
  <c r="BC225" i="14"/>
  <c r="AZ225" i="14"/>
  <c r="AW225" i="14"/>
  <c r="AT225" i="14"/>
  <c r="AQ225" i="14"/>
  <c r="AN225" i="14"/>
  <c r="AK225" i="14"/>
  <c r="AH225" i="14"/>
  <c r="AE225" i="14"/>
  <c r="AB225" i="14"/>
  <c r="Y225" i="14"/>
  <c r="V225" i="14"/>
  <c r="S225" i="14"/>
  <c r="P225" i="14"/>
  <c r="M225" i="14"/>
  <c r="J225" i="14"/>
  <c r="I225" i="14"/>
  <c r="L225" i="14" s="1"/>
  <c r="O225" i="14" s="1"/>
  <c r="R225" i="14" s="1"/>
  <c r="U225" i="14" s="1"/>
  <c r="X225" i="14" s="1"/>
  <c r="AA225" i="14" s="1"/>
  <c r="AD225" i="14" s="1"/>
  <c r="AG225" i="14" s="1"/>
  <c r="AJ225" i="14" s="1"/>
  <c r="AM225" i="14" s="1"/>
  <c r="AP225" i="14" s="1"/>
  <c r="AS225" i="14" s="1"/>
  <c r="AV225" i="14" s="1"/>
  <c r="AY225" i="14" s="1"/>
  <c r="BB225" i="14" s="1"/>
  <c r="BE225" i="14" s="1"/>
  <c r="BH225" i="14" s="1"/>
  <c r="BK225" i="14" s="1"/>
  <c r="BN225" i="14" s="1"/>
  <c r="BQ225" i="14" s="1"/>
  <c r="BT225" i="14" s="1"/>
  <c r="BW225" i="14" s="1"/>
  <c r="BZ225" i="14" s="1"/>
  <c r="CC225" i="14" s="1"/>
  <c r="CF225" i="14" s="1"/>
  <c r="CI225" i="14" s="1"/>
  <c r="CL225" i="14" s="1"/>
  <c r="CO225" i="14" s="1"/>
  <c r="CR225" i="14" s="1"/>
  <c r="CU225" i="14" s="1"/>
  <c r="CX225" i="14" s="1"/>
  <c r="DA225" i="14" s="1"/>
  <c r="DD225" i="14" s="1"/>
  <c r="DG225" i="14" s="1"/>
  <c r="DJ225" i="14" s="1"/>
  <c r="G225" i="14"/>
  <c r="E225" i="14"/>
  <c r="C225" i="14"/>
  <c r="A225" i="14"/>
  <c r="DH224" i="14"/>
  <c r="DE224" i="14"/>
  <c r="DB224" i="14"/>
  <c r="CY224" i="14"/>
  <c r="CV224" i="14"/>
  <c r="CS224" i="14"/>
  <c r="CP224" i="14"/>
  <c r="CM224" i="14"/>
  <c r="CJ224" i="14"/>
  <c r="CG224" i="14"/>
  <c r="CD224" i="14"/>
  <c r="CA224" i="14"/>
  <c r="BX224" i="14"/>
  <c r="BU224" i="14"/>
  <c r="BR224" i="14"/>
  <c r="BO224" i="14"/>
  <c r="BL224" i="14"/>
  <c r="BI224" i="14"/>
  <c r="BF224" i="14"/>
  <c r="BC224" i="14"/>
  <c r="AZ224" i="14"/>
  <c r="AW224" i="14"/>
  <c r="AT224" i="14"/>
  <c r="AQ224" i="14"/>
  <c r="AN224" i="14"/>
  <c r="AK224" i="14"/>
  <c r="AH224" i="14"/>
  <c r="AE224" i="14"/>
  <c r="AB224" i="14"/>
  <c r="Y224" i="14"/>
  <c r="V224" i="14"/>
  <c r="S224" i="14"/>
  <c r="P224" i="14"/>
  <c r="M224" i="14"/>
  <c r="J224" i="14"/>
  <c r="I224" i="14"/>
  <c r="L224" i="14" s="1"/>
  <c r="O224" i="14" s="1"/>
  <c r="R224" i="14" s="1"/>
  <c r="U224" i="14" s="1"/>
  <c r="X224" i="14" s="1"/>
  <c r="AA224" i="14" s="1"/>
  <c r="AD224" i="14" s="1"/>
  <c r="AG224" i="14" s="1"/>
  <c r="AJ224" i="14" s="1"/>
  <c r="AM224" i="14" s="1"/>
  <c r="AP224" i="14" s="1"/>
  <c r="AS224" i="14" s="1"/>
  <c r="AV224" i="14" s="1"/>
  <c r="AY224" i="14" s="1"/>
  <c r="BB224" i="14" s="1"/>
  <c r="BE224" i="14" s="1"/>
  <c r="BH224" i="14" s="1"/>
  <c r="BK224" i="14" s="1"/>
  <c r="BN224" i="14" s="1"/>
  <c r="BQ224" i="14" s="1"/>
  <c r="BT224" i="14" s="1"/>
  <c r="BW224" i="14" s="1"/>
  <c r="BZ224" i="14" s="1"/>
  <c r="CC224" i="14" s="1"/>
  <c r="CF224" i="14" s="1"/>
  <c r="CI224" i="14" s="1"/>
  <c r="CL224" i="14" s="1"/>
  <c r="CO224" i="14" s="1"/>
  <c r="CR224" i="14" s="1"/>
  <c r="CU224" i="14" s="1"/>
  <c r="CX224" i="14" s="1"/>
  <c r="DA224" i="14" s="1"/>
  <c r="DD224" i="14" s="1"/>
  <c r="DG224" i="14" s="1"/>
  <c r="DJ224" i="14" s="1"/>
  <c r="G224" i="14"/>
  <c r="E224" i="14"/>
  <c r="C224" i="14"/>
  <c r="A224" i="14"/>
  <c r="DH223" i="14"/>
  <c r="DE223" i="14"/>
  <c r="DB223" i="14"/>
  <c r="CY223" i="14"/>
  <c r="CV223" i="14"/>
  <c r="CS223" i="14"/>
  <c r="CP223" i="14"/>
  <c r="CM223" i="14"/>
  <c r="CJ223" i="14"/>
  <c r="CG223" i="14"/>
  <c r="CD223" i="14"/>
  <c r="CA223" i="14"/>
  <c r="BX223" i="14"/>
  <c r="BU223" i="14"/>
  <c r="BR223" i="14"/>
  <c r="BO223" i="14"/>
  <c r="BL223" i="14"/>
  <c r="BI223" i="14"/>
  <c r="BF223" i="14"/>
  <c r="BC223" i="14"/>
  <c r="AZ223" i="14"/>
  <c r="AW223" i="14"/>
  <c r="AT223" i="14"/>
  <c r="AQ223" i="14"/>
  <c r="AN223" i="14"/>
  <c r="AK223" i="14"/>
  <c r="AH223" i="14"/>
  <c r="AE223" i="14"/>
  <c r="AB223" i="14"/>
  <c r="Y223" i="14"/>
  <c r="V223" i="14"/>
  <c r="S223" i="14"/>
  <c r="P223" i="14"/>
  <c r="M223" i="14"/>
  <c r="J223" i="14"/>
  <c r="I223" i="14"/>
  <c r="L223" i="14" s="1"/>
  <c r="O223" i="14" s="1"/>
  <c r="R223" i="14" s="1"/>
  <c r="U223" i="14" s="1"/>
  <c r="X223" i="14" s="1"/>
  <c r="AA223" i="14" s="1"/>
  <c r="AD223" i="14" s="1"/>
  <c r="AG223" i="14" s="1"/>
  <c r="AJ223" i="14" s="1"/>
  <c r="AM223" i="14" s="1"/>
  <c r="AP223" i="14" s="1"/>
  <c r="AS223" i="14" s="1"/>
  <c r="AV223" i="14" s="1"/>
  <c r="AY223" i="14" s="1"/>
  <c r="BB223" i="14" s="1"/>
  <c r="BE223" i="14" s="1"/>
  <c r="BH223" i="14" s="1"/>
  <c r="BK223" i="14" s="1"/>
  <c r="BN223" i="14" s="1"/>
  <c r="BQ223" i="14" s="1"/>
  <c r="BT223" i="14" s="1"/>
  <c r="BW223" i="14" s="1"/>
  <c r="BZ223" i="14" s="1"/>
  <c r="CC223" i="14" s="1"/>
  <c r="CF223" i="14" s="1"/>
  <c r="CI223" i="14" s="1"/>
  <c r="CL223" i="14" s="1"/>
  <c r="CO223" i="14" s="1"/>
  <c r="CR223" i="14" s="1"/>
  <c r="CU223" i="14" s="1"/>
  <c r="CX223" i="14" s="1"/>
  <c r="DA223" i="14" s="1"/>
  <c r="DD223" i="14" s="1"/>
  <c r="DG223" i="14" s="1"/>
  <c r="DJ223" i="14" s="1"/>
  <c r="G223" i="14"/>
  <c r="E223" i="14"/>
  <c r="C223" i="14"/>
  <c r="A223" i="14"/>
  <c r="DH222" i="14"/>
  <c r="DE222" i="14"/>
  <c r="DB222" i="14"/>
  <c r="CY222" i="14"/>
  <c r="CS222" i="14"/>
  <c r="CP222" i="14"/>
  <c r="CM222" i="14"/>
  <c r="CJ222" i="14"/>
  <c r="CG222" i="14"/>
  <c r="CD222" i="14"/>
  <c r="CA222" i="14"/>
  <c r="BX222" i="14"/>
  <c r="BU222" i="14"/>
  <c r="BR222" i="14"/>
  <c r="BO222" i="14"/>
  <c r="BL222" i="14"/>
  <c r="BI222" i="14"/>
  <c r="BF222" i="14"/>
  <c r="BC222" i="14"/>
  <c r="AZ222" i="14"/>
  <c r="AW222" i="14"/>
  <c r="AT222" i="14"/>
  <c r="AQ222" i="14"/>
  <c r="AN222" i="14"/>
  <c r="AK222" i="14"/>
  <c r="AH222" i="14"/>
  <c r="AE222" i="14"/>
  <c r="AB222" i="14"/>
  <c r="Y222" i="14"/>
  <c r="V222" i="14"/>
  <c r="S222" i="14"/>
  <c r="P222" i="14"/>
  <c r="M222" i="14"/>
  <c r="J222" i="14"/>
  <c r="I222" i="14"/>
  <c r="L222" i="14" s="1"/>
  <c r="O222" i="14" s="1"/>
  <c r="R222" i="14" s="1"/>
  <c r="U222" i="14" s="1"/>
  <c r="X222" i="14" s="1"/>
  <c r="AA222" i="14" s="1"/>
  <c r="AD222" i="14" s="1"/>
  <c r="AG222" i="14" s="1"/>
  <c r="AJ222" i="14" s="1"/>
  <c r="AM222" i="14" s="1"/>
  <c r="AP222" i="14" s="1"/>
  <c r="AS222" i="14" s="1"/>
  <c r="AV222" i="14" s="1"/>
  <c r="AY222" i="14" s="1"/>
  <c r="BB222" i="14" s="1"/>
  <c r="BE222" i="14" s="1"/>
  <c r="BH222" i="14" s="1"/>
  <c r="BK222" i="14" s="1"/>
  <c r="BN222" i="14" s="1"/>
  <c r="BQ222" i="14" s="1"/>
  <c r="BT222" i="14" s="1"/>
  <c r="BW222" i="14" s="1"/>
  <c r="BZ222" i="14" s="1"/>
  <c r="CC222" i="14" s="1"/>
  <c r="CF222" i="14" s="1"/>
  <c r="CI222" i="14" s="1"/>
  <c r="CL222" i="14" s="1"/>
  <c r="CO222" i="14" s="1"/>
  <c r="CR222" i="14" s="1"/>
  <c r="CU222" i="14" s="1"/>
  <c r="CX222" i="14" s="1"/>
  <c r="DA222" i="14" s="1"/>
  <c r="DD222" i="14" s="1"/>
  <c r="DG222" i="14" s="1"/>
  <c r="DJ222" i="14" s="1"/>
  <c r="G222" i="14"/>
  <c r="E222" i="14"/>
  <c r="CV222" i="14" s="1"/>
  <c r="C222" i="14"/>
  <c r="A222" i="14"/>
  <c r="E221" i="14"/>
  <c r="A221" i="14"/>
  <c r="DH220" i="14"/>
  <c r="DE220" i="14"/>
  <c r="DB220" i="14"/>
  <c r="CY220" i="14"/>
  <c r="CV220" i="14"/>
  <c r="CS220" i="14"/>
  <c r="CP220" i="14"/>
  <c r="CM220" i="14"/>
  <c r="CJ220" i="14"/>
  <c r="CG220" i="14"/>
  <c r="CD220" i="14"/>
  <c r="CA220" i="14"/>
  <c r="BX220" i="14"/>
  <c r="BU220" i="14"/>
  <c r="BR220" i="14"/>
  <c r="BO220" i="14"/>
  <c r="BL220" i="14"/>
  <c r="BI220" i="14"/>
  <c r="BF220" i="14"/>
  <c r="BC220" i="14"/>
  <c r="AZ220" i="14"/>
  <c r="AW220" i="14"/>
  <c r="AT220" i="14"/>
  <c r="AQ220" i="14"/>
  <c r="AN220" i="14"/>
  <c r="AK220" i="14"/>
  <c r="AH220" i="14"/>
  <c r="AE220" i="14"/>
  <c r="AB220" i="14"/>
  <c r="Y220" i="14"/>
  <c r="V220" i="14"/>
  <c r="S220" i="14"/>
  <c r="P220" i="14"/>
  <c r="M220" i="14"/>
  <c r="J220" i="14"/>
  <c r="I220" i="14"/>
  <c r="L220" i="14" s="1"/>
  <c r="O220" i="14" s="1"/>
  <c r="R220" i="14" s="1"/>
  <c r="U220" i="14" s="1"/>
  <c r="X220" i="14" s="1"/>
  <c r="AA220" i="14" s="1"/>
  <c r="AD220" i="14" s="1"/>
  <c r="AG220" i="14" s="1"/>
  <c r="AJ220" i="14" s="1"/>
  <c r="AM220" i="14" s="1"/>
  <c r="AP220" i="14" s="1"/>
  <c r="AS220" i="14" s="1"/>
  <c r="AV220" i="14" s="1"/>
  <c r="AY220" i="14" s="1"/>
  <c r="BB220" i="14" s="1"/>
  <c r="BE220" i="14" s="1"/>
  <c r="BH220" i="14" s="1"/>
  <c r="BK220" i="14" s="1"/>
  <c r="BN220" i="14" s="1"/>
  <c r="BQ220" i="14" s="1"/>
  <c r="BT220" i="14" s="1"/>
  <c r="BW220" i="14" s="1"/>
  <c r="BZ220" i="14" s="1"/>
  <c r="CC220" i="14" s="1"/>
  <c r="CF220" i="14" s="1"/>
  <c r="CI220" i="14" s="1"/>
  <c r="CL220" i="14" s="1"/>
  <c r="CO220" i="14" s="1"/>
  <c r="CR220" i="14" s="1"/>
  <c r="CU220" i="14" s="1"/>
  <c r="CX220" i="14" s="1"/>
  <c r="DA220" i="14" s="1"/>
  <c r="DD220" i="14" s="1"/>
  <c r="DG220" i="14" s="1"/>
  <c r="DJ220" i="14" s="1"/>
  <c r="G220" i="14"/>
  <c r="E220" i="14"/>
  <c r="C220" i="14"/>
  <c r="A220" i="14"/>
  <c r="DH219" i="14"/>
  <c r="DE219" i="14"/>
  <c r="CY219" i="14"/>
  <c r="CV219" i="14"/>
  <c r="CS219" i="14"/>
  <c r="CP219" i="14"/>
  <c r="CM219" i="14"/>
  <c r="CJ219" i="14"/>
  <c r="CG219" i="14"/>
  <c r="CD219" i="14"/>
  <c r="CA219" i="14"/>
  <c r="BX219" i="14"/>
  <c r="BU219" i="14"/>
  <c r="BR219" i="14"/>
  <c r="BO219" i="14"/>
  <c r="BL219" i="14"/>
  <c r="BI219" i="14"/>
  <c r="BF219" i="14"/>
  <c r="BC219" i="14"/>
  <c r="AZ219" i="14"/>
  <c r="AW219" i="14"/>
  <c r="AT219" i="14"/>
  <c r="AQ219" i="14"/>
  <c r="AN219" i="14"/>
  <c r="AK219" i="14"/>
  <c r="AH219" i="14"/>
  <c r="AE219" i="14"/>
  <c r="AB219" i="14"/>
  <c r="Y219" i="14"/>
  <c r="V219" i="14"/>
  <c r="S219" i="14"/>
  <c r="P219" i="14"/>
  <c r="M219" i="14"/>
  <c r="J219" i="14"/>
  <c r="I219" i="14"/>
  <c r="L219" i="14" s="1"/>
  <c r="O219" i="14" s="1"/>
  <c r="R219" i="14" s="1"/>
  <c r="U219" i="14" s="1"/>
  <c r="X219" i="14" s="1"/>
  <c r="AA219" i="14" s="1"/>
  <c r="AD219" i="14" s="1"/>
  <c r="AG219" i="14" s="1"/>
  <c r="AJ219" i="14" s="1"/>
  <c r="AM219" i="14" s="1"/>
  <c r="AP219" i="14" s="1"/>
  <c r="AS219" i="14" s="1"/>
  <c r="AV219" i="14" s="1"/>
  <c r="AY219" i="14" s="1"/>
  <c r="BB219" i="14" s="1"/>
  <c r="BE219" i="14" s="1"/>
  <c r="BH219" i="14" s="1"/>
  <c r="BK219" i="14" s="1"/>
  <c r="BN219" i="14" s="1"/>
  <c r="BQ219" i="14" s="1"/>
  <c r="BT219" i="14" s="1"/>
  <c r="BW219" i="14" s="1"/>
  <c r="BZ219" i="14" s="1"/>
  <c r="CC219" i="14" s="1"/>
  <c r="CF219" i="14" s="1"/>
  <c r="CI219" i="14" s="1"/>
  <c r="CL219" i="14" s="1"/>
  <c r="CO219" i="14" s="1"/>
  <c r="CR219" i="14" s="1"/>
  <c r="CU219" i="14" s="1"/>
  <c r="CX219" i="14" s="1"/>
  <c r="DA219" i="14" s="1"/>
  <c r="DD219" i="14" s="1"/>
  <c r="DG219" i="14" s="1"/>
  <c r="DJ219" i="14" s="1"/>
  <c r="G219" i="14"/>
  <c r="E219" i="14"/>
  <c r="DB219" i="14" s="1"/>
  <c r="C219" i="14"/>
  <c r="A219" i="14"/>
  <c r="DH218" i="14"/>
  <c r="DE218" i="14"/>
  <c r="CY218" i="14"/>
  <c r="CV218" i="14"/>
  <c r="CS218" i="14"/>
  <c r="CP218" i="14"/>
  <c r="CM218" i="14"/>
  <c r="CJ218" i="14"/>
  <c r="CG218" i="14"/>
  <c r="CD218" i="14"/>
  <c r="CA218" i="14"/>
  <c r="BX218" i="14"/>
  <c r="BU218" i="14"/>
  <c r="BR218" i="14"/>
  <c r="BO218" i="14"/>
  <c r="BL218" i="14"/>
  <c r="BI218" i="14"/>
  <c r="BF218" i="14"/>
  <c r="BC218" i="14"/>
  <c r="AZ218" i="14"/>
  <c r="AW218" i="14"/>
  <c r="AT218" i="14"/>
  <c r="AQ218" i="14"/>
  <c r="AN218" i="14"/>
  <c r="AK218" i="14"/>
  <c r="AH218" i="14"/>
  <c r="AE218" i="14"/>
  <c r="AB218" i="14"/>
  <c r="Y218" i="14"/>
  <c r="V218" i="14"/>
  <c r="S218" i="14"/>
  <c r="P218" i="14"/>
  <c r="M218" i="14"/>
  <c r="J218" i="14"/>
  <c r="I218" i="14"/>
  <c r="L218" i="14" s="1"/>
  <c r="O218" i="14" s="1"/>
  <c r="R218" i="14" s="1"/>
  <c r="U218" i="14" s="1"/>
  <c r="X218" i="14" s="1"/>
  <c r="AA218" i="14" s="1"/>
  <c r="AD218" i="14" s="1"/>
  <c r="AG218" i="14" s="1"/>
  <c r="AJ218" i="14" s="1"/>
  <c r="AM218" i="14" s="1"/>
  <c r="AP218" i="14" s="1"/>
  <c r="AS218" i="14" s="1"/>
  <c r="AV218" i="14" s="1"/>
  <c r="AY218" i="14" s="1"/>
  <c r="BB218" i="14" s="1"/>
  <c r="BE218" i="14" s="1"/>
  <c r="BH218" i="14" s="1"/>
  <c r="BK218" i="14" s="1"/>
  <c r="BN218" i="14" s="1"/>
  <c r="BQ218" i="14" s="1"/>
  <c r="BT218" i="14" s="1"/>
  <c r="BW218" i="14" s="1"/>
  <c r="BZ218" i="14" s="1"/>
  <c r="CC218" i="14" s="1"/>
  <c r="CF218" i="14" s="1"/>
  <c r="CI218" i="14" s="1"/>
  <c r="CL218" i="14" s="1"/>
  <c r="CO218" i="14" s="1"/>
  <c r="CR218" i="14" s="1"/>
  <c r="CU218" i="14" s="1"/>
  <c r="CX218" i="14" s="1"/>
  <c r="DA218" i="14" s="1"/>
  <c r="DD218" i="14" s="1"/>
  <c r="DG218" i="14" s="1"/>
  <c r="DJ218" i="14" s="1"/>
  <c r="G218" i="14"/>
  <c r="E218" i="14"/>
  <c r="DB218" i="14" s="1"/>
  <c r="C218" i="14"/>
  <c r="A218" i="14"/>
  <c r="DH217" i="14"/>
  <c r="DE217" i="14"/>
  <c r="CY217" i="14"/>
  <c r="CV217" i="14"/>
  <c r="CS217" i="14"/>
  <c r="CP217" i="14"/>
  <c r="CM217" i="14"/>
  <c r="CJ217" i="14"/>
  <c r="CG217" i="14"/>
  <c r="CD217" i="14"/>
  <c r="CA217" i="14"/>
  <c r="BX217" i="14"/>
  <c r="BU217" i="14"/>
  <c r="BR217" i="14"/>
  <c r="BO217" i="14"/>
  <c r="BL217" i="14"/>
  <c r="BI217" i="14"/>
  <c r="BF217" i="14"/>
  <c r="BC217" i="14"/>
  <c r="AZ217" i="14"/>
  <c r="AW217" i="14"/>
  <c r="AT217" i="14"/>
  <c r="AQ217" i="14"/>
  <c r="AN217" i="14"/>
  <c r="AK217" i="14"/>
  <c r="AH217" i="14"/>
  <c r="AE217" i="14"/>
  <c r="AB217" i="14"/>
  <c r="Y217" i="14"/>
  <c r="V217" i="14"/>
  <c r="S217" i="14"/>
  <c r="P217" i="14"/>
  <c r="M217" i="14"/>
  <c r="J217" i="14"/>
  <c r="I217" i="14"/>
  <c r="L217" i="14" s="1"/>
  <c r="O217" i="14" s="1"/>
  <c r="R217" i="14" s="1"/>
  <c r="U217" i="14" s="1"/>
  <c r="X217" i="14" s="1"/>
  <c r="AA217" i="14" s="1"/>
  <c r="AD217" i="14" s="1"/>
  <c r="AG217" i="14" s="1"/>
  <c r="AJ217" i="14" s="1"/>
  <c r="AM217" i="14" s="1"/>
  <c r="AP217" i="14" s="1"/>
  <c r="AS217" i="14" s="1"/>
  <c r="AV217" i="14" s="1"/>
  <c r="AY217" i="14" s="1"/>
  <c r="BB217" i="14" s="1"/>
  <c r="BE217" i="14" s="1"/>
  <c r="BH217" i="14" s="1"/>
  <c r="BK217" i="14" s="1"/>
  <c r="BN217" i="14" s="1"/>
  <c r="BQ217" i="14" s="1"/>
  <c r="BT217" i="14" s="1"/>
  <c r="BW217" i="14" s="1"/>
  <c r="BZ217" i="14" s="1"/>
  <c r="CC217" i="14" s="1"/>
  <c r="CF217" i="14" s="1"/>
  <c r="CI217" i="14" s="1"/>
  <c r="CL217" i="14" s="1"/>
  <c r="CO217" i="14" s="1"/>
  <c r="CR217" i="14" s="1"/>
  <c r="CU217" i="14" s="1"/>
  <c r="CX217" i="14" s="1"/>
  <c r="DA217" i="14" s="1"/>
  <c r="DD217" i="14" s="1"/>
  <c r="DG217" i="14" s="1"/>
  <c r="DJ217" i="14" s="1"/>
  <c r="G217" i="14"/>
  <c r="E217" i="14"/>
  <c r="DB217" i="14" s="1"/>
  <c r="C217" i="14"/>
  <c r="A217" i="14"/>
  <c r="DJ216" i="14"/>
  <c r="DH216" i="14"/>
  <c r="DG216" i="14"/>
  <c r="DE216" i="14"/>
  <c r="DD216" i="14"/>
  <c r="DB216" i="14"/>
  <c r="DA216" i="14"/>
  <c r="CY216" i="14"/>
  <c r="CX216" i="14"/>
  <c r="CV216" i="14"/>
  <c r="CU216" i="14"/>
  <c r="CS216" i="14"/>
  <c r="CR216" i="14"/>
  <c r="CP216" i="14"/>
  <c r="CO216" i="14"/>
  <c r="CM216" i="14"/>
  <c r="CL216" i="14"/>
  <c r="CJ216" i="14"/>
  <c r="CI216" i="14"/>
  <c r="CG216" i="14"/>
  <c r="CF216" i="14"/>
  <c r="CD216" i="14"/>
  <c r="CC216" i="14"/>
  <c r="CA216" i="14"/>
  <c r="BZ216" i="14"/>
  <c r="BX216" i="14"/>
  <c r="BW216" i="14"/>
  <c r="BU216" i="14"/>
  <c r="BT216" i="14"/>
  <c r="BR216" i="14"/>
  <c r="BQ216" i="14"/>
  <c r="BO216" i="14"/>
  <c r="BN216" i="14"/>
  <c r="BL216" i="14"/>
  <c r="BK216" i="14"/>
  <c r="BI216" i="14"/>
  <c r="BH216" i="14"/>
  <c r="BF216" i="14"/>
  <c r="BE216" i="14"/>
  <c r="BC216" i="14"/>
  <c r="BB216" i="14"/>
  <c r="AZ216" i="14"/>
  <c r="AY216" i="14"/>
  <c r="AW216" i="14"/>
  <c r="AV216" i="14"/>
  <c r="AT216" i="14"/>
  <c r="AS216" i="14"/>
  <c r="AQ216" i="14"/>
  <c r="AP216" i="14"/>
  <c r="AN216" i="14"/>
  <c r="AM216" i="14"/>
  <c r="AK216" i="14"/>
  <c r="AJ216" i="14"/>
  <c r="AH216" i="14"/>
  <c r="AG216" i="14"/>
  <c r="AE216" i="14"/>
  <c r="AD216" i="14"/>
  <c r="AB216" i="14"/>
  <c r="AA216" i="14"/>
  <c r="Y216" i="14"/>
  <c r="X216" i="14"/>
  <c r="V216" i="14"/>
  <c r="U216" i="14"/>
  <c r="S216" i="14"/>
  <c r="R216" i="14"/>
  <c r="P216" i="14"/>
  <c r="O216" i="14"/>
  <c r="M216" i="14"/>
  <c r="L216" i="14"/>
  <c r="J216" i="14"/>
  <c r="I216" i="14"/>
  <c r="G216" i="14"/>
  <c r="E216" i="14"/>
  <c r="A216" i="14"/>
  <c r="DJ215" i="14"/>
  <c r="DH215" i="14"/>
  <c r="DG215" i="14"/>
  <c r="DE215" i="14"/>
  <c r="DD215" i="14"/>
  <c r="DB215" i="14"/>
  <c r="DA215" i="14"/>
  <c r="CY215" i="14"/>
  <c r="CX215" i="14"/>
  <c r="CV215" i="14"/>
  <c r="CU215" i="14"/>
  <c r="CS215" i="14"/>
  <c r="CR215" i="14"/>
  <c r="CP215" i="14"/>
  <c r="CO215" i="14"/>
  <c r="CM215" i="14"/>
  <c r="CL215" i="14"/>
  <c r="CJ215" i="14"/>
  <c r="CI215" i="14"/>
  <c r="CG215" i="14"/>
  <c r="CF215" i="14"/>
  <c r="CD215" i="14"/>
  <c r="CC215" i="14"/>
  <c r="CA215" i="14"/>
  <c r="BZ215" i="14"/>
  <c r="BX215" i="14"/>
  <c r="BW215" i="14"/>
  <c r="BU215" i="14"/>
  <c r="BT215" i="14"/>
  <c r="BR215" i="14"/>
  <c r="BQ215" i="14"/>
  <c r="BO215" i="14"/>
  <c r="BN215" i="14"/>
  <c r="BL215" i="14"/>
  <c r="BK215" i="14"/>
  <c r="BI215" i="14"/>
  <c r="BH215" i="14"/>
  <c r="BF215" i="14"/>
  <c r="BE215" i="14"/>
  <c r="BC215" i="14"/>
  <c r="BB215" i="14"/>
  <c r="AZ215" i="14"/>
  <c r="AY215" i="14"/>
  <c r="AW215" i="14"/>
  <c r="AV215" i="14"/>
  <c r="AT215" i="14"/>
  <c r="AS215" i="14"/>
  <c r="AQ215" i="14"/>
  <c r="AP215" i="14"/>
  <c r="AN215" i="14"/>
  <c r="AM215" i="14"/>
  <c r="AK215" i="14"/>
  <c r="AJ215" i="14"/>
  <c r="AH215" i="14"/>
  <c r="AG215" i="14"/>
  <c r="AE215" i="14"/>
  <c r="AD215" i="14"/>
  <c r="AB215" i="14"/>
  <c r="AA215" i="14"/>
  <c r="Y215" i="14"/>
  <c r="X215" i="14"/>
  <c r="V215" i="14"/>
  <c r="U215" i="14"/>
  <c r="S215" i="14"/>
  <c r="R215" i="14"/>
  <c r="P215" i="14"/>
  <c r="O215" i="14"/>
  <c r="M215" i="14"/>
  <c r="L215" i="14"/>
  <c r="J215" i="14"/>
  <c r="I215" i="14"/>
  <c r="G215" i="14"/>
  <c r="E215" i="14"/>
  <c r="A215" i="14"/>
  <c r="DH214" i="14"/>
  <c r="DB214" i="14"/>
  <c r="CY214" i="14"/>
  <c r="CV214" i="14"/>
  <c r="CS214" i="14"/>
  <c r="CP214" i="14"/>
  <c r="CM214" i="14"/>
  <c r="CJ214" i="14"/>
  <c r="CG214" i="14"/>
  <c r="CD214" i="14"/>
  <c r="CA214" i="14"/>
  <c r="BX214" i="14"/>
  <c r="BU214" i="14"/>
  <c r="BR214" i="14"/>
  <c r="BO214" i="14"/>
  <c r="BL214" i="14"/>
  <c r="BI214" i="14"/>
  <c r="BF214" i="14"/>
  <c r="BC214" i="14"/>
  <c r="AZ214" i="14"/>
  <c r="AW214" i="14"/>
  <c r="AT214" i="14"/>
  <c r="AQ214" i="14"/>
  <c r="AN214" i="14"/>
  <c r="AK214" i="14"/>
  <c r="AH214" i="14"/>
  <c r="AE214" i="14"/>
  <c r="AB214" i="14"/>
  <c r="Y214" i="14"/>
  <c r="V214" i="14"/>
  <c r="S214" i="14"/>
  <c r="P214" i="14"/>
  <c r="M214" i="14"/>
  <c r="J214" i="14"/>
  <c r="I214" i="14"/>
  <c r="L214" i="14" s="1"/>
  <c r="O214" i="14" s="1"/>
  <c r="R214" i="14" s="1"/>
  <c r="U214" i="14" s="1"/>
  <c r="X214" i="14" s="1"/>
  <c r="AA214" i="14" s="1"/>
  <c r="AD214" i="14" s="1"/>
  <c r="AG214" i="14" s="1"/>
  <c r="AJ214" i="14" s="1"/>
  <c r="AM214" i="14" s="1"/>
  <c r="AP214" i="14" s="1"/>
  <c r="AS214" i="14" s="1"/>
  <c r="AV214" i="14" s="1"/>
  <c r="AY214" i="14" s="1"/>
  <c r="BB214" i="14" s="1"/>
  <c r="BE214" i="14" s="1"/>
  <c r="BH214" i="14" s="1"/>
  <c r="BK214" i="14" s="1"/>
  <c r="BN214" i="14" s="1"/>
  <c r="BQ214" i="14" s="1"/>
  <c r="BT214" i="14" s="1"/>
  <c r="BW214" i="14" s="1"/>
  <c r="BZ214" i="14" s="1"/>
  <c r="CC214" i="14" s="1"/>
  <c r="CF214" i="14" s="1"/>
  <c r="CI214" i="14" s="1"/>
  <c r="CL214" i="14" s="1"/>
  <c r="CO214" i="14" s="1"/>
  <c r="CR214" i="14" s="1"/>
  <c r="CU214" i="14" s="1"/>
  <c r="CX214" i="14" s="1"/>
  <c r="DA214" i="14" s="1"/>
  <c r="DD214" i="14" s="1"/>
  <c r="DG214" i="14" s="1"/>
  <c r="DJ214" i="14" s="1"/>
  <c r="G214" i="14"/>
  <c r="E214" i="14"/>
  <c r="DE214" i="14" s="1"/>
  <c r="C214" i="14"/>
  <c r="A214" i="14"/>
  <c r="DH213" i="14"/>
  <c r="DB213" i="14"/>
  <c r="CY213" i="14"/>
  <c r="CV213" i="14"/>
  <c r="CS213" i="14"/>
  <c r="CP213" i="14"/>
  <c r="CM213" i="14"/>
  <c r="CJ213" i="14"/>
  <c r="CG213" i="14"/>
  <c r="CD213" i="14"/>
  <c r="CA213" i="14"/>
  <c r="BX213" i="14"/>
  <c r="BU213" i="14"/>
  <c r="BR213" i="14"/>
  <c r="BO213" i="14"/>
  <c r="BL213" i="14"/>
  <c r="BI213" i="14"/>
  <c r="BF213" i="14"/>
  <c r="BC213" i="14"/>
  <c r="AZ213" i="14"/>
  <c r="AW213" i="14"/>
  <c r="AT213" i="14"/>
  <c r="AQ213" i="14"/>
  <c r="AN213" i="14"/>
  <c r="AK213" i="14"/>
  <c r="AH213" i="14"/>
  <c r="AE213" i="14"/>
  <c r="AB213" i="14"/>
  <c r="Y213" i="14"/>
  <c r="V213" i="14"/>
  <c r="S213" i="14"/>
  <c r="P213" i="14"/>
  <c r="M213" i="14"/>
  <c r="J213" i="14"/>
  <c r="I213" i="14"/>
  <c r="L213" i="14" s="1"/>
  <c r="O213" i="14" s="1"/>
  <c r="R213" i="14" s="1"/>
  <c r="U213" i="14" s="1"/>
  <c r="X213" i="14" s="1"/>
  <c r="AA213" i="14" s="1"/>
  <c r="AD213" i="14" s="1"/>
  <c r="AG213" i="14" s="1"/>
  <c r="AJ213" i="14" s="1"/>
  <c r="AM213" i="14" s="1"/>
  <c r="AP213" i="14" s="1"/>
  <c r="AS213" i="14" s="1"/>
  <c r="AV213" i="14" s="1"/>
  <c r="AY213" i="14" s="1"/>
  <c r="BB213" i="14" s="1"/>
  <c r="BE213" i="14" s="1"/>
  <c r="BH213" i="14" s="1"/>
  <c r="BK213" i="14" s="1"/>
  <c r="BN213" i="14" s="1"/>
  <c r="BQ213" i="14" s="1"/>
  <c r="BT213" i="14" s="1"/>
  <c r="BW213" i="14" s="1"/>
  <c r="BZ213" i="14" s="1"/>
  <c r="CC213" i="14" s="1"/>
  <c r="CF213" i="14" s="1"/>
  <c r="CI213" i="14" s="1"/>
  <c r="CL213" i="14" s="1"/>
  <c r="CO213" i="14" s="1"/>
  <c r="CR213" i="14" s="1"/>
  <c r="CU213" i="14" s="1"/>
  <c r="CX213" i="14" s="1"/>
  <c r="DA213" i="14" s="1"/>
  <c r="DD213" i="14" s="1"/>
  <c r="DG213" i="14" s="1"/>
  <c r="DJ213" i="14" s="1"/>
  <c r="G213" i="14"/>
  <c r="E213" i="14"/>
  <c r="DE213" i="14" s="1"/>
  <c r="C213" i="14"/>
  <c r="A213" i="14"/>
  <c r="DH212" i="14"/>
  <c r="DE212" i="14"/>
  <c r="DB212" i="14"/>
  <c r="CY212" i="14"/>
  <c r="CV212" i="14"/>
  <c r="CS212" i="14"/>
  <c r="CP212" i="14"/>
  <c r="CM212" i="14"/>
  <c r="CJ212" i="14"/>
  <c r="CG212" i="14"/>
  <c r="CD212" i="14"/>
  <c r="CA212" i="14"/>
  <c r="BX212" i="14"/>
  <c r="BU212" i="14"/>
  <c r="BR212" i="14"/>
  <c r="BO212" i="14"/>
  <c r="BL212" i="14"/>
  <c r="BI212" i="14"/>
  <c r="BF212" i="14"/>
  <c r="BC212" i="14"/>
  <c r="AZ212" i="14"/>
  <c r="AW212" i="14"/>
  <c r="AT212" i="14"/>
  <c r="AQ212" i="14"/>
  <c r="AN212" i="14"/>
  <c r="AK212" i="14"/>
  <c r="AH212" i="14"/>
  <c r="AE212" i="14"/>
  <c r="AB212" i="14"/>
  <c r="Y212" i="14"/>
  <c r="V212" i="14"/>
  <c r="S212" i="14"/>
  <c r="P212" i="14"/>
  <c r="M212" i="14"/>
  <c r="J212" i="14"/>
  <c r="I212" i="14"/>
  <c r="L212" i="14" s="1"/>
  <c r="O212" i="14" s="1"/>
  <c r="R212" i="14" s="1"/>
  <c r="U212" i="14" s="1"/>
  <c r="X212" i="14" s="1"/>
  <c r="AA212" i="14" s="1"/>
  <c r="AD212" i="14" s="1"/>
  <c r="AG212" i="14" s="1"/>
  <c r="AJ212" i="14" s="1"/>
  <c r="AM212" i="14" s="1"/>
  <c r="AP212" i="14" s="1"/>
  <c r="AS212" i="14" s="1"/>
  <c r="AV212" i="14" s="1"/>
  <c r="AY212" i="14" s="1"/>
  <c r="BB212" i="14" s="1"/>
  <c r="BE212" i="14" s="1"/>
  <c r="BH212" i="14" s="1"/>
  <c r="BK212" i="14" s="1"/>
  <c r="BN212" i="14" s="1"/>
  <c r="BQ212" i="14" s="1"/>
  <c r="BT212" i="14" s="1"/>
  <c r="BW212" i="14" s="1"/>
  <c r="BZ212" i="14" s="1"/>
  <c r="CC212" i="14" s="1"/>
  <c r="CF212" i="14" s="1"/>
  <c r="CI212" i="14" s="1"/>
  <c r="CL212" i="14" s="1"/>
  <c r="CO212" i="14" s="1"/>
  <c r="CR212" i="14" s="1"/>
  <c r="CU212" i="14" s="1"/>
  <c r="CX212" i="14" s="1"/>
  <c r="DA212" i="14" s="1"/>
  <c r="DD212" i="14" s="1"/>
  <c r="DG212" i="14" s="1"/>
  <c r="DJ212" i="14" s="1"/>
  <c r="G212" i="14"/>
  <c r="E212" i="14"/>
  <c r="C212" i="14"/>
  <c r="A212" i="14"/>
  <c r="DH211" i="14"/>
  <c r="DB211" i="14"/>
  <c r="CY211" i="14"/>
  <c r="CV211" i="14"/>
  <c r="CS211" i="14"/>
  <c r="CP211" i="14"/>
  <c r="CM211" i="14"/>
  <c r="CJ211" i="14"/>
  <c r="CG211" i="14"/>
  <c r="CD211" i="14"/>
  <c r="CA211" i="14"/>
  <c r="BX211" i="14"/>
  <c r="BU211" i="14"/>
  <c r="BR211" i="14"/>
  <c r="BO211" i="14"/>
  <c r="BL211" i="14"/>
  <c r="BI211" i="14"/>
  <c r="BF211" i="14"/>
  <c r="BC211" i="14"/>
  <c r="AZ211" i="14"/>
  <c r="AW211" i="14"/>
  <c r="AT211" i="14"/>
  <c r="AQ211" i="14"/>
  <c r="AN211" i="14"/>
  <c r="AK211" i="14"/>
  <c r="AH211" i="14"/>
  <c r="AE211" i="14"/>
  <c r="AB211" i="14"/>
  <c r="Y211" i="14"/>
  <c r="V211" i="14"/>
  <c r="S211" i="14"/>
  <c r="P211" i="14"/>
  <c r="M211" i="14"/>
  <c r="J211" i="14"/>
  <c r="I211" i="14"/>
  <c r="L211" i="14" s="1"/>
  <c r="O211" i="14" s="1"/>
  <c r="R211" i="14" s="1"/>
  <c r="U211" i="14" s="1"/>
  <c r="X211" i="14" s="1"/>
  <c r="AA211" i="14" s="1"/>
  <c r="AD211" i="14" s="1"/>
  <c r="AG211" i="14" s="1"/>
  <c r="AJ211" i="14" s="1"/>
  <c r="AM211" i="14" s="1"/>
  <c r="AP211" i="14" s="1"/>
  <c r="AS211" i="14" s="1"/>
  <c r="AV211" i="14" s="1"/>
  <c r="AY211" i="14" s="1"/>
  <c r="BB211" i="14" s="1"/>
  <c r="BE211" i="14" s="1"/>
  <c r="BH211" i="14" s="1"/>
  <c r="BK211" i="14" s="1"/>
  <c r="BN211" i="14" s="1"/>
  <c r="BQ211" i="14" s="1"/>
  <c r="BT211" i="14" s="1"/>
  <c r="BW211" i="14" s="1"/>
  <c r="BZ211" i="14" s="1"/>
  <c r="CC211" i="14" s="1"/>
  <c r="CF211" i="14" s="1"/>
  <c r="CI211" i="14" s="1"/>
  <c r="CL211" i="14" s="1"/>
  <c r="CO211" i="14" s="1"/>
  <c r="CR211" i="14" s="1"/>
  <c r="CU211" i="14" s="1"/>
  <c r="CX211" i="14" s="1"/>
  <c r="DA211" i="14" s="1"/>
  <c r="DD211" i="14" s="1"/>
  <c r="DG211" i="14" s="1"/>
  <c r="DJ211" i="14" s="1"/>
  <c r="G211" i="14"/>
  <c r="E211" i="14"/>
  <c r="DE211" i="14" s="1"/>
  <c r="C211" i="14"/>
  <c r="A211" i="14"/>
  <c r="DH210" i="14"/>
  <c r="DE210" i="14"/>
  <c r="DB210" i="14"/>
  <c r="CY210" i="14"/>
  <c r="CV210" i="14"/>
  <c r="CS210" i="14"/>
  <c r="CP210" i="14"/>
  <c r="CM210" i="14"/>
  <c r="CJ210" i="14"/>
  <c r="CG210" i="14"/>
  <c r="CD210" i="14"/>
  <c r="CA210" i="14"/>
  <c r="BX210" i="14"/>
  <c r="BU210" i="14"/>
  <c r="BR210" i="14"/>
  <c r="BO210" i="14"/>
  <c r="BL210" i="14"/>
  <c r="BI210" i="14"/>
  <c r="BF210" i="14"/>
  <c r="BC210" i="14"/>
  <c r="AZ210" i="14"/>
  <c r="AW210" i="14"/>
  <c r="AT210" i="14"/>
  <c r="AQ210" i="14"/>
  <c r="AN210" i="14"/>
  <c r="AK210" i="14"/>
  <c r="AH210" i="14"/>
  <c r="AE210" i="14"/>
  <c r="AB210" i="14"/>
  <c r="Y210" i="14"/>
  <c r="V210" i="14"/>
  <c r="S210" i="14"/>
  <c r="P210" i="14"/>
  <c r="M210" i="14"/>
  <c r="J210" i="14"/>
  <c r="I210" i="14"/>
  <c r="L210" i="14" s="1"/>
  <c r="O210" i="14" s="1"/>
  <c r="R210" i="14" s="1"/>
  <c r="U210" i="14" s="1"/>
  <c r="X210" i="14" s="1"/>
  <c r="AA210" i="14" s="1"/>
  <c r="AD210" i="14" s="1"/>
  <c r="AG210" i="14" s="1"/>
  <c r="AJ210" i="14" s="1"/>
  <c r="AM210" i="14" s="1"/>
  <c r="AP210" i="14" s="1"/>
  <c r="AS210" i="14" s="1"/>
  <c r="AV210" i="14" s="1"/>
  <c r="AY210" i="14" s="1"/>
  <c r="BB210" i="14" s="1"/>
  <c r="BE210" i="14" s="1"/>
  <c r="BH210" i="14" s="1"/>
  <c r="BK210" i="14" s="1"/>
  <c r="BN210" i="14" s="1"/>
  <c r="BQ210" i="14" s="1"/>
  <c r="BT210" i="14" s="1"/>
  <c r="BW210" i="14" s="1"/>
  <c r="BZ210" i="14" s="1"/>
  <c r="CC210" i="14" s="1"/>
  <c r="CF210" i="14" s="1"/>
  <c r="CI210" i="14" s="1"/>
  <c r="CL210" i="14" s="1"/>
  <c r="CO210" i="14" s="1"/>
  <c r="CR210" i="14" s="1"/>
  <c r="CU210" i="14" s="1"/>
  <c r="CX210" i="14" s="1"/>
  <c r="DA210" i="14" s="1"/>
  <c r="DD210" i="14" s="1"/>
  <c r="DG210" i="14" s="1"/>
  <c r="DJ210" i="14" s="1"/>
  <c r="G210" i="14"/>
  <c r="E210" i="14"/>
  <c r="C210" i="14"/>
  <c r="A210" i="14"/>
  <c r="DH209" i="14"/>
  <c r="DE209" i="14"/>
  <c r="CY209" i="14"/>
  <c r="CV209" i="14"/>
  <c r="CS209" i="14"/>
  <c r="CP209" i="14"/>
  <c r="CM209" i="14"/>
  <c r="CJ209" i="14"/>
  <c r="CG209" i="14"/>
  <c r="CD209" i="14"/>
  <c r="CA209" i="14"/>
  <c r="BX209" i="14"/>
  <c r="BU209" i="14"/>
  <c r="BR209" i="14"/>
  <c r="BO209" i="14"/>
  <c r="BL209" i="14"/>
  <c r="BI209" i="14"/>
  <c r="BF209" i="14"/>
  <c r="BC209" i="14"/>
  <c r="AZ209" i="14"/>
  <c r="AW209" i="14"/>
  <c r="AT209" i="14"/>
  <c r="AQ209" i="14"/>
  <c r="AN209" i="14"/>
  <c r="AK209" i="14"/>
  <c r="AH209" i="14"/>
  <c r="AE209" i="14"/>
  <c r="AB209" i="14"/>
  <c r="Y209" i="14"/>
  <c r="V209" i="14"/>
  <c r="S209" i="14"/>
  <c r="P209" i="14"/>
  <c r="M209" i="14"/>
  <c r="J209" i="14"/>
  <c r="I209" i="14"/>
  <c r="L209" i="14" s="1"/>
  <c r="O209" i="14" s="1"/>
  <c r="R209" i="14" s="1"/>
  <c r="U209" i="14" s="1"/>
  <c r="X209" i="14" s="1"/>
  <c r="AA209" i="14" s="1"/>
  <c r="AD209" i="14" s="1"/>
  <c r="AG209" i="14" s="1"/>
  <c r="AJ209" i="14" s="1"/>
  <c r="AM209" i="14" s="1"/>
  <c r="AP209" i="14" s="1"/>
  <c r="AS209" i="14" s="1"/>
  <c r="AV209" i="14" s="1"/>
  <c r="AY209" i="14" s="1"/>
  <c r="BB209" i="14" s="1"/>
  <c r="BE209" i="14" s="1"/>
  <c r="BH209" i="14" s="1"/>
  <c r="BK209" i="14" s="1"/>
  <c r="BN209" i="14" s="1"/>
  <c r="BQ209" i="14" s="1"/>
  <c r="BT209" i="14" s="1"/>
  <c r="BW209" i="14" s="1"/>
  <c r="BZ209" i="14" s="1"/>
  <c r="CC209" i="14" s="1"/>
  <c r="CF209" i="14" s="1"/>
  <c r="CI209" i="14" s="1"/>
  <c r="CL209" i="14" s="1"/>
  <c r="CO209" i="14" s="1"/>
  <c r="CR209" i="14" s="1"/>
  <c r="CU209" i="14" s="1"/>
  <c r="CX209" i="14" s="1"/>
  <c r="DA209" i="14" s="1"/>
  <c r="DD209" i="14" s="1"/>
  <c r="DG209" i="14" s="1"/>
  <c r="DJ209" i="14" s="1"/>
  <c r="G209" i="14"/>
  <c r="E209" i="14"/>
  <c r="DB209" i="14" s="1"/>
  <c r="C209" i="14"/>
  <c r="A209" i="14"/>
  <c r="DH208" i="14"/>
  <c r="DE208" i="14"/>
  <c r="CY208" i="14"/>
  <c r="CV208" i="14"/>
  <c r="CS208" i="14"/>
  <c r="CP208" i="14"/>
  <c r="CM208" i="14"/>
  <c r="CJ208" i="14"/>
  <c r="CG208" i="14"/>
  <c r="CD208" i="14"/>
  <c r="CA208" i="14"/>
  <c r="BX208" i="14"/>
  <c r="BU208" i="14"/>
  <c r="BR208" i="14"/>
  <c r="BO208" i="14"/>
  <c r="BL208" i="14"/>
  <c r="BI208" i="14"/>
  <c r="BF208" i="14"/>
  <c r="BC208" i="14"/>
  <c r="AZ208" i="14"/>
  <c r="AW208" i="14"/>
  <c r="AT208" i="14"/>
  <c r="AQ208" i="14"/>
  <c r="AN208" i="14"/>
  <c r="AK208" i="14"/>
  <c r="AH208" i="14"/>
  <c r="AE208" i="14"/>
  <c r="AB208" i="14"/>
  <c r="Y208" i="14"/>
  <c r="V208" i="14"/>
  <c r="S208" i="14"/>
  <c r="P208" i="14"/>
  <c r="M208" i="14"/>
  <c r="J208" i="14"/>
  <c r="I208" i="14"/>
  <c r="L208" i="14" s="1"/>
  <c r="O208" i="14" s="1"/>
  <c r="R208" i="14" s="1"/>
  <c r="U208" i="14" s="1"/>
  <c r="X208" i="14" s="1"/>
  <c r="AA208" i="14" s="1"/>
  <c r="AD208" i="14" s="1"/>
  <c r="AG208" i="14" s="1"/>
  <c r="AJ208" i="14" s="1"/>
  <c r="AM208" i="14" s="1"/>
  <c r="AP208" i="14" s="1"/>
  <c r="AS208" i="14" s="1"/>
  <c r="AV208" i="14" s="1"/>
  <c r="AY208" i="14" s="1"/>
  <c r="BB208" i="14" s="1"/>
  <c r="BE208" i="14" s="1"/>
  <c r="BH208" i="14" s="1"/>
  <c r="BK208" i="14" s="1"/>
  <c r="BN208" i="14" s="1"/>
  <c r="BQ208" i="14" s="1"/>
  <c r="BT208" i="14" s="1"/>
  <c r="BW208" i="14" s="1"/>
  <c r="BZ208" i="14" s="1"/>
  <c r="CC208" i="14" s="1"/>
  <c r="CF208" i="14" s="1"/>
  <c r="CI208" i="14" s="1"/>
  <c r="CL208" i="14" s="1"/>
  <c r="CO208" i="14" s="1"/>
  <c r="CR208" i="14" s="1"/>
  <c r="CU208" i="14" s="1"/>
  <c r="CX208" i="14" s="1"/>
  <c r="DA208" i="14" s="1"/>
  <c r="DD208" i="14" s="1"/>
  <c r="DG208" i="14" s="1"/>
  <c r="DJ208" i="14" s="1"/>
  <c r="G208" i="14"/>
  <c r="E208" i="14"/>
  <c r="DB208" i="14" s="1"/>
  <c r="C208" i="14"/>
  <c r="A208" i="14"/>
  <c r="DJ207" i="14"/>
  <c r="DH207" i="14"/>
  <c r="DG207" i="14"/>
  <c r="DE207" i="14"/>
  <c r="DD207" i="14"/>
  <c r="DB207" i="14"/>
  <c r="DA207" i="14"/>
  <c r="CY207" i="14"/>
  <c r="CX207" i="14"/>
  <c r="CV207" i="14"/>
  <c r="CU207" i="14"/>
  <c r="CS207" i="14"/>
  <c r="CR207" i="14"/>
  <c r="CP207" i="14"/>
  <c r="CO207" i="14"/>
  <c r="CM207" i="14"/>
  <c r="CL207" i="14"/>
  <c r="CJ207" i="14"/>
  <c r="CI207" i="14"/>
  <c r="CG207" i="14"/>
  <c r="CF207" i="14"/>
  <c r="CD207" i="14"/>
  <c r="CC207" i="14"/>
  <c r="CA207" i="14"/>
  <c r="BZ207" i="14"/>
  <c r="BX207" i="14"/>
  <c r="BW207" i="14"/>
  <c r="BU207" i="14"/>
  <c r="BT207" i="14"/>
  <c r="BR207" i="14"/>
  <c r="BQ207" i="14"/>
  <c r="BO207" i="14"/>
  <c r="BN207" i="14"/>
  <c r="BL207" i="14"/>
  <c r="BK207" i="14"/>
  <c r="BI207" i="14"/>
  <c r="BH207" i="14"/>
  <c r="BF207" i="14"/>
  <c r="BE207" i="14"/>
  <c r="BC207" i="14"/>
  <c r="BB207" i="14"/>
  <c r="AZ207" i="14"/>
  <c r="AY207" i="14"/>
  <c r="AW207" i="14"/>
  <c r="AV207" i="14"/>
  <c r="AT207" i="14"/>
  <c r="AS207" i="14"/>
  <c r="AQ207" i="14"/>
  <c r="AP207" i="14"/>
  <c r="AN207" i="14"/>
  <c r="AM207" i="14"/>
  <c r="AK207" i="14"/>
  <c r="AJ207" i="14"/>
  <c r="AH207" i="14"/>
  <c r="AG207" i="14"/>
  <c r="AE207" i="14"/>
  <c r="AD207" i="14"/>
  <c r="AB207" i="14"/>
  <c r="AA207" i="14"/>
  <c r="Y207" i="14"/>
  <c r="X207" i="14"/>
  <c r="V207" i="14"/>
  <c r="U207" i="14"/>
  <c r="S207" i="14"/>
  <c r="R207" i="14"/>
  <c r="P207" i="14"/>
  <c r="O207" i="14"/>
  <c r="M207" i="14"/>
  <c r="L207" i="14"/>
  <c r="J207" i="14"/>
  <c r="I207" i="14"/>
  <c r="G207" i="14"/>
  <c r="E207" i="14"/>
  <c r="A207" i="14"/>
  <c r="DH206" i="14"/>
  <c r="DE206" i="14"/>
  <c r="DB206" i="14"/>
  <c r="CV206" i="14"/>
  <c r="CS206" i="14"/>
  <c r="CP206" i="14"/>
  <c r="CM206" i="14"/>
  <c r="CJ206" i="14"/>
  <c r="CG206" i="14"/>
  <c r="CD206" i="14"/>
  <c r="CA206" i="14"/>
  <c r="BX206" i="14"/>
  <c r="BU206" i="14"/>
  <c r="BR206" i="14"/>
  <c r="BO206" i="14"/>
  <c r="BL206" i="14"/>
  <c r="BI206" i="14"/>
  <c r="BF206" i="14"/>
  <c r="BC206" i="14"/>
  <c r="AZ206" i="14"/>
  <c r="AW206" i="14"/>
  <c r="AT206" i="14"/>
  <c r="AQ206" i="14"/>
  <c r="AN206" i="14"/>
  <c r="AK206" i="14"/>
  <c r="AH206" i="14"/>
  <c r="AE206" i="14"/>
  <c r="AB206" i="14"/>
  <c r="Y206" i="14"/>
  <c r="V206" i="14"/>
  <c r="S206" i="14"/>
  <c r="P206" i="14"/>
  <c r="M206" i="14"/>
  <c r="J206" i="14"/>
  <c r="I206" i="14"/>
  <c r="L206" i="14" s="1"/>
  <c r="O206" i="14" s="1"/>
  <c r="R206" i="14" s="1"/>
  <c r="U206" i="14" s="1"/>
  <c r="X206" i="14" s="1"/>
  <c r="AA206" i="14" s="1"/>
  <c r="AD206" i="14" s="1"/>
  <c r="AG206" i="14" s="1"/>
  <c r="AJ206" i="14" s="1"/>
  <c r="AM206" i="14" s="1"/>
  <c r="AP206" i="14" s="1"/>
  <c r="AS206" i="14" s="1"/>
  <c r="AV206" i="14" s="1"/>
  <c r="AY206" i="14" s="1"/>
  <c r="BB206" i="14" s="1"/>
  <c r="BE206" i="14" s="1"/>
  <c r="BH206" i="14" s="1"/>
  <c r="BK206" i="14" s="1"/>
  <c r="BN206" i="14" s="1"/>
  <c r="BQ206" i="14" s="1"/>
  <c r="BT206" i="14" s="1"/>
  <c r="BW206" i="14" s="1"/>
  <c r="BZ206" i="14" s="1"/>
  <c r="CC206" i="14" s="1"/>
  <c r="CF206" i="14" s="1"/>
  <c r="CI206" i="14" s="1"/>
  <c r="CL206" i="14" s="1"/>
  <c r="CO206" i="14" s="1"/>
  <c r="CR206" i="14" s="1"/>
  <c r="CU206" i="14" s="1"/>
  <c r="CX206" i="14" s="1"/>
  <c r="DA206" i="14" s="1"/>
  <c r="DD206" i="14" s="1"/>
  <c r="DG206" i="14" s="1"/>
  <c r="DJ206" i="14" s="1"/>
  <c r="G206" i="14"/>
  <c r="E206" i="14"/>
  <c r="CY206" i="14" s="1"/>
  <c r="C206" i="14"/>
  <c r="A206" i="14"/>
  <c r="DH205" i="14"/>
  <c r="DE205" i="14"/>
  <c r="DB205" i="14"/>
  <c r="CY205" i="14"/>
  <c r="CV205" i="14"/>
  <c r="CS205" i="14"/>
  <c r="CP205" i="14"/>
  <c r="CM205" i="14"/>
  <c r="CJ205" i="14"/>
  <c r="CG205" i="14"/>
  <c r="CD205" i="14"/>
  <c r="CA205" i="14"/>
  <c r="BX205" i="14"/>
  <c r="BU205" i="14"/>
  <c r="BR205" i="14"/>
  <c r="BO205" i="14"/>
  <c r="BL205" i="14"/>
  <c r="BI205" i="14"/>
  <c r="BF205" i="14"/>
  <c r="BC205" i="14"/>
  <c r="AZ205" i="14"/>
  <c r="AW205" i="14"/>
  <c r="AT205" i="14"/>
  <c r="AQ205" i="14"/>
  <c r="AN205" i="14"/>
  <c r="AK205" i="14"/>
  <c r="AH205" i="14"/>
  <c r="AE205" i="14"/>
  <c r="AD205" i="14"/>
  <c r="AG205" i="14" s="1"/>
  <c r="AJ205" i="14" s="1"/>
  <c r="AM205" i="14" s="1"/>
  <c r="AP205" i="14" s="1"/>
  <c r="AS205" i="14" s="1"/>
  <c r="AV205" i="14" s="1"/>
  <c r="AY205" i="14" s="1"/>
  <c r="BB205" i="14" s="1"/>
  <c r="BE205" i="14" s="1"/>
  <c r="BH205" i="14" s="1"/>
  <c r="BK205" i="14" s="1"/>
  <c r="BN205" i="14" s="1"/>
  <c r="BQ205" i="14" s="1"/>
  <c r="BT205" i="14" s="1"/>
  <c r="BW205" i="14" s="1"/>
  <c r="BZ205" i="14" s="1"/>
  <c r="CC205" i="14" s="1"/>
  <c r="CF205" i="14" s="1"/>
  <c r="CI205" i="14" s="1"/>
  <c r="CL205" i="14" s="1"/>
  <c r="CO205" i="14" s="1"/>
  <c r="CR205" i="14" s="1"/>
  <c r="CU205" i="14" s="1"/>
  <c r="CX205" i="14" s="1"/>
  <c r="DA205" i="14" s="1"/>
  <c r="DD205" i="14" s="1"/>
  <c r="DG205" i="14" s="1"/>
  <c r="DJ205" i="14" s="1"/>
  <c r="AB205" i="14"/>
  <c r="Y205" i="14"/>
  <c r="V205" i="14"/>
  <c r="S205" i="14"/>
  <c r="P205" i="14"/>
  <c r="M205" i="14"/>
  <c r="J205" i="14"/>
  <c r="I205" i="14"/>
  <c r="L205" i="14" s="1"/>
  <c r="O205" i="14" s="1"/>
  <c r="R205" i="14" s="1"/>
  <c r="U205" i="14" s="1"/>
  <c r="X205" i="14" s="1"/>
  <c r="AA205" i="14" s="1"/>
  <c r="G205" i="14"/>
  <c r="E205" i="14"/>
  <c r="C205" i="14"/>
  <c r="A205" i="14"/>
  <c r="DJ204" i="14"/>
  <c r="DH204" i="14"/>
  <c r="DG204" i="14"/>
  <c r="DE204" i="14"/>
  <c r="DD204" i="14"/>
  <c r="DB204" i="14"/>
  <c r="DA204" i="14"/>
  <c r="CY204" i="14"/>
  <c r="CX204" i="14"/>
  <c r="CV204" i="14"/>
  <c r="CU204" i="14"/>
  <c r="CS204" i="14"/>
  <c r="CR204" i="14"/>
  <c r="CP204" i="14"/>
  <c r="CO204" i="14"/>
  <c r="CM204" i="14"/>
  <c r="CL204" i="14"/>
  <c r="CJ204" i="14"/>
  <c r="CI204" i="14"/>
  <c r="CG204" i="14"/>
  <c r="CF204" i="14"/>
  <c r="CD204" i="14"/>
  <c r="CC204" i="14"/>
  <c r="CA204" i="14"/>
  <c r="BZ204" i="14"/>
  <c r="BX204" i="14"/>
  <c r="BW204" i="14"/>
  <c r="BU204" i="14"/>
  <c r="BT204" i="14"/>
  <c r="BR204" i="14"/>
  <c r="BQ204" i="14"/>
  <c r="BO204" i="14"/>
  <c r="BN204" i="14"/>
  <c r="BL204" i="14"/>
  <c r="BK204" i="14"/>
  <c r="BI204" i="14"/>
  <c r="BH204" i="14"/>
  <c r="BF204" i="14"/>
  <c r="BE204" i="14"/>
  <c r="BC204" i="14"/>
  <c r="BB204" i="14"/>
  <c r="AZ204" i="14"/>
  <c r="AY204" i="14"/>
  <c r="AW204" i="14"/>
  <c r="AV204" i="14"/>
  <c r="AT204" i="14"/>
  <c r="AS204" i="14"/>
  <c r="AQ204" i="14"/>
  <c r="AP204" i="14"/>
  <c r="AN204" i="14"/>
  <c r="AM204" i="14"/>
  <c r="AK204" i="14"/>
  <c r="AJ204" i="14"/>
  <c r="AH204" i="14"/>
  <c r="AG204" i="14"/>
  <c r="AE204" i="14"/>
  <c r="AD204" i="14"/>
  <c r="AB204" i="14"/>
  <c r="AA204" i="14"/>
  <c r="Y204" i="14"/>
  <c r="X204" i="14"/>
  <c r="V204" i="14"/>
  <c r="U204" i="14"/>
  <c r="S204" i="14"/>
  <c r="R204" i="14"/>
  <c r="P204" i="14"/>
  <c r="O204" i="14"/>
  <c r="M204" i="14"/>
  <c r="L204" i="14"/>
  <c r="J204" i="14"/>
  <c r="I204" i="14"/>
  <c r="G204" i="14"/>
  <c r="E204" i="14"/>
  <c r="A204" i="14"/>
  <c r="DJ203" i="14"/>
  <c r="DH203" i="14"/>
  <c r="DG203" i="14"/>
  <c r="DE203" i="14"/>
  <c r="DD203" i="14"/>
  <c r="DB203" i="14"/>
  <c r="DA203" i="14"/>
  <c r="CY203" i="14"/>
  <c r="CX203" i="14"/>
  <c r="CV203" i="14"/>
  <c r="CU203" i="14"/>
  <c r="CS203" i="14"/>
  <c r="CR203" i="14"/>
  <c r="CP203" i="14"/>
  <c r="CO203" i="14"/>
  <c r="CM203" i="14"/>
  <c r="CL203" i="14"/>
  <c r="CJ203" i="14"/>
  <c r="CI203" i="14"/>
  <c r="CG203" i="14"/>
  <c r="CF203" i="14"/>
  <c r="CD203" i="14"/>
  <c r="CC203" i="14"/>
  <c r="CA203" i="14"/>
  <c r="BZ203" i="14"/>
  <c r="BX203" i="14"/>
  <c r="BW203" i="14"/>
  <c r="BU203" i="14"/>
  <c r="BT203" i="14"/>
  <c r="BR203" i="14"/>
  <c r="BQ203" i="14"/>
  <c r="BO203" i="14"/>
  <c r="BN203" i="14"/>
  <c r="BL203" i="14"/>
  <c r="BK203" i="14"/>
  <c r="BI203" i="14"/>
  <c r="BH203" i="14"/>
  <c r="BF203" i="14"/>
  <c r="BE203" i="14"/>
  <c r="BC203" i="14"/>
  <c r="BB203" i="14"/>
  <c r="AZ203" i="14"/>
  <c r="AY203" i="14"/>
  <c r="AW203" i="14"/>
  <c r="AV203" i="14"/>
  <c r="AT203" i="14"/>
  <c r="AS203" i="14"/>
  <c r="AQ203" i="14"/>
  <c r="AP203" i="14"/>
  <c r="AN203" i="14"/>
  <c r="AM203" i="14"/>
  <c r="AK203" i="14"/>
  <c r="AJ203" i="14"/>
  <c r="AH203" i="14"/>
  <c r="AG203" i="14"/>
  <c r="AE203" i="14"/>
  <c r="AD203" i="14"/>
  <c r="AB203" i="14"/>
  <c r="AA203" i="14"/>
  <c r="Y203" i="14"/>
  <c r="X203" i="14"/>
  <c r="V203" i="14"/>
  <c r="U203" i="14"/>
  <c r="S203" i="14"/>
  <c r="R203" i="14"/>
  <c r="P203" i="14"/>
  <c r="O203" i="14"/>
  <c r="M203" i="14"/>
  <c r="L203" i="14"/>
  <c r="J203" i="14"/>
  <c r="I203" i="14"/>
  <c r="G203" i="14"/>
  <c r="E203" i="14"/>
  <c r="A203" i="14"/>
  <c r="DH202" i="14"/>
  <c r="DE202" i="14"/>
  <c r="DB202" i="14"/>
  <c r="CY202" i="14"/>
  <c r="CV202" i="14"/>
  <c r="CS202" i="14"/>
  <c r="CP202" i="14"/>
  <c r="CM202" i="14"/>
  <c r="CJ202" i="14"/>
  <c r="CG202" i="14"/>
  <c r="CD202" i="14"/>
  <c r="CA202" i="14"/>
  <c r="BX202" i="14"/>
  <c r="BU202" i="14"/>
  <c r="BR202" i="14"/>
  <c r="BO202" i="14"/>
  <c r="BL202" i="14"/>
  <c r="BI202" i="14"/>
  <c r="BF202" i="14"/>
  <c r="BC202" i="14"/>
  <c r="AZ202" i="14"/>
  <c r="AW202" i="14"/>
  <c r="AT202" i="14"/>
  <c r="AQ202" i="14"/>
  <c r="AN202" i="14"/>
  <c r="AK202" i="14"/>
  <c r="AH202" i="14"/>
  <c r="AE202" i="14"/>
  <c r="AB202" i="14"/>
  <c r="Y202" i="14"/>
  <c r="V202" i="14"/>
  <c r="S202" i="14"/>
  <c r="P202" i="14"/>
  <c r="M202" i="14"/>
  <c r="J202" i="14"/>
  <c r="I202" i="14"/>
  <c r="L202" i="14" s="1"/>
  <c r="O202" i="14" s="1"/>
  <c r="R202" i="14" s="1"/>
  <c r="U202" i="14" s="1"/>
  <c r="X202" i="14" s="1"/>
  <c r="AA202" i="14" s="1"/>
  <c r="AD202" i="14" s="1"/>
  <c r="AG202" i="14" s="1"/>
  <c r="AJ202" i="14" s="1"/>
  <c r="AM202" i="14" s="1"/>
  <c r="AP202" i="14" s="1"/>
  <c r="AS202" i="14" s="1"/>
  <c r="AV202" i="14" s="1"/>
  <c r="AY202" i="14" s="1"/>
  <c r="BB202" i="14" s="1"/>
  <c r="BE202" i="14" s="1"/>
  <c r="BH202" i="14" s="1"/>
  <c r="BK202" i="14" s="1"/>
  <c r="BN202" i="14" s="1"/>
  <c r="BQ202" i="14" s="1"/>
  <c r="BT202" i="14" s="1"/>
  <c r="BW202" i="14" s="1"/>
  <c r="BZ202" i="14" s="1"/>
  <c r="CC202" i="14" s="1"/>
  <c r="CF202" i="14" s="1"/>
  <c r="CI202" i="14" s="1"/>
  <c r="CL202" i="14" s="1"/>
  <c r="CO202" i="14" s="1"/>
  <c r="CR202" i="14" s="1"/>
  <c r="CU202" i="14" s="1"/>
  <c r="CX202" i="14" s="1"/>
  <c r="DA202" i="14" s="1"/>
  <c r="DD202" i="14" s="1"/>
  <c r="DG202" i="14" s="1"/>
  <c r="DJ202" i="14" s="1"/>
  <c r="G202" i="14"/>
  <c r="E202" i="14"/>
  <c r="C202" i="14"/>
  <c r="A202" i="14"/>
  <c r="DH201" i="14"/>
  <c r="DE201" i="14"/>
  <c r="DB201" i="14"/>
  <c r="CY201" i="14"/>
  <c r="CV201" i="14"/>
  <c r="CS201" i="14"/>
  <c r="CP201" i="14"/>
  <c r="CM201" i="14"/>
  <c r="CJ201" i="14"/>
  <c r="CG201" i="14"/>
  <c r="CD201" i="14"/>
  <c r="CA201" i="14"/>
  <c r="BX201" i="14"/>
  <c r="BU201" i="14"/>
  <c r="BR201" i="14"/>
  <c r="BO201" i="14"/>
  <c r="BL201" i="14"/>
  <c r="BI201" i="14"/>
  <c r="BF201" i="14"/>
  <c r="BC201" i="14"/>
  <c r="AZ201" i="14"/>
  <c r="AW201" i="14"/>
  <c r="AT201" i="14"/>
  <c r="AQ201" i="14"/>
  <c r="AN201" i="14"/>
  <c r="AK201" i="14"/>
  <c r="AH201" i="14"/>
  <c r="AE201" i="14"/>
  <c r="AB201" i="14"/>
  <c r="Y201" i="14"/>
  <c r="V201" i="14"/>
  <c r="S201" i="14"/>
  <c r="P201" i="14"/>
  <c r="M201" i="14"/>
  <c r="J201" i="14"/>
  <c r="I201" i="14"/>
  <c r="L201" i="14" s="1"/>
  <c r="O201" i="14" s="1"/>
  <c r="R201" i="14" s="1"/>
  <c r="U201" i="14" s="1"/>
  <c r="X201" i="14" s="1"/>
  <c r="AA201" i="14" s="1"/>
  <c r="AD201" i="14" s="1"/>
  <c r="AG201" i="14" s="1"/>
  <c r="AJ201" i="14" s="1"/>
  <c r="AM201" i="14" s="1"/>
  <c r="AP201" i="14" s="1"/>
  <c r="AS201" i="14" s="1"/>
  <c r="AV201" i="14" s="1"/>
  <c r="AY201" i="14" s="1"/>
  <c r="BB201" i="14" s="1"/>
  <c r="BE201" i="14" s="1"/>
  <c r="BH201" i="14" s="1"/>
  <c r="BK201" i="14" s="1"/>
  <c r="BN201" i="14" s="1"/>
  <c r="BQ201" i="14" s="1"/>
  <c r="BT201" i="14" s="1"/>
  <c r="BW201" i="14" s="1"/>
  <c r="BZ201" i="14" s="1"/>
  <c r="CC201" i="14" s="1"/>
  <c r="CF201" i="14" s="1"/>
  <c r="CI201" i="14" s="1"/>
  <c r="CL201" i="14" s="1"/>
  <c r="CO201" i="14" s="1"/>
  <c r="CR201" i="14" s="1"/>
  <c r="CU201" i="14" s="1"/>
  <c r="CX201" i="14" s="1"/>
  <c r="DA201" i="14" s="1"/>
  <c r="DD201" i="14" s="1"/>
  <c r="DG201" i="14" s="1"/>
  <c r="DJ201" i="14" s="1"/>
  <c r="G201" i="14"/>
  <c r="E201" i="14"/>
  <c r="C201" i="14"/>
  <c r="A201" i="14"/>
  <c r="DH200" i="14"/>
  <c r="DE200" i="14"/>
  <c r="DB200" i="14"/>
  <c r="CY200" i="14"/>
  <c r="CV200" i="14"/>
  <c r="CS200" i="14"/>
  <c r="CP200" i="14"/>
  <c r="CM200" i="14"/>
  <c r="CJ200" i="14"/>
  <c r="CG200" i="14"/>
  <c r="CD200" i="14"/>
  <c r="CA200" i="14"/>
  <c r="BX200" i="14"/>
  <c r="BU200" i="14"/>
  <c r="BR200" i="14"/>
  <c r="BO200" i="14"/>
  <c r="BL200" i="14"/>
  <c r="BI200" i="14"/>
  <c r="BF200" i="14"/>
  <c r="BC200" i="14"/>
  <c r="AZ200" i="14"/>
  <c r="AW200" i="14"/>
  <c r="AT200" i="14"/>
  <c r="AQ200" i="14"/>
  <c r="AN200" i="14"/>
  <c r="AK200" i="14"/>
  <c r="AH200" i="14"/>
  <c r="AE200" i="14"/>
  <c r="AB200" i="14"/>
  <c r="Y200" i="14"/>
  <c r="V200" i="14"/>
  <c r="S200" i="14"/>
  <c r="P200" i="14"/>
  <c r="M200" i="14"/>
  <c r="J200" i="14"/>
  <c r="I200" i="14"/>
  <c r="L200" i="14" s="1"/>
  <c r="O200" i="14" s="1"/>
  <c r="R200" i="14" s="1"/>
  <c r="U200" i="14" s="1"/>
  <c r="X200" i="14" s="1"/>
  <c r="AA200" i="14" s="1"/>
  <c r="AD200" i="14" s="1"/>
  <c r="AG200" i="14" s="1"/>
  <c r="AJ200" i="14" s="1"/>
  <c r="AM200" i="14" s="1"/>
  <c r="AP200" i="14" s="1"/>
  <c r="AS200" i="14" s="1"/>
  <c r="AV200" i="14" s="1"/>
  <c r="AY200" i="14" s="1"/>
  <c r="BB200" i="14" s="1"/>
  <c r="BE200" i="14" s="1"/>
  <c r="BH200" i="14" s="1"/>
  <c r="BK200" i="14" s="1"/>
  <c r="BN200" i="14" s="1"/>
  <c r="BQ200" i="14" s="1"/>
  <c r="BT200" i="14" s="1"/>
  <c r="BW200" i="14" s="1"/>
  <c r="BZ200" i="14" s="1"/>
  <c r="CC200" i="14" s="1"/>
  <c r="CF200" i="14" s="1"/>
  <c r="CI200" i="14" s="1"/>
  <c r="CL200" i="14" s="1"/>
  <c r="CO200" i="14" s="1"/>
  <c r="CR200" i="14" s="1"/>
  <c r="CU200" i="14" s="1"/>
  <c r="CX200" i="14" s="1"/>
  <c r="DA200" i="14" s="1"/>
  <c r="DD200" i="14" s="1"/>
  <c r="DG200" i="14" s="1"/>
  <c r="DJ200" i="14" s="1"/>
  <c r="G200" i="14"/>
  <c r="E200" i="14"/>
  <c r="C200" i="14"/>
  <c r="A200" i="14"/>
  <c r="DH199" i="14"/>
  <c r="DE199" i="14"/>
  <c r="DB199" i="14"/>
  <c r="CY199" i="14"/>
  <c r="CV199" i="14"/>
  <c r="CS199" i="14"/>
  <c r="CP199" i="14"/>
  <c r="CM199" i="14"/>
  <c r="CJ199" i="14"/>
  <c r="CG199" i="14"/>
  <c r="CD199" i="14"/>
  <c r="CA199" i="14"/>
  <c r="BX199" i="14"/>
  <c r="BU199" i="14"/>
  <c r="BR199" i="14"/>
  <c r="BO199" i="14"/>
  <c r="BL199" i="14"/>
  <c r="BI199" i="14"/>
  <c r="BF199" i="14"/>
  <c r="BC199" i="14"/>
  <c r="AZ199" i="14"/>
  <c r="AW199" i="14"/>
  <c r="AT199" i="14"/>
  <c r="AQ199" i="14"/>
  <c r="AN199" i="14"/>
  <c r="AK199" i="14"/>
  <c r="AH199" i="14"/>
  <c r="AE199" i="14"/>
  <c r="AB199" i="14"/>
  <c r="Y199" i="14"/>
  <c r="V199" i="14"/>
  <c r="S199" i="14"/>
  <c r="P199" i="14"/>
  <c r="M199" i="14"/>
  <c r="J199" i="14"/>
  <c r="I199" i="14"/>
  <c r="L199" i="14" s="1"/>
  <c r="O199" i="14" s="1"/>
  <c r="R199" i="14" s="1"/>
  <c r="U199" i="14" s="1"/>
  <c r="X199" i="14" s="1"/>
  <c r="AA199" i="14" s="1"/>
  <c r="AD199" i="14" s="1"/>
  <c r="AG199" i="14" s="1"/>
  <c r="AJ199" i="14" s="1"/>
  <c r="AM199" i="14" s="1"/>
  <c r="AP199" i="14" s="1"/>
  <c r="AS199" i="14" s="1"/>
  <c r="AV199" i="14" s="1"/>
  <c r="AY199" i="14" s="1"/>
  <c r="BB199" i="14" s="1"/>
  <c r="BE199" i="14" s="1"/>
  <c r="BH199" i="14" s="1"/>
  <c r="BK199" i="14" s="1"/>
  <c r="BN199" i="14" s="1"/>
  <c r="BQ199" i="14" s="1"/>
  <c r="BT199" i="14" s="1"/>
  <c r="BW199" i="14" s="1"/>
  <c r="BZ199" i="14" s="1"/>
  <c r="CC199" i="14" s="1"/>
  <c r="CF199" i="14" s="1"/>
  <c r="CI199" i="14" s="1"/>
  <c r="CL199" i="14" s="1"/>
  <c r="CO199" i="14" s="1"/>
  <c r="CR199" i="14" s="1"/>
  <c r="CU199" i="14" s="1"/>
  <c r="CX199" i="14" s="1"/>
  <c r="DA199" i="14" s="1"/>
  <c r="DD199" i="14" s="1"/>
  <c r="DG199" i="14" s="1"/>
  <c r="DJ199" i="14" s="1"/>
  <c r="G199" i="14"/>
  <c r="E199" i="14"/>
  <c r="C199" i="14"/>
  <c r="A199" i="14"/>
  <c r="DH198" i="14"/>
  <c r="DE198" i="14"/>
  <c r="DB198" i="14"/>
  <c r="CY198" i="14"/>
  <c r="CV198" i="14"/>
  <c r="CS198" i="14"/>
  <c r="CM198" i="14"/>
  <c r="CJ198" i="14"/>
  <c r="CG198" i="14"/>
  <c r="CD198" i="14"/>
  <c r="CA198" i="14"/>
  <c r="BX198" i="14"/>
  <c r="BU198" i="14"/>
  <c r="BR198" i="14"/>
  <c r="BO198" i="14"/>
  <c r="BL198" i="14"/>
  <c r="BI198" i="14"/>
  <c r="BF198" i="14"/>
  <c r="BC198" i="14"/>
  <c r="AZ198" i="14"/>
  <c r="AW198" i="14"/>
  <c r="AT198" i="14"/>
  <c r="AQ198" i="14"/>
  <c r="AN198" i="14"/>
  <c r="AK198" i="14"/>
  <c r="AH198" i="14"/>
  <c r="AE198" i="14"/>
  <c r="AB198" i="14"/>
  <c r="Y198" i="14"/>
  <c r="V198" i="14"/>
  <c r="S198" i="14"/>
  <c r="P198" i="14"/>
  <c r="M198" i="14"/>
  <c r="J198" i="14"/>
  <c r="I198" i="14"/>
  <c r="L198" i="14" s="1"/>
  <c r="O198" i="14" s="1"/>
  <c r="R198" i="14" s="1"/>
  <c r="U198" i="14" s="1"/>
  <c r="X198" i="14" s="1"/>
  <c r="AA198" i="14" s="1"/>
  <c r="AD198" i="14" s="1"/>
  <c r="AG198" i="14" s="1"/>
  <c r="AJ198" i="14" s="1"/>
  <c r="AM198" i="14" s="1"/>
  <c r="AP198" i="14" s="1"/>
  <c r="AS198" i="14" s="1"/>
  <c r="AV198" i="14" s="1"/>
  <c r="AY198" i="14" s="1"/>
  <c r="BB198" i="14" s="1"/>
  <c r="BE198" i="14" s="1"/>
  <c r="BH198" i="14" s="1"/>
  <c r="BK198" i="14" s="1"/>
  <c r="BN198" i="14" s="1"/>
  <c r="BQ198" i="14" s="1"/>
  <c r="BT198" i="14" s="1"/>
  <c r="BW198" i="14" s="1"/>
  <c r="BZ198" i="14" s="1"/>
  <c r="CC198" i="14" s="1"/>
  <c r="CF198" i="14" s="1"/>
  <c r="CI198" i="14" s="1"/>
  <c r="CL198" i="14" s="1"/>
  <c r="CO198" i="14" s="1"/>
  <c r="CR198" i="14" s="1"/>
  <c r="CU198" i="14" s="1"/>
  <c r="CX198" i="14" s="1"/>
  <c r="DA198" i="14" s="1"/>
  <c r="DD198" i="14" s="1"/>
  <c r="DG198" i="14" s="1"/>
  <c r="DJ198" i="14" s="1"/>
  <c r="G198" i="14"/>
  <c r="E198" i="14"/>
  <c r="CP198" i="14" s="1"/>
  <c r="C198" i="14"/>
  <c r="A198" i="14"/>
  <c r="DH197" i="14"/>
  <c r="DE197" i="14"/>
  <c r="DB197" i="14"/>
  <c r="CY197" i="14"/>
  <c r="CV197" i="14"/>
  <c r="CS197" i="14"/>
  <c r="CP197" i="14"/>
  <c r="CM197" i="14"/>
  <c r="CJ197" i="14"/>
  <c r="CG197" i="14"/>
  <c r="CD197" i="14"/>
  <c r="CA197" i="14"/>
  <c r="BX197" i="14"/>
  <c r="BU197" i="14"/>
  <c r="BR197" i="14"/>
  <c r="BO197" i="14"/>
  <c r="BL197" i="14"/>
  <c r="BI197" i="14"/>
  <c r="BF197" i="14"/>
  <c r="BC197" i="14"/>
  <c r="AZ197" i="14"/>
  <c r="AW197" i="14"/>
  <c r="AT197" i="14"/>
  <c r="AQ197" i="14"/>
  <c r="AN197" i="14"/>
  <c r="AK197" i="14"/>
  <c r="AH197" i="14"/>
  <c r="AE197" i="14"/>
  <c r="AB197" i="14"/>
  <c r="Y197" i="14"/>
  <c r="V197" i="14"/>
  <c r="S197" i="14"/>
  <c r="P197" i="14"/>
  <c r="M197" i="14"/>
  <c r="J197" i="14"/>
  <c r="I197" i="14"/>
  <c r="L197" i="14" s="1"/>
  <c r="O197" i="14" s="1"/>
  <c r="R197" i="14" s="1"/>
  <c r="U197" i="14" s="1"/>
  <c r="X197" i="14" s="1"/>
  <c r="AA197" i="14" s="1"/>
  <c r="AD197" i="14" s="1"/>
  <c r="AG197" i="14" s="1"/>
  <c r="AJ197" i="14" s="1"/>
  <c r="AM197" i="14" s="1"/>
  <c r="AP197" i="14" s="1"/>
  <c r="AS197" i="14" s="1"/>
  <c r="AV197" i="14" s="1"/>
  <c r="AY197" i="14" s="1"/>
  <c r="BB197" i="14" s="1"/>
  <c r="BE197" i="14" s="1"/>
  <c r="BH197" i="14" s="1"/>
  <c r="BK197" i="14" s="1"/>
  <c r="BN197" i="14" s="1"/>
  <c r="BQ197" i="14" s="1"/>
  <c r="BT197" i="14" s="1"/>
  <c r="BW197" i="14" s="1"/>
  <c r="BZ197" i="14" s="1"/>
  <c r="CC197" i="14" s="1"/>
  <c r="CF197" i="14" s="1"/>
  <c r="CI197" i="14" s="1"/>
  <c r="CL197" i="14" s="1"/>
  <c r="CO197" i="14" s="1"/>
  <c r="CR197" i="14" s="1"/>
  <c r="CU197" i="14" s="1"/>
  <c r="CX197" i="14" s="1"/>
  <c r="DA197" i="14" s="1"/>
  <c r="DD197" i="14" s="1"/>
  <c r="DG197" i="14" s="1"/>
  <c r="DJ197" i="14" s="1"/>
  <c r="G197" i="14"/>
  <c r="E197" i="14"/>
  <c r="C197" i="14"/>
  <c r="A197" i="14"/>
  <c r="DH196" i="14"/>
  <c r="DE196" i="14"/>
  <c r="DB196" i="14"/>
  <c r="CY196" i="14"/>
  <c r="CV196" i="14"/>
  <c r="CS196" i="14"/>
  <c r="CM196" i="14"/>
  <c r="CJ196" i="14"/>
  <c r="CG196" i="14"/>
  <c r="CD196" i="14"/>
  <c r="CA196" i="14"/>
  <c r="BX196" i="14"/>
  <c r="BU196" i="14"/>
  <c r="BR196" i="14"/>
  <c r="BO196" i="14"/>
  <c r="BL196" i="14"/>
  <c r="BI196" i="14"/>
  <c r="BF196" i="14"/>
  <c r="BC196" i="14"/>
  <c r="AZ196" i="14"/>
  <c r="AW196" i="14"/>
  <c r="AT196" i="14"/>
  <c r="AQ196" i="14"/>
  <c r="AN196" i="14"/>
  <c r="AK196" i="14"/>
  <c r="AH196" i="14"/>
  <c r="AE196" i="14"/>
  <c r="AB196" i="14"/>
  <c r="Y196" i="14"/>
  <c r="V196" i="14"/>
  <c r="S196" i="14"/>
  <c r="P196" i="14"/>
  <c r="M196" i="14"/>
  <c r="J196" i="14"/>
  <c r="I196" i="14"/>
  <c r="L196" i="14" s="1"/>
  <c r="O196" i="14" s="1"/>
  <c r="R196" i="14" s="1"/>
  <c r="U196" i="14" s="1"/>
  <c r="X196" i="14" s="1"/>
  <c r="AA196" i="14" s="1"/>
  <c r="AD196" i="14" s="1"/>
  <c r="AG196" i="14" s="1"/>
  <c r="AJ196" i="14" s="1"/>
  <c r="AM196" i="14" s="1"/>
  <c r="AP196" i="14" s="1"/>
  <c r="AS196" i="14" s="1"/>
  <c r="AV196" i="14" s="1"/>
  <c r="AY196" i="14" s="1"/>
  <c r="BB196" i="14" s="1"/>
  <c r="BE196" i="14" s="1"/>
  <c r="BH196" i="14" s="1"/>
  <c r="BK196" i="14" s="1"/>
  <c r="BN196" i="14" s="1"/>
  <c r="BQ196" i="14" s="1"/>
  <c r="BT196" i="14" s="1"/>
  <c r="BW196" i="14" s="1"/>
  <c r="BZ196" i="14" s="1"/>
  <c r="CC196" i="14" s="1"/>
  <c r="CF196" i="14" s="1"/>
  <c r="CI196" i="14" s="1"/>
  <c r="CL196" i="14" s="1"/>
  <c r="CO196" i="14" s="1"/>
  <c r="CR196" i="14" s="1"/>
  <c r="CU196" i="14" s="1"/>
  <c r="CX196" i="14" s="1"/>
  <c r="DA196" i="14" s="1"/>
  <c r="DD196" i="14" s="1"/>
  <c r="DG196" i="14" s="1"/>
  <c r="DJ196" i="14" s="1"/>
  <c r="G196" i="14"/>
  <c r="E196" i="14"/>
  <c r="CP196" i="14" s="1"/>
  <c r="C196" i="14"/>
  <c r="A196" i="14"/>
  <c r="DJ195" i="14"/>
  <c r="DH195" i="14"/>
  <c r="DG195" i="14"/>
  <c r="DE195" i="14"/>
  <c r="DD195" i="14"/>
  <c r="DB195" i="14"/>
  <c r="DA195" i="14"/>
  <c r="CY195" i="14"/>
  <c r="CX195" i="14"/>
  <c r="CV195" i="14"/>
  <c r="CU195" i="14"/>
  <c r="CS195" i="14"/>
  <c r="CR195" i="14"/>
  <c r="CP195" i="14"/>
  <c r="CO195" i="14"/>
  <c r="CM195" i="14"/>
  <c r="CL195" i="14"/>
  <c r="CJ195" i="14"/>
  <c r="CI195" i="14"/>
  <c r="CG195" i="14"/>
  <c r="CF195" i="14"/>
  <c r="CD195" i="14"/>
  <c r="CC195" i="14"/>
  <c r="CA195" i="14"/>
  <c r="BZ195" i="14"/>
  <c r="BX195" i="14"/>
  <c r="BW195" i="14"/>
  <c r="BU195" i="14"/>
  <c r="BT195" i="14"/>
  <c r="BR195" i="14"/>
  <c r="BQ195" i="14"/>
  <c r="BO195" i="14"/>
  <c r="BN195" i="14"/>
  <c r="BL195" i="14"/>
  <c r="BK195" i="14"/>
  <c r="BI195" i="14"/>
  <c r="BH195" i="14"/>
  <c r="BF195" i="14"/>
  <c r="BE195" i="14"/>
  <c r="BC195" i="14"/>
  <c r="BB195" i="14"/>
  <c r="AZ195" i="14"/>
  <c r="AY195" i="14"/>
  <c r="AW195" i="14"/>
  <c r="AV195" i="14"/>
  <c r="AT195" i="14"/>
  <c r="AS195" i="14"/>
  <c r="AQ195" i="14"/>
  <c r="AP195" i="14"/>
  <c r="AN195" i="14"/>
  <c r="AM195" i="14"/>
  <c r="AK195" i="14"/>
  <c r="AJ195" i="14"/>
  <c r="AH195" i="14"/>
  <c r="AG195" i="14"/>
  <c r="AE195" i="14"/>
  <c r="AD195" i="14"/>
  <c r="AB195" i="14"/>
  <c r="AA195" i="14"/>
  <c r="Y195" i="14"/>
  <c r="X195" i="14"/>
  <c r="V195" i="14"/>
  <c r="U195" i="14"/>
  <c r="S195" i="14"/>
  <c r="R195" i="14"/>
  <c r="P195" i="14"/>
  <c r="O195" i="14"/>
  <c r="M195" i="14"/>
  <c r="L195" i="14"/>
  <c r="J195" i="14"/>
  <c r="I195" i="14"/>
  <c r="G195" i="14"/>
  <c r="E195" i="14"/>
  <c r="A195" i="14"/>
  <c r="DH194" i="14"/>
  <c r="DE194" i="14"/>
  <c r="DB194" i="14"/>
  <c r="CY194" i="14"/>
  <c r="CV194" i="14"/>
  <c r="CS194" i="14"/>
  <c r="CP194" i="14"/>
  <c r="CM194" i="14"/>
  <c r="CJ194" i="14"/>
  <c r="CG194" i="14"/>
  <c r="CD194" i="14"/>
  <c r="CA194" i="14"/>
  <c r="BX194" i="14"/>
  <c r="BU194" i="14"/>
  <c r="BR194" i="14"/>
  <c r="BO194" i="14"/>
  <c r="BL194" i="14"/>
  <c r="BI194" i="14"/>
  <c r="BF194" i="14"/>
  <c r="BC194" i="14"/>
  <c r="AZ194" i="14"/>
  <c r="AW194" i="14"/>
  <c r="AT194" i="14"/>
  <c r="AQ194" i="14"/>
  <c r="AN194" i="14"/>
  <c r="AK194" i="14"/>
  <c r="AH194" i="14"/>
  <c r="AE194" i="14"/>
  <c r="AB194" i="14"/>
  <c r="Y194" i="14"/>
  <c r="V194" i="14"/>
  <c r="S194" i="14"/>
  <c r="P194" i="14"/>
  <c r="M194" i="14"/>
  <c r="J194" i="14"/>
  <c r="I194" i="14"/>
  <c r="L194" i="14" s="1"/>
  <c r="O194" i="14" s="1"/>
  <c r="R194" i="14" s="1"/>
  <c r="U194" i="14" s="1"/>
  <c r="X194" i="14" s="1"/>
  <c r="AA194" i="14" s="1"/>
  <c r="AD194" i="14" s="1"/>
  <c r="AG194" i="14" s="1"/>
  <c r="AJ194" i="14" s="1"/>
  <c r="AM194" i="14" s="1"/>
  <c r="AP194" i="14" s="1"/>
  <c r="AS194" i="14" s="1"/>
  <c r="AV194" i="14" s="1"/>
  <c r="AY194" i="14" s="1"/>
  <c r="BB194" i="14" s="1"/>
  <c r="BE194" i="14" s="1"/>
  <c r="BH194" i="14" s="1"/>
  <c r="BK194" i="14" s="1"/>
  <c r="BN194" i="14" s="1"/>
  <c r="BQ194" i="14" s="1"/>
  <c r="BT194" i="14" s="1"/>
  <c r="BW194" i="14" s="1"/>
  <c r="BZ194" i="14" s="1"/>
  <c r="CC194" i="14" s="1"/>
  <c r="CF194" i="14" s="1"/>
  <c r="CI194" i="14" s="1"/>
  <c r="CL194" i="14" s="1"/>
  <c r="CO194" i="14" s="1"/>
  <c r="CR194" i="14" s="1"/>
  <c r="CU194" i="14" s="1"/>
  <c r="CX194" i="14" s="1"/>
  <c r="DA194" i="14" s="1"/>
  <c r="DD194" i="14" s="1"/>
  <c r="DG194" i="14" s="1"/>
  <c r="DJ194" i="14" s="1"/>
  <c r="G194" i="14"/>
  <c r="E194" i="14"/>
  <c r="C194" i="14"/>
  <c r="A194" i="14"/>
  <c r="DH193" i="14"/>
  <c r="DE193" i="14"/>
  <c r="DB193" i="14"/>
  <c r="CY193" i="14"/>
  <c r="CV193" i="14"/>
  <c r="CS193" i="14"/>
  <c r="CP193" i="14"/>
  <c r="CM193" i="14"/>
  <c r="CJ193" i="14"/>
  <c r="CG193" i="14"/>
  <c r="CD193" i="14"/>
  <c r="CA193" i="14"/>
  <c r="BX193" i="14"/>
  <c r="BU193" i="14"/>
  <c r="BR193" i="14"/>
  <c r="BO193" i="14"/>
  <c r="BL193" i="14"/>
  <c r="BI193" i="14"/>
  <c r="BF193" i="14"/>
  <c r="BC193" i="14"/>
  <c r="AZ193" i="14"/>
  <c r="AW193" i="14"/>
  <c r="AT193" i="14"/>
  <c r="AQ193" i="14"/>
  <c r="AN193" i="14"/>
  <c r="AK193" i="14"/>
  <c r="AH193" i="14"/>
  <c r="AE193" i="14"/>
  <c r="AB193" i="14"/>
  <c r="Y193" i="14"/>
  <c r="V193" i="14"/>
  <c r="S193" i="14"/>
  <c r="P193" i="14"/>
  <c r="M193" i="14"/>
  <c r="J193" i="14"/>
  <c r="I193" i="14"/>
  <c r="L193" i="14" s="1"/>
  <c r="O193" i="14" s="1"/>
  <c r="R193" i="14" s="1"/>
  <c r="U193" i="14" s="1"/>
  <c r="X193" i="14" s="1"/>
  <c r="AA193" i="14" s="1"/>
  <c r="AD193" i="14" s="1"/>
  <c r="AG193" i="14" s="1"/>
  <c r="AJ193" i="14" s="1"/>
  <c r="AM193" i="14" s="1"/>
  <c r="AP193" i="14" s="1"/>
  <c r="AS193" i="14" s="1"/>
  <c r="AV193" i="14" s="1"/>
  <c r="AY193" i="14" s="1"/>
  <c r="BB193" i="14" s="1"/>
  <c r="BE193" i="14" s="1"/>
  <c r="BH193" i="14" s="1"/>
  <c r="BK193" i="14" s="1"/>
  <c r="BN193" i="14" s="1"/>
  <c r="BQ193" i="14" s="1"/>
  <c r="BT193" i="14" s="1"/>
  <c r="BW193" i="14" s="1"/>
  <c r="BZ193" i="14" s="1"/>
  <c r="CC193" i="14" s="1"/>
  <c r="CF193" i="14" s="1"/>
  <c r="CI193" i="14" s="1"/>
  <c r="CL193" i="14" s="1"/>
  <c r="CO193" i="14" s="1"/>
  <c r="CR193" i="14" s="1"/>
  <c r="CU193" i="14" s="1"/>
  <c r="CX193" i="14" s="1"/>
  <c r="DA193" i="14" s="1"/>
  <c r="DD193" i="14" s="1"/>
  <c r="DG193" i="14" s="1"/>
  <c r="DJ193" i="14" s="1"/>
  <c r="G193" i="14"/>
  <c r="E193" i="14"/>
  <c r="C193" i="14"/>
  <c r="A193" i="14"/>
  <c r="DH192" i="14"/>
  <c r="DE192" i="14"/>
  <c r="DB192" i="14"/>
  <c r="CY192" i="14"/>
  <c r="CV192" i="14"/>
  <c r="CS192" i="14"/>
  <c r="CM192" i="14"/>
  <c r="CJ192" i="14"/>
  <c r="CG192" i="14"/>
  <c r="CD192" i="14"/>
  <c r="CA192" i="14"/>
  <c r="BX192" i="14"/>
  <c r="BU192" i="14"/>
  <c r="BR192" i="14"/>
  <c r="BO192" i="14"/>
  <c r="BL192" i="14"/>
  <c r="BI192" i="14"/>
  <c r="BF192" i="14"/>
  <c r="BC192" i="14"/>
  <c r="AZ192" i="14"/>
  <c r="AW192" i="14"/>
  <c r="AT192" i="14"/>
  <c r="AQ192" i="14"/>
  <c r="AN192" i="14"/>
  <c r="AK192" i="14"/>
  <c r="AH192" i="14"/>
  <c r="AE192" i="14"/>
  <c r="AB192" i="14"/>
  <c r="Y192" i="14"/>
  <c r="V192" i="14"/>
  <c r="S192" i="14"/>
  <c r="P192" i="14"/>
  <c r="M192" i="14"/>
  <c r="J192" i="14"/>
  <c r="I192" i="14"/>
  <c r="L192" i="14" s="1"/>
  <c r="O192" i="14" s="1"/>
  <c r="R192" i="14" s="1"/>
  <c r="U192" i="14" s="1"/>
  <c r="X192" i="14" s="1"/>
  <c r="AA192" i="14" s="1"/>
  <c r="AD192" i="14" s="1"/>
  <c r="AG192" i="14" s="1"/>
  <c r="AJ192" i="14" s="1"/>
  <c r="AM192" i="14" s="1"/>
  <c r="AP192" i="14" s="1"/>
  <c r="AS192" i="14" s="1"/>
  <c r="AV192" i="14" s="1"/>
  <c r="AY192" i="14" s="1"/>
  <c r="BB192" i="14" s="1"/>
  <c r="BE192" i="14" s="1"/>
  <c r="BH192" i="14" s="1"/>
  <c r="BK192" i="14" s="1"/>
  <c r="BN192" i="14" s="1"/>
  <c r="BQ192" i="14" s="1"/>
  <c r="BT192" i="14" s="1"/>
  <c r="BW192" i="14" s="1"/>
  <c r="BZ192" i="14" s="1"/>
  <c r="CC192" i="14" s="1"/>
  <c r="CF192" i="14" s="1"/>
  <c r="CI192" i="14" s="1"/>
  <c r="CL192" i="14" s="1"/>
  <c r="CO192" i="14" s="1"/>
  <c r="CR192" i="14" s="1"/>
  <c r="CU192" i="14" s="1"/>
  <c r="CX192" i="14" s="1"/>
  <c r="DA192" i="14" s="1"/>
  <c r="DD192" i="14" s="1"/>
  <c r="DG192" i="14" s="1"/>
  <c r="DJ192" i="14" s="1"/>
  <c r="G192" i="14"/>
  <c r="E192" i="14"/>
  <c r="CP192" i="14" s="1"/>
  <c r="C192" i="14"/>
  <c r="A192" i="14"/>
  <c r="DJ191" i="14"/>
  <c r="DH191" i="14"/>
  <c r="DG191" i="14"/>
  <c r="DE191" i="14"/>
  <c r="DD191" i="14"/>
  <c r="DB191" i="14"/>
  <c r="DA191" i="14"/>
  <c r="CY191" i="14"/>
  <c r="CX191" i="14"/>
  <c r="CV191" i="14"/>
  <c r="CU191" i="14"/>
  <c r="CS191" i="14"/>
  <c r="CR191" i="14"/>
  <c r="CP191" i="14"/>
  <c r="CO191" i="14"/>
  <c r="CM191" i="14"/>
  <c r="CL191" i="14"/>
  <c r="CJ191" i="14"/>
  <c r="CI191" i="14"/>
  <c r="CG191" i="14"/>
  <c r="CF191" i="14"/>
  <c r="CD191" i="14"/>
  <c r="CC191" i="14"/>
  <c r="CA191" i="14"/>
  <c r="BZ191" i="14"/>
  <c r="BX191" i="14"/>
  <c r="BW191" i="14"/>
  <c r="BU191" i="14"/>
  <c r="BT191" i="14"/>
  <c r="BR191" i="14"/>
  <c r="BQ191" i="14"/>
  <c r="BO191" i="14"/>
  <c r="BN191" i="14"/>
  <c r="BL191" i="14"/>
  <c r="BK191" i="14"/>
  <c r="BI191" i="14"/>
  <c r="BH191" i="14"/>
  <c r="BF191" i="14"/>
  <c r="BE191" i="14"/>
  <c r="BC191" i="14"/>
  <c r="BB191" i="14"/>
  <c r="AZ191" i="14"/>
  <c r="AY191" i="14"/>
  <c r="AW191" i="14"/>
  <c r="AV191" i="14"/>
  <c r="AT191" i="14"/>
  <c r="AS191" i="14"/>
  <c r="AQ191" i="14"/>
  <c r="AP191" i="14"/>
  <c r="AN191" i="14"/>
  <c r="AM191" i="14"/>
  <c r="AK191" i="14"/>
  <c r="AJ191" i="14"/>
  <c r="AH191" i="14"/>
  <c r="AG191" i="14"/>
  <c r="AE191" i="14"/>
  <c r="AD191" i="14"/>
  <c r="AB191" i="14"/>
  <c r="AA191" i="14"/>
  <c r="Y191" i="14"/>
  <c r="X191" i="14"/>
  <c r="V191" i="14"/>
  <c r="U191" i="14"/>
  <c r="S191" i="14"/>
  <c r="R191" i="14"/>
  <c r="P191" i="14"/>
  <c r="O191" i="14"/>
  <c r="M191" i="14"/>
  <c r="L191" i="14"/>
  <c r="J191" i="14"/>
  <c r="I191" i="14"/>
  <c r="G191" i="14"/>
  <c r="E191" i="14"/>
  <c r="A191" i="14"/>
  <c r="DH190" i="14"/>
  <c r="DE190" i="14"/>
  <c r="DB190" i="14"/>
  <c r="CY190" i="14"/>
  <c r="CV190" i="14"/>
  <c r="CS190" i="14"/>
  <c r="CP190" i="14"/>
  <c r="CM190" i="14"/>
  <c r="CJ190" i="14"/>
  <c r="CG190" i="14"/>
  <c r="CD190" i="14"/>
  <c r="CA190" i="14"/>
  <c r="BX190" i="14"/>
  <c r="BU190" i="14"/>
  <c r="BR190" i="14"/>
  <c r="BO190" i="14"/>
  <c r="BL190" i="14"/>
  <c r="BI190" i="14"/>
  <c r="BF190" i="14"/>
  <c r="BC190" i="14"/>
  <c r="AZ190" i="14"/>
  <c r="AW190" i="14"/>
  <c r="AT190" i="14"/>
  <c r="AQ190" i="14"/>
  <c r="AN190" i="14"/>
  <c r="AK190" i="14"/>
  <c r="AH190" i="14"/>
  <c r="AE190" i="14"/>
  <c r="AB190" i="14"/>
  <c r="Y190" i="14"/>
  <c r="V190" i="14"/>
  <c r="S190" i="14"/>
  <c r="P190" i="14"/>
  <c r="M190" i="14"/>
  <c r="J190" i="14"/>
  <c r="G190" i="14"/>
  <c r="E190" i="14"/>
  <c r="A190" i="14"/>
  <c r="DH189" i="14"/>
  <c r="DE189" i="14"/>
  <c r="DB189" i="14"/>
  <c r="CY189" i="14"/>
  <c r="CV189" i="14"/>
  <c r="CS189" i="14"/>
  <c r="CP189" i="14"/>
  <c r="CM189" i="14"/>
  <c r="CJ189" i="14"/>
  <c r="CG189" i="14"/>
  <c r="CD189" i="14"/>
  <c r="CA189" i="14"/>
  <c r="BX189" i="14"/>
  <c r="BU189" i="14"/>
  <c r="BR189" i="14"/>
  <c r="BO189" i="14"/>
  <c r="BL189" i="14"/>
  <c r="BI189" i="14"/>
  <c r="BF189" i="14"/>
  <c r="BC189" i="14"/>
  <c r="AZ189" i="14"/>
  <c r="AW189" i="14"/>
  <c r="AT189" i="14"/>
  <c r="AQ189" i="14"/>
  <c r="AN189" i="14"/>
  <c r="AK189" i="14"/>
  <c r="AH189" i="14"/>
  <c r="AE189" i="14"/>
  <c r="AB189" i="14"/>
  <c r="Y189" i="14"/>
  <c r="V189" i="14"/>
  <c r="S189" i="14"/>
  <c r="P189" i="14"/>
  <c r="M189" i="14"/>
  <c r="J189" i="14"/>
  <c r="I189" i="14"/>
  <c r="L189" i="14" s="1"/>
  <c r="O189" i="14" s="1"/>
  <c r="R189" i="14" s="1"/>
  <c r="U189" i="14" s="1"/>
  <c r="X189" i="14" s="1"/>
  <c r="AA189" i="14" s="1"/>
  <c r="AD189" i="14" s="1"/>
  <c r="AG189" i="14" s="1"/>
  <c r="AJ189" i="14" s="1"/>
  <c r="AM189" i="14" s="1"/>
  <c r="AP189" i="14" s="1"/>
  <c r="AS189" i="14" s="1"/>
  <c r="AV189" i="14" s="1"/>
  <c r="AY189" i="14" s="1"/>
  <c r="BB189" i="14" s="1"/>
  <c r="BE189" i="14" s="1"/>
  <c r="BH189" i="14" s="1"/>
  <c r="BK189" i="14" s="1"/>
  <c r="BN189" i="14" s="1"/>
  <c r="BQ189" i="14" s="1"/>
  <c r="BT189" i="14" s="1"/>
  <c r="BW189" i="14" s="1"/>
  <c r="BZ189" i="14" s="1"/>
  <c r="CC189" i="14" s="1"/>
  <c r="CF189" i="14" s="1"/>
  <c r="CI189" i="14" s="1"/>
  <c r="CL189" i="14" s="1"/>
  <c r="CO189" i="14" s="1"/>
  <c r="CR189" i="14" s="1"/>
  <c r="CU189" i="14" s="1"/>
  <c r="CX189" i="14" s="1"/>
  <c r="DA189" i="14" s="1"/>
  <c r="DD189" i="14" s="1"/>
  <c r="DG189" i="14" s="1"/>
  <c r="DJ189" i="14" s="1"/>
  <c r="G189" i="14"/>
  <c r="E189" i="14"/>
  <c r="C189" i="14"/>
  <c r="A189" i="14"/>
  <c r="DH188" i="14"/>
  <c r="DE188" i="14"/>
  <c r="DB188" i="14"/>
  <c r="CY188" i="14"/>
  <c r="CV188" i="14"/>
  <c r="CS188" i="14"/>
  <c r="CP188" i="14"/>
  <c r="CM188" i="14"/>
  <c r="CJ188" i="14"/>
  <c r="CG188" i="14"/>
  <c r="CD188" i="14"/>
  <c r="CA188" i="14"/>
  <c r="BX188" i="14"/>
  <c r="BU188" i="14"/>
  <c r="BR188" i="14"/>
  <c r="BO188" i="14"/>
  <c r="BL188" i="14"/>
  <c r="BI188" i="14"/>
  <c r="BF188" i="14"/>
  <c r="BC188" i="14"/>
  <c r="AZ188" i="14"/>
  <c r="AW188" i="14"/>
  <c r="AT188" i="14"/>
  <c r="AQ188" i="14"/>
  <c r="AN188" i="14"/>
  <c r="AK188" i="14"/>
  <c r="AH188" i="14"/>
  <c r="AE188" i="14"/>
  <c r="AB188" i="14"/>
  <c r="Y188" i="14"/>
  <c r="V188" i="14"/>
  <c r="S188" i="14"/>
  <c r="P188" i="14"/>
  <c r="M188" i="14"/>
  <c r="J188" i="14"/>
  <c r="I188" i="14"/>
  <c r="L188" i="14" s="1"/>
  <c r="O188" i="14" s="1"/>
  <c r="R188" i="14" s="1"/>
  <c r="U188" i="14" s="1"/>
  <c r="X188" i="14" s="1"/>
  <c r="AA188" i="14" s="1"/>
  <c r="AD188" i="14" s="1"/>
  <c r="AG188" i="14" s="1"/>
  <c r="AJ188" i="14" s="1"/>
  <c r="AM188" i="14" s="1"/>
  <c r="AP188" i="14" s="1"/>
  <c r="AS188" i="14" s="1"/>
  <c r="AV188" i="14" s="1"/>
  <c r="AY188" i="14" s="1"/>
  <c r="BB188" i="14" s="1"/>
  <c r="BE188" i="14" s="1"/>
  <c r="BH188" i="14" s="1"/>
  <c r="BK188" i="14" s="1"/>
  <c r="BN188" i="14" s="1"/>
  <c r="BQ188" i="14" s="1"/>
  <c r="BT188" i="14" s="1"/>
  <c r="BW188" i="14" s="1"/>
  <c r="BZ188" i="14" s="1"/>
  <c r="CC188" i="14" s="1"/>
  <c r="CF188" i="14" s="1"/>
  <c r="CI188" i="14" s="1"/>
  <c r="CL188" i="14" s="1"/>
  <c r="CO188" i="14" s="1"/>
  <c r="CR188" i="14" s="1"/>
  <c r="CU188" i="14" s="1"/>
  <c r="CX188" i="14" s="1"/>
  <c r="DA188" i="14" s="1"/>
  <c r="DD188" i="14" s="1"/>
  <c r="DG188" i="14" s="1"/>
  <c r="DJ188" i="14" s="1"/>
  <c r="G188" i="14"/>
  <c r="E188" i="14"/>
  <c r="C188" i="14"/>
  <c r="A188" i="14"/>
  <c r="DH187" i="14"/>
  <c r="DE187" i="14"/>
  <c r="DB187" i="14"/>
  <c r="CY187" i="14"/>
  <c r="CV187" i="14"/>
  <c r="CS187" i="14"/>
  <c r="CP187" i="14"/>
  <c r="CM187" i="14"/>
  <c r="CG187" i="14"/>
  <c r="CD187" i="14"/>
  <c r="CA187" i="14"/>
  <c r="BX187" i="14"/>
  <c r="BU187" i="14"/>
  <c r="BR187" i="14"/>
  <c r="BO187" i="14"/>
  <c r="BL187" i="14"/>
  <c r="BI187" i="14"/>
  <c r="BF187" i="14"/>
  <c r="BC187" i="14"/>
  <c r="AZ187" i="14"/>
  <c r="AW187" i="14"/>
  <c r="AT187" i="14"/>
  <c r="AQ187" i="14"/>
  <c r="AN187" i="14"/>
  <c r="AK187" i="14"/>
  <c r="AH187" i="14"/>
  <c r="AE187" i="14"/>
  <c r="AB187" i="14"/>
  <c r="Y187" i="14"/>
  <c r="V187" i="14"/>
  <c r="S187" i="14"/>
  <c r="P187" i="14"/>
  <c r="M187" i="14"/>
  <c r="J187" i="14"/>
  <c r="I187" i="14"/>
  <c r="L187" i="14" s="1"/>
  <c r="O187" i="14" s="1"/>
  <c r="R187" i="14" s="1"/>
  <c r="U187" i="14" s="1"/>
  <c r="X187" i="14" s="1"/>
  <c r="AA187" i="14" s="1"/>
  <c r="AD187" i="14" s="1"/>
  <c r="AG187" i="14" s="1"/>
  <c r="AJ187" i="14" s="1"/>
  <c r="AM187" i="14" s="1"/>
  <c r="AP187" i="14" s="1"/>
  <c r="AS187" i="14" s="1"/>
  <c r="AV187" i="14" s="1"/>
  <c r="AY187" i="14" s="1"/>
  <c r="BB187" i="14" s="1"/>
  <c r="BE187" i="14" s="1"/>
  <c r="BH187" i="14" s="1"/>
  <c r="BK187" i="14" s="1"/>
  <c r="BN187" i="14" s="1"/>
  <c r="BQ187" i="14" s="1"/>
  <c r="BT187" i="14" s="1"/>
  <c r="BW187" i="14" s="1"/>
  <c r="BZ187" i="14" s="1"/>
  <c r="CC187" i="14" s="1"/>
  <c r="CF187" i="14" s="1"/>
  <c r="CI187" i="14" s="1"/>
  <c r="CL187" i="14" s="1"/>
  <c r="CO187" i="14" s="1"/>
  <c r="CR187" i="14" s="1"/>
  <c r="CU187" i="14" s="1"/>
  <c r="CX187" i="14" s="1"/>
  <c r="DA187" i="14" s="1"/>
  <c r="DD187" i="14" s="1"/>
  <c r="DG187" i="14" s="1"/>
  <c r="DJ187" i="14" s="1"/>
  <c r="G187" i="14"/>
  <c r="E187" i="14"/>
  <c r="CJ187" i="14" s="1"/>
  <c r="C187" i="14"/>
  <c r="A187" i="14"/>
  <c r="DH186" i="14"/>
  <c r="DE186" i="14"/>
  <c r="DB186" i="14"/>
  <c r="CY186" i="14"/>
  <c r="CV186" i="14"/>
  <c r="CS186" i="14"/>
  <c r="CP186" i="14"/>
  <c r="CM186" i="14"/>
  <c r="CJ186" i="14"/>
  <c r="CD186" i="14"/>
  <c r="CA186" i="14"/>
  <c r="BX186" i="14"/>
  <c r="BU186" i="14"/>
  <c r="BR186" i="14"/>
  <c r="BO186" i="14"/>
  <c r="BL186" i="14"/>
  <c r="BI186" i="14"/>
  <c r="BF186" i="14"/>
  <c r="BC186" i="14"/>
  <c r="AZ186" i="14"/>
  <c r="AW186" i="14"/>
  <c r="AT186" i="14"/>
  <c r="AQ186" i="14"/>
  <c r="AN186" i="14"/>
  <c r="AK186" i="14"/>
  <c r="AH186" i="14"/>
  <c r="AE186" i="14"/>
  <c r="AB186" i="14"/>
  <c r="Y186" i="14"/>
  <c r="V186" i="14"/>
  <c r="S186" i="14"/>
  <c r="P186" i="14"/>
  <c r="M186" i="14"/>
  <c r="J186" i="14"/>
  <c r="I186" i="14"/>
  <c r="L186" i="14" s="1"/>
  <c r="O186" i="14" s="1"/>
  <c r="R186" i="14" s="1"/>
  <c r="U186" i="14" s="1"/>
  <c r="X186" i="14" s="1"/>
  <c r="AA186" i="14" s="1"/>
  <c r="AD186" i="14" s="1"/>
  <c r="AG186" i="14" s="1"/>
  <c r="AJ186" i="14" s="1"/>
  <c r="AM186" i="14" s="1"/>
  <c r="AP186" i="14" s="1"/>
  <c r="AS186" i="14" s="1"/>
  <c r="AV186" i="14" s="1"/>
  <c r="AY186" i="14" s="1"/>
  <c r="BB186" i="14" s="1"/>
  <c r="BE186" i="14" s="1"/>
  <c r="BH186" i="14" s="1"/>
  <c r="BK186" i="14" s="1"/>
  <c r="BN186" i="14" s="1"/>
  <c r="BQ186" i="14" s="1"/>
  <c r="BT186" i="14" s="1"/>
  <c r="BW186" i="14" s="1"/>
  <c r="BZ186" i="14" s="1"/>
  <c r="CC186" i="14" s="1"/>
  <c r="CF186" i="14" s="1"/>
  <c r="CI186" i="14" s="1"/>
  <c r="CL186" i="14" s="1"/>
  <c r="CO186" i="14" s="1"/>
  <c r="CR186" i="14" s="1"/>
  <c r="CU186" i="14" s="1"/>
  <c r="CX186" i="14" s="1"/>
  <c r="DA186" i="14" s="1"/>
  <c r="DD186" i="14" s="1"/>
  <c r="DG186" i="14" s="1"/>
  <c r="DJ186" i="14" s="1"/>
  <c r="G186" i="14"/>
  <c r="E186" i="14"/>
  <c r="CG186" i="14" s="1"/>
  <c r="C186" i="14"/>
  <c r="A186" i="14"/>
  <c r="DH185" i="14"/>
  <c r="DE185" i="14"/>
  <c r="DB185" i="14"/>
  <c r="CY185" i="14"/>
  <c r="CV185" i="14"/>
  <c r="CS185" i="14"/>
  <c r="CP185" i="14"/>
  <c r="CM185" i="14"/>
  <c r="CJ185" i="14"/>
  <c r="CD185" i="14"/>
  <c r="CA185" i="14"/>
  <c r="BX185" i="14"/>
  <c r="BU185" i="14"/>
  <c r="BR185" i="14"/>
  <c r="BO185" i="14"/>
  <c r="BL185" i="14"/>
  <c r="BI185" i="14"/>
  <c r="BF185" i="14"/>
  <c r="BC185" i="14"/>
  <c r="AZ185" i="14"/>
  <c r="AW185" i="14"/>
  <c r="AT185" i="14"/>
  <c r="AQ185" i="14"/>
  <c r="AN185" i="14"/>
  <c r="AK185" i="14"/>
  <c r="AH185" i="14"/>
  <c r="AE185" i="14"/>
  <c r="AB185" i="14"/>
  <c r="Y185" i="14"/>
  <c r="V185" i="14"/>
  <c r="S185" i="14"/>
  <c r="P185" i="14"/>
  <c r="M185" i="14"/>
  <c r="J185" i="14"/>
  <c r="I185" i="14"/>
  <c r="L185" i="14" s="1"/>
  <c r="O185" i="14" s="1"/>
  <c r="R185" i="14" s="1"/>
  <c r="U185" i="14" s="1"/>
  <c r="X185" i="14" s="1"/>
  <c r="AA185" i="14" s="1"/>
  <c r="AD185" i="14" s="1"/>
  <c r="AG185" i="14" s="1"/>
  <c r="AJ185" i="14" s="1"/>
  <c r="AM185" i="14" s="1"/>
  <c r="AP185" i="14" s="1"/>
  <c r="AS185" i="14" s="1"/>
  <c r="AV185" i="14" s="1"/>
  <c r="AY185" i="14" s="1"/>
  <c r="BB185" i="14" s="1"/>
  <c r="BE185" i="14" s="1"/>
  <c r="BH185" i="14" s="1"/>
  <c r="BK185" i="14" s="1"/>
  <c r="BN185" i="14" s="1"/>
  <c r="BQ185" i="14" s="1"/>
  <c r="BT185" i="14" s="1"/>
  <c r="BW185" i="14" s="1"/>
  <c r="BZ185" i="14" s="1"/>
  <c r="CC185" i="14" s="1"/>
  <c r="CF185" i="14" s="1"/>
  <c r="CI185" i="14" s="1"/>
  <c r="CL185" i="14" s="1"/>
  <c r="CO185" i="14" s="1"/>
  <c r="CR185" i="14" s="1"/>
  <c r="CU185" i="14" s="1"/>
  <c r="CX185" i="14" s="1"/>
  <c r="DA185" i="14" s="1"/>
  <c r="DD185" i="14" s="1"/>
  <c r="DG185" i="14" s="1"/>
  <c r="DJ185" i="14" s="1"/>
  <c r="G185" i="14"/>
  <c r="E185" i="14"/>
  <c r="CG185" i="14" s="1"/>
  <c r="C185" i="14"/>
  <c r="A185" i="14"/>
  <c r="E184" i="14"/>
  <c r="C184" i="14"/>
  <c r="A184" i="14"/>
  <c r="DH183" i="14"/>
  <c r="DE183" i="14"/>
  <c r="DB183" i="14"/>
  <c r="CY183" i="14"/>
  <c r="CV183" i="14"/>
  <c r="CS183" i="14"/>
  <c r="CP183" i="14"/>
  <c r="CM183" i="14"/>
  <c r="CG183" i="14"/>
  <c r="CD183" i="14"/>
  <c r="CA183" i="14"/>
  <c r="BX183" i="14"/>
  <c r="BU183" i="14"/>
  <c r="BR183" i="14"/>
  <c r="BO183" i="14"/>
  <c r="BL183" i="14"/>
  <c r="BI183" i="14"/>
  <c r="BF183" i="14"/>
  <c r="BC183" i="14"/>
  <c r="AZ183" i="14"/>
  <c r="AW183" i="14"/>
  <c r="AT183" i="14"/>
  <c r="AQ183" i="14"/>
  <c r="AN183" i="14"/>
  <c r="AK183" i="14"/>
  <c r="AH183" i="14"/>
  <c r="AE183" i="14"/>
  <c r="AB183" i="14"/>
  <c r="Y183" i="14"/>
  <c r="V183" i="14"/>
  <c r="S183" i="14"/>
  <c r="P183" i="14"/>
  <c r="M183" i="14"/>
  <c r="J183" i="14"/>
  <c r="I183" i="14"/>
  <c r="L183" i="14" s="1"/>
  <c r="O183" i="14" s="1"/>
  <c r="R183" i="14" s="1"/>
  <c r="U183" i="14" s="1"/>
  <c r="X183" i="14" s="1"/>
  <c r="AA183" i="14" s="1"/>
  <c r="AD183" i="14" s="1"/>
  <c r="AG183" i="14" s="1"/>
  <c r="AJ183" i="14" s="1"/>
  <c r="AM183" i="14" s="1"/>
  <c r="AP183" i="14" s="1"/>
  <c r="AS183" i="14" s="1"/>
  <c r="AV183" i="14" s="1"/>
  <c r="AY183" i="14" s="1"/>
  <c r="BB183" i="14" s="1"/>
  <c r="BE183" i="14" s="1"/>
  <c r="BH183" i="14" s="1"/>
  <c r="BK183" i="14" s="1"/>
  <c r="BN183" i="14" s="1"/>
  <c r="BQ183" i="14" s="1"/>
  <c r="BT183" i="14" s="1"/>
  <c r="BW183" i="14" s="1"/>
  <c r="BZ183" i="14" s="1"/>
  <c r="CC183" i="14" s="1"/>
  <c r="CF183" i="14" s="1"/>
  <c r="CI183" i="14" s="1"/>
  <c r="CL183" i="14" s="1"/>
  <c r="CO183" i="14" s="1"/>
  <c r="CR183" i="14" s="1"/>
  <c r="CU183" i="14" s="1"/>
  <c r="CX183" i="14" s="1"/>
  <c r="DA183" i="14" s="1"/>
  <c r="DD183" i="14" s="1"/>
  <c r="DG183" i="14" s="1"/>
  <c r="DJ183" i="14" s="1"/>
  <c r="G183" i="14"/>
  <c r="E183" i="14"/>
  <c r="CJ183" i="14" s="1"/>
  <c r="C183" i="14"/>
  <c r="A183" i="14"/>
  <c r="DH182" i="14"/>
  <c r="DE182" i="14"/>
  <c r="DB182" i="14"/>
  <c r="CY182" i="14"/>
  <c r="CV182" i="14"/>
  <c r="CS182" i="14"/>
  <c r="CP182" i="14"/>
  <c r="CM182" i="14"/>
  <c r="CJ182" i="14"/>
  <c r="CG182" i="14"/>
  <c r="CD182" i="14"/>
  <c r="CA182" i="14"/>
  <c r="BX182" i="14"/>
  <c r="BU182" i="14"/>
  <c r="BR182" i="14"/>
  <c r="BO182" i="14"/>
  <c r="BL182" i="14"/>
  <c r="BI182" i="14"/>
  <c r="BF182" i="14"/>
  <c r="BC182" i="14"/>
  <c r="AZ182" i="14"/>
  <c r="AW182" i="14"/>
  <c r="AT182" i="14"/>
  <c r="AQ182" i="14"/>
  <c r="AN182" i="14"/>
  <c r="AK182" i="14"/>
  <c r="AH182" i="14"/>
  <c r="AE182" i="14"/>
  <c r="AB182" i="14"/>
  <c r="Y182" i="14"/>
  <c r="V182" i="14"/>
  <c r="S182" i="14"/>
  <c r="P182" i="14"/>
  <c r="M182" i="14"/>
  <c r="J182" i="14"/>
  <c r="I182" i="14"/>
  <c r="L182" i="14" s="1"/>
  <c r="O182" i="14" s="1"/>
  <c r="R182" i="14" s="1"/>
  <c r="U182" i="14" s="1"/>
  <c r="X182" i="14" s="1"/>
  <c r="AA182" i="14" s="1"/>
  <c r="AD182" i="14" s="1"/>
  <c r="AG182" i="14" s="1"/>
  <c r="AJ182" i="14" s="1"/>
  <c r="AM182" i="14" s="1"/>
  <c r="AP182" i="14" s="1"/>
  <c r="AS182" i="14" s="1"/>
  <c r="AV182" i="14" s="1"/>
  <c r="AY182" i="14" s="1"/>
  <c r="BB182" i="14" s="1"/>
  <c r="BE182" i="14" s="1"/>
  <c r="BH182" i="14" s="1"/>
  <c r="BK182" i="14" s="1"/>
  <c r="BN182" i="14" s="1"/>
  <c r="BQ182" i="14" s="1"/>
  <c r="BT182" i="14" s="1"/>
  <c r="BW182" i="14" s="1"/>
  <c r="BZ182" i="14" s="1"/>
  <c r="CC182" i="14" s="1"/>
  <c r="CF182" i="14" s="1"/>
  <c r="CI182" i="14" s="1"/>
  <c r="CL182" i="14" s="1"/>
  <c r="CO182" i="14" s="1"/>
  <c r="CR182" i="14" s="1"/>
  <c r="CU182" i="14" s="1"/>
  <c r="CX182" i="14" s="1"/>
  <c r="DA182" i="14" s="1"/>
  <c r="DD182" i="14" s="1"/>
  <c r="DG182" i="14" s="1"/>
  <c r="DJ182" i="14" s="1"/>
  <c r="G182" i="14"/>
  <c r="E182" i="14"/>
  <c r="C182" i="14"/>
  <c r="A182" i="14"/>
  <c r="DH181" i="14"/>
  <c r="DE181" i="14"/>
  <c r="DB181" i="14"/>
  <c r="CY181" i="14"/>
  <c r="CV181" i="14"/>
  <c r="CS181" i="14"/>
  <c r="CP181" i="14"/>
  <c r="CM181" i="14"/>
  <c r="CJ181" i="14"/>
  <c r="CD181" i="14"/>
  <c r="CA181" i="14"/>
  <c r="BX181" i="14"/>
  <c r="BU181" i="14"/>
  <c r="BR181" i="14"/>
  <c r="BO181" i="14"/>
  <c r="BL181" i="14"/>
  <c r="BI181" i="14"/>
  <c r="BF181" i="14"/>
  <c r="BC181" i="14"/>
  <c r="AZ181" i="14"/>
  <c r="AW181" i="14"/>
  <c r="AT181" i="14"/>
  <c r="AQ181" i="14"/>
  <c r="AN181" i="14"/>
  <c r="AK181" i="14"/>
  <c r="AH181" i="14"/>
  <c r="AE181" i="14"/>
  <c r="AB181" i="14"/>
  <c r="Y181" i="14"/>
  <c r="V181" i="14"/>
  <c r="S181" i="14"/>
  <c r="P181" i="14"/>
  <c r="M181" i="14"/>
  <c r="J181" i="14"/>
  <c r="I181" i="14"/>
  <c r="L181" i="14" s="1"/>
  <c r="O181" i="14" s="1"/>
  <c r="R181" i="14" s="1"/>
  <c r="U181" i="14" s="1"/>
  <c r="X181" i="14" s="1"/>
  <c r="AA181" i="14" s="1"/>
  <c r="AD181" i="14" s="1"/>
  <c r="AG181" i="14" s="1"/>
  <c r="AJ181" i="14" s="1"/>
  <c r="AM181" i="14" s="1"/>
  <c r="AP181" i="14" s="1"/>
  <c r="AS181" i="14" s="1"/>
  <c r="AV181" i="14" s="1"/>
  <c r="AY181" i="14" s="1"/>
  <c r="BB181" i="14" s="1"/>
  <c r="BE181" i="14" s="1"/>
  <c r="BH181" i="14" s="1"/>
  <c r="BK181" i="14" s="1"/>
  <c r="BN181" i="14" s="1"/>
  <c r="BQ181" i="14" s="1"/>
  <c r="BT181" i="14" s="1"/>
  <c r="BW181" i="14" s="1"/>
  <c r="BZ181" i="14" s="1"/>
  <c r="CC181" i="14" s="1"/>
  <c r="CF181" i="14" s="1"/>
  <c r="CI181" i="14" s="1"/>
  <c r="CL181" i="14" s="1"/>
  <c r="CO181" i="14" s="1"/>
  <c r="CR181" i="14" s="1"/>
  <c r="CU181" i="14" s="1"/>
  <c r="CX181" i="14" s="1"/>
  <c r="DA181" i="14" s="1"/>
  <c r="DD181" i="14" s="1"/>
  <c r="DG181" i="14" s="1"/>
  <c r="DJ181" i="14" s="1"/>
  <c r="G181" i="14"/>
  <c r="E181" i="14"/>
  <c r="CG181" i="14" s="1"/>
  <c r="C181" i="14"/>
  <c r="A181" i="14"/>
  <c r="E180" i="14"/>
  <c r="A180" i="14"/>
  <c r="DH179" i="14"/>
  <c r="DE179" i="14"/>
  <c r="DB179" i="14"/>
  <c r="CY179" i="14"/>
  <c r="CV179" i="14"/>
  <c r="CS179" i="14"/>
  <c r="CP179" i="14"/>
  <c r="CM179" i="14"/>
  <c r="CJ179" i="14"/>
  <c r="CG179" i="14"/>
  <c r="CD179" i="14"/>
  <c r="CA179" i="14"/>
  <c r="BX179" i="14"/>
  <c r="BU179" i="14"/>
  <c r="BR179" i="14"/>
  <c r="BO179" i="14"/>
  <c r="BL179" i="14"/>
  <c r="BI179" i="14"/>
  <c r="BF179" i="14"/>
  <c r="BC179" i="14"/>
  <c r="AZ179" i="14"/>
  <c r="AW179" i="14"/>
  <c r="AT179" i="14"/>
  <c r="AQ179" i="14"/>
  <c r="AN179" i="14"/>
  <c r="AK179" i="14"/>
  <c r="AH179" i="14"/>
  <c r="AE179" i="14"/>
  <c r="AB179" i="14"/>
  <c r="Y179" i="14"/>
  <c r="V179" i="14"/>
  <c r="S179" i="14"/>
  <c r="P179" i="14"/>
  <c r="M179" i="14"/>
  <c r="J179" i="14"/>
  <c r="G179" i="14"/>
  <c r="E179" i="14"/>
  <c r="A179" i="14"/>
  <c r="DH178" i="14"/>
  <c r="DE178" i="14"/>
  <c r="DB178" i="14"/>
  <c r="CY178" i="14"/>
  <c r="CV178" i="14"/>
  <c r="CS178" i="14"/>
  <c r="CP178" i="14"/>
  <c r="CM178" i="14"/>
  <c r="CJ178" i="14"/>
  <c r="CG178" i="14"/>
  <c r="CD178" i="14"/>
  <c r="CA178" i="14"/>
  <c r="BX178" i="14"/>
  <c r="BU178" i="14"/>
  <c r="BR178" i="14"/>
  <c r="BO178" i="14"/>
  <c r="BL178" i="14"/>
  <c r="BI178" i="14"/>
  <c r="BF178" i="14"/>
  <c r="BC178" i="14"/>
  <c r="AZ178" i="14"/>
  <c r="AW178" i="14"/>
  <c r="AT178" i="14"/>
  <c r="AQ178" i="14"/>
  <c r="AN178" i="14"/>
  <c r="AK178" i="14"/>
  <c r="AH178" i="14"/>
  <c r="AE178" i="14"/>
  <c r="AB178" i="14"/>
  <c r="Y178" i="14"/>
  <c r="V178" i="14"/>
  <c r="S178" i="14"/>
  <c r="P178" i="14"/>
  <c r="M178" i="14"/>
  <c r="J178" i="14"/>
  <c r="I178" i="14"/>
  <c r="L178" i="14" s="1"/>
  <c r="O178" i="14" s="1"/>
  <c r="R178" i="14" s="1"/>
  <c r="U178" i="14" s="1"/>
  <c r="X178" i="14" s="1"/>
  <c r="AA178" i="14" s="1"/>
  <c r="AD178" i="14" s="1"/>
  <c r="AG178" i="14" s="1"/>
  <c r="AJ178" i="14" s="1"/>
  <c r="AM178" i="14" s="1"/>
  <c r="AP178" i="14" s="1"/>
  <c r="AS178" i="14" s="1"/>
  <c r="AV178" i="14" s="1"/>
  <c r="AY178" i="14" s="1"/>
  <c r="BB178" i="14" s="1"/>
  <c r="BE178" i="14" s="1"/>
  <c r="BH178" i="14" s="1"/>
  <c r="BK178" i="14" s="1"/>
  <c r="BN178" i="14" s="1"/>
  <c r="BQ178" i="14" s="1"/>
  <c r="BT178" i="14" s="1"/>
  <c r="BW178" i="14" s="1"/>
  <c r="BZ178" i="14" s="1"/>
  <c r="CC178" i="14" s="1"/>
  <c r="CF178" i="14" s="1"/>
  <c r="CI178" i="14" s="1"/>
  <c r="CL178" i="14" s="1"/>
  <c r="CO178" i="14" s="1"/>
  <c r="CR178" i="14" s="1"/>
  <c r="CU178" i="14" s="1"/>
  <c r="CX178" i="14" s="1"/>
  <c r="DA178" i="14" s="1"/>
  <c r="DD178" i="14" s="1"/>
  <c r="DG178" i="14" s="1"/>
  <c r="DJ178" i="14" s="1"/>
  <c r="G178" i="14"/>
  <c r="E178" i="14"/>
  <c r="C178" i="14"/>
  <c r="A178" i="14"/>
  <c r="DH177" i="14"/>
  <c r="DE177" i="14"/>
  <c r="DB177" i="14"/>
  <c r="CY177" i="14"/>
  <c r="CV177" i="14"/>
  <c r="CS177" i="14"/>
  <c r="CP177" i="14"/>
  <c r="CM177" i="14"/>
  <c r="CJ177" i="14"/>
  <c r="CG177" i="14"/>
  <c r="CD177" i="14"/>
  <c r="CA177" i="14"/>
  <c r="BX177" i="14"/>
  <c r="BU177" i="14"/>
  <c r="BR177" i="14"/>
  <c r="BO177" i="14"/>
  <c r="BL177" i="14"/>
  <c r="BI177" i="14"/>
  <c r="BF177" i="14"/>
  <c r="BC177" i="14"/>
  <c r="AZ177" i="14"/>
  <c r="AW177" i="14"/>
  <c r="AT177" i="14"/>
  <c r="AQ177" i="14"/>
  <c r="AN177" i="14"/>
  <c r="AK177" i="14"/>
  <c r="AH177" i="14"/>
  <c r="AE177" i="14"/>
  <c r="AB177" i="14"/>
  <c r="Y177" i="14"/>
  <c r="V177" i="14"/>
  <c r="S177" i="14"/>
  <c r="P177" i="14"/>
  <c r="M177" i="14"/>
  <c r="J177" i="14"/>
  <c r="I177" i="14"/>
  <c r="L177" i="14" s="1"/>
  <c r="O177" i="14" s="1"/>
  <c r="R177" i="14" s="1"/>
  <c r="U177" i="14" s="1"/>
  <c r="X177" i="14" s="1"/>
  <c r="AA177" i="14" s="1"/>
  <c r="AD177" i="14" s="1"/>
  <c r="AG177" i="14" s="1"/>
  <c r="AJ177" i="14" s="1"/>
  <c r="AM177" i="14" s="1"/>
  <c r="AP177" i="14" s="1"/>
  <c r="AS177" i="14" s="1"/>
  <c r="AV177" i="14" s="1"/>
  <c r="AY177" i="14" s="1"/>
  <c r="BB177" i="14" s="1"/>
  <c r="BE177" i="14" s="1"/>
  <c r="BH177" i="14" s="1"/>
  <c r="BK177" i="14" s="1"/>
  <c r="BN177" i="14" s="1"/>
  <c r="BQ177" i="14" s="1"/>
  <c r="BT177" i="14" s="1"/>
  <c r="BW177" i="14" s="1"/>
  <c r="BZ177" i="14" s="1"/>
  <c r="CC177" i="14" s="1"/>
  <c r="CF177" i="14" s="1"/>
  <c r="CI177" i="14" s="1"/>
  <c r="CL177" i="14" s="1"/>
  <c r="CO177" i="14" s="1"/>
  <c r="CR177" i="14" s="1"/>
  <c r="CU177" i="14" s="1"/>
  <c r="CX177" i="14" s="1"/>
  <c r="DA177" i="14" s="1"/>
  <c r="DD177" i="14" s="1"/>
  <c r="DG177" i="14" s="1"/>
  <c r="DJ177" i="14" s="1"/>
  <c r="G177" i="14"/>
  <c r="E177" i="14"/>
  <c r="C177" i="14"/>
  <c r="A177" i="14"/>
  <c r="DH176" i="14"/>
  <c r="DE176" i="14"/>
  <c r="DB176" i="14"/>
  <c r="CY176" i="14"/>
  <c r="CV176" i="14"/>
  <c r="CS176" i="14"/>
  <c r="CP176" i="14"/>
  <c r="CM176" i="14"/>
  <c r="CJ176" i="14"/>
  <c r="CG176" i="14"/>
  <c r="CD176" i="14"/>
  <c r="CA176" i="14"/>
  <c r="BX176" i="14"/>
  <c r="BU176" i="14"/>
  <c r="BR176" i="14"/>
  <c r="BO176" i="14"/>
  <c r="BL176" i="14"/>
  <c r="BI176" i="14"/>
  <c r="BF176" i="14"/>
  <c r="BC176" i="14"/>
  <c r="AZ176" i="14"/>
  <c r="AW176" i="14"/>
  <c r="AT176" i="14"/>
  <c r="AQ176" i="14"/>
  <c r="AN176" i="14"/>
  <c r="AK176" i="14"/>
  <c r="AH176" i="14"/>
  <c r="AE176" i="14"/>
  <c r="AB176" i="14"/>
  <c r="Y176" i="14"/>
  <c r="V176" i="14"/>
  <c r="S176" i="14"/>
  <c r="P176" i="14"/>
  <c r="M176" i="14"/>
  <c r="J176" i="14"/>
  <c r="I176" i="14"/>
  <c r="L176" i="14" s="1"/>
  <c r="O176" i="14" s="1"/>
  <c r="R176" i="14" s="1"/>
  <c r="U176" i="14" s="1"/>
  <c r="X176" i="14" s="1"/>
  <c r="AA176" i="14" s="1"/>
  <c r="AD176" i="14" s="1"/>
  <c r="AG176" i="14" s="1"/>
  <c r="AJ176" i="14" s="1"/>
  <c r="AM176" i="14" s="1"/>
  <c r="AP176" i="14" s="1"/>
  <c r="AS176" i="14" s="1"/>
  <c r="AV176" i="14" s="1"/>
  <c r="AY176" i="14" s="1"/>
  <c r="BB176" i="14" s="1"/>
  <c r="BE176" i="14" s="1"/>
  <c r="BH176" i="14" s="1"/>
  <c r="BK176" i="14" s="1"/>
  <c r="BN176" i="14" s="1"/>
  <c r="BQ176" i="14" s="1"/>
  <c r="BT176" i="14" s="1"/>
  <c r="BW176" i="14" s="1"/>
  <c r="BZ176" i="14" s="1"/>
  <c r="CC176" i="14" s="1"/>
  <c r="CF176" i="14" s="1"/>
  <c r="CI176" i="14" s="1"/>
  <c r="CL176" i="14" s="1"/>
  <c r="CO176" i="14" s="1"/>
  <c r="CR176" i="14" s="1"/>
  <c r="CU176" i="14" s="1"/>
  <c r="CX176" i="14" s="1"/>
  <c r="DA176" i="14" s="1"/>
  <c r="DD176" i="14" s="1"/>
  <c r="DG176" i="14" s="1"/>
  <c r="DJ176" i="14" s="1"/>
  <c r="G176" i="14"/>
  <c r="E176" i="14"/>
  <c r="C176" i="14"/>
  <c r="A176" i="14"/>
  <c r="DH175" i="14"/>
  <c r="DE175" i="14"/>
  <c r="CY175" i="14"/>
  <c r="CV175" i="14"/>
  <c r="CS175" i="14"/>
  <c r="CP175" i="14"/>
  <c r="CM175" i="14"/>
  <c r="CJ175" i="14"/>
  <c r="CG175" i="14"/>
  <c r="CD175" i="14"/>
  <c r="CA175" i="14"/>
  <c r="BX175" i="14"/>
  <c r="BU175" i="14"/>
  <c r="BR175" i="14"/>
  <c r="BO175" i="14"/>
  <c r="BL175" i="14"/>
  <c r="BI175" i="14"/>
  <c r="BF175" i="14"/>
  <c r="BC175" i="14"/>
  <c r="AZ175" i="14"/>
  <c r="AW175" i="14"/>
  <c r="AT175" i="14"/>
  <c r="AQ175" i="14"/>
  <c r="AN175" i="14"/>
  <c r="AK175" i="14"/>
  <c r="AH175" i="14"/>
  <c r="AE175" i="14"/>
  <c r="AB175" i="14"/>
  <c r="Y175" i="14"/>
  <c r="V175" i="14"/>
  <c r="S175" i="14"/>
  <c r="P175" i="14"/>
  <c r="M175" i="14"/>
  <c r="J175" i="14"/>
  <c r="I175" i="14"/>
  <c r="L175" i="14" s="1"/>
  <c r="O175" i="14" s="1"/>
  <c r="R175" i="14" s="1"/>
  <c r="U175" i="14" s="1"/>
  <c r="X175" i="14" s="1"/>
  <c r="AA175" i="14" s="1"/>
  <c r="AD175" i="14" s="1"/>
  <c r="AG175" i="14" s="1"/>
  <c r="AJ175" i="14" s="1"/>
  <c r="AM175" i="14" s="1"/>
  <c r="AP175" i="14" s="1"/>
  <c r="AS175" i="14" s="1"/>
  <c r="AV175" i="14" s="1"/>
  <c r="AY175" i="14" s="1"/>
  <c r="BB175" i="14" s="1"/>
  <c r="BE175" i="14" s="1"/>
  <c r="BH175" i="14" s="1"/>
  <c r="BK175" i="14" s="1"/>
  <c r="BN175" i="14" s="1"/>
  <c r="BQ175" i="14" s="1"/>
  <c r="BT175" i="14" s="1"/>
  <c r="BW175" i="14" s="1"/>
  <c r="BZ175" i="14" s="1"/>
  <c r="CC175" i="14" s="1"/>
  <c r="CF175" i="14" s="1"/>
  <c r="CI175" i="14" s="1"/>
  <c r="CL175" i="14" s="1"/>
  <c r="CO175" i="14" s="1"/>
  <c r="CR175" i="14" s="1"/>
  <c r="CU175" i="14" s="1"/>
  <c r="CX175" i="14" s="1"/>
  <c r="DA175" i="14" s="1"/>
  <c r="DD175" i="14" s="1"/>
  <c r="DG175" i="14" s="1"/>
  <c r="DJ175" i="14" s="1"/>
  <c r="G175" i="14"/>
  <c r="E175" i="14"/>
  <c r="DB175" i="14" s="1"/>
  <c r="C175" i="14"/>
  <c r="A175" i="14"/>
  <c r="DH174" i="14"/>
  <c r="DE174" i="14"/>
  <c r="DB174" i="14"/>
  <c r="CY174" i="14"/>
  <c r="CV174" i="14"/>
  <c r="CS174" i="14"/>
  <c r="CP174" i="14"/>
  <c r="CM174" i="14"/>
  <c r="CJ174" i="14"/>
  <c r="CG174" i="14"/>
  <c r="CD174" i="14"/>
  <c r="CA174" i="14"/>
  <c r="BX174" i="14"/>
  <c r="BU174" i="14"/>
  <c r="BR174" i="14"/>
  <c r="BO174" i="14"/>
  <c r="BL174" i="14"/>
  <c r="BI174" i="14"/>
  <c r="BF174" i="14"/>
  <c r="BC174" i="14"/>
  <c r="AZ174" i="14"/>
  <c r="AW174" i="14"/>
  <c r="AT174" i="14"/>
  <c r="AQ174" i="14"/>
  <c r="AN174" i="14"/>
  <c r="AK174" i="14"/>
  <c r="AH174" i="14"/>
  <c r="AE174" i="14"/>
  <c r="AB174" i="14"/>
  <c r="Y174" i="14"/>
  <c r="V174" i="14"/>
  <c r="S174" i="14"/>
  <c r="P174" i="14"/>
  <c r="M174" i="14"/>
  <c r="J174" i="14"/>
  <c r="I174" i="14"/>
  <c r="L174" i="14" s="1"/>
  <c r="O174" i="14" s="1"/>
  <c r="R174" i="14" s="1"/>
  <c r="U174" i="14" s="1"/>
  <c r="X174" i="14" s="1"/>
  <c r="AA174" i="14" s="1"/>
  <c r="AD174" i="14" s="1"/>
  <c r="AG174" i="14" s="1"/>
  <c r="AJ174" i="14" s="1"/>
  <c r="AM174" i="14" s="1"/>
  <c r="AP174" i="14" s="1"/>
  <c r="AS174" i="14" s="1"/>
  <c r="AV174" i="14" s="1"/>
  <c r="AY174" i="14" s="1"/>
  <c r="BB174" i="14" s="1"/>
  <c r="BE174" i="14" s="1"/>
  <c r="BH174" i="14" s="1"/>
  <c r="BK174" i="14" s="1"/>
  <c r="BN174" i="14" s="1"/>
  <c r="BQ174" i="14" s="1"/>
  <c r="BT174" i="14" s="1"/>
  <c r="BW174" i="14" s="1"/>
  <c r="BZ174" i="14" s="1"/>
  <c r="CC174" i="14" s="1"/>
  <c r="CF174" i="14" s="1"/>
  <c r="CI174" i="14" s="1"/>
  <c r="CL174" i="14" s="1"/>
  <c r="CO174" i="14" s="1"/>
  <c r="CR174" i="14" s="1"/>
  <c r="CU174" i="14" s="1"/>
  <c r="CX174" i="14" s="1"/>
  <c r="DA174" i="14" s="1"/>
  <c r="DD174" i="14" s="1"/>
  <c r="DG174" i="14" s="1"/>
  <c r="DJ174" i="14" s="1"/>
  <c r="G174" i="14"/>
  <c r="E174" i="14"/>
  <c r="C174" i="14"/>
  <c r="A174" i="14"/>
  <c r="E173" i="14"/>
  <c r="C173" i="14"/>
  <c r="A173" i="14"/>
  <c r="DH172" i="14"/>
  <c r="DE172" i="14"/>
  <c r="DB172" i="14"/>
  <c r="CY172" i="14"/>
  <c r="CV172" i="14"/>
  <c r="CS172" i="14"/>
  <c r="CP172" i="14"/>
  <c r="CM172" i="14"/>
  <c r="CJ172" i="14"/>
  <c r="CG172" i="14"/>
  <c r="CD172" i="14"/>
  <c r="CA172" i="14"/>
  <c r="BX172" i="14"/>
  <c r="BU172" i="14"/>
  <c r="BR172" i="14"/>
  <c r="BO172" i="14"/>
  <c r="BL172" i="14"/>
  <c r="BI172" i="14"/>
  <c r="BF172" i="14"/>
  <c r="BC172" i="14"/>
  <c r="AZ172" i="14"/>
  <c r="AW172" i="14"/>
  <c r="AT172" i="14"/>
  <c r="AQ172" i="14"/>
  <c r="AN172" i="14"/>
  <c r="AK172" i="14"/>
  <c r="AH172" i="14"/>
  <c r="AE172" i="14"/>
  <c r="AB172" i="14"/>
  <c r="Y172" i="14"/>
  <c r="V172" i="14"/>
  <c r="S172" i="14"/>
  <c r="P172" i="14"/>
  <c r="M172" i="14"/>
  <c r="J172" i="14"/>
  <c r="I172" i="14"/>
  <c r="L172" i="14" s="1"/>
  <c r="O172" i="14" s="1"/>
  <c r="R172" i="14" s="1"/>
  <c r="U172" i="14" s="1"/>
  <c r="X172" i="14" s="1"/>
  <c r="AA172" i="14" s="1"/>
  <c r="AD172" i="14" s="1"/>
  <c r="AG172" i="14" s="1"/>
  <c r="AJ172" i="14" s="1"/>
  <c r="AM172" i="14" s="1"/>
  <c r="AP172" i="14" s="1"/>
  <c r="AS172" i="14" s="1"/>
  <c r="AV172" i="14" s="1"/>
  <c r="AY172" i="14" s="1"/>
  <c r="BB172" i="14" s="1"/>
  <c r="BE172" i="14" s="1"/>
  <c r="BH172" i="14" s="1"/>
  <c r="BK172" i="14" s="1"/>
  <c r="BN172" i="14" s="1"/>
  <c r="BQ172" i="14" s="1"/>
  <c r="BT172" i="14" s="1"/>
  <c r="BW172" i="14" s="1"/>
  <c r="BZ172" i="14" s="1"/>
  <c r="CC172" i="14" s="1"/>
  <c r="CF172" i="14" s="1"/>
  <c r="CI172" i="14" s="1"/>
  <c r="CL172" i="14" s="1"/>
  <c r="CO172" i="14" s="1"/>
  <c r="CR172" i="14" s="1"/>
  <c r="CU172" i="14" s="1"/>
  <c r="CX172" i="14" s="1"/>
  <c r="DA172" i="14" s="1"/>
  <c r="DD172" i="14" s="1"/>
  <c r="DG172" i="14" s="1"/>
  <c r="DJ172" i="14" s="1"/>
  <c r="G172" i="14"/>
  <c r="E172" i="14"/>
  <c r="C172" i="14"/>
  <c r="A172" i="14"/>
  <c r="DH171" i="14"/>
  <c r="DE171" i="14"/>
  <c r="DB171" i="14"/>
  <c r="CY171" i="14"/>
  <c r="CV171" i="14"/>
  <c r="CS171" i="14"/>
  <c r="CP171" i="14"/>
  <c r="CM171" i="14"/>
  <c r="CJ171" i="14"/>
  <c r="CG171" i="14"/>
  <c r="CD171" i="14"/>
  <c r="CA171" i="14"/>
  <c r="BX171" i="14"/>
  <c r="BU171" i="14"/>
  <c r="BR171" i="14"/>
  <c r="BO171" i="14"/>
  <c r="BL171" i="14"/>
  <c r="BI171" i="14"/>
  <c r="BF171" i="14"/>
  <c r="BC171" i="14"/>
  <c r="AZ171" i="14"/>
  <c r="AW171" i="14"/>
  <c r="AT171" i="14"/>
  <c r="AQ171" i="14"/>
  <c r="AN171" i="14"/>
  <c r="AK171" i="14"/>
  <c r="AH171" i="14"/>
  <c r="AE171" i="14"/>
  <c r="AB171" i="14"/>
  <c r="Y171" i="14"/>
  <c r="V171" i="14"/>
  <c r="S171" i="14"/>
  <c r="P171" i="14"/>
  <c r="M171" i="14"/>
  <c r="J171" i="14"/>
  <c r="I171" i="14"/>
  <c r="L171" i="14" s="1"/>
  <c r="O171" i="14" s="1"/>
  <c r="R171" i="14" s="1"/>
  <c r="U171" i="14" s="1"/>
  <c r="X171" i="14" s="1"/>
  <c r="AA171" i="14" s="1"/>
  <c r="AD171" i="14" s="1"/>
  <c r="AG171" i="14" s="1"/>
  <c r="AJ171" i="14" s="1"/>
  <c r="AM171" i="14" s="1"/>
  <c r="AP171" i="14" s="1"/>
  <c r="AS171" i="14" s="1"/>
  <c r="AV171" i="14" s="1"/>
  <c r="AY171" i="14" s="1"/>
  <c r="BB171" i="14" s="1"/>
  <c r="BE171" i="14" s="1"/>
  <c r="BH171" i="14" s="1"/>
  <c r="BK171" i="14" s="1"/>
  <c r="BN171" i="14" s="1"/>
  <c r="BQ171" i="14" s="1"/>
  <c r="BT171" i="14" s="1"/>
  <c r="BW171" i="14" s="1"/>
  <c r="BZ171" i="14" s="1"/>
  <c r="CC171" i="14" s="1"/>
  <c r="CF171" i="14" s="1"/>
  <c r="CI171" i="14" s="1"/>
  <c r="CL171" i="14" s="1"/>
  <c r="CO171" i="14" s="1"/>
  <c r="CR171" i="14" s="1"/>
  <c r="CU171" i="14" s="1"/>
  <c r="CX171" i="14" s="1"/>
  <c r="DA171" i="14" s="1"/>
  <c r="DD171" i="14" s="1"/>
  <c r="DG171" i="14" s="1"/>
  <c r="DJ171" i="14" s="1"/>
  <c r="G171" i="14"/>
  <c r="E171" i="14"/>
  <c r="C171" i="14"/>
  <c r="A171" i="14"/>
  <c r="DH170" i="14"/>
  <c r="DE170" i="14"/>
  <c r="DB170" i="14"/>
  <c r="CY170" i="14"/>
  <c r="CV170" i="14"/>
  <c r="CS170" i="14"/>
  <c r="CP170" i="14"/>
  <c r="CM170" i="14"/>
  <c r="CJ170" i="14"/>
  <c r="CG170" i="14"/>
  <c r="CD170" i="14"/>
  <c r="CA170" i="14"/>
  <c r="BX170" i="14"/>
  <c r="BU170" i="14"/>
  <c r="BR170" i="14"/>
  <c r="BO170" i="14"/>
  <c r="BL170" i="14"/>
  <c r="BI170" i="14"/>
  <c r="BF170" i="14"/>
  <c r="BC170" i="14"/>
  <c r="AZ170" i="14"/>
  <c r="AW170" i="14"/>
  <c r="AT170" i="14"/>
  <c r="AQ170" i="14"/>
  <c r="AN170" i="14"/>
  <c r="AK170" i="14"/>
  <c r="AH170" i="14"/>
  <c r="AE170" i="14"/>
  <c r="AB170" i="14"/>
  <c r="Y170" i="14"/>
  <c r="V170" i="14"/>
  <c r="S170" i="14"/>
  <c r="P170" i="14"/>
  <c r="M170" i="14"/>
  <c r="J170" i="14"/>
  <c r="I170" i="14"/>
  <c r="L170" i="14" s="1"/>
  <c r="O170" i="14" s="1"/>
  <c r="R170" i="14" s="1"/>
  <c r="U170" i="14" s="1"/>
  <c r="X170" i="14" s="1"/>
  <c r="AA170" i="14" s="1"/>
  <c r="AD170" i="14" s="1"/>
  <c r="AG170" i="14" s="1"/>
  <c r="AJ170" i="14" s="1"/>
  <c r="AM170" i="14" s="1"/>
  <c r="AP170" i="14" s="1"/>
  <c r="AS170" i="14" s="1"/>
  <c r="AV170" i="14" s="1"/>
  <c r="AY170" i="14" s="1"/>
  <c r="BB170" i="14" s="1"/>
  <c r="BE170" i="14" s="1"/>
  <c r="BH170" i="14" s="1"/>
  <c r="BK170" i="14" s="1"/>
  <c r="BN170" i="14" s="1"/>
  <c r="BQ170" i="14" s="1"/>
  <c r="BT170" i="14" s="1"/>
  <c r="BW170" i="14" s="1"/>
  <c r="BZ170" i="14" s="1"/>
  <c r="CC170" i="14" s="1"/>
  <c r="CF170" i="14" s="1"/>
  <c r="CI170" i="14" s="1"/>
  <c r="CL170" i="14" s="1"/>
  <c r="CO170" i="14" s="1"/>
  <c r="CR170" i="14" s="1"/>
  <c r="CU170" i="14" s="1"/>
  <c r="CX170" i="14" s="1"/>
  <c r="DA170" i="14" s="1"/>
  <c r="DD170" i="14" s="1"/>
  <c r="DG170" i="14" s="1"/>
  <c r="DJ170" i="14" s="1"/>
  <c r="G170" i="14"/>
  <c r="E170" i="14"/>
  <c r="C170" i="14"/>
  <c r="A170" i="14"/>
  <c r="DH169" i="14"/>
  <c r="DE169" i="14"/>
  <c r="CY169" i="14"/>
  <c r="CV169" i="14"/>
  <c r="CS169" i="14"/>
  <c r="CP169" i="14"/>
  <c r="CM169" i="14"/>
  <c r="CJ169" i="14"/>
  <c r="CG169" i="14"/>
  <c r="CD169" i="14"/>
  <c r="CA169" i="14"/>
  <c r="BX169" i="14"/>
  <c r="BU169" i="14"/>
  <c r="BR169" i="14"/>
  <c r="BO169" i="14"/>
  <c r="BL169" i="14"/>
  <c r="BI169" i="14"/>
  <c r="BF169" i="14"/>
  <c r="BC169" i="14"/>
  <c r="AZ169" i="14"/>
  <c r="AW169" i="14"/>
  <c r="AT169" i="14"/>
  <c r="AQ169" i="14"/>
  <c r="AN169" i="14"/>
  <c r="AK169" i="14"/>
  <c r="AH169" i="14"/>
  <c r="AE169" i="14"/>
  <c r="AB169" i="14"/>
  <c r="Y169" i="14"/>
  <c r="V169" i="14"/>
  <c r="S169" i="14"/>
  <c r="P169" i="14"/>
  <c r="M169" i="14"/>
  <c r="J169" i="14"/>
  <c r="I169" i="14"/>
  <c r="L169" i="14" s="1"/>
  <c r="O169" i="14" s="1"/>
  <c r="R169" i="14" s="1"/>
  <c r="U169" i="14" s="1"/>
  <c r="X169" i="14" s="1"/>
  <c r="AA169" i="14" s="1"/>
  <c r="AD169" i="14" s="1"/>
  <c r="AG169" i="14" s="1"/>
  <c r="AJ169" i="14" s="1"/>
  <c r="AM169" i="14" s="1"/>
  <c r="AP169" i="14" s="1"/>
  <c r="AS169" i="14" s="1"/>
  <c r="AV169" i="14" s="1"/>
  <c r="AY169" i="14" s="1"/>
  <c r="BB169" i="14" s="1"/>
  <c r="BE169" i="14" s="1"/>
  <c r="BH169" i="14" s="1"/>
  <c r="BK169" i="14" s="1"/>
  <c r="BN169" i="14" s="1"/>
  <c r="BQ169" i="14" s="1"/>
  <c r="BT169" i="14" s="1"/>
  <c r="BW169" i="14" s="1"/>
  <c r="BZ169" i="14" s="1"/>
  <c r="CC169" i="14" s="1"/>
  <c r="CF169" i="14" s="1"/>
  <c r="CI169" i="14" s="1"/>
  <c r="CL169" i="14" s="1"/>
  <c r="CO169" i="14" s="1"/>
  <c r="CR169" i="14" s="1"/>
  <c r="CU169" i="14" s="1"/>
  <c r="CX169" i="14" s="1"/>
  <c r="DA169" i="14" s="1"/>
  <c r="DD169" i="14" s="1"/>
  <c r="DG169" i="14" s="1"/>
  <c r="DJ169" i="14" s="1"/>
  <c r="G169" i="14"/>
  <c r="E169" i="14"/>
  <c r="DB169" i="14" s="1"/>
  <c r="C169" i="14"/>
  <c r="A169" i="14"/>
  <c r="DH168" i="14"/>
  <c r="DE168" i="14"/>
  <c r="DB168" i="14"/>
  <c r="CY168" i="14"/>
  <c r="CV168" i="14"/>
  <c r="CS168" i="14"/>
  <c r="CP168" i="14"/>
  <c r="CM168" i="14"/>
  <c r="CJ168" i="14"/>
  <c r="CG168" i="14"/>
  <c r="CD168" i="14"/>
  <c r="CA168" i="14"/>
  <c r="BX168" i="14"/>
  <c r="BU168" i="14"/>
  <c r="BR168" i="14"/>
  <c r="BO168" i="14"/>
  <c r="BL168" i="14"/>
  <c r="BI168" i="14"/>
  <c r="BF168" i="14"/>
  <c r="BC168" i="14"/>
  <c r="AZ168" i="14"/>
  <c r="AW168" i="14"/>
  <c r="AT168" i="14"/>
  <c r="AQ168" i="14"/>
  <c r="AN168" i="14"/>
  <c r="AK168" i="14"/>
  <c r="AH168" i="14"/>
  <c r="AE168" i="14"/>
  <c r="AB168" i="14"/>
  <c r="Y168" i="14"/>
  <c r="V168" i="14"/>
  <c r="S168" i="14"/>
  <c r="P168" i="14"/>
  <c r="M168" i="14"/>
  <c r="J168" i="14"/>
  <c r="I168" i="14"/>
  <c r="L168" i="14" s="1"/>
  <c r="O168" i="14" s="1"/>
  <c r="R168" i="14" s="1"/>
  <c r="U168" i="14" s="1"/>
  <c r="X168" i="14" s="1"/>
  <c r="AA168" i="14" s="1"/>
  <c r="AD168" i="14" s="1"/>
  <c r="AG168" i="14" s="1"/>
  <c r="AJ168" i="14" s="1"/>
  <c r="AM168" i="14" s="1"/>
  <c r="AP168" i="14" s="1"/>
  <c r="AS168" i="14" s="1"/>
  <c r="AV168" i="14" s="1"/>
  <c r="AY168" i="14" s="1"/>
  <c r="BB168" i="14" s="1"/>
  <c r="BE168" i="14" s="1"/>
  <c r="BH168" i="14" s="1"/>
  <c r="BK168" i="14" s="1"/>
  <c r="BN168" i="14" s="1"/>
  <c r="BQ168" i="14" s="1"/>
  <c r="BT168" i="14" s="1"/>
  <c r="BW168" i="14" s="1"/>
  <c r="BZ168" i="14" s="1"/>
  <c r="CC168" i="14" s="1"/>
  <c r="CF168" i="14" s="1"/>
  <c r="CI168" i="14" s="1"/>
  <c r="CL168" i="14" s="1"/>
  <c r="CO168" i="14" s="1"/>
  <c r="CR168" i="14" s="1"/>
  <c r="CU168" i="14" s="1"/>
  <c r="CX168" i="14" s="1"/>
  <c r="DA168" i="14" s="1"/>
  <c r="DD168" i="14" s="1"/>
  <c r="DG168" i="14" s="1"/>
  <c r="DJ168" i="14" s="1"/>
  <c r="G168" i="14"/>
  <c r="E168" i="14"/>
  <c r="C168" i="14"/>
  <c r="A168" i="14"/>
  <c r="E167" i="14"/>
  <c r="A167" i="14"/>
  <c r="DE166" i="14"/>
  <c r="DB166" i="14"/>
  <c r="CY166" i="14"/>
  <c r="CV166" i="14"/>
  <c r="CS166" i="14"/>
  <c r="CP166" i="14"/>
  <c r="CM166" i="14"/>
  <c r="CJ166" i="14"/>
  <c r="CG166" i="14"/>
  <c r="CD166" i="14"/>
  <c r="CA166" i="14"/>
  <c r="BX166" i="14"/>
  <c r="BU166" i="14"/>
  <c r="BR166" i="14"/>
  <c r="BO166" i="14"/>
  <c r="BL166" i="14"/>
  <c r="BI166" i="14"/>
  <c r="BF166" i="14"/>
  <c r="BC166" i="14"/>
  <c r="AZ166" i="14"/>
  <c r="AW166" i="14"/>
  <c r="AT166" i="14"/>
  <c r="AQ166" i="14"/>
  <c r="AN166" i="14"/>
  <c r="AK166" i="14"/>
  <c r="AH166" i="14"/>
  <c r="AE166" i="14"/>
  <c r="AB166" i="14"/>
  <c r="Y166" i="14"/>
  <c r="V166" i="14"/>
  <c r="S166" i="14"/>
  <c r="P166" i="14"/>
  <c r="M166" i="14"/>
  <c r="J166" i="14"/>
  <c r="I166" i="14"/>
  <c r="L166" i="14" s="1"/>
  <c r="O166" i="14" s="1"/>
  <c r="R166" i="14" s="1"/>
  <c r="U166" i="14" s="1"/>
  <c r="X166" i="14" s="1"/>
  <c r="AA166" i="14" s="1"/>
  <c r="AD166" i="14" s="1"/>
  <c r="AG166" i="14" s="1"/>
  <c r="AJ166" i="14" s="1"/>
  <c r="AM166" i="14" s="1"/>
  <c r="AP166" i="14" s="1"/>
  <c r="AS166" i="14" s="1"/>
  <c r="AV166" i="14" s="1"/>
  <c r="AY166" i="14" s="1"/>
  <c r="BB166" i="14" s="1"/>
  <c r="BE166" i="14" s="1"/>
  <c r="BH166" i="14" s="1"/>
  <c r="BK166" i="14" s="1"/>
  <c r="BN166" i="14" s="1"/>
  <c r="BQ166" i="14" s="1"/>
  <c r="BT166" i="14" s="1"/>
  <c r="BW166" i="14" s="1"/>
  <c r="BZ166" i="14" s="1"/>
  <c r="CC166" i="14" s="1"/>
  <c r="CF166" i="14" s="1"/>
  <c r="CI166" i="14" s="1"/>
  <c r="CL166" i="14" s="1"/>
  <c r="CO166" i="14" s="1"/>
  <c r="CR166" i="14" s="1"/>
  <c r="CU166" i="14" s="1"/>
  <c r="CX166" i="14" s="1"/>
  <c r="DA166" i="14" s="1"/>
  <c r="DD166" i="14" s="1"/>
  <c r="DG166" i="14" s="1"/>
  <c r="DJ166" i="14" s="1"/>
  <c r="G166" i="14"/>
  <c r="E166" i="14"/>
  <c r="DH166" i="14" s="1"/>
  <c r="C166" i="14"/>
  <c r="A166" i="14"/>
  <c r="DE165" i="14"/>
  <c r="DB165" i="14"/>
  <c r="CY165" i="14"/>
  <c r="CV165" i="14"/>
  <c r="CS165" i="14"/>
  <c r="CP165" i="14"/>
  <c r="CM165" i="14"/>
  <c r="CJ165" i="14"/>
  <c r="CG165" i="14"/>
  <c r="CD165" i="14"/>
  <c r="CA165" i="14"/>
  <c r="BX165" i="14"/>
  <c r="BU165" i="14"/>
  <c r="BR165" i="14"/>
  <c r="BO165" i="14"/>
  <c r="BL165" i="14"/>
  <c r="BI165" i="14"/>
  <c r="BF165" i="14"/>
  <c r="BC165" i="14"/>
  <c r="AZ165" i="14"/>
  <c r="AW165" i="14"/>
  <c r="AT165" i="14"/>
  <c r="AQ165" i="14"/>
  <c r="AN165" i="14"/>
  <c r="AK165" i="14"/>
  <c r="AH165" i="14"/>
  <c r="AE165" i="14"/>
  <c r="AB165" i="14"/>
  <c r="Y165" i="14"/>
  <c r="V165" i="14"/>
  <c r="S165" i="14"/>
  <c r="P165" i="14"/>
  <c r="M165" i="14"/>
  <c r="J165" i="14"/>
  <c r="I165" i="14"/>
  <c r="L165" i="14" s="1"/>
  <c r="O165" i="14" s="1"/>
  <c r="R165" i="14" s="1"/>
  <c r="U165" i="14" s="1"/>
  <c r="X165" i="14" s="1"/>
  <c r="AA165" i="14" s="1"/>
  <c r="AD165" i="14" s="1"/>
  <c r="AG165" i="14" s="1"/>
  <c r="AJ165" i="14" s="1"/>
  <c r="AM165" i="14" s="1"/>
  <c r="AP165" i="14" s="1"/>
  <c r="AS165" i="14" s="1"/>
  <c r="AV165" i="14" s="1"/>
  <c r="AY165" i="14" s="1"/>
  <c r="BB165" i="14" s="1"/>
  <c r="BE165" i="14" s="1"/>
  <c r="BH165" i="14" s="1"/>
  <c r="BK165" i="14" s="1"/>
  <c r="BN165" i="14" s="1"/>
  <c r="BQ165" i="14" s="1"/>
  <c r="BT165" i="14" s="1"/>
  <c r="BW165" i="14" s="1"/>
  <c r="BZ165" i="14" s="1"/>
  <c r="CC165" i="14" s="1"/>
  <c r="CF165" i="14" s="1"/>
  <c r="CI165" i="14" s="1"/>
  <c r="CL165" i="14" s="1"/>
  <c r="CO165" i="14" s="1"/>
  <c r="CR165" i="14" s="1"/>
  <c r="CU165" i="14" s="1"/>
  <c r="CX165" i="14" s="1"/>
  <c r="DA165" i="14" s="1"/>
  <c r="DD165" i="14" s="1"/>
  <c r="DG165" i="14" s="1"/>
  <c r="DJ165" i="14" s="1"/>
  <c r="G165" i="14"/>
  <c r="E165" i="14"/>
  <c r="DH165" i="14" s="1"/>
  <c r="C165" i="14"/>
  <c r="A165" i="14"/>
  <c r="DE164" i="14"/>
  <c r="DB164" i="14"/>
  <c r="CY164" i="14"/>
  <c r="CV164" i="14"/>
  <c r="CS164" i="14"/>
  <c r="CP164" i="14"/>
  <c r="CM164" i="14"/>
  <c r="CJ164" i="14"/>
  <c r="CG164" i="14"/>
  <c r="CD164" i="14"/>
  <c r="CA164" i="14"/>
  <c r="BX164" i="14"/>
  <c r="BU164" i="14"/>
  <c r="BR164" i="14"/>
  <c r="BO164" i="14"/>
  <c r="BL164" i="14"/>
  <c r="BI164" i="14"/>
  <c r="BF164" i="14"/>
  <c r="BC164" i="14"/>
  <c r="AZ164" i="14"/>
  <c r="AW164" i="14"/>
  <c r="AT164" i="14"/>
  <c r="AQ164" i="14"/>
  <c r="AN164" i="14"/>
  <c r="AK164" i="14"/>
  <c r="AH164" i="14"/>
  <c r="AE164" i="14"/>
  <c r="AB164" i="14"/>
  <c r="Y164" i="14"/>
  <c r="V164" i="14"/>
  <c r="S164" i="14"/>
  <c r="P164" i="14"/>
  <c r="M164" i="14"/>
  <c r="J164" i="14"/>
  <c r="I164" i="14"/>
  <c r="L164" i="14" s="1"/>
  <c r="O164" i="14" s="1"/>
  <c r="R164" i="14" s="1"/>
  <c r="U164" i="14" s="1"/>
  <c r="X164" i="14" s="1"/>
  <c r="AA164" i="14" s="1"/>
  <c r="AD164" i="14" s="1"/>
  <c r="AG164" i="14" s="1"/>
  <c r="AJ164" i="14" s="1"/>
  <c r="AM164" i="14" s="1"/>
  <c r="AP164" i="14" s="1"/>
  <c r="AS164" i="14" s="1"/>
  <c r="AV164" i="14" s="1"/>
  <c r="AY164" i="14" s="1"/>
  <c r="BB164" i="14" s="1"/>
  <c r="BE164" i="14" s="1"/>
  <c r="BH164" i="14" s="1"/>
  <c r="BK164" i="14" s="1"/>
  <c r="BN164" i="14" s="1"/>
  <c r="BQ164" i="14" s="1"/>
  <c r="BT164" i="14" s="1"/>
  <c r="BW164" i="14" s="1"/>
  <c r="BZ164" i="14" s="1"/>
  <c r="CC164" i="14" s="1"/>
  <c r="CF164" i="14" s="1"/>
  <c r="CI164" i="14" s="1"/>
  <c r="CL164" i="14" s="1"/>
  <c r="CO164" i="14" s="1"/>
  <c r="CR164" i="14" s="1"/>
  <c r="CU164" i="14" s="1"/>
  <c r="CX164" i="14" s="1"/>
  <c r="DA164" i="14" s="1"/>
  <c r="DD164" i="14" s="1"/>
  <c r="DG164" i="14" s="1"/>
  <c r="DJ164" i="14" s="1"/>
  <c r="G164" i="14"/>
  <c r="E164" i="14"/>
  <c r="DH164" i="14" s="1"/>
  <c r="C164" i="14"/>
  <c r="A164" i="14"/>
  <c r="DH163" i="14"/>
  <c r="DE163" i="14"/>
  <c r="DB163" i="14"/>
  <c r="CY163" i="14"/>
  <c r="CV163" i="14"/>
  <c r="CS163" i="14"/>
  <c r="CP163" i="14"/>
  <c r="CM163" i="14"/>
  <c r="CJ163" i="14"/>
  <c r="CG163" i="14"/>
  <c r="CD163" i="14"/>
  <c r="CA163" i="14"/>
  <c r="BX163" i="14"/>
  <c r="BU163" i="14"/>
  <c r="BR163" i="14"/>
  <c r="BO163" i="14"/>
  <c r="BL163" i="14"/>
  <c r="BI163" i="14"/>
  <c r="BF163" i="14"/>
  <c r="BC163" i="14"/>
  <c r="AZ163" i="14"/>
  <c r="AW163" i="14"/>
  <c r="AT163" i="14"/>
  <c r="AQ163" i="14"/>
  <c r="AN163" i="14"/>
  <c r="AK163" i="14"/>
  <c r="AH163" i="14"/>
  <c r="AE163" i="14"/>
  <c r="AB163" i="14"/>
  <c r="Y163" i="14"/>
  <c r="V163" i="14"/>
  <c r="S163" i="14"/>
  <c r="P163" i="14"/>
  <c r="M163" i="14"/>
  <c r="J163" i="14"/>
  <c r="I163" i="14"/>
  <c r="L163" i="14" s="1"/>
  <c r="O163" i="14" s="1"/>
  <c r="R163" i="14" s="1"/>
  <c r="U163" i="14" s="1"/>
  <c r="X163" i="14" s="1"/>
  <c r="AA163" i="14" s="1"/>
  <c r="AD163" i="14" s="1"/>
  <c r="AG163" i="14" s="1"/>
  <c r="AJ163" i="14" s="1"/>
  <c r="AM163" i="14" s="1"/>
  <c r="AP163" i="14" s="1"/>
  <c r="AS163" i="14" s="1"/>
  <c r="AV163" i="14" s="1"/>
  <c r="AY163" i="14" s="1"/>
  <c r="BB163" i="14" s="1"/>
  <c r="BE163" i="14" s="1"/>
  <c r="BH163" i="14" s="1"/>
  <c r="BK163" i="14" s="1"/>
  <c r="BN163" i="14" s="1"/>
  <c r="BQ163" i="14" s="1"/>
  <c r="BT163" i="14" s="1"/>
  <c r="BW163" i="14" s="1"/>
  <c r="BZ163" i="14" s="1"/>
  <c r="CC163" i="14" s="1"/>
  <c r="CF163" i="14" s="1"/>
  <c r="CI163" i="14" s="1"/>
  <c r="CL163" i="14" s="1"/>
  <c r="CO163" i="14" s="1"/>
  <c r="CR163" i="14" s="1"/>
  <c r="CU163" i="14" s="1"/>
  <c r="CX163" i="14" s="1"/>
  <c r="DA163" i="14" s="1"/>
  <c r="DD163" i="14" s="1"/>
  <c r="DG163" i="14" s="1"/>
  <c r="DJ163" i="14" s="1"/>
  <c r="G163" i="14"/>
  <c r="E163" i="14"/>
  <c r="C163" i="14"/>
  <c r="A163" i="14"/>
  <c r="DH162" i="14"/>
  <c r="DE162" i="14"/>
  <c r="DB162" i="14"/>
  <c r="CY162" i="14"/>
  <c r="CV162" i="14"/>
  <c r="CS162" i="14"/>
  <c r="CP162" i="14"/>
  <c r="CM162" i="14"/>
  <c r="CJ162" i="14"/>
  <c r="CG162" i="14"/>
  <c r="CD162" i="14"/>
  <c r="CA162" i="14"/>
  <c r="BX162" i="14"/>
  <c r="BU162" i="14"/>
  <c r="BR162" i="14"/>
  <c r="BO162" i="14"/>
  <c r="BL162" i="14"/>
  <c r="BI162" i="14"/>
  <c r="BF162" i="14"/>
  <c r="BC162" i="14"/>
  <c r="AZ162" i="14"/>
  <c r="AW162" i="14"/>
  <c r="AT162" i="14"/>
  <c r="AQ162" i="14"/>
  <c r="AN162" i="14"/>
  <c r="AK162" i="14"/>
  <c r="AH162" i="14"/>
  <c r="AE162" i="14"/>
  <c r="AB162" i="14"/>
  <c r="Y162" i="14"/>
  <c r="V162" i="14"/>
  <c r="S162" i="14"/>
  <c r="P162" i="14"/>
  <c r="M162" i="14"/>
  <c r="J162" i="14"/>
  <c r="I162" i="14"/>
  <c r="L162" i="14" s="1"/>
  <c r="O162" i="14" s="1"/>
  <c r="R162" i="14" s="1"/>
  <c r="U162" i="14" s="1"/>
  <c r="X162" i="14" s="1"/>
  <c r="AA162" i="14" s="1"/>
  <c r="AD162" i="14" s="1"/>
  <c r="AG162" i="14" s="1"/>
  <c r="AJ162" i="14" s="1"/>
  <c r="AM162" i="14" s="1"/>
  <c r="AP162" i="14" s="1"/>
  <c r="AS162" i="14" s="1"/>
  <c r="AV162" i="14" s="1"/>
  <c r="AY162" i="14" s="1"/>
  <c r="BB162" i="14" s="1"/>
  <c r="BE162" i="14" s="1"/>
  <c r="BH162" i="14" s="1"/>
  <c r="BK162" i="14" s="1"/>
  <c r="BN162" i="14" s="1"/>
  <c r="BQ162" i="14" s="1"/>
  <c r="BT162" i="14" s="1"/>
  <c r="BW162" i="14" s="1"/>
  <c r="BZ162" i="14" s="1"/>
  <c r="CC162" i="14" s="1"/>
  <c r="CF162" i="14" s="1"/>
  <c r="CI162" i="14" s="1"/>
  <c r="CL162" i="14" s="1"/>
  <c r="CO162" i="14" s="1"/>
  <c r="CR162" i="14" s="1"/>
  <c r="CU162" i="14" s="1"/>
  <c r="CX162" i="14" s="1"/>
  <c r="DA162" i="14" s="1"/>
  <c r="DD162" i="14" s="1"/>
  <c r="DG162" i="14" s="1"/>
  <c r="DJ162" i="14" s="1"/>
  <c r="G162" i="14"/>
  <c r="E162" i="14"/>
  <c r="C162" i="14"/>
  <c r="A162" i="14"/>
  <c r="DH161" i="14"/>
  <c r="DE161" i="14"/>
  <c r="CY161" i="14"/>
  <c r="CV161" i="14"/>
  <c r="CS161" i="14"/>
  <c r="CP161" i="14"/>
  <c r="CM161" i="14"/>
  <c r="CJ161" i="14"/>
  <c r="CG161" i="14"/>
  <c r="CD161" i="14"/>
  <c r="CA161" i="14"/>
  <c r="BX161" i="14"/>
  <c r="BU161" i="14"/>
  <c r="BR161" i="14"/>
  <c r="BO161" i="14"/>
  <c r="BL161" i="14"/>
  <c r="BI161" i="14"/>
  <c r="BF161" i="14"/>
  <c r="BC161" i="14"/>
  <c r="AZ161" i="14"/>
  <c r="AW161" i="14"/>
  <c r="AT161" i="14"/>
  <c r="AQ161" i="14"/>
  <c r="AN161" i="14"/>
  <c r="AK161" i="14"/>
  <c r="AH161" i="14"/>
  <c r="AE161" i="14"/>
  <c r="AB161" i="14"/>
  <c r="Y161" i="14"/>
  <c r="V161" i="14"/>
  <c r="S161" i="14"/>
  <c r="P161" i="14"/>
  <c r="M161" i="14"/>
  <c r="J161" i="14"/>
  <c r="I161" i="14"/>
  <c r="L161" i="14" s="1"/>
  <c r="O161" i="14" s="1"/>
  <c r="R161" i="14" s="1"/>
  <c r="U161" i="14" s="1"/>
  <c r="X161" i="14" s="1"/>
  <c r="AA161" i="14" s="1"/>
  <c r="AD161" i="14" s="1"/>
  <c r="AG161" i="14" s="1"/>
  <c r="AJ161" i="14" s="1"/>
  <c r="AM161" i="14" s="1"/>
  <c r="AP161" i="14" s="1"/>
  <c r="AS161" i="14" s="1"/>
  <c r="AV161" i="14" s="1"/>
  <c r="AY161" i="14" s="1"/>
  <c r="BB161" i="14" s="1"/>
  <c r="BE161" i="14" s="1"/>
  <c r="BH161" i="14" s="1"/>
  <c r="BK161" i="14" s="1"/>
  <c r="BN161" i="14" s="1"/>
  <c r="BQ161" i="14" s="1"/>
  <c r="BT161" i="14" s="1"/>
  <c r="BW161" i="14" s="1"/>
  <c r="BZ161" i="14" s="1"/>
  <c r="CC161" i="14" s="1"/>
  <c r="CF161" i="14" s="1"/>
  <c r="CI161" i="14" s="1"/>
  <c r="CL161" i="14" s="1"/>
  <c r="CO161" i="14" s="1"/>
  <c r="CR161" i="14" s="1"/>
  <c r="CU161" i="14" s="1"/>
  <c r="CX161" i="14" s="1"/>
  <c r="DA161" i="14" s="1"/>
  <c r="DD161" i="14" s="1"/>
  <c r="DG161" i="14" s="1"/>
  <c r="DJ161" i="14" s="1"/>
  <c r="G161" i="14"/>
  <c r="E161" i="14"/>
  <c r="DB161" i="14" s="1"/>
  <c r="C161" i="14"/>
  <c r="A161" i="14"/>
  <c r="DH160" i="14"/>
  <c r="DE160" i="14"/>
  <c r="DB160" i="14"/>
  <c r="CY160" i="14"/>
  <c r="CV160" i="14"/>
  <c r="CS160" i="14"/>
  <c r="CP160" i="14"/>
  <c r="CM160" i="14"/>
  <c r="CJ160" i="14"/>
  <c r="CG160" i="14"/>
  <c r="CD160" i="14"/>
  <c r="CA160" i="14"/>
  <c r="BX160" i="14"/>
  <c r="BU160" i="14"/>
  <c r="BR160" i="14"/>
  <c r="BO160" i="14"/>
  <c r="BL160" i="14"/>
  <c r="BI160" i="14"/>
  <c r="BF160" i="14"/>
  <c r="BC160" i="14"/>
  <c r="AZ160" i="14"/>
  <c r="AW160" i="14"/>
  <c r="AT160" i="14"/>
  <c r="AQ160" i="14"/>
  <c r="AN160" i="14"/>
  <c r="AK160" i="14"/>
  <c r="AH160" i="14"/>
  <c r="AE160" i="14"/>
  <c r="AB160" i="14"/>
  <c r="Y160" i="14"/>
  <c r="V160" i="14"/>
  <c r="S160" i="14"/>
  <c r="P160" i="14"/>
  <c r="M160" i="14"/>
  <c r="J160" i="14"/>
  <c r="I160" i="14"/>
  <c r="L160" i="14" s="1"/>
  <c r="O160" i="14" s="1"/>
  <c r="R160" i="14" s="1"/>
  <c r="U160" i="14" s="1"/>
  <c r="X160" i="14" s="1"/>
  <c r="AA160" i="14" s="1"/>
  <c r="AD160" i="14" s="1"/>
  <c r="AG160" i="14" s="1"/>
  <c r="AJ160" i="14" s="1"/>
  <c r="AM160" i="14" s="1"/>
  <c r="AP160" i="14" s="1"/>
  <c r="AS160" i="14" s="1"/>
  <c r="AV160" i="14" s="1"/>
  <c r="AY160" i="14" s="1"/>
  <c r="BB160" i="14" s="1"/>
  <c r="BE160" i="14" s="1"/>
  <c r="BH160" i="14" s="1"/>
  <c r="BK160" i="14" s="1"/>
  <c r="BN160" i="14" s="1"/>
  <c r="BQ160" i="14" s="1"/>
  <c r="BT160" i="14" s="1"/>
  <c r="BW160" i="14" s="1"/>
  <c r="BZ160" i="14" s="1"/>
  <c r="CC160" i="14" s="1"/>
  <c r="CF160" i="14" s="1"/>
  <c r="CI160" i="14" s="1"/>
  <c r="CL160" i="14" s="1"/>
  <c r="CO160" i="14" s="1"/>
  <c r="CR160" i="14" s="1"/>
  <c r="CU160" i="14" s="1"/>
  <c r="CX160" i="14" s="1"/>
  <c r="DA160" i="14" s="1"/>
  <c r="DD160" i="14" s="1"/>
  <c r="DG160" i="14" s="1"/>
  <c r="DJ160" i="14" s="1"/>
  <c r="G160" i="14"/>
  <c r="E160" i="14"/>
  <c r="C160" i="14"/>
  <c r="A160" i="14"/>
  <c r="DH159" i="14"/>
  <c r="DE159" i="14"/>
  <c r="DB159" i="14"/>
  <c r="CY159" i="14"/>
  <c r="CV159" i="14"/>
  <c r="CS159" i="14"/>
  <c r="CP159" i="14"/>
  <c r="CM159" i="14"/>
  <c r="CJ159" i="14"/>
  <c r="CG159" i="14"/>
  <c r="CD159" i="14"/>
  <c r="CA159" i="14"/>
  <c r="BX159" i="14"/>
  <c r="BU159" i="14"/>
  <c r="BR159" i="14"/>
  <c r="BO159" i="14"/>
  <c r="BL159" i="14"/>
  <c r="BI159" i="14"/>
  <c r="BF159" i="14"/>
  <c r="BC159" i="14"/>
  <c r="AZ159" i="14"/>
  <c r="AW159" i="14"/>
  <c r="AT159" i="14"/>
  <c r="AQ159" i="14"/>
  <c r="AN159" i="14"/>
  <c r="AK159" i="14"/>
  <c r="AH159" i="14"/>
  <c r="AE159" i="14"/>
  <c r="AB159" i="14"/>
  <c r="Y159" i="14"/>
  <c r="V159" i="14"/>
  <c r="S159" i="14"/>
  <c r="P159" i="14"/>
  <c r="M159" i="14"/>
  <c r="J159" i="14"/>
  <c r="I159" i="14"/>
  <c r="L159" i="14" s="1"/>
  <c r="O159" i="14" s="1"/>
  <c r="R159" i="14" s="1"/>
  <c r="U159" i="14" s="1"/>
  <c r="X159" i="14" s="1"/>
  <c r="AA159" i="14" s="1"/>
  <c r="AD159" i="14" s="1"/>
  <c r="AG159" i="14" s="1"/>
  <c r="AJ159" i="14" s="1"/>
  <c r="AM159" i="14" s="1"/>
  <c r="AP159" i="14" s="1"/>
  <c r="AS159" i="14" s="1"/>
  <c r="AV159" i="14" s="1"/>
  <c r="AY159" i="14" s="1"/>
  <c r="BB159" i="14" s="1"/>
  <c r="BE159" i="14" s="1"/>
  <c r="BH159" i="14" s="1"/>
  <c r="BK159" i="14" s="1"/>
  <c r="BN159" i="14" s="1"/>
  <c r="BQ159" i="14" s="1"/>
  <c r="BT159" i="14" s="1"/>
  <c r="BW159" i="14" s="1"/>
  <c r="BZ159" i="14" s="1"/>
  <c r="CC159" i="14" s="1"/>
  <c r="CF159" i="14" s="1"/>
  <c r="CI159" i="14" s="1"/>
  <c r="CL159" i="14" s="1"/>
  <c r="CO159" i="14" s="1"/>
  <c r="CR159" i="14" s="1"/>
  <c r="CU159" i="14" s="1"/>
  <c r="CX159" i="14" s="1"/>
  <c r="DA159" i="14" s="1"/>
  <c r="DD159" i="14" s="1"/>
  <c r="DG159" i="14" s="1"/>
  <c r="DJ159" i="14" s="1"/>
  <c r="G159" i="14"/>
  <c r="E159" i="14"/>
  <c r="C159" i="14"/>
  <c r="A159" i="14"/>
  <c r="DE158" i="14"/>
  <c r="DB158" i="14"/>
  <c r="CY158" i="14"/>
  <c r="CV158" i="14"/>
  <c r="CS158" i="14"/>
  <c r="CP158" i="14"/>
  <c r="CM158" i="14"/>
  <c r="CJ158" i="14"/>
  <c r="CG158" i="14"/>
  <c r="CD158" i="14"/>
  <c r="CA158" i="14"/>
  <c r="BX158" i="14"/>
  <c r="BU158" i="14"/>
  <c r="BR158" i="14"/>
  <c r="BO158" i="14"/>
  <c r="BL158" i="14"/>
  <c r="BI158" i="14"/>
  <c r="BF158" i="14"/>
  <c r="BC158" i="14"/>
  <c r="AZ158" i="14"/>
  <c r="AW158" i="14"/>
  <c r="AT158" i="14"/>
  <c r="AQ158" i="14"/>
  <c r="AN158" i="14"/>
  <c r="AK158" i="14"/>
  <c r="AH158" i="14"/>
  <c r="AE158" i="14"/>
  <c r="AB158" i="14"/>
  <c r="Y158" i="14"/>
  <c r="V158" i="14"/>
  <c r="S158" i="14"/>
  <c r="P158" i="14"/>
  <c r="M158" i="14"/>
  <c r="J158" i="14"/>
  <c r="I158" i="14"/>
  <c r="L158" i="14" s="1"/>
  <c r="O158" i="14" s="1"/>
  <c r="R158" i="14" s="1"/>
  <c r="U158" i="14" s="1"/>
  <c r="X158" i="14" s="1"/>
  <c r="AA158" i="14" s="1"/>
  <c r="AD158" i="14" s="1"/>
  <c r="AG158" i="14" s="1"/>
  <c r="AJ158" i="14" s="1"/>
  <c r="AM158" i="14" s="1"/>
  <c r="AP158" i="14" s="1"/>
  <c r="AS158" i="14" s="1"/>
  <c r="AV158" i="14" s="1"/>
  <c r="AY158" i="14" s="1"/>
  <c r="BB158" i="14" s="1"/>
  <c r="BE158" i="14" s="1"/>
  <c r="BH158" i="14" s="1"/>
  <c r="BK158" i="14" s="1"/>
  <c r="BN158" i="14" s="1"/>
  <c r="BQ158" i="14" s="1"/>
  <c r="BT158" i="14" s="1"/>
  <c r="BW158" i="14" s="1"/>
  <c r="BZ158" i="14" s="1"/>
  <c r="CC158" i="14" s="1"/>
  <c r="CF158" i="14" s="1"/>
  <c r="CI158" i="14" s="1"/>
  <c r="CL158" i="14" s="1"/>
  <c r="CO158" i="14" s="1"/>
  <c r="CR158" i="14" s="1"/>
  <c r="CU158" i="14" s="1"/>
  <c r="CX158" i="14" s="1"/>
  <c r="DA158" i="14" s="1"/>
  <c r="DD158" i="14" s="1"/>
  <c r="DG158" i="14" s="1"/>
  <c r="DJ158" i="14" s="1"/>
  <c r="G158" i="14"/>
  <c r="E158" i="14"/>
  <c r="DH158" i="14" s="1"/>
  <c r="C158" i="14"/>
  <c r="A158" i="14"/>
  <c r="DH157" i="14"/>
  <c r="DB157" i="14"/>
  <c r="CY157" i="14"/>
  <c r="CV157" i="14"/>
  <c r="CS157" i="14"/>
  <c r="CP157" i="14"/>
  <c r="CM157" i="14"/>
  <c r="CJ157" i="14"/>
  <c r="CG157" i="14"/>
  <c r="CD157" i="14"/>
  <c r="CA157" i="14"/>
  <c r="BX157" i="14"/>
  <c r="BU157" i="14"/>
  <c r="BR157" i="14"/>
  <c r="BO157" i="14"/>
  <c r="BL157" i="14"/>
  <c r="BI157" i="14"/>
  <c r="BF157" i="14"/>
  <c r="BC157" i="14"/>
  <c r="AZ157" i="14"/>
  <c r="AW157" i="14"/>
  <c r="AT157" i="14"/>
  <c r="AQ157" i="14"/>
  <c r="AN157" i="14"/>
  <c r="AK157" i="14"/>
  <c r="AH157" i="14"/>
  <c r="AE157" i="14"/>
  <c r="AB157" i="14"/>
  <c r="Y157" i="14"/>
  <c r="V157" i="14"/>
  <c r="S157" i="14"/>
  <c r="P157" i="14"/>
  <c r="M157" i="14"/>
  <c r="J157" i="14"/>
  <c r="I157" i="14"/>
  <c r="L157" i="14" s="1"/>
  <c r="O157" i="14" s="1"/>
  <c r="R157" i="14" s="1"/>
  <c r="U157" i="14" s="1"/>
  <c r="X157" i="14" s="1"/>
  <c r="AA157" i="14" s="1"/>
  <c r="AD157" i="14" s="1"/>
  <c r="AG157" i="14" s="1"/>
  <c r="AJ157" i="14" s="1"/>
  <c r="AM157" i="14" s="1"/>
  <c r="AP157" i="14" s="1"/>
  <c r="AS157" i="14" s="1"/>
  <c r="AV157" i="14" s="1"/>
  <c r="AY157" i="14" s="1"/>
  <c r="BB157" i="14" s="1"/>
  <c r="BE157" i="14" s="1"/>
  <c r="BH157" i="14" s="1"/>
  <c r="BK157" i="14" s="1"/>
  <c r="BN157" i="14" s="1"/>
  <c r="BQ157" i="14" s="1"/>
  <c r="BT157" i="14" s="1"/>
  <c r="BW157" i="14" s="1"/>
  <c r="BZ157" i="14" s="1"/>
  <c r="CC157" i="14" s="1"/>
  <c r="CF157" i="14" s="1"/>
  <c r="CI157" i="14" s="1"/>
  <c r="CL157" i="14" s="1"/>
  <c r="CO157" i="14" s="1"/>
  <c r="CR157" i="14" s="1"/>
  <c r="CU157" i="14" s="1"/>
  <c r="CX157" i="14" s="1"/>
  <c r="DA157" i="14" s="1"/>
  <c r="DD157" i="14" s="1"/>
  <c r="DG157" i="14" s="1"/>
  <c r="DJ157" i="14" s="1"/>
  <c r="G157" i="14"/>
  <c r="E157" i="14"/>
  <c r="DE157" i="14" s="1"/>
  <c r="C157" i="14"/>
  <c r="A157" i="14"/>
  <c r="DH156" i="14"/>
  <c r="DE156" i="14"/>
  <c r="DB156" i="14"/>
  <c r="CY156" i="14"/>
  <c r="CV156" i="14"/>
  <c r="CS156" i="14"/>
  <c r="CP156" i="14"/>
  <c r="CM156" i="14"/>
  <c r="CJ156" i="14"/>
  <c r="CG156" i="14"/>
  <c r="CD156" i="14"/>
  <c r="CA156" i="14"/>
  <c r="BX156" i="14"/>
  <c r="BU156" i="14"/>
  <c r="BR156" i="14"/>
  <c r="BO156" i="14"/>
  <c r="BL156" i="14"/>
  <c r="BI156" i="14"/>
  <c r="BF156" i="14"/>
  <c r="BC156" i="14"/>
  <c r="AZ156" i="14"/>
  <c r="AW156" i="14"/>
  <c r="AT156" i="14"/>
  <c r="AQ156" i="14"/>
  <c r="AN156" i="14"/>
  <c r="AK156" i="14"/>
  <c r="AH156" i="14"/>
  <c r="AE156" i="14"/>
  <c r="AB156" i="14"/>
  <c r="Y156" i="14"/>
  <c r="V156" i="14"/>
  <c r="S156" i="14"/>
  <c r="P156" i="14"/>
  <c r="M156" i="14"/>
  <c r="J156" i="14"/>
  <c r="I156" i="14"/>
  <c r="L156" i="14" s="1"/>
  <c r="O156" i="14" s="1"/>
  <c r="R156" i="14" s="1"/>
  <c r="U156" i="14" s="1"/>
  <c r="X156" i="14" s="1"/>
  <c r="AA156" i="14" s="1"/>
  <c r="AD156" i="14" s="1"/>
  <c r="AG156" i="14" s="1"/>
  <c r="AJ156" i="14" s="1"/>
  <c r="AM156" i="14" s="1"/>
  <c r="AP156" i="14" s="1"/>
  <c r="AS156" i="14" s="1"/>
  <c r="AV156" i="14" s="1"/>
  <c r="AY156" i="14" s="1"/>
  <c r="BB156" i="14" s="1"/>
  <c r="BE156" i="14" s="1"/>
  <c r="BH156" i="14" s="1"/>
  <c r="BK156" i="14" s="1"/>
  <c r="BN156" i="14" s="1"/>
  <c r="BQ156" i="14" s="1"/>
  <c r="BT156" i="14" s="1"/>
  <c r="BW156" i="14" s="1"/>
  <c r="BZ156" i="14" s="1"/>
  <c r="CC156" i="14" s="1"/>
  <c r="CF156" i="14" s="1"/>
  <c r="CI156" i="14" s="1"/>
  <c r="CL156" i="14" s="1"/>
  <c r="CO156" i="14" s="1"/>
  <c r="CR156" i="14" s="1"/>
  <c r="CU156" i="14" s="1"/>
  <c r="CX156" i="14" s="1"/>
  <c r="DA156" i="14" s="1"/>
  <c r="DD156" i="14" s="1"/>
  <c r="DG156" i="14" s="1"/>
  <c r="DJ156" i="14" s="1"/>
  <c r="G156" i="14"/>
  <c r="E156" i="14"/>
  <c r="C156" i="14"/>
  <c r="A156" i="14"/>
  <c r="DH155" i="14"/>
  <c r="DB155" i="14"/>
  <c r="CY155" i="14"/>
  <c r="CV155" i="14"/>
  <c r="CS155" i="14"/>
  <c r="CP155" i="14"/>
  <c r="CM155" i="14"/>
  <c r="CJ155" i="14"/>
  <c r="CG155" i="14"/>
  <c r="CD155" i="14"/>
  <c r="CA155" i="14"/>
  <c r="BX155" i="14"/>
  <c r="BU155" i="14"/>
  <c r="BR155" i="14"/>
  <c r="BO155" i="14"/>
  <c r="BL155" i="14"/>
  <c r="BI155" i="14"/>
  <c r="BF155" i="14"/>
  <c r="BC155" i="14"/>
  <c r="AZ155" i="14"/>
  <c r="AW155" i="14"/>
  <c r="AT155" i="14"/>
  <c r="AQ155" i="14"/>
  <c r="AN155" i="14"/>
  <c r="AK155" i="14"/>
  <c r="AH155" i="14"/>
  <c r="AE155" i="14"/>
  <c r="AB155" i="14"/>
  <c r="Y155" i="14"/>
  <c r="V155" i="14"/>
  <c r="S155" i="14"/>
  <c r="P155" i="14"/>
  <c r="M155" i="14"/>
  <c r="J155" i="14"/>
  <c r="I155" i="14"/>
  <c r="L155" i="14" s="1"/>
  <c r="O155" i="14" s="1"/>
  <c r="R155" i="14" s="1"/>
  <c r="U155" i="14" s="1"/>
  <c r="X155" i="14" s="1"/>
  <c r="AA155" i="14" s="1"/>
  <c r="AD155" i="14" s="1"/>
  <c r="AG155" i="14" s="1"/>
  <c r="AJ155" i="14" s="1"/>
  <c r="AM155" i="14" s="1"/>
  <c r="AP155" i="14" s="1"/>
  <c r="AS155" i="14" s="1"/>
  <c r="AV155" i="14" s="1"/>
  <c r="AY155" i="14" s="1"/>
  <c r="BB155" i="14" s="1"/>
  <c r="BE155" i="14" s="1"/>
  <c r="BH155" i="14" s="1"/>
  <c r="BK155" i="14" s="1"/>
  <c r="BN155" i="14" s="1"/>
  <c r="BQ155" i="14" s="1"/>
  <c r="BT155" i="14" s="1"/>
  <c r="BW155" i="14" s="1"/>
  <c r="BZ155" i="14" s="1"/>
  <c r="CC155" i="14" s="1"/>
  <c r="CF155" i="14" s="1"/>
  <c r="CI155" i="14" s="1"/>
  <c r="CL155" i="14" s="1"/>
  <c r="CO155" i="14" s="1"/>
  <c r="CR155" i="14" s="1"/>
  <c r="CU155" i="14" s="1"/>
  <c r="CX155" i="14" s="1"/>
  <c r="DA155" i="14" s="1"/>
  <c r="DD155" i="14" s="1"/>
  <c r="DG155" i="14" s="1"/>
  <c r="DJ155" i="14" s="1"/>
  <c r="G155" i="14"/>
  <c r="E155" i="14"/>
  <c r="DE155" i="14" s="1"/>
  <c r="C155" i="14"/>
  <c r="A155" i="14"/>
  <c r="DH154" i="14"/>
  <c r="DE154" i="14"/>
  <c r="DB154" i="14"/>
  <c r="CY154" i="14"/>
  <c r="CV154" i="14"/>
  <c r="CS154" i="14"/>
  <c r="CM154" i="14"/>
  <c r="CJ154" i="14"/>
  <c r="CG154" i="14"/>
  <c r="CD154" i="14"/>
  <c r="CA154" i="14"/>
  <c r="BX154" i="14"/>
  <c r="BU154" i="14"/>
  <c r="BR154" i="14"/>
  <c r="BO154" i="14"/>
  <c r="BL154" i="14"/>
  <c r="BI154" i="14"/>
  <c r="BF154" i="14"/>
  <c r="BC154" i="14"/>
  <c r="AZ154" i="14"/>
  <c r="AW154" i="14"/>
  <c r="AT154" i="14"/>
  <c r="AQ154" i="14"/>
  <c r="AN154" i="14"/>
  <c r="AK154" i="14"/>
  <c r="AH154" i="14"/>
  <c r="AE154" i="14"/>
  <c r="AB154" i="14"/>
  <c r="Y154" i="14"/>
  <c r="V154" i="14"/>
  <c r="S154" i="14"/>
  <c r="P154" i="14"/>
  <c r="M154" i="14"/>
  <c r="J154" i="14"/>
  <c r="I154" i="14"/>
  <c r="L154" i="14" s="1"/>
  <c r="O154" i="14" s="1"/>
  <c r="R154" i="14" s="1"/>
  <c r="U154" i="14" s="1"/>
  <c r="X154" i="14" s="1"/>
  <c r="AA154" i="14" s="1"/>
  <c r="AD154" i="14" s="1"/>
  <c r="AG154" i="14" s="1"/>
  <c r="AJ154" i="14" s="1"/>
  <c r="AM154" i="14" s="1"/>
  <c r="AP154" i="14" s="1"/>
  <c r="AS154" i="14" s="1"/>
  <c r="AV154" i="14" s="1"/>
  <c r="AY154" i="14" s="1"/>
  <c r="BB154" i="14" s="1"/>
  <c r="BE154" i="14" s="1"/>
  <c r="BH154" i="14" s="1"/>
  <c r="BK154" i="14" s="1"/>
  <c r="BN154" i="14" s="1"/>
  <c r="BQ154" i="14" s="1"/>
  <c r="BT154" i="14" s="1"/>
  <c r="BW154" i="14" s="1"/>
  <c r="BZ154" i="14" s="1"/>
  <c r="CC154" i="14" s="1"/>
  <c r="CF154" i="14" s="1"/>
  <c r="CI154" i="14" s="1"/>
  <c r="CL154" i="14" s="1"/>
  <c r="CO154" i="14" s="1"/>
  <c r="CR154" i="14" s="1"/>
  <c r="CU154" i="14" s="1"/>
  <c r="CX154" i="14" s="1"/>
  <c r="DA154" i="14" s="1"/>
  <c r="DD154" i="14" s="1"/>
  <c r="DG154" i="14" s="1"/>
  <c r="DJ154" i="14" s="1"/>
  <c r="G154" i="14"/>
  <c r="E154" i="14"/>
  <c r="CP154" i="14" s="1"/>
  <c r="C154" i="14"/>
  <c r="A154" i="14"/>
  <c r="DH153" i="14"/>
  <c r="DE153" i="14"/>
  <c r="DB153" i="14"/>
  <c r="CY153" i="14"/>
  <c r="CV153" i="14"/>
  <c r="CS153" i="14"/>
  <c r="CP153" i="14"/>
  <c r="CM153" i="14"/>
  <c r="CJ153" i="14"/>
  <c r="CG153" i="14"/>
  <c r="CD153" i="14"/>
  <c r="CA153" i="14"/>
  <c r="BX153" i="14"/>
  <c r="BU153" i="14"/>
  <c r="BR153" i="14"/>
  <c r="BO153" i="14"/>
  <c r="BL153" i="14"/>
  <c r="BI153" i="14"/>
  <c r="BF153" i="14"/>
  <c r="BC153" i="14"/>
  <c r="AZ153" i="14"/>
  <c r="AW153" i="14"/>
  <c r="AT153" i="14"/>
  <c r="AQ153" i="14"/>
  <c r="AN153" i="14"/>
  <c r="AK153" i="14"/>
  <c r="AH153" i="14"/>
  <c r="AE153" i="14"/>
  <c r="AB153" i="14"/>
  <c r="Y153" i="14"/>
  <c r="V153" i="14"/>
  <c r="S153" i="14"/>
  <c r="P153" i="14"/>
  <c r="M153" i="14"/>
  <c r="J153" i="14"/>
  <c r="I153" i="14"/>
  <c r="L153" i="14" s="1"/>
  <c r="O153" i="14" s="1"/>
  <c r="R153" i="14" s="1"/>
  <c r="U153" i="14" s="1"/>
  <c r="X153" i="14" s="1"/>
  <c r="AA153" i="14" s="1"/>
  <c r="AD153" i="14" s="1"/>
  <c r="AG153" i="14" s="1"/>
  <c r="AJ153" i="14" s="1"/>
  <c r="AM153" i="14" s="1"/>
  <c r="AP153" i="14" s="1"/>
  <c r="AS153" i="14" s="1"/>
  <c r="AV153" i="14" s="1"/>
  <c r="AY153" i="14" s="1"/>
  <c r="BB153" i="14" s="1"/>
  <c r="BE153" i="14" s="1"/>
  <c r="BH153" i="14" s="1"/>
  <c r="BK153" i="14" s="1"/>
  <c r="BN153" i="14" s="1"/>
  <c r="BQ153" i="14" s="1"/>
  <c r="BT153" i="14" s="1"/>
  <c r="BW153" i="14" s="1"/>
  <c r="BZ153" i="14" s="1"/>
  <c r="CC153" i="14" s="1"/>
  <c r="CF153" i="14" s="1"/>
  <c r="CI153" i="14" s="1"/>
  <c r="CL153" i="14" s="1"/>
  <c r="CO153" i="14" s="1"/>
  <c r="CR153" i="14" s="1"/>
  <c r="CU153" i="14" s="1"/>
  <c r="CX153" i="14" s="1"/>
  <c r="DA153" i="14" s="1"/>
  <c r="DD153" i="14" s="1"/>
  <c r="DG153" i="14" s="1"/>
  <c r="DJ153" i="14" s="1"/>
  <c r="G153" i="14"/>
  <c r="E153" i="14"/>
  <c r="C153" i="14"/>
  <c r="A153" i="14"/>
  <c r="DH152" i="14"/>
  <c r="DE152" i="14"/>
  <c r="DB152" i="14"/>
  <c r="CY152" i="14"/>
  <c r="CV152" i="14"/>
  <c r="CS152" i="14"/>
  <c r="CP152" i="14"/>
  <c r="CM152" i="14"/>
  <c r="CJ152" i="14"/>
  <c r="CG152" i="14"/>
  <c r="CD152" i="14"/>
  <c r="CA152" i="14"/>
  <c r="BX152" i="14"/>
  <c r="BU152" i="14"/>
  <c r="BR152" i="14"/>
  <c r="BO152" i="14"/>
  <c r="BL152" i="14"/>
  <c r="BI152" i="14"/>
  <c r="BF152" i="14"/>
  <c r="BC152" i="14"/>
  <c r="AZ152" i="14"/>
  <c r="AW152" i="14"/>
  <c r="AT152" i="14"/>
  <c r="AQ152" i="14"/>
  <c r="AN152" i="14"/>
  <c r="AK152" i="14"/>
  <c r="AH152" i="14"/>
  <c r="AE152" i="14"/>
  <c r="AB152" i="14"/>
  <c r="Y152" i="14"/>
  <c r="V152" i="14"/>
  <c r="S152" i="14"/>
  <c r="P152" i="14"/>
  <c r="M152" i="14"/>
  <c r="J152" i="14"/>
  <c r="I152" i="14"/>
  <c r="L152" i="14" s="1"/>
  <c r="O152" i="14" s="1"/>
  <c r="R152" i="14" s="1"/>
  <c r="U152" i="14" s="1"/>
  <c r="X152" i="14" s="1"/>
  <c r="AA152" i="14" s="1"/>
  <c r="AD152" i="14" s="1"/>
  <c r="AG152" i="14" s="1"/>
  <c r="AJ152" i="14" s="1"/>
  <c r="AM152" i="14" s="1"/>
  <c r="AP152" i="14" s="1"/>
  <c r="AS152" i="14" s="1"/>
  <c r="AV152" i="14" s="1"/>
  <c r="AY152" i="14" s="1"/>
  <c r="BB152" i="14" s="1"/>
  <c r="BE152" i="14" s="1"/>
  <c r="BH152" i="14" s="1"/>
  <c r="BK152" i="14" s="1"/>
  <c r="BN152" i="14" s="1"/>
  <c r="BQ152" i="14" s="1"/>
  <c r="BT152" i="14" s="1"/>
  <c r="BW152" i="14" s="1"/>
  <c r="BZ152" i="14" s="1"/>
  <c r="CC152" i="14" s="1"/>
  <c r="CF152" i="14" s="1"/>
  <c r="CI152" i="14" s="1"/>
  <c r="CL152" i="14" s="1"/>
  <c r="CO152" i="14" s="1"/>
  <c r="CR152" i="14" s="1"/>
  <c r="CU152" i="14" s="1"/>
  <c r="CX152" i="14" s="1"/>
  <c r="DA152" i="14" s="1"/>
  <c r="DD152" i="14" s="1"/>
  <c r="DG152" i="14" s="1"/>
  <c r="DJ152" i="14" s="1"/>
  <c r="G152" i="14"/>
  <c r="E152" i="14"/>
  <c r="C152" i="14"/>
  <c r="A152" i="14"/>
  <c r="DH151" i="14"/>
  <c r="DE151" i="14"/>
  <c r="DB151" i="14"/>
  <c r="CY151" i="14"/>
  <c r="CV151" i="14"/>
  <c r="CS151" i="14"/>
  <c r="CP151" i="14"/>
  <c r="CM151" i="14"/>
  <c r="CJ151" i="14"/>
  <c r="CG151" i="14"/>
  <c r="CD151" i="14"/>
  <c r="CA151" i="14"/>
  <c r="BX151" i="14"/>
  <c r="BU151" i="14"/>
  <c r="BR151" i="14"/>
  <c r="BO151" i="14"/>
  <c r="BL151" i="14"/>
  <c r="BI151" i="14"/>
  <c r="BF151" i="14"/>
  <c r="BC151" i="14"/>
  <c r="AZ151" i="14"/>
  <c r="AW151" i="14"/>
  <c r="AT151" i="14"/>
  <c r="AQ151" i="14"/>
  <c r="AN151" i="14"/>
  <c r="AK151" i="14"/>
  <c r="AH151" i="14"/>
  <c r="AE151" i="14"/>
  <c r="AB151" i="14"/>
  <c r="Y151" i="14"/>
  <c r="V151" i="14"/>
  <c r="S151" i="14"/>
  <c r="P151" i="14"/>
  <c r="M151" i="14"/>
  <c r="J151" i="14"/>
  <c r="I151" i="14"/>
  <c r="L151" i="14" s="1"/>
  <c r="O151" i="14" s="1"/>
  <c r="R151" i="14" s="1"/>
  <c r="U151" i="14" s="1"/>
  <c r="X151" i="14" s="1"/>
  <c r="AA151" i="14" s="1"/>
  <c r="AD151" i="14" s="1"/>
  <c r="AG151" i="14" s="1"/>
  <c r="AJ151" i="14" s="1"/>
  <c r="AM151" i="14" s="1"/>
  <c r="AP151" i="14" s="1"/>
  <c r="AS151" i="14" s="1"/>
  <c r="AV151" i="14" s="1"/>
  <c r="AY151" i="14" s="1"/>
  <c r="BB151" i="14" s="1"/>
  <c r="BE151" i="14" s="1"/>
  <c r="BH151" i="14" s="1"/>
  <c r="BK151" i="14" s="1"/>
  <c r="BN151" i="14" s="1"/>
  <c r="BQ151" i="14" s="1"/>
  <c r="BT151" i="14" s="1"/>
  <c r="BW151" i="14" s="1"/>
  <c r="BZ151" i="14" s="1"/>
  <c r="CC151" i="14" s="1"/>
  <c r="CF151" i="14" s="1"/>
  <c r="CI151" i="14" s="1"/>
  <c r="CL151" i="14" s="1"/>
  <c r="CO151" i="14" s="1"/>
  <c r="CR151" i="14" s="1"/>
  <c r="CU151" i="14" s="1"/>
  <c r="CX151" i="14" s="1"/>
  <c r="DA151" i="14" s="1"/>
  <c r="DD151" i="14" s="1"/>
  <c r="DG151" i="14" s="1"/>
  <c r="DJ151" i="14" s="1"/>
  <c r="G151" i="14"/>
  <c r="E151" i="14"/>
  <c r="C151" i="14"/>
  <c r="A151" i="14"/>
  <c r="DH150" i="14"/>
  <c r="DE150" i="14"/>
  <c r="DB150" i="14"/>
  <c r="CY150" i="14"/>
  <c r="CV150" i="14"/>
  <c r="CS150" i="14"/>
  <c r="CM150" i="14"/>
  <c r="CJ150" i="14"/>
  <c r="CG150" i="14"/>
  <c r="CD150" i="14"/>
  <c r="CA150" i="14"/>
  <c r="BX150" i="14"/>
  <c r="BU150" i="14"/>
  <c r="BR150" i="14"/>
  <c r="BO150" i="14"/>
  <c r="BL150" i="14"/>
  <c r="BI150" i="14"/>
  <c r="BF150" i="14"/>
  <c r="BC150" i="14"/>
  <c r="AZ150" i="14"/>
  <c r="AW150" i="14"/>
  <c r="AT150" i="14"/>
  <c r="AQ150" i="14"/>
  <c r="AN150" i="14"/>
  <c r="AK150" i="14"/>
  <c r="AH150" i="14"/>
  <c r="AE150" i="14"/>
  <c r="AB150" i="14"/>
  <c r="Y150" i="14"/>
  <c r="V150" i="14"/>
  <c r="S150" i="14"/>
  <c r="P150" i="14"/>
  <c r="M150" i="14"/>
  <c r="J150" i="14"/>
  <c r="I150" i="14"/>
  <c r="L150" i="14" s="1"/>
  <c r="O150" i="14" s="1"/>
  <c r="R150" i="14" s="1"/>
  <c r="U150" i="14" s="1"/>
  <c r="X150" i="14" s="1"/>
  <c r="AA150" i="14" s="1"/>
  <c r="AD150" i="14" s="1"/>
  <c r="AG150" i="14" s="1"/>
  <c r="AJ150" i="14" s="1"/>
  <c r="AM150" i="14" s="1"/>
  <c r="AP150" i="14" s="1"/>
  <c r="AS150" i="14" s="1"/>
  <c r="AV150" i="14" s="1"/>
  <c r="AY150" i="14" s="1"/>
  <c r="BB150" i="14" s="1"/>
  <c r="BE150" i="14" s="1"/>
  <c r="BH150" i="14" s="1"/>
  <c r="BK150" i="14" s="1"/>
  <c r="BN150" i="14" s="1"/>
  <c r="BQ150" i="14" s="1"/>
  <c r="BT150" i="14" s="1"/>
  <c r="BW150" i="14" s="1"/>
  <c r="BZ150" i="14" s="1"/>
  <c r="CC150" i="14" s="1"/>
  <c r="CF150" i="14" s="1"/>
  <c r="CI150" i="14" s="1"/>
  <c r="CL150" i="14" s="1"/>
  <c r="CO150" i="14" s="1"/>
  <c r="CR150" i="14" s="1"/>
  <c r="CU150" i="14" s="1"/>
  <c r="CX150" i="14" s="1"/>
  <c r="DA150" i="14" s="1"/>
  <c r="DD150" i="14" s="1"/>
  <c r="DG150" i="14" s="1"/>
  <c r="DJ150" i="14" s="1"/>
  <c r="G150" i="14"/>
  <c r="E150" i="14"/>
  <c r="CP150" i="14" s="1"/>
  <c r="C150" i="14"/>
  <c r="A150" i="14"/>
  <c r="DH149" i="14"/>
  <c r="DE149" i="14"/>
  <c r="DB149" i="14"/>
  <c r="CY149" i="14"/>
  <c r="CV149" i="14"/>
  <c r="CS149" i="14"/>
  <c r="CP149" i="14"/>
  <c r="CM149" i="14"/>
  <c r="CJ149" i="14"/>
  <c r="CG149" i="14"/>
  <c r="CD149" i="14"/>
  <c r="CA149" i="14"/>
  <c r="BX149" i="14"/>
  <c r="BU149" i="14"/>
  <c r="BR149" i="14"/>
  <c r="BO149" i="14"/>
  <c r="BL149" i="14"/>
  <c r="BI149" i="14"/>
  <c r="BF149" i="14"/>
  <c r="BC149" i="14"/>
  <c r="AZ149" i="14"/>
  <c r="AW149" i="14"/>
  <c r="AT149" i="14"/>
  <c r="AQ149" i="14"/>
  <c r="AN149" i="14"/>
  <c r="AK149" i="14"/>
  <c r="AH149" i="14"/>
  <c r="AE149" i="14"/>
  <c r="AB149" i="14"/>
  <c r="Y149" i="14"/>
  <c r="V149" i="14"/>
  <c r="S149" i="14"/>
  <c r="P149" i="14"/>
  <c r="M149" i="14"/>
  <c r="J149" i="14"/>
  <c r="I149" i="14"/>
  <c r="L149" i="14" s="1"/>
  <c r="O149" i="14" s="1"/>
  <c r="R149" i="14" s="1"/>
  <c r="U149" i="14" s="1"/>
  <c r="X149" i="14" s="1"/>
  <c r="AA149" i="14" s="1"/>
  <c r="AD149" i="14" s="1"/>
  <c r="AG149" i="14" s="1"/>
  <c r="AJ149" i="14" s="1"/>
  <c r="AM149" i="14" s="1"/>
  <c r="AP149" i="14" s="1"/>
  <c r="AS149" i="14" s="1"/>
  <c r="AV149" i="14" s="1"/>
  <c r="AY149" i="14" s="1"/>
  <c r="BB149" i="14" s="1"/>
  <c r="BE149" i="14" s="1"/>
  <c r="BH149" i="14" s="1"/>
  <c r="BK149" i="14" s="1"/>
  <c r="BN149" i="14" s="1"/>
  <c r="BQ149" i="14" s="1"/>
  <c r="BT149" i="14" s="1"/>
  <c r="BW149" i="14" s="1"/>
  <c r="BZ149" i="14" s="1"/>
  <c r="CC149" i="14" s="1"/>
  <c r="CF149" i="14" s="1"/>
  <c r="CI149" i="14" s="1"/>
  <c r="CL149" i="14" s="1"/>
  <c r="CO149" i="14" s="1"/>
  <c r="CR149" i="14" s="1"/>
  <c r="CU149" i="14" s="1"/>
  <c r="CX149" i="14" s="1"/>
  <c r="DA149" i="14" s="1"/>
  <c r="DD149" i="14" s="1"/>
  <c r="DG149" i="14" s="1"/>
  <c r="DJ149" i="14" s="1"/>
  <c r="G149" i="14"/>
  <c r="E149" i="14"/>
  <c r="C149" i="14"/>
  <c r="A149" i="14"/>
  <c r="DH148" i="14"/>
  <c r="DE148" i="14"/>
  <c r="DB148" i="14"/>
  <c r="CY148" i="14"/>
  <c r="CV148" i="14"/>
  <c r="CS148" i="14"/>
  <c r="CP148" i="14"/>
  <c r="CM148" i="14"/>
  <c r="CJ148" i="14"/>
  <c r="CG148" i="14"/>
  <c r="CD148" i="14"/>
  <c r="CA148" i="14"/>
  <c r="BX148" i="14"/>
  <c r="BU148" i="14"/>
  <c r="BR148" i="14"/>
  <c r="BO148" i="14"/>
  <c r="BL148" i="14"/>
  <c r="BI148" i="14"/>
  <c r="BF148" i="14"/>
  <c r="BC148" i="14"/>
  <c r="AZ148" i="14"/>
  <c r="AW148" i="14"/>
  <c r="AT148" i="14"/>
  <c r="AQ148" i="14"/>
  <c r="AN148" i="14"/>
  <c r="AK148" i="14"/>
  <c r="AH148" i="14"/>
  <c r="AE148" i="14"/>
  <c r="AB148" i="14"/>
  <c r="Y148" i="14"/>
  <c r="V148" i="14"/>
  <c r="S148" i="14"/>
  <c r="P148" i="14"/>
  <c r="M148" i="14"/>
  <c r="J148" i="14"/>
  <c r="I148" i="14"/>
  <c r="L148" i="14" s="1"/>
  <c r="O148" i="14" s="1"/>
  <c r="R148" i="14" s="1"/>
  <c r="U148" i="14" s="1"/>
  <c r="X148" i="14" s="1"/>
  <c r="AA148" i="14" s="1"/>
  <c r="AD148" i="14" s="1"/>
  <c r="AG148" i="14" s="1"/>
  <c r="AJ148" i="14" s="1"/>
  <c r="AM148" i="14" s="1"/>
  <c r="AP148" i="14" s="1"/>
  <c r="AS148" i="14" s="1"/>
  <c r="AV148" i="14" s="1"/>
  <c r="AY148" i="14" s="1"/>
  <c r="BB148" i="14" s="1"/>
  <c r="BE148" i="14" s="1"/>
  <c r="BH148" i="14" s="1"/>
  <c r="BK148" i="14" s="1"/>
  <c r="BN148" i="14" s="1"/>
  <c r="BQ148" i="14" s="1"/>
  <c r="BT148" i="14" s="1"/>
  <c r="BW148" i="14" s="1"/>
  <c r="BZ148" i="14" s="1"/>
  <c r="CC148" i="14" s="1"/>
  <c r="CF148" i="14" s="1"/>
  <c r="CI148" i="14" s="1"/>
  <c r="CL148" i="14" s="1"/>
  <c r="CO148" i="14" s="1"/>
  <c r="CR148" i="14" s="1"/>
  <c r="CU148" i="14" s="1"/>
  <c r="CX148" i="14" s="1"/>
  <c r="DA148" i="14" s="1"/>
  <c r="DD148" i="14" s="1"/>
  <c r="DG148" i="14" s="1"/>
  <c r="DJ148" i="14" s="1"/>
  <c r="G148" i="14"/>
  <c r="E148" i="14"/>
  <c r="C148" i="14"/>
  <c r="A148" i="14"/>
  <c r="DH147" i="14"/>
  <c r="DE147" i="14"/>
  <c r="DB147" i="14"/>
  <c r="CY147" i="14"/>
  <c r="CV147" i="14"/>
  <c r="CS147" i="14"/>
  <c r="CP147" i="14"/>
  <c r="CM147" i="14"/>
  <c r="CJ147" i="14"/>
  <c r="CG147" i="14"/>
  <c r="CD147" i="14"/>
  <c r="CA147" i="14"/>
  <c r="BX147" i="14"/>
  <c r="BU147" i="14"/>
  <c r="BR147" i="14"/>
  <c r="BO147" i="14"/>
  <c r="BL147" i="14"/>
  <c r="BI147" i="14"/>
  <c r="BF147" i="14"/>
  <c r="BC147" i="14"/>
  <c r="AZ147" i="14"/>
  <c r="AW147" i="14"/>
  <c r="AT147" i="14"/>
  <c r="AQ147" i="14"/>
  <c r="AN147" i="14"/>
  <c r="AK147" i="14"/>
  <c r="AH147" i="14"/>
  <c r="AE147" i="14"/>
  <c r="AB147" i="14"/>
  <c r="Y147" i="14"/>
  <c r="V147" i="14"/>
  <c r="S147" i="14"/>
  <c r="P147" i="14"/>
  <c r="M147" i="14"/>
  <c r="J147" i="14"/>
  <c r="I147" i="14"/>
  <c r="L147" i="14" s="1"/>
  <c r="O147" i="14" s="1"/>
  <c r="R147" i="14" s="1"/>
  <c r="U147" i="14" s="1"/>
  <c r="X147" i="14" s="1"/>
  <c r="AA147" i="14" s="1"/>
  <c r="AD147" i="14" s="1"/>
  <c r="AG147" i="14" s="1"/>
  <c r="AJ147" i="14" s="1"/>
  <c r="AM147" i="14" s="1"/>
  <c r="AP147" i="14" s="1"/>
  <c r="AS147" i="14" s="1"/>
  <c r="AV147" i="14" s="1"/>
  <c r="AY147" i="14" s="1"/>
  <c r="BB147" i="14" s="1"/>
  <c r="BE147" i="14" s="1"/>
  <c r="BH147" i="14" s="1"/>
  <c r="BK147" i="14" s="1"/>
  <c r="BN147" i="14" s="1"/>
  <c r="BQ147" i="14" s="1"/>
  <c r="BT147" i="14" s="1"/>
  <c r="BW147" i="14" s="1"/>
  <c r="BZ147" i="14" s="1"/>
  <c r="CC147" i="14" s="1"/>
  <c r="CF147" i="14" s="1"/>
  <c r="CI147" i="14" s="1"/>
  <c r="CL147" i="14" s="1"/>
  <c r="CO147" i="14" s="1"/>
  <c r="CR147" i="14" s="1"/>
  <c r="CU147" i="14" s="1"/>
  <c r="CX147" i="14" s="1"/>
  <c r="DA147" i="14" s="1"/>
  <c r="DD147" i="14" s="1"/>
  <c r="DG147" i="14" s="1"/>
  <c r="DJ147" i="14" s="1"/>
  <c r="G147" i="14"/>
  <c r="E147" i="14"/>
  <c r="C147" i="14"/>
  <c r="A147" i="14"/>
  <c r="DH146" i="14"/>
  <c r="DE146" i="14"/>
  <c r="DB146" i="14"/>
  <c r="CY146" i="14"/>
  <c r="CV146" i="14"/>
  <c r="CS146" i="14"/>
  <c r="CM146" i="14"/>
  <c r="CJ146" i="14"/>
  <c r="CG146" i="14"/>
  <c r="CD146" i="14"/>
  <c r="CA146" i="14"/>
  <c r="BX146" i="14"/>
  <c r="BU146" i="14"/>
  <c r="BR146" i="14"/>
  <c r="BO146" i="14"/>
  <c r="BL146" i="14"/>
  <c r="BI146" i="14"/>
  <c r="BF146" i="14"/>
  <c r="BC146" i="14"/>
  <c r="AZ146" i="14"/>
  <c r="AW146" i="14"/>
  <c r="AT146" i="14"/>
  <c r="AQ146" i="14"/>
  <c r="AN146" i="14"/>
  <c r="AK146" i="14"/>
  <c r="AH146" i="14"/>
  <c r="AE146" i="14"/>
  <c r="AB146" i="14"/>
  <c r="Y146" i="14"/>
  <c r="V146" i="14"/>
  <c r="S146" i="14"/>
  <c r="P146" i="14"/>
  <c r="M146" i="14"/>
  <c r="J146" i="14"/>
  <c r="I146" i="14"/>
  <c r="L146" i="14" s="1"/>
  <c r="O146" i="14" s="1"/>
  <c r="R146" i="14" s="1"/>
  <c r="U146" i="14" s="1"/>
  <c r="X146" i="14" s="1"/>
  <c r="AA146" i="14" s="1"/>
  <c r="AD146" i="14" s="1"/>
  <c r="AG146" i="14" s="1"/>
  <c r="AJ146" i="14" s="1"/>
  <c r="AM146" i="14" s="1"/>
  <c r="AP146" i="14" s="1"/>
  <c r="AS146" i="14" s="1"/>
  <c r="AV146" i="14" s="1"/>
  <c r="AY146" i="14" s="1"/>
  <c r="BB146" i="14" s="1"/>
  <c r="BE146" i="14" s="1"/>
  <c r="BH146" i="14" s="1"/>
  <c r="BK146" i="14" s="1"/>
  <c r="BN146" i="14" s="1"/>
  <c r="BQ146" i="14" s="1"/>
  <c r="BT146" i="14" s="1"/>
  <c r="BW146" i="14" s="1"/>
  <c r="BZ146" i="14" s="1"/>
  <c r="CC146" i="14" s="1"/>
  <c r="CF146" i="14" s="1"/>
  <c r="CI146" i="14" s="1"/>
  <c r="CL146" i="14" s="1"/>
  <c r="CO146" i="14" s="1"/>
  <c r="CR146" i="14" s="1"/>
  <c r="CU146" i="14" s="1"/>
  <c r="CX146" i="14" s="1"/>
  <c r="DA146" i="14" s="1"/>
  <c r="DD146" i="14" s="1"/>
  <c r="DG146" i="14" s="1"/>
  <c r="DJ146" i="14" s="1"/>
  <c r="G146" i="14"/>
  <c r="E146" i="14"/>
  <c r="CP146" i="14" s="1"/>
  <c r="C146" i="14"/>
  <c r="A146" i="14"/>
  <c r="DH145" i="14"/>
  <c r="DE145" i="14"/>
  <c r="DB145" i="14"/>
  <c r="CY145" i="14"/>
  <c r="CV145" i="14"/>
  <c r="CS145" i="14"/>
  <c r="CP145" i="14"/>
  <c r="CM145" i="14"/>
  <c r="CJ145" i="14"/>
  <c r="CG145" i="14"/>
  <c r="CD145" i="14"/>
  <c r="CA145" i="14"/>
  <c r="BX145" i="14"/>
  <c r="BU145" i="14"/>
  <c r="BR145" i="14"/>
  <c r="BO145" i="14"/>
  <c r="BL145" i="14"/>
  <c r="BI145" i="14"/>
  <c r="BF145" i="14"/>
  <c r="BC145" i="14"/>
  <c r="AZ145" i="14"/>
  <c r="AW145" i="14"/>
  <c r="AT145" i="14"/>
  <c r="AQ145" i="14"/>
  <c r="AN145" i="14"/>
  <c r="AK145" i="14"/>
  <c r="AH145" i="14"/>
  <c r="AE145" i="14"/>
  <c r="AB145" i="14"/>
  <c r="Y145" i="14"/>
  <c r="V145" i="14"/>
  <c r="S145" i="14"/>
  <c r="P145" i="14"/>
  <c r="M145" i="14"/>
  <c r="J145" i="14"/>
  <c r="I145" i="14"/>
  <c r="L145" i="14" s="1"/>
  <c r="O145" i="14" s="1"/>
  <c r="R145" i="14" s="1"/>
  <c r="U145" i="14" s="1"/>
  <c r="X145" i="14" s="1"/>
  <c r="AA145" i="14" s="1"/>
  <c r="AD145" i="14" s="1"/>
  <c r="AG145" i="14" s="1"/>
  <c r="AJ145" i="14" s="1"/>
  <c r="AM145" i="14" s="1"/>
  <c r="AP145" i="14" s="1"/>
  <c r="AS145" i="14" s="1"/>
  <c r="AV145" i="14" s="1"/>
  <c r="AY145" i="14" s="1"/>
  <c r="BB145" i="14" s="1"/>
  <c r="BE145" i="14" s="1"/>
  <c r="BH145" i="14" s="1"/>
  <c r="BK145" i="14" s="1"/>
  <c r="BN145" i="14" s="1"/>
  <c r="BQ145" i="14" s="1"/>
  <c r="BT145" i="14" s="1"/>
  <c r="BW145" i="14" s="1"/>
  <c r="BZ145" i="14" s="1"/>
  <c r="CC145" i="14" s="1"/>
  <c r="CF145" i="14" s="1"/>
  <c r="CI145" i="14" s="1"/>
  <c r="CL145" i="14" s="1"/>
  <c r="CO145" i="14" s="1"/>
  <c r="CR145" i="14" s="1"/>
  <c r="CU145" i="14" s="1"/>
  <c r="CX145" i="14" s="1"/>
  <c r="DA145" i="14" s="1"/>
  <c r="DD145" i="14" s="1"/>
  <c r="DG145" i="14" s="1"/>
  <c r="DJ145" i="14" s="1"/>
  <c r="G145" i="14"/>
  <c r="E145" i="14"/>
  <c r="C145" i="14"/>
  <c r="A145" i="14"/>
  <c r="DH144" i="14"/>
  <c r="DE144" i="14"/>
  <c r="DB144" i="14"/>
  <c r="CY144" i="14"/>
  <c r="CV144" i="14"/>
  <c r="CS144" i="14"/>
  <c r="CP144" i="14"/>
  <c r="CM144" i="14"/>
  <c r="CJ144" i="14"/>
  <c r="CG144" i="14"/>
  <c r="CD144" i="14"/>
  <c r="CA144" i="14"/>
  <c r="BX144" i="14"/>
  <c r="BU144" i="14"/>
  <c r="BR144" i="14"/>
  <c r="BO144" i="14"/>
  <c r="BL144" i="14"/>
  <c r="BI144" i="14"/>
  <c r="BF144" i="14"/>
  <c r="BC144" i="14"/>
  <c r="AZ144" i="14"/>
  <c r="AW144" i="14"/>
  <c r="AT144" i="14"/>
  <c r="AQ144" i="14"/>
  <c r="AN144" i="14"/>
  <c r="AK144" i="14"/>
  <c r="AH144" i="14"/>
  <c r="AE144" i="14"/>
  <c r="AB144" i="14"/>
  <c r="Y144" i="14"/>
  <c r="V144" i="14"/>
  <c r="S144" i="14"/>
  <c r="P144" i="14"/>
  <c r="M144" i="14"/>
  <c r="J144" i="14"/>
  <c r="I144" i="14"/>
  <c r="L144" i="14" s="1"/>
  <c r="O144" i="14" s="1"/>
  <c r="R144" i="14" s="1"/>
  <c r="U144" i="14" s="1"/>
  <c r="X144" i="14" s="1"/>
  <c r="AA144" i="14" s="1"/>
  <c r="AD144" i="14" s="1"/>
  <c r="AG144" i="14" s="1"/>
  <c r="AJ144" i="14" s="1"/>
  <c r="AM144" i="14" s="1"/>
  <c r="AP144" i="14" s="1"/>
  <c r="AS144" i="14" s="1"/>
  <c r="AV144" i="14" s="1"/>
  <c r="AY144" i="14" s="1"/>
  <c r="BB144" i="14" s="1"/>
  <c r="BE144" i="14" s="1"/>
  <c r="BH144" i="14" s="1"/>
  <c r="BK144" i="14" s="1"/>
  <c r="BN144" i="14" s="1"/>
  <c r="BQ144" i="14" s="1"/>
  <c r="BT144" i="14" s="1"/>
  <c r="BW144" i="14" s="1"/>
  <c r="BZ144" i="14" s="1"/>
  <c r="CC144" i="14" s="1"/>
  <c r="CF144" i="14" s="1"/>
  <c r="CI144" i="14" s="1"/>
  <c r="CL144" i="14" s="1"/>
  <c r="CO144" i="14" s="1"/>
  <c r="CR144" i="14" s="1"/>
  <c r="CU144" i="14" s="1"/>
  <c r="CX144" i="14" s="1"/>
  <c r="DA144" i="14" s="1"/>
  <c r="DD144" i="14" s="1"/>
  <c r="DG144" i="14" s="1"/>
  <c r="DJ144" i="14" s="1"/>
  <c r="G144" i="14"/>
  <c r="E144" i="14"/>
  <c r="C144" i="14"/>
  <c r="A144" i="14"/>
  <c r="DH143" i="14"/>
  <c r="DE143" i="14"/>
  <c r="DB143" i="14"/>
  <c r="CY143" i="14"/>
  <c r="CV143" i="14"/>
  <c r="CS143" i="14"/>
  <c r="CM143" i="14"/>
  <c r="CJ143" i="14"/>
  <c r="CG143" i="14"/>
  <c r="CD143" i="14"/>
  <c r="CA143" i="14"/>
  <c r="BX143" i="14"/>
  <c r="BU143" i="14"/>
  <c r="BR143" i="14"/>
  <c r="BO143" i="14"/>
  <c r="BL143" i="14"/>
  <c r="BI143" i="14"/>
  <c r="BF143" i="14"/>
  <c r="BC143" i="14"/>
  <c r="AZ143" i="14"/>
  <c r="AW143" i="14"/>
  <c r="AT143" i="14"/>
  <c r="AQ143" i="14"/>
  <c r="AN143" i="14"/>
  <c r="AK143" i="14"/>
  <c r="AH143" i="14"/>
  <c r="AE143" i="14"/>
  <c r="AB143" i="14"/>
  <c r="Y143" i="14"/>
  <c r="V143" i="14"/>
  <c r="S143" i="14"/>
  <c r="P143" i="14"/>
  <c r="M143" i="14"/>
  <c r="J143" i="14"/>
  <c r="I143" i="14"/>
  <c r="L143" i="14" s="1"/>
  <c r="O143" i="14" s="1"/>
  <c r="R143" i="14" s="1"/>
  <c r="U143" i="14" s="1"/>
  <c r="X143" i="14" s="1"/>
  <c r="AA143" i="14" s="1"/>
  <c r="AD143" i="14" s="1"/>
  <c r="AG143" i="14" s="1"/>
  <c r="AJ143" i="14" s="1"/>
  <c r="AM143" i="14" s="1"/>
  <c r="AP143" i="14" s="1"/>
  <c r="AS143" i="14" s="1"/>
  <c r="AV143" i="14" s="1"/>
  <c r="AY143" i="14" s="1"/>
  <c r="BB143" i="14" s="1"/>
  <c r="BE143" i="14" s="1"/>
  <c r="BH143" i="14" s="1"/>
  <c r="BK143" i="14" s="1"/>
  <c r="BN143" i="14" s="1"/>
  <c r="BQ143" i="14" s="1"/>
  <c r="BT143" i="14" s="1"/>
  <c r="BW143" i="14" s="1"/>
  <c r="BZ143" i="14" s="1"/>
  <c r="CC143" i="14" s="1"/>
  <c r="CF143" i="14" s="1"/>
  <c r="CI143" i="14" s="1"/>
  <c r="CL143" i="14" s="1"/>
  <c r="CO143" i="14" s="1"/>
  <c r="CR143" i="14" s="1"/>
  <c r="CU143" i="14" s="1"/>
  <c r="CX143" i="14" s="1"/>
  <c r="DA143" i="14" s="1"/>
  <c r="DD143" i="14" s="1"/>
  <c r="DG143" i="14" s="1"/>
  <c r="DJ143" i="14" s="1"/>
  <c r="G143" i="14"/>
  <c r="E143" i="14"/>
  <c r="CP143" i="14" s="1"/>
  <c r="C143" i="14"/>
  <c r="A143" i="14"/>
  <c r="DH142" i="14"/>
  <c r="DE142" i="14"/>
  <c r="DB142" i="14"/>
  <c r="CY142" i="14"/>
  <c r="CV142" i="14"/>
  <c r="CS142" i="14"/>
  <c r="CM142" i="14"/>
  <c r="CJ142" i="14"/>
  <c r="CG142" i="14"/>
  <c r="CD142" i="14"/>
  <c r="CA142" i="14"/>
  <c r="BX142" i="14"/>
  <c r="BU142" i="14"/>
  <c r="BR142" i="14"/>
  <c r="BO142" i="14"/>
  <c r="BL142" i="14"/>
  <c r="BI142" i="14"/>
  <c r="BF142" i="14"/>
  <c r="BC142" i="14"/>
  <c r="AZ142" i="14"/>
  <c r="AW142" i="14"/>
  <c r="AT142" i="14"/>
  <c r="AQ142" i="14"/>
  <c r="AN142" i="14"/>
  <c r="AK142" i="14"/>
  <c r="AH142" i="14"/>
  <c r="AE142" i="14"/>
  <c r="AB142" i="14"/>
  <c r="Y142" i="14"/>
  <c r="V142" i="14"/>
  <c r="S142" i="14"/>
  <c r="P142" i="14"/>
  <c r="M142" i="14"/>
  <c r="J142" i="14"/>
  <c r="I142" i="14"/>
  <c r="L142" i="14" s="1"/>
  <c r="O142" i="14" s="1"/>
  <c r="R142" i="14" s="1"/>
  <c r="U142" i="14" s="1"/>
  <c r="X142" i="14" s="1"/>
  <c r="AA142" i="14" s="1"/>
  <c r="AD142" i="14" s="1"/>
  <c r="AG142" i="14" s="1"/>
  <c r="AJ142" i="14" s="1"/>
  <c r="AM142" i="14" s="1"/>
  <c r="AP142" i="14" s="1"/>
  <c r="AS142" i="14" s="1"/>
  <c r="AV142" i="14" s="1"/>
  <c r="AY142" i="14" s="1"/>
  <c r="BB142" i="14" s="1"/>
  <c r="BE142" i="14" s="1"/>
  <c r="BH142" i="14" s="1"/>
  <c r="BK142" i="14" s="1"/>
  <c r="BN142" i="14" s="1"/>
  <c r="BQ142" i="14" s="1"/>
  <c r="BT142" i="14" s="1"/>
  <c r="BW142" i="14" s="1"/>
  <c r="BZ142" i="14" s="1"/>
  <c r="CC142" i="14" s="1"/>
  <c r="CF142" i="14" s="1"/>
  <c r="CI142" i="14" s="1"/>
  <c r="CL142" i="14" s="1"/>
  <c r="CO142" i="14" s="1"/>
  <c r="CR142" i="14" s="1"/>
  <c r="CU142" i="14" s="1"/>
  <c r="CX142" i="14" s="1"/>
  <c r="DA142" i="14" s="1"/>
  <c r="DD142" i="14" s="1"/>
  <c r="DG142" i="14" s="1"/>
  <c r="DJ142" i="14" s="1"/>
  <c r="G142" i="14"/>
  <c r="E142" i="14"/>
  <c r="CP142" i="14" s="1"/>
  <c r="C142" i="14"/>
  <c r="A142" i="14"/>
  <c r="E141" i="14"/>
  <c r="A141" i="14"/>
  <c r="DH140" i="14"/>
  <c r="DE140" i="14"/>
  <c r="DB140" i="14"/>
  <c r="CY140" i="14"/>
  <c r="CV140" i="14"/>
  <c r="CS140" i="14"/>
  <c r="CP140" i="14"/>
  <c r="CM140" i="14"/>
  <c r="CJ140" i="14"/>
  <c r="CG140" i="14"/>
  <c r="CD140" i="14"/>
  <c r="CA140" i="14"/>
  <c r="BX140" i="14"/>
  <c r="BU140" i="14"/>
  <c r="BR140" i="14"/>
  <c r="BO140" i="14"/>
  <c r="BL140" i="14"/>
  <c r="BI140" i="14"/>
  <c r="BF140" i="14"/>
  <c r="BC140" i="14"/>
  <c r="AZ140" i="14"/>
  <c r="AW140" i="14"/>
  <c r="AT140" i="14"/>
  <c r="AQ140" i="14"/>
  <c r="AN140" i="14"/>
  <c r="AK140" i="14"/>
  <c r="AH140" i="14"/>
  <c r="AE140" i="14"/>
  <c r="AB140" i="14"/>
  <c r="Y140" i="14"/>
  <c r="V140" i="14"/>
  <c r="S140" i="14"/>
  <c r="P140" i="14"/>
  <c r="M140" i="14"/>
  <c r="J140" i="14"/>
  <c r="I140" i="14"/>
  <c r="L140" i="14" s="1"/>
  <c r="O140" i="14" s="1"/>
  <c r="R140" i="14" s="1"/>
  <c r="U140" i="14" s="1"/>
  <c r="X140" i="14" s="1"/>
  <c r="AA140" i="14" s="1"/>
  <c r="AD140" i="14" s="1"/>
  <c r="AG140" i="14" s="1"/>
  <c r="AJ140" i="14" s="1"/>
  <c r="AM140" i="14" s="1"/>
  <c r="AP140" i="14" s="1"/>
  <c r="AS140" i="14" s="1"/>
  <c r="AV140" i="14" s="1"/>
  <c r="AY140" i="14" s="1"/>
  <c r="BB140" i="14" s="1"/>
  <c r="BE140" i="14" s="1"/>
  <c r="BH140" i="14" s="1"/>
  <c r="BK140" i="14" s="1"/>
  <c r="BN140" i="14" s="1"/>
  <c r="BQ140" i="14" s="1"/>
  <c r="BT140" i="14" s="1"/>
  <c r="BW140" i="14" s="1"/>
  <c r="BZ140" i="14" s="1"/>
  <c r="CC140" i="14" s="1"/>
  <c r="CF140" i="14" s="1"/>
  <c r="CI140" i="14" s="1"/>
  <c r="CL140" i="14" s="1"/>
  <c r="CO140" i="14" s="1"/>
  <c r="CR140" i="14" s="1"/>
  <c r="CU140" i="14" s="1"/>
  <c r="CX140" i="14" s="1"/>
  <c r="DA140" i="14" s="1"/>
  <c r="DD140" i="14" s="1"/>
  <c r="DG140" i="14" s="1"/>
  <c r="DJ140" i="14" s="1"/>
  <c r="G140" i="14"/>
  <c r="E140" i="14"/>
  <c r="C140" i="14"/>
  <c r="A140" i="14"/>
  <c r="DH139" i="14"/>
  <c r="DE139" i="14"/>
  <c r="DB139" i="14"/>
  <c r="CY139" i="14"/>
  <c r="CV139" i="14"/>
  <c r="CS139" i="14"/>
  <c r="CP139" i="14"/>
  <c r="CM139" i="14"/>
  <c r="CJ139" i="14"/>
  <c r="CG139" i="14"/>
  <c r="CD139" i="14"/>
  <c r="CA139" i="14"/>
  <c r="BX139" i="14"/>
  <c r="BU139" i="14"/>
  <c r="BR139" i="14"/>
  <c r="BO139" i="14"/>
  <c r="BL139" i="14"/>
  <c r="BI139" i="14"/>
  <c r="BF139" i="14"/>
  <c r="BC139" i="14"/>
  <c r="AZ139" i="14"/>
  <c r="AW139" i="14"/>
  <c r="AT139" i="14"/>
  <c r="AQ139" i="14"/>
  <c r="AN139" i="14"/>
  <c r="AK139" i="14"/>
  <c r="AH139" i="14"/>
  <c r="AE139" i="14"/>
  <c r="AB139" i="14"/>
  <c r="Y139" i="14"/>
  <c r="V139" i="14"/>
  <c r="S139" i="14"/>
  <c r="P139" i="14"/>
  <c r="M139" i="14"/>
  <c r="J139" i="14"/>
  <c r="I139" i="14"/>
  <c r="L139" i="14" s="1"/>
  <c r="O139" i="14" s="1"/>
  <c r="R139" i="14" s="1"/>
  <c r="U139" i="14" s="1"/>
  <c r="X139" i="14" s="1"/>
  <c r="AA139" i="14" s="1"/>
  <c r="AD139" i="14" s="1"/>
  <c r="AG139" i="14" s="1"/>
  <c r="AJ139" i="14" s="1"/>
  <c r="AM139" i="14" s="1"/>
  <c r="AP139" i="14" s="1"/>
  <c r="AS139" i="14" s="1"/>
  <c r="AV139" i="14" s="1"/>
  <c r="AY139" i="14" s="1"/>
  <c r="BB139" i="14" s="1"/>
  <c r="BE139" i="14" s="1"/>
  <c r="BH139" i="14" s="1"/>
  <c r="BK139" i="14" s="1"/>
  <c r="BN139" i="14" s="1"/>
  <c r="BQ139" i="14" s="1"/>
  <c r="BT139" i="14" s="1"/>
  <c r="BW139" i="14" s="1"/>
  <c r="BZ139" i="14" s="1"/>
  <c r="CC139" i="14" s="1"/>
  <c r="CF139" i="14" s="1"/>
  <c r="CI139" i="14" s="1"/>
  <c r="CL139" i="14" s="1"/>
  <c r="CO139" i="14" s="1"/>
  <c r="CR139" i="14" s="1"/>
  <c r="CU139" i="14" s="1"/>
  <c r="CX139" i="14" s="1"/>
  <c r="DA139" i="14" s="1"/>
  <c r="DD139" i="14" s="1"/>
  <c r="DG139" i="14" s="1"/>
  <c r="DJ139" i="14" s="1"/>
  <c r="G139" i="14"/>
  <c r="E139" i="14"/>
  <c r="C139" i="14"/>
  <c r="A139" i="14"/>
  <c r="E138" i="14"/>
  <c r="A138" i="14"/>
  <c r="DH137" i="14"/>
  <c r="DE137" i="14"/>
  <c r="DB137" i="14"/>
  <c r="CY137" i="14"/>
  <c r="CV137" i="14"/>
  <c r="CS137" i="14"/>
  <c r="CP137" i="14"/>
  <c r="CM137" i="14"/>
  <c r="CJ137" i="14"/>
  <c r="CG137" i="14"/>
  <c r="CD137" i="14"/>
  <c r="CA137" i="14"/>
  <c r="BX137" i="14"/>
  <c r="BU137" i="14"/>
  <c r="BR137" i="14"/>
  <c r="BO137" i="14"/>
  <c r="BL137" i="14"/>
  <c r="BI137" i="14"/>
  <c r="BF137" i="14"/>
  <c r="BC137" i="14"/>
  <c r="AZ137" i="14"/>
  <c r="AW137" i="14"/>
  <c r="AT137" i="14"/>
  <c r="AQ137" i="14"/>
  <c r="AN137" i="14"/>
  <c r="AK137" i="14"/>
  <c r="AH137" i="14"/>
  <c r="AE137" i="14"/>
  <c r="AB137" i="14"/>
  <c r="Y137" i="14"/>
  <c r="V137" i="14"/>
  <c r="S137" i="14"/>
  <c r="P137" i="14"/>
  <c r="M137" i="14"/>
  <c r="J137" i="14"/>
  <c r="I137" i="14"/>
  <c r="L137" i="14" s="1"/>
  <c r="O137" i="14" s="1"/>
  <c r="R137" i="14" s="1"/>
  <c r="U137" i="14" s="1"/>
  <c r="X137" i="14" s="1"/>
  <c r="AA137" i="14" s="1"/>
  <c r="AD137" i="14" s="1"/>
  <c r="AG137" i="14" s="1"/>
  <c r="AJ137" i="14" s="1"/>
  <c r="AM137" i="14" s="1"/>
  <c r="AP137" i="14" s="1"/>
  <c r="AS137" i="14" s="1"/>
  <c r="AV137" i="14" s="1"/>
  <c r="AY137" i="14" s="1"/>
  <c r="BB137" i="14" s="1"/>
  <c r="BE137" i="14" s="1"/>
  <c r="BH137" i="14" s="1"/>
  <c r="BK137" i="14" s="1"/>
  <c r="BN137" i="14" s="1"/>
  <c r="BQ137" i="14" s="1"/>
  <c r="BT137" i="14" s="1"/>
  <c r="BW137" i="14" s="1"/>
  <c r="BZ137" i="14" s="1"/>
  <c r="CC137" i="14" s="1"/>
  <c r="CF137" i="14" s="1"/>
  <c r="CI137" i="14" s="1"/>
  <c r="CL137" i="14" s="1"/>
  <c r="CO137" i="14" s="1"/>
  <c r="CR137" i="14" s="1"/>
  <c r="CU137" i="14" s="1"/>
  <c r="CX137" i="14" s="1"/>
  <c r="DA137" i="14" s="1"/>
  <c r="DD137" i="14" s="1"/>
  <c r="DG137" i="14" s="1"/>
  <c r="DJ137" i="14" s="1"/>
  <c r="G137" i="14"/>
  <c r="E137" i="14"/>
  <c r="C137" i="14"/>
  <c r="A137" i="14"/>
  <c r="DH136" i="14"/>
  <c r="DE136" i="14"/>
  <c r="DB136" i="14"/>
  <c r="CY136" i="14"/>
  <c r="CV136" i="14"/>
  <c r="CS136" i="14"/>
  <c r="CP136" i="14"/>
  <c r="CM136" i="14"/>
  <c r="CG136" i="14"/>
  <c r="CD136" i="14"/>
  <c r="CA136" i="14"/>
  <c r="BX136" i="14"/>
  <c r="BU136" i="14"/>
  <c r="BR136" i="14"/>
  <c r="BO136" i="14"/>
  <c r="BL136" i="14"/>
  <c r="BI136" i="14"/>
  <c r="BF136" i="14"/>
  <c r="BC136" i="14"/>
  <c r="AZ136" i="14"/>
  <c r="AW136" i="14"/>
  <c r="AT136" i="14"/>
  <c r="AQ136" i="14"/>
  <c r="AN136" i="14"/>
  <c r="AK136" i="14"/>
  <c r="AH136" i="14"/>
  <c r="AE136" i="14"/>
  <c r="AB136" i="14"/>
  <c r="Y136" i="14"/>
  <c r="V136" i="14"/>
  <c r="S136" i="14"/>
  <c r="P136" i="14"/>
  <c r="M136" i="14"/>
  <c r="J136" i="14"/>
  <c r="I136" i="14"/>
  <c r="L136" i="14" s="1"/>
  <c r="O136" i="14" s="1"/>
  <c r="R136" i="14" s="1"/>
  <c r="U136" i="14" s="1"/>
  <c r="X136" i="14" s="1"/>
  <c r="AA136" i="14" s="1"/>
  <c r="AD136" i="14" s="1"/>
  <c r="AG136" i="14" s="1"/>
  <c r="AJ136" i="14" s="1"/>
  <c r="AM136" i="14" s="1"/>
  <c r="AP136" i="14" s="1"/>
  <c r="AS136" i="14" s="1"/>
  <c r="AV136" i="14" s="1"/>
  <c r="AY136" i="14" s="1"/>
  <c r="BB136" i="14" s="1"/>
  <c r="BE136" i="14" s="1"/>
  <c r="BH136" i="14" s="1"/>
  <c r="BK136" i="14" s="1"/>
  <c r="BN136" i="14" s="1"/>
  <c r="BQ136" i="14" s="1"/>
  <c r="BT136" i="14" s="1"/>
  <c r="BW136" i="14" s="1"/>
  <c r="BZ136" i="14" s="1"/>
  <c r="CC136" i="14" s="1"/>
  <c r="CF136" i="14" s="1"/>
  <c r="CI136" i="14" s="1"/>
  <c r="CL136" i="14" s="1"/>
  <c r="CO136" i="14" s="1"/>
  <c r="CR136" i="14" s="1"/>
  <c r="CU136" i="14" s="1"/>
  <c r="CX136" i="14" s="1"/>
  <c r="DA136" i="14" s="1"/>
  <c r="DD136" i="14" s="1"/>
  <c r="DG136" i="14" s="1"/>
  <c r="DJ136" i="14" s="1"/>
  <c r="G136" i="14"/>
  <c r="E136" i="14"/>
  <c r="CJ136" i="14" s="1"/>
  <c r="C136" i="14"/>
  <c r="A136" i="14"/>
  <c r="E135" i="14"/>
  <c r="A135" i="14"/>
  <c r="DH134" i="14"/>
  <c r="DE134" i="14"/>
  <c r="DB134" i="14"/>
  <c r="CY134" i="14"/>
  <c r="CV134" i="14"/>
  <c r="CS134" i="14"/>
  <c r="CP134" i="14"/>
  <c r="CM134" i="14"/>
  <c r="CJ134" i="14"/>
  <c r="CG134" i="14"/>
  <c r="CD134" i="14"/>
  <c r="CA134" i="14"/>
  <c r="BX134" i="14"/>
  <c r="BU134" i="14"/>
  <c r="BR134" i="14"/>
  <c r="BO134" i="14"/>
  <c r="BL134" i="14"/>
  <c r="BI134" i="14"/>
  <c r="BF134" i="14"/>
  <c r="BC134" i="14"/>
  <c r="AZ134" i="14"/>
  <c r="AW134" i="14"/>
  <c r="AT134" i="14"/>
  <c r="AQ134" i="14"/>
  <c r="AN134" i="14"/>
  <c r="AK134" i="14"/>
  <c r="AH134" i="14"/>
  <c r="AE134" i="14"/>
  <c r="AB134" i="14"/>
  <c r="Y134" i="14"/>
  <c r="V134" i="14"/>
  <c r="S134" i="14"/>
  <c r="P134" i="14"/>
  <c r="M134" i="14"/>
  <c r="J134" i="14"/>
  <c r="I134" i="14"/>
  <c r="L134" i="14" s="1"/>
  <c r="O134" i="14" s="1"/>
  <c r="R134" i="14" s="1"/>
  <c r="U134" i="14" s="1"/>
  <c r="X134" i="14" s="1"/>
  <c r="AA134" i="14" s="1"/>
  <c r="AD134" i="14" s="1"/>
  <c r="AG134" i="14" s="1"/>
  <c r="AJ134" i="14" s="1"/>
  <c r="AM134" i="14" s="1"/>
  <c r="AP134" i="14" s="1"/>
  <c r="AS134" i="14" s="1"/>
  <c r="AV134" i="14" s="1"/>
  <c r="AY134" i="14" s="1"/>
  <c r="BB134" i="14" s="1"/>
  <c r="BE134" i="14" s="1"/>
  <c r="BH134" i="14" s="1"/>
  <c r="BK134" i="14" s="1"/>
  <c r="BN134" i="14" s="1"/>
  <c r="BQ134" i="14" s="1"/>
  <c r="BT134" i="14" s="1"/>
  <c r="BW134" i="14" s="1"/>
  <c r="BZ134" i="14" s="1"/>
  <c r="CC134" i="14" s="1"/>
  <c r="CF134" i="14" s="1"/>
  <c r="CI134" i="14" s="1"/>
  <c r="CL134" i="14" s="1"/>
  <c r="CO134" i="14" s="1"/>
  <c r="CR134" i="14" s="1"/>
  <c r="CU134" i="14" s="1"/>
  <c r="CX134" i="14" s="1"/>
  <c r="DA134" i="14" s="1"/>
  <c r="DD134" i="14" s="1"/>
  <c r="DG134" i="14" s="1"/>
  <c r="DJ134" i="14" s="1"/>
  <c r="G134" i="14"/>
  <c r="E134" i="14"/>
  <c r="C134" i="14"/>
  <c r="A134" i="14"/>
  <c r="DH133" i="14"/>
  <c r="DE133" i="14"/>
  <c r="DB133" i="14"/>
  <c r="CY133" i="14"/>
  <c r="CV133" i="14"/>
  <c r="CS133" i="14"/>
  <c r="CP133" i="14"/>
  <c r="CM133" i="14"/>
  <c r="CJ133" i="14"/>
  <c r="CG133" i="14"/>
  <c r="CD133" i="14"/>
  <c r="CA133" i="14"/>
  <c r="BX133" i="14"/>
  <c r="BU133" i="14"/>
  <c r="BR133" i="14"/>
  <c r="BO133" i="14"/>
  <c r="BL133" i="14"/>
  <c r="BF133" i="14"/>
  <c r="BC133" i="14"/>
  <c r="AZ133" i="14"/>
  <c r="AW133" i="14"/>
  <c r="AT133" i="14"/>
  <c r="AQ133" i="14"/>
  <c r="AN133" i="14"/>
  <c r="AK133" i="14"/>
  <c r="AH133" i="14"/>
  <c r="AE133" i="14"/>
  <c r="AB133" i="14"/>
  <c r="Y133" i="14"/>
  <c r="V133" i="14"/>
  <c r="S133" i="14"/>
  <c r="P133" i="14"/>
  <c r="M133" i="14"/>
  <c r="J133" i="14"/>
  <c r="I133" i="14"/>
  <c r="L133" i="14" s="1"/>
  <c r="O133" i="14" s="1"/>
  <c r="R133" i="14" s="1"/>
  <c r="U133" i="14" s="1"/>
  <c r="X133" i="14" s="1"/>
  <c r="AA133" i="14" s="1"/>
  <c r="AD133" i="14" s="1"/>
  <c r="AG133" i="14" s="1"/>
  <c r="AJ133" i="14" s="1"/>
  <c r="AM133" i="14" s="1"/>
  <c r="AP133" i="14" s="1"/>
  <c r="AS133" i="14" s="1"/>
  <c r="AV133" i="14" s="1"/>
  <c r="AY133" i="14" s="1"/>
  <c r="BB133" i="14" s="1"/>
  <c r="BE133" i="14" s="1"/>
  <c r="BH133" i="14" s="1"/>
  <c r="BK133" i="14" s="1"/>
  <c r="BN133" i="14" s="1"/>
  <c r="BQ133" i="14" s="1"/>
  <c r="BT133" i="14" s="1"/>
  <c r="BW133" i="14" s="1"/>
  <c r="BZ133" i="14" s="1"/>
  <c r="CC133" i="14" s="1"/>
  <c r="CF133" i="14" s="1"/>
  <c r="CI133" i="14" s="1"/>
  <c r="CL133" i="14" s="1"/>
  <c r="CO133" i="14" s="1"/>
  <c r="CR133" i="14" s="1"/>
  <c r="CU133" i="14" s="1"/>
  <c r="CX133" i="14" s="1"/>
  <c r="DA133" i="14" s="1"/>
  <c r="DD133" i="14" s="1"/>
  <c r="DG133" i="14" s="1"/>
  <c r="DJ133" i="14" s="1"/>
  <c r="G133" i="14"/>
  <c r="E133" i="14"/>
  <c r="BI133" i="14" s="1"/>
  <c r="C133" i="14"/>
  <c r="A133" i="14"/>
  <c r="DH132" i="14"/>
  <c r="DE132" i="14"/>
  <c r="DB132" i="14"/>
  <c r="CY132" i="14"/>
  <c r="CV132" i="14"/>
  <c r="CS132" i="14"/>
  <c r="CP132" i="14"/>
  <c r="CM132" i="14"/>
  <c r="CJ132" i="14"/>
  <c r="CG132" i="14"/>
  <c r="CD132" i="14"/>
  <c r="CA132" i="14"/>
  <c r="BX132" i="14"/>
  <c r="BU132" i="14"/>
  <c r="BR132" i="14"/>
  <c r="BO132" i="14"/>
  <c r="BL132" i="14"/>
  <c r="BI132" i="14"/>
  <c r="BC132" i="14"/>
  <c r="AZ132" i="14"/>
  <c r="AW132" i="14"/>
  <c r="AT132" i="14"/>
  <c r="AQ132" i="14"/>
  <c r="AN132" i="14"/>
  <c r="AK132" i="14"/>
  <c r="AH132" i="14"/>
  <c r="AE132" i="14"/>
  <c r="AB132" i="14"/>
  <c r="Y132" i="14"/>
  <c r="V132" i="14"/>
  <c r="S132" i="14"/>
  <c r="P132" i="14"/>
  <c r="M132" i="14"/>
  <c r="J132" i="14"/>
  <c r="I132" i="14"/>
  <c r="L132" i="14" s="1"/>
  <c r="O132" i="14" s="1"/>
  <c r="R132" i="14" s="1"/>
  <c r="U132" i="14" s="1"/>
  <c r="X132" i="14" s="1"/>
  <c r="AA132" i="14" s="1"/>
  <c r="AD132" i="14" s="1"/>
  <c r="AG132" i="14" s="1"/>
  <c r="AJ132" i="14" s="1"/>
  <c r="AM132" i="14" s="1"/>
  <c r="AP132" i="14" s="1"/>
  <c r="AS132" i="14" s="1"/>
  <c r="AV132" i="14" s="1"/>
  <c r="AY132" i="14" s="1"/>
  <c r="BB132" i="14" s="1"/>
  <c r="BE132" i="14" s="1"/>
  <c r="BH132" i="14" s="1"/>
  <c r="BK132" i="14" s="1"/>
  <c r="BN132" i="14" s="1"/>
  <c r="BQ132" i="14" s="1"/>
  <c r="BT132" i="14" s="1"/>
  <c r="BW132" i="14" s="1"/>
  <c r="BZ132" i="14" s="1"/>
  <c r="CC132" i="14" s="1"/>
  <c r="CF132" i="14" s="1"/>
  <c r="CI132" i="14" s="1"/>
  <c r="CL132" i="14" s="1"/>
  <c r="CO132" i="14" s="1"/>
  <c r="CR132" i="14" s="1"/>
  <c r="CU132" i="14" s="1"/>
  <c r="CX132" i="14" s="1"/>
  <c r="DA132" i="14" s="1"/>
  <c r="DD132" i="14" s="1"/>
  <c r="DG132" i="14" s="1"/>
  <c r="DJ132" i="14" s="1"/>
  <c r="G132" i="14"/>
  <c r="E132" i="14"/>
  <c r="BF132" i="14" s="1"/>
  <c r="C132" i="14"/>
  <c r="A132" i="14"/>
  <c r="DH131" i="14"/>
  <c r="DE131" i="14"/>
  <c r="DB131" i="14"/>
  <c r="CY131" i="14"/>
  <c r="CV131" i="14"/>
  <c r="CS131" i="14"/>
  <c r="CP131" i="14"/>
  <c r="CM131" i="14"/>
  <c r="CJ131" i="14"/>
  <c r="CG131" i="14"/>
  <c r="CD131" i="14"/>
  <c r="CA131" i="14"/>
  <c r="BX131" i="14"/>
  <c r="BU131" i="14"/>
  <c r="BR131" i="14"/>
  <c r="BO131" i="14"/>
  <c r="BL131" i="14"/>
  <c r="BI131" i="14"/>
  <c r="BF131" i="14"/>
  <c r="BC131" i="14"/>
  <c r="AZ131" i="14"/>
  <c r="AW131" i="14"/>
  <c r="AT131" i="14"/>
  <c r="AQ131" i="14"/>
  <c r="AN131" i="14"/>
  <c r="AK131" i="14"/>
  <c r="AH131" i="14"/>
  <c r="AE131" i="14"/>
  <c r="AB131" i="14"/>
  <c r="Y131" i="14"/>
  <c r="V131" i="14"/>
  <c r="S131" i="14"/>
  <c r="P131" i="14"/>
  <c r="M131" i="14"/>
  <c r="J131" i="14"/>
  <c r="I131" i="14"/>
  <c r="L131" i="14" s="1"/>
  <c r="O131" i="14" s="1"/>
  <c r="R131" i="14" s="1"/>
  <c r="U131" i="14" s="1"/>
  <c r="X131" i="14" s="1"/>
  <c r="AA131" i="14" s="1"/>
  <c r="AD131" i="14" s="1"/>
  <c r="AG131" i="14" s="1"/>
  <c r="AJ131" i="14" s="1"/>
  <c r="AM131" i="14" s="1"/>
  <c r="AP131" i="14" s="1"/>
  <c r="AS131" i="14" s="1"/>
  <c r="AV131" i="14" s="1"/>
  <c r="AY131" i="14" s="1"/>
  <c r="BB131" i="14" s="1"/>
  <c r="BE131" i="14" s="1"/>
  <c r="BH131" i="14" s="1"/>
  <c r="BK131" i="14" s="1"/>
  <c r="BN131" i="14" s="1"/>
  <c r="BQ131" i="14" s="1"/>
  <c r="BT131" i="14" s="1"/>
  <c r="BW131" i="14" s="1"/>
  <c r="BZ131" i="14" s="1"/>
  <c r="CC131" i="14" s="1"/>
  <c r="CF131" i="14" s="1"/>
  <c r="CI131" i="14" s="1"/>
  <c r="CL131" i="14" s="1"/>
  <c r="CO131" i="14" s="1"/>
  <c r="CR131" i="14" s="1"/>
  <c r="CU131" i="14" s="1"/>
  <c r="CX131" i="14" s="1"/>
  <c r="DA131" i="14" s="1"/>
  <c r="DD131" i="14" s="1"/>
  <c r="DG131" i="14" s="1"/>
  <c r="DJ131" i="14" s="1"/>
  <c r="G131" i="14"/>
  <c r="E131" i="14"/>
  <c r="C131" i="14"/>
  <c r="A131" i="14"/>
  <c r="DH130" i="14"/>
  <c r="DE130" i="14"/>
  <c r="DB130" i="14"/>
  <c r="CY130" i="14"/>
  <c r="CV130" i="14"/>
  <c r="CS130" i="14"/>
  <c r="CP130" i="14"/>
  <c r="CM130" i="14"/>
  <c r="CJ130" i="14"/>
  <c r="CG130" i="14"/>
  <c r="CD130" i="14"/>
  <c r="CA130" i="14"/>
  <c r="BX130" i="14"/>
  <c r="BU130" i="14"/>
  <c r="BR130" i="14"/>
  <c r="BO130" i="14"/>
  <c r="BL130" i="14"/>
  <c r="BI130" i="14"/>
  <c r="BC130" i="14"/>
  <c r="AZ130" i="14"/>
  <c r="AW130" i="14"/>
  <c r="AT130" i="14"/>
  <c r="AQ130" i="14"/>
  <c r="AN130" i="14"/>
  <c r="AK130" i="14"/>
  <c r="AH130" i="14"/>
  <c r="AE130" i="14"/>
  <c r="AB130" i="14"/>
  <c r="Y130" i="14"/>
  <c r="V130" i="14"/>
  <c r="S130" i="14"/>
  <c r="P130" i="14"/>
  <c r="M130" i="14"/>
  <c r="J130" i="14"/>
  <c r="I130" i="14"/>
  <c r="L130" i="14" s="1"/>
  <c r="O130" i="14" s="1"/>
  <c r="R130" i="14" s="1"/>
  <c r="U130" i="14" s="1"/>
  <c r="X130" i="14" s="1"/>
  <c r="AA130" i="14" s="1"/>
  <c r="AD130" i="14" s="1"/>
  <c r="AG130" i="14" s="1"/>
  <c r="AJ130" i="14" s="1"/>
  <c r="AM130" i="14" s="1"/>
  <c r="AP130" i="14" s="1"/>
  <c r="AS130" i="14" s="1"/>
  <c r="AV130" i="14" s="1"/>
  <c r="AY130" i="14" s="1"/>
  <c r="BB130" i="14" s="1"/>
  <c r="BE130" i="14" s="1"/>
  <c r="BH130" i="14" s="1"/>
  <c r="BK130" i="14" s="1"/>
  <c r="BN130" i="14" s="1"/>
  <c r="BQ130" i="14" s="1"/>
  <c r="BT130" i="14" s="1"/>
  <c r="BW130" i="14" s="1"/>
  <c r="BZ130" i="14" s="1"/>
  <c r="CC130" i="14" s="1"/>
  <c r="CF130" i="14" s="1"/>
  <c r="CI130" i="14" s="1"/>
  <c r="CL130" i="14" s="1"/>
  <c r="CO130" i="14" s="1"/>
  <c r="CR130" i="14" s="1"/>
  <c r="CU130" i="14" s="1"/>
  <c r="CX130" i="14" s="1"/>
  <c r="DA130" i="14" s="1"/>
  <c r="DD130" i="14" s="1"/>
  <c r="DG130" i="14" s="1"/>
  <c r="DJ130" i="14" s="1"/>
  <c r="G130" i="14"/>
  <c r="E130" i="14"/>
  <c r="BF130" i="14" s="1"/>
  <c r="C130" i="14"/>
  <c r="A130" i="14"/>
  <c r="DH129" i="14"/>
  <c r="DE129" i="14"/>
  <c r="DB129" i="14"/>
  <c r="CY129" i="14"/>
  <c r="CV129" i="14"/>
  <c r="CS129" i="14"/>
  <c r="CP129" i="14"/>
  <c r="CM129" i="14"/>
  <c r="CJ129" i="14"/>
  <c r="CG129" i="14"/>
  <c r="CD129" i="14"/>
  <c r="CA129" i="14"/>
  <c r="BX129" i="14"/>
  <c r="BU129" i="14"/>
  <c r="BR129" i="14"/>
  <c r="BO129" i="14"/>
  <c r="BL129" i="14"/>
  <c r="BI129" i="14"/>
  <c r="BF129" i="14"/>
  <c r="BC129" i="14"/>
  <c r="AZ129" i="14"/>
  <c r="AW129" i="14"/>
  <c r="AT129" i="14"/>
  <c r="AQ129" i="14"/>
  <c r="AN129" i="14"/>
  <c r="AK129" i="14"/>
  <c r="AH129" i="14"/>
  <c r="AE129" i="14"/>
  <c r="AB129" i="14"/>
  <c r="Y129" i="14"/>
  <c r="V129" i="14"/>
  <c r="S129" i="14"/>
  <c r="P129" i="14"/>
  <c r="M129" i="14"/>
  <c r="J129" i="14"/>
  <c r="I129" i="14"/>
  <c r="L129" i="14" s="1"/>
  <c r="O129" i="14" s="1"/>
  <c r="R129" i="14" s="1"/>
  <c r="U129" i="14" s="1"/>
  <c r="X129" i="14" s="1"/>
  <c r="AA129" i="14" s="1"/>
  <c r="AD129" i="14" s="1"/>
  <c r="AG129" i="14" s="1"/>
  <c r="AJ129" i="14" s="1"/>
  <c r="AM129" i="14" s="1"/>
  <c r="AP129" i="14" s="1"/>
  <c r="AS129" i="14" s="1"/>
  <c r="AV129" i="14" s="1"/>
  <c r="AY129" i="14" s="1"/>
  <c r="BB129" i="14" s="1"/>
  <c r="BE129" i="14" s="1"/>
  <c r="BH129" i="14" s="1"/>
  <c r="BK129" i="14" s="1"/>
  <c r="BN129" i="14" s="1"/>
  <c r="BQ129" i="14" s="1"/>
  <c r="BT129" i="14" s="1"/>
  <c r="BW129" i="14" s="1"/>
  <c r="BZ129" i="14" s="1"/>
  <c r="CC129" i="14" s="1"/>
  <c r="CF129" i="14" s="1"/>
  <c r="CI129" i="14" s="1"/>
  <c r="CL129" i="14" s="1"/>
  <c r="CO129" i="14" s="1"/>
  <c r="CR129" i="14" s="1"/>
  <c r="CU129" i="14" s="1"/>
  <c r="CX129" i="14" s="1"/>
  <c r="DA129" i="14" s="1"/>
  <c r="DD129" i="14" s="1"/>
  <c r="DG129" i="14" s="1"/>
  <c r="DJ129" i="14" s="1"/>
  <c r="G129" i="14"/>
  <c r="E129" i="14"/>
  <c r="C129" i="14"/>
  <c r="A129" i="14"/>
  <c r="DH128" i="14"/>
  <c r="DE128" i="14"/>
  <c r="DB128" i="14"/>
  <c r="CY128" i="14"/>
  <c r="CV128" i="14"/>
  <c r="CS128" i="14"/>
  <c r="CP128" i="14"/>
  <c r="CM128" i="14"/>
  <c r="CJ128" i="14"/>
  <c r="CG128" i="14"/>
  <c r="CD128" i="14"/>
  <c r="CA128" i="14"/>
  <c r="BX128" i="14"/>
  <c r="BU128" i="14"/>
  <c r="BR128" i="14"/>
  <c r="BO128" i="14"/>
  <c r="BL128" i="14"/>
  <c r="BI128" i="14"/>
  <c r="BF128" i="14"/>
  <c r="BC128" i="14"/>
  <c r="AZ128" i="14"/>
  <c r="AW128" i="14"/>
  <c r="AT128" i="14"/>
  <c r="AQ128" i="14"/>
  <c r="AN128" i="14"/>
  <c r="AK128" i="14"/>
  <c r="AH128" i="14"/>
  <c r="AE128" i="14"/>
  <c r="AB128" i="14"/>
  <c r="Y128" i="14"/>
  <c r="V128" i="14"/>
  <c r="S128" i="14"/>
  <c r="P128" i="14"/>
  <c r="M128" i="14"/>
  <c r="J128" i="14"/>
  <c r="I128" i="14"/>
  <c r="L128" i="14" s="1"/>
  <c r="O128" i="14" s="1"/>
  <c r="R128" i="14" s="1"/>
  <c r="U128" i="14" s="1"/>
  <c r="X128" i="14" s="1"/>
  <c r="AA128" i="14" s="1"/>
  <c r="AD128" i="14" s="1"/>
  <c r="AG128" i="14" s="1"/>
  <c r="AJ128" i="14" s="1"/>
  <c r="AM128" i="14" s="1"/>
  <c r="AP128" i="14" s="1"/>
  <c r="AS128" i="14" s="1"/>
  <c r="AV128" i="14" s="1"/>
  <c r="AY128" i="14" s="1"/>
  <c r="BB128" i="14" s="1"/>
  <c r="BE128" i="14" s="1"/>
  <c r="BH128" i="14" s="1"/>
  <c r="BK128" i="14" s="1"/>
  <c r="BN128" i="14" s="1"/>
  <c r="BQ128" i="14" s="1"/>
  <c r="BT128" i="14" s="1"/>
  <c r="BW128" i="14" s="1"/>
  <c r="BZ128" i="14" s="1"/>
  <c r="CC128" i="14" s="1"/>
  <c r="CF128" i="14" s="1"/>
  <c r="CI128" i="14" s="1"/>
  <c r="CL128" i="14" s="1"/>
  <c r="CO128" i="14" s="1"/>
  <c r="CR128" i="14" s="1"/>
  <c r="CU128" i="14" s="1"/>
  <c r="CX128" i="14" s="1"/>
  <c r="DA128" i="14" s="1"/>
  <c r="DD128" i="14" s="1"/>
  <c r="DG128" i="14" s="1"/>
  <c r="DJ128" i="14" s="1"/>
  <c r="G128" i="14"/>
  <c r="E128" i="14"/>
  <c r="C128" i="14"/>
  <c r="A128" i="14"/>
  <c r="DH127" i="14"/>
  <c r="DE127" i="14"/>
  <c r="DB127" i="14"/>
  <c r="CY127" i="14"/>
  <c r="CV127" i="14"/>
  <c r="CS127" i="14"/>
  <c r="CP127" i="14"/>
  <c r="CM127" i="14"/>
  <c r="CJ127" i="14"/>
  <c r="CG127" i="14"/>
  <c r="CD127" i="14"/>
  <c r="CA127" i="14"/>
  <c r="BX127" i="14"/>
  <c r="BU127" i="14"/>
  <c r="BR127" i="14"/>
  <c r="BO127" i="14"/>
  <c r="BL127" i="14"/>
  <c r="BF127" i="14"/>
  <c r="BC127" i="14"/>
  <c r="AZ127" i="14"/>
  <c r="AW127" i="14"/>
  <c r="AT127" i="14"/>
  <c r="AQ127" i="14"/>
  <c r="AN127" i="14"/>
  <c r="AK127" i="14"/>
  <c r="AH127" i="14"/>
  <c r="AE127" i="14"/>
  <c r="AB127" i="14"/>
  <c r="Y127" i="14"/>
  <c r="V127" i="14"/>
  <c r="S127" i="14"/>
  <c r="P127" i="14"/>
  <c r="M127" i="14"/>
  <c r="J127" i="14"/>
  <c r="I127" i="14"/>
  <c r="L127" i="14" s="1"/>
  <c r="O127" i="14" s="1"/>
  <c r="R127" i="14" s="1"/>
  <c r="U127" i="14" s="1"/>
  <c r="X127" i="14" s="1"/>
  <c r="AA127" i="14" s="1"/>
  <c r="AD127" i="14" s="1"/>
  <c r="AG127" i="14" s="1"/>
  <c r="AJ127" i="14" s="1"/>
  <c r="AM127" i="14" s="1"/>
  <c r="AP127" i="14" s="1"/>
  <c r="AS127" i="14" s="1"/>
  <c r="AV127" i="14" s="1"/>
  <c r="AY127" i="14" s="1"/>
  <c r="BB127" i="14" s="1"/>
  <c r="BE127" i="14" s="1"/>
  <c r="BH127" i="14" s="1"/>
  <c r="BK127" i="14" s="1"/>
  <c r="BN127" i="14" s="1"/>
  <c r="BQ127" i="14" s="1"/>
  <c r="BT127" i="14" s="1"/>
  <c r="BW127" i="14" s="1"/>
  <c r="BZ127" i="14" s="1"/>
  <c r="CC127" i="14" s="1"/>
  <c r="CF127" i="14" s="1"/>
  <c r="CI127" i="14" s="1"/>
  <c r="CL127" i="14" s="1"/>
  <c r="CO127" i="14" s="1"/>
  <c r="CR127" i="14" s="1"/>
  <c r="CU127" i="14" s="1"/>
  <c r="CX127" i="14" s="1"/>
  <c r="DA127" i="14" s="1"/>
  <c r="DD127" i="14" s="1"/>
  <c r="DG127" i="14" s="1"/>
  <c r="DJ127" i="14" s="1"/>
  <c r="G127" i="14"/>
  <c r="E127" i="14"/>
  <c r="BI127" i="14" s="1"/>
  <c r="C127" i="14"/>
  <c r="A127" i="14"/>
  <c r="DH126" i="14"/>
  <c r="DE126" i="14"/>
  <c r="DB126" i="14"/>
  <c r="CY126" i="14"/>
  <c r="CV126" i="14"/>
  <c r="CS126" i="14"/>
  <c r="CP126" i="14"/>
  <c r="CM126" i="14"/>
  <c r="CJ126" i="14"/>
  <c r="CG126" i="14"/>
  <c r="CD126" i="14"/>
  <c r="CA126" i="14"/>
  <c r="BX126" i="14"/>
  <c r="BU126" i="14"/>
  <c r="BR126" i="14"/>
  <c r="BO126" i="14"/>
  <c r="BL126" i="14"/>
  <c r="BI126" i="14"/>
  <c r="BC126" i="14"/>
  <c r="AZ126" i="14"/>
  <c r="AW126" i="14"/>
  <c r="AT126" i="14"/>
  <c r="AQ126" i="14"/>
  <c r="AN126" i="14"/>
  <c r="AK126" i="14"/>
  <c r="AH126" i="14"/>
  <c r="AE126" i="14"/>
  <c r="AB126" i="14"/>
  <c r="Y126" i="14"/>
  <c r="V126" i="14"/>
  <c r="S126" i="14"/>
  <c r="P126" i="14"/>
  <c r="M126" i="14"/>
  <c r="J126" i="14"/>
  <c r="I126" i="14"/>
  <c r="L126" i="14" s="1"/>
  <c r="O126" i="14" s="1"/>
  <c r="R126" i="14" s="1"/>
  <c r="U126" i="14" s="1"/>
  <c r="X126" i="14" s="1"/>
  <c r="AA126" i="14" s="1"/>
  <c r="AD126" i="14" s="1"/>
  <c r="AG126" i="14" s="1"/>
  <c r="AJ126" i="14" s="1"/>
  <c r="AM126" i="14" s="1"/>
  <c r="AP126" i="14" s="1"/>
  <c r="AS126" i="14" s="1"/>
  <c r="AV126" i="14" s="1"/>
  <c r="AY126" i="14" s="1"/>
  <c r="BB126" i="14" s="1"/>
  <c r="BE126" i="14" s="1"/>
  <c r="BH126" i="14" s="1"/>
  <c r="BK126" i="14" s="1"/>
  <c r="BN126" i="14" s="1"/>
  <c r="BQ126" i="14" s="1"/>
  <c r="BT126" i="14" s="1"/>
  <c r="BW126" i="14" s="1"/>
  <c r="BZ126" i="14" s="1"/>
  <c r="CC126" i="14" s="1"/>
  <c r="CF126" i="14" s="1"/>
  <c r="CI126" i="14" s="1"/>
  <c r="CL126" i="14" s="1"/>
  <c r="CO126" i="14" s="1"/>
  <c r="CR126" i="14" s="1"/>
  <c r="CU126" i="14" s="1"/>
  <c r="CX126" i="14" s="1"/>
  <c r="DA126" i="14" s="1"/>
  <c r="DD126" i="14" s="1"/>
  <c r="DG126" i="14" s="1"/>
  <c r="DJ126" i="14" s="1"/>
  <c r="G126" i="14"/>
  <c r="E126" i="14"/>
  <c r="BF126" i="14" s="1"/>
  <c r="C126" i="14"/>
  <c r="A126" i="14"/>
  <c r="DH125" i="14"/>
  <c r="DE125" i="14"/>
  <c r="DB125" i="14"/>
  <c r="CY125" i="14"/>
  <c r="CV125" i="14"/>
  <c r="CS125" i="14"/>
  <c r="CP125" i="14"/>
  <c r="CM125" i="14"/>
  <c r="CJ125" i="14"/>
  <c r="CG125" i="14"/>
  <c r="CD125" i="14"/>
  <c r="CA125" i="14"/>
  <c r="BX125" i="14"/>
  <c r="BU125" i="14"/>
  <c r="BR125" i="14"/>
  <c r="BO125" i="14"/>
  <c r="BL125" i="14"/>
  <c r="BI125" i="14"/>
  <c r="BC125" i="14"/>
  <c r="AZ125" i="14"/>
  <c r="AW125" i="14"/>
  <c r="AT125" i="14"/>
  <c r="AQ125" i="14"/>
  <c r="AN125" i="14"/>
  <c r="AK125" i="14"/>
  <c r="AH125" i="14"/>
  <c r="AE125" i="14"/>
  <c r="AB125" i="14"/>
  <c r="Y125" i="14"/>
  <c r="V125" i="14"/>
  <c r="S125" i="14"/>
  <c r="P125" i="14"/>
  <c r="M125" i="14"/>
  <c r="J125" i="14"/>
  <c r="I125" i="14"/>
  <c r="L125" i="14" s="1"/>
  <c r="O125" i="14" s="1"/>
  <c r="R125" i="14" s="1"/>
  <c r="U125" i="14" s="1"/>
  <c r="X125" i="14" s="1"/>
  <c r="AA125" i="14" s="1"/>
  <c r="AD125" i="14" s="1"/>
  <c r="AG125" i="14" s="1"/>
  <c r="AJ125" i="14" s="1"/>
  <c r="AM125" i="14" s="1"/>
  <c r="AP125" i="14" s="1"/>
  <c r="AS125" i="14" s="1"/>
  <c r="AV125" i="14" s="1"/>
  <c r="AY125" i="14" s="1"/>
  <c r="BB125" i="14" s="1"/>
  <c r="BE125" i="14" s="1"/>
  <c r="BH125" i="14" s="1"/>
  <c r="BK125" i="14" s="1"/>
  <c r="BN125" i="14" s="1"/>
  <c r="BQ125" i="14" s="1"/>
  <c r="BT125" i="14" s="1"/>
  <c r="BW125" i="14" s="1"/>
  <c r="BZ125" i="14" s="1"/>
  <c r="CC125" i="14" s="1"/>
  <c r="CF125" i="14" s="1"/>
  <c r="CI125" i="14" s="1"/>
  <c r="CL125" i="14" s="1"/>
  <c r="CO125" i="14" s="1"/>
  <c r="CR125" i="14" s="1"/>
  <c r="CU125" i="14" s="1"/>
  <c r="CX125" i="14" s="1"/>
  <c r="DA125" i="14" s="1"/>
  <c r="DD125" i="14" s="1"/>
  <c r="DG125" i="14" s="1"/>
  <c r="DJ125" i="14" s="1"/>
  <c r="G125" i="14"/>
  <c r="E125" i="14"/>
  <c r="BF125" i="14" s="1"/>
  <c r="C125" i="14"/>
  <c r="A125" i="14"/>
  <c r="DH124" i="14"/>
  <c r="DE124" i="14"/>
  <c r="DB124" i="14"/>
  <c r="CY124" i="14"/>
  <c r="CV124" i="14"/>
  <c r="CS124" i="14"/>
  <c r="CP124" i="14"/>
  <c r="CM124" i="14"/>
  <c r="CJ124" i="14"/>
  <c r="CG124" i="14"/>
  <c r="CD124" i="14"/>
  <c r="CA124" i="14"/>
  <c r="BX124" i="14"/>
  <c r="BU124" i="14"/>
  <c r="BR124" i="14"/>
  <c r="BO124" i="14"/>
  <c r="BL124" i="14"/>
  <c r="BI124" i="14"/>
  <c r="BC124" i="14"/>
  <c r="AZ124" i="14"/>
  <c r="AW124" i="14"/>
  <c r="AT124" i="14"/>
  <c r="AQ124" i="14"/>
  <c r="AN124" i="14"/>
  <c r="AK124" i="14"/>
  <c r="AH124" i="14"/>
  <c r="AE124" i="14"/>
  <c r="AB124" i="14"/>
  <c r="Y124" i="14"/>
  <c r="V124" i="14"/>
  <c r="S124" i="14"/>
  <c r="P124" i="14"/>
  <c r="M124" i="14"/>
  <c r="J124" i="14"/>
  <c r="I124" i="14"/>
  <c r="L124" i="14" s="1"/>
  <c r="O124" i="14" s="1"/>
  <c r="R124" i="14" s="1"/>
  <c r="U124" i="14" s="1"/>
  <c r="X124" i="14" s="1"/>
  <c r="AA124" i="14" s="1"/>
  <c r="AD124" i="14" s="1"/>
  <c r="AG124" i="14" s="1"/>
  <c r="AJ124" i="14" s="1"/>
  <c r="AM124" i="14" s="1"/>
  <c r="AP124" i="14" s="1"/>
  <c r="AS124" i="14" s="1"/>
  <c r="AV124" i="14" s="1"/>
  <c r="AY124" i="14" s="1"/>
  <c r="BB124" i="14" s="1"/>
  <c r="BE124" i="14" s="1"/>
  <c r="BH124" i="14" s="1"/>
  <c r="BK124" i="14" s="1"/>
  <c r="BN124" i="14" s="1"/>
  <c r="BQ124" i="14" s="1"/>
  <c r="BT124" i="14" s="1"/>
  <c r="BW124" i="14" s="1"/>
  <c r="BZ124" i="14" s="1"/>
  <c r="CC124" i="14" s="1"/>
  <c r="CF124" i="14" s="1"/>
  <c r="CI124" i="14" s="1"/>
  <c r="CL124" i="14" s="1"/>
  <c r="CO124" i="14" s="1"/>
  <c r="CR124" i="14" s="1"/>
  <c r="CU124" i="14" s="1"/>
  <c r="CX124" i="14" s="1"/>
  <c r="DA124" i="14" s="1"/>
  <c r="DD124" i="14" s="1"/>
  <c r="DG124" i="14" s="1"/>
  <c r="DJ124" i="14" s="1"/>
  <c r="G124" i="14"/>
  <c r="E124" i="14"/>
  <c r="BF124" i="14" s="1"/>
  <c r="C124" i="14"/>
  <c r="A124" i="14"/>
  <c r="E123" i="14"/>
  <c r="A123" i="14"/>
  <c r="DH122" i="14"/>
  <c r="DE122" i="14"/>
  <c r="DB122" i="14"/>
  <c r="CY122" i="14"/>
  <c r="CV122" i="14"/>
  <c r="CS122" i="14"/>
  <c r="CP122" i="14"/>
  <c r="CM122" i="14"/>
  <c r="CJ122" i="14"/>
  <c r="CG122" i="14"/>
  <c r="CD122" i="14"/>
  <c r="CA122" i="14"/>
  <c r="BX122" i="14"/>
  <c r="BU122" i="14"/>
  <c r="BR122" i="14"/>
  <c r="BO122" i="14"/>
  <c r="BL122" i="14"/>
  <c r="BF122" i="14"/>
  <c r="BC122" i="14"/>
  <c r="AZ122" i="14"/>
  <c r="AW122" i="14"/>
  <c r="AT122" i="14"/>
  <c r="AQ122" i="14"/>
  <c r="AN122" i="14"/>
  <c r="AK122" i="14"/>
  <c r="AH122" i="14"/>
  <c r="AE122" i="14"/>
  <c r="AB122" i="14"/>
  <c r="Y122" i="14"/>
  <c r="V122" i="14"/>
  <c r="S122" i="14"/>
  <c r="P122" i="14"/>
  <c r="M122" i="14"/>
  <c r="J122" i="14"/>
  <c r="I122" i="14"/>
  <c r="L122" i="14" s="1"/>
  <c r="O122" i="14" s="1"/>
  <c r="R122" i="14" s="1"/>
  <c r="U122" i="14" s="1"/>
  <c r="X122" i="14" s="1"/>
  <c r="AA122" i="14" s="1"/>
  <c r="AD122" i="14" s="1"/>
  <c r="AG122" i="14" s="1"/>
  <c r="AJ122" i="14" s="1"/>
  <c r="AM122" i="14" s="1"/>
  <c r="AP122" i="14" s="1"/>
  <c r="AS122" i="14" s="1"/>
  <c r="AV122" i="14" s="1"/>
  <c r="AY122" i="14" s="1"/>
  <c r="BB122" i="14" s="1"/>
  <c r="BE122" i="14" s="1"/>
  <c r="BH122" i="14" s="1"/>
  <c r="BK122" i="14" s="1"/>
  <c r="BN122" i="14" s="1"/>
  <c r="BQ122" i="14" s="1"/>
  <c r="BT122" i="14" s="1"/>
  <c r="BW122" i="14" s="1"/>
  <c r="BZ122" i="14" s="1"/>
  <c r="CC122" i="14" s="1"/>
  <c r="CF122" i="14" s="1"/>
  <c r="CI122" i="14" s="1"/>
  <c r="CL122" i="14" s="1"/>
  <c r="CO122" i="14" s="1"/>
  <c r="CR122" i="14" s="1"/>
  <c r="CU122" i="14" s="1"/>
  <c r="CX122" i="14" s="1"/>
  <c r="DA122" i="14" s="1"/>
  <c r="DD122" i="14" s="1"/>
  <c r="DG122" i="14" s="1"/>
  <c r="DJ122" i="14" s="1"/>
  <c r="G122" i="14"/>
  <c r="E122" i="14"/>
  <c r="BI122" i="14" s="1"/>
  <c r="C122" i="14"/>
  <c r="A122" i="14"/>
  <c r="DH121" i="14"/>
  <c r="DE121" i="14"/>
  <c r="DB121" i="14"/>
  <c r="CY121" i="14"/>
  <c r="CV121" i="14"/>
  <c r="CS121" i="14"/>
  <c r="CP121" i="14"/>
  <c r="CM121" i="14"/>
  <c r="CJ121" i="14"/>
  <c r="CG121" i="14"/>
  <c r="CD121" i="14"/>
  <c r="CA121" i="14"/>
  <c r="BX121" i="14"/>
  <c r="BU121" i="14"/>
  <c r="BR121" i="14"/>
  <c r="BO121" i="14"/>
  <c r="BL121" i="14"/>
  <c r="BF121" i="14"/>
  <c r="BC121" i="14"/>
  <c r="AZ121" i="14"/>
  <c r="AW121" i="14"/>
  <c r="AT121" i="14"/>
  <c r="AQ121" i="14"/>
  <c r="AN121" i="14"/>
  <c r="AK121" i="14"/>
  <c r="AH121" i="14"/>
  <c r="AE121" i="14"/>
  <c r="AB121" i="14"/>
  <c r="Y121" i="14"/>
  <c r="V121" i="14"/>
  <c r="S121" i="14"/>
  <c r="P121" i="14"/>
  <c r="M121" i="14"/>
  <c r="J121" i="14"/>
  <c r="I121" i="14"/>
  <c r="L121" i="14" s="1"/>
  <c r="O121" i="14" s="1"/>
  <c r="R121" i="14" s="1"/>
  <c r="U121" i="14" s="1"/>
  <c r="X121" i="14" s="1"/>
  <c r="AA121" i="14" s="1"/>
  <c r="AD121" i="14" s="1"/>
  <c r="AG121" i="14" s="1"/>
  <c r="AJ121" i="14" s="1"/>
  <c r="AM121" i="14" s="1"/>
  <c r="AP121" i="14" s="1"/>
  <c r="AS121" i="14" s="1"/>
  <c r="AV121" i="14" s="1"/>
  <c r="AY121" i="14" s="1"/>
  <c r="BB121" i="14" s="1"/>
  <c r="BE121" i="14" s="1"/>
  <c r="BH121" i="14" s="1"/>
  <c r="BK121" i="14" s="1"/>
  <c r="BN121" i="14" s="1"/>
  <c r="BQ121" i="14" s="1"/>
  <c r="BT121" i="14" s="1"/>
  <c r="BW121" i="14" s="1"/>
  <c r="BZ121" i="14" s="1"/>
  <c r="CC121" i="14" s="1"/>
  <c r="CF121" i="14" s="1"/>
  <c r="CI121" i="14" s="1"/>
  <c r="CL121" i="14" s="1"/>
  <c r="CO121" i="14" s="1"/>
  <c r="CR121" i="14" s="1"/>
  <c r="CU121" i="14" s="1"/>
  <c r="CX121" i="14" s="1"/>
  <c r="DA121" i="14" s="1"/>
  <c r="DD121" i="14" s="1"/>
  <c r="DG121" i="14" s="1"/>
  <c r="DJ121" i="14" s="1"/>
  <c r="G121" i="14"/>
  <c r="E121" i="14"/>
  <c r="BI121" i="14" s="1"/>
  <c r="C121" i="14"/>
  <c r="A121" i="14"/>
  <c r="DH120" i="14"/>
  <c r="DE120" i="14"/>
  <c r="DB120" i="14"/>
  <c r="CY120" i="14"/>
  <c r="CV120" i="14"/>
  <c r="CS120" i="14"/>
  <c r="CP120" i="14"/>
  <c r="CM120" i="14"/>
  <c r="CJ120" i="14"/>
  <c r="CG120" i="14"/>
  <c r="CD120" i="14"/>
  <c r="CA120" i="14"/>
  <c r="BX120" i="14"/>
  <c r="BU120" i="14"/>
  <c r="BR120" i="14"/>
  <c r="BO120" i="14"/>
  <c r="BL120" i="14"/>
  <c r="BI120" i="14"/>
  <c r="BF120" i="14"/>
  <c r="BC120" i="14"/>
  <c r="AZ120" i="14"/>
  <c r="AW120" i="14"/>
  <c r="AT120" i="14"/>
  <c r="AQ120" i="14"/>
  <c r="AN120" i="14"/>
  <c r="AK120" i="14"/>
  <c r="AH120" i="14"/>
  <c r="AE120" i="14"/>
  <c r="AB120" i="14"/>
  <c r="Y120" i="14"/>
  <c r="V120" i="14"/>
  <c r="S120" i="14"/>
  <c r="P120" i="14"/>
  <c r="M120" i="14"/>
  <c r="J120" i="14"/>
  <c r="I120" i="14"/>
  <c r="L120" i="14" s="1"/>
  <c r="O120" i="14" s="1"/>
  <c r="R120" i="14" s="1"/>
  <c r="U120" i="14" s="1"/>
  <c r="X120" i="14" s="1"/>
  <c r="AA120" i="14" s="1"/>
  <c r="AD120" i="14" s="1"/>
  <c r="AG120" i="14" s="1"/>
  <c r="AJ120" i="14" s="1"/>
  <c r="AM120" i="14" s="1"/>
  <c r="AP120" i="14" s="1"/>
  <c r="AS120" i="14" s="1"/>
  <c r="AV120" i="14" s="1"/>
  <c r="AY120" i="14" s="1"/>
  <c r="BB120" i="14" s="1"/>
  <c r="BE120" i="14" s="1"/>
  <c r="BH120" i="14" s="1"/>
  <c r="BK120" i="14" s="1"/>
  <c r="BN120" i="14" s="1"/>
  <c r="BQ120" i="14" s="1"/>
  <c r="BT120" i="14" s="1"/>
  <c r="BW120" i="14" s="1"/>
  <c r="BZ120" i="14" s="1"/>
  <c r="CC120" i="14" s="1"/>
  <c r="CF120" i="14" s="1"/>
  <c r="CI120" i="14" s="1"/>
  <c r="CL120" i="14" s="1"/>
  <c r="CO120" i="14" s="1"/>
  <c r="CR120" i="14" s="1"/>
  <c r="CU120" i="14" s="1"/>
  <c r="CX120" i="14" s="1"/>
  <c r="DA120" i="14" s="1"/>
  <c r="DD120" i="14" s="1"/>
  <c r="DG120" i="14" s="1"/>
  <c r="DJ120" i="14" s="1"/>
  <c r="G120" i="14"/>
  <c r="E120" i="14"/>
  <c r="C120" i="14"/>
  <c r="A120" i="14"/>
  <c r="DH119" i="14"/>
  <c r="DE119" i="14"/>
  <c r="DB119" i="14"/>
  <c r="CY119" i="14"/>
  <c r="CV119" i="14"/>
  <c r="CS119" i="14"/>
  <c r="CP119" i="14"/>
  <c r="CM119" i="14"/>
  <c r="CJ119" i="14"/>
  <c r="CG119" i="14"/>
  <c r="CD119" i="14"/>
  <c r="CA119" i="14"/>
  <c r="BX119" i="14"/>
  <c r="BU119" i="14"/>
  <c r="BR119" i="14"/>
  <c r="BO119" i="14"/>
  <c r="BL119" i="14"/>
  <c r="BI119" i="14"/>
  <c r="BF119" i="14"/>
  <c r="BC119" i="14"/>
  <c r="AZ119" i="14"/>
  <c r="AW119" i="14"/>
  <c r="AT119" i="14"/>
  <c r="AQ119" i="14"/>
  <c r="AN119" i="14"/>
  <c r="AK119" i="14"/>
  <c r="AH119" i="14"/>
  <c r="AE119" i="14"/>
  <c r="AB119" i="14"/>
  <c r="Y119" i="14"/>
  <c r="V119" i="14"/>
  <c r="S119" i="14"/>
  <c r="P119" i="14"/>
  <c r="M119" i="14"/>
  <c r="J119" i="14"/>
  <c r="I119" i="14"/>
  <c r="L119" i="14" s="1"/>
  <c r="O119" i="14" s="1"/>
  <c r="R119" i="14" s="1"/>
  <c r="U119" i="14" s="1"/>
  <c r="X119" i="14" s="1"/>
  <c r="AA119" i="14" s="1"/>
  <c r="AD119" i="14" s="1"/>
  <c r="AG119" i="14" s="1"/>
  <c r="AJ119" i="14" s="1"/>
  <c r="AM119" i="14" s="1"/>
  <c r="AP119" i="14" s="1"/>
  <c r="AS119" i="14" s="1"/>
  <c r="AV119" i="14" s="1"/>
  <c r="AY119" i="14" s="1"/>
  <c r="BB119" i="14" s="1"/>
  <c r="BE119" i="14" s="1"/>
  <c r="BH119" i="14" s="1"/>
  <c r="BK119" i="14" s="1"/>
  <c r="BN119" i="14" s="1"/>
  <c r="BQ119" i="14" s="1"/>
  <c r="BT119" i="14" s="1"/>
  <c r="BW119" i="14" s="1"/>
  <c r="BZ119" i="14" s="1"/>
  <c r="CC119" i="14" s="1"/>
  <c r="CF119" i="14" s="1"/>
  <c r="CI119" i="14" s="1"/>
  <c r="CL119" i="14" s="1"/>
  <c r="CO119" i="14" s="1"/>
  <c r="CR119" i="14" s="1"/>
  <c r="CU119" i="14" s="1"/>
  <c r="CX119" i="14" s="1"/>
  <c r="DA119" i="14" s="1"/>
  <c r="DD119" i="14" s="1"/>
  <c r="DG119" i="14" s="1"/>
  <c r="DJ119" i="14" s="1"/>
  <c r="G119" i="14"/>
  <c r="E119" i="14"/>
  <c r="C119" i="14"/>
  <c r="A119" i="14"/>
  <c r="DH118" i="14"/>
  <c r="DE118" i="14"/>
  <c r="DB118" i="14"/>
  <c r="CY118" i="14"/>
  <c r="CV118" i="14"/>
  <c r="CS118" i="14"/>
  <c r="CP118" i="14"/>
  <c r="CM118" i="14"/>
  <c r="CJ118" i="14"/>
  <c r="CG118" i="14"/>
  <c r="CD118" i="14"/>
  <c r="CA118" i="14"/>
  <c r="BX118" i="14"/>
  <c r="BU118" i="14"/>
  <c r="BR118" i="14"/>
  <c r="BO118" i="14"/>
  <c r="BL118" i="14"/>
  <c r="BI118" i="14"/>
  <c r="BF118" i="14"/>
  <c r="BC118" i="14"/>
  <c r="AZ118" i="14"/>
  <c r="AW118" i="14"/>
  <c r="AT118" i="14"/>
  <c r="AQ118" i="14"/>
  <c r="AN118" i="14"/>
  <c r="AK118" i="14"/>
  <c r="AH118" i="14"/>
  <c r="AE118" i="14"/>
  <c r="AB118" i="14"/>
  <c r="Y118" i="14"/>
  <c r="V118" i="14"/>
  <c r="S118" i="14"/>
  <c r="P118" i="14"/>
  <c r="M118" i="14"/>
  <c r="J118" i="14"/>
  <c r="I118" i="14"/>
  <c r="L118" i="14" s="1"/>
  <c r="O118" i="14" s="1"/>
  <c r="R118" i="14" s="1"/>
  <c r="U118" i="14" s="1"/>
  <c r="X118" i="14" s="1"/>
  <c r="AA118" i="14" s="1"/>
  <c r="AD118" i="14" s="1"/>
  <c r="AG118" i="14" s="1"/>
  <c r="AJ118" i="14" s="1"/>
  <c r="AM118" i="14" s="1"/>
  <c r="AP118" i="14" s="1"/>
  <c r="AS118" i="14" s="1"/>
  <c r="AV118" i="14" s="1"/>
  <c r="AY118" i="14" s="1"/>
  <c r="BB118" i="14" s="1"/>
  <c r="BE118" i="14" s="1"/>
  <c r="BH118" i="14" s="1"/>
  <c r="BK118" i="14" s="1"/>
  <c r="BN118" i="14" s="1"/>
  <c r="BQ118" i="14" s="1"/>
  <c r="BT118" i="14" s="1"/>
  <c r="BW118" i="14" s="1"/>
  <c r="BZ118" i="14" s="1"/>
  <c r="CC118" i="14" s="1"/>
  <c r="CF118" i="14" s="1"/>
  <c r="CI118" i="14" s="1"/>
  <c r="CL118" i="14" s="1"/>
  <c r="CO118" i="14" s="1"/>
  <c r="CR118" i="14" s="1"/>
  <c r="CU118" i="14" s="1"/>
  <c r="CX118" i="14" s="1"/>
  <c r="DA118" i="14" s="1"/>
  <c r="DD118" i="14" s="1"/>
  <c r="DG118" i="14" s="1"/>
  <c r="DJ118" i="14" s="1"/>
  <c r="G118" i="14"/>
  <c r="E118" i="14"/>
  <c r="C118" i="14"/>
  <c r="A118" i="14"/>
  <c r="DH117" i="14"/>
  <c r="DE117" i="14"/>
  <c r="DB117" i="14"/>
  <c r="CY117" i="14"/>
  <c r="CV117" i="14"/>
  <c r="CS117" i="14"/>
  <c r="CP117" i="14"/>
  <c r="CM117" i="14"/>
  <c r="CJ117" i="14"/>
  <c r="CG117" i="14"/>
  <c r="CD117" i="14"/>
  <c r="CA117" i="14"/>
  <c r="BX117" i="14"/>
  <c r="BU117" i="14"/>
  <c r="BR117" i="14"/>
  <c r="BO117" i="14"/>
  <c r="BL117" i="14"/>
  <c r="BF117" i="14"/>
  <c r="BC117" i="14"/>
  <c r="AZ117" i="14"/>
  <c r="AW117" i="14"/>
  <c r="AT117" i="14"/>
  <c r="AQ117" i="14"/>
  <c r="AN117" i="14"/>
  <c r="AK117" i="14"/>
  <c r="AH117" i="14"/>
  <c r="AE117" i="14"/>
  <c r="AB117" i="14"/>
  <c r="Y117" i="14"/>
  <c r="V117" i="14"/>
  <c r="S117" i="14"/>
  <c r="P117" i="14"/>
  <c r="M117" i="14"/>
  <c r="J117" i="14"/>
  <c r="I117" i="14"/>
  <c r="L117" i="14" s="1"/>
  <c r="O117" i="14" s="1"/>
  <c r="R117" i="14" s="1"/>
  <c r="U117" i="14" s="1"/>
  <c r="X117" i="14" s="1"/>
  <c r="AA117" i="14" s="1"/>
  <c r="AD117" i="14" s="1"/>
  <c r="AG117" i="14" s="1"/>
  <c r="AJ117" i="14" s="1"/>
  <c r="AM117" i="14" s="1"/>
  <c r="AP117" i="14" s="1"/>
  <c r="AS117" i="14" s="1"/>
  <c r="AV117" i="14" s="1"/>
  <c r="AY117" i="14" s="1"/>
  <c r="BB117" i="14" s="1"/>
  <c r="BE117" i="14" s="1"/>
  <c r="BH117" i="14" s="1"/>
  <c r="BK117" i="14" s="1"/>
  <c r="BN117" i="14" s="1"/>
  <c r="BQ117" i="14" s="1"/>
  <c r="BT117" i="14" s="1"/>
  <c r="BW117" i="14" s="1"/>
  <c r="BZ117" i="14" s="1"/>
  <c r="CC117" i="14" s="1"/>
  <c r="CF117" i="14" s="1"/>
  <c r="CI117" i="14" s="1"/>
  <c r="CL117" i="14" s="1"/>
  <c r="CO117" i="14" s="1"/>
  <c r="CR117" i="14" s="1"/>
  <c r="CU117" i="14" s="1"/>
  <c r="CX117" i="14" s="1"/>
  <c r="DA117" i="14" s="1"/>
  <c r="DD117" i="14" s="1"/>
  <c r="DG117" i="14" s="1"/>
  <c r="DJ117" i="14" s="1"/>
  <c r="G117" i="14"/>
  <c r="E117" i="14"/>
  <c r="BI117" i="14" s="1"/>
  <c r="C117" i="14"/>
  <c r="A117" i="14"/>
  <c r="DH116" i="14"/>
  <c r="DE116" i="14"/>
  <c r="DB116" i="14"/>
  <c r="CY116" i="14"/>
  <c r="CV116" i="14"/>
  <c r="CS116" i="14"/>
  <c r="CP116" i="14"/>
  <c r="CM116" i="14"/>
  <c r="CJ116" i="14"/>
  <c r="CG116" i="14"/>
  <c r="CD116" i="14"/>
  <c r="CA116" i="14"/>
  <c r="BX116" i="14"/>
  <c r="BU116" i="14"/>
  <c r="BR116" i="14"/>
  <c r="BO116" i="14"/>
  <c r="BL116" i="14"/>
  <c r="BF116" i="14"/>
  <c r="BC116" i="14"/>
  <c r="AZ116" i="14"/>
  <c r="AW116" i="14"/>
  <c r="AT116" i="14"/>
  <c r="AQ116" i="14"/>
  <c r="AN116" i="14"/>
  <c r="AK116" i="14"/>
  <c r="AH116" i="14"/>
  <c r="AE116" i="14"/>
  <c r="AB116" i="14"/>
  <c r="Y116" i="14"/>
  <c r="V116" i="14"/>
  <c r="S116" i="14"/>
  <c r="P116" i="14"/>
  <c r="M116" i="14"/>
  <c r="J116" i="14"/>
  <c r="I116" i="14"/>
  <c r="L116" i="14" s="1"/>
  <c r="O116" i="14" s="1"/>
  <c r="R116" i="14" s="1"/>
  <c r="U116" i="14" s="1"/>
  <c r="X116" i="14" s="1"/>
  <c r="AA116" i="14" s="1"/>
  <c r="AD116" i="14" s="1"/>
  <c r="AG116" i="14" s="1"/>
  <c r="AJ116" i="14" s="1"/>
  <c r="AM116" i="14" s="1"/>
  <c r="AP116" i="14" s="1"/>
  <c r="AS116" i="14" s="1"/>
  <c r="AV116" i="14" s="1"/>
  <c r="AY116" i="14" s="1"/>
  <c r="BB116" i="14" s="1"/>
  <c r="BE116" i="14" s="1"/>
  <c r="BH116" i="14" s="1"/>
  <c r="BK116" i="14" s="1"/>
  <c r="BN116" i="14" s="1"/>
  <c r="BQ116" i="14" s="1"/>
  <c r="BT116" i="14" s="1"/>
  <c r="BW116" i="14" s="1"/>
  <c r="BZ116" i="14" s="1"/>
  <c r="CC116" i="14" s="1"/>
  <c r="CF116" i="14" s="1"/>
  <c r="CI116" i="14" s="1"/>
  <c r="CL116" i="14" s="1"/>
  <c r="CO116" i="14" s="1"/>
  <c r="CR116" i="14" s="1"/>
  <c r="CU116" i="14" s="1"/>
  <c r="CX116" i="14" s="1"/>
  <c r="DA116" i="14" s="1"/>
  <c r="DD116" i="14" s="1"/>
  <c r="DG116" i="14" s="1"/>
  <c r="DJ116" i="14" s="1"/>
  <c r="G116" i="14"/>
  <c r="E116" i="14"/>
  <c r="BI116" i="14" s="1"/>
  <c r="C116" i="14"/>
  <c r="A116" i="14"/>
  <c r="DH115" i="14"/>
  <c r="DE115" i="14"/>
  <c r="DB115" i="14"/>
  <c r="CY115" i="14"/>
  <c r="CV115" i="14"/>
  <c r="CS115" i="14"/>
  <c r="CP115" i="14"/>
  <c r="CM115" i="14"/>
  <c r="CJ115" i="14"/>
  <c r="CG115" i="14"/>
  <c r="CD115" i="14"/>
  <c r="CA115" i="14"/>
  <c r="BX115" i="14"/>
  <c r="BU115" i="14"/>
  <c r="BR115" i="14"/>
  <c r="BO115" i="14"/>
  <c r="BL115" i="14"/>
  <c r="BI115" i="14"/>
  <c r="BF115" i="14"/>
  <c r="BC115" i="14"/>
  <c r="AZ115" i="14"/>
  <c r="AW115" i="14"/>
  <c r="AT115" i="14"/>
  <c r="AQ115" i="14"/>
  <c r="AN115" i="14"/>
  <c r="AK115" i="14"/>
  <c r="AH115" i="14"/>
  <c r="AE115" i="14"/>
  <c r="AB115" i="14"/>
  <c r="Y115" i="14"/>
  <c r="V115" i="14"/>
  <c r="S115" i="14"/>
  <c r="P115" i="14"/>
  <c r="M115" i="14"/>
  <c r="J115" i="14"/>
  <c r="I115" i="14"/>
  <c r="L115" i="14" s="1"/>
  <c r="O115" i="14" s="1"/>
  <c r="R115" i="14" s="1"/>
  <c r="U115" i="14" s="1"/>
  <c r="X115" i="14" s="1"/>
  <c r="AA115" i="14" s="1"/>
  <c r="AD115" i="14" s="1"/>
  <c r="AG115" i="14" s="1"/>
  <c r="AJ115" i="14" s="1"/>
  <c r="AM115" i="14" s="1"/>
  <c r="AP115" i="14" s="1"/>
  <c r="AS115" i="14" s="1"/>
  <c r="AV115" i="14" s="1"/>
  <c r="AY115" i="14" s="1"/>
  <c r="BB115" i="14" s="1"/>
  <c r="BE115" i="14" s="1"/>
  <c r="BH115" i="14" s="1"/>
  <c r="BK115" i="14" s="1"/>
  <c r="BN115" i="14" s="1"/>
  <c r="BQ115" i="14" s="1"/>
  <c r="BT115" i="14" s="1"/>
  <c r="BW115" i="14" s="1"/>
  <c r="BZ115" i="14" s="1"/>
  <c r="CC115" i="14" s="1"/>
  <c r="CF115" i="14" s="1"/>
  <c r="CI115" i="14" s="1"/>
  <c r="CL115" i="14" s="1"/>
  <c r="CO115" i="14" s="1"/>
  <c r="CR115" i="14" s="1"/>
  <c r="CU115" i="14" s="1"/>
  <c r="CX115" i="14" s="1"/>
  <c r="DA115" i="14" s="1"/>
  <c r="DD115" i="14" s="1"/>
  <c r="DG115" i="14" s="1"/>
  <c r="DJ115" i="14" s="1"/>
  <c r="G115" i="14"/>
  <c r="E115" i="14"/>
  <c r="C115" i="14"/>
  <c r="A115" i="14"/>
  <c r="DH114" i="14"/>
  <c r="DE114" i="14"/>
  <c r="DB114" i="14"/>
  <c r="CY114" i="14"/>
  <c r="CV114" i="14"/>
  <c r="CS114" i="14"/>
  <c r="CP114" i="14"/>
  <c r="CM114" i="14"/>
  <c r="CJ114" i="14"/>
  <c r="CG114" i="14"/>
  <c r="CD114" i="14"/>
  <c r="CA114" i="14"/>
  <c r="BX114" i="14"/>
  <c r="BU114" i="14"/>
  <c r="BR114" i="14"/>
  <c r="BO114" i="14"/>
  <c r="BL114" i="14"/>
  <c r="BI114" i="14"/>
  <c r="BF114" i="14"/>
  <c r="BC114" i="14"/>
  <c r="AZ114" i="14"/>
  <c r="AW114" i="14"/>
  <c r="AT114" i="14"/>
  <c r="AQ114" i="14"/>
  <c r="AN114" i="14"/>
  <c r="AK114" i="14"/>
  <c r="AH114" i="14"/>
  <c r="AE114" i="14"/>
  <c r="AB114" i="14"/>
  <c r="Y114" i="14"/>
  <c r="V114" i="14"/>
  <c r="S114" i="14"/>
  <c r="P114" i="14"/>
  <c r="M114" i="14"/>
  <c r="J114" i="14"/>
  <c r="I114" i="14"/>
  <c r="L114" i="14" s="1"/>
  <c r="O114" i="14" s="1"/>
  <c r="R114" i="14" s="1"/>
  <c r="U114" i="14" s="1"/>
  <c r="X114" i="14" s="1"/>
  <c r="AA114" i="14" s="1"/>
  <c r="AD114" i="14" s="1"/>
  <c r="AG114" i="14" s="1"/>
  <c r="AJ114" i="14" s="1"/>
  <c r="AM114" i="14" s="1"/>
  <c r="AP114" i="14" s="1"/>
  <c r="AS114" i="14" s="1"/>
  <c r="AV114" i="14" s="1"/>
  <c r="AY114" i="14" s="1"/>
  <c r="BB114" i="14" s="1"/>
  <c r="BE114" i="14" s="1"/>
  <c r="BH114" i="14" s="1"/>
  <c r="BK114" i="14" s="1"/>
  <c r="BN114" i="14" s="1"/>
  <c r="BQ114" i="14" s="1"/>
  <c r="BT114" i="14" s="1"/>
  <c r="BW114" i="14" s="1"/>
  <c r="BZ114" i="14" s="1"/>
  <c r="CC114" i="14" s="1"/>
  <c r="CF114" i="14" s="1"/>
  <c r="CI114" i="14" s="1"/>
  <c r="CL114" i="14" s="1"/>
  <c r="CO114" i="14" s="1"/>
  <c r="CR114" i="14" s="1"/>
  <c r="CU114" i="14" s="1"/>
  <c r="CX114" i="14" s="1"/>
  <c r="DA114" i="14" s="1"/>
  <c r="DD114" i="14" s="1"/>
  <c r="DG114" i="14" s="1"/>
  <c r="DJ114" i="14" s="1"/>
  <c r="G114" i="14"/>
  <c r="E114" i="14"/>
  <c r="C114" i="14"/>
  <c r="A114" i="14"/>
  <c r="DH113" i="14"/>
  <c r="DE113" i="14"/>
  <c r="DB113" i="14"/>
  <c r="CY113" i="14"/>
  <c r="CV113" i="14"/>
  <c r="CS113" i="14"/>
  <c r="CP113" i="14"/>
  <c r="CM113" i="14"/>
  <c r="CJ113" i="14"/>
  <c r="CG113" i="14"/>
  <c r="CD113" i="14"/>
  <c r="CA113" i="14"/>
  <c r="BX113" i="14"/>
  <c r="BU113" i="14"/>
  <c r="BR113" i="14"/>
  <c r="BO113" i="14"/>
  <c r="BL113" i="14"/>
  <c r="BI113" i="14"/>
  <c r="BC113" i="14"/>
  <c r="AZ113" i="14"/>
  <c r="AW113" i="14"/>
  <c r="AT113" i="14"/>
  <c r="AQ113" i="14"/>
  <c r="AN113" i="14"/>
  <c r="AK113" i="14"/>
  <c r="AH113" i="14"/>
  <c r="AE113" i="14"/>
  <c r="AB113" i="14"/>
  <c r="Y113" i="14"/>
  <c r="V113" i="14"/>
  <c r="S113" i="14"/>
  <c r="P113" i="14"/>
  <c r="M113" i="14"/>
  <c r="J113" i="14"/>
  <c r="I113" i="14"/>
  <c r="L113" i="14" s="1"/>
  <c r="O113" i="14" s="1"/>
  <c r="R113" i="14" s="1"/>
  <c r="U113" i="14" s="1"/>
  <c r="X113" i="14" s="1"/>
  <c r="AA113" i="14" s="1"/>
  <c r="AD113" i="14" s="1"/>
  <c r="AG113" i="14" s="1"/>
  <c r="AJ113" i="14" s="1"/>
  <c r="AM113" i="14" s="1"/>
  <c r="AP113" i="14" s="1"/>
  <c r="AS113" i="14" s="1"/>
  <c r="AV113" i="14" s="1"/>
  <c r="AY113" i="14" s="1"/>
  <c r="BB113" i="14" s="1"/>
  <c r="BE113" i="14" s="1"/>
  <c r="BH113" i="14" s="1"/>
  <c r="BK113" i="14" s="1"/>
  <c r="BN113" i="14" s="1"/>
  <c r="BQ113" i="14" s="1"/>
  <c r="BT113" i="14" s="1"/>
  <c r="BW113" i="14" s="1"/>
  <c r="BZ113" i="14" s="1"/>
  <c r="CC113" i="14" s="1"/>
  <c r="CF113" i="14" s="1"/>
  <c r="CI113" i="14" s="1"/>
  <c r="CL113" i="14" s="1"/>
  <c r="CO113" i="14" s="1"/>
  <c r="CR113" i="14" s="1"/>
  <c r="CU113" i="14" s="1"/>
  <c r="CX113" i="14" s="1"/>
  <c r="DA113" i="14" s="1"/>
  <c r="DD113" i="14" s="1"/>
  <c r="DG113" i="14" s="1"/>
  <c r="DJ113" i="14" s="1"/>
  <c r="G113" i="14"/>
  <c r="E113" i="14"/>
  <c r="BF113" i="14" s="1"/>
  <c r="C113" i="14"/>
  <c r="A113" i="14"/>
  <c r="DH112" i="14"/>
  <c r="DE112" i="14"/>
  <c r="DB112" i="14"/>
  <c r="CY112" i="14"/>
  <c r="CV112" i="14"/>
  <c r="CS112" i="14"/>
  <c r="CP112" i="14"/>
  <c r="CM112" i="14"/>
  <c r="CJ112" i="14"/>
  <c r="CG112" i="14"/>
  <c r="CD112" i="14"/>
  <c r="CA112" i="14"/>
  <c r="BX112" i="14"/>
  <c r="BU112" i="14"/>
  <c r="BR112" i="14"/>
  <c r="BO112" i="14"/>
  <c r="BL112" i="14"/>
  <c r="BI112" i="14"/>
  <c r="BF112" i="14"/>
  <c r="BC112" i="14"/>
  <c r="AZ112" i="14"/>
  <c r="AW112" i="14"/>
  <c r="AT112" i="14"/>
  <c r="AQ112" i="14"/>
  <c r="AN112" i="14"/>
  <c r="AK112" i="14"/>
  <c r="AH112" i="14"/>
  <c r="AE112" i="14"/>
  <c r="AB112" i="14"/>
  <c r="Y112" i="14"/>
  <c r="V112" i="14"/>
  <c r="S112" i="14"/>
  <c r="P112" i="14"/>
  <c r="M112" i="14"/>
  <c r="J112" i="14"/>
  <c r="I112" i="14"/>
  <c r="L112" i="14" s="1"/>
  <c r="O112" i="14" s="1"/>
  <c r="R112" i="14" s="1"/>
  <c r="U112" i="14" s="1"/>
  <c r="X112" i="14" s="1"/>
  <c r="AA112" i="14" s="1"/>
  <c r="AD112" i="14" s="1"/>
  <c r="AG112" i="14" s="1"/>
  <c r="AJ112" i="14" s="1"/>
  <c r="AM112" i="14" s="1"/>
  <c r="AP112" i="14" s="1"/>
  <c r="AS112" i="14" s="1"/>
  <c r="AV112" i="14" s="1"/>
  <c r="AY112" i="14" s="1"/>
  <c r="BB112" i="14" s="1"/>
  <c r="BE112" i="14" s="1"/>
  <c r="BH112" i="14" s="1"/>
  <c r="BK112" i="14" s="1"/>
  <c r="BN112" i="14" s="1"/>
  <c r="BQ112" i="14" s="1"/>
  <c r="BT112" i="14" s="1"/>
  <c r="BW112" i="14" s="1"/>
  <c r="BZ112" i="14" s="1"/>
  <c r="CC112" i="14" s="1"/>
  <c r="CF112" i="14" s="1"/>
  <c r="CI112" i="14" s="1"/>
  <c r="CL112" i="14" s="1"/>
  <c r="CO112" i="14" s="1"/>
  <c r="CR112" i="14" s="1"/>
  <c r="CU112" i="14" s="1"/>
  <c r="CX112" i="14" s="1"/>
  <c r="DA112" i="14" s="1"/>
  <c r="DD112" i="14" s="1"/>
  <c r="DG112" i="14" s="1"/>
  <c r="DJ112" i="14" s="1"/>
  <c r="G112" i="14"/>
  <c r="E112" i="14"/>
  <c r="C112" i="14"/>
  <c r="A112" i="14"/>
  <c r="E111" i="14"/>
  <c r="A111" i="14"/>
  <c r="DH110" i="14"/>
  <c r="DE110" i="14"/>
  <c r="DB110" i="14"/>
  <c r="CY110" i="14"/>
  <c r="CV110" i="14"/>
  <c r="CS110" i="14"/>
  <c r="CP110" i="14"/>
  <c r="CM110" i="14"/>
  <c r="CJ110" i="14"/>
  <c r="CG110" i="14"/>
  <c r="CD110" i="14"/>
  <c r="CA110" i="14"/>
  <c r="BX110" i="14"/>
  <c r="BU110" i="14"/>
  <c r="BR110" i="14"/>
  <c r="BO110" i="14"/>
  <c r="BL110" i="14"/>
  <c r="BI110" i="14"/>
  <c r="BC110" i="14"/>
  <c r="AZ110" i="14"/>
  <c r="AW110" i="14"/>
  <c r="AT110" i="14"/>
  <c r="AQ110" i="14"/>
  <c r="AN110" i="14"/>
  <c r="AK110" i="14"/>
  <c r="AH110" i="14"/>
  <c r="AE110" i="14"/>
  <c r="AB110" i="14"/>
  <c r="Y110" i="14"/>
  <c r="V110" i="14"/>
  <c r="S110" i="14"/>
  <c r="P110" i="14"/>
  <c r="M110" i="14"/>
  <c r="J110" i="14"/>
  <c r="I110" i="14"/>
  <c r="L110" i="14" s="1"/>
  <c r="O110" i="14" s="1"/>
  <c r="R110" i="14" s="1"/>
  <c r="U110" i="14" s="1"/>
  <c r="X110" i="14" s="1"/>
  <c r="AA110" i="14" s="1"/>
  <c r="AD110" i="14" s="1"/>
  <c r="AG110" i="14" s="1"/>
  <c r="AJ110" i="14" s="1"/>
  <c r="AM110" i="14" s="1"/>
  <c r="AP110" i="14" s="1"/>
  <c r="AS110" i="14" s="1"/>
  <c r="AV110" i="14" s="1"/>
  <c r="AY110" i="14" s="1"/>
  <c r="BB110" i="14" s="1"/>
  <c r="BE110" i="14" s="1"/>
  <c r="BH110" i="14" s="1"/>
  <c r="BK110" i="14" s="1"/>
  <c r="BN110" i="14" s="1"/>
  <c r="BQ110" i="14" s="1"/>
  <c r="BT110" i="14" s="1"/>
  <c r="BW110" i="14" s="1"/>
  <c r="BZ110" i="14" s="1"/>
  <c r="CC110" i="14" s="1"/>
  <c r="CF110" i="14" s="1"/>
  <c r="CI110" i="14" s="1"/>
  <c r="CL110" i="14" s="1"/>
  <c r="CO110" i="14" s="1"/>
  <c r="CR110" i="14" s="1"/>
  <c r="CU110" i="14" s="1"/>
  <c r="CX110" i="14" s="1"/>
  <c r="DA110" i="14" s="1"/>
  <c r="DD110" i="14" s="1"/>
  <c r="DG110" i="14" s="1"/>
  <c r="DJ110" i="14" s="1"/>
  <c r="G110" i="14"/>
  <c r="E110" i="14"/>
  <c r="BF110" i="14" s="1"/>
  <c r="C110" i="14"/>
  <c r="A110" i="14"/>
  <c r="DH109" i="14"/>
  <c r="DE109" i="14"/>
  <c r="DB109" i="14"/>
  <c r="CY109" i="14"/>
  <c r="CV109" i="14"/>
  <c r="CS109" i="14"/>
  <c r="CP109" i="14"/>
  <c r="CM109" i="14"/>
  <c r="CJ109" i="14"/>
  <c r="CG109" i="14"/>
  <c r="CD109" i="14"/>
  <c r="CA109" i="14"/>
  <c r="BX109" i="14"/>
  <c r="BU109" i="14"/>
  <c r="BR109" i="14"/>
  <c r="BO109" i="14"/>
  <c r="BL109" i="14"/>
  <c r="BI109" i="14"/>
  <c r="BC109" i="14"/>
  <c r="AZ109" i="14"/>
  <c r="AW109" i="14"/>
  <c r="AT109" i="14"/>
  <c r="AQ109" i="14"/>
  <c r="AN109" i="14"/>
  <c r="AK109" i="14"/>
  <c r="AH109" i="14"/>
  <c r="AE109" i="14"/>
  <c r="AB109" i="14"/>
  <c r="Y109" i="14"/>
  <c r="V109" i="14"/>
  <c r="S109" i="14"/>
  <c r="P109" i="14"/>
  <c r="M109" i="14"/>
  <c r="J109" i="14"/>
  <c r="I109" i="14"/>
  <c r="L109" i="14" s="1"/>
  <c r="O109" i="14" s="1"/>
  <c r="R109" i="14" s="1"/>
  <c r="U109" i="14" s="1"/>
  <c r="X109" i="14" s="1"/>
  <c r="AA109" i="14" s="1"/>
  <c r="AD109" i="14" s="1"/>
  <c r="AG109" i="14" s="1"/>
  <c r="AJ109" i="14" s="1"/>
  <c r="AM109" i="14" s="1"/>
  <c r="AP109" i="14" s="1"/>
  <c r="AS109" i="14" s="1"/>
  <c r="AV109" i="14" s="1"/>
  <c r="AY109" i="14" s="1"/>
  <c r="BB109" i="14" s="1"/>
  <c r="BE109" i="14" s="1"/>
  <c r="BH109" i="14" s="1"/>
  <c r="BK109" i="14" s="1"/>
  <c r="BN109" i="14" s="1"/>
  <c r="BQ109" i="14" s="1"/>
  <c r="BT109" i="14" s="1"/>
  <c r="BW109" i="14" s="1"/>
  <c r="BZ109" i="14" s="1"/>
  <c r="CC109" i="14" s="1"/>
  <c r="CF109" i="14" s="1"/>
  <c r="CI109" i="14" s="1"/>
  <c r="CL109" i="14" s="1"/>
  <c r="CO109" i="14" s="1"/>
  <c r="CR109" i="14" s="1"/>
  <c r="CU109" i="14" s="1"/>
  <c r="CX109" i="14" s="1"/>
  <c r="DA109" i="14" s="1"/>
  <c r="DD109" i="14" s="1"/>
  <c r="DG109" i="14" s="1"/>
  <c r="DJ109" i="14" s="1"/>
  <c r="G109" i="14"/>
  <c r="E109" i="14"/>
  <c r="BF109" i="14" s="1"/>
  <c r="C109" i="14"/>
  <c r="A109" i="14"/>
  <c r="DH108" i="14"/>
  <c r="DE108" i="14"/>
  <c r="DB108" i="14"/>
  <c r="CY108" i="14"/>
  <c r="CV108" i="14"/>
  <c r="CS108" i="14"/>
  <c r="CP108" i="14"/>
  <c r="CM108" i="14"/>
  <c r="CJ108" i="14"/>
  <c r="CG108" i="14"/>
  <c r="CD108" i="14"/>
  <c r="CA108" i="14"/>
  <c r="BX108" i="14"/>
  <c r="BU108" i="14"/>
  <c r="BR108" i="14"/>
  <c r="BO108" i="14"/>
  <c r="BL108" i="14"/>
  <c r="BI108" i="14"/>
  <c r="BF108" i="14"/>
  <c r="BC108" i="14"/>
  <c r="AZ108" i="14"/>
  <c r="AW108" i="14"/>
  <c r="AT108" i="14"/>
  <c r="AQ108" i="14"/>
  <c r="AN108" i="14"/>
  <c r="AK108" i="14"/>
  <c r="AH108" i="14"/>
  <c r="AE108" i="14"/>
  <c r="AB108" i="14"/>
  <c r="Y108" i="14"/>
  <c r="V108" i="14"/>
  <c r="S108" i="14"/>
  <c r="P108" i="14"/>
  <c r="M108" i="14"/>
  <c r="J108" i="14"/>
  <c r="I108" i="14"/>
  <c r="L108" i="14" s="1"/>
  <c r="O108" i="14" s="1"/>
  <c r="R108" i="14" s="1"/>
  <c r="U108" i="14" s="1"/>
  <c r="X108" i="14" s="1"/>
  <c r="AA108" i="14" s="1"/>
  <c r="AD108" i="14" s="1"/>
  <c r="AG108" i="14" s="1"/>
  <c r="AJ108" i="14" s="1"/>
  <c r="AM108" i="14" s="1"/>
  <c r="AP108" i="14" s="1"/>
  <c r="AS108" i="14" s="1"/>
  <c r="AV108" i="14" s="1"/>
  <c r="AY108" i="14" s="1"/>
  <c r="BB108" i="14" s="1"/>
  <c r="BE108" i="14" s="1"/>
  <c r="BH108" i="14" s="1"/>
  <c r="BK108" i="14" s="1"/>
  <c r="BN108" i="14" s="1"/>
  <c r="BQ108" i="14" s="1"/>
  <c r="BT108" i="14" s="1"/>
  <c r="BW108" i="14" s="1"/>
  <c r="BZ108" i="14" s="1"/>
  <c r="CC108" i="14" s="1"/>
  <c r="CF108" i="14" s="1"/>
  <c r="CI108" i="14" s="1"/>
  <c r="CL108" i="14" s="1"/>
  <c r="CO108" i="14" s="1"/>
  <c r="CR108" i="14" s="1"/>
  <c r="CU108" i="14" s="1"/>
  <c r="CX108" i="14" s="1"/>
  <c r="DA108" i="14" s="1"/>
  <c r="DD108" i="14" s="1"/>
  <c r="DG108" i="14" s="1"/>
  <c r="DJ108" i="14" s="1"/>
  <c r="G108" i="14"/>
  <c r="E108" i="14"/>
  <c r="C108" i="14"/>
  <c r="A108" i="14"/>
  <c r="DH107" i="14"/>
  <c r="DE107" i="14"/>
  <c r="DB107" i="14"/>
  <c r="CY107" i="14"/>
  <c r="CV107" i="14"/>
  <c r="CS107" i="14"/>
  <c r="CP107" i="14"/>
  <c r="CM107" i="14"/>
  <c r="CJ107" i="14"/>
  <c r="CG107" i="14"/>
  <c r="CD107" i="14"/>
  <c r="CA107" i="14"/>
  <c r="BX107" i="14"/>
  <c r="BU107" i="14"/>
  <c r="BR107" i="14"/>
  <c r="BO107" i="14"/>
  <c r="BL107" i="14"/>
  <c r="BI107" i="14"/>
  <c r="BF107" i="14"/>
  <c r="BC107" i="14"/>
  <c r="AW107" i="14"/>
  <c r="AT107" i="14"/>
  <c r="AQ107" i="14"/>
  <c r="AN107" i="14"/>
  <c r="AK107" i="14"/>
  <c r="AH107" i="14"/>
  <c r="AE107" i="14"/>
  <c r="AB107" i="14"/>
  <c r="Y107" i="14"/>
  <c r="V107" i="14"/>
  <c r="S107" i="14"/>
  <c r="P107" i="14"/>
  <c r="M107" i="14"/>
  <c r="J107" i="14"/>
  <c r="I107" i="14"/>
  <c r="L107" i="14" s="1"/>
  <c r="O107" i="14" s="1"/>
  <c r="R107" i="14" s="1"/>
  <c r="U107" i="14" s="1"/>
  <c r="X107" i="14" s="1"/>
  <c r="AA107" i="14" s="1"/>
  <c r="AD107" i="14" s="1"/>
  <c r="AG107" i="14" s="1"/>
  <c r="AJ107" i="14" s="1"/>
  <c r="AM107" i="14" s="1"/>
  <c r="AP107" i="14" s="1"/>
  <c r="AS107" i="14" s="1"/>
  <c r="AV107" i="14" s="1"/>
  <c r="AY107" i="14" s="1"/>
  <c r="BB107" i="14" s="1"/>
  <c r="BE107" i="14" s="1"/>
  <c r="BH107" i="14" s="1"/>
  <c r="BK107" i="14" s="1"/>
  <c r="BN107" i="14" s="1"/>
  <c r="BQ107" i="14" s="1"/>
  <c r="BT107" i="14" s="1"/>
  <c r="BW107" i="14" s="1"/>
  <c r="BZ107" i="14" s="1"/>
  <c r="CC107" i="14" s="1"/>
  <c r="CF107" i="14" s="1"/>
  <c r="CI107" i="14" s="1"/>
  <c r="CL107" i="14" s="1"/>
  <c r="CO107" i="14" s="1"/>
  <c r="CR107" i="14" s="1"/>
  <c r="CU107" i="14" s="1"/>
  <c r="CX107" i="14" s="1"/>
  <c r="DA107" i="14" s="1"/>
  <c r="DD107" i="14" s="1"/>
  <c r="DG107" i="14" s="1"/>
  <c r="DJ107" i="14" s="1"/>
  <c r="G107" i="14"/>
  <c r="E107" i="14"/>
  <c r="AZ107" i="14" s="1"/>
  <c r="C107" i="14"/>
  <c r="A107" i="14"/>
  <c r="DH106" i="14"/>
  <c r="DE106" i="14"/>
  <c r="DB106" i="14"/>
  <c r="CY106" i="14"/>
  <c r="CV106" i="14"/>
  <c r="CS106" i="14"/>
  <c r="CP106" i="14"/>
  <c r="CM106" i="14"/>
  <c r="CJ106" i="14"/>
  <c r="CG106" i="14"/>
  <c r="CD106" i="14"/>
  <c r="CA106" i="14"/>
  <c r="BX106" i="14"/>
  <c r="BU106" i="14"/>
  <c r="BR106" i="14"/>
  <c r="BO106" i="14"/>
  <c r="BL106" i="14"/>
  <c r="BI106" i="14"/>
  <c r="BF106" i="14"/>
  <c r="BC106" i="14"/>
  <c r="AZ106" i="14"/>
  <c r="AW106" i="14"/>
  <c r="AT106" i="14"/>
  <c r="AQ106" i="14"/>
  <c r="AN106" i="14"/>
  <c r="AK106" i="14"/>
  <c r="AH106" i="14"/>
  <c r="AE106" i="14"/>
  <c r="AB106" i="14"/>
  <c r="Y106" i="14"/>
  <c r="V106" i="14"/>
  <c r="S106" i="14"/>
  <c r="P106" i="14"/>
  <c r="M106" i="14"/>
  <c r="J106" i="14"/>
  <c r="I106" i="14"/>
  <c r="L106" i="14" s="1"/>
  <c r="O106" i="14" s="1"/>
  <c r="R106" i="14" s="1"/>
  <c r="U106" i="14" s="1"/>
  <c r="X106" i="14" s="1"/>
  <c r="AA106" i="14" s="1"/>
  <c r="AD106" i="14" s="1"/>
  <c r="AG106" i="14" s="1"/>
  <c r="AJ106" i="14" s="1"/>
  <c r="AM106" i="14" s="1"/>
  <c r="AP106" i="14" s="1"/>
  <c r="AS106" i="14" s="1"/>
  <c r="AV106" i="14" s="1"/>
  <c r="AY106" i="14" s="1"/>
  <c r="BB106" i="14" s="1"/>
  <c r="BE106" i="14" s="1"/>
  <c r="BH106" i="14" s="1"/>
  <c r="BK106" i="14" s="1"/>
  <c r="BN106" i="14" s="1"/>
  <c r="BQ106" i="14" s="1"/>
  <c r="BT106" i="14" s="1"/>
  <c r="BW106" i="14" s="1"/>
  <c r="BZ106" i="14" s="1"/>
  <c r="CC106" i="14" s="1"/>
  <c r="CF106" i="14" s="1"/>
  <c r="CI106" i="14" s="1"/>
  <c r="CL106" i="14" s="1"/>
  <c r="CO106" i="14" s="1"/>
  <c r="CR106" i="14" s="1"/>
  <c r="CU106" i="14" s="1"/>
  <c r="CX106" i="14" s="1"/>
  <c r="DA106" i="14" s="1"/>
  <c r="DD106" i="14" s="1"/>
  <c r="DG106" i="14" s="1"/>
  <c r="DJ106" i="14" s="1"/>
  <c r="G106" i="14"/>
  <c r="E106" i="14"/>
  <c r="C106" i="14"/>
  <c r="A106" i="14"/>
  <c r="DH105" i="14"/>
  <c r="DE105" i="14"/>
  <c r="DB105" i="14"/>
  <c r="CY105" i="14"/>
  <c r="CV105" i="14"/>
  <c r="CS105" i="14"/>
  <c r="CP105" i="14"/>
  <c r="CM105" i="14"/>
  <c r="CJ105" i="14"/>
  <c r="CG105" i="14"/>
  <c r="CD105" i="14"/>
  <c r="CA105" i="14"/>
  <c r="BX105" i="14"/>
  <c r="BU105" i="14"/>
  <c r="BR105" i="14"/>
  <c r="BO105" i="14"/>
  <c r="BL105" i="14"/>
  <c r="BI105" i="14"/>
  <c r="BC105" i="14"/>
  <c r="AZ105" i="14"/>
  <c r="AW105" i="14"/>
  <c r="AT105" i="14"/>
  <c r="AQ105" i="14"/>
  <c r="AN105" i="14"/>
  <c r="AK105" i="14"/>
  <c r="AH105" i="14"/>
  <c r="AE105" i="14"/>
  <c r="AB105" i="14"/>
  <c r="Y105" i="14"/>
  <c r="V105" i="14"/>
  <c r="S105" i="14"/>
  <c r="P105" i="14"/>
  <c r="M105" i="14"/>
  <c r="J105" i="14"/>
  <c r="I105" i="14"/>
  <c r="L105" i="14" s="1"/>
  <c r="O105" i="14" s="1"/>
  <c r="R105" i="14" s="1"/>
  <c r="U105" i="14" s="1"/>
  <c r="X105" i="14" s="1"/>
  <c r="AA105" i="14" s="1"/>
  <c r="AD105" i="14" s="1"/>
  <c r="AG105" i="14" s="1"/>
  <c r="AJ105" i="14" s="1"/>
  <c r="AM105" i="14" s="1"/>
  <c r="AP105" i="14" s="1"/>
  <c r="AS105" i="14" s="1"/>
  <c r="AV105" i="14" s="1"/>
  <c r="AY105" i="14" s="1"/>
  <c r="BB105" i="14" s="1"/>
  <c r="BE105" i="14" s="1"/>
  <c r="BH105" i="14" s="1"/>
  <c r="BK105" i="14" s="1"/>
  <c r="BN105" i="14" s="1"/>
  <c r="BQ105" i="14" s="1"/>
  <c r="BT105" i="14" s="1"/>
  <c r="BW105" i="14" s="1"/>
  <c r="BZ105" i="14" s="1"/>
  <c r="CC105" i="14" s="1"/>
  <c r="CF105" i="14" s="1"/>
  <c r="CI105" i="14" s="1"/>
  <c r="CL105" i="14" s="1"/>
  <c r="CO105" i="14" s="1"/>
  <c r="CR105" i="14" s="1"/>
  <c r="CU105" i="14" s="1"/>
  <c r="CX105" i="14" s="1"/>
  <c r="DA105" i="14" s="1"/>
  <c r="DD105" i="14" s="1"/>
  <c r="DG105" i="14" s="1"/>
  <c r="DJ105" i="14" s="1"/>
  <c r="G105" i="14"/>
  <c r="E105" i="14"/>
  <c r="BF105" i="14" s="1"/>
  <c r="C105" i="14"/>
  <c r="A105" i="14"/>
  <c r="DH104" i="14"/>
  <c r="DE104" i="14"/>
  <c r="DB104" i="14"/>
  <c r="CY104" i="14"/>
  <c r="CV104" i="14"/>
  <c r="CS104" i="14"/>
  <c r="CP104" i="14"/>
  <c r="CM104" i="14"/>
  <c r="CJ104" i="14"/>
  <c r="CG104" i="14"/>
  <c r="CD104" i="14"/>
  <c r="CA104" i="14"/>
  <c r="BX104" i="14"/>
  <c r="BU104" i="14"/>
  <c r="BR104" i="14"/>
  <c r="BO104" i="14"/>
  <c r="BL104" i="14"/>
  <c r="BI104" i="14"/>
  <c r="BF104" i="14"/>
  <c r="BC104" i="14"/>
  <c r="AZ104" i="14"/>
  <c r="AW104" i="14"/>
  <c r="AT104" i="14"/>
  <c r="AQ104" i="14"/>
  <c r="AN104" i="14"/>
  <c r="AK104" i="14"/>
  <c r="AH104" i="14"/>
  <c r="AE104" i="14"/>
  <c r="AB104" i="14"/>
  <c r="Y104" i="14"/>
  <c r="V104" i="14"/>
  <c r="S104" i="14"/>
  <c r="P104" i="14"/>
  <c r="M104" i="14"/>
  <c r="J104" i="14"/>
  <c r="I104" i="14"/>
  <c r="L104" i="14" s="1"/>
  <c r="O104" i="14" s="1"/>
  <c r="R104" i="14" s="1"/>
  <c r="U104" i="14" s="1"/>
  <c r="X104" i="14" s="1"/>
  <c r="AA104" i="14" s="1"/>
  <c r="AD104" i="14" s="1"/>
  <c r="AG104" i="14" s="1"/>
  <c r="AJ104" i="14" s="1"/>
  <c r="AM104" i="14" s="1"/>
  <c r="AP104" i="14" s="1"/>
  <c r="AS104" i="14" s="1"/>
  <c r="AV104" i="14" s="1"/>
  <c r="AY104" i="14" s="1"/>
  <c r="BB104" i="14" s="1"/>
  <c r="BE104" i="14" s="1"/>
  <c r="BH104" i="14" s="1"/>
  <c r="BK104" i="14" s="1"/>
  <c r="BN104" i="14" s="1"/>
  <c r="BQ104" i="14" s="1"/>
  <c r="BT104" i="14" s="1"/>
  <c r="BW104" i="14" s="1"/>
  <c r="BZ104" i="14" s="1"/>
  <c r="CC104" i="14" s="1"/>
  <c r="CF104" i="14" s="1"/>
  <c r="CI104" i="14" s="1"/>
  <c r="CL104" i="14" s="1"/>
  <c r="CO104" i="14" s="1"/>
  <c r="CR104" i="14" s="1"/>
  <c r="CU104" i="14" s="1"/>
  <c r="CX104" i="14" s="1"/>
  <c r="DA104" i="14" s="1"/>
  <c r="DD104" i="14" s="1"/>
  <c r="DG104" i="14" s="1"/>
  <c r="DJ104" i="14" s="1"/>
  <c r="G104" i="14"/>
  <c r="E104" i="14"/>
  <c r="C104" i="14"/>
  <c r="A104" i="14"/>
  <c r="DH103" i="14"/>
  <c r="DE103" i="14"/>
  <c r="DB103" i="14"/>
  <c r="CY103" i="14"/>
  <c r="CV103" i="14"/>
  <c r="CS103" i="14"/>
  <c r="CP103" i="14"/>
  <c r="CM103" i="14"/>
  <c r="CJ103" i="14"/>
  <c r="CG103" i="14"/>
  <c r="CD103" i="14"/>
  <c r="CA103" i="14"/>
  <c r="BX103" i="14"/>
  <c r="BU103" i="14"/>
  <c r="BR103" i="14"/>
  <c r="BO103" i="14"/>
  <c r="BL103" i="14"/>
  <c r="BI103" i="14"/>
  <c r="BF103" i="14"/>
  <c r="BC103" i="14"/>
  <c r="AW103" i="14"/>
  <c r="AT103" i="14"/>
  <c r="AQ103" i="14"/>
  <c r="AN103" i="14"/>
  <c r="AK103" i="14"/>
  <c r="AH103" i="14"/>
  <c r="AE103" i="14"/>
  <c r="AB103" i="14"/>
  <c r="Y103" i="14"/>
  <c r="V103" i="14"/>
  <c r="S103" i="14"/>
  <c r="P103" i="14"/>
  <c r="M103" i="14"/>
  <c r="J103" i="14"/>
  <c r="I103" i="14"/>
  <c r="L103" i="14" s="1"/>
  <c r="O103" i="14" s="1"/>
  <c r="R103" i="14" s="1"/>
  <c r="U103" i="14" s="1"/>
  <c r="X103" i="14" s="1"/>
  <c r="AA103" i="14" s="1"/>
  <c r="AD103" i="14" s="1"/>
  <c r="AG103" i="14" s="1"/>
  <c r="AJ103" i="14" s="1"/>
  <c r="AM103" i="14" s="1"/>
  <c r="AP103" i="14" s="1"/>
  <c r="AS103" i="14" s="1"/>
  <c r="AV103" i="14" s="1"/>
  <c r="AY103" i="14" s="1"/>
  <c r="BB103" i="14" s="1"/>
  <c r="BE103" i="14" s="1"/>
  <c r="BH103" i="14" s="1"/>
  <c r="BK103" i="14" s="1"/>
  <c r="BN103" i="14" s="1"/>
  <c r="BQ103" i="14" s="1"/>
  <c r="BT103" i="14" s="1"/>
  <c r="BW103" i="14" s="1"/>
  <c r="BZ103" i="14" s="1"/>
  <c r="CC103" i="14" s="1"/>
  <c r="CF103" i="14" s="1"/>
  <c r="CI103" i="14" s="1"/>
  <c r="CL103" i="14" s="1"/>
  <c r="CO103" i="14" s="1"/>
  <c r="CR103" i="14" s="1"/>
  <c r="CU103" i="14" s="1"/>
  <c r="CX103" i="14" s="1"/>
  <c r="DA103" i="14" s="1"/>
  <c r="DD103" i="14" s="1"/>
  <c r="DG103" i="14" s="1"/>
  <c r="DJ103" i="14" s="1"/>
  <c r="G103" i="14"/>
  <c r="E103" i="14"/>
  <c r="AZ103" i="14" s="1"/>
  <c r="C103" i="14"/>
  <c r="A103" i="14"/>
  <c r="E102" i="14"/>
  <c r="A102" i="14"/>
  <c r="DH101" i="14"/>
  <c r="DE101" i="14"/>
  <c r="DB101" i="14"/>
  <c r="CY101" i="14"/>
  <c r="CV101" i="14"/>
  <c r="CS101" i="14"/>
  <c r="CP101" i="14"/>
  <c r="CM101" i="14"/>
  <c r="CJ101" i="14"/>
  <c r="CD101" i="14"/>
  <c r="CA101" i="14"/>
  <c r="BX101" i="14"/>
  <c r="BU101" i="14"/>
  <c r="BR101" i="14"/>
  <c r="BO101" i="14"/>
  <c r="BL101" i="14"/>
  <c r="BI101" i="14"/>
  <c r="BF101" i="14"/>
  <c r="BC101" i="14"/>
  <c r="AZ101" i="14"/>
  <c r="AW101" i="14"/>
  <c r="AT101" i="14"/>
  <c r="AQ101" i="14"/>
  <c r="AN101" i="14"/>
  <c r="AK101" i="14"/>
  <c r="AH101" i="14"/>
  <c r="AE101" i="14"/>
  <c r="AB101" i="14"/>
  <c r="Y101" i="14"/>
  <c r="V101" i="14"/>
  <c r="S101" i="14"/>
  <c r="P101" i="14"/>
  <c r="M101" i="14"/>
  <c r="J101" i="14"/>
  <c r="I101" i="14"/>
  <c r="L101" i="14" s="1"/>
  <c r="O101" i="14" s="1"/>
  <c r="R101" i="14" s="1"/>
  <c r="U101" i="14" s="1"/>
  <c r="X101" i="14" s="1"/>
  <c r="AA101" i="14" s="1"/>
  <c r="AD101" i="14" s="1"/>
  <c r="AG101" i="14" s="1"/>
  <c r="AJ101" i="14" s="1"/>
  <c r="AM101" i="14" s="1"/>
  <c r="AP101" i="14" s="1"/>
  <c r="AS101" i="14" s="1"/>
  <c r="AV101" i="14" s="1"/>
  <c r="AY101" i="14" s="1"/>
  <c r="BB101" i="14" s="1"/>
  <c r="BE101" i="14" s="1"/>
  <c r="BH101" i="14" s="1"/>
  <c r="BK101" i="14" s="1"/>
  <c r="BN101" i="14" s="1"/>
  <c r="BQ101" i="14" s="1"/>
  <c r="BT101" i="14" s="1"/>
  <c r="BW101" i="14" s="1"/>
  <c r="BZ101" i="14" s="1"/>
  <c r="CC101" i="14" s="1"/>
  <c r="CF101" i="14" s="1"/>
  <c r="CI101" i="14" s="1"/>
  <c r="CL101" i="14" s="1"/>
  <c r="CO101" i="14" s="1"/>
  <c r="CR101" i="14" s="1"/>
  <c r="CU101" i="14" s="1"/>
  <c r="CX101" i="14" s="1"/>
  <c r="DA101" i="14" s="1"/>
  <c r="DD101" i="14" s="1"/>
  <c r="DG101" i="14" s="1"/>
  <c r="DJ101" i="14" s="1"/>
  <c r="G101" i="14"/>
  <c r="E101" i="14"/>
  <c r="CG101" i="14" s="1"/>
  <c r="C101" i="14"/>
  <c r="A101" i="14"/>
  <c r="DH100" i="14"/>
  <c r="DE100" i="14"/>
  <c r="DB100" i="14"/>
  <c r="CY100" i="14"/>
  <c r="CV100" i="14"/>
  <c r="CS100" i="14"/>
  <c r="CP100" i="14"/>
  <c r="CM100" i="14"/>
  <c r="CJ100" i="14"/>
  <c r="CD100" i="14"/>
  <c r="CA100" i="14"/>
  <c r="BX100" i="14"/>
  <c r="BU100" i="14"/>
  <c r="BR100" i="14"/>
  <c r="BO100" i="14"/>
  <c r="BL100" i="14"/>
  <c r="BI100" i="14"/>
  <c r="BF100" i="14"/>
  <c r="BC100" i="14"/>
  <c r="AZ100" i="14"/>
  <c r="AW100" i="14"/>
  <c r="AT100" i="14"/>
  <c r="AQ100" i="14"/>
  <c r="AN100" i="14"/>
  <c r="AK100" i="14"/>
  <c r="AH100" i="14"/>
  <c r="AE100" i="14"/>
  <c r="AB100" i="14"/>
  <c r="Y100" i="14"/>
  <c r="V100" i="14"/>
  <c r="S100" i="14"/>
  <c r="P100" i="14"/>
  <c r="M100" i="14"/>
  <c r="J100" i="14"/>
  <c r="I100" i="14"/>
  <c r="L100" i="14" s="1"/>
  <c r="O100" i="14" s="1"/>
  <c r="R100" i="14" s="1"/>
  <c r="U100" i="14" s="1"/>
  <c r="X100" i="14" s="1"/>
  <c r="AA100" i="14" s="1"/>
  <c r="AD100" i="14" s="1"/>
  <c r="AG100" i="14" s="1"/>
  <c r="AJ100" i="14" s="1"/>
  <c r="AM100" i="14" s="1"/>
  <c r="AP100" i="14" s="1"/>
  <c r="AS100" i="14" s="1"/>
  <c r="AV100" i="14" s="1"/>
  <c r="AY100" i="14" s="1"/>
  <c r="BB100" i="14" s="1"/>
  <c r="BE100" i="14" s="1"/>
  <c r="BH100" i="14" s="1"/>
  <c r="BK100" i="14" s="1"/>
  <c r="BN100" i="14" s="1"/>
  <c r="BQ100" i="14" s="1"/>
  <c r="BT100" i="14" s="1"/>
  <c r="BW100" i="14" s="1"/>
  <c r="BZ100" i="14" s="1"/>
  <c r="CC100" i="14" s="1"/>
  <c r="CF100" i="14" s="1"/>
  <c r="CI100" i="14" s="1"/>
  <c r="CL100" i="14" s="1"/>
  <c r="CO100" i="14" s="1"/>
  <c r="CR100" i="14" s="1"/>
  <c r="CU100" i="14" s="1"/>
  <c r="CX100" i="14" s="1"/>
  <c r="DA100" i="14" s="1"/>
  <c r="DD100" i="14" s="1"/>
  <c r="DG100" i="14" s="1"/>
  <c r="DJ100" i="14" s="1"/>
  <c r="G100" i="14"/>
  <c r="E100" i="14"/>
  <c r="CG100" i="14" s="1"/>
  <c r="C100" i="14"/>
  <c r="A100" i="14"/>
  <c r="DH99" i="14"/>
  <c r="DE99" i="14"/>
  <c r="DB99" i="14"/>
  <c r="CY99" i="14"/>
  <c r="CV99" i="14"/>
  <c r="CS99" i="14"/>
  <c r="CP99" i="14"/>
  <c r="CM99" i="14"/>
  <c r="CJ99" i="14"/>
  <c r="CD99" i="14"/>
  <c r="CA99" i="14"/>
  <c r="BX99" i="14"/>
  <c r="BU99" i="14"/>
  <c r="BR99" i="14"/>
  <c r="BO99" i="14"/>
  <c r="BL99" i="14"/>
  <c r="BI99" i="14"/>
  <c r="BF99" i="14"/>
  <c r="BC99" i="14"/>
  <c r="AZ99" i="14"/>
  <c r="AW99" i="14"/>
  <c r="AT99" i="14"/>
  <c r="AQ99" i="14"/>
  <c r="AN99" i="14"/>
  <c r="AK99" i="14"/>
  <c r="AH99" i="14"/>
  <c r="AE99" i="14"/>
  <c r="AB99" i="14"/>
  <c r="Y99" i="14"/>
  <c r="V99" i="14"/>
  <c r="S99" i="14"/>
  <c r="P99" i="14"/>
  <c r="M99" i="14"/>
  <c r="J99" i="14"/>
  <c r="I99" i="14"/>
  <c r="L99" i="14" s="1"/>
  <c r="O99" i="14" s="1"/>
  <c r="R99" i="14" s="1"/>
  <c r="U99" i="14" s="1"/>
  <c r="X99" i="14" s="1"/>
  <c r="AA99" i="14" s="1"/>
  <c r="AD99" i="14" s="1"/>
  <c r="AG99" i="14" s="1"/>
  <c r="AJ99" i="14" s="1"/>
  <c r="AM99" i="14" s="1"/>
  <c r="AP99" i="14" s="1"/>
  <c r="AS99" i="14" s="1"/>
  <c r="AV99" i="14" s="1"/>
  <c r="AY99" i="14" s="1"/>
  <c r="BB99" i="14" s="1"/>
  <c r="BE99" i="14" s="1"/>
  <c r="BH99" i="14" s="1"/>
  <c r="BK99" i="14" s="1"/>
  <c r="BN99" i="14" s="1"/>
  <c r="BQ99" i="14" s="1"/>
  <c r="BT99" i="14" s="1"/>
  <c r="BW99" i="14" s="1"/>
  <c r="BZ99" i="14" s="1"/>
  <c r="CC99" i="14" s="1"/>
  <c r="CF99" i="14" s="1"/>
  <c r="CI99" i="14" s="1"/>
  <c r="CL99" i="14" s="1"/>
  <c r="CO99" i="14" s="1"/>
  <c r="CR99" i="14" s="1"/>
  <c r="CU99" i="14" s="1"/>
  <c r="CX99" i="14" s="1"/>
  <c r="DA99" i="14" s="1"/>
  <c r="DD99" i="14" s="1"/>
  <c r="DG99" i="14" s="1"/>
  <c r="DJ99" i="14" s="1"/>
  <c r="G99" i="14"/>
  <c r="E99" i="14"/>
  <c r="CG99" i="14" s="1"/>
  <c r="C99" i="14"/>
  <c r="A99" i="14"/>
  <c r="E98" i="14"/>
  <c r="A98" i="14"/>
  <c r="DH97" i="14"/>
  <c r="DE97" i="14"/>
  <c r="DB97" i="14"/>
  <c r="CY97" i="14"/>
  <c r="CV97" i="14"/>
  <c r="CS97" i="14"/>
  <c r="CP97" i="14"/>
  <c r="CM97" i="14"/>
  <c r="CJ97" i="14"/>
  <c r="CG97" i="14"/>
  <c r="CD97" i="14"/>
  <c r="CA97" i="14"/>
  <c r="BX97" i="14"/>
  <c r="BU97" i="14"/>
  <c r="BR97" i="14"/>
  <c r="BO97" i="14"/>
  <c r="BL97" i="14"/>
  <c r="BF97" i="14"/>
  <c r="BC97" i="14"/>
  <c r="AZ97" i="14"/>
  <c r="AW97" i="14"/>
  <c r="AT97" i="14"/>
  <c r="AQ97" i="14"/>
  <c r="AN97" i="14"/>
  <c r="AK97" i="14"/>
  <c r="AH97" i="14"/>
  <c r="AE97" i="14"/>
  <c r="AB97" i="14"/>
  <c r="Y97" i="14"/>
  <c r="V97" i="14"/>
  <c r="S97" i="14"/>
  <c r="P97" i="14"/>
  <c r="M97" i="14"/>
  <c r="J97" i="14"/>
  <c r="I97" i="14"/>
  <c r="L97" i="14" s="1"/>
  <c r="O97" i="14" s="1"/>
  <c r="R97" i="14" s="1"/>
  <c r="U97" i="14" s="1"/>
  <c r="X97" i="14" s="1"/>
  <c r="AA97" i="14" s="1"/>
  <c r="AD97" i="14" s="1"/>
  <c r="AG97" i="14" s="1"/>
  <c r="AJ97" i="14" s="1"/>
  <c r="AM97" i="14" s="1"/>
  <c r="AP97" i="14" s="1"/>
  <c r="AS97" i="14" s="1"/>
  <c r="AV97" i="14" s="1"/>
  <c r="AY97" i="14" s="1"/>
  <c r="BB97" i="14" s="1"/>
  <c r="BE97" i="14" s="1"/>
  <c r="BH97" i="14" s="1"/>
  <c r="BK97" i="14" s="1"/>
  <c r="BN97" i="14" s="1"/>
  <c r="BQ97" i="14" s="1"/>
  <c r="BT97" i="14" s="1"/>
  <c r="BW97" i="14" s="1"/>
  <c r="BZ97" i="14" s="1"/>
  <c r="CC97" i="14" s="1"/>
  <c r="CF97" i="14" s="1"/>
  <c r="CI97" i="14" s="1"/>
  <c r="CL97" i="14" s="1"/>
  <c r="CO97" i="14" s="1"/>
  <c r="CR97" i="14" s="1"/>
  <c r="CU97" i="14" s="1"/>
  <c r="CX97" i="14" s="1"/>
  <c r="DA97" i="14" s="1"/>
  <c r="DD97" i="14" s="1"/>
  <c r="DG97" i="14" s="1"/>
  <c r="DJ97" i="14" s="1"/>
  <c r="G97" i="14"/>
  <c r="E97" i="14"/>
  <c r="BI97" i="14" s="1"/>
  <c r="C97" i="14"/>
  <c r="A97" i="14"/>
  <c r="DH96" i="14"/>
  <c r="DE96" i="14"/>
  <c r="DB96" i="14"/>
  <c r="CY96" i="14"/>
  <c r="CV96" i="14"/>
  <c r="CS96" i="14"/>
  <c r="CP96" i="14"/>
  <c r="CM96" i="14"/>
  <c r="CJ96" i="14"/>
  <c r="CG96" i="14"/>
  <c r="CD96" i="14"/>
  <c r="CA96" i="14"/>
  <c r="BX96" i="14"/>
  <c r="BU96" i="14"/>
  <c r="BR96" i="14"/>
  <c r="BO96" i="14"/>
  <c r="BL96" i="14"/>
  <c r="BF96" i="14"/>
  <c r="BC96" i="14"/>
  <c r="AZ96" i="14"/>
  <c r="AW96" i="14"/>
  <c r="AT96" i="14"/>
  <c r="AQ96" i="14"/>
  <c r="AN96" i="14"/>
  <c r="AK96" i="14"/>
  <c r="AH96" i="14"/>
  <c r="AE96" i="14"/>
  <c r="AB96" i="14"/>
  <c r="Y96" i="14"/>
  <c r="V96" i="14"/>
  <c r="S96" i="14"/>
  <c r="P96" i="14"/>
  <c r="M96" i="14"/>
  <c r="J96" i="14"/>
  <c r="I96" i="14"/>
  <c r="L96" i="14" s="1"/>
  <c r="O96" i="14" s="1"/>
  <c r="R96" i="14" s="1"/>
  <c r="U96" i="14" s="1"/>
  <c r="X96" i="14" s="1"/>
  <c r="AA96" i="14" s="1"/>
  <c r="AD96" i="14" s="1"/>
  <c r="AG96" i="14" s="1"/>
  <c r="AJ96" i="14" s="1"/>
  <c r="AM96" i="14" s="1"/>
  <c r="AP96" i="14" s="1"/>
  <c r="AS96" i="14" s="1"/>
  <c r="AV96" i="14" s="1"/>
  <c r="AY96" i="14" s="1"/>
  <c r="BB96" i="14" s="1"/>
  <c r="BE96" i="14" s="1"/>
  <c r="BH96" i="14" s="1"/>
  <c r="BK96" i="14" s="1"/>
  <c r="BN96" i="14" s="1"/>
  <c r="BQ96" i="14" s="1"/>
  <c r="BT96" i="14" s="1"/>
  <c r="BW96" i="14" s="1"/>
  <c r="BZ96" i="14" s="1"/>
  <c r="CC96" i="14" s="1"/>
  <c r="CF96" i="14" s="1"/>
  <c r="CI96" i="14" s="1"/>
  <c r="CL96" i="14" s="1"/>
  <c r="CO96" i="14" s="1"/>
  <c r="CR96" i="14" s="1"/>
  <c r="CU96" i="14" s="1"/>
  <c r="CX96" i="14" s="1"/>
  <c r="DA96" i="14" s="1"/>
  <c r="DD96" i="14" s="1"/>
  <c r="DG96" i="14" s="1"/>
  <c r="DJ96" i="14" s="1"/>
  <c r="G96" i="14"/>
  <c r="E96" i="14"/>
  <c r="BI96" i="14" s="1"/>
  <c r="C96" i="14"/>
  <c r="A96" i="14"/>
  <c r="DH95" i="14"/>
  <c r="DE95" i="14"/>
  <c r="DB95" i="14"/>
  <c r="CY95" i="14"/>
  <c r="CV95" i="14"/>
  <c r="CS95" i="14"/>
  <c r="CP95" i="14"/>
  <c r="CM95" i="14"/>
  <c r="CJ95" i="14"/>
  <c r="CG95" i="14"/>
  <c r="CD95" i="14"/>
  <c r="CA95" i="14"/>
  <c r="BX95" i="14"/>
  <c r="BU95" i="14"/>
  <c r="BR95" i="14"/>
  <c r="BO95" i="14"/>
  <c r="BL95" i="14"/>
  <c r="BF95" i="14"/>
  <c r="BC95" i="14"/>
  <c r="AZ95" i="14"/>
  <c r="AW95" i="14"/>
  <c r="AT95" i="14"/>
  <c r="AQ95" i="14"/>
  <c r="AN95" i="14"/>
  <c r="AK95" i="14"/>
  <c r="AH95" i="14"/>
  <c r="AE95" i="14"/>
  <c r="AB95" i="14"/>
  <c r="Y95" i="14"/>
  <c r="V95" i="14"/>
  <c r="S95" i="14"/>
  <c r="P95" i="14"/>
  <c r="M95" i="14"/>
  <c r="J95" i="14"/>
  <c r="I95" i="14"/>
  <c r="L95" i="14" s="1"/>
  <c r="O95" i="14" s="1"/>
  <c r="R95" i="14" s="1"/>
  <c r="U95" i="14" s="1"/>
  <c r="X95" i="14" s="1"/>
  <c r="AA95" i="14" s="1"/>
  <c r="AD95" i="14" s="1"/>
  <c r="AG95" i="14" s="1"/>
  <c r="AJ95" i="14" s="1"/>
  <c r="AM95" i="14" s="1"/>
  <c r="AP95" i="14" s="1"/>
  <c r="AS95" i="14" s="1"/>
  <c r="AV95" i="14" s="1"/>
  <c r="AY95" i="14" s="1"/>
  <c r="BB95" i="14" s="1"/>
  <c r="BE95" i="14" s="1"/>
  <c r="BH95" i="14" s="1"/>
  <c r="BK95" i="14" s="1"/>
  <c r="BN95" i="14" s="1"/>
  <c r="BQ95" i="14" s="1"/>
  <c r="BT95" i="14" s="1"/>
  <c r="BW95" i="14" s="1"/>
  <c r="BZ95" i="14" s="1"/>
  <c r="CC95" i="14" s="1"/>
  <c r="CF95" i="14" s="1"/>
  <c r="CI95" i="14" s="1"/>
  <c r="CL95" i="14" s="1"/>
  <c r="CO95" i="14" s="1"/>
  <c r="CR95" i="14" s="1"/>
  <c r="CU95" i="14" s="1"/>
  <c r="CX95" i="14" s="1"/>
  <c r="DA95" i="14" s="1"/>
  <c r="DD95" i="14" s="1"/>
  <c r="DG95" i="14" s="1"/>
  <c r="DJ95" i="14" s="1"/>
  <c r="G95" i="14"/>
  <c r="E95" i="14"/>
  <c r="BI95" i="14" s="1"/>
  <c r="C95" i="14"/>
  <c r="A95" i="14"/>
  <c r="DH94" i="14"/>
  <c r="DE94" i="14"/>
  <c r="DB94" i="14"/>
  <c r="CY94" i="14"/>
  <c r="CV94" i="14"/>
  <c r="CS94" i="14"/>
  <c r="CP94" i="14"/>
  <c r="CM94" i="14"/>
  <c r="CJ94" i="14"/>
  <c r="CG94" i="14"/>
  <c r="CD94" i="14"/>
  <c r="CA94" i="14"/>
  <c r="BX94" i="14"/>
  <c r="BU94" i="14"/>
  <c r="BR94" i="14"/>
  <c r="BO94" i="14"/>
  <c r="BL94" i="14"/>
  <c r="BI94" i="14"/>
  <c r="BF94" i="14"/>
  <c r="BC94" i="14"/>
  <c r="AZ94" i="14"/>
  <c r="AW94" i="14"/>
  <c r="AT94" i="14"/>
  <c r="AQ94" i="14"/>
  <c r="AN94" i="14"/>
  <c r="AK94" i="14"/>
  <c r="AH94" i="14"/>
  <c r="AE94" i="14"/>
  <c r="AB94" i="14"/>
  <c r="Y94" i="14"/>
  <c r="V94" i="14"/>
  <c r="S94" i="14"/>
  <c r="P94" i="14"/>
  <c r="M94" i="14"/>
  <c r="J94" i="14"/>
  <c r="I94" i="14"/>
  <c r="L94" i="14" s="1"/>
  <c r="O94" i="14" s="1"/>
  <c r="R94" i="14" s="1"/>
  <c r="U94" i="14" s="1"/>
  <c r="X94" i="14" s="1"/>
  <c r="AA94" i="14" s="1"/>
  <c r="AD94" i="14" s="1"/>
  <c r="AG94" i="14" s="1"/>
  <c r="AJ94" i="14" s="1"/>
  <c r="AM94" i="14" s="1"/>
  <c r="AP94" i="14" s="1"/>
  <c r="AS94" i="14" s="1"/>
  <c r="AV94" i="14" s="1"/>
  <c r="AY94" i="14" s="1"/>
  <c r="BB94" i="14" s="1"/>
  <c r="BE94" i="14" s="1"/>
  <c r="BH94" i="14" s="1"/>
  <c r="BK94" i="14" s="1"/>
  <c r="BN94" i="14" s="1"/>
  <c r="BQ94" i="14" s="1"/>
  <c r="BT94" i="14" s="1"/>
  <c r="BW94" i="14" s="1"/>
  <c r="BZ94" i="14" s="1"/>
  <c r="CC94" i="14" s="1"/>
  <c r="CF94" i="14" s="1"/>
  <c r="CI94" i="14" s="1"/>
  <c r="CL94" i="14" s="1"/>
  <c r="CO94" i="14" s="1"/>
  <c r="CR94" i="14" s="1"/>
  <c r="CU94" i="14" s="1"/>
  <c r="CX94" i="14" s="1"/>
  <c r="DA94" i="14" s="1"/>
  <c r="DD94" i="14" s="1"/>
  <c r="DG94" i="14" s="1"/>
  <c r="DJ94" i="14" s="1"/>
  <c r="G94" i="14"/>
  <c r="E94" i="14"/>
  <c r="C94" i="14"/>
  <c r="A94" i="14"/>
  <c r="DH93" i="14"/>
  <c r="DE93" i="14"/>
  <c r="DB93" i="14"/>
  <c r="CY93" i="14"/>
  <c r="CV93" i="14"/>
  <c r="CS93" i="14"/>
  <c r="CP93" i="14"/>
  <c r="CM93" i="14"/>
  <c r="CJ93" i="14"/>
  <c r="CG93" i="14"/>
  <c r="CD93" i="14"/>
  <c r="CA93" i="14"/>
  <c r="BX93" i="14"/>
  <c r="BU93" i="14"/>
  <c r="BR93" i="14"/>
  <c r="BO93" i="14"/>
  <c r="BL93" i="14"/>
  <c r="BI93" i="14"/>
  <c r="BF93" i="14"/>
  <c r="BC93" i="14"/>
  <c r="AZ93" i="14"/>
  <c r="AW93" i="14"/>
  <c r="AT93" i="14"/>
  <c r="AQ93" i="14"/>
  <c r="AN93" i="14"/>
  <c r="AK93" i="14"/>
  <c r="AH93" i="14"/>
  <c r="AE93" i="14"/>
  <c r="AB93" i="14"/>
  <c r="Y93" i="14"/>
  <c r="V93" i="14"/>
  <c r="S93" i="14"/>
  <c r="P93" i="14"/>
  <c r="M93" i="14"/>
  <c r="J93" i="14"/>
  <c r="I93" i="14"/>
  <c r="L93" i="14" s="1"/>
  <c r="O93" i="14" s="1"/>
  <c r="R93" i="14" s="1"/>
  <c r="U93" i="14" s="1"/>
  <c r="X93" i="14" s="1"/>
  <c r="AA93" i="14" s="1"/>
  <c r="AD93" i="14" s="1"/>
  <c r="AG93" i="14" s="1"/>
  <c r="AJ93" i="14" s="1"/>
  <c r="AM93" i="14" s="1"/>
  <c r="AP93" i="14" s="1"/>
  <c r="AS93" i="14" s="1"/>
  <c r="AV93" i="14" s="1"/>
  <c r="AY93" i="14" s="1"/>
  <c r="BB93" i="14" s="1"/>
  <c r="BE93" i="14" s="1"/>
  <c r="BH93" i="14" s="1"/>
  <c r="BK93" i="14" s="1"/>
  <c r="BN93" i="14" s="1"/>
  <c r="BQ93" i="14" s="1"/>
  <c r="BT93" i="14" s="1"/>
  <c r="BW93" i="14" s="1"/>
  <c r="BZ93" i="14" s="1"/>
  <c r="CC93" i="14" s="1"/>
  <c r="CF93" i="14" s="1"/>
  <c r="CI93" i="14" s="1"/>
  <c r="CL93" i="14" s="1"/>
  <c r="CO93" i="14" s="1"/>
  <c r="CR93" i="14" s="1"/>
  <c r="CU93" i="14" s="1"/>
  <c r="CX93" i="14" s="1"/>
  <c r="DA93" i="14" s="1"/>
  <c r="DD93" i="14" s="1"/>
  <c r="DG93" i="14" s="1"/>
  <c r="DJ93" i="14" s="1"/>
  <c r="G93" i="14"/>
  <c r="E93" i="14"/>
  <c r="C93" i="14"/>
  <c r="A93" i="14"/>
  <c r="DH92" i="14"/>
  <c r="DE92" i="14"/>
  <c r="DB92" i="14"/>
  <c r="CY92" i="14"/>
  <c r="CV92" i="14"/>
  <c r="CS92" i="14"/>
  <c r="CP92" i="14"/>
  <c r="CM92" i="14"/>
  <c r="CJ92" i="14"/>
  <c r="CG92" i="14"/>
  <c r="CD92" i="14"/>
  <c r="CA92" i="14"/>
  <c r="BX92" i="14"/>
  <c r="BU92" i="14"/>
  <c r="BR92" i="14"/>
  <c r="BO92" i="14"/>
  <c r="BL92" i="14"/>
  <c r="BI92" i="14"/>
  <c r="BC92" i="14"/>
  <c r="AZ92" i="14"/>
  <c r="AW92" i="14"/>
  <c r="AT92" i="14"/>
  <c r="AQ92" i="14"/>
  <c r="AN92" i="14"/>
  <c r="AK92" i="14"/>
  <c r="AH92" i="14"/>
  <c r="AE92" i="14"/>
  <c r="AB92" i="14"/>
  <c r="Y92" i="14"/>
  <c r="V92" i="14"/>
  <c r="S92" i="14"/>
  <c r="P92" i="14"/>
  <c r="M92" i="14"/>
  <c r="J92" i="14"/>
  <c r="I92" i="14"/>
  <c r="L92" i="14" s="1"/>
  <c r="O92" i="14" s="1"/>
  <c r="R92" i="14" s="1"/>
  <c r="U92" i="14" s="1"/>
  <c r="X92" i="14" s="1"/>
  <c r="AA92" i="14" s="1"/>
  <c r="AD92" i="14" s="1"/>
  <c r="AG92" i="14" s="1"/>
  <c r="AJ92" i="14" s="1"/>
  <c r="AM92" i="14" s="1"/>
  <c r="AP92" i="14" s="1"/>
  <c r="AS92" i="14" s="1"/>
  <c r="AV92" i="14" s="1"/>
  <c r="AY92" i="14" s="1"/>
  <c r="BB92" i="14" s="1"/>
  <c r="BE92" i="14" s="1"/>
  <c r="BH92" i="14" s="1"/>
  <c r="BK92" i="14" s="1"/>
  <c r="BN92" i="14" s="1"/>
  <c r="BQ92" i="14" s="1"/>
  <c r="BT92" i="14" s="1"/>
  <c r="BW92" i="14" s="1"/>
  <c r="BZ92" i="14" s="1"/>
  <c r="CC92" i="14" s="1"/>
  <c r="CF92" i="14" s="1"/>
  <c r="CI92" i="14" s="1"/>
  <c r="CL92" i="14" s="1"/>
  <c r="CO92" i="14" s="1"/>
  <c r="CR92" i="14" s="1"/>
  <c r="CU92" i="14" s="1"/>
  <c r="CX92" i="14" s="1"/>
  <c r="DA92" i="14" s="1"/>
  <c r="DD92" i="14" s="1"/>
  <c r="DG92" i="14" s="1"/>
  <c r="DJ92" i="14" s="1"/>
  <c r="G92" i="14"/>
  <c r="E92" i="14"/>
  <c r="BF92" i="14" s="1"/>
  <c r="C92" i="14"/>
  <c r="A92" i="14"/>
  <c r="DH91" i="14"/>
  <c r="DE91" i="14"/>
  <c r="DB91" i="14"/>
  <c r="CY91" i="14"/>
  <c r="CV91" i="14"/>
  <c r="CS91" i="14"/>
  <c r="CP91" i="14"/>
  <c r="CM91" i="14"/>
  <c r="CJ91" i="14"/>
  <c r="CG91" i="14"/>
  <c r="CD91" i="14"/>
  <c r="CA91" i="14"/>
  <c r="BX91" i="14"/>
  <c r="BU91" i="14"/>
  <c r="BR91" i="14"/>
  <c r="BO91" i="14"/>
  <c r="BL91" i="14"/>
  <c r="BI91" i="14"/>
  <c r="BF91" i="14"/>
  <c r="BC91" i="14"/>
  <c r="AZ91" i="14"/>
  <c r="AW91" i="14"/>
  <c r="AT91" i="14"/>
  <c r="AQ91" i="14"/>
  <c r="AN91" i="14"/>
  <c r="AK91" i="14"/>
  <c r="AH91" i="14"/>
  <c r="AE91" i="14"/>
  <c r="AB91" i="14"/>
  <c r="Y91" i="14"/>
  <c r="V91" i="14"/>
  <c r="S91" i="14"/>
  <c r="P91" i="14"/>
  <c r="M91" i="14"/>
  <c r="J91" i="14"/>
  <c r="I91" i="14"/>
  <c r="L91" i="14" s="1"/>
  <c r="O91" i="14" s="1"/>
  <c r="R91" i="14" s="1"/>
  <c r="U91" i="14" s="1"/>
  <c r="X91" i="14" s="1"/>
  <c r="AA91" i="14" s="1"/>
  <c r="AD91" i="14" s="1"/>
  <c r="AG91" i="14" s="1"/>
  <c r="AJ91" i="14" s="1"/>
  <c r="AM91" i="14" s="1"/>
  <c r="AP91" i="14" s="1"/>
  <c r="AS91" i="14" s="1"/>
  <c r="AV91" i="14" s="1"/>
  <c r="AY91" i="14" s="1"/>
  <c r="BB91" i="14" s="1"/>
  <c r="BE91" i="14" s="1"/>
  <c r="BH91" i="14" s="1"/>
  <c r="BK91" i="14" s="1"/>
  <c r="BN91" i="14" s="1"/>
  <c r="BQ91" i="14" s="1"/>
  <c r="BT91" i="14" s="1"/>
  <c r="BW91" i="14" s="1"/>
  <c r="BZ91" i="14" s="1"/>
  <c r="CC91" i="14" s="1"/>
  <c r="CF91" i="14" s="1"/>
  <c r="CI91" i="14" s="1"/>
  <c r="CL91" i="14" s="1"/>
  <c r="CO91" i="14" s="1"/>
  <c r="CR91" i="14" s="1"/>
  <c r="CU91" i="14" s="1"/>
  <c r="CX91" i="14" s="1"/>
  <c r="DA91" i="14" s="1"/>
  <c r="DD91" i="14" s="1"/>
  <c r="DG91" i="14" s="1"/>
  <c r="DJ91" i="14" s="1"/>
  <c r="G91" i="14"/>
  <c r="E91" i="14"/>
  <c r="C91" i="14"/>
  <c r="A91" i="14"/>
  <c r="E90" i="14"/>
  <c r="A90" i="14"/>
  <c r="DH89" i="14"/>
  <c r="DE89" i="14"/>
  <c r="DB89" i="14"/>
  <c r="CY89" i="14"/>
  <c r="CV89" i="14"/>
  <c r="CS89" i="14"/>
  <c r="CP89" i="14"/>
  <c r="CM89" i="14"/>
  <c r="CJ89" i="14"/>
  <c r="CG89" i="14"/>
  <c r="CD89" i="14"/>
  <c r="CA89" i="14"/>
  <c r="BX89" i="14"/>
  <c r="BU89" i="14"/>
  <c r="BR89" i="14"/>
  <c r="BO89" i="14"/>
  <c r="BL89" i="14"/>
  <c r="BI89" i="14"/>
  <c r="BF89" i="14"/>
  <c r="BC89" i="14"/>
  <c r="AZ89" i="14"/>
  <c r="AW89" i="14"/>
  <c r="AT89" i="14"/>
  <c r="AQ89" i="14"/>
  <c r="AN89" i="14"/>
  <c r="AK89" i="14"/>
  <c r="AH89" i="14"/>
  <c r="AE89" i="14"/>
  <c r="AB89" i="14"/>
  <c r="Y89" i="14"/>
  <c r="V89" i="14"/>
  <c r="S89" i="14"/>
  <c r="P89" i="14"/>
  <c r="M89" i="14"/>
  <c r="J89" i="14"/>
  <c r="I89" i="14"/>
  <c r="L89" i="14" s="1"/>
  <c r="O89" i="14" s="1"/>
  <c r="R89" i="14" s="1"/>
  <c r="U89" i="14" s="1"/>
  <c r="X89" i="14" s="1"/>
  <c r="AA89" i="14" s="1"/>
  <c r="AD89" i="14" s="1"/>
  <c r="AG89" i="14" s="1"/>
  <c r="AJ89" i="14" s="1"/>
  <c r="AM89" i="14" s="1"/>
  <c r="AP89" i="14" s="1"/>
  <c r="AS89" i="14" s="1"/>
  <c r="AV89" i="14" s="1"/>
  <c r="AY89" i="14" s="1"/>
  <c r="BB89" i="14" s="1"/>
  <c r="BE89" i="14" s="1"/>
  <c r="BH89" i="14" s="1"/>
  <c r="BK89" i="14" s="1"/>
  <c r="BN89" i="14" s="1"/>
  <c r="BQ89" i="14" s="1"/>
  <c r="BT89" i="14" s="1"/>
  <c r="BW89" i="14" s="1"/>
  <c r="BZ89" i="14" s="1"/>
  <c r="CC89" i="14" s="1"/>
  <c r="CF89" i="14" s="1"/>
  <c r="CI89" i="14" s="1"/>
  <c r="CL89" i="14" s="1"/>
  <c r="CO89" i="14" s="1"/>
  <c r="CR89" i="14" s="1"/>
  <c r="CU89" i="14" s="1"/>
  <c r="CX89" i="14" s="1"/>
  <c r="DA89" i="14" s="1"/>
  <c r="DD89" i="14" s="1"/>
  <c r="DG89" i="14" s="1"/>
  <c r="DJ89" i="14" s="1"/>
  <c r="G89" i="14"/>
  <c r="E89" i="14"/>
  <c r="C89" i="14"/>
  <c r="A89" i="14"/>
  <c r="DH88" i="14"/>
  <c r="DE88" i="14"/>
  <c r="DB88" i="14"/>
  <c r="CY88" i="14"/>
  <c r="CV88" i="14"/>
  <c r="CS88" i="14"/>
  <c r="CP88" i="14"/>
  <c r="CM88" i="14"/>
  <c r="CJ88" i="14"/>
  <c r="CG88" i="14"/>
  <c r="CD88" i="14"/>
  <c r="CA88" i="14"/>
  <c r="BX88" i="14"/>
  <c r="BU88" i="14"/>
  <c r="BR88" i="14"/>
  <c r="BO88" i="14"/>
  <c r="BL88" i="14"/>
  <c r="BI88" i="14"/>
  <c r="BF88" i="14"/>
  <c r="AZ88" i="14"/>
  <c r="AW88" i="14"/>
  <c r="AT88" i="14"/>
  <c r="AQ88" i="14"/>
  <c r="AN88" i="14"/>
  <c r="AK88" i="14"/>
  <c r="AH88" i="14"/>
  <c r="AE88" i="14"/>
  <c r="AB88" i="14"/>
  <c r="Y88" i="14"/>
  <c r="V88" i="14"/>
  <c r="S88" i="14"/>
  <c r="P88" i="14"/>
  <c r="M88" i="14"/>
  <c r="J88" i="14"/>
  <c r="I88" i="14"/>
  <c r="L88" i="14" s="1"/>
  <c r="O88" i="14" s="1"/>
  <c r="R88" i="14" s="1"/>
  <c r="U88" i="14" s="1"/>
  <c r="X88" i="14" s="1"/>
  <c r="AA88" i="14" s="1"/>
  <c r="AD88" i="14" s="1"/>
  <c r="AG88" i="14" s="1"/>
  <c r="AJ88" i="14" s="1"/>
  <c r="AM88" i="14" s="1"/>
  <c r="AP88" i="14" s="1"/>
  <c r="AS88" i="14" s="1"/>
  <c r="AV88" i="14" s="1"/>
  <c r="AY88" i="14" s="1"/>
  <c r="BB88" i="14" s="1"/>
  <c r="BE88" i="14" s="1"/>
  <c r="BH88" i="14" s="1"/>
  <c r="BK88" i="14" s="1"/>
  <c r="BN88" i="14" s="1"/>
  <c r="BQ88" i="14" s="1"/>
  <c r="BT88" i="14" s="1"/>
  <c r="BW88" i="14" s="1"/>
  <c r="BZ88" i="14" s="1"/>
  <c r="CC88" i="14" s="1"/>
  <c r="CF88" i="14" s="1"/>
  <c r="CI88" i="14" s="1"/>
  <c r="CL88" i="14" s="1"/>
  <c r="CO88" i="14" s="1"/>
  <c r="CR88" i="14" s="1"/>
  <c r="CU88" i="14" s="1"/>
  <c r="CX88" i="14" s="1"/>
  <c r="DA88" i="14" s="1"/>
  <c r="DD88" i="14" s="1"/>
  <c r="DG88" i="14" s="1"/>
  <c r="DJ88" i="14" s="1"/>
  <c r="G88" i="14"/>
  <c r="E88" i="14"/>
  <c r="BC88" i="14" s="1"/>
  <c r="C88" i="14"/>
  <c r="A88" i="14"/>
  <c r="DH87" i="14"/>
  <c r="DE87" i="14"/>
  <c r="DB87" i="14"/>
  <c r="CY87" i="14"/>
  <c r="CV87" i="14"/>
  <c r="CS87" i="14"/>
  <c r="CP87" i="14"/>
  <c r="CM87" i="14"/>
  <c r="CJ87" i="14"/>
  <c r="CG87" i="14"/>
  <c r="CD87" i="14"/>
  <c r="CA87" i="14"/>
  <c r="BX87" i="14"/>
  <c r="BU87" i="14"/>
  <c r="BR87" i="14"/>
  <c r="BO87" i="14"/>
  <c r="BL87" i="14"/>
  <c r="BI87" i="14"/>
  <c r="BF87" i="14"/>
  <c r="AZ87" i="14"/>
  <c r="AW87" i="14"/>
  <c r="AT87" i="14"/>
  <c r="AQ87" i="14"/>
  <c r="AN87" i="14"/>
  <c r="AK87" i="14"/>
  <c r="AH87" i="14"/>
  <c r="AE87" i="14"/>
  <c r="AB87" i="14"/>
  <c r="Y87" i="14"/>
  <c r="V87" i="14"/>
  <c r="S87" i="14"/>
  <c r="P87" i="14"/>
  <c r="M87" i="14"/>
  <c r="J87" i="14"/>
  <c r="I87" i="14"/>
  <c r="L87" i="14" s="1"/>
  <c r="O87" i="14" s="1"/>
  <c r="R87" i="14" s="1"/>
  <c r="U87" i="14" s="1"/>
  <c r="X87" i="14" s="1"/>
  <c r="AA87" i="14" s="1"/>
  <c r="AD87" i="14" s="1"/>
  <c r="AG87" i="14" s="1"/>
  <c r="AJ87" i="14" s="1"/>
  <c r="AM87" i="14" s="1"/>
  <c r="AP87" i="14" s="1"/>
  <c r="AS87" i="14" s="1"/>
  <c r="AV87" i="14" s="1"/>
  <c r="AY87" i="14" s="1"/>
  <c r="BB87" i="14" s="1"/>
  <c r="BE87" i="14" s="1"/>
  <c r="BH87" i="14" s="1"/>
  <c r="BK87" i="14" s="1"/>
  <c r="BN87" i="14" s="1"/>
  <c r="BQ87" i="14" s="1"/>
  <c r="BT87" i="14" s="1"/>
  <c r="BW87" i="14" s="1"/>
  <c r="BZ87" i="14" s="1"/>
  <c r="CC87" i="14" s="1"/>
  <c r="CF87" i="14" s="1"/>
  <c r="CI87" i="14" s="1"/>
  <c r="CL87" i="14" s="1"/>
  <c r="CO87" i="14" s="1"/>
  <c r="CR87" i="14" s="1"/>
  <c r="CU87" i="14" s="1"/>
  <c r="CX87" i="14" s="1"/>
  <c r="DA87" i="14" s="1"/>
  <c r="DD87" i="14" s="1"/>
  <c r="DG87" i="14" s="1"/>
  <c r="DJ87" i="14" s="1"/>
  <c r="G87" i="14"/>
  <c r="E87" i="14"/>
  <c r="BC87" i="14" s="1"/>
  <c r="C87" i="14"/>
  <c r="A87" i="14"/>
  <c r="DH86" i="14"/>
  <c r="DE86" i="14"/>
  <c r="DB86" i="14"/>
  <c r="CY86" i="14"/>
  <c r="CV86" i="14"/>
  <c r="CS86" i="14"/>
  <c r="CP86" i="14"/>
  <c r="CM86" i="14"/>
  <c r="CJ86" i="14"/>
  <c r="CG86" i="14"/>
  <c r="CD86" i="14"/>
  <c r="CA86" i="14"/>
  <c r="BX86" i="14"/>
  <c r="BU86" i="14"/>
  <c r="BR86" i="14"/>
  <c r="BO86" i="14"/>
  <c r="BL86" i="14"/>
  <c r="BI86" i="14"/>
  <c r="BF86" i="14"/>
  <c r="BC86" i="14"/>
  <c r="AZ86" i="14"/>
  <c r="AW86" i="14"/>
  <c r="AT86" i="14"/>
  <c r="AQ86" i="14"/>
  <c r="AN86" i="14"/>
  <c r="AK86" i="14"/>
  <c r="AH86" i="14"/>
  <c r="AE86" i="14"/>
  <c r="AB86" i="14"/>
  <c r="Y86" i="14"/>
  <c r="V86" i="14"/>
  <c r="S86" i="14"/>
  <c r="P86" i="14"/>
  <c r="M86" i="14"/>
  <c r="J86" i="14"/>
  <c r="I86" i="14"/>
  <c r="L86" i="14" s="1"/>
  <c r="O86" i="14" s="1"/>
  <c r="R86" i="14" s="1"/>
  <c r="U86" i="14" s="1"/>
  <c r="X86" i="14" s="1"/>
  <c r="AA86" i="14" s="1"/>
  <c r="AD86" i="14" s="1"/>
  <c r="AG86" i="14" s="1"/>
  <c r="AJ86" i="14" s="1"/>
  <c r="AM86" i="14" s="1"/>
  <c r="AP86" i="14" s="1"/>
  <c r="AS86" i="14" s="1"/>
  <c r="AV86" i="14" s="1"/>
  <c r="AY86" i="14" s="1"/>
  <c r="BB86" i="14" s="1"/>
  <c r="BE86" i="14" s="1"/>
  <c r="BH86" i="14" s="1"/>
  <c r="BK86" i="14" s="1"/>
  <c r="BN86" i="14" s="1"/>
  <c r="BQ86" i="14" s="1"/>
  <c r="BT86" i="14" s="1"/>
  <c r="BW86" i="14" s="1"/>
  <c r="BZ86" i="14" s="1"/>
  <c r="CC86" i="14" s="1"/>
  <c r="CF86" i="14" s="1"/>
  <c r="CI86" i="14" s="1"/>
  <c r="CL86" i="14" s="1"/>
  <c r="CO86" i="14" s="1"/>
  <c r="CR86" i="14" s="1"/>
  <c r="CU86" i="14" s="1"/>
  <c r="CX86" i="14" s="1"/>
  <c r="DA86" i="14" s="1"/>
  <c r="DD86" i="14" s="1"/>
  <c r="DG86" i="14" s="1"/>
  <c r="DJ86" i="14" s="1"/>
  <c r="G86" i="14"/>
  <c r="E86" i="14"/>
  <c r="C86" i="14"/>
  <c r="A86" i="14"/>
  <c r="DH85" i="14"/>
  <c r="DE85" i="14"/>
  <c r="DB85" i="14"/>
  <c r="CY85" i="14"/>
  <c r="CV85" i="14"/>
  <c r="CS85" i="14"/>
  <c r="CP85" i="14"/>
  <c r="CM85" i="14"/>
  <c r="CJ85" i="14"/>
  <c r="CG85" i="14"/>
  <c r="CD85" i="14"/>
  <c r="CA85" i="14"/>
  <c r="BX85" i="14"/>
  <c r="BU85" i="14"/>
  <c r="BR85" i="14"/>
  <c r="BO85" i="14"/>
  <c r="BL85" i="14"/>
  <c r="BI85" i="14"/>
  <c r="BF85" i="14"/>
  <c r="BC85" i="14"/>
  <c r="AZ85" i="14"/>
  <c r="AW85" i="14"/>
  <c r="AT85" i="14"/>
  <c r="AQ85" i="14"/>
  <c r="AN85" i="14"/>
  <c r="AK85" i="14"/>
  <c r="AH85" i="14"/>
  <c r="AE85" i="14"/>
  <c r="AB85" i="14"/>
  <c r="Y85" i="14"/>
  <c r="V85" i="14"/>
  <c r="S85" i="14"/>
  <c r="P85" i="14"/>
  <c r="M85" i="14"/>
  <c r="J85" i="14"/>
  <c r="I85" i="14"/>
  <c r="L85" i="14" s="1"/>
  <c r="O85" i="14" s="1"/>
  <c r="R85" i="14" s="1"/>
  <c r="U85" i="14" s="1"/>
  <c r="X85" i="14" s="1"/>
  <c r="AA85" i="14" s="1"/>
  <c r="AD85" i="14" s="1"/>
  <c r="AG85" i="14" s="1"/>
  <c r="AJ85" i="14" s="1"/>
  <c r="AM85" i="14" s="1"/>
  <c r="AP85" i="14" s="1"/>
  <c r="AS85" i="14" s="1"/>
  <c r="AV85" i="14" s="1"/>
  <c r="AY85" i="14" s="1"/>
  <c r="BB85" i="14" s="1"/>
  <c r="BE85" i="14" s="1"/>
  <c r="BH85" i="14" s="1"/>
  <c r="BK85" i="14" s="1"/>
  <c r="BN85" i="14" s="1"/>
  <c r="BQ85" i="14" s="1"/>
  <c r="BT85" i="14" s="1"/>
  <c r="BW85" i="14" s="1"/>
  <c r="BZ85" i="14" s="1"/>
  <c r="CC85" i="14" s="1"/>
  <c r="CF85" i="14" s="1"/>
  <c r="CI85" i="14" s="1"/>
  <c r="CL85" i="14" s="1"/>
  <c r="CO85" i="14" s="1"/>
  <c r="CR85" i="14" s="1"/>
  <c r="CU85" i="14" s="1"/>
  <c r="CX85" i="14" s="1"/>
  <c r="DA85" i="14" s="1"/>
  <c r="DD85" i="14" s="1"/>
  <c r="DG85" i="14" s="1"/>
  <c r="DJ85" i="14" s="1"/>
  <c r="G85" i="14"/>
  <c r="E85" i="14"/>
  <c r="C85" i="14"/>
  <c r="A85" i="14"/>
  <c r="DH84" i="14"/>
  <c r="DE84" i="14"/>
  <c r="DB84" i="14"/>
  <c r="CY84" i="14"/>
  <c r="CV84" i="14"/>
  <c r="CS84" i="14"/>
  <c r="CP84" i="14"/>
  <c r="CM84" i="14"/>
  <c r="CJ84" i="14"/>
  <c r="CG84" i="14"/>
  <c r="CD84" i="14"/>
  <c r="CA84" i="14"/>
  <c r="BX84" i="14"/>
  <c r="BU84" i="14"/>
  <c r="BR84" i="14"/>
  <c r="BO84" i="14"/>
  <c r="BL84" i="14"/>
  <c r="BI84" i="14"/>
  <c r="BF84" i="14"/>
  <c r="BC84" i="14"/>
  <c r="AW84" i="14"/>
  <c r="AT84" i="14"/>
  <c r="AQ84" i="14"/>
  <c r="AN84" i="14"/>
  <c r="AK84" i="14"/>
  <c r="AH84" i="14"/>
  <c r="AE84" i="14"/>
  <c r="AB84" i="14"/>
  <c r="Y84" i="14"/>
  <c r="V84" i="14"/>
  <c r="S84" i="14"/>
  <c r="P84" i="14"/>
  <c r="M84" i="14"/>
  <c r="J84" i="14"/>
  <c r="I84" i="14"/>
  <c r="L84" i="14" s="1"/>
  <c r="O84" i="14" s="1"/>
  <c r="R84" i="14" s="1"/>
  <c r="U84" i="14" s="1"/>
  <c r="X84" i="14" s="1"/>
  <c r="AA84" i="14" s="1"/>
  <c r="AD84" i="14" s="1"/>
  <c r="AG84" i="14" s="1"/>
  <c r="AJ84" i="14" s="1"/>
  <c r="AM84" i="14" s="1"/>
  <c r="AP84" i="14" s="1"/>
  <c r="AS84" i="14" s="1"/>
  <c r="AV84" i="14" s="1"/>
  <c r="AY84" i="14" s="1"/>
  <c r="BB84" i="14" s="1"/>
  <c r="BE84" i="14" s="1"/>
  <c r="BH84" i="14" s="1"/>
  <c r="BK84" i="14" s="1"/>
  <c r="BN84" i="14" s="1"/>
  <c r="BQ84" i="14" s="1"/>
  <c r="BT84" i="14" s="1"/>
  <c r="BW84" i="14" s="1"/>
  <c r="BZ84" i="14" s="1"/>
  <c r="CC84" i="14" s="1"/>
  <c r="CF84" i="14" s="1"/>
  <c r="CI84" i="14" s="1"/>
  <c r="CL84" i="14" s="1"/>
  <c r="CO84" i="14" s="1"/>
  <c r="CR84" i="14" s="1"/>
  <c r="CU84" i="14" s="1"/>
  <c r="CX84" i="14" s="1"/>
  <c r="DA84" i="14" s="1"/>
  <c r="DD84" i="14" s="1"/>
  <c r="DG84" i="14" s="1"/>
  <c r="DJ84" i="14" s="1"/>
  <c r="G84" i="14"/>
  <c r="E84" i="14"/>
  <c r="AZ84" i="14" s="1"/>
  <c r="C84" i="14"/>
  <c r="A84" i="14"/>
  <c r="DH83" i="14"/>
  <c r="DE83" i="14"/>
  <c r="DB83" i="14"/>
  <c r="CY83" i="14"/>
  <c r="CV83" i="14"/>
  <c r="CS83" i="14"/>
  <c r="CP83" i="14"/>
  <c r="CM83" i="14"/>
  <c r="CJ83" i="14"/>
  <c r="CG83" i="14"/>
  <c r="CD83" i="14"/>
  <c r="CA83" i="14"/>
  <c r="BX83" i="14"/>
  <c r="BU83" i="14"/>
  <c r="BR83" i="14"/>
  <c r="BO83" i="14"/>
  <c r="BL83" i="14"/>
  <c r="BI83" i="14"/>
  <c r="BF83" i="14"/>
  <c r="BC83" i="14"/>
  <c r="AZ83" i="14"/>
  <c r="AW83" i="14"/>
  <c r="AT83" i="14"/>
  <c r="AQ83" i="14"/>
  <c r="AN83" i="14"/>
  <c r="AK83" i="14"/>
  <c r="AH83" i="14"/>
  <c r="AE83" i="14"/>
  <c r="AB83" i="14"/>
  <c r="Y83" i="14"/>
  <c r="V83" i="14"/>
  <c r="S83" i="14"/>
  <c r="P83" i="14"/>
  <c r="M83" i="14"/>
  <c r="J83" i="14"/>
  <c r="I83" i="14"/>
  <c r="L83" i="14" s="1"/>
  <c r="O83" i="14" s="1"/>
  <c r="R83" i="14" s="1"/>
  <c r="U83" i="14" s="1"/>
  <c r="X83" i="14" s="1"/>
  <c r="AA83" i="14" s="1"/>
  <c r="AD83" i="14" s="1"/>
  <c r="AG83" i="14" s="1"/>
  <c r="AJ83" i="14" s="1"/>
  <c r="AM83" i="14" s="1"/>
  <c r="AP83" i="14" s="1"/>
  <c r="AS83" i="14" s="1"/>
  <c r="AV83" i="14" s="1"/>
  <c r="AY83" i="14" s="1"/>
  <c r="BB83" i="14" s="1"/>
  <c r="BE83" i="14" s="1"/>
  <c r="BH83" i="14" s="1"/>
  <c r="BK83" i="14" s="1"/>
  <c r="BN83" i="14" s="1"/>
  <c r="BQ83" i="14" s="1"/>
  <c r="BT83" i="14" s="1"/>
  <c r="BW83" i="14" s="1"/>
  <c r="BZ83" i="14" s="1"/>
  <c r="CC83" i="14" s="1"/>
  <c r="CF83" i="14" s="1"/>
  <c r="CI83" i="14" s="1"/>
  <c r="CL83" i="14" s="1"/>
  <c r="CO83" i="14" s="1"/>
  <c r="CR83" i="14" s="1"/>
  <c r="CU83" i="14" s="1"/>
  <c r="CX83" i="14" s="1"/>
  <c r="DA83" i="14" s="1"/>
  <c r="DD83" i="14" s="1"/>
  <c r="DG83" i="14" s="1"/>
  <c r="DJ83" i="14" s="1"/>
  <c r="G83" i="14"/>
  <c r="E83" i="14"/>
  <c r="C83" i="14"/>
  <c r="A83" i="14"/>
  <c r="E82" i="14"/>
  <c r="A82" i="14"/>
  <c r="DH81" i="14"/>
  <c r="DE81" i="14"/>
  <c r="DB81" i="14"/>
  <c r="CY81" i="14"/>
  <c r="CV81" i="14"/>
  <c r="CS81" i="14"/>
  <c r="CP81" i="14"/>
  <c r="CM81" i="14"/>
  <c r="CJ81" i="14"/>
  <c r="CG81" i="14"/>
  <c r="CD81" i="14"/>
  <c r="CA81" i="14"/>
  <c r="BX81" i="14"/>
  <c r="BU81" i="14"/>
  <c r="BR81" i="14"/>
  <c r="BO81" i="14"/>
  <c r="BL81" i="14"/>
  <c r="BI81" i="14"/>
  <c r="BF81" i="14"/>
  <c r="BC81" i="14"/>
  <c r="AZ81" i="14"/>
  <c r="AW81" i="14"/>
  <c r="AT81" i="14"/>
  <c r="AQ81" i="14"/>
  <c r="AN81" i="14"/>
  <c r="AK81" i="14"/>
  <c r="AH81" i="14"/>
  <c r="AE81" i="14"/>
  <c r="AB81" i="14"/>
  <c r="Y81" i="14"/>
  <c r="V81" i="14"/>
  <c r="S81" i="14"/>
  <c r="P81" i="14"/>
  <c r="M81" i="14"/>
  <c r="J81" i="14"/>
  <c r="I81" i="14"/>
  <c r="L81" i="14" s="1"/>
  <c r="O81" i="14" s="1"/>
  <c r="R81" i="14" s="1"/>
  <c r="U81" i="14" s="1"/>
  <c r="X81" i="14" s="1"/>
  <c r="AA81" i="14" s="1"/>
  <c r="AD81" i="14" s="1"/>
  <c r="AG81" i="14" s="1"/>
  <c r="AJ81" i="14" s="1"/>
  <c r="AM81" i="14" s="1"/>
  <c r="AP81" i="14" s="1"/>
  <c r="AS81" i="14" s="1"/>
  <c r="AV81" i="14" s="1"/>
  <c r="AY81" i="14" s="1"/>
  <c r="BB81" i="14" s="1"/>
  <c r="BE81" i="14" s="1"/>
  <c r="BH81" i="14" s="1"/>
  <c r="BK81" i="14" s="1"/>
  <c r="BN81" i="14" s="1"/>
  <c r="BQ81" i="14" s="1"/>
  <c r="BT81" i="14" s="1"/>
  <c r="BW81" i="14" s="1"/>
  <c r="BZ81" i="14" s="1"/>
  <c r="CC81" i="14" s="1"/>
  <c r="CF81" i="14" s="1"/>
  <c r="CI81" i="14" s="1"/>
  <c r="CL81" i="14" s="1"/>
  <c r="CO81" i="14" s="1"/>
  <c r="CR81" i="14" s="1"/>
  <c r="CU81" i="14" s="1"/>
  <c r="CX81" i="14" s="1"/>
  <c r="DA81" i="14" s="1"/>
  <c r="DD81" i="14" s="1"/>
  <c r="DG81" i="14" s="1"/>
  <c r="DJ81" i="14" s="1"/>
  <c r="G81" i="14"/>
  <c r="E81" i="14"/>
  <c r="C81" i="14"/>
  <c r="A81" i="14"/>
  <c r="DH80" i="14"/>
  <c r="DE80" i="14"/>
  <c r="DB80" i="14"/>
  <c r="CY80" i="14"/>
  <c r="CV80" i="14"/>
  <c r="CS80" i="14"/>
  <c r="CP80" i="14"/>
  <c r="CM80" i="14"/>
  <c r="CJ80" i="14"/>
  <c r="CG80" i="14"/>
  <c r="CD80" i="14"/>
  <c r="CA80" i="14"/>
  <c r="BX80" i="14"/>
  <c r="BU80" i="14"/>
  <c r="BR80" i="14"/>
  <c r="BO80" i="14"/>
  <c r="BL80" i="14"/>
  <c r="BI80" i="14"/>
  <c r="BF80" i="14"/>
  <c r="BC80" i="14"/>
  <c r="AZ80" i="14"/>
  <c r="AT80" i="14"/>
  <c r="AQ80" i="14"/>
  <c r="AN80" i="14"/>
  <c r="AK80" i="14"/>
  <c r="AH80" i="14"/>
  <c r="AE80" i="14"/>
  <c r="AB80" i="14"/>
  <c r="Y80" i="14"/>
  <c r="V80" i="14"/>
  <c r="S80" i="14"/>
  <c r="P80" i="14"/>
  <c r="M80" i="14"/>
  <c r="J80" i="14"/>
  <c r="I80" i="14"/>
  <c r="L80" i="14" s="1"/>
  <c r="O80" i="14" s="1"/>
  <c r="R80" i="14" s="1"/>
  <c r="U80" i="14" s="1"/>
  <c r="X80" i="14" s="1"/>
  <c r="AA80" i="14" s="1"/>
  <c r="AD80" i="14" s="1"/>
  <c r="AG80" i="14" s="1"/>
  <c r="AJ80" i="14" s="1"/>
  <c r="AM80" i="14" s="1"/>
  <c r="AP80" i="14" s="1"/>
  <c r="AS80" i="14" s="1"/>
  <c r="AV80" i="14" s="1"/>
  <c r="AY80" i="14" s="1"/>
  <c r="BB80" i="14" s="1"/>
  <c r="BE80" i="14" s="1"/>
  <c r="BH80" i="14" s="1"/>
  <c r="BK80" i="14" s="1"/>
  <c r="BN80" i="14" s="1"/>
  <c r="BQ80" i="14" s="1"/>
  <c r="BT80" i="14" s="1"/>
  <c r="BW80" i="14" s="1"/>
  <c r="BZ80" i="14" s="1"/>
  <c r="CC80" i="14" s="1"/>
  <c r="CF80" i="14" s="1"/>
  <c r="CI80" i="14" s="1"/>
  <c r="CL80" i="14" s="1"/>
  <c r="CO80" i="14" s="1"/>
  <c r="CR80" i="14" s="1"/>
  <c r="CU80" i="14" s="1"/>
  <c r="CX80" i="14" s="1"/>
  <c r="DA80" i="14" s="1"/>
  <c r="DD80" i="14" s="1"/>
  <c r="DG80" i="14" s="1"/>
  <c r="DJ80" i="14" s="1"/>
  <c r="G80" i="14"/>
  <c r="E80" i="14"/>
  <c r="AW80" i="14" s="1"/>
  <c r="C80" i="14"/>
  <c r="A80" i="14"/>
  <c r="DH79" i="14"/>
  <c r="DE79" i="14"/>
  <c r="DB79" i="14"/>
  <c r="CY79" i="14"/>
  <c r="CV79" i="14"/>
  <c r="CS79" i="14"/>
  <c r="CP79" i="14"/>
  <c r="CM79" i="14"/>
  <c r="CJ79" i="14"/>
  <c r="CG79" i="14"/>
  <c r="CD79" i="14"/>
  <c r="CA79" i="14"/>
  <c r="BX79" i="14"/>
  <c r="BU79" i="14"/>
  <c r="BR79" i="14"/>
  <c r="BO79" i="14"/>
  <c r="BL79" i="14"/>
  <c r="BI79" i="14"/>
  <c r="BF79" i="14"/>
  <c r="BC79" i="14"/>
  <c r="AZ79" i="14"/>
  <c r="AW79" i="14"/>
  <c r="AT79" i="14"/>
  <c r="AQ79" i="14"/>
  <c r="AN79" i="14"/>
  <c r="AK79" i="14"/>
  <c r="AH79" i="14"/>
  <c r="AE79" i="14"/>
  <c r="AB79" i="14"/>
  <c r="Y79" i="14"/>
  <c r="V79" i="14"/>
  <c r="S79" i="14"/>
  <c r="P79" i="14"/>
  <c r="M79" i="14"/>
  <c r="J79" i="14"/>
  <c r="I79" i="14"/>
  <c r="L79" i="14" s="1"/>
  <c r="O79" i="14" s="1"/>
  <c r="R79" i="14" s="1"/>
  <c r="U79" i="14" s="1"/>
  <c r="X79" i="14" s="1"/>
  <c r="AA79" i="14" s="1"/>
  <c r="AD79" i="14" s="1"/>
  <c r="AG79" i="14" s="1"/>
  <c r="AJ79" i="14" s="1"/>
  <c r="AM79" i="14" s="1"/>
  <c r="AP79" i="14" s="1"/>
  <c r="AS79" i="14" s="1"/>
  <c r="AV79" i="14" s="1"/>
  <c r="AY79" i="14" s="1"/>
  <c r="BB79" i="14" s="1"/>
  <c r="BE79" i="14" s="1"/>
  <c r="BH79" i="14" s="1"/>
  <c r="BK79" i="14" s="1"/>
  <c r="BN79" i="14" s="1"/>
  <c r="BQ79" i="14" s="1"/>
  <c r="BT79" i="14" s="1"/>
  <c r="BW79" i="14" s="1"/>
  <c r="BZ79" i="14" s="1"/>
  <c r="CC79" i="14" s="1"/>
  <c r="CF79" i="14" s="1"/>
  <c r="CI79" i="14" s="1"/>
  <c r="CL79" i="14" s="1"/>
  <c r="CO79" i="14" s="1"/>
  <c r="CR79" i="14" s="1"/>
  <c r="CU79" i="14" s="1"/>
  <c r="CX79" i="14" s="1"/>
  <c r="DA79" i="14" s="1"/>
  <c r="DD79" i="14" s="1"/>
  <c r="DG79" i="14" s="1"/>
  <c r="DJ79" i="14" s="1"/>
  <c r="G79" i="14"/>
  <c r="E79" i="14"/>
  <c r="C79" i="14"/>
  <c r="A79" i="14"/>
  <c r="DH78" i="14"/>
  <c r="DE78" i="14"/>
  <c r="DB78" i="14"/>
  <c r="CY78" i="14"/>
  <c r="CV78" i="14"/>
  <c r="CS78" i="14"/>
  <c r="CP78" i="14"/>
  <c r="CM78" i="14"/>
  <c r="CJ78" i="14"/>
  <c r="CG78" i="14"/>
  <c r="CD78" i="14"/>
  <c r="CA78" i="14"/>
  <c r="BX78" i="14"/>
  <c r="BU78" i="14"/>
  <c r="BR78" i="14"/>
  <c r="BO78" i="14"/>
  <c r="BL78" i="14"/>
  <c r="BI78" i="14"/>
  <c r="BF78" i="14"/>
  <c r="BC78" i="14"/>
  <c r="AZ78" i="14"/>
  <c r="AW78" i="14"/>
  <c r="AT78" i="14"/>
  <c r="AQ78" i="14"/>
  <c r="AN78" i="14"/>
  <c r="AK78" i="14"/>
  <c r="AH78" i="14"/>
  <c r="AE78" i="14"/>
  <c r="AB78" i="14"/>
  <c r="Y78" i="14"/>
  <c r="V78" i="14"/>
  <c r="S78" i="14"/>
  <c r="P78" i="14"/>
  <c r="M78" i="14"/>
  <c r="J78" i="14"/>
  <c r="I78" i="14"/>
  <c r="L78" i="14" s="1"/>
  <c r="O78" i="14" s="1"/>
  <c r="R78" i="14" s="1"/>
  <c r="U78" i="14" s="1"/>
  <c r="X78" i="14" s="1"/>
  <c r="AA78" i="14" s="1"/>
  <c r="AD78" i="14" s="1"/>
  <c r="AG78" i="14" s="1"/>
  <c r="AJ78" i="14" s="1"/>
  <c r="AM78" i="14" s="1"/>
  <c r="AP78" i="14" s="1"/>
  <c r="AS78" i="14" s="1"/>
  <c r="AV78" i="14" s="1"/>
  <c r="AY78" i="14" s="1"/>
  <c r="BB78" i="14" s="1"/>
  <c r="BE78" i="14" s="1"/>
  <c r="BH78" i="14" s="1"/>
  <c r="BK78" i="14" s="1"/>
  <c r="BN78" i="14" s="1"/>
  <c r="BQ78" i="14" s="1"/>
  <c r="BT78" i="14" s="1"/>
  <c r="BW78" i="14" s="1"/>
  <c r="BZ78" i="14" s="1"/>
  <c r="CC78" i="14" s="1"/>
  <c r="CF78" i="14" s="1"/>
  <c r="CI78" i="14" s="1"/>
  <c r="CL78" i="14" s="1"/>
  <c r="CO78" i="14" s="1"/>
  <c r="CR78" i="14" s="1"/>
  <c r="CU78" i="14" s="1"/>
  <c r="CX78" i="14" s="1"/>
  <c r="DA78" i="14" s="1"/>
  <c r="DD78" i="14" s="1"/>
  <c r="DG78" i="14" s="1"/>
  <c r="DJ78" i="14" s="1"/>
  <c r="G78" i="14"/>
  <c r="E78" i="14"/>
  <c r="C78" i="14"/>
  <c r="A78" i="14"/>
  <c r="DH77" i="14"/>
  <c r="DE77" i="14"/>
  <c r="DB77" i="14"/>
  <c r="CY77" i="14"/>
  <c r="CV77" i="14"/>
  <c r="CS77" i="14"/>
  <c r="CP77" i="14"/>
  <c r="CM77" i="14"/>
  <c r="CJ77" i="14"/>
  <c r="CG77" i="14"/>
  <c r="CD77" i="14"/>
  <c r="CA77" i="14"/>
  <c r="BX77" i="14"/>
  <c r="BU77" i="14"/>
  <c r="BR77" i="14"/>
  <c r="BO77" i="14"/>
  <c r="BL77" i="14"/>
  <c r="BI77" i="14"/>
  <c r="BF77" i="14"/>
  <c r="BC77" i="14"/>
  <c r="AZ77" i="14"/>
  <c r="AW77" i="14"/>
  <c r="AQ77" i="14"/>
  <c r="AN77" i="14"/>
  <c r="AK77" i="14"/>
  <c r="AH77" i="14"/>
  <c r="AE77" i="14"/>
  <c r="AB77" i="14"/>
  <c r="Y77" i="14"/>
  <c r="V77" i="14"/>
  <c r="S77" i="14"/>
  <c r="P77" i="14"/>
  <c r="M77" i="14"/>
  <c r="J77" i="14"/>
  <c r="I77" i="14"/>
  <c r="L77" i="14" s="1"/>
  <c r="O77" i="14" s="1"/>
  <c r="R77" i="14" s="1"/>
  <c r="U77" i="14" s="1"/>
  <c r="X77" i="14" s="1"/>
  <c r="AA77" i="14" s="1"/>
  <c r="AD77" i="14" s="1"/>
  <c r="AG77" i="14" s="1"/>
  <c r="AJ77" i="14" s="1"/>
  <c r="AM77" i="14" s="1"/>
  <c r="AP77" i="14" s="1"/>
  <c r="AS77" i="14" s="1"/>
  <c r="AV77" i="14" s="1"/>
  <c r="AY77" i="14" s="1"/>
  <c r="BB77" i="14" s="1"/>
  <c r="BE77" i="14" s="1"/>
  <c r="BH77" i="14" s="1"/>
  <c r="BK77" i="14" s="1"/>
  <c r="BN77" i="14" s="1"/>
  <c r="BQ77" i="14" s="1"/>
  <c r="BT77" i="14" s="1"/>
  <c r="BW77" i="14" s="1"/>
  <c r="BZ77" i="14" s="1"/>
  <c r="CC77" i="14" s="1"/>
  <c r="CF77" i="14" s="1"/>
  <c r="CI77" i="14" s="1"/>
  <c r="CL77" i="14" s="1"/>
  <c r="CO77" i="14" s="1"/>
  <c r="CR77" i="14" s="1"/>
  <c r="CU77" i="14" s="1"/>
  <c r="CX77" i="14" s="1"/>
  <c r="DA77" i="14" s="1"/>
  <c r="DD77" i="14" s="1"/>
  <c r="DG77" i="14" s="1"/>
  <c r="DJ77" i="14" s="1"/>
  <c r="G77" i="14"/>
  <c r="E77" i="14"/>
  <c r="AT77" i="14" s="1"/>
  <c r="C77" i="14"/>
  <c r="A77" i="14"/>
  <c r="DH76" i="14"/>
  <c r="DE76" i="14"/>
  <c r="DB76" i="14"/>
  <c r="CY76" i="14"/>
  <c r="CV76" i="14"/>
  <c r="CS76" i="14"/>
  <c r="CP76" i="14"/>
  <c r="CM76" i="14"/>
  <c r="CJ76" i="14"/>
  <c r="CG76" i="14"/>
  <c r="CD76" i="14"/>
  <c r="CA76" i="14"/>
  <c r="BX76" i="14"/>
  <c r="BU76" i="14"/>
  <c r="BR76" i="14"/>
  <c r="BO76" i="14"/>
  <c r="BL76" i="14"/>
  <c r="BI76" i="14"/>
  <c r="BF76" i="14"/>
  <c r="BC76" i="14"/>
  <c r="AZ76" i="14"/>
  <c r="AW76" i="14"/>
  <c r="AQ76" i="14"/>
  <c r="AN76" i="14"/>
  <c r="AK76" i="14"/>
  <c r="AH76" i="14"/>
  <c r="AE76" i="14"/>
  <c r="AB76" i="14"/>
  <c r="Y76" i="14"/>
  <c r="V76" i="14"/>
  <c r="S76" i="14"/>
  <c r="P76" i="14"/>
  <c r="M76" i="14"/>
  <c r="J76" i="14"/>
  <c r="I76" i="14"/>
  <c r="L76" i="14" s="1"/>
  <c r="O76" i="14" s="1"/>
  <c r="R76" i="14" s="1"/>
  <c r="U76" i="14" s="1"/>
  <c r="X76" i="14" s="1"/>
  <c r="AA76" i="14" s="1"/>
  <c r="AD76" i="14" s="1"/>
  <c r="AG76" i="14" s="1"/>
  <c r="AJ76" i="14" s="1"/>
  <c r="AM76" i="14" s="1"/>
  <c r="AP76" i="14" s="1"/>
  <c r="AS76" i="14" s="1"/>
  <c r="AV76" i="14" s="1"/>
  <c r="AY76" i="14" s="1"/>
  <c r="BB76" i="14" s="1"/>
  <c r="BE76" i="14" s="1"/>
  <c r="BH76" i="14" s="1"/>
  <c r="BK76" i="14" s="1"/>
  <c r="BN76" i="14" s="1"/>
  <c r="BQ76" i="14" s="1"/>
  <c r="BT76" i="14" s="1"/>
  <c r="BW76" i="14" s="1"/>
  <c r="BZ76" i="14" s="1"/>
  <c r="CC76" i="14" s="1"/>
  <c r="CF76" i="14" s="1"/>
  <c r="CI76" i="14" s="1"/>
  <c r="CL76" i="14" s="1"/>
  <c r="CO76" i="14" s="1"/>
  <c r="CR76" i="14" s="1"/>
  <c r="CU76" i="14" s="1"/>
  <c r="CX76" i="14" s="1"/>
  <c r="DA76" i="14" s="1"/>
  <c r="DD76" i="14" s="1"/>
  <c r="DG76" i="14" s="1"/>
  <c r="DJ76" i="14" s="1"/>
  <c r="G76" i="14"/>
  <c r="E76" i="14"/>
  <c r="AT76" i="14" s="1"/>
  <c r="C76" i="14"/>
  <c r="A76" i="14"/>
  <c r="DH75" i="14"/>
  <c r="DE75" i="14"/>
  <c r="DB75" i="14"/>
  <c r="CY75" i="14"/>
  <c r="CV75" i="14"/>
  <c r="CS75" i="14"/>
  <c r="CP75" i="14"/>
  <c r="CM75" i="14"/>
  <c r="CJ75" i="14"/>
  <c r="CG75" i="14"/>
  <c r="CD75" i="14"/>
  <c r="CA75" i="14"/>
  <c r="BX75" i="14"/>
  <c r="BU75" i="14"/>
  <c r="BR75" i="14"/>
  <c r="BO75" i="14"/>
  <c r="BL75" i="14"/>
  <c r="BI75" i="14"/>
  <c r="BF75" i="14"/>
  <c r="BC75" i="14"/>
  <c r="AZ75" i="14"/>
  <c r="AW75" i="14"/>
  <c r="AT75" i="14"/>
  <c r="AQ75" i="14"/>
  <c r="AN75" i="14"/>
  <c r="AK75" i="14"/>
  <c r="AH75" i="14"/>
  <c r="AE75" i="14"/>
  <c r="AB75" i="14"/>
  <c r="Y75" i="14"/>
  <c r="V75" i="14"/>
  <c r="S75" i="14"/>
  <c r="P75" i="14"/>
  <c r="M75" i="14"/>
  <c r="J75" i="14"/>
  <c r="I75" i="14"/>
  <c r="L75" i="14" s="1"/>
  <c r="O75" i="14" s="1"/>
  <c r="R75" i="14" s="1"/>
  <c r="U75" i="14" s="1"/>
  <c r="X75" i="14" s="1"/>
  <c r="AA75" i="14" s="1"/>
  <c r="AD75" i="14" s="1"/>
  <c r="AG75" i="14" s="1"/>
  <c r="AJ75" i="14" s="1"/>
  <c r="AM75" i="14" s="1"/>
  <c r="AP75" i="14" s="1"/>
  <c r="AS75" i="14" s="1"/>
  <c r="AV75" i="14" s="1"/>
  <c r="AY75" i="14" s="1"/>
  <c r="BB75" i="14" s="1"/>
  <c r="BE75" i="14" s="1"/>
  <c r="BH75" i="14" s="1"/>
  <c r="BK75" i="14" s="1"/>
  <c r="BN75" i="14" s="1"/>
  <c r="BQ75" i="14" s="1"/>
  <c r="BT75" i="14" s="1"/>
  <c r="BW75" i="14" s="1"/>
  <c r="BZ75" i="14" s="1"/>
  <c r="CC75" i="14" s="1"/>
  <c r="CF75" i="14" s="1"/>
  <c r="CI75" i="14" s="1"/>
  <c r="CL75" i="14" s="1"/>
  <c r="CO75" i="14" s="1"/>
  <c r="CR75" i="14" s="1"/>
  <c r="CU75" i="14" s="1"/>
  <c r="CX75" i="14" s="1"/>
  <c r="DA75" i="14" s="1"/>
  <c r="DD75" i="14" s="1"/>
  <c r="DG75" i="14" s="1"/>
  <c r="DJ75" i="14" s="1"/>
  <c r="G75" i="14"/>
  <c r="E75" i="14"/>
  <c r="C75" i="14"/>
  <c r="A75" i="14"/>
  <c r="E74" i="14"/>
  <c r="A74" i="14"/>
  <c r="DJ73" i="14"/>
  <c r="DH73" i="14"/>
  <c r="DG73" i="14"/>
  <c r="DE73" i="14"/>
  <c r="DD73" i="14"/>
  <c r="DB73" i="14"/>
  <c r="DA73" i="14"/>
  <c r="CY73" i="14"/>
  <c r="CX73" i="14"/>
  <c r="CV73" i="14"/>
  <c r="CU73" i="14"/>
  <c r="CS73" i="14"/>
  <c r="CR73" i="14"/>
  <c r="CP73" i="14"/>
  <c r="CO73" i="14"/>
  <c r="CM73" i="14"/>
  <c r="CL73" i="14"/>
  <c r="CJ73" i="14"/>
  <c r="CI73" i="14"/>
  <c r="CG73" i="14"/>
  <c r="CF73" i="14"/>
  <c r="CD73" i="14"/>
  <c r="CC73" i="14"/>
  <c r="CA73" i="14"/>
  <c r="BZ73" i="14"/>
  <c r="BX73" i="14"/>
  <c r="BW73" i="14"/>
  <c r="BU73" i="14"/>
  <c r="BT73" i="14"/>
  <c r="BR73" i="14"/>
  <c r="BQ73" i="14"/>
  <c r="BO73" i="14"/>
  <c r="BN73" i="14"/>
  <c r="BL73" i="14"/>
  <c r="BK73" i="14"/>
  <c r="BI73" i="14"/>
  <c r="BH73" i="14"/>
  <c r="BF73" i="14"/>
  <c r="BE73" i="14"/>
  <c r="BC73" i="14"/>
  <c r="BB73" i="14"/>
  <c r="AZ73" i="14"/>
  <c r="AY73" i="14"/>
  <c r="AW73" i="14"/>
  <c r="AV73" i="14"/>
  <c r="AT73" i="14"/>
  <c r="AS73" i="14"/>
  <c r="AQ73" i="14"/>
  <c r="AP73" i="14"/>
  <c r="AN73" i="14"/>
  <c r="AM73" i="14"/>
  <c r="AK73" i="14"/>
  <c r="AJ73" i="14"/>
  <c r="AH73" i="14"/>
  <c r="AG73" i="14"/>
  <c r="AE73" i="14"/>
  <c r="AD73" i="14"/>
  <c r="AB73" i="14"/>
  <c r="AA73" i="14"/>
  <c r="Y73" i="14"/>
  <c r="X73" i="14"/>
  <c r="V73" i="14"/>
  <c r="U73" i="14"/>
  <c r="S73" i="14"/>
  <c r="R73" i="14"/>
  <c r="P73" i="14"/>
  <c r="O73" i="14"/>
  <c r="M73" i="14"/>
  <c r="L73" i="14"/>
  <c r="J73" i="14"/>
  <c r="I73" i="14"/>
  <c r="G73" i="14"/>
  <c r="E73" i="14"/>
  <c r="A73" i="14"/>
  <c r="E72" i="14"/>
  <c r="A72" i="14"/>
  <c r="DH71" i="14"/>
  <c r="DE71" i="14"/>
  <c r="DB71" i="14"/>
  <c r="CY71" i="14"/>
  <c r="CV71" i="14"/>
  <c r="CS71" i="14"/>
  <c r="CP71" i="14"/>
  <c r="CM71" i="14"/>
  <c r="CJ71" i="14"/>
  <c r="CG71" i="14"/>
  <c r="CD71" i="14"/>
  <c r="CA71" i="14"/>
  <c r="BX71" i="14"/>
  <c r="BU71" i="14"/>
  <c r="BR71" i="14"/>
  <c r="BO71" i="14"/>
  <c r="BL71" i="14"/>
  <c r="BI71" i="14"/>
  <c r="BF71" i="14"/>
  <c r="BC71" i="14"/>
  <c r="AZ71" i="14"/>
  <c r="AT71" i="14"/>
  <c r="AQ71" i="14"/>
  <c r="AN71" i="14"/>
  <c r="AK71" i="14"/>
  <c r="AH71" i="14"/>
  <c r="AE71" i="14"/>
  <c r="AB71" i="14"/>
  <c r="Y71" i="14"/>
  <c r="V71" i="14"/>
  <c r="S71" i="14"/>
  <c r="P71" i="14"/>
  <c r="M71" i="14"/>
  <c r="J71" i="14"/>
  <c r="I71" i="14"/>
  <c r="L71" i="14" s="1"/>
  <c r="O71" i="14" s="1"/>
  <c r="R71" i="14" s="1"/>
  <c r="U71" i="14" s="1"/>
  <c r="X71" i="14" s="1"/>
  <c r="AA71" i="14" s="1"/>
  <c r="AD71" i="14" s="1"/>
  <c r="AG71" i="14" s="1"/>
  <c r="AJ71" i="14" s="1"/>
  <c r="AM71" i="14" s="1"/>
  <c r="AP71" i="14" s="1"/>
  <c r="AS71" i="14" s="1"/>
  <c r="AV71" i="14" s="1"/>
  <c r="AY71" i="14" s="1"/>
  <c r="BB71" i="14" s="1"/>
  <c r="BE71" i="14" s="1"/>
  <c r="BH71" i="14" s="1"/>
  <c r="BK71" i="14" s="1"/>
  <c r="BN71" i="14" s="1"/>
  <c r="BQ71" i="14" s="1"/>
  <c r="BT71" i="14" s="1"/>
  <c r="BW71" i="14" s="1"/>
  <c r="BZ71" i="14" s="1"/>
  <c r="CC71" i="14" s="1"/>
  <c r="CF71" i="14" s="1"/>
  <c r="CI71" i="14" s="1"/>
  <c r="CL71" i="14" s="1"/>
  <c r="CO71" i="14" s="1"/>
  <c r="CR71" i="14" s="1"/>
  <c r="CU71" i="14" s="1"/>
  <c r="CX71" i="14" s="1"/>
  <c r="DA71" i="14" s="1"/>
  <c r="DD71" i="14" s="1"/>
  <c r="DG71" i="14" s="1"/>
  <c r="DJ71" i="14" s="1"/>
  <c r="G71" i="14"/>
  <c r="E71" i="14"/>
  <c r="AW71" i="14" s="1"/>
  <c r="DH70" i="14"/>
  <c r="DE70" i="14"/>
  <c r="DB70" i="14"/>
  <c r="CY70" i="14"/>
  <c r="CV70" i="14"/>
  <c r="CS70" i="14"/>
  <c r="CP70" i="14"/>
  <c r="CM70" i="14"/>
  <c r="CJ70" i="14"/>
  <c r="CG70" i="14"/>
  <c r="CD70" i="14"/>
  <c r="CA70" i="14"/>
  <c r="BX70" i="14"/>
  <c r="BU70" i="14"/>
  <c r="BR70" i="14"/>
  <c r="BO70" i="14"/>
  <c r="BL70" i="14"/>
  <c r="BI70" i="14"/>
  <c r="BF70" i="14"/>
  <c r="BC70" i="14"/>
  <c r="AZ70" i="14"/>
  <c r="AT70" i="14"/>
  <c r="AQ70" i="14"/>
  <c r="AN70" i="14"/>
  <c r="AK70" i="14"/>
  <c r="AH70" i="14"/>
  <c r="AE70" i="14"/>
  <c r="AB70" i="14"/>
  <c r="Y70" i="14"/>
  <c r="V70" i="14"/>
  <c r="S70" i="14"/>
  <c r="P70" i="14"/>
  <c r="M70" i="14"/>
  <c r="J70" i="14"/>
  <c r="I70" i="14"/>
  <c r="L70" i="14" s="1"/>
  <c r="O70" i="14" s="1"/>
  <c r="R70" i="14" s="1"/>
  <c r="U70" i="14" s="1"/>
  <c r="X70" i="14" s="1"/>
  <c r="AA70" i="14" s="1"/>
  <c r="AD70" i="14" s="1"/>
  <c r="AG70" i="14" s="1"/>
  <c r="AJ70" i="14" s="1"/>
  <c r="AM70" i="14" s="1"/>
  <c r="AP70" i="14" s="1"/>
  <c r="AS70" i="14" s="1"/>
  <c r="AV70" i="14" s="1"/>
  <c r="AY70" i="14" s="1"/>
  <c r="BB70" i="14" s="1"/>
  <c r="BE70" i="14" s="1"/>
  <c r="BH70" i="14" s="1"/>
  <c r="BK70" i="14" s="1"/>
  <c r="BN70" i="14" s="1"/>
  <c r="BQ70" i="14" s="1"/>
  <c r="BT70" i="14" s="1"/>
  <c r="BW70" i="14" s="1"/>
  <c r="BZ70" i="14" s="1"/>
  <c r="CC70" i="14" s="1"/>
  <c r="CF70" i="14" s="1"/>
  <c r="CI70" i="14" s="1"/>
  <c r="CL70" i="14" s="1"/>
  <c r="CO70" i="14" s="1"/>
  <c r="CR70" i="14" s="1"/>
  <c r="CU70" i="14" s="1"/>
  <c r="CX70" i="14" s="1"/>
  <c r="DA70" i="14" s="1"/>
  <c r="DD70" i="14" s="1"/>
  <c r="DG70" i="14" s="1"/>
  <c r="DJ70" i="14" s="1"/>
  <c r="G70" i="14"/>
  <c r="E70" i="14"/>
  <c r="AW70" i="14" s="1"/>
  <c r="DJ69" i="14"/>
  <c r="DH69" i="14"/>
  <c r="DG69" i="14"/>
  <c r="DE69" i="14"/>
  <c r="DD69" i="14"/>
  <c r="DB69" i="14"/>
  <c r="DA69" i="14"/>
  <c r="CY69" i="14"/>
  <c r="CX69" i="14"/>
  <c r="CV69" i="14"/>
  <c r="CU69" i="14"/>
  <c r="CS69" i="14"/>
  <c r="CR69" i="14"/>
  <c r="CP69" i="14"/>
  <c r="CO69" i="14"/>
  <c r="CM69" i="14"/>
  <c r="CL69" i="14"/>
  <c r="CJ69" i="14"/>
  <c r="CI69" i="14"/>
  <c r="CG69" i="14"/>
  <c r="CF69" i="14"/>
  <c r="CD69" i="14"/>
  <c r="CC69" i="14"/>
  <c r="CA69" i="14"/>
  <c r="BZ69" i="14"/>
  <c r="BX69" i="14"/>
  <c r="BW69" i="14"/>
  <c r="BU69" i="14"/>
  <c r="BT69" i="14"/>
  <c r="BR69" i="14"/>
  <c r="BQ69" i="14"/>
  <c r="BO69" i="14"/>
  <c r="BN69" i="14"/>
  <c r="BL69" i="14"/>
  <c r="BK69" i="14"/>
  <c r="BI69" i="14"/>
  <c r="BH69" i="14"/>
  <c r="BF69" i="14"/>
  <c r="BE69" i="14"/>
  <c r="BC69" i="14"/>
  <c r="BB69" i="14"/>
  <c r="AZ69" i="14"/>
  <c r="AY69" i="14"/>
  <c r="AW69" i="14"/>
  <c r="AV69" i="14"/>
  <c r="AT69" i="14"/>
  <c r="AS69" i="14"/>
  <c r="AQ69" i="14"/>
  <c r="AP69" i="14"/>
  <c r="AN69" i="14"/>
  <c r="AM69" i="14"/>
  <c r="AK69" i="14"/>
  <c r="AJ69" i="14"/>
  <c r="AH69" i="14"/>
  <c r="AG69" i="14"/>
  <c r="AE69" i="14"/>
  <c r="AD69" i="14"/>
  <c r="AB69" i="14"/>
  <c r="AA69" i="14"/>
  <c r="Y69" i="14"/>
  <c r="X69" i="14"/>
  <c r="V69" i="14"/>
  <c r="U69" i="14"/>
  <c r="S69" i="14"/>
  <c r="R69" i="14"/>
  <c r="P69" i="14"/>
  <c r="O69" i="14"/>
  <c r="M69" i="14"/>
  <c r="L69" i="14"/>
  <c r="J69" i="14"/>
  <c r="I69" i="14"/>
  <c r="G69" i="14"/>
  <c r="E69" i="14"/>
  <c r="DH68" i="14"/>
  <c r="DE68" i="14"/>
  <c r="DB68" i="14"/>
  <c r="CY68" i="14"/>
  <c r="CV68" i="14"/>
  <c r="CS68" i="14"/>
  <c r="CP68" i="14"/>
  <c r="CM68" i="14"/>
  <c r="CJ68" i="14"/>
  <c r="CG68" i="14"/>
  <c r="CD68" i="14"/>
  <c r="CA68" i="14"/>
  <c r="BX68" i="14"/>
  <c r="BU68" i="14"/>
  <c r="BR68" i="14"/>
  <c r="BO68" i="14"/>
  <c r="BL68" i="14"/>
  <c r="BI68" i="14"/>
  <c r="BF68" i="14"/>
  <c r="BC68" i="14"/>
  <c r="AZ68" i="14"/>
  <c r="AT68" i="14"/>
  <c r="AQ68" i="14"/>
  <c r="AN68" i="14"/>
  <c r="AK68" i="14"/>
  <c r="AH68" i="14"/>
  <c r="AE68" i="14"/>
  <c r="AB68" i="14"/>
  <c r="Y68" i="14"/>
  <c r="V68" i="14"/>
  <c r="P68" i="14"/>
  <c r="M68" i="14"/>
  <c r="J68" i="14"/>
  <c r="I68" i="14"/>
  <c r="L68" i="14" s="1"/>
  <c r="O68" i="14" s="1"/>
  <c r="R68" i="14" s="1"/>
  <c r="U68" i="14" s="1"/>
  <c r="X68" i="14" s="1"/>
  <c r="AA68" i="14" s="1"/>
  <c r="AD68" i="14" s="1"/>
  <c r="AG68" i="14" s="1"/>
  <c r="AJ68" i="14" s="1"/>
  <c r="AM68" i="14" s="1"/>
  <c r="AP68" i="14" s="1"/>
  <c r="AS68" i="14" s="1"/>
  <c r="AV68" i="14" s="1"/>
  <c r="AY68" i="14" s="1"/>
  <c r="BB68" i="14" s="1"/>
  <c r="BE68" i="14" s="1"/>
  <c r="BH68" i="14" s="1"/>
  <c r="BK68" i="14" s="1"/>
  <c r="BN68" i="14" s="1"/>
  <c r="BQ68" i="14" s="1"/>
  <c r="BT68" i="14" s="1"/>
  <c r="BW68" i="14" s="1"/>
  <c r="BZ68" i="14" s="1"/>
  <c r="CC68" i="14" s="1"/>
  <c r="CF68" i="14" s="1"/>
  <c r="CI68" i="14" s="1"/>
  <c r="CL68" i="14" s="1"/>
  <c r="CO68" i="14" s="1"/>
  <c r="CR68" i="14" s="1"/>
  <c r="CU68" i="14" s="1"/>
  <c r="CX68" i="14" s="1"/>
  <c r="DA68" i="14" s="1"/>
  <c r="DD68" i="14" s="1"/>
  <c r="DG68" i="14" s="1"/>
  <c r="DJ68" i="14" s="1"/>
  <c r="G68" i="14"/>
  <c r="E68" i="14"/>
  <c r="AW68" i="14" s="1"/>
  <c r="DH67" i="14"/>
  <c r="DE67" i="14"/>
  <c r="DB67" i="14"/>
  <c r="CY67" i="14"/>
  <c r="CV67" i="14"/>
  <c r="CS67" i="14"/>
  <c r="CP67" i="14"/>
  <c r="CM67" i="14"/>
  <c r="CJ67" i="14"/>
  <c r="CG67" i="14"/>
  <c r="CD67" i="14"/>
  <c r="CA67" i="14"/>
  <c r="BX67" i="14"/>
  <c r="BU67" i="14"/>
  <c r="BR67" i="14"/>
  <c r="BO67" i="14"/>
  <c r="BL67" i="14"/>
  <c r="BI67" i="14"/>
  <c r="BF67" i="14"/>
  <c r="BC67" i="14"/>
  <c r="AZ67" i="14"/>
  <c r="AT67" i="14"/>
  <c r="AQ67" i="14"/>
  <c r="AN67" i="14"/>
  <c r="AK67" i="14"/>
  <c r="AH67" i="14"/>
  <c r="AE67" i="14"/>
  <c r="AB67" i="14"/>
  <c r="Y67" i="14"/>
  <c r="V67" i="14"/>
  <c r="S67" i="14"/>
  <c r="M67" i="14"/>
  <c r="J67" i="14"/>
  <c r="I67" i="14"/>
  <c r="L67" i="14" s="1"/>
  <c r="O67" i="14" s="1"/>
  <c r="R67" i="14" s="1"/>
  <c r="U67" i="14" s="1"/>
  <c r="X67" i="14" s="1"/>
  <c r="AA67" i="14" s="1"/>
  <c r="AD67" i="14" s="1"/>
  <c r="AG67" i="14" s="1"/>
  <c r="AJ67" i="14" s="1"/>
  <c r="AM67" i="14" s="1"/>
  <c r="AP67" i="14" s="1"/>
  <c r="AS67" i="14" s="1"/>
  <c r="AV67" i="14" s="1"/>
  <c r="AY67" i="14" s="1"/>
  <c r="BB67" i="14" s="1"/>
  <c r="BE67" i="14" s="1"/>
  <c r="BH67" i="14" s="1"/>
  <c r="BK67" i="14" s="1"/>
  <c r="BN67" i="14" s="1"/>
  <c r="BQ67" i="14" s="1"/>
  <c r="BT67" i="14" s="1"/>
  <c r="BW67" i="14" s="1"/>
  <c r="BZ67" i="14" s="1"/>
  <c r="CC67" i="14" s="1"/>
  <c r="CF67" i="14" s="1"/>
  <c r="CI67" i="14" s="1"/>
  <c r="CL67" i="14" s="1"/>
  <c r="CO67" i="14" s="1"/>
  <c r="CR67" i="14" s="1"/>
  <c r="CU67" i="14" s="1"/>
  <c r="CX67" i="14" s="1"/>
  <c r="DA67" i="14" s="1"/>
  <c r="DD67" i="14" s="1"/>
  <c r="DG67" i="14" s="1"/>
  <c r="DJ67" i="14" s="1"/>
  <c r="G67" i="14"/>
  <c r="E67" i="14"/>
  <c r="AW67" i="14" s="1"/>
  <c r="DJ66" i="14"/>
  <c r="DH66" i="14"/>
  <c r="DG66" i="14"/>
  <c r="DE66" i="14"/>
  <c r="DD66" i="14"/>
  <c r="DB66" i="14"/>
  <c r="DA66" i="14"/>
  <c r="CY66" i="14"/>
  <c r="CX66" i="14"/>
  <c r="CV66" i="14"/>
  <c r="CU66" i="14"/>
  <c r="CS66" i="14"/>
  <c r="CR66" i="14"/>
  <c r="CP66" i="14"/>
  <c r="CO66" i="14"/>
  <c r="CM66" i="14"/>
  <c r="CL66" i="14"/>
  <c r="CJ66" i="14"/>
  <c r="CI66" i="14"/>
  <c r="CG66" i="14"/>
  <c r="CF66" i="14"/>
  <c r="CD66" i="14"/>
  <c r="CC66" i="14"/>
  <c r="CA66" i="14"/>
  <c r="BZ66" i="14"/>
  <c r="BX66" i="14"/>
  <c r="BW66" i="14"/>
  <c r="BU66" i="14"/>
  <c r="BT66" i="14"/>
  <c r="BR66" i="14"/>
  <c r="BQ66" i="14"/>
  <c r="BO66" i="14"/>
  <c r="BN66" i="14"/>
  <c r="BL66" i="14"/>
  <c r="BK66" i="14"/>
  <c r="BI66" i="14"/>
  <c r="BH66" i="14"/>
  <c r="BF66" i="14"/>
  <c r="BE66" i="14"/>
  <c r="BC66" i="14"/>
  <c r="BB66" i="14"/>
  <c r="AZ66" i="14"/>
  <c r="AY66" i="14"/>
  <c r="AW66" i="14"/>
  <c r="AV66" i="14"/>
  <c r="AT66" i="14"/>
  <c r="AS66" i="14"/>
  <c r="AQ66" i="14"/>
  <c r="AP66" i="14"/>
  <c r="AN66" i="14"/>
  <c r="AM66" i="14"/>
  <c r="AK66" i="14"/>
  <c r="AJ66" i="14"/>
  <c r="AH66" i="14"/>
  <c r="AG66" i="14"/>
  <c r="AE66" i="14"/>
  <c r="AD66" i="14"/>
  <c r="AB66" i="14"/>
  <c r="AA66" i="14"/>
  <c r="Y66" i="14"/>
  <c r="X66" i="14"/>
  <c r="V66" i="14"/>
  <c r="U66" i="14"/>
  <c r="S66" i="14"/>
  <c r="R66" i="14"/>
  <c r="P66" i="14"/>
  <c r="O66" i="14"/>
  <c r="M66" i="14"/>
  <c r="L66" i="14"/>
  <c r="J66" i="14"/>
  <c r="I66" i="14"/>
  <c r="G66" i="14"/>
  <c r="E66" i="14"/>
  <c r="DH65" i="14"/>
  <c r="DE65" i="14"/>
  <c r="DB65" i="14"/>
  <c r="CY65" i="14"/>
  <c r="CV65" i="14"/>
  <c r="CS65" i="14"/>
  <c r="CP65" i="14"/>
  <c r="CM65" i="14"/>
  <c r="CJ65" i="14"/>
  <c r="CG65" i="14"/>
  <c r="CD65" i="14"/>
  <c r="CA65" i="14"/>
  <c r="BX65" i="14"/>
  <c r="BU65" i="14"/>
  <c r="BR65" i="14"/>
  <c r="BO65" i="14"/>
  <c r="BL65" i="14"/>
  <c r="BI65" i="14"/>
  <c r="BF65" i="14"/>
  <c r="BC65" i="14"/>
  <c r="AZ65" i="14"/>
  <c r="AW65" i="14"/>
  <c r="AT65" i="14"/>
  <c r="AN65" i="14"/>
  <c r="AK65" i="14"/>
  <c r="AH65" i="14"/>
  <c r="AE65" i="14"/>
  <c r="AB65" i="14"/>
  <c r="Y65" i="14"/>
  <c r="V65" i="14"/>
  <c r="S65" i="14"/>
  <c r="P65" i="14"/>
  <c r="M65" i="14"/>
  <c r="J65" i="14"/>
  <c r="I65" i="14"/>
  <c r="L65" i="14" s="1"/>
  <c r="O65" i="14" s="1"/>
  <c r="R65" i="14" s="1"/>
  <c r="U65" i="14" s="1"/>
  <c r="X65" i="14" s="1"/>
  <c r="AA65" i="14" s="1"/>
  <c r="AD65" i="14" s="1"/>
  <c r="AG65" i="14" s="1"/>
  <c r="AJ65" i="14" s="1"/>
  <c r="AM65" i="14" s="1"/>
  <c r="AP65" i="14" s="1"/>
  <c r="AS65" i="14" s="1"/>
  <c r="AV65" i="14" s="1"/>
  <c r="AY65" i="14" s="1"/>
  <c r="BB65" i="14" s="1"/>
  <c r="BE65" i="14" s="1"/>
  <c r="BH65" i="14" s="1"/>
  <c r="BK65" i="14" s="1"/>
  <c r="BN65" i="14" s="1"/>
  <c r="BQ65" i="14" s="1"/>
  <c r="BT65" i="14" s="1"/>
  <c r="BW65" i="14" s="1"/>
  <c r="BZ65" i="14" s="1"/>
  <c r="CC65" i="14" s="1"/>
  <c r="CF65" i="14" s="1"/>
  <c r="CI65" i="14" s="1"/>
  <c r="CL65" i="14" s="1"/>
  <c r="CO65" i="14" s="1"/>
  <c r="CR65" i="14" s="1"/>
  <c r="CU65" i="14" s="1"/>
  <c r="CX65" i="14" s="1"/>
  <c r="DA65" i="14" s="1"/>
  <c r="DD65" i="14" s="1"/>
  <c r="DG65" i="14" s="1"/>
  <c r="DJ65" i="14" s="1"/>
  <c r="G65" i="14"/>
  <c r="E65" i="14"/>
  <c r="AQ65" i="14" s="1"/>
  <c r="DH64" i="14"/>
  <c r="DE64" i="14"/>
  <c r="DB64" i="14"/>
  <c r="CY64" i="14"/>
  <c r="CV64" i="14"/>
  <c r="CS64" i="14"/>
  <c r="CP64" i="14"/>
  <c r="CM64" i="14"/>
  <c r="CJ64" i="14"/>
  <c r="CG64" i="14"/>
  <c r="CD64" i="14"/>
  <c r="CA64" i="14"/>
  <c r="BX64" i="14"/>
  <c r="BU64" i="14"/>
  <c r="BR64" i="14"/>
  <c r="BO64" i="14"/>
  <c r="BL64" i="14"/>
  <c r="BI64" i="14"/>
  <c r="BF64" i="14"/>
  <c r="BC64" i="14"/>
  <c r="AZ64" i="14"/>
  <c r="AW64" i="14"/>
  <c r="AT64" i="14"/>
  <c r="AQ64" i="14"/>
  <c r="AN64" i="14"/>
  <c r="AK64" i="14"/>
  <c r="AH64" i="14"/>
  <c r="AE64" i="14"/>
  <c r="AB64" i="14"/>
  <c r="Y64" i="14"/>
  <c r="V64" i="14"/>
  <c r="S64" i="14"/>
  <c r="P64" i="14"/>
  <c r="M64" i="14"/>
  <c r="J64" i="14"/>
  <c r="I64" i="14"/>
  <c r="L64" i="14" s="1"/>
  <c r="O64" i="14" s="1"/>
  <c r="R64" i="14" s="1"/>
  <c r="U64" i="14" s="1"/>
  <c r="X64" i="14" s="1"/>
  <c r="AA64" i="14" s="1"/>
  <c r="AD64" i="14" s="1"/>
  <c r="AG64" i="14" s="1"/>
  <c r="AJ64" i="14" s="1"/>
  <c r="AM64" i="14" s="1"/>
  <c r="AP64" i="14" s="1"/>
  <c r="AS64" i="14" s="1"/>
  <c r="AV64" i="14" s="1"/>
  <c r="AY64" i="14" s="1"/>
  <c r="BB64" i="14" s="1"/>
  <c r="BE64" i="14" s="1"/>
  <c r="BH64" i="14" s="1"/>
  <c r="BK64" i="14" s="1"/>
  <c r="BN64" i="14" s="1"/>
  <c r="BQ64" i="14" s="1"/>
  <c r="BT64" i="14" s="1"/>
  <c r="BW64" i="14" s="1"/>
  <c r="BZ64" i="14" s="1"/>
  <c r="CC64" i="14" s="1"/>
  <c r="CF64" i="14" s="1"/>
  <c r="CI64" i="14" s="1"/>
  <c r="CL64" i="14" s="1"/>
  <c r="CO64" i="14" s="1"/>
  <c r="CR64" i="14" s="1"/>
  <c r="CU64" i="14" s="1"/>
  <c r="CX64" i="14" s="1"/>
  <c r="DA64" i="14" s="1"/>
  <c r="DD64" i="14" s="1"/>
  <c r="DG64" i="14" s="1"/>
  <c r="DJ64" i="14" s="1"/>
  <c r="G64" i="14"/>
  <c r="E64" i="14"/>
  <c r="DH63" i="14"/>
  <c r="DE63" i="14"/>
  <c r="DB63" i="14"/>
  <c r="CY63" i="14"/>
  <c r="CV63" i="14"/>
  <c r="CS63" i="14"/>
  <c r="CP63" i="14"/>
  <c r="CM63" i="14"/>
  <c r="CJ63" i="14"/>
  <c r="CG63" i="14"/>
  <c r="CD63" i="14"/>
  <c r="CA63" i="14"/>
  <c r="BX63" i="14"/>
  <c r="BU63" i="14"/>
  <c r="BR63" i="14"/>
  <c r="BO63" i="14"/>
  <c r="BL63" i="14"/>
  <c r="BI63" i="14"/>
  <c r="BF63" i="14"/>
  <c r="BC63" i="14"/>
  <c r="AZ63" i="14"/>
  <c r="AW63" i="14"/>
  <c r="AT63" i="14"/>
  <c r="AN63" i="14"/>
  <c r="AK63" i="14"/>
  <c r="AH63" i="14"/>
  <c r="AE63" i="14"/>
  <c r="AB63" i="14"/>
  <c r="Y63" i="14"/>
  <c r="V63" i="14"/>
  <c r="S63" i="14"/>
  <c r="P63" i="14"/>
  <c r="M63" i="14"/>
  <c r="J63" i="14"/>
  <c r="I63" i="14"/>
  <c r="L63" i="14" s="1"/>
  <c r="O63" i="14" s="1"/>
  <c r="R63" i="14" s="1"/>
  <c r="U63" i="14" s="1"/>
  <c r="X63" i="14" s="1"/>
  <c r="AA63" i="14" s="1"/>
  <c r="AD63" i="14" s="1"/>
  <c r="AG63" i="14" s="1"/>
  <c r="AJ63" i="14" s="1"/>
  <c r="AM63" i="14" s="1"/>
  <c r="AP63" i="14" s="1"/>
  <c r="AS63" i="14" s="1"/>
  <c r="AV63" i="14" s="1"/>
  <c r="AY63" i="14" s="1"/>
  <c r="BB63" i="14" s="1"/>
  <c r="BE63" i="14" s="1"/>
  <c r="BH63" i="14" s="1"/>
  <c r="BK63" i="14" s="1"/>
  <c r="BN63" i="14" s="1"/>
  <c r="BQ63" i="14" s="1"/>
  <c r="BT63" i="14" s="1"/>
  <c r="BW63" i="14" s="1"/>
  <c r="BZ63" i="14" s="1"/>
  <c r="CC63" i="14" s="1"/>
  <c r="CF63" i="14" s="1"/>
  <c r="CI63" i="14" s="1"/>
  <c r="CL63" i="14" s="1"/>
  <c r="CO63" i="14" s="1"/>
  <c r="CR63" i="14" s="1"/>
  <c r="CU63" i="14" s="1"/>
  <c r="CX63" i="14" s="1"/>
  <c r="DA63" i="14" s="1"/>
  <c r="DD63" i="14" s="1"/>
  <c r="DG63" i="14" s="1"/>
  <c r="DJ63" i="14" s="1"/>
  <c r="G63" i="14"/>
  <c r="E63" i="14"/>
  <c r="AQ63" i="14" s="1"/>
  <c r="DJ62" i="14"/>
  <c r="DH62" i="14"/>
  <c r="DG62" i="14"/>
  <c r="DE62" i="14"/>
  <c r="DD62" i="14"/>
  <c r="DB62" i="14"/>
  <c r="DA62" i="14"/>
  <c r="CY62" i="14"/>
  <c r="CX62" i="14"/>
  <c r="CV62" i="14"/>
  <c r="CU62" i="14"/>
  <c r="CS62" i="14"/>
  <c r="CR62" i="14"/>
  <c r="CP62" i="14"/>
  <c r="CO62" i="14"/>
  <c r="CM62" i="14"/>
  <c r="CL62" i="14"/>
  <c r="CJ62" i="14"/>
  <c r="CI62" i="14"/>
  <c r="CG62" i="14"/>
  <c r="CF62" i="14"/>
  <c r="CD62" i="14"/>
  <c r="CC62" i="14"/>
  <c r="CA62" i="14"/>
  <c r="BZ62" i="14"/>
  <c r="BX62" i="14"/>
  <c r="BW62" i="14"/>
  <c r="BU62" i="14"/>
  <c r="BT62" i="14"/>
  <c r="BR62" i="14"/>
  <c r="BQ62" i="14"/>
  <c r="BO62" i="14"/>
  <c r="BN62" i="14"/>
  <c r="BL62" i="14"/>
  <c r="BK62" i="14"/>
  <c r="BI62" i="14"/>
  <c r="BH62" i="14"/>
  <c r="BF62" i="14"/>
  <c r="BE62" i="14"/>
  <c r="BC62" i="14"/>
  <c r="BB62" i="14"/>
  <c r="AZ62" i="14"/>
  <c r="AY62" i="14"/>
  <c r="AW62" i="14"/>
  <c r="AV62" i="14"/>
  <c r="AT62" i="14"/>
  <c r="AS62" i="14"/>
  <c r="AQ62" i="14"/>
  <c r="AP62" i="14"/>
  <c r="AN62" i="14"/>
  <c r="AM62" i="14"/>
  <c r="AK62" i="14"/>
  <c r="AJ62" i="14"/>
  <c r="AH62" i="14"/>
  <c r="AG62" i="14"/>
  <c r="AE62" i="14"/>
  <c r="AD62" i="14"/>
  <c r="AB62" i="14"/>
  <c r="AA62" i="14"/>
  <c r="Y62" i="14"/>
  <c r="X62" i="14"/>
  <c r="V62" i="14"/>
  <c r="U62" i="14"/>
  <c r="S62" i="14"/>
  <c r="R62" i="14"/>
  <c r="P62" i="14"/>
  <c r="O62" i="14"/>
  <c r="M62" i="14"/>
  <c r="L62" i="14"/>
  <c r="J62" i="14"/>
  <c r="I62" i="14"/>
  <c r="G62" i="14"/>
  <c r="E62" i="14"/>
  <c r="DH61" i="14"/>
  <c r="DE61" i="14"/>
  <c r="DB61" i="14"/>
  <c r="CY61" i="14"/>
  <c r="CV61" i="14"/>
  <c r="CS61" i="14"/>
  <c r="CP61" i="14"/>
  <c r="CM61" i="14"/>
  <c r="CJ61" i="14"/>
  <c r="CG61" i="14"/>
  <c r="CD61" i="14"/>
  <c r="CA61" i="14"/>
  <c r="BX61" i="14"/>
  <c r="BU61" i="14"/>
  <c r="BR61" i="14"/>
  <c r="BO61" i="14"/>
  <c r="BL61" i="14"/>
  <c r="BI61" i="14"/>
  <c r="BF61" i="14"/>
  <c r="BC61" i="14"/>
  <c r="AZ61" i="14"/>
  <c r="AW61" i="14"/>
  <c r="AT61" i="14"/>
  <c r="AQ61" i="14"/>
  <c r="AN61" i="14"/>
  <c r="AK61" i="14"/>
  <c r="AH61" i="14"/>
  <c r="AE61" i="14"/>
  <c r="AB61" i="14"/>
  <c r="Y61" i="14"/>
  <c r="V61" i="14"/>
  <c r="S61" i="14"/>
  <c r="P61" i="14"/>
  <c r="M61" i="14"/>
  <c r="J61" i="14"/>
  <c r="I61" i="14"/>
  <c r="L61" i="14" s="1"/>
  <c r="O61" i="14" s="1"/>
  <c r="R61" i="14" s="1"/>
  <c r="U61" i="14" s="1"/>
  <c r="X61" i="14" s="1"/>
  <c r="AA61" i="14" s="1"/>
  <c r="AD61" i="14" s="1"/>
  <c r="AG61" i="14" s="1"/>
  <c r="AJ61" i="14" s="1"/>
  <c r="AM61" i="14" s="1"/>
  <c r="AP61" i="14" s="1"/>
  <c r="AS61" i="14" s="1"/>
  <c r="AV61" i="14" s="1"/>
  <c r="AY61" i="14" s="1"/>
  <c r="BB61" i="14" s="1"/>
  <c r="BE61" i="14" s="1"/>
  <c r="BH61" i="14" s="1"/>
  <c r="BK61" i="14" s="1"/>
  <c r="BN61" i="14" s="1"/>
  <c r="BQ61" i="14" s="1"/>
  <c r="BT61" i="14" s="1"/>
  <c r="BW61" i="14" s="1"/>
  <c r="BZ61" i="14" s="1"/>
  <c r="CC61" i="14" s="1"/>
  <c r="CF61" i="14" s="1"/>
  <c r="CI61" i="14" s="1"/>
  <c r="CL61" i="14" s="1"/>
  <c r="CO61" i="14" s="1"/>
  <c r="CR61" i="14" s="1"/>
  <c r="CU61" i="14" s="1"/>
  <c r="CX61" i="14" s="1"/>
  <c r="DA61" i="14" s="1"/>
  <c r="DD61" i="14" s="1"/>
  <c r="DG61" i="14" s="1"/>
  <c r="DJ61" i="14" s="1"/>
  <c r="G61" i="14"/>
  <c r="E61" i="14"/>
  <c r="DH60" i="14"/>
  <c r="DE60" i="14"/>
  <c r="DB60" i="14"/>
  <c r="CY60" i="14"/>
  <c r="CV60" i="14"/>
  <c r="CS60" i="14"/>
  <c r="CP60" i="14"/>
  <c r="CM60" i="14"/>
  <c r="CJ60" i="14"/>
  <c r="CG60" i="14"/>
  <c r="CD60" i="14"/>
  <c r="CA60" i="14"/>
  <c r="BX60" i="14"/>
  <c r="BU60" i="14"/>
  <c r="BR60" i="14"/>
  <c r="BO60" i="14"/>
  <c r="BL60" i="14"/>
  <c r="BI60" i="14"/>
  <c r="BF60" i="14"/>
  <c r="BC60" i="14"/>
  <c r="AZ60" i="14"/>
  <c r="AW60" i="14"/>
  <c r="AT60" i="14"/>
  <c r="AQ60" i="14"/>
  <c r="AN60" i="14"/>
  <c r="AK60" i="14"/>
  <c r="AH60" i="14"/>
  <c r="AE60" i="14"/>
  <c r="AB60" i="14"/>
  <c r="Y60" i="14"/>
  <c r="V60" i="14"/>
  <c r="S60" i="14"/>
  <c r="P60" i="14"/>
  <c r="M60" i="14"/>
  <c r="J60" i="14"/>
  <c r="I60" i="14"/>
  <c r="L60" i="14" s="1"/>
  <c r="O60" i="14" s="1"/>
  <c r="R60" i="14" s="1"/>
  <c r="U60" i="14" s="1"/>
  <c r="X60" i="14" s="1"/>
  <c r="AA60" i="14" s="1"/>
  <c r="AD60" i="14" s="1"/>
  <c r="AG60" i="14" s="1"/>
  <c r="AJ60" i="14" s="1"/>
  <c r="AM60" i="14" s="1"/>
  <c r="AP60" i="14" s="1"/>
  <c r="AS60" i="14" s="1"/>
  <c r="AV60" i="14" s="1"/>
  <c r="AY60" i="14" s="1"/>
  <c r="BB60" i="14" s="1"/>
  <c r="BE60" i="14" s="1"/>
  <c r="BH60" i="14" s="1"/>
  <c r="BK60" i="14" s="1"/>
  <c r="BN60" i="14" s="1"/>
  <c r="BQ60" i="14" s="1"/>
  <c r="BT60" i="14" s="1"/>
  <c r="BW60" i="14" s="1"/>
  <c r="BZ60" i="14" s="1"/>
  <c r="CC60" i="14" s="1"/>
  <c r="CF60" i="14" s="1"/>
  <c r="CI60" i="14" s="1"/>
  <c r="CL60" i="14" s="1"/>
  <c r="CO60" i="14" s="1"/>
  <c r="CR60" i="14" s="1"/>
  <c r="CU60" i="14" s="1"/>
  <c r="CX60" i="14" s="1"/>
  <c r="DA60" i="14" s="1"/>
  <c r="DD60" i="14" s="1"/>
  <c r="DG60" i="14" s="1"/>
  <c r="DJ60" i="14" s="1"/>
  <c r="G60" i="14"/>
  <c r="E60" i="14"/>
  <c r="DH59" i="14"/>
  <c r="DE59" i="14"/>
  <c r="DB59" i="14"/>
  <c r="CY59" i="14"/>
  <c r="CV59" i="14"/>
  <c r="CS59" i="14"/>
  <c r="CP59" i="14"/>
  <c r="CM59" i="14"/>
  <c r="CJ59" i="14"/>
  <c r="CG59" i="14"/>
  <c r="CD59" i="14"/>
  <c r="CA59" i="14"/>
  <c r="BX59" i="14"/>
  <c r="BU59" i="14"/>
  <c r="BR59" i="14"/>
  <c r="BO59" i="14"/>
  <c r="BL59" i="14"/>
  <c r="BI59" i="14"/>
  <c r="BF59" i="14"/>
  <c r="BC59" i="14"/>
  <c r="AZ59" i="14"/>
  <c r="AW59" i="14"/>
  <c r="AT59" i="14"/>
  <c r="AQ59" i="14"/>
  <c r="AN59" i="14"/>
  <c r="AK59" i="14"/>
  <c r="AH59" i="14"/>
  <c r="AE59" i="14"/>
  <c r="AB59" i="14"/>
  <c r="Y59" i="14"/>
  <c r="V59" i="14"/>
  <c r="S59" i="14"/>
  <c r="P59" i="14"/>
  <c r="M59" i="14"/>
  <c r="J59" i="14"/>
  <c r="I59" i="14"/>
  <c r="L59" i="14" s="1"/>
  <c r="O59" i="14" s="1"/>
  <c r="R59" i="14" s="1"/>
  <c r="U59" i="14" s="1"/>
  <c r="X59" i="14" s="1"/>
  <c r="AA59" i="14" s="1"/>
  <c r="AD59" i="14" s="1"/>
  <c r="AG59" i="14" s="1"/>
  <c r="AJ59" i="14" s="1"/>
  <c r="AM59" i="14" s="1"/>
  <c r="AP59" i="14" s="1"/>
  <c r="AS59" i="14" s="1"/>
  <c r="AV59" i="14" s="1"/>
  <c r="AY59" i="14" s="1"/>
  <c r="BB59" i="14" s="1"/>
  <c r="BE59" i="14" s="1"/>
  <c r="BH59" i="14" s="1"/>
  <c r="BK59" i="14" s="1"/>
  <c r="BN59" i="14" s="1"/>
  <c r="BQ59" i="14" s="1"/>
  <c r="BT59" i="14" s="1"/>
  <c r="BW59" i="14" s="1"/>
  <c r="BZ59" i="14" s="1"/>
  <c r="CC59" i="14" s="1"/>
  <c r="CF59" i="14" s="1"/>
  <c r="CI59" i="14" s="1"/>
  <c r="CL59" i="14" s="1"/>
  <c r="CO59" i="14" s="1"/>
  <c r="CR59" i="14" s="1"/>
  <c r="CU59" i="14" s="1"/>
  <c r="CX59" i="14" s="1"/>
  <c r="DA59" i="14" s="1"/>
  <c r="DD59" i="14" s="1"/>
  <c r="DG59" i="14" s="1"/>
  <c r="DJ59" i="14" s="1"/>
  <c r="G59" i="14"/>
  <c r="E59" i="14"/>
  <c r="DJ58" i="14"/>
  <c r="DH58" i="14"/>
  <c r="DG58" i="14"/>
  <c r="DE58" i="14"/>
  <c r="DD58" i="14"/>
  <c r="DB58" i="14"/>
  <c r="DA58" i="14"/>
  <c r="CY58" i="14"/>
  <c r="CX58" i="14"/>
  <c r="CV58" i="14"/>
  <c r="CU58" i="14"/>
  <c r="CS58" i="14"/>
  <c r="CR58" i="14"/>
  <c r="CP58" i="14"/>
  <c r="CO58" i="14"/>
  <c r="CM58" i="14"/>
  <c r="CL58" i="14"/>
  <c r="CJ58" i="14"/>
  <c r="CI58" i="14"/>
  <c r="CG58" i="14"/>
  <c r="CF58" i="14"/>
  <c r="CD58" i="14"/>
  <c r="CC58" i="14"/>
  <c r="CA58" i="14"/>
  <c r="BZ58" i="14"/>
  <c r="BX58" i="14"/>
  <c r="BW58" i="14"/>
  <c r="BU58" i="14"/>
  <c r="BT58" i="14"/>
  <c r="BR58" i="14"/>
  <c r="BQ58" i="14"/>
  <c r="BO58" i="14"/>
  <c r="BN58" i="14"/>
  <c r="BL58" i="14"/>
  <c r="BK58" i="14"/>
  <c r="BI58" i="14"/>
  <c r="BH58" i="14"/>
  <c r="BF58" i="14"/>
  <c r="BE58" i="14"/>
  <c r="BC58" i="14"/>
  <c r="BB58" i="14"/>
  <c r="AZ58" i="14"/>
  <c r="AY58" i="14"/>
  <c r="AW58" i="14"/>
  <c r="AV58" i="14"/>
  <c r="AT58" i="14"/>
  <c r="AS58" i="14"/>
  <c r="AQ58" i="14"/>
  <c r="AP58" i="14"/>
  <c r="AN58" i="14"/>
  <c r="AM58" i="14"/>
  <c r="AK58" i="14"/>
  <c r="AJ58" i="14"/>
  <c r="AH58" i="14"/>
  <c r="AG58" i="14"/>
  <c r="AE58" i="14"/>
  <c r="AD58" i="14"/>
  <c r="AB58" i="14"/>
  <c r="AA58" i="14"/>
  <c r="Y58" i="14"/>
  <c r="X58" i="14"/>
  <c r="V58" i="14"/>
  <c r="U58" i="14"/>
  <c r="S58" i="14"/>
  <c r="R58" i="14"/>
  <c r="P58" i="14"/>
  <c r="O58" i="14"/>
  <c r="M58" i="14"/>
  <c r="L58" i="14"/>
  <c r="J58" i="14"/>
  <c r="I58" i="14"/>
  <c r="G58" i="14"/>
  <c r="E58" i="14"/>
  <c r="DH57" i="14"/>
  <c r="DE57" i="14"/>
  <c r="DB57" i="14"/>
  <c r="CY57" i="14"/>
  <c r="CV57" i="14"/>
  <c r="CS57" i="14"/>
  <c r="CP57" i="14"/>
  <c r="CM57" i="14"/>
  <c r="CJ57" i="14"/>
  <c r="CG57" i="14"/>
  <c r="CD57" i="14"/>
  <c r="CA57" i="14"/>
  <c r="BX57" i="14"/>
  <c r="BU57" i="14"/>
  <c r="BR57" i="14"/>
  <c r="BO57" i="14"/>
  <c r="BL57" i="14"/>
  <c r="BI57" i="14"/>
  <c r="BF57" i="14"/>
  <c r="BC57" i="14"/>
  <c r="AZ57" i="14"/>
  <c r="AW57" i="14"/>
  <c r="AT57" i="14"/>
  <c r="AQ57" i="14"/>
  <c r="AN57" i="14"/>
  <c r="AK57" i="14"/>
  <c r="AE57" i="14"/>
  <c r="AB57" i="14"/>
  <c r="Y57" i="14"/>
  <c r="V57" i="14"/>
  <c r="S57" i="14"/>
  <c r="P57" i="14"/>
  <c r="M57" i="14"/>
  <c r="J57" i="14"/>
  <c r="I57" i="14"/>
  <c r="L57" i="14" s="1"/>
  <c r="O57" i="14" s="1"/>
  <c r="R57" i="14" s="1"/>
  <c r="U57" i="14" s="1"/>
  <c r="X57" i="14" s="1"/>
  <c r="AA57" i="14" s="1"/>
  <c r="AD57" i="14" s="1"/>
  <c r="AG57" i="14" s="1"/>
  <c r="AJ57" i="14" s="1"/>
  <c r="AM57" i="14" s="1"/>
  <c r="AP57" i="14" s="1"/>
  <c r="AS57" i="14" s="1"/>
  <c r="AV57" i="14" s="1"/>
  <c r="AY57" i="14" s="1"/>
  <c r="BB57" i="14" s="1"/>
  <c r="BE57" i="14" s="1"/>
  <c r="BH57" i="14" s="1"/>
  <c r="BK57" i="14" s="1"/>
  <c r="BN57" i="14" s="1"/>
  <c r="BQ57" i="14" s="1"/>
  <c r="BT57" i="14" s="1"/>
  <c r="BW57" i="14" s="1"/>
  <c r="BZ57" i="14" s="1"/>
  <c r="CC57" i="14" s="1"/>
  <c r="CF57" i="14" s="1"/>
  <c r="CI57" i="14" s="1"/>
  <c r="CL57" i="14" s="1"/>
  <c r="CO57" i="14" s="1"/>
  <c r="CR57" i="14" s="1"/>
  <c r="CU57" i="14" s="1"/>
  <c r="CX57" i="14" s="1"/>
  <c r="DA57" i="14" s="1"/>
  <c r="DD57" i="14" s="1"/>
  <c r="DG57" i="14" s="1"/>
  <c r="DJ57" i="14" s="1"/>
  <c r="G57" i="14"/>
  <c r="E57" i="14"/>
  <c r="AH57" i="14" s="1"/>
  <c r="DH56" i="14"/>
  <c r="DE56" i="14"/>
  <c r="DB56" i="14"/>
  <c r="CY56" i="14"/>
  <c r="CV56" i="14"/>
  <c r="CS56" i="14"/>
  <c r="CP56" i="14"/>
  <c r="CM56" i="14"/>
  <c r="CJ56" i="14"/>
  <c r="CG56" i="14"/>
  <c r="CD56" i="14"/>
  <c r="CA56" i="14"/>
  <c r="BX56" i="14"/>
  <c r="BU56" i="14"/>
  <c r="BR56" i="14"/>
  <c r="BO56" i="14"/>
  <c r="BL56" i="14"/>
  <c r="BI56" i="14"/>
  <c r="BF56" i="14"/>
  <c r="BC56" i="14"/>
  <c r="AZ56" i="14"/>
  <c r="AW56" i="14"/>
  <c r="AT56" i="14"/>
  <c r="AQ56" i="14"/>
  <c r="AN56" i="14"/>
  <c r="AK56" i="14"/>
  <c r="AE56" i="14"/>
  <c r="AB56" i="14"/>
  <c r="Y56" i="14"/>
  <c r="V56" i="14"/>
  <c r="S56" i="14"/>
  <c r="P56" i="14"/>
  <c r="M56" i="14"/>
  <c r="J56" i="14"/>
  <c r="I56" i="14"/>
  <c r="L56" i="14" s="1"/>
  <c r="O56" i="14" s="1"/>
  <c r="R56" i="14" s="1"/>
  <c r="U56" i="14" s="1"/>
  <c r="X56" i="14" s="1"/>
  <c r="AA56" i="14" s="1"/>
  <c r="AD56" i="14" s="1"/>
  <c r="AG56" i="14" s="1"/>
  <c r="AJ56" i="14" s="1"/>
  <c r="AM56" i="14" s="1"/>
  <c r="AP56" i="14" s="1"/>
  <c r="AS56" i="14" s="1"/>
  <c r="AV56" i="14" s="1"/>
  <c r="AY56" i="14" s="1"/>
  <c r="BB56" i="14" s="1"/>
  <c r="BE56" i="14" s="1"/>
  <c r="BH56" i="14" s="1"/>
  <c r="BK56" i="14" s="1"/>
  <c r="BN56" i="14" s="1"/>
  <c r="BQ56" i="14" s="1"/>
  <c r="BT56" i="14" s="1"/>
  <c r="BW56" i="14" s="1"/>
  <c r="BZ56" i="14" s="1"/>
  <c r="CC56" i="14" s="1"/>
  <c r="CF56" i="14" s="1"/>
  <c r="CI56" i="14" s="1"/>
  <c r="CL56" i="14" s="1"/>
  <c r="CO56" i="14" s="1"/>
  <c r="CR56" i="14" s="1"/>
  <c r="CU56" i="14" s="1"/>
  <c r="CX56" i="14" s="1"/>
  <c r="DA56" i="14" s="1"/>
  <c r="DD56" i="14" s="1"/>
  <c r="DG56" i="14" s="1"/>
  <c r="DJ56" i="14" s="1"/>
  <c r="G56" i="14"/>
  <c r="E56" i="14"/>
  <c r="AH56" i="14" s="1"/>
  <c r="DH55" i="14"/>
  <c r="DE55" i="14"/>
  <c r="DB55" i="14"/>
  <c r="CY55" i="14"/>
  <c r="CV55" i="14"/>
  <c r="CS55" i="14"/>
  <c r="CP55" i="14"/>
  <c r="CM55" i="14"/>
  <c r="CJ55" i="14"/>
  <c r="CG55" i="14"/>
  <c r="CD55" i="14"/>
  <c r="CA55" i="14"/>
  <c r="BX55" i="14"/>
  <c r="BU55" i="14"/>
  <c r="BR55" i="14"/>
  <c r="BO55" i="14"/>
  <c r="BL55" i="14"/>
  <c r="BI55" i="14"/>
  <c r="BF55" i="14"/>
  <c r="BC55" i="14"/>
  <c r="AZ55" i="14"/>
  <c r="AW55" i="14"/>
  <c r="AT55" i="14"/>
  <c r="AQ55" i="14"/>
  <c r="AN55" i="14"/>
  <c r="AK55" i="14"/>
  <c r="AE55" i="14"/>
  <c r="AB55" i="14"/>
  <c r="Y55" i="14"/>
  <c r="V55" i="14"/>
  <c r="S55" i="14"/>
  <c r="P55" i="14"/>
  <c r="M55" i="14"/>
  <c r="J55" i="14"/>
  <c r="I55" i="14"/>
  <c r="L55" i="14" s="1"/>
  <c r="O55" i="14" s="1"/>
  <c r="R55" i="14" s="1"/>
  <c r="U55" i="14" s="1"/>
  <c r="X55" i="14" s="1"/>
  <c r="AA55" i="14" s="1"/>
  <c r="AD55" i="14" s="1"/>
  <c r="AG55" i="14" s="1"/>
  <c r="AJ55" i="14" s="1"/>
  <c r="AM55" i="14" s="1"/>
  <c r="AP55" i="14" s="1"/>
  <c r="AS55" i="14" s="1"/>
  <c r="AV55" i="14" s="1"/>
  <c r="AY55" i="14" s="1"/>
  <c r="BB55" i="14" s="1"/>
  <c r="BE55" i="14" s="1"/>
  <c r="BH55" i="14" s="1"/>
  <c r="BK55" i="14" s="1"/>
  <c r="BN55" i="14" s="1"/>
  <c r="BQ55" i="14" s="1"/>
  <c r="BT55" i="14" s="1"/>
  <c r="BW55" i="14" s="1"/>
  <c r="BZ55" i="14" s="1"/>
  <c r="CC55" i="14" s="1"/>
  <c r="CF55" i="14" s="1"/>
  <c r="CI55" i="14" s="1"/>
  <c r="CL55" i="14" s="1"/>
  <c r="CO55" i="14" s="1"/>
  <c r="CR55" i="14" s="1"/>
  <c r="CU55" i="14" s="1"/>
  <c r="CX55" i="14" s="1"/>
  <c r="DA55" i="14" s="1"/>
  <c r="DD55" i="14" s="1"/>
  <c r="DG55" i="14" s="1"/>
  <c r="DJ55" i="14" s="1"/>
  <c r="G55" i="14"/>
  <c r="E55" i="14"/>
  <c r="AH55" i="14" s="1"/>
  <c r="DJ54" i="14"/>
  <c r="DH54" i="14"/>
  <c r="DG54" i="14"/>
  <c r="DE54" i="14"/>
  <c r="DD54" i="14"/>
  <c r="DB54" i="14"/>
  <c r="DA54" i="14"/>
  <c r="CY54" i="14"/>
  <c r="CX54" i="14"/>
  <c r="CV54" i="14"/>
  <c r="CU54" i="14"/>
  <c r="CS54" i="14"/>
  <c r="CR54" i="14"/>
  <c r="CP54" i="14"/>
  <c r="CO54" i="14"/>
  <c r="CM54" i="14"/>
  <c r="CL54" i="14"/>
  <c r="CJ54" i="14"/>
  <c r="CI54" i="14"/>
  <c r="CG54" i="14"/>
  <c r="CF54" i="14"/>
  <c r="CD54" i="14"/>
  <c r="CC54" i="14"/>
  <c r="CA54" i="14"/>
  <c r="BZ54" i="14"/>
  <c r="BX54" i="14"/>
  <c r="BW54" i="14"/>
  <c r="BU54" i="14"/>
  <c r="BT54" i="14"/>
  <c r="BR54" i="14"/>
  <c r="BQ54" i="14"/>
  <c r="BO54" i="14"/>
  <c r="BN54" i="14"/>
  <c r="BL54" i="14"/>
  <c r="BK54" i="14"/>
  <c r="BI54" i="14"/>
  <c r="BH54" i="14"/>
  <c r="BF54" i="14"/>
  <c r="BE54" i="14"/>
  <c r="BC54" i="14"/>
  <c r="BB54" i="14"/>
  <c r="AZ54" i="14"/>
  <c r="AY54" i="14"/>
  <c r="AW54" i="14"/>
  <c r="AV54" i="14"/>
  <c r="AT54" i="14"/>
  <c r="AS54" i="14"/>
  <c r="AQ54" i="14"/>
  <c r="AP54" i="14"/>
  <c r="AN54" i="14"/>
  <c r="AM54" i="14"/>
  <c r="AK54" i="14"/>
  <c r="AJ54" i="14"/>
  <c r="AH54" i="14"/>
  <c r="AG54" i="14"/>
  <c r="AE54" i="14"/>
  <c r="AD54" i="14"/>
  <c r="AB54" i="14"/>
  <c r="AA54" i="14"/>
  <c r="Y54" i="14"/>
  <c r="X54" i="14"/>
  <c r="V54" i="14"/>
  <c r="U54" i="14"/>
  <c r="S54" i="14"/>
  <c r="R54" i="14"/>
  <c r="P54" i="14"/>
  <c r="O54" i="14"/>
  <c r="M54" i="14"/>
  <c r="L54" i="14"/>
  <c r="J54" i="14"/>
  <c r="I54" i="14"/>
  <c r="G54" i="14"/>
  <c r="E54" i="14"/>
  <c r="DH53" i="14"/>
  <c r="DE53" i="14"/>
  <c r="DB53" i="14"/>
  <c r="CY53" i="14"/>
  <c r="CV53" i="14"/>
  <c r="CS53" i="14"/>
  <c r="CP53" i="14"/>
  <c r="CM53" i="14"/>
  <c r="CJ53" i="14"/>
  <c r="CG53" i="14"/>
  <c r="CD53" i="14"/>
  <c r="CA53" i="14"/>
  <c r="BX53" i="14"/>
  <c r="BU53" i="14"/>
  <c r="BR53" i="14"/>
  <c r="BO53" i="14"/>
  <c r="BL53" i="14"/>
  <c r="BI53" i="14"/>
  <c r="BF53" i="14"/>
  <c r="BC53" i="14"/>
  <c r="AZ53" i="14"/>
  <c r="AW53" i="14"/>
  <c r="AT53" i="14"/>
  <c r="AN53" i="14"/>
  <c r="AK53" i="14"/>
  <c r="AH53" i="14"/>
  <c r="AE53" i="14"/>
  <c r="AB53" i="14"/>
  <c r="Y53" i="14"/>
  <c r="V53" i="14"/>
  <c r="S53" i="14"/>
  <c r="P53" i="14"/>
  <c r="M53" i="14"/>
  <c r="J53" i="14"/>
  <c r="I53" i="14"/>
  <c r="L53" i="14" s="1"/>
  <c r="O53" i="14" s="1"/>
  <c r="R53" i="14" s="1"/>
  <c r="U53" i="14" s="1"/>
  <c r="X53" i="14" s="1"/>
  <c r="AA53" i="14" s="1"/>
  <c r="AD53" i="14" s="1"/>
  <c r="AG53" i="14" s="1"/>
  <c r="AJ53" i="14" s="1"/>
  <c r="AM53" i="14" s="1"/>
  <c r="AP53" i="14" s="1"/>
  <c r="AS53" i="14" s="1"/>
  <c r="AV53" i="14" s="1"/>
  <c r="AY53" i="14" s="1"/>
  <c r="BB53" i="14" s="1"/>
  <c r="BE53" i="14" s="1"/>
  <c r="BH53" i="14" s="1"/>
  <c r="BK53" i="14" s="1"/>
  <c r="BN53" i="14" s="1"/>
  <c r="BQ53" i="14" s="1"/>
  <c r="BT53" i="14" s="1"/>
  <c r="BW53" i="14" s="1"/>
  <c r="BZ53" i="14" s="1"/>
  <c r="CC53" i="14" s="1"/>
  <c r="CF53" i="14" s="1"/>
  <c r="CI53" i="14" s="1"/>
  <c r="CL53" i="14" s="1"/>
  <c r="CO53" i="14" s="1"/>
  <c r="CR53" i="14" s="1"/>
  <c r="CU53" i="14" s="1"/>
  <c r="CX53" i="14" s="1"/>
  <c r="DA53" i="14" s="1"/>
  <c r="DD53" i="14" s="1"/>
  <c r="DG53" i="14" s="1"/>
  <c r="DJ53" i="14" s="1"/>
  <c r="G53" i="14"/>
  <c r="E53" i="14"/>
  <c r="AQ53" i="14" s="1"/>
  <c r="DH52" i="14"/>
  <c r="DE52" i="14"/>
  <c r="DB52" i="14"/>
  <c r="CY52" i="14"/>
  <c r="CV52" i="14"/>
  <c r="CS52" i="14"/>
  <c r="CP52" i="14"/>
  <c r="CM52" i="14"/>
  <c r="CJ52" i="14"/>
  <c r="CG52" i="14"/>
  <c r="CD52" i="14"/>
  <c r="CA52" i="14"/>
  <c r="BX52" i="14"/>
  <c r="BU52" i="14"/>
  <c r="BR52" i="14"/>
  <c r="BO52" i="14"/>
  <c r="BL52" i="14"/>
  <c r="BI52" i="14"/>
  <c r="BF52" i="14"/>
  <c r="BC52" i="14"/>
  <c r="AZ52" i="14"/>
  <c r="AW52" i="14"/>
  <c r="AT52" i="14"/>
  <c r="AQ52" i="14"/>
  <c r="AN52" i="14"/>
  <c r="AK52" i="14"/>
  <c r="AH52" i="14"/>
  <c r="AE52" i="14"/>
  <c r="AB52" i="14"/>
  <c r="Y52" i="14"/>
  <c r="V52" i="14"/>
  <c r="S52" i="14"/>
  <c r="P52" i="14"/>
  <c r="M52" i="14"/>
  <c r="J52" i="14"/>
  <c r="I52" i="14"/>
  <c r="L52" i="14" s="1"/>
  <c r="O52" i="14" s="1"/>
  <c r="R52" i="14" s="1"/>
  <c r="U52" i="14" s="1"/>
  <c r="X52" i="14" s="1"/>
  <c r="AA52" i="14" s="1"/>
  <c r="AD52" i="14" s="1"/>
  <c r="AG52" i="14" s="1"/>
  <c r="AJ52" i="14" s="1"/>
  <c r="AM52" i="14" s="1"/>
  <c r="AP52" i="14" s="1"/>
  <c r="AS52" i="14" s="1"/>
  <c r="AV52" i="14" s="1"/>
  <c r="AY52" i="14" s="1"/>
  <c r="BB52" i="14" s="1"/>
  <c r="BE52" i="14" s="1"/>
  <c r="BH52" i="14" s="1"/>
  <c r="BK52" i="14" s="1"/>
  <c r="BN52" i="14" s="1"/>
  <c r="BQ52" i="14" s="1"/>
  <c r="BT52" i="14" s="1"/>
  <c r="BW52" i="14" s="1"/>
  <c r="BZ52" i="14" s="1"/>
  <c r="CC52" i="14" s="1"/>
  <c r="CF52" i="14" s="1"/>
  <c r="CI52" i="14" s="1"/>
  <c r="CL52" i="14" s="1"/>
  <c r="CO52" i="14" s="1"/>
  <c r="CR52" i="14" s="1"/>
  <c r="CU52" i="14" s="1"/>
  <c r="CX52" i="14" s="1"/>
  <c r="DA52" i="14" s="1"/>
  <c r="DD52" i="14" s="1"/>
  <c r="DG52" i="14" s="1"/>
  <c r="DJ52" i="14" s="1"/>
  <c r="G52" i="14"/>
  <c r="E52" i="14"/>
  <c r="DH51" i="14"/>
  <c r="DE51" i="14"/>
  <c r="DB51" i="14"/>
  <c r="CY51" i="14"/>
  <c r="CV51" i="14"/>
  <c r="CS51" i="14"/>
  <c r="CP51" i="14"/>
  <c r="CM51" i="14"/>
  <c r="CJ51" i="14"/>
  <c r="CG51" i="14"/>
  <c r="CD51" i="14"/>
  <c r="CA51" i="14"/>
  <c r="BX51" i="14"/>
  <c r="BU51" i="14"/>
  <c r="BR51" i="14"/>
  <c r="BO51" i="14"/>
  <c r="BL51" i="14"/>
  <c r="BI51" i="14"/>
  <c r="BF51" i="14"/>
  <c r="BC51" i="14"/>
  <c r="AZ51" i="14"/>
  <c r="AW51" i="14"/>
  <c r="AT51" i="14"/>
  <c r="AN51" i="14"/>
  <c r="AK51" i="14"/>
  <c r="AH51" i="14"/>
  <c r="AE51" i="14"/>
  <c r="AB51" i="14"/>
  <c r="Y51" i="14"/>
  <c r="V51" i="14"/>
  <c r="S51" i="14"/>
  <c r="P51" i="14"/>
  <c r="M51" i="14"/>
  <c r="J51" i="14"/>
  <c r="I51" i="14"/>
  <c r="L51" i="14" s="1"/>
  <c r="O51" i="14" s="1"/>
  <c r="R51" i="14" s="1"/>
  <c r="U51" i="14" s="1"/>
  <c r="X51" i="14" s="1"/>
  <c r="AA51" i="14" s="1"/>
  <c r="AD51" i="14" s="1"/>
  <c r="AG51" i="14" s="1"/>
  <c r="AJ51" i="14" s="1"/>
  <c r="AM51" i="14" s="1"/>
  <c r="AP51" i="14" s="1"/>
  <c r="AS51" i="14" s="1"/>
  <c r="AV51" i="14" s="1"/>
  <c r="AY51" i="14" s="1"/>
  <c r="BB51" i="14" s="1"/>
  <c r="BE51" i="14" s="1"/>
  <c r="BH51" i="14" s="1"/>
  <c r="BK51" i="14" s="1"/>
  <c r="BN51" i="14" s="1"/>
  <c r="BQ51" i="14" s="1"/>
  <c r="BT51" i="14" s="1"/>
  <c r="BW51" i="14" s="1"/>
  <c r="BZ51" i="14" s="1"/>
  <c r="CC51" i="14" s="1"/>
  <c r="CF51" i="14" s="1"/>
  <c r="CI51" i="14" s="1"/>
  <c r="CL51" i="14" s="1"/>
  <c r="CO51" i="14" s="1"/>
  <c r="CR51" i="14" s="1"/>
  <c r="CU51" i="14" s="1"/>
  <c r="CX51" i="14" s="1"/>
  <c r="DA51" i="14" s="1"/>
  <c r="DD51" i="14" s="1"/>
  <c r="DG51" i="14" s="1"/>
  <c r="DJ51" i="14" s="1"/>
  <c r="G51" i="14"/>
  <c r="E51" i="14"/>
  <c r="AQ51" i="14" s="1"/>
  <c r="DJ50" i="14"/>
  <c r="DH50" i="14"/>
  <c r="DG50" i="14"/>
  <c r="DE50" i="14"/>
  <c r="DD50" i="14"/>
  <c r="DB50" i="14"/>
  <c r="DA50" i="14"/>
  <c r="CY50" i="14"/>
  <c r="CX50" i="14"/>
  <c r="CV50" i="14"/>
  <c r="CU50" i="14"/>
  <c r="CS50" i="14"/>
  <c r="CR50" i="14"/>
  <c r="CP50" i="14"/>
  <c r="CO50" i="14"/>
  <c r="CM50" i="14"/>
  <c r="CL50" i="14"/>
  <c r="CJ50" i="14"/>
  <c r="CI50" i="14"/>
  <c r="CG50" i="14"/>
  <c r="CF50" i="14"/>
  <c r="CD50" i="14"/>
  <c r="CC50" i="14"/>
  <c r="CA50" i="14"/>
  <c r="BZ50" i="14"/>
  <c r="BX50" i="14"/>
  <c r="BW50" i="14"/>
  <c r="BU50" i="14"/>
  <c r="BT50" i="14"/>
  <c r="BR50" i="14"/>
  <c r="BQ50" i="14"/>
  <c r="BO50" i="14"/>
  <c r="BN50" i="14"/>
  <c r="BL50" i="14"/>
  <c r="BK50" i="14"/>
  <c r="BI50" i="14"/>
  <c r="BH50" i="14"/>
  <c r="BF50" i="14"/>
  <c r="BE50" i="14"/>
  <c r="BC50" i="14"/>
  <c r="BB50" i="14"/>
  <c r="AZ50" i="14"/>
  <c r="AY50" i="14"/>
  <c r="AW50" i="14"/>
  <c r="AV50" i="14"/>
  <c r="AT50" i="14"/>
  <c r="AS50" i="14"/>
  <c r="AQ50" i="14"/>
  <c r="AP50" i="14"/>
  <c r="AN50" i="14"/>
  <c r="AM50" i="14"/>
  <c r="AK50" i="14"/>
  <c r="AJ50" i="14"/>
  <c r="AH50" i="14"/>
  <c r="AG50" i="14"/>
  <c r="AE50" i="14"/>
  <c r="AD50" i="14"/>
  <c r="AB50" i="14"/>
  <c r="AA50" i="14"/>
  <c r="Y50" i="14"/>
  <c r="X50" i="14"/>
  <c r="V50" i="14"/>
  <c r="U50" i="14"/>
  <c r="S50" i="14"/>
  <c r="R50" i="14"/>
  <c r="P50" i="14"/>
  <c r="O50" i="14"/>
  <c r="M50" i="14"/>
  <c r="L50" i="14"/>
  <c r="J50" i="14"/>
  <c r="I50" i="14"/>
  <c r="G50" i="14"/>
  <c r="E50" i="14"/>
  <c r="DH49" i="14"/>
  <c r="DE49" i="14"/>
  <c r="DB49" i="14"/>
  <c r="CY49" i="14"/>
  <c r="CV49" i="14"/>
  <c r="CS49" i="14"/>
  <c r="CP49" i="14"/>
  <c r="CM49" i="14"/>
  <c r="CJ49" i="14"/>
  <c r="CG49" i="14"/>
  <c r="CD49" i="14"/>
  <c r="CA49" i="14"/>
  <c r="BX49" i="14"/>
  <c r="BU49" i="14"/>
  <c r="BR49" i="14"/>
  <c r="BO49" i="14"/>
  <c r="BL49" i="14"/>
  <c r="BI49" i="14"/>
  <c r="BF49" i="14"/>
  <c r="BC49" i="14"/>
  <c r="AZ49" i="14"/>
  <c r="AW49" i="14"/>
  <c r="AT49" i="14"/>
  <c r="AQ49" i="14"/>
  <c r="AN49" i="14"/>
  <c r="AK49" i="14"/>
  <c r="AH49" i="14"/>
  <c r="AE49" i="14"/>
  <c r="AB49" i="14"/>
  <c r="Y49" i="14"/>
  <c r="V49" i="14"/>
  <c r="S49" i="14"/>
  <c r="P49" i="14"/>
  <c r="M49" i="14"/>
  <c r="J49" i="14"/>
  <c r="I49" i="14"/>
  <c r="L49" i="14" s="1"/>
  <c r="O49" i="14" s="1"/>
  <c r="R49" i="14" s="1"/>
  <c r="U49" i="14" s="1"/>
  <c r="X49" i="14" s="1"/>
  <c r="AA49" i="14" s="1"/>
  <c r="AD49" i="14" s="1"/>
  <c r="AG49" i="14" s="1"/>
  <c r="AJ49" i="14" s="1"/>
  <c r="AM49" i="14" s="1"/>
  <c r="AP49" i="14" s="1"/>
  <c r="AS49" i="14" s="1"/>
  <c r="AV49" i="14" s="1"/>
  <c r="AY49" i="14" s="1"/>
  <c r="BB49" i="14" s="1"/>
  <c r="BE49" i="14" s="1"/>
  <c r="BH49" i="14" s="1"/>
  <c r="BK49" i="14" s="1"/>
  <c r="BN49" i="14" s="1"/>
  <c r="BQ49" i="14" s="1"/>
  <c r="BT49" i="14" s="1"/>
  <c r="BW49" i="14" s="1"/>
  <c r="BZ49" i="14" s="1"/>
  <c r="CC49" i="14" s="1"/>
  <c r="CF49" i="14" s="1"/>
  <c r="CI49" i="14" s="1"/>
  <c r="CL49" i="14" s="1"/>
  <c r="CO49" i="14" s="1"/>
  <c r="CR49" i="14" s="1"/>
  <c r="CU49" i="14" s="1"/>
  <c r="CX49" i="14" s="1"/>
  <c r="DA49" i="14" s="1"/>
  <c r="DD49" i="14" s="1"/>
  <c r="DG49" i="14" s="1"/>
  <c r="DJ49" i="14" s="1"/>
  <c r="G49" i="14"/>
  <c r="E49" i="14"/>
  <c r="DH48" i="14"/>
  <c r="DE48" i="14"/>
  <c r="DB48" i="14"/>
  <c r="CY48" i="14"/>
  <c r="CV48" i="14"/>
  <c r="CS48" i="14"/>
  <c r="CP48" i="14"/>
  <c r="CM48" i="14"/>
  <c r="CJ48" i="14"/>
  <c r="CG48" i="14"/>
  <c r="CD48" i="14"/>
  <c r="CA48" i="14"/>
  <c r="BX48" i="14"/>
  <c r="BU48" i="14"/>
  <c r="BR48" i="14"/>
  <c r="BO48" i="14"/>
  <c r="BL48" i="14"/>
  <c r="BI48" i="14"/>
  <c r="BF48" i="14"/>
  <c r="BC48" i="14"/>
  <c r="AZ48" i="14"/>
  <c r="AW48" i="14"/>
  <c r="AT48" i="14"/>
  <c r="AQ48" i="14"/>
  <c r="AN48" i="14"/>
  <c r="AK48" i="14"/>
  <c r="AH48" i="14"/>
  <c r="AE48" i="14"/>
  <c r="AB48" i="14"/>
  <c r="Y48" i="14"/>
  <c r="V48" i="14"/>
  <c r="S48" i="14"/>
  <c r="P48" i="14"/>
  <c r="M48" i="14"/>
  <c r="J48" i="14"/>
  <c r="I48" i="14"/>
  <c r="L48" i="14" s="1"/>
  <c r="O48" i="14" s="1"/>
  <c r="R48" i="14" s="1"/>
  <c r="U48" i="14" s="1"/>
  <c r="X48" i="14" s="1"/>
  <c r="AA48" i="14" s="1"/>
  <c r="AD48" i="14" s="1"/>
  <c r="AG48" i="14" s="1"/>
  <c r="AJ48" i="14" s="1"/>
  <c r="AM48" i="14" s="1"/>
  <c r="AP48" i="14" s="1"/>
  <c r="AS48" i="14" s="1"/>
  <c r="AV48" i="14" s="1"/>
  <c r="AY48" i="14" s="1"/>
  <c r="BB48" i="14" s="1"/>
  <c r="BE48" i="14" s="1"/>
  <c r="BH48" i="14" s="1"/>
  <c r="BK48" i="14" s="1"/>
  <c r="BN48" i="14" s="1"/>
  <c r="BQ48" i="14" s="1"/>
  <c r="BT48" i="14" s="1"/>
  <c r="BW48" i="14" s="1"/>
  <c r="BZ48" i="14" s="1"/>
  <c r="CC48" i="14" s="1"/>
  <c r="CF48" i="14" s="1"/>
  <c r="CI48" i="14" s="1"/>
  <c r="CL48" i="14" s="1"/>
  <c r="CO48" i="14" s="1"/>
  <c r="CR48" i="14" s="1"/>
  <c r="CU48" i="14" s="1"/>
  <c r="CX48" i="14" s="1"/>
  <c r="DA48" i="14" s="1"/>
  <c r="DD48" i="14" s="1"/>
  <c r="DG48" i="14" s="1"/>
  <c r="DJ48" i="14" s="1"/>
  <c r="G48" i="14"/>
  <c r="E48" i="14"/>
  <c r="DH47" i="14"/>
  <c r="DE47" i="14"/>
  <c r="DB47" i="14"/>
  <c r="CY47" i="14"/>
  <c r="CV47" i="14"/>
  <c r="CS47" i="14"/>
  <c r="CP47" i="14"/>
  <c r="CM47" i="14"/>
  <c r="CJ47" i="14"/>
  <c r="CG47" i="14"/>
  <c r="CD47" i="14"/>
  <c r="CA47" i="14"/>
  <c r="BX47" i="14"/>
  <c r="BU47" i="14"/>
  <c r="BR47" i="14"/>
  <c r="BO47" i="14"/>
  <c r="BL47" i="14"/>
  <c r="BI47" i="14"/>
  <c r="BF47" i="14"/>
  <c r="BC47" i="14"/>
  <c r="AZ47" i="14"/>
  <c r="AW47" i="14"/>
  <c r="AT47" i="14"/>
  <c r="AQ47" i="14"/>
  <c r="AN47" i="14"/>
  <c r="AH47" i="14"/>
  <c r="AE47" i="14"/>
  <c r="AB47" i="14"/>
  <c r="Y47" i="14"/>
  <c r="V47" i="14"/>
  <c r="S47" i="14"/>
  <c r="P47" i="14"/>
  <c r="M47" i="14"/>
  <c r="J47" i="14"/>
  <c r="I47" i="14"/>
  <c r="L47" i="14" s="1"/>
  <c r="O47" i="14" s="1"/>
  <c r="R47" i="14" s="1"/>
  <c r="U47" i="14" s="1"/>
  <c r="X47" i="14" s="1"/>
  <c r="AA47" i="14" s="1"/>
  <c r="AD47" i="14" s="1"/>
  <c r="AG47" i="14" s="1"/>
  <c r="AJ47" i="14" s="1"/>
  <c r="AM47" i="14" s="1"/>
  <c r="AP47" i="14" s="1"/>
  <c r="AS47" i="14" s="1"/>
  <c r="AV47" i="14" s="1"/>
  <c r="AY47" i="14" s="1"/>
  <c r="BB47" i="14" s="1"/>
  <c r="BE47" i="14" s="1"/>
  <c r="BH47" i="14" s="1"/>
  <c r="BK47" i="14" s="1"/>
  <c r="BN47" i="14" s="1"/>
  <c r="BQ47" i="14" s="1"/>
  <c r="BT47" i="14" s="1"/>
  <c r="BW47" i="14" s="1"/>
  <c r="BZ47" i="14" s="1"/>
  <c r="CC47" i="14" s="1"/>
  <c r="CF47" i="14" s="1"/>
  <c r="CI47" i="14" s="1"/>
  <c r="CL47" i="14" s="1"/>
  <c r="CO47" i="14" s="1"/>
  <c r="CR47" i="14" s="1"/>
  <c r="CU47" i="14" s="1"/>
  <c r="CX47" i="14" s="1"/>
  <c r="DA47" i="14" s="1"/>
  <c r="DD47" i="14" s="1"/>
  <c r="DG47" i="14" s="1"/>
  <c r="DJ47" i="14" s="1"/>
  <c r="G47" i="14"/>
  <c r="E47" i="14"/>
  <c r="AK47" i="14" s="1"/>
  <c r="DJ46" i="14"/>
  <c r="DH46" i="14"/>
  <c r="DG46" i="14"/>
  <c r="DE46" i="14"/>
  <c r="DD46" i="14"/>
  <c r="DB46" i="14"/>
  <c r="DA46" i="14"/>
  <c r="CY46" i="14"/>
  <c r="CX46" i="14"/>
  <c r="CV46" i="14"/>
  <c r="CU46" i="14"/>
  <c r="CS46" i="14"/>
  <c r="CR46" i="14"/>
  <c r="CP46" i="14"/>
  <c r="CO46" i="14"/>
  <c r="CM46" i="14"/>
  <c r="CL46" i="14"/>
  <c r="CJ46" i="14"/>
  <c r="CI46" i="14"/>
  <c r="CG46" i="14"/>
  <c r="CF46" i="14"/>
  <c r="CD46" i="14"/>
  <c r="CC46" i="14"/>
  <c r="CA46" i="14"/>
  <c r="BZ46" i="14"/>
  <c r="BX46" i="14"/>
  <c r="BW46" i="14"/>
  <c r="BU46" i="14"/>
  <c r="BT46" i="14"/>
  <c r="BR46" i="14"/>
  <c r="BQ46" i="14"/>
  <c r="BO46" i="14"/>
  <c r="BN46" i="14"/>
  <c r="BL46" i="14"/>
  <c r="BK46" i="14"/>
  <c r="BI46" i="14"/>
  <c r="BH46" i="14"/>
  <c r="BF46" i="14"/>
  <c r="BE46" i="14"/>
  <c r="BC46" i="14"/>
  <c r="BB46" i="14"/>
  <c r="AZ46" i="14"/>
  <c r="AY46" i="14"/>
  <c r="AW46" i="14"/>
  <c r="AV46" i="14"/>
  <c r="AT46" i="14"/>
  <c r="AS46" i="14"/>
  <c r="AQ46" i="14"/>
  <c r="AP46" i="14"/>
  <c r="AN46" i="14"/>
  <c r="AM46" i="14"/>
  <c r="AK46" i="14"/>
  <c r="AJ46" i="14"/>
  <c r="AH46" i="14"/>
  <c r="AG46" i="14"/>
  <c r="AE46" i="14"/>
  <c r="AD46" i="14"/>
  <c r="AB46" i="14"/>
  <c r="AA46" i="14"/>
  <c r="Y46" i="14"/>
  <c r="X46" i="14"/>
  <c r="V46" i="14"/>
  <c r="U46" i="14"/>
  <c r="S46" i="14"/>
  <c r="R46" i="14"/>
  <c r="P46" i="14"/>
  <c r="O46" i="14"/>
  <c r="M46" i="14"/>
  <c r="L46" i="14"/>
  <c r="J46" i="14"/>
  <c r="I46" i="14"/>
  <c r="G46" i="14"/>
  <c r="E46" i="14"/>
  <c r="DH45" i="14"/>
  <c r="DE45" i="14"/>
  <c r="DB45" i="14"/>
  <c r="CY45" i="14"/>
  <c r="CV45" i="14"/>
  <c r="CS45" i="14"/>
  <c r="CP45" i="14"/>
  <c r="CM45" i="14"/>
  <c r="CJ45" i="14"/>
  <c r="CG45" i="14"/>
  <c r="CD45" i="14"/>
  <c r="CA45" i="14"/>
  <c r="BX45" i="14"/>
  <c r="BU45" i="14"/>
  <c r="BR45" i="14"/>
  <c r="BO45" i="14"/>
  <c r="BL45" i="14"/>
  <c r="BI45" i="14"/>
  <c r="BF45" i="14"/>
  <c r="BC45" i="14"/>
  <c r="AZ45" i="14"/>
  <c r="AW45" i="14"/>
  <c r="AT45" i="14"/>
  <c r="AQ45" i="14"/>
  <c r="AN45" i="14"/>
  <c r="AK45" i="14"/>
  <c r="AH45" i="14"/>
  <c r="AB45" i="14"/>
  <c r="Y45" i="14"/>
  <c r="V45" i="14"/>
  <c r="S45" i="14"/>
  <c r="P45" i="14"/>
  <c r="M45" i="14"/>
  <c r="J45" i="14"/>
  <c r="I45" i="14"/>
  <c r="L45" i="14" s="1"/>
  <c r="O45" i="14" s="1"/>
  <c r="R45" i="14" s="1"/>
  <c r="U45" i="14" s="1"/>
  <c r="X45" i="14" s="1"/>
  <c r="AA45" i="14" s="1"/>
  <c r="AD45" i="14" s="1"/>
  <c r="AG45" i="14" s="1"/>
  <c r="AJ45" i="14" s="1"/>
  <c r="AM45" i="14" s="1"/>
  <c r="AP45" i="14" s="1"/>
  <c r="AS45" i="14" s="1"/>
  <c r="AV45" i="14" s="1"/>
  <c r="AY45" i="14" s="1"/>
  <c r="BB45" i="14" s="1"/>
  <c r="BE45" i="14" s="1"/>
  <c r="BH45" i="14" s="1"/>
  <c r="BK45" i="14" s="1"/>
  <c r="BN45" i="14" s="1"/>
  <c r="BQ45" i="14" s="1"/>
  <c r="BT45" i="14" s="1"/>
  <c r="BW45" i="14" s="1"/>
  <c r="BZ45" i="14" s="1"/>
  <c r="CC45" i="14" s="1"/>
  <c r="CF45" i="14" s="1"/>
  <c r="CI45" i="14" s="1"/>
  <c r="CL45" i="14" s="1"/>
  <c r="CO45" i="14" s="1"/>
  <c r="CR45" i="14" s="1"/>
  <c r="CU45" i="14" s="1"/>
  <c r="CX45" i="14" s="1"/>
  <c r="DA45" i="14" s="1"/>
  <c r="DD45" i="14" s="1"/>
  <c r="DG45" i="14" s="1"/>
  <c r="DJ45" i="14" s="1"/>
  <c r="G45" i="14"/>
  <c r="E45" i="14"/>
  <c r="AE45" i="14" s="1"/>
  <c r="DH44" i="14"/>
  <c r="DE44" i="14"/>
  <c r="DB44" i="14"/>
  <c r="CY44" i="14"/>
  <c r="CV44" i="14"/>
  <c r="CS44" i="14"/>
  <c r="CP44" i="14"/>
  <c r="CM44" i="14"/>
  <c r="CJ44" i="14"/>
  <c r="CG44" i="14"/>
  <c r="CD44" i="14"/>
  <c r="CA44" i="14"/>
  <c r="BX44" i="14"/>
  <c r="BU44" i="14"/>
  <c r="BR44" i="14"/>
  <c r="BO44" i="14"/>
  <c r="BL44" i="14"/>
  <c r="BI44" i="14"/>
  <c r="BF44" i="14"/>
  <c r="BC44" i="14"/>
  <c r="AZ44" i="14"/>
  <c r="AW44" i="14"/>
  <c r="AT44" i="14"/>
  <c r="AQ44" i="14"/>
  <c r="AN44" i="14"/>
  <c r="AK44" i="14"/>
  <c r="AH44" i="14"/>
  <c r="AB44" i="14"/>
  <c r="Y44" i="14"/>
  <c r="V44" i="14"/>
  <c r="S44" i="14"/>
  <c r="P44" i="14"/>
  <c r="M44" i="14"/>
  <c r="J44" i="14"/>
  <c r="I44" i="14"/>
  <c r="L44" i="14" s="1"/>
  <c r="O44" i="14" s="1"/>
  <c r="R44" i="14" s="1"/>
  <c r="U44" i="14" s="1"/>
  <c r="X44" i="14" s="1"/>
  <c r="AA44" i="14" s="1"/>
  <c r="AD44" i="14" s="1"/>
  <c r="AG44" i="14" s="1"/>
  <c r="AJ44" i="14" s="1"/>
  <c r="AM44" i="14" s="1"/>
  <c r="AP44" i="14" s="1"/>
  <c r="AS44" i="14" s="1"/>
  <c r="AV44" i="14" s="1"/>
  <c r="AY44" i="14" s="1"/>
  <c r="BB44" i="14" s="1"/>
  <c r="BE44" i="14" s="1"/>
  <c r="BH44" i="14" s="1"/>
  <c r="BK44" i="14" s="1"/>
  <c r="BN44" i="14" s="1"/>
  <c r="BQ44" i="14" s="1"/>
  <c r="BT44" i="14" s="1"/>
  <c r="BW44" i="14" s="1"/>
  <c r="BZ44" i="14" s="1"/>
  <c r="CC44" i="14" s="1"/>
  <c r="CF44" i="14" s="1"/>
  <c r="CI44" i="14" s="1"/>
  <c r="CL44" i="14" s="1"/>
  <c r="CO44" i="14" s="1"/>
  <c r="CR44" i="14" s="1"/>
  <c r="CU44" i="14" s="1"/>
  <c r="CX44" i="14" s="1"/>
  <c r="DA44" i="14" s="1"/>
  <c r="DD44" i="14" s="1"/>
  <c r="DG44" i="14" s="1"/>
  <c r="DJ44" i="14" s="1"/>
  <c r="G44" i="14"/>
  <c r="E44" i="14"/>
  <c r="AE44" i="14" s="1"/>
  <c r="DH43" i="14"/>
  <c r="DE43" i="14"/>
  <c r="DB43" i="14"/>
  <c r="CY43" i="14"/>
  <c r="CV43" i="14"/>
  <c r="CS43" i="14"/>
  <c r="CP43" i="14"/>
  <c r="CM43" i="14"/>
  <c r="CJ43" i="14"/>
  <c r="CG43" i="14"/>
  <c r="CD43" i="14"/>
  <c r="CA43" i="14"/>
  <c r="BX43" i="14"/>
  <c r="BU43" i="14"/>
  <c r="BR43" i="14"/>
  <c r="BO43" i="14"/>
  <c r="BL43" i="14"/>
  <c r="BI43" i="14"/>
  <c r="BF43" i="14"/>
  <c r="BC43" i="14"/>
  <c r="AZ43" i="14"/>
  <c r="AW43" i="14"/>
  <c r="AT43" i="14"/>
  <c r="AQ43" i="14"/>
  <c r="AN43" i="14"/>
  <c r="AK43" i="14"/>
  <c r="AH43" i="14"/>
  <c r="AE43" i="14"/>
  <c r="AB43" i="14"/>
  <c r="Y43" i="14"/>
  <c r="V43" i="14"/>
  <c r="P43" i="14"/>
  <c r="M43" i="14"/>
  <c r="J43" i="14"/>
  <c r="I43" i="14"/>
  <c r="L43" i="14" s="1"/>
  <c r="O43" i="14" s="1"/>
  <c r="R43" i="14" s="1"/>
  <c r="U43" i="14" s="1"/>
  <c r="X43" i="14" s="1"/>
  <c r="AA43" i="14" s="1"/>
  <c r="AD43" i="14" s="1"/>
  <c r="AG43" i="14" s="1"/>
  <c r="AJ43" i="14" s="1"/>
  <c r="AM43" i="14" s="1"/>
  <c r="AP43" i="14" s="1"/>
  <c r="AS43" i="14" s="1"/>
  <c r="AV43" i="14" s="1"/>
  <c r="AY43" i="14" s="1"/>
  <c r="BB43" i="14" s="1"/>
  <c r="BE43" i="14" s="1"/>
  <c r="BH43" i="14" s="1"/>
  <c r="BK43" i="14" s="1"/>
  <c r="BN43" i="14" s="1"/>
  <c r="BQ43" i="14" s="1"/>
  <c r="BT43" i="14" s="1"/>
  <c r="BW43" i="14" s="1"/>
  <c r="BZ43" i="14" s="1"/>
  <c r="CC43" i="14" s="1"/>
  <c r="CF43" i="14" s="1"/>
  <c r="CI43" i="14" s="1"/>
  <c r="CL43" i="14" s="1"/>
  <c r="CO43" i="14" s="1"/>
  <c r="CR43" i="14" s="1"/>
  <c r="CU43" i="14" s="1"/>
  <c r="CX43" i="14" s="1"/>
  <c r="DA43" i="14" s="1"/>
  <c r="DD43" i="14" s="1"/>
  <c r="DG43" i="14" s="1"/>
  <c r="DJ43" i="14" s="1"/>
  <c r="G43" i="14"/>
  <c r="E43" i="14"/>
  <c r="S43" i="14" s="1"/>
  <c r="E42" i="14"/>
  <c r="E41" i="14"/>
  <c r="E40" i="14"/>
  <c r="DH39" i="14"/>
  <c r="DE39" i="14"/>
  <c r="DB39" i="14"/>
  <c r="CY39" i="14"/>
  <c r="CV39" i="14"/>
  <c r="CS39" i="14"/>
  <c r="CP39" i="14"/>
  <c r="CM39" i="14"/>
  <c r="CJ39" i="14"/>
  <c r="CG39" i="14"/>
  <c r="CD39" i="14"/>
  <c r="CA39" i="14"/>
  <c r="BX39" i="14"/>
  <c r="BU39" i="14"/>
  <c r="BR39" i="14"/>
  <c r="BO39" i="14"/>
  <c r="BL39" i="14"/>
  <c r="BI39" i="14"/>
  <c r="BF39" i="14"/>
  <c r="BC39" i="14"/>
  <c r="AZ39" i="14"/>
  <c r="AW39" i="14"/>
  <c r="AT39" i="14"/>
  <c r="AQ39" i="14"/>
  <c r="AN39" i="14"/>
  <c r="AK39" i="14"/>
  <c r="AH39" i="14"/>
  <c r="AE39" i="14"/>
  <c r="AB39" i="14"/>
  <c r="Y39" i="14"/>
  <c r="V39" i="14"/>
  <c r="S39" i="14"/>
  <c r="P39" i="14"/>
  <c r="M39" i="14"/>
  <c r="J39" i="14"/>
  <c r="I39" i="14"/>
  <c r="L39" i="14" s="1"/>
  <c r="O39" i="14" s="1"/>
  <c r="R39" i="14" s="1"/>
  <c r="U39" i="14" s="1"/>
  <c r="X39" i="14" s="1"/>
  <c r="AA39" i="14" s="1"/>
  <c r="AD39" i="14" s="1"/>
  <c r="AG39" i="14" s="1"/>
  <c r="AJ39" i="14" s="1"/>
  <c r="AM39" i="14" s="1"/>
  <c r="AP39" i="14" s="1"/>
  <c r="AS39" i="14" s="1"/>
  <c r="AV39" i="14" s="1"/>
  <c r="AY39" i="14" s="1"/>
  <c r="BB39" i="14" s="1"/>
  <c r="BE39" i="14" s="1"/>
  <c r="BH39" i="14" s="1"/>
  <c r="BK39" i="14" s="1"/>
  <c r="BN39" i="14" s="1"/>
  <c r="BQ39" i="14" s="1"/>
  <c r="BT39" i="14" s="1"/>
  <c r="BW39" i="14" s="1"/>
  <c r="BZ39" i="14" s="1"/>
  <c r="CC39" i="14" s="1"/>
  <c r="CF39" i="14" s="1"/>
  <c r="CI39" i="14" s="1"/>
  <c r="CL39" i="14" s="1"/>
  <c r="CO39" i="14" s="1"/>
  <c r="CR39" i="14" s="1"/>
  <c r="CU39" i="14" s="1"/>
  <c r="CX39" i="14" s="1"/>
  <c r="DA39" i="14" s="1"/>
  <c r="DD39" i="14" s="1"/>
  <c r="DG39" i="14" s="1"/>
  <c r="DJ39" i="14" s="1"/>
  <c r="G39" i="14"/>
  <c r="E39" i="14"/>
  <c r="DJ38" i="14"/>
  <c r="DH38" i="14"/>
  <c r="DG38" i="14"/>
  <c r="DE38" i="14"/>
  <c r="DD38" i="14"/>
  <c r="DB38" i="14"/>
  <c r="DA38" i="14"/>
  <c r="CY38" i="14"/>
  <c r="CX38" i="14"/>
  <c r="CV38" i="14"/>
  <c r="CU38" i="14"/>
  <c r="CS38" i="14"/>
  <c r="CR38" i="14"/>
  <c r="CP38" i="14"/>
  <c r="CO38" i="14"/>
  <c r="CM38" i="14"/>
  <c r="CL38" i="14"/>
  <c r="CJ38" i="14"/>
  <c r="CI38" i="14"/>
  <c r="CG38" i="14"/>
  <c r="CF38" i="14"/>
  <c r="CD38" i="14"/>
  <c r="CC38" i="14"/>
  <c r="CA38" i="14"/>
  <c r="BZ38" i="14"/>
  <c r="BX38" i="14"/>
  <c r="BW38" i="14"/>
  <c r="BU38" i="14"/>
  <c r="BT38" i="14"/>
  <c r="BR38" i="14"/>
  <c r="BQ38" i="14"/>
  <c r="BO38" i="14"/>
  <c r="BN38" i="14"/>
  <c r="BL38" i="14"/>
  <c r="BK38" i="14"/>
  <c r="BI38" i="14"/>
  <c r="BH38" i="14"/>
  <c r="BF38" i="14"/>
  <c r="BE38" i="14"/>
  <c r="BC38" i="14"/>
  <c r="BB38" i="14"/>
  <c r="AZ38" i="14"/>
  <c r="AY38" i="14"/>
  <c r="AW38" i="14"/>
  <c r="AV38" i="14"/>
  <c r="AT38" i="14"/>
  <c r="AS38" i="14"/>
  <c r="AQ38" i="14"/>
  <c r="AP38" i="14"/>
  <c r="AN38" i="14"/>
  <c r="AM38" i="14"/>
  <c r="AK38" i="14"/>
  <c r="AJ38" i="14"/>
  <c r="AH38" i="14"/>
  <c r="AG38" i="14"/>
  <c r="AE38" i="14"/>
  <c r="AD38" i="14"/>
  <c r="AB38" i="14"/>
  <c r="AA38" i="14"/>
  <c r="Y38" i="14"/>
  <c r="X38" i="14"/>
  <c r="V38" i="14"/>
  <c r="U38" i="14"/>
  <c r="S38" i="14"/>
  <c r="R38" i="14"/>
  <c r="P38" i="14"/>
  <c r="O38" i="14"/>
  <c r="M38" i="14"/>
  <c r="L38" i="14"/>
  <c r="J38" i="14"/>
  <c r="I38" i="14"/>
  <c r="G38" i="14"/>
  <c r="E38" i="14"/>
  <c r="DH37" i="14"/>
  <c r="DE37" i="14"/>
  <c r="DB37" i="14"/>
  <c r="CY37" i="14"/>
  <c r="CV37" i="14"/>
  <c r="CS37" i="14"/>
  <c r="CP37" i="14"/>
  <c r="CM37" i="14"/>
  <c r="CJ37" i="14"/>
  <c r="CG37" i="14"/>
  <c r="CD37" i="14"/>
  <c r="CA37" i="14"/>
  <c r="BX37" i="14"/>
  <c r="BU37" i="14"/>
  <c r="BR37" i="14"/>
  <c r="BO37" i="14"/>
  <c r="BL37" i="14"/>
  <c r="BI37" i="14"/>
  <c r="BF37" i="14"/>
  <c r="BC37" i="14"/>
  <c r="AZ37" i="14"/>
  <c r="AW37" i="14"/>
  <c r="AT37" i="14"/>
  <c r="AQ37" i="14"/>
  <c r="AN37" i="14"/>
  <c r="AK37" i="14"/>
  <c r="AH37" i="14"/>
  <c r="AE37" i="14"/>
  <c r="AB37" i="14"/>
  <c r="Y37" i="14"/>
  <c r="V37" i="14"/>
  <c r="S37" i="14"/>
  <c r="M37" i="14"/>
  <c r="J37" i="14"/>
  <c r="I37" i="14"/>
  <c r="L37" i="14" s="1"/>
  <c r="O37" i="14" s="1"/>
  <c r="R37" i="14" s="1"/>
  <c r="U37" i="14" s="1"/>
  <c r="X37" i="14" s="1"/>
  <c r="AA37" i="14" s="1"/>
  <c r="AD37" i="14" s="1"/>
  <c r="AG37" i="14" s="1"/>
  <c r="AJ37" i="14" s="1"/>
  <c r="AM37" i="14" s="1"/>
  <c r="AP37" i="14" s="1"/>
  <c r="AS37" i="14" s="1"/>
  <c r="AV37" i="14" s="1"/>
  <c r="AY37" i="14" s="1"/>
  <c r="BB37" i="14" s="1"/>
  <c r="BE37" i="14" s="1"/>
  <c r="BH37" i="14" s="1"/>
  <c r="BK37" i="14" s="1"/>
  <c r="BN37" i="14" s="1"/>
  <c r="BQ37" i="14" s="1"/>
  <c r="BT37" i="14" s="1"/>
  <c r="BW37" i="14" s="1"/>
  <c r="BZ37" i="14" s="1"/>
  <c r="CC37" i="14" s="1"/>
  <c r="CF37" i="14" s="1"/>
  <c r="CI37" i="14" s="1"/>
  <c r="CL37" i="14" s="1"/>
  <c r="CO37" i="14" s="1"/>
  <c r="CR37" i="14" s="1"/>
  <c r="CU37" i="14" s="1"/>
  <c r="CX37" i="14" s="1"/>
  <c r="DA37" i="14" s="1"/>
  <c r="DD37" i="14" s="1"/>
  <c r="DG37" i="14" s="1"/>
  <c r="DJ37" i="14" s="1"/>
  <c r="G37" i="14"/>
  <c r="E37" i="14"/>
  <c r="P37" i="14" s="1"/>
  <c r="DH36" i="14"/>
  <c r="DE36" i="14"/>
  <c r="DB36" i="14"/>
  <c r="CY36" i="14"/>
  <c r="CV36" i="14"/>
  <c r="CS36" i="14"/>
  <c r="CP36" i="14"/>
  <c r="CM36" i="14"/>
  <c r="CJ36" i="14"/>
  <c r="CG36" i="14"/>
  <c r="CD36" i="14"/>
  <c r="CA36" i="14"/>
  <c r="BX36" i="14"/>
  <c r="BU36" i="14"/>
  <c r="BR36" i="14"/>
  <c r="BO36" i="14"/>
  <c r="BL36" i="14"/>
  <c r="BI36" i="14"/>
  <c r="BF36" i="14"/>
  <c r="BC36" i="14"/>
  <c r="AZ36" i="14"/>
  <c r="AW36" i="14"/>
  <c r="AT36" i="14"/>
  <c r="AQ36" i="14"/>
  <c r="AN36" i="14"/>
  <c r="AK36" i="14"/>
  <c r="AH36" i="14"/>
  <c r="AE36" i="14"/>
  <c r="AB36" i="14"/>
  <c r="Y36" i="14"/>
  <c r="V36" i="14"/>
  <c r="S36" i="14"/>
  <c r="P36" i="14"/>
  <c r="M36" i="14"/>
  <c r="J36" i="14"/>
  <c r="G36" i="14"/>
  <c r="E36" i="14"/>
  <c r="DH35" i="14"/>
  <c r="DE35" i="14"/>
  <c r="DB35" i="14"/>
  <c r="CY35" i="14"/>
  <c r="CV35" i="14"/>
  <c r="CS35" i="14"/>
  <c r="CP35" i="14"/>
  <c r="CM35" i="14"/>
  <c r="CJ35" i="14"/>
  <c r="CG35" i="14"/>
  <c r="CD35" i="14"/>
  <c r="CA35" i="14"/>
  <c r="BX35" i="14"/>
  <c r="BU35" i="14"/>
  <c r="BR35" i="14"/>
  <c r="BO35" i="14"/>
  <c r="BL35" i="14"/>
  <c r="BI35" i="14"/>
  <c r="BF35" i="14"/>
  <c r="BC35" i="14"/>
  <c r="AZ35" i="14"/>
  <c r="AW35" i="14"/>
  <c r="AT35" i="14"/>
  <c r="AQ35" i="14"/>
  <c r="AN35" i="14"/>
  <c r="AK35" i="14"/>
  <c r="AH35" i="14"/>
  <c r="AE35" i="14"/>
  <c r="Y35" i="14"/>
  <c r="V35" i="14"/>
  <c r="S35" i="14"/>
  <c r="P35" i="14"/>
  <c r="M35" i="14"/>
  <c r="J35" i="14"/>
  <c r="I35" i="14"/>
  <c r="L35" i="14" s="1"/>
  <c r="O35" i="14" s="1"/>
  <c r="R35" i="14" s="1"/>
  <c r="U35" i="14" s="1"/>
  <c r="X35" i="14" s="1"/>
  <c r="AA35" i="14" s="1"/>
  <c r="AD35" i="14" s="1"/>
  <c r="AG35" i="14" s="1"/>
  <c r="AJ35" i="14" s="1"/>
  <c r="AM35" i="14" s="1"/>
  <c r="AP35" i="14" s="1"/>
  <c r="AS35" i="14" s="1"/>
  <c r="AV35" i="14" s="1"/>
  <c r="AY35" i="14" s="1"/>
  <c r="BB35" i="14" s="1"/>
  <c r="BE35" i="14" s="1"/>
  <c r="BH35" i="14" s="1"/>
  <c r="BK35" i="14" s="1"/>
  <c r="BN35" i="14" s="1"/>
  <c r="BQ35" i="14" s="1"/>
  <c r="BT35" i="14" s="1"/>
  <c r="BW35" i="14" s="1"/>
  <c r="BZ35" i="14" s="1"/>
  <c r="CC35" i="14" s="1"/>
  <c r="CF35" i="14" s="1"/>
  <c r="CI35" i="14" s="1"/>
  <c r="CL35" i="14" s="1"/>
  <c r="CO35" i="14" s="1"/>
  <c r="CR35" i="14" s="1"/>
  <c r="CU35" i="14" s="1"/>
  <c r="CX35" i="14" s="1"/>
  <c r="DA35" i="14" s="1"/>
  <c r="DD35" i="14" s="1"/>
  <c r="DG35" i="14" s="1"/>
  <c r="DJ35" i="14" s="1"/>
  <c r="G35" i="14"/>
  <c r="E35" i="14"/>
  <c r="AB35" i="14" s="1"/>
  <c r="DH34" i="14"/>
  <c r="DE34" i="14"/>
  <c r="DB34" i="14"/>
  <c r="CY34" i="14"/>
  <c r="CV34" i="14"/>
  <c r="CS34" i="14"/>
  <c r="CP34" i="14"/>
  <c r="CM34" i="14"/>
  <c r="CJ34" i="14"/>
  <c r="CG34" i="14"/>
  <c r="CD34" i="14"/>
  <c r="CA34" i="14"/>
  <c r="BX34" i="14"/>
  <c r="BU34" i="14"/>
  <c r="BR34" i="14"/>
  <c r="BO34" i="14"/>
  <c r="BL34" i="14"/>
  <c r="BI34" i="14"/>
  <c r="BF34" i="14"/>
  <c r="BC34" i="14"/>
  <c r="AZ34" i="14"/>
  <c r="AW34" i="14"/>
  <c r="AT34" i="14"/>
  <c r="AQ34" i="14"/>
  <c r="AN34" i="14"/>
  <c r="AK34" i="14"/>
  <c r="AH34" i="14"/>
  <c r="AE34" i="14"/>
  <c r="AB34" i="14"/>
  <c r="Y34" i="14"/>
  <c r="V34" i="14"/>
  <c r="S34" i="14"/>
  <c r="P34" i="14"/>
  <c r="M34" i="14"/>
  <c r="J34" i="14"/>
  <c r="I34" i="14"/>
  <c r="L34" i="14" s="1"/>
  <c r="O34" i="14" s="1"/>
  <c r="R34" i="14" s="1"/>
  <c r="U34" i="14" s="1"/>
  <c r="X34" i="14" s="1"/>
  <c r="AA34" i="14" s="1"/>
  <c r="AD34" i="14" s="1"/>
  <c r="AG34" i="14" s="1"/>
  <c r="AJ34" i="14" s="1"/>
  <c r="AM34" i="14" s="1"/>
  <c r="AP34" i="14" s="1"/>
  <c r="AS34" i="14" s="1"/>
  <c r="AV34" i="14" s="1"/>
  <c r="AY34" i="14" s="1"/>
  <c r="BB34" i="14" s="1"/>
  <c r="BE34" i="14" s="1"/>
  <c r="BH34" i="14" s="1"/>
  <c r="BK34" i="14" s="1"/>
  <c r="BN34" i="14" s="1"/>
  <c r="BQ34" i="14" s="1"/>
  <c r="BT34" i="14" s="1"/>
  <c r="BW34" i="14" s="1"/>
  <c r="BZ34" i="14" s="1"/>
  <c r="CC34" i="14" s="1"/>
  <c r="CF34" i="14" s="1"/>
  <c r="CI34" i="14" s="1"/>
  <c r="CL34" i="14" s="1"/>
  <c r="CO34" i="14" s="1"/>
  <c r="CR34" i="14" s="1"/>
  <c r="CU34" i="14" s="1"/>
  <c r="CX34" i="14" s="1"/>
  <c r="DA34" i="14" s="1"/>
  <c r="DD34" i="14" s="1"/>
  <c r="DG34" i="14" s="1"/>
  <c r="DJ34" i="14" s="1"/>
  <c r="G34" i="14"/>
  <c r="E34" i="14"/>
  <c r="DH33" i="14"/>
  <c r="DE33" i="14"/>
  <c r="DB33" i="14"/>
  <c r="CY33" i="14"/>
  <c r="CV33" i="14"/>
  <c r="CS33" i="14"/>
  <c r="CP33" i="14"/>
  <c r="CM33" i="14"/>
  <c r="CJ33" i="14"/>
  <c r="CG33" i="14"/>
  <c r="CD33" i="14"/>
  <c r="CA33" i="14"/>
  <c r="BX33" i="14"/>
  <c r="BU33" i="14"/>
  <c r="BR33" i="14"/>
  <c r="BO33" i="14"/>
  <c r="BL33" i="14"/>
  <c r="BI33" i="14"/>
  <c r="BF33" i="14"/>
  <c r="BC33" i="14"/>
  <c r="AZ33" i="14"/>
  <c r="AW33" i="14"/>
  <c r="AT33" i="14"/>
  <c r="AQ33" i="14"/>
  <c r="AN33" i="14"/>
  <c r="AK33" i="14"/>
  <c r="AH33" i="14"/>
  <c r="AE33" i="14"/>
  <c r="Y33" i="14"/>
  <c r="V33" i="14"/>
  <c r="S33" i="14"/>
  <c r="P33" i="14"/>
  <c r="M33" i="14"/>
  <c r="J33" i="14"/>
  <c r="I33" i="14"/>
  <c r="L33" i="14" s="1"/>
  <c r="O33" i="14" s="1"/>
  <c r="R33" i="14" s="1"/>
  <c r="U33" i="14" s="1"/>
  <c r="X33" i="14" s="1"/>
  <c r="AA33" i="14" s="1"/>
  <c r="AD33" i="14" s="1"/>
  <c r="AG33" i="14" s="1"/>
  <c r="AJ33" i="14" s="1"/>
  <c r="AM33" i="14" s="1"/>
  <c r="AP33" i="14" s="1"/>
  <c r="AS33" i="14" s="1"/>
  <c r="AV33" i="14" s="1"/>
  <c r="AY33" i="14" s="1"/>
  <c r="BB33" i="14" s="1"/>
  <c r="BE33" i="14" s="1"/>
  <c r="BH33" i="14" s="1"/>
  <c r="BK33" i="14" s="1"/>
  <c r="BN33" i="14" s="1"/>
  <c r="BQ33" i="14" s="1"/>
  <c r="BT33" i="14" s="1"/>
  <c r="BW33" i="14" s="1"/>
  <c r="BZ33" i="14" s="1"/>
  <c r="CC33" i="14" s="1"/>
  <c r="CF33" i="14" s="1"/>
  <c r="CI33" i="14" s="1"/>
  <c r="CL33" i="14" s="1"/>
  <c r="CO33" i="14" s="1"/>
  <c r="CR33" i="14" s="1"/>
  <c r="CU33" i="14" s="1"/>
  <c r="CX33" i="14" s="1"/>
  <c r="DA33" i="14" s="1"/>
  <c r="DD33" i="14" s="1"/>
  <c r="DG33" i="14" s="1"/>
  <c r="DJ33" i="14" s="1"/>
  <c r="G33" i="14"/>
  <c r="E33" i="14"/>
  <c r="AB33" i="14" s="1"/>
  <c r="DH32" i="14"/>
  <c r="DE32" i="14"/>
  <c r="DB32" i="14"/>
  <c r="CY32" i="14"/>
  <c r="CV32" i="14"/>
  <c r="CS32" i="14"/>
  <c r="CP32" i="14"/>
  <c r="CM32" i="14"/>
  <c r="CJ32" i="14"/>
  <c r="CG32" i="14"/>
  <c r="CD32" i="14"/>
  <c r="CA32" i="14"/>
  <c r="BX32" i="14"/>
  <c r="BU32" i="14"/>
  <c r="BR32" i="14"/>
  <c r="BO32" i="14"/>
  <c r="BL32" i="14"/>
  <c r="BI32" i="14"/>
  <c r="BF32" i="14"/>
  <c r="BC32" i="14"/>
  <c r="AZ32" i="14"/>
  <c r="AW32" i="14"/>
  <c r="AT32" i="14"/>
  <c r="AQ32" i="14"/>
  <c r="AN32" i="14"/>
  <c r="AK32" i="14"/>
  <c r="AH32" i="14"/>
  <c r="AE32" i="14"/>
  <c r="AB32" i="14"/>
  <c r="Y32" i="14"/>
  <c r="V32" i="14"/>
  <c r="S32" i="14"/>
  <c r="P32" i="14"/>
  <c r="M32" i="14"/>
  <c r="J32" i="14"/>
  <c r="I32" i="14"/>
  <c r="L32" i="14" s="1"/>
  <c r="O32" i="14" s="1"/>
  <c r="R32" i="14" s="1"/>
  <c r="U32" i="14" s="1"/>
  <c r="X32" i="14" s="1"/>
  <c r="AA32" i="14" s="1"/>
  <c r="AD32" i="14" s="1"/>
  <c r="AG32" i="14" s="1"/>
  <c r="AJ32" i="14" s="1"/>
  <c r="AM32" i="14" s="1"/>
  <c r="AP32" i="14" s="1"/>
  <c r="AS32" i="14" s="1"/>
  <c r="AV32" i="14" s="1"/>
  <c r="AY32" i="14" s="1"/>
  <c r="BB32" i="14" s="1"/>
  <c r="BE32" i="14" s="1"/>
  <c r="BH32" i="14" s="1"/>
  <c r="BK32" i="14" s="1"/>
  <c r="BN32" i="14" s="1"/>
  <c r="BQ32" i="14" s="1"/>
  <c r="BT32" i="14" s="1"/>
  <c r="BW32" i="14" s="1"/>
  <c r="BZ32" i="14" s="1"/>
  <c r="CC32" i="14" s="1"/>
  <c r="CF32" i="14" s="1"/>
  <c r="CI32" i="14" s="1"/>
  <c r="CL32" i="14" s="1"/>
  <c r="CO32" i="14" s="1"/>
  <c r="CR32" i="14" s="1"/>
  <c r="CU32" i="14" s="1"/>
  <c r="CX32" i="14" s="1"/>
  <c r="DA32" i="14" s="1"/>
  <c r="DD32" i="14" s="1"/>
  <c r="DG32" i="14" s="1"/>
  <c r="DJ32" i="14" s="1"/>
  <c r="G32" i="14"/>
  <c r="E32" i="14"/>
  <c r="DH31" i="14"/>
  <c r="DE31" i="14"/>
  <c r="DB31" i="14"/>
  <c r="CY31" i="14"/>
  <c r="CV31" i="14"/>
  <c r="CS31" i="14"/>
  <c r="CP31" i="14"/>
  <c r="CM31" i="14"/>
  <c r="CJ31" i="14"/>
  <c r="CG31" i="14"/>
  <c r="CD31" i="14"/>
  <c r="CA31" i="14"/>
  <c r="BX31" i="14"/>
  <c r="BU31" i="14"/>
  <c r="BR31" i="14"/>
  <c r="BO31" i="14"/>
  <c r="BL31" i="14"/>
  <c r="BI31" i="14"/>
  <c r="BF31" i="14"/>
  <c r="BC31" i="14"/>
  <c r="AZ31" i="14"/>
  <c r="AW31" i="14"/>
  <c r="AT31" i="14"/>
  <c r="AQ31" i="14"/>
  <c r="AN31" i="14"/>
  <c r="AK31" i="14"/>
  <c r="AH31" i="14"/>
  <c r="AE31" i="14"/>
  <c r="AB31" i="14"/>
  <c r="V31" i="14"/>
  <c r="P31" i="14"/>
  <c r="M31" i="14"/>
  <c r="J31" i="14"/>
  <c r="I31" i="14"/>
  <c r="L31" i="14" s="1"/>
  <c r="O31" i="14" s="1"/>
  <c r="R31" i="14" s="1"/>
  <c r="U31" i="14" s="1"/>
  <c r="X31" i="14" s="1"/>
  <c r="AA31" i="14" s="1"/>
  <c r="AD31" i="14" s="1"/>
  <c r="AG31" i="14" s="1"/>
  <c r="AJ31" i="14" s="1"/>
  <c r="AM31" i="14" s="1"/>
  <c r="AP31" i="14" s="1"/>
  <c r="AS31" i="14" s="1"/>
  <c r="AV31" i="14" s="1"/>
  <c r="AY31" i="14" s="1"/>
  <c r="BB31" i="14" s="1"/>
  <c r="BE31" i="14" s="1"/>
  <c r="BH31" i="14" s="1"/>
  <c r="BK31" i="14" s="1"/>
  <c r="BN31" i="14" s="1"/>
  <c r="BQ31" i="14" s="1"/>
  <c r="BT31" i="14" s="1"/>
  <c r="BW31" i="14" s="1"/>
  <c r="BZ31" i="14" s="1"/>
  <c r="CC31" i="14" s="1"/>
  <c r="CF31" i="14" s="1"/>
  <c r="CI31" i="14" s="1"/>
  <c r="CL31" i="14" s="1"/>
  <c r="CO31" i="14" s="1"/>
  <c r="CR31" i="14" s="1"/>
  <c r="CU31" i="14" s="1"/>
  <c r="CX31" i="14" s="1"/>
  <c r="DA31" i="14" s="1"/>
  <c r="DD31" i="14" s="1"/>
  <c r="DG31" i="14" s="1"/>
  <c r="DJ31" i="14" s="1"/>
  <c r="G31" i="14"/>
  <c r="E31" i="14"/>
  <c r="Y31" i="14" s="1"/>
  <c r="DH30" i="14"/>
  <c r="DE30" i="14"/>
  <c r="DB30" i="14"/>
  <c r="CY30" i="14"/>
  <c r="CV30" i="14"/>
  <c r="CS30" i="14"/>
  <c r="CP30" i="14"/>
  <c r="CM30" i="14"/>
  <c r="CJ30" i="14"/>
  <c r="CG30" i="14"/>
  <c r="CD30" i="14"/>
  <c r="CA30" i="14"/>
  <c r="BX30" i="14"/>
  <c r="BU30" i="14"/>
  <c r="BR30" i="14"/>
  <c r="BO30" i="14"/>
  <c r="BL30" i="14"/>
  <c r="BI30" i="14"/>
  <c r="BF30" i="14"/>
  <c r="BC30" i="14"/>
  <c r="AZ30" i="14"/>
  <c r="AW30" i="14"/>
  <c r="AT30" i="14"/>
  <c r="AQ30" i="14"/>
  <c r="AN30" i="14"/>
  <c r="AK30" i="14"/>
  <c r="AH30" i="14"/>
  <c r="AE30" i="14"/>
  <c r="AB30" i="14"/>
  <c r="Y30" i="14"/>
  <c r="V30" i="14"/>
  <c r="S30" i="14"/>
  <c r="P30" i="14"/>
  <c r="M30" i="14"/>
  <c r="J30" i="14"/>
  <c r="G30" i="14"/>
  <c r="E30" i="14"/>
  <c r="DH29" i="14"/>
  <c r="DE29" i="14"/>
  <c r="DB29" i="14"/>
  <c r="CY29" i="14"/>
  <c r="CV29" i="14"/>
  <c r="CS29" i="14"/>
  <c r="CP29" i="14"/>
  <c r="CM29" i="14"/>
  <c r="CJ29" i="14"/>
  <c r="CG29" i="14"/>
  <c r="CD29" i="14"/>
  <c r="CA29" i="14"/>
  <c r="BX29" i="14"/>
  <c r="BU29" i="14"/>
  <c r="BR29" i="14"/>
  <c r="BO29" i="14"/>
  <c r="BL29" i="14"/>
  <c r="BI29" i="14"/>
  <c r="BF29" i="14"/>
  <c r="BC29" i="14"/>
  <c r="AZ29" i="14"/>
  <c r="AW29" i="14"/>
  <c r="AT29" i="14"/>
  <c r="AQ29" i="14"/>
  <c r="AN29" i="14"/>
  <c r="AK29" i="14"/>
  <c r="AH29" i="14"/>
  <c r="AE29" i="14"/>
  <c r="AB29" i="14"/>
  <c r="Y29" i="14"/>
  <c r="V29" i="14"/>
  <c r="P29" i="14"/>
  <c r="M29" i="14"/>
  <c r="J29" i="14"/>
  <c r="I29" i="14"/>
  <c r="L29" i="14" s="1"/>
  <c r="O29" i="14" s="1"/>
  <c r="R29" i="14" s="1"/>
  <c r="U29" i="14" s="1"/>
  <c r="X29" i="14" s="1"/>
  <c r="AA29" i="14" s="1"/>
  <c r="AD29" i="14" s="1"/>
  <c r="AG29" i="14" s="1"/>
  <c r="AJ29" i="14" s="1"/>
  <c r="AM29" i="14" s="1"/>
  <c r="AP29" i="14" s="1"/>
  <c r="AS29" i="14" s="1"/>
  <c r="AV29" i="14" s="1"/>
  <c r="AY29" i="14" s="1"/>
  <c r="BB29" i="14" s="1"/>
  <c r="BE29" i="14" s="1"/>
  <c r="BH29" i="14" s="1"/>
  <c r="BK29" i="14" s="1"/>
  <c r="BN29" i="14" s="1"/>
  <c r="BQ29" i="14" s="1"/>
  <c r="BT29" i="14" s="1"/>
  <c r="BW29" i="14" s="1"/>
  <c r="BZ29" i="14" s="1"/>
  <c r="CC29" i="14" s="1"/>
  <c r="CF29" i="14" s="1"/>
  <c r="CI29" i="14" s="1"/>
  <c r="CL29" i="14" s="1"/>
  <c r="CO29" i="14" s="1"/>
  <c r="CR29" i="14" s="1"/>
  <c r="CU29" i="14" s="1"/>
  <c r="CX29" i="14" s="1"/>
  <c r="DA29" i="14" s="1"/>
  <c r="DD29" i="14" s="1"/>
  <c r="DG29" i="14" s="1"/>
  <c r="DJ29" i="14" s="1"/>
  <c r="G29" i="14"/>
  <c r="E29" i="14"/>
  <c r="S29" i="14" s="1"/>
  <c r="DH28" i="14"/>
  <c r="DE28" i="14"/>
  <c r="DB28" i="14"/>
  <c r="CY28" i="14"/>
  <c r="CV28" i="14"/>
  <c r="CS28" i="14"/>
  <c r="CP28" i="14"/>
  <c r="CM28" i="14"/>
  <c r="CJ28" i="14"/>
  <c r="CG28" i="14"/>
  <c r="CD28" i="14"/>
  <c r="CA28" i="14"/>
  <c r="BX28" i="14"/>
  <c r="BU28" i="14"/>
  <c r="BR28" i="14"/>
  <c r="BO28" i="14"/>
  <c r="BL28" i="14"/>
  <c r="BI28" i="14"/>
  <c r="BF28" i="14"/>
  <c r="BC28" i="14"/>
  <c r="AZ28" i="14"/>
  <c r="AW28" i="14"/>
  <c r="AT28" i="14"/>
  <c r="AQ28" i="14"/>
  <c r="AN28" i="14"/>
  <c r="AK28" i="14"/>
  <c r="AH28" i="14"/>
  <c r="AE28" i="14"/>
  <c r="AB28" i="14"/>
  <c r="Y28" i="14"/>
  <c r="V28" i="14"/>
  <c r="P28" i="14"/>
  <c r="M28" i="14"/>
  <c r="J28" i="14"/>
  <c r="I28" i="14"/>
  <c r="L28" i="14" s="1"/>
  <c r="O28" i="14" s="1"/>
  <c r="R28" i="14" s="1"/>
  <c r="U28" i="14" s="1"/>
  <c r="X28" i="14" s="1"/>
  <c r="AA28" i="14" s="1"/>
  <c r="AD28" i="14" s="1"/>
  <c r="AG28" i="14" s="1"/>
  <c r="AJ28" i="14" s="1"/>
  <c r="AM28" i="14" s="1"/>
  <c r="AP28" i="14" s="1"/>
  <c r="AS28" i="14" s="1"/>
  <c r="AV28" i="14" s="1"/>
  <c r="AY28" i="14" s="1"/>
  <c r="BB28" i="14" s="1"/>
  <c r="BE28" i="14" s="1"/>
  <c r="BH28" i="14" s="1"/>
  <c r="BK28" i="14" s="1"/>
  <c r="BN28" i="14" s="1"/>
  <c r="BQ28" i="14" s="1"/>
  <c r="BT28" i="14" s="1"/>
  <c r="BW28" i="14" s="1"/>
  <c r="BZ28" i="14" s="1"/>
  <c r="CC28" i="14" s="1"/>
  <c r="CF28" i="14" s="1"/>
  <c r="CI28" i="14" s="1"/>
  <c r="CL28" i="14" s="1"/>
  <c r="CO28" i="14" s="1"/>
  <c r="CR28" i="14" s="1"/>
  <c r="CU28" i="14" s="1"/>
  <c r="CX28" i="14" s="1"/>
  <c r="DA28" i="14" s="1"/>
  <c r="DD28" i="14" s="1"/>
  <c r="DG28" i="14" s="1"/>
  <c r="DJ28" i="14" s="1"/>
  <c r="G28" i="14"/>
  <c r="E28" i="14"/>
  <c r="S28" i="14" s="1"/>
  <c r="DH27" i="14"/>
  <c r="DE27" i="14"/>
  <c r="DB27" i="14"/>
  <c r="CY27" i="14"/>
  <c r="CV27" i="14"/>
  <c r="CS27" i="14"/>
  <c r="CP27" i="14"/>
  <c r="CM27" i="14"/>
  <c r="CJ27" i="14"/>
  <c r="CG27" i="14"/>
  <c r="CD27" i="14"/>
  <c r="CA27" i="14"/>
  <c r="BX27" i="14"/>
  <c r="BU27" i="14"/>
  <c r="BR27" i="14"/>
  <c r="BO27" i="14"/>
  <c r="BL27" i="14"/>
  <c r="BI27" i="14"/>
  <c r="BF27" i="14"/>
  <c r="BC27" i="14"/>
  <c r="AZ27" i="14"/>
  <c r="AW27" i="14"/>
  <c r="AT27" i="14"/>
  <c r="AQ27" i="14"/>
  <c r="AN27" i="14"/>
  <c r="AK27" i="14"/>
  <c r="AH27" i="14"/>
  <c r="AE27" i="14"/>
  <c r="AB27" i="14"/>
  <c r="Y27" i="14"/>
  <c r="S27" i="14"/>
  <c r="M27" i="14"/>
  <c r="J27" i="14"/>
  <c r="I27" i="14"/>
  <c r="L27" i="14" s="1"/>
  <c r="O27" i="14" s="1"/>
  <c r="R27" i="14" s="1"/>
  <c r="U27" i="14" s="1"/>
  <c r="X27" i="14" s="1"/>
  <c r="AA27" i="14" s="1"/>
  <c r="AD27" i="14" s="1"/>
  <c r="AG27" i="14" s="1"/>
  <c r="AJ27" i="14" s="1"/>
  <c r="AM27" i="14" s="1"/>
  <c r="AP27" i="14" s="1"/>
  <c r="AS27" i="14" s="1"/>
  <c r="AV27" i="14" s="1"/>
  <c r="AY27" i="14" s="1"/>
  <c r="BB27" i="14" s="1"/>
  <c r="BE27" i="14" s="1"/>
  <c r="BH27" i="14" s="1"/>
  <c r="BK27" i="14" s="1"/>
  <c r="BN27" i="14" s="1"/>
  <c r="BQ27" i="14" s="1"/>
  <c r="BT27" i="14" s="1"/>
  <c r="BW27" i="14" s="1"/>
  <c r="BZ27" i="14" s="1"/>
  <c r="CC27" i="14" s="1"/>
  <c r="CF27" i="14" s="1"/>
  <c r="CI27" i="14" s="1"/>
  <c r="CL27" i="14" s="1"/>
  <c r="CO27" i="14" s="1"/>
  <c r="CR27" i="14" s="1"/>
  <c r="CU27" i="14" s="1"/>
  <c r="CX27" i="14" s="1"/>
  <c r="DA27" i="14" s="1"/>
  <c r="DD27" i="14" s="1"/>
  <c r="DG27" i="14" s="1"/>
  <c r="DJ27" i="14" s="1"/>
  <c r="G27" i="14"/>
  <c r="E27" i="14"/>
  <c r="V27" i="14" s="1"/>
  <c r="DH26" i="14"/>
  <c r="DE26" i="14"/>
  <c r="DB26" i="14"/>
  <c r="CY26" i="14"/>
  <c r="CV26" i="14"/>
  <c r="CS26" i="14"/>
  <c r="CP26" i="14"/>
  <c r="CM26" i="14"/>
  <c r="CJ26" i="14"/>
  <c r="CG26" i="14"/>
  <c r="CD26" i="14"/>
  <c r="CA26" i="14"/>
  <c r="BX26" i="14"/>
  <c r="BU26" i="14"/>
  <c r="BR26" i="14"/>
  <c r="BO26" i="14"/>
  <c r="BL26" i="14"/>
  <c r="BI26" i="14"/>
  <c r="BF26" i="14"/>
  <c r="BC26" i="14"/>
  <c r="AZ26" i="14"/>
  <c r="AW26" i="14"/>
  <c r="AT26" i="14"/>
  <c r="AQ26" i="14"/>
  <c r="AN26" i="14"/>
  <c r="AK26" i="14"/>
  <c r="AH26" i="14"/>
  <c r="AE26" i="14"/>
  <c r="AB26" i="14"/>
  <c r="Y26" i="14"/>
  <c r="V26" i="14"/>
  <c r="S26" i="14"/>
  <c r="P26" i="14"/>
  <c r="M26" i="14"/>
  <c r="J26" i="14"/>
  <c r="G26" i="14"/>
  <c r="E26" i="14"/>
  <c r="DH25" i="14"/>
  <c r="DE25" i="14"/>
  <c r="DB25" i="14"/>
  <c r="CY25" i="14"/>
  <c r="CV25" i="14"/>
  <c r="CS25" i="14"/>
  <c r="CP25" i="14"/>
  <c r="CM25" i="14"/>
  <c r="CJ25" i="14"/>
  <c r="CG25" i="14"/>
  <c r="CD25" i="14"/>
  <c r="CA25" i="14"/>
  <c r="BX25" i="14"/>
  <c r="BU25" i="14"/>
  <c r="BR25" i="14"/>
  <c r="BO25" i="14"/>
  <c r="BL25" i="14"/>
  <c r="BI25" i="14"/>
  <c r="BF25" i="14"/>
  <c r="BC25" i="14"/>
  <c r="AZ25" i="14"/>
  <c r="AW25" i="14"/>
  <c r="AT25" i="14"/>
  <c r="AQ25" i="14"/>
  <c r="AN25" i="14"/>
  <c r="AK25" i="14"/>
  <c r="AE25" i="14"/>
  <c r="AB25" i="14"/>
  <c r="Y25" i="14"/>
  <c r="V25" i="14"/>
  <c r="M25" i="14"/>
  <c r="J25" i="14"/>
  <c r="I25" i="14"/>
  <c r="L25" i="14" s="1"/>
  <c r="O25" i="14" s="1"/>
  <c r="R25" i="14" s="1"/>
  <c r="U25" i="14" s="1"/>
  <c r="X25" i="14" s="1"/>
  <c r="AA25" i="14" s="1"/>
  <c r="AD25" i="14" s="1"/>
  <c r="AG25" i="14" s="1"/>
  <c r="AJ25" i="14" s="1"/>
  <c r="AM25" i="14" s="1"/>
  <c r="AP25" i="14" s="1"/>
  <c r="AS25" i="14" s="1"/>
  <c r="AV25" i="14" s="1"/>
  <c r="AY25" i="14" s="1"/>
  <c r="BB25" i="14" s="1"/>
  <c r="BE25" i="14" s="1"/>
  <c r="BH25" i="14" s="1"/>
  <c r="BK25" i="14" s="1"/>
  <c r="BN25" i="14" s="1"/>
  <c r="BQ25" i="14" s="1"/>
  <c r="BT25" i="14" s="1"/>
  <c r="BW25" i="14" s="1"/>
  <c r="BZ25" i="14" s="1"/>
  <c r="CC25" i="14" s="1"/>
  <c r="CF25" i="14" s="1"/>
  <c r="CI25" i="14" s="1"/>
  <c r="CL25" i="14" s="1"/>
  <c r="CO25" i="14" s="1"/>
  <c r="CR25" i="14" s="1"/>
  <c r="CU25" i="14" s="1"/>
  <c r="CX25" i="14" s="1"/>
  <c r="DA25" i="14" s="1"/>
  <c r="DD25" i="14" s="1"/>
  <c r="DG25" i="14" s="1"/>
  <c r="DJ25" i="14" s="1"/>
  <c r="G25" i="14"/>
  <c r="E25" i="14"/>
  <c r="AH25" i="14" s="1"/>
  <c r="DH24" i="14"/>
  <c r="DE24" i="14"/>
  <c r="DB24" i="14"/>
  <c r="CY24" i="14"/>
  <c r="CV24" i="14"/>
  <c r="CS24" i="14"/>
  <c r="CP24" i="14"/>
  <c r="CM24" i="14"/>
  <c r="CJ24" i="14"/>
  <c r="CG24" i="14"/>
  <c r="CD24" i="14"/>
  <c r="CA24" i="14"/>
  <c r="BX24" i="14"/>
  <c r="BU24" i="14"/>
  <c r="BR24" i="14"/>
  <c r="BO24" i="14"/>
  <c r="BL24" i="14"/>
  <c r="BI24" i="14"/>
  <c r="BF24" i="14"/>
  <c r="BC24" i="14"/>
  <c r="AZ24" i="14"/>
  <c r="AW24" i="14"/>
  <c r="AT24" i="14"/>
  <c r="AQ24" i="14"/>
  <c r="AN24" i="14"/>
  <c r="AK24" i="14"/>
  <c r="AH24" i="14"/>
  <c r="AE24" i="14"/>
  <c r="AB24" i="14"/>
  <c r="Y24" i="14"/>
  <c r="V24" i="14"/>
  <c r="S24" i="14"/>
  <c r="M24" i="14"/>
  <c r="J24" i="14"/>
  <c r="I24" i="14"/>
  <c r="L24" i="14" s="1"/>
  <c r="O24" i="14" s="1"/>
  <c r="R24" i="14" s="1"/>
  <c r="U24" i="14" s="1"/>
  <c r="X24" i="14" s="1"/>
  <c r="AA24" i="14" s="1"/>
  <c r="AD24" i="14" s="1"/>
  <c r="AG24" i="14" s="1"/>
  <c r="AJ24" i="14" s="1"/>
  <c r="AM24" i="14" s="1"/>
  <c r="AP24" i="14" s="1"/>
  <c r="AS24" i="14" s="1"/>
  <c r="AV24" i="14" s="1"/>
  <c r="AY24" i="14" s="1"/>
  <c r="BB24" i="14" s="1"/>
  <c r="BE24" i="14" s="1"/>
  <c r="BH24" i="14" s="1"/>
  <c r="BK24" i="14" s="1"/>
  <c r="BN24" i="14" s="1"/>
  <c r="BQ24" i="14" s="1"/>
  <c r="BT24" i="14" s="1"/>
  <c r="BW24" i="14" s="1"/>
  <c r="BZ24" i="14" s="1"/>
  <c r="CC24" i="14" s="1"/>
  <c r="CF24" i="14" s="1"/>
  <c r="CI24" i="14" s="1"/>
  <c r="CL24" i="14" s="1"/>
  <c r="CO24" i="14" s="1"/>
  <c r="CR24" i="14" s="1"/>
  <c r="CU24" i="14" s="1"/>
  <c r="CX24" i="14" s="1"/>
  <c r="DA24" i="14" s="1"/>
  <c r="DD24" i="14" s="1"/>
  <c r="DG24" i="14" s="1"/>
  <c r="DJ24" i="14" s="1"/>
  <c r="G24" i="14"/>
  <c r="E24" i="14"/>
  <c r="P24" i="14" s="1"/>
  <c r="DH23" i="14"/>
  <c r="DE23" i="14"/>
  <c r="DB23" i="14"/>
  <c r="CY23" i="14"/>
  <c r="CV23" i="14"/>
  <c r="CS23" i="14"/>
  <c r="CP23" i="14"/>
  <c r="CM23" i="14"/>
  <c r="CJ23" i="14"/>
  <c r="CG23" i="14"/>
  <c r="CD23" i="14"/>
  <c r="CA23" i="14"/>
  <c r="BX23" i="14"/>
  <c r="BU23" i="14"/>
  <c r="BR23" i="14"/>
  <c r="BO23" i="14"/>
  <c r="BL23" i="14"/>
  <c r="BI23" i="14"/>
  <c r="BF23" i="14"/>
  <c r="BC23" i="14"/>
  <c r="AZ23" i="14"/>
  <c r="AW23" i="14"/>
  <c r="AT23" i="14"/>
  <c r="AQ23" i="14"/>
  <c r="AN23" i="14"/>
  <c r="AK23" i="14"/>
  <c r="AH23" i="14"/>
  <c r="AE23" i="14"/>
  <c r="AB23" i="14"/>
  <c r="Y23" i="14"/>
  <c r="V23" i="14"/>
  <c r="S23" i="14"/>
  <c r="M23" i="14"/>
  <c r="J23" i="14"/>
  <c r="I23" i="14"/>
  <c r="L23" i="14" s="1"/>
  <c r="O23" i="14" s="1"/>
  <c r="R23" i="14" s="1"/>
  <c r="U23" i="14" s="1"/>
  <c r="X23" i="14" s="1"/>
  <c r="AA23" i="14" s="1"/>
  <c r="AD23" i="14" s="1"/>
  <c r="AG23" i="14" s="1"/>
  <c r="AJ23" i="14" s="1"/>
  <c r="AM23" i="14" s="1"/>
  <c r="AP23" i="14" s="1"/>
  <c r="AS23" i="14" s="1"/>
  <c r="AV23" i="14" s="1"/>
  <c r="AY23" i="14" s="1"/>
  <c r="BB23" i="14" s="1"/>
  <c r="BE23" i="14" s="1"/>
  <c r="BH23" i="14" s="1"/>
  <c r="BK23" i="14" s="1"/>
  <c r="BN23" i="14" s="1"/>
  <c r="BQ23" i="14" s="1"/>
  <c r="BT23" i="14" s="1"/>
  <c r="BW23" i="14" s="1"/>
  <c r="BZ23" i="14" s="1"/>
  <c r="CC23" i="14" s="1"/>
  <c r="CF23" i="14" s="1"/>
  <c r="CI23" i="14" s="1"/>
  <c r="CL23" i="14" s="1"/>
  <c r="CO23" i="14" s="1"/>
  <c r="CR23" i="14" s="1"/>
  <c r="CU23" i="14" s="1"/>
  <c r="CX23" i="14" s="1"/>
  <c r="DA23" i="14" s="1"/>
  <c r="DD23" i="14" s="1"/>
  <c r="DG23" i="14" s="1"/>
  <c r="DJ23" i="14" s="1"/>
  <c r="G23" i="14"/>
  <c r="E23" i="14"/>
  <c r="P23" i="14" s="1"/>
  <c r="E22" i="14"/>
  <c r="E21" i="14"/>
  <c r="E20" i="14"/>
  <c r="E19" i="14"/>
  <c r="E18" i="14"/>
  <c r="A18" i="14"/>
  <c r="DH17" i="14"/>
  <c r="DE17" i="14"/>
  <c r="DB17" i="14"/>
  <c r="CY17" i="14"/>
  <c r="CV17" i="14"/>
  <c r="CS17" i="14"/>
  <c r="CP17" i="14"/>
  <c r="CM17" i="14"/>
  <c r="CJ17" i="14"/>
  <c r="CG17" i="14"/>
  <c r="CD17" i="14"/>
  <c r="CA17" i="14"/>
  <c r="BX17" i="14"/>
  <c r="BU17" i="14"/>
  <c r="BR17" i="14"/>
  <c r="BO17" i="14"/>
  <c r="BL17" i="14"/>
  <c r="BI17" i="14"/>
  <c r="BF17" i="14"/>
  <c r="BC17" i="14"/>
  <c r="AZ17" i="14"/>
  <c r="AW17" i="14"/>
  <c r="AT17" i="14"/>
  <c r="AQ17" i="14"/>
  <c r="AN17" i="14"/>
  <c r="AK17" i="14"/>
  <c r="AE17" i="14"/>
  <c r="AB17" i="14"/>
  <c r="Y17" i="14"/>
  <c r="V17" i="14"/>
  <c r="S17" i="14"/>
  <c r="P17" i="14"/>
  <c r="M17" i="14"/>
  <c r="J17" i="14"/>
  <c r="I17" i="14"/>
  <c r="L17" i="14" s="1"/>
  <c r="O17" i="14" s="1"/>
  <c r="R17" i="14" s="1"/>
  <c r="U17" i="14" s="1"/>
  <c r="X17" i="14" s="1"/>
  <c r="AA17" i="14" s="1"/>
  <c r="AD17" i="14" s="1"/>
  <c r="AG17" i="14" s="1"/>
  <c r="AJ17" i="14" s="1"/>
  <c r="AM17" i="14" s="1"/>
  <c r="AP17" i="14" s="1"/>
  <c r="AS17" i="14" s="1"/>
  <c r="AV17" i="14" s="1"/>
  <c r="AY17" i="14" s="1"/>
  <c r="BB17" i="14" s="1"/>
  <c r="BE17" i="14" s="1"/>
  <c r="BH17" i="14" s="1"/>
  <c r="BK17" i="14" s="1"/>
  <c r="BN17" i="14" s="1"/>
  <c r="BQ17" i="14" s="1"/>
  <c r="BT17" i="14" s="1"/>
  <c r="BW17" i="14" s="1"/>
  <c r="BZ17" i="14" s="1"/>
  <c r="CC17" i="14" s="1"/>
  <c r="CF17" i="14" s="1"/>
  <c r="CI17" i="14" s="1"/>
  <c r="CL17" i="14" s="1"/>
  <c r="CO17" i="14" s="1"/>
  <c r="CR17" i="14" s="1"/>
  <c r="CU17" i="14" s="1"/>
  <c r="CX17" i="14" s="1"/>
  <c r="DA17" i="14" s="1"/>
  <c r="DD17" i="14" s="1"/>
  <c r="DG17" i="14" s="1"/>
  <c r="DJ17" i="14" s="1"/>
  <c r="G17" i="14"/>
  <c r="E17" i="14"/>
  <c r="AH17" i="14" s="1"/>
  <c r="A17" i="14"/>
  <c r="DH16" i="14"/>
  <c r="DE16" i="14"/>
  <c r="DB16" i="14"/>
  <c r="CY16" i="14"/>
  <c r="CV16" i="14"/>
  <c r="CS16" i="14"/>
  <c r="CP16" i="14"/>
  <c r="CM16" i="14"/>
  <c r="CJ16" i="14"/>
  <c r="CG16" i="14"/>
  <c r="CD16" i="14"/>
  <c r="CA16" i="14"/>
  <c r="BX16" i="14"/>
  <c r="BU16" i="14"/>
  <c r="BR16" i="14"/>
  <c r="BO16" i="14"/>
  <c r="BL16" i="14"/>
  <c r="BI16" i="14"/>
  <c r="BF16" i="14"/>
  <c r="BC16" i="14"/>
  <c r="AZ16" i="14"/>
  <c r="AW16" i="14"/>
  <c r="AT16" i="14"/>
  <c r="AQ16" i="14"/>
  <c r="AN16" i="14"/>
  <c r="AK16" i="14"/>
  <c r="AH16" i="14"/>
  <c r="AE16" i="14"/>
  <c r="AB16" i="14"/>
  <c r="Y16" i="14"/>
  <c r="V16" i="14"/>
  <c r="M16" i="14"/>
  <c r="J16" i="14"/>
  <c r="I16" i="14"/>
  <c r="L16" i="14" s="1"/>
  <c r="O16" i="14" s="1"/>
  <c r="R16" i="14" s="1"/>
  <c r="U16" i="14" s="1"/>
  <c r="X16" i="14" s="1"/>
  <c r="AA16" i="14" s="1"/>
  <c r="AD16" i="14" s="1"/>
  <c r="AG16" i="14" s="1"/>
  <c r="AJ16" i="14" s="1"/>
  <c r="AM16" i="14" s="1"/>
  <c r="AP16" i="14" s="1"/>
  <c r="AS16" i="14" s="1"/>
  <c r="AV16" i="14" s="1"/>
  <c r="AY16" i="14" s="1"/>
  <c r="BB16" i="14" s="1"/>
  <c r="BE16" i="14" s="1"/>
  <c r="BH16" i="14" s="1"/>
  <c r="BK16" i="14" s="1"/>
  <c r="BN16" i="14" s="1"/>
  <c r="BQ16" i="14" s="1"/>
  <c r="BT16" i="14" s="1"/>
  <c r="BW16" i="14" s="1"/>
  <c r="BZ16" i="14" s="1"/>
  <c r="CC16" i="14" s="1"/>
  <c r="CF16" i="14" s="1"/>
  <c r="CI16" i="14" s="1"/>
  <c r="CL16" i="14" s="1"/>
  <c r="CO16" i="14" s="1"/>
  <c r="CR16" i="14" s="1"/>
  <c r="CU16" i="14" s="1"/>
  <c r="CX16" i="14" s="1"/>
  <c r="DA16" i="14" s="1"/>
  <c r="DD16" i="14" s="1"/>
  <c r="DG16" i="14" s="1"/>
  <c r="DJ16" i="14" s="1"/>
  <c r="G16" i="14"/>
  <c r="E16" i="14"/>
  <c r="S16" i="14" s="1"/>
  <c r="A16" i="14"/>
  <c r="DH15" i="14"/>
  <c r="DE15" i="14"/>
  <c r="DB15" i="14"/>
  <c r="CY15" i="14"/>
  <c r="CV15" i="14"/>
  <c r="CS15" i="14"/>
  <c r="CP15" i="14"/>
  <c r="CM15" i="14"/>
  <c r="CJ15" i="14"/>
  <c r="CG15" i="14"/>
  <c r="CD15" i="14"/>
  <c r="CA15" i="14"/>
  <c r="BX15" i="14"/>
  <c r="BU15" i="14"/>
  <c r="BR15" i="14"/>
  <c r="BO15" i="14"/>
  <c r="BL15" i="14"/>
  <c r="BI15" i="14"/>
  <c r="BF15" i="14"/>
  <c r="BC15" i="14"/>
  <c r="AZ15" i="14"/>
  <c r="AW15" i="14"/>
  <c r="AT15" i="14"/>
  <c r="AQ15" i="14"/>
  <c r="AN15" i="14"/>
  <c r="AK15" i="14"/>
  <c r="AH15" i="14"/>
  <c r="AE15" i="14"/>
  <c r="AB15" i="14"/>
  <c r="Y15" i="14"/>
  <c r="V15" i="14"/>
  <c r="M15" i="14"/>
  <c r="J15" i="14"/>
  <c r="I15" i="14"/>
  <c r="L15" i="14" s="1"/>
  <c r="O15" i="14" s="1"/>
  <c r="R15" i="14" s="1"/>
  <c r="U15" i="14" s="1"/>
  <c r="X15" i="14" s="1"/>
  <c r="AA15" i="14" s="1"/>
  <c r="AD15" i="14" s="1"/>
  <c r="AG15" i="14" s="1"/>
  <c r="AJ15" i="14" s="1"/>
  <c r="AM15" i="14" s="1"/>
  <c r="AP15" i="14" s="1"/>
  <c r="AS15" i="14" s="1"/>
  <c r="AV15" i="14" s="1"/>
  <c r="AY15" i="14" s="1"/>
  <c r="BB15" i="14" s="1"/>
  <c r="BE15" i="14" s="1"/>
  <c r="BH15" i="14" s="1"/>
  <c r="BK15" i="14" s="1"/>
  <c r="BN15" i="14" s="1"/>
  <c r="BQ15" i="14" s="1"/>
  <c r="BT15" i="14" s="1"/>
  <c r="BW15" i="14" s="1"/>
  <c r="BZ15" i="14" s="1"/>
  <c r="CC15" i="14" s="1"/>
  <c r="CF15" i="14" s="1"/>
  <c r="CI15" i="14" s="1"/>
  <c r="CL15" i="14" s="1"/>
  <c r="CO15" i="14" s="1"/>
  <c r="CR15" i="14" s="1"/>
  <c r="CU15" i="14" s="1"/>
  <c r="CX15" i="14" s="1"/>
  <c r="DA15" i="14" s="1"/>
  <c r="DD15" i="14" s="1"/>
  <c r="DG15" i="14" s="1"/>
  <c r="DJ15" i="14" s="1"/>
  <c r="G15" i="14"/>
  <c r="E15" i="14"/>
  <c r="S15" i="14" s="1"/>
  <c r="A15" i="14"/>
  <c r="DH14" i="14"/>
  <c r="DE14" i="14"/>
  <c r="DB14" i="14"/>
  <c r="CY14" i="14"/>
  <c r="CV14" i="14"/>
  <c r="CS14" i="14"/>
  <c r="CP14" i="14"/>
  <c r="CM14" i="14"/>
  <c r="CJ14" i="14"/>
  <c r="CG14" i="14"/>
  <c r="CD14" i="14"/>
  <c r="CA14" i="14"/>
  <c r="BX14" i="14"/>
  <c r="BU14" i="14"/>
  <c r="BR14" i="14"/>
  <c r="BO14" i="14"/>
  <c r="BL14" i="14"/>
  <c r="BI14" i="14"/>
  <c r="BF14" i="14"/>
  <c r="BC14" i="14"/>
  <c r="AZ14" i="14"/>
  <c r="AW14" i="14"/>
  <c r="AT14" i="14"/>
  <c r="AQ14" i="14"/>
  <c r="AN14" i="14"/>
  <c r="AK14" i="14"/>
  <c r="AH14" i="14"/>
  <c r="AE14" i="14"/>
  <c r="AB14" i="14"/>
  <c r="Y14" i="14"/>
  <c r="V14" i="14"/>
  <c r="S14" i="14"/>
  <c r="P14" i="14"/>
  <c r="I14" i="14"/>
  <c r="L14" i="14" s="1"/>
  <c r="O14" i="14" s="1"/>
  <c r="R14" i="14" s="1"/>
  <c r="U14" i="14" s="1"/>
  <c r="X14" i="14" s="1"/>
  <c r="AA14" i="14" s="1"/>
  <c r="AD14" i="14" s="1"/>
  <c r="AG14" i="14" s="1"/>
  <c r="AJ14" i="14" s="1"/>
  <c r="AM14" i="14" s="1"/>
  <c r="AP14" i="14" s="1"/>
  <c r="AS14" i="14" s="1"/>
  <c r="AV14" i="14" s="1"/>
  <c r="AY14" i="14" s="1"/>
  <c r="BB14" i="14" s="1"/>
  <c r="BE14" i="14" s="1"/>
  <c r="BH14" i="14" s="1"/>
  <c r="BK14" i="14" s="1"/>
  <c r="BN14" i="14" s="1"/>
  <c r="BQ14" i="14" s="1"/>
  <c r="BT14" i="14" s="1"/>
  <c r="BW14" i="14" s="1"/>
  <c r="BZ14" i="14" s="1"/>
  <c r="CC14" i="14" s="1"/>
  <c r="CF14" i="14" s="1"/>
  <c r="CI14" i="14" s="1"/>
  <c r="CL14" i="14" s="1"/>
  <c r="CO14" i="14" s="1"/>
  <c r="CR14" i="14" s="1"/>
  <c r="CU14" i="14" s="1"/>
  <c r="CX14" i="14" s="1"/>
  <c r="DA14" i="14" s="1"/>
  <c r="DD14" i="14" s="1"/>
  <c r="DG14" i="14" s="1"/>
  <c r="DJ14" i="14" s="1"/>
  <c r="G14" i="14"/>
  <c r="E14" i="14"/>
  <c r="J14" i="14" s="1"/>
  <c r="A14" i="14"/>
  <c r="DH13" i="14"/>
  <c r="DE13" i="14"/>
  <c r="DB13" i="14"/>
  <c r="CY13" i="14"/>
  <c r="CV13" i="14"/>
  <c r="CS13" i="14"/>
  <c r="CP13" i="14"/>
  <c r="CM13" i="14"/>
  <c r="CJ13" i="14"/>
  <c r="CG13" i="14"/>
  <c r="CD13" i="14"/>
  <c r="CA13" i="14"/>
  <c r="BX13" i="14"/>
  <c r="BU13" i="14"/>
  <c r="BR13" i="14"/>
  <c r="BO13" i="14"/>
  <c r="BL13" i="14"/>
  <c r="BI13" i="14"/>
  <c r="BF13" i="14"/>
  <c r="BC13" i="14"/>
  <c r="AZ13" i="14"/>
  <c r="AW13" i="14"/>
  <c r="AT13" i="14"/>
  <c r="AQ13" i="14"/>
  <c r="AN13" i="14"/>
  <c r="AK13" i="14"/>
  <c r="AH13" i="14"/>
  <c r="AE13" i="14"/>
  <c r="AB13" i="14"/>
  <c r="Y13" i="14"/>
  <c r="V13" i="14"/>
  <c r="S13" i="14"/>
  <c r="P13" i="14"/>
  <c r="J13" i="14"/>
  <c r="I13" i="14"/>
  <c r="L13" i="14" s="1"/>
  <c r="O13" i="14" s="1"/>
  <c r="R13" i="14" s="1"/>
  <c r="U13" i="14" s="1"/>
  <c r="X13" i="14" s="1"/>
  <c r="AA13" i="14" s="1"/>
  <c r="AD13" i="14" s="1"/>
  <c r="AG13" i="14" s="1"/>
  <c r="AJ13" i="14" s="1"/>
  <c r="AM13" i="14" s="1"/>
  <c r="AP13" i="14" s="1"/>
  <c r="AS13" i="14" s="1"/>
  <c r="AV13" i="14" s="1"/>
  <c r="AY13" i="14" s="1"/>
  <c r="BB13" i="14" s="1"/>
  <c r="BE13" i="14" s="1"/>
  <c r="BH13" i="14" s="1"/>
  <c r="BK13" i="14" s="1"/>
  <c r="BN13" i="14" s="1"/>
  <c r="BQ13" i="14" s="1"/>
  <c r="BT13" i="14" s="1"/>
  <c r="BW13" i="14" s="1"/>
  <c r="BZ13" i="14" s="1"/>
  <c r="CC13" i="14" s="1"/>
  <c r="CF13" i="14" s="1"/>
  <c r="CI13" i="14" s="1"/>
  <c r="CL13" i="14" s="1"/>
  <c r="CO13" i="14" s="1"/>
  <c r="CR13" i="14" s="1"/>
  <c r="CU13" i="14" s="1"/>
  <c r="CX13" i="14" s="1"/>
  <c r="DA13" i="14" s="1"/>
  <c r="DD13" i="14" s="1"/>
  <c r="DG13" i="14" s="1"/>
  <c r="DJ13" i="14" s="1"/>
  <c r="G13" i="14"/>
  <c r="E13" i="14"/>
  <c r="M13" i="14" s="1"/>
  <c r="A13" i="14"/>
  <c r="E12" i="14"/>
  <c r="M10" i="14"/>
  <c r="N10" i="14" s="1"/>
  <c r="J10" i="14"/>
  <c r="K10" i="14" s="1"/>
  <c r="G10" i="14"/>
  <c r="H10" i="14" s="1"/>
  <c r="M9" i="14"/>
  <c r="N9" i="14" s="1"/>
  <c r="J9" i="14"/>
  <c r="K9" i="14" s="1"/>
  <c r="H9" i="14"/>
  <c r="H87" i="9"/>
  <c r="H77" i="9"/>
  <c r="K72" i="9"/>
  <c r="K71" i="9"/>
  <c r="K70" i="9"/>
  <c r="K68" i="9"/>
  <c r="M10" i="13"/>
  <c r="N10" i="13" s="1"/>
  <c r="M9" i="13"/>
  <c r="N9" i="13" s="1"/>
  <c r="J10" i="13"/>
  <c r="K10" i="13" s="1"/>
  <c r="J9" i="13"/>
  <c r="K9" i="13" s="1"/>
  <c r="H9" i="13"/>
  <c r="G10" i="13"/>
  <c r="H10" i="13" s="1"/>
  <c r="H52" i="9"/>
  <c r="DE269" i="13"/>
  <c r="DB269" i="13"/>
  <c r="CY269" i="13"/>
  <c r="CV269" i="13"/>
  <c r="CS269" i="13"/>
  <c r="CP269" i="13"/>
  <c r="CM269" i="13"/>
  <c r="CJ269" i="13"/>
  <c r="CG269" i="13"/>
  <c r="CD269" i="13"/>
  <c r="CA269" i="13"/>
  <c r="BX269" i="13"/>
  <c r="BU269" i="13"/>
  <c r="BR269" i="13"/>
  <c r="BO269" i="13"/>
  <c r="BL269" i="13"/>
  <c r="BI269" i="13"/>
  <c r="BI268" i="13" s="1"/>
  <c r="BJ268" i="13" s="1"/>
  <c r="BF269" i="13"/>
  <c r="BC269" i="13"/>
  <c r="AZ269" i="13"/>
  <c r="AW269" i="13"/>
  <c r="AT269" i="13"/>
  <c r="AQ269" i="13"/>
  <c r="AN269" i="13"/>
  <c r="AK269" i="13"/>
  <c r="AH269" i="13"/>
  <c r="AH268" i="13" s="1"/>
  <c r="AE269" i="13"/>
  <c r="AE268" i="13" s="1"/>
  <c r="AB269" i="13"/>
  <c r="AB268" i="13" s="1"/>
  <c r="Y269" i="13"/>
  <c r="V269" i="13"/>
  <c r="S269" i="13"/>
  <c r="P269" i="13"/>
  <c r="M269" i="13"/>
  <c r="J269" i="13"/>
  <c r="I269" i="13"/>
  <c r="L269" i="13" s="1"/>
  <c r="O269" i="13" s="1"/>
  <c r="R269" i="13" s="1"/>
  <c r="U269" i="13" s="1"/>
  <c r="X269" i="13" s="1"/>
  <c r="AA269" i="13" s="1"/>
  <c r="AD269" i="13" s="1"/>
  <c r="AG269" i="13" s="1"/>
  <c r="AJ269" i="13" s="1"/>
  <c r="AM269" i="13" s="1"/>
  <c r="AP269" i="13" s="1"/>
  <c r="AS269" i="13" s="1"/>
  <c r="AV269" i="13" s="1"/>
  <c r="AY269" i="13" s="1"/>
  <c r="BB269" i="13" s="1"/>
  <c r="BE269" i="13" s="1"/>
  <c r="BH269" i="13" s="1"/>
  <c r="BK269" i="13" s="1"/>
  <c r="BN269" i="13" s="1"/>
  <c r="BQ269" i="13" s="1"/>
  <c r="BT269" i="13" s="1"/>
  <c r="BW269" i="13" s="1"/>
  <c r="BZ269" i="13" s="1"/>
  <c r="CC269" i="13" s="1"/>
  <c r="CF269" i="13" s="1"/>
  <c r="CI269" i="13" s="1"/>
  <c r="CL269" i="13" s="1"/>
  <c r="CO269" i="13" s="1"/>
  <c r="CR269" i="13" s="1"/>
  <c r="CU269" i="13" s="1"/>
  <c r="CX269" i="13" s="1"/>
  <c r="DA269" i="13" s="1"/>
  <c r="DD269" i="13" s="1"/>
  <c r="DG269" i="13" s="1"/>
  <c r="DJ269" i="13" s="1"/>
  <c r="G269" i="13"/>
  <c r="E269" i="13"/>
  <c r="DH269" i="13" s="1"/>
  <c r="A269" i="13"/>
  <c r="BR268" i="13" s="1"/>
  <c r="E268" i="13"/>
  <c r="A268" i="13"/>
  <c r="M267" i="13"/>
  <c r="J267" i="13"/>
  <c r="I267" i="13"/>
  <c r="L267" i="13" s="1"/>
  <c r="O267" i="13" s="1"/>
  <c r="R267" i="13" s="1"/>
  <c r="U267" i="13" s="1"/>
  <c r="X267" i="13" s="1"/>
  <c r="AA267" i="13" s="1"/>
  <c r="AD267" i="13" s="1"/>
  <c r="AG267" i="13" s="1"/>
  <c r="AJ267" i="13" s="1"/>
  <c r="AM267" i="13" s="1"/>
  <c r="AP267" i="13" s="1"/>
  <c r="AS267" i="13" s="1"/>
  <c r="AV267" i="13" s="1"/>
  <c r="AY267" i="13" s="1"/>
  <c r="BB267" i="13" s="1"/>
  <c r="BE267" i="13" s="1"/>
  <c r="BH267" i="13" s="1"/>
  <c r="BK267" i="13" s="1"/>
  <c r="BN267" i="13" s="1"/>
  <c r="BQ267" i="13" s="1"/>
  <c r="BT267" i="13" s="1"/>
  <c r="BW267" i="13" s="1"/>
  <c r="BZ267" i="13" s="1"/>
  <c r="CC267" i="13" s="1"/>
  <c r="CF267" i="13" s="1"/>
  <c r="CI267" i="13" s="1"/>
  <c r="CL267" i="13" s="1"/>
  <c r="CO267" i="13" s="1"/>
  <c r="CR267" i="13" s="1"/>
  <c r="CU267" i="13" s="1"/>
  <c r="CX267" i="13" s="1"/>
  <c r="DA267" i="13" s="1"/>
  <c r="DD267" i="13" s="1"/>
  <c r="DG267" i="13" s="1"/>
  <c r="DJ267" i="13" s="1"/>
  <c r="G267" i="13"/>
  <c r="E267" i="13"/>
  <c r="DH267" i="13" s="1"/>
  <c r="A267" i="13"/>
  <c r="M266" i="13"/>
  <c r="J266" i="13"/>
  <c r="I266" i="13"/>
  <c r="L266" i="13" s="1"/>
  <c r="O266" i="13" s="1"/>
  <c r="R266" i="13" s="1"/>
  <c r="U266" i="13" s="1"/>
  <c r="X266" i="13" s="1"/>
  <c r="AA266" i="13" s="1"/>
  <c r="AD266" i="13" s="1"/>
  <c r="AG266" i="13" s="1"/>
  <c r="AJ266" i="13" s="1"/>
  <c r="AM266" i="13" s="1"/>
  <c r="AP266" i="13" s="1"/>
  <c r="AS266" i="13" s="1"/>
  <c r="AV266" i="13" s="1"/>
  <c r="AY266" i="13" s="1"/>
  <c r="BB266" i="13" s="1"/>
  <c r="BE266" i="13" s="1"/>
  <c r="BH266" i="13" s="1"/>
  <c r="BK266" i="13" s="1"/>
  <c r="BN266" i="13" s="1"/>
  <c r="BQ266" i="13" s="1"/>
  <c r="BT266" i="13" s="1"/>
  <c r="BW266" i="13" s="1"/>
  <c r="BZ266" i="13" s="1"/>
  <c r="CC266" i="13" s="1"/>
  <c r="CF266" i="13" s="1"/>
  <c r="CI266" i="13" s="1"/>
  <c r="CL266" i="13" s="1"/>
  <c r="CO266" i="13" s="1"/>
  <c r="CR266" i="13" s="1"/>
  <c r="CU266" i="13" s="1"/>
  <c r="CX266" i="13" s="1"/>
  <c r="DA266" i="13" s="1"/>
  <c r="DD266" i="13" s="1"/>
  <c r="DG266" i="13" s="1"/>
  <c r="DJ266" i="13" s="1"/>
  <c r="G266" i="13"/>
  <c r="E266" i="13"/>
  <c r="DH266" i="13" s="1"/>
  <c r="A266" i="13"/>
  <c r="E265" i="13"/>
  <c r="A265" i="13"/>
  <c r="M264" i="13"/>
  <c r="J264" i="13"/>
  <c r="I264" i="13"/>
  <c r="L264" i="13" s="1"/>
  <c r="O264" i="13" s="1"/>
  <c r="R264" i="13" s="1"/>
  <c r="U264" i="13" s="1"/>
  <c r="X264" i="13" s="1"/>
  <c r="AA264" i="13" s="1"/>
  <c r="AD264" i="13" s="1"/>
  <c r="AG264" i="13" s="1"/>
  <c r="AJ264" i="13" s="1"/>
  <c r="AM264" i="13" s="1"/>
  <c r="AP264" i="13" s="1"/>
  <c r="AS264" i="13" s="1"/>
  <c r="AV264" i="13" s="1"/>
  <c r="AY264" i="13" s="1"/>
  <c r="BB264" i="13" s="1"/>
  <c r="BE264" i="13" s="1"/>
  <c r="BH264" i="13" s="1"/>
  <c r="BK264" i="13" s="1"/>
  <c r="BN264" i="13" s="1"/>
  <c r="BQ264" i="13" s="1"/>
  <c r="BT264" i="13" s="1"/>
  <c r="BW264" i="13" s="1"/>
  <c r="BZ264" i="13" s="1"/>
  <c r="CC264" i="13" s="1"/>
  <c r="CF264" i="13" s="1"/>
  <c r="CI264" i="13" s="1"/>
  <c r="CL264" i="13" s="1"/>
  <c r="CO264" i="13" s="1"/>
  <c r="CR264" i="13" s="1"/>
  <c r="CU264" i="13" s="1"/>
  <c r="CX264" i="13" s="1"/>
  <c r="DA264" i="13" s="1"/>
  <c r="DD264" i="13" s="1"/>
  <c r="DG264" i="13" s="1"/>
  <c r="DJ264" i="13" s="1"/>
  <c r="G264" i="13"/>
  <c r="E264" i="13"/>
  <c r="CD264" i="13" s="1"/>
  <c r="C264" i="13"/>
  <c r="A264" i="13"/>
  <c r="M263" i="13"/>
  <c r="J263" i="13"/>
  <c r="I263" i="13"/>
  <c r="L263" i="13" s="1"/>
  <c r="O263" i="13" s="1"/>
  <c r="R263" i="13" s="1"/>
  <c r="U263" i="13" s="1"/>
  <c r="X263" i="13" s="1"/>
  <c r="AA263" i="13" s="1"/>
  <c r="AD263" i="13" s="1"/>
  <c r="AG263" i="13" s="1"/>
  <c r="AJ263" i="13" s="1"/>
  <c r="AM263" i="13" s="1"/>
  <c r="AP263" i="13" s="1"/>
  <c r="AS263" i="13" s="1"/>
  <c r="AV263" i="13" s="1"/>
  <c r="AY263" i="13" s="1"/>
  <c r="BB263" i="13" s="1"/>
  <c r="BE263" i="13" s="1"/>
  <c r="BH263" i="13" s="1"/>
  <c r="BK263" i="13" s="1"/>
  <c r="BN263" i="13" s="1"/>
  <c r="BQ263" i="13" s="1"/>
  <c r="BT263" i="13" s="1"/>
  <c r="BW263" i="13" s="1"/>
  <c r="BZ263" i="13" s="1"/>
  <c r="CC263" i="13" s="1"/>
  <c r="CF263" i="13" s="1"/>
  <c r="CI263" i="13" s="1"/>
  <c r="CL263" i="13" s="1"/>
  <c r="CO263" i="13" s="1"/>
  <c r="CR263" i="13" s="1"/>
  <c r="CU263" i="13" s="1"/>
  <c r="CX263" i="13" s="1"/>
  <c r="DA263" i="13" s="1"/>
  <c r="DD263" i="13" s="1"/>
  <c r="DG263" i="13" s="1"/>
  <c r="DJ263" i="13" s="1"/>
  <c r="G263" i="13"/>
  <c r="E263" i="13"/>
  <c r="CY263" i="13" s="1"/>
  <c r="C263" i="13"/>
  <c r="A263" i="13"/>
  <c r="M262" i="13"/>
  <c r="J262" i="13"/>
  <c r="I262" i="13"/>
  <c r="L262" i="13" s="1"/>
  <c r="O262" i="13" s="1"/>
  <c r="R262" i="13" s="1"/>
  <c r="U262" i="13" s="1"/>
  <c r="X262" i="13" s="1"/>
  <c r="AA262" i="13" s="1"/>
  <c r="AD262" i="13" s="1"/>
  <c r="AG262" i="13" s="1"/>
  <c r="AJ262" i="13" s="1"/>
  <c r="AM262" i="13" s="1"/>
  <c r="AP262" i="13" s="1"/>
  <c r="AS262" i="13" s="1"/>
  <c r="AV262" i="13" s="1"/>
  <c r="AY262" i="13" s="1"/>
  <c r="BB262" i="13" s="1"/>
  <c r="BE262" i="13" s="1"/>
  <c r="BH262" i="13" s="1"/>
  <c r="BK262" i="13" s="1"/>
  <c r="BN262" i="13" s="1"/>
  <c r="BQ262" i="13" s="1"/>
  <c r="BT262" i="13" s="1"/>
  <c r="BW262" i="13" s="1"/>
  <c r="BZ262" i="13" s="1"/>
  <c r="CC262" i="13" s="1"/>
  <c r="CF262" i="13" s="1"/>
  <c r="CI262" i="13" s="1"/>
  <c r="CL262" i="13" s="1"/>
  <c r="CO262" i="13" s="1"/>
  <c r="CR262" i="13" s="1"/>
  <c r="CU262" i="13" s="1"/>
  <c r="CX262" i="13" s="1"/>
  <c r="DA262" i="13" s="1"/>
  <c r="DD262" i="13" s="1"/>
  <c r="DG262" i="13" s="1"/>
  <c r="DJ262" i="13" s="1"/>
  <c r="G262" i="13"/>
  <c r="E262" i="13"/>
  <c r="CV262" i="13" s="1"/>
  <c r="C262" i="13"/>
  <c r="A262" i="13"/>
  <c r="M261" i="13"/>
  <c r="J261" i="13"/>
  <c r="I261" i="13"/>
  <c r="L261" i="13" s="1"/>
  <c r="O261" i="13" s="1"/>
  <c r="R261" i="13" s="1"/>
  <c r="G261" i="13"/>
  <c r="E261" i="13"/>
  <c r="CS261" i="13" s="1"/>
  <c r="C261" i="13"/>
  <c r="A261" i="13"/>
  <c r="M260" i="13"/>
  <c r="J260" i="13"/>
  <c r="I260" i="13"/>
  <c r="L260" i="13" s="1"/>
  <c r="O260" i="13" s="1"/>
  <c r="R260" i="13" s="1"/>
  <c r="U260" i="13" s="1"/>
  <c r="X260" i="13" s="1"/>
  <c r="AA260" i="13" s="1"/>
  <c r="AD260" i="13" s="1"/>
  <c r="AG260" i="13" s="1"/>
  <c r="AJ260" i="13" s="1"/>
  <c r="AM260" i="13" s="1"/>
  <c r="AP260" i="13" s="1"/>
  <c r="AS260" i="13" s="1"/>
  <c r="AV260" i="13" s="1"/>
  <c r="AY260" i="13" s="1"/>
  <c r="BB260" i="13" s="1"/>
  <c r="BE260" i="13" s="1"/>
  <c r="BH260" i="13" s="1"/>
  <c r="BK260" i="13" s="1"/>
  <c r="BN260" i="13" s="1"/>
  <c r="BQ260" i="13" s="1"/>
  <c r="BT260" i="13" s="1"/>
  <c r="BW260" i="13" s="1"/>
  <c r="BZ260" i="13" s="1"/>
  <c r="CC260" i="13" s="1"/>
  <c r="CF260" i="13" s="1"/>
  <c r="CI260" i="13" s="1"/>
  <c r="CL260" i="13" s="1"/>
  <c r="CO260" i="13" s="1"/>
  <c r="CR260" i="13" s="1"/>
  <c r="CU260" i="13" s="1"/>
  <c r="CX260" i="13" s="1"/>
  <c r="DA260" i="13" s="1"/>
  <c r="DD260" i="13" s="1"/>
  <c r="DG260" i="13" s="1"/>
  <c r="DJ260" i="13" s="1"/>
  <c r="G260" i="13"/>
  <c r="E260" i="13"/>
  <c r="CP260" i="13" s="1"/>
  <c r="C260" i="13"/>
  <c r="A260" i="13"/>
  <c r="E259" i="13"/>
  <c r="A259" i="13"/>
  <c r="M258" i="13"/>
  <c r="J258" i="13"/>
  <c r="I258" i="13"/>
  <c r="L258" i="13" s="1"/>
  <c r="O258" i="13" s="1"/>
  <c r="R258" i="13" s="1"/>
  <c r="U258" i="13" s="1"/>
  <c r="X258" i="13" s="1"/>
  <c r="AA258" i="13" s="1"/>
  <c r="AD258" i="13" s="1"/>
  <c r="AG258" i="13" s="1"/>
  <c r="AJ258" i="13" s="1"/>
  <c r="AM258" i="13" s="1"/>
  <c r="AP258" i="13" s="1"/>
  <c r="AS258" i="13" s="1"/>
  <c r="AV258" i="13" s="1"/>
  <c r="AY258" i="13" s="1"/>
  <c r="BB258" i="13" s="1"/>
  <c r="BE258" i="13" s="1"/>
  <c r="BH258" i="13" s="1"/>
  <c r="BK258" i="13" s="1"/>
  <c r="BN258" i="13" s="1"/>
  <c r="BQ258" i="13" s="1"/>
  <c r="BT258" i="13" s="1"/>
  <c r="BW258" i="13" s="1"/>
  <c r="BZ258" i="13" s="1"/>
  <c r="CC258" i="13" s="1"/>
  <c r="CF258" i="13" s="1"/>
  <c r="CI258" i="13" s="1"/>
  <c r="CL258" i="13" s="1"/>
  <c r="CO258" i="13" s="1"/>
  <c r="CR258" i="13" s="1"/>
  <c r="CU258" i="13" s="1"/>
  <c r="CX258" i="13" s="1"/>
  <c r="DA258" i="13" s="1"/>
  <c r="DD258" i="13" s="1"/>
  <c r="DG258" i="13" s="1"/>
  <c r="DJ258" i="13" s="1"/>
  <c r="G258" i="13"/>
  <c r="E258" i="13"/>
  <c r="CM258" i="13" s="1"/>
  <c r="C258" i="13"/>
  <c r="A258" i="13"/>
  <c r="M257" i="13"/>
  <c r="J257" i="13"/>
  <c r="I257" i="13"/>
  <c r="L257" i="13" s="1"/>
  <c r="O257" i="13" s="1"/>
  <c r="R257" i="13" s="1"/>
  <c r="U257" i="13" s="1"/>
  <c r="X257" i="13" s="1"/>
  <c r="AA257" i="13" s="1"/>
  <c r="AD257" i="13" s="1"/>
  <c r="AG257" i="13" s="1"/>
  <c r="AJ257" i="13" s="1"/>
  <c r="AM257" i="13" s="1"/>
  <c r="AP257" i="13" s="1"/>
  <c r="AS257" i="13" s="1"/>
  <c r="AV257" i="13" s="1"/>
  <c r="AY257" i="13" s="1"/>
  <c r="BB257" i="13" s="1"/>
  <c r="BE257" i="13" s="1"/>
  <c r="BH257" i="13" s="1"/>
  <c r="BK257" i="13" s="1"/>
  <c r="BN257" i="13" s="1"/>
  <c r="BQ257" i="13" s="1"/>
  <c r="BT257" i="13" s="1"/>
  <c r="BW257" i="13" s="1"/>
  <c r="BZ257" i="13" s="1"/>
  <c r="CC257" i="13" s="1"/>
  <c r="CF257" i="13" s="1"/>
  <c r="CI257" i="13" s="1"/>
  <c r="CL257" i="13" s="1"/>
  <c r="CO257" i="13" s="1"/>
  <c r="CR257" i="13" s="1"/>
  <c r="CU257" i="13" s="1"/>
  <c r="CX257" i="13" s="1"/>
  <c r="DA257" i="13" s="1"/>
  <c r="DD257" i="13" s="1"/>
  <c r="DG257" i="13" s="1"/>
  <c r="DJ257" i="13" s="1"/>
  <c r="G257" i="13"/>
  <c r="E257" i="13"/>
  <c r="CS257" i="13" s="1"/>
  <c r="C257" i="13"/>
  <c r="A257" i="13"/>
  <c r="M256" i="13"/>
  <c r="J256" i="13"/>
  <c r="I256" i="13"/>
  <c r="L256" i="13" s="1"/>
  <c r="O256" i="13" s="1"/>
  <c r="R256" i="13" s="1"/>
  <c r="U256" i="13" s="1"/>
  <c r="X256" i="13" s="1"/>
  <c r="AA256" i="13" s="1"/>
  <c r="AD256" i="13" s="1"/>
  <c r="AG256" i="13" s="1"/>
  <c r="AJ256" i="13" s="1"/>
  <c r="AM256" i="13" s="1"/>
  <c r="AP256" i="13" s="1"/>
  <c r="AS256" i="13" s="1"/>
  <c r="AV256" i="13" s="1"/>
  <c r="AY256" i="13" s="1"/>
  <c r="BB256" i="13" s="1"/>
  <c r="BE256" i="13" s="1"/>
  <c r="BH256" i="13" s="1"/>
  <c r="BK256" i="13" s="1"/>
  <c r="BN256" i="13" s="1"/>
  <c r="BQ256" i="13" s="1"/>
  <c r="BT256" i="13" s="1"/>
  <c r="BW256" i="13" s="1"/>
  <c r="BZ256" i="13" s="1"/>
  <c r="CC256" i="13" s="1"/>
  <c r="CF256" i="13" s="1"/>
  <c r="CI256" i="13" s="1"/>
  <c r="CL256" i="13" s="1"/>
  <c r="CO256" i="13" s="1"/>
  <c r="CR256" i="13" s="1"/>
  <c r="CU256" i="13" s="1"/>
  <c r="CX256" i="13" s="1"/>
  <c r="DA256" i="13" s="1"/>
  <c r="DD256" i="13" s="1"/>
  <c r="DG256" i="13" s="1"/>
  <c r="DJ256" i="13" s="1"/>
  <c r="G256" i="13"/>
  <c r="E256" i="13"/>
  <c r="CP256" i="13" s="1"/>
  <c r="C256" i="13"/>
  <c r="A256" i="13"/>
  <c r="M255" i="13"/>
  <c r="J255" i="13"/>
  <c r="I255" i="13"/>
  <c r="L255" i="13" s="1"/>
  <c r="O255" i="13" s="1"/>
  <c r="R255" i="13" s="1"/>
  <c r="U255" i="13" s="1"/>
  <c r="X255" i="13" s="1"/>
  <c r="AA255" i="13" s="1"/>
  <c r="AD255" i="13" s="1"/>
  <c r="AG255" i="13" s="1"/>
  <c r="AJ255" i="13" s="1"/>
  <c r="AM255" i="13" s="1"/>
  <c r="AP255" i="13" s="1"/>
  <c r="AS255" i="13" s="1"/>
  <c r="AV255" i="13" s="1"/>
  <c r="AY255" i="13" s="1"/>
  <c r="BB255" i="13" s="1"/>
  <c r="BE255" i="13" s="1"/>
  <c r="BH255" i="13" s="1"/>
  <c r="BK255" i="13" s="1"/>
  <c r="BN255" i="13" s="1"/>
  <c r="BQ255" i="13" s="1"/>
  <c r="BT255" i="13" s="1"/>
  <c r="BW255" i="13" s="1"/>
  <c r="BZ255" i="13" s="1"/>
  <c r="CC255" i="13" s="1"/>
  <c r="CF255" i="13" s="1"/>
  <c r="CI255" i="13" s="1"/>
  <c r="CL255" i="13" s="1"/>
  <c r="CO255" i="13" s="1"/>
  <c r="CR255" i="13" s="1"/>
  <c r="CU255" i="13" s="1"/>
  <c r="CX255" i="13" s="1"/>
  <c r="DA255" i="13" s="1"/>
  <c r="DD255" i="13" s="1"/>
  <c r="DG255" i="13" s="1"/>
  <c r="DJ255" i="13" s="1"/>
  <c r="G255" i="13"/>
  <c r="E255" i="13"/>
  <c r="CM255" i="13" s="1"/>
  <c r="C255" i="13"/>
  <c r="A255" i="13"/>
  <c r="M254" i="13"/>
  <c r="J254" i="13"/>
  <c r="I254" i="13"/>
  <c r="L254" i="13" s="1"/>
  <c r="O254" i="13" s="1"/>
  <c r="R254" i="13" s="1"/>
  <c r="U254" i="13" s="1"/>
  <c r="X254" i="13" s="1"/>
  <c r="AA254" i="13" s="1"/>
  <c r="AD254" i="13" s="1"/>
  <c r="AG254" i="13" s="1"/>
  <c r="AJ254" i="13" s="1"/>
  <c r="AM254" i="13" s="1"/>
  <c r="AP254" i="13" s="1"/>
  <c r="AS254" i="13" s="1"/>
  <c r="AV254" i="13" s="1"/>
  <c r="AY254" i="13" s="1"/>
  <c r="BB254" i="13" s="1"/>
  <c r="BE254" i="13" s="1"/>
  <c r="BH254" i="13" s="1"/>
  <c r="BK254" i="13" s="1"/>
  <c r="BN254" i="13" s="1"/>
  <c r="BQ254" i="13" s="1"/>
  <c r="BT254" i="13" s="1"/>
  <c r="BW254" i="13" s="1"/>
  <c r="BZ254" i="13" s="1"/>
  <c r="CC254" i="13" s="1"/>
  <c r="CF254" i="13" s="1"/>
  <c r="CI254" i="13" s="1"/>
  <c r="CL254" i="13" s="1"/>
  <c r="CO254" i="13" s="1"/>
  <c r="CR254" i="13" s="1"/>
  <c r="CU254" i="13" s="1"/>
  <c r="CX254" i="13" s="1"/>
  <c r="DA254" i="13" s="1"/>
  <c r="DD254" i="13" s="1"/>
  <c r="DG254" i="13" s="1"/>
  <c r="DJ254" i="13" s="1"/>
  <c r="G254" i="13"/>
  <c r="E254" i="13"/>
  <c r="CJ254" i="13" s="1"/>
  <c r="C254" i="13"/>
  <c r="A254" i="13"/>
  <c r="M253" i="13"/>
  <c r="J253" i="13"/>
  <c r="I253" i="13"/>
  <c r="L253" i="13" s="1"/>
  <c r="O253" i="13" s="1"/>
  <c r="R253" i="13" s="1"/>
  <c r="U253" i="13" s="1"/>
  <c r="X253" i="13" s="1"/>
  <c r="AA253" i="13" s="1"/>
  <c r="AD253" i="13" s="1"/>
  <c r="AG253" i="13" s="1"/>
  <c r="AJ253" i="13" s="1"/>
  <c r="AM253" i="13" s="1"/>
  <c r="AP253" i="13" s="1"/>
  <c r="AS253" i="13" s="1"/>
  <c r="AV253" i="13" s="1"/>
  <c r="AY253" i="13" s="1"/>
  <c r="BB253" i="13" s="1"/>
  <c r="BE253" i="13" s="1"/>
  <c r="BH253" i="13" s="1"/>
  <c r="BK253" i="13" s="1"/>
  <c r="BN253" i="13" s="1"/>
  <c r="BQ253" i="13" s="1"/>
  <c r="BT253" i="13" s="1"/>
  <c r="BW253" i="13" s="1"/>
  <c r="BZ253" i="13" s="1"/>
  <c r="CC253" i="13" s="1"/>
  <c r="CF253" i="13" s="1"/>
  <c r="CI253" i="13" s="1"/>
  <c r="CL253" i="13" s="1"/>
  <c r="CO253" i="13" s="1"/>
  <c r="CR253" i="13" s="1"/>
  <c r="CU253" i="13" s="1"/>
  <c r="CX253" i="13" s="1"/>
  <c r="DA253" i="13" s="1"/>
  <c r="DD253" i="13" s="1"/>
  <c r="DG253" i="13" s="1"/>
  <c r="DJ253" i="13" s="1"/>
  <c r="G253" i="13"/>
  <c r="E253" i="13"/>
  <c r="CG253" i="13" s="1"/>
  <c r="C253" i="13"/>
  <c r="A253" i="13"/>
  <c r="M252" i="13"/>
  <c r="J252" i="13"/>
  <c r="I252" i="13"/>
  <c r="L252" i="13" s="1"/>
  <c r="O252" i="13" s="1"/>
  <c r="R252" i="13" s="1"/>
  <c r="U252" i="13" s="1"/>
  <c r="X252" i="13" s="1"/>
  <c r="AA252" i="13" s="1"/>
  <c r="AD252" i="13" s="1"/>
  <c r="AG252" i="13" s="1"/>
  <c r="AJ252" i="13" s="1"/>
  <c r="AM252" i="13" s="1"/>
  <c r="AP252" i="13" s="1"/>
  <c r="AS252" i="13" s="1"/>
  <c r="AV252" i="13" s="1"/>
  <c r="AY252" i="13" s="1"/>
  <c r="BB252" i="13" s="1"/>
  <c r="BE252" i="13" s="1"/>
  <c r="BH252" i="13" s="1"/>
  <c r="BK252" i="13" s="1"/>
  <c r="BN252" i="13" s="1"/>
  <c r="BQ252" i="13" s="1"/>
  <c r="BT252" i="13" s="1"/>
  <c r="BW252" i="13" s="1"/>
  <c r="BZ252" i="13" s="1"/>
  <c r="CC252" i="13" s="1"/>
  <c r="CF252" i="13" s="1"/>
  <c r="CI252" i="13" s="1"/>
  <c r="CL252" i="13" s="1"/>
  <c r="CO252" i="13" s="1"/>
  <c r="CR252" i="13" s="1"/>
  <c r="CU252" i="13" s="1"/>
  <c r="CX252" i="13" s="1"/>
  <c r="DA252" i="13" s="1"/>
  <c r="DD252" i="13" s="1"/>
  <c r="DG252" i="13" s="1"/>
  <c r="DJ252" i="13" s="1"/>
  <c r="G252" i="13"/>
  <c r="E252" i="13"/>
  <c r="CD252" i="13" s="1"/>
  <c r="C252" i="13"/>
  <c r="A252" i="13"/>
  <c r="M251" i="13"/>
  <c r="J251" i="13"/>
  <c r="I251" i="13"/>
  <c r="L251" i="13" s="1"/>
  <c r="O251" i="13" s="1"/>
  <c r="R251" i="13" s="1"/>
  <c r="U251" i="13" s="1"/>
  <c r="X251" i="13" s="1"/>
  <c r="AA251" i="13" s="1"/>
  <c r="AD251" i="13" s="1"/>
  <c r="AG251" i="13" s="1"/>
  <c r="AJ251" i="13" s="1"/>
  <c r="AM251" i="13" s="1"/>
  <c r="AP251" i="13" s="1"/>
  <c r="AS251" i="13" s="1"/>
  <c r="AV251" i="13" s="1"/>
  <c r="AY251" i="13" s="1"/>
  <c r="BB251" i="13" s="1"/>
  <c r="BE251" i="13" s="1"/>
  <c r="BH251" i="13" s="1"/>
  <c r="BK251" i="13" s="1"/>
  <c r="BN251" i="13" s="1"/>
  <c r="BQ251" i="13" s="1"/>
  <c r="BT251" i="13" s="1"/>
  <c r="BW251" i="13" s="1"/>
  <c r="BZ251" i="13" s="1"/>
  <c r="CC251" i="13" s="1"/>
  <c r="CF251" i="13" s="1"/>
  <c r="CI251" i="13" s="1"/>
  <c r="CL251" i="13" s="1"/>
  <c r="CO251" i="13" s="1"/>
  <c r="CR251" i="13" s="1"/>
  <c r="CU251" i="13" s="1"/>
  <c r="CX251" i="13" s="1"/>
  <c r="DA251" i="13" s="1"/>
  <c r="DD251" i="13" s="1"/>
  <c r="DG251" i="13" s="1"/>
  <c r="DJ251" i="13" s="1"/>
  <c r="G251" i="13"/>
  <c r="E251" i="13"/>
  <c r="CD251" i="13" s="1"/>
  <c r="C251" i="13"/>
  <c r="A251" i="13"/>
  <c r="M250" i="13"/>
  <c r="J250" i="13"/>
  <c r="I250" i="13"/>
  <c r="L250" i="13" s="1"/>
  <c r="O250" i="13" s="1"/>
  <c r="R250" i="13" s="1"/>
  <c r="U250" i="13" s="1"/>
  <c r="X250" i="13" s="1"/>
  <c r="AA250" i="13" s="1"/>
  <c r="AD250" i="13" s="1"/>
  <c r="AG250" i="13" s="1"/>
  <c r="AJ250" i="13" s="1"/>
  <c r="AM250" i="13" s="1"/>
  <c r="AP250" i="13" s="1"/>
  <c r="AS250" i="13" s="1"/>
  <c r="AV250" i="13" s="1"/>
  <c r="AY250" i="13" s="1"/>
  <c r="BB250" i="13" s="1"/>
  <c r="BE250" i="13" s="1"/>
  <c r="BH250" i="13" s="1"/>
  <c r="BK250" i="13" s="1"/>
  <c r="BN250" i="13" s="1"/>
  <c r="BQ250" i="13" s="1"/>
  <c r="BT250" i="13" s="1"/>
  <c r="BW250" i="13" s="1"/>
  <c r="BZ250" i="13" s="1"/>
  <c r="CC250" i="13" s="1"/>
  <c r="CF250" i="13" s="1"/>
  <c r="CI250" i="13" s="1"/>
  <c r="CL250" i="13" s="1"/>
  <c r="CO250" i="13" s="1"/>
  <c r="CR250" i="13" s="1"/>
  <c r="CU250" i="13" s="1"/>
  <c r="CX250" i="13" s="1"/>
  <c r="DA250" i="13" s="1"/>
  <c r="DD250" i="13" s="1"/>
  <c r="DG250" i="13" s="1"/>
  <c r="DJ250" i="13" s="1"/>
  <c r="G250" i="13"/>
  <c r="E250" i="13"/>
  <c r="CD250" i="13" s="1"/>
  <c r="C250" i="13"/>
  <c r="A250" i="13"/>
  <c r="M249" i="13"/>
  <c r="J249" i="13"/>
  <c r="I249" i="13"/>
  <c r="L249" i="13" s="1"/>
  <c r="O249" i="13" s="1"/>
  <c r="R249" i="13" s="1"/>
  <c r="U249" i="13" s="1"/>
  <c r="X249" i="13" s="1"/>
  <c r="AA249" i="13" s="1"/>
  <c r="AD249" i="13" s="1"/>
  <c r="AG249" i="13" s="1"/>
  <c r="AJ249" i="13" s="1"/>
  <c r="AM249" i="13" s="1"/>
  <c r="AP249" i="13" s="1"/>
  <c r="AS249" i="13" s="1"/>
  <c r="AV249" i="13" s="1"/>
  <c r="AY249" i="13" s="1"/>
  <c r="BB249" i="13" s="1"/>
  <c r="BE249" i="13" s="1"/>
  <c r="BH249" i="13" s="1"/>
  <c r="BK249" i="13" s="1"/>
  <c r="BN249" i="13" s="1"/>
  <c r="BQ249" i="13" s="1"/>
  <c r="BT249" i="13" s="1"/>
  <c r="BW249" i="13" s="1"/>
  <c r="BZ249" i="13" s="1"/>
  <c r="CC249" i="13" s="1"/>
  <c r="CF249" i="13" s="1"/>
  <c r="CI249" i="13" s="1"/>
  <c r="CL249" i="13" s="1"/>
  <c r="CO249" i="13" s="1"/>
  <c r="CR249" i="13" s="1"/>
  <c r="CU249" i="13" s="1"/>
  <c r="CX249" i="13" s="1"/>
  <c r="DA249" i="13" s="1"/>
  <c r="DD249" i="13" s="1"/>
  <c r="DG249" i="13" s="1"/>
  <c r="DJ249" i="13" s="1"/>
  <c r="G249" i="13"/>
  <c r="E249" i="13"/>
  <c r="CD249" i="13" s="1"/>
  <c r="C249" i="13"/>
  <c r="A249" i="13"/>
  <c r="M248" i="13"/>
  <c r="J248" i="13"/>
  <c r="I248" i="13"/>
  <c r="L248" i="13" s="1"/>
  <c r="O248" i="13" s="1"/>
  <c r="R248" i="13" s="1"/>
  <c r="U248" i="13" s="1"/>
  <c r="X248" i="13" s="1"/>
  <c r="AA248" i="13" s="1"/>
  <c r="AD248" i="13" s="1"/>
  <c r="AG248" i="13" s="1"/>
  <c r="AJ248" i="13" s="1"/>
  <c r="AM248" i="13" s="1"/>
  <c r="AP248" i="13" s="1"/>
  <c r="AS248" i="13" s="1"/>
  <c r="AV248" i="13" s="1"/>
  <c r="AY248" i="13" s="1"/>
  <c r="BB248" i="13" s="1"/>
  <c r="BE248" i="13" s="1"/>
  <c r="BH248" i="13" s="1"/>
  <c r="BK248" i="13" s="1"/>
  <c r="BN248" i="13" s="1"/>
  <c r="BQ248" i="13" s="1"/>
  <c r="BT248" i="13" s="1"/>
  <c r="BW248" i="13" s="1"/>
  <c r="BZ248" i="13" s="1"/>
  <c r="CC248" i="13" s="1"/>
  <c r="CF248" i="13" s="1"/>
  <c r="CI248" i="13" s="1"/>
  <c r="CL248" i="13" s="1"/>
  <c r="CO248" i="13" s="1"/>
  <c r="CR248" i="13" s="1"/>
  <c r="CU248" i="13" s="1"/>
  <c r="CX248" i="13" s="1"/>
  <c r="DA248" i="13" s="1"/>
  <c r="DD248" i="13" s="1"/>
  <c r="DG248" i="13" s="1"/>
  <c r="DJ248" i="13" s="1"/>
  <c r="G248" i="13"/>
  <c r="E248" i="13"/>
  <c r="BL248" i="13" s="1"/>
  <c r="C248" i="13"/>
  <c r="A248" i="13"/>
  <c r="E247" i="13"/>
  <c r="A247" i="13"/>
  <c r="M246" i="13"/>
  <c r="J246" i="13"/>
  <c r="I246" i="13"/>
  <c r="L246" i="13" s="1"/>
  <c r="O246" i="13" s="1"/>
  <c r="R246" i="13" s="1"/>
  <c r="U246" i="13" s="1"/>
  <c r="X246" i="13" s="1"/>
  <c r="AA246" i="13" s="1"/>
  <c r="AD246" i="13" s="1"/>
  <c r="AG246" i="13" s="1"/>
  <c r="AJ246" i="13" s="1"/>
  <c r="AM246" i="13" s="1"/>
  <c r="AP246" i="13" s="1"/>
  <c r="AS246" i="13" s="1"/>
  <c r="AV246" i="13" s="1"/>
  <c r="AY246" i="13" s="1"/>
  <c r="BB246" i="13" s="1"/>
  <c r="BE246" i="13" s="1"/>
  <c r="BH246" i="13" s="1"/>
  <c r="BK246" i="13" s="1"/>
  <c r="BN246" i="13" s="1"/>
  <c r="BQ246" i="13" s="1"/>
  <c r="BT246" i="13" s="1"/>
  <c r="BW246" i="13" s="1"/>
  <c r="BZ246" i="13" s="1"/>
  <c r="CC246" i="13" s="1"/>
  <c r="CF246" i="13" s="1"/>
  <c r="CI246" i="13" s="1"/>
  <c r="CL246" i="13" s="1"/>
  <c r="CO246" i="13" s="1"/>
  <c r="CR246" i="13" s="1"/>
  <c r="CU246" i="13" s="1"/>
  <c r="CX246" i="13" s="1"/>
  <c r="DA246" i="13" s="1"/>
  <c r="DD246" i="13" s="1"/>
  <c r="DG246" i="13" s="1"/>
  <c r="DJ246" i="13" s="1"/>
  <c r="G246" i="13"/>
  <c r="E246" i="13"/>
  <c r="DB246" i="13" s="1"/>
  <c r="C246" i="13"/>
  <c r="A246" i="13"/>
  <c r="M245" i="13"/>
  <c r="J245" i="13"/>
  <c r="I245" i="13"/>
  <c r="L245" i="13" s="1"/>
  <c r="O245" i="13" s="1"/>
  <c r="R245" i="13" s="1"/>
  <c r="U245" i="13" s="1"/>
  <c r="X245" i="13" s="1"/>
  <c r="AA245" i="13" s="1"/>
  <c r="AD245" i="13" s="1"/>
  <c r="AG245" i="13" s="1"/>
  <c r="AJ245" i="13" s="1"/>
  <c r="AM245" i="13" s="1"/>
  <c r="AP245" i="13" s="1"/>
  <c r="AS245" i="13" s="1"/>
  <c r="AV245" i="13" s="1"/>
  <c r="AY245" i="13" s="1"/>
  <c r="BB245" i="13" s="1"/>
  <c r="BE245" i="13" s="1"/>
  <c r="BH245" i="13" s="1"/>
  <c r="BK245" i="13" s="1"/>
  <c r="BN245" i="13" s="1"/>
  <c r="BQ245" i="13" s="1"/>
  <c r="BT245" i="13" s="1"/>
  <c r="BW245" i="13" s="1"/>
  <c r="BZ245" i="13" s="1"/>
  <c r="CC245" i="13" s="1"/>
  <c r="CF245" i="13" s="1"/>
  <c r="CI245" i="13" s="1"/>
  <c r="CL245" i="13" s="1"/>
  <c r="CO245" i="13" s="1"/>
  <c r="CR245" i="13" s="1"/>
  <c r="CU245" i="13" s="1"/>
  <c r="CX245" i="13" s="1"/>
  <c r="DA245" i="13" s="1"/>
  <c r="DD245" i="13" s="1"/>
  <c r="DG245" i="13" s="1"/>
  <c r="DJ245" i="13" s="1"/>
  <c r="G245" i="13"/>
  <c r="E245" i="13"/>
  <c r="DB245" i="13" s="1"/>
  <c r="C245" i="13"/>
  <c r="A245" i="13"/>
  <c r="M244" i="13"/>
  <c r="J244" i="13"/>
  <c r="I244" i="13"/>
  <c r="L244" i="13" s="1"/>
  <c r="O244" i="13" s="1"/>
  <c r="R244" i="13" s="1"/>
  <c r="U244" i="13" s="1"/>
  <c r="X244" i="13" s="1"/>
  <c r="AA244" i="13" s="1"/>
  <c r="AD244" i="13" s="1"/>
  <c r="AG244" i="13" s="1"/>
  <c r="AJ244" i="13" s="1"/>
  <c r="AM244" i="13" s="1"/>
  <c r="AP244" i="13" s="1"/>
  <c r="AS244" i="13" s="1"/>
  <c r="AV244" i="13" s="1"/>
  <c r="AY244" i="13" s="1"/>
  <c r="BB244" i="13" s="1"/>
  <c r="BE244" i="13" s="1"/>
  <c r="BH244" i="13" s="1"/>
  <c r="BK244" i="13" s="1"/>
  <c r="BN244" i="13" s="1"/>
  <c r="BQ244" i="13" s="1"/>
  <c r="BT244" i="13" s="1"/>
  <c r="BW244" i="13" s="1"/>
  <c r="BZ244" i="13" s="1"/>
  <c r="CC244" i="13" s="1"/>
  <c r="CF244" i="13" s="1"/>
  <c r="CI244" i="13" s="1"/>
  <c r="CL244" i="13" s="1"/>
  <c r="CO244" i="13" s="1"/>
  <c r="CR244" i="13" s="1"/>
  <c r="CU244" i="13" s="1"/>
  <c r="CX244" i="13" s="1"/>
  <c r="DA244" i="13" s="1"/>
  <c r="DD244" i="13" s="1"/>
  <c r="DG244" i="13" s="1"/>
  <c r="DJ244" i="13" s="1"/>
  <c r="G244" i="13"/>
  <c r="E244" i="13"/>
  <c r="DB244" i="13" s="1"/>
  <c r="C244" i="13"/>
  <c r="A244" i="13"/>
  <c r="M243" i="13"/>
  <c r="J243" i="13"/>
  <c r="I243" i="13"/>
  <c r="L243" i="13" s="1"/>
  <c r="O243" i="13" s="1"/>
  <c r="R243" i="13" s="1"/>
  <c r="U243" i="13" s="1"/>
  <c r="X243" i="13" s="1"/>
  <c r="AA243" i="13" s="1"/>
  <c r="AD243" i="13" s="1"/>
  <c r="AG243" i="13" s="1"/>
  <c r="AJ243" i="13" s="1"/>
  <c r="AM243" i="13" s="1"/>
  <c r="AP243" i="13" s="1"/>
  <c r="AS243" i="13" s="1"/>
  <c r="AV243" i="13" s="1"/>
  <c r="AY243" i="13" s="1"/>
  <c r="BB243" i="13" s="1"/>
  <c r="BE243" i="13" s="1"/>
  <c r="BH243" i="13" s="1"/>
  <c r="BK243" i="13" s="1"/>
  <c r="BN243" i="13" s="1"/>
  <c r="BQ243" i="13" s="1"/>
  <c r="BT243" i="13" s="1"/>
  <c r="BW243" i="13" s="1"/>
  <c r="BZ243" i="13" s="1"/>
  <c r="CC243" i="13" s="1"/>
  <c r="CF243" i="13" s="1"/>
  <c r="CI243" i="13" s="1"/>
  <c r="CL243" i="13" s="1"/>
  <c r="CO243" i="13" s="1"/>
  <c r="CR243" i="13" s="1"/>
  <c r="CU243" i="13" s="1"/>
  <c r="CX243" i="13" s="1"/>
  <c r="DA243" i="13" s="1"/>
  <c r="DD243" i="13" s="1"/>
  <c r="DG243" i="13" s="1"/>
  <c r="DJ243" i="13" s="1"/>
  <c r="G243" i="13"/>
  <c r="E243" i="13"/>
  <c r="DB243" i="13" s="1"/>
  <c r="C243" i="13"/>
  <c r="A243" i="13"/>
  <c r="M242" i="13"/>
  <c r="J242" i="13"/>
  <c r="I242" i="13"/>
  <c r="L242" i="13" s="1"/>
  <c r="O242" i="13" s="1"/>
  <c r="R242" i="13" s="1"/>
  <c r="U242" i="13" s="1"/>
  <c r="X242" i="13" s="1"/>
  <c r="AA242" i="13" s="1"/>
  <c r="AD242" i="13" s="1"/>
  <c r="AG242" i="13" s="1"/>
  <c r="AJ242" i="13" s="1"/>
  <c r="AM242" i="13" s="1"/>
  <c r="AP242" i="13" s="1"/>
  <c r="AS242" i="13" s="1"/>
  <c r="AV242" i="13" s="1"/>
  <c r="AY242" i="13" s="1"/>
  <c r="BB242" i="13" s="1"/>
  <c r="BE242" i="13" s="1"/>
  <c r="BH242" i="13" s="1"/>
  <c r="BK242" i="13" s="1"/>
  <c r="BN242" i="13" s="1"/>
  <c r="BQ242" i="13" s="1"/>
  <c r="BT242" i="13" s="1"/>
  <c r="BW242" i="13" s="1"/>
  <c r="BZ242" i="13" s="1"/>
  <c r="CC242" i="13" s="1"/>
  <c r="CF242" i="13" s="1"/>
  <c r="CI242" i="13" s="1"/>
  <c r="CL242" i="13" s="1"/>
  <c r="CO242" i="13" s="1"/>
  <c r="CR242" i="13" s="1"/>
  <c r="CU242" i="13" s="1"/>
  <c r="CX242" i="13" s="1"/>
  <c r="DA242" i="13" s="1"/>
  <c r="DD242" i="13" s="1"/>
  <c r="DG242" i="13" s="1"/>
  <c r="DJ242" i="13" s="1"/>
  <c r="G242" i="13"/>
  <c r="E242" i="13"/>
  <c r="DB242" i="13" s="1"/>
  <c r="C242" i="13"/>
  <c r="A242" i="13"/>
  <c r="M241" i="13"/>
  <c r="J241" i="13"/>
  <c r="I241" i="13"/>
  <c r="L241" i="13" s="1"/>
  <c r="O241" i="13" s="1"/>
  <c r="R241" i="13" s="1"/>
  <c r="U241" i="13" s="1"/>
  <c r="X241" i="13" s="1"/>
  <c r="AA241" i="13" s="1"/>
  <c r="AD241" i="13" s="1"/>
  <c r="AG241" i="13" s="1"/>
  <c r="AJ241" i="13" s="1"/>
  <c r="AM241" i="13" s="1"/>
  <c r="AP241" i="13" s="1"/>
  <c r="AS241" i="13" s="1"/>
  <c r="AV241" i="13" s="1"/>
  <c r="AY241" i="13" s="1"/>
  <c r="BB241" i="13" s="1"/>
  <c r="BE241" i="13" s="1"/>
  <c r="BH241" i="13" s="1"/>
  <c r="BK241" i="13" s="1"/>
  <c r="BN241" i="13" s="1"/>
  <c r="BQ241" i="13" s="1"/>
  <c r="BT241" i="13" s="1"/>
  <c r="BW241" i="13" s="1"/>
  <c r="BZ241" i="13" s="1"/>
  <c r="CC241" i="13" s="1"/>
  <c r="CF241" i="13" s="1"/>
  <c r="CI241" i="13" s="1"/>
  <c r="CL241" i="13" s="1"/>
  <c r="CO241" i="13" s="1"/>
  <c r="CR241" i="13" s="1"/>
  <c r="CU241" i="13" s="1"/>
  <c r="CX241" i="13" s="1"/>
  <c r="DA241" i="13" s="1"/>
  <c r="DD241" i="13" s="1"/>
  <c r="DG241" i="13" s="1"/>
  <c r="DJ241" i="13" s="1"/>
  <c r="G241" i="13"/>
  <c r="E241" i="13"/>
  <c r="DB241" i="13" s="1"/>
  <c r="C241" i="13"/>
  <c r="A241" i="13"/>
  <c r="M240" i="13"/>
  <c r="J240" i="13"/>
  <c r="I240" i="13"/>
  <c r="L240" i="13" s="1"/>
  <c r="O240" i="13" s="1"/>
  <c r="R240" i="13" s="1"/>
  <c r="U240" i="13" s="1"/>
  <c r="X240" i="13" s="1"/>
  <c r="AA240" i="13" s="1"/>
  <c r="AD240" i="13" s="1"/>
  <c r="AG240" i="13" s="1"/>
  <c r="AJ240" i="13" s="1"/>
  <c r="AM240" i="13" s="1"/>
  <c r="AP240" i="13" s="1"/>
  <c r="AS240" i="13" s="1"/>
  <c r="AV240" i="13" s="1"/>
  <c r="AY240" i="13" s="1"/>
  <c r="BB240" i="13" s="1"/>
  <c r="BE240" i="13" s="1"/>
  <c r="BH240" i="13" s="1"/>
  <c r="BK240" i="13" s="1"/>
  <c r="BN240" i="13" s="1"/>
  <c r="BQ240" i="13" s="1"/>
  <c r="BT240" i="13" s="1"/>
  <c r="BW240" i="13" s="1"/>
  <c r="BZ240" i="13" s="1"/>
  <c r="CC240" i="13" s="1"/>
  <c r="CF240" i="13" s="1"/>
  <c r="CI240" i="13" s="1"/>
  <c r="CL240" i="13" s="1"/>
  <c r="CO240" i="13" s="1"/>
  <c r="CR240" i="13" s="1"/>
  <c r="CU240" i="13" s="1"/>
  <c r="CX240" i="13" s="1"/>
  <c r="DA240" i="13" s="1"/>
  <c r="DD240" i="13" s="1"/>
  <c r="DG240" i="13" s="1"/>
  <c r="DJ240" i="13" s="1"/>
  <c r="G240" i="13"/>
  <c r="E240" i="13"/>
  <c r="CY240" i="13" s="1"/>
  <c r="C240" i="13"/>
  <c r="A240" i="13"/>
  <c r="M239" i="13"/>
  <c r="J239" i="13"/>
  <c r="I239" i="13"/>
  <c r="L239" i="13" s="1"/>
  <c r="O239" i="13" s="1"/>
  <c r="R239" i="13" s="1"/>
  <c r="U239" i="13" s="1"/>
  <c r="X239" i="13" s="1"/>
  <c r="AA239" i="13" s="1"/>
  <c r="AD239" i="13" s="1"/>
  <c r="AG239" i="13" s="1"/>
  <c r="AJ239" i="13" s="1"/>
  <c r="AM239" i="13" s="1"/>
  <c r="AP239" i="13" s="1"/>
  <c r="AS239" i="13" s="1"/>
  <c r="AV239" i="13" s="1"/>
  <c r="AY239" i="13" s="1"/>
  <c r="BB239" i="13" s="1"/>
  <c r="BE239" i="13" s="1"/>
  <c r="BH239" i="13" s="1"/>
  <c r="BK239" i="13" s="1"/>
  <c r="BN239" i="13" s="1"/>
  <c r="BQ239" i="13" s="1"/>
  <c r="BT239" i="13" s="1"/>
  <c r="BW239" i="13" s="1"/>
  <c r="BZ239" i="13" s="1"/>
  <c r="CC239" i="13" s="1"/>
  <c r="CF239" i="13" s="1"/>
  <c r="CI239" i="13" s="1"/>
  <c r="CL239" i="13" s="1"/>
  <c r="CO239" i="13" s="1"/>
  <c r="CR239" i="13" s="1"/>
  <c r="CU239" i="13" s="1"/>
  <c r="CX239" i="13" s="1"/>
  <c r="DA239" i="13" s="1"/>
  <c r="DD239" i="13" s="1"/>
  <c r="DG239" i="13" s="1"/>
  <c r="DJ239" i="13" s="1"/>
  <c r="G239" i="13"/>
  <c r="E239" i="13"/>
  <c r="CV239" i="13" s="1"/>
  <c r="C239" i="13"/>
  <c r="A239" i="13"/>
  <c r="M238" i="13"/>
  <c r="J238" i="13"/>
  <c r="I238" i="13"/>
  <c r="L238" i="13" s="1"/>
  <c r="O238" i="13" s="1"/>
  <c r="R238" i="13" s="1"/>
  <c r="U238" i="13" s="1"/>
  <c r="X238" i="13" s="1"/>
  <c r="AA238" i="13" s="1"/>
  <c r="AD238" i="13" s="1"/>
  <c r="AG238" i="13" s="1"/>
  <c r="AJ238" i="13" s="1"/>
  <c r="AM238" i="13" s="1"/>
  <c r="AP238" i="13" s="1"/>
  <c r="AS238" i="13" s="1"/>
  <c r="AV238" i="13" s="1"/>
  <c r="AY238" i="13" s="1"/>
  <c r="BB238" i="13" s="1"/>
  <c r="BE238" i="13" s="1"/>
  <c r="BH238" i="13" s="1"/>
  <c r="BK238" i="13" s="1"/>
  <c r="BN238" i="13" s="1"/>
  <c r="BQ238" i="13" s="1"/>
  <c r="BT238" i="13" s="1"/>
  <c r="BW238" i="13" s="1"/>
  <c r="BZ238" i="13" s="1"/>
  <c r="CC238" i="13" s="1"/>
  <c r="CF238" i="13" s="1"/>
  <c r="CI238" i="13" s="1"/>
  <c r="CL238" i="13" s="1"/>
  <c r="CO238" i="13" s="1"/>
  <c r="CR238" i="13" s="1"/>
  <c r="CU238" i="13" s="1"/>
  <c r="CX238" i="13" s="1"/>
  <c r="DA238" i="13" s="1"/>
  <c r="DD238" i="13" s="1"/>
  <c r="DG238" i="13" s="1"/>
  <c r="DJ238" i="13" s="1"/>
  <c r="G238" i="13"/>
  <c r="E238" i="13"/>
  <c r="CS238" i="13" s="1"/>
  <c r="C238" i="13"/>
  <c r="A238" i="13"/>
  <c r="M237" i="13"/>
  <c r="J237" i="13"/>
  <c r="I237" i="13"/>
  <c r="L237" i="13" s="1"/>
  <c r="O237" i="13" s="1"/>
  <c r="R237" i="13" s="1"/>
  <c r="U237" i="13" s="1"/>
  <c r="X237" i="13" s="1"/>
  <c r="AA237" i="13" s="1"/>
  <c r="AD237" i="13" s="1"/>
  <c r="AG237" i="13" s="1"/>
  <c r="AJ237" i="13" s="1"/>
  <c r="AM237" i="13" s="1"/>
  <c r="AP237" i="13" s="1"/>
  <c r="AS237" i="13" s="1"/>
  <c r="AV237" i="13" s="1"/>
  <c r="AY237" i="13" s="1"/>
  <c r="BB237" i="13" s="1"/>
  <c r="BE237" i="13" s="1"/>
  <c r="BH237" i="13" s="1"/>
  <c r="BK237" i="13" s="1"/>
  <c r="BN237" i="13" s="1"/>
  <c r="BQ237" i="13" s="1"/>
  <c r="BT237" i="13" s="1"/>
  <c r="BW237" i="13" s="1"/>
  <c r="BZ237" i="13" s="1"/>
  <c r="CC237" i="13" s="1"/>
  <c r="CF237" i="13" s="1"/>
  <c r="CI237" i="13" s="1"/>
  <c r="CL237" i="13" s="1"/>
  <c r="CO237" i="13" s="1"/>
  <c r="CR237" i="13" s="1"/>
  <c r="CU237" i="13" s="1"/>
  <c r="CX237" i="13" s="1"/>
  <c r="DA237" i="13" s="1"/>
  <c r="DD237" i="13" s="1"/>
  <c r="DG237" i="13" s="1"/>
  <c r="DJ237" i="13" s="1"/>
  <c r="G237" i="13"/>
  <c r="E237" i="13"/>
  <c r="CS237" i="13" s="1"/>
  <c r="C237" i="13"/>
  <c r="A237" i="13"/>
  <c r="M236" i="13"/>
  <c r="J236" i="13"/>
  <c r="I236" i="13"/>
  <c r="L236" i="13" s="1"/>
  <c r="O236" i="13" s="1"/>
  <c r="R236" i="13" s="1"/>
  <c r="U236" i="13" s="1"/>
  <c r="X236" i="13" s="1"/>
  <c r="AA236" i="13" s="1"/>
  <c r="AD236" i="13" s="1"/>
  <c r="AG236" i="13" s="1"/>
  <c r="AJ236" i="13" s="1"/>
  <c r="AM236" i="13" s="1"/>
  <c r="AP236" i="13" s="1"/>
  <c r="AS236" i="13" s="1"/>
  <c r="AV236" i="13" s="1"/>
  <c r="AY236" i="13" s="1"/>
  <c r="BB236" i="13" s="1"/>
  <c r="BE236" i="13" s="1"/>
  <c r="BH236" i="13" s="1"/>
  <c r="BK236" i="13" s="1"/>
  <c r="BN236" i="13" s="1"/>
  <c r="BQ236" i="13" s="1"/>
  <c r="BT236" i="13" s="1"/>
  <c r="BW236" i="13" s="1"/>
  <c r="BZ236" i="13" s="1"/>
  <c r="CC236" i="13" s="1"/>
  <c r="CF236" i="13" s="1"/>
  <c r="CI236" i="13" s="1"/>
  <c r="CL236" i="13" s="1"/>
  <c r="CO236" i="13" s="1"/>
  <c r="CR236" i="13" s="1"/>
  <c r="CU236" i="13" s="1"/>
  <c r="CX236" i="13" s="1"/>
  <c r="DA236" i="13" s="1"/>
  <c r="DD236" i="13" s="1"/>
  <c r="DG236" i="13" s="1"/>
  <c r="DJ236" i="13" s="1"/>
  <c r="G236" i="13"/>
  <c r="E236" i="13"/>
  <c r="CS236" i="13" s="1"/>
  <c r="C236" i="13"/>
  <c r="A236" i="13"/>
  <c r="M235" i="13"/>
  <c r="J235" i="13"/>
  <c r="I235" i="13"/>
  <c r="L235" i="13" s="1"/>
  <c r="O235" i="13" s="1"/>
  <c r="R235" i="13" s="1"/>
  <c r="U235" i="13" s="1"/>
  <c r="X235" i="13" s="1"/>
  <c r="AA235" i="13" s="1"/>
  <c r="AD235" i="13" s="1"/>
  <c r="AG235" i="13" s="1"/>
  <c r="AJ235" i="13" s="1"/>
  <c r="AM235" i="13" s="1"/>
  <c r="AP235" i="13" s="1"/>
  <c r="AS235" i="13" s="1"/>
  <c r="AV235" i="13" s="1"/>
  <c r="AY235" i="13" s="1"/>
  <c r="BB235" i="13" s="1"/>
  <c r="BE235" i="13" s="1"/>
  <c r="BH235" i="13" s="1"/>
  <c r="BK235" i="13" s="1"/>
  <c r="BN235" i="13" s="1"/>
  <c r="BQ235" i="13" s="1"/>
  <c r="BT235" i="13" s="1"/>
  <c r="BW235" i="13" s="1"/>
  <c r="BZ235" i="13" s="1"/>
  <c r="CC235" i="13" s="1"/>
  <c r="CF235" i="13" s="1"/>
  <c r="CI235" i="13" s="1"/>
  <c r="CL235" i="13" s="1"/>
  <c r="CO235" i="13" s="1"/>
  <c r="CR235" i="13" s="1"/>
  <c r="CU235" i="13" s="1"/>
  <c r="CX235" i="13" s="1"/>
  <c r="DA235" i="13" s="1"/>
  <c r="DD235" i="13" s="1"/>
  <c r="DG235" i="13" s="1"/>
  <c r="DJ235" i="13" s="1"/>
  <c r="G235" i="13"/>
  <c r="E235" i="13"/>
  <c r="CG235" i="13" s="1"/>
  <c r="C235" i="13"/>
  <c r="A235" i="13"/>
  <c r="M234" i="13"/>
  <c r="J234" i="13"/>
  <c r="I234" i="13"/>
  <c r="L234" i="13" s="1"/>
  <c r="O234" i="13" s="1"/>
  <c r="R234" i="13" s="1"/>
  <c r="U234" i="13" s="1"/>
  <c r="X234" i="13" s="1"/>
  <c r="AA234" i="13" s="1"/>
  <c r="AD234" i="13" s="1"/>
  <c r="AG234" i="13" s="1"/>
  <c r="AJ234" i="13" s="1"/>
  <c r="AM234" i="13" s="1"/>
  <c r="AP234" i="13" s="1"/>
  <c r="AS234" i="13" s="1"/>
  <c r="AV234" i="13" s="1"/>
  <c r="AY234" i="13" s="1"/>
  <c r="BB234" i="13" s="1"/>
  <c r="BE234" i="13" s="1"/>
  <c r="BH234" i="13" s="1"/>
  <c r="BK234" i="13" s="1"/>
  <c r="BN234" i="13" s="1"/>
  <c r="BQ234" i="13" s="1"/>
  <c r="BT234" i="13" s="1"/>
  <c r="BW234" i="13" s="1"/>
  <c r="BZ234" i="13" s="1"/>
  <c r="CC234" i="13" s="1"/>
  <c r="CF234" i="13" s="1"/>
  <c r="CI234" i="13" s="1"/>
  <c r="CL234" i="13" s="1"/>
  <c r="CO234" i="13" s="1"/>
  <c r="CR234" i="13" s="1"/>
  <c r="CU234" i="13" s="1"/>
  <c r="CX234" i="13" s="1"/>
  <c r="DA234" i="13" s="1"/>
  <c r="DD234" i="13" s="1"/>
  <c r="DG234" i="13" s="1"/>
  <c r="DJ234" i="13" s="1"/>
  <c r="G234" i="13"/>
  <c r="E234" i="13"/>
  <c r="CG234" i="13" s="1"/>
  <c r="C234" i="13"/>
  <c r="A234" i="13"/>
  <c r="M233" i="13"/>
  <c r="J233" i="13"/>
  <c r="I233" i="13"/>
  <c r="L233" i="13" s="1"/>
  <c r="O233" i="13" s="1"/>
  <c r="R233" i="13" s="1"/>
  <c r="U233" i="13" s="1"/>
  <c r="X233" i="13" s="1"/>
  <c r="AA233" i="13" s="1"/>
  <c r="AD233" i="13" s="1"/>
  <c r="AG233" i="13" s="1"/>
  <c r="AJ233" i="13" s="1"/>
  <c r="AM233" i="13" s="1"/>
  <c r="AP233" i="13" s="1"/>
  <c r="AS233" i="13" s="1"/>
  <c r="AV233" i="13" s="1"/>
  <c r="AY233" i="13" s="1"/>
  <c r="BB233" i="13" s="1"/>
  <c r="BE233" i="13" s="1"/>
  <c r="BH233" i="13" s="1"/>
  <c r="BK233" i="13" s="1"/>
  <c r="BN233" i="13" s="1"/>
  <c r="BQ233" i="13" s="1"/>
  <c r="BT233" i="13" s="1"/>
  <c r="BW233" i="13" s="1"/>
  <c r="BZ233" i="13" s="1"/>
  <c r="CC233" i="13" s="1"/>
  <c r="CF233" i="13" s="1"/>
  <c r="CI233" i="13" s="1"/>
  <c r="CL233" i="13" s="1"/>
  <c r="CO233" i="13" s="1"/>
  <c r="CR233" i="13" s="1"/>
  <c r="CU233" i="13" s="1"/>
  <c r="CX233" i="13" s="1"/>
  <c r="DA233" i="13" s="1"/>
  <c r="DD233" i="13" s="1"/>
  <c r="DG233" i="13" s="1"/>
  <c r="DJ233" i="13" s="1"/>
  <c r="G233" i="13"/>
  <c r="E233" i="13"/>
  <c r="CG233" i="13" s="1"/>
  <c r="C233" i="13"/>
  <c r="A233" i="13"/>
  <c r="M232" i="13"/>
  <c r="J232" i="13"/>
  <c r="I232" i="13"/>
  <c r="L232" i="13" s="1"/>
  <c r="O232" i="13" s="1"/>
  <c r="R232" i="13" s="1"/>
  <c r="U232" i="13" s="1"/>
  <c r="X232" i="13" s="1"/>
  <c r="AA232" i="13" s="1"/>
  <c r="AD232" i="13" s="1"/>
  <c r="AG232" i="13" s="1"/>
  <c r="AJ232" i="13" s="1"/>
  <c r="AM232" i="13" s="1"/>
  <c r="AP232" i="13" s="1"/>
  <c r="AS232" i="13" s="1"/>
  <c r="AV232" i="13" s="1"/>
  <c r="AY232" i="13" s="1"/>
  <c r="BB232" i="13" s="1"/>
  <c r="BE232" i="13" s="1"/>
  <c r="BH232" i="13" s="1"/>
  <c r="BK232" i="13" s="1"/>
  <c r="BN232" i="13" s="1"/>
  <c r="BQ232" i="13" s="1"/>
  <c r="BT232" i="13" s="1"/>
  <c r="BW232" i="13" s="1"/>
  <c r="BZ232" i="13" s="1"/>
  <c r="CC232" i="13" s="1"/>
  <c r="CF232" i="13" s="1"/>
  <c r="CI232" i="13" s="1"/>
  <c r="CL232" i="13" s="1"/>
  <c r="CO232" i="13" s="1"/>
  <c r="CR232" i="13" s="1"/>
  <c r="CU232" i="13" s="1"/>
  <c r="CX232" i="13" s="1"/>
  <c r="DA232" i="13" s="1"/>
  <c r="DD232" i="13" s="1"/>
  <c r="DG232" i="13" s="1"/>
  <c r="DJ232" i="13" s="1"/>
  <c r="G232" i="13"/>
  <c r="E232" i="13"/>
  <c r="CG232" i="13" s="1"/>
  <c r="C232" i="13"/>
  <c r="A232" i="13"/>
  <c r="M231" i="13"/>
  <c r="J231" i="13"/>
  <c r="I231" i="13"/>
  <c r="L231" i="13" s="1"/>
  <c r="O231" i="13" s="1"/>
  <c r="G231" i="13"/>
  <c r="E231" i="13"/>
  <c r="CG231" i="13" s="1"/>
  <c r="C231" i="13"/>
  <c r="A231" i="13"/>
  <c r="M230" i="13"/>
  <c r="J230" i="13"/>
  <c r="I230" i="13"/>
  <c r="L230" i="13" s="1"/>
  <c r="O230" i="13" s="1"/>
  <c r="R230" i="13" s="1"/>
  <c r="U230" i="13" s="1"/>
  <c r="X230" i="13" s="1"/>
  <c r="AA230" i="13" s="1"/>
  <c r="AD230" i="13" s="1"/>
  <c r="AG230" i="13" s="1"/>
  <c r="AJ230" i="13" s="1"/>
  <c r="AM230" i="13" s="1"/>
  <c r="AP230" i="13" s="1"/>
  <c r="AS230" i="13" s="1"/>
  <c r="AV230" i="13" s="1"/>
  <c r="AY230" i="13" s="1"/>
  <c r="BB230" i="13" s="1"/>
  <c r="BE230" i="13" s="1"/>
  <c r="BH230" i="13" s="1"/>
  <c r="BK230" i="13" s="1"/>
  <c r="BN230" i="13" s="1"/>
  <c r="BQ230" i="13" s="1"/>
  <c r="BT230" i="13" s="1"/>
  <c r="BW230" i="13" s="1"/>
  <c r="BZ230" i="13" s="1"/>
  <c r="CC230" i="13" s="1"/>
  <c r="CF230" i="13" s="1"/>
  <c r="CI230" i="13" s="1"/>
  <c r="CL230" i="13" s="1"/>
  <c r="CO230" i="13" s="1"/>
  <c r="CR230" i="13" s="1"/>
  <c r="CU230" i="13" s="1"/>
  <c r="CX230" i="13" s="1"/>
  <c r="DA230" i="13" s="1"/>
  <c r="DD230" i="13" s="1"/>
  <c r="DG230" i="13" s="1"/>
  <c r="DJ230" i="13" s="1"/>
  <c r="G230" i="13"/>
  <c r="E230" i="13"/>
  <c r="CG230" i="13" s="1"/>
  <c r="C230" i="13"/>
  <c r="A230" i="13"/>
  <c r="M229" i="13"/>
  <c r="J229" i="13"/>
  <c r="I229" i="13"/>
  <c r="L229" i="13" s="1"/>
  <c r="O229" i="13" s="1"/>
  <c r="R229" i="13" s="1"/>
  <c r="U229" i="13" s="1"/>
  <c r="X229" i="13" s="1"/>
  <c r="AA229" i="13" s="1"/>
  <c r="AD229" i="13" s="1"/>
  <c r="AG229" i="13" s="1"/>
  <c r="AJ229" i="13" s="1"/>
  <c r="AM229" i="13" s="1"/>
  <c r="AP229" i="13" s="1"/>
  <c r="AS229" i="13" s="1"/>
  <c r="AV229" i="13" s="1"/>
  <c r="AY229" i="13" s="1"/>
  <c r="BB229" i="13" s="1"/>
  <c r="BE229" i="13" s="1"/>
  <c r="BH229" i="13" s="1"/>
  <c r="BK229" i="13" s="1"/>
  <c r="BN229" i="13" s="1"/>
  <c r="BQ229" i="13" s="1"/>
  <c r="BT229" i="13" s="1"/>
  <c r="BW229" i="13" s="1"/>
  <c r="BZ229" i="13" s="1"/>
  <c r="CC229" i="13" s="1"/>
  <c r="CF229" i="13" s="1"/>
  <c r="CI229" i="13" s="1"/>
  <c r="CL229" i="13" s="1"/>
  <c r="CO229" i="13" s="1"/>
  <c r="CR229" i="13" s="1"/>
  <c r="CU229" i="13" s="1"/>
  <c r="CX229" i="13" s="1"/>
  <c r="DA229" i="13" s="1"/>
  <c r="DD229" i="13" s="1"/>
  <c r="DG229" i="13" s="1"/>
  <c r="DJ229" i="13" s="1"/>
  <c r="G229" i="13"/>
  <c r="E229" i="13"/>
  <c r="CD229" i="13" s="1"/>
  <c r="C229" i="13"/>
  <c r="A229" i="13"/>
  <c r="M228" i="13"/>
  <c r="J228" i="13"/>
  <c r="I228" i="13"/>
  <c r="L228" i="13" s="1"/>
  <c r="O228" i="13" s="1"/>
  <c r="R228" i="13" s="1"/>
  <c r="U228" i="13" s="1"/>
  <c r="X228" i="13" s="1"/>
  <c r="AA228" i="13" s="1"/>
  <c r="AD228" i="13" s="1"/>
  <c r="AG228" i="13" s="1"/>
  <c r="AJ228" i="13" s="1"/>
  <c r="AM228" i="13" s="1"/>
  <c r="AP228" i="13" s="1"/>
  <c r="AS228" i="13" s="1"/>
  <c r="AV228" i="13" s="1"/>
  <c r="AY228" i="13" s="1"/>
  <c r="BB228" i="13" s="1"/>
  <c r="BE228" i="13" s="1"/>
  <c r="BH228" i="13" s="1"/>
  <c r="BK228" i="13" s="1"/>
  <c r="BN228" i="13" s="1"/>
  <c r="BQ228" i="13" s="1"/>
  <c r="BT228" i="13" s="1"/>
  <c r="BW228" i="13" s="1"/>
  <c r="BZ228" i="13" s="1"/>
  <c r="CC228" i="13" s="1"/>
  <c r="CF228" i="13" s="1"/>
  <c r="CI228" i="13" s="1"/>
  <c r="CL228" i="13" s="1"/>
  <c r="CO228" i="13" s="1"/>
  <c r="CR228" i="13" s="1"/>
  <c r="CU228" i="13" s="1"/>
  <c r="CX228" i="13" s="1"/>
  <c r="DA228" i="13" s="1"/>
  <c r="DD228" i="13" s="1"/>
  <c r="DG228" i="13" s="1"/>
  <c r="DJ228" i="13" s="1"/>
  <c r="G228" i="13"/>
  <c r="E228" i="13"/>
  <c r="CD228" i="13" s="1"/>
  <c r="C228" i="13"/>
  <c r="A228" i="13"/>
  <c r="M227" i="13"/>
  <c r="J227" i="13"/>
  <c r="I227" i="13"/>
  <c r="L227" i="13" s="1"/>
  <c r="O227" i="13" s="1"/>
  <c r="R227" i="13" s="1"/>
  <c r="U227" i="13" s="1"/>
  <c r="X227" i="13" s="1"/>
  <c r="AA227" i="13" s="1"/>
  <c r="AD227" i="13" s="1"/>
  <c r="AG227" i="13" s="1"/>
  <c r="AJ227" i="13" s="1"/>
  <c r="AM227" i="13" s="1"/>
  <c r="AP227" i="13" s="1"/>
  <c r="AS227" i="13" s="1"/>
  <c r="AV227" i="13" s="1"/>
  <c r="AY227" i="13" s="1"/>
  <c r="BB227" i="13" s="1"/>
  <c r="BE227" i="13" s="1"/>
  <c r="BH227" i="13" s="1"/>
  <c r="BK227" i="13" s="1"/>
  <c r="BN227" i="13" s="1"/>
  <c r="BQ227" i="13" s="1"/>
  <c r="BT227" i="13" s="1"/>
  <c r="BW227" i="13" s="1"/>
  <c r="BZ227" i="13" s="1"/>
  <c r="CC227" i="13" s="1"/>
  <c r="CF227" i="13" s="1"/>
  <c r="CI227" i="13" s="1"/>
  <c r="CL227" i="13" s="1"/>
  <c r="CO227" i="13" s="1"/>
  <c r="CR227" i="13" s="1"/>
  <c r="CU227" i="13" s="1"/>
  <c r="CX227" i="13" s="1"/>
  <c r="DA227" i="13" s="1"/>
  <c r="DD227" i="13" s="1"/>
  <c r="DG227" i="13" s="1"/>
  <c r="DJ227" i="13" s="1"/>
  <c r="G227" i="13"/>
  <c r="E227" i="13"/>
  <c r="CD227" i="13" s="1"/>
  <c r="C227" i="13"/>
  <c r="A227" i="13"/>
  <c r="E226" i="13"/>
  <c r="A226" i="13"/>
  <c r="M225" i="13"/>
  <c r="J225" i="13"/>
  <c r="I225" i="13"/>
  <c r="L225" i="13" s="1"/>
  <c r="O225" i="13" s="1"/>
  <c r="R225" i="13" s="1"/>
  <c r="U225" i="13" s="1"/>
  <c r="X225" i="13" s="1"/>
  <c r="AA225" i="13" s="1"/>
  <c r="AD225" i="13" s="1"/>
  <c r="AG225" i="13" s="1"/>
  <c r="AJ225" i="13" s="1"/>
  <c r="AM225" i="13" s="1"/>
  <c r="AP225" i="13" s="1"/>
  <c r="AS225" i="13" s="1"/>
  <c r="AV225" i="13" s="1"/>
  <c r="AY225" i="13" s="1"/>
  <c r="BB225" i="13" s="1"/>
  <c r="BE225" i="13" s="1"/>
  <c r="BH225" i="13" s="1"/>
  <c r="BK225" i="13" s="1"/>
  <c r="BN225" i="13" s="1"/>
  <c r="BQ225" i="13" s="1"/>
  <c r="BT225" i="13" s="1"/>
  <c r="BW225" i="13" s="1"/>
  <c r="BZ225" i="13" s="1"/>
  <c r="CC225" i="13" s="1"/>
  <c r="CF225" i="13" s="1"/>
  <c r="CI225" i="13" s="1"/>
  <c r="CL225" i="13" s="1"/>
  <c r="CO225" i="13" s="1"/>
  <c r="CR225" i="13" s="1"/>
  <c r="CU225" i="13" s="1"/>
  <c r="CX225" i="13" s="1"/>
  <c r="DA225" i="13" s="1"/>
  <c r="DD225" i="13" s="1"/>
  <c r="DG225" i="13" s="1"/>
  <c r="DJ225" i="13" s="1"/>
  <c r="G225" i="13"/>
  <c r="E225" i="13"/>
  <c r="CV225" i="13" s="1"/>
  <c r="C225" i="13"/>
  <c r="A225" i="13"/>
  <c r="M224" i="13"/>
  <c r="J224" i="13"/>
  <c r="I224" i="13"/>
  <c r="L224" i="13" s="1"/>
  <c r="O224" i="13" s="1"/>
  <c r="R224" i="13" s="1"/>
  <c r="U224" i="13" s="1"/>
  <c r="X224" i="13" s="1"/>
  <c r="AA224" i="13" s="1"/>
  <c r="AD224" i="13" s="1"/>
  <c r="AG224" i="13" s="1"/>
  <c r="AJ224" i="13" s="1"/>
  <c r="AM224" i="13" s="1"/>
  <c r="AP224" i="13" s="1"/>
  <c r="AS224" i="13" s="1"/>
  <c r="AV224" i="13" s="1"/>
  <c r="AY224" i="13" s="1"/>
  <c r="BB224" i="13" s="1"/>
  <c r="BE224" i="13" s="1"/>
  <c r="BH224" i="13" s="1"/>
  <c r="BK224" i="13" s="1"/>
  <c r="BN224" i="13" s="1"/>
  <c r="BQ224" i="13" s="1"/>
  <c r="BT224" i="13" s="1"/>
  <c r="BW224" i="13" s="1"/>
  <c r="BZ224" i="13" s="1"/>
  <c r="CC224" i="13" s="1"/>
  <c r="CF224" i="13" s="1"/>
  <c r="CI224" i="13" s="1"/>
  <c r="CL224" i="13" s="1"/>
  <c r="CO224" i="13" s="1"/>
  <c r="CR224" i="13" s="1"/>
  <c r="CU224" i="13" s="1"/>
  <c r="CX224" i="13" s="1"/>
  <c r="DA224" i="13" s="1"/>
  <c r="DD224" i="13" s="1"/>
  <c r="DG224" i="13" s="1"/>
  <c r="DJ224" i="13" s="1"/>
  <c r="G224" i="13"/>
  <c r="E224" i="13"/>
  <c r="CV224" i="13" s="1"/>
  <c r="C224" i="13"/>
  <c r="A224" i="13"/>
  <c r="M223" i="13"/>
  <c r="J223" i="13"/>
  <c r="I223" i="13"/>
  <c r="L223" i="13" s="1"/>
  <c r="O223" i="13" s="1"/>
  <c r="R223" i="13" s="1"/>
  <c r="U223" i="13" s="1"/>
  <c r="X223" i="13" s="1"/>
  <c r="AA223" i="13" s="1"/>
  <c r="AD223" i="13" s="1"/>
  <c r="AG223" i="13" s="1"/>
  <c r="AJ223" i="13" s="1"/>
  <c r="AM223" i="13" s="1"/>
  <c r="AP223" i="13" s="1"/>
  <c r="AS223" i="13" s="1"/>
  <c r="AV223" i="13" s="1"/>
  <c r="AY223" i="13" s="1"/>
  <c r="BB223" i="13" s="1"/>
  <c r="BE223" i="13" s="1"/>
  <c r="BH223" i="13" s="1"/>
  <c r="BK223" i="13" s="1"/>
  <c r="BN223" i="13" s="1"/>
  <c r="BQ223" i="13" s="1"/>
  <c r="BT223" i="13" s="1"/>
  <c r="BW223" i="13" s="1"/>
  <c r="BZ223" i="13" s="1"/>
  <c r="CC223" i="13" s="1"/>
  <c r="CF223" i="13" s="1"/>
  <c r="CI223" i="13" s="1"/>
  <c r="CL223" i="13" s="1"/>
  <c r="CO223" i="13" s="1"/>
  <c r="CR223" i="13" s="1"/>
  <c r="CU223" i="13" s="1"/>
  <c r="CX223" i="13" s="1"/>
  <c r="DA223" i="13" s="1"/>
  <c r="DD223" i="13" s="1"/>
  <c r="DG223" i="13" s="1"/>
  <c r="DJ223" i="13" s="1"/>
  <c r="G223" i="13"/>
  <c r="E223" i="13"/>
  <c r="CV223" i="13" s="1"/>
  <c r="C223" i="13"/>
  <c r="A223" i="13"/>
  <c r="M222" i="13"/>
  <c r="J222" i="13"/>
  <c r="I222" i="13"/>
  <c r="L222" i="13" s="1"/>
  <c r="O222" i="13" s="1"/>
  <c r="R222" i="13" s="1"/>
  <c r="U222" i="13" s="1"/>
  <c r="X222" i="13" s="1"/>
  <c r="AA222" i="13" s="1"/>
  <c r="AD222" i="13" s="1"/>
  <c r="AG222" i="13" s="1"/>
  <c r="AJ222" i="13" s="1"/>
  <c r="AM222" i="13" s="1"/>
  <c r="AP222" i="13" s="1"/>
  <c r="AS222" i="13" s="1"/>
  <c r="AV222" i="13" s="1"/>
  <c r="AY222" i="13" s="1"/>
  <c r="BB222" i="13" s="1"/>
  <c r="BE222" i="13" s="1"/>
  <c r="BH222" i="13" s="1"/>
  <c r="BK222" i="13" s="1"/>
  <c r="BN222" i="13" s="1"/>
  <c r="BQ222" i="13" s="1"/>
  <c r="BT222" i="13" s="1"/>
  <c r="BW222" i="13" s="1"/>
  <c r="BZ222" i="13" s="1"/>
  <c r="CC222" i="13" s="1"/>
  <c r="CF222" i="13" s="1"/>
  <c r="CI222" i="13" s="1"/>
  <c r="CL222" i="13" s="1"/>
  <c r="CO222" i="13" s="1"/>
  <c r="CR222" i="13" s="1"/>
  <c r="CU222" i="13" s="1"/>
  <c r="CX222" i="13" s="1"/>
  <c r="DA222" i="13" s="1"/>
  <c r="DD222" i="13" s="1"/>
  <c r="DG222" i="13" s="1"/>
  <c r="DJ222" i="13" s="1"/>
  <c r="G222" i="13"/>
  <c r="E222" i="13"/>
  <c r="CV222" i="13" s="1"/>
  <c r="C222" i="13"/>
  <c r="A222" i="13"/>
  <c r="E221" i="13"/>
  <c r="A221" i="13"/>
  <c r="M220" i="13"/>
  <c r="J220" i="13"/>
  <c r="I220" i="13"/>
  <c r="L220" i="13" s="1"/>
  <c r="O220" i="13" s="1"/>
  <c r="R220" i="13" s="1"/>
  <c r="U220" i="13" s="1"/>
  <c r="X220" i="13" s="1"/>
  <c r="AA220" i="13" s="1"/>
  <c r="AD220" i="13" s="1"/>
  <c r="AG220" i="13" s="1"/>
  <c r="AJ220" i="13" s="1"/>
  <c r="AM220" i="13" s="1"/>
  <c r="AP220" i="13" s="1"/>
  <c r="AS220" i="13" s="1"/>
  <c r="AV220" i="13" s="1"/>
  <c r="AY220" i="13" s="1"/>
  <c r="BB220" i="13" s="1"/>
  <c r="BE220" i="13" s="1"/>
  <c r="BH220" i="13" s="1"/>
  <c r="BK220" i="13" s="1"/>
  <c r="BN220" i="13" s="1"/>
  <c r="BQ220" i="13" s="1"/>
  <c r="BT220" i="13" s="1"/>
  <c r="BW220" i="13" s="1"/>
  <c r="BZ220" i="13" s="1"/>
  <c r="CC220" i="13" s="1"/>
  <c r="CF220" i="13" s="1"/>
  <c r="CI220" i="13" s="1"/>
  <c r="CL220" i="13" s="1"/>
  <c r="CO220" i="13" s="1"/>
  <c r="CR220" i="13" s="1"/>
  <c r="CU220" i="13" s="1"/>
  <c r="CX220" i="13" s="1"/>
  <c r="DA220" i="13" s="1"/>
  <c r="DD220" i="13" s="1"/>
  <c r="DG220" i="13" s="1"/>
  <c r="DJ220" i="13" s="1"/>
  <c r="G220" i="13"/>
  <c r="E220" i="13"/>
  <c r="DE220" i="13" s="1"/>
  <c r="C220" i="13"/>
  <c r="A220" i="13"/>
  <c r="M219" i="13"/>
  <c r="J219" i="13"/>
  <c r="I219" i="13"/>
  <c r="L219" i="13" s="1"/>
  <c r="O219" i="13" s="1"/>
  <c r="R219" i="13" s="1"/>
  <c r="U219" i="13" s="1"/>
  <c r="X219" i="13" s="1"/>
  <c r="AA219" i="13" s="1"/>
  <c r="AD219" i="13" s="1"/>
  <c r="AG219" i="13" s="1"/>
  <c r="AJ219" i="13" s="1"/>
  <c r="AM219" i="13" s="1"/>
  <c r="AP219" i="13" s="1"/>
  <c r="AS219" i="13" s="1"/>
  <c r="AV219" i="13" s="1"/>
  <c r="AY219" i="13" s="1"/>
  <c r="BB219" i="13" s="1"/>
  <c r="BE219" i="13" s="1"/>
  <c r="BH219" i="13" s="1"/>
  <c r="BK219" i="13" s="1"/>
  <c r="BN219" i="13" s="1"/>
  <c r="BQ219" i="13" s="1"/>
  <c r="BT219" i="13" s="1"/>
  <c r="BW219" i="13" s="1"/>
  <c r="BZ219" i="13" s="1"/>
  <c r="CC219" i="13" s="1"/>
  <c r="CF219" i="13" s="1"/>
  <c r="CI219" i="13" s="1"/>
  <c r="CL219" i="13" s="1"/>
  <c r="CO219" i="13" s="1"/>
  <c r="CR219" i="13" s="1"/>
  <c r="CU219" i="13" s="1"/>
  <c r="CX219" i="13" s="1"/>
  <c r="DA219" i="13" s="1"/>
  <c r="DD219" i="13" s="1"/>
  <c r="DG219" i="13" s="1"/>
  <c r="DJ219" i="13" s="1"/>
  <c r="G219" i="13"/>
  <c r="E219" i="13"/>
  <c r="DB219" i="13" s="1"/>
  <c r="C219" i="13"/>
  <c r="A219" i="13"/>
  <c r="M218" i="13"/>
  <c r="J218" i="13"/>
  <c r="I218" i="13"/>
  <c r="L218" i="13" s="1"/>
  <c r="O218" i="13" s="1"/>
  <c r="R218" i="13" s="1"/>
  <c r="U218" i="13" s="1"/>
  <c r="X218" i="13" s="1"/>
  <c r="AA218" i="13" s="1"/>
  <c r="AD218" i="13" s="1"/>
  <c r="AG218" i="13" s="1"/>
  <c r="AJ218" i="13" s="1"/>
  <c r="AM218" i="13" s="1"/>
  <c r="AP218" i="13" s="1"/>
  <c r="AS218" i="13" s="1"/>
  <c r="AV218" i="13" s="1"/>
  <c r="AY218" i="13" s="1"/>
  <c r="BB218" i="13" s="1"/>
  <c r="BE218" i="13" s="1"/>
  <c r="BH218" i="13" s="1"/>
  <c r="BK218" i="13" s="1"/>
  <c r="BN218" i="13" s="1"/>
  <c r="BQ218" i="13" s="1"/>
  <c r="BT218" i="13" s="1"/>
  <c r="BW218" i="13" s="1"/>
  <c r="BZ218" i="13" s="1"/>
  <c r="CC218" i="13" s="1"/>
  <c r="CF218" i="13" s="1"/>
  <c r="CI218" i="13" s="1"/>
  <c r="CL218" i="13" s="1"/>
  <c r="CO218" i="13" s="1"/>
  <c r="CR218" i="13" s="1"/>
  <c r="CU218" i="13" s="1"/>
  <c r="CX218" i="13" s="1"/>
  <c r="DA218" i="13" s="1"/>
  <c r="DD218" i="13" s="1"/>
  <c r="DG218" i="13" s="1"/>
  <c r="DJ218" i="13" s="1"/>
  <c r="G218" i="13"/>
  <c r="E218" i="13"/>
  <c r="DB218" i="13" s="1"/>
  <c r="C218" i="13"/>
  <c r="A218" i="13"/>
  <c r="M217" i="13"/>
  <c r="J217" i="13"/>
  <c r="I217" i="13"/>
  <c r="L217" i="13" s="1"/>
  <c r="O217" i="13" s="1"/>
  <c r="R217" i="13" s="1"/>
  <c r="U217" i="13" s="1"/>
  <c r="X217" i="13" s="1"/>
  <c r="AA217" i="13" s="1"/>
  <c r="AD217" i="13" s="1"/>
  <c r="AG217" i="13" s="1"/>
  <c r="AJ217" i="13" s="1"/>
  <c r="AM217" i="13" s="1"/>
  <c r="AP217" i="13" s="1"/>
  <c r="AS217" i="13" s="1"/>
  <c r="AV217" i="13" s="1"/>
  <c r="AY217" i="13" s="1"/>
  <c r="BB217" i="13" s="1"/>
  <c r="BE217" i="13" s="1"/>
  <c r="BH217" i="13" s="1"/>
  <c r="BK217" i="13" s="1"/>
  <c r="BN217" i="13" s="1"/>
  <c r="BQ217" i="13" s="1"/>
  <c r="BT217" i="13" s="1"/>
  <c r="BW217" i="13" s="1"/>
  <c r="BZ217" i="13" s="1"/>
  <c r="CC217" i="13" s="1"/>
  <c r="CF217" i="13" s="1"/>
  <c r="CI217" i="13" s="1"/>
  <c r="CL217" i="13" s="1"/>
  <c r="CO217" i="13" s="1"/>
  <c r="CR217" i="13" s="1"/>
  <c r="CU217" i="13" s="1"/>
  <c r="CX217" i="13" s="1"/>
  <c r="DA217" i="13" s="1"/>
  <c r="DD217" i="13" s="1"/>
  <c r="DG217" i="13" s="1"/>
  <c r="DJ217" i="13" s="1"/>
  <c r="G217" i="13"/>
  <c r="E217" i="13"/>
  <c r="DB217" i="13" s="1"/>
  <c r="C217" i="13"/>
  <c r="A217" i="13"/>
  <c r="O216" i="13"/>
  <c r="M216" i="13"/>
  <c r="L216" i="13"/>
  <c r="J216" i="13"/>
  <c r="I216" i="13"/>
  <c r="G216" i="13"/>
  <c r="E216" i="13"/>
  <c r="A216" i="13"/>
  <c r="O215" i="13"/>
  <c r="M215" i="13"/>
  <c r="L215" i="13"/>
  <c r="J215" i="13"/>
  <c r="I215" i="13"/>
  <c r="G215" i="13"/>
  <c r="E215" i="13"/>
  <c r="A215" i="13"/>
  <c r="M214" i="13"/>
  <c r="J214" i="13"/>
  <c r="I214" i="13"/>
  <c r="L214" i="13" s="1"/>
  <c r="O214" i="13" s="1"/>
  <c r="R214" i="13" s="1"/>
  <c r="U214" i="13" s="1"/>
  <c r="X214" i="13" s="1"/>
  <c r="AA214" i="13" s="1"/>
  <c r="AD214" i="13" s="1"/>
  <c r="AG214" i="13" s="1"/>
  <c r="AJ214" i="13" s="1"/>
  <c r="AM214" i="13" s="1"/>
  <c r="AP214" i="13" s="1"/>
  <c r="AS214" i="13" s="1"/>
  <c r="AV214" i="13" s="1"/>
  <c r="AY214" i="13" s="1"/>
  <c r="BB214" i="13" s="1"/>
  <c r="BE214" i="13" s="1"/>
  <c r="BH214" i="13" s="1"/>
  <c r="BK214" i="13" s="1"/>
  <c r="BN214" i="13" s="1"/>
  <c r="BQ214" i="13" s="1"/>
  <c r="BT214" i="13" s="1"/>
  <c r="BW214" i="13" s="1"/>
  <c r="BZ214" i="13" s="1"/>
  <c r="CC214" i="13" s="1"/>
  <c r="CF214" i="13" s="1"/>
  <c r="CI214" i="13" s="1"/>
  <c r="CL214" i="13" s="1"/>
  <c r="CO214" i="13" s="1"/>
  <c r="CR214" i="13" s="1"/>
  <c r="CU214" i="13" s="1"/>
  <c r="CX214" i="13" s="1"/>
  <c r="DA214" i="13" s="1"/>
  <c r="DD214" i="13" s="1"/>
  <c r="DG214" i="13" s="1"/>
  <c r="DJ214" i="13" s="1"/>
  <c r="G214" i="13"/>
  <c r="E214" i="13"/>
  <c r="DE214" i="13" s="1"/>
  <c r="C214" i="13"/>
  <c r="A214" i="13"/>
  <c r="M213" i="13"/>
  <c r="J213" i="13"/>
  <c r="I213" i="13"/>
  <c r="L213" i="13" s="1"/>
  <c r="O213" i="13" s="1"/>
  <c r="R213" i="13" s="1"/>
  <c r="U213" i="13" s="1"/>
  <c r="X213" i="13" s="1"/>
  <c r="AA213" i="13" s="1"/>
  <c r="AD213" i="13" s="1"/>
  <c r="AG213" i="13" s="1"/>
  <c r="AJ213" i="13" s="1"/>
  <c r="AM213" i="13" s="1"/>
  <c r="AP213" i="13" s="1"/>
  <c r="AS213" i="13" s="1"/>
  <c r="AV213" i="13" s="1"/>
  <c r="AY213" i="13" s="1"/>
  <c r="BB213" i="13" s="1"/>
  <c r="BE213" i="13" s="1"/>
  <c r="BH213" i="13" s="1"/>
  <c r="BK213" i="13" s="1"/>
  <c r="BN213" i="13" s="1"/>
  <c r="BQ213" i="13" s="1"/>
  <c r="BT213" i="13" s="1"/>
  <c r="BW213" i="13" s="1"/>
  <c r="BZ213" i="13" s="1"/>
  <c r="CC213" i="13" s="1"/>
  <c r="CF213" i="13" s="1"/>
  <c r="CI213" i="13" s="1"/>
  <c r="CL213" i="13" s="1"/>
  <c r="CO213" i="13" s="1"/>
  <c r="CR213" i="13" s="1"/>
  <c r="CU213" i="13" s="1"/>
  <c r="CX213" i="13" s="1"/>
  <c r="DA213" i="13" s="1"/>
  <c r="DD213" i="13" s="1"/>
  <c r="DG213" i="13" s="1"/>
  <c r="DJ213" i="13" s="1"/>
  <c r="G213" i="13"/>
  <c r="E213" i="13"/>
  <c r="DE213" i="13" s="1"/>
  <c r="C213" i="13"/>
  <c r="A213" i="13"/>
  <c r="M212" i="13"/>
  <c r="J212" i="13"/>
  <c r="I212" i="13"/>
  <c r="L212" i="13" s="1"/>
  <c r="O212" i="13" s="1"/>
  <c r="R212" i="13" s="1"/>
  <c r="U212" i="13" s="1"/>
  <c r="X212" i="13" s="1"/>
  <c r="AA212" i="13" s="1"/>
  <c r="AD212" i="13" s="1"/>
  <c r="AG212" i="13" s="1"/>
  <c r="AJ212" i="13" s="1"/>
  <c r="AM212" i="13" s="1"/>
  <c r="AP212" i="13" s="1"/>
  <c r="AS212" i="13" s="1"/>
  <c r="AV212" i="13" s="1"/>
  <c r="AY212" i="13" s="1"/>
  <c r="BB212" i="13" s="1"/>
  <c r="BE212" i="13" s="1"/>
  <c r="BH212" i="13" s="1"/>
  <c r="BK212" i="13" s="1"/>
  <c r="BN212" i="13" s="1"/>
  <c r="BQ212" i="13" s="1"/>
  <c r="BT212" i="13" s="1"/>
  <c r="BW212" i="13" s="1"/>
  <c r="BZ212" i="13" s="1"/>
  <c r="CC212" i="13" s="1"/>
  <c r="CF212" i="13" s="1"/>
  <c r="CI212" i="13" s="1"/>
  <c r="CL212" i="13" s="1"/>
  <c r="CO212" i="13" s="1"/>
  <c r="CR212" i="13" s="1"/>
  <c r="CU212" i="13" s="1"/>
  <c r="CX212" i="13" s="1"/>
  <c r="DA212" i="13" s="1"/>
  <c r="DD212" i="13" s="1"/>
  <c r="DG212" i="13" s="1"/>
  <c r="DJ212" i="13" s="1"/>
  <c r="G212" i="13"/>
  <c r="E212" i="13"/>
  <c r="DE212" i="13" s="1"/>
  <c r="C212" i="13"/>
  <c r="A212" i="13"/>
  <c r="M211" i="13"/>
  <c r="J211" i="13"/>
  <c r="I211" i="13"/>
  <c r="L211" i="13" s="1"/>
  <c r="O211" i="13" s="1"/>
  <c r="R211" i="13" s="1"/>
  <c r="U211" i="13" s="1"/>
  <c r="X211" i="13" s="1"/>
  <c r="AA211" i="13" s="1"/>
  <c r="AD211" i="13" s="1"/>
  <c r="AG211" i="13" s="1"/>
  <c r="AJ211" i="13" s="1"/>
  <c r="AM211" i="13" s="1"/>
  <c r="AP211" i="13" s="1"/>
  <c r="AS211" i="13" s="1"/>
  <c r="AV211" i="13" s="1"/>
  <c r="AY211" i="13" s="1"/>
  <c r="BB211" i="13" s="1"/>
  <c r="BE211" i="13" s="1"/>
  <c r="BH211" i="13" s="1"/>
  <c r="BK211" i="13" s="1"/>
  <c r="BN211" i="13" s="1"/>
  <c r="BQ211" i="13" s="1"/>
  <c r="BT211" i="13" s="1"/>
  <c r="BW211" i="13" s="1"/>
  <c r="BZ211" i="13" s="1"/>
  <c r="CC211" i="13" s="1"/>
  <c r="CF211" i="13" s="1"/>
  <c r="CI211" i="13" s="1"/>
  <c r="CL211" i="13" s="1"/>
  <c r="CO211" i="13" s="1"/>
  <c r="CR211" i="13" s="1"/>
  <c r="CU211" i="13" s="1"/>
  <c r="CX211" i="13" s="1"/>
  <c r="DA211" i="13" s="1"/>
  <c r="DD211" i="13" s="1"/>
  <c r="DG211" i="13" s="1"/>
  <c r="DJ211" i="13" s="1"/>
  <c r="G211" i="13"/>
  <c r="E211" i="13"/>
  <c r="DE211" i="13" s="1"/>
  <c r="C211" i="13"/>
  <c r="A211" i="13"/>
  <c r="M210" i="13"/>
  <c r="J210" i="13"/>
  <c r="I210" i="13"/>
  <c r="L210" i="13" s="1"/>
  <c r="O210" i="13" s="1"/>
  <c r="R210" i="13" s="1"/>
  <c r="U210" i="13" s="1"/>
  <c r="X210" i="13" s="1"/>
  <c r="AA210" i="13" s="1"/>
  <c r="AD210" i="13" s="1"/>
  <c r="AG210" i="13" s="1"/>
  <c r="AJ210" i="13" s="1"/>
  <c r="AM210" i="13" s="1"/>
  <c r="AP210" i="13" s="1"/>
  <c r="AS210" i="13" s="1"/>
  <c r="AV210" i="13" s="1"/>
  <c r="AY210" i="13" s="1"/>
  <c r="BB210" i="13" s="1"/>
  <c r="BE210" i="13" s="1"/>
  <c r="BH210" i="13" s="1"/>
  <c r="BK210" i="13" s="1"/>
  <c r="BN210" i="13" s="1"/>
  <c r="BQ210" i="13" s="1"/>
  <c r="BT210" i="13" s="1"/>
  <c r="BW210" i="13" s="1"/>
  <c r="BZ210" i="13" s="1"/>
  <c r="CC210" i="13" s="1"/>
  <c r="CF210" i="13" s="1"/>
  <c r="CI210" i="13" s="1"/>
  <c r="CL210" i="13" s="1"/>
  <c r="CO210" i="13" s="1"/>
  <c r="CR210" i="13" s="1"/>
  <c r="CU210" i="13" s="1"/>
  <c r="CX210" i="13" s="1"/>
  <c r="DA210" i="13" s="1"/>
  <c r="DD210" i="13" s="1"/>
  <c r="DG210" i="13" s="1"/>
  <c r="DJ210" i="13" s="1"/>
  <c r="G210" i="13"/>
  <c r="E210" i="13"/>
  <c r="DB210" i="13" s="1"/>
  <c r="C210" i="13"/>
  <c r="A210" i="13"/>
  <c r="M209" i="13"/>
  <c r="J209" i="13"/>
  <c r="I209" i="13"/>
  <c r="L209" i="13" s="1"/>
  <c r="O209" i="13" s="1"/>
  <c r="R209" i="13" s="1"/>
  <c r="U209" i="13" s="1"/>
  <c r="X209" i="13" s="1"/>
  <c r="AA209" i="13" s="1"/>
  <c r="AD209" i="13" s="1"/>
  <c r="AG209" i="13" s="1"/>
  <c r="AJ209" i="13" s="1"/>
  <c r="AM209" i="13" s="1"/>
  <c r="AP209" i="13" s="1"/>
  <c r="AS209" i="13" s="1"/>
  <c r="AV209" i="13" s="1"/>
  <c r="AY209" i="13" s="1"/>
  <c r="BB209" i="13" s="1"/>
  <c r="BE209" i="13" s="1"/>
  <c r="BH209" i="13" s="1"/>
  <c r="BK209" i="13" s="1"/>
  <c r="BN209" i="13" s="1"/>
  <c r="BQ209" i="13" s="1"/>
  <c r="BT209" i="13" s="1"/>
  <c r="BW209" i="13" s="1"/>
  <c r="BZ209" i="13" s="1"/>
  <c r="CC209" i="13" s="1"/>
  <c r="CF209" i="13" s="1"/>
  <c r="CI209" i="13" s="1"/>
  <c r="CL209" i="13" s="1"/>
  <c r="CO209" i="13" s="1"/>
  <c r="CR209" i="13" s="1"/>
  <c r="CU209" i="13" s="1"/>
  <c r="CX209" i="13" s="1"/>
  <c r="DA209" i="13" s="1"/>
  <c r="DD209" i="13" s="1"/>
  <c r="DG209" i="13" s="1"/>
  <c r="DJ209" i="13" s="1"/>
  <c r="G209" i="13"/>
  <c r="E209" i="13"/>
  <c r="DB209" i="13" s="1"/>
  <c r="C209" i="13"/>
  <c r="A209" i="13"/>
  <c r="M208" i="13"/>
  <c r="J208" i="13"/>
  <c r="I208" i="13"/>
  <c r="L208" i="13" s="1"/>
  <c r="O208" i="13" s="1"/>
  <c r="R208" i="13" s="1"/>
  <c r="U208" i="13" s="1"/>
  <c r="X208" i="13" s="1"/>
  <c r="AA208" i="13" s="1"/>
  <c r="AD208" i="13" s="1"/>
  <c r="AG208" i="13" s="1"/>
  <c r="AJ208" i="13" s="1"/>
  <c r="AM208" i="13" s="1"/>
  <c r="AP208" i="13" s="1"/>
  <c r="AS208" i="13" s="1"/>
  <c r="AV208" i="13" s="1"/>
  <c r="AY208" i="13" s="1"/>
  <c r="BB208" i="13" s="1"/>
  <c r="BE208" i="13" s="1"/>
  <c r="BH208" i="13" s="1"/>
  <c r="BK208" i="13" s="1"/>
  <c r="BN208" i="13" s="1"/>
  <c r="BQ208" i="13" s="1"/>
  <c r="BT208" i="13" s="1"/>
  <c r="BW208" i="13" s="1"/>
  <c r="BZ208" i="13" s="1"/>
  <c r="CC208" i="13" s="1"/>
  <c r="CF208" i="13" s="1"/>
  <c r="CI208" i="13" s="1"/>
  <c r="CL208" i="13" s="1"/>
  <c r="CO208" i="13" s="1"/>
  <c r="CR208" i="13" s="1"/>
  <c r="CU208" i="13" s="1"/>
  <c r="CX208" i="13" s="1"/>
  <c r="DA208" i="13" s="1"/>
  <c r="DD208" i="13" s="1"/>
  <c r="DG208" i="13" s="1"/>
  <c r="DJ208" i="13" s="1"/>
  <c r="G208" i="13"/>
  <c r="E208" i="13"/>
  <c r="DB208" i="13" s="1"/>
  <c r="C208" i="13"/>
  <c r="A208" i="13"/>
  <c r="O207" i="13"/>
  <c r="M207" i="13"/>
  <c r="L207" i="13"/>
  <c r="J207" i="13"/>
  <c r="I207" i="13"/>
  <c r="G207" i="13"/>
  <c r="E207" i="13"/>
  <c r="A207" i="13"/>
  <c r="M206" i="13"/>
  <c r="J206" i="13"/>
  <c r="I206" i="13"/>
  <c r="L206" i="13" s="1"/>
  <c r="O206" i="13" s="1"/>
  <c r="R206" i="13" s="1"/>
  <c r="U206" i="13" s="1"/>
  <c r="X206" i="13" s="1"/>
  <c r="AA206" i="13" s="1"/>
  <c r="AD206" i="13" s="1"/>
  <c r="AG206" i="13" s="1"/>
  <c r="AJ206" i="13" s="1"/>
  <c r="AM206" i="13" s="1"/>
  <c r="AP206" i="13" s="1"/>
  <c r="AS206" i="13" s="1"/>
  <c r="AV206" i="13" s="1"/>
  <c r="AY206" i="13" s="1"/>
  <c r="BB206" i="13" s="1"/>
  <c r="BE206" i="13" s="1"/>
  <c r="BH206" i="13" s="1"/>
  <c r="BK206" i="13" s="1"/>
  <c r="BN206" i="13" s="1"/>
  <c r="BQ206" i="13" s="1"/>
  <c r="BT206" i="13" s="1"/>
  <c r="BW206" i="13" s="1"/>
  <c r="BZ206" i="13" s="1"/>
  <c r="CC206" i="13" s="1"/>
  <c r="CF206" i="13" s="1"/>
  <c r="CI206" i="13" s="1"/>
  <c r="CL206" i="13" s="1"/>
  <c r="CO206" i="13" s="1"/>
  <c r="CR206" i="13" s="1"/>
  <c r="CU206" i="13" s="1"/>
  <c r="CX206" i="13" s="1"/>
  <c r="DA206" i="13" s="1"/>
  <c r="DD206" i="13" s="1"/>
  <c r="DG206" i="13" s="1"/>
  <c r="DJ206" i="13" s="1"/>
  <c r="G206" i="13"/>
  <c r="E206" i="13"/>
  <c r="CY206" i="13" s="1"/>
  <c r="C206" i="13"/>
  <c r="A206" i="13"/>
  <c r="M205" i="13"/>
  <c r="J205" i="13"/>
  <c r="I205" i="13"/>
  <c r="L205" i="13" s="1"/>
  <c r="O205" i="13" s="1"/>
  <c r="R205" i="13" s="1"/>
  <c r="U205" i="13" s="1"/>
  <c r="X205" i="13" s="1"/>
  <c r="AA205" i="13" s="1"/>
  <c r="AD205" i="13" s="1"/>
  <c r="AG205" i="13" s="1"/>
  <c r="AJ205" i="13" s="1"/>
  <c r="AM205" i="13" s="1"/>
  <c r="AP205" i="13" s="1"/>
  <c r="AS205" i="13" s="1"/>
  <c r="AV205" i="13" s="1"/>
  <c r="AY205" i="13" s="1"/>
  <c r="BB205" i="13" s="1"/>
  <c r="BE205" i="13" s="1"/>
  <c r="BH205" i="13" s="1"/>
  <c r="BK205" i="13" s="1"/>
  <c r="BN205" i="13" s="1"/>
  <c r="BQ205" i="13" s="1"/>
  <c r="BT205" i="13" s="1"/>
  <c r="BW205" i="13" s="1"/>
  <c r="BZ205" i="13" s="1"/>
  <c r="CC205" i="13" s="1"/>
  <c r="CF205" i="13" s="1"/>
  <c r="CI205" i="13" s="1"/>
  <c r="CL205" i="13" s="1"/>
  <c r="CO205" i="13" s="1"/>
  <c r="CR205" i="13" s="1"/>
  <c r="CU205" i="13" s="1"/>
  <c r="CX205" i="13" s="1"/>
  <c r="DA205" i="13" s="1"/>
  <c r="DD205" i="13" s="1"/>
  <c r="DG205" i="13" s="1"/>
  <c r="DJ205" i="13" s="1"/>
  <c r="G205" i="13"/>
  <c r="E205" i="13"/>
  <c r="CY205" i="13" s="1"/>
  <c r="C205" i="13"/>
  <c r="A205" i="13"/>
  <c r="O204" i="13"/>
  <c r="M204" i="13"/>
  <c r="L204" i="13"/>
  <c r="J204" i="13"/>
  <c r="I204" i="13"/>
  <c r="G204" i="13"/>
  <c r="E204" i="13"/>
  <c r="A204" i="13"/>
  <c r="O203" i="13"/>
  <c r="M203" i="13"/>
  <c r="L203" i="13"/>
  <c r="J203" i="13"/>
  <c r="I203" i="13"/>
  <c r="G203" i="13"/>
  <c r="E203" i="13"/>
  <c r="A203" i="13"/>
  <c r="M202" i="13"/>
  <c r="J202" i="13"/>
  <c r="I202" i="13"/>
  <c r="L202" i="13" s="1"/>
  <c r="O202" i="13" s="1"/>
  <c r="R202" i="13" s="1"/>
  <c r="U202" i="13" s="1"/>
  <c r="X202" i="13" s="1"/>
  <c r="AA202" i="13" s="1"/>
  <c r="AD202" i="13" s="1"/>
  <c r="AG202" i="13" s="1"/>
  <c r="AJ202" i="13" s="1"/>
  <c r="AM202" i="13" s="1"/>
  <c r="AP202" i="13" s="1"/>
  <c r="AS202" i="13" s="1"/>
  <c r="AV202" i="13" s="1"/>
  <c r="AY202" i="13" s="1"/>
  <c r="BB202" i="13" s="1"/>
  <c r="BE202" i="13" s="1"/>
  <c r="BH202" i="13" s="1"/>
  <c r="BK202" i="13" s="1"/>
  <c r="BN202" i="13" s="1"/>
  <c r="BQ202" i="13" s="1"/>
  <c r="BT202" i="13" s="1"/>
  <c r="BW202" i="13" s="1"/>
  <c r="BZ202" i="13" s="1"/>
  <c r="CC202" i="13" s="1"/>
  <c r="CF202" i="13" s="1"/>
  <c r="CI202" i="13" s="1"/>
  <c r="CL202" i="13" s="1"/>
  <c r="CO202" i="13" s="1"/>
  <c r="CR202" i="13" s="1"/>
  <c r="CU202" i="13" s="1"/>
  <c r="CX202" i="13" s="1"/>
  <c r="DA202" i="13" s="1"/>
  <c r="DD202" i="13" s="1"/>
  <c r="DG202" i="13" s="1"/>
  <c r="DJ202" i="13" s="1"/>
  <c r="G202" i="13"/>
  <c r="E202" i="13"/>
  <c r="DE202" i="13" s="1"/>
  <c r="C202" i="13"/>
  <c r="A202" i="13"/>
  <c r="M201" i="13"/>
  <c r="J201" i="13"/>
  <c r="I201" i="13"/>
  <c r="L201" i="13" s="1"/>
  <c r="O201" i="13" s="1"/>
  <c r="R201" i="13" s="1"/>
  <c r="U201" i="13" s="1"/>
  <c r="X201" i="13" s="1"/>
  <c r="AA201" i="13" s="1"/>
  <c r="AD201" i="13" s="1"/>
  <c r="AG201" i="13" s="1"/>
  <c r="AJ201" i="13" s="1"/>
  <c r="AM201" i="13" s="1"/>
  <c r="AP201" i="13" s="1"/>
  <c r="AS201" i="13" s="1"/>
  <c r="AV201" i="13" s="1"/>
  <c r="AY201" i="13" s="1"/>
  <c r="BB201" i="13" s="1"/>
  <c r="BE201" i="13" s="1"/>
  <c r="BH201" i="13" s="1"/>
  <c r="BK201" i="13" s="1"/>
  <c r="BN201" i="13" s="1"/>
  <c r="BQ201" i="13" s="1"/>
  <c r="BT201" i="13" s="1"/>
  <c r="BW201" i="13" s="1"/>
  <c r="BZ201" i="13" s="1"/>
  <c r="CC201" i="13" s="1"/>
  <c r="CF201" i="13" s="1"/>
  <c r="CI201" i="13" s="1"/>
  <c r="CL201" i="13" s="1"/>
  <c r="CO201" i="13" s="1"/>
  <c r="CR201" i="13" s="1"/>
  <c r="CU201" i="13" s="1"/>
  <c r="CX201" i="13" s="1"/>
  <c r="DA201" i="13" s="1"/>
  <c r="DD201" i="13" s="1"/>
  <c r="DG201" i="13" s="1"/>
  <c r="DJ201" i="13" s="1"/>
  <c r="G201" i="13"/>
  <c r="E201" i="13"/>
  <c r="DE201" i="13" s="1"/>
  <c r="C201" i="13"/>
  <c r="A201" i="13"/>
  <c r="M200" i="13"/>
  <c r="J200" i="13"/>
  <c r="I200" i="13"/>
  <c r="L200" i="13" s="1"/>
  <c r="O200" i="13" s="1"/>
  <c r="R200" i="13" s="1"/>
  <c r="U200" i="13" s="1"/>
  <c r="X200" i="13" s="1"/>
  <c r="AA200" i="13" s="1"/>
  <c r="AD200" i="13" s="1"/>
  <c r="AG200" i="13" s="1"/>
  <c r="AJ200" i="13" s="1"/>
  <c r="AM200" i="13" s="1"/>
  <c r="AP200" i="13" s="1"/>
  <c r="AS200" i="13" s="1"/>
  <c r="AV200" i="13" s="1"/>
  <c r="AY200" i="13" s="1"/>
  <c r="BB200" i="13" s="1"/>
  <c r="BE200" i="13" s="1"/>
  <c r="BH200" i="13" s="1"/>
  <c r="BK200" i="13" s="1"/>
  <c r="BN200" i="13" s="1"/>
  <c r="BQ200" i="13" s="1"/>
  <c r="BT200" i="13" s="1"/>
  <c r="BW200" i="13" s="1"/>
  <c r="BZ200" i="13" s="1"/>
  <c r="CC200" i="13" s="1"/>
  <c r="CF200" i="13" s="1"/>
  <c r="CI200" i="13" s="1"/>
  <c r="CL200" i="13" s="1"/>
  <c r="CO200" i="13" s="1"/>
  <c r="CR200" i="13" s="1"/>
  <c r="CU200" i="13" s="1"/>
  <c r="CX200" i="13" s="1"/>
  <c r="DA200" i="13" s="1"/>
  <c r="DD200" i="13" s="1"/>
  <c r="DG200" i="13" s="1"/>
  <c r="DJ200" i="13" s="1"/>
  <c r="G200" i="13"/>
  <c r="E200" i="13"/>
  <c r="CP200" i="13" s="1"/>
  <c r="C200" i="13"/>
  <c r="A200" i="13"/>
  <c r="M199" i="13"/>
  <c r="J199" i="13"/>
  <c r="I199" i="13"/>
  <c r="L199" i="13" s="1"/>
  <c r="O199" i="13" s="1"/>
  <c r="R199" i="13" s="1"/>
  <c r="U199" i="13" s="1"/>
  <c r="X199" i="13" s="1"/>
  <c r="AA199" i="13" s="1"/>
  <c r="AD199" i="13" s="1"/>
  <c r="AG199" i="13" s="1"/>
  <c r="AJ199" i="13" s="1"/>
  <c r="AM199" i="13" s="1"/>
  <c r="AP199" i="13" s="1"/>
  <c r="AS199" i="13" s="1"/>
  <c r="AV199" i="13" s="1"/>
  <c r="AY199" i="13" s="1"/>
  <c r="BB199" i="13" s="1"/>
  <c r="BE199" i="13" s="1"/>
  <c r="BH199" i="13" s="1"/>
  <c r="BK199" i="13" s="1"/>
  <c r="BN199" i="13" s="1"/>
  <c r="BQ199" i="13" s="1"/>
  <c r="BT199" i="13" s="1"/>
  <c r="BW199" i="13" s="1"/>
  <c r="BZ199" i="13" s="1"/>
  <c r="CC199" i="13" s="1"/>
  <c r="CF199" i="13" s="1"/>
  <c r="CI199" i="13" s="1"/>
  <c r="CL199" i="13" s="1"/>
  <c r="CO199" i="13" s="1"/>
  <c r="CR199" i="13" s="1"/>
  <c r="CU199" i="13" s="1"/>
  <c r="CX199" i="13" s="1"/>
  <c r="DA199" i="13" s="1"/>
  <c r="DD199" i="13" s="1"/>
  <c r="DG199" i="13" s="1"/>
  <c r="DJ199" i="13" s="1"/>
  <c r="G199" i="13"/>
  <c r="E199" i="13"/>
  <c r="CP199" i="13" s="1"/>
  <c r="C199" i="13"/>
  <c r="A199" i="13"/>
  <c r="M198" i="13"/>
  <c r="J198" i="13"/>
  <c r="I198" i="13"/>
  <c r="L198" i="13" s="1"/>
  <c r="O198" i="13" s="1"/>
  <c r="R198" i="13" s="1"/>
  <c r="U198" i="13" s="1"/>
  <c r="X198" i="13" s="1"/>
  <c r="AA198" i="13" s="1"/>
  <c r="AD198" i="13" s="1"/>
  <c r="AG198" i="13" s="1"/>
  <c r="AJ198" i="13" s="1"/>
  <c r="AM198" i="13" s="1"/>
  <c r="AP198" i="13" s="1"/>
  <c r="AS198" i="13" s="1"/>
  <c r="AV198" i="13" s="1"/>
  <c r="AY198" i="13" s="1"/>
  <c r="BB198" i="13" s="1"/>
  <c r="BE198" i="13" s="1"/>
  <c r="BH198" i="13" s="1"/>
  <c r="BK198" i="13" s="1"/>
  <c r="BN198" i="13" s="1"/>
  <c r="BQ198" i="13" s="1"/>
  <c r="BT198" i="13" s="1"/>
  <c r="BW198" i="13" s="1"/>
  <c r="BZ198" i="13" s="1"/>
  <c r="CC198" i="13" s="1"/>
  <c r="CF198" i="13" s="1"/>
  <c r="CI198" i="13" s="1"/>
  <c r="CL198" i="13" s="1"/>
  <c r="CO198" i="13" s="1"/>
  <c r="CR198" i="13" s="1"/>
  <c r="CU198" i="13" s="1"/>
  <c r="CX198" i="13" s="1"/>
  <c r="DA198" i="13" s="1"/>
  <c r="DD198" i="13" s="1"/>
  <c r="DG198" i="13" s="1"/>
  <c r="DJ198" i="13" s="1"/>
  <c r="G198" i="13"/>
  <c r="E198" i="13"/>
  <c r="CP198" i="13" s="1"/>
  <c r="C198" i="13"/>
  <c r="A198" i="13"/>
  <c r="M197" i="13"/>
  <c r="J197" i="13"/>
  <c r="I197" i="13"/>
  <c r="L197" i="13" s="1"/>
  <c r="O197" i="13" s="1"/>
  <c r="R197" i="13" s="1"/>
  <c r="U197" i="13" s="1"/>
  <c r="X197" i="13" s="1"/>
  <c r="AA197" i="13" s="1"/>
  <c r="AD197" i="13" s="1"/>
  <c r="AG197" i="13" s="1"/>
  <c r="AJ197" i="13" s="1"/>
  <c r="AM197" i="13" s="1"/>
  <c r="AP197" i="13" s="1"/>
  <c r="AS197" i="13" s="1"/>
  <c r="AV197" i="13" s="1"/>
  <c r="AY197" i="13" s="1"/>
  <c r="BB197" i="13" s="1"/>
  <c r="BE197" i="13" s="1"/>
  <c r="BH197" i="13" s="1"/>
  <c r="BK197" i="13" s="1"/>
  <c r="BN197" i="13" s="1"/>
  <c r="BQ197" i="13" s="1"/>
  <c r="BT197" i="13" s="1"/>
  <c r="BW197" i="13" s="1"/>
  <c r="BZ197" i="13" s="1"/>
  <c r="CC197" i="13" s="1"/>
  <c r="CF197" i="13" s="1"/>
  <c r="CI197" i="13" s="1"/>
  <c r="CL197" i="13" s="1"/>
  <c r="CO197" i="13" s="1"/>
  <c r="CR197" i="13" s="1"/>
  <c r="CU197" i="13" s="1"/>
  <c r="CX197" i="13" s="1"/>
  <c r="DA197" i="13" s="1"/>
  <c r="DD197" i="13" s="1"/>
  <c r="DG197" i="13" s="1"/>
  <c r="DJ197" i="13" s="1"/>
  <c r="G197" i="13"/>
  <c r="E197" i="13"/>
  <c r="CP197" i="13" s="1"/>
  <c r="C197" i="13"/>
  <c r="A197" i="13"/>
  <c r="M196" i="13"/>
  <c r="J196" i="13"/>
  <c r="I196" i="13"/>
  <c r="L196" i="13" s="1"/>
  <c r="O196" i="13" s="1"/>
  <c r="R196" i="13" s="1"/>
  <c r="U196" i="13" s="1"/>
  <c r="X196" i="13" s="1"/>
  <c r="AA196" i="13" s="1"/>
  <c r="AD196" i="13" s="1"/>
  <c r="AG196" i="13" s="1"/>
  <c r="AJ196" i="13" s="1"/>
  <c r="AM196" i="13" s="1"/>
  <c r="AP196" i="13" s="1"/>
  <c r="AS196" i="13" s="1"/>
  <c r="AV196" i="13" s="1"/>
  <c r="AY196" i="13" s="1"/>
  <c r="BB196" i="13" s="1"/>
  <c r="BE196" i="13" s="1"/>
  <c r="BH196" i="13" s="1"/>
  <c r="BK196" i="13" s="1"/>
  <c r="BN196" i="13" s="1"/>
  <c r="BQ196" i="13" s="1"/>
  <c r="BT196" i="13" s="1"/>
  <c r="BW196" i="13" s="1"/>
  <c r="BZ196" i="13" s="1"/>
  <c r="CC196" i="13" s="1"/>
  <c r="CF196" i="13" s="1"/>
  <c r="CI196" i="13" s="1"/>
  <c r="CL196" i="13" s="1"/>
  <c r="CO196" i="13" s="1"/>
  <c r="CR196" i="13" s="1"/>
  <c r="CU196" i="13" s="1"/>
  <c r="CX196" i="13" s="1"/>
  <c r="DA196" i="13" s="1"/>
  <c r="DD196" i="13" s="1"/>
  <c r="DG196" i="13" s="1"/>
  <c r="DJ196" i="13" s="1"/>
  <c r="G196" i="13"/>
  <c r="E196" i="13"/>
  <c r="CP196" i="13" s="1"/>
  <c r="C196" i="13"/>
  <c r="A196" i="13"/>
  <c r="O195" i="13"/>
  <c r="M195" i="13"/>
  <c r="L195" i="13"/>
  <c r="J195" i="13"/>
  <c r="I195" i="13"/>
  <c r="G195" i="13"/>
  <c r="E195" i="13"/>
  <c r="A195" i="13"/>
  <c r="M194" i="13"/>
  <c r="J194" i="13"/>
  <c r="I194" i="13"/>
  <c r="L194" i="13" s="1"/>
  <c r="O194" i="13" s="1"/>
  <c r="R194" i="13" s="1"/>
  <c r="U194" i="13" s="1"/>
  <c r="X194" i="13" s="1"/>
  <c r="AA194" i="13" s="1"/>
  <c r="AD194" i="13" s="1"/>
  <c r="AG194" i="13" s="1"/>
  <c r="AJ194" i="13" s="1"/>
  <c r="AM194" i="13" s="1"/>
  <c r="AP194" i="13" s="1"/>
  <c r="AS194" i="13" s="1"/>
  <c r="AV194" i="13" s="1"/>
  <c r="AY194" i="13" s="1"/>
  <c r="BB194" i="13" s="1"/>
  <c r="BE194" i="13" s="1"/>
  <c r="BH194" i="13" s="1"/>
  <c r="BK194" i="13" s="1"/>
  <c r="BN194" i="13" s="1"/>
  <c r="BQ194" i="13" s="1"/>
  <c r="BT194" i="13" s="1"/>
  <c r="BW194" i="13" s="1"/>
  <c r="BZ194" i="13" s="1"/>
  <c r="CC194" i="13" s="1"/>
  <c r="CF194" i="13" s="1"/>
  <c r="CI194" i="13" s="1"/>
  <c r="CL194" i="13" s="1"/>
  <c r="CO194" i="13" s="1"/>
  <c r="CR194" i="13" s="1"/>
  <c r="CU194" i="13" s="1"/>
  <c r="CX194" i="13" s="1"/>
  <c r="DA194" i="13" s="1"/>
  <c r="DD194" i="13" s="1"/>
  <c r="DG194" i="13" s="1"/>
  <c r="DJ194" i="13" s="1"/>
  <c r="G194" i="13"/>
  <c r="E194" i="13"/>
  <c r="CP194" i="13" s="1"/>
  <c r="C194" i="13"/>
  <c r="A194" i="13"/>
  <c r="M193" i="13"/>
  <c r="J193" i="13"/>
  <c r="I193" i="13"/>
  <c r="L193" i="13" s="1"/>
  <c r="O193" i="13" s="1"/>
  <c r="R193" i="13" s="1"/>
  <c r="U193" i="13" s="1"/>
  <c r="X193" i="13" s="1"/>
  <c r="AA193" i="13" s="1"/>
  <c r="AD193" i="13" s="1"/>
  <c r="AG193" i="13" s="1"/>
  <c r="AJ193" i="13" s="1"/>
  <c r="AM193" i="13" s="1"/>
  <c r="AP193" i="13" s="1"/>
  <c r="AS193" i="13" s="1"/>
  <c r="AV193" i="13" s="1"/>
  <c r="AY193" i="13" s="1"/>
  <c r="BB193" i="13" s="1"/>
  <c r="BE193" i="13" s="1"/>
  <c r="BH193" i="13" s="1"/>
  <c r="BK193" i="13" s="1"/>
  <c r="BN193" i="13" s="1"/>
  <c r="BQ193" i="13" s="1"/>
  <c r="BT193" i="13" s="1"/>
  <c r="BW193" i="13" s="1"/>
  <c r="BZ193" i="13" s="1"/>
  <c r="CC193" i="13" s="1"/>
  <c r="CF193" i="13" s="1"/>
  <c r="CI193" i="13" s="1"/>
  <c r="CL193" i="13" s="1"/>
  <c r="CO193" i="13" s="1"/>
  <c r="CR193" i="13" s="1"/>
  <c r="CU193" i="13" s="1"/>
  <c r="CX193" i="13" s="1"/>
  <c r="DA193" i="13" s="1"/>
  <c r="DD193" i="13" s="1"/>
  <c r="DG193" i="13" s="1"/>
  <c r="DJ193" i="13" s="1"/>
  <c r="G193" i="13"/>
  <c r="E193" i="13"/>
  <c r="CP193" i="13" s="1"/>
  <c r="C193" i="13"/>
  <c r="A193" i="13"/>
  <c r="M192" i="13"/>
  <c r="J192" i="13"/>
  <c r="I192" i="13"/>
  <c r="L192" i="13" s="1"/>
  <c r="O192" i="13" s="1"/>
  <c r="R192" i="13" s="1"/>
  <c r="U192" i="13" s="1"/>
  <c r="X192" i="13" s="1"/>
  <c r="AA192" i="13" s="1"/>
  <c r="AD192" i="13" s="1"/>
  <c r="AG192" i="13" s="1"/>
  <c r="AJ192" i="13" s="1"/>
  <c r="AM192" i="13" s="1"/>
  <c r="AP192" i="13" s="1"/>
  <c r="AS192" i="13" s="1"/>
  <c r="AV192" i="13" s="1"/>
  <c r="AY192" i="13" s="1"/>
  <c r="BB192" i="13" s="1"/>
  <c r="BE192" i="13" s="1"/>
  <c r="BH192" i="13" s="1"/>
  <c r="BK192" i="13" s="1"/>
  <c r="BN192" i="13" s="1"/>
  <c r="BQ192" i="13" s="1"/>
  <c r="BT192" i="13" s="1"/>
  <c r="BW192" i="13" s="1"/>
  <c r="BZ192" i="13" s="1"/>
  <c r="CC192" i="13" s="1"/>
  <c r="CF192" i="13" s="1"/>
  <c r="CI192" i="13" s="1"/>
  <c r="CL192" i="13" s="1"/>
  <c r="CO192" i="13" s="1"/>
  <c r="CR192" i="13" s="1"/>
  <c r="CU192" i="13" s="1"/>
  <c r="CX192" i="13" s="1"/>
  <c r="DA192" i="13" s="1"/>
  <c r="DD192" i="13" s="1"/>
  <c r="DG192" i="13" s="1"/>
  <c r="DJ192" i="13" s="1"/>
  <c r="G192" i="13"/>
  <c r="E192" i="13"/>
  <c r="CP192" i="13" s="1"/>
  <c r="C192" i="13"/>
  <c r="A192" i="13"/>
  <c r="O191" i="13"/>
  <c r="M191" i="13"/>
  <c r="L191" i="13"/>
  <c r="J191" i="13"/>
  <c r="I191" i="13"/>
  <c r="G191" i="13"/>
  <c r="E191" i="13"/>
  <c r="A191" i="13"/>
  <c r="M190" i="13"/>
  <c r="J190" i="13"/>
  <c r="G190" i="13"/>
  <c r="E190" i="13"/>
  <c r="A190" i="13"/>
  <c r="M189" i="13"/>
  <c r="J189" i="13"/>
  <c r="I189" i="13"/>
  <c r="L189" i="13" s="1"/>
  <c r="O189" i="13" s="1"/>
  <c r="R189" i="13" s="1"/>
  <c r="U189" i="13" s="1"/>
  <c r="X189" i="13" s="1"/>
  <c r="AA189" i="13" s="1"/>
  <c r="AD189" i="13" s="1"/>
  <c r="AG189" i="13" s="1"/>
  <c r="AJ189" i="13" s="1"/>
  <c r="AM189" i="13" s="1"/>
  <c r="AP189" i="13" s="1"/>
  <c r="AS189" i="13" s="1"/>
  <c r="AV189" i="13" s="1"/>
  <c r="AY189" i="13" s="1"/>
  <c r="BB189" i="13" s="1"/>
  <c r="BE189" i="13" s="1"/>
  <c r="BH189" i="13" s="1"/>
  <c r="BK189" i="13" s="1"/>
  <c r="BN189" i="13" s="1"/>
  <c r="BQ189" i="13" s="1"/>
  <c r="BT189" i="13" s="1"/>
  <c r="BW189" i="13" s="1"/>
  <c r="BZ189" i="13" s="1"/>
  <c r="CC189" i="13" s="1"/>
  <c r="CF189" i="13" s="1"/>
  <c r="CI189" i="13" s="1"/>
  <c r="CL189" i="13" s="1"/>
  <c r="CO189" i="13" s="1"/>
  <c r="CR189" i="13" s="1"/>
  <c r="CU189" i="13" s="1"/>
  <c r="CX189" i="13" s="1"/>
  <c r="DA189" i="13" s="1"/>
  <c r="DD189" i="13" s="1"/>
  <c r="DG189" i="13" s="1"/>
  <c r="DJ189" i="13" s="1"/>
  <c r="G189" i="13"/>
  <c r="E189" i="13"/>
  <c r="CM189" i="13" s="1"/>
  <c r="C189" i="13"/>
  <c r="A189" i="13"/>
  <c r="M188" i="13"/>
  <c r="J188" i="13"/>
  <c r="I188" i="13"/>
  <c r="L188" i="13" s="1"/>
  <c r="O188" i="13" s="1"/>
  <c r="R188" i="13" s="1"/>
  <c r="U188" i="13" s="1"/>
  <c r="X188" i="13" s="1"/>
  <c r="AA188" i="13" s="1"/>
  <c r="AD188" i="13" s="1"/>
  <c r="AG188" i="13" s="1"/>
  <c r="AJ188" i="13" s="1"/>
  <c r="AM188" i="13" s="1"/>
  <c r="AP188" i="13" s="1"/>
  <c r="AS188" i="13" s="1"/>
  <c r="AV188" i="13" s="1"/>
  <c r="AY188" i="13" s="1"/>
  <c r="BB188" i="13" s="1"/>
  <c r="BE188" i="13" s="1"/>
  <c r="BH188" i="13" s="1"/>
  <c r="BK188" i="13" s="1"/>
  <c r="BN188" i="13" s="1"/>
  <c r="BQ188" i="13" s="1"/>
  <c r="BT188" i="13" s="1"/>
  <c r="BW188" i="13" s="1"/>
  <c r="BZ188" i="13" s="1"/>
  <c r="CC188" i="13" s="1"/>
  <c r="CF188" i="13" s="1"/>
  <c r="CI188" i="13" s="1"/>
  <c r="CL188" i="13" s="1"/>
  <c r="CO188" i="13" s="1"/>
  <c r="CR188" i="13" s="1"/>
  <c r="CU188" i="13" s="1"/>
  <c r="CX188" i="13" s="1"/>
  <c r="DA188" i="13" s="1"/>
  <c r="DD188" i="13" s="1"/>
  <c r="DG188" i="13" s="1"/>
  <c r="DJ188" i="13" s="1"/>
  <c r="G188" i="13"/>
  <c r="E188" i="13"/>
  <c r="CJ188" i="13" s="1"/>
  <c r="C188" i="13"/>
  <c r="A188" i="13"/>
  <c r="M187" i="13"/>
  <c r="J187" i="13"/>
  <c r="I187" i="13"/>
  <c r="L187" i="13" s="1"/>
  <c r="O187" i="13" s="1"/>
  <c r="R187" i="13" s="1"/>
  <c r="U187" i="13" s="1"/>
  <c r="X187" i="13" s="1"/>
  <c r="AA187" i="13" s="1"/>
  <c r="AD187" i="13" s="1"/>
  <c r="AG187" i="13" s="1"/>
  <c r="AJ187" i="13" s="1"/>
  <c r="AM187" i="13" s="1"/>
  <c r="AP187" i="13" s="1"/>
  <c r="AS187" i="13" s="1"/>
  <c r="AV187" i="13" s="1"/>
  <c r="AY187" i="13" s="1"/>
  <c r="BB187" i="13" s="1"/>
  <c r="BE187" i="13" s="1"/>
  <c r="BH187" i="13" s="1"/>
  <c r="BK187" i="13" s="1"/>
  <c r="BN187" i="13" s="1"/>
  <c r="BQ187" i="13" s="1"/>
  <c r="BT187" i="13" s="1"/>
  <c r="BW187" i="13" s="1"/>
  <c r="BZ187" i="13" s="1"/>
  <c r="CC187" i="13" s="1"/>
  <c r="CF187" i="13" s="1"/>
  <c r="CI187" i="13" s="1"/>
  <c r="CL187" i="13" s="1"/>
  <c r="CO187" i="13" s="1"/>
  <c r="CR187" i="13" s="1"/>
  <c r="CU187" i="13" s="1"/>
  <c r="CX187" i="13" s="1"/>
  <c r="DA187" i="13" s="1"/>
  <c r="DD187" i="13" s="1"/>
  <c r="DG187" i="13" s="1"/>
  <c r="DJ187" i="13" s="1"/>
  <c r="G187" i="13"/>
  <c r="E187" i="13"/>
  <c r="CJ187" i="13" s="1"/>
  <c r="C187" i="13"/>
  <c r="A187" i="13"/>
  <c r="M186" i="13"/>
  <c r="J186" i="13"/>
  <c r="I186" i="13"/>
  <c r="L186" i="13" s="1"/>
  <c r="O186" i="13" s="1"/>
  <c r="R186" i="13" s="1"/>
  <c r="U186" i="13" s="1"/>
  <c r="X186" i="13" s="1"/>
  <c r="AA186" i="13" s="1"/>
  <c r="AD186" i="13" s="1"/>
  <c r="AG186" i="13" s="1"/>
  <c r="AJ186" i="13" s="1"/>
  <c r="AM186" i="13" s="1"/>
  <c r="AP186" i="13" s="1"/>
  <c r="AS186" i="13" s="1"/>
  <c r="AV186" i="13" s="1"/>
  <c r="AY186" i="13" s="1"/>
  <c r="BB186" i="13" s="1"/>
  <c r="BE186" i="13" s="1"/>
  <c r="BH186" i="13" s="1"/>
  <c r="BK186" i="13" s="1"/>
  <c r="BN186" i="13" s="1"/>
  <c r="BQ186" i="13" s="1"/>
  <c r="BT186" i="13" s="1"/>
  <c r="BW186" i="13" s="1"/>
  <c r="BZ186" i="13" s="1"/>
  <c r="CC186" i="13" s="1"/>
  <c r="CF186" i="13" s="1"/>
  <c r="CI186" i="13" s="1"/>
  <c r="CL186" i="13" s="1"/>
  <c r="CO186" i="13" s="1"/>
  <c r="CR186" i="13" s="1"/>
  <c r="CU186" i="13" s="1"/>
  <c r="CX186" i="13" s="1"/>
  <c r="DA186" i="13" s="1"/>
  <c r="DD186" i="13" s="1"/>
  <c r="DG186" i="13" s="1"/>
  <c r="DJ186" i="13" s="1"/>
  <c r="G186" i="13"/>
  <c r="E186" i="13"/>
  <c r="CG186" i="13" s="1"/>
  <c r="C186" i="13"/>
  <c r="A186" i="13"/>
  <c r="M185" i="13"/>
  <c r="J185" i="13"/>
  <c r="I185" i="13"/>
  <c r="L185" i="13" s="1"/>
  <c r="O185" i="13" s="1"/>
  <c r="R185" i="13" s="1"/>
  <c r="U185" i="13" s="1"/>
  <c r="X185" i="13" s="1"/>
  <c r="AA185" i="13" s="1"/>
  <c r="AD185" i="13" s="1"/>
  <c r="AG185" i="13" s="1"/>
  <c r="AJ185" i="13" s="1"/>
  <c r="AM185" i="13" s="1"/>
  <c r="AP185" i="13" s="1"/>
  <c r="AS185" i="13" s="1"/>
  <c r="AV185" i="13" s="1"/>
  <c r="AY185" i="13" s="1"/>
  <c r="BB185" i="13" s="1"/>
  <c r="BE185" i="13" s="1"/>
  <c r="BH185" i="13" s="1"/>
  <c r="BK185" i="13" s="1"/>
  <c r="BN185" i="13" s="1"/>
  <c r="BQ185" i="13" s="1"/>
  <c r="BT185" i="13" s="1"/>
  <c r="BW185" i="13" s="1"/>
  <c r="BZ185" i="13" s="1"/>
  <c r="CC185" i="13" s="1"/>
  <c r="CF185" i="13" s="1"/>
  <c r="CI185" i="13" s="1"/>
  <c r="CL185" i="13" s="1"/>
  <c r="CO185" i="13" s="1"/>
  <c r="CR185" i="13" s="1"/>
  <c r="CU185" i="13" s="1"/>
  <c r="CX185" i="13" s="1"/>
  <c r="DA185" i="13" s="1"/>
  <c r="DD185" i="13" s="1"/>
  <c r="DG185" i="13" s="1"/>
  <c r="DJ185" i="13" s="1"/>
  <c r="G185" i="13"/>
  <c r="E185" i="13"/>
  <c r="CG185" i="13" s="1"/>
  <c r="C185" i="13"/>
  <c r="A185" i="13"/>
  <c r="E184" i="13"/>
  <c r="C184" i="13"/>
  <c r="A184" i="13"/>
  <c r="M183" i="13"/>
  <c r="J183" i="13"/>
  <c r="I183" i="13"/>
  <c r="L183" i="13" s="1"/>
  <c r="O183" i="13" s="1"/>
  <c r="R183" i="13" s="1"/>
  <c r="U183" i="13" s="1"/>
  <c r="X183" i="13" s="1"/>
  <c r="AA183" i="13" s="1"/>
  <c r="AD183" i="13" s="1"/>
  <c r="AG183" i="13" s="1"/>
  <c r="AJ183" i="13" s="1"/>
  <c r="AM183" i="13" s="1"/>
  <c r="AP183" i="13" s="1"/>
  <c r="AS183" i="13" s="1"/>
  <c r="AV183" i="13" s="1"/>
  <c r="AY183" i="13" s="1"/>
  <c r="BB183" i="13" s="1"/>
  <c r="BE183" i="13" s="1"/>
  <c r="BH183" i="13" s="1"/>
  <c r="BK183" i="13" s="1"/>
  <c r="BN183" i="13" s="1"/>
  <c r="BQ183" i="13" s="1"/>
  <c r="BT183" i="13" s="1"/>
  <c r="BW183" i="13" s="1"/>
  <c r="BZ183" i="13" s="1"/>
  <c r="CC183" i="13" s="1"/>
  <c r="CF183" i="13" s="1"/>
  <c r="CI183" i="13" s="1"/>
  <c r="CL183" i="13" s="1"/>
  <c r="CO183" i="13" s="1"/>
  <c r="CR183" i="13" s="1"/>
  <c r="CU183" i="13" s="1"/>
  <c r="CX183" i="13" s="1"/>
  <c r="DA183" i="13" s="1"/>
  <c r="DD183" i="13" s="1"/>
  <c r="DG183" i="13" s="1"/>
  <c r="DJ183" i="13" s="1"/>
  <c r="G183" i="13"/>
  <c r="E183" i="13"/>
  <c r="CJ183" i="13" s="1"/>
  <c r="C183" i="13"/>
  <c r="A183" i="13"/>
  <c r="M182" i="13"/>
  <c r="J182" i="13"/>
  <c r="I182" i="13"/>
  <c r="L182" i="13" s="1"/>
  <c r="O182" i="13" s="1"/>
  <c r="R182" i="13" s="1"/>
  <c r="U182" i="13" s="1"/>
  <c r="X182" i="13" s="1"/>
  <c r="AA182" i="13" s="1"/>
  <c r="AD182" i="13" s="1"/>
  <c r="AG182" i="13" s="1"/>
  <c r="AJ182" i="13" s="1"/>
  <c r="AM182" i="13" s="1"/>
  <c r="AP182" i="13" s="1"/>
  <c r="AS182" i="13" s="1"/>
  <c r="AV182" i="13" s="1"/>
  <c r="AY182" i="13" s="1"/>
  <c r="BB182" i="13" s="1"/>
  <c r="BE182" i="13" s="1"/>
  <c r="BH182" i="13" s="1"/>
  <c r="BK182" i="13" s="1"/>
  <c r="BN182" i="13" s="1"/>
  <c r="BQ182" i="13" s="1"/>
  <c r="BT182" i="13" s="1"/>
  <c r="BW182" i="13" s="1"/>
  <c r="BZ182" i="13" s="1"/>
  <c r="CC182" i="13" s="1"/>
  <c r="CF182" i="13" s="1"/>
  <c r="CI182" i="13" s="1"/>
  <c r="CL182" i="13" s="1"/>
  <c r="CO182" i="13" s="1"/>
  <c r="CR182" i="13" s="1"/>
  <c r="CU182" i="13" s="1"/>
  <c r="CX182" i="13" s="1"/>
  <c r="DA182" i="13" s="1"/>
  <c r="DD182" i="13" s="1"/>
  <c r="DG182" i="13" s="1"/>
  <c r="DJ182" i="13" s="1"/>
  <c r="G182" i="13"/>
  <c r="E182" i="13"/>
  <c r="CG182" i="13" s="1"/>
  <c r="C182" i="13"/>
  <c r="A182" i="13"/>
  <c r="M181" i="13"/>
  <c r="J181" i="13"/>
  <c r="I181" i="13"/>
  <c r="L181" i="13" s="1"/>
  <c r="O181" i="13" s="1"/>
  <c r="R181" i="13" s="1"/>
  <c r="U181" i="13" s="1"/>
  <c r="X181" i="13" s="1"/>
  <c r="AA181" i="13" s="1"/>
  <c r="AD181" i="13" s="1"/>
  <c r="AG181" i="13" s="1"/>
  <c r="AJ181" i="13" s="1"/>
  <c r="AM181" i="13" s="1"/>
  <c r="AP181" i="13" s="1"/>
  <c r="AS181" i="13" s="1"/>
  <c r="AV181" i="13" s="1"/>
  <c r="AY181" i="13" s="1"/>
  <c r="BB181" i="13" s="1"/>
  <c r="BE181" i="13" s="1"/>
  <c r="BH181" i="13" s="1"/>
  <c r="BK181" i="13" s="1"/>
  <c r="BN181" i="13" s="1"/>
  <c r="BQ181" i="13" s="1"/>
  <c r="BT181" i="13" s="1"/>
  <c r="BW181" i="13" s="1"/>
  <c r="BZ181" i="13" s="1"/>
  <c r="CC181" i="13" s="1"/>
  <c r="CF181" i="13" s="1"/>
  <c r="CI181" i="13" s="1"/>
  <c r="CL181" i="13" s="1"/>
  <c r="CO181" i="13" s="1"/>
  <c r="CR181" i="13" s="1"/>
  <c r="CU181" i="13" s="1"/>
  <c r="CX181" i="13" s="1"/>
  <c r="DA181" i="13" s="1"/>
  <c r="DD181" i="13" s="1"/>
  <c r="DG181" i="13" s="1"/>
  <c r="DJ181" i="13" s="1"/>
  <c r="G181" i="13"/>
  <c r="E181" i="13"/>
  <c r="CG181" i="13" s="1"/>
  <c r="C181" i="13"/>
  <c r="A181" i="13"/>
  <c r="E180" i="13"/>
  <c r="A180" i="13"/>
  <c r="M179" i="13"/>
  <c r="J179" i="13"/>
  <c r="G179" i="13"/>
  <c r="E179" i="13"/>
  <c r="A179" i="13"/>
  <c r="M178" i="13"/>
  <c r="J178" i="13"/>
  <c r="I178" i="13"/>
  <c r="L178" i="13" s="1"/>
  <c r="O178" i="13" s="1"/>
  <c r="R178" i="13" s="1"/>
  <c r="U178" i="13" s="1"/>
  <c r="X178" i="13" s="1"/>
  <c r="AA178" i="13" s="1"/>
  <c r="AD178" i="13" s="1"/>
  <c r="AG178" i="13" s="1"/>
  <c r="AJ178" i="13" s="1"/>
  <c r="AM178" i="13" s="1"/>
  <c r="AP178" i="13" s="1"/>
  <c r="AS178" i="13" s="1"/>
  <c r="AV178" i="13" s="1"/>
  <c r="AY178" i="13" s="1"/>
  <c r="BB178" i="13" s="1"/>
  <c r="BE178" i="13" s="1"/>
  <c r="BH178" i="13" s="1"/>
  <c r="BK178" i="13" s="1"/>
  <c r="BN178" i="13" s="1"/>
  <c r="BQ178" i="13" s="1"/>
  <c r="BT178" i="13" s="1"/>
  <c r="BW178" i="13" s="1"/>
  <c r="BZ178" i="13" s="1"/>
  <c r="CC178" i="13" s="1"/>
  <c r="CF178" i="13" s="1"/>
  <c r="CI178" i="13" s="1"/>
  <c r="CL178" i="13" s="1"/>
  <c r="CO178" i="13" s="1"/>
  <c r="CR178" i="13" s="1"/>
  <c r="CU178" i="13" s="1"/>
  <c r="CX178" i="13" s="1"/>
  <c r="DA178" i="13" s="1"/>
  <c r="DD178" i="13" s="1"/>
  <c r="DG178" i="13" s="1"/>
  <c r="DJ178" i="13" s="1"/>
  <c r="G178" i="13"/>
  <c r="E178" i="13"/>
  <c r="CY178" i="13" s="1"/>
  <c r="C178" i="13"/>
  <c r="A178" i="13"/>
  <c r="M177" i="13"/>
  <c r="J177" i="13"/>
  <c r="I177" i="13"/>
  <c r="L177" i="13" s="1"/>
  <c r="O177" i="13" s="1"/>
  <c r="R177" i="13" s="1"/>
  <c r="U177" i="13" s="1"/>
  <c r="X177" i="13" s="1"/>
  <c r="AA177" i="13" s="1"/>
  <c r="AD177" i="13" s="1"/>
  <c r="AG177" i="13" s="1"/>
  <c r="AJ177" i="13" s="1"/>
  <c r="AM177" i="13" s="1"/>
  <c r="AP177" i="13" s="1"/>
  <c r="AS177" i="13" s="1"/>
  <c r="AV177" i="13" s="1"/>
  <c r="AY177" i="13" s="1"/>
  <c r="BB177" i="13" s="1"/>
  <c r="BE177" i="13" s="1"/>
  <c r="BH177" i="13" s="1"/>
  <c r="BK177" i="13" s="1"/>
  <c r="BN177" i="13" s="1"/>
  <c r="BQ177" i="13" s="1"/>
  <c r="BT177" i="13" s="1"/>
  <c r="BW177" i="13" s="1"/>
  <c r="BZ177" i="13" s="1"/>
  <c r="CC177" i="13" s="1"/>
  <c r="CF177" i="13" s="1"/>
  <c r="CI177" i="13" s="1"/>
  <c r="CL177" i="13" s="1"/>
  <c r="CO177" i="13" s="1"/>
  <c r="CR177" i="13" s="1"/>
  <c r="CU177" i="13" s="1"/>
  <c r="CX177" i="13" s="1"/>
  <c r="DA177" i="13" s="1"/>
  <c r="DD177" i="13" s="1"/>
  <c r="DG177" i="13" s="1"/>
  <c r="DJ177" i="13" s="1"/>
  <c r="G177" i="13"/>
  <c r="E177" i="13"/>
  <c r="CY177" i="13" s="1"/>
  <c r="C177" i="13"/>
  <c r="A177" i="13"/>
  <c r="M176" i="13"/>
  <c r="J176" i="13"/>
  <c r="I176" i="13"/>
  <c r="L176" i="13" s="1"/>
  <c r="O176" i="13" s="1"/>
  <c r="R176" i="13" s="1"/>
  <c r="U176" i="13" s="1"/>
  <c r="X176" i="13" s="1"/>
  <c r="AA176" i="13" s="1"/>
  <c r="AD176" i="13" s="1"/>
  <c r="AG176" i="13" s="1"/>
  <c r="AJ176" i="13" s="1"/>
  <c r="AM176" i="13" s="1"/>
  <c r="AP176" i="13" s="1"/>
  <c r="AS176" i="13" s="1"/>
  <c r="AV176" i="13" s="1"/>
  <c r="AY176" i="13" s="1"/>
  <c r="BB176" i="13" s="1"/>
  <c r="BE176" i="13" s="1"/>
  <c r="BH176" i="13" s="1"/>
  <c r="BK176" i="13" s="1"/>
  <c r="BN176" i="13" s="1"/>
  <c r="BQ176" i="13" s="1"/>
  <c r="BT176" i="13" s="1"/>
  <c r="BW176" i="13" s="1"/>
  <c r="BZ176" i="13" s="1"/>
  <c r="CC176" i="13" s="1"/>
  <c r="CF176" i="13" s="1"/>
  <c r="CI176" i="13" s="1"/>
  <c r="CL176" i="13" s="1"/>
  <c r="CO176" i="13" s="1"/>
  <c r="CR176" i="13" s="1"/>
  <c r="CU176" i="13" s="1"/>
  <c r="CX176" i="13" s="1"/>
  <c r="DA176" i="13" s="1"/>
  <c r="DD176" i="13" s="1"/>
  <c r="DG176" i="13" s="1"/>
  <c r="DJ176" i="13" s="1"/>
  <c r="G176" i="13"/>
  <c r="E176" i="13"/>
  <c r="DE176" i="13" s="1"/>
  <c r="C176" i="13"/>
  <c r="A176" i="13"/>
  <c r="M175" i="13"/>
  <c r="J175" i="13"/>
  <c r="I175" i="13"/>
  <c r="L175" i="13" s="1"/>
  <c r="O175" i="13" s="1"/>
  <c r="R175" i="13" s="1"/>
  <c r="U175" i="13" s="1"/>
  <c r="X175" i="13" s="1"/>
  <c r="AA175" i="13" s="1"/>
  <c r="AD175" i="13" s="1"/>
  <c r="AG175" i="13" s="1"/>
  <c r="AJ175" i="13" s="1"/>
  <c r="AM175" i="13" s="1"/>
  <c r="AP175" i="13" s="1"/>
  <c r="AS175" i="13" s="1"/>
  <c r="AV175" i="13" s="1"/>
  <c r="AY175" i="13" s="1"/>
  <c r="BB175" i="13" s="1"/>
  <c r="BE175" i="13" s="1"/>
  <c r="BH175" i="13" s="1"/>
  <c r="BK175" i="13" s="1"/>
  <c r="BN175" i="13" s="1"/>
  <c r="BQ175" i="13" s="1"/>
  <c r="BT175" i="13" s="1"/>
  <c r="BW175" i="13" s="1"/>
  <c r="BZ175" i="13" s="1"/>
  <c r="CC175" i="13" s="1"/>
  <c r="CF175" i="13" s="1"/>
  <c r="CI175" i="13" s="1"/>
  <c r="CL175" i="13" s="1"/>
  <c r="CO175" i="13" s="1"/>
  <c r="CR175" i="13" s="1"/>
  <c r="CU175" i="13" s="1"/>
  <c r="CX175" i="13" s="1"/>
  <c r="DA175" i="13" s="1"/>
  <c r="DD175" i="13" s="1"/>
  <c r="DG175" i="13" s="1"/>
  <c r="DJ175" i="13" s="1"/>
  <c r="G175" i="13"/>
  <c r="E175" i="13"/>
  <c r="DB175" i="13" s="1"/>
  <c r="C175" i="13"/>
  <c r="A175" i="13"/>
  <c r="M174" i="13"/>
  <c r="J174" i="13"/>
  <c r="I174" i="13"/>
  <c r="L174" i="13" s="1"/>
  <c r="O174" i="13" s="1"/>
  <c r="R174" i="13" s="1"/>
  <c r="U174" i="13" s="1"/>
  <c r="X174" i="13" s="1"/>
  <c r="AA174" i="13" s="1"/>
  <c r="AD174" i="13" s="1"/>
  <c r="AG174" i="13" s="1"/>
  <c r="AJ174" i="13" s="1"/>
  <c r="AM174" i="13" s="1"/>
  <c r="AP174" i="13" s="1"/>
  <c r="AS174" i="13" s="1"/>
  <c r="AV174" i="13" s="1"/>
  <c r="AY174" i="13" s="1"/>
  <c r="BB174" i="13" s="1"/>
  <c r="BE174" i="13" s="1"/>
  <c r="BH174" i="13" s="1"/>
  <c r="BK174" i="13" s="1"/>
  <c r="BN174" i="13" s="1"/>
  <c r="BQ174" i="13" s="1"/>
  <c r="BT174" i="13" s="1"/>
  <c r="BW174" i="13" s="1"/>
  <c r="BZ174" i="13" s="1"/>
  <c r="CC174" i="13" s="1"/>
  <c r="CF174" i="13" s="1"/>
  <c r="CI174" i="13" s="1"/>
  <c r="CL174" i="13" s="1"/>
  <c r="CO174" i="13" s="1"/>
  <c r="CR174" i="13" s="1"/>
  <c r="CU174" i="13" s="1"/>
  <c r="CX174" i="13" s="1"/>
  <c r="DA174" i="13" s="1"/>
  <c r="DD174" i="13" s="1"/>
  <c r="DG174" i="13" s="1"/>
  <c r="DJ174" i="13" s="1"/>
  <c r="G174" i="13"/>
  <c r="E174" i="13"/>
  <c r="CY174" i="13" s="1"/>
  <c r="C174" i="13"/>
  <c r="A174" i="13"/>
  <c r="E173" i="13"/>
  <c r="C173" i="13"/>
  <c r="A173" i="13"/>
  <c r="M172" i="13"/>
  <c r="J172" i="13"/>
  <c r="I172" i="13"/>
  <c r="L172" i="13" s="1"/>
  <c r="O172" i="13" s="1"/>
  <c r="R172" i="13" s="1"/>
  <c r="U172" i="13" s="1"/>
  <c r="X172" i="13" s="1"/>
  <c r="AA172" i="13" s="1"/>
  <c r="AD172" i="13" s="1"/>
  <c r="AG172" i="13" s="1"/>
  <c r="AJ172" i="13" s="1"/>
  <c r="AM172" i="13" s="1"/>
  <c r="AP172" i="13" s="1"/>
  <c r="AS172" i="13" s="1"/>
  <c r="AV172" i="13" s="1"/>
  <c r="AY172" i="13" s="1"/>
  <c r="BB172" i="13" s="1"/>
  <c r="BE172" i="13" s="1"/>
  <c r="BH172" i="13" s="1"/>
  <c r="BK172" i="13" s="1"/>
  <c r="BN172" i="13" s="1"/>
  <c r="BQ172" i="13" s="1"/>
  <c r="BT172" i="13" s="1"/>
  <c r="BW172" i="13" s="1"/>
  <c r="BZ172" i="13" s="1"/>
  <c r="CC172" i="13" s="1"/>
  <c r="CF172" i="13" s="1"/>
  <c r="CI172" i="13" s="1"/>
  <c r="CL172" i="13" s="1"/>
  <c r="CO172" i="13" s="1"/>
  <c r="CR172" i="13" s="1"/>
  <c r="CU172" i="13" s="1"/>
  <c r="CX172" i="13" s="1"/>
  <c r="DA172" i="13" s="1"/>
  <c r="DD172" i="13" s="1"/>
  <c r="DG172" i="13" s="1"/>
  <c r="DJ172" i="13" s="1"/>
  <c r="G172" i="13"/>
  <c r="E172" i="13"/>
  <c r="DH172" i="13" s="1"/>
  <c r="C172" i="13"/>
  <c r="A172" i="13"/>
  <c r="M171" i="13"/>
  <c r="J171" i="13"/>
  <c r="I171" i="13"/>
  <c r="L171" i="13" s="1"/>
  <c r="O171" i="13" s="1"/>
  <c r="R171" i="13" s="1"/>
  <c r="U171" i="13" s="1"/>
  <c r="X171" i="13" s="1"/>
  <c r="AA171" i="13" s="1"/>
  <c r="AD171" i="13" s="1"/>
  <c r="AG171" i="13" s="1"/>
  <c r="AJ171" i="13" s="1"/>
  <c r="AM171" i="13" s="1"/>
  <c r="AP171" i="13" s="1"/>
  <c r="AS171" i="13" s="1"/>
  <c r="AV171" i="13" s="1"/>
  <c r="AY171" i="13" s="1"/>
  <c r="BB171" i="13" s="1"/>
  <c r="BE171" i="13" s="1"/>
  <c r="BH171" i="13" s="1"/>
  <c r="BK171" i="13" s="1"/>
  <c r="BN171" i="13" s="1"/>
  <c r="BQ171" i="13" s="1"/>
  <c r="BT171" i="13" s="1"/>
  <c r="BW171" i="13" s="1"/>
  <c r="BZ171" i="13" s="1"/>
  <c r="CC171" i="13" s="1"/>
  <c r="CF171" i="13" s="1"/>
  <c r="CI171" i="13" s="1"/>
  <c r="CL171" i="13" s="1"/>
  <c r="CO171" i="13" s="1"/>
  <c r="CR171" i="13" s="1"/>
  <c r="CU171" i="13" s="1"/>
  <c r="CX171" i="13" s="1"/>
  <c r="DA171" i="13" s="1"/>
  <c r="DD171" i="13" s="1"/>
  <c r="DG171" i="13" s="1"/>
  <c r="DJ171" i="13" s="1"/>
  <c r="G171" i="13"/>
  <c r="E171" i="13"/>
  <c r="DH171" i="13" s="1"/>
  <c r="C171" i="13"/>
  <c r="A171" i="13"/>
  <c r="M170" i="13"/>
  <c r="J170" i="13"/>
  <c r="I170" i="13"/>
  <c r="L170" i="13" s="1"/>
  <c r="O170" i="13" s="1"/>
  <c r="R170" i="13" s="1"/>
  <c r="U170" i="13" s="1"/>
  <c r="X170" i="13" s="1"/>
  <c r="AA170" i="13" s="1"/>
  <c r="AD170" i="13" s="1"/>
  <c r="AG170" i="13" s="1"/>
  <c r="AJ170" i="13" s="1"/>
  <c r="AM170" i="13" s="1"/>
  <c r="AP170" i="13" s="1"/>
  <c r="AS170" i="13" s="1"/>
  <c r="AV170" i="13" s="1"/>
  <c r="AY170" i="13" s="1"/>
  <c r="BB170" i="13" s="1"/>
  <c r="BE170" i="13" s="1"/>
  <c r="BH170" i="13" s="1"/>
  <c r="BK170" i="13" s="1"/>
  <c r="BN170" i="13" s="1"/>
  <c r="BQ170" i="13" s="1"/>
  <c r="BT170" i="13" s="1"/>
  <c r="BW170" i="13" s="1"/>
  <c r="BZ170" i="13" s="1"/>
  <c r="CC170" i="13" s="1"/>
  <c r="CF170" i="13" s="1"/>
  <c r="CI170" i="13" s="1"/>
  <c r="CL170" i="13" s="1"/>
  <c r="CO170" i="13" s="1"/>
  <c r="CR170" i="13" s="1"/>
  <c r="CU170" i="13" s="1"/>
  <c r="CX170" i="13" s="1"/>
  <c r="DA170" i="13" s="1"/>
  <c r="DD170" i="13" s="1"/>
  <c r="DG170" i="13" s="1"/>
  <c r="DJ170" i="13" s="1"/>
  <c r="G170" i="13"/>
  <c r="E170" i="13"/>
  <c r="DE170" i="13" s="1"/>
  <c r="C170" i="13"/>
  <c r="A170" i="13"/>
  <c r="M169" i="13"/>
  <c r="J169" i="13"/>
  <c r="I169" i="13"/>
  <c r="L169" i="13" s="1"/>
  <c r="O169" i="13" s="1"/>
  <c r="R169" i="13" s="1"/>
  <c r="U169" i="13" s="1"/>
  <c r="X169" i="13" s="1"/>
  <c r="AA169" i="13" s="1"/>
  <c r="AD169" i="13" s="1"/>
  <c r="AG169" i="13" s="1"/>
  <c r="AJ169" i="13" s="1"/>
  <c r="AM169" i="13" s="1"/>
  <c r="AP169" i="13" s="1"/>
  <c r="AS169" i="13" s="1"/>
  <c r="AV169" i="13" s="1"/>
  <c r="AY169" i="13" s="1"/>
  <c r="BB169" i="13" s="1"/>
  <c r="BE169" i="13" s="1"/>
  <c r="BH169" i="13" s="1"/>
  <c r="BK169" i="13" s="1"/>
  <c r="BN169" i="13" s="1"/>
  <c r="BQ169" i="13" s="1"/>
  <c r="BT169" i="13" s="1"/>
  <c r="BW169" i="13" s="1"/>
  <c r="BZ169" i="13" s="1"/>
  <c r="CC169" i="13" s="1"/>
  <c r="CF169" i="13" s="1"/>
  <c r="CI169" i="13" s="1"/>
  <c r="CL169" i="13" s="1"/>
  <c r="CO169" i="13" s="1"/>
  <c r="CR169" i="13" s="1"/>
  <c r="CU169" i="13" s="1"/>
  <c r="CX169" i="13" s="1"/>
  <c r="DA169" i="13" s="1"/>
  <c r="DD169" i="13" s="1"/>
  <c r="DG169" i="13" s="1"/>
  <c r="DJ169" i="13" s="1"/>
  <c r="G169" i="13"/>
  <c r="E169" i="13"/>
  <c r="DB169" i="13" s="1"/>
  <c r="C169" i="13"/>
  <c r="A169" i="13"/>
  <c r="M168" i="13"/>
  <c r="J168" i="13"/>
  <c r="I168" i="13"/>
  <c r="L168" i="13" s="1"/>
  <c r="O168" i="13" s="1"/>
  <c r="R168" i="13" s="1"/>
  <c r="U168" i="13" s="1"/>
  <c r="X168" i="13" s="1"/>
  <c r="AA168" i="13" s="1"/>
  <c r="AD168" i="13" s="1"/>
  <c r="AG168" i="13" s="1"/>
  <c r="AJ168" i="13" s="1"/>
  <c r="AM168" i="13" s="1"/>
  <c r="AP168" i="13" s="1"/>
  <c r="AS168" i="13" s="1"/>
  <c r="AV168" i="13" s="1"/>
  <c r="AY168" i="13" s="1"/>
  <c r="BB168" i="13" s="1"/>
  <c r="BE168" i="13" s="1"/>
  <c r="BH168" i="13" s="1"/>
  <c r="BK168" i="13" s="1"/>
  <c r="BN168" i="13" s="1"/>
  <c r="BQ168" i="13" s="1"/>
  <c r="BT168" i="13" s="1"/>
  <c r="BW168" i="13" s="1"/>
  <c r="BZ168" i="13" s="1"/>
  <c r="CC168" i="13" s="1"/>
  <c r="CF168" i="13" s="1"/>
  <c r="CI168" i="13" s="1"/>
  <c r="CL168" i="13" s="1"/>
  <c r="CO168" i="13" s="1"/>
  <c r="CR168" i="13" s="1"/>
  <c r="CU168" i="13" s="1"/>
  <c r="CX168" i="13" s="1"/>
  <c r="DA168" i="13" s="1"/>
  <c r="DD168" i="13" s="1"/>
  <c r="DG168" i="13" s="1"/>
  <c r="DJ168" i="13" s="1"/>
  <c r="G168" i="13"/>
  <c r="E168" i="13"/>
  <c r="CY168" i="13" s="1"/>
  <c r="C168" i="13"/>
  <c r="A168" i="13"/>
  <c r="E167" i="13"/>
  <c r="A167" i="13"/>
  <c r="M166" i="13"/>
  <c r="J166" i="13"/>
  <c r="I166" i="13"/>
  <c r="L166" i="13" s="1"/>
  <c r="O166" i="13" s="1"/>
  <c r="R166" i="13" s="1"/>
  <c r="U166" i="13" s="1"/>
  <c r="X166" i="13" s="1"/>
  <c r="AA166" i="13" s="1"/>
  <c r="AD166" i="13" s="1"/>
  <c r="AG166" i="13" s="1"/>
  <c r="AJ166" i="13" s="1"/>
  <c r="AM166" i="13" s="1"/>
  <c r="AP166" i="13" s="1"/>
  <c r="AS166" i="13" s="1"/>
  <c r="AV166" i="13" s="1"/>
  <c r="AY166" i="13" s="1"/>
  <c r="BB166" i="13" s="1"/>
  <c r="BE166" i="13" s="1"/>
  <c r="BH166" i="13" s="1"/>
  <c r="BK166" i="13" s="1"/>
  <c r="BN166" i="13" s="1"/>
  <c r="BQ166" i="13" s="1"/>
  <c r="BT166" i="13" s="1"/>
  <c r="BW166" i="13" s="1"/>
  <c r="BZ166" i="13" s="1"/>
  <c r="CC166" i="13" s="1"/>
  <c r="CF166" i="13" s="1"/>
  <c r="CI166" i="13" s="1"/>
  <c r="CL166" i="13" s="1"/>
  <c r="CO166" i="13" s="1"/>
  <c r="CR166" i="13" s="1"/>
  <c r="CU166" i="13" s="1"/>
  <c r="CX166" i="13" s="1"/>
  <c r="DA166" i="13" s="1"/>
  <c r="DD166" i="13" s="1"/>
  <c r="DG166" i="13" s="1"/>
  <c r="DJ166" i="13" s="1"/>
  <c r="G166" i="13"/>
  <c r="E166" i="13"/>
  <c r="DH166" i="13" s="1"/>
  <c r="C166" i="13"/>
  <c r="A166" i="13"/>
  <c r="M165" i="13"/>
  <c r="J165" i="13"/>
  <c r="I165" i="13"/>
  <c r="L165" i="13" s="1"/>
  <c r="O165" i="13" s="1"/>
  <c r="R165" i="13" s="1"/>
  <c r="U165" i="13" s="1"/>
  <c r="X165" i="13" s="1"/>
  <c r="AA165" i="13" s="1"/>
  <c r="AD165" i="13" s="1"/>
  <c r="AG165" i="13" s="1"/>
  <c r="AJ165" i="13" s="1"/>
  <c r="AM165" i="13" s="1"/>
  <c r="AP165" i="13" s="1"/>
  <c r="AS165" i="13" s="1"/>
  <c r="AV165" i="13" s="1"/>
  <c r="AY165" i="13" s="1"/>
  <c r="BB165" i="13" s="1"/>
  <c r="BE165" i="13" s="1"/>
  <c r="BH165" i="13" s="1"/>
  <c r="BK165" i="13" s="1"/>
  <c r="BN165" i="13" s="1"/>
  <c r="BQ165" i="13" s="1"/>
  <c r="BT165" i="13" s="1"/>
  <c r="BW165" i="13" s="1"/>
  <c r="BZ165" i="13" s="1"/>
  <c r="CC165" i="13" s="1"/>
  <c r="CF165" i="13" s="1"/>
  <c r="CI165" i="13" s="1"/>
  <c r="CL165" i="13" s="1"/>
  <c r="CO165" i="13" s="1"/>
  <c r="CR165" i="13" s="1"/>
  <c r="CU165" i="13" s="1"/>
  <c r="CX165" i="13" s="1"/>
  <c r="DA165" i="13" s="1"/>
  <c r="DD165" i="13" s="1"/>
  <c r="DG165" i="13" s="1"/>
  <c r="DJ165" i="13" s="1"/>
  <c r="G165" i="13"/>
  <c r="E165" i="13"/>
  <c r="DH165" i="13" s="1"/>
  <c r="C165" i="13"/>
  <c r="A165" i="13"/>
  <c r="M164" i="13"/>
  <c r="J164" i="13"/>
  <c r="I164" i="13"/>
  <c r="L164" i="13" s="1"/>
  <c r="O164" i="13" s="1"/>
  <c r="R164" i="13" s="1"/>
  <c r="U164" i="13" s="1"/>
  <c r="X164" i="13" s="1"/>
  <c r="AA164" i="13" s="1"/>
  <c r="AD164" i="13" s="1"/>
  <c r="AG164" i="13" s="1"/>
  <c r="AJ164" i="13" s="1"/>
  <c r="AM164" i="13" s="1"/>
  <c r="AP164" i="13" s="1"/>
  <c r="AS164" i="13" s="1"/>
  <c r="AV164" i="13" s="1"/>
  <c r="AY164" i="13" s="1"/>
  <c r="BB164" i="13" s="1"/>
  <c r="BE164" i="13" s="1"/>
  <c r="BH164" i="13" s="1"/>
  <c r="BK164" i="13" s="1"/>
  <c r="BN164" i="13" s="1"/>
  <c r="BQ164" i="13" s="1"/>
  <c r="BT164" i="13" s="1"/>
  <c r="BW164" i="13" s="1"/>
  <c r="BZ164" i="13" s="1"/>
  <c r="CC164" i="13" s="1"/>
  <c r="CF164" i="13" s="1"/>
  <c r="CI164" i="13" s="1"/>
  <c r="CL164" i="13" s="1"/>
  <c r="CO164" i="13" s="1"/>
  <c r="CR164" i="13" s="1"/>
  <c r="CU164" i="13" s="1"/>
  <c r="CX164" i="13" s="1"/>
  <c r="DA164" i="13" s="1"/>
  <c r="DD164" i="13" s="1"/>
  <c r="DG164" i="13" s="1"/>
  <c r="DJ164" i="13" s="1"/>
  <c r="G164" i="13"/>
  <c r="E164" i="13"/>
  <c r="DH164" i="13" s="1"/>
  <c r="C164" i="13"/>
  <c r="A164" i="13"/>
  <c r="M163" i="13"/>
  <c r="J163" i="13"/>
  <c r="I163" i="13"/>
  <c r="L163" i="13" s="1"/>
  <c r="O163" i="13" s="1"/>
  <c r="R163" i="13" s="1"/>
  <c r="U163" i="13" s="1"/>
  <c r="X163" i="13" s="1"/>
  <c r="AA163" i="13" s="1"/>
  <c r="AD163" i="13" s="1"/>
  <c r="AG163" i="13" s="1"/>
  <c r="AJ163" i="13" s="1"/>
  <c r="AM163" i="13" s="1"/>
  <c r="AP163" i="13" s="1"/>
  <c r="AS163" i="13" s="1"/>
  <c r="AV163" i="13" s="1"/>
  <c r="AY163" i="13" s="1"/>
  <c r="BB163" i="13" s="1"/>
  <c r="BE163" i="13" s="1"/>
  <c r="BH163" i="13" s="1"/>
  <c r="BK163" i="13" s="1"/>
  <c r="BN163" i="13" s="1"/>
  <c r="BQ163" i="13" s="1"/>
  <c r="BT163" i="13" s="1"/>
  <c r="BW163" i="13" s="1"/>
  <c r="BZ163" i="13" s="1"/>
  <c r="CC163" i="13" s="1"/>
  <c r="CF163" i="13" s="1"/>
  <c r="CI163" i="13" s="1"/>
  <c r="CL163" i="13" s="1"/>
  <c r="CO163" i="13" s="1"/>
  <c r="CR163" i="13" s="1"/>
  <c r="CU163" i="13" s="1"/>
  <c r="CX163" i="13" s="1"/>
  <c r="DA163" i="13" s="1"/>
  <c r="DD163" i="13" s="1"/>
  <c r="DG163" i="13" s="1"/>
  <c r="DJ163" i="13" s="1"/>
  <c r="G163" i="13"/>
  <c r="E163" i="13"/>
  <c r="DB163" i="13" s="1"/>
  <c r="C163" i="13"/>
  <c r="A163" i="13"/>
  <c r="M162" i="13"/>
  <c r="J162" i="13"/>
  <c r="I162" i="13"/>
  <c r="L162" i="13" s="1"/>
  <c r="O162" i="13" s="1"/>
  <c r="R162" i="13" s="1"/>
  <c r="U162" i="13" s="1"/>
  <c r="X162" i="13" s="1"/>
  <c r="AA162" i="13" s="1"/>
  <c r="AD162" i="13" s="1"/>
  <c r="AG162" i="13" s="1"/>
  <c r="AJ162" i="13" s="1"/>
  <c r="AM162" i="13" s="1"/>
  <c r="AP162" i="13" s="1"/>
  <c r="AS162" i="13" s="1"/>
  <c r="AV162" i="13" s="1"/>
  <c r="AY162" i="13" s="1"/>
  <c r="BB162" i="13" s="1"/>
  <c r="BE162" i="13" s="1"/>
  <c r="BH162" i="13" s="1"/>
  <c r="BK162" i="13" s="1"/>
  <c r="BN162" i="13" s="1"/>
  <c r="BQ162" i="13" s="1"/>
  <c r="BT162" i="13" s="1"/>
  <c r="BW162" i="13" s="1"/>
  <c r="BZ162" i="13" s="1"/>
  <c r="CC162" i="13" s="1"/>
  <c r="CF162" i="13" s="1"/>
  <c r="CI162" i="13" s="1"/>
  <c r="CL162" i="13" s="1"/>
  <c r="CO162" i="13" s="1"/>
  <c r="CR162" i="13" s="1"/>
  <c r="CU162" i="13" s="1"/>
  <c r="CX162" i="13" s="1"/>
  <c r="DA162" i="13" s="1"/>
  <c r="DD162" i="13" s="1"/>
  <c r="DG162" i="13" s="1"/>
  <c r="DJ162" i="13" s="1"/>
  <c r="G162" i="13"/>
  <c r="E162" i="13"/>
  <c r="DB162" i="13" s="1"/>
  <c r="C162" i="13"/>
  <c r="A162" i="13"/>
  <c r="M161" i="13"/>
  <c r="J161" i="13"/>
  <c r="I161" i="13"/>
  <c r="L161" i="13" s="1"/>
  <c r="O161" i="13" s="1"/>
  <c r="R161" i="13" s="1"/>
  <c r="U161" i="13" s="1"/>
  <c r="X161" i="13" s="1"/>
  <c r="AA161" i="13" s="1"/>
  <c r="AD161" i="13" s="1"/>
  <c r="AG161" i="13" s="1"/>
  <c r="AJ161" i="13" s="1"/>
  <c r="AM161" i="13" s="1"/>
  <c r="AP161" i="13" s="1"/>
  <c r="AS161" i="13" s="1"/>
  <c r="AV161" i="13" s="1"/>
  <c r="AY161" i="13" s="1"/>
  <c r="BB161" i="13" s="1"/>
  <c r="BE161" i="13" s="1"/>
  <c r="BH161" i="13" s="1"/>
  <c r="BK161" i="13" s="1"/>
  <c r="BN161" i="13" s="1"/>
  <c r="BQ161" i="13" s="1"/>
  <c r="BT161" i="13" s="1"/>
  <c r="BW161" i="13" s="1"/>
  <c r="BZ161" i="13" s="1"/>
  <c r="CC161" i="13" s="1"/>
  <c r="CF161" i="13" s="1"/>
  <c r="CI161" i="13" s="1"/>
  <c r="CL161" i="13" s="1"/>
  <c r="CO161" i="13" s="1"/>
  <c r="CR161" i="13" s="1"/>
  <c r="CU161" i="13" s="1"/>
  <c r="CX161" i="13" s="1"/>
  <c r="DA161" i="13" s="1"/>
  <c r="DD161" i="13" s="1"/>
  <c r="DG161" i="13" s="1"/>
  <c r="DJ161" i="13" s="1"/>
  <c r="G161" i="13"/>
  <c r="E161" i="13"/>
  <c r="DB161" i="13" s="1"/>
  <c r="C161" i="13"/>
  <c r="A161" i="13"/>
  <c r="M160" i="13"/>
  <c r="J160" i="13"/>
  <c r="I160" i="13"/>
  <c r="L160" i="13" s="1"/>
  <c r="O160" i="13" s="1"/>
  <c r="R160" i="13" s="1"/>
  <c r="U160" i="13" s="1"/>
  <c r="X160" i="13" s="1"/>
  <c r="AA160" i="13" s="1"/>
  <c r="AD160" i="13" s="1"/>
  <c r="AG160" i="13" s="1"/>
  <c r="AJ160" i="13" s="1"/>
  <c r="AM160" i="13" s="1"/>
  <c r="AP160" i="13" s="1"/>
  <c r="AS160" i="13" s="1"/>
  <c r="AV160" i="13" s="1"/>
  <c r="AY160" i="13" s="1"/>
  <c r="BB160" i="13" s="1"/>
  <c r="BE160" i="13" s="1"/>
  <c r="BH160" i="13" s="1"/>
  <c r="BK160" i="13" s="1"/>
  <c r="BN160" i="13" s="1"/>
  <c r="BQ160" i="13" s="1"/>
  <c r="BT160" i="13" s="1"/>
  <c r="BW160" i="13" s="1"/>
  <c r="BZ160" i="13" s="1"/>
  <c r="CC160" i="13" s="1"/>
  <c r="CF160" i="13" s="1"/>
  <c r="CI160" i="13" s="1"/>
  <c r="CL160" i="13" s="1"/>
  <c r="CO160" i="13" s="1"/>
  <c r="CR160" i="13" s="1"/>
  <c r="CU160" i="13" s="1"/>
  <c r="CX160" i="13" s="1"/>
  <c r="DA160" i="13" s="1"/>
  <c r="DD160" i="13" s="1"/>
  <c r="DG160" i="13" s="1"/>
  <c r="DJ160" i="13" s="1"/>
  <c r="G160" i="13"/>
  <c r="E160" i="13"/>
  <c r="DH160" i="13" s="1"/>
  <c r="C160" i="13"/>
  <c r="A160" i="13"/>
  <c r="M159" i="13"/>
  <c r="J159" i="13"/>
  <c r="I159" i="13"/>
  <c r="L159" i="13" s="1"/>
  <c r="O159" i="13" s="1"/>
  <c r="R159" i="13" s="1"/>
  <c r="U159" i="13" s="1"/>
  <c r="X159" i="13" s="1"/>
  <c r="AA159" i="13" s="1"/>
  <c r="AD159" i="13" s="1"/>
  <c r="AG159" i="13" s="1"/>
  <c r="AJ159" i="13" s="1"/>
  <c r="AM159" i="13" s="1"/>
  <c r="AP159" i="13" s="1"/>
  <c r="AS159" i="13" s="1"/>
  <c r="AV159" i="13" s="1"/>
  <c r="AY159" i="13" s="1"/>
  <c r="BB159" i="13" s="1"/>
  <c r="BE159" i="13" s="1"/>
  <c r="BH159" i="13" s="1"/>
  <c r="BK159" i="13" s="1"/>
  <c r="BN159" i="13" s="1"/>
  <c r="BQ159" i="13" s="1"/>
  <c r="BT159" i="13" s="1"/>
  <c r="BW159" i="13" s="1"/>
  <c r="BZ159" i="13" s="1"/>
  <c r="CC159" i="13" s="1"/>
  <c r="CF159" i="13" s="1"/>
  <c r="CI159" i="13" s="1"/>
  <c r="CL159" i="13" s="1"/>
  <c r="CO159" i="13" s="1"/>
  <c r="CR159" i="13" s="1"/>
  <c r="CU159" i="13" s="1"/>
  <c r="CX159" i="13" s="1"/>
  <c r="DA159" i="13" s="1"/>
  <c r="DD159" i="13" s="1"/>
  <c r="DG159" i="13" s="1"/>
  <c r="DJ159" i="13" s="1"/>
  <c r="G159" i="13"/>
  <c r="E159" i="13"/>
  <c r="DH159" i="13" s="1"/>
  <c r="C159" i="13"/>
  <c r="A159" i="13"/>
  <c r="M158" i="13"/>
  <c r="J158" i="13"/>
  <c r="I158" i="13"/>
  <c r="L158" i="13" s="1"/>
  <c r="O158" i="13" s="1"/>
  <c r="R158" i="13" s="1"/>
  <c r="U158" i="13" s="1"/>
  <c r="X158" i="13" s="1"/>
  <c r="AA158" i="13" s="1"/>
  <c r="AD158" i="13" s="1"/>
  <c r="AG158" i="13" s="1"/>
  <c r="AJ158" i="13" s="1"/>
  <c r="AM158" i="13" s="1"/>
  <c r="AP158" i="13" s="1"/>
  <c r="AS158" i="13" s="1"/>
  <c r="AV158" i="13" s="1"/>
  <c r="AY158" i="13" s="1"/>
  <c r="BB158" i="13" s="1"/>
  <c r="BE158" i="13" s="1"/>
  <c r="BH158" i="13" s="1"/>
  <c r="BK158" i="13" s="1"/>
  <c r="BN158" i="13" s="1"/>
  <c r="BQ158" i="13" s="1"/>
  <c r="BT158" i="13" s="1"/>
  <c r="BW158" i="13" s="1"/>
  <c r="BZ158" i="13" s="1"/>
  <c r="CC158" i="13" s="1"/>
  <c r="CF158" i="13" s="1"/>
  <c r="CI158" i="13" s="1"/>
  <c r="CL158" i="13" s="1"/>
  <c r="CO158" i="13" s="1"/>
  <c r="CR158" i="13" s="1"/>
  <c r="CU158" i="13" s="1"/>
  <c r="CX158" i="13" s="1"/>
  <c r="DA158" i="13" s="1"/>
  <c r="DD158" i="13" s="1"/>
  <c r="DG158" i="13" s="1"/>
  <c r="DJ158" i="13" s="1"/>
  <c r="G158" i="13"/>
  <c r="E158" i="13"/>
  <c r="DH158" i="13" s="1"/>
  <c r="C158" i="13"/>
  <c r="A158" i="13"/>
  <c r="M157" i="13"/>
  <c r="J157" i="13"/>
  <c r="I157" i="13"/>
  <c r="L157" i="13" s="1"/>
  <c r="O157" i="13" s="1"/>
  <c r="R157" i="13" s="1"/>
  <c r="U157" i="13" s="1"/>
  <c r="X157" i="13" s="1"/>
  <c r="AA157" i="13" s="1"/>
  <c r="AD157" i="13" s="1"/>
  <c r="AG157" i="13" s="1"/>
  <c r="AJ157" i="13" s="1"/>
  <c r="AM157" i="13" s="1"/>
  <c r="AP157" i="13" s="1"/>
  <c r="AS157" i="13" s="1"/>
  <c r="AV157" i="13" s="1"/>
  <c r="AY157" i="13" s="1"/>
  <c r="BB157" i="13" s="1"/>
  <c r="BE157" i="13" s="1"/>
  <c r="BH157" i="13" s="1"/>
  <c r="BK157" i="13" s="1"/>
  <c r="BN157" i="13" s="1"/>
  <c r="BQ157" i="13" s="1"/>
  <c r="BT157" i="13" s="1"/>
  <c r="BW157" i="13" s="1"/>
  <c r="BZ157" i="13" s="1"/>
  <c r="CC157" i="13" s="1"/>
  <c r="CF157" i="13" s="1"/>
  <c r="CI157" i="13" s="1"/>
  <c r="CL157" i="13" s="1"/>
  <c r="CO157" i="13" s="1"/>
  <c r="CR157" i="13" s="1"/>
  <c r="CU157" i="13" s="1"/>
  <c r="CX157" i="13" s="1"/>
  <c r="DA157" i="13" s="1"/>
  <c r="DD157" i="13" s="1"/>
  <c r="DG157" i="13" s="1"/>
  <c r="DJ157" i="13" s="1"/>
  <c r="G157" i="13"/>
  <c r="E157" i="13"/>
  <c r="DE157" i="13" s="1"/>
  <c r="C157" i="13"/>
  <c r="A157" i="13"/>
  <c r="M156" i="13"/>
  <c r="J156" i="13"/>
  <c r="I156" i="13"/>
  <c r="L156" i="13" s="1"/>
  <c r="O156" i="13" s="1"/>
  <c r="R156" i="13" s="1"/>
  <c r="U156" i="13" s="1"/>
  <c r="X156" i="13" s="1"/>
  <c r="AA156" i="13" s="1"/>
  <c r="AD156" i="13" s="1"/>
  <c r="AG156" i="13" s="1"/>
  <c r="AJ156" i="13" s="1"/>
  <c r="AM156" i="13" s="1"/>
  <c r="AP156" i="13" s="1"/>
  <c r="AS156" i="13" s="1"/>
  <c r="AV156" i="13" s="1"/>
  <c r="AY156" i="13" s="1"/>
  <c r="BB156" i="13" s="1"/>
  <c r="BE156" i="13" s="1"/>
  <c r="BH156" i="13" s="1"/>
  <c r="BK156" i="13" s="1"/>
  <c r="BN156" i="13" s="1"/>
  <c r="BQ156" i="13" s="1"/>
  <c r="BT156" i="13" s="1"/>
  <c r="BW156" i="13" s="1"/>
  <c r="BZ156" i="13" s="1"/>
  <c r="CC156" i="13" s="1"/>
  <c r="CF156" i="13" s="1"/>
  <c r="CI156" i="13" s="1"/>
  <c r="CL156" i="13" s="1"/>
  <c r="CO156" i="13" s="1"/>
  <c r="CR156" i="13" s="1"/>
  <c r="CU156" i="13" s="1"/>
  <c r="CX156" i="13" s="1"/>
  <c r="DA156" i="13" s="1"/>
  <c r="DD156" i="13" s="1"/>
  <c r="DG156" i="13" s="1"/>
  <c r="DJ156" i="13" s="1"/>
  <c r="G156" i="13"/>
  <c r="E156" i="13"/>
  <c r="DE156" i="13" s="1"/>
  <c r="C156" i="13"/>
  <c r="A156" i="13"/>
  <c r="M155" i="13"/>
  <c r="J155" i="13"/>
  <c r="I155" i="13"/>
  <c r="L155" i="13" s="1"/>
  <c r="O155" i="13" s="1"/>
  <c r="R155" i="13" s="1"/>
  <c r="U155" i="13" s="1"/>
  <c r="X155" i="13" s="1"/>
  <c r="AA155" i="13" s="1"/>
  <c r="AD155" i="13" s="1"/>
  <c r="AG155" i="13" s="1"/>
  <c r="AJ155" i="13" s="1"/>
  <c r="AM155" i="13" s="1"/>
  <c r="AP155" i="13" s="1"/>
  <c r="AS155" i="13" s="1"/>
  <c r="AV155" i="13" s="1"/>
  <c r="AY155" i="13" s="1"/>
  <c r="BB155" i="13" s="1"/>
  <c r="BE155" i="13" s="1"/>
  <c r="BH155" i="13" s="1"/>
  <c r="BK155" i="13" s="1"/>
  <c r="BN155" i="13" s="1"/>
  <c r="BQ155" i="13" s="1"/>
  <c r="BT155" i="13" s="1"/>
  <c r="BW155" i="13" s="1"/>
  <c r="BZ155" i="13" s="1"/>
  <c r="CC155" i="13" s="1"/>
  <c r="CF155" i="13" s="1"/>
  <c r="CI155" i="13" s="1"/>
  <c r="CL155" i="13" s="1"/>
  <c r="CO155" i="13" s="1"/>
  <c r="CR155" i="13" s="1"/>
  <c r="CU155" i="13" s="1"/>
  <c r="CX155" i="13" s="1"/>
  <c r="DA155" i="13" s="1"/>
  <c r="DD155" i="13" s="1"/>
  <c r="DG155" i="13" s="1"/>
  <c r="DJ155" i="13" s="1"/>
  <c r="G155" i="13"/>
  <c r="E155" i="13"/>
  <c r="DE155" i="13" s="1"/>
  <c r="C155" i="13"/>
  <c r="A155" i="13"/>
  <c r="M154" i="13"/>
  <c r="J154" i="13"/>
  <c r="I154" i="13"/>
  <c r="L154" i="13" s="1"/>
  <c r="O154" i="13" s="1"/>
  <c r="R154" i="13" s="1"/>
  <c r="U154" i="13" s="1"/>
  <c r="X154" i="13" s="1"/>
  <c r="AA154" i="13" s="1"/>
  <c r="AD154" i="13" s="1"/>
  <c r="AG154" i="13" s="1"/>
  <c r="AJ154" i="13" s="1"/>
  <c r="AM154" i="13" s="1"/>
  <c r="AP154" i="13" s="1"/>
  <c r="AS154" i="13" s="1"/>
  <c r="AV154" i="13" s="1"/>
  <c r="AY154" i="13" s="1"/>
  <c r="BB154" i="13" s="1"/>
  <c r="BE154" i="13" s="1"/>
  <c r="BH154" i="13" s="1"/>
  <c r="BK154" i="13" s="1"/>
  <c r="BN154" i="13" s="1"/>
  <c r="BQ154" i="13" s="1"/>
  <c r="BT154" i="13" s="1"/>
  <c r="BW154" i="13" s="1"/>
  <c r="BZ154" i="13" s="1"/>
  <c r="CC154" i="13" s="1"/>
  <c r="CF154" i="13" s="1"/>
  <c r="CI154" i="13" s="1"/>
  <c r="CL154" i="13" s="1"/>
  <c r="CO154" i="13" s="1"/>
  <c r="CR154" i="13" s="1"/>
  <c r="CU154" i="13" s="1"/>
  <c r="CX154" i="13" s="1"/>
  <c r="DA154" i="13" s="1"/>
  <c r="DD154" i="13" s="1"/>
  <c r="DG154" i="13" s="1"/>
  <c r="DJ154" i="13" s="1"/>
  <c r="G154" i="13"/>
  <c r="E154" i="13"/>
  <c r="CP154" i="13" s="1"/>
  <c r="C154" i="13"/>
  <c r="A154" i="13"/>
  <c r="M153" i="13"/>
  <c r="J153" i="13"/>
  <c r="I153" i="13"/>
  <c r="L153" i="13" s="1"/>
  <c r="O153" i="13" s="1"/>
  <c r="R153" i="13" s="1"/>
  <c r="U153" i="13" s="1"/>
  <c r="X153" i="13" s="1"/>
  <c r="AA153" i="13" s="1"/>
  <c r="AD153" i="13" s="1"/>
  <c r="AG153" i="13" s="1"/>
  <c r="AJ153" i="13" s="1"/>
  <c r="AM153" i="13" s="1"/>
  <c r="AP153" i="13" s="1"/>
  <c r="AS153" i="13" s="1"/>
  <c r="AV153" i="13" s="1"/>
  <c r="AY153" i="13" s="1"/>
  <c r="BB153" i="13" s="1"/>
  <c r="BE153" i="13" s="1"/>
  <c r="BH153" i="13" s="1"/>
  <c r="BK153" i="13" s="1"/>
  <c r="BN153" i="13" s="1"/>
  <c r="BQ153" i="13" s="1"/>
  <c r="BT153" i="13" s="1"/>
  <c r="BW153" i="13" s="1"/>
  <c r="BZ153" i="13" s="1"/>
  <c r="CC153" i="13" s="1"/>
  <c r="CF153" i="13" s="1"/>
  <c r="CI153" i="13" s="1"/>
  <c r="CL153" i="13" s="1"/>
  <c r="CO153" i="13" s="1"/>
  <c r="CR153" i="13" s="1"/>
  <c r="CU153" i="13" s="1"/>
  <c r="CX153" i="13" s="1"/>
  <c r="DA153" i="13" s="1"/>
  <c r="DD153" i="13" s="1"/>
  <c r="DG153" i="13" s="1"/>
  <c r="DJ153" i="13" s="1"/>
  <c r="G153" i="13"/>
  <c r="E153" i="13"/>
  <c r="CM153" i="13" s="1"/>
  <c r="C153" i="13"/>
  <c r="A153" i="13"/>
  <c r="M152" i="13"/>
  <c r="J152" i="13"/>
  <c r="I152" i="13"/>
  <c r="L152" i="13" s="1"/>
  <c r="O152" i="13" s="1"/>
  <c r="R152" i="13" s="1"/>
  <c r="U152" i="13" s="1"/>
  <c r="X152" i="13" s="1"/>
  <c r="AA152" i="13" s="1"/>
  <c r="AD152" i="13" s="1"/>
  <c r="AG152" i="13" s="1"/>
  <c r="AJ152" i="13" s="1"/>
  <c r="AM152" i="13" s="1"/>
  <c r="AP152" i="13" s="1"/>
  <c r="AS152" i="13" s="1"/>
  <c r="AV152" i="13" s="1"/>
  <c r="AY152" i="13" s="1"/>
  <c r="BB152" i="13" s="1"/>
  <c r="BE152" i="13" s="1"/>
  <c r="BH152" i="13" s="1"/>
  <c r="BK152" i="13" s="1"/>
  <c r="BN152" i="13" s="1"/>
  <c r="BQ152" i="13" s="1"/>
  <c r="BT152" i="13" s="1"/>
  <c r="BW152" i="13" s="1"/>
  <c r="BZ152" i="13" s="1"/>
  <c r="CC152" i="13" s="1"/>
  <c r="CF152" i="13" s="1"/>
  <c r="CI152" i="13" s="1"/>
  <c r="CL152" i="13" s="1"/>
  <c r="CO152" i="13" s="1"/>
  <c r="CR152" i="13" s="1"/>
  <c r="CU152" i="13" s="1"/>
  <c r="CX152" i="13" s="1"/>
  <c r="DA152" i="13" s="1"/>
  <c r="DD152" i="13" s="1"/>
  <c r="DG152" i="13" s="1"/>
  <c r="DJ152" i="13" s="1"/>
  <c r="G152" i="13"/>
  <c r="E152" i="13"/>
  <c r="CJ152" i="13" s="1"/>
  <c r="C152" i="13"/>
  <c r="A152" i="13"/>
  <c r="M151" i="13"/>
  <c r="J151" i="13"/>
  <c r="I151" i="13"/>
  <c r="L151" i="13" s="1"/>
  <c r="O151" i="13" s="1"/>
  <c r="R151" i="13" s="1"/>
  <c r="U151" i="13" s="1"/>
  <c r="X151" i="13" s="1"/>
  <c r="AA151" i="13" s="1"/>
  <c r="AD151" i="13" s="1"/>
  <c r="AG151" i="13" s="1"/>
  <c r="AJ151" i="13" s="1"/>
  <c r="AM151" i="13" s="1"/>
  <c r="AP151" i="13" s="1"/>
  <c r="AS151" i="13" s="1"/>
  <c r="AV151" i="13" s="1"/>
  <c r="AY151" i="13" s="1"/>
  <c r="BB151" i="13" s="1"/>
  <c r="BE151" i="13" s="1"/>
  <c r="BH151" i="13" s="1"/>
  <c r="BK151" i="13" s="1"/>
  <c r="BN151" i="13" s="1"/>
  <c r="BQ151" i="13" s="1"/>
  <c r="BT151" i="13" s="1"/>
  <c r="BW151" i="13" s="1"/>
  <c r="BZ151" i="13" s="1"/>
  <c r="CC151" i="13" s="1"/>
  <c r="CF151" i="13" s="1"/>
  <c r="CI151" i="13" s="1"/>
  <c r="CL151" i="13" s="1"/>
  <c r="CO151" i="13" s="1"/>
  <c r="CR151" i="13" s="1"/>
  <c r="CU151" i="13" s="1"/>
  <c r="CX151" i="13" s="1"/>
  <c r="DA151" i="13" s="1"/>
  <c r="DD151" i="13" s="1"/>
  <c r="DG151" i="13" s="1"/>
  <c r="DJ151" i="13" s="1"/>
  <c r="G151" i="13"/>
  <c r="E151" i="13"/>
  <c r="CP151" i="13" s="1"/>
  <c r="C151" i="13"/>
  <c r="A151" i="13"/>
  <c r="M150" i="13"/>
  <c r="J150" i="13"/>
  <c r="I150" i="13"/>
  <c r="L150" i="13" s="1"/>
  <c r="O150" i="13" s="1"/>
  <c r="R150" i="13" s="1"/>
  <c r="U150" i="13" s="1"/>
  <c r="X150" i="13" s="1"/>
  <c r="AA150" i="13" s="1"/>
  <c r="AD150" i="13" s="1"/>
  <c r="AG150" i="13" s="1"/>
  <c r="AJ150" i="13" s="1"/>
  <c r="AM150" i="13" s="1"/>
  <c r="AP150" i="13" s="1"/>
  <c r="AS150" i="13" s="1"/>
  <c r="AV150" i="13" s="1"/>
  <c r="AY150" i="13" s="1"/>
  <c r="BB150" i="13" s="1"/>
  <c r="BE150" i="13" s="1"/>
  <c r="BH150" i="13" s="1"/>
  <c r="BK150" i="13" s="1"/>
  <c r="BN150" i="13" s="1"/>
  <c r="BQ150" i="13" s="1"/>
  <c r="BT150" i="13" s="1"/>
  <c r="BW150" i="13" s="1"/>
  <c r="BZ150" i="13" s="1"/>
  <c r="CC150" i="13" s="1"/>
  <c r="CF150" i="13" s="1"/>
  <c r="CI150" i="13" s="1"/>
  <c r="CL150" i="13" s="1"/>
  <c r="CO150" i="13" s="1"/>
  <c r="CR150" i="13" s="1"/>
  <c r="CU150" i="13" s="1"/>
  <c r="CX150" i="13" s="1"/>
  <c r="DA150" i="13" s="1"/>
  <c r="DD150" i="13" s="1"/>
  <c r="DG150" i="13" s="1"/>
  <c r="DJ150" i="13" s="1"/>
  <c r="G150" i="13"/>
  <c r="E150" i="13"/>
  <c r="CP150" i="13" s="1"/>
  <c r="C150" i="13"/>
  <c r="A150" i="13"/>
  <c r="M149" i="13"/>
  <c r="J149" i="13"/>
  <c r="I149" i="13"/>
  <c r="L149" i="13" s="1"/>
  <c r="O149" i="13" s="1"/>
  <c r="R149" i="13" s="1"/>
  <c r="U149" i="13" s="1"/>
  <c r="X149" i="13" s="1"/>
  <c r="AA149" i="13" s="1"/>
  <c r="AD149" i="13" s="1"/>
  <c r="AG149" i="13" s="1"/>
  <c r="AJ149" i="13" s="1"/>
  <c r="AM149" i="13" s="1"/>
  <c r="AP149" i="13" s="1"/>
  <c r="AS149" i="13" s="1"/>
  <c r="AV149" i="13" s="1"/>
  <c r="AY149" i="13" s="1"/>
  <c r="BB149" i="13" s="1"/>
  <c r="BE149" i="13" s="1"/>
  <c r="BH149" i="13" s="1"/>
  <c r="BK149" i="13" s="1"/>
  <c r="BN149" i="13" s="1"/>
  <c r="BQ149" i="13" s="1"/>
  <c r="BT149" i="13" s="1"/>
  <c r="BW149" i="13" s="1"/>
  <c r="BZ149" i="13" s="1"/>
  <c r="CC149" i="13" s="1"/>
  <c r="CF149" i="13" s="1"/>
  <c r="CI149" i="13" s="1"/>
  <c r="CL149" i="13" s="1"/>
  <c r="CO149" i="13" s="1"/>
  <c r="CR149" i="13" s="1"/>
  <c r="CU149" i="13" s="1"/>
  <c r="CX149" i="13" s="1"/>
  <c r="DA149" i="13" s="1"/>
  <c r="DD149" i="13" s="1"/>
  <c r="DG149" i="13" s="1"/>
  <c r="DJ149" i="13" s="1"/>
  <c r="G149" i="13"/>
  <c r="E149" i="13"/>
  <c r="CP149" i="13" s="1"/>
  <c r="C149" i="13"/>
  <c r="A149" i="13"/>
  <c r="M148" i="13"/>
  <c r="J148" i="13"/>
  <c r="I148" i="13"/>
  <c r="L148" i="13" s="1"/>
  <c r="O148" i="13" s="1"/>
  <c r="R148" i="13" s="1"/>
  <c r="U148" i="13" s="1"/>
  <c r="X148" i="13" s="1"/>
  <c r="AA148" i="13" s="1"/>
  <c r="AD148" i="13" s="1"/>
  <c r="AG148" i="13" s="1"/>
  <c r="AJ148" i="13" s="1"/>
  <c r="AM148" i="13" s="1"/>
  <c r="AP148" i="13" s="1"/>
  <c r="AS148" i="13" s="1"/>
  <c r="AV148" i="13" s="1"/>
  <c r="AY148" i="13" s="1"/>
  <c r="BB148" i="13" s="1"/>
  <c r="BE148" i="13" s="1"/>
  <c r="BH148" i="13" s="1"/>
  <c r="BK148" i="13" s="1"/>
  <c r="BN148" i="13" s="1"/>
  <c r="BQ148" i="13" s="1"/>
  <c r="BT148" i="13" s="1"/>
  <c r="BW148" i="13" s="1"/>
  <c r="BZ148" i="13" s="1"/>
  <c r="CC148" i="13" s="1"/>
  <c r="CF148" i="13" s="1"/>
  <c r="CI148" i="13" s="1"/>
  <c r="CL148" i="13" s="1"/>
  <c r="CO148" i="13" s="1"/>
  <c r="CR148" i="13" s="1"/>
  <c r="CU148" i="13" s="1"/>
  <c r="CX148" i="13" s="1"/>
  <c r="DA148" i="13" s="1"/>
  <c r="DD148" i="13" s="1"/>
  <c r="DG148" i="13" s="1"/>
  <c r="DJ148" i="13" s="1"/>
  <c r="G148" i="13"/>
  <c r="E148" i="13"/>
  <c r="CM148" i="13" s="1"/>
  <c r="C148" i="13"/>
  <c r="A148" i="13"/>
  <c r="M147" i="13"/>
  <c r="J147" i="13"/>
  <c r="I147" i="13"/>
  <c r="L147" i="13" s="1"/>
  <c r="O147" i="13" s="1"/>
  <c r="R147" i="13" s="1"/>
  <c r="U147" i="13" s="1"/>
  <c r="X147" i="13" s="1"/>
  <c r="AA147" i="13" s="1"/>
  <c r="AD147" i="13" s="1"/>
  <c r="AG147" i="13" s="1"/>
  <c r="AJ147" i="13" s="1"/>
  <c r="AM147" i="13" s="1"/>
  <c r="AP147" i="13" s="1"/>
  <c r="AS147" i="13" s="1"/>
  <c r="AV147" i="13" s="1"/>
  <c r="AY147" i="13" s="1"/>
  <c r="BB147" i="13" s="1"/>
  <c r="BE147" i="13" s="1"/>
  <c r="BH147" i="13" s="1"/>
  <c r="BK147" i="13" s="1"/>
  <c r="BN147" i="13" s="1"/>
  <c r="BQ147" i="13" s="1"/>
  <c r="BT147" i="13" s="1"/>
  <c r="BW147" i="13" s="1"/>
  <c r="BZ147" i="13" s="1"/>
  <c r="CC147" i="13" s="1"/>
  <c r="CF147" i="13" s="1"/>
  <c r="CI147" i="13" s="1"/>
  <c r="CL147" i="13" s="1"/>
  <c r="CO147" i="13" s="1"/>
  <c r="CR147" i="13" s="1"/>
  <c r="CU147" i="13" s="1"/>
  <c r="CX147" i="13" s="1"/>
  <c r="DA147" i="13" s="1"/>
  <c r="DD147" i="13" s="1"/>
  <c r="DG147" i="13" s="1"/>
  <c r="DJ147" i="13" s="1"/>
  <c r="G147" i="13"/>
  <c r="E147" i="13"/>
  <c r="CJ147" i="13" s="1"/>
  <c r="C147" i="13"/>
  <c r="A147" i="13"/>
  <c r="M146" i="13"/>
  <c r="J146" i="13"/>
  <c r="I146" i="13"/>
  <c r="L146" i="13" s="1"/>
  <c r="O146" i="13" s="1"/>
  <c r="R146" i="13" s="1"/>
  <c r="U146" i="13" s="1"/>
  <c r="X146" i="13" s="1"/>
  <c r="AA146" i="13" s="1"/>
  <c r="AD146" i="13" s="1"/>
  <c r="AG146" i="13" s="1"/>
  <c r="AJ146" i="13" s="1"/>
  <c r="AM146" i="13" s="1"/>
  <c r="AP146" i="13" s="1"/>
  <c r="AS146" i="13" s="1"/>
  <c r="AV146" i="13" s="1"/>
  <c r="AY146" i="13" s="1"/>
  <c r="BB146" i="13" s="1"/>
  <c r="BE146" i="13" s="1"/>
  <c r="BH146" i="13" s="1"/>
  <c r="BK146" i="13" s="1"/>
  <c r="BN146" i="13" s="1"/>
  <c r="BQ146" i="13" s="1"/>
  <c r="BT146" i="13" s="1"/>
  <c r="BW146" i="13" s="1"/>
  <c r="BZ146" i="13" s="1"/>
  <c r="CC146" i="13" s="1"/>
  <c r="CF146" i="13" s="1"/>
  <c r="CI146" i="13" s="1"/>
  <c r="CL146" i="13" s="1"/>
  <c r="CO146" i="13" s="1"/>
  <c r="CR146" i="13" s="1"/>
  <c r="CU146" i="13" s="1"/>
  <c r="CX146" i="13" s="1"/>
  <c r="DA146" i="13" s="1"/>
  <c r="DD146" i="13" s="1"/>
  <c r="DG146" i="13" s="1"/>
  <c r="DJ146" i="13" s="1"/>
  <c r="G146" i="13"/>
  <c r="E146" i="13"/>
  <c r="CP146" i="13" s="1"/>
  <c r="C146" i="13"/>
  <c r="A146" i="13"/>
  <c r="M145" i="13"/>
  <c r="J145" i="13"/>
  <c r="I145" i="13"/>
  <c r="L145" i="13" s="1"/>
  <c r="O145" i="13" s="1"/>
  <c r="R145" i="13" s="1"/>
  <c r="U145" i="13" s="1"/>
  <c r="X145" i="13" s="1"/>
  <c r="AA145" i="13" s="1"/>
  <c r="AD145" i="13" s="1"/>
  <c r="AG145" i="13" s="1"/>
  <c r="AJ145" i="13" s="1"/>
  <c r="AM145" i="13" s="1"/>
  <c r="AP145" i="13" s="1"/>
  <c r="AS145" i="13" s="1"/>
  <c r="AV145" i="13" s="1"/>
  <c r="AY145" i="13" s="1"/>
  <c r="BB145" i="13" s="1"/>
  <c r="BE145" i="13" s="1"/>
  <c r="BH145" i="13" s="1"/>
  <c r="BK145" i="13" s="1"/>
  <c r="BN145" i="13" s="1"/>
  <c r="BQ145" i="13" s="1"/>
  <c r="BT145" i="13" s="1"/>
  <c r="BW145" i="13" s="1"/>
  <c r="BZ145" i="13" s="1"/>
  <c r="CC145" i="13" s="1"/>
  <c r="CF145" i="13" s="1"/>
  <c r="CI145" i="13" s="1"/>
  <c r="CL145" i="13" s="1"/>
  <c r="CO145" i="13" s="1"/>
  <c r="CR145" i="13" s="1"/>
  <c r="CU145" i="13" s="1"/>
  <c r="CX145" i="13" s="1"/>
  <c r="DA145" i="13" s="1"/>
  <c r="DD145" i="13" s="1"/>
  <c r="DG145" i="13" s="1"/>
  <c r="DJ145" i="13" s="1"/>
  <c r="G145" i="13"/>
  <c r="E145" i="13"/>
  <c r="CM145" i="13" s="1"/>
  <c r="C145" i="13"/>
  <c r="A145" i="13"/>
  <c r="M144" i="13"/>
  <c r="J144" i="13"/>
  <c r="I144" i="13"/>
  <c r="L144" i="13" s="1"/>
  <c r="O144" i="13" s="1"/>
  <c r="R144" i="13" s="1"/>
  <c r="U144" i="13" s="1"/>
  <c r="X144" i="13" s="1"/>
  <c r="AA144" i="13" s="1"/>
  <c r="AD144" i="13" s="1"/>
  <c r="AG144" i="13" s="1"/>
  <c r="AJ144" i="13" s="1"/>
  <c r="AM144" i="13" s="1"/>
  <c r="AP144" i="13" s="1"/>
  <c r="AS144" i="13" s="1"/>
  <c r="AV144" i="13" s="1"/>
  <c r="AY144" i="13" s="1"/>
  <c r="BB144" i="13" s="1"/>
  <c r="BE144" i="13" s="1"/>
  <c r="BH144" i="13" s="1"/>
  <c r="BK144" i="13" s="1"/>
  <c r="BN144" i="13" s="1"/>
  <c r="BQ144" i="13" s="1"/>
  <c r="BT144" i="13" s="1"/>
  <c r="BW144" i="13" s="1"/>
  <c r="BZ144" i="13" s="1"/>
  <c r="CC144" i="13" s="1"/>
  <c r="CF144" i="13" s="1"/>
  <c r="CI144" i="13" s="1"/>
  <c r="CL144" i="13" s="1"/>
  <c r="CO144" i="13" s="1"/>
  <c r="CR144" i="13" s="1"/>
  <c r="CU144" i="13" s="1"/>
  <c r="CX144" i="13" s="1"/>
  <c r="DA144" i="13" s="1"/>
  <c r="DD144" i="13" s="1"/>
  <c r="DG144" i="13" s="1"/>
  <c r="DJ144" i="13" s="1"/>
  <c r="G144" i="13"/>
  <c r="E144" i="13"/>
  <c r="CJ144" i="13" s="1"/>
  <c r="C144" i="13"/>
  <c r="A144" i="13"/>
  <c r="M143" i="13"/>
  <c r="J143" i="13"/>
  <c r="I143" i="13"/>
  <c r="L143" i="13" s="1"/>
  <c r="O143" i="13" s="1"/>
  <c r="R143" i="13" s="1"/>
  <c r="U143" i="13" s="1"/>
  <c r="X143" i="13" s="1"/>
  <c r="AA143" i="13" s="1"/>
  <c r="AD143" i="13" s="1"/>
  <c r="AG143" i="13" s="1"/>
  <c r="AJ143" i="13" s="1"/>
  <c r="AM143" i="13" s="1"/>
  <c r="AP143" i="13" s="1"/>
  <c r="AS143" i="13" s="1"/>
  <c r="AV143" i="13" s="1"/>
  <c r="AY143" i="13" s="1"/>
  <c r="BB143" i="13" s="1"/>
  <c r="BE143" i="13" s="1"/>
  <c r="BH143" i="13" s="1"/>
  <c r="BK143" i="13" s="1"/>
  <c r="BN143" i="13" s="1"/>
  <c r="BQ143" i="13" s="1"/>
  <c r="BT143" i="13" s="1"/>
  <c r="BW143" i="13" s="1"/>
  <c r="BZ143" i="13" s="1"/>
  <c r="CC143" i="13" s="1"/>
  <c r="CF143" i="13" s="1"/>
  <c r="CI143" i="13" s="1"/>
  <c r="CL143" i="13" s="1"/>
  <c r="CO143" i="13" s="1"/>
  <c r="CR143" i="13" s="1"/>
  <c r="CU143" i="13" s="1"/>
  <c r="CX143" i="13" s="1"/>
  <c r="DA143" i="13" s="1"/>
  <c r="DD143" i="13" s="1"/>
  <c r="DG143" i="13" s="1"/>
  <c r="DJ143" i="13" s="1"/>
  <c r="G143" i="13"/>
  <c r="E143" i="13"/>
  <c r="CP143" i="13" s="1"/>
  <c r="C143" i="13"/>
  <c r="A143" i="13"/>
  <c r="M142" i="13"/>
  <c r="J142" i="13"/>
  <c r="I142" i="13"/>
  <c r="L142" i="13" s="1"/>
  <c r="O142" i="13" s="1"/>
  <c r="R142" i="13" s="1"/>
  <c r="U142" i="13" s="1"/>
  <c r="X142" i="13" s="1"/>
  <c r="AA142" i="13" s="1"/>
  <c r="AD142" i="13" s="1"/>
  <c r="AG142" i="13" s="1"/>
  <c r="AJ142" i="13" s="1"/>
  <c r="AM142" i="13" s="1"/>
  <c r="AP142" i="13" s="1"/>
  <c r="AS142" i="13" s="1"/>
  <c r="AV142" i="13" s="1"/>
  <c r="AY142" i="13" s="1"/>
  <c r="BB142" i="13" s="1"/>
  <c r="BE142" i="13" s="1"/>
  <c r="BH142" i="13" s="1"/>
  <c r="BK142" i="13" s="1"/>
  <c r="BN142" i="13" s="1"/>
  <c r="BQ142" i="13" s="1"/>
  <c r="BT142" i="13" s="1"/>
  <c r="BW142" i="13" s="1"/>
  <c r="BZ142" i="13" s="1"/>
  <c r="CC142" i="13" s="1"/>
  <c r="CF142" i="13" s="1"/>
  <c r="CI142" i="13" s="1"/>
  <c r="CL142" i="13" s="1"/>
  <c r="CO142" i="13" s="1"/>
  <c r="CR142" i="13" s="1"/>
  <c r="CU142" i="13" s="1"/>
  <c r="CX142" i="13" s="1"/>
  <c r="DA142" i="13" s="1"/>
  <c r="DD142" i="13" s="1"/>
  <c r="DG142" i="13" s="1"/>
  <c r="DJ142" i="13" s="1"/>
  <c r="G142" i="13"/>
  <c r="E142" i="13"/>
  <c r="CP142" i="13" s="1"/>
  <c r="C142" i="13"/>
  <c r="A142" i="13"/>
  <c r="E141" i="13"/>
  <c r="A141" i="13"/>
  <c r="M140" i="13"/>
  <c r="J140" i="13"/>
  <c r="I140" i="13"/>
  <c r="L140" i="13" s="1"/>
  <c r="O140" i="13" s="1"/>
  <c r="R140" i="13" s="1"/>
  <c r="U140" i="13" s="1"/>
  <c r="X140" i="13" s="1"/>
  <c r="AA140" i="13" s="1"/>
  <c r="AD140" i="13" s="1"/>
  <c r="AG140" i="13" s="1"/>
  <c r="AJ140" i="13" s="1"/>
  <c r="AM140" i="13" s="1"/>
  <c r="AP140" i="13" s="1"/>
  <c r="AS140" i="13" s="1"/>
  <c r="AV140" i="13" s="1"/>
  <c r="AY140" i="13" s="1"/>
  <c r="BB140" i="13" s="1"/>
  <c r="BE140" i="13" s="1"/>
  <c r="BH140" i="13" s="1"/>
  <c r="BK140" i="13" s="1"/>
  <c r="BN140" i="13" s="1"/>
  <c r="BQ140" i="13" s="1"/>
  <c r="BT140" i="13" s="1"/>
  <c r="BW140" i="13" s="1"/>
  <c r="BZ140" i="13" s="1"/>
  <c r="CC140" i="13" s="1"/>
  <c r="CF140" i="13" s="1"/>
  <c r="CI140" i="13" s="1"/>
  <c r="CL140" i="13" s="1"/>
  <c r="CO140" i="13" s="1"/>
  <c r="CR140" i="13" s="1"/>
  <c r="CU140" i="13" s="1"/>
  <c r="CX140" i="13" s="1"/>
  <c r="DA140" i="13" s="1"/>
  <c r="DD140" i="13" s="1"/>
  <c r="DG140" i="13" s="1"/>
  <c r="DJ140" i="13" s="1"/>
  <c r="G140" i="13"/>
  <c r="E140" i="13"/>
  <c r="CM140" i="13" s="1"/>
  <c r="C140" i="13"/>
  <c r="A140" i="13"/>
  <c r="M139" i="13"/>
  <c r="J139" i="13"/>
  <c r="I139" i="13"/>
  <c r="L139" i="13" s="1"/>
  <c r="O139" i="13" s="1"/>
  <c r="R139" i="13" s="1"/>
  <c r="U139" i="13" s="1"/>
  <c r="X139" i="13" s="1"/>
  <c r="AA139" i="13" s="1"/>
  <c r="AD139" i="13" s="1"/>
  <c r="AG139" i="13" s="1"/>
  <c r="AJ139" i="13" s="1"/>
  <c r="AM139" i="13" s="1"/>
  <c r="AP139" i="13" s="1"/>
  <c r="AS139" i="13" s="1"/>
  <c r="AV139" i="13" s="1"/>
  <c r="AY139" i="13" s="1"/>
  <c r="BB139" i="13" s="1"/>
  <c r="BE139" i="13" s="1"/>
  <c r="BH139" i="13" s="1"/>
  <c r="BK139" i="13" s="1"/>
  <c r="BN139" i="13" s="1"/>
  <c r="BQ139" i="13" s="1"/>
  <c r="BT139" i="13" s="1"/>
  <c r="BW139" i="13" s="1"/>
  <c r="BZ139" i="13" s="1"/>
  <c r="CC139" i="13" s="1"/>
  <c r="CF139" i="13" s="1"/>
  <c r="CI139" i="13" s="1"/>
  <c r="CL139" i="13" s="1"/>
  <c r="CO139" i="13" s="1"/>
  <c r="CR139" i="13" s="1"/>
  <c r="CU139" i="13" s="1"/>
  <c r="CX139" i="13" s="1"/>
  <c r="DA139" i="13" s="1"/>
  <c r="DD139" i="13" s="1"/>
  <c r="DG139" i="13" s="1"/>
  <c r="DJ139" i="13" s="1"/>
  <c r="G139" i="13"/>
  <c r="E139" i="13"/>
  <c r="CM139" i="13" s="1"/>
  <c r="C139" i="13"/>
  <c r="A139" i="13"/>
  <c r="E138" i="13"/>
  <c r="A138" i="13"/>
  <c r="M137" i="13"/>
  <c r="J137" i="13"/>
  <c r="I137" i="13"/>
  <c r="L137" i="13" s="1"/>
  <c r="O137" i="13" s="1"/>
  <c r="R137" i="13" s="1"/>
  <c r="U137" i="13" s="1"/>
  <c r="X137" i="13" s="1"/>
  <c r="AA137" i="13" s="1"/>
  <c r="AD137" i="13" s="1"/>
  <c r="AG137" i="13" s="1"/>
  <c r="AJ137" i="13" s="1"/>
  <c r="AM137" i="13" s="1"/>
  <c r="AP137" i="13" s="1"/>
  <c r="AS137" i="13" s="1"/>
  <c r="AV137" i="13" s="1"/>
  <c r="AY137" i="13" s="1"/>
  <c r="BB137" i="13" s="1"/>
  <c r="BE137" i="13" s="1"/>
  <c r="BH137" i="13" s="1"/>
  <c r="BK137" i="13" s="1"/>
  <c r="BN137" i="13" s="1"/>
  <c r="BQ137" i="13" s="1"/>
  <c r="BT137" i="13" s="1"/>
  <c r="BW137" i="13" s="1"/>
  <c r="BZ137" i="13" s="1"/>
  <c r="CC137" i="13" s="1"/>
  <c r="CF137" i="13" s="1"/>
  <c r="CI137" i="13" s="1"/>
  <c r="CL137" i="13" s="1"/>
  <c r="CO137" i="13" s="1"/>
  <c r="CR137" i="13" s="1"/>
  <c r="CU137" i="13" s="1"/>
  <c r="CX137" i="13" s="1"/>
  <c r="DA137" i="13" s="1"/>
  <c r="DD137" i="13" s="1"/>
  <c r="DG137" i="13" s="1"/>
  <c r="DJ137" i="13" s="1"/>
  <c r="G137" i="13"/>
  <c r="E137" i="13"/>
  <c r="CJ137" i="13" s="1"/>
  <c r="C137" i="13"/>
  <c r="A137" i="13"/>
  <c r="M136" i="13"/>
  <c r="J136" i="13"/>
  <c r="I136" i="13"/>
  <c r="L136" i="13" s="1"/>
  <c r="O136" i="13" s="1"/>
  <c r="R136" i="13" s="1"/>
  <c r="U136" i="13" s="1"/>
  <c r="X136" i="13" s="1"/>
  <c r="AA136" i="13" s="1"/>
  <c r="AD136" i="13" s="1"/>
  <c r="AG136" i="13" s="1"/>
  <c r="AJ136" i="13" s="1"/>
  <c r="AM136" i="13" s="1"/>
  <c r="AP136" i="13" s="1"/>
  <c r="AS136" i="13" s="1"/>
  <c r="AV136" i="13" s="1"/>
  <c r="AY136" i="13" s="1"/>
  <c r="BB136" i="13" s="1"/>
  <c r="BE136" i="13" s="1"/>
  <c r="BH136" i="13" s="1"/>
  <c r="BK136" i="13" s="1"/>
  <c r="BN136" i="13" s="1"/>
  <c r="BQ136" i="13" s="1"/>
  <c r="BT136" i="13" s="1"/>
  <c r="BW136" i="13" s="1"/>
  <c r="BZ136" i="13" s="1"/>
  <c r="CC136" i="13" s="1"/>
  <c r="CF136" i="13" s="1"/>
  <c r="CI136" i="13" s="1"/>
  <c r="CL136" i="13" s="1"/>
  <c r="CO136" i="13" s="1"/>
  <c r="CR136" i="13" s="1"/>
  <c r="CU136" i="13" s="1"/>
  <c r="CX136" i="13" s="1"/>
  <c r="DA136" i="13" s="1"/>
  <c r="DD136" i="13" s="1"/>
  <c r="DG136" i="13" s="1"/>
  <c r="DJ136" i="13" s="1"/>
  <c r="G136" i="13"/>
  <c r="E136" i="13"/>
  <c r="CJ136" i="13" s="1"/>
  <c r="C136" i="13"/>
  <c r="A136" i="13"/>
  <c r="E135" i="13"/>
  <c r="A135" i="13"/>
  <c r="M134" i="13"/>
  <c r="J134" i="13"/>
  <c r="I134" i="13"/>
  <c r="L134" i="13" s="1"/>
  <c r="O134" i="13" s="1"/>
  <c r="R134" i="13" s="1"/>
  <c r="U134" i="13" s="1"/>
  <c r="X134" i="13" s="1"/>
  <c r="AA134" i="13" s="1"/>
  <c r="AD134" i="13" s="1"/>
  <c r="AG134" i="13" s="1"/>
  <c r="AJ134" i="13" s="1"/>
  <c r="AM134" i="13" s="1"/>
  <c r="AP134" i="13" s="1"/>
  <c r="AS134" i="13" s="1"/>
  <c r="AV134" i="13" s="1"/>
  <c r="AY134" i="13" s="1"/>
  <c r="BB134" i="13" s="1"/>
  <c r="BE134" i="13" s="1"/>
  <c r="BH134" i="13" s="1"/>
  <c r="BK134" i="13" s="1"/>
  <c r="BN134" i="13" s="1"/>
  <c r="BQ134" i="13" s="1"/>
  <c r="BT134" i="13" s="1"/>
  <c r="BW134" i="13" s="1"/>
  <c r="BZ134" i="13" s="1"/>
  <c r="CC134" i="13" s="1"/>
  <c r="CF134" i="13" s="1"/>
  <c r="CI134" i="13" s="1"/>
  <c r="CL134" i="13" s="1"/>
  <c r="CO134" i="13" s="1"/>
  <c r="CR134" i="13" s="1"/>
  <c r="CU134" i="13" s="1"/>
  <c r="CX134" i="13" s="1"/>
  <c r="DA134" i="13" s="1"/>
  <c r="DD134" i="13" s="1"/>
  <c r="DG134" i="13" s="1"/>
  <c r="DJ134" i="13" s="1"/>
  <c r="G134" i="13"/>
  <c r="E134" i="13"/>
  <c r="BI134" i="13" s="1"/>
  <c r="C134" i="13"/>
  <c r="A134" i="13"/>
  <c r="M133" i="13"/>
  <c r="J133" i="13"/>
  <c r="I133" i="13"/>
  <c r="L133" i="13" s="1"/>
  <c r="O133" i="13" s="1"/>
  <c r="R133" i="13" s="1"/>
  <c r="U133" i="13" s="1"/>
  <c r="X133" i="13" s="1"/>
  <c r="AA133" i="13" s="1"/>
  <c r="AD133" i="13" s="1"/>
  <c r="AG133" i="13" s="1"/>
  <c r="AJ133" i="13" s="1"/>
  <c r="AM133" i="13" s="1"/>
  <c r="AP133" i="13" s="1"/>
  <c r="AS133" i="13" s="1"/>
  <c r="AV133" i="13" s="1"/>
  <c r="AY133" i="13" s="1"/>
  <c r="BB133" i="13" s="1"/>
  <c r="BE133" i="13" s="1"/>
  <c r="BH133" i="13" s="1"/>
  <c r="BK133" i="13" s="1"/>
  <c r="BN133" i="13" s="1"/>
  <c r="BQ133" i="13" s="1"/>
  <c r="BT133" i="13" s="1"/>
  <c r="BW133" i="13" s="1"/>
  <c r="BZ133" i="13" s="1"/>
  <c r="CC133" i="13" s="1"/>
  <c r="CF133" i="13" s="1"/>
  <c r="CI133" i="13" s="1"/>
  <c r="CL133" i="13" s="1"/>
  <c r="CO133" i="13" s="1"/>
  <c r="CR133" i="13" s="1"/>
  <c r="CU133" i="13" s="1"/>
  <c r="CX133" i="13" s="1"/>
  <c r="DA133" i="13" s="1"/>
  <c r="DD133" i="13" s="1"/>
  <c r="DG133" i="13" s="1"/>
  <c r="DJ133" i="13" s="1"/>
  <c r="G133" i="13"/>
  <c r="E133" i="13"/>
  <c r="BI133" i="13" s="1"/>
  <c r="C133" i="13"/>
  <c r="A133" i="13"/>
  <c r="M132" i="13"/>
  <c r="J132" i="13"/>
  <c r="I132" i="13"/>
  <c r="L132" i="13" s="1"/>
  <c r="O132" i="13" s="1"/>
  <c r="R132" i="13" s="1"/>
  <c r="U132" i="13" s="1"/>
  <c r="X132" i="13" s="1"/>
  <c r="AA132" i="13" s="1"/>
  <c r="AD132" i="13" s="1"/>
  <c r="AG132" i="13" s="1"/>
  <c r="AJ132" i="13" s="1"/>
  <c r="AM132" i="13" s="1"/>
  <c r="AP132" i="13" s="1"/>
  <c r="AS132" i="13" s="1"/>
  <c r="AV132" i="13" s="1"/>
  <c r="AY132" i="13" s="1"/>
  <c r="BB132" i="13" s="1"/>
  <c r="BE132" i="13" s="1"/>
  <c r="BH132" i="13" s="1"/>
  <c r="BK132" i="13" s="1"/>
  <c r="BN132" i="13" s="1"/>
  <c r="BQ132" i="13" s="1"/>
  <c r="BT132" i="13" s="1"/>
  <c r="BW132" i="13" s="1"/>
  <c r="BZ132" i="13" s="1"/>
  <c r="CC132" i="13" s="1"/>
  <c r="CF132" i="13" s="1"/>
  <c r="CI132" i="13" s="1"/>
  <c r="CL132" i="13" s="1"/>
  <c r="CO132" i="13" s="1"/>
  <c r="CR132" i="13" s="1"/>
  <c r="CU132" i="13" s="1"/>
  <c r="CX132" i="13" s="1"/>
  <c r="DA132" i="13" s="1"/>
  <c r="DD132" i="13" s="1"/>
  <c r="DG132" i="13" s="1"/>
  <c r="DJ132" i="13" s="1"/>
  <c r="G132" i="13"/>
  <c r="E132" i="13"/>
  <c r="BF132" i="13" s="1"/>
  <c r="C132" i="13"/>
  <c r="A132" i="13"/>
  <c r="M131" i="13"/>
  <c r="J131" i="13"/>
  <c r="I131" i="13"/>
  <c r="L131" i="13" s="1"/>
  <c r="O131" i="13" s="1"/>
  <c r="R131" i="13" s="1"/>
  <c r="U131" i="13" s="1"/>
  <c r="X131" i="13" s="1"/>
  <c r="AA131" i="13" s="1"/>
  <c r="AD131" i="13" s="1"/>
  <c r="AG131" i="13" s="1"/>
  <c r="AJ131" i="13" s="1"/>
  <c r="AM131" i="13" s="1"/>
  <c r="AP131" i="13" s="1"/>
  <c r="AS131" i="13" s="1"/>
  <c r="AV131" i="13" s="1"/>
  <c r="AY131" i="13" s="1"/>
  <c r="BB131" i="13" s="1"/>
  <c r="BE131" i="13" s="1"/>
  <c r="BH131" i="13" s="1"/>
  <c r="BK131" i="13" s="1"/>
  <c r="BN131" i="13" s="1"/>
  <c r="BQ131" i="13" s="1"/>
  <c r="BT131" i="13" s="1"/>
  <c r="BW131" i="13" s="1"/>
  <c r="BZ131" i="13" s="1"/>
  <c r="CC131" i="13" s="1"/>
  <c r="CF131" i="13" s="1"/>
  <c r="CI131" i="13" s="1"/>
  <c r="CL131" i="13" s="1"/>
  <c r="CO131" i="13" s="1"/>
  <c r="CR131" i="13" s="1"/>
  <c r="CU131" i="13" s="1"/>
  <c r="CX131" i="13" s="1"/>
  <c r="DA131" i="13" s="1"/>
  <c r="DD131" i="13" s="1"/>
  <c r="DG131" i="13" s="1"/>
  <c r="DJ131" i="13" s="1"/>
  <c r="G131" i="13"/>
  <c r="E131" i="13"/>
  <c r="BF131" i="13" s="1"/>
  <c r="C131" i="13"/>
  <c r="A131" i="13"/>
  <c r="M130" i="13"/>
  <c r="J130" i="13"/>
  <c r="I130" i="13"/>
  <c r="L130" i="13" s="1"/>
  <c r="O130" i="13" s="1"/>
  <c r="R130" i="13" s="1"/>
  <c r="U130" i="13" s="1"/>
  <c r="X130" i="13" s="1"/>
  <c r="AA130" i="13" s="1"/>
  <c r="AD130" i="13" s="1"/>
  <c r="AG130" i="13" s="1"/>
  <c r="AJ130" i="13" s="1"/>
  <c r="AM130" i="13" s="1"/>
  <c r="AP130" i="13" s="1"/>
  <c r="AS130" i="13" s="1"/>
  <c r="AV130" i="13" s="1"/>
  <c r="AY130" i="13" s="1"/>
  <c r="BB130" i="13" s="1"/>
  <c r="BE130" i="13" s="1"/>
  <c r="BH130" i="13" s="1"/>
  <c r="BK130" i="13" s="1"/>
  <c r="BN130" i="13" s="1"/>
  <c r="BQ130" i="13" s="1"/>
  <c r="BT130" i="13" s="1"/>
  <c r="BW130" i="13" s="1"/>
  <c r="BZ130" i="13" s="1"/>
  <c r="CC130" i="13" s="1"/>
  <c r="CF130" i="13" s="1"/>
  <c r="CI130" i="13" s="1"/>
  <c r="CL130" i="13" s="1"/>
  <c r="CO130" i="13" s="1"/>
  <c r="CR130" i="13" s="1"/>
  <c r="CU130" i="13" s="1"/>
  <c r="CX130" i="13" s="1"/>
  <c r="DA130" i="13" s="1"/>
  <c r="DD130" i="13" s="1"/>
  <c r="DG130" i="13" s="1"/>
  <c r="DJ130" i="13" s="1"/>
  <c r="G130" i="13"/>
  <c r="E130" i="13"/>
  <c r="BF130" i="13" s="1"/>
  <c r="C130" i="13"/>
  <c r="A130" i="13"/>
  <c r="M129" i="13"/>
  <c r="J129" i="13"/>
  <c r="I129" i="13"/>
  <c r="L129" i="13" s="1"/>
  <c r="O129" i="13" s="1"/>
  <c r="R129" i="13" s="1"/>
  <c r="U129" i="13" s="1"/>
  <c r="X129" i="13" s="1"/>
  <c r="AA129" i="13" s="1"/>
  <c r="AD129" i="13" s="1"/>
  <c r="AG129" i="13" s="1"/>
  <c r="AJ129" i="13" s="1"/>
  <c r="AM129" i="13" s="1"/>
  <c r="AP129" i="13" s="1"/>
  <c r="AS129" i="13" s="1"/>
  <c r="AV129" i="13" s="1"/>
  <c r="AY129" i="13" s="1"/>
  <c r="BB129" i="13" s="1"/>
  <c r="BE129" i="13" s="1"/>
  <c r="BH129" i="13" s="1"/>
  <c r="BK129" i="13" s="1"/>
  <c r="BN129" i="13" s="1"/>
  <c r="BQ129" i="13" s="1"/>
  <c r="BT129" i="13" s="1"/>
  <c r="BW129" i="13" s="1"/>
  <c r="BZ129" i="13" s="1"/>
  <c r="CC129" i="13" s="1"/>
  <c r="CF129" i="13" s="1"/>
  <c r="CI129" i="13" s="1"/>
  <c r="CL129" i="13" s="1"/>
  <c r="CO129" i="13" s="1"/>
  <c r="CR129" i="13" s="1"/>
  <c r="CU129" i="13" s="1"/>
  <c r="CX129" i="13" s="1"/>
  <c r="DA129" i="13" s="1"/>
  <c r="DD129" i="13" s="1"/>
  <c r="DG129" i="13" s="1"/>
  <c r="DJ129" i="13" s="1"/>
  <c r="G129" i="13"/>
  <c r="E129" i="13"/>
  <c r="BI129" i="13" s="1"/>
  <c r="C129" i="13"/>
  <c r="A129" i="13"/>
  <c r="M128" i="13"/>
  <c r="J128" i="13"/>
  <c r="I128" i="13"/>
  <c r="L128" i="13" s="1"/>
  <c r="O128" i="13" s="1"/>
  <c r="R128" i="13" s="1"/>
  <c r="U128" i="13" s="1"/>
  <c r="X128" i="13" s="1"/>
  <c r="AA128" i="13" s="1"/>
  <c r="AD128" i="13" s="1"/>
  <c r="AG128" i="13" s="1"/>
  <c r="AJ128" i="13" s="1"/>
  <c r="AM128" i="13" s="1"/>
  <c r="AP128" i="13" s="1"/>
  <c r="AS128" i="13" s="1"/>
  <c r="AV128" i="13" s="1"/>
  <c r="AY128" i="13" s="1"/>
  <c r="BB128" i="13" s="1"/>
  <c r="BE128" i="13" s="1"/>
  <c r="BH128" i="13" s="1"/>
  <c r="BK128" i="13" s="1"/>
  <c r="BN128" i="13" s="1"/>
  <c r="BQ128" i="13" s="1"/>
  <c r="BT128" i="13" s="1"/>
  <c r="BW128" i="13" s="1"/>
  <c r="BZ128" i="13" s="1"/>
  <c r="CC128" i="13" s="1"/>
  <c r="CF128" i="13" s="1"/>
  <c r="CI128" i="13" s="1"/>
  <c r="CL128" i="13" s="1"/>
  <c r="CO128" i="13" s="1"/>
  <c r="CR128" i="13" s="1"/>
  <c r="CU128" i="13" s="1"/>
  <c r="CX128" i="13" s="1"/>
  <c r="DA128" i="13" s="1"/>
  <c r="DD128" i="13" s="1"/>
  <c r="DG128" i="13" s="1"/>
  <c r="DJ128" i="13" s="1"/>
  <c r="G128" i="13"/>
  <c r="E128" i="13"/>
  <c r="BI128" i="13" s="1"/>
  <c r="C128" i="13"/>
  <c r="A128" i="13"/>
  <c r="M127" i="13"/>
  <c r="J127" i="13"/>
  <c r="I127" i="13"/>
  <c r="L127" i="13" s="1"/>
  <c r="O127" i="13" s="1"/>
  <c r="R127" i="13" s="1"/>
  <c r="U127" i="13" s="1"/>
  <c r="X127" i="13" s="1"/>
  <c r="AA127" i="13" s="1"/>
  <c r="AD127" i="13" s="1"/>
  <c r="AG127" i="13" s="1"/>
  <c r="AJ127" i="13" s="1"/>
  <c r="AM127" i="13" s="1"/>
  <c r="AP127" i="13" s="1"/>
  <c r="AS127" i="13" s="1"/>
  <c r="AV127" i="13" s="1"/>
  <c r="AY127" i="13" s="1"/>
  <c r="BB127" i="13" s="1"/>
  <c r="BE127" i="13" s="1"/>
  <c r="BH127" i="13" s="1"/>
  <c r="BK127" i="13" s="1"/>
  <c r="BN127" i="13" s="1"/>
  <c r="BQ127" i="13" s="1"/>
  <c r="BT127" i="13" s="1"/>
  <c r="BW127" i="13" s="1"/>
  <c r="BZ127" i="13" s="1"/>
  <c r="CC127" i="13" s="1"/>
  <c r="CF127" i="13" s="1"/>
  <c r="CI127" i="13" s="1"/>
  <c r="CL127" i="13" s="1"/>
  <c r="CO127" i="13" s="1"/>
  <c r="CR127" i="13" s="1"/>
  <c r="CU127" i="13" s="1"/>
  <c r="CX127" i="13" s="1"/>
  <c r="DA127" i="13" s="1"/>
  <c r="DD127" i="13" s="1"/>
  <c r="DG127" i="13" s="1"/>
  <c r="DJ127" i="13" s="1"/>
  <c r="G127" i="13"/>
  <c r="E127" i="13"/>
  <c r="BI127" i="13" s="1"/>
  <c r="C127" i="13"/>
  <c r="A127" i="13"/>
  <c r="M126" i="13"/>
  <c r="J126" i="13"/>
  <c r="I126" i="13"/>
  <c r="L126" i="13" s="1"/>
  <c r="O126" i="13" s="1"/>
  <c r="R126" i="13" s="1"/>
  <c r="U126" i="13" s="1"/>
  <c r="X126" i="13" s="1"/>
  <c r="AA126" i="13" s="1"/>
  <c r="AD126" i="13" s="1"/>
  <c r="AG126" i="13" s="1"/>
  <c r="AJ126" i="13" s="1"/>
  <c r="AM126" i="13" s="1"/>
  <c r="AP126" i="13" s="1"/>
  <c r="AS126" i="13" s="1"/>
  <c r="AV126" i="13" s="1"/>
  <c r="AY126" i="13" s="1"/>
  <c r="BB126" i="13" s="1"/>
  <c r="BE126" i="13" s="1"/>
  <c r="BH126" i="13" s="1"/>
  <c r="BK126" i="13" s="1"/>
  <c r="BN126" i="13" s="1"/>
  <c r="BQ126" i="13" s="1"/>
  <c r="BT126" i="13" s="1"/>
  <c r="BW126" i="13" s="1"/>
  <c r="BZ126" i="13" s="1"/>
  <c r="CC126" i="13" s="1"/>
  <c r="CF126" i="13" s="1"/>
  <c r="CI126" i="13" s="1"/>
  <c r="CL126" i="13" s="1"/>
  <c r="CO126" i="13" s="1"/>
  <c r="CR126" i="13" s="1"/>
  <c r="CU126" i="13" s="1"/>
  <c r="CX126" i="13" s="1"/>
  <c r="DA126" i="13" s="1"/>
  <c r="DD126" i="13" s="1"/>
  <c r="DG126" i="13" s="1"/>
  <c r="DJ126" i="13" s="1"/>
  <c r="G126" i="13"/>
  <c r="E126" i="13"/>
  <c r="BF126" i="13" s="1"/>
  <c r="C126" i="13"/>
  <c r="A126" i="13"/>
  <c r="M125" i="13"/>
  <c r="J125" i="13"/>
  <c r="I125" i="13"/>
  <c r="L125" i="13" s="1"/>
  <c r="O125" i="13" s="1"/>
  <c r="R125" i="13" s="1"/>
  <c r="U125" i="13" s="1"/>
  <c r="X125" i="13" s="1"/>
  <c r="AA125" i="13" s="1"/>
  <c r="AD125" i="13" s="1"/>
  <c r="AG125" i="13" s="1"/>
  <c r="AJ125" i="13" s="1"/>
  <c r="AM125" i="13" s="1"/>
  <c r="AP125" i="13" s="1"/>
  <c r="AS125" i="13" s="1"/>
  <c r="AV125" i="13" s="1"/>
  <c r="AY125" i="13" s="1"/>
  <c r="BB125" i="13" s="1"/>
  <c r="BE125" i="13" s="1"/>
  <c r="BH125" i="13" s="1"/>
  <c r="BK125" i="13" s="1"/>
  <c r="BN125" i="13" s="1"/>
  <c r="BQ125" i="13" s="1"/>
  <c r="BT125" i="13" s="1"/>
  <c r="BW125" i="13" s="1"/>
  <c r="BZ125" i="13" s="1"/>
  <c r="CC125" i="13" s="1"/>
  <c r="CF125" i="13" s="1"/>
  <c r="CI125" i="13" s="1"/>
  <c r="CL125" i="13" s="1"/>
  <c r="CO125" i="13" s="1"/>
  <c r="CR125" i="13" s="1"/>
  <c r="CU125" i="13" s="1"/>
  <c r="CX125" i="13" s="1"/>
  <c r="DA125" i="13" s="1"/>
  <c r="DD125" i="13" s="1"/>
  <c r="DG125" i="13" s="1"/>
  <c r="DJ125" i="13" s="1"/>
  <c r="G125" i="13"/>
  <c r="E125" i="13"/>
  <c r="BF125" i="13" s="1"/>
  <c r="C125" i="13"/>
  <c r="A125" i="13"/>
  <c r="M124" i="13"/>
  <c r="J124" i="13"/>
  <c r="I124" i="13"/>
  <c r="L124" i="13" s="1"/>
  <c r="O124" i="13" s="1"/>
  <c r="R124" i="13" s="1"/>
  <c r="U124" i="13" s="1"/>
  <c r="X124" i="13" s="1"/>
  <c r="AA124" i="13" s="1"/>
  <c r="AD124" i="13" s="1"/>
  <c r="AG124" i="13" s="1"/>
  <c r="AJ124" i="13" s="1"/>
  <c r="AM124" i="13" s="1"/>
  <c r="AP124" i="13" s="1"/>
  <c r="AS124" i="13" s="1"/>
  <c r="AV124" i="13" s="1"/>
  <c r="AY124" i="13" s="1"/>
  <c r="BB124" i="13" s="1"/>
  <c r="BE124" i="13" s="1"/>
  <c r="BH124" i="13" s="1"/>
  <c r="BK124" i="13" s="1"/>
  <c r="BN124" i="13" s="1"/>
  <c r="BQ124" i="13" s="1"/>
  <c r="BT124" i="13" s="1"/>
  <c r="BW124" i="13" s="1"/>
  <c r="BZ124" i="13" s="1"/>
  <c r="CC124" i="13" s="1"/>
  <c r="CF124" i="13" s="1"/>
  <c r="CI124" i="13" s="1"/>
  <c r="CL124" i="13" s="1"/>
  <c r="CO124" i="13" s="1"/>
  <c r="CR124" i="13" s="1"/>
  <c r="CU124" i="13" s="1"/>
  <c r="CX124" i="13" s="1"/>
  <c r="DA124" i="13" s="1"/>
  <c r="DD124" i="13" s="1"/>
  <c r="DG124" i="13" s="1"/>
  <c r="DJ124" i="13" s="1"/>
  <c r="G124" i="13"/>
  <c r="E124" i="13"/>
  <c r="BF124" i="13" s="1"/>
  <c r="C124" i="13"/>
  <c r="A124" i="13"/>
  <c r="E123" i="13"/>
  <c r="A123" i="13"/>
  <c r="M122" i="13"/>
  <c r="J122" i="13"/>
  <c r="I122" i="13"/>
  <c r="L122" i="13" s="1"/>
  <c r="O122" i="13" s="1"/>
  <c r="R122" i="13" s="1"/>
  <c r="U122" i="13" s="1"/>
  <c r="X122" i="13" s="1"/>
  <c r="AA122" i="13" s="1"/>
  <c r="AD122" i="13" s="1"/>
  <c r="AG122" i="13" s="1"/>
  <c r="AJ122" i="13" s="1"/>
  <c r="AM122" i="13" s="1"/>
  <c r="AP122" i="13" s="1"/>
  <c r="AS122" i="13" s="1"/>
  <c r="AV122" i="13" s="1"/>
  <c r="AY122" i="13" s="1"/>
  <c r="BB122" i="13" s="1"/>
  <c r="BE122" i="13" s="1"/>
  <c r="BH122" i="13" s="1"/>
  <c r="BK122" i="13" s="1"/>
  <c r="BN122" i="13" s="1"/>
  <c r="BQ122" i="13" s="1"/>
  <c r="BT122" i="13" s="1"/>
  <c r="BW122" i="13" s="1"/>
  <c r="BZ122" i="13" s="1"/>
  <c r="CC122" i="13" s="1"/>
  <c r="CF122" i="13" s="1"/>
  <c r="CI122" i="13" s="1"/>
  <c r="CL122" i="13" s="1"/>
  <c r="CO122" i="13" s="1"/>
  <c r="CR122" i="13" s="1"/>
  <c r="CU122" i="13" s="1"/>
  <c r="CX122" i="13" s="1"/>
  <c r="DA122" i="13" s="1"/>
  <c r="DD122" i="13" s="1"/>
  <c r="DG122" i="13" s="1"/>
  <c r="DJ122" i="13" s="1"/>
  <c r="G122" i="13"/>
  <c r="E122" i="13"/>
  <c r="BI122" i="13" s="1"/>
  <c r="C122" i="13"/>
  <c r="A122" i="13"/>
  <c r="M121" i="13"/>
  <c r="J121" i="13"/>
  <c r="I121" i="13"/>
  <c r="L121" i="13" s="1"/>
  <c r="O121" i="13" s="1"/>
  <c r="R121" i="13" s="1"/>
  <c r="U121" i="13" s="1"/>
  <c r="X121" i="13" s="1"/>
  <c r="AA121" i="13" s="1"/>
  <c r="AD121" i="13" s="1"/>
  <c r="AG121" i="13" s="1"/>
  <c r="AJ121" i="13" s="1"/>
  <c r="AM121" i="13" s="1"/>
  <c r="AP121" i="13" s="1"/>
  <c r="AS121" i="13" s="1"/>
  <c r="AV121" i="13" s="1"/>
  <c r="AY121" i="13" s="1"/>
  <c r="BB121" i="13" s="1"/>
  <c r="BE121" i="13" s="1"/>
  <c r="BH121" i="13" s="1"/>
  <c r="BK121" i="13" s="1"/>
  <c r="BN121" i="13" s="1"/>
  <c r="BQ121" i="13" s="1"/>
  <c r="BT121" i="13" s="1"/>
  <c r="BW121" i="13" s="1"/>
  <c r="BZ121" i="13" s="1"/>
  <c r="CC121" i="13" s="1"/>
  <c r="CF121" i="13" s="1"/>
  <c r="CI121" i="13" s="1"/>
  <c r="CL121" i="13" s="1"/>
  <c r="CO121" i="13" s="1"/>
  <c r="CR121" i="13" s="1"/>
  <c r="CU121" i="13" s="1"/>
  <c r="CX121" i="13" s="1"/>
  <c r="DA121" i="13" s="1"/>
  <c r="DD121" i="13" s="1"/>
  <c r="DG121" i="13" s="1"/>
  <c r="DJ121" i="13" s="1"/>
  <c r="G121" i="13"/>
  <c r="E121" i="13"/>
  <c r="BI121" i="13" s="1"/>
  <c r="C121" i="13"/>
  <c r="A121" i="13"/>
  <c r="M120" i="13"/>
  <c r="J120" i="13"/>
  <c r="I120" i="13"/>
  <c r="L120" i="13" s="1"/>
  <c r="O120" i="13" s="1"/>
  <c r="R120" i="13" s="1"/>
  <c r="U120" i="13" s="1"/>
  <c r="X120" i="13" s="1"/>
  <c r="AA120" i="13" s="1"/>
  <c r="AD120" i="13" s="1"/>
  <c r="AG120" i="13" s="1"/>
  <c r="AJ120" i="13" s="1"/>
  <c r="AM120" i="13" s="1"/>
  <c r="AP120" i="13" s="1"/>
  <c r="AS120" i="13" s="1"/>
  <c r="AV120" i="13" s="1"/>
  <c r="AY120" i="13" s="1"/>
  <c r="BB120" i="13" s="1"/>
  <c r="BE120" i="13" s="1"/>
  <c r="BH120" i="13" s="1"/>
  <c r="BK120" i="13" s="1"/>
  <c r="BN120" i="13" s="1"/>
  <c r="BQ120" i="13" s="1"/>
  <c r="BT120" i="13" s="1"/>
  <c r="BW120" i="13" s="1"/>
  <c r="BZ120" i="13" s="1"/>
  <c r="CC120" i="13" s="1"/>
  <c r="CF120" i="13" s="1"/>
  <c r="CI120" i="13" s="1"/>
  <c r="CL120" i="13" s="1"/>
  <c r="CO120" i="13" s="1"/>
  <c r="CR120" i="13" s="1"/>
  <c r="CU120" i="13" s="1"/>
  <c r="CX120" i="13" s="1"/>
  <c r="DA120" i="13" s="1"/>
  <c r="DD120" i="13" s="1"/>
  <c r="DG120" i="13" s="1"/>
  <c r="DJ120" i="13" s="1"/>
  <c r="G120" i="13"/>
  <c r="E120" i="13"/>
  <c r="BF120" i="13" s="1"/>
  <c r="C120" i="13"/>
  <c r="A120" i="13"/>
  <c r="M119" i="13"/>
  <c r="J119" i="13"/>
  <c r="I119" i="13"/>
  <c r="L119" i="13" s="1"/>
  <c r="O119" i="13" s="1"/>
  <c r="R119" i="13" s="1"/>
  <c r="U119" i="13" s="1"/>
  <c r="X119" i="13" s="1"/>
  <c r="AA119" i="13" s="1"/>
  <c r="AD119" i="13" s="1"/>
  <c r="AG119" i="13" s="1"/>
  <c r="AJ119" i="13" s="1"/>
  <c r="AM119" i="13" s="1"/>
  <c r="AP119" i="13" s="1"/>
  <c r="AS119" i="13" s="1"/>
  <c r="AV119" i="13" s="1"/>
  <c r="AY119" i="13" s="1"/>
  <c r="BB119" i="13" s="1"/>
  <c r="BE119" i="13" s="1"/>
  <c r="BH119" i="13" s="1"/>
  <c r="BK119" i="13" s="1"/>
  <c r="BN119" i="13" s="1"/>
  <c r="BQ119" i="13" s="1"/>
  <c r="BT119" i="13" s="1"/>
  <c r="BW119" i="13" s="1"/>
  <c r="BZ119" i="13" s="1"/>
  <c r="CC119" i="13" s="1"/>
  <c r="CF119" i="13" s="1"/>
  <c r="CI119" i="13" s="1"/>
  <c r="CL119" i="13" s="1"/>
  <c r="CO119" i="13" s="1"/>
  <c r="CR119" i="13" s="1"/>
  <c r="CU119" i="13" s="1"/>
  <c r="CX119" i="13" s="1"/>
  <c r="DA119" i="13" s="1"/>
  <c r="DD119" i="13" s="1"/>
  <c r="DG119" i="13" s="1"/>
  <c r="DJ119" i="13" s="1"/>
  <c r="G119" i="13"/>
  <c r="E119" i="13"/>
  <c r="BF119" i="13" s="1"/>
  <c r="C119" i="13"/>
  <c r="A119" i="13"/>
  <c r="M118" i="13"/>
  <c r="J118" i="13"/>
  <c r="I118" i="13"/>
  <c r="L118" i="13" s="1"/>
  <c r="O118" i="13" s="1"/>
  <c r="R118" i="13" s="1"/>
  <c r="U118" i="13" s="1"/>
  <c r="X118" i="13" s="1"/>
  <c r="AA118" i="13" s="1"/>
  <c r="AD118" i="13" s="1"/>
  <c r="AG118" i="13" s="1"/>
  <c r="AJ118" i="13" s="1"/>
  <c r="AM118" i="13" s="1"/>
  <c r="AP118" i="13" s="1"/>
  <c r="AS118" i="13" s="1"/>
  <c r="AV118" i="13" s="1"/>
  <c r="AY118" i="13" s="1"/>
  <c r="BB118" i="13" s="1"/>
  <c r="BE118" i="13" s="1"/>
  <c r="BH118" i="13" s="1"/>
  <c r="BK118" i="13" s="1"/>
  <c r="BN118" i="13" s="1"/>
  <c r="BQ118" i="13" s="1"/>
  <c r="BT118" i="13" s="1"/>
  <c r="BW118" i="13" s="1"/>
  <c r="BZ118" i="13" s="1"/>
  <c r="CC118" i="13" s="1"/>
  <c r="CF118" i="13" s="1"/>
  <c r="CI118" i="13" s="1"/>
  <c r="CL118" i="13" s="1"/>
  <c r="CO118" i="13" s="1"/>
  <c r="CR118" i="13" s="1"/>
  <c r="CU118" i="13" s="1"/>
  <c r="CX118" i="13" s="1"/>
  <c r="DA118" i="13" s="1"/>
  <c r="DD118" i="13" s="1"/>
  <c r="DG118" i="13" s="1"/>
  <c r="DJ118" i="13" s="1"/>
  <c r="G118" i="13"/>
  <c r="E118" i="13"/>
  <c r="BF118" i="13" s="1"/>
  <c r="C118" i="13"/>
  <c r="A118" i="13"/>
  <c r="M117" i="13"/>
  <c r="J117" i="13"/>
  <c r="I117" i="13"/>
  <c r="L117" i="13" s="1"/>
  <c r="O117" i="13" s="1"/>
  <c r="R117" i="13" s="1"/>
  <c r="U117" i="13" s="1"/>
  <c r="X117" i="13" s="1"/>
  <c r="AA117" i="13" s="1"/>
  <c r="AD117" i="13" s="1"/>
  <c r="AG117" i="13" s="1"/>
  <c r="AJ117" i="13" s="1"/>
  <c r="AM117" i="13" s="1"/>
  <c r="AP117" i="13" s="1"/>
  <c r="AS117" i="13" s="1"/>
  <c r="AV117" i="13" s="1"/>
  <c r="AY117" i="13" s="1"/>
  <c r="BB117" i="13" s="1"/>
  <c r="BE117" i="13" s="1"/>
  <c r="BH117" i="13" s="1"/>
  <c r="BK117" i="13" s="1"/>
  <c r="BN117" i="13" s="1"/>
  <c r="BQ117" i="13" s="1"/>
  <c r="BT117" i="13" s="1"/>
  <c r="BW117" i="13" s="1"/>
  <c r="BZ117" i="13" s="1"/>
  <c r="CC117" i="13" s="1"/>
  <c r="CF117" i="13" s="1"/>
  <c r="CI117" i="13" s="1"/>
  <c r="CL117" i="13" s="1"/>
  <c r="CO117" i="13" s="1"/>
  <c r="CR117" i="13" s="1"/>
  <c r="CU117" i="13" s="1"/>
  <c r="CX117" i="13" s="1"/>
  <c r="DA117" i="13" s="1"/>
  <c r="DD117" i="13" s="1"/>
  <c r="DG117" i="13" s="1"/>
  <c r="DJ117" i="13" s="1"/>
  <c r="G117" i="13"/>
  <c r="E117" i="13"/>
  <c r="BI117" i="13" s="1"/>
  <c r="C117" i="13"/>
  <c r="A117" i="13"/>
  <c r="M116" i="13"/>
  <c r="J116" i="13"/>
  <c r="I116" i="13"/>
  <c r="L116" i="13" s="1"/>
  <c r="O116" i="13" s="1"/>
  <c r="R116" i="13" s="1"/>
  <c r="U116" i="13" s="1"/>
  <c r="X116" i="13" s="1"/>
  <c r="AA116" i="13" s="1"/>
  <c r="AD116" i="13" s="1"/>
  <c r="AG116" i="13" s="1"/>
  <c r="AJ116" i="13" s="1"/>
  <c r="AM116" i="13" s="1"/>
  <c r="AP116" i="13" s="1"/>
  <c r="AS116" i="13" s="1"/>
  <c r="AV116" i="13" s="1"/>
  <c r="AY116" i="13" s="1"/>
  <c r="BB116" i="13" s="1"/>
  <c r="BE116" i="13" s="1"/>
  <c r="BH116" i="13" s="1"/>
  <c r="BK116" i="13" s="1"/>
  <c r="BN116" i="13" s="1"/>
  <c r="BQ116" i="13" s="1"/>
  <c r="BT116" i="13" s="1"/>
  <c r="BW116" i="13" s="1"/>
  <c r="BZ116" i="13" s="1"/>
  <c r="CC116" i="13" s="1"/>
  <c r="CF116" i="13" s="1"/>
  <c r="CI116" i="13" s="1"/>
  <c r="CL116" i="13" s="1"/>
  <c r="CO116" i="13" s="1"/>
  <c r="CR116" i="13" s="1"/>
  <c r="CU116" i="13" s="1"/>
  <c r="CX116" i="13" s="1"/>
  <c r="DA116" i="13" s="1"/>
  <c r="DD116" i="13" s="1"/>
  <c r="DG116" i="13" s="1"/>
  <c r="DJ116" i="13" s="1"/>
  <c r="G116" i="13"/>
  <c r="E116" i="13"/>
  <c r="BI116" i="13" s="1"/>
  <c r="C116" i="13"/>
  <c r="A116" i="13"/>
  <c r="M115" i="13"/>
  <c r="J115" i="13"/>
  <c r="I115" i="13"/>
  <c r="L115" i="13" s="1"/>
  <c r="O115" i="13" s="1"/>
  <c r="R115" i="13" s="1"/>
  <c r="U115" i="13" s="1"/>
  <c r="X115" i="13" s="1"/>
  <c r="AA115" i="13" s="1"/>
  <c r="AD115" i="13" s="1"/>
  <c r="AG115" i="13" s="1"/>
  <c r="AJ115" i="13" s="1"/>
  <c r="AM115" i="13" s="1"/>
  <c r="AP115" i="13" s="1"/>
  <c r="AS115" i="13" s="1"/>
  <c r="AV115" i="13" s="1"/>
  <c r="AY115" i="13" s="1"/>
  <c r="BB115" i="13" s="1"/>
  <c r="BE115" i="13" s="1"/>
  <c r="BH115" i="13" s="1"/>
  <c r="BK115" i="13" s="1"/>
  <c r="BN115" i="13" s="1"/>
  <c r="BQ115" i="13" s="1"/>
  <c r="BT115" i="13" s="1"/>
  <c r="BW115" i="13" s="1"/>
  <c r="BZ115" i="13" s="1"/>
  <c r="CC115" i="13" s="1"/>
  <c r="CF115" i="13" s="1"/>
  <c r="CI115" i="13" s="1"/>
  <c r="CL115" i="13" s="1"/>
  <c r="CO115" i="13" s="1"/>
  <c r="CR115" i="13" s="1"/>
  <c r="CU115" i="13" s="1"/>
  <c r="CX115" i="13" s="1"/>
  <c r="DA115" i="13" s="1"/>
  <c r="DD115" i="13" s="1"/>
  <c r="DG115" i="13" s="1"/>
  <c r="DJ115" i="13" s="1"/>
  <c r="G115" i="13"/>
  <c r="E115" i="13"/>
  <c r="BI115" i="13" s="1"/>
  <c r="C115" i="13"/>
  <c r="A115" i="13"/>
  <c r="M114" i="13"/>
  <c r="J114" i="13"/>
  <c r="I114" i="13"/>
  <c r="L114" i="13" s="1"/>
  <c r="O114" i="13" s="1"/>
  <c r="R114" i="13" s="1"/>
  <c r="U114" i="13" s="1"/>
  <c r="X114" i="13" s="1"/>
  <c r="AA114" i="13" s="1"/>
  <c r="AD114" i="13" s="1"/>
  <c r="AG114" i="13" s="1"/>
  <c r="AJ114" i="13" s="1"/>
  <c r="AM114" i="13" s="1"/>
  <c r="AP114" i="13" s="1"/>
  <c r="AS114" i="13" s="1"/>
  <c r="AV114" i="13" s="1"/>
  <c r="AY114" i="13" s="1"/>
  <c r="BB114" i="13" s="1"/>
  <c r="BE114" i="13" s="1"/>
  <c r="BH114" i="13" s="1"/>
  <c r="BK114" i="13" s="1"/>
  <c r="BN114" i="13" s="1"/>
  <c r="BQ114" i="13" s="1"/>
  <c r="BT114" i="13" s="1"/>
  <c r="BW114" i="13" s="1"/>
  <c r="BZ114" i="13" s="1"/>
  <c r="CC114" i="13" s="1"/>
  <c r="CF114" i="13" s="1"/>
  <c r="CI114" i="13" s="1"/>
  <c r="CL114" i="13" s="1"/>
  <c r="CO114" i="13" s="1"/>
  <c r="CR114" i="13" s="1"/>
  <c r="CU114" i="13" s="1"/>
  <c r="CX114" i="13" s="1"/>
  <c r="DA114" i="13" s="1"/>
  <c r="DD114" i="13" s="1"/>
  <c r="DG114" i="13" s="1"/>
  <c r="DJ114" i="13" s="1"/>
  <c r="G114" i="13"/>
  <c r="E114" i="13"/>
  <c r="BF114" i="13" s="1"/>
  <c r="C114" i="13"/>
  <c r="A114" i="13"/>
  <c r="M113" i="13"/>
  <c r="J113" i="13"/>
  <c r="I113" i="13"/>
  <c r="L113" i="13" s="1"/>
  <c r="O113" i="13" s="1"/>
  <c r="R113" i="13" s="1"/>
  <c r="U113" i="13" s="1"/>
  <c r="X113" i="13" s="1"/>
  <c r="AA113" i="13" s="1"/>
  <c r="AD113" i="13" s="1"/>
  <c r="AG113" i="13" s="1"/>
  <c r="AJ113" i="13" s="1"/>
  <c r="AM113" i="13" s="1"/>
  <c r="AP113" i="13" s="1"/>
  <c r="AS113" i="13" s="1"/>
  <c r="AV113" i="13" s="1"/>
  <c r="AY113" i="13" s="1"/>
  <c r="BB113" i="13" s="1"/>
  <c r="BE113" i="13" s="1"/>
  <c r="BH113" i="13" s="1"/>
  <c r="BK113" i="13" s="1"/>
  <c r="BN113" i="13" s="1"/>
  <c r="BQ113" i="13" s="1"/>
  <c r="BT113" i="13" s="1"/>
  <c r="BW113" i="13" s="1"/>
  <c r="BZ113" i="13" s="1"/>
  <c r="CC113" i="13" s="1"/>
  <c r="CF113" i="13" s="1"/>
  <c r="CI113" i="13" s="1"/>
  <c r="CL113" i="13" s="1"/>
  <c r="CO113" i="13" s="1"/>
  <c r="CR113" i="13" s="1"/>
  <c r="CU113" i="13" s="1"/>
  <c r="CX113" i="13" s="1"/>
  <c r="DA113" i="13" s="1"/>
  <c r="DD113" i="13" s="1"/>
  <c r="DG113" i="13" s="1"/>
  <c r="DJ113" i="13" s="1"/>
  <c r="G113" i="13"/>
  <c r="E113" i="13"/>
  <c r="BF113" i="13" s="1"/>
  <c r="C113" i="13"/>
  <c r="A113" i="13"/>
  <c r="M112" i="13"/>
  <c r="J112" i="13"/>
  <c r="I112" i="13"/>
  <c r="L112" i="13" s="1"/>
  <c r="O112" i="13" s="1"/>
  <c r="R112" i="13" s="1"/>
  <c r="U112" i="13" s="1"/>
  <c r="X112" i="13" s="1"/>
  <c r="AA112" i="13" s="1"/>
  <c r="AD112" i="13" s="1"/>
  <c r="AG112" i="13" s="1"/>
  <c r="AJ112" i="13" s="1"/>
  <c r="AM112" i="13" s="1"/>
  <c r="AP112" i="13" s="1"/>
  <c r="AS112" i="13" s="1"/>
  <c r="AV112" i="13" s="1"/>
  <c r="AY112" i="13" s="1"/>
  <c r="BB112" i="13" s="1"/>
  <c r="BE112" i="13" s="1"/>
  <c r="BH112" i="13" s="1"/>
  <c r="BK112" i="13" s="1"/>
  <c r="BN112" i="13" s="1"/>
  <c r="BQ112" i="13" s="1"/>
  <c r="BT112" i="13" s="1"/>
  <c r="BW112" i="13" s="1"/>
  <c r="BZ112" i="13" s="1"/>
  <c r="CC112" i="13" s="1"/>
  <c r="CF112" i="13" s="1"/>
  <c r="CI112" i="13" s="1"/>
  <c r="CL112" i="13" s="1"/>
  <c r="CO112" i="13" s="1"/>
  <c r="CR112" i="13" s="1"/>
  <c r="CU112" i="13" s="1"/>
  <c r="CX112" i="13" s="1"/>
  <c r="DA112" i="13" s="1"/>
  <c r="DD112" i="13" s="1"/>
  <c r="DG112" i="13" s="1"/>
  <c r="DJ112" i="13" s="1"/>
  <c r="G112" i="13"/>
  <c r="E112" i="13"/>
  <c r="BF112" i="13" s="1"/>
  <c r="C112" i="13"/>
  <c r="A112" i="13"/>
  <c r="E111" i="13"/>
  <c r="A111" i="13"/>
  <c r="M110" i="13"/>
  <c r="J110" i="13"/>
  <c r="I110" i="13"/>
  <c r="L110" i="13" s="1"/>
  <c r="O110" i="13" s="1"/>
  <c r="R110" i="13" s="1"/>
  <c r="U110" i="13" s="1"/>
  <c r="X110" i="13" s="1"/>
  <c r="AA110" i="13" s="1"/>
  <c r="AD110" i="13" s="1"/>
  <c r="AG110" i="13" s="1"/>
  <c r="AJ110" i="13" s="1"/>
  <c r="AM110" i="13" s="1"/>
  <c r="AP110" i="13" s="1"/>
  <c r="AS110" i="13" s="1"/>
  <c r="AV110" i="13" s="1"/>
  <c r="AY110" i="13" s="1"/>
  <c r="BB110" i="13" s="1"/>
  <c r="BE110" i="13" s="1"/>
  <c r="BH110" i="13" s="1"/>
  <c r="BK110" i="13" s="1"/>
  <c r="BN110" i="13" s="1"/>
  <c r="BQ110" i="13" s="1"/>
  <c r="BT110" i="13" s="1"/>
  <c r="BW110" i="13" s="1"/>
  <c r="BZ110" i="13" s="1"/>
  <c r="CC110" i="13" s="1"/>
  <c r="CF110" i="13" s="1"/>
  <c r="CI110" i="13" s="1"/>
  <c r="CL110" i="13" s="1"/>
  <c r="CO110" i="13" s="1"/>
  <c r="CR110" i="13" s="1"/>
  <c r="CU110" i="13" s="1"/>
  <c r="CX110" i="13" s="1"/>
  <c r="DA110" i="13" s="1"/>
  <c r="DD110" i="13" s="1"/>
  <c r="DG110" i="13" s="1"/>
  <c r="DJ110" i="13" s="1"/>
  <c r="G110" i="13"/>
  <c r="E110" i="13"/>
  <c r="BF110" i="13" s="1"/>
  <c r="C110" i="13"/>
  <c r="A110" i="13"/>
  <c r="M109" i="13"/>
  <c r="J109" i="13"/>
  <c r="I109" i="13"/>
  <c r="L109" i="13" s="1"/>
  <c r="O109" i="13" s="1"/>
  <c r="R109" i="13" s="1"/>
  <c r="U109" i="13" s="1"/>
  <c r="X109" i="13" s="1"/>
  <c r="AA109" i="13" s="1"/>
  <c r="AD109" i="13" s="1"/>
  <c r="AG109" i="13" s="1"/>
  <c r="AJ109" i="13" s="1"/>
  <c r="AM109" i="13" s="1"/>
  <c r="AP109" i="13" s="1"/>
  <c r="AS109" i="13" s="1"/>
  <c r="AV109" i="13" s="1"/>
  <c r="AY109" i="13" s="1"/>
  <c r="BB109" i="13" s="1"/>
  <c r="BE109" i="13" s="1"/>
  <c r="BH109" i="13" s="1"/>
  <c r="BK109" i="13" s="1"/>
  <c r="BN109" i="13" s="1"/>
  <c r="BQ109" i="13" s="1"/>
  <c r="BT109" i="13" s="1"/>
  <c r="BW109" i="13" s="1"/>
  <c r="BZ109" i="13" s="1"/>
  <c r="CC109" i="13" s="1"/>
  <c r="CF109" i="13" s="1"/>
  <c r="CI109" i="13" s="1"/>
  <c r="CL109" i="13" s="1"/>
  <c r="CO109" i="13" s="1"/>
  <c r="CR109" i="13" s="1"/>
  <c r="CU109" i="13" s="1"/>
  <c r="CX109" i="13" s="1"/>
  <c r="DA109" i="13" s="1"/>
  <c r="DD109" i="13" s="1"/>
  <c r="DG109" i="13" s="1"/>
  <c r="DJ109" i="13" s="1"/>
  <c r="G109" i="13"/>
  <c r="E109" i="13"/>
  <c r="BF109" i="13" s="1"/>
  <c r="C109" i="13"/>
  <c r="A109" i="13"/>
  <c r="M108" i="13"/>
  <c r="J108" i="13"/>
  <c r="I108" i="13"/>
  <c r="L108" i="13" s="1"/>
  <c r="O108" i="13" s="1"/>
  <c r="R108" i="13" s="1"/>
  <c r="U108" i="13" s="1"/>
  <c r="X108" i="13" s="1"/>
  <c r="AA108" i="13" s="1"/>
  <c r="AD108" i="13" s="1"/>
  <c r="AG108" i="13" s="1"/>
  <c r="AJ108" i="13" s="1"/>
  <c r="AM108" i="13" s="1"/>
  <c r="AP108" i="13" s="1"/>
  <c r="AS108" i="13" s="1"/>
  <c r="AV108" i="13" s="1"/>
  <c r="AY108" i="13" s="1"/>
  <c r="BB108" i="13" s="1"/>
  <c r="BE108" i="13" s="1"/>
  <c r="BH108" i="13" s="1"/>
  <c r="BK108" i="13" s="1"/>
  <c r="BN108" i="13" s="1"/>
  <c r="BQ108" i="13" s="1"/>
  <c r="BT108" i="13" s="1"/>
  <c r="BW108" i="13" s="1"/>
  <c r="BZ108" i="13" s="1"/>
  <c r="CC108" i="13" s="1"/>
  <c r="CF108" i="13" s="1"/>
  <c r="CI108" i="13" s="1"/>
  <c r="CL108" i="13" s="1"/>
  <c r="CO108" i="13" s="1"/>
  <c r="CR108" i="13" s="1"/>
  <c r="CU108" i="13" s="1"/>
  <c r="CX108" i="13" s="1"/>
  <c r="DA108" i="13" s="1"/>
  <c r="DD108" i="13" s="1"/>
  <c r="DG108" i="13" s="1"/>
  <c r="DJ108" i="13" s="1"/>
  <c r="G108" i="13"/>
  <c r="E108" i="13"/>
  <c r="AZ108" i="13" s="1"/>
  <c r="C108" i="13"/>
  <c r="A108" i="13"/>
  <c r="M107" i="13"/>
  <c r="J107" i="13"/>
  <c r="I107" i="13"/>
  <c r="L107" i="13" s="1"/>
  <c r="O107" i="13" s="1"/>
  <c r="R107" i="13" s="1"/>
  <c r="U107" i="13" s="1"/>
  <c r="X107" i="13" s="1"/>
  <c r="AA107" i="13" s="1"/>
  <c r="AD107" i="13" s="1"/>
  <c r="AG107" i="13" s="1"/>
  <c r="AJ107" i="13" s="1"/>
  <c r="AM107" i="13" s="1"/>
  <c r="AP107" i="13" s="1"/>
  <c r="AS107" i="13" s="1"/>
  <c r="AV107" i="13" s="1"/>
  <c r="AY107" i="13" s="1"/>
  <c r="BB107" i="13" s="1"/>
  <c r="BE107" i="13" s="1"/>
  <c r="BH107" i="13" s="1"/>
  <c r="BK107" i="13" s="1"/>
  <c r="BN107" i="13" s="1"/>
  <c r="BQ107" i="13" s="1"/>
  <c r="BT107" i="13" s="1"/>
  <c r="BW107" i="13" s="1"/>
  <c r="BZ107" i="13" s="1"/>
  <c r="CC107" i="13" s="1"/>
  <c r="CF107" i="13" s="1"/>
  <c r="CI107" i="13" s="1"/>
  <c r="CL107" i="13" s="1"/>
  <c r="CO107" i="13" s="1"/>
  <c r="CR107" i="13" s="1"/>
  <c r="CU107" i="13" s="1"/>
  <c r="CX107" i="13" s="1"/>
  <c r="DA107" i="13" s="1"/>
  <c r="DD107" i="13" s="1"/>
  <c r="DG107" i="13" s="1"/>
  <c r="DJ107" i="13" s="1"/>
  <c r="G107" i="13"/>
  <c r="E107" i="13"/>
  <c r="AZ107" i="13" s="1"/>
  <c r="C107" i="13"/>
  <c r="A107" i="13"/>
  <c r="M106" i="13"/>
  <c r="J106" i="13"/>
  <c r="I106" i="13"/>
  <c r="L106" i="13" s="1"/>
  <c r="O106" i="13" s="1"/>
  <c r="R106" i="13" s="1"/>
  <c r="U106" i="13" s="1"/>
  <c r="X106" i="13" s="1"/>
  <c r="AA106" i="13" s="1"/>
  <c r="AD106" i="13" s="1"/>
  <c r="AG106" i="13" s="1"/>
  <c r="AJ106" i="13" s="1"/>
  <c r="AM106" i="13" s="1"/>
  <c r="AP106" i="13" s="1"/>
  <c r="AS106" i="13" s="1"/>
  <c r="AV106" i="13" s="1"/>
  <c r="AY106" i="13" s="1"/>
  <c r="BB106" i="13" s="1"/>
  <c r="BE106" i="13" s="1"/>
  <c r="BH106" i="13" s="1"/>
  <c r="BK106" i="13" s="1"/>
  <c r="BN106" i="13" s="1"/>
  <c r="BQ106" i="13" s="1"/>
  <c r="BT106" i="13" s="1"/>
  <c r="BW106" i="13" s="1"/>
  <c r="BZ106" i="13" s="1"/>
  <c r="CC106" i="13" s="1"/>
  <c r="CF106" i="13" s="1"/>
  <c r="CI106" i="13" s="1"/>
  <c r="CL106" i="13" s="1"/>
  <c r="CO106" i="13" s="1"/>
  <c r="CR106" i="13" s="1"/>
  <c r="CU106" i="13" s="1"/>
  <c r="CX106" i="13" s="1"/>
  <c r="DA106" i="13" s="1"/>
  <c r="DD106" i="13" s="1"/>
  <c r="DG106" i="13" s="1"/>
  <c r="DJ106" i="13" s="1"/>
  <c r="G106" i="13"/>
  <c r="E106" i="13"/>
  <c r="BF106" i="13" s="1"/>
  <c r="C106" i="13"/>
  <c r="A106" i="13"/>
  <c r="M105" i="13"/>
  <c r="J105" i="13"/>
  <c r="I105" i="13"/>
  <c r="L105" i="13" s="1"/>
  <c r="O105" i="13" s="1"/>
  <c r="R105" i="13" s="1"/>
  <c r="U105" i="13" s="1"/>
  <c r="X105" i="13" s="1"/>
  <c r="AA105" i="13" s="1"/>
  <c r="AD105" i="13" s="1"/>
  <c r="AG105" i="13" s="1"/>
  <c r="AJ105" i="13" s="1"/>
  <c r="AM105" i="13" s="1"/>
  <c r="AP105" i="13" s="1"/>
  <c r="AS105" i="13" s="1"/>
  <c r="AV105" i="13" s="1"/>
  <c r="AY105" i="13" s="1"/>
  <c r="BB105" i="13" s="1"/>
  <c r="BE105" i="13" s="1"/>
  <c r="BH105" i="13" s="1"/>
  <c r="BK105" i="13" s="1"/>
  <c r="BN105" i="13" s="1"/>
  <c r="BQ105" i="13" s="1"/>
  <c r="BT105" i="13" s="1"/>
  <c r="BW105" i="13" s="1"/>
  <c r="BZ105" i="13" s="1"/>
  <c r="CC105" i="13" s="1"/>
  <c r="CF105" i="13" s="1"/>
  <c r="CI105" i="13" s="1"/>
  <c r="CL105" i="13" s="1"/>
  <c r="CO105" i="13" s="1"/>
  <c r="CR105" i="13" s="1"/>
  <c r="CU105" i="13" s="1"/>
  <c r="CX105" i="13" s="1"/>
  <c r="DA105" i="13" s="1"/>
  <c r="DD105" i="13" s="1"/>
  <c r="DG105" i="13" s="1"/>
  <c r="DJ105" i="13" s="1"/>
  <c r="G105" i="13"/>
  <c r="E105" i="13"/>
  <c r="BF105" i="13" s="1"/>
  <c r="C105" i="13"/>
  <c r="A105" i="13"/>
  <c r="M104" i="13"/>
  <c r="J104" i="13"/>
  <c r="I104" i="13"/>
  <c r="L104" i="13" s="1"/>
  <c r="O104" i="13" s="1"/>
  <c r="R104" i="13" s="1"/>
  <c r="U104" i="13" s="1"/>
  <c r="X104" i="13" s="1"/>
  <c r="AA104" i="13" s="1"/>
  <c r="AD104" i="13" s="1"/>
  <c r="AG104" i="13" s="1"/>
  <c r="AJ104" i="13" s="1"/>
  <c r="AM104" i="13" s="1"/>
  <c r="AP104" i="13" s="1"/>
  <c r="AS104" i="13" s="1"/>
  <c r="AV104" i="13" s="1"/>
  <c r="AY104" i="13" s="1"/>
  <c r="BB104" i="13" s="1"/>
  <c r="BE104" i="13" s="1"/>
  <c r="BH104" i="13" s="1"/>
  <c r="BK104" i="13" s="1"/>
  <c r="BN104" i="13" s="1"/>
  <c r="BQ104" i="13" s="1"/>
  <c r="BT104" i="13" s="1"/>
  <c r="BW104" i="13" s="1"/>
  <c r="BZ104" i="13" s="1"/>
  <c r="CC104" i="13" s="1"/>
  <c r="CF104" i="13" s="1"/>
  <c r="CI104" i="13" s="1"/>
  <c r="CL104" i="13" s="1"/>
  <c r="CO104" i="13" s="1"/>
  <c r="CR104" i="13" s="1"/>
  <c r="CU104" i="13" s="1"/>
  <c r="CX104" i="13" s="1"/>
  <c r="DA104" i="13" s="1"/>
  <c r="DD104" i="13" s="1"/>
  <c r="DG104" i="13" s="1"/>
  <c r="DJ104" i="13" s="1"/>
  <c r="G104" i="13"/>
  <c r="E104" i="13"/>
  <c r="AZ104" i="13" s="1"/>
  <c r="C104" i="13"/>
  <c r="A104" i="13"/>
  <c r="M103" i="13"/>
  <c r="J103" i="13"/>
  <c r="I103" i="13"/>
  <c r="L103" i="13" s="1"/>
  <c r="O103" i="13" s="1"/>
  <c r="R103" i="13" s="1"/>
  <c r="U103" i="13" s="1"/>
  <c r="X103" i="13" s="1"/>
  <c r="AA103" i="13" s="1"/>
  <c r="AD103" i="13" s="1"/>
  <c r="AG103" i="13" s="1"/>
  <c r="AJ103" i="13" s="1"/>
  <c r="AM103" i="13" s="1"/>
  <c r="AP103" i="13" s="1"/>
  <c r="AS103" i="13" s="1"/>
  <c r="AV103" i="13" s="1"/>
  <c r="AY103" i="13" s="1"/>
  <c r="BB103" i="13" s="1"/>
  <c r="BE103" i="13" s="1"/>
  <c r="BH103" i="13" s="1"/>
  <c r="BK103" i="13" s="1"/>
  <c r="BN103" i="13" s="1"/>
  <c r="BQ103" i="13" s="1"/>
  <c r="BT103" i="13" s="1"/>
  <c r="BW103" i="13" s="1"/>
  <c r="BZ103" i="13" s="1"/>
  <c r="CC103" i="13" s="1"/>
  <c r="CF103" i="13" s="1"/>
  <c r="CI103" i="13" s="1"/>
  <c r="CL103" i="13" s="1"/>
  <c r="CO103" i="13" s="1"/>
  <c r="CR103" i="13" s="1"/>
  <c r="CU103" i="13" s="1"/>
  <c r="CX103" i="13" s="1"/>
  <c r="DA103" i="13" s="1"/>
  <c r="DD103" i="13" s="1"/>
  <c r="DG103" i="13" s="1"/>
  <c r="DJ103" i="13" s="1"/>
  <c r="G103" i="13"/>
  <c r="E103" i="13"/>
  <c r="AZ103" i="13" s="1"/>
  <c r="C103" i="13"/>
  <c r="A103" i="13"/>
  <c r="E102" i="13"/>
  <c r="A102" i="13"/>
  <c r="M101" i="13"/>
  <c r="J101" i="13"/>
  <c r="I101" i="13"/>
  <c r="L101" i="13" s="1"/>
  <c r="O101" i="13" s="1"/>
  <c r="R101" i="13" s="1"/>
  <c r="U101" i="13" s="1"/>
  <c r="X101" i="13" s="1"/>
  <c r="AA101" i="13" s="1"/>
  <c r="AD101" i="13" s="1"/>
  <c r="AG101" i="13" s="1"/>
  <c r="AJ101" i="13" s="1"/>
  <c r="AM101" i="13" s="1"/>
  <c r="AP101" i="13" s="1"/>
  <c r="AS101" i="13" s="1"/>
  <c r="AV101" i="13" s="1"/>
  <c r="AY101" i="13" s="1"/>
  <c r="BB101" i="13" s="1"/>
  <c r="BE101" i="13" s="1"/>
  <c r="BH101" i="13" s="1"/>
  <c r="BK101" i="13" s="1"/>
  <c r="BN101" i="13" s="1"/>
  <c r="BQ101" i="13" s="1"/>
  <c r="BT101" i="13" s="1"/>
  <c r="BW101" i="13" s="1"/>
  <c r="BZ101" i="13" s="1"/>
  <c r="CC101" i="13" s="1"/>
  <c r="CF101" i="13" s="1"/>
  <c r="CI101" i="13" s="1"/>
  <c r="CL101" i="13" s="1"/>
  <c r="CO101" i="13" s="1"/>
  <c r="CR101" i="13" s="1"/>
  <c r="CU101" i="13" s="1"/>
  <c r="CX101" i="13" s="1"/>
  <c r="DA101" i="13" s="1"/>
  <c r="DD101" i="13" s="1"/>
  <c r="DG101" i="13" s="1"/>
  <c r="DJ101" i="13" s="1"/>
  <c r="G101" i="13"/>
  <c r="E101" i="13"/>
  <c r="CG101" i="13" s="1"/>
  <c r="C101" i="13"/>
  <c r="A101" i="13"/>
  <c r="M100" i="13"/>
  <c r="J100" i="13"/>
  <c r="I100" i="13"/>
  <c r="L100" i="13" s="1"/>
  <c r="O100" i="13" s="1"/>
  <c r="R100" i="13" s="1"/>
  <c r="U100" i="13" s="1"/>
  <c r="X100" i="13" s="1"/>
  <c r="AA100" i="13" s="1"/>
  <c r="AD100" i="13" s="1"/>
  <c r="AG100" i="13" s="1"/>
  <c r="AJ100" i="13" s="1"/>
  <c r="AM100" i="13" s="1"/>
  <c r="AP100" i="13" s="1"/>
  <c r="AS100" i="13" s="1"/>
  <c r="AV100" i="13" s="1"/>
  <c r="AY100" i="13" s="1"/>
  <c r="BB100" i="13" s="1"/>
  <c r="BE100" i="13" s="1"/>
  <c r="BH100" i="13" s="1"/>
  <c r="BK100" i="13" s="1"/>
  <c r="BN100" i="13" s="1"/>
  <c r="BQ100" i="13" s="1"/>
  <c r="BT100" i="13" s="1"/>
  <c r="BW100" i="13" s="1"/>
  <c r="BZ100" i="13" s="1"/>
  <c r="CC100" i="13" s="1"/>
  <c r="CF100" i="13" s="1"/>
  <c r="CI100" i="13" s="1"/>
  <c r="CL100" i="13" s="1"/>
  <c r="CO100" i="13" s="1"/>
  <c r="CR100" i="13" s="1"/>
  <c r="CU100" i="13" s="1"/>
  <c r="CX100" i="13" s="1"/>
  <c r="DA100" i="13" s="1"/>
  <c r="DD100" i="13" s="1"/>
  <c r="DG100" i="13" s="1"/>
  <c r="DJ100" i="13" s="1"/>
  <c r="G100" i="13"/>
  <c r="E100" i="13"/>
  <c r="CG100" i="13" s="1"/>
  <c r="C100" i="13"/>
  <c r="A100" i="13"/>
  <c r="M99" i="13"/>
  <c r="J99" i="13"/>
  <c r="I99" i="13"/>
  <c r="L99" i="13" s="1"/>
  <c r="O99" i="13" s="1"/>
  <c r="R99" i="13" s="1"/>
  <c r="U99" i="13" s="1"/>
  <c r="X99" i="13" s="1"/>
  <c r="AA99" i="13" s="1"/>
  <c r="AD99" i="13" s="1"/>
  <c r="AG99" i="13" s="1"/>
  <c r="AJ99" i="13" s="1"/>
  <c r="AM99" i="13" s="1"/>
  <c r="AP99" i="13" s="1"/>
  <c r="AS99" i="13" s="1"/>
  <c r="AV99" i="13" s="1"/>
  <c r="AY99" i="13" s="1"/>
  <c r="BB99" i="13" s="1"/>
  <c r="BE99" i="13" s="1"/>
  <c r="BH99" i="13" s="1"/>
  <c r="BK99" i="13" s="1"/>
  <c r="BN99" i="13" s="1"/>
  <c r="BQ99" i="13" s="1"/>
  <c r="BT99" i="13" s="1"/>
  <c r="BW99" i="13" s="1"/>
  <c r="BZ99" i="13" s="1"/>
  <c r="CC99" i="13" s="1"/>
  <c r="CF99" i="13" s="1"/>
  <c r="CI99" i="13" s="1"/>
  <c r="CL99" i="13" s="1"/>
  <c r="CO99" i="13" s="1"/>
  <c r="CR99" i="13" s="1"/>
  <c r="CU99" i="13" s="1"/>
  <c r="CX99" i="13" s="1"/>
  <c r="DA99" i="13" s="1"/>
  <c r="DD99" i="13" s="1"/>
  <c r="DG99" i="13" s="1"/>
  <c r="DJ99" i="13" s="1"/>
  <c r="G99" i="13"/>
  <c r="E99" i="13"/>
  <c r="CG99" i="13" s="1"/>
  <c r="C99" i="13"/>
  <c r="A99" i="13"/>
  <c r="E98" i="13"/>
  <c r="A98" i="13"/>
  <c r="M97" i="13"/>
  <c r="J97" i="13"/>
  <c r="I97" i="13"/>
  <c r="L97" i="13" s="1"/>
  <c r="O97" i="13" s="1"/>
  <c r="R97" i="13" s="1"/>
  <c r="U97" i="13" s="1"/>
  <c r="X97" i="13" s="1"/>
  <c r="AA97" i="13" s="1"/>
  <c r="AD97" i="13" s="1"/>
  <c r="AG97" i="13" s="1"/>
  <c r="AJ97" i="13" s="1"/>
  <c r="AM97" i="13" s="1"/>
  <c r="AP97" i="13" s="1"/>
  <c r="AS97" i="13" s="1"/>
  <c r="AV97" i="13" s="1"/>
  <c r="AY97" i="13" s="1"/>
  <c r="BB97" i="13" s="1"/>
  <c r="BE97" i="13" s="1"/>
  <c r="BH97" i="13" s="1"/>
  <c r="BK97" i="13" s="1"/>
  <c r="BN97" i="13" s="1"/>
  <c r="BQ97" i="13" s="1"/>
  <c r="BT97" i="13" s="1"/>
  <c r="BW97" i="13" s="1"/>
  <c r="BZ97" i="13" s="1"/>
  <c r="CC97" i="13" s="1"/>
  <c r="CF97" i="13" s="1"/>
  <c r="CI97" i="13" s="1"/>
  <c r="CL97" i="13" s="1"/>
  <c r="CO97" i="13" s="1"/>
  <c r="CR97" i="13" s="1"/>
  <c r="CU97" i="13" s="1"/>
  <c r="CX97" i="13" s="1"/>
  <c r="DA97" i="13" s="1"/>
  <c r="DD97" i="13" s="1"/>
  <c r="DG97" i="13" s="1"/>
  <c r="DJ97" i="13" s="1"/>
  <c r="G97" i="13"/>
  <c r="E97" i="13"/>
  <c r="BI97" i="13" s="1"/>
  <c r="C97" i="13"/>
  <c r="A97" i="13"/>
  <c r="M96" i="13"/>
  <c r="J96" i="13"/>
  <c r="I96" i="13"/>
  <c r="L96" i="13" s="1"/>
  <c r="O96" i="13" s="1"/>
  <c r="R96" i="13" s="1"/>
  <c r="U96" i="13" s="1"/>
  <c r="X96" i="13" s="1"/>
  <c r="AA96" i="13" s="1"/>
  <c r="AD96" i="13" s="1"/>
  <c r="AG96" i="13" s="1"/>
  <c r="AJ96" i="13" s="1"/>
  <c r="AM96" i="13" s="1"/>
  <c r="AP96" i="13" s="1"/>
  <c r="AS96" i="13" s="1"/>
  <c r="AV96" i="13" s="1"/>
  <c r="AY96" i="13" s="1"/>
  <c r="BB96" i="13" s="1"/>
  <c r="BE96" i="13" s="1"/>
  <c r="BH96" i="13" s="1"/>
  <c r="BK96" i="13" s="1"/>
  <c r="BN96" i="13" s="1"/>
  <c r="BQ96" i="13" s="1"/>
  <c r="BT96" i="13" s="1"/>
  <c r="BW96" i="13" s="1"/>
  <c r="BZ96" i="13" s="1"/>
  <c r="CC96" i="13" s="1"/>
  <c r="CF96" i="13" s="1"/>
  <c r="CI96" i="13" s="1"/>
  <c r="CL96" i="13" s="1"/>
  <c r="CO96" i="13" s="1"/>
  <c r="CR96" i="13" s="1"/>
  <c r="CU96" i="13" s="1"/>
  <c r="CX96" i="13" s="1"/>
  <c r="DA96" i="13" s="1"/>
  <c r="DD96" i="13" s="1"/>
  <c r="DG96" i="13" s="1"/>
  <c r="DJ96" i="13" s="1"/>
  <c r="G96" i="13"/>
  <c r="E96" i="13"/>
  <c r="BI96" i="13" s="1"/>
  <c r="C96" i="13"/>
  <c r="A96" i="13"/>
  <c r="M95" i="13"/>
  <c r="J95" i="13"/>
  <c r="I95" i="13"/>
  <c r="L95" i="13" s="1"/>
  <c r="O95" i="13" s="1"/>
  <c r="R95" i="13" s="1"/>
  <c r="U95" i="13" s="1"/>
  <c r="X95" i="13" s="1"/>
  <c r="AA95" i="13" s="1"/>
  <c r="AD95" i="13" s="1"/>
  <c r="AG95" i="13" s="1"/>
  <c r="AJ95" i="13" s="1"/>
  <c r="AM95" i="13" s="1"/>
  <c r="AP95" i="13" s="1"/>
  <c r="AS95" i="13" s="1"/>
  <c r="AV95" i="13" s="1"/>
  <c r="AY95" i="13" s="1"/>
  <c r="BB95" i="13" s="1"/>
  <c r="BE95" i="13" s="1"/>
  <c r="BH95" i="13" s="1"/>
  <c r="BK95" i="13" s="1"/>
  <c r="BN95" i="13" s="1"/>
  <c r="BQ95" i="13" s="1"/>
  <c r="BT95" i="13" s="1"/>
  <c r="BW95" i="13" s="1"/>
  <c r="BZ95" i="13" s="1"/>
  <c r="CC95" i="13" s="1"/>
  <c r="CF95" i="13" s="1"/>
  <c r="CI95" i="13" s="1"/>
  <c r="CL95" i="13" s="1"/>
  <c r="CO95" i="13" s="1"/>
  <c r="CR95" i="13" s="1"/>
  <c r="CU95" i="13" s="1"/>
  <c r="CX95" i="13" s="1"/>
  <c r="DA95" i="13" s="1"/>
  <c r="DD95" i="13" s="1"/>
  <c r="DG95" i="13" s="1"/>
  <c r="DJ95" i="13" s="1"/>
  <c r="G95" i="13"/>
  <c r="E95" i="13"/>
  <c r="BI95" i="13" s="1"/>
  <c r="C95" i="13"/>
  <c r="A95" i="13"/>
  <c r="M94" i="13"/>
  <c r="J94" i="13"/>
  <c r="I94" i="13"/>
  <c r="L94" i="13" s="1"/>
  <c r="O94" i="13" s="1"/>
  <c r="R94" i="13" s="1"/>
  <c r="U94" i="13" s="1"/>
  <c r="X94" i="13" s="1"/>
  <c r="AA94" i="13" s="1"/>
  <c r="AD94" i="13" s="1"/>
  <c r="AG94" i="13" s="1"/>
  <c r="AJ94" i="13" s="1"/>
  <c r="AM94" i="13" s="1"/>
  <c r="AP94" i="13" s="1"/>
  <c r="AS94" i="13" s="1"/>
  <c r="AV94" i="13" s="1"/>
  <c r="AY94" i="13" s="1"/>
  <c r="BB94" i="13" s="1"/>
  <c r="BE94" i="13" s="1"/>
  <c r="BH94" i="13" s="1"/>
  <c r="BK94" i="13" s="1"/>
  <c r="BN94" i="13" s="1"/>
  <c r="BQ94" i="13" s="1"/>
  <c r="BT94" i="13" s="1"/>
  <c r="BW94" i="13" s="1"/>
  <c r="BZ94" i="13" s="1"/>
  <c r="CC94" i="13" s="1"/>
  <c r="CF94" i="13" s="1"/>
  <c r="CI94" i="13" s="1"/>
  <c r="CL94" i="13" s="1"/>
  <c r="CO94" i="13" s="1"/>
  <c r="CR94" i="13" s="1"/>
  <c r="CU94" i="13" s="1"/>
  <c r="CX94" i="13" s="1"/>
  <c r="DA94" i="13" s="1"/>
  <c r="DD94" i="13" s="1"/>
  <c r="DG94" i="13" s="1"/>
  <c r="DJ94" i="13" s="1"/>
  <c r="G94" i="13"/>
  <c r="E94" i="13"/>
  <c r="BI94" i="13" s="1"/>
  <c r="C94" i="13"/>
  <c r="A94" i="13"/>
  <c r="M93" i="13"/>
  <c r="J93" i="13"/>
  <c r="I93" i="13"/>
  <c r="L93" i="13" s="1"/>
  <c r="O93" i="13" s="1"/>
  <c r="R93" i="13" s="1"/>
  <c r="U93" i="13" s="1"/>
  <c r="X93" i="13" s="1"/>
  <c r="AA93" i="13" s="1"/>
  <c r="AD93" i="13" s="1"/>
  <c r="AG93" i="13" s="1"/>
  <c r="AJ93" i="13" s="1"/>
  <c r="AM93" i="13" s="1"/>
  <c r="AP93" i="13" s="1"/>
  <c r="AS93" i="13" s="1"/>
  <c r="AV93" i="13" s="1"/>
  <c r="AY93" i="13" s="1"/>
  <c r="BB93" i="13" s="1"/>
  <c r="BE93" i="13" s="1"/>
  <c r="BH93" i="13" s="1"/>
  <c r="BK93" i="13" s="1"/>
  <c r="BN93" i="13" s="1"/>
  <c r="BQ93" i="13" s="1"/>
  <c r="BT93" i="13" s="1"/>
  <c r="BW93" i="13" s="1"/>
  <c r="BZ93" i="13" s="1"/>
  <c r="CC93" i="13" s="1"/>
  <c r="CF93" i="13" s="1"/>
  <c r="CI93" i="13" s="1"/>
  <c r="CL93" i="13" s="1"/>
  <c r="CO93" i="13" s="1"/>
  <c r="CR93" i="13" s="1"/>
  <c r="CU93" i="13" s="1"/>
  <c r="CX93" i="13" s="1"/>
  <c r="DA93" i="13" s="1"/>
  <c r="DD93" i="13" s="1"/>
  <c r="DG93" i="13" s="1"/>
  <c r="DJ93" i="13" s="1"/>
  <c r="G93" i="13"/>
  <c r="E93" i="13"/>
  <c r="BF93" i="13" s="1"/>
  <c r="C93" i="13"/>
  <c r="A93" i="13"/>
  <c r="M92" i="13"/>
  <c r="J92" i="13"/>
  <c r="I92" i="13"/>
  <c r="L92" i="13" s="1"/>
  <c r="O92" i="13" s="1"/>
  <c r="R92" i="13" s="1"/>
  <c r="U92" i="13" s="1"/>
  <c r="X92" i="13" s="1"/>
  <c r="AA92" i="13" s="1"/>
  <c r="AD92" i="13" s="1"/>
  <c r="AG92" i="13" s="1"/>
  <c r="AJ92" i="13" s="1"/>
  <c r="AM92" i="13" s="1"/>
  <c r="AP92" i="13" s="1"/>
  <c r="AS92" i="13" s="1"/>
  <c r="AV92" i="13" s="1"/>
  <c r="AY92" i="13" s="1"/>
  <c r="BB92" i="13" s="1"/>
  <c r="BE92" i="13" s="1"/>
  <c r="BH92" i="13" s="1"/>
  <c r="BK92" i="13" s="1"/>
  <c r="BN92" i="13" s="1"/>
  <c r="BQ92" i="13" s="1"/>
  <c r="BT92" i="13" s="1"/>
  <c r="BW92" i="13" s="1"/>
  <c r="BZ92" i="13" s="1"/>
  <c r="CC92" i="13" s="1"/>
  <c r="CF92" i="13" s="1"/>
  <c r="CI92" i="13" s="1"/>
  <c r="CL92" i="13" s="1"/>
  <c r="CO92" i="13" s="1"/>
  <c r="CR92" i="13" s="1"/>
  <c r="CU92" i="13" s="1"/>
  <c r="CX92" i="13" s="1"/>
  <c r="DA92" i="13" s="1"/>
  <c r="DD92" i="13" s="1"/>
  <c r="DG92" i="13" s="1"/>
  <c r="DJ92" i="13" s="1"/>
  <c r="G92" i="13"/>
  <c r="E92" i="13"/>
  <c r="BF92" i="13" s="1"/>
  <c r="C92" i="13"/>
  <c r="A92" i="13"/>
  <c r="M91" i="13"/>
  <c r="J91" i="13"/>
  <c r="I91" i="13"/>
  <c r="L91" i="13" s="1"/>
  <c r="O91" i="13" s="1"/>
  <c r="R91" i="13" s="1"/>
  <c r="U91" i="13" s="1"/>
  <c r="X91" i="13" s="1"/>
  <c r="AA91" i="13" s="1"/>
  <c r="AD91" i="13" s="1"/>
  <c r="AG91" i="13" s="1"/>
  <c r="AJ91" i="13" s="1"/>
  <c r="AM91" i="13" s="1"/>
  <c r="AP91" i="13" s="1"/>
  <c r="AS91" i="13" s="1"/>
  <c r="AV91" i="13" s="1"/>
  <c r="AY91" i="13" s="1"/>
  <c r="BB91" i="13" s="1"/>
  <c r="BE91" i="13" s="1"/>
  <c r="BH91" i="13" s="1"/>
  <c r="BK91" i="13" s="1"/>
  <c r="BN91" i="13" s="1"/>
  <c r="BQ91" i="13" s="1"/>
  <c r="BT91" i="13" s="1"/>
  <c r="BW91" i="13" s="1"/>
  <c r="BZ91" i="13" s="1"/>
  <c r="CC91" i="13" s="1"/>
  <c r="CF91" i="13" s="1"/>
  <c r="CI91" i="13" s="1"/>
  <c r="CL91" i="13" s="1"/>
  <c r="CO91" i="13" s="1"/>
  <c r="CR91" i="13" s="1"/>
  <c r="CU91" i="13" s="1"/>
  <c r="CX91" i="13" s="1"/>
  <c r="DA91" i="13" s="1"/>
  <c r="DD91" i="13" s="1"/>
  <c r="DG91" i="13" s="1"/>
  <c r="DJ91" i="13" s="1"/>
  <c r="G91" i="13"/>
  <c r="E91" i="13"/>
  <c r="BF91" i="13" s="1"/>
  <c r="C91" i="13"/>
  <c r="A91" i="13"/>
  <c r="E90" i="13"/>
  <c r="A90" i="13"/>
  <c r="M89" i="13"/>
  <c r="J89" i="13"/>
  <c r="I89" i="13"/>
  <c r="L89" i="13" s="1"/>
  <c r="O89" i="13" s="1"/>
  <c r="R89" i="13" s="1"/>
  <c r="U89" i="13" s="1"/>
  <c r="X89" i="13" s="1"/>
  <c r="AA89" i="13" s="1"/>
  <c r="AD89" i="13" s="1"/>
  <c r="AG89" i="13" s="1"/>
  <c r="AJ89" i="13" s="1"/>
  <c r="AM89" i="13" s="1"/>
  <c r="AP89" i="13" s="1"/>
  <c r="AS89" i="13" s="1"/>
  <c r="AV89" i="13" s="1"/>
  <c r="AY89" i="13" s="1"/>
  <c r="BB89" i="13" s="1"/>
  <c r="BE89" i="13" s="1"/>
  <c r="BH89" i="13" s="1"/>
  <c r="BK89" i="13" s="1"/>
  <c r="BN89" i="13" s="1"/>
  <c r="BQ89" i="13" s="1"/>
  <c r="BT89" i="13" s="1"/>
  <c r="BW89" i="13" s="1"/>
  <c r="BZ89" i="13" s="1"/>
  <c r="CC89" i="13" s="1"/>
  <c r="CF89" i="13" s="1"/>
  <c r="CI89" i="13" s="1"/>
  <c r="CL89" i="13" s="1"/>
  <c r="CO89" i="13" s="1"/>
  <c r="CR89" i="13" s="1"/>
  <c r="CU89" i="13" s="1"/>
  <c r="CX89" i="13" s="1"/>
  <c r="DA89" i="13" s="1"/>
  <c r="DD89" i="13" s="1"/>
  <c r="DG89" i="13" s="1"/>
  <c r="DJ89" i="13" s="1"/>
  <c r="G89" i="13"/>
  <c r="E89" i="13"/>
  <c r="BC89" i="13" s="1"/>
  <c r="C89" i="13"/>
  <c r="A89" i="13"/>
  <c r="M88" i="13"/>
  <c r="J88" i="13"/>
  <c r="I88" i="13"/>
  <c r="L88" i="13" s="1"/>
  <c r="O88" i="13" s="1"/>
  <c r="R88" i="13" s="1"/>
  <c r="U88" i="13" s="1"/>
  <c r="X88" i="13" s="1"/>
  <c r="AA88" i="13" s="1"/>
  <c r="AD88" i="13" s="1"/>
  <c r="AG88" i="13" s="1"/>
  <c r="AJ88" i="13" s="1"/>
  <c r="AM88" i="13" s="1"/>
  <c r="AP88" i="13" s="1"/>
  <c r="AS88" i="13" s="1"/>
  <c r="AV88" i="13" s="1"/>
  <c r="AY88" i="13" s="1"/>
  <c r="BB88" i="13" s="1"/>
  <c r="BE88" i="13" s="1"/>
  <c r="BH88" i="13" s="1"/>
  <c r="BK88" i="13" s="1"/>
  <c r="BN88" i="13" s="1"/>
  <c r="BQ88" i="13" s="1"/>
  <c r="BT88" i="13" s="1"/>
  <c r="BW88" i="13" s="1"/>
  <c r="BZ88" i="13" s="1"/>
  <c r="CC88" i="13" s="1"/>
  <c r="CF88" i="13" s="1"/>
  <c r="CI88" i="13" s="1"/>
  <c r="CL88" i="13" s="1"/>
  <c r="CO88" i="13" s="1"/>
  <c r="CR88" i="13" s="1"/>
  <c r="CU88" i="13" s="1"/>
  <c r="CX88" i="13" s="1"/>
  <c r="DA88" i="13" s="1"/>
  <c r="DD88" i="13" s="1"/>
  <c r="DG88" i="13" s="1"/>
  <c r="DJ88" i="13" s="1"/>
  <c r="G88" i="13"/>
  <c r="E88" i="13"/>
  <c r="BC88" i="13" s="1"/>
  <c r="C88" i="13"/>
  <c r="A88" i="13"/>
  <c r="M87" i="13"/>
  <c r="J87" i="13"/>
  <c r="I87" i="13"/>
  <c r="L87" i="13" s="1"/>
  <c r="O87" i="13" s="1"/>
  <c r="R87" i="13" s="1"/>
  <c r="U87" i="13" s="1"/>
  <c r="X87" i="13" s="1"/>
  <c r="AA87" i="13" s="1"/>
  <c r="AD87" i="13" s="1"/>
  <c r="AG87" i="13" s="1"/>
  <c r="AJ87" i="13" s="1"/>
  <c r="AM87" i="13" s="1"/>
  <c r="AP87" i="13" s="1"/>
  <c r="AS87" i="13" s="1"/>
  <c r="AV87" i="13" s="1"/>
  <c r="AY87" i="13" s="1"/>
  <c r="BB87" i="13" s="1"/>
  <c r="BE87" i="13" s="1"/>
  <c r="BH87" i="13" s="1"/>
  <c r="BK87" i="13" s="1"/>
  <c r="BN87" i="13" s="1"/>
  <c r="BQ87" i="13" s="1"/>
  <c r="BT87" i="13" s="1"/>
  <c r="BW87" i="13" s="1"/>
  <c r="BZ87" i="13" s="1"/>
  <c r="CC87" i="13" s="1"/>
  <c r="CF87" i="13" s="1"/>
  <c r="CI87" i="13" s="1"/>
  <c r="CL87" i="13" s="1"/>
  <c r="CO87" i="13" s="1"/>
  <c r="CR87" i="13" s="1"/>
  <c r="CU87" i="13" s="1"/>
  <c r="CX87" i="13" s="1"/>
  <c r="DA87" i="13" s="1"/>
  <c r="DD87" i="13" s="1"/>
  <c r="DG87" i="13" s="1"/>
  <c r="DJ87" i="13" s="1"/>
  <c r="G87" i="13"/>
  <c r="E87" i="13"/>
  <c r="BC87" i="13" s="1"/>
  <c r="C87" i="13"/>
  <c r="A87" i="13"/>
  <c r="M86" i="13"/>
  <c r="J86" i="13"/>
  <c r="I86" i="13"/>
  <c r="L86" i="13" s="1"/>
  <c r="O86" i="13" s="1"/>
  <c r="R86" i="13" s="1"/>
  <c r="U86" i="13" s="1"/>
  <c r="X86" i="13" s="1"/>
  <c r="AA86" i="13" s="1"/>
  <c r="AD86" i="13" s="1"/>
  <c r="AG86" i="13" s="1"/>
  <c r="AJ86" i="13" s="1"/>
  <c r="AM86" i="13" s="1"/>
  <c r="AP86" i="13" s="1"/>
  <c r="AS86" i="13" s="1"/>
  <c r="AV86" i="13" s="1"/>
  <c r="AY86" i="13" s="1"/>
  <c r="BB86" i="13" s="1"/>
  <c r="BE86" i="13" s="1"/>
  <c r="BH86" i="13" s="1"/>
  <c r="BK86" i="13" s="1"/>
  <c r="BN86" i="13" s="1"/>
  <c r="BQ86" i="13" s="1"/>
  <c r="BT86" i="13" s="1"/>
  <c r="BW86" i="13" s="1"/>
  <c r="BZ86" i="13" s="1"/>
  <c r="CC86" i="13" s="1"/>
  <c r="CF86" i="13" s="1"/>
  <c r="CI86" i="13" s="1"/>
  <c r="CL86" i="13" s="1"/>
  <c r="CO86" i="13" s="1"/>
  <c r="CR86" i="13" s="1"/>
  <c r="CU86" i="13" s="1"/>
  <c r="CX86" i="13" s="1"/>
  <c r="DA86" i="13" s="1"/>
  <c r="DD86" i="13" s="1"/>
  <c r="DG86" i="13" s="1"/>
  <c r="DJ86" i="13" s="1"/>
  <c r="G86" i="13"/>
  <c r="E86" i="13"/>
  <c r="BC86" i="13" s="1"/>
  <c r="C86" i="13"/>
  <c r="A86" i="13"/>
  <c r="M85" i="13"/>
  <c r="J85" i="13"/>
  <c r="I85" i="13"/>
  <c r="L85" i="13" s="1"/>
  <c r="O85" i="13" s="1"/>
  <c r="R85" i="13" s="1"/>
  <c r="U85" i="13" s="1"/>
  <c r="X85" i="13" s="1"/>
  <c r="AA85" i="13" s="1"/>
  <c r="AD85" i="13" s="1"/>
  <c r="AG85" i="13" s="1"/>
  <c r="AJ85" i="13" s="1"/>
  <c r="AM85" i="13" s="1"/>
  <c r="AP85" i="13" s="1"/>
  <c r="AS85" i="13" s="1"/>
  <c r="AV85" i="13" s="1"/>
  <c r="AY85" i="13" s="1"/>
  <c r="BB85" i="13" s="1"/>
  <c r="BE85" i="13" s="1"/>
  <c r="BH85" i="13" s="1"/>
  <c r="BK85" i="13" s="1"/>
  <c r="BN85" i="13" s="1"/>
  <c r="BQ85" i="13" s="1"/>
  <c r="BT85" i="13" s="1"/>
  <c r="BW85" i="13" s="1"/>
  <c r="BZ85" i="13" s="1"/>
  <c r="CC85" i="13" s="1"/>
  <c r="CF85" i="13" s="1"/>
  <c r="CI85" i="13" s="1"/>
  <c r="CL85" i="13" s="1"/>
  <c r="CO85" i="13" s="1"/>
  <c r="CR85" i="13" s="1"/>
  <c r="CU85" i="13" s="1"/>
  <c r="CX85" i="13" s="1"/>
  <c r="DA85" i="13" s="1"/>
  <c r="DD85" i="13" s="1"/>
  <c r="DG85" i="13" s="1"/>
  <c r="DJ85" i="13" s="1"/>
  <c r="G85" i="13"/>
  <c r="E85" i="13"/>
  <c r="AZ85" i="13" s="1"/>
  <c r="C85" i="13"/>
  <c r="A85" i="13"/>
  <c r="M84" i="13"/>
  <c r="J84" i="13"/>
  <c r="I84" i="13"/>
  <c r="L84" i="13" s="1"/>
  <c r="O84" i="13" s="1"/>
  <c r="R84" i="13" s="1"/>
  <c r="U84" i="13" s="1"/>
  <c r="X84" i="13" s="1"/>
  <c r="AA84" i="13" s="1"/>
  <c r="AD84" i="13" s="1"/>
  <c r="AG84" i="13" s="1"/>
  <c r="AJ84" i="13" s="1"/>
  <c r="AM84" i="13" s="1"/>
  <c r="AP84" i="13" s="1"/>
  <c r="AS84" i="13" s="1"/>
  <c r="AV84" i="13" s="1"/>
  <c r="AY84" i="13" s="1"/>
  <c r="BB84" i="13" s="1"/>
  <c r="BE84" i="13" s="1"/>
  <c r="BH84" i="13" s="1"/>
  <c r="BK84" i="13" s="1"/>
  <c r="BN84" i="13" s="1"/>
  <c r="BQ84" i="13" s="1"/>
  <c r="BT84" i="13" s="1"/>
  <c r="BW84" i="13" s="1"/>
  <c r="BZ84" i="13" s="1"/>
  <c r="CC84" i="13" s="1"/>
  <c r="CF84" i="13" s="1"/>
  <c r="CI84" i="13" s="1"/>
  <c r="CL84" i="13" s="1"/>
  <c r="CO84" i="13" s="1"/>
  <c r="CR84" i="13" s="1"/>
  <c r="CU84" i="13" s="1"/>
  <c r="CX84" i="13" s="1"/>
  <c r="DA84" i="13" s="1"/>
  <c r="DD84" i="13" s="1"/>
  <c r="DG84" i="13" s="1"/>
  <c r="DJ84" i="13" s="1"/>
  <c r="G84" i="13"/>
  <c r="E84" i="13"/>
  <c r="AZ84" i="13" s="1"/>
  <c r="C84" i="13"/>
  <c r="A84" i="13"/>
  <c r="M83" i="13"/>
  <c r="J83" i="13"/>
  <c r="I83" i="13"/>
  <c r="L83" i="13" s="1"/>
  <c r="O83" i="13" s="1"/>
  <c r="R83" i="13" s="1"/>
  <c r="U83" i="13" s="1"/>
  <c r="X83" i="13" s="1"/>
  <c r="AA83" i="13" s="1"/>
  <c r="AD83" i="13" s="1"/>
  <c r="AG83" i="13" s="1"/>
  <c r="AJ83" i="13" s="1"/>
  <c r="AM83" i="13" s="1"/>
  <c r="AP83" i="13" s="1"/>
  <c r="AS83" i="13" s="1"/>
  <c r="AV83" i="13" s="1"/>
  <c r="AY83" i="13" s="1"/>
  <c r="BB83" i="13" s="1"/>
  <c r="BE83" i="13" s="1"/>
  <c r="BH83" i="13" s="1"/>
  <c r="BK83" i="13" s="1"/>
  <c r="BN83" i="13" s="1"/>
  <c r="BQ83" i="13" s="1"/>
  <c r="BT83" i="13" s="1"/>
  <c r="BW83" i="13" s="1"/>
  <c r="BZ83" i="13" s="1"/>
  <c r="CC83" i="13" s="1"/>
  <c r="CF83" i="13" s="1"/>
  <c r="CI83" i="13" s="1"/>
  <c r="CL83" i="13" s="1"/>
  <c r="CO83" i="13" s="1"/>
  <c r="CR83" i="13" s="1"/>
  <c r="CU83" i="13" s="1"/>
  <c r="CX83" i="13" s="1"/>
  <c r="DA83" i="13" s="1"/>
  <c r="DD83" i="13" s="1"/>
  <c r="DG83" i="13" s="1"/>
  <c r="DJ83" i="13" s="1"/>
  <c r="G83" i="13"/>
  <c r="E83" i="13"/>
  <c r="AZ83" i="13" s="1"/>
  <c r="C83" i="13"/>
  <c r="A83" i="13"/>
  <c r="E82" i="13"/>
  <c r="A82" i="13"/>
  <c r="M81" i="13"/>
  <c r="J81" i="13"/>
  <c r="I81" i="13"/>
  <c r="L81" i="13" s="1"/>
  <c r="O81" i="13" s="1"/>
  <c r="R81" i="13" s="1"/>
  <c r="U81" i="13" s="1"/>
  <c r="X81" i="13" s="1"/>
  <c r="AA81" i="13" s="1"/>
  <c r="AD81" i="13" s="1"/>
  <c r="AG81" i="13" s="1"/>
  <c r="AJ81" i="13" s="1"/>
  <c r="AM81" i="13" s="1"/>
  <c r="AP81" i="13" s="1"/>
  <c r="AS81" i="13" s="1"/>
  <c r="AV81" i="13" s="1"/>
  <c r="AY81" i="13" s="1"/>
  <c r="BB81" i="13" s="1"/>
  <c r="BE81" i="13" s="1"/>
  <c r="BH81" i="13" s="1"/>
  <c r="BK81" i="13" s="1"/>
  <c r="BN81" i="13" s="1"/>
  <c r="BQ81" i="13" s="1"/>
  <c r="BT81" i="13" s="1"/>
  <c r="BW81" i="13" s="1"/>
  <c r="BZ81" i="13" s="1"/>
  <c r="CC81" i="13" s="1"/>
  <c r="CF81" i="13" s="1"/>
  <c r="CI81" i="13" s="1"/>
  <c r="CL81" i="13" s="1"/>
  <c r="CO81" i="13" s="1"/>
  <c r="CR81" i="13" s="1"/>
  <c r="CU81" i="13" s="1"/>
  <c r="CX81" i="13" s="1"/>
  <c r="DA81" i="13" s="1"/>
  <c r="DD81" i="13" s="1"/>
  <c r="DG81" i="13" s="1"/>
  <c r="DJ81" i="13" s="1"/>
  <c r="G81" i="13"/>
  <c r="E81" i="13"/>
  <c r="AW81" i="13" s="1"/>
  <c r="C81" i="13"/>
  <c r="A81" i="13"/>
  <c r="M80" i="13"/>
  <c r="J80" i="13"/>
  <c r="I80" i="13"/>
  <c r="L80" i="13" s="1"/>
  <c r="O80" i="13" s="1"/>
  <c r="R80" i="13" s="1"/>
  <c r="U80" i="13" s="1"/>
  <c r="X80" i="13" s="1"/>
  <c r="AA80" i="13" s="1"/>
  <c r="AD80" i="13" s="1"/>
  <c r="AG80" i="13" s="1"/>
  <c r="AJ80" i="13" s="1"/>
  <c r="AM80" i="13" s="1"/>
  <c r="AP80" i="13" s="1"/>
  <c r="AS80" i="13" s="1"/>
  <c r="AV80" i="13" s="1"/>
  <c r="AY80" i="13" s="1"/>
  <c r="BB80" i="13" s="1"/>
  <c r="BE80" i="13" s="1"/>
  <c r="BH80" i="13" s="1"/>
  <c r="BK80" i="13" s="1"/>
  <c r="BN80" i="13" s="1"/>
  <c r="BQ80" i="13" s="1"/>
  <c r="BT80" i="13" s="1"/>
  <c r="BW80" i="13" s="1"/>
  <c r="BZ80" i="13" s="1"/>
  <c r="CC80" i="13" s="1"/>
  <c r="CF80" i="13" s="1"/>
  <c r="CI80" i="13" s="1"/>
  <c r="CL80" i="13" s="1"/>
  <c r="CO80" i="13" s="1"/>
  <c r="CR80" i="13" s="1"/>
  <c r="CU80" i="13" s="1"/>
  <c r="CX80" i="13" s="1"/>
  <c r="DA80" i="13" s="1"/>
  <c r="DD80" i="13" s="1"/>
  <c r="DG80" i="13" s="1"/>
  <c r="DJ80" i="13" s="1"/>
  <c r="G80" i="13"/>
  <c r="E80" i="13"/>
  <c r="AW80" i="13" s="1"/>
  <c r="C80" i="13"/>
  <c r="A80" i="13"/>
  <c r="M79" i="13"/>
  <c r="J79" i="13"/>
  <c r="I79" i="13"/>
  <c r="L79" i="13" s="1"/>
  <c r="O79" i="13" s="1"/>
  <c r="R79" i="13" s="1"/>
  <c r="U79" i="13" s="1"/>
  <c r="X79" i="13" s="1"/>
  <c r="AA79" i="13" s="1"/>
  <c r="AD79" i="13" s="1"/>
  <c r="AG79" i="13" s="1"/>
  <c r="AJ79" i="13" s="1"/>
  <c r="AM79" i="13" s="1"/>
  <c r="AP79" i="13" s="1"/>
  <c r="AS79" i="13" s="1"/>
  <c r="AV79" i="13" s="1"/>
  <c r="AY79" i="13" s="1"/>
  <c r="BB79" i="13" s="1"/>
  <c r="BE79" i="13" s="1"/>
  <c r="BH79" i="13" s="1"/>
  <c r="BK79" i="13" s="1"/>
  <c r="BN79" i="13" s="1"/>
  <c r="BQ79" i="13" s="1"/>
  <c r="BT79" i="13" s="1"/>
  <c r="BW79" i="13" s="1"/>
  <c r="BZ79" i="13" s="1"/>
  <c r="CC79" i="13" s="1"/>
  <c r="CF79" i="13" s="1"/>
  <c r="CI79" i="13" s="1"/>
  <c r="CL79" i="13" s="1"/>
  <c r="CO79" i="13" s="1"/>
  <c r="CR79" i="13" s="1"/>
  <c r="CU79" i="13" s="1"/>
  <c r="CX79" i="13" s="1"/>
  <c r="DA79" i="13" s="1"/>
  <c r="DD79" i="13" s="1"/>
  <c r="DG79" i="13" s="1"/>
  <c r="DJ79" i="13" s="1"/>
  <c r="G79" i="13"/>
  <c r="E79" i="13"/>
  <c r="AW79" i="13" s="1"/>
  <c r="C79" i="13"/>
  <c r="A79" i="13"/>
  <c r="M78" i="13"/>
  <c r="J78" i="13"/>
  <c r="I78" i="13"/>
  <c r="L78" i="13" s="1"/>
  <c r="O78" i="13" s="1"/>
  <c r="R78" i="13" s="1"/>
  <c r="U78" i="13" s="1"/>
  <c r="X78" i="13" s="1"/>
  <c r="AA78" i="13" s="1"/>
  <c r="AD78" i="13" s="1"/>
  <c r="AG78" i="13" s="1"/>
  <c r="AJ78" i="13" s="1"/>
  <c r="AM78" i="13" s="1"/>
  <c r="AP78" i="13" s="1"/>
  <c r="AS78" i="13" s="1"/>
  <c r="AV78" i="13" s="1"/>
  <c r="AY78" i="13" s="1"/>
  <c r="BB78" i="13" s="1"/>
  <c r="BE78" i="13" s="1"/>
  <c r="BH78" i="13" s="1"/>
  <c r="BK78" i="13" s="1"/>
  <c r="BN78" i="13" s="1"/>
  <c r="BQ78" i="13" s="1"/>
  <c r="BT78" i="13" s="1"/>
  <c r="BW78" i="13" s="1"/>
  <c r="BZ78" i="13" s="1"/>
  <c r="CC78" i="13" s="1"/>
  <c r="CF78" i="13" s="1"/>
  <c r="CI78" i="13" s="1"/>
  <c r="CL78" i="13" s="1"/>
  <c r="CO78" i="13" s="1"/>
  <c r="CR78" i="13" s="1"/>
  <c r="CU78" i="13" s="1"/>
  <c r="CX78" i="13" s="1"/>
  <c r="DA78" i="13" s="1"/>
  <c r="DD78" i="13" s="1"/>
  <c r="DG78" i="13" s="1"/>
  <c r="DJ78" i="13" s="1"/>
  <c r="G78" i="13"/>
  <c r="E78" i="13"/>
  <c r="AT78" i="13" s="1"/>
  <c r="C78" i="13"/>
  <c r="A78" i="13"/>
  <c r="M77" i="13"/>
  <c r="J77" i="13"/>
  <c r="I77" i="13"/>
  <c r="L77" i="13" s="1"/>
  <c r="O77" i="13" s="1"/>
  <c r="R77" i="13" s="1"/>
  <c r="U77" i="13" s="1"/>
  <c r="X77" i="13" s="1"/>
  <c r="AA77" i="13" s="1"/>
  <c r="AD77" i="13" s="1"/>
  <c r="AG77" i="13" s="1"/>
  <c r="AJ77" i="13" s="1"/>
  <c r="AM77" i="13" s="1"/>
  <c r="AP77" i="13" s="1"/>
  <c r="AS77" i="13" s="1"/>
  <c r="AV77" i="13" s="1"/>
  <c r="AY77" i="13" s="1"/>
  <c r="BB77" i="13" s="1"/>
  <c r="BE77" i="13" s="1"/>
  <c r="BH77" i="13" s="1"/>
  <c r="BK77" i="13" s="1"/>
  <c r="BN77" i="13" s="1"/>
  <c r="BQ77" i="13" s="1"/>
  <c r="BT77" i="13" s="1"/>
  <c r="BW77" i="13" s="1"/>
  <c r="BZ77" i="13" s="1"/>
  <c r="CC77" i="13" s="1"/>
  <c r="CF77" i="13" s="1"/>
  <c r="CI77" i="13" s="1"/>
  <c r="CL77" i="13" s="1"/>
  <c r="CO77" i="13" s="1"/>
  <c r="CR77" i="13" s="1"/>
  <c r="CU77" i="13" s="1"/>
  <c r="CX77" i="13" s="1"/>
  <c r="DA77" i="13" s="1"/>
  <c r="DD77" i="13" s="1"/>
  <c r="DG77" i="13" s="1"/>
  <c r="DJ77" i="13" s="1"/>
  <c r="G77" i="13"/>
  <c r="E77" i="13"/>
  <c r="AT77" i="13" s="1"/>
  <c r="C77" i="13"/>
  <c r="A77" i="13"/>
  <c r="M76" i="13"/>
  <c r="J76" i="13"/>
  <c r="I76" i="13"/>
  <c r="L76" i="13" s="1"/>
  <c r="O76" i="13" s="1"/>
  <c r="R76" i="13" s="1"/>
  <c r="U76" i="13" s="1"/>
  <c r="X76" i="13" s="1"/>
  <c r="AA76" i="13" s="1"/>
  <c r="AD76" i="13" s="1"/>
  <c r="AG76" i="13" s="1"/>
  <c r="AJ76" i="13" s="1"/>
  <c r="AM76" i="13" s="1"/>
  <c r="AP76" i="13" s="1"/>
  <c r="AS76" i="13" s="1"/>
  <c r="AV76" i="13" s="1"/>
  <c r="AY76" i="13" s="1"/>
  <c r="BB76" i="13" s="1"/>
  <c r="BE76" i="13" s="1"/>
  <c r="BH76" i="13" s="1"/>
  <c r="BK76" i="13" s="1"/>
  <c r="BN76" i="13" s="1"/>
  <c r="BQ76" i="13" s="1"/>
  <c r="BT76" i="13" s="1"/>
  <c r="BW76" i="13" s="1"/>
  <c r="BZ76" i="13" s="1"/>
  <c r="CC76" i="13" s="1"/>
  <c r="CF76" i="13" s="1"/>
  <c r="CI76" i="13" s="1"/>
  <c r="CL76" i="13" s="1"/>
  <c r="CO76" i="13" s="1"/>
  <c r="CR76" i="13" s="1"/>
  <c r="CU76" i="13" s="1"/>
  <c r="CX76" i="13" s="1"/>
  <c r="DA76" i="13" s="1"/>
  <c r="DD76" i="13" s="1"/>
  <c r="DG76" i="13" s="1"/>
  <c r="DJ76" i="13" s="1"/>
  <c r="G76" i="13"/>
  <c r="E76" i="13"/>
  <c r="AT76" i="13" s="1"/>
  <c r="C76" i="13"/>
  <c r="A76" i="13"/>
  <c r="M75" i="13"/>
  <c r="J75" i="13"/>
  <c r="I75" i="13"/>
  <c r="L75" i="13" s="1"/>
  <c r="O75" i="13" s="1"/>
  <c r="R75" i="13" s="1"/>
  <c r="U75" i="13" s="1"/>
  <c r="X75" i="13" s="1"/>
  <c r="AA75" i="13" s="1"/>
  <c r="AD75" i="13" s="1"/>
  <c r="AG75" i="13" s="1"/>
  <c r="AJ75" i="13" s="1"/>
  <c r="AM75" i="13" s="1"/>
  <c r="AP75" i="13" s="1"/>
  <c r="AS75" i="13" s="1"/>
  <c r="AV75" i="13" s="1"/>
  <c r="AY75" i="13" s="1"/>
  <c r="BB75" i="13" s="1"/>
  <c r="BE75" i="13" s="1"/>
  <c r="BH75" i="13" s="1"/>
  <c r="BK75" i="13" s="1"/>
  <c r="BN75" i="13" s="1"/>
  <c r="BQ75" i="13" s="1"/>
  <c r="BT75" i="13" s="1"/>
  <c r="BW75" i="13" s="1"/>
  <c r="BZ75" i="13" s="1"/>
  <c r="CC75" i="13" s="1"/>
  <c r="CF75" i="13" s="1"/>
  <c r="CI75" i="13" s="1"/>
  <c r="CL75" i="13" s="1"/>
  <c r="CO75" i="13" s="1"/>
  <c r="CR75" i="13" s="1"/>
  <c r="CU75" i="13" s="1"/>
  <c r="CX75" i="13" s="1"/>
  <c r="DA75" i="13" s="1"/>
  <c r="DD75" i="13" s="1"/>
  <c r="DG75" i="13" s="1"/>
  <c r="DJ75" i="13" s="1"/>
  <c r="G75" i="13"/>
  <c r="E75" i="13"/>
  <c r="AT75" i="13" s="1"/>
  <c r="C75" i="13"/>
  <c r="A75" i="13"/>
  <c r="E74" i="13"/>
  <c r="A74" i="13"/>
  <c r="O73" i="13"/>
  <c r="M73" i="13"/>
  <c r="L73" i="13"/>
  <c r="J73" i="13"/>
  <c r="I73" i="13"/>
  <c r="G73" i="13"/>
  <c r="E73" i="13"/>
  <c r="A73" i="13"/>
  <c r="E72" i="13"/>
  <c r="A72" i="13"/>
  <c r="M71" i="13"/>
  <c r="J71" i="13"/>
  <c r="I71" i="13"/>
  <c r="L71" i="13" s="1"/>
  <c r="O71" i="13" s="1"/>
  <c r="R71" i="13" s="1"/>
  <c r="U71" i="13" s="1"/>
  <c r="X71" i="13" s="1"/>
  <c r="AA71" i="13" s="1"/>
  <c r="AD71" i="13" s="1"/>
  <c r="AG71" i="13" s="1"/>
  <c r="AJ71" i="13" s="1"/>
  <c r="AM71" i="13" s="1"/>
  <c r="AP71" i="13" s="1"/>
  <c r="AS71" i="13" s="1"/>
  <c r="AV71" i="13" s="1"/>
  <c r="AY71" i="13" s="1"/>
  <c r="BB71" i="13" s="1"/>
  <c r="BE71" i="13" s="1"/>
  <c r="BH71" i="13" s="1"/>
  <c r="BK71" i="13" s="1"/>
  <c r="BN71" i="13" s="1"/>
  <c r="BQ71" i="13" s="1"/>
  <c r="BT71" i="13" s="1"/>
  <c r="BW71" i="13" s="1"/>
  <c r="BZ71" i="13" s="1"/>
  <c r="CC71" i="13" s="1"/>
  <c r="CF71" i="13" s="1"/>
  <c r="CI71" i="13" s="1"/>
  <c r="CL71" i="13" s="1"/>
  <c r="CO71" i="13" s="1"/>
  <c r="CR71" i="13" s="1"/>
  <c r="CU71" i="13" s="1"/>
  <c r="CX71" i="13" s="1"/>
  <c r="DA71" i="13" s="1"/>
  <c r="DD71" i="13" s="1"/>
  <c r="DG71" i="13" s="1"/>
  <c r="DJ71" i="13" s="1"/>
  <c r="G71" i="13"/>
  <c r="E71" i="13"/>
  <c r="AW71" i="13" s="1"/>
  <c r="M70" i="13"/>
  <c r="J70" i="13"/>
  <c r="I70" i="13"/>
  <c r="L70" i="13" s="1"/>
  <c r="O70" i="13" s="1"/>
  <c r="R70" i="13" s="1"/>
  <c r="U70" i="13" s="1"/>
  <c r="X70" i="13" s="1"/>
  <c r="AA70" i="13" s="1"/>
  <c r="AD70" i="13" s="1"/>
  <c r="AG70" i="13" s="1"/>
  <c r="AJ70" i="13" s="1"/>
  <c r="AM70" i="13" s="1"/>
  <c r="AP70" i="13" s="1"/>
  <c r="AS70" i="13" s="1"/>
  <c r="AV70" i="13" s="1"/>
  <c r="AY70" i="13" s="1"/>
  <c r="BB70" i="13" s="1"/>
  <c r="BE70" i="13" s="1"/>
  <c r="BH70" i="13" s="1"/>
  <c r="BK70" i="13" s="1"/>
  <c r="BN70" i="13" s="1"/>
  <c r="BQ70" i="13" s="1"/>
  <c r="BT70" i="13" s="1"/>
  <c r="BW70" i="13" s="1"/>
  <c r="BZ70" i="13" s="1"/>
  <c r="CC70" i="13" s="1"/>
  <c r="CF70" i="13" s="1"/>
  <c r="CI70" i="13" s="1"/>
  <c r="CL70" i="13" s="1"/>
  <c r="CO70" i="13" s="1"/>
  <c r="CR70" i="13" s="1"/>
  <c r="CU70" i="13" s="1"/>
  <c r="CX70" i="13" s="1"/>
  <c r="DA70" i="13" s="1"/>
  <c r="DD70" i="13" s="1"/>
  <c r="DG70" i="13" s="1"/>
  <c r="DJ70" i="13" s="1"/>
  <c r="G70" i="13"/>
  <c r="E70" i="13"/>
  <c r="AW70" i="13" s="1"/>
  <c r="O69" i="13"/>
  <c r="M69" i="13"/>
  <c r="L69" i="13"/>
  <c r="J69" i="13"/>
  <c r="I69" i="13"/>
  <c r="G69" i="13"/>
  <c r="E69" i="13"/>
  <c r="M68" i="13"/>
  <c r="J68" i="13"/>
  <c r="I68" i="13"/>
  <c r="L68" i="13" s="1"/>
  <c r="O68" i="13" s="1"/>
  <c r="R68" i="13" s="1"/>
  <c r="U68" i="13" s="1"/>
  <c r="X68" i="13" s="1"/>
  <c r="AA68" i="13" s="1"/>
  <c r="AD68" i="13" s="1"/>
  <c r="AG68" i="13" s="1"/>
  <c r="AJ68" i="13" s="1"/>
  <c r="AM68" i="13" s="1"/>
  <c r="AP68" i="13" s="1"/>
  <c r="AS68" i="13" s="1"/>
  <c r="AV68" i="13" s="1"/>
  <c r="AY68" i="13" s="1"/>
  <c r="BB68" i="13" s="1"/>
  <c r="BE68" i="13" s="1"/>
  <c r="BH68" i="13" s="1"/>
  <c r="BK68" i="13" s="1"/>
  <c r="BN68" i="13" s="1"/>
  <c r="BQ68" i="13" s="1"/>
  <c r="BT68" i="13" s="1"/>
  <c r="BW68" i="13" s="1"/>
  <c r="BZ68" i="13" s="1"/>
  <c r="CC68" i="13" s="1"/>
  <c r="CF68" i="13" s="1"/>
  <c r="CI68" i="13" s="1"/>
  <c r="CL68" i="13" s="1"/>
  <c r="CO68" i="13" s="1"/>
  <c r="CR68" i="13" s="1"/>
  <c r="CU68" i="13" s="1"/>
  <c r="CX68" i="13" s="1"/>
  <c r="DA68" i="13" s="1"/>
  <c r="DD68" i="13" s="1"/>
  <c r="DG68" i="13" s="1"/>
  <c r="DJ68" i="13" s="1"/>
  <c r="G68" i="13"/>
  <c r="E68" i="13"/>
  <c r="AW68" i="13" s="1"/>
  <c r="M67" i="13"/>
  <c r="J67" i="13"/>
  <c r="I67" i="13"/>
  <c r="L67" i="13" s="1"/>
  <c r="O67" i="13" s="1"/>
  <c r="R67" i="13" s="1"/>
  <c r="U67" i="13" s="1"/>
  <c r="X67" i="13" s="1"/>
  <c r="AA67" i="13" s="1"/>
  <c r="AD67" i="13" s="1"/>
  <c r="AG67" i="13" s="1"/>
  <c r="AJ67" i="13" s="1"/>
  <c r="AM67" i="13" s="1"/>
  <c r="AP67" i="13" s="1"/>
  <c r="AS67" i="13" s="1"/>
  <c r="AV67" i="13" s="1"/>
  <c r="AY67" i="13" s="1"/>
  <c r="BB67" i="13" s="1"/>
  <c r="BE67" i="13" s="1"/>
  <c r="BH67" i="13" s="1"/>
  <c r="BK67" i="13" s="1"/>
  <c r="BN67" i="13" s="1"/>
  <c r="BQ67" i="13" s="1"/>
  <c r="BT67" i="13" s="1"/>
  <c r="BW67" i="13" s="1"/>
  <c r="BZ67" i="13" s="1"/>
  <c r="CC67" i="13" s="1"/>
  <c r="CF67" i="13" s="1"/>
  <c r="CI67" i="13" s="1"/>
  <c r="CL67" i="13" s="1"/>
  <c r="CO67" i="13" s="1"/>
  <c r="CR67" i="13" s="1"/>
  <c r="CU67" i="13" s="1"/>
  <c r="CX67" i="13" s="1"/>
  <c r="DA67" i="13" s="1"/>
  <c r="DD67" i="13" s="1"/>
  <c r="DG67" i="13" s="1"/>
  <c r="DJ67" i="13" s="1"/>
  <c r="G67" i="13"/>
  <c r="E67" i="13"/>
  <c r="P67" i="13" s="1"/>
  <c r="O66" i="13"/>
  <c r="M66" i="13"/>
  <c r="L66" i="13"/>
  <c r="J66" i="13"/>
  <c r="I66" i="13"/>
  <c r="G66" i="13"/>
  <c r="E66" i="13"/>
  <c r="M65" i="13"/>
  <c r="J65" i="13"/>
  <c r="I65" i="13"/>
  <c r="L65" i="13" s="1"/>
  <c r="O65" i="13" s="1"/>
  <c r="R65" i="13" s="1"/>
  <c r="U65" i="13" s="1"/>
  <c r="X65" i="13" s="1"/>
  <c r="AA65" i="13" s="1"/>
  <c r="AD65" i="13" s="1"/>
  <c r="AG65" i="13" s="1"/>
  <c r="AJ65" i="13" s="1"/>
  <c r="AM65" i="13" s="1"/>
  <c r="AP65" i="13" s="1"/>
  <c r="AS65" i="13" s="1"/>
  <c r="AV65" i="13" s="1"/>
  <c r="AY65" i="13" s="1"/>
  <c r="BB65" i="13" s="1"/>
  <c r="BE65" i="13" s="1"/>
  <c r="BH65" i="13" s="1"/>
  <c r="BK65" i="13" s="1"/>
  <c r="BN65" i="13" s="1"/>
  <c r="BQ65" i="13" s="1"/>
  <c r="BT65" i="13" s="1"/>
  <c r="BW65" i="13" s="1"/>
  <c r="BZ65" i="13" s="1"/>
  <c r="CC65" i="13" s="1"/>
  <c r="CF65" i="13" s="1"/>
  <c r="CI65" i="13" s="1"/>
  <c r="CL65" i="13" s="1"/>
  <c r="CO65" i="13" s="1"/>
  <c r="CR65" i="13" s="1"/>
  <c r="CU65" i="13" s="1"/>
  <c r="CX65" i="13" s="1"/>
  <c r="DA65" i="13" s="1"/>
  <c r="DD65" i="13" s="1"/>
  <c r="DG65" i="13" s="1"/>
  <c r="DJ65" i="13" s="1"/>
  <c r="G65" i="13"/>
  <c r="E65" i="13"/>
  <c r="AQ65" i="13" s="1"/>
  <c r="M64" i="13"/>
  <c r="J64" i="13"/>
  <c r="I64" i="13"/>
  <c r="L64" i="13" s="1"/>
  <c r="O64" i="13" s="1"/>
  <c r="R64" i="13" s="1"/>
  <c r="U64" i="13" s="1"/>
  <c r="X64" i="13" s="1"/>
  <c r="AA64" i="13" s="1"/>
  <c r="AD64" i="13" s="1"/>
  <c r="AG64" i="13" s="1"/>
  <c r="AJ64" i="13" s="1"/>
  <c r="AM64" i="13" s="1"/>
  <c r="AP64" i="13" s="1"/>
  <c r="AS64" i="13" s="1"/>
  <c r="AV64" i="13" s="1"/>
  <c r="AY64" i="13" s="1"/>
  <c r="BB64" i="13" s="1"/>
  <c r="BE64" i="13" s="1"/>
  <c r="BH64" i="13" s="1"/>
  <c r="BK64" i="13" s="1"/>
  <c r="BN64" i="13" s="1"/>
  <c r="BQ64" i="13" s="1"/>
  <c r="BT64" i="13" s="1"/>
  <c r="BW64" i="13" s="1"/>
  <c r="BZ64" i="13" s="1"/>
  <c r="CC64" i="13" s="1"/>
  <c r="CF64" i="13" s="1"/>
  <c r="CI64" i="13" s="1"/>
  <c r="CL64" i="13" s="1"/>
  <c r="CO64" i="13" s="1"/>
  <c r="CR64" i="13" s="1"/>
  <c r="CU64" i="13" s="1"/>
  <c r="CX64" i="13" s="1"/>
  <c r="DA64" i="13" s="1"/>
  <c r="DD64" i="13" s="1"/>
  <c r="DG64" i="13" s="1"/>
  <c r="DJ64" i="13" s="1"/>
  <c r="G64" i="13"/>
  <c r="E64" i="13"/>
  <c r="AQ64" i="13" s="1"/>
  <c r="M63" i="13"/>
  <c r="J63" i="13"/>
  <c r="I63" i="13"/>
  <c r="L63" i="13" s="1"/>
  <c r="O63" i="13" s="1"/>
  <c r="R63" i="13" s="1"/>
  <c r="U63" i="13" s="1"/>
  <c r="X63" i="13" s="1"/>
  <c r="AA63" i="13" s="1"/>
  <c r="AD63" i="13" s="1"/>
  <c r="AG63" i="13" s="1"/>
  <c r="AJ63" i="13" s="1"/>
  <c r="AM63" i="13" s="1"/>
  <c r="AP63" i="13" s="1"/>
  <c r="AS63" i="13" s="1"/>
  <c r="AV63" i="13" s="1"/>
  <c r="AY63" i="13" s="1"/>
  <c r="BB63" i="13" s="1"/>
  <c r="BE63" i="13" s="1"/>
  <c r="BH63" i="13" s="1"/>
  <c r="BK63" i="13" s="1"/>
  <c r="BN63" i="13" s="1"/>
  <c r="BQ63" i="13" s="1"/>
  <c r="BT63" i="13" s="1"/>
  <c r="BW63" i="13" s="1"/>
  <c r="BZ63" i="13" s="1"/>
  <c r="CC63" i="13" s="1"/>
  <c r="CF63" i="13" s="1"/>
  <c r="CI63" i="13" s="1"/>
  <c r="CL63" i="13" s="1"/>
  <c r="CO63" i="13" s="1"/>
  <c r="CR63" i="13" s="1"/>
  <c r="CU63" i="13" s="1"/>
  <c r="CX63" i="13" s="1"/>
  <c r="DA63" i="13" s="1"/>
  <c r="DD63" i="13" s="1"/>
  <c r="DG63" i="13" s="1"/>
  <c r="DJ63" i="13" s="1"/>
  <c r="G63" i="13"/>
  <c r="E63" i="13"/>
  <c r="AQ63" i="13" s="1"/>
  <c r="O62" i="13"/>
  <c r="M62" i="13"/>
  <c r="L62" i="13"/>
  <c r="J62" i="13"/>
  <c r="I62" i="13"/>
  <c r="G62" i="13"/>
  <c r="E62" i="13"/>
  <c r="M61" i="13"/>
  <c r="J61" i="13"/>
  <c r="I61" i="13"/>
  <c r="L61" i="13" s="1"/>
  <c r="O61" i="13" s="1"/>
  <c r="R61" i="13" s="1"/>
  <c r="U61" i="13" s="1"/>
  <c r="X61" i="13" s="1"/>
  <c r="AA61" i="13" s="1"/>
  <c r="AD61" i="13" s="1"/>
  <c r="AG61" i="13" s="1"/>
  <c r="AJ61" i="13" s="1"/>
  <c r="AM61" i="13" s="1"/>
  <c r="AP61" i="13" s="1"/>
  <c r="AS61" i="13" s="1"/>
  <c r="AV61" i="13" s="1"/>
  <c r="AY61" i="13" s="1"/>
  <c r="BB61" i="13" s="1"/>
  <c r="BE61" i="13" s="1"/>
  <c r="BH61" i="13" s="1"/>
  <c r="BK61" i="13" s="1"/>
  <c r="BN61" i="13" s="1"/>
  <c r="BQ61" i="13" s="1"/>
  <c r="BT61" i="13" s="1"/>
  <c r="BW61" i="13" s="1"/>
  <c r="BZ61" i="13" s="1"/>
  <c r="CC61" i="13" s="1"/>
  <c r="CF61" i="13" s="1"/>
  <c r="CI61" i="13" s="1"/>
  <c r="CL61" i="13" s="1"/>
  <c r="CO61" i="13" s="1"/>
  <c r="CR61" i="13" s="1"/>
  <c r="CU61" i="13" s="1"/>
  <c r="CX61" i="13" s="1"/>
  <c r="DA61" i="13" s="1"/>
  <c r="DD61" i="13" s="1"/>
  <c r="DG61" i="13" s="1"/>
  <c r="DJ61" i="13" s="1"/>
  <c r="G61" i="13"/>
  <c r="E61" i="13"/>
  <c r="AN61" i="13" s="1"/>
  <c r="M60" i="13"/>
  <c r="J60" i="13"/>
  <c r="I60" i="13"/>
  <c r="L60" i="13" s="1"/>
  <c r="O60" i="13" s="1"/>
  <c r="R60" i="13" s="1"/>
  <c r="U60" i="13" s="1"/>
  <c r="X60" i="13" s="1"/>
  <c r="AA60" i="13" s="1"/>
  <c r="AD60" i="13" s="1"/>
  <c r="AG60" i="13" s="1"/>
  <c r="AJ60" i="13" s="1"/>
  <c r="AM60" i="13" s="1"/>
  <c r="AP60" i="13" s="1"/>
  <c r="AS60" i="13" s="1"/>
  <c r="AV60" i="13" s="1"/>
  <c r="AY60" i="13" s="1"/>
  <c r="BB60" i="13" s="1"/>
  <c r="BE60" i="13" s="1"/>
  <c r="BH60" i="13" s="1"/>
  <c r="BK60" i="13" s="1"/>
  <c r="BN60" i="13" s="1"/>
  <c r="BQ60" i="13" s="1"/>
  <c r="BT60" i="13" s="1"/>
  <c r="BW60" i="13" s="1"/>
  <c r="BZ60" i="13" s="1"/>
  <c r="CC60" i="13" s="1"/>
  <c r="CF60" i="13" s="1"/>
  <c r="CI60" i="13" s="1"/>
  <c r="CL60" i="13" s="1"/>
  <c r="CO60" i="13" s="1"/>
  <c r="CR60" i="13" s="1"/>
  <c r="CU60" i="13" s="1"/>
  <c r="CX60" i="13" s="1"/>
  <c r="DA60" i="13" s="1"/>
  <c r="DD60" i="13" s="1"/>
  <c r="DG60" i="13" s="1"/>
  <c r="DJ60" i="13" s="1"/>
  <c r="G60" i="13"/>
  <c r="E60" i="13"/>
  <c r="AN60" i="13" s="1"/>
  <c r="M59" i="13"/>
  <c r="J59" i="13"/>
  <c r="I59" i="13"/>
  <c r="L59" i="13" s="1"/>
  <c r="O59" i="13" s="1"/>
  <c r="R59" i="13" s="1"/>
  <c r="U59" i="13" s="1"/>
  <c r="X59" i="13" s="1"/>
  <c r="AA59" i="13" s="1"/>
  <c r="AD59" i="13" s="1"/>
  <c r="AG59" i="13" s="1"/>
  <c r="AJ59" i="13" s="1"/>
  <c r="AM59" i="13" s="1"/>
  <c r="AP59" i="13" s="1"/>
  <c r="AS59" i="13" s="1"/>
  <c r="AV59" i="13" s="1"/>
  <c r="AY59" i="13" s="1"/>
  <c r="BB59" i="13" s="1"/>
  <c r="BE59" i="13" s="1"/>
  <c r="BH59" i="13" s="1"/>
  <c r="BK59" i="13" s="1"/>
  <c r="BN59" i="13" s="1"/>
  <c r="BQ59" i="13" s="1"/>
  <c r="BT59" i="13" s="1"/>
  <c r="BW59" i="13" s="1"/>
  <c r="BZ59" i="13" s="1"/>
  <c r="CC59" i="13" s="1"/>
  <c r="CF59" i="13" s="1"/>
  <c r="CI59" i="13" s="1"/>
  <c r="CL59" i="13" s="1"/>
  <c r="CO59" i="13" s="1"/>
  <c r="CR59" i="13" s="1"/>
  <c r="CU59" i="13" s="1"/>
  <c r="CX59" i="13" s="1"/>
  <c r="DA59" i="13" s="1"/>
  <c r="DD59" i="13" s="1"/>
  <c r="DG59" i="13" s="1"/>
  <c r="DJ59" i="13" s="1"/>
  <c r="G59" i="13"/>
  <c r="E59" i="13"/>
  <c r="AN59" i="13" s="1"/>
  <c r="O58" i="13"/>
  <c r="M58" i="13"/>
  <c r="L58" i="13"/>
  <c r="J58" i="13"/>
  <c r="I58" i="13"/>
  <c r="G58" i="13"/>
  <c r="E58" i="13"/>
  <c r="M57" i="13"/>
  <c r="J57" i="13"/>
  <c r="I57" i="13"/>
  <c r="L57" i="13" s="1"/>
  <c r="O57" i="13" s="1"/>
  <c r="R57" i="13" s="1"/>
  <c r="U57" i="13" s="1"/>
  <c r="X57" i="13" s="1"/>
  <c r="AA57" i="13" s="1"/>
  <c r="AD57" i="13" s="1"/>
  <c r="AG57" i="13" s="1"/>
  <c r="AJ57" i="13" s="1"/>
  <c r="AM57" i="13" s="1"/>
  <c r="AP57" i="13" s="1"/>
  <c r="AS57" i="13" s="1"/>
  <c r="AV57" i="13" s="1"/>
  <c r="AY57" i="13" s="1"/>
  <c r="BB57" i="13" s="1"/>
  <c r="BE57" i="13" s="1"/>
  <c r="BH57" i="13" s="1"/>
  <c r="BK57" i="13" s="1"/>
  <c r="BN57" i="13" s="1"/>
  <c r="BQ57" i="13" s="1"/>
  <c r="BT57" i="13" s="1"/>
  <c r="BW57" i="13" s="1"/>
  <c r="BZ57" i="13" s="1"/>
  <c r="CC57" i="13" s="1"/>
  <c r="CF57" i="13" s="1"/>
  <c r="CI57" i="13" s="1"/>
  <c r="CL57" i="13" s="1"/>
  <c r="CO57" i="13" s="1"/>
  <c r="CR57" i="13" s="1"/>
  <c r="CU57" i="13" s="1"/>
  <c r="CX57" i="13" s="1"/>
  <c r="DA57" i="13" s="1"/>
  <c r="DD57" i="13" s="1"/>
  <c r="DG57" i="13" s="1"/>
  <c r="DJ57" i="13" s="1"/>
  <c r="G57" i="13"/>
  <c r="E57" i="13"/>
  <c r="AH57" i="13" s="1"/>
  <c r="M56" i="13"/>
  <c r="J56" i="13"/>
  <c r="I56" i="13"/>
  <c r="L56" i="13" s="1"/>
  <c r="O56" i="13" s="1"/>
  <c r="R56" i="13" s="1"/>
  <c r="U56" i="13" s="1"/>
  <c r="X56" i="13" s="1"/>
  <c r="AA56" i="13" s="1"/>
  <c r="AD56" i="13" s="1"/>
  <c r="AG56" i="13" s="1"/>
  <c r="AJ56" i="13" s="1"/>
  <c r="AM56" i="13" s="1"/>
  <c r="AP56" i="13" s="1"/>
  <c r="AS56" i="13" s="1"/>
  <c r="AV56" i="13" s="1"/>
  <c r="AY56" i="13" s="1"/>
  <c r="BB56" i="13" s="1"/>
  <c r="BE56" i="13" s="1"/>
  <c r="BH56" i="13" s="1"/>
  <c r="BK56" i="13" s="1"/>
  <c r="BN56" i="13" s="1"/>
  <c r="BQ56" i="13" s="1"/>
  <c r="BT56" i="13" s="1"/>
  <c r="BW56" i="13" s="1"/>
  <c r="BZ56" i="13" s="1"/>
  <c r="CC56" i="13" s="1"/>
  <c r="CF56" i="13" s="1"/>
  <c r="CI56" i="13" s="1"/>
  <c r="CL56" i="13" s="1"/>
  <c r="CO56" i="13" s="1"/>
  <c r="CR56" i="13" s="1"/>
  <c r="CU56" i="13" s="1"/>
  <c r="CX56" i="13" s="1"/>
  <c r="DA56" i="13" s="1"/>
  <c r="DD56" i="13" s="1"/>
  <c r="DG56" i="13" s="1"/>
  <c r="DJ56" i="13" s="1"/>
  <c r="G56" i="13"/>
  <c r="E56" i="13"/>
  <c r="AH56" i="13" s="1"/>
  <c r="M55" i="13"/>
  <c r="J55" i="13"/>
  <c r="I55" i="13"/>
  <c r="L55" i="13" s="1"/>
  <c r="O55" i="13" s="1"/>
  <c r="R55" i="13" s="1"/>
  <c r="U55" i="13" s="1"/>
  <c r="X55" i="13" s="1"/>
  <c r="AA55" i="13" s="1"/>
  <c r="AD55" i="13" s="1"/>
  <c r="AG55" i="13" s="1"/>
  <c r="AJ55" i="13" s="1"/>
  <c r="AM55" i="13" s="1"/>
  <c r="AP55" i="13" s="1"/>
  <c r="AS55" i="13" s="1"/>
  <c r="AV55" i="13" s="1"/>
  <c r="AY55" i="13" s="1"/>
  <c r="BB55" i="13" s="1"/>
  <c r="BE55" i="13" s="1"/>
  <c r="BH55" i="13" s="1"/>
  <c r="BK55" i="13" s="1"/>
  <c r="BN55" i="13" s="1"/>
  <c r="BQ55" i="13" s="1"/>
  <c r="BT55" i="13" s="1"/>
  <c r="BW55" i="13" s="1"/>
  <c r="BZ55" i="13" s="1"/>
  <c r="CC55" i="13" s="1"/>
  <c r="CF55" i="13" s="1"/>
  <c r="CI55" i="13" s="1"/>
  <c r="CL55" i="13" s="1"/>
  <c r="CO55" i="13" s="1"/>
  <c r="CR55" i="13" s="1"/>
  <c r="CU55" i="13" s="1"/>
  <c r="CX55" i="13" s="1"/>
  <c r="DA55" i="13" s="1"/>
  <c r="DD55" i="13" s="1"/>
  <c r="DG55" i="13" s="1"/>
  <c r="DJ55" i="13" s="1"/>
  <c r="G55" i="13"/>
  <c r="E55" i="13"/>
  <c r="AH55" i="13" s="1"/>
  <c r="O54" i="13"/>
  <c r="M54" i="13"/>
  <c r="L54" i="13"/>
  <c r="J54" i="13"/>
  <c r="I54" i="13"/>
  <c r="G54" i="13"/>
  <c r="E54" i="13"/>
  <c r="M53" i="13"/>
  <c r="J53" i="13"/>
  <c r="I53" i="13"/>
  <c r="L53" i="13" s="1"/>
  <c r="O53" i="13" s="1"/>
  <c r="R53" i="13" s="1"/>
  <c r="U53" i="13" s="1"/>
  <c r="X53" i="13" s="1"/>
  <c r="AA53" i="13" s="1"/>
  <c r="AD53" i="13" s="1"/>
  <c r="AG53" i="13" s="1"/>
  <c r="AJ53" i="13" s="1"/>
  <c r="AM53" i="13" s="1"/>
  <c r="AP53" i="13" s="1"/>
  <c r="AS53" i="13" s="1"/>
  <c r="AV53" i="13" s="1"/>
  <c r="AY53" i="13" s="1"/>
  <c r="BB53" i="13" s="1"/>
  <c r="BE53" i="13" s="1"/>
  <c r="BH53" i="13" s="1"/>
  <c r="BK53" i="13" s="1"/>
  <c r="BN53" i="13" s="1"/>
  <c r="BQ53" i="13" s="1"/>
  <c r="BT53" i="13" s="1"/>
  <c r="BW53" i="13" s="1"/>
  <c r="BZ53" i="13" s="1"/>
  <c r="CC53" i="13" s="1"/>
  <c r="CF53" i="13" s="1"/>
  <c r="CI53" i="13" s="1"/>
  <c r="CL53" i="13" s="1"/>
  <c r="CO53" i="13" s="1"/>
  <c r="CR53" i="13" s="1"/>
  <c r="CU53" i="13" s="1"/>
  <c r="CX53" i="13" s="1"/>
  <c r="DA53" i="13" s="1"/>
  <c r="DD53" i="13" s="1"/>
  <c r="DG53" i="13" s="1"/>
  <c r="DJ53" i="13" s="1"/>
  <c r="G53" i="13"/>
  <c r="E53" i="13"/>
  <c r="AQ53" i="13" s="1"/>
  <c r="M52" i="13"/>
  <c r="J52" i="13"/>
  <c r="I52" i="13"/>
  <c r="L52" i="13" s="1"/>
  <c r="O52" i="13" s="1"/>
  <c r="R52" i="13" s="1"/>
  <c r="U52" i="13" s="1"/>
  <c r="X52" i="13" s="1"/>
  <c r="AA52" i="13" s="1"/>
  <c r="AD52" i="13" s="1"/>
  <c r="AG52" i="13" s="1"/>
  <c r="AJ52" i="13" s="1"/>
  <c r="AM52" i="13" s="1"/>
  <c r="AP52" i="13" s="1"/>
  <c r="AS52" i="13" s="1"/>
  <c r="AV52" i="13" s="1"/>
  <c r="AY52" i="13" s="1"/>
  <c r="BB52" i="13" s="1"/>
  <c r="BE52" i="13" s="1"/>
  <c r="BH52" i="13" s="1"/>
  <c r="BK52" i="13" s="1"/>
  <c r="BN52" i="13" s="1"/>
  <c r="BQ52" i="13" s="1"/>
  <c r="BT52" i="13" s="1"/>
  <c r="BW52" i="13" s="1"/>
  <c r="BZ52" i="13" s="1"/>
  <c r="CC52" i="13" s="1"/>
  <c r="CF52" i="13" s="1"/>
  <c r="CI52" i="13" s="1"/>
  <c r="CL52" i="13" s="1"/>
  <c r="CO52" i="13" s="1"/>
  <c r="CR52" i="13" s="1"/>
  <c r="CU52" i="13" s="1"/>
  <c r="CX52" i="13" s="1"/>
  <c r="DA52" i="13" s="1"/>
  <c r="DD52" i="13" s="1"/>
  <c r="DG52" i="13" s="1"/>
  <c r="DJ52" i="13" s="1"/>
  <c r="G52" i="13"/>
  <c r="E52" i="13"/>
  <c r="AQ52" i="13" s="1"/>
  <c r="M51" i="13"/>
  <c r="J51" i="13"/>
  <c r="I51" i="13"/>
  <c r="L51" i="13" s="1"/>
  <c r="O51" i="13" s="1"/>
  <c r="R51" i="13" s="1"/>
  <c r="U51" i="13" s="1"/>
  <c r="X51" i="13" s="1"/>
  <c r="AA51" i="13" s="1"/>
  <c r="AD51" i="13" s="1"/>
  <c r="AG51" i="13" s="1"/>
  <c r="AJ51" i="13" s="1"/>
  <c r="AM51" i="13" s="1"/>
  <c r="AP51" i="13" s="1"/>
  <c r="AS51" i="13" s="1"/>
  <c r="AV51" i="13" s="1"/>
  <c r="AY51" i="13" s="1"/>
  <c r="BB51" i="13" s="1"/>
  <c r="BE51" i="13" s="1"/>
  <c r="BH51" i="13" s="1"/>
  <c r="BK51" i="13" s="1"/>
  <c r="BN51" i="13" s="1"/>
  <c r="BQ51" i="13" s="1"/>
  <c r="BT51" i="13" s="1"/>
  <c r="BW51" i="13" s="1"/>
  <c r="BZ51" i="13" s="1"/>
  <c r="CC51" i="13" s="1"/>
  <c r="CF51" i="13" s="1"/>
  <c r="CI51" i="13" s="1"/>
  <c r="CL51" i="13" s="1"/>
  <c r="CO51" i="13" s="1"/>
  <c r="CR51" i="13" s="1"/>
  <c r="CU51" i="13" s="1"/>
  <c r="CX51" i="13" s="1"/>
  <c r="DA51" i="13" s="1"/>
  <c r="DD51" i="13" s="1"/>
  <c r="DG51" i="13" s="1"/>
  <c r="DJ51" i="13" s="1"/>
  <c r="G51" i="13"/>
  <c r="E51" i="13"/>
  <c r="AQ51" i="13" s="1"/>
  <c r="O50" i="13"/>
  <c r="M50" i="13"/>
  <c r="L50" i="13"/>
  <c r="J50" i="13"/>
  <c r="I50" i="13"/>
  <c r="G50" i="13"/>
  <c r="E50" i="13"/>
  <c r="M49" i="13"/>
  <c r="J49" i="13"/>
  <c r="I49" i="13"/>
  <c r="L49" i="13" s="1"/>
  <c r="O49" i="13" s="1"/>
  <c r="R49" i="13" s="1"/>
  <c r="U49" i="13" s="1"/>
  <c r="X49" i="13" s="1"/>
  <c r="AA49" i="13" s="1"/>
  <c r="AD49" i="13" s="1"/>
  <c r="AG49" i="13" s="1"/>
  <c r="AJ49" i="13" s="1"/>
  <c r="AM49" i="13" s="1"/>
  <c r="AP49" i="13" s="1"/>
  <c r="AS49" i="13" s="1"/>
  <c r="AV49" i="13" s="1"/>
  <c r="AY49" i="13" s="1"/>
  <c r="BB49" i="13" s="1"/>
  <c r="BE49" i="13" s="1"/>
  <c r="BH49" i="13" s="1"/>
  <c r="BK49" i="13" s="1"/>
  <c r="BN49" i="13" s="1"/>
  <c r="BQ49" i="13" s="1"/>
  <c r="BT49" i="13" s="1"/>
  <c r="BW49" i="13" s="1"/>
  <c r="BZ49" i="13" s="1"/>
  <c r="CC49" i="13" s="1"/>
  <c r="CF49" i="13" s="1"/>
  <c r="CI49" i="13" s="1"/>
  <c r="CL49" i="13" s="1"/>
  <c r="CO49" i="13" s="1"/>
  <c r="CR49" i="13" s="1"/>
  <c r="CU49" i="13" s="1"/>
  <c r="CX49" i="13" s="1"/>
  <c r="DA49" i="13" s="1"/>
  <c r="DD49" i="13" s="1"/>
  <c r="DG49" i="13" s="1"/>
  <c r="DJ49" i="13" s="1"/>
  <c r="G49" i="13"/>
  <c r="E49" i="13"/>
  <c r="AK49" i="13" s="1"/>
  <c r="M48" i="13"/>
  <c r="J48" i="13"/>
  <c r="I48" i="13"/>
  <c r="L48" i="13" s="1"/>
  <c r="O48" i="13" s="1"/>
  <c r="R48" i="13" s="1"/>
  <c r="U48" i="13" s="1"/>
  <c r="X48" i="13" s="1"/>
  <c r="AA48" i="13" s="1"/>
  <c r="AD48" i="13" s="1"/>
  <c r="AG48" i="13" s="1"/>
  <c r="AJ48" i="13" s="1"/>
  <c r="AM48" i="13" s="1"/>
  <c r="AP48" i="13" s="1"/>
  <c r="AS48" i="13" s="1"/>
  <c r="AV48" i="13" s="1"/>
  <c r="AY48" i="13" s="1"/>
  <c r="BB48" i="13" s="1"/>
  <c r="BE48" i="13" s="1"/>
  <c r="BH48" i="13" s="1"/>
  <c r="BK48" i="13" s="1"/>
  <c r="BN48" i="13" s="1"/>
  <c r="BQ48" i="13" s="1"/>
  <c r="BT48" i="13" s="1"/>
  <c r="BW48" i="13" s="1"/>
  <c r="BZ48" i="13" s="1"/>
  <c r="CC48" i="13" s="1"/>
  <c r="CF48" i="13" s="1"/>
  <c r="CI48" i="13" s="1"/>
  <c r="CL48" i="13" s="1"/>
  <c r="CO48" i="13" s="1"/>
  <c r="CR48" i="13" s="1"/>
  <c r="CU48" i="13" s="1"/>
  <c r="CX48" i="13" s="1"/>
  <c r="DA48" i="13" s="1"/>
  <c r="DD48" i="13" s="1"/>
  <c r="DG48" i="13" s="1"/>
  <c r="DJ48" i="13" s="1"/>
  <c r="G48" i="13"/>
  <c r="E48" i="13"/>
  <c r="AK48" i="13" s="1"/>
  <c r="M47" i="13"/>
  <c r="J47" i="13"/>
  <c r="I47" i="13"/>
  <c r="L47" i="13" s="1"/>
  <c r="O47" i="13" s="1"/>
  <c r="R47" i="13" s="1"/>
  <c r="U47" i="13" s="1"/>
  <c r="X47" i="13" s="1"/>
  <c r="AA47" i="13" s="1"/>
  <c r="AD47" i="13" s="1"/>
  <c r="AG47" i="13" s="1"/>
  <c r="AJ47" i="13" s="1"/>
  <c r="AM47" i="13" s="1"/>
  <c r="AP47" i="13" s="1"/>
  <c r="AS47" i="13" s="1"/>
  <c r="AV47" i="13" s="1"/>
  <c r="AY47" i="13" s="1"/>
  <c r="BB47" i="13" s="1"/>
  <c r="BE47" i="13" s="1"/>
  <c r="BH47" i="13" s="1"/>
  <c r="BK47" i="13" s="1"/>
  <c r="BN47" i="13" s="1"/>
  <c r="BQ47" i="13" s="1"/>
  <c r="BT47" i="13" s="1"/>
  <c r="BW47" i="13" s="1"/>
  <c r="BZ47" i="13" s="1"/>
  <c r="CC47" i="13" s="1"/>
  <c r="CF47" i="13" s="1"/>
  <c r="CI47" i="13" s="1"/>
  <c r="CL47" i="13" s="1"/>
  <c r="CO47" i="13" s="1"/>
  <c r="CR47" i="13" s="1"/>
  <c r="CU47" i="13" s="1"/>
  <c r="CX47" i="13" s="1"/>
  <c r="DA47" i="13" s="1"/>
  <c r="DD47" i="13" s="1"/>
  <c r="DG47" i="13" s="1"/>
  <c r="DJ47" i="13" s="1"/>
  <c r="G47" i="13"/>
  <c r="E47" i="13"/>
  <c r="AK47" i="13" s="1"/>
  <c r="O46" i="13"/>
  <c r="M46" i="13"/>
  <c r="L46" i="13"/>
  <c r="J46" i="13"/>
  <c r="I46" i="13"/>
  <c r="G46" i="13"/>
  <c r="E46" i="13"/>
  <c r="M45" i="13"/>
  <c r="J45" i="13"/>
  <c r="I45" i="13"/>
  <c r="L45" i="13" s="1"/>
  <c r="O45" i="13" s="1"/>
  <c r="R45" i="13" s="1"/>
  <c r="U45" i="13" s="1"/>
  <c r="X45" i="13" s="1"/>
  <c r="AA45" i="13" s="1"/>
  <c r="AD45" i="13" s="1"/>
  <c r="AG45" i="13" s="1"/>
  <c r="AJ45" i="13" s="1"/>
  <c r="AM45" i="13" s="1"/>
  <c r="AP45" i="13" s="1"/>
  <c r="AS45" i="13" s="1"/>
  <c r="AV45" i="13" s="1"/>
  <c r="AY45" i="13" s="1"/>
  <c r="BB45" i="13" s="1"/>
  <c r="BE45" i="13" s="1"/>
  <c r="BH45" i="13" s="1"/>
  <c r="BK45" i="13" s="1"/>
  <c r="BN45" i="13" s="1"/>
  <c r="BQ45" i="13" s="1"/>
  <c r="BT45" i="13" s="1"/>
  <c r="BW45" i="13" s="1"/>
  <c r="BZ45" i="13" s="1"/>
  <c r="CC45" i="13" s="1"/>
  <c r="CF45" i="13" s="1"/>
  <c r="CI45" i="13" s="1"/>
  <c r="CL45" i="13" s="1"/>
  <c r="CO45" i="13" s="1"/>
  <c r="CR45" i="13" s="1"/>
  <c r="CU45" i="13" s="1"/>
  <c r="CX45" i="13" s="1"/>
  <c r="DA45" i="13" s="1"/>
  <c r="DD45" i="13" s="1"/>
  <c r="DG45" i="13" s="1"/>
  <c r="DJ45" i="13" s="1"/>
  <c r="G45" i="13"/>
  <c r="E45" i="13"/>
  <c r="AE45" i="13" s="1"/>
  <c r="M44" i="13"/>
  <c r="J44" i="13"/>
  <c r="I44" i="13"/>
  <c r="L44" i="13" s="1"/>
  <c r="O44" i="13" s="1"/>
  <c r="R44" i="13" s="1"/>
  <c r="U44" i="13" s="1"/>
  <c r="X44" i="13" s="1"/>
  <c r="AA44" i="13" s="1"/>
  <c r="AD44" i="13" s="1"/>
  <c r="AG44" i="13" s="1"/>
  <c r="AJ44" i="13" s="1"/>
  <c r="AM44" i="13" s="1"/>
  <c r="AP44" i="13" s="1"/>
  <c r="AS44" i="13" s="1"/>
  <c r="AV44" i="13" s="1"/>
  <c r="AY44" i="13" s="1"/>
  <c r="BB44" i="13" s="1"/>
  <c r="BE44" i="13" s="1"/>
  <c r="BH44" i="13" s="1"/>
  <c r="BK44" i="13" s="1"/>
  <c r="BN44" i="13" s="1"/>
  <c r="BQ44" i="13" s="1"/>
  <c r="BT44" i="13" s="1"/>
  <c r="BW44" i="13" s="1"/>
  <c r="BZ44" i="13" s="1"/>
  <c r="CC44" i="13" s="1"/>
  <c r="CF44" i="13" s="1"/>
  <c r="CI44" i="13" s="1"/>
  <c r="CL44" i="13" s="1"/>
  <c r="CO44" i="13" s="1"/>
  <c r="CR44" i="13" s="1"/>
  <c r="CU44" i="13" s="1"/>
  <c r="CX44" i="13" s="1"/>
  <c r="DA44" i="13" s="1"/>
  <c r="DD44" i="13" s="1"/>
  <c r="DG44" i="13" s="1"/>
  <c r="DJ44" i="13" s="1"/>
  <c r="G44" i="13"/>
  <c r="E44" i="13"/>
  <c r="AE44" i="13" s="1"/>
  <c r="M43" i="13"/>
  <c r="J43" i="13"/>
  <c r="I43" i="13"/>
  <c r="L43" i="13" s="1"/>
  <c r="O43" i="13" s="1"/>
  <c r="R43" i="13" s="1"/>
  <c r="U43" i="13" s="1"/>
  <c r="X43" i="13" s="1"/>
  <c r="AA43" i="13" s="1"/>
  <c r="AD43" i="13" s="1"/>
  <c r="AG43" i="13" s="1"/>
  <c r="AJ43" i="13" s="1"/>
  <c r="AM43" i="13" s="1"/>
  <c r="AP43" i="13" s="1"/>
  <c r="AS43" i="13" s="1"/>
  <c r="AV43" i="13" s="1"/>
  <c r="AY43" i="13" s="1"/>
  <c r="BB43" i="13" s="1"/>
  <c r="BE43" i="13" s="1"/>
  <c r="BH43" i="13" s="1"/>
  <c r="BK43" i="13" s="1"/>
  <c r="BN43" i="13" s="1"/>
  <c r="BQ43" i="13" s="1"/>
  <c r="BT43" i="13" s="1"/>
  <c r="BW43" i="13" s="1"/>
  <c r="BZ43" i="13" s="1"/>
  <c r="CC43" i="13" s="1"/>
  <c r="CF43" i="13" s="1"/>
  <c r="CI43" i="13" s="1"/>
  <c r="CL43" i="13" s="1"/>
  <c r="CO43" i="13" s="1"/>
  <c r="CR43" i="13" s="1"/>
  <c r="CU43" i="13" s="1"/>
  <c r="CX43" i="13" s="1"/>
  <c r="DA43" i="13" s="1"/>
  <c r="DD43" i="13" s="1"/>
  <c r="DG43" i="13" s="1"/>
  <c r="DJ43" i="13" s="1"/>
  <c r="G43" i="13"/>
  <c r="E43" i="13"/>
  <c r="AE43" i="13" s="1"/>
  <c r="E42" i="13"/>
  <c r="E41" i="13"/>
  <c r="E40" i="13"/>
  <c r="M39" i="13"/>
  <c r="J39" i="13"/>
  <c r="I39" i="13"/>
  <c r="L39" i="13" s="1"/>
  <c r="O39" i="13" s="1"/>
  <c r="R39" i="13" s="1"/>
  <c r="U39" i="13" s="1"/>
  <c r="X39" i="13" s="1"/>
  <c r="AA39" i="13" s="1"/>
  <c r="AD39" i="13" s="1"/>
  <c r="AG39" i="13" s="1"/>
  <c r="AJ39" i="13" s="1"/>
  <c r="AM39" i="13" s="1"/>
  <c r="AP39" i="13" s="1"/>
  <c r="AS39" i="13" s="1"/>
  <c r="AV39" i="13" s="1"/>
  <c r="AY39" i="13" s="1"/>
  <c r="BB39" i="13" s="1"/>
  <c r="BE39" i="13" s="1"/>
  <c r="BH39" i="13" s="1"/>
  <c r="BK39" i="13" s="1"/>
  <c r="BN39" i="13" s="1"/>
  <c r="BQ39" i="13" s="1"/>
  <c r="BT39" i="13" s="1"/>
  <c r="BW39" i="13" s="1"/>
  <c r="BZ39" i="13" s="1"/>
  <c r="CC39" i="13" s="1"/>
  <c r="CF39" i="13" s="1"/>
  <c r="CI39" i="13" s="1"/>
  <c r="CL39" i="13" s="1"/>
  <c r="CO39" i="13" s="1"/>
  <c r="CR39" i="13" s="1"/>
  <c r="CU39" i="13" s="1"/>
  <c r="CX39" i="13" s="1"/>
  <c r="DA39" i="13" s="1"/>
  <c r="DD39" i="13" s="1"/>
  <c r="DG39" i="13" s="1"/>
  <c r="DJ39" i="13" s="1"/>
  <c r="G39" i="13"/>
  <c r="E39" i="13"/>
  <c r="AT39" i="13" s="1"/>
  <c r="O38" i="13"/>
  <c r="M38" i="13"/>
  <c r="L38" i="13"/>
  <c r="J38" i="13"/>
  <c r="I38" i="13"/>
  <c r="G38" i="13"/>
  <c r="E38" i="13"/>
  <c r="M37" i="13"/>
  <c r="J37" i="13"/>
  <c r="I37" i="13"/>
  <c r="L37" i="13" s="1"/>
  <c r="O37" i="13" s="1"/>
  <c r="R37" i="13" s="1"/>
  <c r="U37" i="13" s="1"/>
  <c r="X37" i="13" s="1"/>
  <c r="AA37" i="13" s="1"/>
  <c r="AD37" i="13" s="1"/>
  <c r="AG37" i="13" s="1"/>
  <c r="AJ37" i="13" s="1"/>
  <c r="AM37" i="13" s="1"/>
  <c r="AP37" i="13" s="1"/>
  <c r="AS37" i="13" s="1"/>
  <c r="AV37" i="13" s="1"/>
  <c r="AY37" i="13" s="1"/>
  <c r="BB37" i="13" s="1"/>
  <c r="BE37" i="13" s="1"/>
  <c r="BH37" i="13" s="1"/>
  <c r="BK37" i="13" s="1"/>
  <c r="BN37" i="13" s="1"/>
  <c r="BQ37" i="13" s="1"/>
  <c r="BT37" i="13" s="1"/>
  <c r="BW37" i="13" s="1"/>
  <c r="BZ37" i="13" s="1"/>
  <c r="CC37" i="13" s="1"/>
  <c r="CF37" i="13" s="1"/>
  <c r="CI37" i="13" s="1"/>
  <c r="CL37" i="13" s="1"/>
  <c r="CO37" i="13" s="1"/>
  <c r="CR37" i="13" s="1"/>
  <c r="CU37" i="13" s="1"/>
  <c r="CX37" i="13" s="1"/>
  <c r="DA37" i="13" s="1"/>
  <c r="DD37" i="13" s="1"/>
  <c r="DG37" i="13" s="1"/>
  <c r="DJ37" i="13" s="1"/>
  <c r="G37" i="13"/>
  <c r="E37" i="13"/>
  <c r="P37" i="13" s="1"/>
  <c r="M36" i="13"/>
  <c r="J36" i="13"/>
  <c r="G36" i="13"/>
  <c r="E36" i="13"/>
  <c r="M35" i="13"/>
  <c r="J35" i="13"/>
  <c r="I35" i="13"/>
  <c r="L35" i="13" s="1"/>
  <c r="O35" i="13" s="1"/>
  <c r="R35" i="13" s="1"/>
  <c r="U35" i="13" s="1"/>
  <c r="X35" i="13" s="1"/>
  <c r="AA35" i="13" s="1"/>
  <c r="AD35" i="13" s="1"/>
  <c r="AG35" i="13" s="1"/>
  <c r="AJ35" i="13" s="1"/>
  <c r="AM35" i="13" s="1"/>
  <c r="AP35" i="13" s="1"/>
  <c r="AS35" i="13" s="1"/>
  <c r="AV35" i="13" s="1"/>
  <c r="AY35" i="13" s="1"/>
  <c r="BB35" i="13" s="1"/>
  <c r="BE35" i="13" s="1"/>
  <c r="BH35" i="13" s="1"/>
  <c r="BK35" i="13" s="1"/>
  <c r="BN35" i="13" s="1"/>
  <c r="BQ35" i="13" s="1"/>
  <c r="BT35" i="13" s="1"/>
  <c r="BW35" i="13" s="1"/>
  <c r="BZ35" i="13" s="1"/>
  <c r="CC35" i="13" s="1"/>
  <c r="CF35" i="13" s="1"/>
  <c r="CI35" i="13" s="1"/>
  <c r="CL35" i="13" s="1"/>
  <c r="CO35" i="13" s="1"/>
  <c r="CR35" i="13" s="1"/>
  <c r="CU35" i="13" s="1"/>
  <c r="CX35" i="13" s="1"/>
  <c r="DA35" i="13" s="1"/>
  <c r="DD35" i="13" s="1"/>
  <c r="DG35" i="13" s="1"/>
  <c r="DJ35" i="13" s="1"/>
  <c r="G35" i="13"/>
  <c r="E35" i="13"/>
  <c r="AB35" i="13" s="1"/>
  <c r="M34" i="13"/>
  <c r="J34" i="13"/>
  <c r="I34" i="13"/>
  <c r="L34" i="13" s="1"/>
  <c r="O34" i="13" s="1"/>
  <c r="R34" i="13" s="1"/>
  <c r="U34" i="13" s="1"/>
  <c r="X34" i="13" s="1"/>
  <c r="AA34" i="13" s="1"/>
  <c r="AD34" i="13" s="1"/>
  <c r="AG34" i="13" s="1"/>
  <c r="AJ34" i="13" s="1"/>
  <c r="AM34" i="13" s="1"/>
  <c r="AP34" i="13" s="1"/>
  <c r="AS34" i="13" s="1"/>
  <c r="AV34" i="13" s="1"/>
  <c r="AY34" i="13" s="1"/>
  <c r="BB34" i="13" s="1"/>
  <c r="BE34" i="13" s="1"/>
  <c r="BH34" i="13" s="1"/>
  <c r="BK34" i="13" s="1"/>
  <c r="BN34" i="13" s="1"/>
  <c r="BQ34" i="13" s="1"/>
  <c r="BT34" i="13" s="1"/>
  <c r="BW34" i="13" s="1"/>
  <c r="BZ34" i="13" s="1"/>
  <c r="CC34" i="13" s="1"/>
  <c r="CF34" i="13" s="1"/>
  <c r="CI34" i="13" s="1"/>
  <c r="CL34" i="13" s="1"/>
  <c r="CO34" i="13" s="1"/>
  <c r="CR34" i="13" s="1"/>
  <c r="CU34" i="13" s="1"/>
  <c r="CX34" i="13" s="1"/>
  <c r="DA34" i="13" s="1"/>
  <c r="DD34" i="13" s="1"/>
  <c r="DG34" i="13" s="1"/>
  <c r="DJ34" i="13" s="1"/>
  <c r="G34" i="13"/>
  <c r="E34" i="13"/>
  <c r="AB34" i="13" s="1"/>
  <c r="M33" i="13"/>
  <c r="J33" i="13"/>
  <c r="I33" i="13"/>
  <c r="L33" i="13" s="1"/>
  <c r="O33" i="13" s="1"/>
  <c r="R33" i="13" s="1"/>
  <c r="U33" i="13" s="1"/>
  <c r="X33" i="13" s="1"/>
  <c r="AA33" i="13" s="1"/>
  <c r="AD33" i="13" s="1"/>
  <c r="AG33" i="13" s="1"/>
  <c r="AJ33" i="13" s="1"/>
  <c r="AM33" i="13" s="1"/>
  <c r="AP33" i="13" s="1"/>
  <c r="AS33" i="13" s="1"/>
  <c r="AV33" i="13" s="1"/>
  <c r="AY33" i="13" s="1"/>
  <c r="BB33" i="13" s="1"/>
  <c r="BE33" i="13" s="1"/>
  <c r="BH33" i="13" s="1"/>
  <c r="BK33" i="13" s="1"/>
  <c r="BN33" i="13" s="1"/>
  <c r="BQ33" i="13" s="1"/>
  <c r="BT33" i="13" s="1"/>
  <c r="BW33" i="13" s="1"/>
  <c r="BZ33" i="13" s="1"/>
  <c r="CC33" i="13" s="1"/>
  <c r="CF33" i="13" s="1"/>
  <c r="CI33" i="13" s="1"/>
  <c r="CL33" i="13" s="1"/>
  <c r="CO33" i="13" s="1"/>
  <c r="CR33" i="13" s="1"/>
  <c r="CU33" i="13" s="1"/>
  <c r="CX33" i="13" s="1"/>
  <c r="DA33" i="13" s="1"/>
  <c r="DD33" i="13" s="1"/>
  <c r="DG33" i="13" s="1"/>
  <c r="DJ33" i="13" s="1"/>
  <c r="G33" i="13"/>
  <c r="E33" i="13"/>
  <c r="AB33" i="13" s="1"/>
  <c r="M32" i="13"/>
  <c r="J32" i="13"/>
  <c r="I32" i="13"/>
  <c r="L32" i="13" s="1"/>
  <c r="O32" i="13" s="1"/>
  <c r="R32" i="13" s="1"/>
  <c r="U32" i="13" s="1"/>
  <c r="X32" i="13" s="1"/>
  <c r="AA32" i="13" s="1"/>
  <c r="AD32" i="13" s="1"/>
  <c r="AG32" i="13" s="1"/>
  <c r="AJ32" i="13" s="1"/>
  <c r="AM32" i="13" s="1"/>
  <c r="AP32" i="13" s="1"/>
  <c r="AS32" i="13" s="1"/>
  <c r="AV32" i="13" s="1"/>
  <c r="AY32" i="13" s="1"/>
  <c r="BB32" i="13" s="1"/>
  <c r="BE32" i="13" s="1"/>
  <c r="BH32" i="13" s="1"/>
  <c r="BK32" i="13" s="1"/>
  <c r="BN32" i="13" s="1"/>
  <c r="BQ32" i="13" s="1"/>
  <c r="BT32" i="13" s="1"/>
  <c r="BW32" i="13" s="1"/>
  <c r="BZ32" i="13" s="1"/>
  <c r="CC32" i="13" s="1"/>
  <c r="CF32" i="13" s="1"/>
  <c r="CI32" i="13" s="1"/>
  <c r="CL32" i="13" s="1"/>
  <c r="CO32" i="13" s="1"/>
  <c r="CR32" i="13" s="1"/>
  <c r="CU32" i="13" s="1"/>
  <c r="CX32" i="13" s="1"/>
  <c r="DA32" i="13" s="1"/>
  <c r="DD32" i="13" s="1"/>
  <c r="DG32" i="13" s="1"/>
  <c r="DJ32" i="13" s="1"/>
  <c r="G32" i="13"/>
  <c r="E32" i="13"/>
  <c r="AB32" i="13" s="1"/>
  <c r="M31" i="13"/>
  <c r="J31" i="13"/>
  <c r="I31" i="13"/>
  <c r="L31" i="13" s="1"/>
  <c r="O31" i="13" s="1"/>
  <c r="R31" i="13" s="1"/>
  <c r="U31" i="13" s="1"/>
  <c r="X31" i="13" s="1"/>
  <c r="AA31" i="13" s="1"/>
  <c r="AD31" i="13" s="1"/>
  <c r="AG31" i="13" s="1"/>
  <c r="AJ31" i="13" s="1"/>
  <c r="AM31" i="13" s="1"/>
  <c r="AP31" i="13" s="1"/>
  <c r="AS31" i="13" s="1"/>
  <c r="AV31" i="13" s="1"/>
  <c r="AY31" i="13" s="1"/>
  <c r="BB31" i="13" s="1"/>
  <c r="BE31" i="13" s="1"/>
  <c r="BH31" i="13" s="1"/>
  <c r="BK31" i="13" s="1"/>
  <c r="BN31" i="13" s="1"/>
  <c r="BQ31" i="13" s="1"/>
  <c r="BT31" i="13" s="1"/>
  <c r="BW31" i="13" s="1"/>
  <c r="BZ31" i="13" s="1"/>
  <c r="CC31" i="13" s="1"/>
  <c r="CF31" i="13" s="1"/>
  <c r="CI31" i="13" s="1"/>
  <c r="CL31" i="13" s="1"/>
  <c r="CO31" i="13" s="1"/>
  <c r="CR31" i="13" s="1"/>
  <c r="CU31" i="13" s="1"/>
  <c r="CX31" i="13" s="1"/>
  <c r="DA31" i="13" s="1"/>
  <c r="DD31" i="13" s="1"/>
  <c r="DG31" i="13" s="1"/>
  <c r="DJ31" i="13" s="1"/>
  <c r="G31" i="13"/>
  <c r="E31" i="13"/>
  <c r="Y31" i="13" s="1"/>
  <c r="M30" i="13"/>
  <c r="J30" i="13"/>
  <c r="G30" i="13"/>
  <c r="E30" i="13"/>
  <c r="M29" i="13"/>
  <c r="J29" i="13"/>
  <c r="I29" i="13"/>
  <c r="L29" i="13" s="1"/>
  <c r="O29" i="13" s="1"/>
  <c r="R29" i="13" s="1"/>
  <c r="U29" i="13" s="1"/>
  <c r="X29" i="13" s="1"/>
  <c r="AA29" i="13" s="1"/>
  <c r="AD29" i="13" s="1"/>
  <c r="AG29" i="13" s="1"/>
  <c r="AJ29" i="13" s="1"/>
  <c r="AM29" i="13" s="1"/>
  <c r="AP29" i="13" s="1"/>
  <c r="AS29" i="13" s="1"/>
  <c r="AV29" i="13" s="1"/>
  <c r="AY29" i="13" s="1"/>
  <c r="BB29" i="13" s="1"/>
  <c r="BE29" i="13" s="1"/>
  <c r="BH29" i="13" s="1"/>
  <c r="BK29" i="13" s="1"/>
  <c r="BN29" i="13" s="1"/>
  <c r="BQ29" i="13" s="1"/>
  <c r="BT29" i="13" s="1"/>
  <c r="BW29" i="13" s="1"/>
  <c r="BZ29" i="13" s="1"/>
  <c r="CC29" i="13" s="1"/>
  <c r="CF29" i="13" s="1"/>
  <c r="CI29" i="13" s="1"/>
  <c r="CL29" i="13" s="1"/>
  <c r="CO29" i="13" s="1"/>
  <c r="CR29" i="13" s="1"/>
  <c r="CU29" i="13" s="1"/>
  <c r="CX29" i="13" s="1"/>
  <c r="DA29" i="13" s="1"/>
  <c r="DD29" i="13" s="1"/>
  <c r="DG29" i="13" s="1"/>
  <c r="DJ29" i="13" s="1"/>
  <c r="G29" i="13"/>
  <c r="E29" i="13"/>
  <c r="AB29" i="13" s="1"/>
  <c r="M28" i="13"/>
  <c r="J28" i="13"/>
  <c r="I28" i="13"/>
  <c r="L28" i="13" s="1"/>
  <c r="O28" i="13" s="1"/>
  <c r="R28" i="13" s="1"/>
  <c r="U28" i="13" s="1"/>
  <c r="X28" i="13" s="1"/>
  <c r="AA28" i="13" s="1"/>
  <c r="AD28" i="13" s="1"/>
  <c r="AG28" i="13" s="1"/>
  <c r="AJ28" i="13" s="1"/>
  <c r="AM28" i="13" s="1"/>
  <c r="AP28" i="13" s="1"/>
  <c r="AS28" i="13" s="1"/>
  <c r="AV28" i="13" s="1"/>
  <c r="AY28" i="13" s="1"/>
  <c r="BB28" i="13" s="1"/>
  <c r="BE28" i="13" s="1"/>
  <c r="BH28" i="13" s="1"/>
  <c r="BK28" i="13" s="1"/>
  <c r="BN28" i="13" s="1"/>
  <c r="BQ28" i="13" s="1"/>
  <c r="BT28" i="13" s="1"/>
  <c r="BW28" i="13" s="1"/>
  <c r="BZ28" i="13" s="1"/>
  <c r="CC28" i="13" s="1"/>
  <c r="CF28" i="13" s="1"/>
  <c r="CI28" i="13" s="1"/>
  <c r="CL28" i="13" s="1"/>
  <c r="CO28" i="13" s="1"/>
  <c r="CR28" i="13" s="1"/>
  <c r="CU28" i="13" s="1"/>
  <c r="CX28" i="13" s="1"/>
  <c r="DA28" i="13" s="1"/>
  <c r="DD28" i="13" s="1"/>
  <c r="DG28" i="13" s="1"/>
  <c r="DJ28" i="13" s="1"/>
  <c r="G28" i="13"/>
  <c r="E28" i="13"/>
  <c r="Y28" i="13" s="1"/>
  <c r="M27" i="13"/>
  <c r="J27" i="13"/>
  <c r="I27" i="13"/>
  <c r="L27" i="13" s="1"/>
  <c r="O27" i="13" s="1"/>
  <c r="R27" i="13" s="1"/>
  <c r="U27" i="13" s="1"/>
  <c r="X27" i="13" s="1"/>
  <c r="AA27" i="13" s="1"/>
  <c r="AD27" i="13" s="1"/>
  <c r="AG27" i="13" s="1"/>
  <c r="AJ27" i="13" s="1"/>
  <c r="AM27" i="13" s="1"/>
  <c r="AP27" i="13" s="1"/>
  <c r="AS27" i="13" s="1"/>
  <c r="AV27" i="13" s="1"/>
  <c r="AY27" i="13" s="1"/>
  <c r="BB27" i="13" s="1"/>
  <c r="BE27" i="13" s="1"/>
  <c r="BH27" i="13" s="1"/>
  <c r="BK27" i="13" s="1"/>
  <c r="BN27" i="13" s="1"/>
  <c r="BQ27" i="13" s="1"/>
  <c r="BT27" i="13" s="1"/>
  <c r="BW27" i="13" s="1"/>
  <c r="BZ27" i="13" s="1"/>
  <c r="CC27" i="13" s="1"/>
  <c r="CF27" i="13" s="1"/>
  <c r="CI27" i="13" s="1"/>
  <c r="CL27" i="13" s="1"/>
  <c r="CO27" i="13" s="1"/>
  <c r="CR27" i="13" s="1"/>
  <c r="CU27" i="13" s="1"/>
  <c r="CX27" i="13" s="1"/>
  <c r="DA27" i="13" s="1"/>
  <c r="DD27" i="13" s="1"/>
  <c r="DG27" i="13" s="1"/>
  <c r="DJ27" i="13" s="1"/>
  <c r="G27" i="13"/>
  <c r="E27" i="13"/>
  <c r="P27" i="13" s="1"/>
  <c r="M26" i="13"/>
  <c r="J26" i="13"/>
  <c r="G26" i="13"/>
  <c r="E26" i="13"/>
  <c r="M25" i="13"/>
  <c r="J25" i="13"/>
  <c r="I25" i="13"/>
  <c r="L25" i="13" s="1"/>
  <c r="O25" i="13" s="1"/>
  <c r="R25" i="13" s="1"/>
  <c r="U25" i="13" s="1"/>
  <c r="X25" i="13" s="1"/>
  <c r="AA25" i="13" s="1"/>
  <c r="AD25" i="13" s="1"/>
  <c r="AG25" i="13" s="1"/>
  <c r="AJ25" i="13" s="1"/>
  <c r="AM25" i="13" s="1"/>
  <c r="AP25" i="13" s="1"/>
  <c r="AS25" i="13" s="1"/>
  <c r="AV25" i="13" s="1"/>
  <c r="AY25" i="13" s="1"/>
  <c r="BB25" i="13" s="1"/>
  <c r="BE25" i="13" s="1"/>
  <c r="BH25" i="13" s="1"/>
  <c r="BK25" i="13" s="1"/>
  <c r="BN25" i="13" s="1"/>
  <c r="BQ25" i="13" s="1"/>
  <c r="BT25" i="13" s="1"/>
  <c r="BW25" i="13" s="1"/>
  <c r="BZ25" i="13" s="1"/>
  <c r="CC25" i="13" s="1"/>
  <c r="CF25" i="13" s="1"/>
  <c r="CI25" i="13" s="1"/>
  <c r="CL25" i="13" s="1"/>
  <c r="CO25" i="13" s="1"/>
  <c r="CR25" i="13" s="1"/>
  <c r="CU25" i="13" s="1"/>
  <c r="CX25" i="13" s="1"/>
  <c r="DA25" i="13" s="1"/>
  <c r="DD25" i="13" s="1"/>
  <c r="DG25" i="13" s="1"/>
  <c r="DJ25" i="13" s="1"/>
  <c r="G25" i="13"/>
  <c r="E25" i="13"/>
  <c r="S25" i="13" s="1"/>
  <c r="M24" i="13"/>
  <c r="J24" i="13"/>
  <c r="I24" i="13"/>
  <c r="L24" i="13" s="1"/>
  <c r="O24" i="13" s="1"/>
  <c r="R24" i="13" s="1"/>
  <c r="U24" i="13" s="1"/>
  <c r="X24" i="13" s="1"/>
  <c r="AA24" i="13" s="1"/>
  <c r="AD24" i="13" s="1"/>
  <c r="AG24" i="13" s="1"/>
  <c r="AJ24" i="13" s="1"/>
  <c r="AM24" i="13" s="1"/>
  <c r="AP24" i="13" s="1"/>
  <c r="AS24" i="13" s="1"/>
  <c r="AV24" i="13" s="1"/>
  <c r="AY24" i="13" s="1"/>
  <c r="BB24" i="13" s="1"/>
  <c r="BE24" i="13" s="1"/>
  <c r="BH24" i="13" s="1"/>
  <c r="BK24" i="13" s="1"/>
  <c r="BN24" i="13" s="1"/>
  <c r="BQ24" i="13" s="1"/>
  <c r="BT24" i="13" s="1"/>
  <c r="BW24" i="13" s="1"/>
  <c r="BZ24" i="13" s="1"/>
  <c r="CC24" i="13" s="1"/>
  <c r="CF24" i="13" s="1"/>
  <c r="CI24" i="13" s="1"/>
  <c r="CL24" i="13" s="1"/>
  <c r="CO24" i="13" s="1"/>
  <c r="CR24" i="13" s="1"/>
  <c r="CU24" i="13" s="1"/>
  <c r="CX24" i="13" s="1"/>
  <c r="DA24" i="13" s="1"/>
  <c r="DD24" i="13" s="1"/>
  <c r="DG24" i="13" s="1"/>
  <c r="DJ24" i="13" s="1"/>
  <c r="G24" i="13"/>
  <c r="E24" i="13"/>
  <c r="P24" i="13" s="1"/>
  <c r="M23" i="13"/>
  <c r="J23" i="13"/>
  <c r="I23" i="13"/>
  <c r="L23" i="13" s="1"/>
  <c r="O23" i="13" s="1"/>
  <c r="R23" i="13" s="1"/>
  <c r="U23" i="13" s="1"/>
  <c r="X23" i="13" s="1"/>
  <c r="AA23" i="13" s="1"/>
  <c r="AD23" i="13" s="1"/>
  <c r="AG23" i="13" s="1"/>
  <c r="AJ23" i="13" s="1"/>
  <c r="AM23" i="13" s="1"/>
  <c r="AP23" i="13" s="1"/>
  <c r="AS23" i="13" s="1"/>
  <c r="AV23" i="13" s="1"/>
  <c r="AY23" i="13" s="1"/>
  <c r="BB23" i="13" s="1"/>
  <c r="BE23" i="13" s="1"/>
  <c r="BH23" i="13" s="1"/>
  <c r="BK23" i="13" s="1"/>
  <c r="BN23" i="13" s="1"/>
  <c r="BQ23" i="13" s="1"/>
  <c r="BT23" i="13" s="1"/>
  <c r="BW23" i="13" s="1"/>
  <c r="BZ23" i="13" s="1"/>
  <c r="CC23" i="13" s="1"/>
  <c r="CF23" i="13" s="1"/>
  <c r="CI23" i="13" s="1"/>
  <c r="CL23" i="13" s="1"/>
  <c r="CO23" i="13" s="1"/>
  <c r="CR23" i="13" s="1"/>
  <c r="CU23" i="13" s="1"/>
  <c r="CX23" i="13" s="1"/>
  <c r="DA23" i="13" s="1"/>
  <c r="DD23" i="13" s="1"/>
  <c r="DG23" i="13" s="1"/>
  <c r="DJ23" i="13" s="1"/>
  <c r="G23" i="13"/>
  <c r="E23" i="13"/>
  <c r="P23" i="13" s="1"/>
  <c r="E22" i="13"/>
  <c r="E21" i="13"/>
  <c r="E20" i="13"/>
  <c r="E19" i="13"/>
  <c r="E18" i="13"/>
  <c r="DI18" i="13" s="1"/>
  <c r="A18" i="13"/>
  <c r="M17" i="13"/>
  <c r="J17" i="13"/>
  <c r="I17" i="13"/>
  <c r="L17" i="13" s="1"/>
  <c r="O17" i="13" s="1"/>
  <c r="R17" i="13" s="1"/>
  <c r="U17" i="13" s="1"/>
  <c r="X17" i="13" s="1"/>
  <c r="AA17" i="13" s="1"/>
  <c r="AD17" i="13" s="1"/>
  <c r="AG17" i="13" s="1"/>
  <c r="AJ17" i="13" s="1"/>
  <c r="AM17" i="13" s="1"/>
  <c r="AP17" i="13" s="1"/>
  <c r="AS17" i="13" s="1"/>
  <c r="AV17" i="13" s="1"/>
  <c r="AY17" i="13" s="1"/>
  <c r="BB17" i="13" s="1"/>
  <c r="BE17" i="13" s="1"/>
  <c r="BH17" i="13" s="1"/>
  <c r="BK17" i="13" s="1"/>
  <c r="BN17" i="13" s="1"/>
  <c r="BQ17" i="13" s="1"/>
  <c r="BT17" i="13" s="1"/>
  <c r="BW17" i="13" s="1"/>
  <c r="BZ17" i="13" s="1"/>
  <c r="CC17" i="13" s="1"/>
  <c r="CF17" i="13" s="1"/>
  <c r="CI17" i="13" s="1"/>
  <c r="CL17" i="13" s="1"/>
  <c r="CO17" i="13" s="1"/>
  <c r="CR17" i="13" s="1"/>
  <c r="CU17" i="13" s="1"/>
  <c r="CX17" i="13" s="1"/>
  <c r="DA17" i="13" s="1"/>
  <c r="DD17" i="13" s="1"/>
  <c r="DG17" i="13" s="1"/>
  <c r="DJ17" i="13" s="1"/>
  <c r="G17" i="13"/>
  <c r="E17" i="13"/>
  <c r="AH17" i="13" s="1"/>
  <c r="A17" i="13"/>
  <c r="M16" i="13"/>
  <c r="J16" i="13"/>
  <c r="I16" i="13"/>
  <c r="L16" i="13" s="1"/>
  <c r="O16" i="13" s="1"/>
  <c r="R16" i="13" s="1"/>
  <c r="U16" i="13" s="1"/>
  <c r="X16" i="13" s="1"/>
  <c r="AA16" i="13" s="1"/>
  <c r="AD16" i="13" s="1"/>
  <c r="AG16" i="13" s="1"/>
  <c r="AJ16" i="13" s="1"/>
  <c r="AM16" i="13" s="1"/>
  <c r="AP16" i="13" s="1"/>
  <c r="AS16" i="13" s="1"/>
  <c r="AV16" i="13" s="1"/>
  <c r="AY16" i="13" s="1"/>
  <c r="BB16" i="13" s="1"/>
  <c r="BE16" i="13" s="1"/>
  <c r="BH16" i="13" s="1"/>
  <c r="BK16" i="13" s="1"/>
  <c r="BN16" i="13" s="1"/>
  <c r="BQ16" i="13" s="1"/>
  <c r="BT16" i="13" s="1"/>
  <c r="BW16" i="13" s="1"/>
  <c r="BZ16" i="13" s="1"/>
  <c r="CC16" i="13" s="1"/>
  <c r="CF16" i="13" s="1"/>
  <c r="CI16" i="13" s="1"/>
  <c r="CL16" i="13" s="1"/>
  <c r="CO16" i="13" s="1"/>
  <c r="CR16" i="13" s="1"/>
  <c r="CU16" i="13" s="1"/>
  <c r="CX16" i="13" s="1"/>
  <c r="DA16" i="13" s="1"/>
  <c r="DD16" i="13" s="1"/>
  <c r="DG16" i="13" s="1"/>
  <c r="DJ16" i="13" s="1"/>
  <c r="G16" i="13"/>
  <c r="E16" i="13"/>
  <c r="P16" i="13" s="1"/>
  <c r="A16" i="13"/>
  <c r="M15" i="13"/>
  <c r="J15" i="13"/>
  <c r="I15" i="13"/>
  <c r="L15" i="13" s="1"/>
  <c r="O15" i="13" s="1"/>
  <c r="R15" i="13" s="1"/>
  <c r="U15" i="13" s="1"/>
  <c r="X15" i="13" s="1"/>
  <c r="AA15" i="13" s="1"/>
  <c r="AD15" i="13" s="1"/>
  <c r="AG15" i="13" s="1"/>
  <c r="AJ15" i="13" s="1"/>
  <c r="AM15" i="13" s="1"/>
  <c r="AP15" i="13" s="1"/>
  <c r="AS15" i="13" s="1"/>
  <c r="AV15" i="13" s="1"/>
  <c r="AY15" i="13" s="1"/>
  <c r="BB15" i="13" s="1"/>
  <c r="BE15" i="13" s="1"/>
  <c r="BH15" i="13" s="1"/>
  <c r="BK15" i="13" s="1"/>
  <c r="BN15" i="13" s="1"/>
  <c r="BQ15" i="13" s="1"/>
  <c r="BT15" i="13" s="1"/>
  <c r="BW15" i="13" s="1"/>
  <c r="BZ15" i="13" s="1"/>
  <c r="CC15" i="13" s="1"/>
  <c r="CF15" i="13" s="1"/>
  <c r="CI15" i="13" s="1"/>
  <c r="CL15" i="13" s="1"/>
  <c r="CO15" i="13" s="1"/>
  <c r="CR15" i="13" s="1"/>
  <c r="CU15" i="13" s="1"/>
  <c r="CX15" i="13" s="1"/>
  <c r="DA15" i="13" s="1"/>
  <c r="DD15" i="13" s="1"/>
  <c r="DG15" i="13" s="1"/>
  <c r="DJ15" i="13" s="1"/>
  <c r="G15" i="13"/>
  <c r="E15" i="13"/>
  <c r="P15" i="13" s="1"/>
  <c r="A15" i="13"/>
  <c r="I14" i="13"/>
  <c r="L14" i="13" s="1"/>
  <c r="O14" i="13" s="1"/>
  <c r="R14" i="13" s="1"/>
  <c r="U14" i="13" s="1"/>
  <c r="X14" i="13" s="1"/>
  <c r="AA14" i="13" s="1"/>
  <c r="AD14" i="13" s="1"/>
  <c r="AG14" i="13" s="1"/>
  <c r="AJ14" i="13" s="1"/>
  <c r="AM14" i="13" s="1"/>
  <c r="AP14" i="13" s="1"/>
  <c r="AS14" i="13" s="1"/>
  <c r="AV14" i="13" s="1"/>
  <c r="AY14" i="13" s="1"/>
  <c r="BB14" i="13" s="1"/>
  <c r="BE14" i="13" s="1"/>
  <c r="BH14" i="13" s="1"/>
  <c r="BK14" i="13" s="1"/>
  <c r="BN14" i="13" s="1"/>
  <c r="BQ14" i="13" s="1"/>
  <c r="BT14" i="13" s="1"/>
  <c r="BW14" i="13" s="1"/>
  <c r="BZ14" i="13" s="1"/>
  <c r="CC14" i="13" s="1"/>
  <c r="CF14" i="13" s="1"/>
  <c r="CI14" i="13" s="1"/>
  <c r="CL14" i="13" s="1"/>
  <c r="CO14" i="13" s="1"/>
  <c r="CR14" i="13" s="1"/>
  <c r="CU14" i="13" s="1"/>
  <c r="CX14" i="13" s="1"/>
  <c r="DA14" i="13" s="1"/>
  <c r="DD14" i="13" s="1"/>
  <c r="DG14" i="13" s="1"/>
  <c r="DJ14" i="13" s="1"/>
  <c r="G14" i="13"/>
  <c r="E14" i="13"/>
  <c r="J14" i="13" s="1"/>
  <c r="A14" i="13"/>
  <c r="J13" i="13"/>
  <c r="I13" i="13"/>
  <c r="L13" i="13" s="1"/>
  <c r="O13" i="13" s="1"/>
  <c r="R13" i="13" s="1"/>
  <c r="U13" i="13" s="1"/>
  <c r="X13" i="13" s="1"/>
  <c r="AA13" i="13" s="1"/>
  <c r="AD13" i="13" s="1"/>
  <c r="AG13" i="13" s="1"/>
  <c r="AJ13" i="13" s="1"/>
  <c r="AM13" i="13" s="1"/>
  <c r="AP13" i="13" s="1"/>
  <c r="AS13" i="13" s="1"/>
  <c r="AV13" i="13" s="1"/>
  <c r="AY13" i="13" s="1"/>
  <c r="BB13" i="13" s="1"/>
  <c r="BE13" i="13" s="1"/>
  <c r="BH13" i="13" s="1"/>
  <c r="BK13" i="13" s="1"/>
  <c r="BN13" i="13" s="1"/>
  <c r="BQ13" i="13" s="1"/>
  <c r="BT13" i="13" s="1"/>
  <c r="BW13" i="13" s="1"/>
  <c r="BZ13" i="13" s="1"/>
  <c r="CC13" i="13" s="1"/>
  <c r="CF13" i="13" s="1"/>
  <c r="CI13" i="13" s="1"/>
  <c r="CL13" i="13" s="1"/>
  <c r="CO13" i="13" s="1"/>
  <c r="CR13" i="13" s="1"/>
  <c r="CU13" i="13" s="1"/>
  <c r="CX13" i="13" s="1"/>
  <c r="DA13" i="13" s="1"/>
  <c r="DD13" i="13" s="1"/>
  <c r="DG13" i="13" s="1"/>
  <c r="DJ13" i="13" s="1"/>
  <c r="G13" i="13"/>
  <c r="E13" i="13"/>
  <c r="M13" i="13" s="1"/>
  <c r="A13" i="13"/>
  <c r="E12" i="13"/>
  <c r="Y32" i="13" l="1"/>
  <c r="V43" i="13"/>
  <c r="S28" i="13"/>
  <c r="S31" i="13"/>
  <c r="Y34" i="13"/>
  <c r="CG259" i="13"/>
  <c r="CM265" i="13"/>
  <c r="CN265" i="13" s="1"/>
  <c r="V33" i="13"/>
  <c r="AE55" i="13"/>
  <c r="AE19" i="13" s="1"/>
  <c r="AF19" i="13" s="1"/>
  <c r="AI268" i="13"/>
  <c r="CM268" i="13"/>
  <c r="CN268" i="13" s="1"/>
  <c r="S29" i="13"/>
  <c r="S19" i="13" s="1"/>
  <c r="T19" i="13" s="1"/>
  <c r="S68" i="13"/>
  <c r="CD221" i="13"/>
  <c r="CE221" i="13" s="1"/>
  <c r="CJ268" i="13"/>
  <c r="CK268" i="13" s="1"/>
  <c r="BF268" i="13"/>
  <c r="BG268" i="13" s="1"/>
  <c r="CP268" i="13"/>
  <c r="CQ268" i="13" s="1"/>
  <c r="DB12" i="13"/>
  <c r="DC12" i="13" s="1"/>
  <c r="S68" i="14"/>
  <c r="S31" i="14"/>
  <c r="S25" i="14"/>
  <c r="S19" i="14" s="1"/>
  <c r="T19" i="14" s="1"/>
  <c r="AF268" i="13"/>
  <c r="AC268" i="13"/>
  <c r="CH259" i="13"/>
  <c r="AH265" i="13"/>
  <c r="AI265" i="13" s="1"/>
  <c r="DE265" i="13"/>
  <c r="DF265" i="13" s="1"/>
  <c r="AN265" i="13"/>
  <c r="AO265" i="13" s="1"/>
  <c r="CP221" i="13"/>
  <c r="CQ221" i="13" s="1"/>
  <c r="BS268" i="13"/>
  <c r="BR247" i="13"/>
  <c r="BS247" i="13" s="1"/>
  <c r="CY226" i="13"/>
  <c r="CZ226" i="13" s="1"/>
  <c r="BF226" i="13"/>
  <c r="BG226" i="13" s="1"/>
  <c r="AN226" i="13"/>
  <c r="AO226" i="13" s="1"/>
  <c r="AE259" i="13"/>
  <c r="AF259" i="13" s="1"/>
  <c r="AK265" i="13"/>
  <c r="AL265" i="13" s="1"/>
  <c r="DH265" i="13"/>
  <c r="DI265" i="13" s="1"/>
  <c r="Y221" i="13"/>
  <c r="Z221" i="13" s="1"/>
  <c r="CS265" i="13"/>
  <c r="CT265" i="13" s="1"/>
  <c r="AK221" i="13"/>
  <c r="AL221" i="13" s="1"/>
  <c r="CA221" i="13"/>
  <c r="CB221" i="13" s="1"/>
  <c r="CV265" i="13"/>
  <c r="CW265" i="13" s="1"/>
  <c r="DC9" i="13"/>
  <c r="H85" i="9"/>
  <c r="AK247" i="13"/>
  <c r="AL247" i="13" s="1"/>
  <c r="CY259" i="13"/>
  <c r="CZ259" i="13" s="1"/>
  <c r="DE12" i="13"/>
  <c r="DF12" i="13" s="1"/>
  <c r="P12" i="13"/>
  <c r="Q12" i="13" s="1"/>
  <c r="BS10" i="13"/>
  <c r="K73" i="9"/>
  <c r="AF10" i="13"/>
  <c r="K60" i="9"/>
  <c r="BU226" i="13"/>
  <c r="BV226" i="13" s="1"/>
  <c r="AZ72" i="13"/>
  <c r="BA72" i="13" s="1"/>
  <c r="Y259" i="13"/>
  <c r="Z259" i="13" s="1"/>
  <c r="BX247" i="13"/>
  <c r="BY247" i="13" s="1"/>
  <c r="AQ247" i="13"/>
  <c r="AR247" i="13" s="1"/>
  <c r="CJ12" i="13"/>
  <c r="CK12" i="13" s="1"/>
  <c r="CD12" i="13"/>
  <c r="CE12" i="13" s="1"/>
  <c r="CS259" i="13"/>
  <c r="CT259" i="13" s="1"/>
  <c r="BU12" i="13"/>
  <c r="BV12" i="13" s="1"/>
  <c r="DH72" i="13"/>
  <c r="DI72" i="13" s="1"/>
  <c r="AE221" i="13"/>
  <c r="AF221" i="13" s="1"/>
  <c r="AN221" i="13"/>
  <c r="AO221" i="13" s="1"/>
  <c r="AQ265" i="13"/>
  <c r="AR265" i="13" s="1"/>
  <c r="W9" i="13"/>
  <c r="H57" i="9"/>
  <c r="AI10" i="13"/>
  <c r="K61" i="9"/>
  <c r="AN12" i="13"/>
  <c r="AO12" i="13" s="1"/>
  <c r="AT12" i="13"/>
  <c r="AU12" i="13" s="1"/>
  <c r="CP259" i="13"/>
  <c r="CQ259" i="13" s="1"/>
  <c r="BX12" i="13"/>
  <c r="BY12" i="13" s="1"/>
  <c r="BO265" i="13"/>
  <c r="BP265" i="13" s="1"/>
  <c r="CY265" i="13"/>
  <c r="CZ265" i="13" s="1"/>
  <c r="AZ12" i="13"/>
  <c r="BA12" i="13" s="1"/>
  <c r="AN72" i="13"/>
  <c r="AO72" i="13" s="1"/>
  <c r="AZ221" i="13"/>
  <c r="BA221" i="13" s="1"/>
  <c r="P226" i="13"/>
  <c r="Q226" i="13" s="1"/>
  <c r="AK268" i="13"/>
  <c r="AL268" i="13" s="1"/>
  <c r="CD226" i="13"/>
  <c r="CE226" i="13" s="1"/>
  <c r="AB221" i="13"/>
  <c r="AC221" i="13" s="1"/>
  <c r="S221" i="13"/>
  <c r="T221" i="13" s="1"/>
  <c r="CM221" i="13"/>
  <c r="CN221" i="13" s="1"/>
  <c r="DE247" i="13"/>
  <c r="DF247" i="13" s="1"/>
  <c r="AE265" i="13"/>
  <c r="AF265" i="13" s="1"/>
  <c r="AQ268" i="13"/>
  <c r="AR268" i="13" s="1"/>
  <c r="CV268" i="13"/>
  <c r="CW268" i="13" s="1"/>
  <c r="K87" i="9"/>
  <c r="Y12" i="13"/>
  <c r="Z12" i="13" s="1"/>
  <c r="AB12" i="13"/>
  <c r="AC12" i="13" s="1"/>
  <c r="BF12" i="13"/>
  <c r="BG12" i="13" s="1"/>
  <c r="DE72" i="13"/>
  <c r="DF72" i="13" s="1"/>
  <c r="BI221" i="13"/>
  <c r="BJ221" i="13" s="1"/>
  <c r="CA247" i="13"/>
  <c r="CB247" i="13" s="1"/>
  <c r="AW259" i="13"/>
  <c r="AX259" i="13" s="1"/>
  <c r="AN259" i="13"/>
  <c r="AO259" i="13" s="1"/>
  <c r="AH259" i="13"/>
  <c r="AI259" i="13" s="1"/>
  <c r="DH259" i="13"/>
  <c r="DI259" i="13" s="1"/>
  <c r="CV259" i="13"/>
  <c r="CW259" i="13" s="1"/>
  <c r="V259" i="13"/>
  <c r="W259" i="13" s="1"/>
  <c r="BI12" i="13"/>
  <c r="BJ12" i="13" s="1"/>
  <c r="CP12" i="13"/>
  <c r="CQ12" i="13" s="1"/>
  <c r="CA19" i="13"/>
  <c r="CB19" i="13" s="1"/>
  <c r="S247" i="13"/>
  <c r="T247" i="13" s="1"/>
  <c r="BF259" i="13"/>
  <c r="BG259" i="13" s="1"/>
  <c r="BL268" i="13"/>
  <c r="BM268" i="13" s="1"/>
  <c r="BC247" i="13"/>
  <c r="BD247" i="13" s="1"/>
  <c r="CJ72" i="13"/>
  <c r="CK72" i="13" s="1"/>
  <c r="DB226" i="13"/>
  <c r="DC226" i="13" s="1"/>
  <c r="AQ226" i="13"/>
  <c r="AR226" i="13" s="1"/>
  <c r="CV247" i="13"/>
  <c r="CW247" i="13" s="1"/>
  <c r="Y265" i="13"/>
  <c r="Z265" i="13" s="1"/>
  <c r="BL221" i="13"/>
  <c r="BM221" i="13" s="1"/>
  <c r="DH221" i="13"/>
  <c r="DI221" i="13" s="1"/>
  <c r="BF221" i="13"/>
  <c r="BG221" i="13" s="1"/>
  <c r="V221" i="13"/>
  <c r="W221" i="13" s="1"/>
  <c r="DE221" i="13"/>
  <c r="DF221" i="13" s="1"/>
  <c r="CY221" i="13"/>
  <c r="CZ221" i="13" s="1"/>
  <c r="BC221" i="13"/>
  <c r="BD221" i="13" s="1"/>
  <c r="CV221" i="13"/>
  <c r="CW221" i="13" s="1"/>
  <c r="AW221" i="13"/>
  <c r="AX221" i="13" s="1"/>
  <c r="CG221" i="13"/>
  <c r="CH221" i="13" s="1"/>
  <c r="CD265" i="13"/>
  <c r="CE265" i="13" s="1"/>
  <c r="CA265" i="13"/>
  <c r="CB265" i="13" s="1"/>
  <c r="V265" i="13"/>
  <c r="W265" i="13" s="1"/>
  <c r="BX265" i="13"/>
  <c r="BY265" i="13" s="1"/>
  <c r="BL265" i="13"/>
  <c r="BM265" i="13" s="1"/>
  <c r="BI265" i="13"/>
  <c r="BJ265" i="13" s="1"/>
  <c r="H58" i="9"/>
  <c r="CS12" i="13"/>
  <c r="CT12" i="13" s="1"/>
  <c r="DH19" i="13"/>
  <c r="DI19" i="13" s="1"/>
  <c r="BO221" i="13"/>
  <c r="BP221" i="13" s="1"/>
  <c r="BI259" i="13"/>
  <c r="BJ259" i="13" s="1"/>
  <c r="BR259" i="13"/>
  <c r="BS259" i="13" s="1"/>
  <c r="AT265" i="13"/>
  <c r="AU265" i="13" s="1"/>
  <c r="BF265" i="13"/>
  <c r="BG265" i="13" s="1"/>
  <c r="BO268" i="13"/>
  <c r="BP268" i="13" s="1"/>
  <c r="V12" i="13"/>
  <c r="W12" i="13" s="1"/>
  <c r="P247" i="13"/>
  <c r="Q247" i="13" s="1"/>
  <c r="M14" i="13"/>
  <c r="M12" i="13" s="1"/>
  <c r="BO12" i="13"/>
  <c r="BP12" i="13" s="1"/>
  <c r="CY12" i="13"/>
  <c r="CZ12" i="13" s="1"/>
  <c r="AH12" i="13"/>
  <c r="AI12" i="13" s="1"/>
  <c r="AW19" i="13"/>
  <c r="AX19" i="13" s="1"/>
  <c r="CG19" i="13"/>
  <c r="CH19" i="13" s="1"/>
  <c r="BU72" i="13"/>
  <c r="BV72" i="13" s="1"/>
  <c r="BU221" i="13"/>
  <c r="BV221" i="13" s="1"/>
  <c r="CA226" i="13"/>
  <c r="CB226" i="13" s="1"/>
  <c r="CM247" i="13"/>
  <c r="CN247" i="13" s="1"/>
  <c r="BO259" i="13"/>
  <c r="BP259" i="13" s="1"/>
  <c r="CG268" i="13"/>
  <c r="CH268" i="13" s="1"/>
  <c r="BC268" i="13"/>
  <c r="BD268" i="13" s="1"/>
  <c r="Y268" i="13"/>
  <c r="Z268" i="13" s="1"/>
  <c r="DH268" i="13"/>
  <c r="DI268" i="13" s="1"/>
  <c r="CD268" i="13"/>
  <c r="CE268" i="13" s="1"/>
  <c r="AZ268" i="13"/>
  <c r="BA268" i="13" s="1"/>
  <c r="V268" i="13"/>
  <c r="W268" i="13" s="1"/>
  <c r="DE268" i="13"/>
  <c r="DF268" i="13" s="1"/>
  <c r="AW268" i="13"/>
  <c r="AX268" i="13" s="1"/>
  <c r="S268" i="13"/>
  <c r="T268" i="13" s="1"/>
  <c r="DB268" i="13"/>
  <c r="DC268" i="13" s="1"/>
  <c r="CA268" i="13"/>
  <c r="CB268" i="13" s="1"/>
  <c r="P268" i="13"/>
  <c r="Q268" i="13" s="1"/>
  <c r="CY268" i="13"/>
  <c r="CZ268" i="13" s="1"/>
  <c r="BX268" i="13"/>
  <c r="BY268" i="13" s="1"/>
  <c r="AT268" i="13"/>
  <c r="AU268" i="13" s="1"/>
  <c r="CS268" i="13"/>
  <c r="CT268" i="13" s="1"/>
  <c r="BU268" i="13"/>
  <c r="BV268" i="13" s="1"/>
  <c r="AN268" i="13"/>
  <c r="AO268" i="13" s="1"/>
  <c r="AZ19" i="13"/>
  <c r="BA19" i="13" s="1"/>
  <c r="BX72" i="13"/>
  <c r="BY72" i="13" s="1"/>
  <c r="BX221" i="13"/>
  <c r="BY221" i="13" s="1"/>
  <c r="BX259" i="13"/>
  <c r="BY259" i="13" s="1"/>
  <c r="BU265" i="13"/>
  <c r="BV265" i="13" s="1"/>
  <c r="CS221" i="13"/>
  <c r="CT221" i="13" s="1"/>
  <c r="AE247" i="13"/>
  <c r="AF247" i="13" s="1"/>
  <c r="DB265" i="13"/>
  <c r="DC265" i="13" s="1"/>
  <c r="DB221" i="13"/>
  <c r="DC221" i="13" s="1"/>
  <c r="BU247" i="13"/>
  <c r="BV247" i="13" s="1"/>
  <c r="P265" i="13"/>
  <c r="Q265" i="13" s="1"/>
  <c r="AQ221" i="13"/>
  <c r="AR221" i="13" s="1"/>
  <c r="V247" i="13"/>
  <c r="W247" i="13" s="1"/>
  <c r="AT259" i="13"/>
  <c r="AU259" i="13" s="1"/>
  <c r="CA259" i="13"/>
  <c r="CB259" i="13" s="1"/>
  <c r="S265" i="13"/>
  <c r="T265" i="13" s="1"/>
  <c r="AT221" i="13"/>
  <c r="AU221" i="13" s="1"/>
  <c r="AT247" i="13"/>
  <c r="AU247" i="13" s="1"/>
  <c r="S259" i="13"/>
  <c r="T259" i="13" s="1"/>
  <c r="CG265" i="13"/>
  <c r="CH265" i="13" s="1"/>
  <c r="AW265" i="13"/>
  <c r="AX265" i="13" s="1"/>
  <c r="P221" i="13"/>
  <c r="Q221" i="13" s="1"/>
  <c r="AK226" i="13"/>
  <c r="AL226" i="13" s="1"/>
  <c r="BC265" i="13"/>
  <c r="BD265" i="13" s="1"/>
  <c r="CJ265" i="13"/>
  <c r="CK265" i="13" s="1"/>
  <c r="AZ265" i="13"/>
  <c r="BA265" i="13" s="1"/>
  <c r="CS19" i="13"/>
  <c r="P72" i="13"/>
  <c r="Q72" i="13" s="1"/>
  <c r="CV19" i="13"/>
  <c r="CW19" i="13" s="1"/>
  <c r="BL19" i="13"/>
  <c r="BM19" i="13" s="1"/>
  <c r="BR19" i="13"/>
  <c r="BS19" i="13" s="1"/>
  <c r="BO19" i="13"/>
  <c r="AK72" i="13"/>
  <c r="AL72" i="13" s="1"/>
  <c r="AK19" i="13"/>
  <c r="AL19" i="13" s="1"/>
  <c r="P19" i="13"/>
  <c r="Q19" i="13" s="1"/>
  <c r="AN19" i="13"/>
  <c r="AO19" i="13" s="1"/>
  <c r="CY19" i="13"/>
  <c r="CZ19" i="13" s="1"/>
  <c r="AK12" i="13"/>
  <c r="AW72" i="13"/>
  <c r="AX72" i="13" s="1"/>
  <c r="BO72" i="13"/>
  <c r="BP72" i="13" s="1"/>
  <c r="CG72" i="13"/>
  <c r="CH72" i="13" s="1"/>
  <c r="CM12" i="13"/>
  <c r="BR12" i="13"/>
  <c r="BF19" i="13"/>
  <c r="BG19" i="13" s="1"/>
  <c r="BF72" i="13"/>
  <c r="BG72" i="13" s="1"/>
  <c r="Y72" i="13"/>
  <c r="Z72" i="13" s="1"/>
  <c r="AQ72" i="13"/>
  <c r="AR72" i="13" s="1"/>
  <c r="CA72" i="13"/>
  <c r="CB72" i="13" s="1"/>
  <c r="AT72" i="13"/>
  <c r="AU72" i="13" s="1"/>
  <c r="BC19" i="13"/>
  <c r="BD19" i="13" s="1"/>
  <c r="CG12" i="13"/>
  <c r="AE72" i="13"/>
  <c r="AF72" i="13" s="1"/>
  <c r="CY72" i="13"/>
  <c r="CZ72" i="13" s="1"/>
  <c r="BL12" i="13"/>
  <c r="CV12" i="13"/>
  <c r="AQ19" i="13"/>
  <c r="AR19" i="13" s="1"/>
  <c r="BI72" i="13"/>
  <c r="BJ72" i="13" s="1"/>
  <c r="CS72" i="13"/>
  <c r="CT72" i="13" s="1"/>
  <c r="AW12" i="13"/>
  <c r="BX19" i="13"/>
  <c r="BY19" i="13" s="1"/>
  <c r="Y19" i="13"/>
  <c r="Z19" i="13" s="1"/>
  <c r="DE19" i="13"/>
  <c r="DF19" i="13" s="1"/>
  <c r="BU19" i="13"/>
  <c r="BV19" i="13" s="1"/>
  <c r="AB72" i="13"/>
  <c r="AC72" i="13" s="1"/>
  <c r="BL72" i="13"/>
  <c r="BM72" i="13" s="1"/>
  <c r="CD72" i="13"/>
  <c r="CE72" i="13" s="1"/>
  <c r="CV72" i="13"/>
  <c r="CW72" i="13" s="1"/>
  <c r="S72" i="13"/>
  <c r="T72" i="13" s="1"/>
  <c r="DH12" i="13"/>
  <c r="DI12" i="13" s="1"/>
  <c r="CJ19" i="13"/>
  <c r="CK19" i="13" s="1"/>
  <c r="V72" i="13"/>
  <c r="W72" i="13" s="1"/>
  <c r="AB19" i="13"/>
  <c r="AC19" i="13" s="1"/>
  <c r="CM19" i="13"/>
  <c r="CN19" i="13" s="1"/>
  <c r="BI19" i="13"/>
  <c r="BJ19" i="13" s="1"/>
  <c r="S12" i="13"/>
  <c r="AQ12" i="13"/>
  <c r="AH19" i="13"/>
  <c r="AI19" i="13" s="1"/>
  <c r="CP19" i="13"/>
  <c r="CQ19" i="13" s="1"/>
  <c r="DB72" i="13"/>
  <c r="DC72" i="13" s="1"/>
  <c r="AE12" i="13"/>
  <c r="BC12" i="13"/>
  <c r="V19" i="13"/>
  <c r="W19" i="13" s="1"/>
  <c r="DB19" i="13"/>
  <c r="DC19" i="13" s="1"/>
  <c r="CP72" i="13"/>
  <c r="CQ72" i="13" s="1"/>
  <c r="BR72" i="13"/>
  <c r="BS72" i="13" s="1"/>
  <c r="AT226" i="13"/>
  <c r="AU226" i="13" s="1"/>
  <c r="CD19" i="13"/>
  <c r="CE19" i="13" s="1"/>
  <c r="AH72" i="13"/>
  <c r="AI72" i="13" s="1"/>
  <c r="CM72" i="13"/>
  <c r="CN72" i="13" s="1"/>
  <c r="CA12" i="13"/>
  <c r="AT19" i="13"/>
  <c r="AU19" i="13" s="1"/>
  <c r="BC72" i="13"/>
  <c r="BD72" i="13" s="1"/>
  <c r="CS226" i="13"/>
  <c r="CT226" i="13" s="1"/>
  <c r="CV226" i="13"/>
  <c r="CW226" i="13" s="1"/>
  <c r="AZ226" i="13"/>
  <c r="BA226" i="13" s="1"/>
  <c r="BO226" i="13"/>
  <c r="BP226" i="13" s="1"/>
  <c r="BC226" i="13"/>
  <c r="BD226" i="13" s="1"/>
  <c r="V226" i="13"/>
  <c r="W226" i="13" s="1"/>
  <c r="CM226" i="13"/>
  <c r="CN226" i="13" s="1"/>
  <c r="AE226" i="13"/>
  <c r="AF226" i="13" s="1"/>
  <c r="CP226" i="13"/>
  <c r="CQ226" i="13" s="1"/>
  <c r="DE226" i="13"/>
  <c r="DF226" i="13" s="1"/>
  <c r="DH226" i="13"/>
  <c r="DI226" i="13" s="1"/>
  <c r="AB226" i="13"/>
  <c r="AC226" i="13" s="1"/>
  <c r="CJ221" i="13"/>
  <c r="CK221" i="13" s="1"/>
  <c r="DB247" i="13"/>
  <c r="DC247" i="13" s="1"/>
  <c r="BR226" i="13"/>
  <c r="BS226" i="13" s="1"/>
  <c r="CG226" i="13"/>
  <c r="CH226" i="13" s="1"/>
  <c r="BF247" i="13"/>
  <c r="BG247" i="13" s="1"/>
  <c r="BR221" i="13"/>
  <c r="BS221" i="13" s="1"/>
  <c r="Y226" i="13"/>
  <c r="Z226" i="13" s="1"/>
  <c r="S226" i="13"/>
  <c r="T226" i="13" s="1"/>
  <c r="AW226" i="13"/>
  <c r="AX226" i="13" s="1"/>
  <c r="CJ259" i="13"/>
  <c r="CK259" i="13" s="1"/>
  <c r="BX226" i="13"/>
  <c r="BY226" i="13" s="1"/>
  <c r="CJ226" i="13"/>
  <c r="CK226" i="13" s="1"/>
  <c r="CY247" i="13"/>
  <c r="CZ247" i="13" s="1"/>
  <c r="AH226" i="13"/>
  <c r="AI226" i="13" s="1"/>
  <c r="CD247" i="13"/>
  <c r="CE247" i="13" s="1"/>
  <c r="BL259" i="13"/>
  <c r="BM259" i="13" s="1"/>
  <c r="CM259" i="13"/>
  <c r="CN259" i="13" s="1"/>
  <c r="AH221" i="13"/>
  <c r="AI221" i="13" s="1"/>
  <c r="BI226" i="13"/>
  <c r="BJ226" i="13" s="1"/>
  <c r="AH247" i="13"/>
  <c r="AI247" i="13" s="1"/>
  <c r="BI247" i="13"/>
  <c r="BJ247" i="13" s="1"/>
  <c r="BL226" i="13"/>
  <c r="BM226" i="13" s="1"/>
  <c r="AB247" i="13"/>
  <c r="AC247" i="13" s="1"/>
  <c r="BL247" i="13"/>
  <c r="BM247" i="13" s="1"/>
  <c r="DB259" i="13"/>
  <c r="DC259" i="13" s="1"/>
  <c r="DH247" i="13"/>
  <c r="DI247" i="13" s="1"/>
  <c r="CJ247" i="13"/>
  <c r="CK247" i="13" s="1"/>
  <c r="DE259" i="13"/>
  <c r="DF259" i="13" s="1"/>
  <c r="CG247" i="13"/>
  <c r="CH247" i="13" s="1"/>
  <c r="AW247" i="13"/>
  <c r="AX247" i="13" s="1"/>
  <c r="AK259" i="13"/>
  <c r="AL259" i="13" s="1"/>
  <c r="Y247" i="13"/>
  <c r="Z247" i="13" s="1"/>
  <c r="AN247" i="13"/>
  <c r="AO247" i="13" s="1"/>
  <c r="BU259" i="13"/>
  <c r="BV259" i="13" s="1"/>
  <c r="BO247" i="13"/>
  <c r="BP247" i="13" s="1"/>
  <c r="CP247" i="13"/>
  <c r="CQ247" i="13" s="1"/>
  <c r="AB259" i="13"/>
  <c r="AC259" i="13" s="1"/>
  <c r="AZ259" i="13"/>
  <c r="BA259" i="13" s="1"/>
  <c r="AB265" i="13"/>
  <c r="AC265" i="13" s="1"/>
  <c r="AZ247" i="13"/>
  <c r="BA247" i="13" s="1"/>
  <c r="CS247" i="13"/>
  <c r="CT247" i="13" s="1"/>
  <c r="BC259" i="13"/>
  <c r="BD259" i="13" s="1"/>
  <c r="AQ259" i="13"/>
  <c r="AR259" i="13" s="1"/>
  <c r="P259" i="13"/>
  <c r="Q259" i="13" s="1"/>
  <c r="CD259" i="13"/>
  <c r="CE259" i="13" s="1"/>
  <c r="BR265" i="13"/>
  <c r="BS265" i="13" s="1"/>
  <c r="CP265" i="13"/>
  <c r="CQ265" i="13" s="1"/>
  <c r="CV268" i="14"/>
  <c r="CW268" i="14" s="1"/>
  <c r="P67" i="14"/>
  <c r="DE268" i="14"/>
  <c r="DF268" i="14" s="1"/>
  <c r="H53" i="9"/>
  <c r="K52" i="9"/>
  <c r="BR268" i="14"/>
  <c r="BS268" i="14" s="1"/>
  <c r="S265" i="14"/>
  <c r="T265" i="14" s="1"/>
  <c r="AZ268" i="14"/>
  <c r="BA268" i="14" s="1"/>
  <c r="BC268" i="14"/>
  <c r="BD268" i="14" s="1"/>
  <c r="CJ268" i="14"/>
  <c r="CK268" i="14" s="1"/>
  <c r="BO268" i="14"/>
  <c r="BP268" i="14" s="1"/>
  <c r="CS265" i="14"/>
  <c r="CT265" i="14" s="1"/>
  <c r="AH268" i="14"/>
  <c r="AI268" i="14" s="1"/>
  <c r="CY268" i="14"/>
  <c r="CZ268" i="14" s="1"/>
  <c r="AK268" i="14"/>
  <c r="AL268" i="14" s="1"/>
  <c r="DB268" i="14"/>
  <c r="DC268" i="14" s="1"/>
  <c r="AQ268" i="14"/>
  <c r="AR268" i="14" s="1"/>
  <c r="AW268" i="14"/>
  <c r="AX268" i="14" s="1"/>
  <c r="P268" i="14"/>
  <c r="Q268" i="14" s="1"/>
  <c r="CM268" i="14"/>
  <c r="CN268" i="14" s="1"/>
  <c r="BI265" i="14"/>
  <c r="BJ265" i="14" s="1"/>
  <c r="AE221" i="14"/>
  <c r="AF221" i="14" s="1"/>
  <c r="CA259" i="14"/>
  <c r="CB259" i="14" s="1"/>
  <c r="CD19" i="14"/>
  <c r="CE19" i="14" s="1"/>
  <c r="P15" i="14"/>
  <c r="P16" i="14"/>
  <c r="F220" i="14"/>
  <c r="P25" i="14"/>
  <c r="AN221" i="14"/>
  <c r="AO221" i="14" s="1"/>
  <c r="AN259" i="14"/>
  <c r="AO259" i="14" s="1"/>
  <c r="P27" i="14"/>
  <c r="BF19" i="14"/>
  <c r="BG19" i="14" s="1"/>
  <c r="CJ19" i="14"/>
  <c r="CK19" i="14" s="1"/>
  <c r="CV259" i="14"/>
  <c r="CW259" i="14" s="1"/>
  <c r="DB19" i="14"/>
  <c r="DC19" i="14" s="1"/>
  <c r="DH19" i="14"/>
  <c r="DI19" i="14" s="1"/>
  <c r="BF221" i="14"/>
  <c r="BG221" i="14" s="1"/>
  <c r="G221" i="14"/>
  <c r="CS19" i="14"/>
  <c r="CT19" i="14" s="1"/>
  <c r="AB19" i="14"/>
  <c r="AC19" i="14" s="1"/>
  <c r="BL19" i="14"/>
  <c r="BM19" i="14" s="1"/>
  <c r="BI19" i="14"/>
  <c r="BJ19" i="14" s="1"/>
  <c r="AK221" i="14"/>
  <c r="AL221" i="14" s="1"/>
  <c r="CG221" i="14"/>
  <c r="CH221" i="14" s="1"/>
  <c r="M19" i="14"/>
  <c r="N19" i="14" s="1"/>
  <c r="K58" i="9"/>
  <c r="H61" i="9"/>
  <c r="K77" i="9"/>
  <c r="K78" i="9"/>
  <c r="H79" i="9"/>
  <c r="K66" i="9"/>
  <c r="H82" i="9"/>
  <c r="H62" i="9"/>
  <c r="K65" i="9"/>
  <c r="H81" i="9"/>
  <c r="K67" i="9"/>
  <c r="DC10" i="13"/>
  <c r="K80" i="9"/>
  <c r="K62" i="9"/>
  <c r="K81" i="9"/>
  <c r="K53" i="9"/>
  <c r="K63" i="9"/>
  <c r="H69" i="9"/>
  <c r="DF10" i="13"/>
  <c r="H72" i="9"/>
  <c r="H54" i="9"/>
  <c r="K82" i="9"/>
  <c r="J268" i="13"/>
  <c r="K268" i="13" s="1"/>
  <c r="K54" i="9"/>
  <c r="H66" i="9"/>
  <c r="K75" i="9"/>
  <c r="K83" i="9"/>
  <c r="H76" i="9"/>
  <c r="H71" i="9"/>
  <c r="K57" i="9"/>
  <c r="H67" i="9"/>
  <c r="K76" i="9"/>
  <c r="H86" i="9"/>
  <c r="H84" i="9"/>
  <c r="K84" i="9"/>
  <c r="CW9" i="13"/>
  <c r="CK10" i="13"/>
  <c r="CN9" i="13"/>
  <c r="BV10" i="13"/>
  <c r="H78" i="9"/>
  <c r="BV9" i="13"/>
  <c r="BY9" i="13"/>
  <c r="BG10" i="13"/>
  <c r="H73" i="9"/>
  <c r="BJ9" i="13"/>
  <c r="AR9" i="13"/>
  <c r="BD9" i="13"/>
  <c r="AR10" i="13"/>
  <c r="AU9" i="13"/>
  <c r="AC9" i="13"/>
  <c r="AO9" i="13"/>
  <c r="AC10" i="13"/>
  <c r="AF9" i="13"/>
  <c r="K56" i="9"/>
  <c r="T9" i="13"/>
  <c r="H55" i="9"/>
  <c r="Q10" i="13"/>
  <c r="BR12" i="14"/>
  <c r="BS12" i="14" s="1"/>
  <c r="M14" i="14"/>
  <c r="M12" i="14" s="1"/>
  <c r="N12" i="14" s="1"/>
  <c r="AT19" i="14"/>
  <c r="AU19" i="14" s="1"/>
  <c r="AW19" i="14"/>
  <c r="AX19" i="14" s="1"/>
  <c r="Y19" i="14"/>
  <c r="Z19" i="14" s="1"/>
  <c r="CG226" i="14"/>
  <c r="CH226" i="14" s="1"/>
  <c r="F210" i="14"/>
  <c r="AH19" i="14"/>
  <c r="AI19" i="14" s="1"/>
  <c r="AK19" i="14"/>
  <c r="AL19" i="14" s="1"/>
  <c r="BU268" i="14"/>
  <c r="BV268" i="14" s="1"/>
  <c r="CJ221" i="14"/>
  <c r="CK221" i="14" s="1"/>
  <c r="AB226" i="14"/>
  <c r="AC226" i="14" s="1"/>
  <c r="M268" i="14"/>
  <c r="N268" i="14" s="1"/>
  <c r="CA268" i="14"/>
  <c r="CB268" i="14" s="1"/>
  <c r="CV226" i="14"/>
  <c r="CW226" i="14" s="1"/>
  <c r="DE226" i="14"/>
  <c r="DF226" i="14" s="1"/>
  <c r="CM247" i="14"/>
  <c r="CN247" i="14" s="1"/>
  <c r="M259" i="14"/>
  <c r="N259" i="14" s="1"/>
  <c r="AN265" i="14"/>
  <c r="AO265" i="14" s="1"/>
  <c r="DH265" i="14"/>
  <c r="DI265" i="14" s="1"/>
  <c r="S268" i="14"/>
  <c r="T268" i="14" s="1"/>
  <c r="CG268" i="14"/>
  <c r="CH268" i="14" s="1"/>
  <c r="CS12" i="14"/>
  <c r="CT12" i="14" s="1"/>
  <c r="AZ226" i="14"/>
  <c r="BA226" i="14" s="1"/>
  <c r="AT247" i="14"/>
  <c r="AU247" i="14" s="1"/>
  <c r="AQ247" i="14"/>
  <c r="AR247" i="14" s="1"/>
  <c r="DH259" i="14"/>
  <c r="DI259" i="14" s="1"/>
  <c r="G268" i="14"/>
  <c r="H268" i="14" s="1"/>
  <c r="I268" i="14" s="1"/>
  <c r="BR221" i="14"/>
  <c r="BS221" i="14" s="1"/>
  <c r="CP247" i="14"/>
  <c r="CQ247" i="14" s="1"/>
  <c r="AE268" i="14"/>
  <c r="AF268" i="14" s="1"/>
  <c r="AN12" i="14"/>
  <c r="AO12" i="14" s="1"/>
  <c r="CM12" i="14"/>
  <c r="CN12" i="14" s="1"/>
  <c r="CG12" i="14"/>
  <c r="BI12" i="14"/>
  <c r="AW12" i="14"/>
  <c r="Y72" i="14"/>
  <c r="Z72" i="14" s="1"/>
  <c r="AK12" i="14"/>
  <c r="BU12" i="14"/>
  <c r="CV12" i="14"/>
  <c r="BL12" i="14"/>
  <c r="CJ12" i="14"/>
  <c r="BX19" i="14"/>
  <c r="BY19" i="14" s="1"/>
  <c r="BL72" i="14"/>
  <c r="BM72" i="14" s="1"/>
  <c r="BO12" i="14"/>
  <c r="M72" i="14"/>
  <c r="N72" i="14" s="1"/>
  <c r="CP19" i="14"/>
  <c r="CQ19" i="14" s="1"/>
  <c r="V12" i="14"/>
  <c r="AN19" i="14"/>
  <c r="AO19" i="14" s="1"/>
  <c r="CS72" i="14"/>
  <c r="CT72" i="14" s="1"/>
  <c r="J12" i="14"/>
  <c r="CG19" i="14"/>
  <c r="CH19" i="14" s="1"/>
  <c r="BU19" i="14"/>
  <c r="BV19" i="14" s="1"/>
  <c r="J19" i="14"/>
  <c r="K19" i="14" s="1"/>
  <c r="AB72" i="14"/>
  <c r="AC72" i="14" s="1"/>
  <c r="G12" i="14"/>
  <c r="AE12" i="14"/>
  <c r="CP12" i="14"/>
  <c r="BX12" i="14"/>
  <c r="BC19" i="14"/>
  <c r="BD19" i="14" s="1"/>
  <c r="J72" i="14"/>
  <c r="K72" i="14" s="1"/>
  <c r="AT72" i="14"/>
  <c r="AU72" i="14" s="1"/>
  <c r="CD72" i="14"/>
  <c r="CE72" i="14" s="1"/>
  <c r="V72" i="14"/>
  <c r="W72" i="14" s="1"/>
  <c r="CJ72" i="14"/>
  <c r="CK72" i="14" s="1"/>
  <c r="AN72" i="14"/>
  <c r="AO72" i="14" s="1"/>
  <c r="AH72" i="14"/>
  <c r="AI72" i="14" s="1"/>
  <c r="DE72" i="14"/>
  <c r="DF72" i="14" s="1"/>
  <c r="BI72" i="14"/>
  <c r="BJ72" i="14" s="1"/>
  <c r="DB72" i="14"/>
  <c r="DC72" i="14" s="1"/>
  <c r="BF72" i="14"/>
  <c r="BG72" i="14" s="1"/>
  <c r="CP72" i="14"/>
  <c r="CQ72" i="14" s="1"/>
  <c r="DE19" i="14"/>
  <c r="DF19" i="14" s="1"/>
  <c r="V19" i="14"/>
  <c r="W19" i="14" s="1"/>
  <c r="BX72" i="14"/>
  <c r="BY72" i="14" s="1"/>
  <c r="S12" i="14"/>
  <c r="DB12" i="14"/>
  <c r="DH72" i="14"/>
  <c r="DI72" i="14" s="1"/>
  <c r="F199" i="14"/>
  <c r="AQ12" i="14"/>
  <c r="G19" i="14"/>
  <c r="S226" i="14"/>
  <c r="T226" i="14" s="1"/>
  <c r="AT12" i="14"/>
  <c r="BR19" i="14"/>
  <c r="BS19" i="14" s="1"/>
  <c r="AZ12" i="14"/>
  <c r="Y12" i="14"/>
  <c r="BO19" i="14"/>
  <c r="BP19" i="14" s="1"/>
  <c r="AE19" i="14"/>
  <c r="AF19" i="14" s="1"/>
  <c r="CM19" i="14"/>
  <c r="CN19" i="14" s="1"/>
  <c r="AQ19" i="14"/>
  <c r="AR19" i="14" s="1"/>
  <c r="CD12" i="14"/>
  <c r="AW72" i="14"/>
  <c r="AX72" i="14" s="1"/>
  <c r="DH12" i="14"/>
  <c r="AH12" i="14"/>
  <c r="BF12" i="14"/>
  <c r="AB12" i="14"/>
  <c r="DE12" i="14"/>
  <c r="AZ19" i="14"/>
  <c r="BA19" i="14" s="1"/>
  <c r="BU72" i="14"/>
  <c r="BV72" i="14" s="1"/>
  <c r="CV19" i="14"/>
  <c r="CW19" i="14" s="1"/>
  <c r="P72" i="14"/>
  <c r="Q72" i="14" s="1"/>
  <c r="CA12" i="14"/>
  <c r="CY19" i="14"/>
  <c r="CZ19" i="14" s="1"/>
  <c r="CA19" i="14"/>
  <c r="CB19" i="14" s="1"/>
  <c r="AZ72" i="14"/>
  <c r="BA72" i="14" s="1"/>
  <c r="BR72" i="14"/>
  <c r="BS72" i="14" s="1"/>
  <c r="CY12" i="14"/>
  <c r="BC12" i="14"/>
  <c r="AK72" i="14"/>
  <c r="AL72" i="14" s="1"/>
  <c r="E270" i="14"/>
  <c r="CY72" i="14"/>
  <c r="CZ72" i="14" s="1"/>
  <c r="CM72" i="14"/>
  <c r="CN72" i="14" s="1"/>
  <c r="CA72" i="14"/>
  <c r="CB72" i="14" s="1"/>
  <c r="BO72" i="14"/>
  <c r="BP72" i="14" s="1"/>
  <c r="BC72" i="14"/>
  <c r="BD72" i="14" s="1"/>
  <c r="AQ72" i="14"/>
  <c r="AR72" i="14" s="1"/>
  <c r="AE72" i="14"/>
  <c r="AF72" i="14" s="1"/>
  <c r="S72" i="14"/>
  <c r="T72" i="14" s="1"/>
  <c r="G72" i="14"/>
  <c r="CG72" i="14"/>
  <c r="CH72" i="14" s="1"/>
  <c r="CV72" i="14"/>
  <c r="CW72" i="14" s="1"/>
  <c r="F201" i="14"/>
  <c r="F205" i="14"/>
  <c r="F198" i="14"/>
  <c r="F209" i="14"/>
  <c r="F206" i="14"/>
  <c r="F211" i="14"/>
  <c r="F212" i="14"/>
  <c r="CY221" i="14"/>
  <c r="CZ221" i="14" s="1"/>
  <c r="CM226" i="14"/>
  <c r="CN226" i="14" s="1"/>
  <c r="F213" i="14"/>
  <c r="M221" i="14"/>
  <c r="N221" i="14" s="1"/>
  <c r="M226" i="14"/>
  <c r="N226" i="14" s="1"/>
  <c r="CP221" i="14"/>
  <c r="CQ221" i="14" s="1"/>
  <c r="CM221" i="14"/>
  <c r="CN221" i="14" s="1"/>
  <c r="F196" i="14"/>
  <c r="BU226" i="14"/>
  <c r="BV226" i="14" s="1"/>
  <c r="F202" i="14"/>
  <c r="J221" i="14"/>
  <c r="K221" i="14" s="1"/>
  <c r="BC226" i="14"/>
  <c r="BD226" i="14" s="1"/>
  <c r="CJ226" i="14"/>
  <c r="CK226" i="14" s="1"/>
  <c r="AB221" i="14"/>
  <c r="AC221" i="14" s="1"/>
  <c r="AK226" i="14"/>
  <c r="AL226" i="14" s="1"/>
  <c r="F197" i="14"/>
  <c r="DB221" i="14"/>
  <c r="DC221" i="14" s="1"/>
  <c r="BL226" i="14"/>
  <c r="BM226" i="14" s="1"/>
  <c r="F217" i="14"/>
  <c r="AW221" i="14"/>
  <c r="AX221" i="14" s="1"/>
  <c r="DE221" i="14"/>
  <c r="DF221" i="14" s="1"/>
  <c r="Y221" i="14"/>
  <c r="Z221" i="14" s="1"/>
  <c r="DH221" i="14"/>
  <c r="DI221" i="14" s="1"/>
  <c r="AZ221" i="14"/>
  <c r="BA221" i="14" s="1"/>
  <c r="V221" i="14"/>
  <c r="W221" i="14" s="1"/>
  <c r="CA221" i="14"/>
  <c r="CB221" i="14" s="1"/>
  <c r="BL221" i="14"/>
  <c r="BM221" i="14" s="1"/>
  <c r="AT221" i="14"/>
  <c r="AU221" i="14" s="1"/>
  <c r="BX221" i="14"/>
  <c r="BY221" i="14" s="1"/>
  <c r="BU221" i="14"/>
  <c r="BV221" i="14" s="1"/>
  <c r="AQ221" i="14"/>
  <c r="AR221" i="14" s="1"/>
  <c r="DE247" i="14"/>
  <c r="DF247" i="14" s="1"/>
  <c r="S247" i="14"/>
  <c r="T247" i="14" s="1"/>
  <c r="AW247" i="14"/>
  <c r="AX247" i="14" s="1"/>
  <c r="AN226" i="14"/>
  <c r="AO226" i="14" s="1"/>
  <c r="F219" i="14"/>
  <c r="AW226" i="14"/>
  <c r="AX226" i="14" s="1"/>
  <c r="AQ226" i="14"/>
  <c r="AR226" i="14" s="1"/>
  <c r="F200" i="14"/>
  <c r="BO221" i="14"/>
  <c r="BP221" i="14" s="1"/>
  <c r="F214" i="14"/>
  <c r="CJ259" i="14"/>
  <c r="CK259" i="14" s="1"/>
  <c r="AW259" i="14"/>
  <c r="AX259" i="14" s="1"/>
  <c r="BI259" i="14"/>
  <c r="BJ259" i="14" s="1"/>
  <c r="BU259" i="14"/>
  <c r="BV259" i="14" s="1"/>
  <c r="Y259" i="14"/>
  <c r="Z259" i="14" s="1"/>
  <c r="CS259" i="14"/>
  <c r="CT259" i="14" s="1"/>
  <c r="F208" i="14"/>
  <c r="BR247" i="14"/>
  <c r="BS247" i="14" s="1"/>
  <c r="AZ247" i="14"/>
  <c r="BA247" i="14" s="1"/>
  <c r="CD247" i="14"/>
  <c r="CE247" i="14" s="1"/>
  <c r="M247" i="14"/>
  <c r="N247" i="14" s="1"/>
  <c r="DB247" i="14"/>
  <c r="DC247" i="14" s="1"/>
  <c r="CA247" i="14"/>
  <c r="CB247" i="14" s="1"/>
  <c r="BF247" i="14"/>
  <c r="BG247" i="14" s="1"/>
  <c r="CY247" i="14"/>
  <c r="CZ247" i="14" s="1"/>
  <c r="BC247" i="14"/>
  <c r="BD247" i="14" s="1"/>
  <c r="AN247" i="14"/>
  <c r="AO247" i="14" s="1"/>
  <c r="CS247" i="14"/>
  <c r="CT247" i="14" s="1"/>
  <c r="P247" i="14"/>
  <c r="Q247" i="14" s="1"/>
  <c r="S221" i="14"/>
  <c r="T221" i="14" s="1"/>
  <c r="AH221" i="14"/>
  <c r="AI221" i="14" s="1"/>
  <c r="CS221" i="14"/>
  <c r="CT221" i="14" s="1"/>
  <c r="BL247" i="14"/>
  <c r="BM247" i="14" s="1"/>
  <c r="AB247" i="14"/>
  <c r="AC247" i="14" s="1"/>
  <c r="G259" i="14"/>
  <c r="G247" i="14"/>
  <c r="AE247" i="14"/>
  <c r="AF247" i="14" s="1"/>
  <c r="CV221" i="14"/>
  <c r="CW221" i="14" s="1"/>
  <c r="BI221" i="14"/>
  <c r="BJ221" i="14" s="1"/>
  <c r="CD221" i="14"/>
  <c r="CE221" i="14" s="1"/>
  <c r="BC221" i="14"/>
  <c r="BD221" i="14" s="1"/>
  <c r="P221" i="14"/>
  <c r="Q221" i="14" s="1"/>
  <c r="DB226" i="14"/>
  <c r="DC226" i="14" s="1"/>
  <c r="CP226" i="14"/>
  <c r="CQ226" i="14" s="1"/>
  <c r="CD226" i="14"/>
  <c r="CE226" i="14" s="1"/>
  <c r="BR226" i="14"/>
  <c r="BS226" i="14" s="1"/>
  <c r="BF226" i="14"/>
  <c r="BG226" i="14" s="1"/>
  <c r="AT226" i="14"/>
  <c r="AU226" i="14" s="1"/>
  <c r="AH226" i="14"/>
  <c r="AI226" i="14" s="1"/>
  <c r="V226" i="14"/>
  <c r="W226" i="14" s="1"/>
  <c r="J226" i="14"/>
  <c r="K226" i="14" s="1"/>
  <c r="CS226" i="14"/>
  <c r="CT226" i="14" s="1"/>
  <c r="AE226" i="14"/>
  <c r="AF226" i="14" s="1"/>
  <c r="BO226" i="14"/>
  <c r="BP226" i="14" s="1"/>
  <c r="Y226" i="14"/>
  <c r="Z226" i="14" s="1"/>
  <c r="CA226" i="14"/>
  <c r="CB226" i="14" s="1"/>
  <c r="P226" i="14"/>
  <c r="Q226" i="14" s="1"/>
  <c r="DH226" i="14"/>
  <c r="DI226" i="14" s="1"/>
  <c r="BX226" i="14"/>
  <c r="BY226" i="14" s="1"/>
  <c r="BI226" i="14"/>
  <c r="BJ226" i="14" s="1"/>
  <c r="CY226" i="14"/>
  <c r="CZ226" i="14" s="1"/>
  <c r="G226" i="14"/>
  <c r="BX247" i="14"/>
  <c r="BY247" i="14" s="1"/>
  <c r="Y247" i="14"/>
  <c r="Z247" i="14" s="1"/>
  <c r="CJ247" i="14"/>
  <c r="CK247" i="14" s="1"/>
  <c r="J247" i="14"/>
  <c r="K247" i="14" s="1"/>
  <c r="BX259" i="14"/>
  <c r="BY259" i="14" s="1"/>
  <c r="F218" i="14"/>
  <c r="DE259" i="14"/>
  <c r="DF259" i="14" s="1"/>
  <c r="AK247" i="14"/>
  <c r="AL247" i="14" s="1"/>
  <c r="BO247" i="14"/>
  <c r="BP247" i="14" s="1"/>
  <c r="AH259" i="14"/>
  <c r="AI259" i="14" s="1"/>
  <c r="BL259" i="14"/>
  <c r="BM259" i="14" s="1"/>
  <c r="P259" i="14"/>
  <c r="Q259" i="14" s="1"/>
  <c r="CG259" i="14"/>
  <c r="CH259" i="14" s="1"/>
  <c r="V259" i="14"/>
  <c r="W259" i="14" s="1"/>
  <c r="CG247" i="14"/>
  <c r="CH247" i="14" s="1"/>
  <c r="AB259" i="14"/>
  <c r="AC259" i="14" s="1"/>
  <c r="CM265" i="14"/>
  <c r="CN265" i="14" s="1"/>
  <c r="BF265" i="14"/>
  <c r="BG265" i="14" s="1"/>
  <c r="DE265" i="14"/>
  <c r="DF265" i="14" s="1"/>
  <c r="Y265" i="14"/>
  <c r="Z265" i="14" s="1"/>
  <c r="CA265" i="14"/>
  <c r="CB265" i="14" s="1"/>
  <c r="BC265" i="14"/>
  <c r="BD265" i="14" s="1"/>
  <c r="V265" i="14"/>
  <c r="W265" i="14" s="1"/>
  <c r="G265" i="14"/>
  <c r="BU265" i="14"/>
  <c r="BV265" i="14" s="1"/>
  <c r="CV247" i="14"/>
  <c r="CW247" i="14" s="1"/>
  <c r="BI247" i="14"/>
  <c r="BJ247" i="14" s="1"/>
  <c r="V247" i="14"/>
  <c r="W247" i="14" s="1"/>
  <c r="DH247" i="14"/>
  <c r="DI247" i="14" s="1"/>
  <c r="BU247" i="14"/>
  <c r="BV247" i="14" s="1"/>
  <c r="AH247" i="14"/>
  <c r="AI247" i="14" s="1"/>
  <c r="AK265" i="14"/>
  <c r="AL265" i="14" s="1"/>
  <c r="BX265" i="14"/>
  <c r="BY265" i="14" s="1"/>
  <c r="DB259" i="14"/>
  <c r="DC259" i="14" s="1"/>
  <c r="AZ259" i="14"/>
  <c r="BA259" i="14" s="1"/>
  <c r="AQ265" i="14"/>
  <c r="AR265" i="14" s="1"/>
  <c r="BC259" i="14"/>
  <c r="BD259" i="14" s="1"/>
  <c r="CP265" i="14"/>
  <c r="CQ265" i="14" s="1"/>
  <c r="AK259" i="14"/>
  <c r="AL259" i="14" s="1"/>
  <c r="AQ259" i="14"/>
  <c r="AR259" i="14" s="1"/>
  <c r="S259" i="14"/>
  <c r="T259" i="14" s="1"/>
  <c r="BO259" i="14"/>
  <c r="BP259" i="14" s="1"/>
  <c r="CM259" i="14"/>
  <c r="CN259" i="14" s="1"/>
  <c r="DB265" i="14"/>
  <c r="DC265" i="14" s="1"/>
  <c r="CJ265" i="14"/>
  <c r="CK265" i="14" s="1"/>
  <c r="BR265" i="14"/>
  <c r="BS265" i="14" s="1"/>
  <c r="AZ265" i="14"/>
  <c r="BA265" i="14" s="1"/>
  <c r="AH265" i="14"/>
  <c r="AI265" i="14" s="1"/>
  <c r="P265" i="14"/>
  <c r="Q265" i="14" s="1"/>
  <c r="CG265" i="14"/>
  <c r="CH265" i="14" s="1"/>
  <c r="AW265" i="14"/>
  <c r="AX265" i="14" s="1"/>
  <c r="M265" i="14"/>
  <c r="N265" i="14" s="1"/>
  <c r="CY265" i="14"/>
  <c r="CZ265" i="14" s="1"/>
  <c r="BO265" i="14"/>
  <c r="BP265" i="14" s="1"/>
  <c r="AE265" i="14"/>
  <c r="AF265" i="14" s="1"/>
  <c r="CV265" i="14"/>
  <c r="CW265" i="14" s="1"/>
  <c r="CD265" i="14"/>
  <c r="CE265" i="14" s="1"/>
  <c r="BL265" i="14"/>
  <c r="BM265" i="14" s="1"/>
  <c r="AT265" i="14"/>
  <c r="AU265" i="14" s="1"/>
  <c r="AB265" i="14"/>
  <c r="AC265" i="14" s="1"/>
  <c r="J265" i="14"/>
  <c r="K265" i="14" s="1"/>
  <c r="CY259" i="14"/>
  <c r="CZ259" i="14" s="1"/>
  <c r="V268" i="14"/>
  <c r="W268" i="14" s="1"/>
  <c r="AN268" i="14"/>
  <c r="AO268" i="14" s="1"/>
  <c r="BF268" i="14"/>
  <c r="BG268" i="14" s="1"/>
  <c r="BX268" i="14"/>
  <c r="BY268" i="14" s="1"/>
  <c r="CP268" i="14"/>
  <c r="CQ268" i="14" s="1"/>
  <c r="DH268" i="14"/>
  <c r="DI268" i="14" s="1"/>
  <c r="Y268" i="14"/>
  <c r="Z268" i="14" s="1"/>
  <c r="BI268" i="14"/>
  <c r="BJ268" i="14" s="1"/>
  <c r="CS268" i="14"/>
  <c r="CT268" i="14" s="1"/>
  <c r="J259" i="14"/>
  <c r="K259" i="14" s="1"/>
  <c r="AE259" i="14"/>
  <c r="AF259" i="14" s="1"/>
  <c r="J268" i="14"/>
  <c r="K268" i="14" s="1"/>
  <c r="AB268" i="14"/>
  <c r="AC268" i="14" s="1"/>
  <c r="AT268" i="14"/>
  <c r="AU268" i="14" s="1"/>
  <c r="BL268" i="14"/>
  <c r="BM268" i="14" s="1"/>
  <c r="CD268" i="14"/>
  <c r="CE268" i="14" s="1"/>
  <c r="AT259" i="14"/>
  <c r="AU259" i="14" s="1"/>
  <c r="BF259" i="14"/>
  <c r="BG259" i="14" s="1"/>
  <c r="BR259" i="14"/>
  <c r="BS259" i="14" s="1"/>
  <c r="CD259" i="14"/>
  <c r="CE259" i="14" s="1"/>
  <c r="CP259" i="14"/>
  <c r="CQ259" i="14" s="1"/>
  <c r="G265" i="13"/>
  <c r="H265" i="13" s="1"/>
  <c r="I265" i="13" s="1"/>
  <c r="M268" i="13"/>
  <c r="N268" i="13" s="1"/>
  <c r="G259" i="13"/>
  <c r="H259" i="13" s="1"/>
  <c r="I259" i="13" s="1"/>
  <c r="G268" i="13"/>
  <c r="H268" i="13" s="1"/>
  <c r="I268" i="13" s="1"/>
  <c r="J259" i="13"/>
  <c r="K259" i="13" s="1"/>
  <c r="F212" i="13"/>
  <c r="E270" i="13"/>
  <c r="F214" i="13"/>
  <c r="G72" i="13"/>
  <c r="H72" i="13" s="1"/>
  <c r="I72" i="13" s="1"/>
  <c r="M226" i="13"/>
  <c r="N226" i="13" s="1"/>
  <c r="F196" i="13"/>
  <c r="G12" i="13"/>
  <c r="F205" i="13"/>
  <c r="J19" i="13"/>
  <c r="K19" i="13" s="1"/>
  <c r="F218" i="13"/>
  <c r="J72" i="13"/>
  <c r="K72" i="13" s="1"/>
  <c r="J221" i="13"/>
  <c r="K221" i="13" s="1"/>
  <c r="M19" i="13"/>
  <c r="N19" i="13" s="1"/>
  <c r="F202" i="13"/>
  <c r="M72" i="13"/>
  <c r="N72" i="13" s="1"/>
  <c r="F209" i="13"/>
  <c r="G19" i="13"/>
  <c r="H19" i="13" s="1"/>
  <c r="I19" i="13" s="1"/>
  <c r="F220" i="13"/>
  <c r="F201" i="13"/>
  <c r="F197" i="13"/>
  <c r="F219" i="13"/>
  <c r="F198" i="13"/>
  <c r="F210" i="13"/>
  <c r="F199" i="13"/>
  <c r="J12" i="13"/>
  <c r="F217" i="13"/>
  <c r="G226" i="13"/>
  <c r="H226" i="13" s="1"/>
  <c r="I226" i="13" s="1"/>
  <c r="G247" i="13"/>
  <c r="H247" i="13" s="1"/>
  <c r="I247" i="13" s="1"/>
  <c r="F208" i="13"/>
  <c r="J247" i="13"/>
  <c r="K247" i="13" s="1"/>
  <c r="F206" i="13"/>
  <c r="F211" i="13"/>
  <c r="F200" i="13"/>
  <c r="G221" i="13"/>
  <c r="H221" i="13" s="1"/>
  <c r="I221" i="13" s="1"/>
  <c r="M221" i="13"/>
  <c r="N221" i="13" s="1"/>
  <c r="J226" i="13"/>
  <c r="K226" i="13" s="1"/>
  <c r="F213" i="13"/>
  <c r="J265" i="13"/>
  <c r="K265" i="13" s="1"/>
  <c r="M259" i="13"/>
  <c r="N259" i="13" s="1"/>
  <c r="M247" i="13"/>
  <c r="N247" i="13" s="1"/>
  <c r="M265" i="13"/>
  <c r="N265" i="13" s="1"/>
  <c r="AH18" i="13" l="1"/>
  <c r="AI18" i="13" s="1"/>
  <c r="CY18" i="13"/>
  <c r="CZ18" i="13" s="1"/>
  <c r="CP18" i="13"/>
  <c r="CQ18" i="13" s="1"/>
  <c r="CB12" i="13"/>
  <c r="CA18" i="13"/>
  <c r="CB18" i="13" s="1"/>
  <c r="AB18" i="13"/>
  <c r="AC18" i="13" s="1"/>
  <c r="BP19" i="13"/>
  <c r="BO18" i="13"/>
  <c r="BP18" i="13" s="1"/>
  <c r="Y18" i="13"/>
  <c r="Z18" i="13" s="1"/>
  <c r="BX18" i="13"/>
  <c r="BY18" i="13" s="1"/>
  <c r="AZ18" i="13"/>
  <c r="BA18" i="13" s="1"/>
  <c r="CN12" i="13"/>
  <c r="CM18" i="13"/>
  <c r="CN18" i="13" s="1"/>
  <c r="CT19" i="13"/>
  <c r="CS18" i="13"/>
  <c r="CT18" i="13" s="1"/>
  <c r="CW12" i="13"/>
  <c r="CV18" i="13"/>
  <c r="CW18" i="13" s="1"/>
  <c r="AL12" i="13"/>
  <c r="AK18" i="13"/>
  <c r="AL18" i="13" s="1"/>
  <c r="P18" i="13"/>
  <c r="Q18" i="13" s="1"/>
  <c r="T12" i="13"/>
  <c r="S18" i="13"/>
  <c r="T18" i="13" s="1"/>
  <c r="DB18" i="13"/>
  <c r="DC18" i="13" s="1"/>
  <c r="CD18" i="13"/>
  <c r="CE18" i="13" s="1"/>
  <c r="V18" i="13"/>
  <c r="W18" i="13" s="1"/>
  <c r="BD12" i="13"/>
  <c r="BC18" i="13"/>
  <c r="BD18" i="13" s="1"/>
  <c r="CJ18" i="13"/>
  <c r="CK18" i="13" s="1"/>
  <c r="AX12" i="13"/>
  <c r="AW18" i="13"/>
  <c r="AX18" i="13" s="1"/>
  <c r="CG18" i="13"/>
  <c r="CH18" i="13" s="1"/>
  <c r="CH12" i="13"/>
  <c r="BM12" i="13"/>
  <c r="BL18" i="13"/>
  <c r="BM18" i="13" s="1"/>
  <c r="AN18" i="13"/>
  <c r="AO18" i="13" s="1"/>
  <c r="BU18" i="13"/>
  <c r="BV18" i="13" s="1"/>
  <c r="BF18" i="13"/>
  <c r="BG18" i="13" s="1"/>
  <c r="AT18" i="13"/>
  <c r="AU18" i="13" s="1"/>
  <c r="AR12" i="13"/>
  <c r="AQ18" i="13"/>
  <c r="AR18" i="13" s="1"/>
  <c r="DE18" i="13"/>
  <c r="DF18" i="13" s="1"/>
  <c r="AF12" i="13"/>
  <c r="AE18" i="13"/>
  <c r="AF18" i="13" s="1"/>
  <c r="BR18" i="13"/>
  <c r="BS18" i="13" s="1"/>
  <c r="BS12" i="13"/>
  <c r="BI18" i="13"/>
  <c r="BJ18" i="13" s="1"/>
  <c r="P12" i="14"/>
  <c r="Q12" i="14" s="1"/>
  <c r="P19" i="14"/>
  <c r="Q19" i="14" s="1"/>
  <c r="H221" i="14"/>
  <c r="I221" i="14" s="1"/>
  <c r="L221" i="14" s="1"/>
  <c r="O221" i="14" s="1"/>
  <c r="R221" i="14" s="1"/>
  <c r="U221" i="14" s="1"/>
  <c r="X221" i="14" s="1"/>
  <c r="AA221" i="14" s="1"/>
  <c r="AD221" i="14" s="1"/>
  <c r="AG221" i="14" s="1"/>
  <c r="AJ221" i="14" s="1"/>
  <c r="AM221" i="14" s="1"/>
  <c r="AP221" i="14" s="1"/>
  <c r="AS221" i="14" s="1"/>
  <c r="AV221" i="14" s="1"/>
  <c r="AY221" i="14" s="1"/>
  <c r="BB221" i="14" s="1"/>
  <c r="BE221" i="14" s="1"/>
  <c r="BH221" i="14" s="1"/>
  <c r="BK221" i="14" s="1"/>
  <c r="BN221" i="14" s="1"/>
  <c r="BQ221" i="14" s="1"/>
  <c r="BT221" i="14" s="1"/>
  <c r="BW221" i="14" s="1"/>
  <c r="BZ221" i="14" s="1"/>
  <c r="CC221" i="14" s="1"/>
  <c r="CF221" i="14" s="1"/>
  <c r="CI221" i="14" s="1"/>
  <c r="CL221" i="14" s="1"/>
  <c r="CO221" i="14" s="1"/>
  <c r="CR221" i="14" s="1"/>
  <c r="CU221" i="14" s="1"/>
  <c r="CX221" i="14" s="1"/>
  <c r="DA221" i="14" s="1"/>
  <c r="DD221" i="14" s="1"/>
  <c r="DG221" i="14" s="1"/>
  <c r="DJ221" i="14" s="1"/>
  <c r="DK221" i="14"/>
  <c r="DK268" i="14"/>
  <c r="H19" i="14"/>
  <c r="I19" i="14" s="1"/>
  <c r="L19" i="14" s="1"/>
  <c r="O19" i="14" s="1"/>
  <c r="H265" i="14"/>
  <c r="I265" i="14" s="1"/>
  <c r="L265" i="14" s="1"/>
  <c r="O265" i="14" s="1"/>
  <c r="R265" i="14" s="1"/>
  <c r="U265" i="14" s="1"/>
  <c r="X265" i="14" s="1"/>
  <c r="AA265" i="14" s="1"/>
  <c r="AD265" i="14" s="1"/>
  <c r="AG265" i="14" s="1"/>
  <c r="AJ265" i="14" s="1"/>
  <c r="AM265" i="14" s="1"/>
  <c r="AP265" i="14" s="1"/>
  <c r="AS265" i="14" s="1"/>
  <c r="AV265" i="14" s="1"/>
  <c r="AY265" i="14" s="1"/>
  <c r="BB265" i="14" s="1"/>
  <c r="BE265" i="14" s="1"/>
  <c r="BH265" i="14" s="1"/>
  <c r="BK265" i="14" s="1"/>
  <c r="BN265" i="14" s="1"/>
  <c r="BQ265" i="14" s="1"/>
  <c r="BT265" i="14" s="1"/>
  <c r="BW265" i="14" s="1"/>
  <c r="BZ265" i="14" s="1"/>
  <c r="CC265" i="14" s="1"/>
  <c r="CF265" i="14" s="1"/>
  <c r="CI265" i="14" s="1"/>
  <c r="CL265" i="14" s="1"/>
  <c r="CO265" i="14" s="1"/>
  <c r="CR265" i="14" s="1"/>
  <c r="CU265" i="14" s="1"/>
  <c r="CX265" i="14" s="1"/>
  <c r="DA265" i="14" s="1"/>
  <c r="DD265" i="14" s="1"/>
  <c r="DG265" i="14" s="1"/>
  <c r="DJ265" i="14" s="1"/>
  <c r="DK265" i="14"/>
  <c r="H226" i="14"/>
  <c r="I226" i="14" s="1"/>
  <c r="L226" i="14" s="1"/>
  <c r="O226" i="14" s="1"/>
  <c r="R226" i="14" s="1"/>
  <c r="U226" i="14" s="1"/>
  <c r="X226" i="14" s="1"/>
  <c r="AA226" i="14" s="1"/>
  <c r="AD226" i="14" s="1"/>
  <c r="AG226" i="14" s="1"/>
  <c r="AJ226" i="14" s="1"/>
  <c r="AM226" i="14" s="1"/>
  <c r="AP226" i="14" s="1"/>
  <c r="AS226" i="14" s="1"/>
  <c r="AV226" i="14" s="1"/>
  <c r="AY226" i="14" s="1"/>
  <c r="BB226" i="14" s="1"/>
  <c r="BE226" i="14" s="1"/>
  <c r="BH226" i="14" s="1"/>
  <c r="BK226" i="14" s="1"/>
  <c r="BN226" i="14" s="1"/>
  <c r="BQ226" i="14" s="1"/>
  <c r="BT226" i="14" s="1"/>
  <c r="BW226" i="14" s="1"/>
  <c r="BZ226" i="14" s="1"/>
  <c r="CC226" i="14" s="1"/>
  <c r="CF226" i="14" s="1"/>
  <c r="CI226" i="14" s="1"/>
  <c r="CL226" i="14" s="1"/>
  <c r="CO226" i="14" s="1"/>
  <c r="CR226" i="14" s="1"/>
  <c r="CU226" i="14" s="1"/>
  <c r="CX226" i="14" s="1"/>
  <c r="DA226" i="14" s="1"/>
  <c r="DD226" i="14" s="1"/>
  <c r="DG226" i="14" s="1"/>
  <c r="DJ226" i="14" s="1"/>
  <c r="DK226" i="14"/>
  <c r="H259" i="14"/>
  <c r="I259" i="14" s="1"/>
  <c r="L259" i="14" s="1"/>
  <c r="O259" i="14" s="1"/>
  <c r="R259" i="14" s="1"/>
  <c r="U259" i="14" s="1"/>
  <c r="X259" i="14" s="1"/>
  <c r="AA259" i="14" s="1"/>
  <c r="AD259" i="14" s="1"/>
  <c r="AG259" i="14" s="1"/>
  <c r="AJ259" i="14" s="1"/>
  <c r="AM259" i="14" s="1"/>
  <c r="AP259" i="14" s="1"/>
  <c r="AS259" i="14" s="1"/>
  <c r="AV259" i="14" s="1"/>
  <c r="AY259" i="14" s="1"/>
  <c r="BB259" i="14" s="1"/>
  <c r="BE259" i="14" s="1"/>
  <c r="BH259" i="14" s="1"/>
  <c r="BK259" i="14" s="1"/>
  <c r="BN259" i="14" s="1"/>
  <c r="BQ259" i="14" s="1"/>
  <c r="BT259" i="14" s="1"/>
  <c r="BW259" i="14" s="1"/>
  <c r="BZ259" i="14" s="1"/>
  <c r="CC259" i="14" s="1"/>
  <c r="CF259" i="14" s="1"/>
  <c r="CI259" i="14" s="1"/>
  <c r="CL259" i="14" s="1"/>
  <c r="CO259" i="14" s="1"/>
  <c r="CR259" i="14" s="1"/>
  <c r="CU259" i="14" s="1"/>
  <c r="CX259" i="14" s="1"/>
  <c r="DA259" i="14" s="1"/>
  <c r="DD259" i="14" s="1"/>
  <c r="DG259" i="14" s="1"/>
  <c r="DJ259" i="14" s="1"/>
  <c r="DK259" i="14"/>
  <c r="H247" i="14"/>
  <c r="I247" i="14" s="1"/>
  <c r="L247" i="14" s="1"/>
  <c r="O247" i="14" s="1"/>
  <c r="R247" i="14" s="1"/>
  <c r="U247" i="14" s="1"/>
  <c r="X247" i="14" s="1"/>
  <c r="AA247" i="14" s="1"/>
  <c r="AD247" i="14" s="1"/>
  <c r="AG247" i="14" s="1"/>
  <c r="AJ247" i="14" s="1"/>
  <c r="AM247" i="14" s="1"/>
  <c r="AP247" i="14" s="1"/>
  <c r="AS247" i="14" s="1"/>
  <c r="AV247" i="14" s="1"/>
  <c r="AY247" i="14" s="1"/>
  <c r="BB247" i="14" s="1"/>
  <c r="BE247" i="14" s="1"/>
  <c r="BH247" i="14" s="1"/>
  <c r="BK247" i="14" s="1"/>
  <c r="BN247" i="14" s="1"/>
  <c r="BQ247" i="14" s="1"/>
  <c r="BT247" i="14" s="1"/>
  <c r="BW247" i="14" s="1"/>
  <c r="BZ247" i="14" s="1"/>
  <c r="CC247" i="14" s="1"/>
  <c r="CF247" i="14" s="1"/>
  <c r="CI247" i="14" s="1"/>
  <c r="CL247" i="14" s="1"/>
  <c r="CO247" i="14" s="1"/>
  <c r="CR247" i="14" s="1"/>
  <c r="CU247" i="14" s="1"/>
  <c r="CX247" i="14" s="1"/>
  <c r="DA247" i="14" s="1"/>
  <c r="DD247" i="14" s="1"/>
  <c r="DG247" i="14" s="1"/>
  <c r="DJ247" i="14" s="1"/>
  <c r="DK247" i="14"/>
  <c r="L259" i="13"/>
  <c r="O259" i="13" s="1"/>
  <c r="R259" i="13" s="1"/>
  <c r="U259" i="13" s="1"/>
  <c r="X259" i="13" s="1"/>
  <c r="AA259" i="13" s="1"/>
  <c r="AD259" i="13" s="1"/>
  <c r="AG259" i="13" s="1"/>
  <c r="AJ259" i="13" s="1"/>
  <c r="AM259" i="13" s="1"/>
  <c r="AP259" i="13" s="1"/>
  <c r="AS259" i="13" s="1"/>
  <c r="AV259" i="13" s="1"/>
  <c r="AY259" i="13" s="1"/>
  <c r="BB259" i="13" s="1"/>
  <c r="BE259" i="13" s="1"/>
  <c r="BH259" i="13" s="1"/>
  <c r="BK259" i="13" s="1"/>
  <c r="BN259" i="13" s="1"/>
  <c r="BQ259" i="13" s="1"/>
  <c r="BT259" i="13" s="1"/>
  <c r="BW259" i="13" s="1"/>
  <c r="BZ259" i="13" s="1"/>
  <c r="CC259" i="13" s="1"/>
  <c r="CF259" i="13" s="1"/>
  <c r="CI259" i="13" s="1"/>
  <c r="CL259" i="13" s="1"/>
  <c r="CO259" i="13" s="1"/>
  <c r="CR259" i="13" s="1"/>
  <c r="CU259" i="13" s="1"/>
  <c r="CX259" i="13" s="1"/>
  <c r="DA259" i="13" s="1"/>
  <c r="DD259" i="13" s="1"/>
  <c r="DG259" i="13" s="1"/>
  <c r="DJ259" i="13" s="1"/>
  <c r="L265" i="13"/>
  <c r="O265" i="13" s="1"/>
  <c r="R265" i="13" s="1"/>
  <c r="U265" i="13" s="1"/>
  <c r="X265" i="13" s="1"/>
  <c r="AA265" i="13" s="1"/>
  <c r="AD265" i="13" s="1"/>
  <c r="AG265" i="13" s="1"/>
  <c r="AJ265" i="13" s="1"/>
  <c r="AM265" i="13" s="1"/>
  <c r="AP265" i="13" s="1"/>
  <c r="AS265" i="13" s="1"/>
  <c r="AV265" i="13" s="1"/>
  <c r="AY265" i="13" s="1"/>
  <c r="BB265" i="13" s="1"/>
  <c r="BE265" i="13" s="1"/>
  <c r="BH265" i="13" s="1"/>
  <c r="BK265" i="13" s="1"/>
  <c r="BN265" i="13" s="1"/>
  <c r="BQ265" i="13" s="1"/>
  <c r="BT265" i="13" s="1"/>
  <c r="BW265" i="13" s="1"/>
  <c r="BZ265" i="13" s="1"/>
  <c r="CC265" i="13" s="1"/>
  <c r="CF265" i="13" s="1"/>
  <c r="CI265" i="13" s="1"/>
  <c r="CL265" i="13" s="1"/>
  <c r="CO265" i="13" s="1"/>
  <c r="CR265" i="13" s="1"/>
  <c r="CU265" i="13" s="1"/>
  <c r="CX265" i="13" s="1"/>
  <c r="DA265" i="13" s="1"/>
  <c r="DD265" i="13" s="1"/>
  <c r="DG265" i="13" s="1"/>
  <c r="DJ265" i="13" s="1"/>
  <c r="L247" i="13"/>
  <c r="O247" i="13" s="1"/>
  <c r="R247" i="13" s="1"/>
  <c r="U247" i="13" s="1"/>
  <c r="X247" i="13" s="1"/>
  <c r="AA247" i="13" s="1"/>
  <c r="AD247" i="13" s="1"/>
  <c r="AG247" i="13" s="1"/>
  <c r="AJ247" i="13" s="1"/>
  <c r="AM247" i="13" s="1"/>
  <c r="AP247" i="13" s="1"/>
  <c r="AS247" i="13" s="1"/>
  <c r="AV247" i="13" s="1"/>
  <c r="AY247" i="13" s="1"/>
  <c r="BB247" i="13" s="1"/>
  <c r="BE247" i="13" s="1"/>
  <c r="BH247" i="13" s="1"/>
  <c r="BK247" i="13" s="1"/>
  <c r="BN247" i="13" s="1"/>
  <c r="BQ247" i="13" s="1"/>
  <c r="BT247" i="13" s="1"/>
  <c r="BW247" i="13" s="1"/>
  <c r="BZ247" i="13" s="1"/>
  <c r="CC247" i="13" s="1"/>
  <c r="CF247" i="13" s="1"/>
  <c r="CI247" i="13" s="1"/>
  <c r="CL247" i="13" s="1"/>
  <c r="CO247" i="13" s="1"/>
  <c r="CR247" i="13" s="1"/>
  <c r="CU247" i="13" s="1"/>
  <c r="CX247" i="13" s="1"/>
  <c r="DA247" i="13" s="1"/>
  <c r="DD247" i="13" s="1"/>
  <c r="DG247" i="13" s="1"/>
  <c r="DJ247" i="13" s="1"/>
  <c r="H72" i="14"/>
  <c r="I72" i="14" s="1"/>
  <c r="L72" i="14" s="1"/>
  <c r="O72" i="14" s="1"/>
  <c r="R72" i="14" s="1"/>
  <c r="U72" i="14" s="1"/>
  <c r="X72" i="14" s="1"/>
  <c r="AA72" i="14" s="1"/>
  <c r="AD72" i="14" s="1"/>
  <c r="AG72" i="14" s="1"/>
  <c r="AJ72" i="14" s="1"/>
  <c r="AM72" i="14" s="1"/>
  <c r="AP72" i="14" s="1"/>
  <c r="AS72" i="14" s="1"/>
  <c r="AV72" i="14" s="1"/>
  <c r="AY72" i="14" s="1"/>
  <c r="BB72" i="14" s="1"/>
  <c r="BE72" i="14" s="1"/>
  <c r="BH72" i="14" s="1"/>
  <c r="BK72" i="14" s="1"/>
  <c r="BN72" i="14" s="1"/>
  <c r="BQ72" i="14" s="1"/>
  <c r="BT72" i="14" s="1"/>
  <c r="BW72" i="14" s="1"/>
  <c r="BZ72" i="14" s="1"/>
  <c r="CC72" i="14" s="1"/>
  <c r="CF72" i="14" s="1"/>
  <c r="CI72" i="14" s="1"/>
  <c r="CL72" i="14" s="1"/>
  <c r="CO72" i="14" s="1"/>
  <c r="CR72" i="14" s="1"/>
  <c r="CU72" i="14" s="1"/>
  <c r="CX72" i="14" s="1"/>
  <c r="DA72" i="14" s="1"/>
  <c r="DD72" i="14" s="1"/>
  <c r="DG72" i="14" s="1"/>
  <c r="DJ72" i="14" s="1"/>
  <c r="DK72" i="14"/>
  <c r="D11" i="10" s="1"/>
  <c r="DH18" i="14"/>
  <c r="DH270" i="14" s="1"/>
  <c r="BD12" i="14"/>
  <c r="BC18" i="14"/>
  <c r="BD18" i="14" s="1"/>
  <c r="CQ12" i="14"/>
  <c r="CP18" i="14"/>
  <c r="CQ18" i="14" s="1"/>
  <c r="V18" i="14"/>
  <c r="W18" i="14" s="1"/>
  <c r="W12" i="14"/>
  <c r="AF12" i="14"/>
  <c r="AE18" i="14"/>
  <c r="AF18" i="14" s="1"/>
  <c r="BJ12" i="14"/>
  <c r="BI18" i="14"/>
  <c r="BJ18" i="14" s="1"/>
  <c r="DF12" i="14"/>
  <c r="DE18" i="14"/>
  <c r="DF18" i="14" s="1"/>
  <c r="AC12" i="14"/>
  <c r="AB18" i="14"/>
  <c r="AC18" i="14" s="1"/>
  <c r="AU12" i="14"/>
  <c r="AT18" i="14"/>
  <c r="AU18" i="14" s="1"/>
  <c r="BU18" i="14"/>
  <c r="BV18" i="14" s="1"/>
  <c r="BV12" i="14"/>
  <c r="AN18" i="14"/>
  <c r="Z12" i="14"/>
  <c r="Y18" i="14"/>
  <c r="Z18" i="14" s="1"/>
  <c r="AZ18" i="14"/>
  <c r="BA18" i="14" s="1"/>
  <c r="BA12" i="14"/>
  <c r="BG12" i="14"/>
  <c r="BF18" i="14"/>
  <c r="BG18" i="14" s="1"/>
  <c r="DI12" i="14"/>
  <c r="AK18" i="14"/>
  <c r="AL18" i="14" s="1"/>
  <c r="AL12" i="14"/>
  <c r="H12" i="14"/>
  <c r="I12" i="14" s="1"/>
  <c r="G18" i="14"/>
  <c r="H18" i="14" s="1"/>
  <c r="I18" i="14" s="1"/>
  <c r="CS18" i="14"/>
  <c r="CM18" i="14"/>
  <c r="AH18" i="14"/>
  <c r="AI18" i="14" s="1"/>
  <c r="AI12" i="14"/>
  <c r="CB12" i="14"/>
  <c r="CA18" i="14"/>
  <c r="CB18" i="14" s="1"/>
  <c r="J18" i="14"/>
  <c r="K18" i="14" s="1"/>
  <c r="K12" i="14"/>
  <c r="DC12" i="14"/>
  <c r="DB18" i="14"/>
  <c r="DC18" i="14" s="1"/>
  <c r="BR18" i="14"/>
  <c r="BL18" i="14"/>
  <c r="BM18" i="14" s="1"/>
  <c r="BM12" i="14"/>
  <c r="CV18" i="14"/>
  <c r="CW18" i="14" s="1"/>
  <c r="CW12" i="14"/>
  <c r="CD18" i="14"/>
  <c r="CE18" i="14" s="1"/>
  <c r="CE12" i="14"/>
  <c r="AW18" i="14"/>
  <c r="AX18" i="14" s="1"/>
  <c r="AX12" i="14"/>
  <c r="CJ18" i="14"/>
  <c r="CK18" i="14" s="1"/>
  <c r="CK12" i="14"/>
  <c r="T12" i="14"/>
  <c r="S18" i="14"/>
  <c r="T18" i="14" s="1"/>
  <c r="L268" i="14"/>
  <c r="O268" i="14" s="1"/>
  <c r="R268" i="14" s="1"/>
  <c r="U268" i="14" s="1"/>
  <c r="X268" i="14" s="1"/>
  <c r="AA268" i="14" s="1"/>
  <c r="AD268" i="14" s="1"/>
  <c r="AG268" i="14" s="1"/>
  <c r="AJ268" i="14" s="1"/>
  <c r="AM268" i="14" s="1"/>
  <c r="AP268" i="14" s="1"/>
  <c r="AS268" i="14" s="1"/>
  <c r="AV268" i="14" s="1"/>
  <c r="AY268" i="14" s="1"/>
  <c r="BB268" i="14" s="1"/>
  <c r="BE268" i="14" s="1"/>
  <c r="BH268" i="14" s="1"/>
  <c r="BK268" i="14" s="1"/>
  <c r="BN268" i="14" s="1"/>
  <c r="BQ268" i="14" s="1"/>
  <c r="BT268" i="14" s="1"/>
  <c r="BW268" i="14" s="1"/>
  <c r="BZ268" i="14" s="1"/>
  <c r="CC268" i="14" s="1"/>
  <c r="CF268" i="14" s="1"/>
  <c r="CI268" i="14" s="1"/>
  <c r="CL268" i="14" s="1"/>
  <c r="CO268" i="14" s="1"/>
  <c r="CR268" i="14" s="1"/>
  <c r="CU268" i="14" s="1"/>
  <c r="CX268" i="14" s="1"/>
  <c r="DA268" i="14" s="1"/>
  <c r="DD268" i="14" s="1"/>
  <c r="DG268" i="14" s="1"/>
  <c r="DJ268" i="14" s="1"/>
  <c r="BP12" i="14"/>
  <c r="BO18" i="14"/>
  <c r="BP18" i="14" s="1"/>
  <c r="CG18" i="14"/>
  <c r="CH18" i="14" s="1"/>
  <c r="CH12" i="14"/>
  <c r="CZ12" i="14"/>
  <c r="CY18" i="14"/>
  <c r="CZ18" i="14" s="1"/>
  <c r="AR12" i="14"/>
  <c r="AQ18" i="14"/>
  <c r="AR18" i="14" s="1"/>
  <c r="BY12" i="14"/>
  <c r="BX18" i="14"/>
  <c r="BY18" i="14" s="1"/>
  <c r="M18" i="14"/>
  <c r="L268" i="13"/>
  <c r="O268" i="13" s="1"/>
  <c r="R268" i="13" s="1"/>
  <c r="U268" i="13" s="1"/>
  <c r="X268" i="13" s="1"/>
  <c r="AA268" i="13" s="1"/>
  <c r="AD268" i="13" s="1"/>
  <c r="AG268" i="13" s="1"/>
  <c r="AJ268" i="13" s="1"/>
  <c r="AM268" i="13" s="1"/>
  <c r="AP268" i="13" s="1"/>
  <c r="AS268" i="13" s="1"/>
  <c r="AV268" i="13" s="1"/>
  <c r="AY268" i="13" s="1"/>
  <c r="BB268" i="13" s="1"/>
  <c r="BE268" i="13" s="1"/>
  <c r="BH268" i="13" s="1"/>
  <c r="BK268" i="13" s="1"/>
  <c r="BN268" i="13" s="1"/>
  <c r="BQ268" i="13" s="1"/>
  <c r="BT268" i="13" s="1"/>
  <c r="BW268" i="13" s="1"/>
  <c r="BZ268" i="13" s="1"/>
  <c r="CC268" i="13" s="1"/>
  <c r="CF268" i="13" s="1"/>
  <c r="CI268" i="13" s="1"/>
  <c r="CL268" i="13" s="1"/>
  <c r="CO268" i="13" s="1"/>
  <c r="CR268" i="13" s="1"/>
  <c r="CU268" i="13" s="1"/>
  <c r="CX268" i="13" s="1"/>
  <c r="DA268" i="13" s="1"/>
  <c r="DD268" i="13" s="1"/>
  <c r="DG268" i="13" s="1"/>
  <c r="DJ268" i="13" s="1"/>
  <c r="L19" i="13"/>
  <c r="O19" i="13" s="1"/>
  <c r="R19" i="13" s="1"/>
  <c r="U19" i="13" s="1"/>
  <c r="X19" i="13" s="1"/>
  <c r="AA19" i="13" s="1"/>
  <c r="AD19" i="13" s="1"/>
  <c r="AG19" i="13" s="1"/>
  <c r="AJ19" i="13" s="1"/>
  <c r="AM19" i="13" s="1"/>
  <c r="AP19" i="13" s="1"/>
  <c r="AS19" i="13" s="1"/>
  <c r="AV19" i="13" s="1"/>
  <c r="AY19" i="13" s="1"/>
  <c r="BB19" i="13" s="1"/>
  <c r="BE19" i="13" s="1"/>
  <c r="BH19" i="13" s="1"/>
  <c r="BK19" i="13" s="1"/>
  <c r="BN19" i="13" s="1"/>
  <c r="L72" i="13"/>
  <c r="O72" i="13" s="1"/>
  <c r="R72" i="13" s="1"/>
  <c r="U72" i="13" s="1"/>
  <c r="X72" i="13" s="1"/>
  <c r="AA72" i="13" s="1"/>
  <c r="AD72" i="13" s="1"/>
  <c r="AG72" i="13" s="1"/>
  <c r="AJ72" i="13" s="1"/>
  <c r="AM72" i="13" s="1"/>
  <c r="AP72" i="13" s="1"/>
  <c r="AS72" i="13" s="1"/>
  <c r="AV72" i="13" s="1"/>
  <c r="AY72" i="13" s="1"/>
  <c r="BB72" i="13" s="1"/>
  <c r="BE72" i="13" s="1"/>
  <c r="BH72" i="13" s="1"/>
  <c r="BK72" i="13" s="1"/>
  <c r="BN72" i="13" s="1"/>
  <c r="BQ72" i="13" s="1"/>
  <c r="BT72" i="13" s="1"/>
  <c r="BW72" i="13" s="1"/>
  <c r="BZ72" i="13" s="1"/>
  <c r="CC72" i="13" s="1"/>
  <c r="CF72" i="13" s="1"/>
  <c r="CI72" i="13" s="1"/>
  <c r="CL72" i="13" s="1"/>
  <c r="CO72" i="13" s="1"/>
  <c r="CR72" i="13" s="1"/>
  <c r="CU72" i="13" s="1"/>
  <c r="CX72" i="13" s="1"/>
  <c r="DA72" i="13" s="1"/>
  <c r="DD72" i="13" s="1"/>
  <c r="DG72" i="13" s="1"/>
  <c r="N12" i="13"/>
  <c r="M18" i="13"/>
  <c r="N18" i="13" s="1"/>
  <c r="L221" i="13"/>
  <c r="O221" i="13" s="1"/>
  <c r="R221" i="13" s="1"/>
  <c r="U221" i="13" s="1"/>
  <c r="X221" i="13" s="1"/>
  <c r="AA221" i="13" s="1"/>
  <c r="AD221" i="13" s="1"/>
  <c r="AG221" i="13" s="1"/>
  <c r="AJ221" i="13" s="1"/>
  <c r="AM221" i="13" s="1"/>
  <c r="AP221" i="13" s="1"/>
  <c r="AS221" i="13" s="1"/>
  <c r="AV221" i="13" s="1"/>
  <c r="AY221" i="13" s="1"/>
  <c r="BB221" i="13" s="1"/>
  <c r="BE221" i="13" s="1"/>
  <c r="BH221" i="13" s="1"/>
  <c r="BK221" i="13" s="1"/>
  <c r="BN221" i="13" s="1"/>
  <c r="BQ221" i="13" s="1"/>
  <c r="BT221" i="13" s="1"/>
  <c r="BW221" i="13" s="1"/>
  <c r="BZ221" i="13" s="1"/>
  <c r="CC221" i="13" s="1"/>
  <c r="CF221" i="13" s="1"/>
  <c r="CI221" i="13" s="1"/>
  <c r="CL221" i="13" s="1"/>
  <c r="CO221" i="13" s="1"/>
  <c r="CR221" i="13" s="1"/>
  <c r="CU221" i="13" s="1"/>
  <c r="CX221" i="13" s="1"/>
  <c r="DA221" i="13" s="1"/>
  <c r="DD221" i="13" s="1"/>
  <c r="DG221" i="13" s="1"/>
  <c r="DJ221" i="13" s="1"/>
  <c r="L226" i="13"/>
  <c r="O226" i="13" s="1"/>
  <c r="R226" i="13" s="1"/>
  <c r="U226" i="13" s="1"/>
  <c r="X226" i="13" s="1"/>
  <c r="AA226" i="13" s="1"/>
  <c r="AD226" i="13" s="1"/>
  <c r="AG226" i="13" s="1"/>
  <c r="AJ226" i="13" s="1"/>
  <c r="AM226" i="13" s="1"/>
  <c r="AP226" i="13" s="1"/>
  <c r="AS226" i="13" s="1"/>
  <c r="AV226" i="13" s="1"/>
  <c r="AY226" i="13" s="1"/>
  <c r="BB226" i="13" s="1"/>
  <c r="BE226" i="13" s="1"/>
  <c r="BH226" i="13" s="1"/>
  <c r="BK226" i="13" s="1"/>
  <c r="BN226" i="13" s="1"/>
  <c r="BQ226" i="13" s="1"/>
  <c r="BT226" i="13" s="1"/>
  <c r="BW226" i="13" s="1"/>
  <c r="BZ226" i="13" s="1"/>
  <c r="CC226" i="13" s="1"/>
  <c r="CF226" i="13" s="1"/>
  <c r="CI226" i="13" s="1"/>
  <c r="CL226" i="13" s="1"/>
  <c r="CO226" i="13" s="1"/>
  <c r="CR226" i="13" s="1"/>
  <c r="CU226" i="13" s="1"/>
  <c r="CX226" i="13" s="1"/>
  <c r="DA226" i="13" s="1"/>
  <c r="DD226" i="13" s="1"/>
  <c r="DG226" i="13" s="1"/>
  <c r="DJ226" i="13" s="1"/>
  <c r="G18" i="13"/>
  <c r="H18" i="13" s="1"/>
  <c r="I18" i="13" s="1"/>
  <c r="H12" i="13"/>
  <c r="I12" i="13" s="1"/>
  <c r="K12" i="13"/>
  <c r="J18" i="13"/>
  <c r="K18" i="13" s="1"/>
  <c r="DH270" i="13"/>
  <c r="DK19" i="14" l="1"/>
  <c r="DL19" i="14" s="1"/>
  <c r="R19" i="14"/>
  <c r="U19" i="14" s="1"/>
  <c r="X19" i="14" s="1"/>
  <c r="AA19" i="14" s="1"/>
  <c r="AD19" i="14" s="1"/>
  <c r="AG19" i="14" s="1"/>
  <c r="AJ19" i="14" s="1"/>
  <c r="AM19" i="14" s="1"/>
  <c r="AP19" i="14" s="1"/>
  <c r="AS19" i="14" s="1"/>
  <c r="AV19" i="14" s="1"/>
  <c r="AY19" i="14" s="1"/>
  <c r="BB19" i="14" s="1"/>
  <c r="BE19" i="14" s="1"/>
  <c r="BH19" i="14" s="1"/>
  <c r="BK19" i="14" s="1"/>
  <c r="BN19" i="14" s="1"/>
  <c r="BQ19" i="14" s="1"/>
  <c r="BT19" i="14" s="1"/>
  <c r="BW19" i="14" s="1"/>
  <c r="BZ19" i="14" s="1"/>
  <c r="CC19" i="14" s="1"/>
  <c r="CF19" i="14" s="1"/>
  <c r="CI19" i="14" s="1"/>
  <c r="CL19" i="14" s="1"/>
  <c r="CO19" i="14" s="1"/>
  <c r="CR19" i="14" s="1"/>
  <c r="CU19" i="14" s="1"/>
  <c r="CX19" i="14" s="1"/>
  <c r="DA19" i="14" s="1"/>
  <c r="DD19" i="14" s="1"/>
  <c r="DG19" i="14" s="1"/>
  <c r="DJ19" i="14" s="1"/>
  <c r="DK12" i="14"/>
  <c r="D8" i="10" s="1"/>
  <c r="AW48" i="10"/>
  <c r="DH272" i="13"/>
  <c r="BQ19" i="13"/>
  <c r="BT19" i="13" s="1"/>
  <c r="BW19" i="13" s="1"/>
  <c r="BZ19" i="13" s="1"/>
  <c r="CC19" i="13" s="1"/>
  <c r="CF19" i="13" s="1"/>
  <c r="CI19" i="13" s="1"/>
  <c r="CL19" i="13" s="1"/>
  <c r="CO19" i="13" s="1"/>
  <c r="CR19" i="13" s="1"/>
  <c r="CU19" i="13" s="1"/>
  <c r="CX19" i="13" s="1"/>
  <c r="DA19" i="13" s="1"/>
  <c r="DD19" i="13" s="1"/>
  <c r="DG19" i="13" s="1"/>
  <c r="DJ19" i="13" s="1"/>
  <c r="P18" i="14"/>
  <c r="P270" i="14" s="1"/>
  <c r="S55" i="9" s="1"/>
  <c r="DM247" i="14"/>
  <c r="C14" i="10" s="1"/>
  <c r="D14" i="10"/>
  <c r="DL247" i="14"/>
  <c r="DM268" i="14"/>
  <c r="C17" i="10" s="1"/>
  <c r="D17" i="10"/>
  <c r="DL268" i="14"/>
  <c r="DM259" i="14"/>
  <c r="C15" i="10" s="1"/>
  <c r="DL259" i="14"/>
  <c r="D15" i="10"/>
  <c r="DM265" i="14"/>
  <c r="C16" i="10" s="1"/>
  <c r="D16" i="10"/>
  <c r="DL265" i="14"/>
  <c r="DM221" i="14"/>
  <c r="C12" i="10" s="1"/>
  <c r="D12" i="10"/>
  <c r="DL221" i="14"/>
  <c r="DM226" i="14"/>
  <c r="C13" i="10" s="1"/>
  <c r="D13" i="10"/>
  <c r="DL226" i="14"/>
  <c r="DM72" i="14"/>
  <c r="C11" i="10" s="1"/>
  <c r="DL72" i="14"/>
  <c r="DI18" i="14"/>
  <c r="AQ270" i="14"/>
  <c r="AR270" i="14" s="1"/>
  <c r="J270" i="14"/>
  <c r="K270" i="14" s="1"/>
  <c r="AZ270" i="14"/>
  <c r="BA270" i="14" s="1"/>
  <c r="S270" i="14"/>
  <c r="CV270" i="14"/>
  <c r="CW270" i="14" s="1"/>
  <c r="CN18" i="14"/>
  <c r="CM270" i="14"/>
  <c r="AT270" i="14"/>
  <c r="V270" i="14"/>
  <c r="AW270" i="14"/>
  <c r="CA270" i="14"/>
  <c r="CT18" i="14"/>
  <c r="CS270" i="14"/>
  <c r="N18" i="14"/>
  <c r="M270" i="14"/>
  <c r="S54" i="9" s="1"/>
  <c r="BO270" i="14"/>
  <c r="AO18" i="14"/>
  <c r="AN270" i="14"/>
  <c r="AE270" i="14"/>
  <c r="BX270" i="14"/>
  <c r="CY270" i="14"/>
  <c r="BU270" i="14"/>
  <c r="BS18" i="14"/>
  <c r="BR270" i="14"/>
  <c r="G270" i="14"/>
  <c r="BI270" i="14"/>
  <c r="DB270" i="14"/>
  <c r="AB270" i="14"/>
  <c r="AK270" i="14"/>
  <c r="BF270" i="14"/>
  <c r="DE270" i="14"/>
  <c r="BC270" i="14"/>
  <c r="CG270" i="14"/>
  <c r="DI270" i="14"/>
  <c r="Y270" i="14"/>
  <c r="CP270" i="14"/>
  <c r="BL270" i="14"/>
  <c r="CJ270" i="14"/>
  <c r="L12" i="14"/>
  <c r="O12" i="14" s="1"/>
  <c r="R12" i="14" s="1"/>
  <c r="U12" i="14" s="1"/>
  <c r="X12" i="14" s="1"/>
  <c r="AA12" i="14" s="1"/>
  <c r="AD12" i="14" s="1"/>
  <c r="AG12" i="14" s="1"/>
  <c r="AJ12" i="14" s="1"/>
  <c r="AM12" i="14" s="1"/>
  <c r="AP12" i="14" s="1"/>
  <c r="AS12" i="14" s="1"/>
  <c r="AV12" i="14" s="1"/>
  <c r="AY12" i="14" s="1"/>
  <c r="BB12" i="14" s="1"/>
  <c r="BE12" i="14" s="1"/>
  <c r="BH12" i="14" s="1"/>
  <c r="BK12" i="14" s="1"/>
  <c r="BN12" i="14" s="1"/>
  <c r="BQ12" i="14" s="1"/>
  <c r="BT12" i="14" s="1"/>
  <c r="BW12" i="14" s="1"/>
  <c r="BZ12" i="14" s="1"/>
  <c r="CC12" i="14" s="1"/>
  <c r="CF12" i="14" s="1"/>
  <c r="CI12" i="14" s="1"/>
  <c r="CL12" i="14" s="1"/>
  <c r="CO12" i="14" s="1"/>
  <c r="CR12" i="14" s="1"/>
  <c r="CU12" i="14" s="1"/>
  <c r="CX12" i="14" s="1"/>
  <c r="DA12" i="14" s="1"/>
  <c r="DD12" i="14" s="1"/>
  <c r="DG12" i="14" s="1"/>
  <c r="DJ12" i="14" s="1"/>
  <c r="CD270" i="14"/>
  <c r="L18" i="14"/>
  <c r="AH270" i="14"/>
  <c r="BU270" i="13"/>
  <c r="V270" i="13"/>
  <c r="V272" i="13" s="1"/>
  <c r="BF270" i="13"/>
  <c r="CG270" i="13"/>
  <c r="CG272" i="13" s="1"/>
  <c r="BX270" i="13"/>
  <c r="M270" i="13"/>
  <c r="M272" i="13" s="1"/>
  <c r="L18" i="13"/>
  <c r="O18" i="13" s="1"/>
  <c r="R18" i="13" s="1"/>
  <c r="U18" i="13" s="1"/>
  <c r="X18" i="13" s="1"/>
  <c r="AA18" i="13" s="1"/>
  <c r="AD18" i="13" s="1"/>
  <c r="AG18" i="13" s="1"/>
  <c r="AJ18" i="13" s="1"/>
  <c r="AM18" i="13" s="1"/>
  <c r="AP18" i="13" s="1"/>
  <c r="AS18" i="13" s="1"/>
  <c r="AV18" i="13" s="1"/>
  <c r="AY18" i="13" s="1"/>
  <c r="BB18" i="13" s="1"/>
  <c r="BE18" i="13" s="1"/>
  <c r="BH18" i="13" s="1"/>
  <c r="BK18" i="13" s="1"/>
  <c r="BN18" i="13" s="1"/>
  <c r="BQ18" i="13" s="1"/>
  <c r="BT18" i="13" s="1"/>
  <c r="BW18" i="13" s="1"/>
  <c r="BZ18" i="13" s="1"/>
  <c r="CC18" i="13" s="1"/>
  <c r="CF18" i="13" s="1"/>
  <c r="CI18" i="13" s="1"/>
  <c r="CL18" i="13" s="1"/>
  <c r="CO18" i="13" s="1"/>
  <c r="CR18" i="13" s="1"/>
  <c r="CU18" i="13" s="1"/>
  <c r="CX18" i="13" s="1"/>
  <c r="DA18" i="13" s="1"/>
  <c r="DD18" i="13" s="1"/>
  <c r="DG18" i="13" s="1"/>
  <c r="L12" i="13"/>
  <c r="O12" i="13" s="1"/>
  <c r="R12" i="13" s="1"/>
  <c r="U12" i="13" s="1"/>
  <c r="X12" i="13" s="1"/>
  <c r="AA12" i="13" s="1"/>
  <c r="AD12" i="13" s="1"/>
  <c r="AG12" i="13" s="1"/>
  <c r="AJ12" i="13" s="1"/>
  <c r="AM12" i="13" s="1"/>
  <c r="AP12" i="13" s="1"/>
  <c r="AS12" i="13" s="1"/>
  <c r="AV12" i="13" s="1"/>
  <c r="AY12" i="13" s="1"/>
  <c r="BB12" i="13" s="1"/>
  <c r="BE12" i="13" s="1"/>
  <c r="BH12" i="13" s="1"/>
  <c r="BK12" i="13" s="1"/>
  <c r="BN12" i="13" s="1"/>
  <c r="BQ12" i="13" s="1"/>
  <c r="BT12" i="13" s="1"/>
  <c r="BW12" i="13" s="1"/>
  <c r="BZ12" i="13" s="1"/>
  <c r="CC12" i="13" s="1"/>
  <c r="CF12" i="13" s="1"/>
  <c r="CI12" i="13" s="1"/>
  <c r="CL12" i="13" s="1"/>
  <c r="CO12" i="13" s="1"/>
  <c r="CR12" i="13" s="1"/>
  <c r="CU12" i="13" s="1"/>
  <c r="CX12" i="13" s="1"/>
  <c r="DA12" i="13" s="1"/>
  <c r="DD12" i="13" s="1"/>
  <c r="DG12" i="13" s="1"/>
  <c r="DJ12" i="13" s="1"/>
  <c r="CV270" i="13"/>
  <c r="CV272" i="13" s="1"/>
  <c r="Y270" i="13"/>
  <c r="AW270" i="13"/>
  <c r="CM270" i="13"/>
  <c r="J270" i="13"/>
  <c r="O48" i="10" s="1"/>
  <c r="AB270" i="13"/>
  <c r="CJ270" i="13"/>
  <c r="BO270" i="13"/>
  <c r="S270" i="13"/>
  <c r="CD270" i="13"/>
  <c r="CY270" i="13"/>
  <c r="BL270" i="13"/>
  <c r="CP270" i="13"/>
  <c r="AK270" i="13"/>
  <c r="CA270" i="13"/>
  <c r="AQ270" i="13"/>
  <c r="DB270" i="13"/>
  <c r="BR270" i="13"/>
  <c r="DI270" i="13"/>
  <c r="G270" i="13"/>
  <c r="N48" i="10" s="1"/>
  <c r="BI270" i="13"/>
  <c r="P270" i="13"/>
  <c r="AH270" i="13"/>
  <c r="BC270" i="13"/>
  <c r="AE270" i="13"/>
  <c r="DE270" i="13"/>
  <c r="AN270" i="13"/>
  <c r="AT270" i="13"/>
  <c r="AZ270" i="13"/>
  <c r="CS270" i="13"/>
  <c r="T270" i="14" l="1"/>
  <c r="S56" i="9"/>
  <c r="Q18" i="14"/>
  <c r="DL12" i="14"/>
  <c r="DK18" i="14"/>
  <c r="D9" i="10" s="1"/>
  <c r="DM12" i="14"/>
  <c r="C8" i="10" s="1"/>
  <c r="D10" i="10"/>
  <c r="DM19" i="14"/>
  <c r="C10" i="10" s="1"/>
  <c r="U48" i="10"/>
  <c r="AB272" i="13"/>
  <c r="AH48" i="10"/>
  <c r="BO272" i="13"/>
  <c r="AO48" i="10"/>
  <c r="CJ272" i="13"/>
  <c r="AE48" i="10"/>
  <c r="BF272" i="13"/>
  <c r="AR48" i="10"/>
  <c r="CS272" i="13"/>
  <c r="AI48" i="10"/>
  <c r="BR272" i="13"/>
  <c r="AC48" i="10"/>
  <c r="AZ272" i="13"/>
  <c r="AU48" i="10"/>
  <c r="DB272" i="13"/>
  <c r="AJ48" i="10"/>
  <c r="BU272" i="13"/>
  <c r="AA48" i="10"/>
  <c r="AT272" i="13"/>
  <c r="AP48" i="10"/>
  <c r="CM272" i="13"/>
  <c r="AL48" i="10"/>
  <c r="CA272" i="13"/>
  <c r="AB48" i="10"/>
  <c r="AW272" i="13"/>
  <c r="AV48" i="10"/>
  <c r="DE272" i="13"/>
  <c r="T48" i="10"/>
  <c r="Y272" i="13"/>
  <c r="V48" i="10"/>
  <c r="AE272" i="13"/>
  <c r="AQ48" i="10"/>
  <c r="CP272" i="13"/>
  <c r="AD48" i="10"/>
  <c r="BC272" i="13"/>
  <c r="AG48" i="10"/>
  <c r="BL272" i="13"/>
  <c r="W48" i="10"/>
  <c r="AH272" i="13"/>
  <c r="AT48" i="10"/>
  <c r="CY272" i="13"/>
  <c r="Q48" i="10"/>
  <c r="P272" i="13"/>
  <c r="AM48" i="10"/>
  <c r="CD272" i="13"/>
  <c r="Z48" i="10"/>
  <c r="AQ272" i="13"/>
  <c r="Y48" i="10"/>
  <c r="AN272" i="13"/>
  <c r="X48" i="10"/>
  <c r="AK272" i="13"/>
  <c r="AF48" i="10"/>
  <c r="BI272" i="13"/>
  <c r="R48" i="10"/>
  <c r="S272" i="13"/>
  <c r="AK48" i="10"/>
  <c r="BX272" i="13"/>
  <c r="BG270" i="13"/>
  <c r="BY270" i="13"/>
  <c r="CW270" i="13"/>
  <c r="AS48" i="10"/>
  <c r="BV270" i="13"/>
  <c r="CH270" i="13"/>
  <c r="AN48" i="10"/>
  <c r="N270" i="13"/>
  <c r="P48" i="10"/>
  <c r="W270" i="13"/>
  <c r="S48" i="10"/>
  <c r="BM270" i="14"/>
  <c r="AO270" i="14"/>
  <c r="W270" i="14"/>
  <c r="BV270" i="14"/>
  <c r="DC270" i="14"/>
  <c r="CQ270" i="14"/>
  <c r="CT270" i="14"/>
  <c r="Z270" i="14"/>
  <c r="BD270" i="14"/>
  <c r="CB270" i="14"/>
  <c r="BG270" i="14"/>
  <c r="H270" i="14"/>
  <c r="I270" i="14" s="1"/>
  <c r="L270" i="14" s="1"/>
  <c r="G271" i="14"/>
  <c r="S52" i="9" s="1"/>
  <c r="AX270" i="14"/>
  <c r="AC270" i="14"/>
  <c r="CZ270" i="14"/>
  <c r="CE270" i="14"/>
  <c r="BJ270" i="14"/>
  <c r="N270" i="14"/>
  <c r="AU270" i="14"/>
  <c r="AL270" i="14"/>
  <c r="BS270" i="14"/>
  <c r="AF270" i="14"/>
  <c r="CN270" i="14"/>
  <c r="BP270" i="14"/>
  <c r="AI270" i="14"/>
  <c r="DF270" i="14"/>
  <c r="BY270" i="14"/>
  <c r="O18" i="14"/>
  <c r="Q270" i="14"/>
  <c r="CK270" i="14"/>
  <c r="CH270" i="14"/>
  <c r="K270" i="13"/>
  <c r="AF270" i="13"/>
  <c r="BS270" i="13"/>
  <c r="T270" i="13"/>
  <c r="CT270" i="13"/>
  <c r="DC270" i="13"/>
  <c r="BA270" i="13"/>
  <c r="Q270" i="13"/>
  <c r="BM270" i="13"/>
  <c r="Z270" i="13"/>
  <c r="CE270" i="13"/>
  <c r="DF270" i="13"/>
  <c r="CN270" i="13"/>
  <c r="AL270" i="13"/>
  <c r="BP270" i="13"/>
  <c r="AU270" i="13"/>
  <c r="AI270" i="13"/>
  <c r="BJ270" i="13"/>
  <c r="CB270" i="13"/>
  <c r="CZ270" i="13"/>
  <c r="CK270" i="13"/>
  <c r="BD270" i="13"/>
  <c r="CQ270" i="13"/>
  <c r="AO270" i="13"/>
  <c r="H270" i="13"/>
  <c r="I270" i="13" s="1"/>
  <c r="G271" i="13"/>
  <c r="AR270" i="13"/>
  <c r="AC270" i="13"/>
  <c r="AX270" i="13"/>
  <c r="R18" i="14" l="1"/>
  <c r="U18" i="14" s="1"/>
  <c r="X18" i="14" s="1"/>
  <c r="AA18" i="14" s="1"/>
  <c r="AD18" i="14" s="1"/>
  <c r="AG18" i="14" s="1"/>
  <c r="AJ18" i="14" s="1"/>
  <c r="AM18" i="14" s="1"/>
  <c r="AP18" i="14" s="1"/>
  <c r="AS18" i="14" s="1"/>
  <c r="AV18" i="14" s="1"/>
  <c r="AY18" i="14" s="1"/>
  <c r="BB18" i="14" s="1"/>
  <c r="BE18" i="14" s="1"/>
  <c r="BH18" i="14" s="1"/>
  <c r="BK18" i="14" s="1"/>
  <c r="BN18" i="14" s="1"/>
  <c r="BQ18" i="14" s="1"/>
  <c r="BT18" i="14" s="1"/>
  <c r="BW18" i="14" s="1"/>
  <c r="BZ18" i="14" s="1"/>
  <c r="CC18" i="14" s="1"/>
  <c r="CF18" i="14" s="1"/>
  <c r="CI18" i="14" s="1"/>
  <c r="CL18" i="14" s="1"/>
  <c r="CO18" i="14" s="1"/>
  <c r="CR18" i="14" s="1"/>
  <c r="CU18" i="14" s="1"/>
  <c r="CX18" i="14" s="1"/>
  <c r="DA18" i="14" s="1"/>
  <c r="DD18" i="14" s="1"/>
  <c r="DG18" i="14" s="1"/>
  <c r="DJ18" i="14" s="1"/>
  <c r="DK270" i="14"/>
  <c r="DL270" i="14" s="1"/>
  <c r="DL18" i="14"/>
  <c r="DM18" i="14"/>
  <c r="C9" i="10" s="1"/>
  <c r="N49" i="10"/>
  <c r="G272" i="13"/>
  <c r="G272" i="14"/>
  <c r="J271" i="14"/>
  <c r="S53" i="9" s="1"/>
  <c r="O270" i="14"/>
  <c r="R270" i="14" s="1"/>
  <c r="U270" i="14" s="1"/>
  <c r="X270" i="14" s="1"/>
  <c r="AA270" i="14" s="1"/>
  <c r="AD270" i="14" s="1"/>
  <c r="AG270" i="14" s="1"/>
  <c r="AJ270" i="14" s="1"/>
  <c r="AM270" i="14" s="1"/>
  <c r="AP270" i="14" s="1"/>
  <c r="AS270" i="14" s="1"/>
  <c r="AV270" i="14" s="1"/>
  <c r="AY270" i="14" s="1"/>
  <c r="BB270" i="14" s="1"/>
  <c r="BE270" i="14" s="1"/>
  <c r="BH270" i="14" s="1"/>
  <c r="BK270" i="14" s="1"/>
  <c r="BN270" i="14" s="1"/>
  <c r="BQ270" i="14" s="1"/>
  <c r="BT270" i="14" s="1"/>
  <c r="BW270" i="14" s="1"/>
  <c r="BZ270" i="14" s="1"/>
  <c r="CC270" i="14" s="1"/>
  <c r="CF270" i="14" s="1"/>
  <c r="CI270" i="14" s="1"/>
  <c r="CL270" i="14" s="1"/>
  <c r="CO270" i="14" s="1"/>
  <c r="CR270" i="14" s="1"/>
  <c r="CU270" i="14" s="1"/>
  <c r="CX270" i="14" s="1"/>
  <c r="DA270" i="14" s="1"/>
  <c r="DD270" i="14" s="1"/>
  <c r="DG270" i="14" s="1"/>
  <c r="J271" i="13"/>
  <c r="J272" i="13" s="1"/>
  <c r="L270" i="13"/>
  <c r="O270" i="13" s="1"/>
  <c r="R270" i="13" s="1"/>
  <c r="U270" i="13" s="1"/>
  <c r="X270" i="13" s="1"/>
  <c r="AA270" i="13" s="1"/>
  <c r="AD270" i="13" s="1"/>
  <c r="AG270" i="13" s="1"/>
  <c r="AJ270" i="13" s="1"/>
  <c r="AM270" i="13" s="1"/>
  <c r="AP270" i="13" s="1"/>
  <c r="AS270" i="13" s="1"/>
  <c r="AV270" i="13" s="1"/>
  <c r="AY270" i="13" s="1"/>
  <c r="BB270" i="13" s="1"/>
  <c r="BE270" i="13" s="1"/>
  <c r="BH270" i="13" s="1"/>
  <c r="BK270" i="13" s="1"/>
  <c r="BN270" i="13" s="1"/>
  <c r="BQ270" i="13" s="1"/>
  <c r="BT270" i="13" s="1"/>
  <c r="BW270" i="13" s="1"/>
  <c r="BZ270" i="13" s="1"/>
  <c r="CC270" i="13" s="1"/>
  <c r="CF270" i="13" s="1"/>
  <c r="CI270" i="13" s="1"/>
  <c r="CL270" i="13" s="1"/>
  <c r="CO270" i="13" s="1"/>
  <c r="CR270" i="13" s="1"/>
  <c r="CU270" i="13" s="1"/>
  <c r="CX270" i="13" s="1"/>
  <c r="DA270" i="13" s="1"/>
  <c r="DD270" i="13" s="1"/>
  <c r="DG270" i="13" s="1"/>
  <c r="DH273" i="13" l="1"/>
  <c r="CA273" i="13"/>
  <c r="BI273" i="13"/>
  <c r="CP273" i="13"/>
  <c r="AT273" i="13"/>
  <c r="AH273" i="13"/>
  <c r="Y273" i="13"/>
  <c r="AW273" i="13"/>
  <c r="BR273" i="13"/>
  <c r="AK273" i="13"/>
  <c r="V273" i="13"/>
  <c r="AQ273" i="13"/>
  <c r="DE273" i="13"/>
  <c r="G273" i="13"/>
  <c r="J273" i="13"/>
  <c r="CM273" i="13"/>
  <c r="P273" i="13"/>
  <c r="DB273" i="13"/>
  <c r="BU273" i="13"/>
  <c r="CJ273" i="13"/>
  <c r="AN273" i="13"/>
  <c r="S273" i="13"/>
  <c r="CY273" i="13"/>
  <c r="AE273" i="13"/>
  <c r="AB273" i="13"/>
  <c r="CD273" i="13"/>
  <c r="AZ273" i="13"/>
  <c r="BC273" i="13"/>
  <c r="BL273" i="13"/>
  <c r="M273" i="13"/>
  <c r="BF273" i="13"/>
  <c r="CV273" i="13"/>
  <c r="CG273" i="13"/>
  <c r="CS273" i="13"/>
  <c r="BO273" i="13"/>
  <c r="BX273" i="13"/>
  <c r="O49" i="10"/>
  <c r="J272" i="14"/>
  <c r="M271" i="14"/>
  <c r="M271" i="13"/>
  <c r="A17" i="11"/>
  <c r="B12" i="12" s="1"/>
  <c r="P49" i="10" l="1"/>
  <c r="M272" i="14"/>
  <c r="P271" i="14"/>
  <c r="P271" i="13"/>
  <c r="Q49" i="10" s="1"/>
  <c r="B10" i="12"/>
  <c r="A32" i="12" s="1"/>
  <c r="B8" i="12"/>
  <c r="F28" i="11"/>
  <c r="A28" i="11"/>
  <c r="A22" i="11"/>
  <c r="P272" i="14" l="1"/>
  <c r="S271" i="14"/>
  <c r="V271" i="14" s="1"/>
  <c r="Y271" i="14" s="1"/>
  <c r="AB271" i="14" s="1"/>
  <c r="AE271" i="14" s="1"/>
  <c r="AH271" i="14" s="1"/>
  <c r="AK271" i="14" s="1"/>
  <c r="AN271" i="14" s="1"/>
  <c r="AQ271" i="14" s="1"/>
  <c r="AT271" i="14" s="1"/>
  <c r="AW271" i="14" s="1"/>
  <c r="AZ271" i="14" s="1"/>
  <c r="BC271" i="14" s="1"/>
  <c r="BF271" i="14" s="1"/>
  <c r="BI271" i="14" s="1"/>
  <c r="BL271" i="14" s="1"/>
  <c r="BO271" i="14" s="1"/>
  <c r="BR271" i="14" s="1"/>
  <c r="BU271" i="14" s="1"/>
  <c r="BX271" i="14" s="1"/>
  <c r="CA271" i="14" s="1"/>
  <c r="CD271" i="14" s="1"/>
  <c r="CG271" i="14" s="1"/>
  <c r="CJ271" i="14" s="1"/>
  <c r="CM271" i="14" s="1"/>
  <c r="CP271" i="14" s="1"/>
  <c r="CS271" i="14" s="1"/>
  <c r="CV271" i="14" s="1"/>
  <c r="CY271" i="14" s="1"/>
  <c r="DB271" i="14" s="1"/>
  <c r="DE271" i="14" s="1"/>
  <c r="DH271" i="14" s="1"/>
  <c r="DK271" i="14" s="1"/>
  <c r="K22" i="10"/>
  <c r="S271" i="13"/>
  <c r="R49" i="10" s="1"/>
  <c r="V271" i="13" l="1"/>
  <c r="Y271" i="13" l="1"/>
  <c r="S49" i="10"/>
  <c r="O15" i="10"/>
  <c r="L14" i="10"/>
  <c r="O7" i="10"/>
  <c r="L6" i="10"/>
  <c r="AB271" i="13" l="1"/>
  <c r="T49" i="10"/>
  <c r="N7" i="10"/>
  <c r="N15" i="10"/>
  <c r="AE271" i="13" l="1"/>
  <c r="U49" i="10"/>
  <c r="O12" i="10"/>
  <c r="O4" i="10"/>
  <c r="AH271" i="13" l="1"/>
  <c r="V49" i="10"/>
  <c r="F18" i="11"/>
  <c r="L2" i="12" s="1"/>
  <c r="H26" i="12" s="1"/>
  <c r="A18" i="11"/>
  <c r="Y47" i="9"/>
  <c r="AB47" i="9" s="1"/>
  <c r="Y45" i="9"/>
  <c r="AB45" i="9" s="1"/>
  <c r="Y44" i="9"/>
  <c r="AB44" i="9" s="1"/>
  <c r="Y43" i="9"/>
  <c r="AB43" i="9" s="1"/>
  <c r="Y42" i="9"/>
  <c r="AB42" i="9" s="1"/>
  <c r="Y41" i="9"/>
  <c r="AB41" i="9" s="1"/>
  <c r="Y40" i="9"/>
  <c r="AB40" i="9" s="1"/>
  <c r="Y39" i="9"/>
  <c r="Y38" i="9"/>
  <c r="AB38" i="9" s="1"/>
  <c r="U33" i="9"/>
  <c r="U28" i="9" s="1"/>
  <c r="J29" i="9" s="1"/>
  <c r="L34" i="10" s="1"/>
  <c r="AC24" i="9"/>
  <c r="AC20" i="9"/>
  <c r="S20" i="9"/>
  <c r="AK271" i="13" l="1"/>
  <c r="W49" i="10"/>
  <c r="O14" i="10"/>
  <c r="O11" i="10" s="1"/>
  <c r="O6" i="10"/>
  <c r="H21" i="9"/>
  <c r="AB39" i="9"/>
  <c r="AN271" i="13" l="1"/>
  <c r="X49" i="10"/>
  <c r="N14" i="10"/>
  <c r="N6" i="10"/>
  <c r="O5" i="10" s="1"/>
  <c r="O3" i="10"/>
  <c r="AC25" i="9"/>
  <c r="N3" i="10"/>
  <c r="N4" i="10" s="1"/>
  <c r="AC29" i="9"/>
  <c r="O13" i="10"/>
  <c r="N11" i="10"/>
  <c r="N12" i="10" s="1"/>
  <c r="O52" i="9"/>
  <c r="AC21" i="9"/>
  <c r="S21" i="9"/>
  <c r="AQ271" i="13" l="1"/>
  <c r="Y49" i="10"/>
  <c r="I23" i="10"/>
  <c r="AT271" i="13" l="1"/>
  <c r="Z49" i="10"/>
  <c r="S72" i="9"/>
  <c r="AH50" i="10" s="1"/>
  <c r="S64" i="9"/>
  <c r="Z50" i="10" s="1"/>
  <c r="S60" i="9"/>
  <c r="V50" i="10" s="1"/>
  <c r="S75" i="9"/>
  <c r="AK50" i="10" s="1"/>
  <c r="S61" i="9"/>
  <c r="W50" i="10" s="1"/>
  <c r="S58" i="9"/>
  <c r="T50" i="10" s="1"/>
  <c r="R50" i="10"/>
  <c r="S65" i="9"/>
  <c r="AA50" i="10" s="1"/>
  <c r="S78" i="9"/>
  <c r="AN50" i="10" s="1"/>
  <c r="S74" i="9"/>
  <c r="AJ50" i="10" s="1"/>
  <c r="S67" i="9"/>
  <c r="AC50" i="10" s="1"/>
  <c r="S62" i="9"/>
  <c r="X50" i="10" s="1"/>
  <c r="S73" i="9"/>
  <c r="AI50" i="10" s="1"/>
  <c r="S82" i="9"/>
  <c r="AR50" i="10" s="1"/>
  <c r="S80" i="9"/>
  <c r="AP50" i="10" s="1"/>
  <c r="S83" i="9"/>
  <c r="AS50" i="10" s="1"/>
  <c r="P50" i="10"/>
  <c r="S77" i="9"/>
  <c r="AM50" i="10" s="1"/>
  <c r="S69" i="9"/>
  <c r="AE50" i="10" s="1"/>
  <c r="S81" i="9"/>
  <c r="AQ50" i="10" s="1"/>
  <c r="S76" i="9"/>
  <c r="AL50" i="10" s="1"/>
  <c r="S66" i="9"/>
  <c r="AB50" i="10" s="1"/>
  <c r="S57" i="9"/>
  <c r="S50" i="10" s="1"/>
  <c r="S79" i="9"/>
  <c r="AO50" i="10" s="1"/>
  <c r="S86" i="9"/>
  <c r="AV50" i="10" s="1"/>
  <c r="S70" i="9"/>
  <c r="AF50" i="10" s="1"/>
  <c r="S63" i="9"/>
  <c r="Y50" i="10" s="1"/>
  <c r="S59" i="9"/>
  <c r="U50" i="10" s="1"/>
  <c r="S71" i="9"/>
  <c r="AG50" i="10" s="1"/>
  <c r="S68" i="9"/>
  <c r="AD50" i="10" s="1"/>
  <c r="S85" i="9"/>
  <c r="AU50" i="10" s="1"/>
  <c r="Q50" i="10"/>
  <c r="A16" i="12" s="1"/>
  <c r="S84" i="9"/>
  <c r="AT50" i="10" s="1"/>
  <c r="S87" i="9"/>
  <c r="AW50" i="10" s="1"/>
  <c r="AW271" i="13" l="1"/>
  <c r="AA49" i="10"/>
  <c r="M79" i="9"/>
  <c r="M71" i="9"/>
  <c r="M57" i="9"/>
  <c r="M54" i="9"/>
  <c r="M67" i="9"/>
  <c r="M61" i="9"/>
  <c r="M83" i="9"/>
  <c r="M75" i="9"/>
  <c r="M77" i="9"/>
  <c r="M58" i="9"/>
  <c r="M74" i="9"/>
  <c r="M68" i="9"/>
  <c r="M56" i="9"/>
  <c r="M62" i="9"/>
  <c r="M59" i="9"/>
  <c r="M66" i="9"/>
  <c r="M63" i="9"/>
  <c r="M76" i="9"/>
  <c r="M80" i="9"/>
  <c r="M78" i="9"/>
  <c r="M60" i="9"/>
  <c r="M55" i="9"/>
  <c r="M70" i="9"/>
  <c r="M81" i="9"/>
  <c r="M82" i="9"/>
  <c r="M65" i="9"/>
  <c r="M64" i="9"/>
  <c r="M85" i="9"/>
  <c r="M86" i="9"/>
  <c r="M69" i="9"/>
  <c r="M73" i="9"/>
  <c r="M72" i="9"/>
  <c r="M84" i="9"/>
  <c r="M87" i="9"/>
  <c r="AZ271" i="13" l="1"/>
  <c r="AB49" i="10"/>
  <c r="N50" i="10"/>
  <c r="BC271" i="13" l="1"/>
  <c r="AC49" i="10"/>
  <c r="O50" i="10"/>
  <c r="AA52" i="9"/>
  <c r="M52" i="9"/>
  <c r="BF271" i="13" l="1"/>
  <c r="AD49" i="10"/>
  <c r="N51" i="10"/>
  <c r="M53" i="9"/>
  <c r="Y53" i="9"/>
  <c r="AC52" i="9"/>
  <c r="Q52" i="9"/>
  <c r="BI271" i="13" l="1"/>
  <c r="AE49" i="10"/>
  <c r="AA53" i="9"/>
  <c r="O53" i="9"/>
  <c r="BL271" i="13" l="1"/>
  <c r="AF49" i="10"/>
  <c r="AC53" i="9"/>
  <c r="Y54" i="9"/>
  <c r="Q53" i="9"/>
  <c r="BO271" i="13" l="1"/>
  <c r="AG49" i="10"/>
  <c r="AA54" i="9"/>
  <c r="O54" i="9"/>
  <c r="BR271" i="13" l="1"/>
  <c r="AH49" i="10"/>
  <c r="AC54" i="9"/>
  <c r="P51" i="10" s="1"/>
  <c r="Q54" i="9"/>
  <c r="Y55" i="9"/>
  <c r="BU271" i="13" l="1"/>
  <c r="AI49" i="10"/>
  <c r="AA55" i="9"/>
  <c r="M27" i="10" s="1"/>
  <c r="O55" i="9"/>
  <c r="L35" i="10" l="1"/>
  <c r="P28" i="10"/>
  <c r="I30" i="10"/>
  <c r="M30" i="10" s="1"/>
  <c r="BX271" i="13"/>
  <c r="AJ49" i="10"/>
  <c r="AC55" i="9"/>
  <c r="Q51" i="10" s="1"/>
  <c r="Q55" i="9"/>
  <c r="I22" i="10" s="1"/>
  <c r="K23" i="10" s="1"/>
  <c r="Y56" i="9"/>
  <c r="L37" i="10" l="1"/>
  <c r="P35" i="10" s="1"/>
  <c r="L36" i="10"/>
  <c r="P34" i="10"/>
  <c r="CA271" i="13"/>
  <c r="AK49" i="10"/>
  <c r="AA56" i="9"/>
  <c r="O56" i="9"/>
  <c r="CD271" i="13" l="1"/>
  <c r="AL49" i="10"/>
  <c r="AC56" i="9"/>
  <c r="Q56" i="9"/>
  <c r="Y57" i="9"/>
  <c r="CG271" i="13" l="1"/>
  <c r="AM49" i="10"/>
  <c r="AA57" i="9"/>
  <c r="O57" i="9"/>
  <c r="CJ271" i="13" l="1"/>
  <c r="AN49" i="10"/>
  <c r="AC57" i="9"/>
  <c r="Q57" i="9"/>
  <c r="Y58" i="9"/>
  <c r="CM271" i="13" l="1"/>
  <c r="AO49" i="10"/>
  <c r="AA58" i="9"/>
  <c r="O58" i="9"/>
  <c r="CP271" i="13" l="1"/>
  <c r="AP49" i="10"/>
  <c r="AC58" i="9"/>
  <c r="Q58" i="9"/>
  <c r="Y59" i="9"/>
  <c r="CS271" i="13" l="1"/>
  <c r="AQ49" i="10"/>
  <c r="AA59" i="9"/>
  <c r="O59" i="9"/>
  <c r="CV271" i="13" l="1"/>
  <c r="AR49" i="10"/>
  <c r="AC59" i="9"/>
  <c r="Q59" i="9"/>
  <c r="Y60" i="9"/>
  <c r="CY271" i="13" l="1"/>
  <c r="AS49" i="10"/>
  <c r="AA60" i="9"/>
  <c r="O60" i="9"/>
  <c r="DB271" i="13" l="1"/>
  <c r="AT49" i="10"/>
  <c r="AC60" i="9"/>
  <c r="Q60" i="9"/>
  <c r="Y61" i="9"/>
  <c r="DE271" i="13" l="1"/>
  <c r="DH271" i="13" s="1"/>
  <c r="AU49" i="10"/>
  <c r="AA61" i="9"/>
  <c r="O61" i="9"/>
  <c r="AW49" i="10" l="1"/>
  <c r="AV49" i="10"/>
  <c r="AC61" i="9"/>
  <c r="Y62" i="9"/>
  <c r="Q61" i="9"/>
  <c r="AA62" i="9" l="1"/>
  <c r="O62" i="9"/>
  <c r="AC62" i="9" l="1"/>
  <c r="Q62" i="9"/>
  <c r="Y63" i="9"/>
  <c r="AA63" i="9" l="1"/>
  <c r="O63" i="9"/>
  <c r="AC63" i="9" l="1"/>
  <c r="Q63" i="9"/>
  <c r="Y64" i="9"/>
  <c r="AA64" i="9" l="1"/>
  <c r="O64" i="9"/>
  <c r="AC64" i="9" l="1"/>
  <c r="Q64" i="9"/>
  <c r="Y65" i="9"/>
  <c r="AA65" i="9" l="1"/>
  <c r="O65" i="9"/>
  <c r="AC65" i="9" l="1"/>
  <c r="Y66" i="9"/>
  <c r="Q65" i="9"/>
  <c r="AA66" i="9" l="1"/>
  <c r="O66" i="9"/>
  <c r="AC66" i="9" l="1"/>
  <c r="Q66" i="9"/>
  <c r="Y67" i="9"/>
  <c r="AA67" i="9" l="1"/>
  <c r="O67" i="9"/>
  <c r="AC67" i="9" l="1"/>
  <c r="Q67" i="9"/>
  <c r="Y68" i="9"/>
  <c r="AA68" i="9" l="1"/>
  <c r="O68" i="9"/>
  <c r="AC68" i="9" l="1"/>
  <c r="Q68" i="9"/>
  <c r="Y69" i="9"/>
  <c r="AA69" i="9" l="1"/>
  <c r="O69" i="9"/>
  <c r="AC69" i="9" l="1"/>
  <c r="Q69" i="9"/>
  <c r="Y70" i="9"/>
  <c r="O70" i="9" l="1"/>
  <c r="AA70" i="9"/>
  <c r="AC70" i="9" l="1"/>
  <c r="Q70" i="9"/>
  <c r="Y71" i="9"/>
  <c r="O71" i="9" l="1"/>
  <c r="AA71" i="9"/>
  <c r="AC71" i="9" l="1"/>
  <c r="Y72" i="9"/>
  <c r="Q71" i="9"/>
  <c r="O72" i="9" l="1"/>
  <c r="AA72" i="9"/>
  <c r="AC72" i="9" l="1"/>
  <c r="Q72" i="9"/>
  <c r="Y73" i="9"/>
  <c r="O73" i="9" l="1"/>
  <c r="AA73" i="9"/>
  <c r="AC73" i="9" l="1"/>
  <c r="Y74" i="9"/>
  <c r="Q73" i="9"/>
  <c r="AA74" i="9" l="1"/>
  <c r="O74" i="9"/>
  <c r="AC74" i="9" l="1"/>
  <c r="Q74" i="9"/>
  <c r="Y75" i="9"/>
  <c r="AA75" i="9" l="1"/>
  <c r="O75" i="9"/>
  <c r="AC75" i="9" l="1"/>
  <c r="Y76" i="9"/>
  <c r="Q75" i="9"/>
  <c r="O76" i="9" l="1"/>
  <c r="AA76" i="9"/>
  <c r="AC76" i="9" l="1"/>
  <c r="Q76" i="9"/>
  <c r="Y77" i="9"/>
  <c r="O77" i="9" l="1"/>
  <c r="AA77" i="9"/>
  <c r="AC77" i="9" l="1"/>
  <c r="Q77" i="9"/>
  <c r="Y78" i="9"/>
  <c r="O78" i="9" l="1"/>
  <c r="AA78" i="9"/>
  <c r="AC78" i="9" l="1"/>
  <c r="Q78" i="9"/>
  <c r="Y79" i="9"/>
  <c r="AA79" i="9" l="1"/>
  <c r="O79" i="9"/>
  <c r="AC79" i="9" l="1"/>
  <c r="Q79" i="9"/>
  <c r="Y80" i="9"/>
  <c r="O80" i="9" l="1"/>
  <c r="AA80" i="9"/>
  <c r="AC80" i="9" l="1"/>
  <c r="Y81" i="9"/>
  <c r="Q80" i="9"/>
  <c r="O81" i="9" l="1"/>
  <c r="AA81" i="9"/>
  <c r="AC81" i="9" l="1"/>
  <c r="Q81" i="9"/>
  <c r="Y82" i="9"/>
  <c r="O82" i="9" l="1"/>
  <c r="AA82" i="9"/>
  <c r="AC82" i="9" l="1"/>
  <c r="Y83" i="9"/>
  <c r="Q82" i="9"/>
  <c r="AA83" i="9" l="1"/>
  <c r="O83" i="9"/>
  <c r="AC83" i="9" l="1"/>
  <c r="Y84" i="9"/>
  <c r="Q83" i="9"/>
  <c r="O84" i="9" l="1"/>
  <c r="AA84" i="9"/>
  <c r="AC84" i="9" l="1"/>
  <c r="Y85" i="9"/>
  <c r="Q84" i="9"/>
  <c r="O85" i="9" l="1"/>
  <c r="AA85" i="9"/>
  <c r="AC85" i="9" l="1"/>
  <c r="Y86" i="9"/>
  <c r="Q85" i="9"/>
  <c r="O86" i="9" l="1"/>
  <c r="AA86" i="9"/>
  <c r="Y87" i="9" l="1"/>
  <c r="Q86" i="9"/>
  <c r="AC86" i="9"/>
  <c r="O87" i="9" l="1"/>
  <c r="AA87" i="9"/>
  <c r="AC87" i="9" l="1"/>
  <c r="Q87" i="9"/>
</calcChain>
</file>

<file path=xl/sharedStrings.xml><?xml version="1.0" encoding="utf-8"?>
<sst xmlns="http://schemas.openxmlformats.org/spreadsheetml/2006/main" count="1103" uniqueCount="452">
  <si>
    <t>SERVIÇOS PRELIMINARES</t>
  </si>
  <si>
    <t>1.1</t>
  </si>
  <si>
    <t>1.2</t>
  </si>
  <si>
    <t>1.3</t>
  </si>
  <si>
    <t>1.4</t>
  </si>
  <si>
    <t>ADMINISTRAÇÃO DA OBRA</t>
  </si>
  <si>
    <t>FUNDAÇÕES E ESTRUTURAS</t>
  </si>
  <si>
    <t>3.1</t>
  </si>
  <si>
    <t>3.1.1</t>
  </si>
  <si>
    <t>3.1.1.1</t>
  </si>
  <si>
    <t>3.1.2</t>
  </si>
  <si>
    <t>3.1.2.1</t>
  </si>
  <si>
    <t>3.1.3</t>
  </si>
  <si>
    <t>BLOCOS DE FUNDAÇÃO</t>
  </si>
  <si>
    <t>3.2</t>
  </si>
  <si>
    <t>3.2.1</t>
  </si>
  <si>
    <t>PILARES</t>
  </si>
  <si>
    <t>3.2.1.1</t>
  </si>
  <si>
    <t>3.2.1.2</t>
  </si>
  <si>
    <t>3.2.1.3</t>
  </si>
  <si>
    <t>3.2.2</t>
  </si>
  <si>
    <t>3.2.3.1</t>
  </si>
  <si>
    <t>3.2.3.2</t>
  </si>
  <si>
    <t>ARQUITETURA E ELEMENTOS DE URBANISMO</t>
  </si>
  <si>
    <t>4.1</t>
  </si>
  <si>
    <t>PISOS</t>
  </si>
  <si>
    <t>4.1.1</t>
  </si>
  <si>
    <t>4.1.1.1</t>
  </si>
  <si>
    <t>4.1.1.2</t>
  </si>
  <si>
    <t>4.1.2</t>
  </si>
  <si>
    <t>4.1.2.1</t>
  </si>
  <si>
    <t>4.1.2.2</t>
  </si>
  <si>
    <t>4.1.2.3</t>
  </si>
  <si>
    <t>4.1.2.4</t>
  </si>
  <si>
    <t>4.1.2.5</t>
  </si>
  <si>
    <t>4.2</t>
  </si>
  <si>
    <t>4.2.1</t>
  </si>
  <si>
    <t>4.2.3</t>
  </si>
  <si>
    <t>4.2.4</t>
  </si>
  <si>
    <t>4.2.5</t>
  </si>
  <si>
    <t>4.3</t>
  </si>
  <si>
    <t>4.3.1</t>
  </si>
  <si>
    <t>4.3.1.1</t>
  </si>
  <si>
    <t>4.3.1.2</t>
  </si>
  <si>
    <t>4.3.1.3</t>
  </si>
  <si>
    <t>4.3.2</t>
  </si>
  <si>
    <t>4.3.2.1</t>
  </si>
  <si>
    <t>4.4</t>
  </si>
  <si>
    <t>4.4.1</t>
  </si>
  <si>
    <t>4.4.1.1</t>
  </si>
  <si>
    <t>4.4.1.2</t>
  </si>
  <si>
    <t>4.5</t>
  </si>
  <si>
    <t>4.5.1</t>
  </si>
  <si>
    <t>4.5.1.1</t>
  </si>
  <si>
    <t>4.5.1.2</t>
  </si>
  <si>
    <t>4.5.2</t>
  </si>
  <si>
    <t>INSTALAÇÕES HIDROSSANITARIAS</t>
  </si>
  <si>
    <t>5.1</t>
  </si>
  <si>
    <t>INSTALAÇOES ELETRICAS E ELETRONICAS</t>
  </si>
  <si>
    <t>6.1</t>
  </si>
  <si>
    <t>EQUIPAMENTOS - INSTALAÇÕES MECÂNICAS E UTILIDADES</t>
  </si>
  <si>
    <t>7.1</t>
  </si>
  <si>
    <t>PREVENÇÃO DE COMBATE A INCENDIO</t>
  </si>
  <si>
    <t>8.1</t>
  </si>
  <si>
    <t>SERVIÇOS COMPLEMENTARES</t>
  </si>
  <si>
    <t>9.1</t>
  </si>
  <si>
    <t>USINA FOTOVOLTAICA</t>
  </si>
  <si>
    <t>10.1</t>
  </si>
  <si>
    <t>Construção da Nova Sede da Justiça Federal em Juazeiro do Norte/CE</t>
  </si>
  <si>
    <t>Consórcio Juazeiro do Norte</t>
  </si>
  <si>
    <t>Contratada:</t>
  </si>
  <si>
    <t>Objeto:</t>
  </si>
  <si>
    <t>62.009.288/0001-12</t>
  </si>
  <si>
    <t>Acumulado</t>
  </si>
  <si>
    <t>RESUMO MEDIÇÕES</t>
  </si>
  <si>
    <t>Saldo a medir (R$)</t>
  </si>
  <si>
    <t>Medido (R$)</t>
  </si>
  <si>
    <t>% do mês</t>
  </si>
  <si>
    <t>% acumulado</t>
  </si>
  <si>
    <t>3.2.1.1.1</t>
  </si>
  <si>
    <t>3.2.1.1.2</t>
  </si>
  <si>
    <t>3.2.1.2.1</t>
  </si>
  <si>
    <t>3.2.1.2.2</t>
  </si>
  <si>
    <t>3.2.1.3.1</t>
  </si>
  <si>
    <t>3.2.1.3.2</t>
  </si>
  <si>
    <t>4.1.1.3</t>
  </si>
  <si>
    <t>4.1.1.4</t>
  </si>
  <si>
    <t>4.2.1.1</t>
  </si>
  <si>
    <t>4.2.1.2</t>
  </si>
  <si>
    <t>4.2.1.3</t>
  </si>
  <si>
    <t>4.3.2.2</t>
  </si>
  <si>
    <t>4.3.2.3</t>
  </si>
  <si>
    <t>4.3.2.4</t>
  </si>
  <si>
    <t>4.3.3</t>
  </si>
  <si>
    <t>4.5.1.3</t>
  </si>
  <si>
    <t>ESTACIONAMENTO</t>
  </si>
  <si>
    <t>5.2</t>
  </si>
  <si>
    <t>5.3</t>
  </si>
  <si>
    <t>5.4</t>
  </si>
  <si>
    <t>6.2</t>
  </si>
  <si>
    <t>6.3</t>
  </si>
  <si>
    <t>6.4</t>
  </si>
  <si>
    <t>6.5</t>
  </si>
  <si>
    <t>6.6</t>
  </si>
  <si>
    <t>6.7</t>
  </si>
  <si>
    <t>6.8</t>
  </si>
  <si>
    <t>6.9</t>
  </si>
  <si>
    <t>6.10</t>
  </si>
  <si>
    <t>6.11</t>
  </si>
  <si>
    <t>6.12</t>
  </si>
  <si>
    <t>6.13</t>
  </si>
  <si>
    <t>6.14</t>
  </si>
  <si>
    <t>6.15</t>
  </si>
  <si>
    <t>6.16</t>
  </si>
  <si>
    <t>7.2</t>
  </si>
  <si>
    <t>7.3</t>
  </si>
  <si>
    <t>7.4</t>
  </si>
  <si>
    <t>7.5</t>
  </si>
  <si>
    <t>7.6</t>
  </si>
  <si>
    <t>7.7</t>
  </si>
  <si>
    <t>7.8</t>
  </si>
  <si>
    <t>8.2</t>
  </si>
  <si>
    <t>8.3</t>
  </si>
  <si>
    <t>8.4</t>
  </si>
  <si>
    <t>8.5</t>
  </si>
  <si>
    <t>ITEM</t>
  </si>
  <si>
    <t>DESCRIÇÃO</t>
  </si>
  <si>
    <t>2</t>
  </si>
  <si>
    <t>4</t>
  </si>
  <si>
    <t>RELATÓRIO DE CONTROLE DO CONTRATO</t>
  </si>
  <si>
    <t>INFORMAÇÕES DO CONTRATO</t>
  </si>
  <si>
    <t>OBJETO:</t>
  </si>
  <si>
    <t>ENDEREÇO:</t>
  </si>
  <si>
    <t xml:space="preserve">Nº DO CONTRATO: </t>
  </si>
  <si>
    <t>CONCORRÊNCIA PÚBLICA:</t>
  </si>
  <si>
    <t>CNO DA OBRA:</t>
  </si>
  <si>
    <t>SECRETARIA GESTORA:</t>
  </si>
  <si>
    <t xml:space="preserve">EMPRESA CONTRATADA: </t>
  </si>
  <si>
    <t xml:space="preserve">CNPJ.: </t>
  </si>
  <si>
    <t>RECURSO:</t>
  </si>
  <si>
    <t>ÓRGÃO CONCEDENTE:</t>
  </si>
  <si>
    <t>Nº CONVÊNIO:</t>
  </si>
  <si>
    <t>PT</t>
  </si>
  <si>
    <t>GESTOR DO CONTRATO:</t>
  </si>
  <si>
    <t>FISCAL DO CONTRATO:</t>
  </si>
  <si>
    <t>FISCAL DA OBRA:</t>
  </si>
  <si>
    <t>ENG. CIVIL</t>
  </si>
  <si>
    <t>ENG. ELETRICISTA</t>
  </si>
  <si>
    <t>FISCAL RESERVA:</t>
  </si>
  <si>
    <t>VALOR DO CONTRATO</t>
  </si>
  <si>
    <t>VALOR INICIAL DO CONTRATO:</t>
  </si>
  <si>
    <t>VALOR DE REPASSE:</t>
  </si>
  <si>
    <t>VALOR DE CONTRAPARTIDA:</t>
  </si>
  <si>
    <t>VALOR ATUAL DO CONTRATO:</t>
  </si>
  <si>
    <t>PRAZO DE VIGÊNCIA DO CONTRATO</t>
  </si>
  <si>
    <t xml:space="preserve">DATA DA ASSINATURA DO CONTRATO: </t>
  </si>
  <si>
    <t>PERÍODO DE VIGÊNCIA DO CONTRATO:</t>
  </si>
  <si>
    <t>MESES</t>
  </si>
  <si>
    <t>PERÍODO DE VIGÊNCIA ADITIVADO AO CONTRATO:</t>
  </si>
  <si>
    <t>DATA DO TÉRMINO DA VIGÊNGIA DO CONTRATO:</t>
  </si>
  <si>
    <t>SITUAÇÃO DO CONTRATO:</t>
  </si>
  <si>
    <t>VIGENTE</t>
  </si>
  <si>
    <t>PRAZO RESTANTE DE VIGÊNCIA DO CONTRATO (DIAS):</t>
  </si>
  <si>
    <t>PRAZO DE EXECUÇÃO DO CONTRATO</t>
  </si>
  <si>
    <t>DATA DA ORDEM DE SERVIÇO:</t>
  </si>
  <si>
    <t>PRAZO DE EXECUÇÃO :</t>
  </si>
  <si>
    <t>TOTAL DE DIAS PARALISADOS:</t>
  </si>
  <si>
    <t>PERÍODO DE EXECUÇÃO ADITIVADO AO CONTRATO:</t>
  </si>
  <si>
    <t>DATA DO TÉRMINO DA EXECUÇÃO DA OBRA:</t>
  </si>
  <si>
    <t>SITUAÇÃO DA OBRA:</t>
  </si>
  <si>
    <t>PRAZO RESTANTE DE EXECUÇÃO DO CONTRATO (DIAS):</t>
  </si>
  <si>
    <t>PARALISAÇÕES</t>
  </si>
  <si>
    <t>DATA DO INÍCIO DA PARALISAÇÃO DA OBRA</t>
  </si>
  <si>
    <t>DATA DO REINÍCIO DA OBRA</t>
  </si>
  <si>
    <t>DIAS DE PARALISAÇÃO</t>
  </si>
  <si>
    <t>MOTIVO</t>
  </si>
  <si>
    <t>ADITIVOS</t>
  </si>
  <si>
    <t>DATA</t>
  </si>
  <si>
    <t>Nº</t>
  </si>
  <si>
    <t>OBJETO</t>
  </si>
  <si>
    <t>INÍCIO DO ADITIVO DE PRAZO</t>
  </si>
  <si>
    <t>TÉRMINO DO ADITIVO DE PRAZO</t>
  </si>
  <si>
    <t>VALORES ACRÉSCIDOS</t>
  </si>
  <si>
    <t>VALORES REDUZIDOS</t>
  </si>
  <si>
    <t>VALOR DO ADITIVO</t>
  </si>
  <si>
    <t>% ADITIVADO</t>
  </si>
  <si>
    <t>MEDIÇÕES</t>
  </si>
  <si>
    <t>MEDIÇÃO</t>
  </si>
  <si>
    <t>DATA DE EMISSÃO</t>
  </si>
  <si>
    <t>PERÍODO</t>
  </si>
  <si>
    <t>% EXEC. ATUAL</t>
  </si>
  <si>
    <t>% EXEC. ANTER.</t>
  </si>
  <si>
    <t>% EXEC. ACUM.</t>
  </si>
  <si>
    <t>VALOR ACUMUL. DA MEDIÇÃO ANTERIOR</t>
  </si>
  <si>
    <t>VALOR DA MEDIÇÃO ATUAL ACUMULADO</t>
  </si>
  <si>
    <t>VALOR DO SALDO CONTRATUAL</t>
  </si>
  <si>
    <t>VALOR PLANEJADO (PROP.)</t>
  </si>
  <si>
    <t>VALOR PLANEJADO ACUM.</t>
  </si>
  <si>
    <t>% FÍSICO PLANEJADO</t>
  </si>
  <si>
    <t>% FÍSICO PLANEJADO ACUM.</t>
  </si>
  <si>
    <t>%</t>
  </si>
  <si>
    <t>SETA</t>
  </si>
  <si>
    <t>OCULTA</t>
  </si>
  <si>
    <t>idp</t>
  </si>
  <si>
    <t>vigência</t>
  </si>
  <si>
    <t>IDP</t>
  </si>
  <si>
    <t>PRAZO DE VIGÊNCIA</t>
  </si>
  <si>
    <t>VIGÊNCIA DECORRIDA</t>
  </si>
  <si>
    <t>tendência de término</t>
  </si>
  <si>
    <t>duração da obra (d)</t>
  </si>
  <si>
    <t>nova duração (d)</t>
  </si>
  <si>
    <t>duração / idp</t>
  </si>
  <si>
    <t>execução</t>
  </si>
  <si>
    <t>nova duração (MêS)</t>
  </si>
  <si>
    <t>nova data de término</t>
  </si>
  <si>
    <t>PRAZO DE EXECUÇÃO</t>
  </si>
  <si>
    <t>EXECUÇÃO DECORRIDA</t>
  </si>
  <si>
    <t>avanço físico da obra</t>
  </si>
  <si>
    <t>AVANÇ. PLAN.</t>
  </si>
  <si>
    <t>AVANÇ. REAL.</t>
  </si>
  <si>
    <t>CRONOGRAMA ATUAL DO CONTRATO</t>
  </si>
  <si>
    <t>VALOR MEDIDO</t>
  </si>
  <si>
    <t>VALOR MEDIDO ACUM.</t>
  </si>
  <si>
    <t>% FÍSICO MEDIDO</t>
  </si>
  <si>
    <t>% FÍSICO MEDIDO ACUM.</t>
  </si>
  <si>
    <t>JUSTIÇA FEDERAL DE PRIMEIRA INSTÂNCIA NO ESTADO DO CEARÁ</t>
  </si>
  <si>
    <t>CONSÓRCIO JUAZEIRO DO NORTE</t>
  </si>
  <si>
    <t>CONSTRUÇÃO DA NOVA SEDE DA JUSTIÇA FEDERAL EM JUAZEIRO DO NORTE/CE</t>
  </si>
  <si>
    <t>RUAS JOSÉ GERALDO DA CRUZ (L) COM A RUA PRESIDENTE MÉDICI (O), NA RUA MANOEL PIRES (N) COM A RUA FREI DAMIÃO (S), BAIRRO LAGOA SECA NO MUNICÍPIO DE JUAZEIRO DO NORTE-CE</t>
  </si>
  <si>
    <t>25/2025</t>
  </si>
  <si>
    <t xml:space="preserve"> 90001/2025</t>
  </si>
  <si>
    <t>90.025.93927/72</t>
  </si>
  <si>
    <t>NÃO INICIADA</t>
  </si>
  <si>
    <t>a</t>
  </si>
  <si>
    <t>EAP ORÇAMENTO</t>
  </si>
  <si>
    <t>INFORMAR MEDIÇÃO</t>
  </si>
  <si>
    <t>VALOR PLANEJADO %</t>
  </si>
  <si>
    <t>VALOR PLANEJADO ACUM. %</t>
  </si>
  <si>
    <t>A</t>
  </si>
  <si>
    <t>À Justiça federal de primeira instância no estado do ceará</t>
  </si>
  <si>
    <t>Ref.:</t>
  </si>
  <si>
    <t>Empresa:</t>
  </si>
  <si>
    <t>Assunto:</t>
  </si>
  <si>
    <t>Senhor(a) Coordenador(a),</t>
  </si>
  <si>
    <t>Atenciosamente,</t>
  </si>
  <si>
    <t>PREÇO
TOTAL R$</t>
  </si>
  <si>
    <t>Projetado (R$)</t>
  </si>
  <si>
    <t>LIGAÇÕES PROVISORIAS / CANTEIRO DE OBRAS</t>
  </si>
  <si>
    <t>TAPUMES</t>
  </si>
  <si>
    <t>LOCAÇÃO DA OBRA</t>
  </si>
  <si>
    <t>TERRAPLANAGEM</t>
  </si>
  <si>
    <t>1.5</t>
  </si>
  <si>
    <t>POÇO PROFUNDO</t>
  </si>
  <si>
    <t>FUNDAÇÕES</t>
  </si>
  <si>
    <t>BLOCO PRINCIPAL</t>
  </si>
  <si>
    <t>CONTENÇÃO</t>
  </si>
  <si>
    <t>3.1.1.1.1</t>
  </si>
  <si>
    <t>ESTACA ESCAVADA</t>
  </si>
  <si>
    <t>3.1.1.1.2</t>
  </si>
  <si>
    <t>VIGA DE COROAMENTO</t>
  </si>
  <si>
    <t>3.1.1.1.3</t>
  </si>
  <si>
    <t>PAREDE DE CONTENÇÃO</t>
  </si>
  <si>
    <t>3.1.1.2</t>
  </si>
  <si>
    <t>ESTACAS HÉLICES</t>
  </si>
  <si>
    <t>3.1.1.2.1</t>
  </si>
  <si>
    <t>SETOR 1 - ESTACA HÉLICES</t>
  </si>
  <si>
    <t>3.1.1.2.2</t>
  </si>
  <si>
    <t>SETOR 2 - ESTACA HÉLICES</t>
  </si>
  <si>
    <t>3.1.1.2.3</t>
  </si>
  <si>
    <t>SETOR 3 - ESTACA HÉLICES</t>
  </si>
  <si>
    <t>3.1.1.3</t>
  </si>
  <si>
    <t>3.1.1.3.1</t>
  </si>
  <si>
    <t>SETOR 1 - BLOCO DE FUNDAÇÃO</t>
  </si>
  <si>
    <t>3.1.1.3.2</t>
  </si>
  <si>
    <t>SETOR 2 - BLOCO DE FUNDAÇÃO</t>
  </si>
  <si>
    <t>3.1.1.3.3</t>
  </si>
  <si>
    <t>SETOR 3 - BLOCO DE FUNDAÇÃO</t>
  </si>
  <si>
    <t>3.1.1.4</t>
  </si>
  <si>
    <t>VIGAS BALDRAMES</t>
  </si>
  <si>
    <t>3.1.1.5</t>
  </si>
  <si>
    <t>ESCAVAÇÕES / ATERRO</t>
  </si>
  <si>
    <t>BLOCO ANEXO</t>
  </si>
  <si>
    <t>BLOCOS DE FUNDAÇÃO / VIGAS BALDRAMES</t>
  </si>
  <si>
    <t>BLOCOS AUXILIARES ( CISTERNA / SUBESTAÇÃO / LIXEIRA / GERADOR )</t>
  </si>
  <si>
    <t>ESTRUTURAS</t>
  </si>
  <si>
    <t>PILARES - TÉRREO</t>
  </si>
  <si>
    <t>SETOR 1 - PILARES</t>
  </si>
  <si>
    <t>SETOR 2 - PILARES</t>
  </si>
  <si>
    <t>3.2.1.1.3</t>
  </si>
  <si>
    <t>SETOR 3 - PILARES</t>
  </si>
  <si>
    <t>PILARES - 1 ANDAR</t>
  </si>
  <si>
    <t>3.2.1.2.3</t>
  </si>
  <si>
    <t>PILARES - 2 ANDAR</t>
  </si>
  <si>
    <t>3.2.1.3.3</t>
  </si>
  <si>
    <t>3.2.1.4</t>
  </si>
  <si>
    <t>LAJE COM ESCORAMENTO E CIMBRAMENTO - INCLUSO VIGAS - 1 ANDAR</t>
  </si>
  <si>
    <t>3.2.1.4.1</t>
  </si>
  <si>
    <t>SETOR 1 - LAJE COM ESCORAMENTO E CIMBRAMENTO - INCLUSO VIGAS</t>
  </si>
  <si>
    <t>3.2.1.4.2</t>
  </si>
  <si>
    <t>SETOR 2 - LAJE COM ESCORAMENTO E CIMBRAMENTO - INCLUSO VIGAS</t>
  </si>
  <si>
    <t>3.2.1.4.3</t>
  </si>
  <si>
    <t>SETOR 3 - LAJE COM ESCORAMENTO E CIMBRAMENTO - INCLUSO VIGAS</t>
  </si>
  <si>
    <t>3.2.1.5</t>
  </si>
  <si>
    <t>LAJE COM ESCORAMENTO E CIMBRAMENTO - INCLUSO VIGAS - 2 ANDAR</t>
  </si>
  <si>
    <t>3.2.1.5.1</t>
  </si>
  <si>
    <t>3.2.1.5.2</t>
  </si>
  <si>
    <t>3.2.1.5.3</t>
  </si>
  <si>
    <t>3.2.1.6</t>
  </si>
  <si>
    <t>LAJE COM ESCORAMENTO E CIMBRAMENTO - INCLUSO VIGAS - COBERTA</t>
  </si>
  <si>
    <t>3.2.1.6.1</t>
  </si>
  <si>
    <t>3.2.1.6.2</t>
  </si>
  <si>
    <t>3.2.1.6.3</t>
  </si>
  <si>
    <t>3.2.2.1</t>
  </si>
  <si>
    <t>3.2.2.2</t>
  </si>
  <si>
    <t>LAJE COM ESCORAMENTO E CIMBRAMENTO - INCLUSO VIGAS</t>
  </si>
  <si>
    <t>3.2.3</t>
  </si>
  <si>
    <t>ARQUITETURA E ELEMENTOS URBANISMO</t>
  </si>
  <si>
    <t>PISOS - TÉRREO</t>
  </si>
  <si>
    <t>4.1.1.5</t>
  </si>
  <si>
    <t>4.1.1.6</t>
  </si>
  <si>
    <t>4.1.1.7</t>
  </si>
  <si>
    <t>PISOS - 1 ANDAR</t>
  </si>
  <si>
    <t>4.1.2.6</t>
  </si>
  <si>
    <t>4.1.2.7</t>
  </si>
  <si>
    <t>4.1.3</t>
  </si>
  <si>
    <t>PISOS - 2 ANDAR</t>
  </si>
  <si>
    <t>4.1.3.1</t>
  </si>
  <si>
    <t>4.1.3.2</t>
  </si>
  <si>
    <t>4.1.3.3</t>
  </si>
  <si>
    <t>4.1.3.4</t>
  </si>
  <si>
    <t>4.1.3.5</t>
  </si>
  <si>
    <t>4.1.3.6</t>
  </si>
  <si>
    <t>4.1.3.7</t>
  </si>
  <si>
    <t>4.1.4</t>
  </si>
  <si>
    <t>PISOS - COBERTA</t>
  </si>
  <si>
    <t>4.1.4.1</t>
  </si>
  <si>
    <t>4.1.4.2</t>
  </si>
  <si>
    <t>4.1.4.3</t>
  </si>
  <si>
    <t>4.1.5</t>
  </si>
  <si>
    <t>PAREDES E DIVISÓRIAS - TÉRREO</t>
  </si>
  <si>
    <t>4.1.5.1</t>
  </si>
  <si>
    <t>4.1.5.3</t>
  </si>
  <si>
    <t>4.1.5.4</t>
  </si>
  <si>
    <t>4.1.5.6</t>
  </si>
  <si>
    <t>4.1.5.7</t>
  </si>
  <si>
    <t>4.1.5.9</t>
  </si>
  <si>
    <t>4.1.5.10</t>
  </si>
  <si>
    <t>4.1.5.11</t>
  </si>
  <si>
    <t>4.1.6</t>
  </si>
  <si>
    <t>PAREDES E DIVISÓRIAS - 1 ANDAR</t>
  </si>
  <si>
    <t>4.1.6.1</t>
  </si>
  <si>
    <t>4.1.6.2</t>
  </si>
  <si>
    <t>4.1.6.3</t>
  </si>
  <si>
    <t>4.1.6.4</t>
  </si>
  <si>
    <t>4.1.6.5</t>
  </si>
  <si>
    <t>4.1.6.6</t>
  </si>
  <si>
    <t>4.1.6.7</t>
  </si>
  <si>
    <t>4.1.6.8</t>
  </si>
  <si>
    <t>4.1.6.9</t>
  </si>
  <si>
    <t>4.1.6.10</t>
  </si>
  <si>
    <t>4.1.6.11</t>
  </si>
  <si>
    <t>4.1.7</t>
  </si>
  <si>
    <t>PAREDES E DIVISÓRIAS - 2 ANDAR</t>
  </si>
  <si>
    <t>4.1.7.1</t>
  </si>
  <si>
    <t>4.1.7.2</t>
  </si>
  <si>
    <t>4.1.7.3</t>
  </si>
  <si>
    <t>4.1.7.4</t>
  </si>
  <si>
    <t>4.1.7.5</t>
  </si>
  <si>
    <t>4.1.7.6</t>
  </si>
  <si>
    <t>4.1.7.7</t>
  </si>
  <si>
    <t>4.1.7.8</t>
  </si>
  <si>
    <t>4.1.7.9</t>
  </si>
  <si>
    <t>4.1.7.10</t>
  </si>
  <si>
    <t>4.1.7.11</t>
  </si>
  <si>
    <t>4.1.9</t>
  </si>
  <si>
    <t>FORRO - TÉRREO</t>
  </si>
  <si>
    <t>4.1.9.1</t>
  </si>
  <si>
    <t>4.1.9.2</t>
  </si>
  <si>
    <t>4.1.10</t>
  </si>
  <si>
    <t>FORRO - 1 ANDAR</t>
  </si>
  <si>
    <t>4.1.10.1</t>
  </si>
  <si>
    <t>4.1.10.2</t>
  </si>
  <si>
    <t>4.1.11</t>
  </si>
  <si>
    <t>FORRO - 2 ANDAR</t>
  </si>
  <si>
    <t>4.1.11.1</t>
  </si>
  <si>
    <t>4.1.11.2</t>
  </si>
  <si>
    <t>4.1.12</t>
  </si>
  <si>
    <t>4.1.13</t>
  </si>
  <si>
    <t>4.1.14</t>
  </si>
  <si>
    <t>4.1.15</t>
  </si>
  <si>
    <t>4.1.16</t>
  </si>
  <si>
    <t>4.1.17</t>
  </si>
  <si>
    <t>4.1.18</t>
  </si>
  <si>
    <t>4.1.19</t>
  </si>
  <si>
    <t>4.1.21</t>
  </si>
  <si>
    <t>4.1.22</t>
  </si>
  <si>
    <t>4.1.23</t>
  </si>
  <si>
    <t>4.1.24</t>
  </si>
  <si>
    <t>4.1.25</t>
  </si>
  <si>
    <t>4.1.26</t>
  </si>
  <si>
    <t>4.1.27</t>
  </si>
  <si>
    <t>4.1.28</t>
  </si>
  <si>
    <t>4.1.29</t>
  </si>
  <si>
    <t>4.1.30</t>
  </si>
  <si>
    <t>4.1.31</t>
  </si>
  <si>
    <t>4.1.32</t>
  </si>
  <si>
    <t>4.1.33</t>
  </si>
  <si>
    <t>4.1.34</t>
  </si>
  <si>
    <t>4.1.35</t>
  </si>
  <si>
    <t>4.1.36</t>
  </si>
  <si>
    <t>FACHADAS</t>
  </si>
  <si>
    <t>4.1.36.1</t>
  </si>
  <si>
    <t>4.1.36.2</t>
  </si>
  <si>
    <t>4.1.36.3</t>
  </si>
  <si>
    <t>4.1.36.4</t>
  </si>
  <si>
    <t>4.1.36.5</t>
  </si>
  <si>
    <t>4.1.37</t>
  </si>
  <si>
    <t>4.1.37.1</t>
  </si>
  <si>
    <t>4.1.37.2</t>
  </si>
  <si>
    <t>4.1.37.3</t>
  </si>
  <si>
    <t>4.1.38</t>
  </si>
  <si>
    <t>4.1.39</t>
  </si>
  <si>
    <t>4.2.2</t>
  </si>
  <si>
    <t>4.2.2.1</t>
  </si>
  <si>
    <t>4.2.2.2</t>
  </si>
  <si>
    <t xml:space="preserve">PAREDES E DIVISÓRIAS </t>
  </si>
  <si>
    <t>4.3.4</t>
  </si>
  <si>
    <t>4.3.5</t>
  </si>
  <si>
    <t>4.4.2</t>
  </si>
  <si>
    <t>4.4.2.1</t>
  </si>
  <si>
    <t>4.4.2.2</t>
  </si>
  <si>
    <t>4.4.2.3</t>
  </si>
  <si>
    <t>4.4.3</t>
  </si>
  <si>
    <t>4.4.4</t>
  </si>
  <si>
    <t>4.4.5</t>
  </si>
  <si>
    <t>4.4.6</t>
  </si>
  <si>
    <t>PASSEIO E ÁREA EXTERNA</t>
  </si>
  <si>
    <t>HIDROSANITARIO</t>
  </si>
  <si>
    <t>6.17</t>
  </si>
  <si>
    <t>6.18</t>
  </si>
  <si>
    <t>6.19</t>
  </si>
  <si>
    <t>6.20</t>
  </si>
  <si>
    <t>7.9</t>
  </si>
  <si>
    <t>7.10</t>
  </si>
  <si>
    <t>7.11</t>
  </si>
  <si>
    <t>LIMPEZA GERAL DA OBRA</t>
  </si>
  <si>
    <t>9.2</t>
  </si>
  <si>
    <t>COMISSIONAMENTO, ENSAIOS E TESTES DE ACEITAÇÃO EM CAMPO DE TODOS OS EQUIPAMENTOS E SISTEMAS DA OBRA, INCLUINDO SISTEMAS ELÉTRICOS, ELETRÔNICOS, CLIMATIZAÇÃO, EXAUSTÃO, RENOVAÇÃO DE AR E COMBATE A INCÊNDIO, CONFORME PROJETO E NORMAS APLICÁVEIS.</t>
  </si>
  <si>
    <t>CRONOGRAMA DE METAS</t>
  </si>
  <si>
    <t>EAP DE MEDIÇÃO</t>
  </si>
  <si>
    <t>Acumulado (R$)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</si>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</sst>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R$&quot;\ #,##0.00;[Red]\-&quot;R$&quot;\ #,##0.00"/>
    <numFmt numFmtId="44" formatCode="_-&quot;R$&quot;\ * #,##0.00_-;\-&quot;R$&quot;\ * #,##0.00_-;_-&quot;R$&quot;\ * &quot;-&quot;??_-;_-@_-"/>
    <numFmt numFmtId="43" formatCode="_-* #,##0.00_-;\-* #,##0.00_-;_-* &quot;-&quot;??_-;_-@_-"/>
    <numFmt numFmtId="164" formatCode="#,##0.00&quot;  &quot;;&quot;-&quot;#,##0.00&quot;  &quot;"/>
    <numFmt numFmtId="165" formatCode="&quot; &quot;* #,##0.00&quot; &quot;;&quot; &quot;* &quot;(&quot;#,##0.00&quot;)&quot;;&quot; &quot;* &quot;-&quot;#&quot; &quot;;&quot; &quot;@&quot; &quot;"/>
    <numFmt numFmtId="166" formatCode="&quot; &quot;* #,##0.00&quot; &quot;;&quot;-&quot;* #,##0.00&quot; &quot;;&quot; &quot;* &quot;-&quot;#&quot; &quot;;&quot; &quot;@&quot; &quot;"/>
    <numFmt numFmtId="167" formatCode="&quot; &quot;[$R$-416]&quot; &quot;* #,##0.00&quot; &quot;;&quot;-&quot;[$R$-416]&quot; &quot;* #,##0.00&quot; &quot;;&quot; &quot;[$R$-416]&quot; &quot;* &quot;-&quot;#&quot; &quot;;&quot; &quot;@&quot; &quot;"/>
    <numFmt numFmtId="168" formatCode="0&quot; &quot;;[Red]&quot;(&quot;0&quot;)&quot;"/>
    <numFmt numFmtId="169" formatCode="\R\$\ #,##0.00"/>
    <numFmt numFmtId="170" formatCode="000"/>
    <numFmt numFmtId="171" formatCode="00"/>
    <numFmt numFmtId="172" formatCode="_-&quot;R$&quot;* #,##0.00_-;\-&quot;R$&quot;* #,##0.00_-;_-&quot;R$&quot;* &quot;-&quot;??_-;_-@_-"/>
    <numFmt numFmtId="173" formatCode="[$-F800]dddd\,\ mmmm\ dd\,\ yyyy"/>
    <numFmt numFmtId="174" formatCode="0&quot;ª MEDIÇÃO&quot;"/>
    <numFmt numFmtId="175" formatCode="&quot;R$&quot;\ #,##0.00"/>
    <numFmt numFmtId="176" formatCode="0\ &quot;MÊS&quot;"/>
    <numFmt numFmtId="177" formatCode="&quot;MEDIÇÃO&quot;\ 0"/>
    <numFmt numFmtId="178" formatCode="mmm/yyyy"/>
    <numFmt numFmtId="179" formatCode="d&quot; de &quot;mmmm&quot; de &quot;yyyy"/>
  </numFmts>
  <fonts count="50" x14ac:knownFonts="1">
    <font>
      <sz val="11"/>
      <color theme="1"/>
      <name val="Aptos Narrow"/>
      <family val="2"/>
      <scheme val="minor"/>
    </font>
    <font>
      <sz val="11"/>
      <color theme="1"/>
      <name val="Aptos Narrow"/>
      <family val="2"/>
      <scheme val="minor"/>
    </font>
    <font>
      <sz val="10"/>
      <color rgb="FF000000"/>
      <name val="Times New Roman"/>
      <family val="1"/>
    </font>
    <font>
      <sz val="10"/>
      <color rgb="FF000000"/>
      <name val="Courier"/>
      <family val="3"/>
    </font>
    <font>
      <sz val="11"/>
      <color rgb="FF000000"/>
      <name val="Calibri"/>
      <family val="2"/>
    </font>
    <font>
      <b/>
      <sz val="11"/>
      <color rgb="FF000000"/>
      <name val="Calibri"/>
      <family val="2"/>
    </font>
    <font>
      <sz val="11"/>
      <color theme="1"/>
      <name val="Arial"/>
      <family val="2"/>
    </font>
    <font>
      <b/>
      <sz val="11"/>
      <color theme="1"/>
      <name val="Aptos Narrow"/>
      <family val="2"/>
      <scheme val="minor"/>
    </font>
    <font>
      <sz val="10"/>
      <name val="Arial"/>
      <family val="2"/>
    </font>
    <font>
      <b/>
      <sz val="16"/>
      <color theme="1"/>
      <name val="Arial"/>
      <family val="2"/>
    </font>
    <font>
      <b/>
      <sz val="14"/>
      <color theme="1"/>
      <name val="Arial"/>
      <family val="2"/>
    </font>
    <font>
      <b/>
      <sz val="14"/>
      <name val="Arial"/>
      <family val="2"/>
    </font>
    <font>
      <sz val="10"/>
      <color theme="1"/>
      <name val="Arial"/>
      <family val="2"/>
    </font>
    <font>
      <b/>
      <sz val="10"/>
      <color theme="1"/>
      <name val="Arial"/>
      <family val="2"/>
    </font>
    <font>
      <b/>
      <sz val="10"/>
      <color indexed="8"/>
      <name val="Arial"/>
      <family val="2"/>
    </font>
    <font>
      <sz val="10"/>
      <color rgb="FFFF0000"/>
      <name val="Arial"/>
      <family val="2"/>
    </font>
    <font>
      <b/>
      <sz val="10"/>
      <name val="Arial"/>
      <family val="2"/>
    </font>
    <font>
      <b/>
      <sz val="8"/>
      <color indexed="8"/>
      <name val="Arial"/>
      <family val="2"/>
    </font>
    <font>
      <b/>
      <sz val="8"/>
      <color theme="1"/>
      <name val="Arial"/>
      <family val="2"/>
    </font>
    <font>
      <sz val="8"/>
      <color theme="1"/>
      <name val="Arial"/>
      <family val="2"/>
    </font>
    <font>
      <sz val="8"/>
      <name val="Arial"/>
      <family val="2"/>
    </font>
    <font>
      <sz val="11"/>
      <name val="Arial"/>
      <family val="2"/>
    </font>
    <font>
      <sz val="11"/>
      <color theme="0"/>
      <name val="Arial"/>
      <family val="2"/>
    </font>
    <font>
      <b/>
      <sz val="12"/>
      <color theme="0" tint="-0.14999847407452621"/>
      <name val="Aptos Narrow"/>
      <family val="2"/>
      <scheme val="minor"/>
    </font>
    <font>
      <sz val="11"/>
      <name val="Aptos Narrow"/>
      <family val="2"/>
      <scheme val="minor"/>
    </font>
    <font>
      <b/>
      <sz val="16"/>
      <color rgb="FFFF0000"/>
      <name val="Aptos Narrow"/>
      <family val="2"/>
      <scheme val="minor"/>
    </font>
    <font>
      <b/>
      <sz val="16"/>
      <color theme="1"/>
      <name val="Aptos Narrow"/>
      <family val="2"/>
      <scheme val="minor"/>
    </font>
    <font>
      <b/>
      <sz val="11"/>
      <name val="Arial"/>
      <family val="2"/>
    </font>
    <font>
      <b/>
      <sz val="11"/>
      <color rgb="FFFF0000"/>
      <name val="Aptos Narrow"/>
      <family val="2"/>
      <scheme val="minor"/>
    </font>
    <font>
      <b/>
      <sz val="11"/>
      <color theme="4" tint="-0.499984740745262"/>
      <name val="Calibri"/>
      <family val="2"/>
    </font>
    <font>
      <b/>
      <sz val="9"/>
      <color rgb="FF000000"/>
      <name val="Arial"/>
      <family val="2"/>
    </font>
    <font>
      <b/>
      <sz val="11"/>
      <name val="Aptos Narrow"/>
      <family val="2"/>
      <scheme val="minor"/>
    </font>
    <font>
      <b/>
      <sz val="10"/>
      <color theme="1"/>
      <name val="Aptos Narrow"/>
      <family val="2"/>
      <scheme val="minor"/>
    </font>
    <font>
      <b/>
      <sz val="11"/>
      <color theme="1"/>
      <name val="Arial"/>
      <family val="2"/>
    </font>
    <font>
      <b/>
      <sz val="22"/>
      <color theme="1"/>
      <name val="Arial"/>
      <family val="2"/>
    </font>
    <font>
      <b/>
      <sz val="18"/>
      <color theme="1"/>
      <name val="Arial"/>
      <family val="2"/>
    </font>
    <font>
      <sz val="9"/>
      <color theme="1"/>
      <name val="Arial"/>
      <family val="2"/>
    </font>
    <font>
      <sz val="6"/>
      <color theme="1"/>
      <name val="Arial"/>
      <family val="2"/>
    </font>
    <font>
      <b/>
      <sz val="6"/>
      <color rgb="FF000000"/>
      <name val="Calibri"/>
      <family val="2"/>
    </font>
    <font>
      <sz val="6"/>
      <color rgb="FF000000"/>
      <name val="Calibri"/>
      <family val="2"/>
    </font>
    <font>
      <sz val="6"/>
      <color theme="1"/>
      <name val="Calibri"/>
      <family val="2"/>
    </font>
    <font>
      <sz val="6"/>
      <color rgb="FFFF0000"/>
      <name val="Calibri"/>
      <family val="2"/>
    </font>
    <font>
      <b/>
      <sz val="6"/>
      <color rgb="FF000000"/>
      <name val="Arial"/>
      <family val="2"/>
    </font>
    <font>
      <b/>
      <sz val="6"/>
      <name val="Arial"/>
      <family val="2"/>
    </font>
    <font>
      <b/>
      <sz val="6"/>
      <color rgb="FF002060"/>
      <name val="Arial"/>
      <family val="2"/>
    </font>
    <font>
      <b/>
      <sz val="6"/>
      <color rgb="FFFF0000"/>
      <name val="Arial"/>
      <family val="2"/>
    </font>
    <font>
      <b/>
      <sz val="8"/>
      <color rgb="FF000000"/>
      <name val="Calibri"/>
      <family val="2"/>
    </font>
    <font>
      <b/>
      <sz val="6"/>
      <color theme="1"/>
      <name val="Arial"/>
      <family val="2"/>
    </font>
    <font>
      <b/>
      <sz val="6"/>
      <color theme="9" tint="0.59999389629810485"/>
      <name val="Arial"/>
      <family val="2"/>
    </font>
    <font>
      <b/>
      <sz val="5"/>
      <color rgb="FF000000"/>
      <name val="Calibri"/>
      <family val="2"/>
    </font>
  </fonts>
  <fills count="23">
    <fill>
      <patternFill patternType="none"/>
    </fill>
    <fill>
      <patternFill patternType="gray125"/>
    </fill>
    <fill>
      <patternFill patternType="none"/>
    </fill>
    <fill>
      <patternFill patternType="solid">
        <fgColor theme="0" tint="-0.14999847407452621"/>
        <bgColor indexed="64"/>
      </patternFill>
    </fill>
    <fill>
      <patternFill patternType="solid">
        <fgColor rgb="FFFFFFFF"/>
        <bgColor rgb="FFFFFFFF"/>
      </patternFill>
    </fill>
    <fill>
      <patternFill patternType="solid">
        <fgColor theme="5" tint="0.79998168889431442"/>
        <bgColor rgb="FFBFBFBF"/>
      </patternFill>
    </fill>
    <fill>
      <patternFill patternType="solid">
        <fgColor theme="9" tint="0.79998168889431442"/>
        <bgColor rgb="FFBFBFBF"/>
      </patternFill>
    </fill>
    <fill>
      <patternFill patternType="solid">
        <fgColor theme="0"/>
        <bgColor indexed="64"/>
      </patternFill>
    </fill>
    <fill>
      <patternFill patternType="solid">
        <fgColor theme="0"/>
        <bgColor rgb="FFFFFFFF"/>
      </patternFill>
    </fill>
    <fill>
      <patternFill patternType="solid">
        <fgColor rgb="FFB5E6A2"/>
        <bgColor rgb="FFB5E6A2"/>
      </patternFill>
    </fill>
    <fill>
      <patternFill patternType="solid">
        <fgColor theme="0"/>
        <bgColor rgb="FFF2F2F2"/>
      </patternFill>
    </fill>
    <fill>
      <patternFill patternType="solid">
        <fgColor theme="0" tint="-0.249977111117893"/>
        <bgColor indexed="64"/>
      </patternFill>
    </fill>
    <fill>
      <patternFill patternType="solid">
        <fgColor rgb="FFDFDFDF"/>
      </patternFill>
    </fill>
    <fill>
      <patternFill patternType="solid">
        <fgColor theme="3"/>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CCCCCC"/>
      </patternFill>
    </fill>
    <fill>
      <patternFill patternType="solid">
        <fgColor theme="9" tint="-0.249977111117893"/>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79998168889431442"/>
        <bgColor rgb="FFFFFFFF"/>
      </patternFill>
    </fill>
  </fills>
  <borders count="58">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dotted">
        <color indexed="64"/>
      </bottom>
      <diagonal/>
    </border>
    <border>
      <left style="hair">
        <color indexed="64"/>
      </left>
      <right style="medium">
        <color indexed="64"/>
      </right>
      <top style="hair">
        <color indexed="64"/>
      </top>
      <bottom style="dotted">
        <color indexed="64"/>
      </bottom>
      <diagonal/>
    </border>
    <border>
      <left style="medium">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medium">
        <color rgb="FF000000"/>
      </top>
      <bottom style="hair">
        <color indexed="64"/>
      </bottom>
      <diagonal/>
    </border>
    <border>
      <left style="hair">
        <color indexed="64"/>
      </left>
      <right style="hair">
        <color indexed="64"/>
      </right>
      <top style="medium">
        <color rgb="FF000000"/>
      </top>
      <bottom style="hair">
        <color indexed="64"/>
      </bottom>
      <diagonal/>
    </border>
    <border>
      <left style="hair">
        <color indexed="64"/>
      </left>
      <right style="medium">
        <color indexed="64"/>
      </right>
      <top style="medium">
        <color rgb="FF000000"/>
      </top>
      <bottom style="hair">
        <color indexed="64"/>
      </bottom>
      <diagonal/>
    </border>
  </borders>
  <cellStyleXfs count="19">
    <xf numFmtId="0" fontId="0" fillId="0" borderId="0"/>
    <xf numFmtId="0" fontId="1" fillId="2" borderId="1"/>
    <xf numFmtId="0" fontId="2" fillId="2" borderId="1"/>
    <xf numFmtId="43" fontId="1" fillId="0" borderId="0" applyFont="0" applyFill="0" applyBorder="0" applyAlignment="0" applyProtection="0"/>
    <xf numFmtId="9" fontId="1" fillId="0" borderId="0" applyFont="0" applyFill="0" applyBorder="0" applyAlignment="0" applyProtection="0"/>
    <xf numFmtId="0" fontId="3" fillId="2" borderId="1" applyNumberFormat="0" applyBorder="0" applyProtection="0"/>
    <xf numFmtId="165" fontId="4" fillId="2" borderId="1" applyFont="0" applyFill="0" applyBorder="0" applyAlignment="0" applyProtection="0"/>
    <xf numFmtId="0" fontId="4" fillId="2" borderId="1"/>
    <xf numFmtId="167" fontId="4" fillId="2" borderId="1" applyFont="0" applyFill="0" applyBorder="0" applyAlignment="0" applyProtection="0"/>
    <xf numFmtId="9" fontId="4" fillId="2" borderId="1" applyFont="0" applyFill="0" applyBorder="0" applyAlignment="0" applyProtection="0"/>
    <xf numFmtId="9" fontId="1" fillId="2" borderId="1" applyFont="0" applyFill="0" applyBorder="0" applyAlignment="0" applyProtection="0"/>
    <xf numFmtId="0" fontId="1" fillId="2" borderId="1"/>
    <xf numFmtId="0" fontId="1" fillId="2" borderId="1"/>
    <xf numFmtId="0" fontId="8" fillId="2" borderId="1"/>
    <xf numFmtId="44" fontId="1" fillId="2" borderId="1" applyFont="0" applyFill="0" applyBorder="0" applyAlignment="0" applyProtection="0"/>
    <xf numFmtId="9" fontId="1" fillId="2" borderId="1" applyFont="0" applyFill="0" applyBorder="0" applyAlignment="0" applyProtection="0"/>
    <xf numFmtId="172" fontId="1" fillId="2" borderId="1" applyFont="0" applyFill="0" applyBorder="0" applyAlignment="0" applyProtection="0"/>
    <xf numFmtId="0" fontId="1" fillId="2" borderId="1"/>
    <xf numFmtId="43" fontId="1" fillId="2" borderId="1" applyFont="0" applyFill="0" applyBorder="0" applyAlignment="0" applyProtection="0"/>
  </cellStyleXfs>
  <cellXfs count="433">
    <xf numFmtId="0" fontId="0" fillId="0" borderId="0" xfId="0"/>
    <xf numFmtId="0" fontId="1" fillId="2" borderId="1" xfId="11"/>
    <xf numFmtId="0" fontId="1" fillId="11" borderId="1" xfId="11" applyFill="1"/>
    <xf numFmtId="0" fontId="12" fillId="3" borderId="10" xfId="12" applyFont="1" applyFill="1" applyBorder="1" applyAlignment="1">
      <alignment horizontal="center" vertical="center" wrapText="1"/>
    </xf>
    <xf numFmtId="0" fontId="12" fillId="3" borderId="8" xfId="12" applyFont="1" applyFill="1" applyBorder="1" applyAlignment="1">
      <alignment horizontal="center" vertical="center" wrapText="1"/>
    </xf>
    <xf numFmtId="0" fontId="12" fillId="3" borderId="1" xfId="12" applyFont="1" applyFill="1" applyAlignment="1">
      <alignment horizontal="center" vertical="center" wrapText="1"/>
    </xf>
    <xf numFmtId="0" fontId="12" fillId="3" borderId="35" xfId="12" applyFont="1" applyFill="1" applyBorder="1" applyAlignment="1">
      <alignment horizontal="center" vertical="center" wrapText="1"/>
    </xf>
    <xf numFmtId="0" fontId="15" fillId="3" borderId="32" xfId="12" applyFont="1" applyFill="1" applyBorder="1" applyAlignment="1">
      <alignment horizontal="left" vertical="center" wrapText="1" indent="1"/>
    </xf>
    <xf numFmtId="0" fontId="8" fillId="3" borderId="32" xfId="12" applyFont="1" applyFill="1" applyBorder="1" applyAlignment="1">
      <alignment horizontal="left" vertical="center" indent="1"/>
    </xf>
    <xf numFmtId="0" fontId="8" fillId="3" borderId="33" xfId="12" applyFont="1" applyFill="1" applyBorder="1" applyAlignment="1">
      <alignment horizontal="left" vertical="center" wrapText="1" indent="1"/>
    </xf>
    <xf numFmtId="0" fontId="8" fillId="3" borderId="37" xfId="12" applyFont="1" applyFill="1" applyBorder="1" applyAlignment="1">
      <alignment horizontal="left" vertical="center"/>
    </xf>
    <xf numFmtId="0" fontId="16" fillId="7" borderId="6" xfId="12" applyFont="1" applyFill="1" applyBorder="1" applyAlignment="1">
      <alignment vertical="center" wrapText="1"/>
    </xf>
    <xf numFmtId="0" fontId="8" fillId="3" borderId="36" xfId="12" applyFont="1" applyFill="1" applyBorder="1" applyAlignment="1">
      <alignment horizontal="right" vertical="center" wrapText="1"/>
    </xf>
    <xf numFmtId="0" fontId="8" fillId="3" borderId="38" xfId="12" applyFont="1" applyFill="1" applyBorder="1" applyAlignment="1">
      <alignment vertical="center" wrapText="1"/>
    </xf>
    <xf numFmtId="0" fontId="8" fillId="3" borderId="36" xfId="12" applyFont="1" applyFill="1" applyBorder="1" applyAlignment="1">
      <alignment vertical="center" wrapText="1"/>
    </xf>
    <xf numFmtId="1" fontId="8" fillId="7" borderId="6" xfId="12" applyNumberFormat="1" applyFont="1" applyFill="1" applyBorder="1" applyAlignment="1">
      <alignment horizontal="center" vertical="center" wrapText="1"/>
    </xf>
    <xf numFmtId="0" fontId="18" fillId="7" borderId="6" xfId="12" applyFont="1" applyFill="1" applyBorder="1" applyAlignment="1">
      <alignment horizontal="center" vertical="center" wrapText="1"/>
    </xf>
    <xf numFmtId="14" fontId="16" fillId="3" borderId="36" xfId="12" applyNumberFormat="1" applyFont="1" applyFill="1" applyBorder="1" applyAlignment="1" applyProtection="1">
      <alignment horizontal="center" vertical="center" wrapText="1"/>
      <protection locked="0"/>
    </xf>
    <xf numFmtId="14" fontId="16" fillId="3" borderId="38" xfId="12" applyNumberFormat="1" applyFont="1" applyFill="1" applyBorder="1" applyAlignment="1" applyProtection="1">
      <alignment horizontal="center" vertical="center" wrapText="1"/>
      <protection locked="0"/>
    </xf>
    <xf numFmtId="171" fontId="13" fillId="3" borderId="6" xfId="12" applyNumberFormat="1" applyFont="1" applyFill="1" applyBorder="1" applyAlignment="1">
      <alignment horizontal="center" vertical="center" wrapText="1"/>
    </xf>
    <xf numFmtId="0" fontId="19" fillId="3" borderId="36" xfId="12" applyFont="1" applyFill="1" applyBorder="1" applyAlignment="1">
      <alignment horizontal="center" vertical="center" wrapText="1"/>
    </xf>
    <xf numFmtId="0" fontId="19" fillId="3" borderId="37" xfId="12" applyFont="1" applyFill="1" applyBorder="1" applyAlignment="1">
      <alignment horizontal="center" vertical="center" wrapText="1"/>
    </xf>
    <xf numFmtId="0" fontId="12" fillId="3" borderId="6" xfId="12" applyFont="1" applyFill="1" applyBorder="1" applyAlignment="1">
      <alignment horizontal="center" vertical="center" wrapText="1"/>
    </xf>
    <xf numFmtId="0" fontId="20" fillId="7" borderId="36" xfId="12" applyFont="1" applyFill="1" applyBorder="1" applyAlignment="1">
      <alignment horizontal="center" vertical="center" wrapText="1"/>
    </xf>
    <xf numFmtId="0" fontId="20" fillId="7" borderId="38" xfId="12" applyFont="1" applyFill="1" applyBorder="1" applyAlignment="1">
      <alignment horizontal="center" vertical="center" wrapText="1"/>
    </xf>
    <xf numFmtId="14" fontId="21" fillId="7" borderId="36" xfId="12" applyNumberFormat="1" applyFont="1" applyFill="1" applyBorder="1" applyAlignment="1">
      <alignment horizontal="center" vertical="center" wrapText="1"/>
    </xf>
    <xf numFmtId="0" fontId="21" fillId="7" borderId="37" xfId="12" applyFont="1" applyFill="1" applyBorder="1" applyAlignment="1">
      <alignment horizontal="center" vertical="center" wrapText="1"/>
    </xf>
    <xf numFmtId="0" fontId="21" fillId="7" borderId="38" xfId="12" applyFont="1" applyFill="1" applyBorder="1" applyAlignment="1">
      <alignment horizontal="center" vertical="center" wrapText="1"/>
    </xf>
    <xf numFmtId="44" fontId="21" fillId="3" borderId="36" xfId="14" applyFont="1" applyFill="1" applyBorder="1" applyAlignment="1">
      <alignment horizontal="right" vertical="center" wrapText="1"/>
    </xf>
    <xf numFmtId="44" fontId="21" fillId="3" borderId="37" xfId="14" applyFont="1" applyFill="1" applyBorder="1" applyAlignment="1">
      <alignment horizontal="right" vertical="center" wrapText="1"/>
    </xf>
    <xf numFmtId="44" fontId="21" fillId="3" borderId="38" xfId="14" applyFont="1" applyFill="1" applyBorder="1" applyAlignment="1">
      <alignment horizontal="right" vertical="center" wrapText="1"/>
    </xf>
    <xf numFmtId="44" fontId="22" fillId="7" borderId="36" xfId="14" applyFont="1" applyFill="1" applyBorder="1" applyAlignment="1">
      <alignment horizontal="right" vertical="center" wrapText="1"/>
    </xf>
    <xf numFmtId="44" fontId="22" fillId="7" borderId="37" xfId="14" applyFont="1" applyFill="1" applyBorder="1" applyAlignment="1">
      <alignment horizontal="right" vertical="center" wrapText="1"/>
    </xf>
    <xf numFmtId="44" fontId="22" fillId="7" borderId="38" xfId="14" applyFont="1" applyFill="1" applyBorder="1" applyAlignment="1">
      <alignment horizontal="right" vertical="center" wrapText="1"/>
    </xf>
    <xf numFmtId="10" fontId="22" fillId="7" borderId="36" xfId="10" applyNumberFormat="1" applyFont="1" applyFill="1" applyBorder="1" applyAlignment="1">
      <alignment horizontal="center" vertical="center" wrapText="1"/>
    </xf>
    <xf numFmtId="10" fontId="22" fillId="7" borderId="37" xfId="10" applyNumberFormat="1" applyFont="1" applyFill="1" applyBorder="1" applyAlignment="1">
      <alignment horizontal="center" vertical="center" wrapText="1"/>
    </xf>
    <xf numFmtId="10" fontId="22" fillId="7" borderId="38" xfId="10" applyNumberFormat="1" applyFont="1" applyFill="1" applyBorder="1" applyAlignment="1">
      <alignment horizontal="center" vertical="center" wrapText="1"/>
    </xf>
    <xf numFmtId="14" fontId="8" fillId="3" borderId="36" xfId="12" applyNumberFormat="1" applyFont="1" applyFill="1" applyBorder="1" applyAlignment="1" applyProtection="1">
      <alignment horizontal="center" vertical="center" wrapText="1"/>
      <protection locked="0"/>
    </xf>
    <xf numFmtId="14" fontId="8" fillId="3" borderId="38" xfId="12" applyNumberFormat="1" applyFont="1" applyFill="1" applyBorder="1" applyAlignment="1" applyProtection="1">
      <alignment horizontal="center" vertical="center" wrapText="1"/>
      <protection locked="0"/>
    </xf>
    <xf numFmtId="14" fontId="12" fillId="7" borderId="1" xfId="12" applyNumberFormat="1" applyFont="1" applyFill="1" applyAlignment="1">
      <alignment horizontal="center" vertical="center" wrapText="1"/>
    </xf>
    <xf numFmtId="14" fontId="12" fillId="7" borderId="35" xfId="12" applyNumberFormat="1" applyFont="1" applyFill="1" applyBorder="1" applyAlignment="1">
      <alignment horizontal="center" vertical="center" wrapText="1"/>
    </xf>
    <xf numFmtId="14" fontId="8" fillId="3" borderId="37" xfId="12" applyNumberFormat="1" applyFont="1" applyFill="1" applyBorder="1" applyAlignment="1">
      <alignment horizontal="center" vertical="center" wrapText="1"/>
    </xf>
    <xf numFmtId="0" fontId="0" fillId="7" borderId="1" xfId="0" applyFill="1" applyBorder="1"/>
    <xf numFmtId="0" fontId="7" fillId="7" borderId="1" xfId="0" applyFont="1" applyFill="1" applyBorder="1"/>
    <xf numFmtId="0" fontId="5" fillId="5" borderId="1" xfId="6" applyNumberFormat="1" applyFont="1" applyFill="1" applyBorder="1" applyAlignment="1" applyProtection="1">
      <alignment horizontal="center" vertical="center"/>
    </xf>
    <xf numFmtId="168" fontId="5" fillId="5" borderId="1" xfId="6" applyNumberFormat="1" applyFont="1" applyFill="1" applyBorder="1" applyAlignment="1" applyProtection="1">
      <alignment horizontal="left" vertical="center"/>
    </xf>
    <xf numFmtId="43" fontId="5" fillId="5" borderId="1" xfId="3" applyFont="1" applyFill="1" applyBorder="1" applyAlignment="1" applyProtection="1">
      <alignment vertical="center"/>
    </xf>
    <xf numFmtId="10" fontId="5" fillId="5" borderId="1" xfId="4" applyNumberFormat="1" applyFont="1" applyFill="1" applyBorder="1" applyAlignment="1" applyProtection="1">
      <alignment horizontal="center" vertical="center"/>
    </xf>
    <xf numFmtId="168" fontId="5" fillId="5" borderId="1" xfId="6" applyNumberFormat="1" applyFont="1" applyFill="1" applyBorder="1" applyAlignment="1" applyProtection="1">
      <alignment horizontal="center" vertical="center"/>
    </xf>
    <xf numFmtId="10" fontId="0" fillId="7" borderId="34" xfId="10" applyNumberFormat="1" applyFont="1" applyFill="1" applyBorder="1" applyAlignment="1">
      <alignment horizontal="center" vertical="center"/>
    </xf>
    <xf numFmtId="10" fontId="0" fillId="7" borderId="1" xfId="10" applyNumberFormat="1" applyFont="1" applyFill="1" applyBorder="1" applyAlignment="1">
      <alignment horizontal="center" vertical="center"/>
    </xf>
    <xf numFmtId="0" fontId="1" fillId="7" borderId="34" xfId="11" applyFill="1" applyBorder="1" applyAlignment="1">
      <alignment horizontal="center" vertical="center"/>
    </xf>
    <xf numFmtId="0" fontId="1" fillId="7" borderId="1" xfId="11" applyFill="1" applyAlignment="1">
      <alignment horizontal="center" vertical="center"/>
    </xf>
    <xf numFmtId="0" fontId="1" fillId="7" borderId="35" xfId="11" applyFill="1" applyBorder="1" applyAlignment="1">
      <alignment horizontal="center" vertical="center"/>
    </xf>
    <xf numFmtId="0" fontId="8" fillId="7" borderId="1" xfId="13" applyFill="1"/>
    <xf numFmtId="0" fontId="8" fillId="7" borderId="35" xfId="13" applyFill="1" applyBorder="1"/>
    <xf numFmtId="10" fontId="1" fillId="7" borderId="1" xfId="11" applyNumberFormat="1" applyFill="1" applyAlignment="1">
      <alignment horizontal="center" vertical="center"/>
    </xf>
    <xf numFmtId="14" fontId="8" fillId="7" borderId="1" xfId="13" applyNumberFormat="1" applyFill="1" applyAlignment="1">
      <alignment horizontal="center" vertical="center"/>
    </xf>
    <xf numFmtId="0" fontId="8" fillId="7" borderId="1" xfId="13" applyFill="1" applyAlignment="1">
      <alignment horizontal="center" vertical="center"/>
    </xf>
    <xf numFmtId="14" fontId="8" fillId="7" borderId="35" xfId="13" applyNumberFormat="1" applyFill="1" applyBorder="1" applyAlignment="1">
      <alignment horizontal="center" vertical="center"/>
    </xf>
    <xf numFmtId="0" fontId="8" fillId="7" borderId="8" xfId="13" applyFill="1" applyBorder="1"/>
    <xf numFmtId="0" fontId="8" fillId="7" borderId="8" xfId="13" applyFill="1" applyBorder="1" applyAlignment="1">
      <alignment horizontal="center" vertical="center"/>
    </xf>
    <xf numFmtId="14" fontId="8" fillId="7" borderId="8" xfId="13" applyNumberFormat="1" applyFill="1" applyBorder="1" applyAlignment="1">
      <alignment horizontal="center" vertical="center"/>
    </xf>
    <xf numFmtId="14" fontId="8" fillId="7" borderId="9" xfId="13" applyNumberFormat="1" applyFill="1" applyBorder="1" applyAlignment="1">
      <alignment horizontal="center" vertical="center"/>
    </xf>
    <xf numFmtId="0" fontId="1" fillId="7" borderId="1" xfId="11" applyFill="1"/>
    <xf numFmtId="0" fontId="1" fillId="7" borderId="10" xfId="11" applyFill="1" applyBorder="1" applyAlignment="1">
      <alignment horizontal="center" vertical="center"/>
    </xf>
    <xf numFmtId="0" fontId="1" fillId="7" borderId="8" xfId="11" applyFill="1" applyBorder="1" applyAlignment="1">
      <alignment horizontal="center" vertical="center"/>
    </xf>
    <xf numFmtId="0" fontId="1" fillId="7" borderId="9" xfId="11" applyFill="1" applyBorder="1" applyAlignment="1">
      <alignment horizontal="center" vertical="center"/>
    </xf>
    <xf numFmtId="10" fontId="8" fillId="7" borderId="1" xfId="10" applyNumberFormat="1" applyFont="1" applyFill="1" applyBorder="1" applyAlignment="1">
      <alignment horizontal="center" vertical="center"/>
    </xf>
    <xf numFmtId="2" fontId="24" fillId="7" borderId="1" xfId="11" applyNumberFormat="1" applyFont="1" applyFill="1" applyAlignment="1">
      <alignment horizontal="center" vertical="center"/>
    </xf>
    <xf numFmtId="9" fontId="0" fillId="7" borderId="1" xfId="10" applyFont="1" applyFill="1" applyBorder="1" applyAlignment="1">
      <alignment horizontal="center" vertical="center"/>
    </xf>
    <xf numFmtId="43" fontId="0" fillId="7" borderId="1" xfId="3" applyFont="1" applyFill="1" applyBorder="1"/>
    <xf numFmtId="2" fontId="29" fillId="7" borderId="1" xfId="3" applyNumberFormat="1" applyFont="1" applyFill="1" applyBorder="1" applyAlignment="1">
      <alignment horizontal="center" vertical="center"/>
    </xf>
    <xf numFmtId="2" fontId="29" fillId="7" borderId="1" xfId="3" applyNumberFormat="1" applyFont="1" applyFill="1" applyBorder="1" applyAlignment="1">
      <alignment horizontal="left" vertical="center"/>
    </xf>
    <xf numFmtId="0" fontId="1" fillId="7" borderId="34" xfId="11" applyFill="1" applyBorder="1"/>
    <xf numFmtId="0" fontId="1" fillId="7" borderId="35" xfId="11" applyFill="1" applyBorder="1"/>
    <xf numFmtId="0" fontId="1" fillId="7" borderId="10" xfId="11" applyFill="1" applyBorder="1"/>
    <xf numFmtId="0" fontId="1" fillId="7" borderId="8" xfId="11" applyFill="1" applyBorder="1"/>
    <xf numFmtId="0" fontId="1" fillId="7" borderId="9" xfId="11" applyFill="1" applyBorder="1"/>
    <xf numFmtId="1" fontId="1" fillId="7" borderId="1" xfId="11" applyNumberFormat="1" applyFill="1"/>
    <xf numFmtId="0" fontId="1" fillId="7" borderId="1" xfId="11" applyFill="1" applyAlignment="1">
      <alignment horizontal="center"/>
    </xf>
    <xf numFmtId="2" fontId="1" fillId="7" borderId="1" xfId="11" applyNumberFormat="1" applyFill="1"/>
    <xf numFmtId="176" fontId="30" fillId="12" borderId="36" xfId="1" applyNumberFormat="1" applyFont="1" applyFill="1" applyBorder="1" applyAlignment="1">
      <alignment vertical="center" wrapText="1"/>
    </xf>
    <xf numFmtId="17" fontId="31" fillId="3" borderId="1" xfId="0" applyNumberFormat="1" applyFont="1" applyFill="1" applyBorder="1" applyAlignment="1">
      <alignment horizontal="center" vertical="center"/>
    </xf>
    <xf numFmtId="43" fontId="32" fillId="7" borderId="1" xfId="3" applyFont="1" applyFill="1" applyBorder="1"/>
    <xf numFmtId="0" fontId="6" fillId="7" borderId="0" xfId="0" applyFont="1" applyFill="1"/>
    <xf numFmtId="0" fontId="34" fillId="7" borderId="0" xfId="0" applyFont="1" applyFill="1" applyAlignment="1">
      <alignment horizontal="center"/>
    </xf>
    <xf numFmtId="177" fontId="34" fillId="7" borderId="0" xfId="0" applyNumberFormat="1" applyFont="1" applyFill="1"/>
    <xf numFmtId="177" fontId="35" fillId="7" borderId="0" xfId="0" applyNumberFormat="1" applyFont="1" applyFill="1"/>
    <xf numFmtId="177" fontId="35" fillId="7" borderId="0" xfId="0" applyNumberFormat="1" applyFont="1" applyFill="1" applyAlignment="1">
      <alignment horizontal="left"/>
    </xf>
    <xf numFmtId="0" fontId="33" fillId="7" borderId="0" xfId="0" applyFont="1" applyFill="1"/>
    <xf numFmtId="177" fontId="33" fillId="7" borderId="0" xfId="0" applyNumberFormat="1" applyFont="1" applyFill="1"/>
    <xf numFmtId="177" fontId="33" fillId="7" borderId="0" xfId="0" applyNumberFormat="1" applyFont="1" applyFill="1" applyAlignment="1">
      <alignment vertical="center" wrapText="1"/>
    </xf>
    <xf numFmtId="177" fontId="33" fillId="7" borderId="0" xfId="0" applyNumberFormat="1" applyFont="1" applyFill="1" applyAlignment="1">
      <alignment horizontal="left"/>
    </xf>
    <xf numFmtId="0" fontId="6" fillId="7" borderId="0" xfId="0" applyFont="1" applyFill="1" applyAlignment="1">
      <alignment horizontal="left"/>
    </xf>
    <xf numFmtId="177" fontId="6" fillId="7" borderId="0" xfId="0" applyNumberFormat="1" applyFont="1" applyFill="1" applyAlignment="1">
      <alignment horizontal="left" vertical="center"/>
    </xf>
    <xf numFmtId="0" fontId="33" fillId="7" borderId="0" xfId="0" applyFont="1" applyFill="1" applyAlignment="1">
      <alignment vertical="center"/>
    </xf>
    <xf numFmtId="0" fontId="37" fillId="7" borderId="1" xfId="17" applyFont="1" applyFill="1"/>
    <xf numFmtId="164" fontId="38" fillId="4" borderId="1" xfId="5" applyNumberFormat="1" applyFont="1" applyFill="1" applyAlignment="1" applyProtection="1">
      <alignment horizontal="center" vertical="center"/>
      <protection locked="0"/>
    </xf>
    <xf numFmtId="164" fontId="38" fillId="4" borderId="7" xfId="5" applyNumberFormat="1" applyFont="1" applyFill="1" applyBorder="1" applyAlignment="1" applyProtection="1">
      <alignment horizontal="left" vertical="center"/>
      <protection locked="0"/>
    </xf>
    <xf numFmtId="164" fontId="38" fillId="4" borderId="7" xfId="5" applyNumberFormat="1" applyFont="1" applyFill="1" applyBorder="1" applyAlignment="1" applyProtection="1">
      <alignment horizontal="center" vertical="center"/>
      <protection locked="0"/>
    </xf>
    <xf numFmtId="44" fontId="38" fillId="4" borderId="1" xfId="14" applyFont="1" applyFill="1" applyAlignment="1" applyProtection="1">
      <alignment vertical="center"/>
      <protection locked="0"/>
    </xf>
    <xf numFmtId="164" fontId="38" fillId="8" borderId="1" xfId="5" applyNumberFormat="1" applyFont="1" applyFill="1" applyAlignment="1" applyProtection="1">
      <alignment horizontal="center" vertical="center"/>
      <protection locked="0"/>
    </xf>
    <xf numFmtId="0" fontId="40" fillId="7" borderId="1" xfId="1" applyFont="1" applyFill="1"/>
    <xf numFmtId="164" fontId="38" fillId="8" borderId="7" xfId="5" applyNumberFormat="1" applyFont="1" applyFill="1" applyBorder="1" applyAlignment="1" applyProtection="1">
      <alignment horizontal="left" vertical="center"/>
      <protection locked="0"/>
    </xf>
    <xf numFmtId="0" fontId="41" fillId="7" borderId="1" xfId="1" applyFont="1" applyFill="1"/>
    <xf numFmtId="0" fontId="40" fillId="7" borderId="8" xfId="1" applyFont="1" applyFill="1" applyBorder="1"/>
    <xf numFmtId="0" fontId="40" fillId="7" borderId="9" xfId="1" applyFont="1" applyFill="1" applyBorder="1"/>
    <xf numFmtId="0" fontId="37" fillId="2" borderId="1" xfId="17" applyFont="1"/>
    <xf numFmtId="0" fontId="42" fillId="16" borderId="28" xfId="17" applyFont="1" applyFill="1" applyBorder="1" applyAlignment="1">
      <alignment horizontal="center" vertical="center" wrapText="1"/>
    </xf>
    <xf numFmtId="0" fontId="42" fillId="16" borderId="6" xfId="17" applyFont="1" applyFill="1" applyBorder="1" applyAlignment="1">
      <alignment horizontal="center" vertical="center" wrapText="1"/>
    </xf>
    <xf numFmtId="0" fontId="42" fillId="16" borderId="1" xfId="17" applyFont="1" applyFill="1" applyAlignment="1">
      <alignment horizontal="center" vertical="center" wrapText="1"/>
    </xf>
    <xf numFmtId="166" fontId="42" fillId="9" borderId="17" xfId="6" applyNumberFormat="1" applyFont="1" applyFill="1" applyBorder="1" applyAlignment="1" applyProtection="1">
      <alignment horizontal="center" vertical="center"/>
    </xf>
    <xf numFmtId="166" fontId="42" fillId="9" borderId="18" xfId="6" applyNumberFormat="1" applyFont="1" applyFill="1" applyBorder="1" applyAlignment="1" applyProtection="1">
      <alignment horizontal="center" vertical="center"/>
    </xf>
    <xf numFmtId="166" fontId="42" fillId="9" borderId="19" xfId="6" applyNumberFormat="1" applyFont="1" applyFill="1" applyBorder="1" applyAlignment="1" applyProtection="1">
      <alignment horizontal="center" vertical="center"/>
    </xf>
    <xf numFmtId="0" fontId="42" fillId="17" borderId="6" xfId="17" applyFont="1" applyFill="1" applyBorder="1" applyAlignment="1">
      <alignment horizontal="left" vertical="center" wrapText="1"/>
    </xf>
    <xf numFmtId="169" fontId="43" fillId="17" borderId="1" xfId="17" applyNumberFormat="1" applyFont="1" applyFill="1" applyAlignment="1">
      <alignment horizontal="right" vertical="center" wrapText="1"/>
    </xf>
    <xf numFmtId="169" fontId="42" fillId="17" borderId="1" xfId="17" applyNumberFormat="1" applyFont="1" applyFill="1" applyAlignment="1">
      <alignment horizontal="right" vertical="center" wrapText="1"/>
    </xf>
    <xf numFmtId="165" fontId="44" fillId="5" borderId="39" xfId="6" applyFont="1" applyFill="1" applyBorder="1" applyAlignment="1" applyProtection="1">
      <alignment horizontal="center" vertical="center"/>
    </xf>
    <xf numFmtId="10" fontId="44" fillId="5" borderId="40" xfId="10" applyNumberFormat="1" applyFont="1" applyFill="1" applyBorder="1" applyAlignment="1" applyProtection="1">
      <alignment horizontal="center" vertical="center"/>
    </xf>
    <xf numFmtId="10" fontId="44" fillId="5" borderId="41" xfId="10" applyNumberFormat="1" applyFont="1" applyFill="1" applyBorder="1" applyAlignment="1" applyProtection="1">
      <alignment horizontal="center" vertical="center"/>
    </xf>
    <xf numFmtId="0" fontId="42" fillId="7" borderId="6" xfId="17" applyFont="1" applyFill="1" applyBorder="1" applyAlignment="1">
      <alignment horizontal="left" vertical="center" wrapText="1"/>
    </xf>
    <xf numFmtId="169" fontId="43" fillId="7" borderId="1" xfId="17" applyNumberFormat="1" applyFont="1" applyFill="1" applyAlignment="1">
      <alignment horizontal="right" vertical="center" wrapText="1"/>
    </xf>
    <xf numFmtId="169" fontId="42" fillId="7" borderId="1" xfId="17" applyNumberFormat="1" applyFont="1" applyFill="1" applyAlignment="1">
      <alignment horizontal="right" vertical="center" wrapText="1"/>
    </xf>
    <xf numFmtId="43" fontId="43" fillId="10" borderId="42" xfId="18" applyFont="1" applyFill="1" applyBorder="1" applyAlignment="1" applyProtection="1">
      <alignment horizontal="center" vertical="center"/>
    </xf>
    <xf numFmtId="10" fontId="45" fillId="10" borderId="43" xfId="9" applyNumberFormat="1" applyFont="1" applyFill="1" applyBorder="1" applyAlignment="1" applyProtection="1">
      <alignment horizontal="center" vertical="center"/>
      <protection locked="0"/>
    </xf>
    <xf numFmtId="10" fontId="43" fillId="10" borderId="44" xfId="9" applyNumberFormat="1" applyFont="1" applyFill="1" applyBorder="1" applyAlignment="1" applyProtection="1">
      <alignment horizontal="center" vertical="center"/>
    </xf>
    <xf numFmtId="165" fontId="44" fillId="5" borderId="42" xfId="6" applyFont="1" applyFill="1" applyBorder="1" applyAlignment="1" applyProtection="1">
      <alignment horizontal="center" vertical="center"/>
    </xf>
    <xf numFmtId="10" fontId="44" fillId="5" borderId="43" xfId="10" applyNumberFormat="1" applyFont="1" applyFill="1" applyBorder="1" applyAlignment="1" applyProtection="1">
      <alignment horizontal="center" vertical="center"/>
    </xf>
    <xf numFmtId="10" fontId="44" fillId="5" borderId="44" xfId="10" applyNumberFormat="1" applyFont="1" applyFill="1" applyBorder="1" applyAlignment="1" applyProtection="1">
      <alignment horizontal="center" vertical="center"/>
    </xf>
    <xf numFmtId="0" fontId="37" fillId="7" borderId="1" xfId="17" applyFont="1" applyFill="1" applyAlignment="1">
      <alignment horizontal="left"/>
    </xf>
    <xf numFmtId="0" fontId="42" fillId="18" borderId="6" xfId="17" applyFont="1" applyFill="1" applyBorder="1" applyAlignment="1">
      <alignment horizontal="left" vertical="center" wrapText="1"/>
    </xf>
    <xf numFmtId="169" fontId="43" fillId="18" borderId="1" xfId="17" applyNumberFormat="1" applyFont="1" applyFill="1" applyAlignment="1">
      <alignment horizontal="right" vertical="center" wrapText="1"/>
    </xf>
    <xf numFmtId="169" fontId="42" fillId="18" borderId="1" xfId="17" applyNumberFormat="1" applyFont="1" applyFill="1" applyAlignment="1">
      <alignment horizontal="right" vertical="center" wrapText="1"/>
    </xf>
    <xf numFmtId="0" fontId="42" fillId="19" borderId="6" xfId="17" applyFont="1" applyFill="1" applyBorder="1" applyAlignment="1">
      <alignment horizontal="left" vertical="center" wrapText="1"/>
    </xf>
    <xf numFmtId="169" fontId="43" fillId="19" borderId="1" xfId="17" applyNumberFormat="1" applyFont="1" applyFill="1" applyAlignment="1">
      <alignment horizontal="right" vertical="center" wrapText="1"/>
    </xf>
    <xf numFmtId="169" fontId="42" fillId="19" borderId="1" xfId="17" applyNumberFormat="1" applyFont="1" applyFill="1" applyAlignment="1">
      <alignment horizontal="right" vertical="center" wrapText="1"/>
    </xf>
    <xf numFmtId="0" fontId="42" fillId="20" borderId="6" xfId="17" applyFont="1" applyFill="1" applyBorder="1" applyAlignment="1">
      <alignment horizontal="left" vertical="center" wrapText="1"/>
    </xf>
    <xf numFmtId="169" fontId="43" fillId="20" borderId="1" xfId="17" applyNumberFormat="1" applyFont="1" applyFill="1" applyAlignment="1">
      <alignment horizontal="right" vertical="center" wrapText="1"/>
    </xf>
    <xf numFmtId="169" fontId="42" fillId="20" borderId="1" xfId="17" applyNumberFormat="1" applyFont="1" applyFill="1" applyAlignment="1">
      <alignment horizontal="right" vertical="center" wrapText="1"/>
    </xf>
    <xf numFmtId="0" fontId="42" fillId="21" borderId="6" xfId="17" applyFont="1" applyFill="1" applyBorder="1" applyAlignment="1">
      <alignment horizontal="left" vertical="center" wrapText="1"/>
    </xf>
    <xf numFmtId="10" fontId="45" fillId="7" borderId="43" xfId="9" applyNumberFormat="1" applyFont="1" applyFill="1" applyBorder="1" applyAlignment="1" applyProtection="1">
      <alignment horizontal="center" vertical="center"/>
      <protection locked="0"/>
    </xf>
    <xf numFmtId="10" fontId="43" fillId="7" borderId="44" xfId="9" applyNumberFormat="1" applyFont="1" applyFill="1" applyBorder="1" applyAlignment="1" applyProtection="1">
      <alignment horizontal="center" vertical="center"/>
    </xf>
    <xf numFmtId="0" fontId="42" fillId="7" borderId="48" xfId="17" applyFont="1" applyFill="1" applyBorder="1" applyAlignment="1">
      <alignment horizontal="left" vertical="center" wrapText="1"/>
    </xf>
    <xf numFmtId="10" fontId="45" fillId="10" borderId="49" xfId="9" applyNumberFormat="1" applyFont="1" applyFill="1" applyBorder="1" applyAlignment="1" applyProtection="1">
      <alignment horizontal="center" vertical="center"/>
      <protection locked="0"/>
    </xf>
    <xf numFmtId="10" fontId="43" fillId="10" borderId="50" xfId="9" applyNumberFormat="1" applyFont="1" applyFill="1" applyBorder="1" applyAlignment="1" applyProtection="1">
      <alignment horizontal="center" vertical="center"/>
    </xf>
    <xf numFmtId="168" fontId="5" fillId="6" borderId="12" xfId="6" applyNumberFormat="1" applyFont="1" applyFill="1" applyBorder="1" applyAlignment="1" applyProtection="1">
      <alignment horizontal="center" vertical="center"/>
    </xf>
    <xf numFmtId="166" fontId="5" fillId="6" borderId="13" xfId="6" applyNumberFormat="1" applyFont="1" applyFill="1" applyBorder="1" applyAlignment="1" applyProtection="1">
      <alignment vertical="center" wrapText="1"/>
    </xf>
    <xf numFmtId="168" fontId="5" fillId="6" borderId="14" xfId="6" applyNumberFormat="1" applyFont="1" applyFill="1" applyBorder="1" applyAlignment="1" applyProtection="1">
      <alignment horizontal="center" vertical="center"/>
    </xf>
    <xf numFmtId="43" fontId="46" fillId="6" borderId="51" xfId="18" applyFont="1" applyFill="1" applyBorder="1" applyAlignment="1" applyProtection="1">
      <alignment vertical="center" wrapText="1"/>
    </xf>
    <xf numFmtId="165" fontId="44" fillId="6" borderId="25" xfId="6" applyFont="1" applyFill="1" applyBorder="1" applyAlignment="1" applyProtection="1">
      <alignment horizontal="center" vertical="center"/>
    </xf>
    <xf numFmtId="10" fontId="44" fillId="6" borderId="26" xfId="10" applyNumberFormat="1" applyFont="1" applyFill="1" applyBorder="1" applyAlignment="1" applyProtection="1">
      <alignment horizontal="center" vertical="center"/>
    </xf>
    <xf numFmtId="10" fontId="44" fillId="6" borderId="27" xfId="10" applyNumberFormat="1" applyFont="1" applyFill="1" applyBorder="1" applyAlignment="1" applyProtection="1">
      <alignment horizontal="center" vertical="center"/>
    </xf>
    <xf numFmtId="0" fontId="37" fillId="7" borderId="1" xfId="1" applyFont="1" applyFill="1"/>
    <xf numFmtId="43" fontId="47" fillId="7" borderId="1" xfId="17" applyNumberFormat="1" applyFont="1" applyFill="1"/>
    <xf numFmtId="43" fontId="37" fillId="7" borderId="1" xfId="17" applyNumberFormat="1" applyFont="1" applyFill="1"/>
    <xf numFmtId="10" fontId="37" fillId="7" borderId="1" xfId="10" applyNumberFormat="1" applyFont="1" applyFill="1"/>
    <xf numFmtId="176" fontId="42" fillId="9" borderId="15" xfId="6" applyNumberFormat="1" applyFont="1" applyFill="1" applyBorder="1" applyAlignment="1" applyProtection="1">
      <alignment horizontal="center" vertical="center" textRotation="1"/>
    </xf>
    <xf numFmtId="176" fontId="42" fillId="9" borderId="1" xfId="6" applyNumberFormat="1" applyFont="1" applyFill="1" applyBorder="1" applyAlignment="1" applyProtection="1">
      <alignment horizontal="center" vertical="center" textRotation="1"/>
    </xf>
    <xf numFmtId="176" fontId="42" fillId="9" borderId="16" xfId="6" applyNumberFormat="1" applyFont="1" applyFill="1" applyBorder="1" applyAlignment="1" applyProtection="1">
      <alignment horizontal="center" vertical="center" textRotation="1"/>
    </xf>
    <xf numFmtId="165" fontId="44" fillId="6" borderId="51" xfId="6" applyFont="1" applyFill="1" applyBorder="1" applyAlignment="1" applyProtection="1">
      <alignment horizontal="center" vertical="center"/>
    </xf>
    <xf numFmtId="10" fontId="44" fillId="6" borderId="51" xfId="10" applyNumberFormat="1" applyFont="1" applyFill="1" applyBorder="1" applyAlignment="1" applyProtection="1">
      <alignment horizontal="center" vertical="center"/>
    </xf>
    <xf numFmtId="14" fontId="47" fillId="20" borderId="1" xfId="17" applyNumberFormat="1" applyFont="1" applyFill="1" applyAlignment="1">
      <alignment horizontal="center"/>
    </xf>
    <xf numFmtId="165" fontId="44" fillId="5" borderId="52" xfId="6" applyFont="1" applyFill="1" applyBorder="1" applyAlignment="1" applyProtection="1">
      <alignment horizontal="center" vertical="center"/>
    </xf>
    <xf numFmtId="10" fontId="44" fillId="5" borderId="53" xfId="10" applyNumberFormat="1" applyFont="1" applyFill="1" applyBorder="1" applyAlignment="1" applyProtection="1">
      <alignment horizontal="center" vertical="center"/>
    </xf>
    <xf numFmtId="10" fontId="44" fillId="5" borderId="54" xfId="10" applyNumberFormat="1" applyFont="1" applyFill="1" applyBorder="1" applyAlignment="1" applyProtection="1">
      <alignment horizontal="center" vertical="center"/>
    </xf>
    <xf numFmtId="166" fontId="42" fillId="9" borderId="21" xfId="6" applyNumberFormat="1" applyFont="1" applyFill="1" applyBorder="1" applyAlignment="1" applyProtection="1">
      <alignment horizontal="center" vertical="center"/>
    </xf>
    <xf numFmtId="166" fontId="42" fillId="9" borderId="22" xfId="6" applyNumberFormat="1" applyFont="1" applyFill="1" applyBorder="1" applyAlignment="1" applyProtection="1">
      <alignment horizontal="center" vertical="center"/>
    </xf>
    <xf numFmtId="166" fontId="42" fillId="9" borderId="24" xfId="6" applyNumberFormat="1" applyFont="1" applyFill="1" applyBorder="1" applyAlignment="1" applyProtection="1">
      <alignment horizontal="center" vertical="center"/>
    </xf>
    <xf numFmtId="14" fontId="48" fillId="20" borderId="1" xfId="17" applyNumberFormat="1" applyFont="1" applyFill="1" applyAlignment="1">
      <alignment horizontal="center"/>
    </xf>
    <xf numFmtId="14" fontId="48" fillId="20" borderId="15" xfId="17" applyNumberFormat="1" applyFont="1" applyFill="1" applyBorder="1" applyAlignment="1">
      <alignment horizontal="center"/>
    </xf>
    <xf numFmtId="0" fontId="25" fillId="7" borderId="1" xfId="11" applyFont="1" applyFill="1"/>
    <xf numFmtId="176" fontId="42" fillId="9" borderId="15" xfId="6" applyNumberFormat="1" applyFont="1" applyFill="1" applyBorder="1" applyAlignment="1" applyProtection="1">
      <alignment horizontal="center" vertical="center"/>
    </xf>
    <xf numFmtId="176" fontId="42" fillId="9" borderId="1" xfId="6" applyNumberFormat="1" applyFont="1" applyFill="1" applyBorder="1" applyAlignment="1" applyProtection="1">
      <alignment horizontal="center" vertical="center"/>
    </xf>
    <xf numFmtId="176" fontId="42" fillId="9" borderId="16" xfId="6" applyNumberFormat="1" applyFont="1" applyFill="1" applyBorder="1" applyAlignment="1" applyProtection="1">
      <alignment horizontal="center" vertical="center"/>
    </xf>
    <xf numFmtId="165" fontId="44" fillId="5" borderId="55" xfId="6" applyFont="1" applyFill="1" applyBorder="1" applyAlignment="1" applyProtection="1">
      <alignment horizontal="center" vertical="center"/>
    </xf>
    <xf numFmtId="43" fontId="44" fillId="5" borderId="56" xfId="3" applyFont="1" applyFill="1" applyBorder="1" applyAlignment="1" applyProtection="1">
      <alignment horizontal="center" vertical="center"/>
    </xf>
    <xf numFmtId="10" fontId="44" fillId="5" borderId="57" xfId="10" applyNumberFormat="1" applyFont="1" applyFill="1" applyBorder="1" applyAlignment="1" applyProtection="1">
      <alignment horizontal="center" vertical="center"/>
    </xf>
    <xf numFmtId="43" fontId="44" fillId="5" borderId="43" xfId="3" applyFont="1" applyFill="1" applyBorder="1" applyAlignment="1" applyProtection="1">
      <alignment horizontal="center" vertical="center"/>
    </xf>
    <xf numFmtId="43" fontId="49" fillId="6" borderId="51" xfId="18" applyFont="1" applyFill="1" applyBorder="1" applyAlignment="1" applyProtection="1">
      <alignment horizontal="right" vertical="center" wrapText="1"/>
    </xf>
    <xf numFmtId="9" fontId="6" fillId="7" borderId="0" xfId="0" applyNumberFormat="1" applyFont="1" applyFill="1"/>
    <xf numFmtId="178" fontId="42" fillId="4" borderId="12" xfId="2" applyNumberFormat="1" applyFont="1" applyFill="1" applyBorder="1" applyAlignment="1">
      <alignment horizontal="center" vertical="center"/>
    </xf>
    <xf numFmtId="178" fontId="42" fillId="4" borderId="13" xfId="2" applyNumberFormat="1" applyFont="1" applyFill="1" applyBorder="1" applyAlignment="1">
      <alignment horizontal="center" vertical="center"/>
    </xf>
    <xf numFmtId="178" fontId="42" fillId="4" borderId="14" xfId="2" applyNumberFormat="1" applyFont="1" applyFill="1" applyBorder="1" applyAlignment="1">
      <alignment horizontal="center" vertical="center"/>
    </xf>
    <xf numFmtId="164" fontId="38" fillId="22" borderId="1" xfId="5" applyNumberFormat="1" applyFont="1" applyFill="1" applyAlignment="1" applyProtection="1">
      <alignment horizontal="center" vertical="center"/>
      <protection locked="0"/>
    </xf>
    <xf numFmtId="166" fontId="39" fillId="2" borderId="3" xfId="6" applyNumberFormat="1" applyFont="1" applyFill="1" applyBorder="1" applyAlignment="1" applyProtection="1">
      <alignment horizontal="left" vertical="center" wrapText="1"/>
      <protection locked="0"/>
    </xf>
    <xf numFmtId="166" fontId="39" fillId="2" borderId="5" xfId="6" applyNumberFormat="1" applyFont="1" applyFill="1" applyBorder="1" applyAlignment="1" applyProtection="1">
      <alignment horizontal="left" vertical="center" wrapText="1"/>
      <protection locked="0"/>
    </xf>
    <xf numFmtId="166" fontId="39" fillId="2" borderId="4" xfId="6" applyNumberFormat="1" applyFont="1" applyFill="1" applyBorder="1" applyAlignment="1" applyProtection="1">
      <alignment horizontal="left" vertical="center" wrapText="1"/>
      <protection locked="0"/>
    </xf>
    <xf numFmtId="0" fontId="39" fillId="2" borderId="2" xfId="7" applyFont="1" applyBorder="1" applyProtection="1">
      <protection locked="0"/>
    </xf>
    <xf numFmtId="166" fontId="39" fillId="7" borderId="10" xfId="6" applyNumberFormat="1" applyFont="1" applyFill="1" applyBorder="1" applyAlignment="1" applyProtection="1">
      <alignment horizontal="left" vertical="center" wrapText="1"/>
      <protection locked="0"/>
    </xf>
    <xf numFmtId="166" fontId="39" fillId="7" borderId="8" xfId="6" applyNumberFormat="1" applyFont="1" applyFill="1" applyBorder="1" applyAlignment="1" applyProtection="1">
      <alignment horizontal="left" vertical="center" wrapText="1"/>
      <protection locked="0"/>
    </xf>
    <xf numFmtId="176" fontId="42" fillId="9" borderId="15" xfId="6" applyNumberFormat="1" applyFont="1" applyFill="1" applyBorder="1" applyAlignment="1" applyProtection="1">
      <alignment horizontal="center" vertical="center"/>
    </xf>
    <xf numFmtId="176" fontId="42" fillId="9" borderId="1" xfId="6" applyNumberFormat="1" applyFont="1" applyFill="1" applyBorder="1" applyAlignment="1" applyProtection="1">
      <alignment horizontal="center" vertical="center"/>
    </xf>
    <xf numFmtId="176" fontId="42" fillId="9" borderId="16" xfId="6" applyNumberFormat="1" applyFont="1" applyFill="1" applyBorder="1" applyAlignment="1" applyProtection="1">
      <alignment horizontal="center" vertical="center"/>
    </xf>
    <xf numFmtId="176" fontId="42" fillId="9" borderId="20" xfId="6" applyNumberFormat="1" applyFont="1" applyFill="1" applyBorder="1" applyAlignment="1" applyProtection="1">
      <alignment horizontal="center" vertical="center"/>
    </xf>
    <xf numFmtId="176" fontId="42" fillId="9" borderId="11" xfId="6" applyNumberFormat="1" applyFont="1" applyFill="1" applyBorder="1" applyAlignment="1" applyProtection="1">
      <alignment horizontal="center" vertical="center"/>
    </xf>
    <xf numFmtId="176" fontId="42" fillId="9" borderId="23" xfId="6" applyNumberFormat="1" applyFont="1" applyFill="1" applyBorder="1" applyAlignment="1" applyProtection="1">
      <alignment horizontal="center" vertical="center"/>
    </xf>
    <xf numFmtId="0" fontId="42" fillId="16" borderId="29" xfId="17" applyFont="1" applyFill="1" applyBorder="1" applyAlignment="1">
      <alignment horizontal="center" vertical="center" wrapText="1"/>
    </xf>
    <xf numFmtId="0" fontId="42" fillId="16" borderId="30" xfId="17" applyFont="1" applyFill="1" applyBorder="1" applyAlignment="1">
      <alignment horizontal="center" vertical="center" wrapText="1"/>
    </xf>
    <xf numFmtId="0" fontId="42" fillId="17" borderId="6" xfId="17" applyFont="1" applyFill="1" applyBorder="1" applyAlignment="1">
      <alignment horizontal="left" vertical="center" wrapText="1"/>
    </xf>
    <xf numFmtId="0" fontId="42" fillId="7" borderId="6" xfId="17" applyFont="1" applyFill="1" applyBorder="1" applyAlignment="1">
      <alignment horizontal="left" vertical="center" wrapText="1"/>
    </xf>
    <xf numFmtId="43" fontId="43" fillId="7" borderId="45" xfId="18" applyFont="1" applyFill="1" applyBorder="1" applyAlignment="1" applyProtection="1">
      <alignment horizontal="center" vertical="center"/>
    </xf>
    <xf numFmtId="43" fontId="43" fillId="7" borderId="46" xfId="18" applyFont="1" applyFill="1" applyBorder="1" applyAlignment="1" applyProtection="1">
      <alignment horizontal="center" vertical="center"/>
    </xf>
    <xf numFmtId="43" fontId="43" fillId="7" borderId="47" xfId="18" applyFont="1" applyFill="1" applyBorder="1" applyAlignment="1" applyProtection="1">
      <alignment horizontal="center" vertical="center"/>
    </xf>
    <xf numFmtId="0" fontId="42" fillId="18" borderId="6" xfId="17" applyFont="1" applyFill="1" applyBorder="1" applyAlignment="1">
      <alignment horizontal="left" vertical="center" wrapText="1"/>
    </xf>
    <xf numFmtId="0" fontId="42" fillId="19" borderId="6" xfId="17" applyFont="1" applyFill="1" applyBorder="1" applyAlignment="1">
      <alignment horizontal="left" vertical="center" wrapText="1"/>
    </xf>
    <xf numFmtId="0" fontId="42" fillId="20" borderId="6" xfId="17" applyFont="1" applyFill="1" applyBorder="1" applyAlignment="1">
      <alignment horizontal="left" vertical="center" wrapText="1"/>
    </xf>
    <xf numFmtId="43" fontId="43" fillId="7" borderId="42" xfId="18" applyFont="1" applyFill="1" applyBorder="1" applyAlignment="1" applyProtection="1">
      <alignment horizontal="center" vertical="center"/>
    </xf>
    <xf numFmtId="43" fontId="43" fillId="7" borderId="43" xfId="18" applyFont="1" applyFill="1" applyBorder="1" applyAlignment="1" applyProtection="1">
      <alignment horizontal="center" vertical="center"/>
    </xf>
    <xf numFmtId="43" fontId="43" fillId="7" borderId="44" xfId="18" applyFont="1" applyFill="1" applyBorder="1" applyAlignment="1" applyProtection="1">
      <alignment horizontal="center" vertical="center"/>
    </xf>
    <xf numFmtId="43" fontId="43" fillId="10" borderId="42" xfId="18" applyFont="1" applyFill="1" applyBorder="1" applyAlignment="1" applyProtection="1">
      <alignment horizontal="center" vertical="center"/>
    </xf>
    <xf numFmtId="43" fontId="43" fillId="10" borderId="43" xfId="18" applyFont="1" applyFill="1" applyBorder="1" applyAlignment="1" applyProtection="1">
      <alignment horizontal="center" vertical="center"/>
    </xf>
    <xf numFmtId="43" fontId="43" fillId="10" borderId="44" xfId="18" applyFont="1" applyFill="1" applyBorder="1" applyAlignment="1" applyProtection="1">
      <alignment horizontal="center" vertical="center"/>
    </xf>
    <xf numFmtId="0" fontId="42" fillId="7" borderId="36" xfId="17" applyFont="1" applyFill="1" applyBorder="1" applyAlignment="1">
      <alignment horizontal="left" vertical="center" wrapText="1"/>
    </xf>
    <xf numFmtId="0" fontId="42" fillId="7" borderId="38" xfId="17" applyFont="1" applyFill="1" applyBorder="1" applyAlignment="1">
      <alignment horizontal="left" vertical="center" wrapText="1"/>
    </xf>
    <xf numFmtId="0" fontId="42" fillId="7" borderId="48" xfId="17" applyFont="1" applyFill="1" applyBorder="1" applyAlignment="1">
      <alignment horizontal="left" vertical="center" wrapText="1"/>
    </xf>
    <xf numFmtId="0" fontId="28" fillId="7" borderId="1" xfId="0" applyFont="1" applyFill="1" applyBorder="1" applyAlignment="1">
      <alignment horizontal="center"/>
    </xf>
    <xf numFmtId="0" fontId="8" fillId="7" borderId="34" xfId="13" applyFill="1" applyBorder="1" applyAlignment="1">
      <alignment horizontal="center"/>
    </xf>
    <xf numFmtId="0" fontId="8" fillId="7" borderId="1" xfId="13" applyFill="1" applyAlignment="1">
      <alignment horizontal="center"/>
    </xf>
    <xf numFmtId="14" fontId="8" fillId="7" borderId="1" xfId="13" applyNumberFormat="1" applyFill="1" applyAlignment="1">
      <alignment horizontal="center" vertical="center"/>
    </xf>
    <xf numFmtId="0" fontId="7" fillId="7" borderId="31" xfId="11" applyFont="1" applyFill="1" applyBorder="1" applyAlignment="1">
      <alignment horizontal="center" vertical="center"/>
    </xf>
    <xf numFmtId="0" fontId="7" fillId="7" borderId="32" xfId="11" applyFont="1" applyFill="1" applyBorder="1" applyAlignment="1">
      <alignment horizontal="center" vertical="center"/>
    </xf>
    <xf numFmtId="0" fontId="7" fillId="7" borderId="33" xfId="11" applyFont="1" applyFill="1" applyBorder="1" applyAlignment="1">
      <alignment horizontal="center" vertical="center"/>
    </xf>
    <xf numFmtId="0" fontId="8" fillId="7" borderId="10" xfId="13" applyFill="1" applyBorder="1" applyAlignment="1">
      <alignment horizontal="center"/>
    </xf>
    <xf numFmtId="0" fontId="8" fillId="7" borderId="8" xfId="13" applyFill="1" applyBorder="1" applyAlignment="1">
      <alignment horizontal="center"/>
    </xf>
    <xf numFmtId="14" fontId="8" fillId="7" borderId="8" xfId="13" applyNumberFormat="1" applyFill="1" applyBorder="1" applyAlignment="1">
      <alignment horizontal="center" vertical="center"/>
    </xf>
    <xf numFmtId="14" fontId="1" fillId="7" borderId="1" xfId="11" applyNumberFormat="1" applyFill="1" applyAlignment="1">
      <alignment horizontal="center"/>
    </xf>
    <xf numFmtId="0" fontId="23" fillId="13" borderId="1" xfId="11" applyFont="1" applyFill="1" applyAlignment="1">
      <alignment horizontal="center" vertical="center"/>
    </xf>
    <xf numFmtId="0" fontId="26" fillId="3" borderId="31" xfId="11" applyFont="1" applyFill="1" applyBorder="1" applyAlignment="1">
      <alignment horizontal="center" vertical="center"/>
    </xf>
    <xf numFmtId="0" fontId="26" fillId="3" borderId="32" xfId="11" applyFont="1" applyFill="1" applyBorder="1" applyAlignment="1">
      <alignment horizontal="center" vertical="center"/>
    </xf>
    <xf numFmtId="0" fontId="26" fillId="3" borderId="33" xfId="11" applyFont="1" applyFill="1" applyBorder="1" applyAlignment="1">
      <alignment horizontal="center" vertical="center"/>
    </xf>
    <xf numFmtId="0" fontId="26" fillId="3" borderId="10" xfId="11" applyFont="1" applyFill="1" applyBorder="1" applyAlignment="1">
      <alignment horizontal="center" vertical="center"/>
    </xf>
    <xf numFmtId="0" fontId="26" fillId="3" borderId="8" xfId="11" applyFont="1" applyFill="1" applyBorder="1" applyAlignment="1">
      <alignment horizontal="center" vertical="center"/>
    </xf>
    <xf numFmtId="0" fontId="26" fillId="3" borderId="9" xfId="11" applyFont="1" applyFill="1" applyBorder="1" applyAlignment="1">
      <alignment horizontal="center" vertical="center"/>
    </xf>
    <xf numFmtId="0" fontId="1" fillId="14" borderId="6" xfId="11" applyFill="1" applyBorder="1" applyAlignment="1">
      <alignment horizontal="left" vertical="center"/>
    </xf>
    <xf numFmtId="0" fontId="1" fillId="15" borderId="6" xfId="11" applyFill="1" applyBorder="1" applyAlignment="1">
      <alignment horizontal="left" vertical="center"/>
    </xf>
    <xf numFmtId="177" fontId="35" fillId="7" borderId="0" xfId="0" applyNumberFormat="1" applyFont="1" applyFill="1" applyAlignment="1">
      <alignment horizontal="right"/>
    </xf>
    <xf numFmtId="177" fontId="34" fillId="7" borderId="0" xfId="0" applyNumberFormat="1" applyFont="1" applyFill="1" applyAlignment="1">
      <alignment horizontal="center"/>
    </xf>
    <xf numFmtId="14" fontId="34" fillId="7" borderId="0" xfId="0" applyNumberFormat="1" applyFont="1" applyFill="1" applyAlignment="1">
      <alignment horizontal="right"/>
    </xf>
    <xf numFmtId="14" fontId="34" fillId="7" borderId="0" xfId="0" applyNumberFormat="1" applyFont="1" applyFill="1" applyAlignment="1">
      <alignment horizontal="left"/>
    </xf>
    <xf numFmtId="177" fontId="35" fillId="7" borderId="0" xfId="0" applyNumberFormat="1" applyFont="1" applyFill="1" applyAlignment="1">
      <alignment horizontal="center" vertical="center" wrapText="1"/>
    </xf>
    <xf numFmtId="0" fontId="6" fillId="7" borderId="0" xfId="0" applyFont="1" applyFill="1" applyAlignment="1">
      <alignment horizontal="left" wrapText="1"/>
    </xf>
    <xf numFmtId="0" fontId="6" fillId="7" borderId="0" xfId="0" applyFont="1" applyFill="1" applyAlignment="1">
      <alignment horizontal="left" vertical="top" wrapText="1"/>
    </xf>
    <xf numFmtId="173" fontId="36" fillId="7" borderId="1" xfId="0" applyNumberFormat="1" applyFont="1" applyFill="1" applyBorder="1" applyAlignment="1">
      <alignment horizontal="right"/>
    </xf>
    <xf numFmtId="179" fontId="6" fillId="7" borderId="0" xfId="0" applyNumberFormat="1" applyFont="1" applyFill="1" applyAlignment="1">
      <alignment horizontal="center"/>
    </xf>
    <xf numFmtId="174" fontId="8" fillId="3" borderId="36" xfId="12" applyNumberFormat="1" applyFont="1" applyFill="1" applyBorder="1" applyAlignment="1" applyProtection="1">
      <alignment horizontal="center" vertical="center" wrapText="1"/>
      <protection locked="0"/>
    </xf>
    <xf numFmtId="174" fontId="8" fillId="3" borderId="38" xfId="12" applyNumberFormat="1" applyFont="1" applyFill="1" applyBorder="1" applyAlignment="1" applyProtection="1">
      <alignment horizontal="center" vertical="center" wrapText="1"/>
      <protection locked="0"/>
    </xf>
    <xf numFmtId="0" fontId="13" fillId="7" borderId="31" xfId="12" applyFont="1" applyFill="1" applyBorder="1" applyAlignment="1">
      <alignment horizontal="left" vertical="center" wrapText="1"/>
    </xf>
    <xf numFmtId="0" fontId="13" fillId="7" borderId="32" xfId="12" applyFont="1" applyFill="1" applyBorder="1" applyAlignment="1">
      <alignment horizontal="left" vertical="center" wrapText="1"/>
    </xf>
    <xf numFmtId="0" fontId="13" fillId="7" borderId="33" xfId="12" applyFont="1" applyFill="1" applyBorder="1" applyAlignment="1">
      <alignment horizontal="left" vertical="center" wrapText="1"/>
    </xf>
    <xf numFmtId="0" fontId="8" fillId="3" borderId="32" xfId="12" quotePrefix="1" applyFont="1" applyFill="1" applyBorder="1" applyAlignment="1">
      <alignment horizontal="left" vertical="center" wrapText="1" indent="1"/>
    </xf>
    <xf numFmtId="0" fontId="8" fillId="3" borderId="33" xfId="12" quotePrefix="1" applyFont="1" applyFill="1" applyBorder="1" applyAlignment="1">
      <alignment horizontal="left" vertical="center" wrapText="1" indent="1"/>
    </xf>
    <xf numFmtId="0" fontId="13" fillId="7" borderId="36" xfId="12" applyFont="1" applyFill="1" applyBorder="1" applyAlignment="1">
      <alignment horizontal="left" vertical="center" wrapText="1"/>
    </xf>
    <xf numFmtId="0" fontId="13" fillId="7" borderId="37" xfId="12" applyFont="1" applyFill="1" applyBorder="1" applyAlignment="1">
      <alignment horizontal="left" vertical="center" wrapText="1"/>
    </xf>
    <xf numFmtId="0" fontId="13" fillId="7" borderId="38" xfId="12" applyFont="1" applyFill="1" applyBorder="1" applyAlignment="1">
      <alignment horizontal="left" vertical="center" wrapText="1"/>
    </xf>
    <xf numFmtId="0" fontId="8" fillId="3" borderId="37" xfId="12" quotePrefix="1" applyFont="1" applyFill="1" applyBorder="1" applyAlignment="1">
      <alignment horizontal="left" vertical="center" wrapText="1" indent="1"/>
    </xf>
    <xf numFmtId="0" fontId="8" fillId="3" borderId="37" xfId="12" applyFont="1" applyFill="1" applyBorder="1" applyAlignment="1">
      <alignment horizontal="left" vertical="center" wrapText="1" indent="1"/>
    </xf>
    <xf numFmtId="0" fontId="16" fillId="7" borderId="36" xfId="12" applyFont="1" applyFill="1" applyBorder="1" applyAlignment="1">
      <alignment horizontal="left" vertical="center" wrapText="1" indent="1"/>
    </xf>
    <xf numFmtId="0" fontId="16" fillId="7" borderId="37" xfId="12" applyFont="1" applyFill="1" applyBorder="1" applyAlignment="1">
      <alignment horizontal="left" vertical="center" wrapText="1" indent="1"/>
    </xf>
    <xf numFmtId="0" fontId="16" fillId="7" borderId="38" xfId="12" applyFont="1" applyFill="1" applyBorder="1" applyAlignment="1">
      <alignment horizontal="left" vertical="center" wrapText="1" indent="1"/>
    </xf>
    <xf numFmtId="0" fontId="8" fillId="3" borderId="38" xfId="12" applyFont="1" applyFill="1" applyBorder="1" applyAlignment="1">
      <alignment horizontal="left" vertical="center" wrapText="1" indent="1"/>
    </xf>
    <xf numFmtId="0" fontId="16" fillId="2" borderId="36" xfId="12" applyFont="1" applyBorder="1" applyAlignment="1">
      <alignment vertical="center" wrapText="1"/>
    </xf>
    <xf numFmtId="0" fontId="16" fillId="2" borderId="37" xfId="12" applyFont="1" applyBorder="1" applyAlignment="1">
      <alignment vertical="center" wrapText="1"/>
    </xf>
    <xf numFmtId="0" fontId="16" fillId="2" borderId="38" xfId="12" applyFont="1" applyBorder="1" applyAlignment="1">
      <alignment vertical="center" wrapText="1"/>
    </xf>
    <xf numFmtId="8" fontId="8" fillId="2" borderId="36" xfId="14" applyNumberFormat="1" applyFont="1" applyFill="1" applyBorder="1" applyAlignment="1">
      <alignment horizontal="left" vertical="center" wrapText="1" indent="1"/>
    </xf>
    <xf numFmtId="44" fontId="8" fillId="2" borderId="37" xfId="14" applyFont="1" applyFill="1" applyBorder="1" applyAlignment="1">
      <alignment horizontal="left" vertical="center" wrapText="1" indent="1"/>
    </xf>
    <xf numFmtId="44" fontId="8" fillId="2" borderId="38" xfId="14" applyFont="1" applyFill="1" applyBorder="1" applyAlignment="1">
      <alignment horizontal="left" vertical="center" wrapText="1" indent="1"/>
    </xf>
    <xf numFmtId="10" fontId="8" fillId="2" borderId="36" xfId="10" applyNumberFormat="1" applyFont="1" applyFill="1" applyBorder="1" applyAlignment="1">
      <alignment horizontal="center" vertical="center" wrapText="1"/>
    </xf>
    <xf numFmtId="10" fontId="8" fillId="2" borderId="38" xfId="10" applyNumberFormat="1" applyFont="1" applyFill="1" applyBorder="1" applyAlignment="1">
      <alignment horizontal="center" vertical="center" wrapText="1"/>
    </xf>
    <xf numFmtId="0" fontId="13" fillId="7" borderId="36" xfId="12" applyFont="1" applyFill="1" applyBorder="1" applyAlignment="1">
      <alignment vertical="center" wrapText="1"/>
    </xf>
    <xf numFmtId="0" fontId="13" fillId="7" borderId="37" xfId="12" applyFont="1" applyFill="1" applyBorder="1" applyAlignment="1">
      <alignment vertical="center" wrapText="1"/>
    </xf>
    <xf numFmtId="0" fontId="13" fillId="7" borderId="38" xfId="12" applyFont="1" applyFill="1" applyBorder="1" applyAlignment="1">
      <alignment vertical="center" wrapText="1"/>
    </xf>
    <xf numFmtId="0" fontId="13" fillId="7" borderId="36" xfId="12" applyFont="1" applyFill="1" applyBorder="1" applyAlignment="1">
      <alignment horizontal="center" vertical="center" wrapText="1"/>
    </xf>
    <xf numFmtId="0" fontId="13" fillId="7" borderId="37" xfId="12" applyFont="1" applyFill="1" applyBorder="1" applyAlignment="1">
      <alignment horizontal="center" vertical="center" wrapText="1"/>
    </xf>
    <xf numFmtId="0" fontId="13" fillId="7" borderId="8" xfId="12" applyFont="1" applyFill="1" applyBorder="1" applyAlignment="1">
      <alignment horizontal="center" vertical="center" wrapText="1"/>
    </xf>
    <xf numFmtId="0" fontId="13" fillId="7" borderId="38" xfId="12" applyFont="1" applyFill="1" applyBorder="1" applyAlignment="1">
      <alignment horizontal="center" vertical="center" wrapText="1"/>
    </xf>
    <xf numFmtId="8" fontId="8" fillId="7" borderId="36" xfId="14" applyNumberFormat="1" applyFont="1" applyFill="1" applyBorder="1" applyAlignment="1">
      <alignment horizontal="left" vertical="center" wrapText="1" indent="1"/>
    </xf>
    <xf numFmtId="8" fontId="8" fillId="7" borderId="37" xfId="14" applyNumberFormat="1" applyFont="1" applyFill="1" applyBorder="1" applyAlignment="1">
      <alignment horizontal="left" vertical="center" wrapText="1" indent="1"/>
    </xf>
    <xf numFmtId="8" fontId="8" fillId="7" borderId="38" xfId="14" applyNumberFormat="1" applyFont="1" applyFill="1" applyBorder="1" applyAlignment="1">
      <alignment horizontal="left" vertical="center" wrapText="1" indent="1"/>
    </xf>
    <xf numFmtId="170" fontId="14" fillId="7" borderId="31" xfId="12" applyNumberFormat="1" applyFont="1" applyFill="1" applyBorder="1" applyAlignment="1" applyProtection="1">
      <alignment horizontal="left" vertical="center" wrapText="1"/>
      <protection locked="0"/>
    </xf>
    <xf numFmtId="170" fontId="14" fillId="7" borderId="32" xfId="12" applyNumberFormat="1" applyFont="1" applyFill="1" applyBorder="1" applyAlignment="1" applyProtection="1">
      <alignment horizontal="left" vertical="center" wrapText="1"/>
      <protection locked="0"/>
    </xf>
    <xf numFmtId="170" fontId="14" fillId="7" borderId="33" xfId="12" applyNumberFormat="1" applyFont="1" applyFill="1" applyBorder="1" applyAlignment="1" applyProtection="1">
      <alignment horizontal="left" vertical="center" wrapText="1"/>
      <protection locked="0"/>
    </xf>
    <xf numFmtId="14" fontId="8" fillId="3" borderId="36" xfId="12" applyNumberFormat="1" applyFont="1" applyFill="1" applyBorder="1" applyAlignment="1">
      <alignment horizontal="center" vertical="center" wrapText="1"/>
    </xf>
    <xf numFmtId="14" fontId="8" fillId="3" borderId="38" xfId="12" applyNumberFormat="1" applyFont="1" applyFill="1" applyBorder="1" applyAlignment="1">
      <alignment horizontal="center" vertical="center" wrapText="1"/>
    </xf>
    <xf numFmtId="44" fontId="8" fillId="7" borderId="37" xfId="14" applyFont="1" applyFill="1" applyBorder="1" applyAlignment="1">
      <alignment horizontal="left" vertical="center" wrapText="1" indent="1"/>
    </xf>
    <xf numFmtId="44" fontId="8" fillId="7" borderId="38" xfId="14" applyFont="1" applyFill="1" applyBorder="1" applyAlignment="1">
      <alignment horizontal="left" vertical="center" wrapText="1" indent="1"/>
    </xf>
    <xf numFmtId="0" fontId="13" fillId="2" borderId="36" xfId="12" applyFont="1" applyBorder="1" applyAlignment="1">
      <alignment vertical="center" wrapText="1"/>
    </xf>
    <xf numFmtId="0" fontId="13" fillId="2" borderId="37" xfId="12" applyFont="1" applyBorder="1" applyAlignment="1">
      <alignment vertical="center" wrapText="1"/>
    </xf>
    <xf numFmtId="0" fontId="13" fillId="2" borderId="38" xfId="12" applyFont="1" applyBorder="1" applyAlignment="1">
      <alignment vertical="center" wrapText="1"/>
    </xf>
    <xf numFmtId="0" fontId="8" fillId="3" borderId="36" xfId="12" applyFont="1" applyFill="1" applyBorder="1" applyAlignment="1">
      <alignment horizontal="left" vertical="center" wrapText="1" indent="1"/>
    </xf>
    <xf numFmtId="0" fontId="13" fillId="2" borderId="36" xfId="12" applyFont="1" applyBorder="1" applyAlignment="1">
      <alignment horizontal="left" vertical="center" wrapText="1" indent="1"/>
    </xf>
    <xf numFmtId="0" fontId="13" fillId="2" borderId="37" xfId="12" applyFont="1" applyBorder="1" applyAlignment="1">
      <alignment horizontal="left" vertical="center" wrapText="1" indent="1"/>
    </xf>
    <xf numFmtId="0" fontId="13" fillId="2" borderId="38" xfId="12" applyFont="1" applyBorder="1" applyAlignment="1">
      <alignment horizontal="left" vertical="center" wrapText="1" indent="1"/>
    </xf>
    <xf numFmtId="0" fontId="9" fillId="7" borderId="31" xfId="12" applyFont="1" applyFill="1" applyBorder="1" applyAlignment="1">
      <alignment horizontal="left" vertical="center" wrapText="1"/>
    </xf>
    <xf numFmtId="0" fontId="9" fillId="7" borderId="32" xfId="12" applyFont="1" applyFill="1" applyBorder="1" applyAlignment="1">
      <alignment horizontal="left" vertical="center" wrapText="1"/>
    </xf>
    <xf numFmtId="0" fontId="9" fillId="7" borderId="33" xfId="12" applyFont="1" applyFill="1" applyBorder="1" applyAlignment="1">
      <alignment horizontal="left" vertical="center" wrapText="1"/>
    </xf>
    <xf numFmtId="0" fontId="10" fillId="7" borderId="34" xfId="12" applyFont="1" applyFill="1" applyBorder="1" applyAlignment="1">
      <alignment horizontal="left" vertical="center" wrapText="1"/>
    </xf>
    <xf numFmtId="0" fontId="10" fillId="7" borderId="1" xfId="12" applyFont="1" applyFill="1" applyAlignment="1">
      <alignment horizontal="left" vertical="center" wrapText="1"/>
    </xf>
    <xf numFmtId="0" fontId="10" fillId="7" borderId="35" xfId="12" applyFont="1" applyFill="1" applyBorder="1" applyAlignment="1">
      <alignment horizontal="left" vertical="center" wrapText="1"/>
    </xf>
    <xf numFmtId="0" fontId="11" fillId="7" borderId="10" xfId="12" applyFont="1" applyFill="1" applyBorder="1" applyAlignment="1">
      <alignment horizontal="left" vertical="center" wrapText="1"/>
    </xf>
    <xf numFmtId="0" fontId="11" fillId="7" borderId="8" xfId="12" applyFont="1" applyFill="1" applyBorder="1" applyAlignment="1">
      <alignment horizontal="left" vertical="center" wrapText="1"/>
    </xf>
    <xf numFmtId="0" fontId="11" fillId="7" borderId="9" xfId="12" applyFont="1" applyFill="1" applyBorder="1" applyAlignment="1">
      <alignment horizontal="left" vertical="center" wrapText="1"/>
    </xf>
    <xf numFmtId="0" fontId="8" fillId="3" borderId="37" xfId="12" applyFont="1" applyFill="1" applyBorder="1" applyAlignment="1">
      <alignment horizontal="left" vertical="center" indent="1"/>
    </xf>
    <xf numFmtId="0" fontId="8" fillId="3" borderId="38" xfId="12" applyFont="1" applyFill="1" applyBorder="1" applyAlignment="1">
      <alignment horizontal="left" vertical="center" indent="1"/>
    </xf>
    <xf numFmtId="0" fontId="13" fillId="7" borderId="34" xfId="12" applyFont="1" applyFill="1" applyBorder="1" applyAlignment="1">
      <alignment horizontal="left" vertical="center" wrapText="1"/>
    </xf>
    <xf numFmtId="0" fontId="13" fillId="7" borderId="1" xfId="12" applyFont="1" applyFill="1" applyAlignment="1">
      <alignment horizontal="left" vertical="center" wrapText="1"/>
    </xf>
    <xf numFmtId="0" fontId="13" fillId="7" borderId="35" xfId="12" applyFont="1" applyFill="1" applyBorder="1" applyAlignment="1">
      <alignment horizontal="left" vertical="center" wrapText="1"/>
    </xf>
    <xf numFmtId="0" fontId="13" fillId="7" borderId="10" xfId="12" applyFont="1" applyFill="1" applyBorder="1" applyAlignment="1">
      <alignment horizontal="left" vertical="center" wrapText="1"/>
    </xf>
    <xf numFmtId="0" fontId="13" fillId="7" borderId="8" xfId="12" applyFont="1" applyFill="1" applyBorder="1" applyAlignment="1">
      <alignment horizontal="left" vertical="center" wrapText="1"/>
    </xf>
    <xf numFmtId="0" fontId="13" fillId="7" borderId="9" xfId="12" applyFont="1" applyFill="1" applyBorder="1" applyAlignment="1">
      <alignment horizontal="left" vertical="center" wrapText="1"/>
    </xf>
    <xf numFmtId="0" fontId="8" fillId="3" borderId="31" xfId="12" applyFont="1" applyFill="1" applyBorder="1" applyAlignment="1">
      <alignment horizontal="left" vertical="center" wrapText="1" indent="1"/>
    </xf>
    <xf numFmtId="0" fontId="8" fillId="3" borderId="32" xfId="12" applyFont="1" applyFill="1" applyBorder="1" applyAlignment="1">
      <alignment horizontal="left" vertical="center" wrapText="1" indent="1"/>
    </xf>
    <xf numFmtId="0" fontId="8" fillId="3" borderId="34" xfId="12" applyFont="1" applyFill="1" applyBorder="1" applyAlignment="1">
      <alignment horizontal="left" vertical="center" wrapText="1" indent="1"/>
    </xf>
    <xf numFmtId="0" fontId="8" fillId="3" borderId="1" xfId="12" applyFont="1" applyFill="1" applyAlignment="1">
      <alignment horizontal="left" vertical="center" wrapText="1" indent="1"/>
    </xf>
    <xf numFmtId="0" fontId="8" fillId="3" borderId="10" xfId="12" applyFont="1" applyFill="1" applyBorder="1" applyAlignment="1">
      <alignment horizontal="left" vertical="center" wrapText="1" indent="1"/>
    </xf>
    <xf numFmtId="0" fontId="8" fillId="3" borderId="8" xfId="12" applyFont="1" applyFill="1" applyBorder="1" applyAlignment="1">
      <alignment horizontal="left" vertical="center" wrapText="1" indent="1"/>
    </xf>
    <xf numFmtId="0" fontId="16" fillId="7" borderId="31" xfId="12" applyFont="1" applyFill="1" applyBorder="1" applyAlignment="1">
      <alignment vertical="center" wrapText="1"/>
    </xf>
    <xf numFmtId="0" fontId="16" fillId="7" borderId="32" xfId="12" applyFont="1" applyFill="1" applyBorder="1" applyAlignment="1">
      <alignment vertical="center" wrapText="1"/>
    </xf>
    <xf numFmtId="0" fontId="16" fillId="7" borderId="33" xfId="12" applyFont="1" applyFill="1" applyBorder="1" applyAlignment="1">
      <alignment vertical="center" wrapText="1"/>
    </xf>
    <xf numFmtId="0" fontId="16" fillId="7" borderId="10" xfId="12" applyFont="1" applyFill="1" applyBorder="1" applyAlignment="1">
      <alignment vertical="center" wrapText="1"/>
    </xf>
    <xf numFmtId="0" fontId="16" fillId="7" borderId="8" xfId="12" applyFont="1" applyFill="1" applyBorder="1" applyAlignment="1">
      <alignment vertical="center" wrapText="1"/>
    </xf>
    <xf numFmtId="0" fontId="16" fillId="7" borderId="9" xfId="12" applyFont="1" applyFill="1" applyBorder="1" applyAlignment="1">
      <alignment vertical="center" wrapText="1"/>
    </xf>
    <xf numFmtId="0" fontId="8" fillId="3" borderId="33" xfId="12" applyFont="1" applyFill="1" applyBorder="1" applyAlignment="1">
      <alignment horizontal="left" vertical="center" wrapText="1" indent="1"/>
    </xf>
    <xf numFmtId="0" fontId="8" fillId="3" borderId="9" xfId="12" applyFont="1" applyFill="1" applyBorder="1" applyAlignment="1">
      <alignment horizontal="left" vertical="center" wrapText="1" indent="1"/>
    </xf>
    <xf numFmtId="0" fontId="13" fillId="2" borderId="31" xfId="12" applyFont="1" applyBorder="1" applyAlignment="1">
      <alignment horizontal="left" vertical="center" wrapText="1" indent="1"/>
    </xf>
    <xf numFmtId="0" fontId="13" fillId="2" borderId="32" xfId="12" applyFont="1" applyBorder="1" applyAlignment="1">
      <alignment horizontal="left" vertical="center" wrapText="1" indent="1"/>
    </xf>
    <xf numFmtId="0" fontId="13" fillId="2" borderId="33" xfId="12" applyFont="1" applyBorder="1" applyAlignment="1">
      <alignment horizontal="left" vertical="center" wrapText="1" indent="1"/>
    </xf>
    <xf numFmtId="0" fontId="13" fillId="2" borderId="10" xfId="12" applyFont="1" applyBorder="1" applyAlignment="1">
      <alignment horizontal="left" vertical="center" wrapText="1" indent="1"/>
    </xf>
    <xf numFmtId="0" fontId="13" fillId="2" borderId="8" xfId="12" applyFont="1" applyBorder="1" applyAlignment="1">
      <alignment horizontal="left" vertical="center" wrapText="1" indent="1"/>
    </xf>
    <xf numFmtId="0" fontId="13" fillId="2" borderId="9" xfId="12" applyFont="1" applyBorder="1" applyAlignment="1">
      <alignment horizontal="left" vertical="center" wrapText="1" indent="1"/>
    </xf>
    <xf numFmtId="0" fontId="16" fillId="7" borderId="36" xfId="12" applyFont="1" applyFill="1" applyBorder="1" applyAlignment="1">
      <alignment horizontal="left" vertical="center" wrapText="1"/>
    </xf>
    <xf numFmtId="0" fontId="16" fillId="7" borderId="37" xfId="12" applyFont="1" applyFill="1" applyBorder="1" applyAlignment="1">
      <alignment horizontal="left" vertical="center" wrapText="1"/>
    </xf>
    <xf numFmtId="0" fontId="16" fillId="7" borderId="38" xfId="12" applyFont="1" applyFill="1" applyBorder="1" applyAlignment="1">
      <alignment horizontal="left" vertical="center" wrapText="1"/>
    </xf>
    <xf numFmtId="0" fontId="8" fillId="3" borderId="37" xfId="12" applyFont="1" applyFill="1" applyBorder="1" applyAlignment="1">
      <alignment horizontal="center" vertical="center" wrapText="1"/>
    </xf>
    <xf numFmtId="0" fontId="8" fillId="3" borderId="38" xfId="12" applyFont="1" applyFill="1" applyBorder="1" applyAlignment="1">
      <alignment horizontal="center" vertical="center" wrapText="1"/>
    </xf>
    <xf numFmtId="14" fontId="8" fillId="2" borderId="6" xfId="12" applyNumberFormat="1" applyFont="1" applyBorder="1" applyAlignment="1">
      <alignment horizontal="center" vertical="center" wrapText="1"/>
    </xf>
    <xf numFmtId="0" fontId="8" fillId="2" borderId="6" xfId="12" applyFont="1" applyBorder="1" applyAlignment="1">
      <alignment horizontal="center" vertical="center" wrapText="1"/>
    </xf>
    <xf numFmtId="0" fontId="13" fillId="7" borderId="36" xfId="12" applyFont="1" applyFill="1" applyBorder="1" applyAlignment="1">
      <alignment horizontal="left" vertical="center" wrapText="1" indent="1"/>
    </xf>
    <xf numFmtId="0" fontId="13" fillId="7" borderId="37" xfId="12" applyFont="1" applyFill="1" applyBorder="1" applyAlignment="1">
      <alignment horizontal="left" vertical="center" wrapText="1" indent="1"/>
    </xf>
    <xf numFmtId="0" fontId="13" fillId="7" borderId="38" xfId="12" applyFont="1" applyFill="1" applyBorder="1" applyAlignment="1">
      <alignment horizontal="left" vertical="center" wrapText="1" indent="1"/>
    </xf>
    <xf numFmtId="1" fontId="8" fillId="7" borderId="37" xfId="12" applyNumberFormat="1" applyFont="1" applyFill="1" applyBorder="1" applyAlignment="1">
      <alignment horizontal="center" vertical="center" wrapText="1"/>
    </xf>
    <xf numFmtId="1" fontId="8" fillId="7" borderId="38" xfId="12" applyNumberFormat="1" applyFont="1" applyFill="1" applyBorder="1" applyAlignment="1">
      <alignment horizontal="center" vertical="center" wrapText="1"/>
    </xf>
    <xf numFmtId="14" fontId="8" fillId="3" borderId="37" xfId="12" applyNumberFormat="1" applyFont="1" applyFill="1" applyBorder="1" applyAlignment="1">
      <alignment horizontal="center" vertical="center" wrapText="1"/>
    </xf>
    <xf numFmtId="1" fontId="8" fillId="7" borderId="36" xfId="12" applyNumberFormat="1" applyFont="1" applyFill="1" applyBorder="1" applyAlignment="1">
      <alignment horizontal="center" vertical="center" wrapText="1"/>
    </xf>
    <xf numFmtId="14" fontId="8" fillId="7" borderId="36" xfId="12" applyNumberFormat="1" applyFont="1" applyFill="1" applyBorder="1" applyAlignment="1">
      <alignment horizontal="center" vertical="center" wrapText="1"/>
    </xf>
    <xf numFmtId="14" fontId="8" fillId="7" borderId="38" xfId="12" applyNumberFormat="1" applyFont="1" applyFill="1" applyBorder="1" applyAlignment="1">
      <alignment horizontal="center" vertical="center" wrapText="1"/>
    </xf>
    <xf numFmtId="0" fontId="13" fillId="7" borderId="10" xfId="12" applyFont="1" applyFill="1" applyBorder="1" applyAlignment="1">
      <alignment horizontal="center" vertical="center" wrapText="1"/>
    </xf>
    <xf numFmtId="0" fontId="13" fillId="7" borderId="9" xfId="12" applyFont="1" applyFill="1" applyBorder="1" applyAlignment="1">
      <alignment horizontal="center" vertical="center" wrapText="1"/>
    </xf>
    <xf numFmtId="170" fontId="17" fillId="7" borderId="36" xfId="12" applyNumberFormat="1" applyFont="1" applyFill="1" applyBorder="1" applyAlignment="1" applyProtection="1">
      <alignment horizontal="center" vertical="center" wrapText="1"/>
      <protection locked="0"/>
    </xf>
    <xf numFmtId="170" fontId="17" fillId="7" borderId="38" xfId="12" applyNumberFormat="1" applyFont="1" applyFill="1" applyBorder="1" applyAlignment="1" applyProtection="1">
      <alignment horizontal="center" vertical="center" wrapText="1"/>
      <protection locked="0"/>
    </xf>
    <xf numFmtId="0" fontId="18" fillId="7" borderId="36" xfId="12" applyFont="1" applyFill="1" applyBorder="1" applyAlignment="1">
      <alignment horizontal="center" vertical="center" wrapText="1"/>
    </xf>
    <xf numFmtId="0" fontId="18" fillId="7" borderId="37" xfId="12" applyFont="1" applyFill="1" applyBorder="1" applyAlignment="1">
      <alignment horizontal="center" vertical="center" wrapText="1"/>
    </xf>
    <xf numFmtId="0" fontId="18" fillId="7" borderId="38" xfId="12" applyFont="1" applyFill="1" applyBorder="1" applyAlignment="1">
      <alignment horizontal="center" vertical="center" wrapText="1"/>
    </xf>
    <xf numFmtId="0" fontId="15" fillId="2" borderId="36" xfId="12" applyFont="1" applyBorder="1" applyAlignment="1">
      <alignment horizontal="center" vertical="center" wrapText="1"/>
    </xf>
    <xf numFmtId="0" fontId="15" fillId="2" borderId="37" xfId="12" applyFont="1" applyBorder="1" applyAlignment="1">
      <alignment horizontal="center" vertical="center" wrapText="1"/>
    </xf>
    <xf numFmtId="0" fontId="15" fillId="2" borderId="38" xfId="12" applyFont="1" applyBorder="1" applyAlignment="1">
      <alignment horizontal="center" vertical="center" wrapText="1"/>
    </xf>
    <xf numFmtId="14" fontId="15" fillId="3" borderId="6" xfId="12" applyNumberFormat="1" applyFont="1" applyFill="1" applyBorder="1" applyAlignment="1">
      <alignment horizontal="center" vertical="center" wrapText="1"/>
    </xf>
    <xf numFmtId="1" fontId="8" fillId="2" borderId="36" xfId="12" applyNumberFormat="1" applyFont="1" applyBorder="1" applyAlignment="1">
      <alignment horizontal="center" vertical="center" wrapText="1"/>
    </xf>
    <xf numFmtId="1" fontId="8" fillId="2" borderId="37" xfId="12" applyNumberFormat="1" applyFont="1" applyBorder="1" applyAlignment="1">
      <alignment horizontal="center" vertical="center" wrapText="1"/>
    </xf>
    <xf numFmtId="1" fontId="8" fillId="2" borderId="38" xfId="12" applyNumberFormat="1" applyFont="1" applyBorder="1" applyAlignment="1">
      <alignment horizontal="center" vertical="center" wrapText="1"/>
    </xf>
    <xf numFmtId="1" fontId="15" fillId="3" borderId="36" xfId="12" applyNumberFormat="1" applyFont="1" applyFill="1" applyBorder="1" applyAlignment="1">
      <alignment horizontal="center" vertical="center" wrapText="1"/>
    </xf>
    <xf numFmtId="1" fontId="15" fillId="3" borderId="37" xfId="12" applyNumberFormat="1" applyFont="1" applyFill="1" applyBorder="1" applyAlignment="1">
      <alignment horizontal="center" vertical="center" wrapText="1"/>
    </xf>
    <xf numFmtId="1" fontId="15" fillId="3" borderId="38" xfId="12" applyNumberFormat="1" applyFont="1" applyFill="1" applyBorder="1" applyAlignment="1">
      <alignment horizontal="center" vertical="center" wrapText="1"/>
    </xf>
    <xf numFmtId="0" fontId="12" fillId="2" borderId="36" xfId="12" applyFont="1" applyBorder="1" applyAlignment="1">
      <alignment horizontal="center" vertical="center" wrapText="1"/>
    </xf>
    <xf numFmtId="0" fontId="12" fillId="2" borderId="37" xfId="12" applyFont="1" applyBorder="1" applyAlignment="1">
      <alignment horizontal="center" vertical="center" wrapText="1"/>
    </xf>
    <xf numFmtId="0" fontId="12" fillId="2" borderId="38" xfId="12" applyFont="1" applyBorder="1" applyAlignment="1">
      <alignment horizontal="center" vertical="center" wrapText="1"/>
    </xf>
    <xf numFmtId="0" fontId="12" fillId="2" borderId="6" xfId="12" applyFont="1" applyBorder="1" applyAlignment="1">
      <alignment horizontal="center" vertical="center" wrapText="1"/>
    </xf>
    <xf numFmtId="14" fontId="16" fillId="3" borderId="36" xfId="12" applyNumberFormat="1" applyFont="1" applyFill="1" applyBorder="1" applyAlignment="1" applyProtection="1">
      <alignment horizontal="center" vertical="center" wrapText="1"/>
      <protection locked="0"/>
    </xf>
    <xf numFmtId="14" fontId="16" fillId="3" borderId="38" xfId="12" applyNumberFormat="1" applyFont="1" applyFill="1" applyBorder="1" applyAlignment="1" applyProtection="1">
      <alignment horizontal="center" vertical="center" wrapText="1"/>
      <protection locked="0"/>
    </xf>
    <xf numFmtId="0" fontId="19" fillId="3" borderId="36" xfId="12" applyFont="1" applyFill="1" applyBorder="1" applyAlignment="1">
      <alignment horizontal="center" vertical="center" wrapText="1"/>
    </xf>
    <xf numFmtId="0" fontId="19" fillId="3" borderId="37" xfId="12" applyFont="1" applyFill="1" applyBorder="1" applyAlignment="1">
      <alignment horizontal="center" vertical="center" wrapText="1"/>
    </xf>
    <xf numFmtId="0" fontId="19" fillId="3" borderId="38" xfId="12" applyFont="1" applyFill="1" applyBorder="1" applyAlignment="1">
      <alignment horizontal="center" vertical="center" wrapText="1"/>
    </xf>
    <xf numFmtId="0" fontId="20" fillId="7" borderId="36" xfId="12" applyFont="1" applyFill="1" applyBorder="1" applyAlignment="1">
      <alignment horizontal="center" vertical="center" wrapText="1"/>
    </xf>
    <xf numFmtId="0" fontId="20" fillId="7" borderId="38" xfId="12" applyFont="1" applyFill="1" applyBorder="1" applyAlignment="1">
      <alignment horizontal="center" vertical="center" wrapText="1"/>
    </xf>
    <xf numFmtId="14" fontId="21" fillId="7" borderId="36" xfId="12" applyNumberFormat="1" applyFont="1" applyFill="1" applyBorder="1" applyAlignment="1">
      <alignment horizontal="center" vertical="center" wrapText="1"/>
    </xf>
    <xf numFmtId="14" fontId="21" fillId="7" borderId="37" xfId="12" applyNumberFormat="1" applyFont="1" applyFill="1" applyBorder="1" applyAlignment="1">
      <alignment horizontal="center" vertical="center" wrapText="1"/>
    </xf>
    <xf numFmtId="14" fontId="21" fillId="7" borderId="38" xfId="12" applyNumberFormat="1" applyFont="1" applyFill="1" applyBorder="1" applyAlignment="1">
      <alignment horizontal="center" vertical="center" wrapText="1"/>
    </xf>
    <xf numFmtId="44" fontId="21" fillId="3" borderId="36" xfId="14" applyFont="1" applyFill="1" applyBorder="1" applyAlignment="1">
      <alignment horizontal="right" vertical="center" wrapText="1"/>
    </xf>
    <xf numFmtId="44" fontId="21" fillId="3" borderId="37" xfId="14" applyFont="1" applyFill="1" applyBorder="1" applyAlignment="1">
      <alignment horizontal="right" vertical="center" wrapText="1"/>
    </xf>
    <xf numFmtId="44" fontId="21" fillId="3" borderId="38" xfId="14" applyFont="1" applyFill="1" applyBorder="1" applyAlignment="1">
      <alignment horizontal="right" vertical="center" wrapText="1"/>
    </xf>
    <xf numFmtId="44" fontId="22" fillId="7" borderId="36" xfId="14" applyFont="1" applyFill="1" applyBorder="1" applyAlignment="1">
      <alignment horizontal="right" vertical="center" wrapText="1"/>
    </xf>
    <xf numFmtId="44" fontId="22" fillId="7" borderId="37" xfId="14" applyFont="1" applyFill="1" applyBorder="1" applyAlignment="1">
      <alignment horizontal="right" vertical="center" wrapText="1"/>
    </xf>
    <xf numFmtId="44" fontId="22" fillId="7" borderId="38" xfId="14" applyFont="1" applyFill="1" applyBorder="1" applyAlignment="1">
      <alignment horizontal="right" vertical="center" wrapText="1"/>
    </xf>
    <xf numFmtId="10" fontId="22" fillId="7" borderId="36" xfId="10" applyNumberFormat="1" applyFont="1" applyFill="1" applyBorder="1" applyAlignment="1">
      <alignment horizontal="center" vertical="center" wrapText="1"/>
    </xf>
    <xf numFmtId="10" fontId="22" fillId="7" borderId="37" xfId="10" applyNumberFormat="1" applyFont="1" applyFill="1" applyBorder="1" applyAlignment="1">
      <alignment horizontal="center" vertical="center" wrapText="1"/>
    </xf>
    <xf numFmtId="10" fontId="22" fillId="7" borderId="38" xfId="10" applyNumberFormat="1" applyFont="1" applyFill="1" applyBorder="1" applyAlignment="1">
      <alignment horizontal="center" vertical="center" wrapText="1"/>
    </xf>
    <xf numFmtId="44" fontId="21" fillId="7" borderId="36" xfId="14" applyFont="1" applyFill="1" applyBorder="1" applyAlignment="1">
      <alignment horizontal="right" vertical="center" wrapText="1"/>
    </xf>
    <xf numFmtId="44" fontId="21" fillId="7" borderId="37" xfId="14" applyFont="1" applyFill="1" applyBorder="1" applyAlignment="1">
      <alignment horizontal="right" vertical="center" wrapText="1"/>
    </xf>
    <xf numFmtId="44" fontId="21" fillId="7" borderId="38" xfId="14" applyFont="1" applyFill="1" applyBorder="1" applyAlignment="1">
      <alignment horizontal="right" vertical="center" wrapText="1"/>
    </xf>
    <xf numFmtId="10" fontId="21" fillId="7" borderId="36" xfId="10" applyNumberFormat="1" applyFont="1" applyFill="1" applyBorder="1" applyAlignment="1">
      <alignment horizontal="center" vertical="center" wrapText="1"/>
    </xf>
    <xf numFmtId="10" fontId="21" fillId="7" borderId="37" xfId="10" applyNumberFormat="1" applyFont="1" applyFill="1" applyBorder="1" applyAlignment="1">
      <alignment horizontal="center" vertical="center" wrapText="1"/>
    </xf>
    <xf numFmtId="10" fontId="21" fillId="7" borderId="38" xfId="10" applyNumberFormat="1" applyFont="1" applyFill="1" applyBorder="1" applyAlignment="1">
      <alignment horizontal="center" vertical="center" wrapText="1"/>
    </xf>
    <xf numFmtId="0" fontId="21" fillId="7" borderId="37" xfId="12" applyFont="1" applyFill="1" applyBorder="1" applyAlignment="1">
      <alignment horizontal="center" vertical="center" wrapText="1"/>
    </xf>
    <xf numFmtId="0" fontId="21" fillId="7" borderId="38" xfId="12" applyFont="1" applyFill="1" applyBorder="1" applyAlignment="1">
      <alignment horizontal="center" vertical="center" wrapText="1"/>
    </xf>
    <xf numFmtId="170" fontId="17" fillId="7" borderId="31" xfId="12" applyNumberFormat="1" applyFont="1" applyFill="1" applyBorder="1" applyAlignment="1" applyProtection="1">
      <alignment horizontal="center" vertical="center" wrapText="1"/>
      <protection locked="0"/>
    </xf>
    <xf numFmtId="170" fontId="17" fillId="7" borderId="33" xfId="12" applyNumberFormat="1" applyFont="1" applyFill="1" applyBorder="1" applyAlignment="1" applyProtection="1">
      <alignment horizontal="center" vertical="center" wrapText="1"/>
      <protection locked="0"/>
    </xf>
    <xf numFmtId="170" fontId="17" fillId="7" borderId="10" xfId="12" applyNumberFormat="1" applyFont="1" applyFill="1" applyBorder="1" applyAlignment="1" applyProtection="1">
      <alignment horizontal="center" vertical="center" wrapText="1"/>
      <protection locked="0"/>
    </xf>
    <xf numFmtId="170" fontId="17" fillId="7" borderId="9" xfId="12" applyNumberFormat="1" applyFont="1" applyFill="1" applyBorder="1" applyAlignment="1" applyProtection="1">
      <alignment horizontal="center" vertical="center" wrapText="1"/>
      <protection locked="0"/>
    </xf>
    <xf numFmtId="0" fontId="13" fillId="7" borderId="31" xfId="12" applyFont="1" applyFill="1" applyBorder="1" applyAlignment="1">
      <alignment horizontal="center" vertical="center" wrapText="1"/>
    </xf>
    <xf numFmtId="0" fontId="13" fillId="7" borderId="32" xfId="12" applyFont="1" applyFill="1" applyBorder="1" applyAlignment="1">
      <alignment horizontal="center" vertical="center" wrapText="1"/>
    </xf>
    <xf numFmtId="0" fontId="13" fillId="7" borderId="33" xfId="12" applyFont="1" applyFill="1" applyBorder="1" applyAlignment="1">
      <alignment horizontal="center" vertical="center" wrapText="1"/>
    </xf>
    <xf numFmtId="0" fontId="18" fillId="7" borderId="31" xfId="12" applyFont="1" applyFill="1" applyBorder="1" applyAlignment="1">
      <alignment horizontal="center" vertical="center" wrapText="1"/>
    </xf>
    <xf numFmtId="0" fontId="18" fillId="7" borderId="33" xfId="12" applyFont="1" applyFill="1" applyBorder="1" applyAlignment="1">
      <alignment horizontal="center" vertical="center" wrapText="1"/>
    </xf>
    <xf numFmtId="0" fontId="18" fillId="7" borderId="10" xfId="12" applyFont="1" applyFill="1" applyBorder="1" applyAlignment="1">
      <alignment horizontal="center" vertical="center" wrapText="1"/>
    </xf>
    <xf numFmtId="0" fontId="18" fillId="7" borderId="9" xfId="12" applyFont="1" applyFill="1" applyBorder="1" applyAlignment="1">
      <alignment horizontal="center" vertical="center" wrapText="1"/>
    </xf>
    <xf numFmtId="14" fontId="8" fillId="3" borderId="36" xfId="12" applyNumberFormat="1" applyFont="1" applyFill="1" applyBorder="1" applyAlignment="1" applyProtection="1">
      <alignment horizontal="center" vertical="center" wrapText="1"/>
      <protection locked="0"/>
    </xf>
    <xf numFmtId="14" fontId="8" fillId="3" borderId="38" xfId="12" applyNumberFormat="1" applyFont="1" applyFill="1" applyBorder="1" applyAlignment="1" applyProtection="1">
      <alignment horizontal="center" vertical="center" wrapText="1"/>
      <protection locked="0"/>
    </xf>
    <xf numFmtId="10" fontId="21" fillId="7" borderId="36" xfId="15" applyNumberFormat="1" applyFont="1" applyFill="1" applyBorder="1" applyAlignment="1">
      <alignment horizontal="center" vertical="center" wrapText="1"/>
    </xf>
    <xf numFmtId="10" fontId="21" fillId="7" borderId="38" xfId="15" applyNumberFormat="1" applyFont="1" applyFill="1" applyBorder="1" applyAlignment="1">
      <alignment horizontal="center" vertical="center" wrapText="1"/>
    </xf>
    <xf numFmtId="175" fontId="27" fillId="3" borderId="36" xfId="14" applyNumberFormat="1" applyFont="1" applyFill="1" applyBorder="1" applyAlignment="1">
      <alignment horizontal="center" vertical="center" wrapText="1"/>
    </xf>
    <xf numFmtId="175" fontId="27" fillId="3" borderId="37" xfId="14" applyNumberFormat="1" applyFont="1" applyFill="1" applyBorder="1" applyAlignment="1">
      <alignment horizontal="center" vertical="center" wrapText="1"/>
    </xf>
    <xf numFmtId="175" fontId="27" fillId="3" borderId="38" xfId="14" applyNumberFormat="1" applyFont="1" applyFill="1" applyBorder="1" applyAlignment="1">
      <alignment horizontal="center" vertical="center" wrapText="1"/>
    </xf>
    <xf numFmtId="14" fontId="8" fillId="3" borderId="36" xfId="12" applyNumberFormat="1" applyFont="1" applyFill="1" applyBorder="1" applyAlignment="1">
      <alignment horizontal="right" vertical="center" wrapText="1"/>
    </xf>
    <xf numFmtId="14" fontId="8" fillId="3" borderId="37" xfId="12" applyNumberFormat="1" applyFont="1" applyFill="1" applyBorder="1" applyAlignment="1">
      <alignment horizontal="right" vertical="center" wrapText="1"/>
    </xf>
    <xf numFmtId="14" fontId="8" fillId="3" borderId="37" xfId="12" applyNumberFormat="1" applyFont="1" applyFill="1" applyBorder="1" applyAlignment="1">
      <alignment horizontal="left" vertical="center" wrapText="1"/>
    </xf>
    <xf numFmtId="14" fontId="8" fillId="3" borderId="38" xfId="12" applyNumberFormat="1" applyFont="1" applyFill="1" applyBorder="1" applyAlignment="1">
      <alignment horizontal="left" vertical="center" wrapText="1"/>
    </xf>
    <xf numFmtId="0" fontId="18" fillId="7" borderId="32" xfId="12" applyFont="1" applyFill="1" applyBorder="1" applyAlignment="1">
      <alignment horizontal="center" vertical="center" wrapText="1"/>
    </xf>
    <xf numFmtId="0" fontId="18" fillId="7" borderId="8" xfId="12" applyFont="1" applyFill="1" applyBorder="1" applyAlignment="1">
      <alignment horizontal="center" vertical="center" wrapText="1"/>
    </xf>
    <xf numFmtId="44" fontId="21" fillId="2" borderId="36" xfId="14" applyFont="1" applyFill="1" applyBorder="1" applyAlignment="1">
      <alignment horizontal="center" vertical="center" wrapText="1"/>
    </xf>
    <xf numFmtId="44" fontId="21" fillId="2" borderId="38" xfId="14" applyFont="1" applyFill="1" applyBorder="1" applyAlignment="1">
      <alignment horizontal="center" vertical="center" wrapText="1"/>
    </xf>
    <xf numFmtId="175" fontId="21" fillId="7" borderId="36" xfId="14" applyNumberFormat="1" applyFont="1" applyFill="1" applyBorder="1" applyAlignment="1">
      <alignment horizontal="center" vertical="center" wrapText="1"/>
    </xf>
    <xf numFmtId="44" fontId="21" fillId="7" borderId="38" xfId="14" applyFont="1" applyFill="1" applyBorder="1" applyAlignment="1">
      <alignment horizontal="center" vertical="center" wrapText="1"/>
    </xf>
    <xf numFmtId="8" fontId="21" fillId="7" borderId="36" xfId="14" applyNumberFormat="1" applyFont="1" applyFill="1" applyBorder="1" applyAlignment="1">
      <alignment horizontal="center" vertical="center" wrapText="1"/>
    </xf>
    <xf numFmtId="8" fontId="21" fillId="7" borderId="38" xfId="14" applyNumberFormat="1" applyFont="1" applyFill="1" applyBorder="1" applyAlignment="1">
      <alignment horizontal="center" vertical="center" wrapText="1"/>
    </xf>
    <xf numFmtId="14" fontId="15" fillId="3" borderId="36" xfId="12" applyNumberFormat="1" applyFont="1" applyFill="1" applyBorder="1" applyAlignment="1" applyProtection="1">
      <alignment horizontal="center" vertical="center" wrapText="1"/>
      <protection locked="0"/>
    </xf>
    <xf numFmtId="14" fontId="15" fillId="3" borderId="38" xfId="12" applyNumberFormat="1" applyFont="1" applyFill="1" applyBorder="1" applyAlignment="1" applyProtection="1">
      <alignment horizontal="center" vertical="center" wrapText="1"/>
      <protection locked="0"/>
    </xf>
    <xf numFmtId="176" fontId="42" fillId="9" borderId="15" xfId="6" applyNumberFormat="1" applyFont="1" applyFill="1" applyBorder="1" applyAlignment="1" applyProtection="1">
      <alignment horizontal="center" vertical="center" textRotation="1"/>
    </xf>
    <xf numFmtId="176" fontId="42" fillId="9" borderId="1" xfId="6" applyNumberFormat="1" applyFont="1" applyFill="1" applyBorder="1" applyAlignment="1" applyProtection="1">
      <alignment horizontal="center" vertical="center" textRotation="1"/>
    </xf>
    <xf numFmtId="176" fontId="42" fillId="9" borderId="16" xfId="6" applyNumberFormat="1" applyFont="1" applyFill="1" applyBorder="1" applyAlignment="1" applyProtection="1">
      <alignment horizontal="center" vertical="center" textRotation="1"/>
    </xf>
    <xf numFmtId="176" fontId="42" fillId="9" borderId="20" xfId="6" applyNumberFormat="1" applyFont="1" applyFill="1" applyBorder="1" applyAlignment="1" applyProtection="1">
      <alignment horizontal="center" vertical="center" textRotation="1"/>
    </xf>
    <xf numFmtId="176" fontId="42" fillId="9" borderId="11" xfId="6" applyNumberFormat="1" applyFont="1" applyFill="1" applyBorder="1" applyAlignment="1" applyProtection="1">
      <alignment horizontal="center" vertical="center" textRotation="1"/>
    </xf>
    <xf numFmtId="176" fontId="42" fillId="9" borderId="23" xfId="6" applyNumberFormat="1" applyFont="1" applyFill="1" applyBorder="1" applyAlignment="1" applyProtection="1">
      <alignment horizontal="center" vertical="center" textRotation="1"/>
    </xf>
    <xf numFmtId="164" fontId="38" fillId="4" borderId="1" xfId="5" applyNumberFormat="1" applyFont="1" applyFill="1" applyAlignment="1" applyProtection="1">
      <alignment horizontal="center" vertical="center"/>
      <protection locked="0"/>
    </xf>
  </cellXfs>
  <cellStyles count="19">
    <cellStyle name="Moeda 2 2" xfId="16" xr:uid="{CD269101-8FE3-402B-830F-97BC3960F4BD}"/>
    <cellStyle name="Moeda 3" xfId="8" xr:uid="{D90D9F04-DE26-434F-9011-BADB3BB9B5EC}"/>
    <cellStyle name="Moeda 5 2" xfId="14" xr:uid="{311412A0-42FF-4614-935B-6B9107954549}"/>
    <cellStyle name="Normal" xfId="0" builtinId="0"/>
    <cellStyle name="Normal 10 10" xfId="13" xr:uid="{B21985DA-6EC9-4869-AFD6-2EF5FAC0D279}"/>
    <cellStyle name="Normal 2" xfId="1" xr:uid="{515C7DE3-55D4-4E56-AE86-649B58B01392}"/>
    <cellStyle name="Normal 3" xfId="2" xr:uid="{12326DB7-95D0-493D-84DB-30BDB57C67F0}"/>
    <cellStyle name="Normal 4" xfId="7" xr:uid="{95033DC5-DDCF-4979-846C-8CC2473E3FB0}"/>
    <cellStyle name="Normal 5" xfId="11" xr:uid="{4EFE4533-A3D6-4A08-92CE-7CF1BFDDD799}"/>
    <cellStyle name="Normal 6" xfId="17" xr:uid="{22B0403D-702B-437D-8936-5C3B8DA97D17}"/>
    <cellStyle name="Normal 74" xfId="5" xr:uid="{8F9B94A3-213C-4487-B745-5327B7B6FADE}"/>
    <cellStyle name="Normal 9" xfId="12" xr:uid="{26F1866B-7B0A-4D8B-8DD8-FAE77E0BACB0}"/>
    <cellStyle name="Porcentagem" xfId="4" builtinId="5"/>
    <cellStyle name="Porcentagem 2" xfId="10" xr:uid="{F7AA79CE-1137-4B28-8315-025BED6695D4}"/>
    <cellStyle name="Porcentagem 3" xfId="9" xr:uid="{37EF20BC-51CD-430D-9A6E-C632C59EBCD9}"/>
    <cellStyle name="Porcentagem 7" xfId="15" xr:uid="{38B5DB0B-4055-4AAD-8BD9-56CEF4E54828}"/>
    <cellStyle name="Vírgula" xfId="3" builtinId="3"/>
    <cellStyle name="Vírgula 2" xfId="6" xr:uid="{66D1835E-3FFF-4025-AEA9-D30B8FF38FF4}"/>
    <cellStyle name="Vírgula 3" xfId="18" xr:uid="{A8B012E6-9158-4D7C-9CAC-1AFBCDB69FB5}"/>
  </cellStyles>
  <dxfs count="2016">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auto="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39" Type="http://schemas.openxmlformats.org/officeDocument/2006/relationships/externalLink" Target="externalLinks/externalLink33.xml"/><Relationship Id="rId21" Type="http://schemas.openxmlformats.org/officeDocument/2006/relationships/externalLink" Target="externalLinks/externalLink15.xml"/><Relationship Id="rId34" Type="http://schemas.openxmlformats.org/officeDocument/2006/relationships/externalLink" Target="externalLinks/externalLink28.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 Id="rId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externalLink" Target="externalLinks/externalLink10.xml"/><Relationship Id="rId29" Type="http://schemas.openxmlformats.org/officeDocument/2006/relationships/externalLink" Target="externalLinks/externalLink23.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53" Type="http://schemas.openxmlformats.org/officeDocument/2006/relationships/externalLink" Target="externalLinks/externalLink47.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56" Type="http://schemas.openxmlformats.org/officeDocument/2006/relationships/theme" Target="theme/theme1.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59" Type="http://schemas.openxmlformats.org/officeDocument/2006/relationships/calcChain" Target="calcChain.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externalLink" Target="externalLinks/externalLink4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styles" Target="styles.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pt-BR" sz="1600" b="1">
                <a:solidFill>
                  <a:schemeClr val="tx2"/>
                </a:solidFill>
              </a:rPr>
              <a:t>AVANÇO</a:t>
            </a:r>
            <a:r>
              <a:rPr lang="pt-BR" sz="1600" b="1" baseline="0">
                <a:solidFill>
                  <a:schemeClr val="tx2"/>
                </a:solidFill>
              </a:rPr>
              <a:t> FÍSICO DA OBRA</a:t>
            </a:r>
            <a:endParaRPr lang="pt-BR" sz="1600" b="1">
              <a:solidFill>
                <a:schemeClr val="tx2"/>
              </a:solidFill>
            </a:endParaRPr>
          </a:p>
        </c:rich>
      </c:tx>
      <c:layout>
        <c:manualLayout>
          <c:xMode val="edge"/>
          <c:yMode val="edge"/>
          <c:x val="0.32182503260712048"/>
          <c:y val="0.1341719077568134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pt-BR"/>
        </a:p>
      </c:txPr>
    </c:title>
    <c:autoTitleDeleted val="0"/>
    <c:plotArea>
      <c:layout>
        <c:manualLayout>
          <c:layoutTarget val="inner"/>
          <c:xMode val="edge"/>
          <c:yMode val="edge"/>
          <c:x val="0.20231240156185301"/>
          <c:y val="0.35091663327087419"/>
          <c:w val="0.74700320435405698"/>
          <c:h val="0.45491529446805062"/>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1-5436-42F6-B0C7-E88B04E67ED3}"/>
              </c:ext>
            </c:extLst>
          </c:dPt>
          <c:dPt>
            <c:idx val="1"/>
            <c:invertIfNegative val="0"/>
            <c:bubble3D val="0"/>
            <c:spPr>
              <a:solidFill>
                <a:schemeClr val="bg1">
                  <a:lumMod val="65000"/>
                </a:schemeClr>
              </a:solidFill>
              <a:ln>
                <a:noFill/>
              </a:ln>
              <a:effectLst/>
            </c:spPr>
            <c:extLst>
              <c:ext xmlns:c16="http://schemas.microsoft.com/office/drawing/2014/chart" uri="{C3380CC4-5D6E-409C-BE32-E72D297353CC}">
                <c16:uniqueId val="{00000003-5436-42F6-B0C7-E88B04E67ED3}"/>
              </c:ext>
            </c:extLst>
          </c:dPt>
          <c:dLbls>
            <c:dLbl>
              <c:idx val="0"/>
              <c:layout>
                <c:manualLayout>
                  <c:x val="0.42404392815839875"/>
                  <c:y val="5.429190759475485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36-42F6-B0C7-E88B04E67ED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CONFIG!$I$21:$K$21</c15:sqref>
                  </c15:fullRef>
                </c:ext>
              </c:extLst>
              <c:f>(CONFIG!$I$21,CONFIG!$K$21)</c:f>
              <c:strCache>
                <c:ptCount val="2"/>
                <c:pt idx="0">
                  <c:v>AVANÇ. REAL.</c:v>
                </c:pt>
                <c:pt idx="1">
                  <c:v>AVANÇ. PLAN.</c:v>
                </c:pt>
              </c:strCache>
            </c:strRef>
          </c:cat>
          <c:val>
            <c:numRef>
              <c:extLst>
                <c:ext xmlns:c15="http://schemas.microsoft.com/office/drawing/2012/chart" uri="{02D57815-91ED-43cb-92C2-25804820EDAC}">
                  <c15:fullRef>
                    <c15:sqref>CONFIG!$I$22:$K$22</c15:sqref>
                  </c15:fullRef>
                </c:ext>
              </c:extLst>
              <c:f>(CONFIG!$I$22,CONFIG!$K$22)</c:f>
              <c:numCache>
                <c:formatCode>General</c:formatCode>
                <c:ptCount val="2"/>
                <c:pt idx="0" formatCode="0.00%">
                  <c:v>4.6795871842377379E-2</c:v>
                </c:pt>
                <c:pt idx="1" formatCode="0.00%">
                  <c:v>3.3904196083449648E-2</c:v>
                </c:pt>
              </c:numCache>
            </c:numRef>
          </c:val>
          <c:extLst>
            <c:ext xmlns:c16="http://schemas.microsoft.com/office/drawing/2014/chart" uri="{C3380CC4-5D6E-409C-BE32-E72D297353CC}">
              <c16:uniqueId val="{00000004-5436-42F6-B0C7-E88B04E67ED3}"/>
            </c:ext>
          </c:extLst>
        </c:ser>
        <c:dLbls>
          <c:dLblPos val="outEnd"/>
          <c:showLegendKey val="0"/>
          <c:showVal val="1"/>
          <c:showCatName val="0"/>
          <c:showSerName val="0"/>
          <c:showPercent val="0"/>
          <c:showBubbleSize val="0"/>
        </c:dLbls>
        <c:gapWidth val="50"/>
        <c:axId val="1284105760"/>
        <c:axId val="1284111200"/>
      </c:barChart>
      <c:catAx>
        <c:axId val="1284105760"/>
        <c:scaling>
          <c:orientation val="maxMin"/>
        </c:scaling>
        <c:delete val="1"/>
        <c:axPos val="l"/>
        <c:numFmt formatCode="General" sourceLinked="1"/>
        <c:majorTickMark val="out"/>
        <c:minorTickMark val="none"/>
        <c:tickLblPos val="nextTo"/>
        <c:crossAx val="1284111200"/>
        <c:crosses val="autoZero"/>
        <c:auto val="1"/>
        <c:lblAlgn val="ctr"/>
        <c:lblOffset val="100"/>
        <c:noMultiLvlLbl val="0"/>
      </c:catAx>
      <c:valAx>
        <c:axId val="1284111200"/>
        <c:scaling>
          <c:orientation val="minMax"/>
        </c:scaling>
        <c:delete val="1"/>
        <c:axPos val="t"/>
        <c:numFmt formatCode="0.00%" sourceLinked="1"/>
        <c:majorTickMark val="out"/>
        <c:minorTickMark val="none"/>
        <c:tickLblPos val="nextTo"/>
        <c:crossAx val="1284105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FUNDO</c:v>
          </c:tx>
          <c:spPr>
            <a:solidFill>
              <a:schemeClr val="bg1">
                <a:lumMod val="85000"/>
              </a:schemeClr>
            </a:solidFill>
          </c:spPr>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2AB4-49F2-98E3-A8501E25DAF5}"/>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2AB4-49F2-98E3-A8501E25DAF5}"/>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2AB4-49F2-98E3-A8501E25DAF5}"/>
              </c:ext>
            </c:extLst>
          </c:dPt>
          <c:dPt>
            <c:idx val="3"/>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7-2AB4-49F2-98E3-A8501E25DAF5}"/>
              </c:ext>
            </c:extLst>
          </c:dPt>
          <c:dPt>
            <c:idx val="4"/>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9-2AB4-49F2-98E3-A8501E25DAF5}"/>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B-2AB4-49F2-98E3-A8501E25DAF5}"/>
              </c:ext>
            </c:extLst>
          </c:dPt>
          <c:dPt>
            <c:idx val="6"/>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D-2AB4-49F2-98E3-A8501E25DAF5}"/>
              </c:ext>
            </c:extLst>
          </c:dPt>
          <c:dPt>
            <c:idx val="7"/>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F-2AB4-49F2-98E3-A8501E25DAF5}"/>
              </c:ext>
            </c:extLst>
          </c:dPt>
          <c:dPt>
            <c:idx val="8"/>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1-2AB4-49F2-98E3-A8501E25DAF5}"/>
              </c:ext>
            </c:extLst>
          </c:dPt>
          <c:dPt>
            <c:idx val="9"/>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3-2AB4-49F2-98E3-A8501E25DAF5}"/>
              </c:ext>
            </c:extLst>
          </c:dPt>
          <c:dPt>
            <c:idx val="10"/>
            <c:bubble3D val="0"/>
            <c:spPr>
              <a:noFill/>
              <a:ln w="19050">
                <a:noFill/>
              </a:ln>
              <a:effectLst/>
            </c:spPr>
            <c:extLst>
              <c:ext xmlns:c16="http://schemas.microsoft.com/office/drawing/2014/chart" uri="{C3380CC4-5D6E-409C-BE32-E72D297353CC}">
                <c16:uniqueId val="{00000015-2AB4-49F2-98E3-A8501E25DAF5}"/>
              </c:ext>
            </c:extLst>
          </c:dPt>
          <c:val>
            <c:numLit>
              <c:formatCode>General</c:formatCode>
              <c:ptCount val="11"/>
              <c:pt idx="0">
                <c:v>1</c:v>
              </c:pt>
              <c:pt idx="1">
                <c:v>1</c:v>
              </c:pt>
              <c:pt idx="2">
                <c:v>1</c:v>
              </c:pt>
              <c:pt idx="3">
                <c:v>1</c:v>
              </c:pt>
              <c:pt idx="4">
                <c:v>1</c:v>
              </c:pt>
              <c:pt idx="5">
                <c:v>1</c:v>
              </c:pt>
              <c:pt idx="6">
                <c:v>1</c:v>
              </c:pt>
              <c:pt idx="7">
                <c:v>1</c:v>
              </c:pt>
              <c:pt idx="8">
                <c:v>1</c:v>
              </c:pt>
              <c:pt idx="9">
                <c:v>1</c:v>
              </c:pt>
              <c:pt idx="10">
                <c:v>10</c:v>
              </c:pt>
            </c:numLit>
          </c:val>
          <c:extLst>
            <c:ext xmlns:c16="http://schemas.microsoft.com/office/drawing/2014/chart" uri="{C3380CC4-5D6E-409C-BE32-E72D297353CC}">
              <c16:uniqueId val="{00000016-2AB4-49F2-98E3-A8501E25DAF5}"/>
            </c:ext>
          </c:extLst>
        </c:ser>
        <c:dLbls>
          <c:showLegendKey val="0"/>
          <c:showVal val="0"/>
          <c:showCatName val="0"/>
          <c:showSerName val="0"/>
          <c:showPercent val="0"/>
          <c:showBubbleSize val="0"/>
          <c:showLeaderLines val="1"/>
        </c:dLbls>
        <c:firstSliceAng val="270"/>
        <c:holeSize val="65"/>
      </c:doughnutChart>
      <c:pieChart>
        <c:varyColors val="1"/>
        <c:ser>
          <c:idx val="1"/>
          <c:order val="1"/>
          <c:tx>
            <c:strRef>
              <c:f>CONFIG!$J$27</c:f>
              <c:strCache>
                <c:ptCount val="1"/>
                <c:pt idx="0">
                  <c:v>IDP</c:v>
                </c:pt>
              </c:strCache>
            </c:strRef>
          </c:tx>
          <c:dPt>
            <c:idx val="0"/>
            <c:bubble3D val="0"/>
            <c:spPr>
              <a:noFill/>
              <a:ln w="19050">
                <a:noFill/>
              </a:ln>
              <a:effectLst/>
            </c:spPr>
            <c:extLst>
              <c:ext xmlns:c16="http://schemas.microsoft.com/office/drawing/2014/chart" uri="{C3380CC4-5D6E-409C-BE32-E72D297353CC}">
                <c16:uniqueId val="{00000018-2AB4-49F2-98E3-A8501E25DAF5}"/>
              </c:ext>
            </c:extLst>
          </c:dPt>
          <c:dPt>
            <c:idx val="1"/>
            <c:bubble3D val="0"/>
            <c:spPr>
              <a:solidFill>
                <a:schemeClr val="tx2">
                  <a:alpha val="97000"/>
                </a:schemeClr>
              </a:solidFill>
              <a:ln w="19050">
                <a:solidFill>
                  <a:schemeClr val="tx2"/>
                </a:solidFill>
              </a:ln>
              <a:effectLst/>
            </c:spPr>
            <c:extLst>
              <c:ext xmlns:c16="http://schemas.microsoft.com/office/drawing/2014/chart" uri="{C3380CC4-5D6E-409C-BE32-E72D297353CC}">
                <c16:uniqueId val="{0000001A-2AB4-49F2-98E3-A8501E25DA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C-2AB4-49F2-98E3-A8501E25DA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E-2AB4-49F2-98E3-A8501E25DAF5}"/>
              </c:ext>
            </c:extLst>
          </c:dPt>
          <c:dPt>
            <c:idx val="4"/>
            <c:bubble3D val="0"/>
            <c:spPr>
              <a:noFill/>
              <a:ln w="19050">
                <a:noFill/>
              </a:ln>
              <a:effectLst/>
            </c:spPr>
            <c:extLst>
              <c:ext xmlns:c16="http://schemas.microsoft.com/office/drawing/2014/chart" uri="{C3380CC4-5D6E-409C-BE32-E72D297353CC}">
                <c16:uniqueId val="{00000020-2AB4-49F2-98E3-A8501E25DAF5}"/>
              </c:ext>
            </c:extLst>
          </c:dPt>
          <c:val>
            <c:numRef>
              <c:f>CONFIG!$I$30:$M$30</c:f>
              <c:numCache>
                <c:formatCode>0.00%</c:formatCode>
                <c:ptCount val="5"/>
                <c:pt idx="0">
                  <c:v>0.495</c:v>
                </c:pt>
                <c:pt idx="1">
                  <c:v>0.01</c:v>
                </c:pt>
                <c:pt idx="4" formatCode="0%">
                  <c:v>1.4949999999999999</c:v>
                </c:pt>
              </c:numCache>
            </c:numRef>
          </c:val>
          <c:extLst>
            <c:ext xmlns:c16="http://schemas.microsoft.com/office/drawing/2014/chart" uri="{C3380CC4-5D6E-409C-BE32-E72D297353CC}">
              <c16:uniqueId val="{00000021-2AB4-49F2-98E3-A8501E25DAF5}"/>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pt-BR" sz="1600" b="1">
                <a:solidFill>
                  <a:schemeClr val="tx2"/>
                </a:solidFill>
              </a:rPr>
              <a:t>AVANÇO FÍSICO DOS SERVIÇOS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pt-BR"/>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solidFill>
                <a:schemeClr val="tx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CONFIG!$B$8:$B$17</c:f>
              <c:strCache>
                <c:ptCount val="10"/>
                <c:pt idx="0">
                  <c:v>SERVIÇOS PRELIMINARES</c:v>
                </c:pt>
                <c:pt idx="1">
                  <c:v>ADMINISTRAÇÃO DA OBRA</c:v>
                </c:pt>
                <c:pt idx="2">
                  <c:v>FUNDAÇÕES E ESTRUTURAS</c:v>
                </c:pt>
                <c:pt idx="3">
                  <c:v>ARQUITETURA E ELEMENTOS DE URBANISMO</c:v>
                </c:pt>
                <c:pt idx="4">
                  <c:v>INSTALAÇÕES HIDROSSANITARIAS</c:v>
                </c:pt>
                <c:pt idx="5">
                  <c:v>INSTALAÇOES ELETRICAS E ELETRONICAS</c:v>
                </c:pt>
                <c:pt idx="6">
                  <c:v>EQUIPAMENTOS - INSTALAÇÕES MECÂNICAS E UTILIDADES</c:v>
                </c:pt>
                <c:pt idx="7">
                  <c:v>PREVENÇÃO DE COMBATE A INCENDIO</c:v>
                </c:pt>
                <c:pt idx="8">
                  <c:v>SERVIÇOS COMPLEMENTARES</c:v>
                </c:pt>
                <c:pt idx="9">
                  <c:v>USINA FOTOVOLTAICA</c:v>
                </c:pt>
              </c:strCache>
            </c:strRef>
          </c:cat>
          <c:val>
            <c:numRef>
              <c:f>CONFIG!$C$8:$C$17</c:f>
              <c:numCache>
                <c:formatCode>0.00%</c:formatCode>
                <c:ptCount val="10"/>
                <c:pt idx="0">
                  <c:v>0.99046777834035993</c:v>
                </c:pt>
                <c:pt idx="1">
                  <c:v>8.2108315392052933E-2</c:v>
                </c:pt>
                <c:pt idx="2">
                  <c:v>0.24320415126908393</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21C-490A-9900-7FCD3E948337}"/>
            </c:ext>
          </c:extLst>
        </c:ser>
        <c:dLbls>
          <c:showLegendKey val="0"/>
          <c:showVal val="0"/>
          <c:showCatName val="0"/>
          <c:showSerName val="0"/>
          <c:showPercent val="0"/>
          <c:showBubbleSize val="0"/>
        </c:dLbls>
        <c:gapWidth val="182"/>
        <c:axId val="1284112288"/>
        <c:axId val="1284113376"/>
      </c:barChart>
      <c:catAx>
        <c:axId val="12841122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pt-BR"/>
          </a:p>
        </c:txPr>
        <c:crossAx val="1284113376"/>
        <c:crosses val="autoZero"/>
        <c:auto val="1"/>
        <c:lblAlgn val="ctr"/>
        <c:lblOffset val="100"/>
        <c:noMultiLvlLbl val="0"/>
      </c:catAx>
      <c:valAx>
        <c:axId val="1284113376"/>
        <c:scaling>
          <c:orientation val="minMax"/>
        </c:scaling>
        <c:delete val="1"/>
        <c:axPos val="t"/>
        <c:numFmt formatCode="0.00%" sourceLinked="1"/>
        <c:majorTickMark val="none"/>
        <c:minorTickMark val="none"/>
        <c:tickLblPos val="nextTo"/>
        <c:crossAx val="128411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v>FUNDO</c:v>
          </c:tx>
          <c:spPr>
            <a:solidFill>
              <a:schemeClr val="tx2"/>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AE97-492D-BB33-8BCF51E3FC3C}"/>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3-AE97-492D-BB33-8BCF51E3FC3C}"/>
              </c:ext>
            </c:extLst>
          </c:dPt>
          <c:dPt>
            <c:idx val="2"/>
            <c:bubble3D val="0"/>
            <c:spPr>
              <a:solidFill>
                <a:schemeClr val="tx2"/>
              </a:solidFill>
              <a:ln w="19050">
                <a:solidFill>
                  <a:schemeClr val="lt1"/>
                </a:solidFill>
              </a:ln>
              <a:effectLst/>
            </c:spPr>
            <c:extLst>
              <c:ext xmlns:c16="http://schemas.microsoft.com/office/drawing/2014/chart" uri="{C3380CC4-5D6E-409C-BE32-E72D297353CC}">
                <c16:uniqueId val="{00000005-AE97-492D-BB33-8BCF51E3FC3C}"/>
              </c:ext>
            </c:extLst>
          </c:dPt>
          <c:dPt>
            <c:idx val="3"/>
            <c:bubble3D val="0"/>
            <c:spPr>
              <a:solidFill>
                <a:schemeClr val="tx2"/>
              </a:solidFill>
              <a:ln w="19050">
                <a:solidFill>
                  <a:schemeClr val="lt1"/>
                </a:solidFill>
              </a:ln>
              <a:effectLst/>
            </c:spPr>
            <c:extLst>
              <c:ext xmlns:c16="http://schemas.microsoft.com/office/drawing/2014/chart" uri="{C3380CC4-5D6E-409C-BE32-E72D297353CC}">
                <c16:uniqueId val="{00000007-AE97-492D-BB33-8BCF51E3FC3C}"/>
              </c:ext>
            </c:extLst>
          </c:dPt>
          <c:dPt>
            <c:idx val="4"/>
            <c:bubble3D val="0"/>
            <c:spPr>
              <a:solidFill>
                <a:schemeClr val="tx2"/>
              </a:solidFill>
              <a:ln w="19050">
                <a:solidFill>
                  <a:schemeClr val="lt1"/>
                </a:solidFill>
              </a:ln>
              <a:effectLst/>
            </c:spPr>
            <c:extLst>
              <c:ext xmlns:c16="http://schemas.microsoft.com/office/drawing/2014/chart" uri="{C3380CC4-5D6E-409C-BE32-E72D297353CC}">
                <c16:uniqueId val="{00000009-AE97-492D-BB33-8BCF51E3FC3C}"/>
              </c:ext>
            </c:extLst>
          </c:dPt>
          <c:dPt>
            <c:idx val="5"/>
            <c:bubble3D val="0"/>
            <c:spPr>
              <a:solidFill>
                <a:schemeClr val="tx2"/>
              </a:solidFill>
              <a:ln w="19050">
                <a:solidFill>
                  <a:schemeClr val="lt1"/>
                </a:solidFill>
              </a:ln>
              <a:effectLst/>
            </c:spPr>
            <c:extLst>
              <c:ext xmlns:c16="http://schemas.microsoft.com/office/drawing/2014/chart" uri="{C3380CC4-5D6E-409C-BE32-E72D297353CC}">
                <c16:uniqueId val="{0000000B-AE97-492D-BB33-8BCF51E3FC3C}"/>
              </c:ext>
            </c:extLst>
          </c:dPt>
          <c:dPt>
            <c:idx val="6"/>
            <c:bubble3D val="0"/>
            <c:spPr>
              <a:solidFill>
                <a:schemeClr val="tx2"/>
              </a:solidFill>
              <a:ln w="19050">
                <a:solidFill>
                  <a:schemeClr val="lt1"/>
                </a:solidFill>
              </a:ln>
              <a:effectLst/>
            </c:spPr>
            <c:extLst>
              <c:ext xmlns:c16="http://schemas.microsoft.com/office/drawing/2014/chart" uri="{C3380CC4-5D6E-409C-BE32-E72D297353CC}">
                <c16:uniqueId val="{0000000D-AE97-492D-BB33-8BCF51E3FC3C}"/>
              </c:ext>
            </c:extLst>
          </c:dPt>
          <c:dPt>
            <c:idx val="7"/>
            <c:bubble3D val="0"/>
            <c:spPr>
              <a:solidFill>
                <a:schemeClr val="tx2"/>
              </a:solidFill>
              <a:ln w="19050">
                <a:solidFill>
                  <a:schemeClr val="lt1"/>
                </a:solidFill>
              </a:ln>
              <a:effectLst/>
            </c:spPr>
            <c:extLst>
              <c:ext xmlns:c16="http://schemas.microsoft.com/office/drawing/2014/chart" uri="{C3380CC4-5D6E-409C-BE32-E72D297353CC}">
                <c16:uniqueId val="{0000000F-AE97-492D-BB33-8BCF51E3FC3C}"/>
              </c:ext>
            </c:extLst>
          </c:dPt>
          <c:dPt>
            <c:idx val="8"/>
            <c:bubble3D val="0"/>
            <c:spPr>
              <a:solidFill>
                <a:schemeClr val="tx2"/>
              </a:solidFill>
              <a:ln w="19050">
                <a:solidFill>
                  <a:schemeClr val="lt1"/>
                </a:solidFill>
              </a:ln>
              <a:effectLst/>
            </c:spPr>
            <c:extLst>
              <c:ext xmlns:c16="http://schemas.microsoft.com/office/drawing/2014/chart" uri="{C3380CC4-5D6E-409C-BE32-E72D297353CC}">
                <c16:uniqueId val="{00000011-AE97-492D-BB33-8BCF51E3FC3C}"/>
              </c:ext>
            </c:extLst>
          </c:dPt>
          <c:dPt>
            <c:idx val="9"/>
            <c:bubble3D val="0"/>
            <c:spPr>
              <a:solidFill>
                <a:schemeClr val="tx2"/>
              </a:solidFill>
              <a:ln w="19050">
                <a:solidFill>
                  <a:schemeClr val="lt1"/>
                </a:solidFill>
              </a:ln>
              <a:effectLst/>
            </c:spPr>
            <c:extLst>
              <c:ext xmlns:c16="http://schemas.microsoft.com/office/drawing/2014/chart" uri="{C3380CC4-5D6E-409C-BE32-E72D297353CC}">
                <c16:uniqueId val="{00000013-AE97-492D-BB33-8BCF51E3FC3C}"/>
              </c:ext>
            </c:extLst>
          </c:dPt>
          <c:dPt>
            <c:idx val="10"/>
            <c:bubble3D val="0"/>
            <c:spPr>
              <a:solidFill>
                <a:schemeClr val="tx2"/>
              </a:solidFill>
              <a:ln w="19050">
                <a:solidFill>
                  <a:schemeClr val="lt1"/>
                </a:solidFill>
              </a:ln>
              <a:effectLst/>
            </c:spPr>
            <c:extLst>
              <c:ext xmlns:c16="http://schemas.microsoft.com/office/drawing/2014/chart" uri="{C3380CC4-5D6E-409C-BE32-E72D297353CC}">
                <c16:uniqueId val="{00000015-AE97-492D-BB33-8BCF51E3FC3C}"/>
              </c:ext>
            </c:extLst>
          </c:dPt>
          <c:dPt>
            <c:idx val="11"/>
            <c:bubble3D val="0"/>
            <c:spPr>
              <a:solidFill>
                <a:schemeClr val="tx2"/>
              </a:solidFill>
              <a:ln w="19050">
                <a:solidFill>
                  <a:schemeClr val="lt1"/>
                </a:solidFill>
              </a:ln>
              <a:effectLst/>
            </c:spPr>
            <c:extLst>
              <c:ext xmlns:c16="http://schemas.microsoft.com/office/drawing/2014/chart" uri="{C3380CC4-5D6E-409C-BE32-E72D297353CC}">
                <c16:uniqueId val="{00000017-AE97-492D-BB33-8BCF51E3FC3C}"/>
              </c:ext>
            </c:extLst>
          </c:dPt>
          <c:dPt>
            <c:idx val="12"/>
            <c:bubble3D val="0"/>
            <c:spPr>
              <a:solidFill>
                <a:schemeClr val="tx2"/>
              </a:solidFill>
              <a:ln w="19050">
                <a:solidFill>
                  <a:schemeClr val="lt1"/>
                </a:solidFill>
              </a:ln>
              <a:effectLst/>
            </c:spPr>
            <c:extLst>
              <c:ext xmlns:c16="http://schemas.microsoft.com/office/drawing/2014/chart" uri="{C3380CC4-5D6E-409C-BE32-E72D297353CC}">
                <c16:uniqueId val="{00000019-AE97-492D-BB33-8BCF51E3FC3C}"/>
              </c:ext>
            </c:extLst>
          </c:dPt>
          <c:dPt>
            <c:idx val="13"/>
            <c:bubble3D val="0"/>
            <c:spPr>
              <a:solidFill>
                <a:schemeClr val="tx2"/>
              </a:solidFill>
              <a:ln w="19050">
                <a:solidFill>
                  <a:schemeClr val="lt1"/>
                </a:solidFill>
              </a:ln>
              <a:effectLst/>
            </c:spPr>
            <c:extLst>
              <c:ext xmlns:c16="http://schemas.microsoft.com/office/drawing/2014/chart" uri="{C3380CC4-5D6E-409C-BE32-E72D297353CC}">
                <c16:uniqueId val="{0000001B-AE97-492D-BB33-8BCF51E3FC3C}"/>
              </c:ext>
            </c:extLst>
          </c:dPt>
          <c:dPt>
            <c:idx val="14"/>
            <c:bubble3D val="0"/>
            <c:spPr>
              <a:solidFill>
                <a:schemeClr val="tx2"/>
              </a:solidFill>
              <a:ln w="19050">
                <a:solidFill>
                  <a:schemeClr val="lt1"/>
                </a:solidFill>
              </a:ln>
              <a:effectLst/>
            </c:spPr>
            <c:extLst>
              <c:ext xmlns:c16="http://schemas.microsoft.com/office/drawing/2014/chart" uri="{C3380CC4-5D6E-409C-BE32-E72D297353CC}">
                <c16:uniqueId val="{0000001D-AE97-492D-BB33-8BCF51E3FC3C}"/>
              </c:ext>
            </c:extLst>
          </c:dPt>
          <c:dPt>
            <c:idx val="15"/>
            <c:bubble3D val="0"/>
            <c:spPr>
              <a:solidFill>
                <a:schemeClr val="tx2"/>
              </a:solidFill>
              <a:ln w="19050">
                <a:solidFill>
                  <a:schemeClr val="lt1"/>
                </a:solidFill>
              </a:ln>
              <a:effectLst/>
            </c:spPr>
            <c:extLst>
              <c:ext xmlns:c16="http://schemas.microsoft.com/office/drawing/2014/chart" uri="{C3380CC4-5D6E-409C-BE32-E72D297353CC}">
                <c16:uniqueId val="{0000001F-AE97-492D-BB33-8BCF51E3FC3C}"/>
              </c:ext>
            </c:extLst>
          </c:dPt>
          <c:dPt>
            <c:idx val="16"/>
            <c:bubble3D val="0"/>
            <c:spPr>
              <a:solidFill>
                <a:schemeClr val="tx2"/>
              </a:solidFill>
              <a:ln w="19050">
                <a:solidFill>
                  <a:schemeClr val="lt1"/>
                </a:solidFill>
              </a:ln>
              <a:effectLst/>
            </c:spPr>
            <c:extLst>
              <c:ext xmlns:c16="http://schemas.microsoft.com/office/drawing/2014/chart" uri="{C3380CC4-5D6E-409C-BE32-E72D297353CC}">
                <c16:uniqueId val="{00000021-AE97-492D-BB33-8BCF51E3FC3C}"/>
              </c:ext>
            </c:extLst>
          </c:dPt>
          <c:dPt>
            <c:idx val="17"/>
            <c:bubble3D val="0"/>
            <c:spPr>
              <a:solidFill>
                <a:schemeClr val="tx2"/>
              </a:solidFill>
              <a:ln w="19050">
                <a:solidFill>
                  <a:schemeClr val="lt1"/>
                </a:solidFill>
              </a:ln>
              <a:effectLst/>
            </c:spPr>
            <c:extLst>
              <c:ext xmlns:c16="http://schemas.microsoft.com/office/drawing/2014/chart" uri="{C3380CC4-5D6E-409C-BE32-E72D297353CC}">
                <c16:uniqueId val="{00000023-AE97-492D-BB33-8BCF51E3FC3C}"/>
              </c:ext>
            </c:extLst>
          </c:dPt>
          <c:dPt>
            <c:idx val="18"/>
            <c:bubble3D val="0"/>
            <c:spPr>
              <a:solidFill>
                <a:schemeClr val="tx2"/>
              </a:solidFill>
              <a:ln w="19050">
                <a:solidFill>
                  <a:schemeClr val="lt1"/>
                </a:solidFill>
              </a:ln>
              <a:effectLst/>
            </c:spPr>
            <c:extLst>
              <c:ext xmlns:c16="http://schemas.microsoft.com/office/drawing/2014/chart" uri="{C3380CC4-5D6E-409C-BE32-E72D297353CC}">
                <c16:uniqueId val="{00000025-AE97-492D-BB33-8BCF51E3FC3C}"/>
              </c:ext>
            </c:extLst>
          </c:dPt>
          <c:dPt>
            <c:idx val="19"/>
            <c:bubble3D val="0"/>
            <c:spPr>
              <a:solidFill>
                <a:schemeClr val="tx2"/>
              </a:solidFill>
              <a:ln w="19050">
                <a:solidFill>
                  <a:schemeClr val="lt1"/>
                </a:solidFill>
              </a:ln>
              <a:effectLst/>
            </c:spPr>
            <c:extLst>
              <c:ext xmlns:c16="http://schemas.microsoft.com/office/drawing/2014/chart" uri="{C3380CC4-5D6E-409C-BE32-E72D297353CC}">
                <c16:uniqueId val="{00000027-AE97-492D-BB33-8BCF51E3FC3C}"/>
              </c:ext>
            </c:extLst>
          </c:dPt>
          <c:dPt>
            <c:idx val="20"/>
            <c:bubble3D val="0"/>
            <c:spPr>
              <a:solidFill>
                <a:schemeClr val="tx2"/>
              </a:solidFill>
              <a:ln w="19050">
                <a:solidFill>
                  <a:schemeClr val="lt1"/>
                </a:solidFill>
              </a:ln>
              <a:effectLst/>
            </c:spPr>
            <c:extLst>
              <c:ext xmlns:c16="http://schemas.microsoft.com/office/drawing/2014/chart" uri="{C3380CC4-5D6E-409C-BE32-E72D297353CC}">
                <c16:uniqueId val="{00000029-AE97-492D-BB33-8BCF51E3FC3C}"/>
              </c:ext>
            </c:extLst>
          </c:dPt>
          <c:dPt>
            <c:idx val="21"/>
            <c:bubble3D val="0"/>
            <c:spPr>
              <a:solidFill>
                <a:schemeClr val="tx2"/>
              </a:solidFill>
              <a:ln w="19050">
                <a:solidFill>
                  <a:schemeClr val="lt1"/>
                </a:solidFill>
              </a:ln>
              <a:effectLst/>
            </c:spPr>
            <c:extLst>
              <c:ext xmlns:c16="http://schemas.microsoft.com/office/drawing/2014/chart" uri="{C3380CC4-5D6E-409C-BE32-E72D297353CC}">
                <c16:uniqueId val="{0000002B-AE97-492D-BB33-8BCF51E3FC3C}"/>
              </c:ext>
            </c:extLst>
          </c:dPt>
          <c:dPt>
            <c:idx val="22"/>
            <c:bubble3D val="0"/>
            <c:spPr>
              <a:solidFill>
                <a:schemeClr val="tx2"/>
              </a:solidFill>
              <a:ln w="19050">
                <a:solidFill>
                  <a:schemeClr val="lt1"/>
                </a:solidFill>
              </a:ln>
              <a:effectLst/>
            </c:spPr>
            <c:extLst>
              <c:ext xmlns:c16="http://schemas.microsoft.com/office/drawing/2014/chart" uri="{C3380CC4-5D6E-409C-BE32-E72D297353CC}">
                <c16:uniqueId val="{0000002D-AE97-492D-BB33-8BCF51E3FC3C}"/>
              </c:ext>
            </c:extLst>
          </c:dPt>
          <c:dPt>
            <c:idx val="23"/>
            <c:bubble3D val="0"/>
            <c:spPr>
              <a:solidFill>
                <a:schemeClr val="tx2"/>
              </a:solidFill>
              <a:ln w="19050">
                <a:solidFill>
                  <a:schemeClr val="lt1"/>
                </a:solidFill>
              </a:ln>
              <a:effectLst/>
            </c:spPr>
            <c:extLst>
              <c:ext xmlns:c16="http://schemas.microsoft.com/office/drawing/2014/chart" uri="{C3380CC4-5D6E-409C-BE32-E72D297353CC}">
                <c16:uniqueId val="{0000002F-AE97-492D-BB33-8BCF51E3FC3C}"/>
              </c:ext>
            </c:extLst>
          </c:dPt>
          <c:dPt>
            <c:idx val="24"/>
            <c:bubble3D val="0"/>
            <c:spPr>
              <a:solidFill>
                <a:schemeClr val="tx2"/>
              </a:solidFill>
              <a:ln w="19050">
                <a:solidFill>
                  <a:schemeClr val="lt1"/>
                </a:solidFill>
              </a:ln>
              <a:effectLst/>
            </c:spPr>
            <c:extLst>
              <c:ext xmlns:c16="http://schemas.microsoft.com/office/drawing/2014/chart" uri="{C3380CC4-5D6E-409C-BE32-E72D297353CC}">
                <c16:uniqueId val="{00000031-AE97-492D-BB33-8BCF51E3FC3C}"/>
              </c:ext>
            </c:extLst>
          </c:dPt>
          <c:val>
            <c:numLit>
              <c:formatCode>General</c:formatCode>
              <c:ptCount val="2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numLit>
          </c:val>
          <c:extLst>
            <c:ext xmlns:c16="http://schemas.microsoft.com/office/drawing/2014/chart" uri="{C3380CC4-5D6E-409C-BE32-E72D297353CC}">
              <c16:uniqueId val="{00000032-AE97-492D-BB33-8BCF51E3FC3C}"/>
            </c:ext>
          </c:extLst>
        </c:ser>
        <c:dLbls>
          <c:showLegendKey val="0"/>
          <c:showVal val="0"/>
          <c:showCatName val="0"/>
          <c:showSerName val="0"/>
          <c:showPercent val="0"/>
          <c:showBubbleSize val="0"/>
          <c:showLeaderLines val="1"/>
        </c:dLbls>
        <c:firstSliceAng val="0"/>
        <c:holeSize val="65"/>
      </c:doughnutChart>
      <c:doughnutChart>
        <c:varyColors val="1"/>
        <c:ser>
          <c:idx val="1"/>
          <c:order val="1"/>
          <c:tx>
            <c:strRef>
              <c:f>CONFIG!$I$21</c:f>
              <c:strCache>
                <c:ptCount val="1"/>
                <c:pt idx="0">
                  <c:v>AVANÇ. REAL.</c:v>
                </c:pt>
              </c:strCache>
            </c:strRef>
          </c:tx>
          <c:dPt>
            <c:idx val="0"/>
            <c:bubble3D val="0"/>
            <c:spPr>
              <a:solidFill>
                <a:schemeClr val="tx1">
                  <a:alpha val="0"/>
                </a:schemeClr>
              </a:solidFill>
              <a:ln w="19050">
                <a:solidFill>
                  <a:schemeClr val="lt1"/>
                </a:solidFill>
              </a:ln>
              <a:effectLst/>
            </c:spPr>
            <c:extLst>
              <c:ext xmlns:c16="http://schemas.microsoft.com/office/drawing/2014/chart" uri="{C3380CC4-5D6E-409C-BE32-E72D297353CC}">
                <c16:uniqueId val="{00000034-AE97-492D-BB33-8BCF51E3FC3C}"/>
              </c:ext>
            </c:extLst>
          </c:dPt>
          <c:dPt>
            <c:idx val="1"/>
            <c:bubble3D val="0"/>
            <c:spPr>
              <a:solidFill>
                <a:schemeClr val="bg1">
                  <a:alpha val="90000"/>
                </a:schemeClr>
              </a:solidFill>
              <a:ln w="19050">
                <a:solidFill>
                  <a:schemeClr val="lt1"/>
                </a:solidFill>
              </a:ln>
              <a:effectLst/>
            </c:spPr>
            <c:extLst>
              <c:ext xmlns:c16="http://schemas.microsoft.com/office/drawing/2014/chart" uri="{C3380CC4-5D6E-409C-BE32-E72D297353CC}">
                <c16:uniqueId val="{00000036-AE97-492D-BB33-8BCF51E3FC3C}"/>
              </c:ext>
            </c:extLst>
          </c:dPt>
          <c:val>
            <c:numRef>
              <c:f>CONFIG!$N$3:$N$4</c:f>
              <c:numCache>
                <c:formatCode>0.00%</c:formatCode>
                <c:ptCount val="2"/>
                <c:pt idx="0">
                  <c:v>0.22988505747126436</c:v>
                </c:pt>
                <c:pt idx="1">
                  <c:v>0.77011494252873569</c:v>
                </c:pt>
              </c:numCache>
            </c:numRef>
          </c:val>
          <c:extLst>
            <c:ext xmlns:c16="http://schemas.microsoft.com/office/drawing/2014/chart" uri="{C3380CC4-5D6E-409C-BE32-E72D297353CC}">
              <c16:uniqueId val="{00000037-AE97-492D-BB33-8BCF51E3FC3C}"/>
            </c:ext>
          </c:extLst>
        </c:ser>
        <c:dLbls>
          <c:showLegendKey val="0"/>
          <c:showVal val="0"/>
          <c:showCatName val="0"/>
          <c:showSerName val="0"/>
          <c:showPercent val="0"/>
          <c:showBubbleSize val="0"/>
          <c:showLeaderLines val="1"/>
        </c:dLbls>
        <c:firstSliceAng val="27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v>FUNDO</c:v>
          </c:tx>
          <c:spPr>
            <a:solidFill>
              <a:schemeClr val="tx2"/>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F103-4BF3-AB21-377132EB03A8}"/>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3-F103-4BF3-AB21-377132EB03A8}"/>
              </c:ext>
            </c:extLst>
          </c:dPt>
          <c:dPt>
            <c:idx val="2"/>
            <c:bubble3D val="0"/>
            <c:spPr>
              <a:solidFill>
                <a:schemeClr val="tx2"/>
              </a:solidFill>
              <a:ln w="19050">
                <a:solidFill>
                  <a:schemeClr val="lt1"/>
                </a:solidFill>
              </a:ln>
              <a:effectLst/>
            </c:spPr>
            <c:extLst>
              <c:ext xmlns:c16="http://schemas.microsoft.com/office/drawing/2014/chart" uri="{C3380CC4-5D6E-409C-BE32-E72D297353CC}">
                <c16:uniqueId val="{00000005-F103-4BF3-AB21-377132EB03A8}"/>
              </c:ext>
            </c:extLst>
          </c:dPt>
          <c:dPt>
            <c:idx val="3"/>
            <c:bubble3D val="0"/>
            <c:spPr>
              <a:solidFill>
                <a:schemeClr val="tx2"/>
              </a:solidFill>
              <a:ln w="19050">
                <a:solidFill>
                  <a:schemeClr val="lt1"/>
                </a:solidFill>
              </a:ln>
              <a:effectLst/>
            </c:spPr>
            <c:extLst>
              <c:ext xmlns:c16="http://schemas.microsoft.com/office/drawing/2014/chart" uri="{C3380CC4-5D6E-409C-BE32-E72D297353CC}">
                <c16:uniqueId val="{00000007-F103-4BF3-AB21-377132EB03A8}"/>
              </c:ext>
            </c:extLst>
          </c:dPt>
          <c:dPt>
            <c:idx val="4"/>
            <c:bubble3D val="0"/>
            <c:spPr>
              <a:solidFill>
                <a:schemeClr val="tx2"/>
              </a:solidFill>
              <a:ln w="19050">
                <a:solidFill>
                  <a:schemeClr val="lt1"/>
                </a:solidFill>
              </a:ln>
              <a:effectLst/>
            </c:spPr>
            <c:extLst>
              <c:ext xmlns:c16="http://schemas.microsoft.com/office/drawing/2014/chart" uri="{C3380CC4-5D6E-409C-BE32-E72D297353CC}">
                <c16:uniqueId val="{00000009-F103-4BF3-AB21-377132EB03A8}"/>
              </c:ext>
            </c:extLst>
          </c:dPt>
          <c:dPt>
            <c:idx val="5"/>
            <c:bubble3D val="0"/>
            <c:spPr>
              <a:solidFill>
                <a:schemeClr val="tx2"/>
              </a:solidFill>
              <a:ln w="19050">
                <a:solidFill>
                  <a:schemeClr val="lt1"/>
                </a:solidFill>
              </a:ln>
              <a:effectLst/>
            </c:spPr>
            <c:extLst>
              <c:ext xmlns:c16="http://schemas.microsoft.com/office/drawing/2014/chart" uri="{C3380CC4-5D6E-409C-BE32-E72D297353CC}">
                <c16:uniqueId val="{0000000B-F103-4BF3-AB21-377132EB03A8}"/>
              </c:ext>
            </c:extLst>
          </c:dPt>
          <c:dPt>
            <c:idx val="6"/>
            <c:bubble3D val="0"/>
            <c:spPr>
              <a:solidFill>
                <a:schemeClr val="tx2"/>
              </a:solidFill>
              <a:ln w="19050">
                <a:solidFill>
                  <a:schemeClr val="lt1"/>
                </a:solidFill>
              </a:ln>
              <a:effectLst/>
            </c:spPr>
            <c:extLst>
              <c:ext xmlns:c16="http://schemas.microsoft.com/office/drawing/2014/chart" uri="{C3380CC4-5D6E-409C-BE32-E72D297353CC}">
                <c16:uniqueId val="{0000000D-F103-4BF3-AB21-377132EB03A8}"/>
              </c:ext>
            </c:extLst>
          </c:dPt>
          <c:dPt>
            <c:idx val="7"/>
            <c:bubble3D val="0"/>
            <c:spPr>
              <a:solidFill>
                <a:schemeClr val="tx2"/>
              </a:solidFill>
              <a:ln w="19050">
                <a:solidFill>
                  <a:schemeClr val="lt1"/>
                </a:solidFill>
              </a:ln>
              <a:effectLst/>
            </c:spPr>
            <c:extLst>
              <c:ext xmlns:c16="http://schemas.microsoft.com/office/drawing/2014/chart" uri="{C3380CC4-5D6E-409C-BE32-E72D297353CC}">
                <c16:uniqueId val="{0000000F-F103-4BF3-AB21-377132EB03A8}"/>
              </c:ext>
            </c:extLst>
          </c:dPt>
          <c:dPt>
            <c:idx val="8"/>
            <c:bubble3D val="0"/>
            <c:spPr>
              <a:solidFill>
                <a:schemeClr val="tx2"/>
              </a:solidFill>
              <a:ln w="19050">
                <a:solidFill>
                  <a:schemeClr val="lt1"/>
                </a:solidFill>
              </a:ln>
              <a:effectLst/>
            </c:spPr>
            <c:extLst>
              <c:ext xmlns:c16="http://schemas.microsoft.com/office/drawing/2014/chart" uri="{C3380CC4-5D6E-409C-BE32-E72D297353CC}">
                <c16:uniqueId val="{00000011-F103-4BF3-AB21-377132EB03A8}"/>
              </c:ext>
            </c:extLst>
          </c:dPt>
          <c:dPt>
            <c:idx val="9"/>
            <c:bubble3D val="0"/>
            <c:spPr>
              <a:solidFill>
                <a:schemeClr val="tx2"/>
              </a:solidFill>
              <a:ln w="19050">
                <a:solidFill>
                  <a:schemeClr val="lt1"/>
                </a:solidFill>
              </a:ln>
              <a:effectLst/>
            </c:spPr>
            <c:extLst>
              <c:ext xmlns:c16="http://schemas.microsoft.com/office/drawing/2014/chart" uri="{C3380CC4-5D6E-409C-BE32-E72D297353CC}">
                <c16:uniqueId val="{00000013-F103-4BF3-AB21-377132EB03A8}"/>
              </c:ext>
            </c:extLst>
          </c:dPt>
          <c:dPt>
            <c:idx val="10"/>
            <c:bubble3D val="0"/>
            <c:spPr>
              <a:solidFill>
                <a:schemeClr val="tx2"/>
              </a:solidFill>
              <a:ln w="19050">
                <a:solidFill>
                  <a:schemeClr val="lt1"/>
                </a:solidFill>
              </a:ln>
              <a:effectLst/>
            </c:spPr>
            <c:extLst>
              <c:ext xmlns:c16="http://schemas.microsoft.com/office/drawing/2014/chart" uri="{C3380CC4-5D6E-409C-BE32-E72D297353CC}">
                <c16:uniqueId val="{00000015-F103-4BF3-AB21-377132EB03A8}"/>
              </c:ext>
            </c:extLst>
          </c:dPt>
          <c:dPt>
            <c:idx val="11"/>
            <c:bubble3D val="0"/>
            <c:spPr>
              <a:solidFill>
                <a:schemeClr val="tx2"/>
              </a:solidFill>
              <a:ln w="19050">
                <a:solidFill>
                  <a:schemeClr val="lt1"/>
                </a:solidFill>
              </a:ln>
              <a:effectLst/>
            </c:spPr>
            <c:extLst>
              <c:ext xmlns:c16="http://schemas.microsoft.com/office/drawing/2014/chart" uri="{C3380CC4-5D6E-409C-BE32-E72D297353CC}">
                <c16:uniqueId val="{00000017-F103-4BF3-AB21-377132EB03A8}"/>
              </c:ext>
            </c:extLst>
          </c:dPt>
          <c:dPt>
            <c:idx val="12"/>
            <c:bubble3D val="0"/>
            <c:spPr>
              <a:solidFill>
                <a:schemeClr val="tx2"/>
              </a:solidFill>
              <a:ln w="19050">
                <a:solidFill>
                  <a:schemeClr val="lt1"/>
                </a:solidFill>
              </a:ln>
              <a:effectLst/>
            </c:spPr>
            <c:extLst>
              <c:ext xmlns:c16="http://schemas.microsoft.com/office/drawing/2014/chart" uri="{C3380CC4-5D6E-409C-BE32-E72D297353CC}">
                <c16:uniqueId val="{00000019-F103-4BF3-AB21-377132EB03A8}"/>
              </c:ext>
            </c:extLst>
          </c:dPt>
          <c:dPt>
            <c:idx val="13"/>
            <c:bubble3D val="0"/>
            <c:spPr>
              <a:solidFill>
                <a:schemeClr val="tx2"/>
              </a:solidFill>
              <a:ln w="19050">
                <a:solidFill>
                  <a:schemeClr val="lt1"/>
                </a:solidFill>
              </a:ln>
              <a:effectLst/>
            </c:spPr>
            <c:extLst>
              <c:ext xmlns:c16="http://schemas.microsoft.com/office/drawing/2014/chart" uri="{C3380CC4-5D6E-409C-BE32-E72D297353CC}">
                <c16:uniqueId val="{0000001B-F103-4BF3-AB21-377132EB03A8}"/>
              </c:ext>
            </c:extLst>
          </c:dPt>
          <c:dPt>
            <c:idx val="14"/>
            <c:bubble3D val="0"/>
            <c:spPr>
              <a:solidFill>
                <a:schemeClr val="tx2"/>
              </a:solidFill>
              <a:ln w="19050">
                <a:solidFill>
                  <a:schemeClr val="lt1"/>
                </a:solidFill>
              </a:ln>
              <a:effectLst/>
            </c:spPr>
            <c:extLst>
              <c:ext xmlns:c16="http://schemas.microsoft.com/office/drawing/2014/chart" uri="{C3380CC4-5D6E-409C-BE32-E72D297353CC}">
                <c16:uniqueId val="{0000001D-F103-4BF3-AB21-377132EB03A8}"/>
              </c:ext>
            </c:extLst>
          </c:dPt>
          <c:dPt>
            <c:idx val="15"/>
            <c:bubble3D val="0"/>
            <c:spPr>
              <a:solidFill>
                <a:schemeClr val="tx2"/>
              </a:solidFill>
              <a:ln w="19050">
                <a:solidFill>
                  <a:schemeClr val="lt1"/>
                </a:solidFill>
              </a:ln>
              <a:effectLst/>
            </c:spPr>
            <c:extLst>
              <c:ext xmlns:c16="http://schemas.microsoft.com/office/drawing/2014/chart" uri="{C3380CC4-5D6E-409C-BE32-E72D297353CC}">
                <c16:uniqueId val="{0000001F-F103-4BF3-AB21-377132EB03A8}"/>
              </c:ext>
            </c:extLst>
          </c:dPt>
          <c:dPt>
            <c:idx val="16"/>
            <c:bubble3D val="0"/>
            <c:spPr>
              <a:solidFill>
                <a:schemeClr val="tx2"/>
              </a:solidFill>
              <a:ln w="19050">
                <a:solidFill>
                  <a:schemeClr val="lt1"/>
                </a:solidFill>
              </a:ln>
              <a:effectLst/>
            </c:spPr>
            <c:extLst>
              <c:ext xmlns:c16="http://schemas.microsoft.com/office/drawing/2014/chart" uri="{C3380CC4-5D6E-409C-BE32-E72D297353CC}">
                <c16:uniqueId val="{00000021-F103-4BF3-AB21-377132EB03A8}"/>
              </c:ext>
            </c:extLst>
          </c:dPt>
          <c:dPt>
            <c:idx val="17"/>
            <c:bubble3D val="0"/>
            <c:spPr>
              <a:solidFill>
                <a:schemeClr val="tx2"/>
              </a:solidFill>
              <a:ln w="19050">
                <a:solidFill>
                  <a:schemeClr val="lt1"/>
                </a:solidFill>
              </a:ln>
              <a:effectLst/>
            </c:spPr>
            <c:extLst>
              <c:ext xmlns:c16="http://schemas.microsoft.com/office/drawing/2014/chart" uri="{C3380CC4-5D6E-409C-BE32-E72D297353CC}">
                <c16:uniqueId val="{00000023-F103-4BF3-AB21-377132EB03A8}"/>
              </c:ext>
            </c:extLst>
          </c:dPt>
          <c:dPt>
            <c:idx val="18"/>
            <c:bubble3D val="0"/>
            <c:spPr>
              <a:solidFill>
                <a:schemeClr val="tx2"/>
              </a:solidFill>
              <a:ln w="19050">
                <a:solidFill>
                  <a:schemeClr val="lt1"/>
                </a:solidFill>
              </a:ln>
              <a:effectLst/>
            </c:spPr>
            <c:extLst>
              <c:ext xmlns:c16="http://schemas.microsoft.com/office/drawing/2014/chart" uri="{C3380CC4-5D6E-409C-BE32-E72D297353CC}">
                <c16:uniqueId val="{00000025-F103-4BF3-AB21-377132EB03A8}"/>
              </c:ext>
            </c:extLst>
          </c:dPt>
          <c:dPt>
            <c:idx val="19"/>
            <c:bubble3D val="0"/>
            <c:spPr>
              <a:solidFill>
                <a:schemeClr val="tx2"/>
              </a:solidFill>
              <a:ln w="19050">
                <a:solidFill>
                  <a:schemeClr val="lt1"/>
                </a:solidFill>
              </a:ln>
              <a:effectLst/>
            </c:spPr>
            <c:extLst>
              <c:ext xmlns:c16="http://schemas.microsoft.com/office/drawing/2014/chart" uri="{C3380CC4-5D6E-409C-BE32-E72D297353CC}">
                <c16:uniqueId val="{00000027-F103-4BF3-AB21-377132EB03A8}"/>
              </c:ext>
            </c:extLst>
          </c:dPt>
          <c:dPt>
            <c:idx val="20"/>
            <c:bubble3D val="0"/>
            <c:spPr>
              <a:solidFill>
                <a:schemeClr val="tx2"/>
              </a:solidFill>
              <a:ln w="19050">
                <a:solidFill>
                  <a:schemeClr val="lt1"/>
                </a:solidFill>
              </a:ln>
              <a:effectLst/>
            </c:spPr>
            <c:extLst>
              <c:ext xmlns:c16="http://schemas.microsoft.com/office/drawing/2014/chart" uri="{C3380CC4-5D6E-409C-BE32-E72D297353CC}">
                <c16:uniqueId val="{00000029-F103-4BF3-AB21-377132EB03A8}"/>
              </c:ext>
            </c:extLst>
          </c:dPt>
          <c:dPt>
            <c:idx val="21"/>
            <c:bubble3D val="0"/>
            <c:spPr>
              <a:solidFill>
                <a:schemeClr val="tx2"/>
              </a:solidFill>
              <a:ln w="19050">
                <a:solidFill>
                  <a:schemeClr val="lt1"/>
                </a:solidFill>
              </a:ln>
              <a:effectLst/>
            </c:spPr>
            <c:extLst>
              <c:ext xmlns:c16="http://schemas.microsoft.com/office/drawing/2014/chart" uri="{C3380CC4-5D6E-409C-BE32-E72D297353CC}">
                <c16:uniqueId val="{0000002B-F103-4BF3-AB21-377132EB03A8}"/>
              </c:ext>
            </c:extLst>
          </c:dPt>
          <c:dPt>
            <c:idx val="22"/>
            <c:bubble3D val="0"/>
            <c:spPr>
              <a:solidFill>
                <a:schemeClr val="tx2"/>
              </a:solidFill>
              <a:ln w="19050">
                <a:solidFill>
                  <a:schemeClr val="lt1"/>
                </a:solidFill>
              </a:ln>
              <a:effectLst/>
            </c:spPr>
            <c:extLst>
              <c:ext xmlns:c16="http://schemas.microsoft.com/office/drawing/2014/chart" uri="{C3380CC4-5D6E-409C-BE32-E72D297353CC}">
                <c16:uniqueId val="{0000002D-F103-4BF3-AB21-377132EB03A8}"/>
              </c:ext>
            </c:extLst>
          </c:dPt>
          <c:dPt>
            <c:idx val="23"/>
            <c:bubble3D val="0"/>
            <c:spPr>
              <a:solidFill>
                <a:schemeClr val="tx2"/>
              </a:solidFill>
              <a:ln w="19050">
                <a:solidFill>
                  <a:schemeClr val="lt1"/>
                </a:solidFill>
              </a:ln>
              <a:effectLst/>
            </c:spPr>
            <c:extLst>
              <c:ext xmlns:c16="http://schemas.microsoft.com/office/drawing/2014/chart" uri="{C3380CC4-5D6E-409C-BE32-E72D297353CC}">
                <c16:uniqueId val="{0000002F-F103-4BF3-AB21-377132EB03A8}"/>
              </c:ext>
            </c:extLst>
          </c:dPt>
          <c:dPt>
            <c:idx val="24"/>
            <c:bubble3D val="0"/>
            <c:spPr>
              <a:solidFill>
                <a:schemeClr val="tx2"/>
              </a:solidFill>
              <a:ln w="19050">
                <a:solidFill>
                  <a:schemeClr val="lt1"/>
                </a:solidFill>
              </a:ln>
              <a:effectLst/>
            </c:spPr>
            <c:extLst>
              <c:ext xmlns:c16="http://schemas.microsoft.com/office/drawing/2014/chart" uri="{C3380CC4-5D6E-409C-BE32-E72D297353CC}">
                <c16:uniqueId val="{00000031-F103-4BF3-AB21-377132EB03A8}"/>
              </c:ext>
            </c:extLst>
          </c:dPt>
          <c:val>
            <c:numLit>
              <c:formatCode>General</c:formatCode>
              <c:ptCount val="2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numLit>
          </c:val>
          <c:extLst>
            <c:ext xmlns:c16="http://schemas.microsoft.com/office/drawing/2014/chart" uri="{C3380CC4-5D6E-409C-BE32-E72D297353CC}">
              <c16:uniqueId val="{00000032-F103-4BF3-AB21-377132EB03A8}"/>
            </c:ext>
          </c:extLst>
        </c:ser>
        <c:dLbls>
          <c:showLegendKey val="0"/>
          <c:showVal val="0"/>
          <c:showCatName val="0"/>
          <c:showSerName val="0"/>
          <c:showPercent val="0"/>
          <c:showBubbleSize val="0"/>
          <c:showLeaderLines val="1"/>
        </c:dLbls>
        <c:firstSliceAng val="0"/>
        <c:holeSize val="65"/>
      </c:doughnutChart>
      <c:doughnutChart>
        <c:varyColors val="1"/>
        <c:ser>
          <c:idx val="1"/>
          <c:order val="1"/>
          <c:tx>
            <c:v>EXECUÇÃO</c:v>
          </c:tx>
          <c:dPt>
            <c:idx val="0"/>
            <c:bubble3D val="0"/>
            <c:spPr>
              <a:solidFill>
                <a:schemeClr val="tx2">
                  <a:alpha val="0"/>
                </a:schemeClr>
              </a:solidFill>
              <a:ln w="19050">
                <a:solidFill>
                  <a:schemeClr val="lt1"/>
                </a:solidFill>
              </a:ln>
              <a:effectLst/>
            </c:spPr>
            <c:extLst>
              <c:ext xmlns:c16="http://schemas.microsoft.com/office/drawing/2014/chart" uri="{C3380CC4-5D6E-409C-BE32-E72D297353CC}">
                <c16:uniqueId val="{00000034-F103-4BF3-AB21-377132EB03A8}"/>
              </c:ext>
            </c:extLst>
          </c:dPt>
          <c:dPt>
            <c:idx val="1"/>
            <c:bubble3D val="0"/>
            <c:spPr>
              <a:solidFill>
                <a:schemeClr val="bg1">
                  <a:alpha val="90000"/>
                </a:schemeClr>
              </a:solidFill>
              <a:ln w="19050">
                <a:solidFill>
                  <a:schemeClr val="lt1"/>
                </a:solidFill>
              </a:ln>
              <a:effectLst/>
            </c:spPr>
            <c:extLst>
              <c:ext xmlns:c16="http://schemas.microsoft.com/office/drawing/2014/chart" uri="{C3380CC4-5D6E-409C-BE32-E72D297353CC}">
                <c16:uniqueId val="{00000036-F103-4BF3-AB21-377132EB03A8}"/>
              </c:ext>
            </c:extLst>
          </c:dPt>
          <c:val>
            <c:numRef>
              <c:f>CONFIG!$N$11:$N$12</c:f>
              <c:numCache>
                <c:formatCode>0.00%</c:formatCode>
                <c:ptCount val="2"/>
                <c:pt idx="0">
                  <c:v>0.13868613138686131</c:v>
                </c:pt>
                <c:pt idx="1">
                  <c:v>0.86131386861313874</c:v>
                </c:pt>
              </c:numCache>
            </c:numRef>
          </c:val>
          <c:extLst>
            <c:ext xmlns:c16="http://schemas.microsoft.com/office/drawing/2014/chart" uri="{C3380CC4-5D6E-409C-BE32-E72D297353CC}">
              <c16:uniqueId val="{00000037-F103-4BF3-AB21-377132EB03A8}"/>
            </c:ext>
          </c:extLst>
        </c:ser>
        <c:dLbls>
          <c:showLegendKey val="0"/>
          <c:showVal val="0"/>
          <c:showCatName val="0"/>
          <c:showSerName val="0"/>
          <c:showPercent val="0"/>
          <c:showBubbleSize val="0"/>
          <c:showLeaderLines val="1"/>
        </c:dLbls>
        <c:firstSliceAng val="27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339666835801398E-2"/>
          <c:y val="2.693344960039773E-2"/>
          <c:w val="0.9201402632385367"/>
          <c:h val="0.88017592424955937"/>
        </c:manualLayout>
      </c:layout>
      <c:barChart>
        <c:barDir val="col"/>
        <c:grouping val="clustered"/>
        <c:varyColors val="0"/>
        <c:ser>
          <c:idx val="2"/>
          <c:order val="2"/>
          <c:tx>
            <c:strRef>
              <c:f>CONFIG!$I$48</c:f>
              <c:strCache>
                <c:ptCount val="1"/>
                <c:pt idx="0">
                  <c:v>VALOR PLANEJADO (PROP.)</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'RESUM.'!#REF!</c:f>
            </c:multiLvlStrRef>
          </c:cat>
          <c:val>
            <c:numRef>
              <c:f>(CONFIG!$N$48:$AK$48,CONFIG!$AO$48,CONFIG!$AQ$48:$AW$48)</c:f>
              <c:numCache>
                <c:formatCode>_(* #,##0.00_);_(* \(#,##0.00\);_(* "-"??_);_(@_)</c:formatCode>
                <c:ptCount val="32"/>
                <c:pt idx="0">
                  <c:v>0</c:v>
                </c:pt>
                <c:pt idx="1">
                  <c:v>0</c:v>
                </c:pt>
                <c:pt idx="2">
                  <c:v>368273.26999999996</c:v>
                </c:pt>
                <c:pt idx="3">
                  <c:v>968532.67059999995</c:v>
                </c:pt>
                <c:pt idx="4">
                  <c:v>1008761.7811430001</c:v>
                </c:pt>
                <c:pt idx="5">
                  <c:v>241632.86578858455</c:v>
                </c:pt>
                <c:pt idx="6">
                  <c:v>222386.700209</c:v>
                </c:pt>
                <c:pt idx="7">
                  <c:v>60588.700150372228</c:v>
                </c:pt>
                <c:pt idx="8">
                  <c:v>443903.31331408769</c:v>
                </c:pt>
                <c:pt idx="9">
                  <c:v>742540.46431705146</c:v>
                </c:pt>
                <c:pt idx="10">
                  <c:v>186815.27712024457</c:v>
                </c:pt>
                <c:pt idx="11">
                  <c:v>1136858.3365389023</c:v>
                </c:pt>
                <c:pt idx="12">
                  <c:v>1863806.7096793379</c:v>
                </c:pt>
                <c:pt idx="13">
                  <c:v>1157187.8229</c:v>
                </c:pt>
                <c:pt idx="14">
                  <c:v>390318.72458351695</c:v>
                </c:pt>
                <c:pt idx="15">
                  <c:v>841077.74000000011</c:v>
                </c:pt>
                <c:pt idx="16">
                  <c:v>384380.62</c:v>
                </c:pt>
                <c:pt idx="17">
                  <c:v>1509422.24</c:v>
                </c:pt>
                <c:pt idx="18">
                  <c:v>995224.35000000009</c:v>
                </c:pt>
                <c:pt idx="19">
                  <c:v>313838.55</c:v>
                </c:pt>
                <c:pt idx="20">
                  <c:v>0</c:v>
                </c:pt>
                <c:pt idx="21">
                  <c:v>0</c:v>
                </c:pt>
                <c:pt idx="22">
                  <c:v>0</c:v>
                </c:pt>
                <c:pt idx="23">
                  <c:v>0</c:v>
                </c:pt>
                <c:pt idx="24">
                  <c:v>342589.33</c:v>
                </c:pt>
                <c:pt idx="25">
                  <c:v>907915.18</c:v>
                </c:pt>
                <c:pt idx="26">
                  <c:v>731278.25999999989</c:v>
                </c:pt>
                <c:pt idx="27">
                  <c:v>890590.53999999992</c:v>
                </c:pt>
                <c:pt idx="28">
                  <c:v>1176829.74</c:v>
                </c:pt>
                <c:pt idx="29">
                  <c:v>1974092.4899999998</c:v>
                </c:pt>
                <c:pt idx="30">
                  <c:v>781840.87999999989</c:v>
                </c:pt>
                <c:pt idx="31">
                  <c:v>1488541.7212</c:v>
                </c:pt>
              </c:numCache>
              <c:extLst/>
            </c:numRef>
          </c:val>
          <c:extLst>
            <c:ext xmlns:c16="http://schemas.microsoft.com/office/drawing/2014/chart" uri="{C3380CC4-5D6E-409C-BE32-E72D297353CC}">
              <c16:uniqueId val="{00000000-E596-425F-89C0-6049B510AF13}"/>
            </c:ext>
          </c:extLst>
        </c:ser>
        <c:ser>
          <c:idx val="3"/>
          <c:order val="3"/>
          <c:tx>
            <c:strRef>
              <c:f>CONFIG!$I$50</c:f>
              <c:strCache>
                <c:ptCount val="1"/>
                <c:pt idx="0">
                  <c:v>VALOR MEDIDO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'RESUM.'!#REF!</c:f>
            </c:multiLvlStrRef>
          </c:cat>
          <c:val>
            <c:numRef>
              <c:f>(CONFIG!$N$50:$AK$50,CONFIG!$AO$50,CONFIG!$AQ$50:$AW$50)</c:f>
              <c:numCache>
                <c:formatCode>_(* #,##0.00_);_(* \(#,##0.00\);_(* "-"??_);_(@_)</c:formatCode>
                <c:ptCount val="32"/>
                <c:pt idx="0">
                  <c:v>0</c:v>
                </c:pt>
                <c:pt idx="1">
                  <c:v>0</c:v>
                </c:pt>
                <c:pt idx="2">
                  <c:v>368273.26999999996</c:v>
                </c:pt>
                <c:pt idx="3">
                  <c:v>968532.67059999995</c:v>
                </c:pt>
                <c:pt idx="4">
                  <c:v>1008761.7811430001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extLst/>
            </c:numRef>
          </c:val>
          <c:extLst>
            <c:ext xmlns:c16="http://schemas.microsoft.com/office/drawing/2014/chart" uri="{C3380CC4-5D6E-409C-BE32-E72D297353CC}">
              <c16:uniqueId val="{00000001-E596-425F-89C0-6049B510AF13}"/>
            </c:ext>
          </c:extLst>
        </c:ser>
        <c:dLbls>
          <c:showLegendKey val="0"/>
          <c:showVal val="0"/>
          <c:showCatName val="0"/>
          <c:showSerName val="0"/>
          <c:showPercent val="0"/>
          <c:showBubbleSize val="0"/>
        </c:dLbls>
        <c:gapWidth val="300"/>
        <c:axId val="1427560256"/>
        <c:axId val="1427569504"/>
      </c:barChart>
      <c:lineChart>
        <c:grouping val="standard"/>
        <c:varyColors val="0"/>
        <c:ser>
          <c:idx val="0"/>
          <c:order val="0"/>
          <c:tx>
            <c:strRef>
              <c:f>CONFIG!$I$49</c:f>
              <c:strCache>
                <c:ptCount val="1"/>
                <c:pt idx="0">
                  <c:v>VALOR PLANEJADO ACUM.</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(CONFIG!$N$46:$AK$46,CONFIG!$AO$46,CONFIG!$AQ$46:$AW$46)</c:f>
              <c:numCache>
                <c:formatCode>0\ "MÊS"</c:formatCod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28</c:v>
                </c:pt>
                <c:pt idx="25">
                  <c:v>30</c:v>
                </c:pt>
                <c:pt idx="26">
                  <c:v>31</c:v>
                </c:pt>
                <c:pt idx="27">
                  <c:v>32</c:v>
                </c:pt>
                <c:pt idx="28">
                  <c:v>33</c:v>
                </c:pt>
                <c:pt idx="29">
                  <c:v>34</c:v>
                </c:pt>
                <c:pt idx="30">
                  <c:v>35</c:v>
                </c:pt>
                <c:pt idx="31">
                  <c:v>36</c:v>
                </c:pt>
              </c:numCache>
              <c:extLst/>
            </c:numRef>
          </c:cat>
          <c:val>
            <c:numRef>
              <c:f>(CONFIG!$N$49:$AK$49,CONFIG!$AO$49,CONFIG!$AQ$49:$AW$49)</c:f>
              <c:numCache>
                <c:formatCode>_(* #,##0.00_);_(* \(#,##0.00\);_(* "-"??_);_(@_)</c:formatCode>
                <c:ptCount val="32"/>
                <c:pt idx="0">
                  <c:v>0</c:v>
                </c:pt>
                <c:pt idx="1">
                  <c:v>0</c:v>
                </c:pt>
                <c:pt idx="2">
                  <c:v>368273.26999999996</c:v>
                </c:pt>
                <c:pt idx="3">
                  <c:v>1336805.9405999999</c:v>
                </c:pt>
                <c:pt idx="4">
                  <c:v>2345567.7217429997</c:v>
                </c:pt>
                <c:pt idx="5">
                  <c:v>2587200.5875315843</c:v>
                </c:pt>
                <c:pt idx="6">
                  <c:v>2809587.2877405845</c:v>
                </c:pt>
                <c:pt idx="7">
                  <c:v>2870175.9878909569</c:v>
                </c:pt>
                <c:pt idx="8">
                  <c:v>3314079.3012050446</c:v>
                </c:pt>
                <c:pt idx="9">
                  <c:v>4056619.7655220963</c:v>
                </c:pt>
                <c:pt idx="10">
                  <c:v>4243435.042642341</c:v>
                </c:pt>
                <c:pt idx="11">
                  <c:v>5380293.3791812435</c:v>
                </c:pt>
                <c:pt idx="12">
                  <c:v>7244100.0888605816</c:v>
                </c:pt>
                <c:pt idx="13">
                  <c:v>8401287.9117605817</c:v>
                </c:pt>
                <c:pt idx="14">
                  <c:v>8791606.6363440994</c:v>
                </c:pt>
                <c:pt idx="15">
                  <c:v>9632684.3763440996</c:v>
                </c:pt>
                <c:pt idx="16">
                  <c:v>10017064.996344099</c:v>
                </c:pt>
                <c:pt idx="17">
                  <c:v>11526487.236344099</c:v>
                </c:pt>
                <c:pt idx="18">
                  <c:v>12521711.586344099</c:v>
                </c:pt>
                <c:pt idx="19">
                  <c:v>12835550.136344099</c:v>
                </c:pt>
                <c:pt idx="20">
                  <c:v>12835550.136344099</c:v>
                </c:pt>
                <c:pt idx="21">
                  <c:v>12835550.136344099</c:v>
                </c:pt>
                <c:pt idx="22">
                  <c:v>12835550.136344099</c:v>
                </c:pt>
                <c:pt idx="23">
                  <c:v>12835550.136344099</c:v>
                </c:pt>
                <c:pt idx="24">
                  <c:v>19724978.236344099</c:v>
                </c:pt>
                <c:pt idx="25">
                  <c:v>21523575.686344098</c:v>
                </c:pt>
                <c:pt idx="26">
                  <c:v>22254853.9463441</c:v>
                </c:pt>
                <c:pt idx="27">
                  <c:v>23145444.486344099</c:v>
                </c:pt>
                <c:pt idx="28">
                  <c:v>24322274.226344097</c:v>
                </c:pt>
                <c:pt idx="29">
                  <c:v>26296366.716344096</c:v>
                </c:pt>
                <c:pt idx="30">
                  <c:v>27078207.596344095</c:v>
                </c:pt>
                <c:pt idx="31">
                  <c:v>28566749.327544097</c:v>
                </c:pt>
              </c:numCache>
              <c:extLst/>
            </c:numRef>
          </c:val>
          <c:smooth val="0"/>
          <c:extLst>
            <c:ext xmlns:c16="http://schemas.microsoft.com/office/drawing/2014/chart" uri="{C3380CC4-5D6E-409C-BE32-E72D297353CC}">
              <c16:uniqueId val="{00000002-E596-425F-89C0-6049B510AF13}"/>
            </c:ext>
          </c:extLst>
        </c:ser>
        <c:ser>
          <c:idx val="1"/>
          <c:order val="1"/>
          <c:tx>
            <c:strRef>
              <c:f>CONFIG!$I$51</c:f>
              <c:strCache>
                <c:ptCount val="1"/>
                <c:pt idx="0">
                  <c:v>VALOR MEDIDO ACUM.</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(CONFIG!$N$46:$AK$46,CONFIG!$AO$46,CONFIG!$AQ$46:$AW$46)</c:f>
              <c:numCache>
                <c:formatCode>0\ "MÊS"</c:formatCod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28</c:v>
                </c:pt>
                <c:pt idx="25">
                  <c:v>30</c:v>
                </c:pt>
                <c:pt idx="26">
                  <c:v>31</c:v>
                </c:pt>
                <c:pt idx="27">
                  <c:v>32</c:v>
                </c:pt>
                <c:pt idx="28">
                  <c:v>33</c:v>
                </c:pt>
                <c:pt idx="29">
                  <c:v>34</c:v>
                </c:pt>
                <c:pt idx="30">
                  <c:v>35</c:v>
                </c:pt>
                <c:pt idx="31">
                  <c:v>36</c:v>
                </c:pt>
              </c:numCache>
              <c:extLst/>
            </c:numRef>
          </c:cat>
          <c:val>
            <c:numRef>
              <c:f>(CONFIG!$N$51:$AK$51,CONFIG!$AO$51,CONFIG!$AQ$51:$AW$51)</c:f>
              <c:numCache>
                <c:formatCode>_(* #,##0.00_);_(* \(#,##0.00\);_(* "-"??_);_(@_)</c:formatCode>
                <c:ptCount val="32"/>
                <c:pt idx="0">
                  <c:v>0</c:v>
                </c:pt>
                <c:pt idx="2">
                  <c:v>368273.26999999996</c:v>
                </c:pt>
                <c:pt idx="3">
                  <c:v>1336805.9405999999</c:v>
                </c:pt>
              </c:numCache>
              <c:extLst/>
            </c:numRef>
          </c:val>
          <c:smooth val="0"/>
          <c:extLst>
            <c:ext xmlns:c16="http://schemas.microsoft.com/office/drawing/2014/chart" uri="{C3380CC4-5D6E-409C-BE32-E72D297353CC}">
              <c16:uniqueId val="{00000003-E596-425F-89C0-6049B510AF13}"/>
            </c:ext>
          </c:extLst>
        </c:ser>
        <c:dLbls>
          <c:showLegendKey val="0"/>
          <c:showVal val="0"/>
          <c:showCatName val="0"/>
          <c:showSerName val="0"/>
          <c:showPercent val="0"/>
          <c:showBubbleSize val="0"/>
        </c:dLbls>
        <c:marker val="1"/>
        <c:smooth val="0"/>
        <c:axId val="1427560256"/>
        <c:axId val="1427569504"/>
      </c:lineChart>
      <c:catAx>
        <c:axId val="14275602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427569504"/>
        <c:crosses val="autoZero"/>
        <c:auto val="1"/>
        <c:lblAlgn val="ctr"/>
        <c:lblOffset val="100"/>
        <c:noMultiLvlLbl val="0"/>
      </c:catAx>
      <c:valAx>
        <c:axId val="1427569504"/>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427560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iagrams/colors1.xml><?xml version="1.0" encoding="utf-8"?>
<dgm:colorsDef xmlns:dgm="http://schemas.openxmlformats.org/drawingml/2006/diagram" xmlns:a="http://schemas.openxmlformats.org/drawingml/2006/main" uniqueId="urn:microsoft.com/office/officeart/2005/8/colors/accent3_2">
  <dgm:title val=""/>
  <dgm:desc val=""/>
  <dgm:catLst>
    <dgm:cat type="accent3" pri="11200"/>
  </dgm:catLst>
  <dgm:styleLbl name="node0">
    <dgm:fillClrLst meth="repeat">
      <a:schemeClr val="accent3"/>
    </dgm:fillClrLst>
    <dgm:linClrLst meth="repeat">
      <a:schemeClr val="lt1"/>
    </dgm:linClrLst>
    <dgm:effectClrLst/>
    <dgm:txLinClrLst/>
    <dgm:txFillClrLst/>
    <dgm:txEffectClrLst/>
  </dgm:styleLbl>
  <dgm:styleLbl name="node1">
    <dgm:fillClrLst meth="repeat">
      <a:schemeClr val="accent3"/>
    </dgm:fillClrLst>
    <dgm:linClrLst meth="repeat">
      <a:schemeClr val="lt1"/>
    </dgm:linClrLst>
    <dgm:effectClrLst/>
    <dgm:txLinClrLst/>
    <dgm:txFillClrLst/>
    <dgm:txEffectClrLst/>
  </dgm:styleLbl>
  <dgm:styleLbl name="alignNode1">
    <dgm:fillClrLst meth="repeat">
      <a:schemeClr val="accent3"/>
    </dgm:fillClrLst>
    <dgm:linClrLst meth="repeat">
      <a:schemeClr val="accent3"/>
    </dgm:linClrLst>
    <dgm:effectClrLst/>
    <dgm:txLinClrLst/>
    <dgm:txFillClrLst/>
    <dgm:txEffectClrLst/>
  </dgm:styleLbl>
  <dgm:styleLbl name="lnNode1">
    <dgm:fillClrLst meth="repeat">
      <a:schemeClr val="accent3"/>
    </dgm:fillClrLst>
    <dgm:linClrLst meth="repeat">
      <a:schemeClr val="lt1"/>
    </dgm:linClrLst>
    <dgm:effectClrLst/>
    <dgm:txLinClrLst/>
    <dgm:txFillClrLst/>
    <dgm:txEffectClrLst/>
  </dgm:styleLbl>
  <dgm:styleLbl name="vennNode1">
    <dgm:fillClrLst meth="repeat">
      <a:schemeClr val="accent3">
        <a:alpha val="50000"/>
      </a:schemeClr>
    </dgm:fillClrLst>
    <dgm:linClrLst meth="repeat">
      <a:schemeClr val="lt1"/>
    </dgm:linClrLst>
    <dgm:effectClrLst/>
    <dgm:txLinClrLst/>
    <dgm:txFillClrLst/>
    <dgm:txEffectClrLst/>
  </dgm:styleLbl>
  <dgm:styleLbl name="node2">
    <dgm:fillClrLst meth="repeat">
      <a:schemeClr val="accent3"/>
    </dgm:fillClrLst>
    <dgm:linClrLst meth="repeat">
      <a:schemeClr val="lt1"/>
    </dgm:linClrLst>
    <dgm:effectClrLst/>
    <dgm:txLinClrLst/>
    <dgm:txFillClrLst/>
    <dgm:txEffectClrLst/>
  </dgm:styleLbl>
  <dgm:styleLbl name="node3">
    <dgm:fillClrLst meth="repeat">
      <a:schemeClr val="accent3"/>
    </dgm:fillClrLst>
    <dgm:linClrLst meth="repeat">
      <a:schemeClr val="lt1"/>
    </dgm:linClrLst>
    <dgm:effectClrLst/>
    <dgm:txLinClrLst/>
    <dgm:txFillClrLst/>
    <dgm:txEffectClrLst/>
  </dgm:styleLbl>
  <dgm:styleLbl name="node4">
    <dgm:fillClrLst meth="repeat">
      <a:schemeClr val="accent3"/>
    </dgm:fillClrLst>
    <dgm:linClrLst meth="repeat">
      <a:schemeClr val="lt1"/>
    </dgm:linClrLst>
    <dgm:effectClrLst/>
    <dgm:txLinClrLst/>
    <dgm:txFillClrLst/>
    <dgm:txEffectClrLst/>
  </dgm:styleLbl>
  <dgm:styleLbl name="fgImgPlace1">
    <dgm:fillClrLst meth="repeat">
      <a:schemeClr val="accent3">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3">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3">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3">
        <a:tint val="60000"/>
      </a:schemeClr>
    </dgm:fillClrLst>
    <dgm:linClrLst meth="repeat">
      <a:schemeClr val="accent3">
        <a:tint val="60000"/>
      </a:schemeClr>
    </dgm:linClrLst>
    <dgm:effectClrLst/>
    <dgm:txLinClrLst/>
    <dgm:txFillClrLst/>
    <dgm:txEffectClrLst/>
  </dgm:styleLbl>
  <dgm:styleLbl name="fgSibTrans2D1">
    <dgm:fillClrLst meth="repeat">
      <a:schemeClr val="accent3">
        <a:tint val="60000"/>
      </a:schemeClr>
    </dgm:fillClrLst>
    <dgm:linClrLst meth="repeat">
      <a:schemeClr val="accent3">
        <a:tint val="60000"/>
      </a:schemeClr>
    </dgm:linClrLst>
    <dgm:effectClrLst/>
    <dgm:txLinClrLst/>
    <dgm:txFillClrLst/>
    <dgm:txEffectClrLst/>
  </dgm:styleLbl>
  <dgm:styleLbl name="bgSibTrans2D1">
    <dgm:fillClrLst meth="repeat">
      <a:schemeClr val="accent3">
        <a:tint val="60000"/>
      </a:schemeClr>
    </dgm:fillClrLst>
    <dgm:linClrLst meth="repeat">
      <a:schemeClr val="accent3">
        <a:tint val="60000"/>
      </a:schemeClr>
    </dgm:linClrLst>
    <dgm:effectClrLst/>
    <dgm:txLinClrLst/>
    <dgm:txFillClrLst/>
    <dgm:txEffectClrLst/>
  </dgm:styleLbl>
  <dgm:styleLbl name="sibTrans1D1">
    <dgm:fillClrLst meth="repeat">
      <a:schemeClr val="accent3"/>
    </dgm:fillClrLst>
    <dgm:linClrLst meth="repeat">
      <a:schemeClr val="accent3"/>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dgm:linClrLst>
    <dgm:effectClrLst/>
    <dgm:txLinClrLst/>
    <dgm:txFillClrLst/>
    <dgm:txEffectClrLst/>
  </dgm:styleLbl>
  <dgm:styleLbl name="asst1">
    <dgm:fillClrLst meth="repeat">
      <a:schemeClr val="accent3"/>
    </dgm:fillClrLst>
    <dgm:linClrLst meth="repeat">
      <a:schemeClr val="lt1"/>
    </dgm:linClrLst>
    <dgm:effectClrLst/>
    <dgm:txLinClrLst/>
    <dgm:txFillClrLst/>
    <dgm:txEffectClrLst/>
  </dgm:styleLbl>
  <dgm:styleLbl name="asst2">
    <dgm:fillClrLst meth="repeat">
      <a:schemeClr val="accent3"/>
    </dgm:fillClrLst>
    <dgm:linClrLst meth="repeat">
      <a:schemeClr val="lt1"/>
    </dgm:linClrLst>
    <dgm:effectClrLst/>
    <dgm:txLinClrLst/>
    <dgm:txFillClrLst/>
    <dgm:txEffectClrLst/>
  </dgm:styleLbl>
  <dgm:styleLbl name="asst3">
    <dgm:fillClrLst meth="repeat">
      <a:schemeClr val="accent3"/>
    </dgm:fillClrLst>
    <dgm:linClrLst meth="repeat">
      <a:schemeClr val="lt1"/>
    </dgm:linClrLst>
    <dgm:effectClrLst/>
    <dgm:txLinClrLst/>
    <dgm:txFillClrLst/>
    <dgm:txEffectClrLst/>
  </dgm:styleLbl>
  <dgm:styleLbl name="asst4">
    <dgm:fillClrLst meth="repeat">
      <a:schemeClr val="accent3"/>
    </dgm:fillClrLst>
    <dgm:linClrLst meth="repeat">
      <a:schemeClr val="lt1"/>
    </dgm:linClrLst>
    <dgm:effectClrLst/>
    <dgm:txLinClrLst/>
    <dgm:txFillClrLst/>
    <dgm:txEffectClrLst/>
  </dgm:styleLbl>
  <dgm:styleLbl name="parChTrans2D1">
    <dgm:fillClrLst meth="repeat">
      <a:schemeClr val="accent3">
        <a:tint val="60000"/>
      </a:schemeClr>
    </dgm:fillClrLst>
    <dgm:linClrLst meth="repeat">
      <a:schemeClr val="accent3">
        <a:tint val="60000"/>
      </a:schemeClr>
    </dgm:linClrLst>
    <dgm:effectClrLst/>
    <dgm:txLinClrLst/>
    <dgm:txFillClrLst meth="repeat">
      <a:schemeClr val="lt1"/>
    </dgm:txFillClrLst>
    <dgm:txEffectClrLst/>
  </dgm:styleLbl>
  <dgm:styleLbl name="parChTrans2D2">
    <dgm:fillClrLst meth="repeat">
      <a:schemeClr val="accent3"/>
    </dgm:fillClrLst>
    <dgm:linClrLst meth="repeat">
      <a:schemeClr val="accent3"/>
    </dgm:linClrLst>
    <dgm:effectClrLst/>
    <dgm:txLinClrLst/>
    <dgm:txFillClrLst meth="repeat">
      <a:schemeClr val="lt1"/>
    </dgm:txFillClrLst>
    <dgm:txEffectClrLst/>
  </dgm:styleLbl>
  <dgm:styleLbl name="parChTrans2D3">
    <dgm:fillClrLst meth="repeat">
      <a:schemeClr val="accent3"/>
    </dgm:fillClrLst>
    <dgm:linClrLst meth="repeat">
      <a:schemeClr val="accent3"/>
    </dgm:linClrLst>
    <dgm:effectClrLst/>
    <dgm:txLinClrLst/>
    <dgm:txFillClrLst meth="repeat">
      <a:schemeClr val="lt1"/>
    </dgm:txFillClrLst>
    <dgm:txEffectClrLst/>
  </dgm:styleLbl>
  <dgm:styleLbl name="parChTrans2D4">
    <dgm:fillClrLst meth="repeat">
      <a:schemeClr val="accent3"/>
    </dgm:fillClrLst>
    <dgm:linClrLst meth="repeat">
      <a:schemeClr val="accent3"/>
    </dgm:linClrLst>
    <dgm:effectClrLst/>
    <dgm:txLinClrLst/>
    <dgm:txFillClrLst meth="repeat">
      <a:schemeClr val="lt1"/>
    </dgm:txFillClrLst>
    <dgm:txEffectClrLst/>
  </dgm:styleLbl>
  <dgm:styleLbl name="parChTrans1D1">
    <dgm:fillClrLst meth="repeat">
      <a:schemeClr val="accent3"/>
    </dgm:fillClrLst>
    <dgm:linClrLst meth="repeat">
      <a:schemeClr val="accent3">
        <a:shade val="60000"/>
      </a:schemeClr>
    </dgm:linClrLst>
    <dgm:effectClrLst/>
    <dgm:txLinClrLst/>
    <dgm:txFillClrLst meth="repeat">
      <a:schemeClr val="tx1"/>
    </dgm:txFillClrLst>
    <dgm:txEffectClrLst/>
  </dgm:styleLbl>
  <dgm:styleLbl name="parChTrans1D2">
    <dgm:fillClrLst meth="repeat">
      <a:schemeClr val="accent3"/>
    </dgm:fillClrLst>
    <dgm:linClrLst meth="repeat">
      <a:schemeClr val="accent3">
        <a:shade val="60000"/>
      </a:schemeClr>
    </dgm:linClrLst>
    <dgm:effectClrLst/>
    <dgm:txLinClrLst/>
    <dgm:txFillClrLst meth="repeat">
      <a:schemeClr val="tx1"/>
    </dgm:txFillClrLst>
    <dgm:txEffectClrLst/>
  </dgm:styleLbl>
  <dgm:styleLbl name="parChTrans1D3">
    <dgm:fillClrLst meth="repeat">
      <a:schemeClr val="accent3"/>
    </dgm:fillClrLst>
    <dgm:linClrLst meth="repeat">
      <a:schemeClr val="accent3">
        <a:shade val="80000"/>
      </a:schemeClr>
    </dgm:linClrLst>
    <dgm:effectClrLst/>
    <dgm:txLinClrLst/>
    <dgm:txFillClrLst meth="repeat">
      <a:schemeClr val="tx1"/>
    </dgm:txFillClrLst>
    <dgm:txEffectClrLst/>
  </dgm:styleLbl>
  <dgm:styleLbl name="parChTrans1D4">
    <dgm:fillClrLst meth="repeat">
      <a:schemeClr val="accent3"/>
    </dgm:fillClrLst>
    <dgm:linClrLst meth="repeat">
      <a:schemeClr val="accent3">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3"/>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solidFgAcc1">
    <dgm:fillClrLst meth="repeat">
      <a:schemeClr val="lt1"/>
    </dgm:fillClrLst>
    <dgm:linClrLst meth="repeat">
      <a:schemeClr val="accent3"/>
    </dgm:linClrLst>
    <dgm:effectClrLst/>
    <dgm:txLinClrLst/>
    <dgm:txFillClrLst meth="repeat">
      <a:schemeClr val="dk1"/>
    </dgm:txFillClrLst>
    <dgm:txEffectClrLst/>
  </dgm:styleLbl>
  <dgm:styleLbl name="solidAlignAcc1">
    <dgm:fillClrLst meth="repeat">
      <a:schemeClr val="lt1"/>
    </dgm:fillClrLst>
    <dgm:linClrLst meth="repeat">
      <a:schemeClr val="accent3"/>
    </dgm:linClrLst>
    <dgm:effectClrLst/>
    <dgm:txLinClrLst/>
    <dgm:txFillClrLst meth="repeat">
      <a:schemeClr val="dk1"/>
    </dgm:txFillClrLst>
    <dgm:txEffectClrLst/>
  </dgm:styleLbl>
  <dgm:styleLbl name="solidBgAcc1">
    <dgm:fillClrLst meth="repeat">
      <a:schemeClr val="lt1"/>
    </dgm:fillClrLst>
    <dgm:linClrLst meth="repeat">
      <a:schemeClr val="accent3"/>
    </dgm:linClrLst>
    <dgm:effectClrLst/>
    <dgm:txLinClrLst/>
    <dgm:txFillClrLst meth="repeat">
      <a:schemeClr val="dk1"/>
    </dgm:txFillClrLst>
    <dgm:txEffectClrLst/>
  </dgm:styleLbl>
  <dgm:styleLbl name="fg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align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bg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accent3"/>
    </dgm:linClrLst>
    <dgm:effectClrLst/>
    <dgm:txLinClrLst/>
    <dgm:txFillClrLst meth="repeat">
      <a:schemeClr val="dk1"/>
    </dgm:txFillClrLst>
    <dgm:txEffectClrLst/>
  </dgm:styleLbl>
  <dgm:styleLbl name="dkBgShp">
    <dgm:fillClrLst meth="repeat">
      <a:schemeClr val="accent3">
        <a:shade val="80000"/>
      </a:schemeClr>
    </dgm:fillClrLst>
    <dgm:linClrLst meth="repeat">
      <a:schemeClr val="accent3"/>
    </dgm:linClrLst>
    <dgm:effectClrLst/>
    <dgm:txLinClrLst/>
    <dgm:txFillClrLst meth="repeat">
      <a:schemeClr val="lt1"/>
    </dgm:txFillClrLst>
    <dgm:txEffectClrLst/>
  </dgm:styleLbl>
  <dgm:styleLbl name="trBgShp">
    <dgm:fillClrLst meth="repeat">
      <a:schemeClr val="accent3">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81A58FB-40A2-48CF-84B3-35BF1F70B281}" type="doc">
      <dgm:prSet loTypeId="urn:microsoft.com/office/officeart/2005/8/layout/hProcess11" loCatId="process" qsTypeId="urn:microsoft.com/office/officeart/2005/8/quickstyle/simple1" qsCatId="simple" csTypeId="urn:microsoft.com/office/officeart/2005/8/colors/accent3_2" csCatId="accent3" phldr="1"/>
      <dgm:spPr/>
      <dgm:t>
        <a:bodyPr/>
        <a:lstStyle/>
        <a:p>
          <a:endParaRPr lang="pt-BR"/>
        </a:p>
      </dgm:t>
    </dgm:pt>
    <dgm:pt modelId="{793498F4-4E2B-45BC-AC44-1FC97D8A6149}">
      <dgm:prSet phldrT="[Texto]" custT="1"/>
      <dgm:spPr/>
      <dgm:t>
        <a:bodyPr/>
        <a:lstStyle/>
        <a:p>
          <a:r>
            <a:rPr lang="pt-BR" sz="1100" b="1"/>
            <a:t>ASS. CONTRATO         </a:t>
          </a:r>
          <a:br>
            <a:rPr lang="pt-BR" sz="1100" b="1"/>
          </a:br>
          <a:r>
            <a:rPr lang="pt-BR" sz="1100" b="1"/>
            <a:t> 06/08/25</a:t>
          </a:r>
        </a:p>
      </dgm:t>
    </dgm:pt>
    <dgm:pt modelId="{0ABE8474-F28A-4093-A73A-FF97ECCA1C4E}" type="parTrans" cxnId="{34D31158-7802-447E-BE96-1B335DDDAA3B}">
      <dgm:prSet/>
      <dgm:spPr/>
      <dgm:t>
        <a:bodyPr/>
        <a:lstStyle/>
        <a:p>
          <a:endParaRPr lang="pt-BR"/>
        </a:p>
      </dgm:t>
    </dgm:pt>
    <dgm:pt modelId="{870A5D42-9936-4E30-99B1-D54F178A54D9}" type="sibTrans" cxnId="{34D31158-7802-447E-BE96-1B335DDDAA3B}">
      <dgm:prSet/>
      <dgm:spPr/>
      <dgm:t>
        <a:bodyPr/>
        <a:lstStyle/>
        <a:p>
          <a:endParaRPr lang="pt-BR"/>
        </a:p>
      </dgm:t>
    </dgm:pt>
    <dgm:pt modelId="{4FFE026D-A66C-4BFA-8F90-4B425BA54D2C}">
      <dgm:prSet phldrT="[Texto]" custT="1"/>
      <dgm:spPr/>
      <dgm:t>
        <a:bodyPr/>
        <a:lstStyle/>
        <a:p>
          <a:r>
            <a:rPr lang="pt-BR" sz="1100" b="1"/>
            <a:t>ORDEM DE SERV. PROJETOS</a:t>
          </a:r>
          <a:br>
            <a:rPr lang="pt-BR" sz="1100" b="1"/>
          </a:br>
          <a:r>
            <a:rPr lang="pt-BR" sz="1100" b="1"/>
            <a:t>11/08/2025</a:t>
          </a:r>
        </a:p>
      </dgm:t>
    </dgm:pt>
    <dgm:pt modelId="{BD2697D4-C116-4D04-80AD-F46A25F03537}" type="parTrans" cxnId="{64375320-C4A5-4A14-A5D7-402EE6CE3943}">
      <dgm:prSet/>
      <dgm:spPr/>
      <dgm:t>
        <a:bodyPr/>
        <a:lstStyle/>
        <a:p>
          <a:endParaRPr lang="pt-BR"/>
        </a:p>
      </dgm:t>
    </dgm:pt>
    <dgm:pt modelId="{65DF613F-8393-4ED2-84A9-34AE6A2A7845}" type="sibTrans" cxnId="{64375320-C4A5-4A14-A5D7-402EE6CE3943}">
      <dgm:prSet/>
      <dgm:spPr/>
      <dgm:t>
        <a:bodyPr/>
        <a:lstStyle/>
        <a:p>
          <a:endParaRPr lang="pt-BR"/>
        </a:p>
      </dgm:t>
    </dgm:pt>
    <dgm:pt modelId="{61C9EF5A-3424-4EE7-A7A1-6210C126F016}">
      <dgm:prSet custT="1"/>
      <dgm:spPr/>
      <dgm:t>
        <a:bodyPr/>
        <a:lstStyle/>
        <a:p>
          <a:r>
            <a:rPr lang="pt-BR" sz="1100" b="1" kern="1200">
              <a:solidFill>
                <a:sysClr val="windowText" lastClr="000000">
                  <a:hueOff val="0"/>
                  <a:satOff val="0"/>
                  <a:lumOff val="0"/>
                  <a:alphaOff val="0"/>
                </a:sysClr>
              </a:solidFill>
              <a:latin typeface="Aptos Narrow" panose="02110004020202020204"/>
              <a:ea typeface="+mn-ea"/>
              <a:cs typeface="+mn-cs"/>
            </a:rPr>
            <a:t>ORDEM DE SERV. CANT. OBRAS</a:t>
          </a:r>
        </a:p>
        <a:p>
          <a:r>
            <a:rPr lang="pt-BR" sz="1100" b="1" kern="1200">
              <a:solidFill>
                <a:sysClr val="windowText" lastClr="000000">
                  <a:hueOff val="0"/>
                  <a:satOff val="0"/>
                  <a:lumOff val="0"/>
                  <a:alphaOff val="0"/>
                </a:sysClr>
              </a:solidFill>
              <a:latin typeface="Aptos Narrow" panose="02110004020202020204"/>
              <a:ea typeface="+mn-ea"/>
              <a:cs typeface="+mn-cs"/>
            </a:rPr>
            <a:t>10/12/2025</a:t>
          </a:r>
        </a:p>
      </dgm:t>
    </dgm:pt>
    <dgm:pt modelId="{E04808DD-02E9-4434-AE71-7C1B530A5304}" type="parTrans" cxnId="{966756D3-CAB2-4467-BEC9-CD10756E391C}">
      <dgm:prSet/>
      <dgm:spPr/>
      <dgm:t>
        <a:bodyPr/>
        <a:lstStyle/>
        <a:p>
          <a:endParaRPr lang="pt-BR"/>
        </a:p>
      </dgm:t>
    </dgm:pt>
    <dgm:pt modelId="{91ABC9DE-20C6-415A-870C-7CDEB3715747}" type="sibTrans" cxnId="{966756D3-CAB2-4467-BEC9-CD10756E391C}">
      <dgm:prSet/>
      <dgm:spPr/>
      <dgm:t>
        <a:bodyPr/>
        <a:lstStyle/>
        <a:p>
          <a:endParaRPr lang="pt-BR"/>
        </a:p>
      </dgm:t>
    </dgm:pt>
    <dgm:pt modelId="{6EEA01EA-3A64-40E0-B0DC-5365EEB385FE}">
      <dgm:prSet/>
      <dgm:spPr/>
      <dgm:t>
        <a:bodyPr/>
        <a:lstStyle/>
        <a:p>
          <a:r>
            <a:rPr lang="pt-BR" b="1">
              <a:solidFill>
                <a:sysClr val="windowText" lastClr="000000">
                  <a:hueOff val="0"/>
                  <a:satOff val="0"/>
                  <a:lumOff val="0"/>
                  <a:alphaOff val="0"/>
                </a:sysClr>
              </a:solidFill>
              <a:latin typeface="Aptos Narrow" panose="02110004020202020204"/>
              <a:ea typeface="+mn-ea"/>
              <a:cs typeface="+mn-cs"/>
            </a:rPr>
            <a:t>ORDEM DE SERV. CONTENÇÃO</a:t>
          </a:r>
        </a:p>
        <a:p>
          <a:r>
            <a:rPr lang="pt-BR" b="1">
              <a:solidFill>
                <a:sysClr val="windowText" lastClr="000000">
                  <a:hueOff val="0"/>
                  <a:satOff val="0"/>
                  <a:lumOff val="0"/>
                  <a:alphaOff val="0"/>
                </a:sysClr>
              </a:solidFill>
              <a:latin typeface="Aptos Narrow" panose="02110004020202020204"/>
              <a:ea typeface="+mn-ea"/>
              <a:cs typeface="+mn-cs"/>
            </a:rPr>
            <a:t>27/01/2026</a:t>
          </a:r>
          <a:endParaRPr lang="pt-BR"/>
        </a:p>
      </dgm:t>
    </dgm:pt>
    <dgm:pt modelId="{517189D1-4641-45B7-913B-3A9387F6F4D1}" type="parTrans" cxnId="{D4298C95-AA87-4638-981F-EC98E74FAB6E}">
      <dgm:prSet/>
      <dgm:spPr/>
      <dgm:t>
        <a:bodyPr/>
        <a:lstStyle/>
        <a:p>
          <a:endParaRPr lang="pt-BR"/>
        </a:p>
      </dgm:t>
    </dgm:pt>
    <dgm:pt modelId="{943E2B30-30A4-4752-892D-40F113158A95}" type="sibTrans" cxnId="{D4298C95-AA87-4638-981F-EC98E74FAB6E}">
      <dgm:prSet/>
      <dgm:spPr/>
      <dgm:t>
        <a:bodyPr/>
        <a:lstStyle/>
        <a:p>
          <a:endParaRPr lang="pt-BR"/>
        </a:p>
      </dgm:t>
    </dgm:pt>
    <dgm:pt modelId="{59407C3C-4058-4833-83B2-05D2CD89B891}">
      <dgm:prSet/>
      <dgm:spPr/>
      <dgm:t>
        <a:bodyPr/>
        <a:lstStyle/>
        <a:p>
          <a:r>
            <a:rPr lang="pt-BR" b="1">
              <a:solidFill>
                <a:sysClr val="windowText" lastClr="000000">
                  <a:hueOff val="0"/>
                  <a:satOff val="0"/>
                  <a:lumOff val="0"/>
                  <a:alphaOff val="0"/>
                </a:sysClr>
              </a:solidFill>
              <a:latin typeface="Aptos Narrow" panose="02110004020202020204"/>
              <a:ea typeface="+mn-ea"/>
              <a:cs typeface="+mn-cs"/>
            </a:rPr>
            <a:t>ORDEM DE SERV. FUNDAÇÕES E SUPERESTRUTURA</a:t>
          </a:r>
        </a:p>
        <a:p>
          <a:r>
            <a:rPr lang="pt-BR" b="1">
              <a:solidFill>
                <a:sysClr val="windowText" lastClr="000000">
                  <a:hueOff val="0"/>
                  <a:satOff val="0"/>
                  <a:lumOff val="0"/>
                  <a:alphaOff val="0"/>
                </a:sysClr>
              </a:solidFill>
              <a:latin typeface="Aptos Narrow" panose="02110004020202020204"/>
              <a:ea typeface="+mn-ea"/>
              <a:cs typeface="+mn-cs"/>
            </a:rPr>
            <a:t>03/04/2026</a:t>
          </a:r>
          <a:endParaRPr lang="pt-BR"/>
        </a:p>
      </dgm:t>
    </dgm:pt>
    <dgm:pt modelId="{474E6E7C-093F-468E-9422-107B099BBE75}" type="parTrans" cxnId="{B4A11E6D-FD62-496A-AD1E-B9F35F9B1467}">
      <dgm:prSet/>
      <dgm:spPr/>
      <dgm:t>
        <a:bodyPr/>
        <a:lstStyle/>
        <a:p>
          <a:endParaRPr lang="pt-BR"/>
        </a:p>
      </dgm:t>
    </dgm:pt>
    <dgm:pt modelId="{9F942D68-ECE9-4826-8322-8457506D86F0}" type="sibTrans" cxnId="{B4A11E6D-FD62-496A-AD1E-B9F35F9B1467}">
      <dgm:prSet/>
      <dgm:spPr/>
      <dgm:t>
        <a:bodyPr/>
        <a:lstStyle/>
        <a:p>
          <a:endParaRPr lang="pt-BR"/>
        </a:p>
      </dgm:t>
    </dgm:pt>
    <dgm:pt modelId="{1C8EE3D4-E71B-4FC6-AFFC-B1387AF7665C}" type="pres">
      <dgm:prSet presAssocID="{381A58FB-40A2-48CF-84B3-35BF1F70B281}" presName="Name0" presStyleCnt="0">
        <dgm:presLayoutVars>
          <dgm:dir/>
          <dgm:resizeHandles val="exact"/>
        </dgm:presLayoutVars>
      </dgm:prSet>
      <dgm:spPr/>
    </dgm:pt>
    <dgm:pt modelId="{BD4D2E2A-4D51-4AB1-AF94-258C745C4C34}" type="pres">
      <dgm:prSet presAssocID="{381A58FB-40A2-48CF-84B3-35BF1F70B281}" presName="arrow" presStyleLbl="bgShp" presStyleIdx="0" presStyleCnt="1" custScaleY="114754"/>
      <dgm:spPr/>
    </dgm:pt>
    <dgm:pt modelId="{897F29CF-BAA8-49AD-A2F2-D2F930BEBBBF}" type="pres">
      <dgm:prSet presAssocID="{381A58FB-40A2-48CF-84B3-35BF1F70B281}" presName="points" presStyleCnt="0"/>
      <dgm:spPr/>
    </dgm:pt>
    <dgm:pt modelId="{0F5A5449-AA81-4778-9516-5AA83E814BE0}" type="pres">
      <dgm:prSet presAssocID="{793498F4-4E2B-45BC-AC44-1FC97D8A6149}" presName="compositeA" presStyleCnt="0"/>
      <dgm:spPr/>
    </dgm:pt>
    <dgm:pt modelId="{CAE4EAF5-0F88-4C8A-AF59-E4DC3A0CEE13}" type="pres">
      <dgm:prSet presAssocID="{793498F4-4E2B-45BC-AC44-1FC97D8A6149}" presName="textA" presStyleLbl="revTx" presStyleIdx="0" presStyleCnt="5" custScaleX="116536">
        <dgm:presLayoutVars>
          <dgm:bulletEnabled val="1"/>
        </dgm:presLayoutVars>
      </dgm:prSet>
      <dgm:spPr/>
    </dgm:pt>
    <dgm:pt modelId="{A9E4837C-DB1C-463F-A654-54462929E247}" type="pres">
      <dgm:prSet presAssocID="{793498F4-4E2B-45BC-AC44-1FC97D8A6149}" presName="circleA" presStyleLbl="node1" presStyleIdx="0" presStyleCnt="5"/>
      <dgm:spPr/>
    </dgm:pt>
    <dgm:pt modelId="{61ACF313-10AF-4BE2-8FB7-F7A782DA0707}" type="pres">
      <dgm:prSet presAssocID="{793498F4-4E2B-45BC-AC44-1FC97D8A6149}" presName="spaceA" presStyleCnt="0"/>
      <dgm:spPr/>
    </dgm:pt>
    <dgm:pt modelId="{320EBB3B-8B32-462E-9EC7-884ED1C0DC79}" type="pres">
      <dgm:prSet presAssocID="{870A5D42-9936-4E30-99B1-D54F178A54D9}" presName="space" presStyleCnt="0"/>
      <dgm:spPr/>
    </dgm:pt>
    <dgm:pt modelId="{00E5BC09-D19D-4846-BE40-D56AEDBE74C7}" type="pres">
      <dgm:prSet presAssocID="{4FFE026D-A66C-4BFA-8F90-4B425BA54D2C}" presName="compositeB" presStyleCnt="0"/>
      <dgm:spPr/>
    </dgm:pt>
    <dgm:pt modelId="{1174BE42-15A9-49A9-B9C0-83B817172781}" type="pres">
      <dgm:prSet presAssocID="{4FFE026D-A66C-4BFA-8F90-4B425BA54D2C}" presName="textB" presStyleLbl="revTx" presStyleIdx="1" presStyleCnt="5">
        <dgm:presLayoutVars>
          <dgm:bulletEnabled val="1"/>
        </dgm:presLayoutVars>
      </dgm:prSet>
      <dgm:spPr/>
    </dgm:pt>
    <dgm:pt modelId="{24CC9376-5D8E-4385-A5C6-0A3505C24D28}" type="pres">
      <dgm:prSet presAssocID="{4FFE026D-A66C-4BFA-8F90-4B425BA54D2C}" presName="circleB" presStyleLbl="node1" presStyleIdx="1" presStyleCnt="5"/>
      <dgm:spPr/>
    </dgm:pt>
    <dgm:pt modelId="{42ADF3E9-AC5F-404D-9105-8B9E08E69BC9}" type="pres">
      <dgm:prSet presAssocID="{4FFE026D-A66C-4BFA-8F90-4B425BA54D2C}" presName="spaceB" presStyleCnt="0"/>
      <dgm:spPr/>
    </dgm:pt>
    <dgm:pt modelId="{11A4D475-8A90-4790-96A6-0A71D9F40F5F}" type="pres">
      <dgm:prSet presAssocID="{65DF613F-8393-4ED2-84A9-34AE6A2A7845}" presName="space" presStyleCnt="0"/>
      <dgm:spPr/>
    </dgm:pt>
    <dgm:pt modelId="{C5BE5EC7-E4B4-4EC4-8343-7D2B91ADAEC5}" type="pres">
      <dgm:prSet presAssocID="{61C9EF5A-3424-4EE7-A7A1-6210C126F016}" presName="compositeA" presStyleCnt="0"/>
      <dgm:spPr/>
    </dgm:pt>
    <dgm:pt modelId="{F0F521D0-7E68-4498-B233-BDBC37C4078B}" type="pres">
      <dgm:prSet presAssocID="{61C9EF5A-3424-4EE7-A7A1-6210C126F016}" presName="textA" presStyleLbl="revTx" presStyleIdx="2" presStyleCnt="5">
        <dgm:presLayoutVars>
          <dgm:bulletEnabled val="1"/>
        </dgm:presLayoutVars>
      </dgm:prSet>
      <dgm:spPr/>
    </dgm:pt>
    <dgm:pt modelId="{C95ACCA2-DD8F-4BBF-83AF-7EB3A4DD5C6F}" type="pres">
      <dgm:prSet presAssocID="{61C9EF5A-3424-4EE7-A7A1-6210C126F016}" presName="circleA" presStyleLbl="node1" presStyleIdx="2" presStyleCnt="5"/>
      <dgm:spPr/>
    </dgm:pt>
    <dgm:pt modelId="{8C20EE15-56BC-4CFF-80F8-0D1BB9E75F79}" type="pres">
      <dgm:prSet presAssocID="{61C9EF5A-3424-4EE7-A7A1-6210C126F016}" presName="spaceA" presStyleCnt="0"/>
      <dgm:spPr/>
    </dgm:pt>
    <dgm:pt modelId="{C7509204-7E1A-4274-8600-F92B8A3F766E}" type="pres">
      <dgm:prSet presAssocID="{91ABC9DE-20C6-415A-870C-7CDEB3715747}" presName="space" presStyleCnt="0"/>
      <dgm:spPr/>
    </dgm:pt>
    <dgm:pt modelId="{A8F0DA5E-2ADA-4558-83EF-0B471CFC4F62}" type="pres">
      <dgm:prSet presAssocID="{6EEA01EA-3A64-40E0-B0DC-5365EEB385FE}" presName="compositeB" presStyleCnt="0"/>
      <dgm:spPr/>
    </dgm:pt>
    <dgm:pt modelId="{C4606F98-27D8-4506-84CB-465C6F84392C}" type="pres">
      <dgm:prSet presAssocID="{6EEA01EA-3A64-40E0-B0DC-5365EEB385FE}" presName="textB" presStyleLbl="revTx" presStyleIdx="3" presStyleCnt="5">
        <dgm:presLayoutVars>
          <dgm:bulletEnabled val="1"/>
        </dgm:presLayoutVars>
      </dgm:prSet>
      <dgm:spPr/>
    </dgm:pt>
    <dgm:pt modelId="{0BDC4272-F95A-44C8-B084-DDDF3D4ACC06}" type="pres">
      <dgm:prSet presAssocID="{6EEA01EA-3A64-40E0-B0DC-5365EEB385FE}" presName="circleB" presStyleLbl="node1" presStyleIdx="3" presStyleCnt="5"/>
      <dgm:spPr/>
    </dgm:pt>
    <dgm:pt modelId="{91652C3C-88C3-428D-9C4D-3F56C1E4CF72}" type="pres">
      <dgm:prSet presAssocID="{6EEA01EA-3A64-40E0-B0DC-5365EEB385FE}" presName="spaceB" presStyleCnt="0"/>
      <dgm:spPr/>
    </dgm:pt>
    <dgm:pt modelId="{222CF0D9-5272-4CEB-B972-A7D3F5F40608}" type="pres">
      <dgm:prSet presAssocID="{943E2B30-30A4-4752-892D-40F113158A95}" presName="space" presStyleCnt="0"/>
      <dgm:spPr/>
    </dgm:pt>
    <dgm:pt modelId="{E5260DFD-4F1B-4A48-B348-6980697EC25C}" type="pres">
      <dgm:prSet presAssocID="{59407C3C-4058-4833-83B2-05D2CD89B891}" presName="compositeA" presStyleCnt="0"/>
      <dgm:spPr/>
    </dgm:pt>
    <dgm:pt modelId="{2E278A8E-5DBE-46FC-BACC-4367C9DAF341}" type="pres">
      <dgm:prSet presAssocID="{59407C3C-4058-4833-83B2-05D2CD89B891}" presName="textA" presStyleLbl="revTx" presStyleIdx="4" presStyleCnt="5">
        <dgm:presLayoutVars>
          <dgm:bulletEnabled val="1"/>
        </dgm:presLayoutVars>
      </dgm:prSet>
      <dgm:spPr/>
    </dgm:pt>
    <dgm:pt modelId="{A3F634FB-B0C3-4FAF-BEC5-FCC5761B8420}" type="pres">
      <dgm:prSet presAssocID="{59407C3C-4058-4833-83B2-05D2CD89B891}" presName="circleA" presStyleLbl="node1" presStyleIdx="4" presStyleCnt="5"/>
      <dgm:spPr/>
    </dgm:pt>
    <dgm:pt modelId="{247D4CB0-71A0-45CE-85CF-2C9BCDE09F37}" type="pres">
      <dgm:prSet presAssocID="{59407C3C-4058-4833-83B2-05D2CD89B891}" presName="spaceA" presStyleCnt="0"/>
      <dgm:spPr/>
    </dgm:pt>
  </dgm:ptLst>
  <dgm:cxnLst>
    <dgm:cxn modelId="{8DF69D07-679E-4CAD-95A0-14018C91D798}" type="presOf" srcId="{6EEA01EA-3A64-40E0-B0DC-5365EEB385FE}" destId="{C4606F98-27D8-4506-84CB-465C6F84392C}" srcOrd="0" destOrd="0" presId="urn:microsoft.com/office/officeart/2005/8/layout/hProcess11"/>
    <dgm:cxn modelId="{64375320-C4A5-4A14-A5D7-402EE6CE3943}" srcId="{381A58FB-40A2-48CF-84B3-35BF1F70B281}" destId="{4FFE026D-A66C-4BFA-8F90-4B425BA54D2C}" srcOrd="1" destOrd="0" parTransId="{BD2697D4-C116-4D04-80AD-F46A25F03537}" sibTransId="{65DF613F-8393-4ED2-84A9-34AE6A2A7845}"/>
    <dgm:cxn modelId="{F61BFF23-0A14-462A-94C5-591C5B85FD92}" type="presOf" srcId="{793498F4-4E2B-45BC-AC44-1FC97D8A6149}" destId="{CAE4EAF5-0F88-4C8A-AF59-E4DC3A0CEE13}" srcOrd="0" destOrd="0" presId="urn:microsoft.com/office/officeart/2005/8/layout/hProcess11"/>
    <dgm:cxn modelId="{B4A11E6D-FD62-496A-AD1E-B9F35F9B1467}" srcId="{381A58FB-40A2-48CF-84B3-35BF1F70B281}" destId="{59407C3C-4058-4833-83B2-05D2CD89B891}" srcOrd="4" destOrd="0" parTransId="{474E6E7C-093F-468E-9422-107B099BBE75}" sibTransId="{9F942D68-ECE9-4826-8322-8457506D86F0}"/>
    <dgm:cxn modelId="{D265DF6D-19AE-46E9-89F3-1E628D66AE68}" type="presOf" srcId="{61C9EF5A-3424-4EE7-A7A1-6210C126F016}" destId="{F0F521D0-7E68-4498-B233-BDBC37C4078B}" srcOrd="0" destOrd="0" presId="urn:microsoft.com/office/officeart/2005/8/layout/hProcess11"/>
    <dgm:cxn modelId="{4975404F-7E4B-4CDB-8ECD-B545600CEF81}" type="presOf" srcId="{59407C3C-4058-4833-83B2-05D2CD89B891}" destId="{2E278A8E-5DBE-46FC-BACC-4367C9DAF341}" srcOrd="0" destOrd="0" presId="urn:microsoft.com/office/officeart/2005/8/layout/hProcess11"/>
    <dgm:cxn modelId="{34D31158-7802-447E-BE96-1B335DDDAA3B}" srcId="{381A58FB-40A2-48CF-84B3-35BF1F70B281}" destId="{793498F4-4E2B-45BC-AC44-1FC97D8A6149}" srcOrd="0" destOrd="0" parTransId="{0ABE8474-F28A-4093-A73A-FF97ECCA1C4E}" sibTransId="{870A5D42-9936-4E30-99B1-D54F178A54D9}"/>
    <dgm:cxn modelId="{B74F8C7D-D838-4255-ACA1-D286E76F532C}" type="presOf" srcId="{381A58FB-40A2-48CF-84B3-35BF1F70B281}" destId="{1C8EE3D4-E71B-4FC6-AFFC-B1387AF7665C}" srcOrd="0" destOrd="0" presId="urn:microsoft.com/office/officeart/2005/8/layout/hProcess11"/>
    <dgm:cxn modelId="{D4298C95-AA87-4638-981F-EC98E74FAB6E}" srcId="{381A58FB-40A2-48CF-84B3-35BF1F70B281}" destId="{6EEA01EA-3A64-40E0-B0DC-5365EEB385FE}" srcOrd="3" destOrd="0" parTransId="{517189D1-4641-45B7-913B-3A9387F6F4D1}" sibTransId="{943E2B30-30A4-4752-892D-40F113158A95}"/>
    <dgm:cxn modelId="{23E935AB-EDDA-4D7E-9E20-A043519762FC}" type="presOf" srcId="{4FFE026D-A66C-4BFA-8F90-4B425BA54D2C}" destId="{1174BE42-15A9-49A9-B9C0-83B817172781}" srcOrd="0" destOrd="0" presId="urn:microsoft.com/office/officeart/2005/8/layout/hProcess11"/>
    <dgm:cxn modelId="{966756D3-CAB2-4467-BEC9-CD10756E391C}" srcId="{381A58FB-40A2-48CF-84B3-35BF1F70B281}" destId="{61C9EF5A-3424-4EE7-A7A1-6210C126F016}" srcOrd="2" destOrd="0" parTransId="{E04808DD-02E9-4434-AE71-7C1B530A5304}" sibTransId="{91ABC9DE-20C6-415A-870C-7CDEB3715747}"/>
    <dgm:cxn modelId="{58911117-CE71-47AD-A5D6-F6B90B7A347B}" type="presParOf" srcId="{1C8EE3D4-E71B-4FC6-AFFC-B1387AF7665C}" destId="{BD4D2E2A-4D51-4AB1-AF94-258C745C4C34}" srcOrd="0" destOrd="0" presId="urn:microsoft.com/office/officeart/2005/8/layout/hProcess11"/>
    <dgm:cxn modelId="{DCD516BA-FDEF-4B65-8E22-6E06EFDD8A4E}" type="presParOf" srcId="{1C8EE3D4-E71B-4FC6-AFFC-B1387AF7665C}" destId="{897F29CF-BAA8-49AD-A2F2-D2F930BEBBBF}" srcOrd="1" destOrd="0" presId="urn:microsoft.com/office/officeart/2005/8/layout/hProcess11"/>
    <dgm:cxn modelId="{8214469F-040D-4D18-A050-D47EC3C1CB60}" type="presParOf" srcId="{897F29CF-BAA8-49AD-A2F2-D2F930BEBBBF}" destId="{0F5A5449-AA81-4778-9516-5AA83E814BE0}" srcOrd="0" destOrd="0" presId="urn:microsoft.com/office/officeart/2005/8/layout/hProcess11"/>
    <dgm:cxn modelId="{478A11AC-D6A9-4903-B424-1B739987FE08}" type="presParOf" srcId="{0F5A5449-AA81-4778-9516-5AA83E814BE0}" destId="{CAE4EAF5-0F88-4C8A-AF59-E4DC3A0CEE13}" srcOrd="0" destOrd="0" presId="urn:microsoft.com/office/officeart/2005/8/layout/hProcess11"/>
    <dgm:cxn modelId="{032AE524-DF87-4399-A35B-0C3968855D0F}" type="presParOf" srcId="{0F5A5449-AA81-4778-9516-5AA83E814BE0}" destId="{A9E4837C-DB1C-463F-A654-54462929E247}" srcOrd="1" destOrd="0" presId="urn:microsoft.com/office/officeart/2005/8/layout/hProcess11"/>
    <dgm:cxn modelId="{E5501769-B1F4-43A9-8738-687ACB01C687}" type="presParOf" srcId="{0F5A5449-AA81-4778-9516-5AA83E814BE0}" destId="{61ACF313-10AF-4BE2-8FB7-F7A782DA0707}" srcOrd="2" destOrd="0" presId="urn:microsoft.com/office/officeart/2005/8/layout/hProcess11"/>
    <dgm:cxn modelId="{7E7BE22F-AB63-40EE-A578-6567FF983097}" type="presParOf" srcId="{897F29CF-BAA8-49AD-A2F2-D2F930BEBBBF}" destId="{320EBB3B-8B32-462E-9EC7-884ED1C0DC79}" srcOrd="1" destOrd="0" presId="urn:microsoft.com/office/officeart/2005/8/layout/hProcess11"/>
    <dgm:cxn modelId="{3F100B94-2650-40E0-9ED5-2C5D55793377}" type="presParOf" srcId="{897F29CF-BAA8-49AD-A2F2-D2F930BEBBBF}" destId="{00E5BC09-D19D-4846-BE40-D56AEDBE74C7}" srcOrd="2" destOrd="0" presId="urn:microsoft.com/office/officeart/2005/8/layout/hProcess11"/>
    <dgm:cxn modelId="{6D722E6D-F5A2-4BE2-8D65-B900C6473937}" type="presParOf" srcId="{00E5BC09-D19D-4846-BE40-D56AEDBE74C7}" destId="{1174BE42-15A9-49A9-B9C0-83B817172781}" srcOrd="0" destOrd="0" presId="urn:microsoft.com/office/officeart/2005/8/layout/hProcess11"/>
    <dgm:cxn modelId="{9E5BD45F-C56C-4362-8A2B-BB93AAA79161}" type="presParOf" srcId="{00E5BC09-D19D-4846-BE40-D56AEDBE74C7}" destId="{24CC9376-5D8E-4385-A5C6-0A3505C24D28}" srcOrd="1" destOrd="0" presId="urn:microsoft.com/office/officeart/2005/8/layout/hProcess11"/>
    <dgm:cxn modelId="{276DD453-FC24-4631-A593-0DDB1DBB3822}" type="presParOf" srcId="{00E5BC09-D19D-4846-BE40-D56AEDBE74C7}" destId="{42ADF3E9-AC5F-404D-9105-8B9E08E69BC9}" srcOrd="2" destOrd="0" presId="urn:microsoft.com/office/officeart/2005/8/layout/hProcess11"/>
    <dgm:cxn modelId="{EF326F01-E2D2-419B-A5A3-95BC40DC18BE}" type="presParOf" srcId="{897F29CF-BAA8-49AD-A2F2-D2F930BEBBBF}" destId="{11A4D475-8A90-4790-96A6-0A71D9F40F5F}" srcOrd="3" destOrd="0" presId="urn:microsoft.com/office/officeart/2005/8/layout/hProcess11"/>
    <dgm:cxn modelId="{029315FE-0E62-456B-AD6F-8D1EEB02724F}" type="presParOf" srcId="{897F29CF-BAA8-49AD-A2F2-D2F930BEBBBF}" destId="{C5BE5EC7-E4B4-4EC4-8343-7D2B91ADAEC5}" srcOrd="4" destOrd="0" presId="urn:microsoft.com/office/officeart/2005/8/layout/hProcess11"/>
    <dgm:cxn modelId="{BC148A28-8723-4FBC-9069-49408350278D}" type="presParOf" srcId="{C5BE5EC7-E4B4-4EC4-8343-7D2B91ADAEC5}" destId="{F0F521D0-7E68-4498-B233-BDBC37C4078B}" srcOrd="0" destOrd="0" presId="urn:microsoft.com/office/officeart/2005/8/layout/hProcess11"/>
    <dgm:cxn modelId="{7144E569-1FE8-4AD7-A8DF-E00890A03A73}" type="presParOf" srcId="{C5BE5EC7-E4B4-4EC4-8343-7D2B91ADAEC5}" destId="{C95ACCA2-DD8F-4BBF-83AF-7EB3A4DD5C6F}" srcOrd="1" destOrd="0" presId="urn:microsoft.com/office/officeart/2005/8/layout/hProcess11"/>
    <dgm:cxn modelId="{0FB46A24-23CD-45C5-AF32-584ABFF96EF2}" type="presParOf" srcId="{C5BE5EC7-E4B4-4EC4-8343-7D2B91ADAEC5}" destId="{8C20EE15-56BC-4CFF-80F8-0D1BB9E75F79}" srcOrd="2" destOrd="0" presId="urn:microsoft.com/office/officeart/2005/8/layout/hProcess11"/>
    <dgm:cxn modelId="{92F5033F-AD62-4599-8374-4D4A08CA1DEA}" type="presParOf" srcId="{897F29CF-BAA8-49AD-A2F2-D2F930BEBBBF}" destId="{C7509204-7E1A-4274-8600-F92B8A3F766E}" srcOrd="5" destOrd="0" presId="urn:microsoft.com/office/officeart/2005/8/layout/hProcess11"/>
    <dgm:cxn modelId="{89BFD864-564E-45D5-B9CB-0A70BB4AD4CF}" type="presParOf" srcId="{897F29CF-BAA8-49AD-A2F2-D2F930BEBBBF}" destId="{A8F0DA5E-2ADA-4558-83EF-0B471CFC4F62}" srcOrd="6" destOrd="0" presId="urn:microsoft.com/office/officeart/2005/8/layout/hProcess11"/>
    <dgm:cxn modelId="{E891069D-1630-44DE-94BA-81DCB2886107}" type="presParOf" srcId="{A8F0DA5E-2ADA-4558-83EF-0B471CFC4F62}" destId="{C4606F98-27D8-4506-84CB-465C6F84392C}" srcOrd="0" destOrd="0" presId="urn:microsoft.com/office/officeart/2005/8/layout/hProcess11"/>
    <dgm:cxn modelId="{EF3CA8FD-57B1-4A93-9FDE-21927F38C791}" type="presParOf" srcId="{A8F0DA5E-2ADA-4558-83EF-0B471CFC4F62}" destId="{0BDC4272-F95A-44C8-B084-DDDF3D4ACC06}" srcOrd="1" destOrd="0" presId="urn:microsoft.com/office/officeart/2005/8/layout/hProcess11"/>
    <dgm:cxn modelId="{C72572EE-D7D5-401A-BD3A-A533D000F366}" type="presParOf" srcId="{A8F0DA5E-2ADA-4558-83EF-0B471CFC4F62}" destId="{91652C3C-88C3-428D-9C4D-3F56C1E4CF72}" srcOrd="2" destOrd="0" presId="urn:microsoft.com/office/officeart/2005/8/layout/hProcess11"/>
    <dgm:cxn modelId="{7F5C61BE-6657-4239-96F1-6348D2C111C5}" type="presParOf" srcId="{897F29CF-BAA8-49AD-A2F2-D2F930BEBBBF}" destId="{222CF0D9-5272-4CEB-B972-A7D3F5F40608}" srcOrd="7" destOrd="0" presId="urn:microsoft.com/office/officeart/2005/8/layout/hProcess11"/>
    <dgm:cxn modelId="{220A85F5-B89A-4CB3-A544-8F7B4698776D}" type="presParOf" srcId="{897F29CF-BAA8-49AD-A2F2-D2F930BEBBBF}" destId="{E5260DFD-4F1B-4A48-B348-6980697EC25C}" srcOrd="8" destOrd="0" presId="urn:microsoft.com/office/officeart/2005/8/layout/hProcess11"/>
    <dgm:cxn modelId="{4745321E-E321-44B1-9F63-7EDE6AD1461B}" type="presParOf" srcId="{E5260DFD-4F1B-4A48-B348-6980697EC25C}" destId="{2E278A8E-5DBE-46FC-BACC-4367C9DAF341}" srcOrd="0" destOrd="0" presId="urn:microsoft.com/office/officeart/2005/8/layout/hProcess11"/>
    <dgm:cxn modelId="{26A686B9-DC36-4316-8F11-C796C07A38A9}" type="presParOf" srcId="{E5260DFD-4F1B-4A48-B348-6980697EC25C}" destId="{A3F634FB-B0C3-4FAF-BEC5-FCC5761B8420}" srcOrd="1" destOrd="0" presId="urn:microsoft.com/office/officeart/2005/8/layout/hProcess11"/>
    <dgm:cxn modelId="{0E4D9364-C21F-4242-B42B-29DD0928226C}" type="presParOf" srcId="{E5260DFD-4F1B-4A48-B348-6980697EC25C}" destId="{247D4CB0-71A0-45CE-85CF-2C9BCDE09F37}" srcOrd="2" destOrd="0" presId="urn:microsoft.com/office/officeart/2005/8/layout/hProcess11"/>
  </dgm:cxnLst>
  <dgm:bg/>
  <dgm:whole>
    <a:ln w="12700">
      <a:noFill/>
    </a:ln>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BD4D2E2A-4D51-4AB1-AF94-258C745C4C34}">
      <dsp:nvSpPr>
        <dsp:cNvPr id="0" name=""/>
        <dsp:cNvSpPr/>
      </dsp:nvSpPr>
      <dsp:spPr>
        <a:xfrm>
          <a:off x="0" y="406356"/>
          <a:ext cx="15399957" cy="689572"/>
        </a:xfrm>
        <a:prstGeom prst="notchedRightArrow">
          <a:avLst/>
        </a:prstGeom>
        <a:solidFill>
          <a:schemeClr val="accent3">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CAE4EAF5-0F88-4C8A-AF59-E4DC3A0CEE13}">
      <dsp:nvSpPr>
        <dsp:cNvPr id="0" name=""/>
        <dsp:cNvSpPr/>
      </dsp:nvSpPr>
      <dsp:spPr>
        <a:xfrm>
          <a:off x="3773" y="0"/>
          <a:ext cx="3008754" cy="60091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78232" tIns="78232" rIns="78232" bIns="78232" numCol="1" spcCol="1270" anchor="b" anchorCtr="0">
          <a:noAutofit/>
        </a:bodyPr>
        <a:lstStyle/>
        <a:p>
          <a:pPr marL="0" lvl="0" indent="0" algn="ctr" defTabSz="488950">
            <a:lnSpc>
              <a:spcPct val="90000"/>
            </a:lnSpc>
            <a:spcBef>
              <a:spcPct val="0"/>
            </a:spcBef>
            <a:spcAft>
              <a:spcPct val="35000"/>
            </a:spcAft>
            <a:buNone/>
          </a:pPr>
          <a:r>
            <a:rPr lang="pt-BR" sz="1100" b="1" kern="1200"/>
            <a:t>ASS. CONTRATO         </a:t>
          </a:r>
          <a:br>
            <a:rPr lang="pt-BR" sz="1100" b="1" kern="1200"/>
          </a:br>
          <a:r>
            <a:rPr lang="pt-BR" sz="1100" b="1" kern="1200"/>
            <a:t> 06/08/25</a:t>
          </a:r>
        </a:p>
      </dsp:txBody>
      <dsp:txXfrm>
        <a:off x="3773" y="0"/>
        <a:ext cx="3008754" cy="600914"/>
      </dsp:txXfrm>
    </dsp:sp>
    <dsp:sp modelId="{A9E4837C-DB1C-463F-A654-54462929E247}">
      <dsp:nvSpPr>
        <dsp:cNvPr id="0" name=""/>
        <dsp:cNvSpPr/>
      </dsp:nvSpPr>
      <dsp:spPr>
        <a:xfrm>
          <a:off x="1433036" y="676028"/>
          <a:ext cx="150228" cy="150228"/>
        </a:xfrm>
        <a:prstGeom prst="ellipse">
          <a:avLst/>
        </a:prstGeom>
        <a:solidFill>
          <a:schemeClr val="accent3">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1174BE42-15A9-49A9-B9C0-83B817172781}">
      <dsp:nvSpPr>
        <dsp:cNvPr id="0" name=""/>
        <dsp:cNvSpPr/>
      </dsp:nvSpPr>
      <dsp:spPr>
        <a:xfrm>
          <a:off x="3141618" y="901371"/>
          <a:ext cx="2581823" cy="60091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78232" tIns="78232" rIns="78232" bIns="78232" numCol="1" spcCol="1270" anchor="t" anchorCtr="0">
          <a:noAutofit/>
        </a:bodyPr>
        <a:lstStyle/>
        <a:p>
          <a:pPr marL="0" lvl="0" indent="0" algn="ctr" defTabSz="488950">
            <a:lnSpc>
              <a:spcPct val="90000"/>
            </a:lnSpc>
            <a:spcBef>
              <a:spcPct val="0"/>
            </a:spcBef>
            <a:spcAft>
              <a:spcPct val="35000"/>
            </a:spcAft>
            <a:buNone/>
          </a:pPr>
          <a:r>
            <a:rPr lang="pt-BR" sz="1100" b="1" kern="1200"/>
            <a:t>ORDEM DE SERV. PROJETOS</a:t>
          </a:r>
          <a:br>
            <a:rPr lang="pt-BR" sz="1100" b="1" kern="1200"/>
          </a:br>
          <a:r>
            <a:rPr lang="pt-BR" sz="1100" b="1" kern="1200"/>
            <a:t>11/08/2025</a:t>
          </a:r>
        </a:p>
      </dsp:txBody>
      <dsp:txXfrm>
        <a:off x="3141618" y="901371"/>
        <a:ext cx="2581823" cy="600914"/>
      </dsp:txXfrm>
    </dsp:sp>
    <dsp:sp modelId="{24CC9376-5D8E-4385-A5C6-0A3505C24D28}">
      <dsp:nvSpPr>
        <dsp:cNvPr id="0" name=""/>
        <dsp:cNvSpPr/>
      </dsp:nvSpPr>
      <dsp:spPr>
        <a:xfrm>
          <a:off x="4357416" y="676028"/>
          <a:ext cx="150228" cy="150228"/>
        </a:xfrm>
        <a:prstGeom prst="ellipse">
          <a:avLst/>
        </a:prstGeom>
        <a:solidFill>
          <a:schemeClr val="accent3">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F0F521D0-7E68-4498-B233-BDBC37C4078B}">
      <dsp:nvSpPr>
        <dsp:cNvPr id="0" name=""/>
        <dsp:cNvSpPr/>
      </dsp:nvSpPr>
      <dsp:spPr>
        <a:xfrm>
          <a:off x="5852533" y="0"/>
          <a:ext cx="2581823" cy="60091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78232" tIns="78232" rIns="78232" bIns="78232" numCol="1" spcCol="1270" anchor="b" anchorCtr="0">
          <a:noAutofit/>
        </a:bodyPr>
        <a:lstStyle/>
        <a:p>
          <a:pPr marL="0" lvl="0" indent="0" algn="ctr" defTabSz="488950">
            <a:lnSpc>
              <a:spcPct val="90000"/>
            </a:lnSpc>
            <a:spcBef>
              <a:spcPct val="0"/>
            </a:spcBef>
            <a:spcAft>
              <a:spcPct val="35000"/>
            </a:spcAft>
            <a:buNone/>
          </a:pPr>
          <a:r>
            <a:rPr lang="pt-BR" sz="1100" b="1" kern="1200">
              <a:solidFill>
                <a:sysClr val="windowText" lastClr="000000">
                  <a:hueOff val="0"/>
                  <a:satOff val="0"/>
                  <a:lumOff val="0"/>
                  <a:alphaOff val="0"/>
                </a:sysClr>
              </a:solidFill>
              <a:latin typeface="Aptos Narrow" panose="02110004020202020204"/>
              <a:ea typeface="+mn-ea"/>
              <a:cs typeface="+mn-cs"/>
            </a:rPr>
            <a:t>ORDEM DE SERV. CANT. OBRAS</a:t>
          </a:r>
        </a:p>
        <a:p>
          <a:pPr marL="0" lvl="0" indent="0" algn="ctr" defTabSz="488950">
            <a:lnSpc>
              <a:spcPct val="90000"/>
            </a:lnSpc>
            <a:spcBef>
              <a:spcPct val="0"/>
            </a:spcBef>
            <a:spcAft>
              <a:spcPct val="35000"/>
            </a:spcAft>
            <a:buNone/>
          </a:pPr>
          <a:r>
            <a:rPr lang="pt-BR" sz="1100" b="1" kern="1200">
              <a:solidFill>
                <a:sysClr val="windowText" lastClr="000000">
                  <a:hueOff val="0"/>
                  <a:satOff val="0"/>
                  <a:lumOff val="0"/>
                  <a:alphaOff val="0"/>
                </a:sysClr>
              </a:solidFill>
              <a:latin typeface="Aptos Narrow" panose="02110004020202020204"/>
              <a:ea typeface="+mn-ea"/>
              <a:cs typeface="+mn-cs"/>
            </a:rPr>
            <a:t>10/12/2025</a:t>
          </a:r>
        </a:p>
      </dsp:txBody>
      <dsp:txXfrm>
        <a:off x="5852533" y="0"/>
        <a:ext cx="2581823" cy="600914"/>
      </dsp:txXfrm>
    </dsp:sp>
    <dsp:sp modelId="{C95ACCA2-DD8F-4BBF-83AF-7EB3A4DD5C6F}">
      <dsp:nvSpPr>
        <dsp:cNvPr id="0" name=""/>
        <dsp:cNvSpPr/>
      </dsp:nvSpPr>
      <dsp:spPr>
        <a:xfrm>
          <a:off x="7068331" y="676028"/>
          <a:ext cx="150228" cy="150228"/>
        </a:xfrm>
        <a:prstGeom prst="ellipse">
          <a:avLst/>
        </a:prstGeom>
        <a:solidFill>
          <a:schemeClr val="accent3">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C4606F98-27D8-4506-84CB-465C6F84392C}">
      <dsp:nvSpPr>
        <dsp:cNvPr id="0" name=""/>
        <dsp:cNvSpPr/>
      </dsp:nvSpPr>
      <dsp:spPr>
        <a:xfrm>
          <a:off x="8563448" y="901371"/>
          <a:ext cx="2581823" cy="60091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4008" tIns="64008" rIns="64008" bIns="64008" numCol="1" spcCol="1270" anchor="t" anchorCtr="0">
          <a:noAutofit/>
        </a:bodyPr>
        <a:lstStyle/>
        <a:p>
          <a:pPr marL="0" lvl="0" indent="0" algn="ctr" defTabSz="400050">
            <a:lnSpc>
              <a:spcPct val="90000"/>
            </a:lnSpc>
            <a:spcBef>
              <a:spcPct val="0"/>
            </a:spcBef>
            <a:spcAft>
              <a:spcPct val="35000"/>
            </a:spcAft>
            <a:buNone/>
          </a:pPr>
          <a:r>
            <a:rPr lang="pt-BR" sz="900" b="1" kern="1200">
              <a:solidFill>
                <a:sysClr val="windowText" lastClr="000000">
                  <a:hueOff val="0"/>
                  <a:satOff val="0"/>
                  <a:lumOff val="0"/>
                  <a:alphaOff val="0"/>
                </a:sysClr>
              </a:solidFill>
              <a:latin typeface="Aptos Narrow" panose="02110004020202020204"/>
              <a:ea typeface="+mn-ea"/>
              <a:cs typeface="+mn-cs"/>
            </a:rPr>
            <a:t>ORDEM DE SERV. CONTENÇÃO</a:t>
          </a:r>
        </a:p>
        <a:p>
          <a:pPr marL="0" lvl="0" indent="0" algn="ctr" defTabSz="400050">
            <a:lnSpc>
              <a:spcPct val="90000"/>
            </a:lnSpc>
            <a:spcBef>
              <a:spcPct val="0"/>
            </a:spcBef>
            <a:spcAft>
              <a:spcPct val="35000"/>
            </a:spcAft>
            <a:buNone/>
          </a:pPr>
          <a:r>
            <a:rPr lang="pt-BR" sz="900" b="1" kern="1200">
              <a:solidFill>
                <a:sysClr val="windowText" lastClr="000000">
                  <a:hueOff val="0"/>
                  <a:satOff val="0"/>
                  <a:lumOff val="0"/>
                  <a:alphaOff val="0"/>
                </a:sysClr>
              </a:solidFill>
              <a:latin typeface="Aptos Narrow" panose="02110004020202020204"/>
              <a:ea typeface="+mn-ea"/>
              <a:cs typeface="+mn-cs"/>
            </a:rPr>
            <a:t>27/01/2026</a:t>
          </a:r>
          <a:endParaRPr lang="pt-BR" sz="900" kern="1200"/>
        </a:p>
      </dsp:txBody>
      <dsp:txXfrm>
        <a:off x="8563448" y="901371"/>
        <a:ext cx="2581823" cy="600914"/>
      </dsp:txXfrm>
    </dsp:sp>
    <dsp:sp modelId="{0BDC4272-F95A-44C8-B084-DDDF3D4ACC06}">
      <dsp:nvSpPr>
        <dsp:cNvPr id="0" name=""/>
        <dsp:cNvSpPr/>
      </dsp:nvSpPr>
      <dsp:spPr>
        <a:xfrm>
          <a:off x="9779246" y="676028"/>
          <a:ext cx="150228" cy="150228"/>
        </a:xfrm>
        <a:prstGeom prst="ellipse">
          <a:avLst/>
        </a:prstGeom>
        <a:solidFill>
          <a:schemeClr val="accent3">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2E278A8E-5DBE-46FC-BACC-4367C9DAF341}">
      <dsp:nvSpPr>
        <dsp:cNvPr id="0" name=""/>
        <dsp:cNvSpPr/>
      </dsp:nvSpPr>
      <dsp:spPr>
        <a:xfrm>
          <a:off x="11274363" y="0"/>
          <a:ext cx="2581823" cy="60091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4008" tIns="64008" rIns="64008" bIns="64008" numCol="1" spcCol="1270" anchor="b" anchorCtr="0">
          <a:noAutofit/>
        </a:bodyPr>
        <a:lstStyle/>
        <a:p>
          <a:pPr marL="0" lvl="0" indent="0" algn="ctr" defTabSz="400050">
            <a:lnSpc>
              <a:spcPct val="90000"/>
            </a:lnSpc>
            <a:spcBef>
              <a:spcPct val="0"/>
            </a:spcBef>
            <a:spcAft>
              <a:spcPct val="35000"/>
            </a:spcAft>
            <a:buNone/>
          </a:pPr>
          <a:r>
            <a:rPr lang="pt-BR" sz="900" b="1" kern="1200">
              <a:solidFill>
                <a:sysClr val="windowText" lastClr="000000">
                  <a:hueOff val="0"/>
                  <a:satOff val="0"/>
                  <a:lumOff val="0"/>
                  <a:alphaOff val="0"/>
                </a:sysClr>
              </a:solidFill>
              <a:latin typeface="Aptos Narrow" panose="02110004020202020204"/>
              <a:ea typeface="+mn-ea"/>
              <a:cs typeface="+mn-cs"/>
            </a:rPr>
            <a:t>ORDEM DE SERV. FUNDAÇÕES E SUPERESTRUTURA</a:t>
          </a:r>
        </a:p>
        <a:p>
          <a:pPr marL="0" lvl="0" indent="0" algn="ctr" defTabSz="400050">
            <a:lnSpc>
              <a:spcPct val="90000"/>
            </a:lnSpc>
            <a:spcBef>
              <a:spcPct val="0"/>
            </a:spcBef>
            <a:spcAft>
              <a:spcPct val="35000"/>
            </a:spcAft>
            <a:buNone/>
          </a:pPr>
          <a:r>
            <a:rPr lang="pt-BR" sz="900" b="1" kern="1200">
              <a:solidFill>
                <a:sysClr val="windowText" lastClr="000000">
                  <a:hueOff val="0"/>
                  <a:satOff val="0"/>
                  <a:lumOff val="0"/>
                  <a:alphaOff val="0"/>
                </a:sysClr>
              </a:solidFill>
              <a:latin typeface="Aptos Narrow" panose="02110004020202020204"/>
              <a:ea typeface="+mn-ea"/>
              <a:cs typeface="+mn-cs"/>
            </a:rPr>
            <a:t>03/04/2026</a:t>
          </a:r>
          <a:endParaRPr lang="pt-BR" sz="900" kern="1200"/>
        </a:p>
      </dsp:txBody>
      <dsp:txXfrm>
        <a:off x="11274363" y="0"/>
        <a:ext cx="2581823" cy="600914"/>
      </dsp:txXfrm>
    </dsp:sp>
    <dsp:sp modelId="{A3F634FB-B0C3-4FAF-BEC5-FCC5761B8420}">
      <dsp:nvSpPr>
        <dsp:cNvPr id="0" name=""/>
        <dsp:cNvSpPr/>
      </dsp:nvSpPr>
      <dsp:spPr>
        <a:xfrm>
          <a:off x="12490161" y="676028"/>
          <a:ext cx="150228" cy="150228"/>
        </a:xfrm>
        <a:prstGeom prst="ellipse">
          <a:avLst/>
        </a:prstGeom>
        <a:solidFill>
          <a:schemeClr val="accent3">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Tree>
</dsp:drawing>
</file>

<file path=xl/diagrams/layout1.xml><?xml version="1.0" encoding="utf-8"?>
<dgm:layoutDef xmlns:dgm="http://schemas.openxmlformats.org/drawingml/2006/diagram" xmlns:a="http://schemas.openxmlformats.org/drawingml/2006/main" uniqueId="urn:microsoft.com/office/officeart/2005/8/layout/hProcess11">
  <dgm:title val=""/>
  <dgm:desc val=""/>
  <dgm:catLst>
    <dgm:cat type="process" pri="8000"/>
    <dgm:cat type="convert" pri="14000"/>
  </dgm:catLst>
  <dgm:sampData useDef="1">
    <dgm:dataModel>
      <dgm:pt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alg type="composite"/>
    <dgm:shape xmlns:r="http://schemas.openxmlformats.org/officeDocument/2006/relationships" r:blip="">
      <dgm:adjLst/>
    </dgm:shape>
    <dgm:presOf/>
    <dgm:choose name="Name1">
      <dgm:if name="Name2" func="var" arg="dir" op="equ" val="norm">
        <dgm:constrLst>
          <dgm:constr type="w" for="ch" forName="arrow" refType="w"/>
          <dgm:constr type="h" for="ch" forName="arrow" refType="h" fact="0.4"/>
          <dgm:constr type="ctrY" for="ch" forName="arrow" refType="h" fact="0.5"/>
          <dgm:constr type="l" for="ch" forName="arrow"/>
          <dgm:constr type="w" for="ch" forName="points" refType="w" fact="0.9"/>
          <dgm:constr type="h" for="ch" forName="points" refType="h"/>
          <dgm:constr type="t" for="ch" forName="points"/>
          <dgm:constr type="l" for="ch" forName="points"/>
        </dgm:constrLst>
      </dgm:if>
      <dgm:else name="Name3">
        <dgm:constrLst>
          <dgm:constr type="w" for="ch" forName="arrow" refType="w"/>
          <dgm:constr type="h" for="ch" forName="arrow" refType="h" fact="0.4"/>
          <dgm:constr type="ctrY" for="ch" forName="arrow" refType="h" fact="0.5"/>
          <dgm:constr type="r" for="ch" forName="arrow" refType="w"/>
          <dgm:constr type="w" for="ch" forName="points" refType="w" fact="0.9"/>
          <dgm:constr type="h" for="ch" forName="points" refType="h"/>
          <dgm:constr type="t" for="ch" forName="points"/>
          <dgm:constr type="r" for="ch" forName="points" refType="w"/>
        </dgm:constrLst>
      </dgm:else>
    </dgm:choose>
    <dgm:ruleLst/>
    <dgm:layoutNode name="arrow" styleLbl="bgShp">
      <dgm:alg type="sp"/>
      <dgm:choose name="Name4">
        <dgm:if name="Name5" func="var" arg="dir" op="equ" val="norm">
          <dgm:shape xmlns:r="http://schemas.openxmlformats.org/officeDocument/2006/relationships" type="notchedRightArrow" r:blip="">
            <dgm:adjLst/>
          </dgm:shape>
        </dgm:if>
        <dgm:else name="Name6">
          <dgm:shape xmlns:r="http://schemas.openxmlformats.org/officeDocument/2006/relationships" rot="180" type="notchedRightArrow" r:blip="">
            <dgm:adjLst/>
          </dgm:shape>
        </dgm:else>
      </dgm:choose>
      <dgm:presOf/>
      <dgm:constrLst/>
      <dgm:ruleLst/>
    </dgm:layoutNode>
    <dgm:layoutNode name="points">
      <dgm:choose name="Name7">
        <dgm:if name="Name8" func="var" arg="dir" op="equ" val="norm">
          <dgm:alg type="lin">
            <dgm:param type="linDir" val="fromL"/>
          </dgm:alg>
        </dgm:if>
        <dgm:else name="Name9">
          <dgm:alg type="lin">
            <dgm:param type="linDir" val="fromR"/>
          </dgm:alg>
        </dgm:else>
      </dgm:choose>
      <dgm:shape xmlns:r="http://schemas.openxmlformats.org/officeDocument/2006/relationships" r:blip="">
        <dgm:adjLst/>
      </dgm:shape>
      <dgm:presOf/>
      <dgm:constrLst>
        <dgm:constr type="w" for="ch" forName="compositeA" refType="w"/>
        <dgm:constr type="h" for="ch" forName="compositeA" refType="h"/>
        <dgm:constr type="w" for="ch" forName="compositeB" refType="w" refFor="ch" refForName="compositeA" op="equ"/>
        <dgm:constr type="h" for="ch" forName="compositeB" refType="h" refFor="ch" refForName="compositeA" op="equ"/>
        <dgm:constr type="primFontSz" for="des" ptType="node" op="equ" val="65"/>
        <dgm:constr type="w" for="ch" forName="space" refType="w" refFor="ch" refForName="compositeA" op="equ" fact="0.05"/>
      </dgm:constrLst>
      <dgm:ruleLst/>
      <dgm:forEach name="Name10" axis="ch" ptType="node">
        <dgm:choose name="Name11">
          <dgm:if name="Name12" axis="self" ptType="node" func="posOdd" op="equ" val="1">
            <dgm:layoutNode name="compositeA">
              <dgm:alg type="composite"/>
              <dgm:shape xmlns:r="http://schemas.openxmlformats.org/officeDocument/2006/relationships" r:blip="">
                <dgm:adjLst/>
              </dgm:shape>
              <dgm:presOf/>
              <dgm:constrLst>
                <dgm:constr type="w" for="ch" forName="textA" refType="w"/>
                <dgm:constr type="h" for="ch" forName="textA" refType="h" fact="0.4"/>
                <dgm:constr type="t" for="ch" forName="textA"/>
                <dgm:constr type="l" for="ch" forName="textA"/>
                <dgm:constr type="h" for="ch" forName="circleA" refType="h" fact="0.1"/>
                <dgm:constr type="h" for="ch" forName="circleA" refType="w" op="lte"/>
                <dgm:constr type="w" for="ch" forName="circleA" refType="h" refFor="ch" refForName="circleA" op="equ"/>
                <dgm:constr type="ctrY" for="ch" forName="circleA" refType="h" fact="0.5"/>
                <dgm:constr type="ctrX" for="ch" forName="circleA" refType="w" refFor="ch" refForName="textA" fact="0.5"/>
                <dgm:constr type="w" for="ch" forName="spaceA" refType="w"/>
                <dgm:constr type="h" for="ch" forName="spaceA" refType="h" fact="0.4"/>
                <dgm:constr type="b" for="ch" forName="spaceA" refType="h"/>
                <dgm:constr type="l" for="ch" forName="spaceA"/>
              </dgm:constrLst>
              <dgm:ruleLst/>
              <dgm:layoutNode name="textA" styleLbl="revTx">
                <dgm:varLst>
                  <dgm:bulletEnabled val="1"/>
                </dgm:varLst>
                <dgm:alg type="tx">
                  <dgm:param type="txAnchorVert" val="b"/>
                  <dgm:param type="txAnchorVertCh" val="b"/>
                  <dgm:param type="txAnchorHorzCh" val="ctr"/>
                </dgm:alg>
                <dgm:shape xmlns:r="http://schemas.openxmlformats.org/officeDocument/2006/relationships" type="rect" r:blip="">
                  <dgm:adjLst/>
                </dgm:shape>
                <dgm:presOf axis="desOrSelf" ptType="node"/>
                <dgm:constrLst/>
                <dgm:ruleLst>
                  <dgm:rule type="primFontSz" val="5" fact="NaN" max="NaN"/>
                </dgm:ruleLst>
              </dgm:layoutNode>
              <dgm:layoutNode name="circleA">
                <dgm:alg type="sp"/>
                <dgm:shape xmlns:r="http://schemas.openxmlformats.org/officeDocument/2006/relationships" type="ellipse" r:blip="">
                  <dgm:adjLst/>
                </dgm:shape>
                <dgm:presOf/>
                <dgm:constrLst/>
                <dgm:ruleLst/>
              </dgm:layoutNode>
              <dgm:layoutNode name="spaceA">
                <dgm:alg type="sp"/>
                <dgm:shape xmlns:r="http://schemas.openxmlformats.org/officeDocument/2006/relationships" r:blip="">
                  <dgm:adjLst/>
                </dgm:shape>
                <dgm:presOf/>
                <dgm:constrLst/>
                <dgm:ruleLst/>
              </dgm:layoutNode>
            </dgm:layoutNode>
          </dgm:if>
          <dgm:else name="Name13">
            <dgm:layoutNode name="compositeB">
              <dgm:alg type="composite"/>
              <dgm:shape xmlns:r="http://schemas.openxmlformats.org/officeDocument/2006/relationships" r:blip="">
                <dgm:adjLst/>
              </dgm:shape>
              <dgm:presOf/>
              <dgm:constrLst>
                <dgm:constr type="w" for="ch" forName="textB" refType="w"/>
                <dgm:constr type="h" for="ch" forName="textB" refType="h" fact="0.4"/>
                <dgm:constr type="b" for="ch" forName="textB" refType="h"/>
                <dgm:constr type="l" for="ch" forName="textB"/>
                <dgm:constr type="h" for="ch" forName="circleB" refType="h" fact="0.1"/>
                <dgm:constr type="w" for="ch" forName="circleB" refType="h" refFor="ch" refForName="circleB" op="equ"/>
                <dgm:constr type="h" for="ch" forName="circleB" refType="w" op="lte"/>
                <dgm:constr type="ctrY" for="ch" forName="circleB" refType="h" fact="0.5"/>
                <dgm:constr type="ctrX" for="ch" forName="circleB" refType="w" refFor="ch" refForName="textB" fact="0.5"/>
                <dgm:constr type="w" for="ch" forName="spaceB" refType="w"/>
                <dgm:constr type="h" for="ch" forName="spaceB" refType="h" fact="0.4"/>
                <dgm:constr type="t" for="ch" forName="spaceB"/>
                <dgm:constr type="l" for="ch" forName="spaceB"/>
              </dgm:constrLst>
              <dgm:ruleLst/>
              <dgm:layoutNode name="textB" styleLbl="revTx">
                <dgm:varLst>
                  <dgm:bulletEnabled val="1"/>
                </dgm:varLst>
                <dgm:alg type="tx">
                  <dgm:param type="txAnchorVert" val="t"/>
                  <dgm:param type="txAnchorVertCh" val="t"/>
                  <dgm:param type="txAnchorHorzCh" val="ctr"/>
                </dgm:alg>
                <dgm:shape xmlns:r="http://schemas.openxmlformats.org/officeDocument/2006/relationships" type="rect" r:blip="">
                  <dgm:adjLst/>
                </dgm:shape>
                <dgm:presOf axis="desOrSelf" ptType="node"/>
                <dgm:constrLst/>
                <dgm:ruleLst>
                  <dgm:rule type="primFontSz" val="5" fact="NaN" max="NaN"/>
                </dgm:ruleLst>
              </dgm:layoutNode>
              <dgm:layoutNode name="circleB">
                <dgm:alg type="sp"/>
                <dgm:shape xmlns:r="http://schemas.openxmlformats.org/officeDocument/2006/relationships" type="ellipse" r:blip="">
                  <dgm:adjLst/>
                </dgm:shape>
                <dgm:presOf/>
                <dgm:constrLst/>
                <dgm:ruleLst/>
              </dgm:layoutNode>
              <dgm:layoutNode name="spaceB">
                <dgm:alg type="sp"/>
                <dgm:shape xmlns:r="http://schemas.openxmlformats.org/officeDocument/2006/relationships" r:blip="">
                  <dgm:adjLst/>
                </dgm:shape>
                <dgm:presOf/>
                <dgm:constrLst/>
                <dgm:ruleLst/>
              </dgm:layoutNode>
            </dgm:layoutNode>
          </dgm:else>
        </dgm:choose>
        <dgm:forEach name="Name14" axis="followSib" ptType="sibTrans" cnt="1">
          <dgm:layoutNode name="space">
            <dgm:alg type="sp"/>
            <dgm:shape xmlns:r="http://schemas.openxmlformats.org/officeDocument/2006/relationships" r:blip="">
              <dgm:adjLst/>
            </dgm:shape>
            <dgm:presOf/>
            <dgm:constrLst/>
            <dgm:ruleLst/>
          </dgm:layoutNode>
        </dgm:forEach>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diagramQuickStyle" Target="../diagrams/quickStyle1.xml"/><Relationship Id="rId3" Type="http://schemas.openxmlformats.org/officeDocument/2006/relationships/chart" Target="../charts/chart3.xml"/><Relationship Id="rId7" Type="http://schemas.openxmlformats.org/officeDocument/2006/relationships/diagramLayout" Target="../diagrams/layout1.xml"/><Relationship Id="rId12"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diagramData" Target="../diagrams/data1.xml"/><Relationship Id="rId11" Type="http://schemas.openxmlformats.org/officeDocument/2006/relationships/chart" Target="../charts/chart6.xml"/><Relationship Id="rId5" Type="http://schemas.openxmlformats.org/officeDocument/2006/relationships/chart" Target="../charts/chart5.xml"/><Relationship Id="rId10" Type="http://schemas.microsoft.com/office/2007/relationships/diagramDrawing" Target="../diagrams/drawing1.xml"/><Relationship Id="rId4" Type="http://schemas.openxmlformats.org/officeDocument/2006/relationships/chart" Target="../charts/chart4.xml"/><Relationship Id="rId9" Type="http://schemas.openxmlformats.org/officeDocument/2006/relationships/diagramColors" Target="../diagrams/colors1.xml"/></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32384</xdr:colOff>
      <xdr:row>1</xdr:row>
      <xdr:rowOff>9526</xdr:rowOff>
    </xdr:from>
    <xdr:to>
      <xdr:col>8</xdr:col>
      <xdr:colOff>361950</xdr:colOff>
      <xdr:row>10</xdr:row>
      <xdr:rowOff>34321</xdr:rowOff>
    </xdr:to>
    <xdr:pic>
      <xdr:nvPicPr>
        <xdr:cNvPr id="2" name="Imagem 1">
          <a:extLst>
            <a:ext uri="{FF2B5EF4-FFF2-40B4-BE49-F238E27FC236}">
              <a16:creationId xmlns:a16="http://schemas.microsoft.com/office/drawing/2014/main" id="{DA9F6B17-E733-4D8B-ABB6-BE26A912FD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1984" y="190501"/>
          <a:ext cx="4587241" cy="15640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104774</xdr:colOff>
      <xdr:row>0</xdr:row>
      <xdr:rowOff>139066</xdr:rowOff>
    </xdr:from>
    <xdr:to>
      <xdr:col>2</xdr:col>
      <xdr:colOff>244038</xdr:colOff>
      <xdr:row>4</xdr:row>
      <xdr:rowOff>17145</xdr:rowOff>
    </xdr:to>
    <xdr:pic>
      <xdr:nvPicPr>
        <xdr:cNvPr id="2" name="Imagem 1">
          <a:extLst>
            <a:ext uri="{FF2B5EF4-FFF2-40B4-BE49-F238E27FC236}">
              <a16:creationId xmlns:a16="http://schemas.microsoft.com/office/drawing/2014/main" id="{738304C5-BBFF-4FB2-8275-28C1A7BC23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4" y="139066"/>
          <a:ext cx="1704996" cy="5753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20</xdr:col>
      <xdr:colOff>111125</xdr:colOff>
      <xdr:row>95</xdr:row>
      <xdr:rowOff>88475</xdr:rowOff>
    </xdr:from>
    <xdr:to>
      <xdr:col>29</xdr:col>
      <xdr:colOff>543560</xdr:colOff>
      <xdr:row>108</xdr:row>
      <xdr:rowOff>97043</xdr:rowOff>
    </xdr:to>
    <xdr:graphicFrame macro="">
      <xdr:nvGraphicFramePr>
        <xdr:cNvPr id="2" name="Gráfico 1">
          <a:extLst>
            <a:ext uri="{FF2B5EF4-FFF2-40B4-BE49-F238E27FC236}">
              <a16:creationId xmlns:a16="http://schemas.microsoft.com/office/drawing/2014/main" id="{F2B45FAF-2B54-4145-82DB-F92ED71B7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85254</xdr:colOff>
      <xdr:row>110</xdr:row>
      <xdr:rowOff>131489</xdr:rowOff>
    </xdr:from>
    <xdr:to>
      <xdr:col>29</xdr:col>
      <xdr:colOff>400684</xdr:colOff>
      <xdr:row>126</xdr:row>
      <xdr:rowOff>172024</xdr:rowOff>
    </xdr:to>
    <xdr:grpSp>
      <xdr:nvGrpSpPr>
        <xdr:cNvPr id="3" name="Agrupar 2">
          <a:extLst>
            <a:ext uri="{FF2B5EF4-FFF2-40B4-BE49-F238E27FC236}">
              <a16:creationId xmlns:a16="http://schemas.microsoft.com/office/drawing/2014/main" id="{866513C5-BFE4-4533-81DC-657E8F470087}"/>
            </a:ext>
          </a:extLst>
        </xdr:cNvPr>
        <xdr:cNvGrpSpPr/>
      </xdr:nvGrpSpPr>
      <xdr:grpSpPr>
        <a:xfrm>
          <a:off x="11201489" y="17821842"/>
          <a:ext cx="5589666" cy="3028770"/>
          <a:chOff x="10703724" y="14304054"/>
          <a:chExt cx="5409400" cy="3096155"/>
        </a:xfrm>
      </xdr:grpSpPr>
      <xdr:grpSp>
        <xdr:nvGrpSpPr>
          <xdr:cNvPr id="4" name="Agrupar 3">
            <a:extLst>
              <a:ext uri="{FF2B5EF4-FFF2-40B4-BE49-F238E27FC236}">
                <a16:creationId xmlns:a16="http://schemas.microsoft.com/office/drawing/2014/main" id="{7B099A1C-4BED-A8A5-E966-6560C85E4DB7}"/>
              </a:ext>
            </a:extLst>
          </xdr:cNvPr>
          <xdr:cNvGrpSpPr/>
        </xdr:nvGrpSpPr>
        <xdr:grpSpPr>
          <a:xfrm>
            <a:off x="10703724" y="14304054"/>
            <a:ext cx="5409400" cy="3096155"/>
            <a:chOff x="11531599" y="4228577"/>
            <a:chExt cx="4817533" cy="2943755"/>
          </a:xfrm>
        </xdr:grpSpPr>
        <xdr:grpSp>
          <xdr:nvGrpSpPr>
            <xdr:cNvPr id="7" name="Agrupar 6">
              <a:extLst>
                <a:ext uri="{FF2B5EF4-FFF2-40B4-BE49-F238E27FC236}">
                  <a16:creationId xmlns:a16="http://schemas.microsoft.com/office/drawing/2014/main" id="{0E7444DE-57D1-B397-0A2A-DFF9A7CCFFD4}"/>
                </a:ext>
              </a:extLst>
            </xdr:cNvPr>
            <xdr:cNvGrpSpPr/>
          </xdr:nvGrpSpPr>
          <xdr:grpSpPr>
            <a:xfrm>
              <a:off x="11531599" y="4228577"/>
              <a:ext cx="4817533" cy="2943755"/>
              <a:chOff x="10329334" y="3402629"/>
              <a:chExt cx="4572000" cy="2977003"/>
            </a:xfrm>
          </xdr:grpSpPr>
          <xdr:grpSp>
            <xdr:nvGrpSpPr>
              <xdr:cNvPr id="9" name="Agrupar 8">
                <a:extLst>
                  <a:ext uri="{FF2B5EF4-FFF2-40B4-BE49-F238E27FC236}">
                    <a16:creationId xmlns:a16="http://schemas.microsoft.com/office/drawing/2014/main" id="{05DC5758-A6AD-6B28-F868-BA75F13714F8}"/>
                  </a:ext>
                </a:extLst>
              </xdr:cNvPr>
              <xdr:cNvGrpSpPr/>
            </xdr:nvGrpSpPr>
            <xdr:grpSpPr>
              <a:xfrm>
                <a:off x="10329334" y="3543300"/>
                <a:ext cx="4572000" cy="2836332"/>
                <a:chOff x="10337800" y="3111500"/>
                <a:chExt cx="4572000" cy="2836332"/>
              </a:xfrm>
            </xdr:grpSpPr>
            <xdr:graphicFrame macro="">
              <xdr:nvGraphicFramePr>
                <xdr:cNvPr id="14" name="Gráfico 13">
                  <a:extLst>
                    <a:ext uri="{FF2B5EF4-FFF2-40B4-BE49-F238E27FC236}">
                      <a16:creationId xmlns:a16="http://schemas.microsoft.com/office/drawing/2014/main" id="{9FED2D0F-0633-20F3-4715-469D3C5E2E67}"/>
                    </a:ext>
                  </a:extLst>
                </xdr:cNvPr>
                <xdr:cNvGraphicFramePr/>
              </xdr:nvGraphicFramePr>
              <xdr:xfrm>
                <a:off x="10337800" y="3204632"/>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5" name="Retângulo 14">
                  <a:extLst>
                    <a:ext uri="{FF2B5EF4-FFF2-40B4-BE49-F238E27FC236}">
                      <a16:creationId xmlns:a16="http://schemas.microsoft.com/office/drawing/2014/main" id="{99C177D3-17BF-9723-2704-9770853AF34F}"/>
                    </a:ext>
                  </a:extLst>
                </xdr:cNvPr>
                <xdr:cNvSpPr/>
              </xdr:nvSpPr>
              <xdr:spPr>
                <a:xfrm>
                  <a:off x="11365822" y="4229100"/>
                  <a:ext cx="237067" cy="4995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300" b="1">
                      <a:solidFill>
                        <a:schemeClr val="tx2"/>
                      </a:solidFill>
                      <a:latin typeface="+mn-lt"/>
                      <a:ea typeface="+mn-ea"/>
                      <a:cs typeface="+mn-cs"/>
                    </a:rPr>
                    <a:t>0</a:t>
                  </a:r>
                </a:p>
              </xdr:txBody>
            </xdr:sp>
            <xdr:sp macro="" textlink="">
              <xdr:nvSpPr>
                <xdr:cNvPr id="16" name="Retângulo 15">
                  <a:extLst>
                    <a:ext uri="{FF2B5EF4-FFF2-40B4-BE49-F238E27FC236}">
                      <a16:creationId xmlns:a16="http://schemas.microsoft.com/office/drawing/2014/main" id="{C5C07441-FAAD-8CEF-7EC3-EEA9FC161D65}"/>
                    </a:ext>
                  </a:extLst>
                </xdr:cNvPr>
                <xdr:cNvSpPr/>
              </xdr:nvSpPr>
              <xdr:spPr>
                <a:xfrm>
                  <a:off x="13646236" y="4229100"/>
                  <a:ext cx="237067" cy="4995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300" b="1">
                      <a:solidFill>
                        <a:schemeClr val="tx2"/>
                      </a:solidFill>
                      <a:latin typeface="+mn-lt"/>
                      <a:ea typeface="+mn-ea"/>
                      <a:cs typeface="+mn-cs"/>
                    </a:rPr>
                    <a:t>2</a:t>
                  </a:r>
                </a:p>
              </xdr:txBody>
            </xdr:sp>
            <xdr:sp macro="" textlink="">
              <xdr:nvSpPr>
                <xdr:cNvPr id="17" name="Retângulo 16">
                  <a:extLst>
                    <a:ext uri="{FF2B5EF4-FFF2-40B4-BE49-F238E27FC236}">
                      <a16:creationId xmlns:a16="http://schemas.microsoft.com/office/drawing/2014/main" id="{B1191D87-87F7-128B-B750-9A641EEFAD3C}"/>
                    </a:ext>
                  </a:extLst>
                </xdr:cNvPr>
                <xdr:cNvSpPr/>
              </xdr:nvSpPr>
              <xdr:spPr>
                <a:xfrm>
                  <a:off x="12505268" y="3111500"/>
                  <a:ext cx="237067" cy="4995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300" b="1">
                      <a:solidFill>
                        <a:schemeClr val="tx2"/>
                      </a:solidFill>
                      <a:latin typeface="+mn-lt"/>
                      <a:ea typeface="+mn-ea"/>
                      <a:cs typeface="+mn-cs"/>
                    </a:rPr>
                    <a:t>1</a:t>
                  </a:r>
                </a:p>
              </xdr:txBody>
            </xdr:sp>
          </xdr:grpSp>
          <xdr:sp macro="" textlink="">
            <xdr:nvSpPr>
              <xdr:cNvPr id="10" name="Retângulo 9">
                <a:extLst>
                  <a:ext uri="{FF2B5EF4-FFF2-40B4-BE49-F238E27FC236}">
                    <a16:creationId xmlns:a16="http://schemas.microsoft.com/office/drawing/2014/main" id="{7B128433-6ED8-96A7-B1D2-82087DC6169A}"/>
                  </a:ext>
                </a:extLst>
              </xdr:cNvPr>
              <xdr:cNvSpPr/>
            </xdr:nvSpPr>
            <xdr:spPr>
              <a:xfrm>
                <a:off x="11514666" y="3886199"/>
                <a:ext cx="474133" cy="4995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200" b="1">
                    <a:solidFill>
                      <a:schemeClr val="tx2"/>
                    </a:solidFill>
                    <a:latin typeface="+mn-lt"/>
                    <a:ea typeface="+mn-ea"/>
                    <a:cs typeface="+mn-cs"/>
                  </a:rPr>
                  <a:t>1/2</a:t>
                </a:r>
              </a:p>
            </xdr:txBody>
          </xdr:sp>
          <xdr:sp macro="" textlink="">
            <xdr:nvSpPr>
              <xdr:cNvPr id="11" name="Retângulo 10">
                <a:extLst>
                  <a:ext uri="{FF2B5EF4-FFF2-40B4-BE49-F238E27FC236}">
                    <a16:creationId xmlns:a16="http://schemas.microsoft.com/office/drawing/2014/main" id="{2544DD16-2838-ACD9-D044-1B36691E5C6C}"/>
                  </a:ext>
                </a:extLst>
              </xdr:cNvPr>
              <xdr:cNvSpPr/>
            </xdr:nvSpPr>
            <xdr:spPr>
              <a:xfrm>
                <a:off x="13250334" y="3890433"/>
                <a:ext cx="474133" cy="4995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200" b="1">
                    <a:solidFill>
                      <a:schemeClr val="tx2"/>
                    </a:solidFill>
                    <a:latin typeface="+mn-lt"/>
                    <a:ea typeface="+mn-ea"/>
                    <a:cs typeface="+mn-cs"/>
                  </a:rPr>
                  <a:t>3/2</a:t>
                </a:r>
              </a:p>
            </xdr:txBody>
          </xdr:sp>
          <xdr:sp macro="" textlink="">
            <xdr:nvSpPr>
              <xdr:cNvPr id="12" name="CaixaDeTexto 11">
                <a:extLst>
                  <a:ext uri="{FF2B5EF4-FFF2-40B4-BE49-F238E27FC236}">
                    <a16:creationId xmlns:a16="http://schemas.microsoft.com/office/drawing/2014/main" id="{96FC25AA-7DE1-3A3D-1CF7-0D026D91BFAE}"/>
                  </a:ext>
                </a:extLst>
              </xdr:cNvPr>
              <xdr:cNvSpPr txBox="1"/>
            </xdr:nvSpPr>
            <xdr:spPr>
              <a:xfrm>
                <a:off x="10845366" y="3402629"/>
                <a:ext cx="3616717" cy="3320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t-BR" sz="1600" b="1">
                    <a:solidFill>
                      <a:schemeClr val="tx2"/>
                    </a:solidFill>
                    <a:latin typeface="+mn-lt"/>
                    <a:ea typeface="+mn-ea"/>
                    <a:cs typeface="+mn-cs"/>
                  </a:rPr>
                  <a:t>ÍNDICE DE DESEMPENHO DE PRAZO - IDP</a:t>
                </a:r>
              </a:p>
            </xdr:txBody>
          </xdr:sp>
          <xdr:sp macro="" textlink="CONFIG!$P$28">
            <xdr:nvSpPr>
              <xdr:cNvPr id="13" name="CaixaDeTexto 12">
                <a:extLst>
                  <a:ext uri="{FF2B5EF4-FFF2-40B4-BE49-F238E27FC236}">
                    <a16:creationId xmlns:a16="http://schemas.microsoft.com/office/drawing/2014/main" id="{95CCF37F-B3E7-89A1-9028-6D3351271C1A}"/>
                  </a:ext>
                </a:extLst>
              </xdr:cNvPr>
              <xdr:cNvSpPr txBox="1"/>
            </xdr:nvSpPr>
            <xdr:spPr>
              <a:xfrm>
                <a:off x="11480803" y="5282465"/>
                <a:ext cx="2302933" cy="2778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AFE9145-4E7A-423B-A392-1EA32A694F43}" type="TxLink">
                  <a:rPr lang="en-US" sz="1100" b="1" i="0" u="none" strike="noStrike">
                    <a:solidFill>
                      <a:srgbClr val="0B3040"/>
                    </a:solidFill>
                    <a:latin typeface="Calibri"/>
                    <a:ea typeface="Calibri"/>
                    <a:cs typeface="Calibri"/>
                  </a:rPr>
                  <a:pPr marL="0" indent="0" algn="ctr"/>
                  <a:t>OBRA NO PRAZO</a:t>
                </a:fld>
                <a:endParaRPr lang="pt-BR" sz="1400" b="1">
                  <a:solidFill>
                    <a:schemeClr val="tx2"/>
                  </a:solidFill>
                  <a:latin typeface="+mn-lt"/>
                  <a:ea typeface="+mn-ea"/>
                  <a:cs typeface="+mn-cs"/>
                </a:endParaRPr>
              </a:p>
            </xdr:txBody>
          </xdr:sp>
        </xdr:grpSp>
        <xdr:sp macro="" textlink="CONFIG!$M$27">
          <xdr:nvSpPr>
            <xdr:cNvPr id="8" name="Elipse 7">
              <a:extLst>
                <a:ext uri="{FF2B5EF4-FFF2-40B4-BE49-F238E27FC236}">
                  <a16:creationId xmlns:a16="http://schemas.microsoft.com/office/drawing/2014/main" id="{55CCF215-ABCE-71F7-9B7B-2E9C26176023}"/>
                </a:ext>
              </a:extLst>
            </xdr:cNvPr>
            <xdr:cNvSpPr/>
          </xdr:nvSpPr>
          <xdr:spPr>
            <a:xfrm>
              <a:off x="13649325" y="5505450"/>
              <a:ext cx="571500" cy="571500"/>
            </a:xfrm>
            <a:prstGeom prst="ellipse">
              <a:avLst/>
            </a:prstGeom>
            <a:solidFill>
              <a:schemeClr val="bg1">
                <a:lumMod val="85000"/>
              </a:schemeClr>
            </a:solidFill>
            <a:ln w="28575">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rIns="72000" rtlCol="0" anchor="ctr"/>
            <a:lstStyle/>
            <a:p>
              <a:pPr algn="ctr"/>
              <a:fld id="{903612A7-BA32-4F9F-84FD-636198826BC0}" type="TxLink">
                <a:rPr lang="en-US" sz="1100" b="1" i="0" u="none" strike="noStrike">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pPr algn="ctr"/>
                <a:t>1,00</a:t>
              </a:fld>
              <a:endParaRPr lang="pt-BR" sz="1100" b="1">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grpSp>
      <xdr:sp macro="" textlink="CONFIG!$P$34">
        <xdr:nvSpPr>
          <xdr:cNvPr id="5" name="CaixaDeTexto 4">
            <a:extLst>
              <a:ext uri="{FF2B5EF4-FFF2-40B4-BE49-F238E27FC236}">
                <a16:creationId xmlns:a16="http://schemas.microsoft.com/office/drawing/2014/main" id="{81395EAF-86CD-9876-D603-4AF67FCA7AB2}"/>
              </a:ext>
            </a:extLst>
          </xdr:cNvPr>
          <xdr:cNvSpPr txBox="1"/>
        </xdr:nvSpPr>
        <xdr:spPr>
          <a:xfrm>
            <a:off x="11461751" y="16434864"/>
            <a:ext cx="4286251" cy="352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00CFA98-D102-4C24-BF7D-E25D771CBE17}" type="TxLink">
              <a:rPr lang="en-US" sz="1100" b="1" i="0" u="none" strike="noStrike">
                <a:solidFill>
                  <a:srgbClr val="0B3040"/>
                </a:solidFill>
                <a:latin typeface="Calibri"/>
                <a:ea typeface="Calibri"/>
                <a:cs typeface="Calibri"/>
              </a:rPr>
              <a:pPr marL="0" indent="0" algn="ctr"/>
              <a:t>TENDÊNCIA DE DURAÇÃO DA OBRA - 1096 DIAS</a:t>
            </a:fld>
            <a:endParaRPr lang="pt-BR" sz="1200" b="1" i="0" u="none" strike="noStrike">
              <a:solidFill>
                <a:schemeClr val="tx2"/>
              </a:solidFill>
              <a:latin typeface="Calibri"/>
              <a:ea typeface="+mn-ea"/>
              <a:cs typeface="Calibri"/>
            </a:endParaRPr>
          </a:p>
        </xdr:txBody>
      </xdr:sp>
      <xdr:sp macro="" textlink="CONFIG!$P$35">
        <xdr:nvSpPr>
          <xdr:cNvPr id="6" name="CaixaDeTexto 5">
            <a:extLst>
              <a:ext uri="{FF2B5EF4-FFF2-40B4-BE49-F238E27FC236}">
                <a16:creationId xmlns:a16="http://schemas.microsoft.com/office/drawing/2014/main" id="{990A8E51-CD9E-D70E-9FAC-37D9BEF49687}"/>
              </a:ext>
            </a:extLst>
          </xdr:cNvPr>
          <xdr:cNvSpPr txBox="1"/>
        </xdr:nvSpPr>
        <xdr:spPr>
          <a:xfrm>
            <a:off x="11519959" y="16662406"/>
            <a:ext cx="4124325"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6F07D94-B3D6-4F76-A0F6-94F541411711}" type="TxLink">
              <a:rPr lang="en-US" sz="1100" b="1" i="0" u="none" strike="noStrike">
                <a:solidFill>
                  <a:srgbClr val="0B3040"/>
                </a:solidFill>
                <a:latin typeface="Calibri"/>
                <a:ea typeface="Calibri"/>
                <a:cs typeface="Calibri"/>
              </a:rPr>
              <a:pPr marL="0" indent="0" algn="ctr"/>
              <a:t>TENDÊNCIA DE TÉRMINO DA OBRA - 10/12/2028</a:t>
            </a:fld>
            <a:endParaRPr lang="pt-BR" sz="1200" b="1" i="0" u="none" strike="noStrike">
              <a:solidFill>
                <a:schemeClr val="tx2"/>
              </a:solidFill>
              <a:latin typeface="Calibri"/>
              <a:ea typeface="+mn-ea"/>
              <a:cs typeface="Calibri"/>
            </a:endParaRPr>
          </a:p>
        </xdr:txBody>
      </xdr:sp>
    </xdr:grpSp>
    <xdr:clientData/>
  </xdr:twoCellAnchor>
  <xdr:twoCellAnchor>
    <xdr:from>
      <xdr:col>12</xdr:col>
      <xdr:colOff>158756</xdr:colOff>
      <xdr:row>90</xdr:row>
      <xdr:rowOff>121708</xdr:rowOff>
    </xdr:from>
    <xdr:to>
      <xdr:col>21</xdr:col>
      <xdr:colOff>402167</xdr:colOff>
      <xdr:row>133</xdr:row>
      <xdr:rowOff>0</xdr:rowOff>
    </xdr:to>
    <xdr:graphicFrame macro="">
      <xdr:nvGraphicFramePr>
        <xdr:cNvPr id="30" name="Gráfico 29">
          <a:extLst>
            <a:ext uri="{FF2B5EF4-FFF2-40B4-BE49-F238E27FC236}">
              <a16:creationId xmlns:a16="http://schemas.microsoft.com/office/drawing/2014/main" id="{C10AFAA6-6F25-477A-AB77-A3FD836CB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55563</xdr:colOff>
      <xdr:row>96</xdr:row>
      <xdr:rowOff>41275</xdr:rowOff>
    </xdr:from>
    <xdr:to>
      <xdr:col>14</xdr:col>
      <xdr:colOff>130492</xdr:colOff>
      <xdr:row>109</xdr:row>
      <xdr:rowOff>132505</xdr:rowOff>
    </xdr:to>
    <xdr:grpSp>
      <xdr:nvGrpSpPr>
        <xdr:cNvPr id="34" name="Agrupar 33">
          <a:extLst>
            <a:ext uri="{FF2B5EF4-FFF2-40B4-BE49-F238E27FC236}">
              <a16:creationId xmlns:a16="http://schemas.microsoft.com/office/drawing/2014/main" id="{89E510D5-BDEB-42E6-A253-8D4461A5116A}"/>
            </a:ext>
          </a:extLst>
        </xdr:cNvPr>
        <xdr:cNvGrpSpPr/>
      </xdr:nvGrpSpPr>
      <xdr:grpSpPr>
        <a:xfrm>
          <a:off x="638269" y="15116922"/>
          <a:ext cx="6372635" cy="2519171"/>
          <a:chOff x="291024" y="19916775"/>
          <a:chExt cx="5727505" cy="2433110"/>
        </a:xfrm>
      </xdr:grpSpPr>
      <xdr:graphicFrame macro="">
        <xdr:nvGraphicFramePr>
          <xdr:cNvPr id="35" name="Gráfico 34">
            <a:extLst>
              <a:ext uri="{FF2B5EF4-FFF2-40B4-BE49-F238E27FC236}">
                <a16:creationId xmlns:a16="http://schemas.microsoft.com/office/drawing/2014/main" id="{19B87A8A-80C2-A075-F89F-5BC2F42897A0}"/>
              </a:ext>
            </a:extLst>
          </xdr:cNvPr>
          <xdr:cNvGraphicFramePr>
            <a:graphicFrameLocks/>
          </xdr:cNvGraphicFramePr>
        </xdr:nvGraphicFramePr>
        <xdr:xfrm>
          <a:off x="1695450" y="20060199"/>
          <a:ext cx="4323079" cy="228968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6" name="CaixaDeTexto 35">
            <a:extLst>
              <a:ext uri="{FF2B5EF4-FFF2-40B4-BE49-F238E27FC236}">
                <a16:creationId xmlns:a16="http://schemas.microsoft.com/office/drawing/2014/main" id="{82CC1C51-3ED5-661F-662F-D2D64476AEF8}"/>
              </a:ext>
            </a:extLst>
          </xdr:cNvPr>
          <xdr:cNvSpPr txBox="1"/>
        </xdr:nvSpPr>
        <xdr:spPr>
          <a:xfrm>
            <a:off x="390525" y="19916775"/>
            <a:ext cx="4352925" cy="313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b="1">
                <a:solidFill>
                  <a:schemeClr val="tx2"/>
                </a:solidFill>
              </a:rPr>
              <a:t>PERÍODO DE VIGÊNCIA DO CONTRATO</a:t>
            </a:r>
          </a:p>
        </xdr:txBody>
      </xdr:sp>
      <xdr:sp macro="" textlink="CONFIG!$O$3">
        <xdr:nvSpPr>
          <xdr:cNvPr id="37" name="CaixaDeTexto 36">
            <a:extLst>
              <a:ext uri="{FF2B5EF4-FFF2-40B4-BE49-F238E27FC236}">
                <a16:creationId xmlns:a16="http://schemas.microsoft.com/office/drawing/2014/main" id="{880E6893-FB5D-6337-667A-6D6D02FE4B41}"/>
              </a:ext>
            </a:extLst>
          </xdr:cNvPr>
          <xdr:cNvSpPr txBox="1"/>
        </xdr:nvSpPr>
        <xdr:spPr>
          <a:xfrm>
            <a:off x="291024" y="20767144"/>
            <a:ext cx="2567026" cy="2866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798F09-6C69-4C4B-851C-CD313824A736}" type="TxLink">
              <a:rPr lang="en-US" sz="1000" b="1" i="0" u="none" strike="noStrike">
                <a:solidFill>
                  <a:srgbClr val="104861"/>
                </a:solidFill>
                <a:latin typeface="Arial"/>
                <a:ea typeface="+mn-ea"/>
                <a:cs typeface="Arial"/>
              </a:rPr>
              <a:pPr marL="0" indent="0" algn="ctr"/>
              <a:t>PRAZO DE VIGÊNCIA - 04/12/2028</a:t>
            </a:fld>
            <a:endParaRPr lang="pt-BR" sz="1200" b="1" i="0" u="none" strike="noStrike">
              <a:solidFill>
                <a:schemeClr val="tx2"/>
              </a:solidFill>
              <a:latin typeface="+mn-lt"/>
              <a:ea typeface="+mn-ea"/>
              <a:cs typeface="+mn-cs"/>
            </a:endParaRPr>
          </a:p>
        </xdr:txBody>
      </xdr:sp>
      <xdr:sp macro="" textlink="CONFIG!$O$4">
        <xdr:nvSpPr>
          <xdr:cNvPr id="38" name="CaixaDeTexto 37">
            <a:extLst>
              <a:ext uri="{FF2B5EF4-FFF2-40B4-BE49-F238E27FC236}">
                <a16:creationId xmlns:a16="http://schemas.microsoft.com/office/drawing/2014/main" id="{8E2B104F-8EB9-DD71-04EB-45043E667BFE}"/>
              </a:ext>
            </a:extLst>
          </xdr:cNvPr>
          <xdr:cNvSpPr txBox="1"/>
        </xdr:nvSpPr>
        <xdr:spPr>
          <a:xfrm>
            <a:off x="295275" y="21040726"/>
            <a:ext cx="2571749"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594AC35-4777-41C2-92ED-AB3E37868241}" type="TxLink">
              <a:rPr lang="en-US" sz="1000" b="1" i="0" u="none" strike="noStrike">
                <a:solidFill>
                  <a:srgbClr val="104861"/>
                </a:solidFill>
                <a:latin typeface="Arial"/>
                <a:ea typeface="+mn-ea"/>
                <a:cs typeface="Arial"/>
              </a:rPr>
              <a:pPr marL="0" indent="0" algn="ctr"/>
              <a:t>VIGÊNCIA DECORRIDA - 280 DIAS</a:t>
            </a:fld>
            <a:endParaRPr lang="en-US" sz="1200" b="1">
              <a:solidFill>
                <a:schemeClr val="tx2"/>
              </a:solidFill>
              <a:latin typeface="+mn-lt"/>
              <a:ea typeface="+mn-ea"/>
              <a:cs typeface="+mn-cs"/>
            </a:endParaRPr>
          </a:p>
        </xdr:txBody>
      </xdr:sp>
      <xdr:sp macro="" textlink="CONFIG!$O$5">
        <xdr:nvSpPr>
          <xdr:cNvPr id="39" name="CaixaDeTexto 38">
            <a:extLst>
              <a:ext uri="{FF2B5EF4-FFF2-40B4-BE49-F238E27FC236}">
                <a16:creationId xmlns:a16="http://schemas.microsoft.com/office/drawing/2014/main" id="{DC67F0DB-0034-3EE7-AA54-0868F645DF76}"/>
              </a:ext>
            </a:extLst>
          </xdr:cNvPr>
          <xdr:cNvSpPr txBox="1"/>
        </xdr:nvSpPr>
        <xdr:spPr>
          <a:xfrm>
            <a:off x="304800" y="21307425"/>
            <a:ext cx="2571749"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62EC39-6D07-456C-9A81-16CBAE0F9588}" type="TxLink">
              <a:rPr lang="en-US" sz="1000" b="1" i="0" u="none" strike="noStrike">
                <a:solidFill>
                  <a:srgbClr val="104861"/>
                </a:solidFill>
                <a:latin typeface="Arial"/>
                <a:ea typeface="+mn-ea"/>
                <a:cs typeface="Arial"/>
              </a:rPr>
              <a:pPr marL="0" indent="0" algn="ctr"/>
              <a:t>VIGÊNCIA RESTANTE - 938 DIAS</a:t>
            </a:fld>
            <a:endParaRPr lang="en-US" sz="1200" b="1">
              <a:solidFill>
                <a:schemeClr val="tx2"/>
              </a:solidFill>
              <a:latin typeface="+mn-lt"/>
              <a:ea typeface="+mn-ea"/>
              <a:cs typeface="+mn-cs"/>
            </a:endParaRPr>
          </a:p>
        </xdr:txBody>
      </xdr:sp>
    </xdr:grpSp>
    <xdr:clientData/>
  </xdr:twoCellAnchor>
  <xdr:twoCellAnchor>
    <xdr:from>
      <xdr:col>3</xdr:col>
      <xdr:colOff>71281</xdr:colOff>
      <xdr:row>112</xdr:row>
      <xdr:rowOff>48416</xdr:rowOff>
    </xdr:from>
    <xdr:to>
      <xdr:col>14</xdr:col>
      <xdr:colOff>132875</xdr:colOff>
      <xdr:row>125</xdr:row>
      <xdr:rowOff>138376</xdr:rowOff>
    </xdr:to>
    <xdr:grpSp>
      <xdr:nvGrpSpPr>
        <xdr:cNvPr id="40" name="Agrupar 39">
          <a:extLst>
            <a:ext uri="{FF2B5EF4-FFF2-40B4-BE49-F238E27FC236}">
              <a16:creationId xmlns:a16="http://schemas.microsoft.com/office/drawing/2014/main" id="{1823E34D-BEAE-428F-B30E-02B879BFBBF0}"/>
            </a:ext>
          </a:extLst>
        </xdr:cNvPr>
        <xdr:cNvGrpSpPr/>
      </xdr:nvGrpSpPr>
      <xdr:grpSpPr>
        <a:xfrm>
          <a:off x="653987" y="18112298"/>
          <a:ext cx="6359300" cy="2517902"/>
          <a:chOff x="20497800" y="5353050"/>
          <a:chExt cx="5732779" cy="2433110"/>
        </a:xfrm>
      </xdr:grpSpPr>
      <xdr:graphicFrame macro="">
        <xdr:nvGraphicFramePr>
          <xdr:cNvPr id="41" name="Gráfico 40">
            <a:extLst>
              <a:ext uri="{FF2B5EF4-FFF2-40B4-BE49-F238E27FC236}">
                <a16:creationId xmlns:a16="http://schemas.microsoft.com/office/drawing/2014/main" id="{E466967B-9736-29AB-9D91-154407E669AB}"/>
              </a:ext>
            </a:extLst>
          </xdr:cNvPr>
          <xdr:cNvGraphicFramePr>
            <a:graphicFrameLocks/>
          </xdr:cNvGraphicFramePr>
        </xdr:nvGraphicFramePr>
        <xdr:xfrm>
          <a:off x="21907500" y="5496474"/>
          <a:ext cx="4323079" cy="2289686"/>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2" name="CaixaDeTexto 41">
            <a:extLst>
              <a:ext uri="{FF2B5EF4-FFF2-40B4-BE49-F238E27FC236}">
                <a16:creationId xmlns:a16="http://schemas.microsoft.com/office/drawing/2014/main" id="{39533290-E9A6-57BA-FA4A-1CD305F75821}"/>
              </a:ext>
            </a:extLst>
          </xdr:cNvPr>
          <xdr:cNvSpPr txBox="1"/>
        </xdr:nvSpPr>
        <xdr:spPr>
          <a:xfrm>
            <a:off x="20602575" y="5353050"/>
            <a:ext cx="4352925" cy="313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600" b="1">
                <a:solidFill>
                  <a:schemeClr val="tx2"/>
                </a:solidFill>
              </a:rPr>
              <a:t>PERÍODO DE EXECUÇÃO DO CONTRATO</a:t>
            </a:r>
          </a:p>
        </xdr:txBody>
      </xdr:sp>
      <xdr:sp macro="" textlink="CONFIG!$O$11">
        <xdr:nvSpPr>
          <xdr:cNvPr id="43" name="CaixaDeTexto 42">
            <a:extLst>
              <a:ext uri="{FF2B5EF4-FFF2-40B4-BE49-F238E27FC236}">
                <a16:creationId xmlns:a16="http://schemas.microsoft.com/office/drawing/2014/main" id="{E1A08F3A-69DD-0560-DDC4-9686807A4522}"/>
              </a:ext>
            </a:extLst>
          </xdr:cNvPr>
          <xdr:cNvSpPr txBox="1"/>
        </xdr:nvSpPr>
        <xdr:spPr>
          <a:xfrm>
            <a:off x="20497800" y="6200776"/>
            <a:ext cx="2571749"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5DE12C-1CB5-4F74-B11C-E79BC3095221}" type="TxLink">
              <a:rPr lang="en-US" sz="1000" b="1" i="0" u="none" strike="noStrike">
                <a:solidFill>
                  <a:srgbClr val="104861"/>
                </a:solidFill>
                <a:latin typeface="Arial"/>
                <a:ea typeface="+mn-ea"/>
                <a:cs typeface="Arial"/>
              </a:rPr>
              <a:pPr marL="0" indent="0" algn="ctr"/>
              <a:t>PRAZO DE EXECUÇÃO - 10/12/2028</a:t>
            </a:fld>
            <a:endParaRPr lang="pt-BR" sz="1200" b="1" i="0" u="none" strike="noStrike">
              <a:solidFill>
                <a:schemeClr val="tx2"/>
              </a:solidFill>
              <a:latin typeface="+mn-lt"/>
              <a:ea typeface="+mn-ea"/>
              <a:cs typeface="+mn-cs"/>
            </a:endParaRPr>
          </a:p>
        </xdr:txBody>
      </xdr:sp>
      <xdr:sp macro="" textlink="CONFIG!$O$12">
        <xdr:nvSpPr>
          <xdr:cNvPr id="44" name="CaixaDeTexto 43">
            <a:extLst>
              <a:ext uri="{FF2B5EF4-FFF2-40B4-BE49-F238E27FC236}">
                <a16:creationId xmlns:a16="http://schemas.microsoft.com/office/drawing/2014/main" id="{94F6CEE8-34D3-B7F1-37F5-994A038B609D}"/>
              </a:ext>
            </a:extLst>
          </xdr:cNvPr>
          <xdr:cNvSpPr txBox="1"/>
        </xdr:nvSpPr>
        <xdr:spPr>
          <a:xfrm>
            <a:off x="20507325" y="6477001"/>
            <a:ext cx="2571749"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71F56A-753F-4872-83D6-D2033587C227}" type="TxLink">
              <a:rPr lang="en-US" sz="1000" b="1" i="0" u="none" strike="noStrike">
                <a:solidFill>
                  <a:srgbClr val="104861"/>
                </a:solidFill>
                <a:latin typeface="Arial"/>
                <a:ea typeface="+mn-ea"/>
                <a:cs typeface="Arial"/>
              </a:rPr>
              <a:pPr marL="0" indent="0" algn="ctr"/>
              <a:t>EXECUÇÃO DECORRIDA - 152 DIAS</a:t>
            </a:fld>
            <a:endParaRPr lang="en-US" sz="1200" b="1" i="0" u="none" strike="noStrike">
              <a:solidFill>
                <a:schemeClr val="tx2"/>
              </a:solidFill>
              <a:latin typeface="+mn-lt"/>
              <a:ea typeface="+mn-ea"/>
              <a:cs typeface="+mn-cs"/>
            </a:endParaRPr>
          </a:p>
        </xdr:txBody>
      </xdr:sp>
      <xdr:sp macro="" textlink="CONFIG!$O$13">
        <xdr:nvSpPr>
          <xdr:cNvPr id="45" name="CaixaDeTexto 44">
            <a:extLst>
              <a:ext uri="{FF2B5EF4-FFF2-40B4-BE49-F238E27FC236}">
                <a16:creationId xmlns:a16="http://schemas.microsoft.com/office/drawing/2014/main" id="{0E5C09B9-DCD3-0BB9-77C1-50175F1AEA94}"/>
              </a:ext>
            </a:extLst>
          </xdr:cNvPr>
          <xdr:cNvSpPr txBox="1"/>
        </xdr:nvSpPr>
        <xdr:spPr>
          <a:xfrm>
            <a:off x="20516850" y="6743700"/>
            <a:ext cx="2571749"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B7F090-2888-4B63-976D-D65BEBFDB593}" type="TxLink">
              <a:rPr lang="en-US" sz="1000" b="1" i="0" u="none" strike="noStrike">
                <a:solidFill>
                  <a:srgbClr val="104861"/>
                </a:solidFill>
                <a:latin typeface="Arial"/>
                <a:ea typeface="+mn-ea"/>
                <a:cs typeface="Arial"/>
              </a:rPr>
              <a:pPr marL="0" indent="0" algn="ctr"/>
              <a:t>EXECUÇÃO RESTANTE - 944 DIAS</a:t>
            </a:fld>
            <a:endParaRPr lang="en-US" sz="1200" b="1" i="0" u="none" strike="noStrike">
              <a:solidFill>
                <a:schemeClr val="tx2"/>
              </a:solidFill>
              <a:latin typeface="+mn-lt"/>
              <a:ea typeface="+mn-ea"/>
              <a:cs typeface="+mn-cs"/>
            </a:endParaRPr>
          </a:p>
        </xdr:txBody>
      </xdr:sp>
    </xdr:grpSp>
    <xdr:clientData/>
  </xdr:twoCellAnchor>
  <xdr:twoCellAnchor>
    <xdr:from>
      <xdr:col>4</xdr:col>
      <xdr:colOff>31750</xdr:colOff>
      <xdr:row>184</xdr:row>
      <xdr:rowOff>105833</xdr:rowOff>
    </xdr:from>
    <xdr:to>
      <xdr:col>29</xdr:col>
      <xdr:colOff>328083</xdr:colOff>
      <xdr:row>192</xdr:row>
      <xdr:rowOff>158750</xdr:rowOff>
    </xdr:to>
    <xdr:graphicFrame macro="">
      <xdr:nvGraphicFramePr>
        <xdr:cNvPr id="46" name="Diagrama 45">
          <a:extLst>
            <a:ext uri="{FF2B5EF4-FFF2-40B4-BE49-F238E27FC236}">
              <a16:creationId xmlns:a16="http://schemas.microsoft.com/office/drawing/2014/main" id="{5129855C-576A-40D7-9766-958F1281222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14</xdr:col>
      <xdr:colOff>158752</xdr:colOff>
      <xdr:row>181</xdr:row>
      <xdr:rowOff>190499</xdr:rowOff>
    </xdr:from>
    <xdr:to>
      <xdr:col>21</xdr:col>
      <xdr:colOff>232835</xdr:colOff>
      <xdr:row>184</xdr:row>
      <xdr:rowOff>21167</xdr:rowOff>
    </xdr:to>
    <xdr:sp macro="" textlink="">
      <xdr:nvSpPr>
        <xdr:cNvPr id="47" name="Retângulo: Cantos Arredondados 46">
          <a:extLst>
            <a:ext uri="{FF2B5EF4-FFF2-40B4-BE49-F238E27FC236}">
              <a16:creationId xmlns:a16="http://schemas.microsoft.com/office/drawing/2014/main" id="{6BA96CC8-0E0B-485B-AD6D-191CDE291008}"/>
            </a:ext>
          </a:extLst>
        </xdr:cNvPr>
        <xdr:cNvSpPr/>
      </xdr:nvSpPr>
      <xdr:spPr>
        <a:xfrm>
          <a:off x="6885307" y="28908374"/>
          <a:ext cx="4207933" cy="379308"/>
        </a:xfrm>
        <a:prstGeom prst="roundRect">
          <a:avLst/>
        </a:prstGeom>
        <a:solidFill>
          <a:schemeClr val="bg1">
            <a:lumMod val="85000"/>
          </a:schemeClr>
        </a:solid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600" b="1">
              <a:solidFill>
                <a:sysClr val="windowText" lastClr="000000"/>
              </a:solidFill>
            </a:rPr>
            <a:t>RESUMO CRONOLÓGICO DO CONTRATO</a:t>
          </a:r>
        </a:p>
      </xdr:txBody>
    </xdr:sp>
    <xdr:clientData/>
  </xdr:twoCellAnchor>
  <xdr:twoCellAnchor>
    <xdr:from>
      <xdr:col>3</xdr:col>
      <xdr:colOff>132342</xdr:colOff>
      <xdr:row>133</xdr:row>
      <xdr:rowOff>102757</xdr:rowOff>
    </xdr:from>
    <xdr:to>
      <xdr:col>29</xdr:col>
      <xdr:colOff>571500</xdr:colOff>
      <xdr:row>180</xdr:row>
      <xdr:rowOff>209102</xdr:rowOff>
    </xdr:to>
    <xdr:grpSp>
      <xdr:nvGrpSpPr>
        <xdr:cNvPr id="48" name="Agrupar 47">
          <a:extLst>
            <a:ext uri="{FF2B5EF4-FFF2-40B4-BE49-F238E27FC236}">
              <a16:creationId xmlns:a16="http://schemas.microsoft.com/office/drawing/2014/main" id="{7B18E231-F931-4CC6-B619-12979F225C9E}"/>
            </a:ext>
          </a:extLst>
        </xdr:cNvPr>
        <xdr:cNvGrpSpPr/>
      </xdr:nvGrpSpPr>
      <xdr:grpSpPr>
        <a:xfrm>
          <a:off x="715048" y="22088698"/>
          <a:ext cx="16246923" cy="7771169"/>
          <a:chOff x="-1594255" y="-3753423"/>
          <a:chExt cx="12604989" cy="6590965"/>
        </a:xfrm>
      </xdr:grpSpPr>
      <xdr:graphicFrame macro="">
        <xdr:nvGraphicFramePr>
          <xdr:cNvPr id="49" name="Gráfico 48">
            <a:extLst>
              <a:ext uri="{FF2B5EF4-FFF2-40B4-BE49-F238E27FC236}">
                <a16:creationId xmlns:a16="http://schemas.microsoft.com/office/drawing/2014/main" id="{57258C39-1429-D1B4-83AB-5CC8DE23B1D7}"/>
              </a:ext>
            </a:extLst>
          </xdr:cNvPr>
          <xdr:cNvGraphicFramePr>
            <a:graphicFrameLocks/>
          </xdr:cNvGraphicFramePr>
        </xdr:nvGraphicFramePr>
        <xdr:xfrm>
          <a:off x="-1594255" y="-3329524"/>
          <a:ext cx="12604989" cy="6167066"/>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50" name="CaixaDeTexto 49">
            <a:extLst>
              <a:ext uri="{FF2B5EF4-FFF2-40B4-BE49-F238E27FC236}">
                <a16:creationId xmlns:a16="http://schemas.microsoft.com/office/drawing/2014/main" id="{5DCF7A61-9E11-011E-FD08-D4A49FB3CE23}"/>
              </a:ext>
            </a:extLst>
          </xdr:cNvPr>
          <xdr:cNvSpPr txBox="1"/>
        </xdr:nvSpPr>
        <xdr:spPr>
          <a:xfrm>
            <a:off x="3154433" y="-3753423"/>
            <a:ext cx="2724150" cy="428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pt-BR" sz="1800" b="1" i="0" baseline="0">
                <a:solidFill>
                  <a:schemeClr val="tx2"/>
                </a:solidFill>
                <a:effectLst/>
                <a:latin typeface="+mn-lt"/>
                <a:ea typeface="+mn-ea"/>
                <a:cs typeface="+mn-cs"/>
              </a:rPr>
              <a:t>AVANÇO FINANCEIRO</a:t>
            </a:r>
            <a:endParaRPr lang="pt-BR" sz="2400">
              <a:solidFill>
                <a:schemeClr val="tx2"/>
              </a:solidFill>
              <a:effectLst/>
            </a:endParaRPr>
          </a:p>
        </xdr:txBody>
      </xdr:sp>
    </xdr:grpSp>
    <xdr:clientData/>
  </xdr:twoCellAnchor>
  <xdr:twoCellAnchor editAs="oneCell">
    <xdr:from>
      <xdr:col>26</xdr:col>
      <xdr:colOff>21908</xdr:colOff>
      <xdr:row>3</xdr:row>
      <xdr:rowOff>150494</xdr:rowOff>
    </xdr:from>
    <xdr:to>
      <xdr:col>29</xdr:col>
      <xdr:colOff>416227</xdr:colOff>
      <xdr:row>5</xdr:row>
      <xdr:rowOff>248163</xdr:rowOff>
    </xdr:to>
    <xdr:pic>
      <xdr:nvPicPr>
        <xdr:cNvPr id="55" name="Imagem 54">
          <a:extLst>
            <a:ext uri="{FF2B5EF4-FFF2-40B4-BE49-F238E27FC236}">
              <a16:creationId xmlns:a16="http://schemas.microsoft.com/office/drawing/2014/main" id="{3809FB45-FC00-426A-B1EB-7A6EE55558A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178439" y="555307"/>
          <a:ext cx="2394569" cy="760609"/>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0.33563</cdr:x>
      <cdr:y>0.32586</cdr:y>
    </cdr:from>
    <cdr:to>
      <cdr:x>0.69404</cdr:x>
      <cdr:y>0.69031</cdr:y>
    </cdr:to>
    <cdr:sp macro="" textlink="'RESUM.'!#REF!">
      <cdr:nvSpPr>
        <cdr:cNvPr id="2" name="Retângulo 1">
          <a:extLst xmlns:a="http://schemas.openxmlformats.org/drawingml/2006/main">
            <a:ext uri="{FF2B5EF4-FFF2-40B4-BE49-F238E27FC236}">
              <a16:creationId xmlns:a16="http://schemas.microsoft.com/office/drawing/2014/main" id="{9DEA2491-C178-437C-91EE-8CE2200694DE}"/>
            </a:ext>
          </a:extLst>
        </cdr:cNvPr>
        <cdr:cNvSpPr/>
      </cdr:nvSpPr>
      <cdr:spPr>
        <a:xfrm xmlns:a="http://schemas.openxmlformats.org/drawingml/2006/main">
          <a:off x="1450975" y="746125"/>
          <a:ext cx="1549400" cy="83447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2577C77-CB84-4100-A0AD-AD0447E3DE7A}" type="TxLink">
            <a:rPr lang="en-US" sz="2000" b="1" i="0" u="none" strike="noStrike">
              <a:solidFill>
                <a:schemeClr val="tx2"/>
              </a:solidFill>
              <a:latin typeface="Arial"/>
              <a:ea typeface="+mn-ea"/>
              <a:cs typeface="Arial"/>
            </a:rPr>
            <a:pPr marL="0" indent="0" algn="ctr"/>
            <a:t>10%</a:t>
          </a:fld>
          <a:endParaRPr lang="pt-BR" sz="4800" b="1" i="0" u="none" strike="noStrike">
            <a:solidFill>
              <a:schemeClr val="tx2"/>
            </a:solidFill>
            <a:latin typeface="Calibri"/>
            <a:ea typeface="+mn-ea"/>
            <a:cs typeface="Calibri"/>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0.32267</cdr:x>
      <cdr:y>0.3881</cdr:y>
    </cdr:from>
    <cdr:to>
      <cdr:x>0.68108</cdr:x>
      <cdr:y>0.75255</cdr:y>
    </cdr:to>
    <cdr:sp macro="" textlink="'RESUM.'!#REF!">
      <cdr:nvSpPr>
        <cdr:cNvPr id="2" name="Retângulo 1">
          <a:extLst xmlns:a="http://schemas.openxmlformats.org/drawingml/2006/main">
            <a:ext uri="{FF2B5EF4-FFF2-40B4-BE49-F238E27FC236}">
              <a16:creationId xmlns:a16="http://schemas.microsoft.com/office/drawing/2014/main" id="{9DEA2491-C178-437C-91EE-8CE2200694DE}"/>
            </a:ext>
          </a:extLst>
        </cdr:cNvPr>
        <cdr:cNvSpPr/>
      </cdr:nvSpPr>
      <cdr:spPr>
        <a:xfrm xmlns:a="http://schemas.openxmlformats.org/drawingml/2006/main">
          <a:off x="1481827" y="937320"/>
          <a:ext cx="1645974" cy="88021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670C4251-46BE-42A0-A2E2-171600D85E9D}" type="TxLink">
            <a:rPr lang="en-US" sz="2000" b="1" i="0" u="none" strike="noStrike">
              <a:solidFill>
                <a:schemeClr val="tx2"/>
              </a:solidFill>
              <a:latin typeface="Arial"/>
              <a:ea typeface="+mn-ea"/>
              <a:cs typeface="Arial"/>
            </a:rPr>
            <a:pPr marL="0" indent="0" algn="ctr"/>
            <a:t>1%</a:t>
          </a:fld>
          <a:endParaRPr lang="pt-BR" sz="2000" b="1" i="0" u="none" strike="noStrike">
            <a:solidFill>
              <a:schemeClr val="tx2"/>
            </a:solidFill>
            <a:latin typeface="Arial"/>
            <a:ea typeface="+mn-ea"/>
            <a:cs typeface="Arial"/>
          </a:endParaRPr>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1</xdr:col>
      <xdr:colOff>84166</xdr:colOff>
      <xdr:row>0</xdr:row>
      <xdr:rowOff>16228</xdr:rowOff>
    </xdr:from>
    <xdr:to>
      <xdr:col>2</xdr:col>
      <xdr:colOff>321244</xdr:colOff>
      <xdr:row>1</xdr:row>
      <xdr:rowOff>284522</xdr:rowOff>
    </xdr:to>
    <xdr:pic>
      <xdr:nvPicPr>
        <xdr:cNvPr id="2" name="Imagem 1">
          <a:extLst>
            <a:ext uri="{FF2B5EF4-FFF2-40B4-BE49-F238E27FC236}">
              <a16:creationId xmlns:a16="http://schemas.microsoft.com/office/drawing/2014/main" id="{69C39285-64BC-4739-B56E-EA8ABE6AD7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166" y="16228"/>
          <a:ext cx="882372" cy="3673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79152</xdr:colOff>
      <xdr:row>0</xdr:row>
      <xdr:rowOff>60144</xdr:rowOff>
    </xdr:from>
    <xdr:to>
      <xdr:col>2</xdr:col>
      <xdr:colOff>300990</xdr:colOff>
      <xdr:row>2</xdr:row>
      <xdr:rowOff>2583</xdr:rowOff>
    </xdr:to>
    <xdr:pic>
      <xdr:nvPicPr>
        <xdr:cNvPr id="2" name="Imagem 1">
          <a:extLst>
            <a:ext uri="{FF2B5EF4-FFF2-40B4-BE49-F238E27FC236}">
              <a16:creationId xmlns:a16="http://schemas.microsoft.com/office/drawing/2014/main" id="{63A48872-8918-4189-8224-2EF27785A1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52" y="56334"/>
          <a:ext cx="882873" cy="3600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MM\Downloads\Users\adm\Desktop\COMPOSI&#199;&#213;ES%20SEINFRA_201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_emansi\El_Paso\Pro%20Forma%20Genco%20-%203rd%20draft_02101_def_sens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rvarq\gerencias\Documents%20and%20Settings\ewerton\Desktop\GEATE\2012\JANEIRO\CARIR&#201;-FRECHEIRINHAS\MSD%20Carir&#233;%20-%20Lote%2002%20-%20cont%2078-11\ADITIVO%20MSD%20-%20CARIR&#201;.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02%20CONSTRU&#199;&#213;ES%20NOVAS/05%20ANO%202013/01%20PROJETOS/01%20SECRETARIA%20DE%20INFRAESTRUTURA/27%20PRA&#199;A%20QUEIMADAS/01%20OR&#199;AMNTO;MEM&#211;RIA/01%20OR&#199;AMENTO%20PRA&#199;A%20QUEIMADAS.xlsx" TargetMode="External"/><Relationship Id="rId1" Type="http://schemas.openxmlformats.org/officeDocument/2006/relationships/externalLinkPath" Target="/02%20CONSTRU&#199;&#213;ES%20NOVAS/05%20ANO%202013/01%20PROJETOS/01%20SECRETARIA%20DE%20INFRAESTRUTURA/27%20PRA&#199;A%20QUEIMADAS/01%20OR&#199;AMNTO;MEM&#211;RIA/01%20OR&#199;AMENTO%20PRA&#199;A%20QUEIMADA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MM\Downloads\Users\Denis\Desktop\S&#227;o%20Gon&#231;alo\MEDI&#199;&#213;ES\UBS%20TABUBA\bm%2001\PM%20ARACATI\SILVIO-AGRIPINO-ELETRONOR-ARACATI-0705\OR&#199;_URBANIZA&#199;&#195;O%20ACESSO-BR%203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MARCELLO\DIVERSOS\PORCELAN\DESMONTE\JUCASINH\PLFCUST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044685\Geate%202011\sheila\S%20H%20E%20I%20L%20A\LICITA&#199;&#195;O\CONSOLIDADOS\SANEAMENTO%20PARA%20TODOS\ETA%20OESTE\Planilha%20do%20Contrato-Eta%20Oest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rvarq\gerencias\sheila\S%20H%20E%20I%20L%20A\LICITA&#199;&#195;O\CONSOLIDADOS\SANEAMENTO%20PARA%20TODOS\ETA%20OESTE\Planilha%20do%20Contrato-Eta%20Oest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Users\MM\Downloads\Users\Denis\Downloads\OR&#199;_REF%20AMP%20UBS-TABUB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2011.1%20-%20PROVIS&#211;RIOS\----%203.9%20-%20NETO\2021\REFORMAS\SEC%20INFRAESTRUTURA\ARQ.%20FINAIS-REFORMA%20CAB%20ESTRUTURADO%20(VOZ-DADOS-CFTV)\OR%20COMP-REFORMA%20REDE%20L&#211;GICA%20E%20CFTV%20SEINFRA_12JUL20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Documents%20and%20Settings\mix6404\My%20Documents\Projetos\PPA%20com%20CPFL\20010822%20GEs%20Plant%20710%20MW%20new%20FX%20assumptions%20adjusted%20phasing%20v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idor\techproj\Gerencia%20Projetos\Clientes\PREFEITURAS\S&#227;o%20Gon&#231;alo%20do%20Amarante\PROJETOS\2017\01_AV%20CONTORNO%20LESTE\OR&#199;AMEN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atellite\BACKUP\concorrencia%20SANES\2%200%200%208\ABRIL\TP%2048%20CAG%2024%2004\Nova%20pasta\Anexo_Z6_Planilha_Or&#231;amento_Detalhado%20-%20Senador%20Pompeu.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ervidor\projetos\Projeto%20Alvorada\Projeto%20B&#225;sico%20Croat&#225;\&#193;gua\quadros\Orca_Esgoto_Col&#244;nia%202a%20ETAPA.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02%20CONSTRU&#199;&#213;ES%20NOVAS/06%20ANO%202014/01-%20PROJETOS/09%20-%20SEC%20ESPORTE/02%20QUADRA%20POLIESPORTIVA%20TIMBAUBA/02%20OR&#199;AMENTO/01%20QUADRA%20POLIESPORTIVA%20TIMBA&#218;BA%20-%20CEF%20-%202.xlsx" TargetMode="External"/><Relationship Id="rId1" Type="http://schemas.openxmlformats.org/officeDocument/2006/relationships/externalLinkPath" Target="/02%20CONSTRU&#199;&#213;ES%20NOVAS/06%20ANO%202014/01-%20PROJETOS/09%20-%20SEC%20ESPORTE/02%20QUADRA%20POLIESPORTIVA%20TIMBAUBA/02%20OR&#199;AMENTO/01%20QUADRA%20POLIESPORTIVA%20TIMBA&#218;BA%20-%20CEF%20-%20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ERVIDOR-PC\Land%20Projects%202006\Crateus%20II\Volume%2004%20-%20Or&#231;amento%20e%20Plano%20de%20Execu&#231;&#227;o\Composi&#231;&#245;es%20CRATE&#218;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rvarq\gerencias\geate\Or&#231;amentos\OR&#199;AMENTOS_PAC2%20GRUPO3\C.E.F\Coco_proserenco\Or&#231;amento_licita&#231;&#227;o\Rev.101212_Or&#231;amento_ETE_COCO_EX_19-03_REV%204_-%20SEINFRA%20TAB18A_pareto.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rvarq\gerencias\Projeto%20Sanefor\Lote%201%20-%20Fortaleza\Volume%20III%20-%20Projeto%20Executivo\SD8%20revis&#227;o%202005\Volume%20I%20-%20Relat&#243;rio%20Geral\Or&#231;amento\Or&#231;amento%20Esgoto%20SD-8%20(revisa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F131B75\TP%2044%2000%20Monsenhor%20Tabos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uepkfw2-008576\Licita&#231;&#245;es\concorrencia%20SANES\2%200%200%208\JUNHO\JA%20HOUVE\tp%2097%20caG%20CAUCAIA%2002%2006\TOMADA%20DE%20PRECOS%20097%20CAGECE.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atellite\BACKUP\concorrencia%20SANES\2%200%200%207\CAGECE\C%20A%20G%20E%20C%20E%202%200%200%207\CONCORRENCIA%20PUBLICA%20010\ORC%20CONCORRENCIA%20PUBLICA%20010%20CAGECE%20BRIG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Y:\01%20MIGUEL\OR&#199;AMENTO%20EL&#201;TRICA%20GIN&#193;SIO%20ADAUTO%20DE%20OLIVEIRA-CATOL&#201;-29OUT2019.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atellite\BACKUP\Documents%20and%20Settings\Administrador\Meus%20documentos\concorrencia%20ATUAL\OUTUBRO\CAGECE\CP%20105%2023%2010\CONCORRENCIA%20PUBLICA%20105%20CAGECE.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rvidor\projetos\Projeto%20Alvorada\Projeto%20B&#225;sico%20Croat&#225;\&#193;gua\Quantitativos\Or&#231;amento%20&#193;gua%20Croat&#225;.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Users\MM\Downloads\Users\Denis\Desktop\S&#227;o%20Gon&#231;alo\MEDI&#199;&#213;ES\UBS%20TABUBA\bm%2001\COMPOSI&#199;&#213;ES%20SEINFRA_201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Users\MM\Downloads\Users\Usuario\Desktop\COMPOSI&#199;&#213;ES%20SEINFRA_2014_0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02%20CONSTRU&#199;&#213;ES%20NOVAS\07%20ANO%202015\01%20-%20PROJETOS\01%20SEINFRA\300%20ABASTECIMENTO%20DE%20&#193;GUA%20DE%205%20LOCALIDADES\BARRA\PLANILHA%20E%20MEMORIAL%20DA%20BARRA\SAA%20DA%20LOCALIDADE%20DE%20BARRA%20-%20MUNICIPIO%20DE%20HORIZONTE%20-%20CE%20-%20MODIFICADO.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044685\Geate%202011\Aditivo\Espinheiros\Apoio\Proposta%20-%20ESPINHEIROS%20CRLIMA.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licita.sead.ce.gov.br/Meus%20documentos/Projetos/Prefeitura%20Fortaleza/PROJETOS/Rede%20de%20esgoto%20Esperan&#231;a%20III/Or&#231;amento/OR&#199;AMENTO.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rvarq\gerencias\Documents%20and%20Settings\402665\Meus%20documentos\Cronogramas%20Atualizados\SES%20Carir&#233;\S&#227;o%20Crist&#243;v&#227;o\SES%20S&#195;O%20CRIST&#211;V&#195;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Users\MM\Downloads\Users\adm\Desktop\LICIT2013\CAGECE\CC%20042013-CAGECE-0406\OR&#199;_STE_ANCURI.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www.sobral.ce.gov.br/PQ.%20ST%C2%BA%20ANT%C2%BA%20III-100-CASAS/Or%C3%A7amento%20conj.%20Santo%20Ant.%20III-INFRAESTRUTURA-GERAL-15-06-0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Users\MM\Downloads\ENGENHARIA\OBRAS\ORC2002\Secretaria%20de%20Educa&#231;&#227;o_PE\Centro%20Tecnol&#243;gico%20do%20Araripe\Centro%20Tecnol&#243;gico%20do%20Araripe.xls" TargetMode="External"/></Relationships>
</file>

<file path=xl/externalLinks/_rels/externalLink34.xml.rels><?xml version="1.0" encoding="UTF-8" standalone="yes"?>
<Relationships xmlns="http://schemas.openxmlformats.org/package/2006/relationships"><Relationship Id="rId3" Type="http://schemas.openxmlformats.org/officeDocument/2006/relationships/externalLinkPath" Target="../../../../../../PMH/FISCALIZA&#199;&#195;O/ESCOLA%2013%20SALAS%20CARNAUBAL/1%20MEDI&#199;&#195;O.xlsx" TargetMode="External"/><Relationship Id="rId2" Type="http://schemas.openxmlformats.org/officeDocument/2006/relationships/externalLinkPath" Target="file:///C:\PMH\FISCALIZA&#199;&#195;O\ESCOLA%2013%20SALAS%20CARNAUBAL\1%20MEDI&#199;&#195;O.xlsx" TargetMode="External"/><Relationship Id="rId1" Type="http://schemas.openxmlformats.org/officeDocument/2006/relationships/externalLinkPath" Target="/PMH/FISCALIZA&#199;&#195;O/ESCOLA%2013%20SALAS%20CARNAUBAL/1%20MEDI&#199;&#195;O.xlsx"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01-ORCAMENTOS/SEINFRA%202016/TABELAS/V%20024.1%20DESONERADA/TABELA%20V24.1%20DESONERADA.xls" TargetMode="External"/><Relationship Id="rId1" Type="http://schemas.openxmlformats.org/officeDocument/2006/relationships/externalLinkPath" Target="/01-ORCAMENTOS/SEINFRA%202016/TABELAS/V%20024.1%20DESONERADA/TABELA%20V24.1%20DESONERAD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79E1F269\01%20ADITIVO%20CAMPO%20ANINGAS%20MOD-11092015%20-%20MARCELO.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005871\Geate%202011\Aditivo\Espinheiros\Apoio\Proposta%20-%20ESPINHEIROS%20CRLIM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gproj-038274\Geate%202009\Documents%20and%20Settings\karinnes\Configura&#231;&#245;es%20locais\Temporary%20Internet%20Files\OLK145\Medi&#231;&#227;o\SES-%20Maranguape%20-%20CONT&#186;%20125-0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E:\Users\MM\Downloads\Users\adm\Desktop\LICIT2013\EMPRESAS\SILVIO%20CARNEIRO\CC%20022013-URBANIZA&#199;&#195;O-TAUA\OR&#199;_URB_TAUA.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Users\MM\Downloads\Users\Denis\Desktop\S&#227;o%20Gon&#231;alo\MEDI&#199;&#213;ES\UBS%20TABUBA\bm%2001\PM%20TAUA\CENPEL-CTR%20ADM-0605\OR&#199;_REF_CENTRO%20ADMINISTRATIVO.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OBRAS%202018\GIN&#193;SIO%20ESC.%20LAUR&#205;ZIA%20VIEIRA%20LIMA\OR&#199;AMENTO%20DO%20GINASIO%20CLODOALDO%20OLIVEIRA%20DE%20SOUSA%20REVISADO%20MIGUEL%20FINAL%20-%20OK%20EMPREEND..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ERVIDOR-PC\Land%20Projects%202009\Anel%20Viario\Volume%2004%20-%20Or&#231;amento%20e%20Plano%20de%20Execu&#231;&#227;o%20da%20Obra\Composi&#231;&#245;e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atellite\BACKUP\Documents%20and%20Settings\Administrador\Meus%20documentos\concorrencia%20ATUAL\OUTUBRO\CAGECE\CP%20107%2024%2010\CONCORRENCIA%20PUBLICA%20107%20CAGECE.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uepkfw2-008576\Licita&#231;&#245;es\concorrencia%20SANES\2%200%200%208\ABRIL\JA%20HOUVE%20ABRIL\conv%2063%20CAG%2024%2004\CONVITE%20063%20CAGECE-BRIGA.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Users\MM\Downloads\Users\Mikelson\Desktop\COMPOSI&#199;&#213;ES%20SEINFRA_201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Users\MM\Downloads\Users\Convidado\Downloads\Quantitativo%20e%20Qualitativo\1&#170;%20ADITIVO%20CRECHE%20PRO%20INFANCIA%20TIPO%20B%20-%20CROAT&#193;%20rev%200506%20denis.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Users\MM\Downloads\Users\Cristina\Desktop\BKP%20CRISTINA\EDUCA&#199;&#195;O\CRECHE%20TIA%20TET&#201;\CRECHE%20TIA%20TET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56CAFD5\OR&#199;AMENTO%20EL&#201;TRICA%20GIN&#193;SIO%20EMEF%20MARINA%20FERREIRA-DOURAD.xlsx" TargetMode="External"/></Relationships>
</file>

<file path=xl/externalLinks/_rels/externalLink49.xml.rels><?xml version="1.0" encoding="UTF-8" standalone="yes"?>
<Relationships xmlns="http://schemas.openxmlformats.org/package/2006/relationships"><Relationship Id="rId3" Type="http://schemas.openxmlformats.org/officeDocument/2006/relationships/externalLinkPath" Target="../../../../../../OBRAS%20MORAIS%202025%20-%20Recuperado/TRIB%20JUST%20JUAZEIRO/OR&#199;AMENTO/or&#231;amento%20bim/REV%2002/0.BIM5D/OR&#199;%205D%20BIM.xlsx" TargetMode="External"/><Relationship Id="rId2" Type="http://schemas.openxmlformats.org/officeDocument/2006/relationships/externalLinkPath" Target="file:///Z:\OBRAS%20MORAIS%202025%20-%20Recuperado\TRIB%20JUST%20JUAZEIRO\OR&#199;AMENTO\or&#231;amento%20bim\REV%2002\0.BIM5D\OR&#199;%205D%20BIM.xlsx" TargetMode="External"/><Relationship Id="rId1" Type="http://schemas.openxmlformats.org/officeDocument/2006/relationships/externalLinkPath" Target="/OBRAS%20MORAIS%202025%20-%20Recuperado/TRIB%20JUST%20JUAZEIRO/OR&#199;AMENTO/or&#231;amento%20bim/REV%2002/0.BIM5D/OR&#199;%205D%20BI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UFC"/>
      <sheetName val="TABELA"/>
      <sheetName val="Plan1"/>
      <sheetName val="ENCSOC (4)"/>
      <sheetName val="ENCSOC (5)"/>
      <sheetName val="LS C_DES"/>
      <sheetName val="BDI (13)"/>
      <sheetName val="BDI"/>
      <sheetName val="ENCSOC"/>
      <sheetName val="ENCSOC (6)"/>
      <sheetName val="ENCSOC (2)"/>
      <sheetName val="TAXAS"/>
      <sheetName val="BDI (3)"/>
      <sheetName val="BDI_sinapi"/>
      <sheetName val="BDI (2)"/>
      <sheetName val="BDI (4)"/>
      <sheetName val="BDI (5)"/>
      <sheetName val="BDI (6)"/>
      <sheetName val="BDI (7)"/>
      <sheetName val="ENCSOC (3)"/>
      <sheetName val="LEIS SOC"/>
      <sheetName val="BDI 16,61"/>
      <sheetName val="INTERS"/>
      <sheetName val="TX ADM"/>
      <sheetName val="SINAPI-07-2013"/>
      <sheetName val="LEIS SOC (2)"/>
      <sheetName val="BDI (8)"/>
      <sheetName val="LEIS SOC (3)"/>
      <sheetName val="BDI SV"/>
      <sheetName val="BDI MAT"/>
      <sheetName val="LEIS SOC (4)"/>
      <sheetName val="BDI (9)"/>
      <sheetName val="BDI (10)"/>
      <sheetName val="BDI (11)"/>
      <sheetName val="BDI20"/>
      <sheetName val="BDI (12)"/>
      <sheetName val="BDI SV (2)"/>
      <sheetName val="BDI MAT (2)"/>
      <sheetName val="ENCSOC (7)"/>
      <sheetName val="BDI (14)"/>
      <sheetName val="BDI (15)"/>
      <sheetName val="detalhado"/>
      <sheetName val="COMPOSIÇÕES"/>
    </sheetNames>
    <sheetDataSet>
      <sheetData sheetId="0">
        <row r="3">
          <cell r="V3">
            <v>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e"/>
      <sheetName val="Detail"/>
      <sheetName val="Cash"/>
      <sheetName val="EPEnergy"/>
      <sheetName val="Debt"/>
      <sheetName val="ProjBal"/>
      <sheetName val="Drawdn"/>
      <sheetName val="USBal"/>
      <sheetName val="Sheet1"/>
      <sheetName val="Information"/>
      <sheetName val="Macros"/>
      <sheetName val="VEÍCULOS &amp; PESSOAL"/>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COMPOSIÇÃO DO BDI"/>
      <sheetName val="ANEXO ENCARGOS SOCIAIS"/>
      <sheetName val="COMPOSIÇÕES SERVIÇOS"/>
      <sheetName val="PARETO"/>
      <sheetName val="CÁLCULO BDI E REAJUSTE"/>
      <sheetName val="INCC"/>
      <sheetName val="PLANILHA ABERTA"/>
      <sheetName val="Planilha_Contrato CONSOLIDADA"/>
      <sheetName val="SINAPI out.11"/>
      <sheetName val="Tab. Seinfra 17A"/>
      <sheetName val="PLANILHA ABERTA ATUALIZADA"/>
      <sheetName val="ADITIVO"/>
      <sheetName val="Resumo"/>
      <sheetName val="Fisico"/>
      <sheetName val="Financeiro"/>
      <sheetName val="Faturamento Mensal"/>
      <sheetName val="Faturamento Acumulado"/>
      <sheetName val="ANEXO_COMPOSIÇÃO_DO_BDI"/>
      <sheetName val="ANEXO_ENCARGOS_SOCIAIS"/>
      <sheetName val="COMPOSIÇÕES_SERVIÇOS"/>
      <sheetName val="CÁLCULO_BDI_E_REAJUSTE"/>
      <sheetName val="PLANILHA_ABERTA"/>
      <sheetName val="Planilha_Contrato_CONSOLIDADA"/>
      <sheetName val="SINAPI_out_11"/>
      <sheetName val="Tab__Seinfra_17A"/>
      <sheetName val="PLANILHA_ABERTA_ATUALIZADA"/>
      <sheetName val="Faturamento_Mensal"/>
      <sheetName val="Faturamento_Acumula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eck List"/>
      <sheetName val="TAB20"/>
      <sheetName val="Orçamento"/>
      <sheetName val="Cronograma"/>
      <sheetName val="CPMH"/>
      <sheetName val="Orçamento sem preço"/>
      <sheetName val="Cronograma sem preço"/>
    </sheetNames>
    <sheetDataSet>
      <sheetData sheetId="0"/>
      <sheetData sheetId="1"/>
      <sheetData sheetId="2">
        <row r="1">
          <cell r="M1">
            <v>0.2</v>
          </cell>
        </row>
      </sheetData>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Ç"/>
      <sheetName val="QSQ_B"/>
      <sheetName val="QSQ_A"/>
      <sheetName val="COMP"/>
      <sheetName val="TABELA"/>
      <sheetName val="ENCSOC"/>
      <sheetName val="BDI"/>
      <sheetName val="CRON"/>
      <sheetName val="composições"/>
      <sheetName val="anexo s"/>
      <sheetName val="CPU"/>
      <sheetName val="CANT_OBRAS"/>
      <sheetName val="AQU TERRENO-"/>
      <sheetName val="ESTA ELEVATÓRIA_"/>
      <sheetName val="EMISSÁRIO_"/>
      <sheetName val="ligação predial"/>
      <sheetName val="REDE COLETORA"/>
    </sheetNames>
    <sheetDataSet>
      <sheetData sheetId="0"/>
      <sheetData sheetId="1"/>
      <sheetData sheetId="2"/>
      <sheetData sheetId="3">
        <row r="5">
          <cell r="R5">
            <v>0.99</v>
          </cell>
        </row>
      </sheetData>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DE FOGO"/>
      <sheetName val="EQUIPAM."/>
      <sheetName val="planilha contrato"/>
      <sheetName val="EQUIPAM_"/>
      <sheetName val="planilha"/>
      <sheetName val="Administração de obra"/>
      <sheetName val="2ª MED"/>
      <sheetName val="EQUIPAM_1"/>
      <sheetName val="PL__DE_FOGO"/>
      <sheetName val="EQUIPAM_2"/>
      <sheetName val="PL__DE_FOGO1"/>
      <sheetName val="anexo s"/>
      <sheetName val="planilha com bdi"/>
      <sheetName val="composições serviços"/>
      <sheetName val="Resumo"/>
      <sheetName val="COMP"/>
    </sheetNames>
    <sheetDataSet>
      <sheetData sheetId="0"/>
      <sheetData sheetId="1">
        <row r="8">
          <cell r="B8">
            <v>400000</v>
          </cell>
        </row>
        <row r="77">
          <cell r="A77" t="str">
            <v>DIMENSIONAMENTO DOS INSUMOS POR UNIDADE DE PEDRA NA OBRA</v>
          </cell>
        </row>
        <row r="177">
          <cell r="A177" t="str">
            <v>DETONAÇÃO PRIMÁRIA</v>
          </cell>
        </row>
        <row r="179">
          <cell r="A179" t="str">
            <v>PLANO DE FOGO PARA USO DE DOIS EXPLOSIVOS</v>
          </cell>
        </row>
        <row r="183">
          <cell r="A183" t="str">
            <v xml:space="preserve">ALTURA MÉDIA DE BANCADA: </v>
          </cell>
          <cell r="B183" t="str">
            <v>Hm =</v>
          </cell>
          <cell r="C183">
            <v>11.8</v>
          </cell>
        </row>
        <row r="184">
          <cell r="A184" t="str">
            <v>DIÂMETRO DO FURO:</v>
          </cell>
          <cell r="B184" t="str">
            <v>Ø =</v>
          </cell>
          <cell r="C184">
            <v>3</v>
          </cell>
        </row>
        <row r="185">
          <cell r="A185" t="str">
            <v>INCLINAÇÃO DA FACE  DA BANCADA:</v>
          </cell>
          <cell r="B185" t="str">
            <v>a =</v>
          </cell>
          <cell r="C185">
            <v>15</v>
          </cell>
        </row>
        <row r="187">
          <cell r="A187" t="str">
            <v xml:space="preserve">EXPLOSIVO DE FUNDO: </v>
          </cell>
          <cell r="B187" t="str">
            <v>AL-30 de</v>
          </cell>
          <cell r="C187">
            <v>2.25</v>
          </cell>
          <cell r="D187">
            <v>24</v>
          </cell>
        </row>
        <row r="188">
          <cell r="A188" t="str">
            <v xml:space="preserve">cartuchos / caixa  </v>
          </cell>
          <cell r="B188" t="str">
            <v xml:space="preserve"> N1 =</v>
          </cell>
          <cell r="C188">
            <v>13</v>
          </cell>
          <cell r="D188" t="str">
            <v>unid</v>
          </cell>
        </row>
        <row r="189">
          <cell r="A189" t="str">
            <v>peso do cartucho</v>
          </cell>
          <cell r="B189" t="str">
            <v>p1 =</v>
          </cell>
          <cell r="C189">
            <v>1923.0769230769231</v>
          </cell>
          <cell r="D189" t="str">
            <v>g</v>
          </cell>
        </row>
        <row r="190">
          <cell r="A190" t="str">
            <v>comprimento do cartucho carregado</v>
          </cell>
          <cell r="B190" t="str">
            <v>l1 =</v>
          </cell>
          <cell r="C190">
            <v>0.47625000000000001</v>
          </cell>
        </row>
        <row r="191">
          <cell r="B191" t="str">
            <v>q1 =</v>
          </cell>
          <cell r="C191">
            <v>4037.9567938623059</v>
          </cell>
          <cell r="D191" t="str">
            <v>g/m</v>
          </cell>
        </row>
        <row r="192">
          <cell r="B192" t="str">
            <v>F1 =</v>
          </cell>
          <cell r="C192">
            <v>0.65</v>
          </cell>
        </row>
        <row r="193">
          <cell r="B193" t="str">
            <v>F'1 =</v>
          </cell>
          <cell r="C193">
            <v>0.73015000000000008</v>
          </cell>
        </row>
        <row r="194">
          <cell r="A194" t="str">
            <v>razão de carregamento:</v>
          </cell>
          <cell r="B194" t="str">
            <v>Rc1 =</v>
          </cell>
          <cell r="C194">
            <v>340</v>
          </cell>
          <cell r="D194" t="str">
            <v>g/m³</v>
          </cell>
        </row>
        <row r="195">
          <cell r="B195" t="str">
            <v>v1 =</v>
          </cell>
          <cell r="C195">
            <v>11.876343511359723</v>
          </cell>
          <cell r="D195" t="str">
            <v>m³/m</v>
          </cell>
        </row>
        <row r="196">
          <cell r="B196" t="str">
            <v>x1 =</v>
          </cell>
          <cell r="C196">
            <v>0.44455622344075135</v>
          </cell>
        </row>
        <row r="198">
          <cell r="A198" t="str">
            <v>EXPLOSIVO DE COLUNA:</v>
          </cell>
          <cell r="B198" t="str">
            <v>Britamon</v>
          </cell>
          <cell r="C198" t="str">
            <v>2 1/4 x</v>
          </cell>
          <cell r="D198">
            <v>24</v>
          </cell>
        </row>
        <row r="199">
          <cell r="B199" t="str">
            <v>cartuchos / caixa   N2 =</v>
          </cell>
          <cell r="C199">
            <v>15</v>
          </cell>
          <cell r="D199" t="str">
            <v>unid</v>
          </cell>
        </row>
        <row r="200">
          <cell r="B200" t="str">
            <v>p2 =</v>
          </cell>
          <cell r="C200">
            <v>1666.6666666666667</v>
          </cell>
          <cell r="D200" t="str">
            <v>g</v>
          </cell>
        </row>
        <row r="201">
          <cell r="B201" t="str">
            <v>l2 =</v>
          </cell>
          <cell r="C201">
            <v>0.47625000000000001</v>
          </cell>
          <cell r="D201" t="str">
            <v>m</v>
          </cell>
        </row>
        <row r="202">
          <cell r="B202" t="str">
            <v>q2 =</v>
          </cell>
          <cell r="C202">
            <v>3499.562554680665</v>
          </cell>
          <cell r="D202" t="str">
            <v>g/m</v>
          </cell>
        </row>
        <row r="203">
          <cell r="B203" t="str">
            <v>F2 =</v>
          </cell>
          <cell r="C203">
            <v>0.4</v>
          </cell>
        </row>
        <row r="204">
          <cell r="B204" t="str">
            <v>F'2 =</v>
          </cell>
          <cell r="C204">
            <v>0.53739999999999999</v>
          </cell>
        </row>
        <row r="205">
          <cell r="A205" t="str">
            <v>razão de carregamento:</v>
          </cell>
          <cell r="B205" t="str">
            <v>Rc2 =</v>
          </cell>
          <cell r="C205">
            <v>460</v>
          </cell>
          <cell r="D205" t="str">
            <v>g/m³</v>
          </cell>
        </row>
        <row r="206">
          <cell r="B206" t="str">
            <v>v2 =</v>
          </cell>
          <cell r="C206">
            <v>7.6077446840884022</v>
          </cell>
          <cell r="D206" t="str">
            <v>m³/m</v>
          </cell>
        </row>
        <row r="208">
          <cell r="A208" t="str">
            <v>Parâmetros da malha de furação</v>
          </cell>
        </row>
        <row r="209">
          <cell r="A209" t="str">
            <v xml:space="preserve"> Volume deslocado por metro linear de explosivo carregado:</v>
          </cell>
          <cell r="B209" t="str">
            <v>v =</v>
          </cell>
          <cell r="C209">
            <v>9.5053768581237605</v>
          </cell>
          <cell r="D209" t="str">
            <v>m³/m</v>
          </cell>
        </row>
        <row r="211">
          <cell r="A211" t="str">
            <v>afastamento convencional:</v>
          </cell>
        </row>
        <row r="212">
          <cell r="A212" t="str">
            <v>calculado:</v>
          </cell>
          <cell r="B212" t="str">
            <v>Ac =</v>
          </cell>
          <cell r="C212">
            <v>2.6599425782073114</v>
          </cell>
          <cell r="D212" t="str">
            <v>m</v>
          </cell>
        </row>
        <row r="213">
          <cell r="A213" t="str">
            <v>usado:</v>
          </cell>
          <cell r="B213" t="str">
            <v>A'c =</v>
          </cell>
          <cell r="C213">
            <v>2.6599425782073114</v>
          </cell>
          <cell r="D213" t="str">
            <v>m</v>
          </cell>
        </row>
        <row r="215">
          <cell r="A215" t="str">
            <v>Relação espaçamento/afastamento:</v>
          </cell>
          <cell r="B215" t="str">
            <v>r=</v>
          </cell>
          <cell r="C215">
            <v>3.1</v>
          </cell>
        </row>
        <row r="216">
          <cell r="A216" t="str">
            <v>Afastamento</v>
          </cell>
          <cell r="B216" t="str">
            <v>A =</v>
          </cell>
          <cell r="C216">
            <v>1.7</v>
          </cell>
          <cell r="D216" t="str">
            <v>m</v>
          </cell>
        </row>
        <row r="217">
          <cell r="A217" t="str">
            <v>Espaçamento</v>
          </cell>
          <cell r="B217" t="str">
            <v>E =</v>
          </cell>
          <cell r="C217">
            <v>5.4</v>
          </cell>
          <cell r="D217" t="str">
            <v>m</v>
          </cell>
        </row>
        <row r="218">
          <cell r="A218" t="str">
            <v>Subfuração</v>
          </cell>
          <cell r="B218" t="str">
            <v>S =</v>
          </cell>
          <cell r="C218">
            <v>0.8</v>
          </cell>
          <cell r="D218" t="str">
            <v>m</v>
          </cell>
        </row>
        <row r="219">
          <cell r="A219" t="str">
            <v>Tampão</v>
          </cell>
          <cell r="B219" t="str">
            <v>T =</v>
          </cell>
          <cell r="C219">
            <v>1.6</v>
          </cell>
          <cell r="D219" t="str">
            <v>m</v>
          </cell>
        </row>
        <row r="221">
          <cell r="A221" t="str">
            <v>CONSTANTES DE CARREGAMENTO</v>
          </cell>
        </row>
        <row r="222">
          <cell r="A222" t="str">
            <v>L1 = a x H + b</v>
          </cell>
        </row>
        <row r="223">
          <cell r="B223" t="str">
            <v>a =</v>
          </cell>
          <cell r="C223">
            <v>0.30545928410783574</v>
          </cell>
        </row>
        <row r="224">
          <cell r="B224" t="str">
            <v>b =</v>
          </cell>
          <cell r="C224">
            <v>1.4258064516129032</v>
          </cell>
        </row>
        <row r="225">
          <cell r="A225" t="str">
            <v xml:space="preserve">PARÂMETROS DE FURAÇÃO E CARREGAMENTO </v>
          </cell>
        </row>
        <row r="226">
          <cell r="A226" t="str">
            <v>ALTURA DE BANCADA (m)</v>
          </cell>
          <cell r="B226" t="str">
            <v>H =</v>
          </cell>
          <cell r="C226">
            <v>11.8</v>
          </cell>
          <cell r="D226" t="str">
            <v>m</v>
          </cell>
        </row>
        <row r="227">
          <cell r="A227" t="str">
            <v>Furação:</v>
          </cell>
          <cell r="B227" t="str">
            <v>H1 =</v>
          </cell>
          <cell r="C227">
            <v>13</v>
          </cell>
          <cell r="D227" t="str">
            <v>m</v>
          </cell>
        </row>
        <row r="228">
          <cell r="A228" t="str">
            <v>Carga de fundo:</v>
          </cell>
          <cell r="B228" t="str">
            <v>n1 =</v>
          </cell>
          <cell r="C228">
            <v>10.5</v>
          </cell>
          <cell r="D228" t="str">
            <v>cartuchos</v>
          </cell>
        </row>
        <row r="229">
          <cell r="A229" t="str">
            <v>Carga de coluna:</v>
          </cell>
          <cell r="B229" t="str">
            <v>n2 =</v>
          </cell>
          <cell r="C229">
            <v>13.5</v>
          </cell>
          <cell r="D229" t="str">
            <v>cartuchos</v>
          </cell>
        </row>
        <row r="262">
          <cell r="C262">
            <v>1.6875</v>
          </cell>
        </row>
      </sheetData>
      <sheetData sheetId="2" refreshError="1"/>
      <sheetData sheetId="3" refreshError="1"/>
      <sheetData sheetId="4" refreshError="1"/>
      <sheetData sheetId="5"/>
      <sheetData sheetId="6" refreshError="1"/>
      <sheetData sheetId="7"/>
      <sheetData sheetId="8"/>
      <sheetData sheetId="9" refreshError="1"/>
      <sheetData sheetId="10"/>
      <sheetData sheetId="11" refreshError="1"/>
      <sheetData sheetId="12" refreshError="1"/>
      <sheetData sheetId="13" refreshError="1"/>
      <sheetData sheetId="14" refreshError="1"/>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lha Contrato"/>
      <sheetName val="estudo"/>
      <sheetName val="CONTRATO"/>
      <sheetName val="CONFERÊNCIA"/>
      <sheetName val="CONFERÊNCIA (2)"/>
      <sheetName val="001PLA E 002PLA"/>
      <sheetName val="erros1"/>
      <sheetName val="SERVIÇOS"/>
      <sheetName val="MATERIAIS"/>
      <sheetName val="ERP-PREÇOS"/>
      <sheetName val="EXCEL-ERP"/>
      <sheetName val="002PLA"/>
      <sheetName val="Planilha_Contrato"/>
      <sheetName val="CONFERÊNCIA_(2)"/>
      <sheetName val="001PLA_E_002P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lha Contrato"/>
      <sheetName val="estudo"/>
      <sheetName val="CONTRATO"/>
      <sheetName val="CONFERÊNCIA"/>
      <sheetName val="CONFERÊNCIA (2)"/>
      <sheetName val="001PLA E 002PLA"/>
      <sheetName val="erros1"/>
      <sheetName val="SERVIÇOS"/>
      <sheetName val="MATERIAIS"/>
      <sheetName val="ERP-PREÇOS"/>
      <sheetName val="EXCEL-ERP"/>
      <sheetName val="002PLA"/>
      <sheetName val="CONFERÊNCIA (3)"/>
      <sheetName val="CONFERÊNCIAS"/>
      <sheetName val="Planilha_Contrato"/>
      <sheetName val="CONFERÊNCIA_(2)"/>
      <sheetName val="001PLA_E_002PLA"/>
      <sheetName val="CONFERÊNCIA_(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Ç"/>
      <sheetName val="TABELA"/>
      <sheetName val="COMP"/>
      <sheetName val="COMPINST"/>
      <sheetName val="CRON"/>
      <sheetName val="BDI"/>
      <sheetName val="ENCSOC_87,01"/>
    </sheetNames>
    <sheetDataSet>
      <sheetData sheetId="0" refreshError="1"/>
      <sheetData sheetId="1">
        <row r="13">
          <cell r="B13" t="str">
            <v>C3427</v>
          </cell>
        </row>
      </sheetData>
      <sheetData sheetId="2">
        <row r="1">
          <cell r="R1">
            <v>51</v>
          </cell>
          <cell r="V1">
            <v>60</v>
          </cell>
          <cell r="AB1">
            <v>9.5</v>
          </cell>
          <cell r="AH1">
            <v>7.2</v>
          </cell>
        </row>
        <row r="2">
          <cell r="V2">
            <v>0.41</v>
          </cell>
          <cell r="AD2">
            <v>1.85</v>
          </cell>
          <cell r="AH2">
            <v>4.88</v>
          </cell>
        </row>
        <row r="3">
          <cell r="N3">
            <v>0.99399999999999999</v>
          </cell>
          <cell r="X3">
            <v>14.4</v>
          </cell>
          <cell r="AH3">
            <v>5.6</v>
          </cell>
        </row>
      </sheetData>
      <sheetData sheetId="3">
        <row r="1">
          <cell r="P1">
            <v>1.2999999999999999E-2</v>
          </cell>
        </row>
        <row r="2">
          <cell r="P2">
            <v>0.86009999999999998</v>
          </cell>
          <cell r="R2">
            <v>0.01</v>
          </cell>
        </row>
      </sheetData>
      <sheetData sheetId="4" refreshError="1"/>
      <sheetData sheetId="5" refreshError="1"/>
      <sheetData sheetId="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LÓGICA"/>
      <sheetName val="ORÇ SINTÉTICO"/>
      <sheetName val="MEMO CALC QUANT GERAL"/>
      <sheetName val="M. CÁLC CABOS-ELETROD-ESCAV"/>
      <sheetName val="M. CÁLC CABOS-ELETROD-ESCAV CFT"/>
      <sheetName val="CURVA ABC"/>
      <sheetName val="CRONOGRAMA F-F"/>
      <sheetName val="COMPOSIÇÕES MÃO DE OBRA"/>
      <sheetName val="COMPOSIÇÕES SERV."/>
      <sheetName val="BDI"/>
      <sheetName val="ENCARGOS SOCIAIS"/>
    </sheetNames>
    <sheetDataSet>
      <sheetData sheetId="0"/>
      <sheetData sheetId="1">
        <row r="1">
          <cell r="D1" t="str">
            <v>PREFEITURA MUNICIPAL DE HORIZONTE</v>
          </cell>
        </row>
      </sheetData>
      <sheetData sheetId="2"/>
      <sheetData sheetId="3"/>
      <sheetData sheetId="4"/>
      <sheetData sheetId="5"/>
      <sheetData sheetId="6"/>
      <sheetData sheetId="7">
        <row r="24">
          <cell r="H24">
            <v>18.759999999999998</v>
          </cell>
        </row>
        <row r="39">
          <cell r="H39">
            <v>14.820000000000002</v>
          </cell>
        </row>
      </sheetData>
      <sheetData sheetId="8"/>
      <sheetData sheetId="9">
        <row r="26">
          <cell r="C26">
            <v>0.25214999999999999</v>
          </cell>
        </row>
      </sheetData>
      <sheetData sheetId="1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marks"/>
      <sheetName val="EPC Costs"/>
      <sheetName val="Assume"/>
      <sheetName val="Drawdn"/>
      <sheetName val="Cash"/>
      <sheetName val="Detail"/>
      <sheetName val="EPEnergy"/>
      <sheetName val="Loans in US$"/>
      <sheetName val="Loans in R$"/>
      <sheetName val="Debt"/>
      <sheetName val="Plan1"/>
      <sheetName val="ProjBal"/>
      <sheetName val="USBal"/>
      <sheetName val="Price Curve"/>
      <sheetName val="Sensitiviy"/>
      <sheetName val="Macros"/>
      <sheetName val="Module1"/>
      <sheetName val="Module2"/>
      <sheetName val="Module3"/>
      <sheetName val="TURM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QQ"/>
      <sheetName val="ORÇAMENTO"/>
      <sheetName val="OAC"/>
      <sheetName val="DRENAGEM"/>
      <sheetName val="MOBILIZAÇÃO"/>
      <sheetName val="DEMONSTRATIVO PAV."/>
      <sheetName val="COMPOSIÇÃO REMANEJAMENTO PLACA"/>
      <sheetName val="OAE"/>
      <sheetName val="Plan1"/>
      <sheetName val="Plan2"/>
      <sheetName val="Plan3"/>
      <sheetName val="Plan4"/>
      <sheetName val="Plan5"/>
      <sheetName val="QUADRO DE QUANTIDADES"/>
      <sheetName val="Plan6 (2)"/>
      <sheetName val="Plan6"/>
      <sheetName val="Plan7"/>
      <sheetName val="Plan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0">
          <cell r="B10" t="str">
            <v>INSUMO</v>
          </cell>
          <cell r="C10" t="str">
            <v>DESCRICAO</v>
          </cell>
          <cell r="D10" t="str">
            <v>UNID</v>
          </cell>
          <cell r="E10" t="str">
            <v>CUSTO UNITÁRIO</v>
          </cell>
        </row>
        <row r="11">
          <cell r="B11" t="str">
            <v>SERVICOS PRELIMINARES</v>
          </cell>
          <cell r="C11">
            <v>0</v>
          </cell>
          <cell r="D11">
            <v>0</v>
          </cell>
          <cell r="E11">
            <v>68536.89</v>
          </cell>
        </row>
        <row r="12">
          <cell r="B12" t="str">
            <v>CADASTRO</v>
          </cell>
          <cell r="C12">
            <v>0</v>
          </cell>
          <cell r="D12">
            <v>0</v>
          </cell>
          <cell r="E12">
            <v>168.08</v>
          </cell>
        </row>
        <row r="13">
          <cell r="B13" t="str">
            <v>C0580</v>
          </cell>
          <cell r="C13" t="str">
            <v>CADASTRO DE ADUTORA</v>
          </cell>
          <cell r="D13" t="str">
            <v>M</v>
          </cell>
          <cell r="E13">
            <v>1</v>
          </cell>
        </row>
        <row r="14">
          <cell r="B14" t="str">
            <v>C0581</v>
          </cell>
          <cell r="C14" t="str">
            <v>CADASTRO DE LIGAÇÃO</v>
          </cell>
          <cell r="D14" t="str">
            <v>UN</v>
          </cell>
          <cell r="E14">
            <v>2.14</v>
          </cell>
        </row>
        <row r="15">
          <cell r="B15" t="str">
            <v>C0582</v>
          </cell>
          <cell r="C15" t="str">
            <v>CADASTRO DE OBRAS LOCALIZADAS</v>
          </cell>
          <cell r="D15" t="str">
            <v>M2</v>
          </cell>
          <cell r="E15">
            <v>29.45</v>
          </cell>
        </row>
        <row r="16">
          <cell r="B16" t="str">
            <v>C0583</v>
          </cell>
          <cell r="C16" t="str">
            <v>CADASTRO DE REDE DE ÁGUA (MEIO MAGNÉTICO)</v>
          </cell>
          <cell r="D16" t="str">
            <v>M</v>
          </cell>
          <cell r="E16">
            <v>0.89</v>
          </cell>
        </row>
        <row r="17">
          <cell r="B17" t="str">
            <v>C0584</v>
          </cell>
          <cell r="C17" t="str">
            <v>CADASTRO DE REDE DE ESGOTO/EMISSÁRIO/DRENAGEM (MEIO MAGNÉTICO)</v>
          </cell>
          <cell r="D17" t="str">
            <v>M</v>
          </cell>
          <cell r="E17">
            <v>1.27</v>
          </cell>
        </row>
        <row r="18">
          <cell r="B18" t="str">
            <v>C3959</v>
          </cell>
          <cell r="C18" t="str">
            <v>CADASTRO E AVALIAÇÃO DE IMÓVEIS</v>
          </cell>
          <cell r="D18" t="str">
            <v>UT</v>
          </cell>
          <cell r="E18">
            <v>26.93</v>
          </cell>
        </row>
        <row r="19">
          <cell r="B19" t="str">
            <v>C3427</v>
          </cell>
          <cell r="C19" t="str">
            <v>CADASTRO OPERACIONAL DE CLIENTE CAPITAL - PADRÃO</v>
          </cell>
          <cell r="D19" t="str">
            <v>IMÓVEL</v>
          </cell>
          <cell r="E19">
            <v>6.85</v>
          </cell>
        </row>
        <row r="20">
          <cell r="B20" t="str">
            <v>C3428</v>
          </cell>
          <cell r="C20" t="str">
            <v>CADASTRO OPERACIONAL DE CLIENTE INTERIOR - PADRÃO</v>
          </cell>
          <cell r="D20" t="str">
            <v>IMÓVEL</v>
          </cell>
          <cell r="E20">
            <v>6.04</v>
          </cell>
        </row>
        <row r="21">
          <cell r="B21" t="str">
            <v>C4579</v>
          </cell>
          <cell r="C21" t="str">
            <v>CENSO DE CAMPO - CAPITAL</v>
          </cell>
          <cell r="D21" t="str">
            <v>IMÓVEL</v>
          </cell>
          <cell r="E21">
            <v>5.0599999999999996</v>
          </cell>
        </row>
        <row r="22">
          <cell r="B22" t="str">
            <v>C4580</v>
          </cell>
          <cell r="C22" t="str">
            <v>CENSO DE CAMPO - INTERIOR</v>
          </cell>
          <cell r="D22" t="str">
            <v>IMÓVEL</v>
          </cell>
          <cell r="E22">
            <v>6.07</v>
          </cell>
        </row>
        <row r="23">
          <cell r="B23" t="str">
            <v>C4581</v>
          </cell>
          <cell r="C23" t="str">
            <v>SERVIÇO DE OBTENÇÃO / ATUALIZAÇÃO DE PLANTA EM CAMPO MEIO DIGITAL</v>
          </cell>
          <cell r="D23" t="str">
            <v>QUADRA</v>
          </cell>
          <cell r="E23">
            <v>48.17</v>
          </cell>
        </row>
        <row r="24">
          <cell r="B24" t="str">
            <v>C4582</v>
          </cell>
          <cell r="C24" t="str">
            <v>SERVIÇO DE OBTENÇÃO / ATUALIZAÇÃO DE QUADRAS (OVERLAYS)</v>
          </cell>
          <cell r="D24" t="str">
            <v>QUADRA</v>
          </cell>
          <cell r="E24">
            <v>34.24</v>
          </cell>
        </row>
        <row r="25">
          <cell r="B25" t="str">
            <v>SONDAGENS</v>
          </cell>
          <cell r="C25">
            <v>0</v>
          </cell>
          <cell r="D25">
            <v>0</v>
          </cell>
          <cell r="E25">
            <v>4019.21</v>
          </cell>
        </row>
        <row r="26">
          <cell r="B26" t="str">
            <v>C2820</v>
          </cell>
          <cell r="C26" t="str">
            <v>EXECUÇÃO DE SONDAGEM ELÉTRICA VERTICAL AB/2 ATÉ 150m - SEV</v>
          </cell>
          <cell r="D26" t="str">
            <v>UN</v>
          </cell>
          <cell r="E26">
            <v>348.27</v>
          </cell>
        </row>
        <row r="27">
          <cell r="B27" t="str">
            <v>C2818</v>
          </cell>
          <cell r="C27" t="str">
            <v>EXECUÇÃO DE SONDAGEM ELÉTRICA VERTICAL AB/2 &gt;150m a 500m-SEV</v>
          </cell>
          <cell r="D27" t="str">
            <v>UN</v>
          </cell>
          <cell r="E27">
            <v>443.34</v>
          </cell>
        </row>
        <row r="28">
          <cell r="B28" t="str">
            <v>C2819</v>
          </cell>
          <cell r="C28" t="str">
            <v>EXECUÇÃO DE SONDAGEM ELÉTRICA VERTICAL AB/2 &gt;500m - SEV</v>
          </cell>
          <cell r="D28" t="str">
            <v>UN</v>
          </cell>
          <cell r="E28">
            <v>566.36</v>
          </cell>
        </row>
        <row r="29">
          <cell r="B29" t="str">
            <v>C2833</v>
          </cell>
          <cell r="C29" t="str">
            <v>FOTOGEOLOGIA</v>
          </cell>
          <cell r="D29" t="str">
            <v>UN</v>
          </cell>
          <cell r="E29">
            <v>270.79000000000002</v>
          </cell>
        </row>
        <row r="30">
          <cell r="B30" t="str">
            <v>C0053</v>
          </cell>
          <cell r="C30" t="str">
            <v>LEVANTAMENTO BATIMÉTRICO</v>
          </cell>
          <cell r="D30" t="str">
            <v>M2</v>
          </cell>
          <cell r="E30">
            <v>0.44</v>
          </cell>
        </row>
        <row r="31">
          <cell r="B31" t="str">
            <v>C2937</v>
          </cell>
          <cell r="C31" t="str">
            <v>RELATÓRIO FINAL DE SONDAGEM</v>
          </cell>
          <cell r="D31" t="str">
            <v>UN</v>
          </cell>
          <cell r="E31">
            <v>812.37</v>
          </cell>
        </row>
        <row r="32">
          <cell r="B32" t="str">
            <v>C0333</v>
          </cell>
          <cell r="C32" t="str">
            <v>SERVIÇOS DE SONDAGEM GEOTÉCNICA MISTA EM ROCHA</v>
          </cell>
          <cell r="D32" t="str">
            <v>M</v>
          </cell>
          <cell r="E32">
            <v>981.33</v>
          </cell>
        </row>
        <row r="33">
          <cell r="B33" t="str">
            <v>C0143</v>
          </cell>
          <cell r="C33" t="str">
            <v>SERVIÇOS DE SONDAGEM GEOTÉCNICA MISTA EM SOLOS</v>
          </cell>
          <cell r="D33" t="str">
            <v>M</v>
          </cell>
          <cell r="E33">
            <v>235.12</v>
          </cell>
        </row>
        <row r="34">
          <cell r="B34" t="str">
            <v>C2290</v>
          </cell>
          <cell r="C34" t="str">
            <v>SONDAGEM  À PERCUSSÃO P/RECONHECIMENTO DO SUBSOLO</v>
          </cell>
          <cell r="D34" t="str">
            <v>M</v>
          </cell>
          <cell r="E34">
            <v>54.52</v>
          </cell>
        </row>
        <row r="35">
          <cell r="B35" t="str">
            <v>C3955</v>
          </cell>
          <cell r="C35" t="str">
            <v>SONDAGEM ROTATIVA P/ RECONHECIMENTO DO SUBSOLO</v>
          </cell>
          <cell r="D35" t="str">
            <v>M</v>
          </cell>
          <cell r="E35">
            <v>306.67</v>
          </cell>
        </row>
        <row r="36">
          <cell r="B36" t="str">
            <v>PROJETOS</v>
          </cell>
          <cell r="C36">
            <v>0</v>
          </cell>
          <cell r="D36">
            <v>0</v>
          </cell>
          <cell r="E36">
            <v>149.33000000000001</v>
          </cell>
        </row>
        <row r="37">
          <cell r="B37" t="str">
            <v>C3507</v>
          </cell>
          <cell r="C37" t="str">
            <v>ELABORAÇÃO DE PROJETO DE CÁLCULO ESTRUTURAL (RESERVATÓRIO ELEVADO)</v>
          </cell>
          <cell r="D37" t="str">
            <v>M2xARF</v>
          </cell>
          <cell r="E37">
            <v>28.8</v>
          </cell>
        </row>
        <row r="38">
          <cell r="B38" t="str">
            <v>C3508</v>
          </cell>
          <cell r="C38" t="str">
            <v>ELABORAÇÃO DE PROJETO DE CÁLCULO ESTRUTURAL (RESERVATÓRIO APOIADO, ELEVATÓRIA E  CAIXA DE AREIA)</v>
          </cell>
          <cell r="D38" t="str">
            <v>M2xARF</v>
          </cell>
          <cell r="E38">
            <v>12.81</v>
          </cell>
        </row>
        <row r="39">
          <cell r="B39">
            <v>0</v>
          </cell>
          <cell r="C39">
            <v>0</v>
          </cell>
          <cell r="D39">
            <v>0</v>
          </cell>
          <cell r="E39">
            <v>0</v>
          </cell>
        </row>
        <row r="40">
          <cell r="B40" t="str">
            <v>C4617</v>
          </cell>
          <cell r="C40" t="str">
            <v>ELABORAÇÃO DE PROJETOS BÁSICOS DE ENGENHARIA</v>
          </cell>
          <cell r="D40" t="str">
            <v>UT</v>
          </cell>
          <cell r="E40">
            <v>26.93</v>
          </cell>
        </row>
        <row r="41">
          <cell r="B41" t="str">
            <v>C4584</v>
          </cell>
          <cell r="C41" t="str">
            <v>ELABORAÇÃO DE PROJETOS EXECUTIVOS DE ENGENHARIA</v>
          </cell>
          <cell r="D41" t="str">
            <v>UT</v>
          </cell>
          <cell r="E41">
            <v>26.93</v>
          </cell>
        </row>
        <row r="42">
          <cell r="B42" t="str">
            <v>C3956</v>
          </cell>
          <cell r="C42" t="str">
            <v>ELABORAÇÃO DE RELATÓRIO DE ESTUDO DE IMPACTO AMBIENTAL</v>
          </cell>
          <cell r="D42" t="str">
            <v>UT</v>
          </cell>
          <cell r="E42">
            <v>26.93</v>
          </cell>
        </row>
        <row r="43">
          <cell r="B43" t="str">
            <v>C1083</v>
          </cell>
          <cell r="C43" t="str">
            <v>ELABORAÇÃO DE RELATÓRIO "AS BUILT"</v>
          </cell>
          <cell r="D43" t="str">
            <v>UT</v>
          </cell>
          <cell r="E43">
            <v>26.93</v>
          </cell>
        </row>
        <row r="44">
          <cell r="B44" t="str">
            <v>PREPARAÇÃO DO TERRENO</v>
          </cell>
          <cell r="C44">
            <v>0</v>
          </cell>
          <cell r="D44">
            <v>0</v>
          </cell>
          <cell r="E44">
            <v>222.02</v>
          </cell>
        </row>
        <row r="45">
          <cell r="B45" t="str">
            <v>C0927</v>
          </cell>
          <cell r="C45" t="str">
            <v>CORTE DE CAPOEIRA FINA A FOICE</v>
          </cell>
          <cell r="D45" t="str">
            <v>M2</v>
          </cell>
          <cell r="E45">
            <v>0.71</v>
          </cell>
        </row>
        <row r="46">
          <cell r="B46" t="str">
            <v>C2102</v>
          </cell>
          <cell r="C46" t="str">
            <v>RASPAGEM E LIMPEZA DO TERRENO</v>
          </cell>
          <cell r="D46" t="str">
            <v>M2</v>
          </cell>
          <cell r="E46">
            <v>2.2799999999999998</v>
          </cell>
        </row>
        <row r="47">
          <cell r="B47" t="str">
            <v>C2204</v>
          </cell>
          <cell r="C47" t="str">
            <v>RETIRADA DE ÁRVORES</v>
          </cell>
          <cell r="D47" t="str">
            <v>UN</v>
          </cell>
          <cell r="E47">
            <v>219.03</v>
          </cell>
        </row>
        <row r="48">
          <cell r="B48" t="str">
            <v>CONSTRUÇÃO DO CANTEIRO DA OBRA</v>
          </cell>
          <cell r="C48">
            <v>0</v>
          </cell>
          <cell r="D48">
            <v>0</v>
          </cell>
          <cell r="E48">
            <v>60316.23</v>
          </cell>
        </row>
        <row r="49">
          <cell r="B49" t="str">
            <v>C0002</v>
          </cell>
          <cell r="C49" t="str">
            <v>ABRIGO PROVISÓRIO C/1 PAVIMENTO P/ALOJAMENTO E DEPÓSITO</v>
          </cell>
          <cell r="D49" t="str">
            <v>M2</v>
          </cell>
          <cell r="E49">
            <v>585.87</v>
          </cell>
        </row>
        <row r="50">
          <cell r="B50" t="str">
            <v>C0003</v>
          </cell>
          <cell r="C50" t="str">
            <v>ABRIGO PROVISÓRIO C/2 PAVIMENTOS P/ALOJAMENTO E DEPÓSITO</v>
          </cell>
          <cell r="D50" t="str">
            <v>M2</v>
          </cell>
          <cell r="E50">
            <v>544.46</v>
          </cell>
        </row>
        <row r="51">
          <cell r="B51" t="str">
            <v>C0043</v>
          </cell>
          <cell r="C51" t="str">
            <v>ALOJAMENTO</v>
          </cell>
          <cell r="D51" t="str">
            <v>M2</v>
          </cell>
          <cell r="E51">
            <v>181.08</v>
          </cell>
        </row>
        <row r="52">
          <cell r="B52" t="str">
            <v>C0369</v>
          </cell>
          <cell r="C52" t="str">
            <v>BARRACÃO ABERTO</v>
          </cell>
          <cell r="D52" t="str">
            <v>M2</v>
          </cell>
          <cell r="E52">
            <v>93.45</v>
          </cell>
        </row>
        <row r="53">
          <cell r="B53" t="str">
            <v>C0370</v>
          </cell>
          <cell r="C53" t="str">
            <v>BARRACÃO PARA ESCRITÓRIO TIPO A1</v>
          </cell>
          <cell r="D53" t="str">
            <v>UN</v>
          </cell>
          <cell r="E53">
            <v>3766.22</v>
          </cell>
        </row>
        <row r="54">
          <cell r="B54" t="str">
            <v>C0371</v>
          </cell>
          <cell r="C54" t="str">
            <v>BARRACÃO PARA ESCRITÓRIO TIPO A2</v>
          </cell>
          <cell r="D54" t="str">
            <v>UN</v>
          </cell>
          <cell r="E54">
            <v>6325.17</v>
          </cell>
        </row>
        <row r="55">
          <cell r="B55" t="str">
            <v>C0372</v>
          </cell>
          <cell r="C55" t="str">
            <v>BARRACÃO PARA ESCRITÓRIO TIPO A3</v>
          </cell>
          <cell r="D55" t="str">
            <v>UN</v>
          </cell>
          <cell r="E55">
            <v>9893.31</v>
          </cell>
        </row>
        <row r="56">
          <cell r="B56" t="str">
            <v>C0373</v>
          </cell>
          <cell r="C56" t="str">
            <v>BARRACÃO PARA ESCRITÓRIO TIPO A4</v>
          </cell>
          <cell r="D56" t="str">
            <v>UN</v>
          </cell>
          <cell r="E56">
            <v>13537.39</v>
          </cell>
        </row>
        <row r="57">
          <cell r="B57" t="str">
            <v>C0374</v>
          </cell>
          <cell r="C57" t="str">
            <v>BARRACÃO PARA ESCRITÓRIO TIPO A5</v>
          </cell>
          <cell r="D57" t="str">
            <v>UN</v>
          </cell>
          <cell r="E57">
            <v>18437.04</v>
          </cell>
        </row>
        <row r="58">
          <cell r="B58" t="str">
            <v>C2831</v>
          </cell>
          <cell r="C58" t="str">
            <v>FOSSA SUMIDOURO PARA BARRACÃO</v>
          </cell>
          <cell r="D58" t="str">
            <v>UN</v>
          </cell>
          <cell r="E58">
            <v>1459.01</v>
          </cell>
        </row>
        <row r="59">
          <cell r="B59" t="str">
            <v>C2851</v>
          </cell>
          <cell r="C59" t="str">
            <v>INSTALAÇÕES PROVISÓRIAS DE ÁGUA</v>
          </cell>
          <cell r="D59" t="str">
            <v>UN</v>
          </cell>
          <cell r="E59">
            <v>901.58</v>
          </cell>
        </row>
        <row r="60">
          <cell r="B60" t="str">
            <v>C2849</v>
          </cell>
          <cell r="C60" t="str">
            <v>INSTALAÇÕES PROVISÓRIAS DE ESGOTO</v>
          </cell>
          <cell r="D60" t="str">
            <v>UN</v>
          </cell>
          <cell r="E60">
            <v>206</v>
          </cell>
        </row>
        <row r="61">
          <cell r="B61" t="str">
            <v>C2850</v>
          </cell>
          <cell r="C61" t="str">
            <v>INSTALAÇÕES PROVISÓRIAS DE LUZ , FORÇA,TELEFONE E LÓGICA</v>
          </cell>
          <cell r="D61" t="str">
            <v>UN</v>
          </cell>
          <cell r="E61">
            <v>1510.9</v>
          </cell>
        </row>
        <row r="62">
          <cell r="B62" t="str">
            <v>C1622</v>
          </cell>
          <cell r="C62" t="str">
            <v>LIGAÇÃO PROVISÓRIA DE ÁGUA E SANITÁRIO</v>
          </cell>
          <cell r="D62" t="str">
            <v>UN</v>
          </cell>
          <cell r="E62">
            <v>1778.22</v>
          </cell>
        </row>
        <row r="63">
          <cell r="B63" t="str">
            <v>C1794</v>
          </cell>
          <cell r="C63" t="str">
            <v>MOBILIZAÇÃO E DESMOBILIZAÇÃO DE EQUIPAMENTOS EM CAMINHÃO EQUIPADO C/ GUINDASTE</v>
          </cell>
          <cell r="D63" t="str">
            <v>KM</v>
          </cell>
          <cell r="E63">
            <v>3.92</v>
          </cell>
        </row>
        <row r="64">
          <cell r="B64">
            <v>0</v>
          </cell>
          <cell r="C64">
            <v>0</v>
          </cell>
          <cell r="D64">
            <v>0</v>
          </cell>
          <cell r="E64">
            <v>0</v>
          </cell>
        </row>
        <row r="65">
          <cell r="B65" t="str">
            <v>C3375</v>
          </cell>
          <cell r="C65" t="str">
            <v>MOBILIZAÇÃO E DESMOBILIZAÇÃO DE EQUIPAMENTOS EM CAVALO MECÂNICO C/ PRANCHA DE 3 EIXOS</v>
          </cell>
          <cell r="D65" t="str">
            <v>KM</v>
          </cell>
          <cell r="E65">
            <v>5.36</v>
          </cell>
        </row>
        <row r="66">
          <cell r="B66">
            <v>0</v>
          </cell>
          <cell r="C66">
            <v>0</v>
          </cell>
          <cell r="D66">
            <v>0</v>
          </cell>
          <cell r="E66">
            <v>0</v>
          </cell>
        </row>
        <row r="67">
          <cell r="B67" t="str">
            <v>C4541</v>
          </cell>
          <cell r="C67" t="str">
            <v>PLACA PADRÃO DE OBRA, TIPO BANNER</v>
          </cell>
          <cell r="D67" t="str">
            <v>M2</v>
          </cell>
          <cell r="E67">
            <v>231.43</v>
          </cell>
        </row>
        <row r="68">
          <cell r="B68" t="str">
            <v>C1937</v>
          </cell>
          <cell r="C68" t="str">
            <v>PLACAS PADRÃO DE OBRA</v>
          </cell>
          <cell r="D68" t="str">
            <v>M2</v>
          </cell>
          <cell r="E68">
            <v>128.31</v>
          </cell>
        </row>
        <row r="69">
          <cell r="B69" t="str">
            <v>C2936</v>
          </cell>
          <cell r="C69" t="str">
            <v>REFEITÓRIOS</v>
          </cell>
          <cell r="D69" t="str">
            <v>M2</v>
          </cell>
          <cell r="E69">
            <v>197.64</v>
          </cell>
        </row>
        <row r="70">
          <cell r="B70" t="str">
            <v>C2946</v>
          </cell>
          <cell r="C70" t="str">
            <v>SANITÁRIOS E CHUVEIROS</v>
          </cell>
          <cell r="D70" t="str">
            <v>M2</v>
          </cell>
          <cell r="E70">
            <v>149.29</v>
          </cell>
        </row>
        <row r="71">
          <cell r="B71" t="str">
            <v>C2316</v>
          </cell>
          <cell r="C71" t="str">
            <v>TAPUME DE CHAPA DE MADEIRA COMPENSADA E= 6mm C/ABERTURA E PORTÃO</v>
          </cell>
          <cell r="D71" t="str">
            <v>M2</v>
          </cell>
          <cell r="E71">
            <v>79.459999999999994</v>
          </cell>
        </row>
        <row r="72">
          <cell r="B72" t="str">
            <v>C3974</v>
          </cell>
          <cell r="C72" t="str">
            <v>TAPUME DE ESTRUTURA DE MADEIRA C/ FECHAMENTO EM CHAPA DE AÇO GALVANIZADO DE 0,3 mm e ALTURA DE 2 M</v>
          </cell>
          <cell r="D72" t="str">
            <v>M2</v>
          </cell>
          <cell r="E72">
            <v>140.47</v>
          </cell>
        </row>
        <row r="73">
          <cell r="B73">
            <v>0</v>
          </cell>
          <cell r="C73">
            <v>0</v>
          </cell>
          <cell r="D73">
            <v>0</v>
          </cell>
          <cell r="E73">
            <v>0</v>
          </cell>
        </row>
        <row r="74">
          <cell r="B74" t="str">
            <v>C2317</v>
          </cell>
          <cell r="C74" t="str">
            <v>TAPUME DE TÁBUAS DE 3.ª C/ABERTURA E PORTÃO</v>
          </cell>
          <cell r="D74" t="str">
            <v>M2</v>
          </cell>
          <cell r="E74">
            <v>86.58</v>
          </cell>
        </row>
        <row r="75">
          <cell r="B75" t="str">
            <v>C2318</v>
          </cell>
          <cell r="C75" t="str">
            <v>TAPUME DE TÁBUAS DE 3.ª SOBREPOSTAS</v>
          </cell>
          <cell r="D75" t="str">
            <v>M2</v>
          </cell>
          <cell r="E75">
            <v>74.09</v>
          </cell>
        </row>
        <row r="76">
          <cell r="B76" t="str">
            <v>LOCAÇÃO DA OBRA</v>
          </cell>
          <cell r="C76">
            <v>0</v>
          </cell>
          <cell r="D76">
            <v>0</v>
          </cell>
          <cell r="E76">
            <v>566.95000000000005</v>
          </cell>
        </row>
        <row r="77">
          <cell r="B77" t="str">
            <v>C1630</v>
          </cell>
          <cell r="C77" t="str">
            <v>LOCAÇÃO DA OBRA - EXECUÇÃO DE GABARITO</v>
          </cell>
          <cell r="D77" t="str">
            <v>M2</v>
          </cell>
          <cell r="E77">
            <v>4.12</v>
          </cell>
        </row>
        <row r="78">
          <cell r="B78" t="str">
            <v>C2872</v>
          </cell>
          <cell r="C78" t="str">
            <v>LOCAÇÃO DA OBRA COM AUXÍLIO TOPOGRÁFICO (ÁREA &gt;5000 M2)</v>
          </cell>
          <cell r="D78" t="str">
            <v>HA</v>
          </cell>
          <cell r="E78">
            <v>554.49</v>
          </cell>
        </row>
        <row r="79">
          <cell r="B79" t="str">
            <v>C2873</v>
          </cell>
          <cell r="C79" t="str">
            <v>LOCAÇÃO DA OBRA COM AUXÍLIO TOPOGRÁFICO (ÁREA ATÉ 5000 M2)</v>
          </cell>
          <cell r="D79" t="str">
            <v>M2</v>
          </cell>
          <cell r="E79">
            <v>0.28999999999999998</v>
          </cell>
        </row>
        <row r="80">
          <cell r="B80" t="str">
            <v>C2874</v>
          </cell>
          <cell r="C80" t="str">
            <v>LOCAÇÃO DE REDE DE ÁGUA</v>
          </cell>
          <cell r="D80" t="str">
            <v>M</v>
          </cell>
          <cell r="E80">
            <v>0.17</v>
          </cell>
        </row>
        <row r="81">
          <cell r="B81" t="str">
            <v>C0774</v>
          </cell>
          <cell r="C81" t="str">
            <v>LOCAÇÃO DE OBRAS EM MAR</v>
          </cell>
          <cell r="D81" t="str">
            <v>M2</v>
          </cell>
          <cell r="E81">
            <v>0.44</v>
          </cell>
        </row>
        <row r="82">
          <cell r="B82" t="str">
            <v>C0775</v>
          </cell>
          <cell r="C82" t="str">
            <v>LOCAÇÃO DE JAZIDAS EM MAR</v>
          </cell>
          <cell r="D82" t="str">
            <v>M2</v>
          </cell>
          <cell r="E82">
            <v>0.51</v>
          </cell>
        </row>
        <row r="83">
          <cell r="B83" t="str">
            <v>C2875</v>
          </cell>
          <cell r="C83" t="str">
            <v>LOCAÇÃO E NIVELAMENTO DE ADUTORA</v>
          </cell>
          <cell r="D83" t="str">
            <v>M</v>
          </cell>
          <cell r="E83">
            <v>1.69</v>
          </cell>
        </row>
        <row r="84">
          <cell r="B84" t="str">
            <v>C2876</v>
          </cell>
          <cell r="C84" t="str">
            <v>LOCAÇÃO E NIVELAMENTO DE REDE DE ESGOTO/EMISSÁRIO/DRENAGEM</v>
          </cell>
          <cell r="D84" t="str">
            <v>M</v>
          </cell>
          <cell r="E84">
            <v>2.2999999999999998</v>
          </cell>
        </row>
        <row r="85">
          <cell r="B85" t="str">
            <v>C3528</v>
          </cell>
          <cell r="C85" t="str">
            <v>MUTIRÃO MISTO - LOCAÇÃO DA OBRA - EXECUÇÃO DE GABARITO</v>
          </cell>
          <cell r="D85" t="str">
            <v>M2</v>
          </cell>
          <cell r="E85">
            <v>2.93</v>
          </cell>
        </row>
        <row r="86">
          <cell r="B86" t="str">
            <v>DEMOLIÇÕES E RETIRADAS</v>
          </cell>
          <cell r="C86">
            <v>0</v>
          </cell>
          <cell r="D86">
            <v>0</v>
          </cell>
          <cell r="E86">
            <v>2784.7</v>
          </cell>
        </row>
        <row r="87">
          <cell r="B87" t="str">
            <v>C2992</v>
          </cell>
          <cell r="C87" t="str">
            <v>DEMOLIÇÃO DE ALVENARIA DE PEDRA COM REMOÇÃO LATERAL</v>
          </cell>
          <cell r="D87" t="str">
            <v>M3</v>
          </cell>
          <cell r="E87">
            <v>93.41</v>
          </cell>
        </row>
        <row r="88">
          <cell r="B88" t="str">
            <v>C1042</v>
          </cell>
          <cell r="C88" t="str">
            <v>DEMOLIÇÃO DE ALVENARIA DE TIJOLOS  C/ REAPROVEITAMENTO</v>
          </cell>
          <cell r="D88" t="str">
            <v>M3</v>
          </cell>
          <cell r="E88">
            <v>62.84</v>
          </cell>
        </row>
        <row r="89">
          <cell r="B89" t="str">
            <v>C1043</v>
          </cell>
          <cell r="C89" t="str">
            <v>DEMOLIÇÃO DE ALVENARIA DE TIJOLOS S/ REAPROVEITAMENTO</v>
          </cell>
          <cell r="D89" t="str">
            <v>M3</v>
          </cell>
          <cell r="E89">
            <v>31.42</v>
          </cell>
        </row>
        <row r="90">
          <cell r="B90" t="str">
            <v>C1044</v>
          </cell>
          <cell r="C90" t="str">
            <v>DEMOLIÇÃO DE CALHAS</v>
          </cell>
          <cell r="D90" t="str">
            <v>M</v>
          </cell>
          <cell r="E90">
            <v>11.82</v>
          </cell>
        </row>
        <row r="91">
          <cell r="B91" t="str">
            <v>C1045</v>
          </cell>
          <cell r="C91" t="str">
            <v>DEMOLIÇÃO DE COBERTURA C/TELHAS CERÂMICAS</v>
          </cell>
          <cell r="D91" t="str">
            <v>M2</v>
          </cell>
          <cell r="E91">
            <v>6.28</v>
          </cell>
        </row>
        <row r="92">
          <cell r="B92" t="str">
            <v>C1046</v>
          </cell>
          <cell r="C92" t="str">
            <v>DEMOLIÇÃO DE COBERTURA C/TELHAS ONDULADAS DE FIBROCIMENTO</v>
          </cell>
          <cell r="D92" t="str">
            <v>M2</v>
          </cell>
          <cell r="E92">
            <v>2.62</v>
          </cell>
        </row>
        <row r="93">
          <cell r="B93" t="str">
            <v>C1047</v>
          </cell>
          <cell r="C93" t="str">
            <v>DEMOLIÇÃO DE COBOGÓS</v>
          </cell>
          <cell r="D93" t="str">
            <v>M2</v>
          </cell>
          <cell r="E93">
            <v>17.73</v>
          </cell>
        </row>
        <row r="94">
          <cell r="B94" t="str">
            <v>C1048</v>
          </cell>
          <cell r="C94" t="str">
            <v>DEMOLIÇÃO DE CONCRETO ARMADO C/MARTELETE PNEUMÁTICO</v>
          </cell>
          <cell r="D94" t="str">
            <v>M3</v>
          </cell>
          <cell r="E94">
            <v>359.37</v>
          </cell>
        </row>
        <row r="95">
          <cell r="B95" t="str">
            <v>C1049</v>
          </cell>
          <cell r="C95" t="str">
            <v>DEMOLIÇÃO DE CONCRETO SIMPLES</v>
          </cell>
          <cell r="D95" t="str">
            <v>M3</v>
          </cell>
          <cell r="E95">
            <v>136.13999999999999</v>
          </cell>
        </row>
        <row r="96">
          <cell r="B96" t="str">
            <v>C1058</v>
          </cell>
          <cell r="C96" t="str">
            <v>DEMOLIÇÃO DE DEGRAUS DE PEDRA</v>
          </cell>
          <cell r="D96" t="str">
            <v>M</v>
          </cell>
          <cell r="E96">
            <v>16.760000000000002</v>
          </cell>
        </row>
        <row r="97">
          <cell r="B97" t="str">
            <v>C1050</v>
          </cell>
          <cell r="C97" t="str">
            <v>DEMOLIÇÃO DE DIVISÓRIA LEVE</v>
          </cell>
          <cell r="D97" t="str">
            <v>M2</v>
          </cell>
          <cell r="E97">
            <v>15.86</v>
          </cell>
        </row>
        <row r="98">
          <cell r="B98" t="str">
            <v>C1051</v>
          </cell>
          <cell r="C98" t="str">
            <v>DEMOLIÇÃO DE DIVISÓRIA OUTRAS (PRÉ MOLDADO)</v>
          </cell>
          <cell r="D98" t="str">
            <v>M2</v>
          </cell>
          <cell r="E98">
            <v>20.65</v>
          </cell>
        </row>
        <row r="99">
          <cell r="B99" t="str">
            <v>C1052</v>
          </cell>
          <cell r="C99" t="str">
            <v>DEMOLIÇÃO DE ESTRUTURA DE MADEIRA P/TELHADOS</v>
          </cell>
          <cell r="D99" t="str">
            <v>M2</v>
          </cell>
          <cell r="E99">
            <v>15.36</v>
          </cell>
        </row>
        <row r="100">
          <cell r="B100" t="str">
            <v>C1053</v>
          </cell>
          <cell r="C100" t="str">
            <v>DEMOLIÇÃO DE ESTRUTURA METÁLICA</v>
          </cell>
          <cell r="D100" t="str">
            <v>M2</v>
          </cell>
          <cell r="E100">
            <v>17.73</v>
          </cell>
        </row>
        <row r="101">
          <cell r="B101" t="str">
            <v>C1054</v>
          </cell>
          <cell r="C101" t="str">
            <v>DEMOLIÇÃO DE FORRO DE PVC</v>
          </cell>
          <cell r="D101" t="str">
            <v>M2</v>
          </cell>
          <cell r="E101">
            <v>7.85</v>
          </cell>
        </row>
        <row r="102">
          <cell r="B102" t="str">
            <v>C1055</v>
          </cell>
          <cell r="C102" t="str">
            <v>DEMOLIÇÃO DE FORRO DE TÁBUAS DE PINHO</v>
          </cell>
          <cell r="D102" t="str">
            <v>M2</v>
          </cell>
          <cell r="E102">
            <v>3.55</v>
          </cell>
        </row>
        <row r="103">
          <cell r="B103" t="str">
            <v>C1056</v>
          </cell>
          <cell r="C103" t="str">
            <v>DEMOLIÇÃO DE FORRO DE GESSO</v>
          </cell>
          <cell r="D103" t="str">
            <v>M2</v>
          </cell>
          <cell r="E103">
            <v>2.08</v>
          </cell>
        </row>
        <row r="104">
          <cell r="B104" t="str">
            <v>C1057</v>
          </cell>
          <cell r="C104" t="str">
            <v>DEMOLIÇÃO DE FORRO PACOTE</v>
          </cell>
          <cell r="D104" t="str">
            <v>M2</v>
          </cell>
          <cell r="E104">
            <v>5.24</v>
          </cell>
        </row>
        <row r="105">
          <cell r="B105" t="str">
            <v>C2993</v>
          </cell>
          <cell r="C105" t="str">
            <v>DEMOLIÇÃO DE FORRO DE LAMBRI</v>
          </cell>
          <cell r="D105" t="str">
            <v>M2</v>
          </cell>
          <cell r="E105">
            <v>3.55</v>
          </cell>
        </row>
        <row r="106">
          <cell r="B106" t="str">
            <v>C1061</v>
          </cell>
          <cell r="C106" t="str">
            <v>DEMOLIÇÃO DE LOUÇA SANITÁRIA</v>
          </cell>
          <cell r="D106" t="str">
            <v>UN</v>
          </cell>
          <cell r="E106">
            <v>10.86</v>
          </cell>
        </row>
        <row r="107">
          <cell r="B107" t="str">
            <v>C1062</v>
          </cell>
          <cell r="C107" t="str">
            <v>DEMOLIÇÃO DE PAVIMENTAÇÃO ASFÁLTICA C/MARTELETE PNEUMÁTICO</v>
          </cell>
          <cell r="D107" t="str">
            <v>M2</v>
          </cell>
          <cell r="E107">
            <v>14.48</v>
          </cell>
        </row>
        <row r="108">
          <cell r="B108" t="str">
            <v>C1063</v>
          </cell>
          <cell r="C108" t="str">
            <v>DEMOLIÇÃO DE PÉRGOLAS OU BRISES</v>
          </cell>
          <cell r="D108" t="str">
            <v>M3</v>
          </cell>
          <cell r="E108">
            <v>136.13999999999999</v>
          </cell>
        </row>
        <row r="109">
          <cell r="B109" t="str">
            <v>C1064</v>
          </cell>
          <cell r="C109" t="str">
            <v>DEMOLIÇÃO DE PISO CERÂMICO</v>
          </cell>
          <cell r="D109" t="str">
            <v>M2</v>
          </cell>
          <cell r="E109">
            <v>7.33</v>
          </cell>
        </row>
        <row r="110">
          <cell r="B110" t="str">
            <v>C1065</v>
          </cell>
          <cell r="C110" t="str">
            <v>DEMOLIÇÃO DE PISO CERÂMICO SOBRE LASTRO DE CONCRETO</v>
          </cell>
          <cell r="D110" t="str">
            <v>M2</v>
          </cell>
          <cell r="E110">
            <v>14.66</v>
          </cell>
        </row>
        <row r="111">
          <cell r="B111" t="str">
            <v>C1066</v>
          </cell>
          <cell r="C111" t="str">
            <v>DEMOLIÇÃO DE PISO CIMENTADO SOBRE LASTRO DE CONCRETO</v>
          </cell>
          <cell r="D111" t="str">
            <v>M2</v>
          </cell>
          <cell r="E111">
            <v>13.61</v>
          </cell>
        </row>
        <row r="112">
          <cell r="B112" t="str">
            <v>C2716</v>
          </cell>
          <cell r="C112" t="str">
            <v>DEMOLIÇÃO DE PISO DE LADRILHO</v>
          </cell>
          <cell r="D112" t="str">
            <v>M2</v>
          </cell>
          <cell r="E112">
            <v>9.1300000000000008</v>
          </cell>
        </row>
        <row r="113">
          <cell r="B113" t="str">
            <v>C1067</v>
          </cell>
          <cell r="C113" t="str">
            <v>DEMOLIÇÃO DE PISO DE TÁBUAS DE PEROBA</v>
          </cell>
          <cell r="D113" t="str">
            <v>M2</v>
          </cell>
          <cell r="E113">
            <v>10.64</v>
          </cell>
        </row>
        <row r="114">
          <cell r="B114" t="str">
            <v>C1068</v>
          </cell>
          <cell r="C114" t="str">
            <v>DEMOLIÇÃO DE PISO E VIGAS DE MADEIRA</v>
          </cell>
          <cell r="D114" t="str">
            <v>M2</v>
          </cell>
          <cell r="E114">
            <v>14.18</v>
          </cell>
        </row>
        <row r="115">
          <cell r="B115" t="str">
            <v>C1069</v>
          </cell>
          <cell r="C115" t="str">
            <v>DEMOLIÇÃO DE PISO INDUSTRIAL</v>
          </cell>
          <cell r="D115" t="str">
            <v>M2</v>
          </cell>
          <cell r="E115">
            <v>28.07</v>
          </cell>
        </row>
        <row r="116">
          <cell r="B116" t="str">
            <v>C1070</v>
          </cell>
          <cell r="C116" t="str">
            <v>DEMOLIÇÃO DE REVESTIMENTO C/ARGAMASSA</v>
          </cell>
          <cell r="D116" t="str">
            <v>M2</v>
          </cell>
          <cell r="E116">
            <v>5.24</v>
          </cell>
        </row>
        <row r="117">
          <cell r="B117" t="str">
            <v>C1071</v>
          </cell>
          <cell r="C117" t="str">
            <v>DEMOLIÇÃO DE REVESTIMENTO C/AZULEJOS</v>
          </cell>
          <cell r="D117" t="str">
            <v>M2</v>
          </cell>
          <cell r="E117">
            <v>26.18</v>
          </cell>
        </row>
        <row r="118">
          <cell r="B118" t="str">
            <v>C1074</v>
          </cell>
          <cell r="C118" t="str">
            <v>DEMOLIÇÃO DE REVESTIMENTO C/CERÂMICAS</v>
          </cell>
          <cell r="D118" t="str">
            <v>M2</v>
          </cell>
          <cell r="E118">
            <v>26.18</v>
          </cell>
        </row>
        <row r="119">
          <cell r="B119" t="str">
            <v>C1072</v>
          </cell>
          <cell r="C119" t="str">
            <v>DEMOLIÇÃO DE REVESTIMENTO C/LAMBRIS</v>
          </cell>
          <cell r="D119" t="str">
            <v>M2</v>
          </cell>
          <cell r="E119">
            <v>26.18</v>
          </cell>
        </row>
        <row r="120">
          <cell r="B120" t="str">
            <v>C1073</v>
          </cell>
          <cell r="C120" t="str">
            <v>DEMOLIÇÃO DE REVESTIMENTO C/ PEDRAS NATURAIS</v>
          </cell>
          <cell r="D120" t="str">
            <v>M2</v>
          </cell>
          <cell r="E120">
            <v>30.35</v>
          </cell>
        </row>
        <row r="121">
          <cell r="B121" t="str">
            <v>C1075</v>
          </cell>
          <cell r="C121" t="str">
            <v>DEMOLIÇÃO DE SARJETA OU SARJETÃO DE CONCRETO</v>
          </cell>
          <cell r="D121" t="str">
            <v>M2</v>
          </cell>
          <cell r="E121">
            <v>8.3800000000000008</v>
          </cell>
        </row>
        <row r="122">
          <cell r="B122" t="str">
            <v>C1076</v>
          </cell>
          <cell r="C122" t="str">
            <v>DEMOLIÇÃO DE SOLEIRAS, PEITORIS E DEGRAUS</v>
          </cell>
          <cell r="D122" t="str">
            <v>M</v>
          </cell>
          <cell r="E122">
            <v>13.61</v>
          </cell>
        </row>
        <row r="123">
          <cell r="B123" t="str">
            <v>C1077</v>
          </cell>
          <cell r="C123" t="str">
            <v>DEMOLIÇÃO DE VIGAS DE FERRO</v>
          </cell>
          <cell r="D123" t="str">
            <v>KG</v>
          </cell>
          <cell r="E123">
            <v>0.16</v>
          </cell>
        </row>
        <row r="124">
          <cell r="B124" t="str">
            <v>C3064</v>
          </cell>
          <cell r="C124" t="str">
            <v>DEMOLIÇÃO E REMOÇÃO DE PAVIMENTO EM PARALELEPIPEDO E POLIÉDRICO</v>
          </cell>
          <cell r="D124" t="str">
            <v>M2</v>
          </cell>
          <cell r="E124">
            <v>4.5599999999999996</v>
          </cell>
        </row>
        <row r="125">
          <cell r="B125" t="str">
            <v>C3063</v>
          </cell>
          <cell r="C125" t="str">
            <v>DEMOLIÇÃO E REMOÇÃO DE PAREDES DE TAIPA</v>
          </cell>
          <cell r="D125" t="str">
            <v>M2</v>
          </cell>
          <cell r="E125">
            <v>15.21</v>
          </cell>
        </row>
        <row r="126">
          <cell r="B126" t="str">
            <v>C2717</v>
          </cell>
          <cell r="C126" t="str">
            <v>DEMOLIÇÃO MANUAL DE CONCRETO ARMADO</v>
          </cell>
          <cell r="D126" t="str">
            <v>M3</v>
          </cell>
          <cell r="E126">
            <v>251.34</v>
          </cell>
        </row>
        <row r="127">
          <cell r="B127" t="str">
            <v>C3103</v>
          </cell>
          <cell r="C127" t="str">
            <v>REMOÇÃO DE BUEIROS EXISTENTES</v>
          </cell>
          <cell r="D127" t="str">
            <v>M</v>
          </cell>
          <cell r="E127">
            <v>73.010000000000005</v>
          </cell>
        </row>
        <row r="128">
          <cell r="B128" t="str">
            <v>C3104</v>
          </cell>
          <cell r="C128" t="str">
            <v>REMOÇÃO DE CERCAS</v>
          </cell>
          <cell r="D128" t="str">
            <v>M</v>
          </cell>
          <cell r="E128">
            <v>0.23</v>
          </cell>
        </row>
        <row r="129">
          <cell r="B129" t="str">
            <v>C2197</v>
          </cell>
          <cell r="C129" t="str">
            <v>REMOÇÃO DE PINTURA ANTIGA A CAL</v>
          </cell>
          <cell r="D129" t="str">
            <v>M2</v>
          </cell>
          <cell r="E129">
            <v>1.83</v>
          </cell>
        </row>
        <row r="130">
          <cell r="B130" t="str">
            <v>C2198</v>
          </cell>
          <cell r="C130" t="str">
            <v>REMOÇÃO DE PINTURA ANTIGA À TEMPERA</v>
          </cell>
          <cell r="D130" t="str">
            <v>M2</v>
          </cell>
          <cell r="E130">
            <v>2.74</v>
          </cell>
        </row>
        <row r="131">
          <cell r="B131" t="str">
            <v>C3038</v>
          </cell>
          <cell r="C131" t="str">
            <v>RETIRADA DE CAIXA DE AR CONDICIONADO</v>
          </cell>
          <cell r="D131" t="str">
            <v>UN</v>
          </cell>
          <cell r="E131">
            <v>45.18</v>
          </cell>
        </row>
        <row r="132">
          <cell r="B132" t="str">
            <v>C3039</v>
          </cell>
          <cell r="C132" t="str">
            <v>RETIRADA DE CARPETE S/REAPROVEITAMENTO</v>
          </cell>
          <cell r="D132" t="str">
            <v>M2</v>
          </cell>
          <cell r="E132">
            <v>2.2799999999999998</v>
          </cell>
        </row>
        <row r="133">
          <cell r="B133" t="str">
            <v>C3376</v>
          </cell>
          <cell r="C133" t="str">
            <v>RETIRADA DE COLETOR EM CONCRETO ATÉ 400mm</v>
          </cell>
          <cell r="D133" t="str">
            <v>M</v>
          </cell>
          <cell r="E133">
            <v>26.62</v>
          </cell>
        </row>
        <row r="134">
          <cell r="B134" t="str">
            <v>C2206</v>
          </cell>
          <cell r="C134" t="str">
            <v>RETIRADA DE ESQUADRIAS METÁLICAS</v>
          </cell>
          <cell r="D134" t="str">
            <v>M2</v>
          </cell>
          <cell r="E134">
            <v>5.24</v>
          </cell>
        </row>
        <row r="135">
          <cell r="B135" t="str">
            <v>C3040</v>
          </cell>
          <cell r="C135" t="str">
            <v>RETIRADA DE GRADE DE FERRO</v>
          </cell>
          <cell r="D135" t="str">
            <v>M2</v>
          </cell>
          <cell r="E135">
            <v>4.5199999999999996</v>
          </cell>
        </row>
        <row r="136">
          <cell r="B136" t="str">
            <v>C2207</v>
          </cell>
          <cell r="C136" t="str">
            <v>RETIRADA DE GUIAS PRÉ FABRICADAS DE CONCRETO</v>
          </cell>
          <cell r="D136" t="str">
            <v>M</v>
          </cell>
          <cell r="E136">
            <v>5.24</v>
          </cell>
        </row>
        <row r="137">
          <cell r="B137" t="str">
            <v>C3373</v>
          </cell>
          <cell r="C137" t="str">
            <v>RETIRADA DE MEIO FIO DE PEDRA GRANÍTICA</v>
          </cell>
          <cell r="D137" t="str">
            <v>M</v>
          </cell>
          <cell r="E137">
            <v>5.24</v>
          </cell>
        </row>
        <row r="138">
          <cell r="B138" t="str">
            <v>C2938</v>
          </cell>
          <cell r="C138" t="str">
            <v>RETIRADA DE PAVIMENTAÇÃO ASFÁLTICA COM BASE EM PEDRA</v>
          </cell>
          <cell r="D138" t="str">
            <v>M2</v>
          </cell>
          <cell r="E138">
            <v>18.62</v>
          </cell>
        </row>
        <row r="139">
          <cell r="B139" t="str">
            <v>C2939</v>
          </cell>
          <cell r="C139" t="str">
            <v>RETIRADA DE PAVIMENTAÇÃO EM BLOCO DE CONCRETO</v>
          </cell>
          <cell r="D139" t="str">
            <v>M2</v>
          </cell>
          <cell r="E139">
            <v>5.93</v>
          </cell>
        </row>
        <row r="140">
          <cell r="B140" t="str">
            <v>C3041</v>
          </cell>
          <cell r="C140" t="str">
            <v>RETIRADA DE PAVIMENTAÇÃO EM BLOKRET C/ REMOÇÃO LATERAL</v>
          </cell>
          <cell r="D140" t="str">
            <v>M2</v>
          </cell>
          <cell r="E140">
            <v>6.28</v>
          </cell>
        </row>
        <row r="141">
          <cell r="B141" t="str">
            <v>C2940</v>
          </cell>
          <cell r="C141" t="str">
            <v>RETIRADA DE PAVIMENTAÇÃO EM PARALELEPÍPEDO OU PEDRA TOSCA</v>
          </cell>
          <cell r="D141" t="str">
            <v>M2</v>
          </cell>
          <cell r="E141">
            <v>5.48</v>
          </cell>
        </row>
        <row r="142">
          <cell r="B142" t="str">
            <v>C2941</v>
          </cell>
          <cell r="C142" t="str">
            <v>RETIRADA DE PAVIMENTAÇÃO EM PASSEIO CIMENTADO</v>
          </cell>
          <cell r="D142" t="str">
            <v>M2</v>
          </cell>
          <cell r="E142">
            <v>9.1300000000000008</v>
          </cell>
        </row>
        <row r="143">
          <cell r="B143" t="str">
            <v>C2942</v>
          </cell>
          <cell r="C143" t="str">
            <v>RETIRADA DE PAVIMENTAÇÃO EM PEDRA PORTUGUESA</v>
          </cell>
          <cell r="D143" t="str">
            <v>M2</v>
          </cell>
          <cell r="E143">
            <v>4.5599999999999996</v>
          </cell>
        </row>
        <row r="144">
          <cell r="B144" t="str">
            <v>C2209</v>
          </cell>
          <cell r="C144" t="str">
            <v>RETIRADA DE PISO PAVIFLEX</v>
          </cell>
          <cell r="D144" t="str">
            <v>M2</v>
          </cell>
          <cell r="E144">
            <v>5.91</v>
          </cell>
        </row>
        <row r="145">
          <cell r="B145" t="str">
            <v>C2210</v>
          </cell>
          <cell r="C145" t="str">
            <v>RETIRADA DE PORTAS E JANELAS, INCLUSIVE BATENTES</v>
          </cell>
          <cell r="D145" t="str">
            <v>M2</v>
          </cell>
          <cell r="E145">
            <v>8.3800000000000008</v>
          </cell>
        </row>
        <row r="146">
          <cell r="B146" t="str">
            <v>C3047</v>
          </cell>
          <cell r="C146" t="str">
            <v>RETIRADA DE TUBO PVC ENTERRADO DN=50mm</v>
          </cell>
          <cell r="D146" t="str">
            <v>M</v>
          </cell>
          <cell r="E146">
            <v>4.49</v>
          </cell>
        </row>
        <row r="147">
          <cell r="B147" t="str">
            <v>C3048</v>
          </cell>
          <cell r="C147" t="str">
            <v>RETIRADA DE TUBO PVC ENTERRADO DN=75mm</v>
          </cell>
          <cell r="D147" t="str">
            <v>M</v>
          </cell>
          <cell r="E147">
            <v>5.54</v>
          </cell>
        </row>
        <row r="148">
          <cell r="B148" t="str">
            <v>C3049</v>
          </cell>
          <cell r="C148" t="str">
            <v>RETIRADA DE TUBO PVC ENTERRADO DN=85mm</v>
          </cell>
          <cell r="D148" t="str">
            <v>M</v>
          </cell>
          <cell r="E148">
            <v>6.06</v>
          </cell>
        </row>
        <row r="149">
          <cell r="B149" t="str">
            <v>C3042</v>
          </cell>
          <cell r="C149" t="str">
            <v>RETIRADA DE TUBO PVC ENTERRADO DN=100mm</v>
          </cell>
          <cell r="D149" t="str">
            <v>M</v>
          </cell>
          <cell r="E149">
            <v>6.58</v>
          </cell>
        </row>
        <row r="150">
          <cell r="B150" t="str">
            <v>C3043</v>
          </cell>
          <cell r="C150" t="str">
            <v>RETIRADA DE TUBO PVC ENTERRADO DN=150mm</v>
          </cell>
          <cell r="D150" t="str">
            <v>M</v>
          </cell>
          <cell r="E150">
            <v>8.98</v>
          </cell>
        </row>
        <row r="151">
          <cell r="B151" t="str">
            <v>C3044</v>
          </cell>
          <cell r="C151" t="str">
            <v>RETIRADA DE TUBO PVC ENTERRADO DN=200mm</v>
          </cell>
          <cell r="D151" t="str">
            <v>M</v>
          </cell>
          <cell r="E151">
            <v>12.42</v>
          </cell>
        </row>
        <row r="152">
          <cell r="B152" t="str">
            <v>C3045</v>
          </cell>
          <cell r="C152" t="str">
            <v>RETIRADA DE TUBO PVC ENTERRADO DN=250mm</v>
          </cell>
          <cell r="D152" t="str">
            <v>M</v>
          </cell>
          <cell r="E152">
            <v>14.51</v>
          </cell>
        </row>
        <row r="153">
          <cell r="B153" t="str">
            <v>C3046</v>
          </cell>
          <cell r="C153" t="str">
            <v>RETIRADA DE TUBO PVC ENTERRADO DN=300mm</v>
          </cell>
          <cell r="D153" t="str">
            <v>M</v>
          </cell>
          <cell r="E153">
            <v>19</v>
          </cell>
        </row>
        <row r="154">
          <cell r="B154" t="str">
            <v>C3054</v>
          </cell>
          <cell r="C154" t="str">
            <v>RETIRADA DE TUBOS DE CONCRETO D=30cm</v>
          </cell>
          <cell r="D154" t="str">
            <v>M</v>
          </cell>
          <cell r="E154">
            <v>17.989999999999998</v>
          </cell>
        </row>
        <row r="155">
          <cell r="B155" t="str">
            <v>C3055</v>
          </cell>
          <cell r="C155" t="str">
            <v>RETIRADA DE TUBOS DE CONCRETO D=40cm</v>
          </cell>
          <cell r="D155" t="str">
            <v>M</v>
          </cell>
          <cell r="E155">
            <v>22.89</v>
          </cell>
        </row>
        <row r="156">
          <cell r="B156" t="str">
            <v>C3056</v>
          </cell>
          <cell r="C156" t="str">
            <v>RETIRADA DE TUBOS DE CONCRETO D=50cm</v>
          </cell>
          <cell r="D156" t="str">
            <v>M</v>
          </cell>
          <cell r="E156">
            <v>29.98</v>
          </cell>
        </row>
        <row r="157">
          <cell r="B157" t="str">
            <v>C3057</v>
          </cell>
          <cell r="C157" t="str">
            <v>RETIRADA DE TUBOS DE CONCRETO D=60cm</v>
          </cell>
          <cell r="D157" t="str">
            <v>M</v>
          </cell>
          <cell r="E157">
            <v>38.69</v>
          </cell>
        </row>
        <row r="158">
          <cell r="B158" t="str">
            <v>C3050</v>
          </cell>
          <cell r="C158" t="str">
            <v>RETIRADA DE TUBOS DE CONCRETO D=80cm</v>
          </cell>
          <cell r="D158" t="str">
            <v>M</v>
          </cell>
          <cell r="E158">
            <v>55.58</v>
          </cell>
        </row>
        <row r="159">
          <cell r="B159" t="str">
            <v>C3051</v>
          </cell>
          <cell r="C159" t="str">
            <v>RETIRADA DE TUBOS DE CONCRETO D=100cm</v>
          </cell>
          <cell r="D159" t="str">
            <v>M</v>
          </cell>
          <cell r="E159">
            <v>94.87</v>
          </cell>
        </row>
        <row r="160">
          <cell r="B160" t="str">
            <v>C3052</v>
          </cell>
          <cell r="C160" t="str">
            <v>RETIRADA DE TUBOS DE CONCRETO D=120cm</v>
          </cell>
          <cell r="D160" t="str">
            <v>M</v>
          </cell>
          <cell r="E160">
            <v>135.54</v>
          </cell>
        </row>
        <row r="161">
          <cell r="B161" t="str">
            <v>C3053</v>
          </cell>
          <cell r="C161" t="str">
            <v>RETIRADA DE TUBOS DE CONCRETO D=150cm</v>
          </cell>
          <cell r="D161" t="str">
            <v>M</v>
          </cell>
          <cell r="E161">
            <v>199.22</v>
          </cell>
        </row>
        <row r="162">
          <cell r="B162" t="str">
            <v>C3377</v>
          </cell>
          <cell r="C162" t="str">
            <v>RETIRADA DE TUBOS E CONEXÕES EM PVC JE DN 50MM</v>
          </cell>
          <cell r="D162" t="str">
            <v>M</v>
          </cell>
          <cell r="E162">
            <v>1.48</v>
          </cell>
        </row>
        <row r="163">
          <cell r="B163" t="str">
            <v>C3378</v>
          </cell>
          <cell r="C163" t="str">
            <v>RETIRADA DE TUBOS E CONEXÕES EM PVC JE DN 75MM</v>
          </cell>
          <cell r="D163" t="str">
            <v>M</v>
          </cell>
          <cell r="E163">
            <v>1.79</v>
          </cell>
        </row>
        <row r="164">
          <cell r="B164" t="str">
            <v>C3379</v>
          </cell>
          <cell r="C164" t="str">
            <v>RETIRADA DE TUBOS E CONEXÕES EM PVC JE DN 100MM</v>
          </cell>
          <cell r="D164" t="str">
            <v>M</v>
          </cell>
          <cell r="E164">
            <v>2.39</v>
          </cell>
        </row>
        <row r="165">
          <cell r="B165" t="str">
            <v>C3380</v>
          </cell>
          <cell r="C165" t="str">
            <v>RETIRADA DE TUBOS E CONEXÕES EM PVC JE DN 125MM</v>
          </cell>
          <cell r="D165" t="str">
            <v>M</v>
          </cell>
          <cell r="E165">
            <v>3</v>
          </cell>
        </row>
        <row r="166">
          <cell r="B166" t="str">
            <v>C3381</v>
          </cell>
          <cell r="C166" t="str">
            <v>RETIRADA DE TUBOS E CONEXÕES EM PVC JE DN 150MM</v>
          </cell>
          <cell r="D166" t="str">
            <v>M</v>
          </cell>
          <cell r="E166">
            <v>3.43</v>
          </cell>
        </row>
        <row r="167">
          <cell r="B167" t="str">
            <v>C3382</v>
          </cell>
          <cell r="C167" t="str">
            <v>RETIRADA DE TUBOS E CONEXÕES EM PVC JE DN 200MM</v>
          </cell>
          <cell r="D167" t="str">
            <v>M</v>
          </cell>
          <cell r="E167">
            <v>4.4800000000000004</v>
          </cell>
        </row>
        <row r="168">
          <cell r="B168" t="str">
            <v>C3383</v>
          </cell>
          <cell r="C168" t="str">
            <v>RETIRADA DE TUBOS E CONEXÕES EM PVC JE DN 250MM</v>
          </cell>
          <cell r="D168" t="str">
            <v>M</v>
          </cell>
          <cell r="E168">
            <v>5.0199999999999996</v>
          </cell>
        </row>
        <row r="169">
          <cell r="B169" t="str">
            <v>C3384</v>
          </cell>
          <cell r="C169" t="str">
            <v>RETIRADA DE TUBOS E CONEXÕES EM PVC JE DN 300MM</v>
          </cell>
          <cell r="D169" t="str">
            <v>M</v>
          </cell>
          <cell r="E169">
            <v>7.13</v>
          </cell>
        </row>
        <row r="170">
          <cell r="B170" t="str">
            <v>C3385</v>
          </cell>
          <cell r="C170" t="str">
            <v>RETIRADA DE TUBOS E CONEXÕES EM PVC JE DN 350MM</v>
          </cell>
          <cell r="D170" t="str">
            <v>M</v>
          </cell>
          <cell r="E170">
            <v>7.91</v>
          </cell>
        </row>
        <row r="171">
          <cell r="B171" t="str">
            <v>C3386</v>
          </cell>
          <cell r="C171" t="str">
            <v>RETIRADA DE TUBOS E CONEXÕES EM PVC JE DN 400MM</v>
          </cell>
          <cell r="D171" t="str">
            <v>M</v>
          </cell>
          <cell r="E171">
            <v>8.94</v>
          </cell>
        </row>
        <row r="172">
          <cell r="B172" t="str">
            <v>C3387</v>
          </cell>
          <cell r="C172" t="str">
            <v>RETIRADA DE TUBOS, PEÇAS E CONEXÕES EM FoFo JE DN 50MM</v>
          </cell>
          <cell r="D172" t="str">
            <v>M</v>
          </cell>
          <cell r="E172">
            <v>3.84</v>
          </cell>
        </row>
        <row r="173">
          <cell r="B173" t="str">
            <v>C3388</v>
          </cell>
          <cell r="C173" t="str">
            <v>RETIRADA DE TUBOS, PEÇAS E CONEXÕES EM FoFo JE DN 75MM</v>
          </cell>
          <cell r="D173" t="str">
            <v>M</v>
          </cell>
          <cell r="E173">
            <v>4.6500000000000004</v>
          </cell>
        </row>
        <row r="174">
          <cell r="B174" t="str">
            <v>C3389</v>
          </cell>
          <cell r="C174" t="str">
            <v>RETIRADA DE TUBOS, PEÇAS E CONEXÕES EM FoFo JE DN 100MM</v>
          </cell>
          <cell r="D174" t="str">
            <v>M</v>
          </cell>
          <cell r="E174">
            <v>7.64</v>
          </cell>
        </row>
        <row r="175">
          <cell r="B175" t="str">
            <v>C3390</v>
          </cell>
          <cell r="C175" t="str">
            <v>RETIRADA DE TUBOS, PEÇAS E CONEXÕES EM FoFo JE DN 150MM</v>
          </cell>
          <cell r="D175" t="str">
            <v>M</v>
          </cell>
          <cell r="E175">
            <v>10.63</v>
          </cell>
        </row>
        <row r="176">
          <cell r="B176" t="str">
            <v>C3391</v>
          </cell>
          <cell r="C176" t="str">
            <v>RETIRADA DE TUBOS, PEÇAS E CONEXÕES EM FoFo JE DN 200MM</v>
          </cell>
          <cell r="D176" t="str">
            <v>M</v>
          </cell>
          <cell r="E176">
            <v>12.21</v>
          </cell>
        </row>
        <row r="177">
          <cell r="B177" t="str">
            <v>C3392</v>
          </cell>
          <cell r="C177" t="str">
            <v>RETIRADA DE TUBOS, PEÇAS E CONEXÕES EM FoFo JE DN 250MM</v>
          </cell>
          <cell r="D177" t="str">
            <v>M</v>
          </cell>
          <cell r="E177">
            <v>15.32</v>
          </cell>
        </row>
        <row r="178">
          <cell r="B178" t="str">
            <v>C3393</v>
          </cell>
          <cell r="C178" t="str">
            <v>RETIRADA DE TUBOS, PEÇAS E CONEXÕES EM FoFo JE DN 300MM</v>
          </cell>
          <cell r="D178" t="str">
            <v>M</v>
          </cell>
          <cell r="E178">
            <v>19.41</v>
          </cell>
        </row>
        <row r="179">
          <cell r="B179" t="str">
            <v>C3394</v>
          </cell>
          <cell r="C179" t="str">
            <v>RETIRADA DE TUBOS, PEÇAS E CONEXÕES EM FoFo JE DN 350MM</v>
          </cell>
          <cell r="D179" t="str">
            <v>M</v>
          </cell>
          <cell r="E179">
            <v>23.21</v>
          </cell>
        </row>
        <row r="180">
          <cell r="B180" t="str">
            <v>C3395</v>
          </cell>
          <cell r="C180" t="str">
            <v>RETIRADA DE TUBOS, PEÇAS E CONEXÕES EM FoFo JE DN 400MM</v>
          </cell>
          <cell r="D180" t="str">
            <v>M</v>
          </cell>
          <cell r="E180">
            <v>26.62</v>
          </cell>
        </row>
        <row r="181">
          <cell r="B181" t="str">
            <v>C3396</v>
          </cell>
          <cell r="C181" t="str">
            <v>RETIRADA DE TUBOS, PEÇAS E CONEXÕES EM FoFo JE DN 450MM</v>
          </cell>
          <cell r="D181" t="str">
            <v>M</v>
          </cell>
          <cell r="E181">
            <v>34.1</v>
          </cell>
        </row>
        <row r="182">
          <cell r="B182" t="str">
            <v>C3397</v>
          </cell>
          <cell r="C182" t="str">
            <v>RETIRADA DE TUBOS, PEÇAS E CONEXÕES EM FoFo JE DN 500MM</v>
          </cell>
          <cell r="D182" t="str">
            <v>M</v>
          </cell>
          <cell r="E182">
            <v>41.59</v>
          </cell>
        </row>
        <row r="183">
          <cell r="B183" t="str">
            <v>C3398</v>
          </cell>
          <cell r="C183" t="str">
            <v>RETIRADA DE TUBOS, PEÇAS E CONEXÕES EM FoFo JE DN 600MM</v>
          </cell>
          <cell r="D183" t="str">
            <v>M</v>
          </cell>
          <cell r="E183">
            <v>48.75</v>
          </cell>
        </row>
        <row r="184">
          <cell r="B184" t="str">
            <v>C3399</v>
          </cell>
          <cell r="C184" t="str">
            <v>RETIRADA DE TUBOS, PEÇAS E CONEXÕES EM FoFo JE DN 700MM</v>
          </cell>
          <cell r="D184" t="str">
            <v>M</v>
          </cell>
          <cell r="E184">
            <v>62.51</v>
          </cell>
        </row>
        <row r="185">
          <cell r="B185" t="str">
            <v>C2211</v>
          </cell>
          <cell r="C185" t="str">
            <v>RETIRADA DE VIDROS C/ REAPROVEITAMENTO</v>
          </cell>
          <cell r="D185" t="str">
            <v>M2</v>
          </cell>
          <cell r="E185">
            <v>23.16</v>
          </cell>
        </row>
        <row r="186">
          <cell r="B186" t="str">
            <v>TRÂNSITO E SEGURANÇA</v>
          </cell>
          <cell r="C186">
            <v>0</v>
          </cell>
          <cell r="D186">
            <v>0</v>
          </cell>
          <cell r="E186">
            <v>310.38</v>
          </cell>
        </row>
        <row r="187">
          <cell r="B187" t="str">
            <v>C0375</v>
          </cell>
          <cell r="C187" t="str">
            <v>BARREIRA DE CONCRETO (NEW JERSEY) SIMPLES</v>
          </cell>
          <cell r="D187" t="str">
            <v>M</v>
          </cell>
          <cell r="E187">
            <v>250.43</v>
          </cell>
        </row>
        <row r="188">
          <cell r="B188" t="str">
            <v>C2891</v>
          </cell>
          <cell r="C188" t="str">
            <v>PASSADIÇOS COM CHAPAS DE AÇO</v>
          </cell>
          <cell r="D188" t="str">
            <v>M2</v>
          </cell>
          <cell r="E188">
            <v>9.0299999999999994</v>
          </cell>
        </row>
        <row r="189">
          <cell r="B189" t="str">
            <v>C2892</v>
          </cell>
          <cell r="C189" t="str">
            <v>PASSADIÇOS COM PRANCHAS DE MADEIRA</v>
          </cell>
          <cell r="D189" t="str">
            <v>M2</v>
          </cell>
          <cell r="E189">
            <v>28.78</v>
          </cell>
        </row>
        <row r="190">
          <cell r="B190" t="str">
            <v>C2947</v>
          </cell>
          <cell r="C190" t="str">
            <v>SINALIZAÇÃO DE ADVERTÊNCIA</v>
          </cell>
          <cell r="D190" t="str">
            <v>UN</v>
          </cell>
          <cell r="E190">
            <v>9.52</v>
          </cell>
        </row>
        <row r="191">
          <cell r="B191" t="str">
            <v>C2948</v>
          </cell>
          <cell r="C191" t="str">
            <v>SINALIZAÇÃO DE TRÂNSITO COM BARREIRAS</v>
          </cell>
          <cell r="D191" t="str">
            <v>M</v>
          </cell>
          <cell r="E191">
            <v>3.35</v>
          </cell>
        </row>
        <row r="192">
          <cell r="B192" t="str">
            <v>C2949</v>
          </cell>
          <cell r="C192" t="str">
            <v>SINALIZAÇÃO DE TRÂNSITO NOTURNA</v>
          </cell>
          <cell r="D192" t="str">
            <v>M</v>
          </cell>
          <cell r="E192">
            <v>1.71</v>
          </cell>
        </row>
        <row r="193">
          <cell r="B193" t="str">
            <v>C2950</v>
          </cell>
          <cell r="C193" t="str">
            <v>SINALIZAÇÃO EM TAPUME COM INDICATIVO DE FLUXO</v>
          </cell>
          <cell r="D193" t="str">
            <v>M2</v>
          </cell>
          <cell r="E193">
            <v>4.68</v>
          </cell>
        </row>
        <row r="194">
          <cell r="B194" t="str">
            <v>C2978</v>
          </cell>
          <cell r="C194" t="str">
            <v>SINALIZAÇÃO EM TAPUME DE PROTEÇÃO COM CHAPAS COMPENSADAS E= 12mm</v>
          </cell>
          <cell r="D194" t="str">
            <v>M</v>
          </cell>
          <cell r="E194">
            <v>2.86</v>
          </cell>
        </row>
        <row r="195">
          <cell r="B195" t="str">
            <v>MOVIMENTO DE TERRA</v>
          </cell>
          <cell r="C195">
            <v>0</v>
          </cell>
          <cell r="D195">
            <v>0</v>
          </cell>
          <cell r="E195">
            <v>15279.09</v>
          </cell>
        </row>
        <row r="196">
          <cell r="B196" t="str">
            <v>ESCAVAÇÕES EM CAMPO ABERTO</v>
          </cell>
          <cell r="C196">
            <v>0</v>
          </cell>
          <cell r="D196">
            <v>0</v>
          </cell>
          <cell r="E196">
            <v>1755.74</v>
          </cell>
        </row>
        <row r="197">
          <cell r="B197" t="str">
            <v>C2779</v>
          </cell>
          <cell r="C197" t="str">
            <v>ESCAVAÇÃO EM S.Q.N SATURADO, PROF.2.0 a 12.0m (POÇO AMAZONAS)</v>
          </cell>
          <cell r="D197" t="str">
            <v>M3</v>
          </cell>
          <cell r="E197">
            <v>103.31</v>
          </cell>
        </row>
        <row r="198">
          <cell r="B198" t="str">
            <v>C1263</v>
          </cell>
          <cell r="C198" t="str">
            <v>ESCAVAÇÃO MANUAL CAMPO ABERTO EM ROCHA C/EXPLOS.PERF.MAN. ATÉ 2M</v>
          </cell>
          <cell r="D198" t="str">
            <v>M3</v>
          </cell>
          <cell r="E198">
            <v>189.98</v>
          </cell>
        </row>
        <row r="199">
          <cell r="B199" t="str">
            <v>C1260</v>
          </cell>
          <cell r="C199" t="str">
            <v>ESCAVAÇÃO MANUAL CAMPO ABERTO EM ROCHA C/EXPLOS.PERF.MAN. - 2,01 A 4,00M</v>
          </cell>
          <cell r="D199" t="str">
            <v>M3</v>
          </cell>
          <cell r="E199">
            <v>202.3</v>
          </cell>
        </row>
        <row r="200">
          <cell r="B200" t="str">
            <v>C1261</v>
          </cell>
          <cell r="C200" t="str">
            <v>ESCAVAÇÃO MANUAL CAMPO ABERTO EM ROCHA C/EXPLOS.PERF.MAN. - 4,01 A 6,00M</v>
          </cell>
          <cell r="D200" t="str">
            <v>M3</v>
          </cell>
          <cell r="E200">
            <v>214.62</v>
          </cell>
        </row>
        <row r="201">
          <cell r="B201" t="str">
            <v>C1262</v>
          </cell>
          <cell r="C201" t="str">
            <v>ESCAVAÇÃO MANUAL CAMPO ABERTO EM ROCHA C/EXPLOS.PERF.MAN. - 6,01 A 8,00M</v>
          </cell>
          <cell r="D201" t="str">
            <v>M3</v>
          </cell>
          <cell r="E201">
            <v>226.94</v>
          </cell>
        </row>
        <row r="202">
          <cell r="B202" t="str">
            <v>C1266</v>
          </cell>
          <cell r="C202" t="str">
            <v>ESCAVAÇÃO MANUAL CAMPO ABERTO EM ROCHA C/EXPLOS.PERF.MEC. ATÉ 2M</v>
          </cell>
          <cell r="D202" t="str">
            <v>M3</v>
          </cell>
          <cell r="E202">
            <v>147.93</v>
          </cell>
        </row>
        <row r="203">
          <cell r="B203" t="str">
            <v>C1264</v>
          </cell>
          <cell r="C203" t="str">
            <v>ESCAVAÇÃO MANUAL CAMPO ABERTO EM ROCHA C/EXPLOS.PERF.MEC. - 2,01 A 4,00M</v>
          </cell>
          <cell r="D203" t="str">
            <v>M3</v>
          </cell>
          <cell r="E203">
            <v>160.71</v>
          </cell>
        </row>
        <row r="204">
          <cell r="B204" t="str">
            <v>C1265</v>
          </cell>
          <cell r="C204" t="str">
            <v>ESCAVAÇÃO MANUAL CAMPO ABERTO EM ROCHA C/EXPLOS.PERF.MEC. - 4,01 A 6,00M</v>
          </cell>
          <cell r="D204" t="str">
            <v>M3</v>
          </cell>
          <cell r="E204">
            <v>173.48</v>
          </cell>
        </row>
        <row r="205">
          <cell r="B205" t="str">
            <v>C1254</v>
          </cell>
          <cell r="C205" t="str">
            <v>ESCAVAÇÃO MANUAL CAMPO ABERTO EM ROCHA C/EXPLOS.PERF.MEC. - 6,01 A 8,00M</v>
          </cell>
          <cell r="D205" t="str">
            <v>M3</v>
          </cell>
          <cell r="E205">
            <v>186.26</v>
          </cell>
        </row>
        <row r="206">
          <cell r="B206" t="str">
            <v>C1256</v>
          </cell>
          <cell r="C206" t="str">
            <v>ESCAVAÇÃO MANUAL CAMPO ABERTO EM TERRA ATÉ 2M</v>
          </cell>
          <cell r="D206" t="str">
            <v>M3</v>
          </cell>
          <cell r="E206">
            <v>26.74</v>
          </cell>
        </row>
        <row r="207">
          <cell r="B207" t="str">
            <v>C1257</v>
          </cell>
          <cell r="C207" t="str">
            <v>ESCAVAÇÃO MANUAL CAMPO ABERTO EM TERRA, DE 2,01 A 4,00M</v>
          </cell>
          <cell r="D207" t="str">
            <v>M3</v>
          </cell>
          <cell r="E207">
            <v>31.85</v>
          </cell>
        </row>
        <row r="208">
          <cell r="B208" t="str">
            <v>C1258</v>
          </cell>
          <cell r="C208" t="str">
            <v>ESCAVAÇÃO MANUAL CAMPO ABERTO EM TERRA, DE 4,00 A 6,00M</v>
          </cell>
          <cell r="D208" t="str">
            <v>M3</v>
          </cell>
          <cell r="E208">
            <v>36.96</v>
          </cell>
        </row>
        <row r="209">
          <cell r="B209" t="str">
            <v>C1259</v>
          </cell>
          <cell r="C209" t="str">
            <v>ESCAVAÇÃO MANUAL CAMPO ABERTO EM TERRA, DE 6,00 A 8,00M</v>
          </cell>
          <cell r="D209" t="str">
            <v>M3</v>
          </cell>
          <cell r="E209">
            <v>42.62</v>
          </cell>
        </row>
        <row r="210">
          <cell r="B210" t="str">
            <v>C1267</v>
          </cell>
          <cell r="C210" t="str">
            <v>ESCAVAÇÃO MECAN. CAMPO ABERTO EM TERRA EXCETO ROCHA ATÉ 2M</v>
          </cell>
          <cell r="D210" t="str">
            <v>M3</v>
          </cell>
          <cell r="E210">
            <v>2.2999999999999998</v>
          </cell>
        </row>
        <row r="211">
          <cell r="B211" t="str">
            <v>C1268</v>
          </cell>
          <cell r="C211" t="str">
            <v>ESCAVAÇÃO MECAN. CAMPO ABERTO EM TERRA EXCETO ROCHA ATÉ 4M</v>
          </cell>
          <cell r="D211" t="str">
            <v>M3</v>
          </cell>
          <cell r="E211">
            <v>2.64</v>
          </cell>
        </row>
        <row r="212">
          <cell r="B212" t="str">
            <v>C1269</v>
          </cell>
          <cell r="C212" t="str">
            <v>ESCAVAÇÃO MECAN. CAMPO ABERTO EM TERRA EXCETO ROCHA ATÉ 6M</v>
          </cell>
          <cell r="D212" t="str">
            <v>M3</v>
          </cell>
          <cell r="E212">
            <v>3.24</v>
          </cell>
        </row>
        <row r="213">
          <cell r="B213" t="str">
            <v>C1270</v>
          </cell>
          <cell r="C213" t="str">
            <v>ESCAVAÇÃO MECAN. CAMPO ABERTO EM TERRA EXCETO ROCHA ATÉ 8M</v>
          </cell>
          <cell r="D213" t="str">
            <v>M3</v>
          </cell>
          <cell r="E213">
            <v>3.84</v>
          </cell>
        </row>
        <row r="214">
          <cell r="B214" t="str">
            <v>ESCAVAÇÃO E CARGA DE MATERIAL</v>
          </cell>
          <cell r="C214">
            <v>0</v>
          </cell>
          <cell r="D214">
            <v>0</v>
          </cell>
          <cell r="E214">
            <v>88.15</v>
          </cell>
        </row>
        <row r="215">
          <cell r="B215" t="str">
            <v>C3208</v>
          </cell>
          <cell r="C215" t="str">
            <v>ESCAVAÇÃO E CARGA DE MATERIAL 1-CAT.</v>
          </cell>
          <cell r="D215" t="str">
            <v>M3</v>
          </cell>
          <cell r="E215">
            <v>4.8899999999999997</v>
          </cell>
        </row>
        <row r="216">
          <cell r="B216" t="str">
            <v>C3209</v>
          </cell>
          <cell r="C216" t="str">
            <v>ESCAVAÇÃO E CARGA DE MATERIAL 2-CAT.</v>
          </cell>
          <cell r="D216" t="str">
            <v>M3</v>
          </cell>
          <cell r="E216">
            <v>6.63</v>
          </cell>
        </row>
        <row r="217">
          <cell r="B217" t="str">
            <v>C3210</v>
          </cell>
          <cell r="C217" t="str">
            <v>ESCAVAÇÃO E CARGA DE MATERIAL 3-CAT.</v>
          </cell>
          <cell r="D217" t="str">
            <v>M3</v>
          </cell>
          <cell r="E217">
            <v>29.59</v>
          </cell>
        </row>
        <row r="218">
          <cell r="B218" t="str">
            <v>C3212</v>
          </cell>
          <cell r="C218" t="str">
            <v>ESCAVAÇÃO E CARGA DE SOLO MOLE</v>
          </cell>
          <cell r="D218" t="str">
            <v>M3</v>
          </cell>
          <cell r="E218">
            <v>9.1199999999999992</v>
          </cell>
        </row>
        <row r="219">
          <cell r="B219" t="str">
            <v>C2797</v>
          </cell>
          <cell r="C219" t="str">
            <v>ESCAVAÇÃO SUBMERSA (DRAGAGEM)</v>
          </cell>
          <cell r="D219" t="str">
            <v>M3</v>
          </cell>
          <cell r="E219">
            <v>37.93</v>
          </cell>
        </row>
        <row r="220">
          <cell r="B220" t="str">
            <v>CARGA,TRANSPORTE E DESCARGA DE MATERIAL</v>
          </cell>
          <cell r="C220">
            <v>0</v>
          </cell>
          <cell r="D220">
            <v>0</v>
          </cell>
          <cell r="E220">
            <v>276.27999999999997</v>
          </cell>
        </row>
        <row r="221">
          <cell r="B221" t="str">
            <v>C0702</v>
          </cell>
          <cell r="C221" t="str">
            <v>CARGA MANUAL DE ENTULHO EM CAMINHÃO BASCULANTE</v>
          </cell>
          <cell r="D221" t="str">
            <v>M3</v>
          </cell>
          <cell r="E221">
            <v>12.62</v>
          </cell>
        </row>
        <row r="222">
          <cell r="B222" t="str">
            <v>C0706</v>
          </cell>
          <cell r="C222" t="str">
            <v>CARGA MANUAL DE ROCHA EM CAMINHÃO BASCULANTE</v>
          </cell>
          <cell r="D222" t="str">
            <v>M3</v>
          </cell>
          <cell r="E222">
            <v>13.15</v>
          </cell>
        </row>
        <row r="223">
          <cell r="B223" t="str">
            <v>C0707</v>
          </cell>
          <cell r="C223" t="str">
            <v>CARGA MANUAL DE TERRA EM CAMINHÃO BASCULANTE</v>
          </cell>
          <cell r="D223" t="str">
            <v>M3</v>
          </cell>
          <cell r="E223">
            <v>10.52</v>
          </cell>
        </row>
        <row r="224">
          <cell r="B224" t="str">
            <v>C0708</v>
          </cell>
          <cell r="C224" t="str">
            <v>CARGA MECANIZADA DE ENTULHO EM CAMINHÃO BASCULANTE</v>
          </cell>
          <cell r="D224" t="str">
            <v>M3</v>
          </cell>
          <cell r="E224">
            <v>2.81</v>
          </cell>
        </row>
        <row r="225">
          <cell r="B225" t="str">
            <v>C0709</v>
          </cell>
          <cell r="C225" t="str">
            <v>CARGA MECANIZADA DE ROCHA EM CAMINHÃO BASCULANTE</v>
          </cell>
          <cell r="D225" t="str">
            <v>M3</v>
          </cell>
          <cell r="E225">
            <v>3</v>
          </cell>
        </row>
        <row r="226">
          <cell r="B226" t="str">
            <v>C0710</v>
          </cell>
          <cell r="C226" t="str">
            <v>CARGA MECANIZADA DE TERRA EM CAMINHÃO BASCULANTE</v>
          </cell>
          <cell r="D226" t="str">
            <v>M3</v>
          </cell>
          <cell r="E226">
            <v>2.65</v>
          </cell>
        </row>
        <row r="227">
          <cell r="B227" t="str">
            <v>C2987</v>
          </cell>
          <cell r="C227" t="str">
            <v>COMPLEMENTAÇÃO DE TRANSPORTE EM CAMINHÃO BASCULANTE</v>
          </cell>
          <cell r="D227" t="str">
            <v>M3xKM</v>
          </cell>
          <cell r="E227">
            <v>0.83</v>
          </cell>
        </row>
        <row r="228">
          <cell r="B228" t="str">
            <v>C2529</v>
          </cell>
          <cell r="C228" t="str">
            <v>TRANSPORTE DE MATERIAL, EXCETO ROCHA EM CAMINHÃO ATÉ 0.5 KM</v>
          </cell>
          <cell r="D228" t="str">
            <v>M3</v>
          </cell>
          <cell r="E228">
            <v>3.55</v>
          </cell>
        </row>
        <row r="229">
          <cell r="B229" t="str">
            <v>C2531</v>
          </cell>
          <cell r="C229" t="str">
            <v>TRANSPORTE DE MATERIAL, EXCETO ROCHA EM CAMINHÃO ATÉ 1KM</v>
          </cell>
          <cell r="D229" t="str">
            <v>M3</v>
          </cell>
          <cell r="E229">
            <v>3.95</v>
          </cell>
        </row>
        <row r="230">
          <cell r="B230" t="str">
            <v>C2533</v>
          </cell>
          <cell r="C230" t="str">
            <v>TRANSPORTE DE MATERIAL, EXCETO ROCHA EM CAMINHÃO ATÉ 5 KM</v>
          </cell>
          <cell r="D230" t="str">
            <v>M3</v>
          </cell>
          <cell r="E230">
            <v>19.760000000000002</v>
          </cell>
        </row>
        <row r="231">
          <cell r="B231" t="str">
            <v>C2530</v>
          </cell>
          <cell r="C231" t="str">
            <v>TRANSPORTE DE MATERIAL, EXCETO ROCHA EM CAMINHÃO ATÉ 10KM</v>
          </cell>
          <cell r="D231" t="str">
            <v>M3</v>
          </cell>
          <cell r="E231">
            <v>23.7</v>
          </cell>
        </row>
        <row r="232">
          <cell r="B232" t="str">
            <v>C2532</v>
          </cell>
          <cell r="C232" t="str">
            <v>TRANSPORTE DE MATERIAL, EXCETO ROCHA EM CAMINHÃO ATÉ 20KM</v>
          </cell>
          <cell r="D232" t="str">
            <v>M3</v>
          </cell>
          <cell r="E232">
            <v>35.549999999999997</v>
          </cell>
        </row>
        <row r="233">
          <cell r="B233" t="str">
            <v>C2536</v>
          </cell>
          <cell r="C233" t="str">
            <v>TRANSPORTE HORIZONTAL ATÉ 30M DE MATERIAIS À GRANEL</v>
          </cell>
          <cell r="D233" t="str">
            <v>M3</v>
          </cell>
          <cell r="E233">
            <v>22.82</v>
          </cell>
        </row>
        <row r="234">
          <cell r="B234" t="str">
            <v>C2537</v>
          </cell>
          <cell r="C234" t="str">
            <v>TRANSPORTE HORIZONTAL DE 30,00 ATÉ 60,00M DE MATERIAIS À GRANEL</v>
          </cell>
          <cell r="D234" t="str">
            <v>M3</v>
          </cell>
          <cell r="E234">
            <v>28.29</v>
          </cell>
        </row>
        <row r="235">
          <cell r="B235" t="str">
            <v>C2535</v>
          </cell>
          <cell r="C235" t="str">
            <v>TRANSPORTE HORIZONTAL DE 60,01 ATÉ 100,00M DE MATERIAIS À GRANEL</v>
          </cell>
          <cell r="D235" t="str">
            <v>M3</v>
          </cell>
          <cell r="E235">
            <v>37.42</v>
          </cell>
        </row>
        <row r="236">
          <cell r="B236" t="str">
            <v>C2538</v>
          </cell>
          <cell r="C236" t="str">
            <v>TRANSPORTE VERTICAL DE MATERIAIS À GRANEL P/ A 1A LAJE</v>
          </cell>
          <cell r="D236" t="str">
            <v>M3</v>
          </cell>
          <cell r="E236">
            <v>16.43</v>
          </cell>
        </row>
        <row r="237">
          <cell r="B237" t="str">
            <v>C2539</v>
          </cell>
          <cell r="C237" t="str">
            <v>TRANSPORTE VERTICAL DE MATERIAIS À GRANEL P/ A 2A LAJE</v>
          </cell>
          <cell r="D237" t="str">
            <v>M3</v>
          </cell>
          <cell r="E237">
            <v>39.24</v>
          </cell>
        </row>
        <row r="238">
          <cell r="B238" t="str">
            <v>ESCAVAÇÃO, CARGA, TRANSPORTE E DESCARGA DE MATERIAL</v>
          </cell>
          <cell r="C238">
            <v>0</v>
          </cell>
          <cell r="D238">
            <v>0</v>
          </cell>
          <cell r="E238">
            <v>879.67</v>
          </cell>
        </row>
        <row r="239">
          <cell r="B239" t="str">
            <v>C3131</v>
          </cell>
          <cell r="C239" t="str">
            <v>ARRASAMENTO ATERRO (ESCALONAMENTO) DMT ATÉ 50M</v>
          </cell>
          <cell r="D239" t="str">
            <v>M3</v>
          </cell>
          <cell r="E239">
            <v>5.01</v>
          </cell>
        </row>
        <row r="240">
          <cell r="B240" t="str">
            <v>C3182</v>
          </cell>
          <cell r="C240" t="str">
            <v>ESCAVAÇÃO CARGA TRANSP. 1-CAT ATÉ 200M</v>
          </cell>
          <cell r="D240" t="str">
            <v>M3</v>
          </cell>
          <cell r="E240">
            <v>7.17</v>
          </cell>
        </row>
        <row r="241">
          <cell r="B241" t="str">
            <v>C3178</v>
          </cell>
          <cell r="C241" t="str">
            <v>ESCAVAÇÃO CARGA TRANSP. 1-CAT 201 A 400M</v>
          </cell>
          <cell r="D241" t="str">
            <v>M3</v>
          </cell>
          <cell r="E241">
            <v>7.82</v>
          </cell>
        </row>
        <row r="242">
          <cell r="B242" t="str">
            <v>C3180</v>
          </cell>
          <cell r="C242" t="str">
            <v>ESCAVAÇÃO CARGA TRANSP. 1-CAT 401 A 600M</v>
          </cell>
          <cell r="D242" t="str">
            <v>M3</v>
          </cell>
          <cell r="E242">
            <v>8.31</v>
          </cell>
        </row>
        <row r="243">
          <cell r="B243" t="str">
            <v>C3169</v>
          </cell>
          <cell r="C243" t="str">
            <v>ESCAVACAO CARGA TRANSP. 1-CAT 601 A 800M</v>
          </cell>
          <cell r="D243" t="str">
            <v>M3</v>
          </cell>
          <cell r="E243">
            <v>9.0399999999999991</v>
          </cell>
        </row>
        <row r="244">
          <cell r="B244" t="str">
            <v>C3181</v>
          </cell>
          <cell r="C244" t="str">
            <v>ESCAVAÇÃO CARGA TRANSP. 1-CAT 801 A 1000M</v>
          </cell>
          <cell r="D244" t="str">
            <v>M3</v>
          </cell>
          <cell r="E244">
            <v>9.56</v>
          </cell>
        </row>
        <row r="245">
          <cell r="B245" t="str">
            <v>C3175</v>
          </cell>
          <cell r="C245" t="str">
            <v>ESCAVAÇÃO CARGA TRANSP. 1-CAT 1001 A 1200M</v>
          </cell>
          <cell r="D245" t="str">
            <v>M3</v>
          </cell>
          <cell r="E245">
            <v>9.77</v>
          </cell>
        </row>
        <row r="246">
          <cell r="B246" t="str">
            <v>C3165</v>
          </cell>
          <cell r="C246" t="str">
            <v>ESCAVACÃO CARGA TRANSP. 1-CAT 1201 A 1400M</v>
          </cell>
          <cell r="D246" t="str">
            <v>M3</v>
          </cell>
          <cell r="E246">
            <v>10.48</v>
          </cell>
        </row>
        <row r="247">
          <cell r="B247" t="str">
            <v>C3176</v>
          </cell>
          <cell r="C247" t="str">
            <v>ESCAVAÇÃO CARGA TRANSP. 1-CAT 1401 A 1600M</v>
          </cell>
          <cell r="D247" t="str">
            <v>M3</v>
          </cell>
          <cell r="E247">
            <v>10.93</v>
          </cell>
        </row>
        <row r="248">
          <cell r="B248" t="str">
            <v>C3177</v>
          </cell>
          <cell r="C248" t="str">
            <v>ESCAVAÇÃO CARGA TRANSP. 1-CAT 1601 A 1800M</v>
          </cell>
          <cell r="D248" t="str">
            <v>M3</v>
          </cell>
          <cell r="E248">
            <v>11.59</v>
          </cell>
        </row>
        <row r="249">
          <cell r="B249" t="str">
            <v>C3166</v>
          </cell>
          <cell r="C249" t="str">
            <v>ESCAVAÇÃO CARGA TRANSP. 1-CAT 1801 A 2000M</v>
          </cell>
          <cell r="D249" t="str">
            <v>M3</v>
          </cell>
          <cell r="E249">
            <v>12.08</v>
          </cell>
        </row>
        <row r="250">
          <cell r="B250" t="str">
            <v>C3167</v>
          </cell>
          <cell r="C250" t="str">
            <v>ESCAVAÇÃO CARGA TRANSP. 1-CAT 2001 A 3000M</v>
          </cell>
          <cell r="D250" t="str">
            <v>M3</v>
          </cell>
          <cell r="E250">
            <v>12.45</v>
          </cell>
        </row>
        <row r="251">
          <cell r="B251" t="str">
            <v>C3168</v>
          </cell>
          <cell r="C251" t="str">
            <v>ESCAVAÇÃO CARGA TRANSP. 1-CAT 3001 A 4000M</v>
          </cell>
          <cell r="D251" t="str">
            <v>M3</v>
          </cell>
          <cell r="E251">
            <v>14.15</v>
          </cell>
        </row>
        <row r="252">
          <cell r="B252" t="str">
            <v>C3179</v>
          </cell>
          <cell r="C252" t="str">
            <v>ESCAVAÇÃO CARGA TRANSP. 1-CAT 4001 A 5000M</v>
          </cell>
          <cell r="D252" t="str">
            <v>M3</v>
          </cell>
          <cell r="E252">
            <v>15.76</v>
          </cell>
        </row>
        <row r="253">
          <cell r="B253" t="str">
            <v>C3192</v>
          </cell>
          <cell r="C253" t="str">
            <v>ESCAVAÇÃO CARGA TRANSP. 2-CAT ATÉ 200M</v>
          </cell>
          <cell r="D253" t="str">
            <v>M3</v>
          </cell>
          <cell r="E253">
            <v>9.3699999999999992</v>
          </cell>
        </row>
        <row r="254">
          <cell r="B254" t="str">
            <v>C3187</v>
          </cell>
          <cell r="C254" t="str">
            <v>ESCAVAÇÃO CARGA TRANSP. 2-CAT 201 A 400M</v>
          </cell>
          <cell r="D254" t="str">
            <v>M3</v>
          </cell>
          <cell r="E254">
            <v>9.8000000000000007</v>
          </cell>
        </row>
        <row r="255">
          <cell r="B255" t="str">
            <v>C3189</v>
          </cell>
          <cell r="C255" t="str">
            <v>ESCAVAÇÃO CARGA TRANSP. 2-CAT 401 A 600M</v>
          </cell>
          <cell r="D255" t="str">
            <v>M3</v>
          </cell>
          <cell r="E255">
            <v>10.73</v>
          </cell>
        </row>
        <row r="256">
          <cell r="B256" t="str">
            <v>C3190</v>
          </cell>
          <cell r="C256" t="str">
            <v>ESCAVAÇÃO CARGA TRANSP. 2-CAT 601 A 800M</v>
          </cell>
          <cell r="D256" t="str">
            <v>M3</v>
          </cell>
          <cell r="E256">
            <v>11.25</v>
          </cell>
        </row>
        <row r="257">
          <cell r="B257" t="str">
            <v>C3191</v>
          </cell>
          <cell r="C257" t="str">
            <v>ESCAVAÇÃO CARGA TRANSP. 2-CAT 801 A 1000M</v>
          </cell>
          <cell r="D257" t="str">
            <v>M3</v>
          </cell>
          <cell r="E257">
            <v>11.81</v>
          </cell>
        </row>
        <row r="258">
          <cell r="B258" t="str">
            <v>C3170</v>
          </cell>
          <cell r="C258" t="str">
            <v>ESCAVAÇÃO CARGA TRANSP. 2-CAT 1001 A 1200M</v>
          </cell>
          <cell r="D258" t="str">
            <v>M3</v>
          </cell>
          <cell r="E258">
            <v>12.44</v>
          </cell>
        </row>
        <row r="259">
          <cell r="B259" t="str">
            <v>C3183</v>
          </cell>
          <cell r="C259" t="str">
            <v>ESCAVAÇÃO CARGA TRANSP. 2-CAT 1201 A 1400M</v>
          </cell>
          <cell r="D259" t="str">
            <v>M3</v>
          </cell>
          <cell r="E259">
            <v>12.96</v>
          </cell>
        </row>
        <row r="260">
          <cell r="B260" t="str">
            <v>C3184</v>
          </cell>
          <cell r="C260" t="str">
            <v>ESCAVAÇÃO CARGA TRANSP. 2-CAT 1401 A 1600M</v>
          </cell>
          <cell r="D260" t="str">
            <v>M3</v>
          </cell>
          <cell r="E260">
            <v>13.48</v>
          </cell>
        </row>
        <row r="261">
          <cell r="B261" t="str">
            <v>C3185</v>
          </cell>
          <cell r="C261" t="str">
            <v>ESCAVAÇÃO CARGA TRANSP. 2-CAT 1601 A 1800M</v>
          </cell>
          <cell r="D261" t="str">
            <v>M3</v>
          </cell>
          <cell r="E261">
            <v>14.33</v>
          </cell>
        </row>
        <row r="262">
          <cell r="B262" t="str">
            <v>C3186</v>
          </cell>
          <cell r="C262" t="str">
            <v>ESCAVAÇÃO CARGA TRANSP. 2-CAT 1801 A 2000M</v>
          </cell>
          <cell r="D262" t="str">
            <v>M3</v>
          </cell>
          <cell r="E262">
            <v>14.83</v>
          </cell>
        </row>
        <row r="263">
          <cell r="B263" t="str">
            <v>C3171</v>
          </cell>
          <cell r="C263" t="str">
            <v>ESCAVAÇÃO CARGA TRANSP. 2-CAT 2001 A 3000M</v>
          </cell>
          <cell r="D263" t="str">
            <v>M3</v>
          </cell>
          <cell r="E263">
            <v>15.26</v>
          </cell>
        </row>
        <row r="264">
          <cell r="B264" t="str">
            <v>C3188</v>
          </cell>
          <cell r="C264" t="str">
            <v>ESCAVAÇÃO CARGA TRANSP. 2-CAT 3001 A 4000M</v>
          </cell>
          <cell r="D264" t="str">
            <v>M3</v>
          </cell>
          <cell r="E264">
            <v>16.989999999999998</v>
          </cell>
        </row>
        <row r="265">
          <cell r="B265" t="str">
            <v>C3172</v>
          </cell>
          <cell r="C265" t="str">
            <v>ESCAVAÇÃO CARGA TRANSP. 2-CAT 4001 A 5000M</v>
          </cell>
          <cell r="D265" t="str">
            <v>M3</v>
          </cell>
          <cell r="E265">
            <v>18.91</v>
          </cell>
        </row>
        <row r="266">
          <cell r="B266" t="str">
            <v>C3205</v>
          </cell>
          <cell r="C266" t="str">
            <v>ESCAVAÇÃO CARGA TRANSP. 3-CAT ATÉ 50M</v>
          </cell>
          <cell r="D266" t="str">
            <v>M3</v>
          </cell>
          <cell r="E266">
            <v>30.39</v>
          </cell>
        </row>
        <row r="267">
          <cell r="B267" t="str">
            <v>C3202</v>
          </cell>
          <cell r="C267" t="str">
            <v>ESCAVAÇÃO CARGA TRANSP. 3-CAT 51 A 100M</v>
          </cell>
          <cell r="D267" t="str">
            <v>M3</v>
          </cell>
          <cell r="E267">
            <v>33.42</v>
          </cell>
        </row>
        <row r="268">
          <cell r="B268" t="str">
            <v>C3194</v>
          </cell>
          <cell r="C268" t="str">
            <v>ESCAVAÇÃO CARGA TRANSP. 3-CAT 101 A 200M</v>
          </cell>
          <cell r="D268" t="str">
            <v>M3</v>
          </cell>
          <cell r="E268">
            <v>33.590000000000003</v>
          </cell>
        </row>
        <row r="269">
          <cell r="B269" t="str">
            <v>C3200</v>
          </cell>
          <cell r="C269" t="str">
            <v>ESCAVAÇÃO CARGA TRANSP. 3-CAT 201 A 400M</v>
          </cell>
          <cell r="D269" t="str">
            <v>M3</v>
          </cell>
          <cell r="E269">
            <v>34.1</v>
          </cell>
        </row>
        <row r="270">
          <cell r="B270" t="str">
            <v>C3201</v>
          </cell>
          <cell r="C270" t="str">
            <v>ESCAVAÇÃO CARGA TRANSP. 3-CAT 401 A 600M</v>
          </cell>
          <cell r="D270" t="str">
            <v>M3</v>
          </cell>
          <cell r="E270">
            <v>34.81</v>
          </cell>
        </row>
        <row r="271">
          <cell r="B271" t="str">
            <v>C3203</v>
          </cell>
          <cell r="C271" t="str">
            <v>ESCAVAÇÃO CARGA TRANSP. 3-CAT 601 A 800M</v>
          </cell>
          <cell r="D271" t="str">
            <v>M3</v>
          </cell>
          <cell r="E271">
            <v>36.1</v>
          </cell>
        </row>
        <row r="272">
          <cell r="B272" t="str">
            <v>C3204</v>
          </cell>
          <cell r="C272" t="str">
            <v>ESCAVAÇÃO CARGA TRANSP. 3-CAT 801 A 1000M</v>
          </cell>
          <cell r="D272" t="str">
            <v>M3</v>
          </cell>
          <cell r="E272">
            <v>36.79</v>
          </cell>
        </row>
        <row r="273">
          <cell r="B273" t="str">
            <v>C3193</v>
          </cell>
          <cell r="C273" t="str">
            <v>ESCAVAÇÃO CARGA TRANSP. 3-CAT 1001 A 1200M</v>
          </cell>
          <cell r="D273" t="str">
            <v>M3</v>
          </cell>
          <cell r="E273">
            <v>37.11</v>
          </cell>
        </row>
        <row r="274">
          <cell r="B274" t="str">
            <v>C3195</v>
          </cell>
          <cell r="C274" t="str">
            <v>ESCAVAÇÃO CARGA TRANSP. 3-CAT 1201 A 1400M</v>
          </cell>
          <cell r="D274" t="str">
            <v>M3</v>
          </cell>
          <cell r="E274">
            <v>38.270000000000003</v>
          </cell>
        </row>
        <row r="275">
          <cell r="B275" t="str">
            <v>C3196</v>
          </cell>
          <cell r="C275" t="str">
            <v>ESCAVAÇÃO CARGA TRANSP. 3-CAT 1401 A 1600M</v>
          </cell>
          <cell r="D275" t="str">
            <v>M3</v>
          </cell>
          <cell r="E275">
            <v>38.94</v>
          </cell>
        </row>
        <row r="276">
          <cell r="B276" t="str">
            <v>C3197</v>
          </cell>
          <cell r="C276" t="str">
            <v>ESCAVAÇÃO CARGA TRANSP. 3-CAT 1601 A 1800M</v>
          </cell>
          <cell r="D276" t="str">
            <v>M3</v>
          </cell>
          <cell r="E276">
            <v>39.53</v>
          </cell>
        </row>
        <row r="277">
          <cell r="B277" t="str">
            <v>C3198</v>
          </cell>
          <cell r="C277" t="str">
            <v>ESCAVAÇÃO CARGA TRANSP. 3-CAT 1801 A 2000M</v>
          </cell>
          <cell r="D277" t="str">
            <v>M3</v>
          </cell>
          <cell r="E277">
            <v>40.200000000000003</v>
          </cell>
        </row>
        <row r="278">
          <cell r="B278" t="str">
            <v>C3199</v>
          </cell>
          <cell r="C278" t="str">
            <v>ESCAVAÇÃO CARGA TRANSP. 3-CAT 2001 A 3000M</v>
          </cell>
          <cell r="D278" t="str">
            <v>M3</v>
          </cell>
          <cell r="E278">
            <v>41.28</v>
          </cell>
        </row>
        <row r="279">
          <cell r="B279" t="str">
            <v>C3173</v>
          </cell>
          <cell r="C279" t="str">
            <v>ESCAVAÇÃO CARGA TRANSP. 3-CAT 3001 A 4000M</v>
          </cell>
          <cell r="D279" t="str">
            <v>M3</v>
          </cell>
          <cell r="E279">
            <v>43.49</v>
          </cell>
        </row>
        <row r="280">
          <cell r="B280" t="str">
            <v>C3174</v>
          </cell>
          <cell r="C280" t="str">
            <v>ESCAVAÇÃO CARGA TRANSP. 3-CAT 4001 A 5000M</v>
          </cell>
          <cell r="D280" t="str">
            <v>M3</v>
          </cell>
          <cell r="E280">
            <v>45.38</v>
          </cell>
        </row>
        <row r="281">
          <cell r="B281" t="str">
            <v>ESCAVAÇÕES EM VALAS,VALETAS,CANAIS E FUNDAÇÕES</v>
          </cell>
          <cell r="C281">
            <v>0</v>
          </cell>
          <cell r="D281">
            <v>0</v>
          </cell>
          <cell r="E281">
            <v>11739.77</v>
          </cell>
        </row>
        <row r="282">
          <cell r="B282" t="str">
            <v>C3280</v>
          </cell>
          <cell r="C282" t="str">
            <v>ESCAVAÇÃO DE BASE DE TUBULÃO A AR COMPRIMIDO ATÉ 12M</v>
          </cell>
          <cell r="D282" t="str">
            <v>M3</v>
          </cell>
          <cell r="E282">
            <v>515.07000000000005</v>
          </cell>
        </row>
        <row r="283">
          <cell r="B283" t="str">
            <v>C3281</v>
          </cell>
          <cell r="C283" t="str">
            <v>ESCAVAÇÃO DE BASE DE TUBULÃO A AR COMPRIMIDO DE 12,00 A 18M</v>
          </cell>
          <cell r="D283" t="str">
            <v>M3</v>
          </cell>
          <cell r="E283">
            <v>584.45000000000005</v>
          </cell>
        </row>
        <row r="284">
          <cell r="B284" t="str">
            <v>C3282</v>
          </cell>
          <cell r="C284" t="str">
            <v>ESCAVAÇÃO DE BASE DE TUBULÃO A CEU ABERTO</v>
          </cell>
          <cell r="D284" t="str">
            <v>M3</v>
          </cell>
          <cell r="E284">
            <v>334.17</v>
          </cell>
        </row>
        <row r="285">
          <cell r="B285" t="str">
            <v>C2777</v>
          </cell>
          <cell r="C285" t="str">
            <v>ESCAVAÇÃO DE MATERIAL DE 3A. CAT A FOGO</v>
          </cell>
          <cell r="D285" t="str">
            <v>M3</v>
          </cell>
          <cell r="E285">
            <v>96.03</v>
          </cell>
        </row>
        <row r="286">
          <cell r="B286" t="str">
            <v>C2778</v>
          </cell>
          <cell r="C286" t="str">
            <v>ESCAVAÇÃO DE MATERIAL DE 3A. CAT A FRIO</v>
          </cell>
          <cell r="D286" t="str">
            <v>M3</v>
          </cell>
          <cell r="E286">
            <v>515.12</v>
          </cell>
        </row>
        <row r="287">
          <cell r="B287" t="str">
            <v>C3206</v>
          </cell>
          <cell r="C287" t="str">
            <v>ESCAVAÇÃO DE POÇO TUBULÃO A AR COMPRIMIDO C/ DESCIDA DE CAMISA DE CONCRETO ARMADO ATÉ 12m</v>
          </cell>
          <cell r="D287" t="str">
            <v>M3</v>
          </cell>
          <cell r="E287">
            <v>496.12</v>
          </cell>
        </row>
        <row r="288">
          <cell r="B288">
            <v>0</v>
          </cell>
          <cell r="C288">
            <v>0</v>
          </cell>
          <cell r="D288">
            <v>0</v>
          </cell>
          <cell r="E288">
            <v>0</v>
          </cell>
        </row>
        <row r="289">
          <cell r="B289" t="str">
            <v>C3213</v>
          </cell>
          <cell r="C289" t="str">
            <v>ESCAVAÇÃO DE POÇO TUBULÃO A AR COMPRIMIDO C/DESCIDA DE CAMISA DE CONCRETO ARMADO 12,01 A 18,00M</v>
          </cell>
          <cell r="D289" t="str">
            <v>M3</v>
          </cell>
          <cell r="E289">
            <v>559.15</v>
          </cell>
        </row>
        <row r="290">
          <cell r="B290">
            <v>0</v>
          </cell>
          <cell r="C290">
            <v>0</v>
          </cell>
          <cell r="D290">
            <v>0</v>
          </cell>
          <cell r="E290">
            <v>0</v>
          </cell>
        </row>
        <row r="291">
          <cell r="B291" t="str">
            <v>C3207</v>
          </cell>
          <cell r="C291" t="str">
            <v>ESCAVAÇÃO DE POÇO TUBULÃO A CEU ABERTO  C/ DESCIDA DE CAMISA DE CONCRETO ARMADO</v>
          </cell>
          <cell r="D291" t="str">
            <v>M3</v>
          </cell>
          <cell r="E291">
            <v>265.06</v>
          </cell>
        </row>
        <row r="292">
          <cell r="B292">
            <v>0</v>
          </cell>
          <cell r="C292">
            <v>0</v>
          </cell>
          <cell r="D292">
            <v>0</v>
          </cell>
          <cell r="E292">
            <v>0</v>
          </cell>
        </row>
        <row r="293">
          <cell r="B293" t="str">
            <v>C3400</v>
          </cell>
          <cell r="C293" t="str">
            <v>ESCAVAÇÃO EM ROCHA BRANDA  A FRIO</v>
          </cell>
          <cell r="D293" t="str">
            <v>M3</v>
          </cell>
          <cell r="E293">
            <v>206.07</v>
          </cell>
        </row>
        <row r="294">
          <cell r="B294" t="str">
            <v>C1255</v>
          </cell>
          <cell r="C294" t="str">
            <v>ESCAVAÇÃO MANUAL C/ APIL. FUNDO P/ CAIXA EM ALVENARIA</v>
          </cell>
          <cell r="D294" t="str">
            <v>M3</v>
          </cell>
          <cell r="E294">
            <v>42.25</v>
          </cell>
        </row>
        <row r="295">
          <cell r="B295" t="str">
            <v>C2784</v>
          </cell>
          <cell r="C295" t="str">
            <v>ESCAVAÇÃO MANUAL SOLO DE 1A.CAT. PROF. ATÉ 1.50m</v>
          </cell>
          <cell r="D295" t="str">
            <v>M3</v>
          </cell>
          <cell r="E295">
            <v>24.18</v>
          </cell>
        </row>
        <row r="296">
          <cell r="B296" t="str">
            <v>C2781</v>
          </cell>
          <cell r="C296" t="str">
            <v>ESCAVAÇÃO MANUAL SOLO DE 1A CAT. PROF. DE 1.51 a 3.00m</v>
          </cell>
          <cell r="D296" t="str">
            <v>M3</v>
          </cell>
          <cell r="E296">
            <v>31.94</v>
          </cell>
        </row>
        <row r="297">
          <cell r="B297" t="str">
            <v>C2782</v>
          </cell>
          <cell r="C297" t="str">
            <v>ESCAVAÇÃO MANUAL SOLO DE 1A CAT. PROF. DE 3.01 a 4.50m</v>
          </cell>
          <cell r="D297" t="str">
            <v>M3</v>
          </cell>
          <cell r="E297">
            <v>37.42</v>
          </cell>
        </row>
        <row r="298">
          <cell r="B298" t="str">
            <v>C2783</v>
          </cell>
          <cell r="C298" t="str">
            <v>ESCAVAÇÃO MANUAL SOLO DE 1A CAT. PROF. DE 4.51 a 6.00m</v>
          </cell>
          <cell r="D298" t="str">
            <v>M3</v>
          </cell>
          <cell r="E298">
            <v>43.81</v>
          </cell>
        </row>
        <row r="299">
          <cell r="B299" t="str">
            <v>C2785</v>
          </cell>
          <cell r="C299" t="str">
            <v>ESCAVAÇÃO MANUAL SOLO DE 2A CAT. PROF. ATÉ 1.50m</v>
          </cell>
          <cell r="D299" t="str">
            <v>M3</v>
          </cell>
          <cell r="E299">
            <v>31.94</v>
          </cell>
        </row>
        <row r="300">
          <cell r="B300" t="str">
            <v>C2786</v>
          </cell>
          <cell r="C300" t="str">
            <v>ESCAVAÇÃO MANUAL SOLO DE 2A CAT. PROF. DE 1.51 a 3.00m</v>
          </cell>
          <cell r="D300" t="str">
            <v>M3</v>
          </cell>
          <cell r="E300">
            <v>48.28</v>
          </cell>
        </row>
        <row r="301">
          <cell r="B301" t="str">
            <v>C2787</v>
          </cell>
          <cell r="C301" t="str">
            <v>ESCAVAÇÃO MANUAL SOLO DE 2A CAT. PROF. DE 3.01 a 4.50m</v>
          </cell>
          <cell r="D301" t="str">
            <v>M3</v>
          </cell>
          <cell r="E301">
            <v>64.61</v>
          </cell>
        </row>
        <row r="302">
          <cell r="B302" t="str">
            <v>C2788</v>
          </cell>
          <cell r="C302" t="str">
            <v>ESCAVAÇÃO MANUAL SOLO DE 2A CAT. PROF. DE 4.51 a 6.00m</v>
          </cell>
          <cell r="D302" t="str">
            <v>M3</v>
          </cell>
          <cell r="E302">
            <v>81.040000000000006</v>
          </cell>
        </row>
        <row r="303">
          <cell r="B303" t="str">
            <v>C2789</v>
          </cell>
          <cell r="C303" t="str">
            <v>ESCAVAÇÃO MECÂNICA SOLO DE 1A CAT. PROF. ATÉ 2.00m</v>
          </cell>
          <cell r="D303" t="str">
            <v>M3</v>
          </cell>
          <cell r="E303">
            <v>5.78</v>
          </cell>
        </row>
        <row r="304">
          <cell r="B304" t="str">
            <v>C2790</v>
          </cell>
          <cell r="C304" t="str">
            <v>ESCAVAÇÃO MECÂNICA SOLO DE 1A CAT. PROF. DE 2.01 a 4.00m</v>
          </cell>
          <cell r="D304" t="str">
            <v>M3</v>
          </cell>
          <cell r="E304">
            <v>7.7</v>
          </cell>
        </row>
        <row r="305">
          <cell r="B305" t="str">
            <v>C2791</v>
          </cell>
          <cell r="C305" t="str">
            <v>ESCAVAÇÃO MECÂNICA SOLO DE 1A CAT. PROF. DE 4.01 a 6.00m</v>
          </cell>
          <cell r="D305" t="str">
            <v>M3</v>
          </cell>
          <cell r="E305">
            <v>12.03</v>
          </cell>
        </row>
        <row r="306">
          <cell r="B306" t="str">
            <v>C2792</v>
          </cell>
          <cell r="C306" t="str">
            <v>ESCAVAÇÃO MECÂNICA SOLO DE 1A CAT. PROF. DE 6.01 a 8.00m</v>
          </cell>
          <cell r="D306" t="str">
            <v>M3</v>
          </cell>
          <cell r="E306">
            <v>34.82</v>
          </cell>
        </row>
        <row r="307">
          <cell r="B307" t="str">
            <v>C2796</v>
          </cell>
          <cell r="C307" t="str">
            <v>ESCAVAÇÃO MECÂNICA SOLO DE 2A.CAT. PROF. ATÉ 2.00m</v>
          </cell>
          <cell r="D307" t="str">
            <v>M3</v>
          </cell>
          <cell r="E307">
            <v>14.02</v>
          </cell>
        </row>
        <row r="308">
          <cell r="B308" t="str">
            <v>C2793</v>
          </cell>
          <cell r="C308" t="str">
            <v>ESCAVAÇÃO MECÂNICA SOLO DE 2A CAT. PROF. DE 2.01 a 4.00m</v>
          </cell>
          <cell r="D308" t="str">
            <v>M3</v>
          </cell>
          <cell r="E308">
            <v>20.6</v>
          </cell>
        </row>
        <row r="309">
          <cell r="B309" t="str">
            <v>C2794</v>
          </cell>
          <cell r="C309" t="str">
            <v>ESCAVAÇÃO MECÂNICA SOLO DE 2A CAT. PROF. DE 4.01 a 6.00m</v>
          </cell>
          <cell r="D309" t="str">
            <v>M3</v>
          </cell>
          <cell r="E309">
            <v>29.37</v>
          </cell>
        </row>
        <row r="310">
          <cell r="B310" t="str">
            <v>C2795</v>
          </cell>
          <cell r="C310" t="str">
            <v>ESCAVAÇÃO MECÂNICA SOLO DE 2A. CAT. PROF. DE 6.01 a 8.00m</v>
          </cell>
          <cell r="D310" t="str">
            <v>M3</v>
          </cell>
          <cell r="E310">
            <v>52.94</v>
          </cell>
        </row>
        <row r="311">
          <cell r="B311" t="str">
            <v>C3474</v>
          </cell>
          <cell r="C311" t="str">
            <v>TRAVESSIA MÉTODO NÃO DESTRUTIVO P/ TUBO ATÉ DN 100 (COMPLETO)</v>
          </cell>
          <cell r="D311" t="str">
            <v>M</v>
          </cell>
          <cell r="E311">
            <v>1135.1600000000001</v>
          </cell>
        </row>
        <row r="312">
          <cell r="B312" t="str">
            <v>C3475</v>
          </cell>
          <cell r="C312" t="str">
            <v>TRAVESSIA MÉTODO NÃO DESTRUTIVO P/ TUBO 100&lt;DN&lt;=200 (COMPLETO)</v>
          </cell>
          <cell r="D312" t="str">
            <v>M</v>
          </cell>
          <cell r="E312">
            <v>1532.76</v>
          </cell>
        </row>
        <row r="313">
          <cell r="B313" t="str">
            <v>C3476</v>
          </cell>
          <cell r="C313" t="str">
            <v>TRAVESSIA MÉTODO NÃO DESTRUTIVO P/ TUBO 200&lt;DN&lt;=300 (COMPLETO)</v>
          </cell>
          <cell r="D313" t="str">
            <v>M</v>
          </cell>
          <cell r="E313">
            <v>1872.08</v>
          </cell>
        </row>
        <row r="314">
          <cell r="B314" t="str">
            <v>C4218</v>
          </cell>
          <cell r="C314" t="str">
            <v>TRAVESSIA MÉTODO NÃO DESTRUTIVO P/ TUBO 300&lt;DN&lt;=500 (COMPLETO)</v>
          </cell>
          <cell r="D314" t="str">
            <v>M</v>
          </cell>
          <cell r="E314">
            <v>3045.84</v>
          </cell>
        </row>
        <row r="315">
          <cell r="B315" t="str">
            <v>ATERRO,REATERRO E COMPACTAÇÃO</v>
          </cell>
          <cell r="C315">
            <v>0</v>
          </cell>
          <cell r="D315">
            <v>0</v>
          </cell>
          <cell r="E315">
            <v>328.54</v>
          </cell>
        </row>
        <row r="316">
          <cell r="B316" t="str">
            <v>C0095</v>
          </cell>
          <cell r="C316" t="str">
            <v>APILOAMENTO DE PISO OU FUNDO DE VALAS C/MAÇO DE 30 A 60 KG</v>
          </cell>
          <cell r="D316" t="str">
            <v>M2</v>
          </cell>
          <cell r="E316">
            <v>15.51</v>
          </cell>
        </row>
        <row r="317">
          <cell r="B317" t="str">
            <v>C0328</v>
          </cell>
          <cell r="C317" t="str">
            <v>ATERRO C/COMPACTAÇÃO MECÂNICA E CONTROLE, MAT. DE AQUISIÇÃO</v>
          </cell>
          <cell r="D317" t="str">
            <v>M3</v>
          </cell>
          <cell r="E317">
            <v>64.819999999999993</v>
          </cell>
        </row>
        <row r="318">
          <cell r="B318" t="str">
            <v>C0329</v>
          </cell>
          <cell r="C318" t="str">
            <v>ATERRO C/COMPACTAÇÃO MECÂNICA E CONTROLE, MAT. PRODUZIDO (S/TRANSP.)</v>
          </cell>
          <cell r="D318" t="str">
            <v>M3</v>
          </cell>
          <cell r="E318">
            <v>18.11</v>
          </cell>
        </row>
        <row r="319">
          <cell r="B319" t="str">
            <v>C0330</v>
          </cell>
          <cell r="C319" t="str">
            <v>ATERRO C/COMPACTAÇÃO MANUAL S/CONTROLE, MAT. C/AQUISIÇÃO</v>
          </cell>
          <cell r="D319" t="str">
            <v>M3</v>
          </cell>
          <cell r="E319">
            <v>66.11</v>
          </cell>
        </row>
        <row r="320">
          <cell r="B320" t="str">
            <v>C0331</v>
          </cell>
          <cell r="C320" t="str">
            <v>ATERRO C/COMPACTAÇÃO MANUAL S/CONTROLE, MAT. PRODUZIDO (S/TRANSP.)</v>
          </cell>
          <cell r="D320" t="str">
            <v>M3</v>
          </cell>
          <cell r="E320">
            <v>19.41</v>
          </cell>
        </row>
        <row r="321">
          <cell r="B321" t="str">
            <v>C3145</v>
          </cell>
          <cell r="C321" t="str">
            <v>COMPACTAÇÃO DE ATERROS  95% P.N</v>
          </cell>
          <cell r="D321" t="str">
            <v>M3</v>
          </cell>
          <cell r="E321">
            <v>2.78</v>
          </cell>
        </row>
        <row r="322">
          <cell r="B322" t="str">
            <v>C3146</v>
          </cell>
          <cell r="C322" t="str">
            <v>COMPACTAÇÃO DE ATERROS 100% P.N</v>
          </cell>
          <cell r="D322" t="str">
            <v>M3</v>
          </cell>
          <cell r="E322">
            <v>2.88</v>
          </cell>
        </row>
        <row r="323">
          <cell r="B323" t="str">
            <v>C4665</v>
          </cell>
          <cell r="C323" t="str">
            <v>COMPACTAÇÃO DE ATERROS 95% P.I. P/ OBRAS AEROPORTUÁRIAS</v>
          </cell>
          <cell r="D323" t="str">
            <v>M3</v>
          </cell>
          <cell r="E323">
            <v>3.07</v>
          </cell>
        </row>
        <row r="324">
          <cell r="B324" t="str">
            <v>C4666</v>
          </cell>
          <cell r="C324" t="str">
            <v>COMPACTAÇÃO DE ATERROS 100% P.I. P/ OBRAS AEROPORTUÁRIAS</v>
          </cell>
          <cell r="D324" t="str">
            <v>M3</v>
          </cell>
          <cell r="E324">
            <v>3.33</v>
          </cell>
        </row>
        <row r="325">
          <cell r="B325" t="str">
            <v>C4667</v>
          </cell>
          <cell r="C325" t="str">
            <v>COMPACTAÇÃO DE ATERROS 95% P.M. P/ OBRAS AEROPORTUÁRIAS</v>
          </cell>
          <cell r="D325" t="str">
            <v>M3</v>
          </cell>
          <cell r="E325">
            <v>3.42</v>
          </cell>
        </row>
        <row r="326">
          <cell r="B326" t="str">
            <v>C4668</v>
          </cell>
          <cell r="C326" t="str">
            <v>COMPACTAÇÃO DE ATERROS 100% P.M. P/ OBRAS AEROPORTUÁRIAS</v>
          </cell>
          <cell r="D326" t="str">
            <v>M3</v>
          </cell>
          <cell r="E326">
            <v>3.52</v>
          </cell>
        </row>
        <row r="327">
          <cell r="B327" t="str">
            <v>C0821</v>
          </cell>
          <cell r="C327" t="str">
            <v>COMPACTAÇÃO MECÂNICA DE CALÇAMENTO C/COMPACTADOR TIPO SAPO</v>
          </cell>
          <cell r="D327" t="str">
            <v>M2</v>
          </cell>
          <cell r="E327">
            <v>1.1100000000000001</v>
          </cell>
        </row>
        <row r="328">
          <cell r="B328" t="str">
            <v>C0822</v>
          </cell>
          <cell r="C328" t="str">
            <v>COMPACTAÇÃO MECÂNICA DO CALÇAMENTO C/ ROLO LISO</v>
          </cell>
          <cell r="D328" t="str">
            <v>M2</v>
          </cell>
          <cell r="E328">
            <v>0.79</v>
          </cell>
        </row>
        <row r="329">
          <cell r="B329" t="str">
            <v>C0928</v>
          </cell>
          <cell r="C329" t="str">
            <v>CORTE E ATERRO COMPENSADO S/CONTROLE DO GRAU DE COMPACTAÇÃO</v>
          </cell>
          <cell r="D329" t="str">
            <v>M3</v>
          </cell>
          <cell r="E329">
            <v>7.17</v>
          </cell>
        </row>
        <row r="330">
          <cell r="B330" t="str">
            <v>C0930</v>
          </cell>
          <cell r="C330" t="str">
            <v>CORTE MANUAL EM TERRA</v>
          </cell>
          <cell r="D330" t="str">
            <v>M3</v>
          </cell>
          <cell r="E330">
            <v>27.38</v>
          </cell>
        </row>
        <row r="331">
          <cell r="B331" t="str">
            <v>C3214</v>
          </cell>
          <cell r="C331" t="str">
            <v>ESPALHAMENTO E ADENSAMENTO DE AREIA</v>
          </cell>
          <cell r="D331" t="str">
            <v>M3</v>
          </cell>
          <cell r="E331">
            <v>7.36</v>
          </cell>
        </row>
        <row r="332">
          <cell r="B332" t="str">
            <v>C2989</v>
          </cell>
          <cell r="C332" t="str">
            <v>ESPALHAMENTO MECÂNICO DE SOLO EM BOTA FORA</v>
          </cell>
          <cell r="D332" t="str">
            <v>M3</v>
          </cell>
          <cell r="E332">
            <v>1.44</v>
          </cell>
        </row>
        <row r="333">
          <cell r="B333" t="str">
            <v>C3530</v>
          </cell>
          <cell r="C333" t="str">
            <v>MUTIRÃO MISTO - ATERRO COM COMPACTAÇÃO MANUAL S/CONTROLE, MAT. C/AQUISIÇÃO</v>
          </cell>
          <cell r="D333" t="str">
            <v>M3</v>
          </cell>
          <cell r="E333">
            <v>50.6</v>
          </cell>
        </row>
        <row r="334">
          <cell r="B334">
            <v>0</v>
          </cell>
          <cell r="C334">
            <v>0</v>
          </cell>
          <cell r="D334">
            <v>0</v>
          </cell>
          <cell r="E334">
            <v>0</v>
          </cell>
        </row>
        <row r="335">
          <cell r="B335" t="str">
            <v>C2921</v>
          </cell>
          <cell r="C335" t="str">
            <v>REATERRO C/COMPACTAÇÃO MANUAL S/CONTROLE, MATERIAL DA VALA</v>
          </cell>
          <cell r="D335" t="str">
            <v>M3</v>
          </cell>
          <cell r="E335">
            <v>15.51</v>
          </cell>
        </row>
        <row r="336">
          <cell r="B336" t="str">
            <v>C2920</v>
          </cell>
          <cell r="C336" t="str">
            <v>REATERRO C/COMPACTAÇÃO MECÂNICA, E CONTROLE, MATERIAL DA VALA</v>
          </cell>
          <cell r="D336" t="str">
            <v>M3</v>
          </cell>
          <cell r="E336">
            <v>14.22</v>
          </cell>
        </row>
        <row r="337">
          <cell r="B337" t="str">
            <v>CARGA, TRANSPORTE E DESCARGA DE TUBOS E CONEXÕES</v>
          </cell>
          <cell r="C337">
            <v>0</v>
          </cell>
          <cell r="D337">
            <v>0</v>
          </cell>
          <cell r="E337">
            <v>210.94</v>
          </cell>
        </row>
        <row r="338">
          <cell r="B338" t="str">
            <v>C0717</v>
          </cell>
          <cell r="C338" t="str">
            <v>CARGA, DESCARGA E TRANSP. DE TUBOS E CONEXÕES EM MBV DN 100mm ATÉ 15km</v>
          </cell>
          <cell r="D338" t="str">
            <v>M</v>
          </cell>
          <cell r="E338">
            <v>0.89</v>
          </cell>
        </row>
        <row r="339">
          <cell r="B339" t="str">
            <v>C0711</v>
          </cell>
          <cell r="C339" t="str">
            <v>CARGA, DESCARGA E TRANSP. DE TUBOS E CONEXÕES EM MBV DN 150mm ATÉ 15km</v>
          </cell>
          <cell r="D339" t="str">
            <v>M</v>
          </cell>
          <cell r="E339">
            <v>1.25</v>
          </cell>
        </row>
        <row r="340">
          <cell r="B340" t="str">
            <v>C0712</v>
          </cell>
          <cell r="C340" t="str">
            <v>CARGA, DESCARGA E TRANSP. DE TUBOS E CONEXÕES EM MBV DN 200mm ATÉ 15km</v>
          </cell>
          <cell r="D340" t="str">
            <v>M</v>
          </cell>
          <cell r="E340">
            <v>1.79</v>
          </cell>
        </row>
        <row r="341">
          <cell r="B341" t="str">
            <v>C0713</v>
          </cell>
          <cell r="C341" t="str">
            <v>CARGA, DESCARGA E TRANSP. DE TUBOS E CONEXÕES EM MBV DN 250mm ATÉ 15km</v>
          </cell>
          <cell r="D341" t="str">
            <v>M</v>
          </cell>
          <cell r="E341">
            <v>3.13</v>
          </cell>
        </row>
        <row r="342">
          <cell r="B342" t="str">
            <v>C0714</v>
          </cell>
          <cell r="C342" t="str">
            <v>CARGA, DESCARGA E TRANSP. DE TUBOS E CONEXÕES EM MBV DN 300mm ATÉ 15km</v>
          </cell>
          <cell r="D342" t="str">
            <v>M</v>
          </cell>
          <cell r="E342">
            <v>3.85</v>
          </cell>
        </row>
        <row r="343">
          <cell r="B343" t="str">
            <v>C0715</v>
          </cell>
          <cell r="C343" t="str">
            <v>CARGA, DESCARGA E TRANSP. DE TUBOS E CONEXÕES EM MBV DN 350mm ATÉ 15km</v>
          </cell>
          <cell r="D343" t="str">
            <v>M</v>
          </cell>
          <cell r="E343">
            <v>6.31</v>
          </cell>
        </row>
        <row r="344">
          <cell r="B344" t="str">
            <v>C0716</v>
          </cell>
          <cell r="C344" t="str">
            <v>CARGA, DESCARGA E TRANSP. DE TUBOS E CONEXÕES EM MBV DN 400mm ATÉ 15km</v>
          </cell>
          <cell r="D344" t="str">
            <v>M</v>
          </cell>
          <cell r="E344">
            <v>9.2200000000000006</v>
          </cell>
        </row>
        <row r="345">
          <cell r="B345" t="str">
            <v>C4672</v>
          </cell>
          <cell r="C345" t="str">
            <v>CARGA E DESCARGA DE TUBOS CORRUGADOS DE DUPLA PAREDE E CONEXÕES EM PEAD</v>
          </cell>
          <cell r="D345" t="str">
            <v>M</v>
          </cell>
          <cell r="E345">
            <v>26.98</v>
          </cell>
        </row>
        <row r="346">
          <cell r="B346">
            <v>0</v>
          </cell>
          <cell r="C346">
            <v>0</v>
          </cell>
          <cell r="D346">
            <v>0</v>
          </cell>
          <cell r="E346">
            <v>0</v>
          </cell>
        </row>
        <row r="347">
          <cell r="B347" t="str">
            <v>C0703</v>
          </cell>
          <cell r="C347" t="str">
            <v>CARGA E DESCARGA DE TUBOS DE CONCRETO</v>
          </cell>
          <cell r="D347" t="str">
            <v>T</v>
          </cell>
          <cell r="E347">
            <v>46.04</v>
          </cell>
        </row>
        <row r="348">
          <cell r="B348" t="str">
            <v>C0704</v>
          </cell>
          <cell r="C348" t="str">
            <v>CARGA E DESCARGA DE TUBOS E CONEXÕES EM AÇO</v>
          </cell>
          <cell r="D348" t="str">
            <v>T</v>
          </cell>
          <cell r="E348">
            <v>34.53</v>
          </cell>
        </row>
        <row r="349">
          <cell r="B349" t="str">
            <v>C0705</v>
          </cell>
          <cell r="C349" t="str">
            <v>CARGA E DESCARGA DE TUBOS E CONEXÕES EM FoFo</v>
          </cell>
          <cell r="D349" t="str">
            <v>T</v>
          </cell>
          <cell r="E349">
            <v>40.28</v>
          </cell>
        </row>
        <row r="350">
          <cell r="B350" t="str">
            <v>C0727</v>
          </cell>
          <cell r="C350" t="str">
            <v>CARGA, TRANSPORTE E DESCARGA DE TUBOS E PEÇAS EM PVC DN 50mm ATÉ 15km</v>
          </cell>
          <cell r="D350" t="str">
            <v>M</v>
          </cell>
          <cell r="E350">
            <v>0.21</v>
          </cell>
        </row>
        <row r="351">
          <cell r="B351" t="str">
            <v>C0728</v>
          </cell>
          <cell r="C351" t="str">
            <v>CARGA, TRANSPORTE E DESCARGA DE TUBOS E PEÇAS EM PVC DN 75mm ATÉ 15km</v>
          </cell>
          <cell r="D351" t="str">
            <v>M</v>
          </cell>
          <cell r="E351">
            <v>0.36</v>
          </cell>
        </row>
        <row r="352">
          <cell r="B352" t="str">
            <v>C0718</v>
          </cell>
          <cell r="C352" t="str">
            <v>CARGA, TRANSPORTE E DESCARGA DE TUBOS E PEÇAS EM PVC DN 100mm ATÉ 15km</v>
          </cell>
          <cell r="D352" t="str">
            <v>M</v>
          </cell>
          <cell r="E352">
            <v>0.4</v>
          </cell>
        </row>
        <row r="353">
          <cell r="B353" t="str">
            <v>C0719</v>
          </cell>
          <cell r="C353" t="str">
            <v>CARGA, TRANSPORTE E DESCARGA DE TUBOS E PEÇAS EM PVC DN 150mm ATÉ 15km</v>
          </cell>
          <cell r="D353" t="str">
            <v>M</v>
          </cell>
          <cell r="E353">
            <v>0.6</v>
          </cell>
        </row>
        <row r="354">
          <cell r="B354" t="str">
            <v>C0720</v>
          </cell>
          <cell r="C354" t="str">
            <v>CARGA, TRANSPORTE E DESCARGA DE TUBOS E PEÇAS EM PVC DN 200mm ATÉ 15km</v>
          </cell>
          <cell r="D354" t="str">
            <v>M</v>
          </cell>
          <cell r="E354">
            <v>0.8</v>
          </cell>
        </row>
        <row r="355">
          <cell r="B355" t="str">
            <v>C0721</v>
          </cell>
          <cell r="C355" t="str">
            <v>CARGA, TRANSPORTE E DESCARGA DE TUBOS E PEÇAS EM PVC DN 250mm ATÉ 15km</v>
          </cell>
          <cell r="D355" t="str">
            <v>M</v>
          </cell>
          <cell r="E355">
            <v>1</v>
          </cell>
        </row>
        <row r="356">
          <cell r="B356" t="str">
            <v>C0722</v>
          </cell>
          <cell r="C356" t="str">
            <v>CARGA, TRANSPORTE E DESCARGA DE TUBOS E PEÇAS EM PVC DN 300mm ATÉ 15km</v>
          </cell>
          <cell r="D356" t="str">
            <v>M</v>
          </cell>
          <cell r="E356">
            <v>1.19</v>
          </cell>
        </row>
        <row r="357">
          <cell r="B357" t="str">
            <v>C0723</v>
          </cell>
          <cell r="C357" t="str">
            <v>CARGA, TRANSPORTE E DESCARGA DE TUBOS E PEÇAS EM PVC DN 350mm ATÉ 15km</v>
          </cell>
          <cell r="D357" t="str">
            <v>M</v>
          </cell>
          <cell r="E357">
            <v>1.4</v>
          </cell>
        </row>
        <row r="358">
          <cell r="B358" t="str">
            <v>C0724</v>
          </cell>
          <cell r="C358" t="str">
            <v>CARGA, TRANSPORTE E DESCARGA DE TUBOS E PEÇAS EM PVC DN 400mm ATÉ 15km</v>
          </cell>
          <cell r="D358" t="str">
            <v>M</v>
          </cell>
          <cell r="E358">
            <v>1.6</v>
          </cell>
        </row>
        <row r="359">
          <cell r="B359" t="str">
            <v>C0725</v>
          </cell>
          <cell r="C359" t="str">
            <v>CARGA, TRANSPORTE E DESCARGA DE TUBOS E PEÇAS EM PVC DN 450mm ATÉ 15km</v>
          </cell>
          <cell r="D359" t="str">
            <v>M</v>
          </cell>
          <cell r="E359">
            <v>1.84</v>
          </cell>
        </row>
        <row r="360">
          <cell r="B360" t="str">
            <v>C0726</v>
          </cell>
          <cell r="C360" t="str">
            <v>CARGA, TRANSPORTE E DESCARGA DE TUBOS E PEÇAS EM PVC DN 500mm ATÉ 15km</v>
          </cell>
          <cell r="D360" t="str">
            <v>M</v>
          </cell>
          <cell r="E360">
            <v>2.04</v>
          </cell>
        </row>
        <row r="361">
          <cell r="B361" t="str">
            <v>C2980</v>
          </cell>
          <cell r="C361" t="str">
            <v>TRANSPORTE DE TUBOS E CONEXÕES DE FoFo, AÇO OU CONCRETO</v>
          </cell>
          <cell r="D361" t="str">
            <v>T</v>
          </cell>
          <cell r="E361">
            <v>25.21</v>
          </cell>
        </row>
        <row r="362">
          <cell r="B362" t="str">
            <v>SERVIÇOS AUXILIARES</v>
          </cell>
          <cell r="C362">
            <v>0</v>
          </cell>
          <cell r="D362">
            <v>0</v>
          </cell>
          <cell r="E362">
            <v>8571.58</v>
          </cell>
        </row>
        <row r="363">
          <cell r="B363" t="str">
            <v>SERVIÇOS PREPARATÓRIOS</v>
          </cell>
          <cell r="C363">
            <v>0</v>
          </cell>
          <cell r="D363">
            <v>0</v>
          </cell>
          <cell r="E363">
            <v>10.92</v>
          </cell>
        </row>
        <row r="364">
          <cell r="B364" t="str">
            <v>C3160</v>
          </cell>
          <cell r="C364" t="str">
            <v>DESMATAMENTO DE JAZIDA</v>
          </cell>
          <cell r="D364" t="str">
            <v>M2</v>
          </cell>
          <cell r="E364">
            <v>0.33</v>
          </cell>
        </row>
        <row r="365">
          <cell r="B365" t="str">
            <v>C3161</v>
          </cell>
          <cell r="C365" t="str">
            <v>DESMATAMENTO DESTOCAMENTO DE ÁRVORE E LIMPEZA</v>
          </cell>
          <cell r="D365" t="str">
            <v>M2</v>
          </cell>
          <cell r="E365">
            <v>0.22</v>
          </cell>
        </row>
        <row r="366">
          <cell r="B366" t="str">
            <v>C3211</v>
          </cell>
          <cell r="C366" t="str">
            <v>ESCAVAÇÃO E CARGA DE MATERIAL DE JAZIDA</v>
          </cell>
          <cell r="D366" t="str">
            <v>M3</v>
          </cell>
          <cell r="E366">
            <v>3.7</v>
          </cell>
        </row>
        <row r="367">
          <cell r="B367" t="str">
            <v>C3218</v>
          </cell>
          <cell r="C367" t="str">
            <v>EXPURGO DE JAZIDA</v>
          </cell>
          <cell r="D367" t="str">
            <v>M3</v>
          </cell>
          <cell r="E367">
            <v>2.88</v>
          </cell>
        </row>
        <row r="368">
          <cell r="B368" t="str">
            <v>C3319</v>
          </cell>
          <cell r="C368" t="str">
            <v>NIVELAMENTO DE FUNDO DE VALAS</v>
          </cell>
          <cell r="D368" t="str">
            <v>M2</v>
          </cell>
          <cell r="E368">
            <v>3.59</v>
          </cell>
        </row>
        <row r="369">
          <cell r="B369" t="str">
            <v>C2990</v>
          </cell>
          <cell r="C369" t="str">
            <v>REGULARIZAÇÃO DE TALUDES</v>
          </cell>
          <cell r="D369" t="str">
            <v>M2</v>
          </cell>
          <cell r="E369">
            <v>0.21</v>
          </cell>
        </row>
        <row r="370">
          <cell r="B370" t="str">
            <v>SUSTENTAÇÕES DIVERSAS</v>
          </cell>
          <cell r="C370">
            <v>0</v>
          </cell>
          <cell r="D370">
            <v>0</v>
          </cell>
          <cell r="E370">
            <v>3838.35</v>
          </cell>
        </row>
        <row r="371">
          <cell r="B371" t="str">
            <v>C0083</v>
          </cell>
          <cell r="C371" t="str">
            <v>ANDAIME METÁLICO DE ENCAIXE P/FACHADAS-LOCAÇÃO MENSAL</v>
          </cell>
          <cell r="D371" t="str">
            <v>M2</v>
          </cell>
          <cell r="E371">
            <v>8.48</v>
          </cell>
        </row>
        <row r="372">
          <cell r="B372" t="str">
            <v>C0084</v>
          </cell>
          <cell r="C372" t="str">
            <v>ANDAIME P/1 M3 DE CONCRETO ARMADO</v>
          </cell>
          <cell r="D372" t="str">
            <v>UN</v>
          </cell>
          <cell r="E372">
            <v>13.04</v>
          </cell>
        </row>
        <row r="373">
          <cell r="B373" t="str">
            <v>C0086</v>
          </cell>
          <cell r="C373" t="str">
            <v>ANDAIME P/ALVENARIA DE 1/2 TIJOLO</v>
          </cell>
          <cell r="D373" t="str">
            <v>M2</v>
          </cell>
          <cell r="E373">
            <v>2.34</v>
          </cell>
        </row>
        <row r="374">
          <cell r="B374" t="str">
            <v>C0085</v>
          </cell>
          <cell r="C374" t="str">
            <v>ANDAIME P/ALVENARIA DE 1 TIJOLO</v>
          </cell>
          <cell r="D374" t="str">
            <v>M2</v>
          </cell>
          <cell r="E374">
            <v>6.32</v>
          </cell>
        </row>
        <row r="375">
          <cell r="B375" t="str">
            <v>C0087</v>
          </cell>
          <cell r="C375" t="str">
            <v>ANDAIME P/REVESTIMENTO DE FORROS</v>
          </cell>
          <cell r="D375" t="str">
            <v>M2</v>
          </cell>
          <cell r="E375">
            <v>5.87</v>
          </cell>
        </row>
        <row r="376">
          <cell r="B376" t="str">
            <v>C0088</v>
          </cell>
          <cell r="C376" t="str">
            <v>ANDAIME PRINCIPAL VERTICAL INCLUSIVE DEMOLIÇÃO</v>
          </cell>
          <cell r="D376" t="str">
            <v>M2</v>
          </cell>
          <cell r="E376">
            <v>31.33</v>
          </cell>
        </row>
        <row r="377">
          <cell r="B377" t="str">
            <v>C3352</v>
          </cell>
          <cell r="C377" t="str">
            <v>ANDAIME SUSPENSO E PLATAFORMA DE MADEIRA</v>
          </cell>
          <cell r="D377" t="str">
            <v>M2</v>
          </cell>
          <cell r="E377">
            <v>34.619999999999997</v>
          </cell>
        </row>
        <row r="378">
          <cell r="B378" t="str">
            <v>C0364</v>
          </cell>
          <cell r="C378" t="str">
            <v>BANDEJA SALVA-VIDAS C/TÁBUAS DE 1"x12" DE 2ª</v>
          </cell>
          <cell r="D378" t="str">
            <v>M</v>
          </cell>
          <cell r="E378">
            <v>233.35</v>
          </cell>
        </row>
        <row r="379">
          <cell r="B379" t="str">
            <v>C3320</v>
          </cell>
          <cell r="C379" t="str">
            <v>CIMBRAMENTO DE MADEIRA</v>
          </cell>
          <cell r="D379" t="str">
            <v>M3</v>
          </cell>
          <cell r="E379">
            <v>30.97</v>
          </cell>
        </row>
        <row r="380">
          <cell r="B380" t="str">
            <v>C1236</v>
          </cell>
          <cell r="C380" t="str">
            <v>ENCAIXOTAMENTO DE EDIFICAÇÕES</v>
          </cell>
          <cell r="D380" t="str">
            <v>M2</v>
          </cell>
          <cell r="E380">
            <v>77.88</v>
          </cell>
        </row>
        <row r="381">
          <cell r="B381" t="str">
            <v>C1246</v>
          </cell>
          <cell r="C381" t="str">
            <v>ENTELAMENTO DE EDIFICAÇÕES C/PASSARELA DE TÁBUAS DE 1"x12" DE 2º</v>
          </cell>
          <cell r="D381" t="str">
            <v>M2</v>
          </cell>
          <cell r="E381">
            <v>197.22</v>
          </cell>
        </row>
        <row r="382">
          <cell r="B382" t="str">
            <v>C2804</v>
          </cell>
          <cell r="C382" t="str">
            <v>ESCORAMENTO DE ÁRVORES</v>
          </cell>
          <cell r="D382" t="str">
            <v>UN</v>
          </cell>
          <cell r="E382">
            <v>83.08</v>
          </cell>
        </row>
        <row r="383">
          <cell r="B383" t="str">
            <v>C2803</v>
          </cell>
          <cell r="C383" t="str">
            <v>ESCORAMENTO DE POSTES</v>
          </cell>
          <cell r="D383" t="str">
            <v>UN</v>
          </cell>
          <cell r="E383">
            <v>423.56</v>
          </cell>
        </row>
        <row r="384">
          <cell r="B384" t="str">
            <v>C3351</v>
          </cell>
          <cell r="C384" t="str">
            <v>ESCORAMENTO P/ OBRAS D'ARTES CORRENTES</v>
          </cell>
          <cell r="D384" t="str">
            <v>M3</v>
          </cell>
          <cell r="E384">
            <v>43.97</v>
          </cell>
        </row>
        <row r="385">
          <cell r="B385" t="str">
            <v>C3081</v>
          </cell>
          <cell r="C385" t="str">
            <v>ESCORAMENTO TUBULAR TIPO CONVENCIONAL</v>
          </cell>
          <cell r="D385" t="str">
            <v>M3</v>
          </cell>
          <cell r="E385">
            <v>31.54</v>
          </cell>
        </row>
        <row r="386">
          <cell r="B386" t="str">
            <v>C1274</v>
          </cell>
          <cell r="C386" t="str">
            <v>ESCORAMENTO DE PROTEÇÃO EM EDIFICAÇÕES VIZINHAS</v>
          </cell>
          <cell r="D386" t="str">
            <v>M2</v>
          </cell>
          <cell r="E386">
            <v>163.46</v>
          </cell>
        </row>
        <row r="387">
          <cell r="B387" t="str">
            <v>C4166</v>
          </cell>
          <cell r="C387" t="str">
            <v>ESTRUTURA DE SUSTENTAÇÃO EM VIGAS TRELIÇADAS E TABLADO DE MADEIRA</v>
          </cell>
          <cell r="D387" t="str">
            <v>M2</v>
          </cell>
          <cell r="E387">
            <v>153.15</v>
          </cell>
        </row>
        <row r="388">
          <cell r="B388" t="str">
            <v>C3466</v>
          </cell>
          <cell r="C388" t="str">
            <v>EXECUÇÃO DE ESTRUTURA METÁLICA P/ IÇAMENTO D0 RESERVATÓRIO</v>
          </cell>
          <cell r="D388" t="str">
            <v>KG</v>
          </cell>
          <cell r="E388">
            <v>9.25</v>
          </cell>
        </row>
        <row r="389">
          <cell r="B389" t="str">
            <v>C4766</v>
          </cell>
          <cell r="C389" t="str">
            <v>LOCAÇÃO DE CUBETAS (61X61)CM H=21CM, PARA LAJE NERVURADA - FORNECIMENTO</v>
          </cell>
          <cell r="D389" t="str">
            <v>M2XMÊS</v>
          </cell>
          <cell r="E389">
            <v>13.5</v>
          </cell>
        </row>
        <row r="390">
          <cell r="B390">
            <v>0</v>
          </cell>
          <cell r="C390">
            <v>0</v>
          </cell>
          <cell r="D390">
            <v>0</v>
          </cell>
          <cell r="E390">
            <v>0</v>
          </cell>
        </row>
        <row r="391">
          <cell r="B391" t="str">
            <v>C4125</v>
          </cell>
          <cell r="C391" t="str">
            <v>LOCAÇÃO MENSAL DE ANDAIME METÁLICO</v>
          </cell>
          <cell r="D391" t="str">
            <v>M3</v>
          </cell>
          <cell r="E391">
            <v>4.68</v>
          </cell>
        </row>
        <row r="392">
          <cell r="B392" t="str">
            <v>C3470</v>
          </cell>
          <cell r="C392" t="str">
            <v>LOCAÇÃO MENSAL DE CIMBRAMENTO METÁLICO</v>
          </cell>
          <cell r="D392" t="str">
            <v>M3</v>
          </cell>
          <cell r="E392">
            <v>17.64</v>
          </cell>
        </row>
        <row r="393">
          <cell r="B393" t="str">
            <v>C1271</v>
          </cell>
          <cell r="C393" t="str">
            <v>LOCAÇÃO MENSAL DE ESCORA METÁLICA P/VIGAS/LAJES</v>
          </cell>
          <cell r="D393" t="str">
            <v>M2</v>
          </cell>
          <cell r="E393">
            <v>8.91</v>
          </cell>
        </row>
        <row r="394">
          <cell r="B394" t="str">
            <v>C4129</v>
          </cell>
          <cell r="C394" t="str">
            <v>LOCAÇÃO MENSAL DE ESCORAMENTO TUBULAR</v>
          </cell>
          <cell r="D394" t="str">
            <v>M3</v>
          </cell>
          <cell r="E394">
            <v>10.98</v>
          </cell>
        </row>
        <row r="395">
          <cell r="B395" t="str">
            <v>C3469</v>
          </cell>
          <cell r="C395" t="str">
            <v>LOCAÇÃO MENSAL DE MACACOS HIDRAÚLICOS DE 50 T</v>
          </cell>
          <cell r="D395" t="str">
            <v>M3</v>
          </cell>
          <cell r="E395">
            <v>873.44</v>
          </cell>
        </row>
        <row r="396">
          <cell r="B396" t="str">
            <v>C4782</v>
          </cell>
          <cell r="C396" t="str">
            <v>LOCAÇÃO MENSAL PARA ESCORAMENTO E CIMBRAMENTO P/ LAJES NERVURADAS</v>
          </cell>
          <cell r="D396" t="str">
            <v>M2XMÊS</v>
          </cell>
          <cell r="E396">
            <v>14.4</v>
          </cell>
        </row>
        <row r="397">
          <cell r="B397" t="str">
            <v>C3468</v>
          </cell>
          <cell r="C397" t="str">
            <v>MONTAGEM E DESMONTAGEM DE ESTRUTURA METÁLICA P/ IÇAMENTO</v>
          </cell>
          <cell r="D397" t="str">
            <v>KG</v>
          </cell>
          <cell r="E397">
            <v>4.3099999999999996</v>
          </cell>
        </row>
        <row r="398">
          <cell r="B398" t="str">
            <v>C4754</v>
          </cell>
          <cell r="C398" t="str">
            <v xml:space="preserve">PLATAFORMA EM TÁBUAS DE PINHO, INCLUSIVE MOVIMENTAÇÃO (UTIL. 6X)                                   
</v>
          </cell>
          <cell r="D398" t="str">
            <v>M</v>
          </cell>
          <cell r="E398">
            <v>2.2200000000000002</v>
          </cell>
        </row>
        <row r="399">
          <cell r="B399">
            <v>0</v>
          </cell>
          <cell r="C399">
            <v>0</v>
          </cell>
          <cell r="D399">
            <v>0</v>
          </cell>
          <cell r="E399">
            <v>0</v>
          </cell>
        </row>
        <row r="400">
          <cell r="B400" t="str">
            <v>C2154</v>
          </cell>
          <cell r="C400" t="str">
            <v>REFORMA DE ANDAIME EXTERNO ATÉ 3 ANDARES</v>
          </cell>
          <cell r="D400" t="str">
            <v>M2</v>
          </cell>
          <cell r="E400">
            <v>3.27</v>
          </cell>
        </row>
        <row r="401">
          <cell r="B401" t="str">
            <v>C2155</v>
          </cell>
          <cell r="C401" t="str">
            <v>REFORMA DE ANDAIME EXTERNO MAIOR QUE 3 ANDARES</v>
          </cell>
          <cell r="D401" t="str">
            <v>M2</v>
          </cell>
          <cell r="E401">
            <v>6.13</v>
          </cell>
        </row>
        <row r="402">
          <cell r="B402" t="str">
            <v>C2967</v>
          </cell>
          <cell r="C402" t="str">
            <v>SUSTENTAÇÃO DE TUBULAÇÕES EXISTENTES - MADEIRA</v>
          </cell>
          <cell r="D402" t="str">
            <v>M3</v>
          </cell>
          <cell r="E402">
            <v>1328.7</v>
          </cell>
        </row>
        <row r="403">
          <cell r="B403" t="str">
            <v>C2968</v>
          </cell>
          <cell r="C403" t="str">
            <v>SUSTENTAÇÃO DE TUBULAÇÕES EXISTENTES - METÁLICA</v>
          </cell>
          <cell r="D403" t="str">
            <v>KG</v>
          </cell>
          <cell r="E403">
            <v>0.73</v>
          </cell>
        </row>
        <row r="404">
          <cell r="B404" t="str">
            <v>ESCORAMENTO DE MADEIRA  EM VALAS E CAVAS</v>
          </cell>
          <cell r="C404">
            <v>0</v>
          </cell>
          <cell r="D404">
            <v>0</v>
          </cell>
          <cell r="E404">
            <v>160.97</v>
          </cell>
        </row>
        <row r="405">
          <cell r="B405" t="str">
            <v>C1272</v>
          </cell>
          <cell r="C405" t="str">
            <v>ESCORAMENTO COMUM DE VALAS TIPO CONTÍNUO C/PRANCHAS PEROBA</v>
          </cell>
          <cell r="D405" t="str">
            <v>M2</v>
          </cell>
          <cell r="E405">
            <v>69.319999999999993</v>
          </cell>
        </row>
        <row r="406">
          <cell r="B406" t="str">
            <v>C2798</v>
          </cell>
          <cell r="C406" t="str">
            <v>ESCORAMENTO CONTÍNUO COM CHAPA COMPENSADA DE 12mm</v>
          </cell>
          <cell r="D406" t="str">
            <v>M2</v>
          </cell>
          <cell r="E406">
            <v>13.11</v>
          </cell>
        </row>
        <row r="407">
          <cell r="B407" t="str">
            <v>C1273</v>
          </cell>
          <cell r="C407" t="str">
            <v>ESCORAMENTO CONTÍNUO P/GALERIA MOLDADA</v>
          </cell>
          <cell r="D407" t="str">
            <v>M2</v>
          </cell>
          <cell r="E407">
            <v>58.82</v>
          </cell>
        </row>
        <row r="408">
          <cell r="B408" t="str">
            <v>C2805</v>
          </cell>
          <cell r="C408" t="str">
            <v>ESCORAMENTO DESCONTÍNUO COM PRANCHAS DE MADEIRA</v>
          </cell>
          <cell r="D408" t="str">
            <v>M2</v>
          </cell>
          <cell r="E408">
            <v>19.72</v>
          </cell>
        </row>
        <row r="409">
          <cell r="B409" t="str">
            <v>ESCORAMENTO METÁLICO EM VALAS,CAVAS OU POÇOS</v>
          </cell>
          <cell r="C409">
            <v>0</v>
          </cell>
          <cell r="D409">
            <v>0</v>
          </cell>
          <cell r="E409">
            <v>138.28</v>
          </cell>
        </row>
        <row r="410">
          <cell r="B410" t="str">
            <v>C2799</v>
          </cell>
          <cell r="C410" t="str">
            <v>ESCORAMENTO CONTÍNUO DE VALAS C/PRANCHAS METÁLICAS DE 2.00M</v>
          </cell>
          <cell r="D410" t="str">
            <v>M2</v>
          </cell>
          <cell r="E410">
            <v>19.809999999999999</v>
          </cell>
        </row>
        <row r="411">
          <cell r="B411" t="str">
            <v>C2800</v>
          </cell>
          <cell r="C411" t="str">
            <v>ESCORAMENTO CONTÍNUO DE VALAS C/PRANCHAS METÁLICAS DE 3.00M</v>
          </cell>
          <cell r="D411" t="str">
            <v>M2</v>
          </cell>
          <cell r="E411">
            <v>28.86</v>
          </cell>
        </row>
        <row r="412">
          <cell r="B412" t="str">
            <v>C2801</v>
          </cell>
          <cell r="C412" t="str">
            <v>ESCORAMENTO CONTÍNUO DE VALAS C/PRANCHAS METÁLICAS DE 4.00M</v>
          </cell>
          <cell r="D412" t="str">
            <v>M2</v>
          </cell>
          <cell r="E412">
            <v>36.03</v>
          </cell>
        </row>
        <row r="413">
          <cell r="B413" t="str">
            <v>C2802</v>
          </cell>
          <cell r="C413" t="str">
            <v>ESCORAMENTO CONTÍNUO DE VALAS C/PRANCHAS METÁLICAS DE 6.00M</v>
          </cell>
          <cell r="D413" t="str">
            <v>M2</v>
          </cell>
          <cell r="E413">
            <v>53.58</v>
          </cell>
        </row>
        <row r="414">
          <cell r="B414" t="str">
            <v>INSTALAÇÃO DE GUINCHO</v>
          </cell>
          <cell r="C414">
            <v>0</v>
          </cell>
          <cell r="D414">
            <v>0</v>
          </cell>
          <cell r="E414">
            <v>3082.87</v>
          </cell>
        </row>
        <row r="415">
          <cell r="B415" t="str">
            <v>C1355</v>
          </cell>
          <cell r="C415" t="str">
            <v>EXECUÇÃO DE BASE DA CAÇAMBA E INSTALAÇÃO DO GUINCHO</v>
          </cell>
          <cell r="D415" t="str">
            <v>UN</v>
          </cell>
          <cell r="E415">
            <v>2792.19</v>
          </cell>
        </row>
        <row r="416">
          <cell r="B416" t="str">
            <v>C2508</v>
          </cell>
          <cell r="C416" t="str">
            <v>TORRE PARA GUINCHO</v>
          </cell>
          <cell r="D416" t="str">
            <v>M</v>
          </cell>
          <cell r="E416">
            <v>290.67</v>
          </cell>
        </row>
        <row r="417">
          <cell r="B417" t="str">
            <v>PRODUÇÃO DE MATERIAIS</v>
          </cell>
          <cell r="C417">
            <v>0</v>
          </cell>
          <cell r="D417">
            <v>0</v>
          </cell>
          <cell r="E417">
            <v>246.43</v>
          </cell>
        </row>
        <row r="418">
          <cell r="B418" t="str">
            <v>C3129</v>
          </cell>
          <cell r="C418" t="str">
            <v>AREIA DE CAMPO - EXTRAÇÃO</v>
          </cell>
          <cell r="D418" t="str">
            <v>M3</v>
          </cell>
          <cell r="E418">
            <v>3.54</v>
          </cell>
        </row>
        <row r="419">
          <cell r="B419" t="str">
            <v>C3130</v>
          </cell>
          <cell r="C419" t="str">
            <v>AREIA DE RIO - EXTRAÇÃO</v>
          </cell>
          <cell r="D419" t="str">
            <v>M3</v>
          </cell>
          <cell r="E419">
            <v>6.74</v>
          </cell>
        </row>
        <row r="420">
          <cell r="B420" t="str">
            <v>C3139</v>
          </cell>
          <cell r="C420" t="str">
            <v>BRITA PRODUZIDA PARA BASES</v>
          </cell>
          <cell r="D420" t="str">
            <v>M3</v>
          </cell>
          <cell r="E420">
            <v>57.58</v>
          </cell>
        </row>
        <row r="421">
          <cell r="B421" t="str">
            <v>C3252</v>
          </cell>
          <cell r="C421" t="str">
            <v>BRITA PRODUZIDA PARA REVESTIMENTOS BETUMINOSOS</v>
          </cell>
          <cell r="D421" t="str">
            <v>M3</v>
          </cell>
          <cell r="E421">
            <v>68.86</v>
          </cell>
        </row>
        <row r="422">
          <cell r="B422" t="str">
            <v>C3253</v>
          </cell>
          <cell r="C422" t="str">
            <v>BRITA PRODUZIDA PARA USOS DIVERSOS</v>
          </cell>
          <cell r="D422" t="str">
            <v>M3</v>
          </cell>
          <cell r="E422">
            <v>62.84</v>
          </cell>
        </row>
        <row r="423">
          <cell r="B423" t="str">
            <v>C3227</v>
          </cell>
          <cell r="C423" t="str">
            <v>PEDRA DE MÃO/POLIÉDRICA</v>
          </cell>
          <cell r="D423" t="str">
            <v>M3</v>
          </cell>
          <cell r="E423">
            <v>23.44</v>
          </cell>
        </row>
        <row r="424">
          <cell r="B424" t="str">
            <v>C3235</v>
          </cell>
          <cell r="C424" t="str">
            <v>ROCHA PARA BRITAGEM</v>
          </cell>
          <cell r="D424" t="str">
            <v>M3</v>
          </cell>
          <cell r="E424">
            <v>23.44</v>
          </cell>
        </row>
        <row r="425">
          <cell r="B425" t="str">
            <v>LASTROS</v>
          </cell>
          <cell r="C425">
            <v>0</v>
          </cell>
          <cell r="D425">
            <v>0</v>
          </cell>
          <cell r="E425">
            <v>936.36</v>
          </cell>
        </row>
        <row r="426">
          <cell r="B426" t="str">
            <v>C2860</v>
          </cell>
          <cell r="C426" t="str">
            <v>LASTRO DE AREIA ADQUIRIDA</v>
          </cell>
          <cell r="D426" t="str">
            <v>M3</v>
          </cell>
          <cell r="E426">
            <v>69.36</v>
          </cell>
        </row>
        <row r="427">
          <cell r="B427" t="str">
            <v>C2861</v>
          </cell>
          <cell r="C427" t="str">
            <v>LASTRO DE AREIA EXTRAIDA (S/ TRANSPORTE)</v>
          </cell>
          <cell r="D427" t="str">
            <v>M3</v>
          </cell>
          <cell r="E427">
            <v>15.93</v>
          </cell>
        </row>
        <row r="428">
          <cell r="B428" t="str">
            <v>C2862</v>
          </cell>
          <cell r="C428" t="str">
            <v>LASTRO DE BRITA</v>
          </cell>
          <cell r="D428" t="str">
            <v>M3</v>
          </cell>
          <cell r="E428">
            <v>82.65</v>
          </cell>
        </row>
        <row r="429">
          <cell r="B429" t="str">
            <v>C1605</v>
          </cell>
          <cell r="C429" t="str">
            <v>LASTRO DE BRITA  APILOADO MANUALMENTE</v>
          </cell>
          <cell r="D429" t="str">
            <v>M3</v>
          </cell>
          <cell r="E429">
            <v>90.02</v>
          </cell>
        </row>
        <row r="430">
          <cell r="B430" t="str">
            <v>C1606</v>
          </cell>
          <cell r="C430" t="str">
            <v>LASTRO DE BRITA ESP.= 10CM, P/CAIXA EM ALVENARIA</v>
          </cell>
          <cell r="D430" t="str">
            <v>M3</v>
          </cell>
          <cell r="E430">
            <v>76.33</v>
          </cell>
        </row>
        <row r="431">
          <cell r="B431" t="str">
            <v>C1607</v>
          </cell>
          <cell r="C431" t="str">
            <v>LASTRO DE CONCRETO IMPERMEABILIZADO E=6CM</v>
          </cell>
          <cell r="D431" t="str">
            <v>M2</v>
          </cell>
          <cell r="E431">
            <v>35.090000000000003</v>
          </cell>
        </row>
        <row r="432">
          <cell r="B432" t="str">
            <v>C1608</v>
          </cell>
          <cell r="C432" t="str">
            <v>LASTRO DE CONCRETO IMPERMEABILIZADO E=8CM</v>
          </cell>
          <cell r="D432" t="str">
            <v>M2</v>
          </cell>
          <cell r="E432">
            <v>50.12</v>
          </cell>
        </row>
        <row r="433">
          <cell r="B433" t="str">
            <v>C1609</v>
          </cell>
          <cell r="C433" t="str">
            <v>LASTRO DE CONCRETO INCLUINDO PREPARO E LANÇAMENTO</v>
          </cell>
          <cell r="D433" t="str">
            <v>M3</v>
          </cell>
          <cell r="E433">
            <v>364.22</v>
          </cell>
        </row>
        <row r="434">
          <cell r="B434" t="str">
            <v>C1611</v>
          </cell>
          <cell r="C434" t="str">
            <v>LASTRO DE CONCRETO REGULARIZADO ESP.= 5CM</v>
          </cell>
          <cell r="D434" t="str">
            <v>M2</v>
          </cell>
          <cell r="E434">
            <v>25.64</v>
          </cell>
        </row>
        <row r="435">
          <cell r="B435" t="str">
            <v>C2863</v>
          </cell>
          <cell r="C435" t="str">
            <v>LASTRO DE PEDRA DE MÃO</v>
          </cell>
          <cell r="D435" t="str">
            <v>M3</v>
          </cell>
          <cell r="E435">
            <v>81.8</v>
          </cell>
        </row>
        <row r="436">
          <cell r="B436" t="str">
            <v>C2864</v>
          </cell>
          <cell r="C436" t="str">
            <v>LASTRO DE PÓ DE PEDRA</v>
          </cell>
          <cell r="D436" t="str">
            <v>M3</v>
          </cell>
          <cell r="E436">
            <v>45.21</v>
          </cell>
        </row>
        <row r="437">
          <cell r="B437" t="str">
            <v>SERVIÇOS DE USINAGEM</v>
          </cell>
          <cell r="C437">
            <v>0</v>
          </cell>
          <cell r="D437">
            <v>0</v>
          </cell>
          <cell r="E437">
            <v>80.22</v>
          </cell>
        </row>
        <row r="438">
          <cell r="B438" t="str">
            <v>C3315</v>
          </cell>
          <cell r="C438" t="str">
            <v>USINAGEM DE MISTURAS BETUMINOSAS A FRIO</v>
          </cell>
          <cell r="D438" t="str">
            <v>M3</v>
          </cell>
          <cell r="E438">
            <v>11.91</v>
          </cell>
        </row>
        <row r="439">
          <cell r="B439" t="str">
            <v>C3316</v>
          </cell>
          <cell r="C439" t="str">
            <v>USINAGEM DE MISTURAS BETUMINOSAS A QUENTE</v>
          </cell>
          <cell r="D439" t="str">
            <v>M3</v>
          </cell>
          <cell r="E439">
            <v>57.05</v>
          </cell>
        </row>
        <row r="440">
          <cell r="B440" t="str">
            <v>C3244</v>
          </cell>
          <cell r="C440" t="str">
            <v>USINAGEM DE MISTURAS DE AGREGADOS</v>
          </cell>
          <cell r="D440" t="str">
            <v>M3</v>
          </cell>
          <cell r="E440">
            <v>11.26</v>
          </cell>
        </row>
        <row r="441">
          <cell r="B441" t="str">
            <v>TRANSPORTE COM ELEVADOR</v>
          </cell>
          <cell r="C441">
            <v>0</v>
          </cell>
          <cell r="D441">
            <v>0</v>
          </cell>
          <cell r="E441">
            <v>24.55</v>
          </cell>
        </row>
        <row r="442">
          <cell r="B442" t="str">
            <v>C2540</v>
          </cell>
          <cell r="C442" t="str">
            <v>TRANSPORTE VERTICAL DE MATERIAIS A GRANEL P/ A 2a. LAJE</v>
          </cell>
          <cell r="D442" t="str">
            <v>M3</v>
          </cell>
          <cell r="E442">
            <v>11.95</v>
          </cell>
        </row>
        <row r="443">
          <cell r="B443" t="str">
            <v>C2541</v>
          </cell>
          <cell r="C443" t="str">
            <v>TRANSPORTE VERTICAL DE MATERIAIS A GRANEL P/ A 5a. LAJE</v>
          </cell>
          <cell r="D443" t="str">
            <v>M3</v>
          </cell>
          <cell r="E443">
            <v>12.61</v>
          </cell>
        </row>
        <row r="444">
          <cell r="B444" t="str">
            <v>TRANSPORTE COM GUINDASTE</v>
          </cell>
          <cell r="C444">
            <v>0</v>
          </cell>
          <cell r="D444">
            <v>0</v>
          </cell>
          <cell r="E444">
            <v>52.62</v>
          </cell>
        </row>
        <row r="445">
          <cell r="B445" t="str">
            <v>C2525</v>
          </cell>
          <cell r="C445" t="str">
            <v>TRANSPORTE C/GUINDASTE DE TORRE CAP. 1200KG</v>
          </cell>
          <cell r="D445" t="str">
            <v>CICLO</v>
          </cell>
          <cell r="E445">
            <v>7.11</v>
          </cell>
        </row>
        <row r="446">
          <cell r="B446" t="str">
            <v>C2526</v>
          </cell>
          <cell r="C446" t="str">
            <v>TRANSPORTE C/GUINDASTE ESTACIONÁRIO CAP. 1100KG</v>
          </cell>
          <cell r="D446" t="str">
            <v>CICLO</v>
          </cell>
          <cell r="E446">
            <v>6.1</v>
          </cell>
        </row>
        <row r="447">
          <cell r="B447" t="str">
            <v>C2528</v>
          </cell>
          <cell r="C447" t="str">
            <v>TRANSPORTE C/GUINDASTE SOBRE TRILHO CAP. 1100KG</v>
          </cell>
          <cell r="D447" t="str">
            <v>CICLO</v>
          </cell>
          <cell r="E447">
            <v>12.88</v>
          </cell>
        </row>
        <row r="448">
          <cell r="B448" t="str">
            <v>C2527</v>
          </cell>
          <cell r="C448" t="str">
            <v>TRANSPORTE C/GUINDASTE SOBRE TRILHO CAP. 1200KG</v>
          </cell>
          <cell r="D448" t="str">
            <v>CICLO</v>
          </cell>
          <cell r="E448">
            <v>26.53</v>
          </cell>
        </row>
        <row r="449">
          <cell r="B449" t="str">
            <v>OBRAS DE DRENAGEM</v>
          </cell>
          <cell r="C449">
            <v>0</v>
          </cell>
          <cell r="D449">
            <v>0</v>
          </cell>
          <cell r="E449">
            <v>391729.16</v>
          </cell>
        </row>
        <row r="450">
          <cell r="B450" t="str">
            <v>ESGOTAMENTO DE ÁREAS E VALAS</v>
          </cell>
          <cell r="C450">
            <v>0</v>
          </cell>
          <cell r="D450">
            <v>0</v>
          </cell>
          <cell r="E450">
            <v>10.7</v>
          </cell>
        </row>
        <row r="451">
          <cell r="B451" t="str">
            <v>C1278</v>
          </cell>
          <cell r="C451" t="str">
            <v>ESGOTAMENTO C/BOMBA ELÉTRICA DE IMERSÃO 1KW ATÉ 8M</v>
          </cell>
          <cell r="D451" t="str">
            <v>M3</v>
          </cell>
          <cell r="E451">
            <v>0.04</v>
          </cell>
        </row>
        <row r="452">
          <cell r="B452" t="str">
            <v>C1277</v>
          </cell>
          <cell r="C452" t="str">
            <v>ESGOTAMENTO C/BOMBA ELÉTRICA DE IMERSÃO  2.7KW ATÉ 8M</v>
          </cell>
          <cell r="D452" t="str">
            <v>M3</v>
          </cell>
          <cell r="E452">
            <v>0.05</v>
          </cell>
        </row>
        <row r="453">
          <cell r="B453" t="str">
            <v>C2806</v>
          </cell>
          <cell r="C453" t="str">
            <v>ESGOTAMENTO COM CONJUNTO MOTO-BOMBA DE 20m3/h, H=6m.c.a</v>
          </cell>
          <cell r="D453" t="str">
            <v>H</v>
          </cell>
          <cell r="E453">
            <v>5.3</v>
          </cell>
        </row>
        <row r="454">
          <cell r="B454" t="str">
            <v>C2807</v>
          </cell>
          <cell r="C454" t="str">
            <v>ESGOTAMENTO COM CUNJUNTO MOTO-BOMBA DE 20m3/h, H=10m.c.a</v>
          </cell>
          <cell r="D454" t="str">
            <v>H</v>
          </cell>
          <cell r="E454">
            <v>5.3</v>
          </cell>
        </row>
        <row r="455">
          <cell r="B455" t="str">
            <v>REBAIXAMENTO DO LENÇOL FREÁTICO</v>
          </cell>
          <cell r="C455">
            <v>0</v>
          </cell>
          <cell r="D455">
            <v>0</v>
          </cell>
          <cell r="E455">
            <v>62.97</v>
          </cell>
        </row>
        <row r="456">
          <cell r="B456" t="str">
            <v>C2924</v>
          </cell>
          <cell r="C456" t="str">
            <v>REBAIXAMENTO DE LENÇOL FREÁTICO EM ÁREAS</v>
          </cell>
          <cell r="D456" t="str">
            <v>PTxDIA</v>
          </cell>
          <cell r="E456">
            <v>13.94</v>
          </cell>
        </row>
        <row r="457">
          <cell r="B457" t="str">
            <v>C2922</v>
          </cell>
          <cell r="C457" t="str">
            <v>REBAIXAMENTO DE LENÇOL FREÁTICO EM ÁREAS (POÇOS DE VISITA)</v>
          </cell>
          <cell r="D457" t="str">
            <v>PTxDIA</v>
          </cell>
          <cell r="E457">
            <v>23.57</v>
          </cell>
        </row>
        <row r="458">
          <cell r="B458" t="str">
            <v>C2923</v>
          </cell>
          <cell r="C458" t="str">
            <v>REBAIXAMENTO DE LENÇOL FREÁTICO EM VALAS</v>
          </cell>
          <cell r="D458" t="str">
            <v>M</v>
          </cell>
          <cell r="E458">
            <v>25.47</v>
          </cell>
        </row>
        <row r="459">
          <cell r="B459" t="str">
            <v>OBRAS D' ARTE CORRENTE</v>
          </cell>
          <cell r="C459">
            <v>0</v>
          </cell>
          <cell r="D459">
            <v>0</v>
          </cell>
          <cell r="E459">
            <v>373913.64</v>
          </cell>
        </row>
        <row r="460">
          <cell r="B460" t="str">
            <v>C0109</v>
          </cell>
          <cell r="C460" t="str">
            <v>AQUISIÇÃO, ASSENT. E REJUNT. DE TUBO DE CONCRETO SIMPLES D=30cm</v>
          </cell>
          <cell r="D460" t="str">
            <v>M</v>
          </cell>
          <cell r="E460">
            <v>82.19</v>
          </cell>
        </row>
        <row r="461">
          <cell r="B461" t="str">
            <v>C0110</v>
          </cell>
          <cell r="C461" t="str">
            <v>AQUISIÇÃO, ASSENT. E REJUNT. DE TUBO DE CONCRETO SIMPLES D=40cm</v>
          </cell>
          <cell r="D461" t="str">
            <v>M</v>
          </cell>
          <cell r="E461">
            <v>88.17</v>
          </cell>
        </row>
        <row r="462">
          <cell r="B462" t="str">
            <v>C0105</v>
          </cell>
          <cell r="C462" t="str">
            <v>AQUISIÇÃO, ASSENT. E REJUNT. DE TUBO DE CONCRETO ARMADO D= 60cm</v>
          </cell>
          <cell r="D462" t="str">
            <v>M</v>
          </cell>
          <cell r="E462">
            <v>135.47999999999999</v>
          </cell>
        </row>
        <row r="463">
          <cell r="B463" t="str">
            <v>C0108</v>
          </cell>
          <cell r="C463" t="str">
            <v>AQUISIÇÃO, ASSENT. E REJUNT. DE TUBO DE CONCRETO ARMADO D=80cm</v>
          </cell>
          <cell r="D463" t="str">
            <v>M</v>
          </cell>
          <cell r="E463">
            <v>214.59</v>
          </cell>
        </row>
        <row r="464">
          <cell r="B464" t="str">
            <v>C0104</v>
          </cell>
          <cell r="C464" t="str">
            <v>AQUISIÇÃO, ASSENT. E REJUNT. DE TUBO DE CONCRETO ARMADO D= 100cm</v>
          </cell>
          <cell r="D464" t="str">
            <v>M</v>
          </cell>
          <cell r="E464">
            <v>301.72000000000003</v>
          </cell>
        </row>
        <row r="465">
          <cell r="B465" t="str">
            <v>C4325</v>
          </cell>
          <cell r="C465" t="str">
            <v>AQUISIÇÃO, ASSENT. E REJUNT. DE TUBO DE CONCRETO ARMADO D=100 cm, SOBRE BERÇO DE CONCRETO MOLDADO "IN LOCO", FCK &gt; 10MPa</v>
          </cell>
          <cell r="D465" t="str">
            <v>M</v>
          </cell>
          <cell r="E465">
            <v>514.29</v>
          </cell>
        </row>
        <row r="466">
          <cell r="B466">
            <v>0</v>
          </cell>
          <cell r="C466">
            <v>0</v>
          </cell>
          <cell r="D466">
            <v>0</v>
          </cell>
          <cell r="E466">
            <v>0</v>
          </cell>
        </row>
        <row r="467">
          <cell r="B467" t="str">
            <v>C0106</v>
          </cell>
          <cell r="C467" t="str">
            <v>AQUISIÇÃO, ASSENT. E REJUNT. DE TUBO DE CONCRETO ARMADO D=120cm</v>
          </cell>
          <cell r="D467" t="str">
            <v>M</v>
          </cell>
          <cell r="E467">
            <v>432.08</v>
          </cell>
        </row>
        <row r="468">
          <cell r="B468" t="str">
            <v>C0107</v>
          </cell>
          <cell r="C468" t="str">
            <v>AQUISIÇÃO, ASSENT. E REJUNT. DE TUBO DE CONCRETO ARMADO D=150cm</v>
          </cell>
          <cell r="D468" t="str">
            <v>M</v>
          </cell>
          <cell r="E468">
            <v>647.23</v>
          </cell>
        </row>
        <row r="469">
          <cell r="B469" t="str">
            <v>C4673</v>
          </cell>
          <cell r="C469" t="str">
            <v>AQUISIÇÃO E ASSENTAMENTO DE TUBO CORRUGADO DE DUPLA PAREDE PEAD D=37,5cm</v>
          </cell>
          <cell r="D469" t="str">
            <v>M</v>
          </cell>
          <cell r="E469">
            <v>123.93</v>
          </cell>
        </row>
        <row r="470">
          <cell r="B470">
            <v>0</v>
          </cell>
          <cell r="C470">
            <v>0</v>
          </cell>
          <cell r="D470">
            <v>0</v>
          </cell>
          <cell r="E470">
            <v>0</v>
          </cell>
        </row>
        <row r="471">
          <cell r="B471" t="str">
            <v>C4674</v>
          </cell>
          <cell r="C471" t="str">
            <v>AQUISIÇÃO E ASSENTAMENTO DE TUBO CORRUGADO DE DUPLA PAREDE PEAD D=45,0cm</v>
          </cell>
          <cell r="D471" t="str">
            <v>M</v>
          </cell>
          <cell r="E471">
            <v>168.16</v>
          </cell>
        </row>
        <row r="472">
          <cell r="B472">
            <v>0</v>
          </cell>
          <cell r="C472">
            <v>0</v>
          </cell>
          <cell r="D472">
            <v>0</v>
          </cell>
          <cell r="E472">
            <v>0</v>
          </cell>
        </row>
        <row r="473">
          <cell r="B473" t="str">
            <v>C4675</v>
          </cell>
          <cell r="C473" t="str">
            <v>AQUISIÇÃO E ASSENTAMENTO DE TUBO CORRUGADO DE DUPLA PAREDE PEAD D=60,0cm</v>
          </cell>
          <cell r="D473" t="str">
            <v>M</v>
          </cell>
          <cell r="E473">
            <v>277.18</v>
          </cell>
        </row>
        <row r="474">
          <cell r="B474">
            <v>0</v>
          </cell>
          <cell r="C474">
            <v>0</v>
          </cell>
          <cell r="D474">
            <v>0</v>
          </cell>
          <cell r="E474">
            <v>0</v>
          </cell>
        </row>
        <row r="475">
          <cell r="B475" t="str">
            <v>C4676</v>
          </cell>
          <cell r="C475" t="str">
            <v>AQUISIÇÃO E ASSENTAMENTO DE TUBO CORRUGADO DE DUPLA PAREDE PEAD D=75,0cm</v>
          </cell>
          <cell r="D475" t="str">
            <v>M</v>
          </cell>
          <cell r="E475">
            <v>384.68</v>
          </cell>
        </row>
        <row r="476">
          <cell r="B476">
            <v>0</v>
          </cell>
          <cell r="C476">
            <v>0</v>
          </cell>
          <cell r="D476">
            <v>0</v>
          </cell>
          <cell r="E476">
            <v>0</v>
          </cell>
        </row>
        <row r="477">
          <cell r="B477" t="str">
            <v>C4677</v>
          </cell>
          <cell r="C477" t="str">
            <v>AQUISIÇÃO E ASSENTAMENTO DE TUBO CORRUGADO DE DUPLA PAREDE PEAD D=90,0cm</v>
          </cell>
          <cell r="D477" t="str">
            <v>M</v>
          </cell>
          <cell r="E477">
            <v>491.4</v>
          </cell>
        </row>
        <row r="478">
          <cell r="B478">
            <v>0</v>
          </cell>
          <cell r="C478">
            <v>0</v>
          </cell>
          <cell r="D478">
            <v>0</v>
          </cell>
          <cell r="E478">
            <v>0</v>
          </cell>
        </row>
        <row r="479">
          <cell r="B479" t="str">
            <v>C4678</v>
          </cell>
          <cell r="C479" t="str">
            <v>AQUISIÇÃO E ASSENTAMENTO DE TUBO CORRUGADO DE DUPLA PAREDE PEAD D=105,0cm</v>
          </cell>
          <cell r="D479" t="str">
            <v>M</v>
          </cell>
          <cell r="E479">
            <v>601.69000000000005</v>
          </cell>
        </row>
        <row r="480">
          <cell r="B480">
            <v>0</v>
          </cell>
          <cell r="C480">
            <v>0</v>
          </cell>
          <cell r="D480">
            <v>0</v>
          </cell>
          <cell r="E480">
            <v>0</v>
          </cell>
        </row>
        <row r="481">
          <cell r="B481" t="str">
            <v>C4679</v>
          </cell>
          <cell r="C481" t="str">
            <v>AQUISIÇÃO E ASSENTAMENTO DE TUBO CORRUGADO DE DUPLA PAREDE PEAD D=120,0cm</v>
          </cell>
          <cell r="D481" t="str">
            <v>M</v>
          </cell>
          <cell r="E481">
            <v>759.04</v>
          </cell>
        </row>
        <row r="482">
          <cell r="B482">
            <v>0</v>
          </cell>
          <cell r="C482">
            <v>0</v>
          </cell>
          <cell r="D482">
            <v>0</v>
          </cell>
          <cell r="E482">
            <v>0</v>
          </cell>
        </row>
        <row r="483">
          <cell r="B483" t="str">
            <v>C0424</v>
          </cell>
          <cell r="C483" t="str">
            <v>BOCA DE BUEIRO SIMPLES TUBULAR  D= 80cm</v>
          </cell>
          <cell r="D483" t="str">
            <v>UN</v>
          </cell>
          <cell r="E483">
            <v>1004.61</v>
          </cell>
        </row>
        <row r="484">
          <cell r="B484" t="str">
            <v>C0423</v>
          </cell>
          <cell r="C484" t="str">
            <v>BOCA DE BUEIRO SIMPLES TUBULAR  D= 100cm</v>
          </cell>
          <cell r="D484" t="str">
            <v>UN</v>
          </cell>
          <cell r="E484">
            <v>1328.23</v>
          </cell>
        </row>
        <row r="485">
          <cell r="B485" t="str">
            <v>C0406</v>
          </cell>
          <cell r="C485" t="str">
            <v>BOCA DE BUEIRO DUPLO TUBULAR    D= 80cm</v>
          </cell>
          <cell r="D485" t="str">
            <v>UN</v>
          </cell>
          <cell r="E485">
            <v>1655.66</v>
          </cell>
        </row>
        <row r="486">
          <cell r="B486" t="str">
            <v>C0407</v>
          </cell>
          <cell r="C486" t="str">
            <v>BOCA DE BUEIRO DUPLO TUBULAR    D=100cm</v>
          </cell>
          <cell r="D486" t="str">
            <v>UN</v>
          </cell>
          <cell r="E486">
            <v>2083.34</v>
          </cell>
        </row>
        <row r="487">
          <cell r="B487" t="str">
            <v>C0440</v>
          </cell>
          <cell r="C487" t="str">
            <v>BOCA DE BUEIRO TRIPLO TUBULAR   D=100cm</v>
          </cell>
          <cell r="D487" t="str">
            <v>UN</v>
          </cell>
          <cell r="E487">
            <v>2838.45</v>
          </cell>
        </row>
        <row r="488">
          <cell r="B488" t="str">
            <v>C0408</v>
          </cell>
          <cell r="C488" t="str">
            <v>BOCA DE BUEIRO SIMPLES CAPEADO  (1.00 X 1.00m)</v>
          </cell>
          <cell r="D488" t="str">
            <v>UN</v>
          </cell>
          <cell r="E488">
            <v>1160.1400000000001</v>
          </cell>
        </row>
        <row r="489">
          <cell r="B489" t="str">
            <v>C0409</v>
          </cell>
          <cell r="C489" t="str">
            <v>BOCA DE BUEIRO SIMPLES CAPEADO  (1.50 X 1.00m)</v>
          </cell>
          <cell r="D489" t="str">
            <v>UN</v>
          </cell>
          <cell r="E489">
            <v>1406.73</v>
          </cell>
        </row>
        <row r="490">
          <cell r="B490" t="str">
            <v>C0410</v>
          </cell>
          <cell r="C490" t="str">
            <v>BOCA DE BUEIRO SIMPLES CAPEADO  (1.50 X 1.50m)</v>
          </cell>
          <cell r="D490" t="str">
            <v>UN</v>
          </cell>
          <cell r="E490">
            <v>2036.29</v>
          </cell>
        </row>
        <row r="491">
          <cell r="B491" t="str">
            <v>C0411</v>
          </cell>
          <cell r="C491" t="str">
            <v>BOCA DE BUEIRO SIMPLES CAPEADO  (2.00 X 1.00m)</v>
          </cell>
          <cell r="D491" t="str">
            <v>UN</v>
          </cell>
          <cell r="E491">
            <v>1616.19</v>
          </cell>
        </row>
        <row r="492">
          <cell r="B492" t="str">
            <v>C0412</v>
          </cell>
          <cell r="C492" t="str">
            <v>BOCA DE BUEIRO SIMPLES CAPEADO  (2.00 X 1.50m)</v>
          </cell>
          <cell r="D492" t="str">
            <v>UN</v>
          </cell>
          <cell r="E492">
            <v>2248.34</v>
          </cell>
        </row>
        <row r="493">
          <cell r="B493" t="str">
            <v>C0413</v>
          </cell>
          <cell r="C493" t="str">
            <v>BOCA DE BUEIRO SIMPLES CAPEADO  (2.00 X 2.00m)</v>
          </cell>
          <cell r="D493" t="str">
            <v>UN</v>
          </cell>
          <cell r="E493">
            <v>3012.48</v>
          </cell>
        </row>
        <row r="494">
          <cell r="B494" t="str">
            <v>C0414</v>
          </cell>
          <cell r="C494" t="str">
            <v>BOCA DE BUEIRO SIMPLES CAPEADO  (2.50 X 1.00m)</v>
          </cell>
          <cell r="D494" t="str">
            <v>UN</v>
          </cell>
          <cell r="E494">
            <v>1823.3</v>
          </cell>
        </row>
        <row r="495">
          <cell r="B495" t="str">
            <v>C0415</v>
          </cell>
          <cell r="C495" t="str">
            <v>BOCA DE BUEIRO SIMPLES CAPEADO  (2.50 X 1.50m)</v>
          </cell>
          <cell r="D495" t="str">
            <v>UN</v>
          </cell>
          <cell r="E495">
            <v>2492.1</v>
          </cell>
        </row>
        <row r="496">
          <cell r="B496" t="str">
            <v>C0416</v>
          </cell>
          <cell r="C496" t="str">
            <v>BOCA DE BUEIRO SIMPLES CAPEADO  (2.50 X 2.00m)</v>
          </cell>
          <cell r="D496" t="str">
            <v>UN</v>
          </cell>
          <cell r="E496">
            <v>3380.19</v>
          </cell>
        </row>
        <row r="497">
          <cell r="B497" t="str">
            <v>C0417</v>
          </cell>
          <cell r="C497" t="str">
            <v>BOCA DE BUEIRO SIMPLES CAPEADO  (2.50 X 2.50m)</v>
          </cell>
          <cell r="D497" t="str">
            <v>UN</v>
          </cell>
          <cell r="E497">
            <v>4326.82</v>
          </cell>
        </row>
        <row r="498">
          <cell r="B498" t="str">
            <v>C0418</v>
          </cell>
          <cell r="C498" t="str">
            <v>BOCA DE BUEIRO SIMPLES CAPEADO  (3.00 X 1.00m)</v>
          </cell>
          <cell r="D498" t="str">
            <v>UN</v>
          </cell>
          <cell r="E498">
            <v>2034.46</v>
          </cell>
        </row>
        <row r="499">
          <cell r="B499" t="str">
            <v>C0419</v>
          </cell>
          <cell r="C499" t="str">
            <v>BOCA DE BUEIRO SIMPLES CAPEADO  (3.00 X 1.50m)</v>
          </cell>
          <cell r="D499" t="str">
            <v>UN</v>
          </cell>
          <cell r="E499">
            <v>2854.96</v>
          </cell>
        </row>
        <row r="500">
          <cell r="B500" t="str">
            <v>C0420</v>
          </cell>
          <cell r="C500" t="str">
            <v>BOCA DE BUEIRO SIMPLES CAPEADO  (3.00 X 2.00m)</v>
          </cell>
          <cell r="D500" t="str">
            <v>UN</v>
          </cell>
          <cell r="E500">
            <v>3711.58</v>
          </cell>
        </row>
        <row r="501">
          <cell r="B501" t="str">
            <v>C0421</v>
          </cell>
          <cell r="C501" t="str">
            <v>BOCA DE BUEIRO SIMPLES CAPEADO  (3.00 X 2.50m)</v>
          </cell>
          <cell r="D501" t="str">
            <v>UN</v>
          </cell>
          <cell r="E501">
            <v>4701.6499999999996</v>
          </cell>
        </row>
        <row r="502">
          <cell r="B502" t="str">
            <v>C0422</v>
          </cell>
          <cell r="C502" t="str">
            <v>BOCA DE BUEIRO SIMPLES CAPEADO  (3.00 X 3.00m)</v>
          </cell>
          <cell r="D502" t="str">
            <v>UN</v>
          </cell>
          <cell r="E502">
            <v>5825.17</v>
          </cell>
        </row>
        <row r="503">
          <cell r="B503" t="str">
            <v>C0391</v>
          </cell>
          <cell r="C503" t="str">
            <v>BOCA DE BUEIRO DUPLO CAPEADO    (1.00 X 1.00m)</v>
          </cell>
          <cell r="D503" t="str">
            <v>UN</v>
          </cell>
          <cell r="E503">
            <v>1657.84</v>
          </cell>
        </row>
        <row r="504">
          <cell r="B504" t="str">
            <v>C0392</v>
          </cell>
          <cell r="C504" t="str">
            <v>BOCA DE BUEIRO DUPLO CAPEADO    (1.50 X 1.00m)</v>
          </cell>
          <cell r="D504" t="str">
            <v>UN</v>
          </cell>
          <cell r="E504">
            <v>2103.2199999999998</v>
          </cell>
        </row>
        <row r="505">
          <cell r="B505" t="str">
            <v>C0393</v>
          </cell>
          <cell r="C505" t="str">
            <v>BOCA DE BUEIRO DUPLO CAPEADO    (1.50 X 1.50m)</v>
          </cell>
          <cell r="D505" t="str">
            <v>UN</v>
          </cell>
          <cell r="E505">
            <v>2894.43</v>
          </cell>
        </row>
        <row r="506">
          <cell r="B506" t="str">
            <v>C0394</v>
          </cell>
          <cell r="C506" t="str">
            <v>BOCA DE BUEIRO DUPLO CAPEADO    (2.00 X 1.00m)</v>
          </cell>
          <cell r="D506" t="str">
            <v>UN</v>
          </cell>
          <cell r="E506">
            <v>2495.61</v>
          </cell>
        </row>
        <row r="507">
          <cell r="B507" t="str">
            <v>C0395</v>
          </cell>
          <cell r="C507" t="str">
            <v>BOCA DE BUEIRO DUPLO CAPEADO    (2.00 X 1.50m)</v>
          </cell>
          <cell r="D507" t="str">
            <v>UN</v>
          </cell>
          <cell r="E507">
            <v>3296.21</v>
          </cell>
        </row>
        <row r="508">
          <cell r="B508" t="str">
            <v>C0396</v>
          </cell>
          <cell r="C508" t="str">
            <v>BOCA DE BUEIRO DUPLO CAPEADO    (2.00 X 2.00m)</v>
          </cell>
          <cell r="D508" t="str">
            <v>UN</v>
          </cell>
          <cell r="E508">
            <v>4230.91</v>
          </cell>
        </row>
        <row r="509">
          <cell r="B509" t="str">
            <v>C0397</v>
          </cell>
          <cell r="C509" t="str">
            <v>BOCA DE BUEIRO DUPLO CAPEADO    (2.50 X 1.00m)</v>
          </cell>
          <cell r="D509" t="str">
            <v>UN</v>
          </cell>
          <cell r="E509">
            <v>2873.03</v>
          </cell>
        </row>
        <row r="510">
          <cell r="B510" t="str">
            <v>C0398</v>
          </cell>
          <cell r="C510" t="str">
            <v>BOCA DE BUEIRO DUPLO CAPEADO    (2.50 X 1.50m)</v>
          </cell>
          <cell r="D510" t="str">
            <v>UN</v>
          </cell>
          <cell r="E510">
            <v>3738.92</v>
          </cell>
        </row>
        <row r="511">
          <cell r="B511" t="str">
            <v>C0399</v>
          </cell>
          <cell r="C511" t="str">
            <v>BOCA DE BUEIRO DUPLO CAPEADO    (2.50 X 2.00m)</v>
          </cell>
          <cell r="D511" t="str">
            <v>UN</v>
          </cell>
          <cell r="E511">
            <v>4880.74</v>
          </cell>
        </row>
        <row r="512">
          <cell r="B512" t="str">
            <v>C0400</v>
          </cell>
          <cell r="C512" t="str">
            <v>BOCA DE BUEIRO DUPLO CAPEADO    (2.50 X 2.50m)</v>
          </cell>
          <cell r="D512" t="str">
            <v>UN</v>
          </cell>
          <cell r="E512">
            <v>6033.77</v>
          </cell>
        </row>
        <row r="513">
          <cell r="B513" t="str">
            <v>C0401</v>
          </cell>
          <cell r="C513" t="str">
            <v>BOCA DE BUEIRO DUPLO CAPEADO    (3.00 X 1.00m)</v>
          </cell>
          <cell r="D513" t="str">
            <v>UN</v>
          </cell>
          <cell r="E513">
            <v>3260.07</v>
          </cell>
        </row>
        <row r="514">
          <cell r="B514" t="str">
            <v>C0402</v>
          </cell>
          <cell r="C514" t="str">
            <v>BOCA DE BUEIRO DUPLO CAPEADO    (3.00 X 1.50m)</v>
          </cell>
          <cell r="D514" t="str">
            <v>UN</v>
          </cell>
          <cell r="E514">
            <v>4377.34</v>
          </cell>
        </row>
        <row r="515">
          <cell r="B515" t="str">
            <v>C0403</v>
          </cell>
          <cell r="C515" t="str">
            <v>BOCA DE BUEIRO DUPLO CAPEADO    (3.00 X 2.00m)</v>
          </cell>
          <cell r="D515" t="str">
            <v>UN</v>
          </cell>
          <cell r="E515">
            <v>5471.84</v>
          </cell>
        </row>
        <row r="516">
          <cell r="B516" t="str">
            <v>C0404</v>
          </cell>
          <cell r="C516" t="str">
            <v>BOCA DE BUEIRO DUPLO CAPEADO    (3.00 X 2.50m)</v>
          </cell>
          <cell r="D516" t="str">
            <v>UN</v>
          </cell>
          <cell r="E516">
            <v>6699.79</v>
          </cell>
        </row>
        <row r="517">
          <cell r="B517" t="str">
            <v>C0405</v>
          </cell>
          <cell r="C517" t="str">
            <v>BOCA DE BUEIRO DUPLO CAPEADO    (3.00 X 3.00m)</v>
          </cell>
          <cell r="D517" t="str">
            <v>UN</v>
          </cell>
          <cell r="E517">
            <v>8061.19</v>
          </cell>
        </row>
        <row r="518">
          <cell r="B518" t="str">
            <v>C0425</v>
          </cell>
          <cell r="C518" t="str">
            <v>BOCA DE BUEIRO TRIPLO CAPEADO   (1.00 X 1.00m)</v>
          </cell>
          <cell r="D518" t="str">
            <v>UN</v>
          </cell>
          <cell r="E518">
            <v>2155.39</v>
          </cell>
        </row>
        <row r="519">
          <cell r="B519" t="str">
            <v>C0426</v>
          </cell>
          <cell r="C519" t="str">
            <v>BOCA DE BUEIRO TRIPLO CAPEADO   (1.50 X 1.00m)</v>
          </cell>
          <cell r="D519" t="str">
            <v>UN</v>
          </cell>
          <cell r="E519">
            <v>2799.71</v>
          </cell>
        </row>
        <row r="520">
          <cell r="B520" t="str">
            <v>C0427</v>
          </cell>
          <cell r="C520" t="str">
            <v>BOCA DE BUEIRO TRIPLO CAPEADO   (1.50 X 1.50m)</v>
          </cell>
          <cell r="D520" t="str">
            <v>UN</v>
          </cell>
          <cell r="E520">
            <v>3752.73</v>
          </cell>
        </row>
        <row r="521">
          <cell r="B521" t="str">
            <v>C0428</v>
          </cell>
          <cell r="C521" t="str">
            <v>BOCA DE BUEIRO TRIPLO CAPEADO   (2.00 X 1.00m)</v>
          </cell>
          <cell r="D521" t="str">
            <v>UN</v>
          </cell>
          <cell r="E521">
            <v>3373.57</v>
          </cell>
        </row>
        <row r="522">
          <cell r="B522" t="str">
            <v>C0431</v>
          </cell>
          <cell r="C522" t="str">
            <v>BOCA DE BUEIRO TRIPLO CAPEADO   (2.50 X 1.00m)</v>
          </cell>
          <cell r="D522" t="str">
            <v>UN</v>
          </cell>
          <cell r="E522">
            <v>3922.51</v>
          </cell>
        </row>
        <row r="523">
          <cell r="B523" t="str">
            <v>C0429</v>
          </cell>
          <cell r="C523" t="str">
            <v>BOCA DE BUEIRO TRIPLO CAPEADO   (2.00 X 1.50m)</v>
          </cell>
          <cell r="D523" t="str">
            <v>UN</v>
          </cell>
          <cell r="E523">
            <v>4344.72</v>
          </cell>
        </row>
        <row r="524">
          <cell r="B524" t="str">
            <v>C0430</v>
          </cell>
          <cell r="C524" t="str">
            <v>BOCA DE BUEIRO TRIPLO CAPEADO   (2.00 X 2.00m)</v>
          </cell>
          <cell r="D524" t="str">
            <v>UN</v>
          </cell>
          <cell r="E524">
            <v>5449.09</v>
          </cell>
        </row>
        <row r="525">
          <cell r="B525" t="str">
            <v>C0432</v>
          </cell>
          <cell r="C525" t="str">
            <v>BOCA DE BUEIRO TRIPLO CAPEADO   (2.50 X 1.50m)</v>
          </cell>
          <cell r="D525" t="str">
            <v>UN</v>
          </cell>
          <cell r="E525">
            <v>4986.1499999999996</v>
          </cell>
        </row>
        <row r="526">
          <cell r="B526" t="str">
            <v>C0433</v>
          </cell>
          <cell r="C526" t="str">
            <v>BOCA DE BUEIRO TRIPLO CAPEADO   (2.50 X 2.00m)</v>
          </cell>
          <cell r="D526" t="str">
            <v>UN</v>
          </cell>
          <cell r="E526">
            <v>6381.45</v>
          </cell>
        </row>
        <row r="527">
          <cell r="B527" t="str">
            <v>C0434</v>
          </cell>
          <cell r="C527" t="str">
            <v>BOCA DE BUEIRO TRIPLO CAPEADO   (2.50 X 2.50m)</v>
          </cell>
          <cell r="D527" t="str">
            <v>UN</v>
          </cell>
          <cell r="E527">
            <v>7740.31</v>
          </cell>
        </row>
        <row r="528">
          <cell r="B528" t="str">
            <v>C0435</v>
          </cell>
          <cell r="C528" t="str">
            <v>BOCA DE BUEIRO TRIPLO CAPEADO   (3.00 X 1.00m)</v>
          </cell>
          <cell r="D528" t="str">
            <v>UN</v>
          </cell>
          <cell r="E528">
            <v>4485.6899999999996</v>
          </cell>
        </row>
        <row r="529">
          <cell r="B529" t="str">
            <v>C0436</v>
          </cell>
          <cell r="C529" t="str">
            <v>BOCA DE BUEIRO TRIPLO CAPEADO   (3.00 X 1.50m)</v>
          </cell>
          <cell r="D529" t="str">
            <v>UN</v>
          </cell>
          <cell r="E529">
            <v>5899.33</v>
          </cell>
        </row>
        <row r="530">
          <cell r="B530" t="str">
            <v>C0437</v>
          </cell>
          <cell r="C530" t="str">
            <v>BOCA DE BUEIRO TRIPLO CAPEADO   (3.00 X 2.00m)</v>
          </cell>
          <cell r="D530" t="str">
            <v>UN</v>
          </cell>
          <cell r="E530">
            <v>7231.7</v>
          </cell>
        </row>
        <row r="531">
          <cell r="B531" t="str">
            <v>C0438</v>
          </cell>
          <cell r="C531" t="str">
            <v>BOCA DE BUEIRO TRIPLO CAPEADO   (3.00 X 2.50m)</v>
          </cell>
          <cell r="D531" t="str">
            <v>UN</v>
          </cell>
          <cell r="E531">
            <v>8697.5300000000007</v>
          </cell>
        </row>
        <row r="532">
          <cell r="B532" t="str">
            <v>C0439</v>
          </cell>
          <cell r="C532" t="str">
            <v>BOCA DE BUEIRO TRIPLO CAPEADO   (3.00 X 3.00m)</v>
          </cell>
          <cell r="D532" t="str">
            <v>UN</v>
          </cell>
          <cell r="E532">
            <v>10296.81</v>
          </cell>
        </row>
        <row r="533">
          <cell r="B533" t="str">
            <v>C0919</v>
          </cell>
          <cell r="C533" t="str">
            <v>CORPO DE BUEIRO SIMPLESTUBULAR  D= 80cm</v>
          </cell>
          <cell r="D533" t="str">
            <v>M</v>
          </cell>
          <cell r="E533">
            <v>324.44</v>
          </cell>
        </row>
        <row r="534">
          <cell r="B534" t="str">
            <v>C0920</v>
          </cell>
          <cell r="C534" t="str">
            <v>CORPO DE BUEIRO SIMPLES TUBULAR  D=100cm</v>
          </cell>
          <cell r="D534" t="str">
            <v>M</v>
          </cell>
          <cell r="E534">
            <v>449.49</v>
          </cell>
        </row>
        <row r="535">
          <cell r="B535" t="str">
            <v>C0886</v>
          </cell>
          <cell r="C535" t="str">
            <v>CORPO DE BUEIRO DUPLO TUBULAR   D=  80cm</v>
          </cell>
          <cell r="D535" t="str">
            <v>M</v>
          </cell>
          <cell r="E535">
            <v>612.51</v>
          </cell>
        </row>
        <row r="536">
          <cell r="B536" t="str">
            <v>C0887</v>
          </cell>
          <cell r="C536" t="str">
            <v>CORPO DE BUEIRO DUPLO TUBULAR   D= 100cm</v>
          </cell>
          <cell r="D536" t="str">
            <v>M</v>
          </cell>
          <cell r="E536">
            <v>853.96</v>
          </cell>
        </row>
        <row r="537">
          <cell r="B537" t="str">
            <v>C0918</v>
          </cell>
          <cell r="C537" t="str">
            <v>CORPO DE BUEIRO TRIPLO TUBULAR  D= 100cm</v>
          </cell>
          <cell r="D537" t="str">
            <v>M</v>
          </cell>
          <cell r="E537">
            <v>1257.17</v>
          </cell>
        </row>
        <row r="538">
          <cell r="B538" t="str">
            <v>C0888</v>
          </cell>
          <cell r="C538" t="str">
            <v>CORPO DE BUEIRO SIMPLES CAPEADO (1.00 X 1.00m)</v>
          </cell>
          <cell r="D538" t="str">
            <v>M</v>
          </cell>
          <cell r="E538">
            <v>915.45</v>
          </cell>
        </row>
        <row r="539">
          <cell r="B539" t="str">
            <v>C0889</v>
          </cell>
          <cell r="C539" t="str">
            <v>CORPO DE BUEIRO SIMPLES CAPEADO (1.50 X 1.00m)</v>
          </cell>
          <cell r="D539" t="str">
            <v>M</v>
          </cell>
          <cell r="E539">
            <v>1187.6400000000001</v>
          </cell>
        </row>
        <row r="540">
          <cell r="B540" t="str">
            <v>C0890</v>
          </cell>
          <cell r="C540" t="str">
            <v>CORPO DE BUEIRO SIMPLES CAPEADO (1.50 X 1.50m)</v>
          </cell>
          <cell r="D540" t="str">
            <v>M</v>
          </cell>
          <cell r="E540">
            <v>1490.77</v>
          </cell>
        </row>
        <row r="541">
          <cell r="B541" t="str">
            <v>C0891</v>
          </cell>
          <cell r="C541" t="str">
            <v>CORPO DE BUEIRO SIMPLES CAPEADO (2.00 X 1.00m)</v>
          </cell>
          <cell r="D541" t="str">
            <v>M</v>
          </cell>
          <cell r="E541">
            <v>1468.39</v>
          </cell>
        </row>
        <row r="542">
          <cell r="B542" t="str">
            <v>C0892</v>
          </cell>
          <cell r="C542" t="str">
            <v>CORPO DE BUEIRO SIMPLES CAPEADO (2.00 X 1.50m)</v>
          </cell>
          <cell r="D542" t="str">
            <v>M</v>
          </cell>
          <cell r="E542">
            <v>1738.85</v>
          </cell>
        </row>
        <row r="543">
          <cell r="B543" t="str">
            <v>C0893</v>
          </cell>
          <cell r="C543" t="str">
            <v>CORPO DE BUEIRO SIMPLES CAPEADO (2.00 X 2.00m)</v>
          </cell>
          <cell r="D543" t="str">
            <v>M</v>
          </cell>
          <cell r="E543">
            <v>2009.3</v>
          </cell>
        </row>
        <row r="544">
          <cell r="B544" t="str">
            <v>C0894</v>
          </cell>
          <cell r="C544" t="str">
            <v>CORPO DE BUEIRO SIMPLES CAPEADO (2.50 X 1.00m)</v>
          </cell>
          <cell r="D544" t="str">
            <v>M</v>
          </cell>
          <cell r="E544">
            <v>1670.01</v>
          </cell>
        </row>
        <row r="545">
          <cell r="B545" t="str">
            <v>C0895</v>
          </cell>
          <cell r="C545" t="str">
            <v>CORPO DE BUEIRO SIMPLES CAPEADO (2.50 X 1.50m)</v>
          </cell>
          <cell r="D545" t="str">
            <v>M</v>
          </cell>
          <cell r="E545">
            <v>1951.45</v>
          </cell>
        </row>
        <row r="546">
          <cell r="B546" t="str">
            <v>C0897</v>
          </cell>
          <cell r="C546" t="str">
            <v>CORPO DE BUEIRO SIMPLES CAPEADO (2.50 X 2.50m)</v>
          </cell>
          <cell r="D546" t="str">
            <v>M</v>
          </cell>
          <cell r="E546">
            <v>2674.32</v>
          </cell>
        </row>
        <row r="547">
          <cell r="B547" t="str">
            <v>C0896</v>
          </cell>
          <cell r="C547" t="str">
            <v>CORPO DE BUEIRO SIMPLES CAPEADO (2.50 X 2.00m)</v>
          </cell>
          <cell r="D547" t="str">
            <v>M</v>
          </cell>
          <cell r="E547">
            <v>2368.6</v>
          </cell>
        </row>
        <row r="548">
          <cell r="B548" t="str">
            <v>C0898</v>
          </cell>
          <cell r="C548" t="str">
            <v>CORPO DE BUEIRO SIMPLES CAPEADO (3.00 X 1.00m)</v>
          </cell>
          <cell r="D548" t="str">
            <v>M</v>
          </cell>
          <cell r="E548">
            <v>1900.56</v>
          </cell>
        </row>
        <row r="549">
          <cell r="B549" t="str">
            <v>C0899</v>
          </cell>
          <cell r="C549" t="str">
            <v>CORPO DE BUEIRO SIMPLES CAPEADO (3.00 X 1.50m)</v>
          </cell>
          <cell r="D549" t="str">
            <v>M</v>
          </cell>
          <cell r="E549">
            <v>2360.5</v>
          </cell>
        </row>
        <row r="550">
          <cell r="B550" t="str">
            <v>C0900</v>
          </cell>
          <cell r="C550" t="str">
            <v>CORPO DE BUEIRO SIMPLES CAPEADO (3.00 X 2.00m)</v>
          </cell>
          <cell r="D550" t="str">
            <v>M</v>
          </cell>
          <cell r="E550">
            <v>2689.36</v>
          </cell>
        </row>
        <row r="551">
          <cell r="B551" t="str">
            <v>C0901</v>
          </cell>
          <cell r="C551" t="str">
            <v>CORPO DE BUEIRO SIMPLES CAPEADO (3.00 X 2.50m)</v>
          </cell>
          <cell r="D551" t="str">
            <v>M</v>
          </cell>
          <cell r="E551">
            <v>3018.21</v>
          </cell>
        </row>
        <row r="552">
          <cell r="B552" t="str">
            <v>C0902</v>
          </cell>
          <cell r="C552" t="str">
            <v>CORPO DE BUEIRO SIMPLES CAPEADO (3.00 X 3.00m)</v>
          </cell>
          <cell r="D552" t="str">
            <v>M</v>
          </cell>
          <cell r="E552">
            <v>3347.06</v>
          </cell>
        </row>
        <row r="553">
          <cell r="B553" t="str">
            <v>C0872</v>
          </cell>
          <cell r="C553" t="str">
            <v>CORPO DE BUEIRO DUPLO CAPEADO   (1.00 X 1.00m)</v>
          </cell>
          <cell r="D553" t="str">
            <v>M</v>
          </cell>
          <cell r="E553">
            <v>1504.92</v>
          </cell>
        </row>
        <row r="554">
          <cell r="B554" t="str">
            <v>C0873</v>
          </cell>
          <cell r="C554" t="str">
            <v>CORPO DE BUEIRO DUPLO CAPEADO   (1.50 X 1.00m)</v>
          </cell>
          <cell r="D554" t="str">
            <v>M</v>
          </cell>
          <cell r="E554">
            <v>2005.59</v>
          </cell>
        </row>
        <row r="555">
          <cell r="B555" t="str">
            <v>C0874</v>
          </cell>
          <cell r="C555" t="str">
            <v>CORPO DE BUEIRO DUPLO CAPEADO   (1.50 X 1.50m)</v>
          </cell>
          <cell r="D555" t="str">
            <v>M</v>
          </cell>
          <cell r="E555">
            <v>2476.81</v>
          </cell>
        </row>
        <row r="556">
          <cell r="B556" t="str">
            <v>C0875</v>
          </cell>
          <cell r="C556" t="str">
            <v>CORPO DE BUEIRO DUPLO CAPEADO   (2.00 X 1.00m)</v>
          </cell>
          <cell r="D556" t="str">
            <v>M</v>
          </cell>
          <cell r="E556">
            <v>2545.25</v>
          </cell>
        </row>
        <row r="557">
          <cell r="B557" t="str">
            <v>C0876</v>
          </cell>
          <cell r="C557" t="str">
            <v>CORPO DE BUEIRO DUPLO CAPEADO   (2.00 X 1.50m)</v>
          </cell>
          <cell r="D557" t="str">
            <v>M</v>
          </cell>
          <cell r="E557">
            <v>2972.92</v>
          </cell>
        </row>
        <row r="558">
          <cell r="B558" t="str">
            <v>C0877</v>
          </cell>
          <cell r="C558" t="str">
            <v>CORPO DE BUEIRO DUPLO CAPEADO   (2.00 X 2.00m)</v>
          </cell>
          <cell r="D558" t="str">
            <v>M</v>
          </cell>
          <cell r="E558">
            <v>3400.59</v>
          </cell>
        </row>
        <row r="559">
          <cell r="B559" t="str">
            <v>C0878</v>
          </cell>
          <cell r="C559" t="str">
            <v>CORPO DE BUEIRO DUPLO CAPEADO   (2.50 X 1.00m)</v>
          </cell>
          <cell r="D559" t="str">
            <v>M</v>
          </cell>
          <cell r="E559">
            <v>2948.48</v>
          </cell>
        </row>
        <row r="560">
          <cell r="B560" t="str">
            <v>C0879</v>
          </cell>
          <cell r="C560" t="str">
            <v>CORPO DE BUEIRO DUPLO CAPEADO   (2.50 X 1.50m)</v>
          </cell>
          <cell r="D560" t="str">
            <v>M</v>
          </cell>
          <cell r="E560">
            <v>3398.13</v>
          </cell>
        </row>
        <row r="561">
          <cell r="B561" t="str">
            <v>C0880</v>
          </cell>
          <cell r="C561" t="str">
            <v>CORPO DE BUEIRO DUPLO CAPEADO   (2.50 X 2.00m)</v>
          </cell>
          <cell r="D561" t="str">
            <v>M</v>
          </cell>
          <cell r="E561">
            <v>4051.21</v>
          </cell>
        </row>
        <row r="562">
          <cell r="B562" t="str">
            <v>C0921</v>
          </cell>
          <cell r="C562" t="str">
            <v>CORPO DE BUEIRO DUPLO CAPEADO   (2.50 X 2.50m)</v>
          </cell>
          <cell r="D562" t="str">
            <v>M</v>
          </cell>
          <cell r="E562">
            <v>4537.28</v>
          </cell>
        </row>
        <row r="563">
          <cell r="B563" t="str">
            <v>C0881</v>
          </cell>
          <cell r="C563" t="str">
            <v>CORPO DE BUEIRO DUPLO CAPEADO   (3.00 X 1.00m)</v>
          </cell>
          <cell r="D563" t="str">
            <v>M</v>
          </cell>
          <cell r="E563">
            <v>3409.59</v>
          </cell>
        </row>
        <row r="564">
          <cell r="B564" t="str">
            <v>C0882</v>
          </cell>
          <cell r="C564" t="str">
            <v>CORPO DE BUEIRO DUPLO CAPEADO   (3.00 X 1.50m)</v>
          </cell>
          <cell r="D564" t="str">
            <v>M</v>
          </cell>
          <cell r="E564">
            <v>4132.4799999999996</v>
          </cell>
        </row>
        <row r="565">
          <cell r="B565" t="str">
            <v>C0883</v>
          </cell>
          <cell r="C565" t="str">
            <v>CORPO DE BUEIRO DUPLO CAPEADO   (3.00 X 2.00m)</v>
          </cell>
          <cell r="D565" t="str">
            <v>M</v>
          </cell>
          <cell r="E565">
            <v>4658.74</v>
          </cell>
        </row>
        <row r="566">
          <cell r="B566" t="str">
            <v>C0884</v>
          </cell>
          <cell r="C566" t="str">
            <v>CORPO DE BUEIRO DUPLO CAPEADO   (3.00 X 2.50m)</v>
          </cell>
          <cell r="D566" t="str">
            <v>M</v>
          </cell>
          <cell r="E566">
            <v>5185</v>
          </cell>
        </row>
        <row r="567">
          <cell r="B567" t="str">
            <v>C0885</v>
          </cell>
          <cell r="C567" t="str">
            <v>CORPO DE BUEIRO DUPLO CAPEADO   (3.00 X 3.00m)</v>
          </cell>
          <cell r="D567" t="str">
            <v>M</v>
          </cell>
          <cell r="E567">
            <v>5711.25</v>
          </cell>
        </row>
        <row r="568">
          <cell r="B568" t="str">
            <v>C0903</v>
          </cell>
          <cell r="C568" t="str">
            <v>CORPO DE BUEIRO TRIPLO CAPEADO  (1.00 X 1.00m)</v>
          </cell>
          <cell r="D568" t="str">
            <v>M</v>
          </cell>
          <cell r="E568">
            <v>2094.38</v>
          </cell>
        </row>
        <row r="569">
          <cell r="B569" t="str">
            <v>C0905</v>
          </cell>
          <cell r="C569" t="str">
            <v>CORPO DE BUEIRO TRIPLO CAPEADO  (1.50 X 1.50m)</v>
          </cell>
          <cell r="D569" t="str">
            <v>M</v>
          </cell>
          <cell r="E569">
            <v>3462.83</v>
          </cell>
        </row>
        <row r="570">
          <cell r="B570" t="str">
            <v>C0904</v>
          </cell>
          <cell r="C570" t="str">
            <v>CORPO DE BUEIRO TRIPLO CAPEADO  (1.50 X 1.00m)</v>
          </cell>
          <cell r="D570" t="str">
            <v>M</v>
          </cell>
          <cell r="E570">
            <v>2823.54</v>
          </cell>
        </row>
        <row r="571">
          <cell r="B571" t="str">
            <v>C0907</v>
          </cell>
          <cell r="C571" t="str">
            <v>CORPO DE BUEIRO TRIPLO CAPEADO  (2.00 X 1.50m)</v>
          </cell>
          <cell r="D571" t="str">
            <v>M</v>
          </cell>
          <cell r="E571">
            <v>4206.99</v>
          </cell>
        </row>
        <row r="572">
          <cell r="B572" t="str">
            <v>C0906</v>
          </cell>
          <cell r="C572" t="str">
            <v>CORPO DE BUEIRO TRIPLO CAPEADO  (2.00 X 1.00m)</v>
          </cell>
          <cell r="D572" t="str">
            <v>M</v>
          </cell>
          <cell r="E572">
            <v>3622.11</v>
          </cell>
        </row>
        <row r="573">
          <cell r="B573" t="str">
            <v>C0908</v>
          </cell>
          <cell r="C573" t="str">
            <v>CORPO DE BUEIRO TRIPLO CAPEADO  (2.00 X 2.00m)</v>
          </cell>
          <cell r="D573" t="str">
            <v>M</v>
          </cell>
          <cell r="E573">
            <v>4791.87</v>
          </cell>
        </row>
        <row r="574">
          <cell r="B574" t="str">
            <v>C0909</v>
          </cell>
          <cell r="C574" t="str">
            <v>CORPO DE BUEIRO TRIPLO CAPEADO  (2.50 X 1.00m)</v>
          </cell>
          <cell r="D574" t="str">
            <v>M</v>
          </cell>
          <cell r="E574">
            <v>4226.95</v>
          </cell>
        </row>
        <row r="575">
          <cell r="B575" t="str">
            <v>C0910</v>
          </cell>
          <cell r="C575" t="str">
            <v>CORPO DE BUEIRO TRIPLO CAPEADO  (2.50 X 1.50m)</v>
          </cell>
          <cell r="D575" t="str">
            <v>M</v>
          </cell>
          <cell r="E575">
            <v>4844.8100000000004</v>
          </cell>
        </row>
        <row r="576">
          <cell r="B576" t="str">
            <v>C0911</v>
          </cell>
          <cell r="C576" t="str">
            <v>CORPO DE BUEIRO TRIPLO CAPEADO  (2.50 X 2.00m)</v>
          </cell>
          <cell r="D576" t="str">
            <v>M</v>
          </cell>
          <cell r="E576">
            <v>5733.82</v>
          </cell>
        </row>
        <row r="577">
          <cell r="B577" t="str">
            <v>C0912</v>
          </cell>
          <cell r="C577" t="str">
            <v>CORPO DE BUEIRO TRIPLO CAPEADO  (2.50 X 2.50m)</v>
          </cell>
          <cell r="D577" t="str">
            <v>M</v>
          </cell>
          <cell r="E577">
            <v>6400.23</v>
          </cell>
        </row>
        <row r="578">
          <cell r="B578" t="str">
            <v>C0913</v>
          </cell>
          <cell r="C578" t="str">
            <v>CORPO DE BUEIRO TRIPLO CAPEADO  (3.00 X 1.00m)</v>
          </cell>
          <cell r="D578" t="str">
            <v>M</v>
          </cell>
          <cell r="E578">
            <v>4918.62</v>
          </cell>
        </row>
        <row r="579">
          <cell r="B579" t="str">
            <v>C0914</v>
          </cell>
          <cell r="C579" t="str">
            <v>CORPO DE BUEIRO TRIPLO CAPEADO  (3.00 X 1.50m)</v>
          </cell>
          <cell r="D579" t="str">
            <v>M</v>
          </cell>
          <cell r="E579">
            <v>5904.46</v>
          </cell>
        </row>
        <row r="580">
          <cell r="B580" t="str">
            <v>C0915</v>
          </cell>
          <cell r="C580" t="str">
            <v>CORPO DE BUEIRO TRIPLO CAPEADO  (3.00 X 2.00m)</v>
          </cell>
          <cell r="D580" t="str">
            <v>M</v>
          </cell>
          <cell r="E580">
            <v>6628.12</v>
          </cell>
        </row>
        <row r="581">
          <cell r="B581" t="str">
            <v>C0916</v>
          </cell>
          <cell r="C581" t="str">
            <v>CORPO DE BUEIRO TRIPLO CAPEADO  (3.00 X 2.50m)</v>
          </cell>
          <cell r="D581" t="str">
            <v>M</v>
          </cell>
          <cell r="E581">
            <v>7351.78</v>
          </cell>
        </row>
        <row r="582">
          <cell r="B582" t="str">
            <v>C0917</v>
          </cell>
          <cell r="C582" t="str">
            <v>CORPO DE BUEIRO TRIPLO CAPEADO  (3.00 X 3.00m)</v>
          </cell>
          <cell r="D582" t="str">
            <v>M</v>
          </cell>
          <cell r="E582">
            <v>8075.45</v>
          </cell>
        </row>
        <row r="583">
          <cell r="B583" t="str">
            <v>C4687</v>
          </cell>
          <cell r="C583" t="str">
            <v>CORPO DE BUEIRO SIMPLES - TUBO CORRUGADO DE DUPLA PAREDE PEAD D=120,0cm</v>
          </cell>
          <cell r="D583" t="str">
            <v>M</v>
          </cell>
          <cell r="E583">
            <v>911.41</v>
          </cell>
        </row>
        <row r="584">
          <cell r="B584">
            <v>0</v>
          </cell>
          <cell r="C584">
            <v>0</v>
          </cell>
          <cell r="D584">
            <v>0</v>
          </cell>
          <cell r="E584">
            <v>0</v>
          </cell>
        </row>
        <row r="585">
          <cell r="B585" t="str">
            <v>C4688</v>
          </cell>
          <cell r="C585" t="str">
            <v>CORPO DE BUEIRO DUPLO - TUBO CORRUGADO DE DUPLA PAREDE PEAD D=120,0cm</v>
          </cell>
          <cell r="D585" t="str">
            <v>M</v>
          </cell>
          <cell r="E585">
            <v>1768.75</v>
          </cell>
        </row>
        <row r="586">
          <cell r="B586" t="str">
            <v>C4689</v>
          </cell>
          <cell r="C586" t="str">
            <v>CORPO DE BUEIRO TRIPLO - TUBO CORRUGADO DE DUPLA PAREDE PEAD D=120,0cm</v>
          </cell>
          <cell r="D586" t="str">
            <v>M</v>
          </cell>
          <cell r="E586">
            <v>2624.83</v>
          </cell>
        </row>
        <row r="587">
          <cell r="B587" t="str">
            <v>C3630</v>
          </cell>
          <cell r="C587" t="str">
            <v>GALERIA EM PVC HELICOIDAL TIPO RIB LOC D=0,40m</v>
          </cell>
          <cell r="D587" t="str">
            <v>M</v>
          </cell>
          <cell r="E587">
            <v>150.24</v>
          </cell>
        </row>
        <row r="588">
          <cell r="B588" t="str">
            <v>C3632</v>
          </cell>
          <cell r="C588" t="str">
            <v>GALERIA EM PVC HELICOIDAL TIPO RIB LOC D=0,60m</v>
          </cell>
          <cell r="D588" t="str">
            <v>M</v>
          </cell>
          <cell r="E588">
            <v>270.14999999999998</v>
          </cell>
        </row>
        <row r="589">
          <cell r="B589" t="str">
            <v>C3633</v>
          </cell>
          <cell r="C589" t="str">
            <v>GALERIA EM PVC HELICOIDAL TIPO RIB LOC D=0,70m</v>
          </cell>
          <cell r="D589" t="str">
            <v>M</v>
          </cell>
          <cell r="E589">
            <v>377.88</v>
          </cell>
        </row>
        <row r="590">
          <cell r="B590" t="str">
            <v>C3631</v>
          </cell>
          <cell r="C590" t="str">
            <v>GALERIA EM PVC HELICOIDAL TIPO RIB LOC D=0,50m</v>
          </cell>
          <cell r="D590" t="str">
            <v>M</v>
          </cell>
          <cell r="E590">
            <v>189.05</v>
          </cell>
        </row>
        <row r="591">
          <cell r="B591" t="str">
            <v>C3634</v>
          </cell>
          <cell r="C591" t="str">
            <v>GALERIA EM PVC HELICOIDAL TIPO RIB LOC D=0,80m</v>
          </cell>
          <cell r="D591" t="str">
            <v>M</v>
          </cell>
          <cell r="E591">
            <v>429.98</v>
          </cell>
        </row>
        <row r="592">
          <cell r="B592" t="str">
            <v>C3635</v>
          </cell>
          <cell r="C592" t="str">
            <v>GALERIA EM PVC HELICOIDAL TIPO RIB LOC D=0,90m</v>
          </cell>
          <cell r="D592" t="str">
            <v>M</v>
          </cell>
          <cell r="E592">
            <v>488.23</v>
          </cell>
        </row>
        <row r="593">
          <cell r="B593" t="str">
            <v>C3636</v>
          </cell>
          <cell r="C593" t="str">
            <v>GALERIA EM PVC HELICOIDAL TIPO RIB LOC D=1,00m</v>
          </cell>
          <cell r="D593" t="str">
            <v>M</v>
          </cell>
          <cell r="E593">
            <v>698.96</v>
          </cell>
        </row>
        <row r="594">
          <cell r="B594" t="str">
            <v>C3637</v>
          </cell>
          <cell r="C594" t="str">
            <v>GALERIA EM PVC HELICOIDAL TIPO RIB LOC D=1,20m</v>
          </cell>
          <cell r="D594" t="str">
            <v>M</v>
          </cell>
          <cell r="E594">
            <v>848.29</v>
          </cell>
        </row>
        <row r="595">
          <cell r="B595" t="str">
            <v>C4680</v>
          </cell>
          <cell r="C595" t="str">
            <v>GALERIA EM TUBO CORRUGADO DE DUPLA PAREDE PEAD D=37,5cm</v>
          </cell>
          <cell r="D595" t="str">
            <v>M</v>
          </cell>
          <cell r="E595">
            <v>105.67</v>
          </cell>
        </row>
        <row r="596">
          <cell r="B596" t="str">
            <v>C4681</v>
          </cell>
          <cell r="C596" t="str">
            <v>GALERIA EM TUBO CORRUGADO DE DUPLA PAREDE PEAD D=45,0cm</v>
          </cell>
          <cell r="D596" t="str">
            <v>M</v>
          </cell>
          <cell r="E596">
            <v>145.25</v>
          </cell>
        </row>
        <row r="597">
          <cell r="B597" t="str">
            <v>C4682</v>
          </cell>
          <cell r="C597" t="str">
            <v>GALERIA EM TUBO CORRUGADO DE DUPLA PAREDE PEAD D=60,0cm</v>
          </cell>
          <cell r="D597" t="str">
            <v>M</v>
          </cell>
          <cell r="E597">
            <v>244.99</v>
          </cell>
        </row>
        <row r="598">
          <cell r="B598" t="str">
            <v>C4683</v>
          </cell>
          <cell r="C598" t="str">
            <v>GALERIA EM TUBO CORRUGADO DE DUPLA PAREDE PEAD D=75,0cm</v>
          </cell>
          <cell r="D598" t="str">
            <v>M</v>
          </cell>
          <cell r="E598">
            <v>341.24</v>
          </cell>
        </row>
        <row r="599">
          <cell r="B599" t="str">
            <v>C4684</v>
          </cell>
          <cell r="C599" t="str">
            <v>GALERIA EM TUBO CORRUGADO DE DUPLA PAREDE PEAD D=90,0cm</v>
          </cell>
          <cell r="D599" t="str">
            <v>M</v>
          </cell>
          <cell r="E599">
            <v>437.84</v>
          </cell>
        </row>
        <row r="600">
          <cell r="B600" t="str">
            <v>C4685</v>
          </cell>
          <cell r="C600" t="str">
            <v>GALERIA EM TUBO CORRUGADO DE DUPLA PAREDE PEAD D=105,0cm</v>
          </cell>
          <cell r="D600" t="str">
            <v>M</v>
          </cell>
          <cell r="E600">
            <v>535.33000000000004</v>
          </cell>
        </row>
        <row r="601">
          <cell r="B601" t="str">
            <v>C4686</v>
          </cell>
          <cell r="C601" t="str">
            <v>GALERIA EM TUBO CORRUGADO DE DUPLA PAREDE PEAD D=120,0cm</v>
          </cell>
          <cell r="D601" t="str">
            <v>M</v>
          </cell>
          <cell r="E601">
            <v>679.2</v>
          </cell>
        </row>
        <row r="602">
          <cell r="B602" t="str">
            <v>DRENAGEM PROFUNDA</v>
          </cell>
          <cell r="C602">
            <v>0</v>
          </cell>
          <cell r="D602">
            <v>0</v>
          </cell>
          <cell r="E602">
            <v>971.29</v>
          </cell>
        </row>
        <row r="603">
          <cell r="B603" t="str">
            <v>C3401</v>
          </cell>
          <cell r="C603" t="str">
            <v>COLOCAÇÃO DE MATERIAL PARA O LEITO FILTRANTE</v>
          </cell>
          <cell r="D603" t="str">
            <v>M3</v>
          </cell>
          <cell r="E603">
            <v>56.48</v>
          </cell>
        </row>
        <row r="604">
          <cell r="B604" t="str">
            <v>C2728</v>
          </cell>
          <cell r="C604" t="str">
            <v>DRENAGEM COM TUBO CERÂMICO PERFURADO, D= 10cm</v>
          </cell>
          <cell r="D604" t="str">
            <v>M</v>
          </cell>
          <cell r="E604">
            <v>14.13</v>
          </cell>
        </row>
        <row r="605">
          <cell r="B605" t="str">
            <v>C2729</v>
          </cell>
          <cell r="C605" t="str">
            <v>DRENAGEM COM TUBO CERÂMICO PERFURADO, D= 15cm</v>
          </cell>
          <cell r="D605" t="str">
            <v>M</v>
          </cell>
          <cell r="E605">
            <v>19.23</v>
          </cell>
        </row>
        <row r="606">
          <cell r="B606" t="str">
            <v>C2730</v>
          </cell>
          <cell r="C606" t="str">
            <v>DRENAGEM COM TUBO CERÂMICO PERFURADO, D= 20cm</v>
          </cell>
          <cell r="D606" t="str">
            <v>M</v>
          </cell>
          <cell r="E606">
            <v>30.37</v>
          </cell>
        </row>
        <row r="607">
          <cell r="B607" t="str">
            <v>C2731</v>
          </cell>
          <cell r="C607" t="str">
            <v>DRENAGEM COM TUBO DE CONCRETO POROSO, D= 15cm</v>
          </cell>
          <cell r="D607" t="str">
            <v>M</v>
          </cell>
          <cell r="E607">
            <v>24.79</v>
          </cell>
        </row>
        <row r="608">
          <cell r="B608" t="str">
            <v>C2732</v>
          </cell>
          <cell r="C608" t="str">
            <v>DRENAGEM COM TUBO DE CONCRETO POROSO, D= 20cm</v>
          </cell>
          <cell r="D608" t="str">
            <v>M</v>
          </cell>
          <cell r="E608">
            <v>36.65</v>
          </cell>
        </row>
        <row r="609">
          <cell r="B609" t="str">
            <v>C2733</v>
          </cell>
          <cell r="C609" t="str">
            <v>DRENAGEM COM TUBO DE CONCRETO POROSO, D= 30cm</v>
          </cell>
          <cell r="D609" t="str">
            <v>M</v>
          </cell>
          <cell r="E609">
            <v>48.27</v>
          </cell>
        </row>
        <row r="610">
          <cell r="B610" t="str">
            <v>C3071</v>
          </cell>
          <cell r="C610" t="str">
            <v>DRENO PROFUNDO C/TUBO POROSO D=20cm/AREIA</v>
          </cell>
          <cell r="D610" t="str">
            <v>M</v>
          </cell>
          <cell r="E610">
            <v>42.1</v>
          </cell>
        </row>
        <row r="611">
          <cell r="B611" t="str">
            <v>C3070</v>
          </cell>
          <cell r="C611" t="str">
            <v>DRENO PROFUNDO C/TUBO POROSO D=20cm/AREIA:BRITA</v>
          </cell>
          <cell r="D611" t="str">
            <v>M</v>
          </cell>
          <cell r="E611">
            <v>54.12</v>
          </cell>
        </row>
        <row r="612">
          <cell r="B612" t="str">
            <v>C3072</v>
          </cell>
          <cell r="C612" t="str">
            <v>DRENO PROFUNDO C/TUBO POROSO D=20cm/BRITA</v>
          </cell>
          <cell r="D612" t="str">
            <v>M</v>
          </cell>
          <cell r="E612">
            <v>75.09</v>
          </cell>
        </row>
        <row r="613">
          <cell r="B613" t="str">
            <v>C3073</v>
          </cell>
          <cell r="C613" t="str">
            <v>DRENO PROFUNDO COM ENCHIMENTO DE AREIA</v>
          </cell>
          <cell r="D613" t="str">
            <v>M</v>
          </cell>
          <cell r="E613">
            <v>8.4</v>
          </cell>
        </row>
        <row r="614">
          <cell r="B614" t="str">
            <v>C3074</v>
          </cell>
          <cell r="C614" t="str">
            <v>DRENO PROFUNDO COM ENCHIMENTO DE BRITA</v>
          </cell>
          <cell r="D614" t="str">
            <v>M</v>
          </cell>
          <cell r="E614">
            <v>44.87</v>
          </cell>
        </row>
        <row r="615">
          <cell r="B615" t="str">
            <v>C3085</v>
          </cell>
          <cell r="C615" t="str">
            <v>EXTREMIDADE PARA DRENO PROFUNDO</v>
          </cell>
          <cell r="D615" t="str">
            <v>UN</v>
          </cell>
          <cell r="E615">
            <v>406.15</v>
          </cell>
        </row>
        <row r="616">
          <cell r="B616" t="str">
            <v>C2590</v>
          </cell>
          <cell r="C616" t="str">
            <v>TUBO DE PVC CORRUGADO PERFURADO D= 10cm</v>
          </cell>
          <cell r="D616" t="str">
            <v>M</v>
          </cell>
          <cell r="E616">
            <v>26.38</v>
          </cell>
        </row>
        <row r="617">
          <cell r="B617" t="str">
            <v>C2591</v>
          </cell>
          <cell r="C617" t="str">
            <v>TUBO DE PVC CORRUGADO PERFURADO D= 15cm</v>
          </cell>
          <cell r="D617" t="str">
            <v>M</v>
          </cell>
          <cell r="E617">
            <v>40.28</v>
          </cell>
        </row>
        <row r="618">
          <cell r="B618" t="str">
            <v>C2592</v>
          </cell>
          <cell r="C618" t="str">
            <v>TUBO DE PVC CORRUGADO PERFURADO D= 20cm</v>
          </cell>
          <cell r="D618" t="str">
            <v>M</v>
          </cell>
          <cell r="E618">
            <v>43.98</v>
          </cell>
        </row>
        <row r="619">
          <cell r="B619" t="str">
            <v>DRENAGEM SUB-SUPERFICIAL</v>
          </cell>
          <cell r="C619">
            <v>0</v>
          </cell>
          <cell r="D619">
            <v>0</v>
          </cell>
          <cell r="E619">
            <v>474.48</v>
          </cell>
        </row>
        <row r="620">
          <cell r="B620" t="str">
            <v>C4661</v>
          </cell>
          <cell r="C620" t="str">
            <v>BARBACÃ C/ TUBO PVC ESGOTO 50 mm, INCLUSIVE GEOTÊXTIL NÃO-TECIDO 100% POLIÉSTER COM RESISTÊNCIA A TRAÇÃO LONGITUDINAL MÍNIMA DE 8 kN/m (BIDIM RT-08 OU SIMILAR) E BRITA</v>
          </cell>
          <cell r="D620" t="str">
            <v>UN</v>
          </cell>
          <cell r="E620">
            <v>4.03</v>
          </cell>
        </row>
        <row r="621">
          <cell r="B621">
            <v>0</v>
          </cell>
          <cell r="C621">
            <v>0</v>
          </cell>
          <cell r="D621">
            <v>0</v>
          </cell>
          <cell r="E621">
            <v>0</v>
          </cell>
        </row>
        <row r="622">
          <cell r="B622" t="str">
            <v>C4662</v>
          </cell>
          <cell r="C622" t="str">
            <v>BARBACÃ C/ TUBO PVC ESGOTO 75 mm, INCLUSIVE GEOTÊXTIL NÃO-TECIDO 100% POLIÉSTER COM RESISTÊNCIA A TRAÇÃO LONGITUDINAL MÍNIMA DE 8 kN/m (BIDIM RT-08 OU SIMILAR) E BRITA</v>
          </cell>
          <cell r="D622" t="str">
            <v>UN</v>
          </cell>
          <cell r="E622">
            <v>5.25</v>
          </cell>
        </row>
        <row r="623">
          <cell r="B623">
            <v>0</v>
          </cell>
          <cell r="C623">
            <v>0</v>
          </cell>
          <cell r="D623">
            <v>0</v>
          </cell>
          <cell r="E623">
            <v>0</v>
          </cell>
        </row>
        <row r="624">
          <cell r="B624" t="str">
            <v>C4663</v>
          </cell>
          <cell r="C624" t="str">
            <v>BARBACÃ C/ TUBO PVC ESGOTO 100 mm, INCLUSIVE GEOTÊXTIL NÃO-TECIDO 100% POLIÉSTER COM RESISTÊNCIA A TRAÇÃO LONGITUDINAL MÍNIMA DE 8 kN/m (BIDIM RT-08 OU SIMILAR) E BRITA</v>
          </cell>
          <cell r="D624" t="str">
            <v>UN</v>
          </cell>
          <cell r="E624">
            <v>6.11</v>
          </cell>
        </row>
        <row r="625">
          <cell r="B625">
            <v>0</v>
          </cell>
          <cell r="C625">
            <v>0</v>
          </cell>
          <cell r="D625">
            <v>0</v>
          </cell>
          <cell r="E625">
            <v>0</v>
          </cell>
        </row>
        <row r="626">
          <cell r="B626" t="str">
            <v>C3141</v>
          </cell>
          <cell r="C626" t="str">
            <v>COLCHÃO DRENANTE DE AREIA ( S/TRANSP)</v>
          </cell>
          <cell r="D626" t="str">
            <v>M3</v>
          </cell>
          <cell r="E626">
            <v>11.61</v>
          </cell>
        </row>
        <row r="627">
          <cell r="B627" t="str">
            <v>C3142</v>
          </cell>
          <cell r="C627" t="str">
            <v>COLCHÃO DRENANTE DE BRITA ( S/TRANSP)</v>
          </cell>
          <cell r="D627" t="str">
            <v>M3</v>
          </cell>
          <cell r="E627">
            <v>71.790000000000006</v>
          </cell>
        </row>
        <row r="628">
          <cell r="B628" t="str">
            <v>C3076</v>
          </cell>
          <cell r="C628" t="str">
            <v>DRENO SUB-SUPERFICIAL C/ENCHIMENTO DE BRITA</v>
          </cell>
          <cell r="D628" t="str">
            <v>M</v>
          </cell>
          <cell r="E628">
            <v>14.84</v>
          </cell>
        </row>
        <row r="629">
          <cell r="B629" t="str">
            <v>C4660</v>
          </cell>
          <cell r="C629" t="str">
            <v>DRENO SUB-SUPERFICIAL C/ GEOTÊXTIL NÃO TECIDO 100% POLIÉSTER COM RESISTÊNCIA A TRAÇÃO LONGITUDINAL MÍNIMA DE 9 kN/m (BIDIM RT-09 OU SIMILAR) INCLUSIVE ENCHIMENTO DE BRITA</v>
          </cell>
          <cell r="D629" t="str">
            <v>M</v>
          </cell>
          <cell r="E629">
            <v>28.92</v>
          </cell>
        </row>
        <row r="630">
          <cell r="B630">
            <v>0</v>
          </cell>
          <cell r="C630">
            <v>0</v>
          </cell>
          <cell r="D630">
            <v>0</v>
          </cell>
          <cell r="E630">
            <v>0</v>
          </cell>
        </row>
        <row r="631">
          <cell r="B631" t="str">
            <v>C3086</v>
          </cell>
          <cell r="C631" t="str">
            <v>EXTREMIDADE PARA DRENO SUB-SUPERFICIAL</v>
          </cell>
          <cell r="D631" t="str">
            <v>UN</v>
          </cell>
          <cell r="E631">
            <v>148.35</v>
          </cell>
        </row>
        <row r="632">
          <cell r="B632" t="str">
            <v>C4659</v>
          </cell>
          <cell r="C632" t="str">
            <v>GEOTEXTIL NÃO TECIDO 100% POLIÉSTER COM RESISTÊNCIA AO PUNCIONAMENTO CBR MÍNIMA DE 2 kN</v>
          </cell>
          <cell r="D632" t="str">
            <v>M2</v>
          </cell>
          <cell r="E632">
            <v>7.74</v>
          </cell>
        </row>
        <row r="633">
          <cell r="B633">
            <v>0</v>
          </cell>
          <cell r="C633">
            <v>0</v>
          </cell>
          <cell r="D633">
            <v>0</v>
          </cell>
          <cell r="E633">
            <v>0</v>
          </cell>
        </row>
        <row r="634">
          <cell r="B634" t="str">
            <v>C4650</v>
          </cell>
          <cell r="C634" t="str">
            <v>GEOTÊXTIL NÃO-TECIDO 100% POLIÉSTER COM RESISTÊNCIA AO PUNCIONAMENTO CBR MÍNIMA DE 5,5 kN (BIDIM RT-31 OU SIMILAR) PARA ÁREAS SUBMERSAS</v>
          </cell>
          <cell r="D634" t="str">
            <v>M2</v>
          </cell>
          <cell r="E634">
            <v>31.5</v>
          </cell>
        </row>
        <row r="635">
          <cell r="B635">
            <v>0</v>
          </cell>
          <cell r="C635">
            <v>0</v>
          </cell>
          <cell r="D635">
            <v>0</v>
          </cell>
          <cell r="E635">
            <v>0</v>
          </cell>
        </row>
        <row r="636">
          <cell r="B636" t="str">
            <v>C4651</v>
          </cell>
          <cell r="C636" t="str">
            <v>GEOTÊXTIL NÃO-TECIDO 100% POLIÉSTER COM RESISTÊNCIA A TRAÇÃO LONGITUDINAL MÍNIMA DE 7 kN/m (BIDIM RT-07 OU SIMILAR)</v>
          </cell>
          <cell r="D636" t="str">
            <v>M2</v>
          </cell>
          <cell r="E636">
            <v>6.45</v>
          </cell>
        </row>
        <row r="637">
          <cell r="B637">
            <v>0</v>
          </cell>
          <cell r="C637">
            <v>0</v>
          </cell>
          <cell r="D637">
            <v>0</v>
          </cell>
          <cell r="E637">
            <v>0</v>
          </cell>
        </row>
        <row r="638">
          <cell r="B638" t="str">
            <v>C4652</v>
          </cell>
          <cell r="C638" t="str">
            <v>GEOTÊXTIL NÃO-TECIDO 100% POLIÉSTER COM RESISTÊNCIA A TRAÇÃO LONGITUDINAL MÍNIMA DE 8 kN/m (BIDIM RT-08 OU SIMILAR)</v>
          </cell>
          <cell r="D638" t="str">
            <v>M2</v>
          </cell>
          <cell r="E638">
            <v>7.18</v>
          </cell>
        </row>
        <row r="639">
          <cell r="B639">
            <v>0</v>
          </cell>
          <cell r="C639">
            <v>0</v>
          </cell>
          <cell r="D639">
            <v>0</v>
          </cell>
          <cell r="E639">
            <v>0</v>
          </cell>
        </row>
        <row r="640">
          <cell r="B640" t="str">
            <v>C4653</v>
          </cell>
          <cell r="C640" t="str">
            <v>GEOTÊXTIL NÃO-TECIDO 100% POLIÉSTER COM RESISTÊNCIA A TRAÇÃO LONGITUDINAL MÍNIMA DE 9 kN/m (BIDIM RT-09 OU SIMILAR)</v>
          </cell>
          <cell r="D640" t="str">
            <v>M2</v>
          </cell>
          <cell r="E640">
            <v>8.1</v>
          </cell>
        </row>
        <row r="641">
          <cell r="B641">
            <v>0</v>
          </cell>
          <cell r="C641">
            <v>0</v>
          </cell>
          <cell r="D641">
            <v>0</v>
          </cell>
          <cell r="E641">
            <v>0</v>
          </cell>
        </row>
        <row r="642">
          <cell r="B642" t="str">
            <v>C4586</v>
          </cell>
          <cell r="C642" t="str">
            <v>GEOTÊXTIL NÃO-TECIDO 100% POLIÉSTER COM RESISTÊNCIA A TRAÇÃO LONGITUDINAL MÍNIMA DE 10 kN/m (BIDIM RT-10 OU SIMILAR)</v>
          </cell>
          <cell r="D642" t="str">
            <v>M2</v>
          </cell>
          <cell r="E642">
            <v>9.0500000000000007</v>
          </cell>
        </row>
        <row r="643">
          <cell r="B643">
            <v>0</v>
          </cell>
          <cell r="C643">
            <v>0</v>
          </cell>
          <cell r="D643">
            <v>0</v>
          </cell>
          <cell r="E643">
            <v>0</v>
          </cell>
        </row>
        <row r="644">
          <cell r="B644" t="str">
            <v>C4654</v>
          </cell>
          <cell r="C644" t="str">
            <v>GEOTÊXTIL NÃO-TECIDO 100% POLIÉSTER COM RESISTÊNCIA A TRAÇÃO LONGITUDINAL MÍNIMA DE 14 kN/m (BIDIM RT-14 OU SIMILAR)</v>
          </cell>
          <cell r="D644" t="str">
            <v>M2</v>
          </cell>
          <cell r="E644">
            <v>12.26</v>
          </cell>
        </row>
        <row r="645">
          <cell r="B645">
            <v>0</v>
          </cell>
          <cell r="C645">
            <v>0</v>
          </cell>
          <cell r="D645">
            <v>0</v>
          </cell>
          <cell r="E645">
            <v>0</v>
          </cell>
        </row>
        <row r="646">
          <cell r="B646" t="str">
            <v>C4655</v>
          </cell>
          <cell r="C646" t="str">
            <v>GEOTÊXTIL NÃO-TECIDO 100% POLIÉSTER COM RESISTÊNCIA A TRAÇÃO LONGITUDINAL MÍNIMA DE 16 kN/m (BIDIM RT-16 OU SIMILAR)</v>
          </cell>
          <cell r="D646" t="str">
            <v>M2</v>
          </cell>
          <cell r="E646">
            <v>14.1</v>
          </cell>
        </row>
        <row r="647">
          <cell r="B647">
            <v>0</v>
          </cell>
          <cell r="C647">
            <v>0</v>
          </cell>
          <cell r="D647">
            <v>0</v>
          </cell>
          <cell r="E647">
            <v>0</v>
          </cell>
        </row>
        <row r="648">
          <cell r="B648" t="str">
            <v>C4656</v>
          </cell>
          <cell r="C648" t="str">
            <v>GEOTÊXTIL NÃO-TECIDO 100% POLIÉSTER COM RESISTÊNCIA A TRAÇÃO LONGITUDINAL MÍNIMA DE 21 kN/m (BIDIM RT-21 OU SIMILAR)</v>
          </cell>
          <cell r="D648" t="str">
            <v>M2</v>
          </cell>
          <cell r="E648">
            <v>17.54</v>
          </cell>
        </row>
        <row r="649">
          <cell r="B649">
            <v>0</v>
          </cell>
          <cell r="C649">
            <v>0</v>
          </cell>
          <cell r="D649">
            <v>0</v>
          </cell>
          <cell r="E649">
            <v>0</v>
          </cell>
        </row>
        <row r="650">
          <cell r="B650" t="str">
            <v>C4657</v>
          </cell>
          <cell r="C650" t="str">
            <v>GEOTÊXTIL NÃO-TECIDO 100% POLIÉSTER COM RESISTÊNCIA A TRAÇÃO LONGITUDINAL MÍNIMA DE 26 kN/m (BIDIM RT-26 OU SIMILAR)</v>
          </cell>
          <cell r="D650" t="str">
            <v>M2</v>
          </cell>
          <cell r="E650">
            <v>22.24</v>
          </cell>
        </row>
        <row r="651">
          <cell r="B651">
            <v>0</v>
          </cell>
          <cell r="C651">
            <v>0</v>
          </cell>
          <cell r="D651">
            <v>0</v>
          </cell>
          <cell r="E651">
            <v>0</v>
          </cell>
        </row>
        <row r="652">
          <cell r="B652" t="str">
            <v>C4658</v>
          </cell>
          <cell r="C652" t="str">
            <v>GEOTÊXTIL NÃO-TECIDO 100% POLIÉSTER COM RESISTÊNCIA A TRAÇÃO LONGITUDINAL MÍNIMA DE 31 kN/m (BIDIM RT-31 OU SIMILAR)</v>
          </cell>
          <cell r="D652" t="str">
            <v>M2</v>
          </cell>
          <cell r="E652">
            <v>26.31</v>
          </cell>
        </row>
        <row r="653">
          <cell r="B653">
            <v>0</v>
          </cell>
          <cell r="C653">
            <v>0</v>
          </cell>
          <cell r="D653">
            <v>0</v>
          </cell>
          <cell r="E653">
            <v>0</v>
          </cell>
        </row>
        <row r="654">
          <cell r="B654" t="str">
            <v>C4752</v>
          </cell>
          <cell r="C654" t="str">
            <v>MANTA GEOTEXTIL, TECIDA 100% POLIPROPILENO, RESISTÊNCIA A TRAÇÃO DE 55KN/M E DEFORMAÇÃO INFERIOR A 15% (FORNECIMENTO E ASSENTAMENTO)</v>
          </cell>
          <cell r="D654" t="str">
            <v>M2</v>
          </cell>
          <cell r="E654">
            <v>8.2799999999999994</v>
          </cell>
        </row>
        <row r="655">
          <cell r="B655">
            <v>0</v>
          </cell>
          <cell r="C655">
            <v>0</v>
          </cell>
          <cell r="D655">
            <v>0</v>
          </cell>
          <cell r="E655">
            <v>0</v>
          </cell>
        </row>
        <row r="656">
          <cell r="B656" t="str">
            <v>C4753</v>
          </cell>
          <cell r="C656" t="str">
            <v>PEÇA EM MADEIRA MUIRACATIARA (2,50X5,00CM) PARA FIXAÇÃO DA MANTA GEOTEXTIL</v>
          </cell>
          <cell r="D656" t="str">
            <v>M</v>
          </cell>
          <cell r="E656">
            <v>12.84</v>
          </cell>
        </row>
        <row r="657">
          <cell r="B657">
            <v>0</v>
          </cell>
          <cell r="C657">
            <v>0</v>
          </cell>
          <cell r="D657">
            <v>0</v>
          </cell>
          <cell r="E657">
            <v>0</v>
          </cell>
        </row>
        <row r="658">
          <cell r="B658" t="str">
            <v>DRENAGEM SUPERFICIAL</v>
          </cell>
          <cell r="C658">
            <v>0</v>
          </cell>
          <cell r="D658">
            <v>0</v>
          </cell>
          <cell r="E658">
            <v>16296.09</v>
          </cell>
        </row>
        <row r="659">
          <cell r="B659" t="str">
            <v>C0365</v>
          </cell>
          <cell r="C659" t="str">
            <v xml:space="preserve">BANQUETA/ MEIO FIO DE CONCRETO MOLDADO NO LOCAL </v>
          </cell>
          <cell r="D659" t="str">
            <v>M</v>
          </cell>
          <cell r="E659">
            <v>17.41</v>
          </cell>
        </row>
        <row r="660">
          <cell r="B660" t="str">
            <v>C0367</v>
          </cell>
          <cell r="C660" t="str">
            <v>BANQUETA/ MEIO FIO DE CONCRETO PRÉ-MOLDADO (1,00x0,25x0,15m)</v>
          </cell>
          <cell r="D660" t="str">
            <v>M</v>
          </cell>
          <cell r="E660">
            <v>26.93</v>
          </cell>
        </row>
        <row r="661">
          <cell r="B661" t="str">
            <v>C0366</v>
          </cell>
          <cell r="C661" t="str">
            <v>BANQUETA/ MEIO FIO DE CONCRETO P/ VIAS URBANAS (1,00x0,35x0,15m)</v>
          </cell>
          <cell r="D661" t="str">
            <v>M</v>
          </cell>
          <cell r="E661">
            <v>34.57</v>
          </cell>
        </row>
        <row r="662">
          <cell r="B662" t="str">
            <v>C0368</v>
          </cell>
          <cell r="C662" t="str">
            <v>BANQUETA/ MEIO FIO DE TIJOLO MACIÇO</v>
          </cell>
          <cell r="D662" t="str">
            <v>M</v>
          </cell>
          <cell r="E662">
            <v>19.670000000000002</v>
          </cell>
        </row>
        <row r="663">
          <cell r="B663" t="str">
            <v>C3065</v>
          </cell>
          <cell r="C663" t="str">
            <v>DESCIDA D'ÁGUA DE CONCRETO ARMADO PADRÃO DERT</v>
          </cell>
          <cell r="D663" t="str">
            <v>M</v>
          </cell>
          <cell r="E663">
            <v>119.13</v>
          </cell>
        </row>
        <row r="664">
          <cell r="B664" t="str">
            <v>C3066</v>
          </cell>
          <cell r="C664" t="str">
            <v>DESCIDA D'ÁGUA DE CONCRETO ARMADO TIPO U</v>
          </cell>
          <cell r="D664" t="str">
            <v>M</v>
          </cell>
          <cell r="E664">
            <v>117.84</v>
          </cell>
        </row>
        <row r="665">
          <cell r="B665" t="str">
            <v>C3067</v>
          </cell>
          <cell r="C665" t="str">
            <v>DESCIDA D'AGUA EM CALHA PRÉ-MOLDADA DE CONCRETO D= 0,40m</v>
          </cell>
          <cell r="D665" t="str">
            <v>M</v>
          </cell>
          <cell r="E665">
            <v>51.8</v>
          </cell>
        </row>
        <row r="666">
          <cell r="B666" t="str">
            <v>C2727</v>
          </cell>
          <cell r="C666" t="str">
            <v>DRENAGEM COM CALHA PRÉ-MOLDADA DE CONCRETO D= 0,30m</v>
          </cell>
          <cell r="D666" t="str">
            <v>M</v>
          </cell>
          <cell r="E666">
            <v>45.82</v>
          </cell>
        </row>
        <row r="667">
          <cell r="B667" t="str">
            <v>C4583</v>
          </cell>
          <cell r="C667" t="str">
            <v>MEIO FIO CONJUGADO C/ SARJETA, EXTRUSADO COM CONCRETO FCK 20 MPa</v>
          </cell>
          <cell r="D667" t="str">
            <v>M</v>
          </cell>
          <cell r="E667">
            <v>44.21</v>
          </cell>
        </row>
        <row r="668">
          <cell r="B668" t="str">
            <v>C3097</v>
          </cell>
          <cell r="C668" t="str">
            <v>MEIO FIO DE PEDRA GRANÍTICA</v>
          </cell>
          <cell r="D668" t="str">
            <v>M</v>
          </cell>
          <cell r="E668">
            <v>14.44</v>
          </cell>
        </row>
        <row r="669">
          <cell r="B669" t="str">
            <v>C3449</v>
          </cell>
          <cell r="C669" t="str">
            <v>MEIO FIO PRÉ MOLDADO (0,07x0,30x1,00)m C/REJUNTAMENTO</v>
          </cell>
          <cell r="D669" t="str">
            <v>M</v>
          </cell>
          <cell r="E669">
            <v>17.37</v>
          </cell>
        </row>
        <row r="670">
          <cell r="B670" t="str">
            <v>C2018</v>
          </cell>
          <cell r="C670" t="str">
            <v>POÇO DE VISITA DE ALVENARIA P/ GALERIA DE ÁGUAS PLUVIAIS DIAM. = 1m  E PROFUNDIDADE= 2m</v>
          </cell>
          <cell r="D670" t="str">
            <v>UN</v>
          </cell>
          <cell r="E670">
            <v>3409.07</v>
          </cell>
        </row>
        <row r="671">
          <cell r="B671">
            <v>0</v>
          </cell>
          <cell r="C671">
            <v>0</v>
          </cell>
          <cell r="D671">
            <v>0</v>
          </cell>
          <cell r="E671">
            <v>0</v>
          </cell>
        </row>
        <row r="672">
          <cell r="B672" t="str">
            <v>C2019</v>
          </cell>
          <cell r="C672" t="str">
            <v>POÇO DE VISITA DE ALVENARIA P/ GALERIA DE ÁGUAS PLUVIAIS DIAM. = 1m  E PROFUNDIDADE= 4m</v>
          </cell>
          <cell r="D672" t="str">
            <v>UN</v>
          </cell>
          <cell r="E672">
            <v>4904.24</v>
          </cell>
        </row>
        <row r="673">
          <cell r="B673">
            <v>0</v>
          </cell>
          <cell r="C673">
            <v>0</v>
          </cell>
          <cell r="D673">
            <v>0</v>
          </cell>
          <cell r="E673">
            <v>0</v>
          </cell>
        </row>
        <row r="674">
          <cell r="B674" t="str">
            <v>C2020</v>
          </cell>
          <cell r="C674" t="str">
            <v>POÇO DE VISITA DE ALVENARIA P/ GALERIA DE ÁGUAS PLUVIAIS DIAM.= 1m  E PROFUNDIDADE= 6m</v>
          </cell>
          <cell r="D674" t="str">
            <v>UN</v>
          </cell>
          <cell r="E674">
            <v>6458.05</v>
          </cell>
        </row>
        <row r="675">
          <cell r="B675">
            <v>0</v>
          </cell>
          <cell r="C675">
            <v>0</v>
          </cell>
          <cell r="D675">
            <v>0</v>
          </cell>
          <cell r="E675">
            <v>0</v>
          </cell>
        </row>
        <row r="676">
          <cell r="B676" t="str">
            <v>C3110</v>
          </cell>
          <cell r="C676" t="str">
            <v>SAIDA D'AGUA C/ DISSIPADOR DE ENERGIA</v>
          </cell>
          <cell r="D676" t="str">
            <v>UN</v>
          </cell>
          <cell r="E676">
            <v>169.78</v>
          </cell>
        </row>
        <row r="677">
          <cell r="B677" t="str">
            <v>C3322</v>
          </cell>
          <cell r="C677" t="str">
            <v>SARJETA CONJUGADA COM BANQUETA EM CONCRETO SIMPLES</v>
          </cell>
          <cell r="D677" t="str">
            <v>M</v>
          </cell>
          <cell r="E677">
            <v>59.08</v>
          </cell>
        </row>
        <row r="678">
          <cell r="B678" t="str">
            <v>C3111</v>
          </cell>
          <cell r="C678" t="str">
            <v>SARJETA DE CONCRETO SIMPLES "U" C/H=0,35m/E=0,08m</v>
          </cell>
          <cell r="D678" t="str">
            <v>M</v>
          </cell>
          <cell r="E678">
            <v>106.57</v>
          </cell>
        </row>
        <row r="679">
          <cell r="B679" t="str">
            <v>C3112</v>
          </cell>
          <cell r="C679" t="str">
            <v>SARJETA DE CONCRETO SIMPLES C/L=1,00m/E=0,08m</v>
          </cell>
          <cell r="D679" t="str">
            <v>M</v>
          </cell>
          <cell r="E679">
            <v>36.840000000000003</v>
          </cell>
        </row>
        <row r="680">
          <cell r="B680" t="str">
            <v>C3113</v>
          </cell>
          <cell r="C680" t="str">
            <v>SARJETA DE CONCRETO SIMPLES C/L=1,20m/E=0,08m</v>
          </cell>
          <cell r="D680" t="str">
            <v>M</v>
          </cell>
          <cell r="E680">
            <v>44.89</v>
          </cell>
        </row>
        <row r="681">
          <cell r="B681" t="str">
            <v>C2310</v>
          </cell>
          <cell r="C681" t="str">
            <v>TAMPÃO DE FERRO FUNDIDO P/ POÇO DE VISITA  DE DIAM-=1 M</v>
          </cell>
          <cell r="D681" t="str">
            <v>UN</v>
          </cell>
          <cell r="E681">
            <v>598.36</v>
          </cell>
        </row>
        <row r="682">
          <cell r="B682" t="str">
            <v>ARGAMASSAS</v>
          </cell>
          <cell r="C682">
            <v>0</v>
          </cell>
          <cell r="D682">
            <v>0</v>
          </cell>
          <cell r="E682">
            <v>21877.56</v>
          </cell>
        </row>
        <row r="683">
          <cell r="B683" t="str">
            <v>PREPARAÇÃO DE MATERIAIS</v>
          </cell>
          <cell r="C683">
            <v>0</v>
          </cell>
          <cell r="D683">
            <v>0</v>
          </cell>
          <cell r="E683">
            <v>448.14</v>
          </cell>
        </row>
        <row r="684">
          <cell r="B684" t="str">
            <v>C0115</v>
          </cell>
          <cell r="C684" t="str">
            <v>AREIA SECA MEIO PENEIRADA</v>
          </cell>
          <cell r="D684" t="str">
            <v>M3</v>
          </cell>
          <cell r="E684">
            <v>169.31</v>
          </cell>
        </row>
        <row r="685">
          <cell r="B685" t="str">
            <v>C0116</v>
          </cell>
          <cell r="C685" t="str">
            <v>AREIA SECA PENEIRADA</v>
          </cell>
          <cell r="D685" t="str">
            <v>M3</v>
          </cell>
          <cell r="E685">
            <v>278.83</v>
          </cell>
        </row>
        <row r="686">
          <cell r="B686" t="str">
            <v>ARGAMASSA  DE CAL</v>
          </cell>
          <cell r="C686">
            <v>0</v>
          </cell>
          <cell r="D686">
            <v>0</v>
          </cell>
          <cell r="E686">
            <v>0</v>
          </cell>
        </row>
        <row r="687">
          <cell r="B687" t="str">
            <v>ARGAMASSA DE CIMENTO</v>
          </cell>
          <cell r="C687">
            <v>0</v>
          </cell>
          <cell r="D687">
            <v>0</v>
          </cell>
          <cell r="E687">
            <v>18101.240000000002</v>
          </cell>
        </row>
        <row r="688">
          <cell r="B688" t="str">
            <v>C0117</v>
          </cell>
          <cell r="C688" t="str">
            <v>ARGAMASSA DE CIMENTO ARENOSO E AREIA S/PEN. TRAÇO 1:2:4</v>
          </cell>
          <cell r="D688" t="str">
            <v>M3</v>
          </cell>
          <cell r="E688">
            <v>306.05</v>
          </cell>
        </row>
        <row r="689">
          <cell r="B689" t="str">
            <v>C0129</v>
          </cell>
          <cell r="C689" t="str">
            <v>ARGAMASSA DE CIMENTO ARENOSO E AREIA S/PEN. TRAÇO 1:2:6</v>
          </cell>
          <cell r="D689" t="str">
            <v>M3</v>
          </cell>
          <cell r="E689">
            <v>273.83</v>
          </cell>
        </row>
        <row r="690">
          <cell r="B690" t="str">
            <v>C0133</v>
          </cell>
          <cell r="C690" t="str">
            <v>ARGAMASSA DE CIMENTO ARENOSO E AREIA S/PEN. TRAÇO1:2.5:3.5</v>
          </cell>
          <cell r="D690" t="str">
            <v>M3</v>
          </cell>
          <cell r="E690">
            <v>304.95</v>
          </cell>
        </row>
        <row r="691">
          <cell r="B691" t="str">
            <v>C0130</v>
          </cell>
          <cell r="C691" t="str">
            <v>ARGAMASSA DE CIMENTO ARENOSO E AREIA S/PEN. TRAÇO 1:3:3</v>
          </cell>
          <cell r="D691" t="str">
            <v>M3</v>
          </cell>
          <cell r="E691">
            <v>303.89</v>
          </cell>
        </row>
        <row r="692">
          <cell r="B692" t="str">
            <v>C0131</v>
          </cell>
          <cell r="C692" t="str">
            <v>ARGAMASSA DE CIMENTO ARENOSO E AREIA S/PEN. TRAÇO 1:3:5</v>
          </cell>
          <cell r="D692" t="str">
            <v>M3</v>
          </cell>
          <cell r="E692">
            <v>272.2</v>
          </cell>
        </row>
        <row r="693">
          <cell r="B693" t="str">
            <v>C0132</v>
          </cell>
          <cell r="C693" t="str">
            <v>ARGAMASSA DE CIMENTO ARENOSO E AREIA S/PEN. TRAÇO 1:3:7</v>
          </cell>
          <cell r="D693" t="str">
            <v>M3</v>
          </cell>
          <cell r="E693">
            <v>254.91</v>
          </cell>
        </row>
        <row r="694">
          <cell r="B694" t="str">
            <v>C0181</v>
          </cell>
          <cell r="C694" t="str">
            <v>ARGAMASSA DE CIMENTO ARENOSO E AREIA S/PEN. TRAÇO 1:3.5:2.5</v>
          </cell>
          <cell r="D694" t="str">
            <v>M3</v>
          </cell>
          <cell r="E694">
            <v>302.82</v>
          </cell>
        </row>
        <row r="695">
          <cell r="B695" t="str">
            <v>C0118</v>
          </cell>
          <cell r="C695" t="str">
            <v>ARGAMASSA DE CIMENTO ARENOSO E AREIA S/PEN. TRAÇO 1:4:2</v>
          </cell>
          <cell r="D695" t="str">
            <v>M3</v>
          </cell>
          <cell r="E695">
            <v>301.73</v>
          </cell>
        </row>
        <row r="696">
          <cell r="B696" t="str">
            <v>C0119</v>
          </cell>
          <cell r="C696" t="str">
            <v>ARGAMASSA DE CIMENTO ARENOSO E AREIA S/PEN. TRAÇO 1:4:4</v>
          </cell>
          <cell r="D696" t="str">
            <v>M3</v>
          </cell>
          <cell r="E696">
            <v>270.56</v>
          </cell>
        </row>
        <row r="697">
          <cell r="B697" t="str">
            <v>C0120</v>
          </cell>
          <cell r="C697" t="str">
            <v>ARGAMASSA DE CIMENTO ARENOSO E AREIA S/PEN. TRAÇO 1:4:6</v>
          </cell>
          <cell r="D697" t="str">
            <v>M3</v>
          </cell>
          <cell r="E697">
            <v>253.57</v>
          </cell>
        </row>
        <row r="698">
          <cell r="B698" t="str">
            <v>C0121</v>
          </cell>
          <cell r="C698" t="str">
            <v>ARGAMASSA DE CIMENTO ARENOSO E AREIA S/PEN. TRAÇO 1:4:8</v>
          </cell>
          <cell r="D698" t="str">
            <v>M3</v>
          </cell>
          <cell r="E698">
            <v>240.33</v>
          </cell>
        </row>
        <row r="699">
          <cell r="B699" t="str">
            <v>C0122</v>
          </cell>
          <cell r="C699" t="str">
            <v>ARGAMASSA DE CIMENTO ARENOSO E AREIA S/PEN. TRAÇO 1:5:3</v>
          </cell>
          <cell r="D699" t="str">
            <v>M3</v>
          </cell>
          <cell r="E699">
            <v>268.92</v>
          </cell>
        </row>
        <row r="700">
          <cell r="B700" t="str">
            <v>C0128</v>
          </cell>
          <cell r="C700" t="str">
            <v>ARGAMASSA DE CIMENTO ARENOSO E AREIA S/PEN. TRAÇO 1:5:5</v>
          </cell>
          <cell r="D700" t="str">
            <v>M3</v>
          </cell>
          <cell r="E700">
            <v>252.23</v>
          </cell>
        </row>
        <row r="701">
          <cell r="B701" t="str">
            <v>C0123</v>
          </cell>
          <cell r="C701" t="str">
            <v>ARGAMASSA DE CIMENTO ARENOSO E AREIA S/PEN. TRAÇO 1:5:7</v>
          </cell>
          <cell r="D701" t="str">
            <v>M3</v>
          </cell>
          <cell r="E701">
            <v>239.19</v>
          </cell>
        </row>
        <row r="702">
          <cell r="B702" t="str">
            <v>C0179</v>
          </cell>
          <cell r="C702" t="str">
            <v>ARGAMASSA DE CIMENTO ARENOSO E AREIA S/PEN. TRAÇO 1:6:2</v>
          </cell>
          <cell r="D702" t="str">
            <v>M3</v>
          </cell>
          <cell r="E702">
            <v>267.27999999999997</v>
          </cell>
        </row>
        <row r="703">
          <cell r="B703" t="str">
            <v>C0124</v>
          </cell>
          <cell r="C703" t="str">
            <v>ARGAMASSA DE CIMENTO ARENOSO E AREIA S/PEN. TRAÇO 1:6:4</v>
          </cell>
          <cell r="D703" t="str">
            <v>M3</v>
          </cell>
          <cell r="E703">
            <v>250.88</v>
          </cell>
        </row>
        <row r="704">
          <cell r="B704" t="str">
            <v>C0125</v>
          </cell>
          <cell r="C704" t="str">
            <v>ARGAMASSA DE CIMENTO ARENOSO E AREIA S/PEN. TRAÇO 1:6:6</v>
          </cell>
          <cell r="D704" t="str">
            <v>M3</v>
          </cell>
          <cell r="E704">
            <v>238.06</v>
          </cell>
        </row>
        <row r="705">
          <cell r="B705" t="str">
            <v>C0180</v>
          </cell>
          <cell r="C705" t="str">
            <v>ARGAMASSA DE CIMENTO ARENOSO E AREIA S/PEN. TRAÇO 1:7:3</v>
          </cell>
          <cell r="D705" t="str">
            <v>M3</v>
          </cell>
          <cell r="E705">
            <v>249.54</v>
          </cell>
        </row>
        <row r="706">
          <cell r="B706" t="str">
            <v>C0126</v>
          </cell>
          <cell r="C706" t="str">
            <v>ARGAMASSA DE CIMENTO ARENOSO E AREIA S/PEN. TRAÇO 1:7:5</v>
          </cell>
          <cell r="D706" t="str">
            <v>M3</v>
          </cell>
          <cell r="E706">
            <v>236.93</v>
          </cell>
        </row>
        <row r="707">
          <cell r="B707" t="str">
            <v>C0127</v>
          </cell>
          <cell r="C707" t="str">
            <v>ARGAMASSA DE CIMENTO ARENOSO E AREIA S/PEN. TRAÇO 1:8:4</v>
          </cell>
          <cell r="D707" t="str">
            <v>M3</v>
          </cell>
          <cell r="E707">
            <v>235.79</v>
          </cell>
        </row>
        <row r="708">
          <cell r="B708" t="str">
            <v>C0162</v>
          </cell>
          <cell r="C708" t="str">
            <v>ARGAMASSA DE CIMENTO BRANCO E PÓ DE MÁRMORE TRAÇO 1:3</v>
          </cell>
          <cell r="D708" t="str">
            <v>M3</v>
          </cell>
          <cell r="E708">
            <v>744.76</v>
          </cell>
        </row>
        <row r="709">
          <cell r="B709" t="str">
            <v>C0160</v>
          </cell>
          <cell r="C709" t="str">
            <v>ARGAMASSA DE CIMENTO E AREIA FINA PENEIRADA E ADITIVO AGLUTINANTE ORGANO-SINTÉTICO NO TRAÇO 1:8</v>
          </cell>
          <cell r="D709" t="str">
            <v>M3</v>
          </cell>
          <cell r="E709">
            <v>219.28</v>
          </cell>
        </row>
        <row r="710">
          <cell r="B710">
            <v>0</v>
          </cell>
          <cell r="C710">
            <v>0</v>
          </cell>
          <cell r="D710">
            <v>0</v>
          </cell>
          <cell r="E710">
            <v>0</v>
          </cell>
        </row>
        <row r="711">
          <cell r="B711" t="str">
            <v>C0161</v>
          </cell>
          <cell r="C711" t="str">
            <v>ARGAMASSA DE CIMENTO E AREIA MEDIA PENEIRADA E ADITIVO AGLUTINANTE ORGANO-SINTÉTICO NO TRAÇO 1:8</v>
          </cell>
          <cell r="D711" t="str">
            <v>M3</v>
          </cell>
          <cell r="E711">
            <v>231.71</v>
          </cell>
        </row>
        <row r="712">
          <cell r="B712">
            <v>0</v>
          </cell>
          <cell r="C712">
            <v>0</v>
          </cell>
          <cell r="D712">
            <v>0</v>
          </cell>
          <cell r="E712">
            <v>0</v>
          </cell>
        </row>
        <row r="713">
          <cell r="B713" t="str">
            <v>C0155</v>
          </cell>
          <cell r="C713" t="str">
            <v>ARGAMASSA DE CIMENTO E AREIA PENEIRADA C/ IMPERMEABILIZANTE TRAÇO 1:1.5</v>
          </cell>
          <cell r="D713" t="str">
            <v>M3</v>
          </cell>
          <cell r="E713">
            <v>799.8</v>
          </cell>
        </row>
        <row r="714">
          <cell r="B714" t="str">
            <v>C0154</v>
          </cell>
          <cell r="C714" t="str">
            <v>ARGAMASSA DE CIMENTO E AREIA PENEIRADA C/ IMPERMEABILIZANTE TRAÇO 1:4</v>
          </cell>
          <cell r="D714" t="str">
            <v>M3</v>
          </cell>
          <cell r="E714">
            <v>664.58</v>
          </cell>
        </row>
        <row r="715">
          <cell r="B715" t="str">
            <v>C0163</v>
          </cell>
          <cell r="C715" t="str">
            <v>ARGAMASSA DE CIMENTO E AREIA PEN. TRAÇO 1:2</v>
          </cell>
          <cell r="D715" t="str">
            <v>M3</v>
          </cell>
          <cell r="E715">
            <v>642.45000000000005</v>
          </cell>
        </row>
        <row r="716">
          <cell r="B716" t="str">
            <v>C0164</v>
          </cell>
          <cell r="C716" t="str">
            <v>ARGAMASSA DE CIMENTO E AREIA PEN. TRAÇO 1:3</v>
          </cell>
          <cell r="D716" t="str">
            <v>M3</v>
          </cell>
          <cell r="E716">
            <v>595.08000000000004</v>
          </cell>
        </row>
        <row r="717">
          <cell r="B717" t="str">
            <v>C0165</v>
          </cell>
          <cell r="C717" t="str">
            <v>ARGAMASSA DE CIMENTO E AREIA PEN. TRAÇO 1:4</v>
          </cell>
          <cell r="D717" t="str">
            <v>M3</v>
          </cell>
          <cell r="E717">
            <v>534.58000000000004</v>
          </cell>
        </row>
        <row r="718">
          <cell r="B718" t="str">
            <v>C4429</v>
          </cell>
          <cell r="C718" t="str">
            <v>ARGAMASSA DE CIMENTO E AREIA PEN. TRAÇO 1:5</v>
          </cell>
          <cell r="D718" t="str">
            <v>M3</v>
          </cell>
          <cell r="E718">
            <v>498.08</v>
          </cell>
        </row>
        <row r="719">
          <cell r="B719" t="str">
            <v>C4430</v>
          </cell>
          <cell r="C719" t="str">
            <v>ARGAMASSA DE CIMENTO E AREIA PEN. TRAÇO 1:6</v>
          </cell>
          <cell r="D719" t="str">
            <v>M3</v>
          </cell>
          <cell r="E719">
            <v>473.58</v>
          </cell>
        </row>
        <row r="720">
          <cell r="B720" t="str">
            <v>C3009</v>
          </cell>
          <cell r="C720" t="str">
            <v>ARGAMASSA DE CIMENTO E AREIA PEN. TRAÇO 1:7</v>
          </cell>
          <cell r="D720" t="str">
            <v>M3</v>
          </cell>
          <cell r="E720">
            <v>456.08</v>
          </cell>
        </row>
        <row r="721">
          <cell r="B721" t="str">
            <v>C0156</v>
          </cell>
          <cell r="C721" t="str">
            <v>ARGAMASSA DE CIMENTO E AREIA S/PEN. C/IMPERMEAB. TRAÇO 1:2</v>
          </cell>
          <cell r="D721" t="str">
            <v>M3</v>
          </cell>
          <cell r="E721">
            <v>592.03</v>
          </cell>
        </row>
        <row r="722">
          <cell r="B722" t="str">
            <v>C0157</v>
          </cell>
          <cell r="C722" t="str">
            <v>ARGAMASSA DE CIMENTO E AREIA S/PEN. C/IMPERMEAB. TRAÇO 1:3</v>
          </cell>
          <cell r="D722" t="str">
            <v>M3</v>
          </cell>
          <cell r="E722">
            <v>520.20000000000005</v>
          </cell>
        </row>
        <row r="723">
          <cell r="B723" t="str">
            <v>C0158</v>
          </cell>
          <cell r="C723" t="str">
            <v>ARGAMASSA DE CIMENTO E AREIA S/PEN. C/IMPERMEAB. TRAÇO 1:4</v>
          </cell>
          <cell r="D723" t="str">
            <v>M3</v>
          </cell>
          <cell r="E723">
            <v>459.7</v>
          </cell>
        </row>
        <row r="724">
          <cell r="B724" t="str">
            <v>C0159</v>
          </cell>
          <cell r="C724" t="str">
            <v>ARGAMASSA DE CIMENTO E AREIA S/PEN. C/IMPERMEAB. TRAÇO 1:5</v>
          </cell>
          <cell r="D724" t="str">
            <v>M3</v>
          </cell>
          <cell r="E724">
            <v>423.2</v>
          </cell>
        </row>
        <row r="725">
          <cell r="B725" t="str">
            <v>C0166</v>
          </cell>
          <cell r="C725" t="str">
            <v>ARGAMASSA DE CIMENTO E AREIA S/PEN. TRAÇO 1:1</v>
          </cell>
          <cell r="D725" t="str">
            <v>M3</v>
          </cell>
          <cell r="E725">
            <v>582.22</v>
          </cell>
        </row>
        <row r="726">
          <cell r="B726" t="str">
            <v>C0167</v>
          </cell>
          <cell r="C726" t="str">
            <v>ARGAMASSA DE CIMENTO E AREIA S/PEN. TRAÇO 1:1.5</v>
          </cell>
          <cell r="D726" t="str">
            <v>M3</v>
          </cell>
          <cell r="E726">
            <v>511.09</v>
          </cell>
        </row>
        <row r="727">
          <cell r="B727" t="str">
            <v>C0168</v>
          </cell>
          <cell r="C727" t="str">
            <v>ARGAMASSA DE CIMENTO E AREIA S/PEN. TRAÇO 1:2</v>
          </cell>
          <cell r="D727" t="str">
            <v>M3</v>
          </cell>
          <cell r="E727">
            <v>462.03</v>
          </cell>
        </row>
        <row r="728">
          <cell r="B728" t="str">
            <v>C0169</v>
          </cell>
          <cell r="C728" t="str">
            <v>ARGAMASSA DE CIMENTO E AREIA S/PEN. TRAÇO 1:2.5</v>
          </cell>
          <cell r="D728" t="str">
            <v>M3</v>
          </cell>
          <cell r="E728">
            <v>426.08</v>
          </cell>
        </row>
        <row r="729">
          <cell r="B729" t="str">
            <v>C0170</v>
          </cell>
          <cell r="C729" t="str">
            <v>ARGAMASSA DE CIMENTO E AREIA S/PEN. TRAÇO 1:3</v>
          </cell>
          <cell r="D729" t="str">
            <v>M3</v>
          </cell>
          <cell r="E729">
            <v>390.2</v>
          </cell>
        </row>
        <row r="730">
          <cell r="B730" t="str">
            <v>C0171</v>
          </cell>
          <cell r="C730" t="str">
            <v>ARGAMASSA DE CIMENTO E AREIA S/PEN. TRAÇO 1:4</v>
          </cell>
          <cell r="D730" t="str">
            <v>M3</v>
          </cell>
          <cell r="E730">
            <v>329.7</v>
          </cell>
        </row>
        <row r="731">
          <cell r="B731" t="str">
            <v>C0172</v>
          </cell>
          <cell r="C731" t="str">
            <v>ARGAMASSA DE CIMENTO E AREIA S/PEN. TRAÇO 1:5</v>
          </cell>
          <cell r="D731" t="str">
            <v>M3</v>
          </cell>
          <cell r="E731">
            <v>293.2</v>
          </cell>
        </row>
        <row r="732">
          <cell r="B732" t="str">
            <v>C0173</v>
          </cell>
          <cell r="C732" t="str">
            <v>ARGAMASSA DE CIMENTO E AREIA S/PEN. TRAÇO 1:6</v>
          </cell>
          <cell r="D732" t="str">
            <v>M3</v>
          </cell>
          <cell r="E732">
            <v>268.7</v>
          </cell>
        </row>
        <row r="733">
          <cell r="B733" t="str">
            <v>C0174</v>
          </cell>
          <cell r="C733" t="str">
            <v>ARGAMASSA DE CIMENTO E AREIA S/PEN. TRAÇO 1:7</v>
          </cell>
          <cell r="D733" t="str">
            <v>M3</v>
          </cell>
          <cell r="E733">
            <v>251.2</v>
          </cell>
        </row>
        <row r="734">
          <cell r="B734" t="str">
            <v>C3323</v>
          </cell>
          <cell r="C734" t="str">
            <v>ARGAMASSA DE CIMENTO E AREIA TRAÇO 1:3 COM AREIA PRODUZIDA</v>
          </cell>
          <cell r="D734" t="str">
            <v>M3</v>
          </cell>
          <cell r="E734">
            <v>342.45</v>
          </cell>
        </row>
        <row r="735">
          <cell r="B735" t="str">
            <v>C3324</v>
          </cell>
          <cell r="C735" t="str">
            <v>ARGAMASSA DE CIMENTO E AREIA TRAÇO 1:4 COM AREIA PRODUZIDA</v>
          </cell>
          <cell r="D735" t="str">
            <v>M3</v>
          </cell>
          <cell r="E735">
            <v>281.95</v>
          </cell>
        </row>
        <row r="736">
          <cell r="B736" t="str">
            <v>C0175</v>
          </cell>
          <cell r="C736" t="str">
            <v>ARGAMASSA DE CIMENTO E PEDRISCO TRAÇO 1:4</v>
          </cell>
          <cell r="D736" t="str">
            <v>M3</v>
          </cell>
          <cell r="E736">
            <v>307.26</v>
          </cell>
        </row>
        <row r="737">
          <cell r="B737" t="str">
            <v>C3554</v>
          </cell>
          <cell r="C737" t="str">
            <v>MUTIRÃO MISTO - ARGAMASSA DE CIMENTO E AREIA S/PEN. TRAÇO 1:3</v>
          </cell>
          <cell r="D737" t="str">
            <v>M3</v>
          </cell>
          <cell r="E737">
            <v>298.94</v>
          </cell>
        </row>
        <row r="738">
          <cell r="B738" t="str">
            <v>C3553</v>
          </cell>
          <cell r="C738" t="str">
            <v>MUTIRÃO MISTO - ARGAMASSA DE CIMENTO E AREIA S/PEN. TRAÇO 1:6</v>
          </cell>
          <cell r="D738" t="str">
            <v>M3</v>
          </cell>
          <cell r="E738">
            <v>177.44</v>
          </cell>
        </row>
        <row r="739">
          <cell r="B739" t="str">
            <v>ARGAMASSA MISTA</v>
          </cell>
          <cell r="C739">
            <v>0</v>
          </cell>
          <cell r="D739">
            <v>0</v>
          </cell>
          <cell r="E739">
            <v>3306.99</v>
          </cell>
        </row>
        <row r="740">
          <cell r="B740" t="str">
            <v>C0185</v>
          </cell>
          <cell r="C740" t="str">
            <v>ARGAMASSA MISTA DE CAL EM PASTA E AREIA S/PEN. TRAÇO 1:4  C/100 KG DE CIMENTO</v>
          </cell>
          <cell r="D740" t="str">
            <v>M3</v>
          </cell>
          <cell r="E740">
            <v>383.5</v>
          </cell>
        </row>
        <row r="741">
          <cell r="B741">
            <v>0</v>
          </cell>
          <cell r="C741">
            <v>0</v>
          </cell>
          <cell r="D741">
            <v>0</v>
          </cell>
          <cell r="E741">
            <v>0</v>
          </cell>
        </row>
        <row r="742">
          <cell r="B742" t="str">
            <v>C0189</v>
          </cell>
          <cell r="C742" t="str">
            <v>ARGAMASSA MISTA DE CAL HIDR. E AREIA S/PEN. TRAÇO 1:3 C/100KG DE CIMENTO</v>
          </cell>
          <cell r="D742" t="str">
            <v>M3</v>
          </cell>
          <cell r="E742">
            <v>377.02</v>
          </cell>
        </row>
        <row r="743">
          <cell r="B743" t="str">
            <v>C0192</v>
          </cell>
          <cell r="C743" t="str">
            <v>ARGAMASSA MISTA DE CAL HIDR. E AREIA S/PEN. TRAÇO 1:4 C/100KG DE CIMENTO</v>
          </cell>
          <cell r="D743" t="str">
            <v>M3</v>
          </cell>
          <cell r="E743">
            <v>331.88</v>
          </cell>
        </row>
        <row r="744">
          <cell r="B744" t="str">
            <v>C0194</v>
          </cell>
          <cell r="C744" t="str">
            <v>ARGAMASSA MISTA DE CIMENTO CAL HIDR. E AREIA PEN.  TRAÇO 1:2:8</v>
          </cell>
          <cell r="D744" t="str">
            <v>M3</v>
          </cell>
          <cell r="E744">
            <v>577.66999999999996</v>
          </cell>
        </row>
        <row r="745">
          <cell r="B745" t="str">
            <v>C0197</v>
          </cell>
          <cell r="C745" t="str">
            <v>ARGAMASSA MISTA DE CIMENTO CAL HIDR. E AREIA S/PEN. TRAÇO 1:1:4</v>
          </cell>
          <cell r="D745" t="str">
            <v>M3</v>
          </cell>
          <cell r="E745">
            <v>464.38</v>
          </cell>
        </row>
        <row r="746">
          <cell r="B746" t="str">
            <v>C0205</v>
          </cell>
          <cell r="C746" t="str">
            <v>ARGAMASSA MISTA DE CIMENTO CAL HIDR. E AREIA S/PEN. TRAÇO 1:2:8</v>
          </cell>
          <cell r="D746" t="str">
            <v>M3</v>
          </cell>
          <cell r="E746">
            <v>372.88</v>
          </cell>
        </row>
        <row r="747">
          <cell r="B747" t="str">
            <v>C0200</v>
          </cell>
          <cell r="C747" t="str">
            <v>ARGAMASSA MISTA DE CIMENTO CAL HIDR. E AREIA S/PEN. TRAÇO 1:2:9</v>
          </cell>
          <cell r="D747" t="str">
            <v>M3</v>
          </cell>
          <cell r="E747">
            <v>348.08</v>
          </cell>
        </row>
        <row r="748">
          <cell r="B748" t="str">
            <v>C1439</v>
          </cell>
          <cell r="C748" t="str">
            <v>GROUT CIMENTO, CAL HIDR., AREIA E PEDRISCO  TRAÇO 1:0.1:3:2</v>
          </cell>
          <cell r="D748" t="str">
            <v>M3</v>
          </cell>
          <cell r="E748">
            <v>451.59</v>
          </cell>
        </row>
        <row r="749">
          <cell r="B749" t="str">
            <v>ARGAMASSA INDUSTRIALIZADA</v>
          </cell>
          <cell r="C749">
            <v>0</v>
          </cell>
          <cell r="D749">
            <v>0</v>
          </cell>
          <cell r="E749">
            <v>21.19</v>
          </cell>
        </row>
        <row r="750">
          <cell r="B750" t="str">
            <v>C0210</v>
          </cell>
          <cell r="C750" t="str">
            <v>ARGAMASSA PRÉ-FABRICADA P/REBOCO</v>
          </cell>
          <cell r="D750" t="str">
            <v>M2</v>
          </cell>
          <cell r="E750">
            <v>4.55</v>
          </cell>
        </row>
        <row r="751">
          <cell r="B751" t="str">
            <v>C0211</v>
          </cell>
          <cell r="C751" t="str">
            <v>ARGAMASSA PRÉ-FABRICADA P/REBOCO IMITAÇÃO TRAVERTINO</v>
          </cell>
          <cell r="D751" t="str">
            <v>M2</v>
          </cell>
          <cell r="E751">
            <v>4.55</v>
          </cell>
        </row>
        <row r="752">
          <cell r="B752" t="str">
            <v>C0212</v>
          </cell>
          <cell r="C752" t="str">
            <v>ARGAMASSA PRÉ-FABRICADA P/REBOCO TIPO MASSA RASPADA</v>
          </cell>
          <cell r="D752" t="str">
            <v>M2</v>
          </cell>
          <cell r="E752">
            <v>11.49</v>
          </cell>
        </row>
        <row r="753">
          <cell r="B753" t="str">
            <v>C1848</v>
          </cell>
          <cell r="C753" t="str">
            <v>PASTA DE CIMENTO COLANTE</v>
          </cell>
          <cell r="D753" t="str">
            <v>KG</v>
          </cell>
          <cell r="E753">
            <v>0.61</v>
          </cell>
        </row>
        <row r="754">
          <cell r="B754" t="str">
            <v>FUNDAÇÕES E  ESTRUTURAS</v>
          </cell>
          <cell r="C754">
            <v>0</v>
          </cell>
          <cell r="D754">
            <v>0</v>
          </cell>
          <cell r="E754">
            <v>95700.09</v>
          </cell>
        </row>
        <row r="755">
          <cell r="B755" t="str">
            <v>TUBULÕES A CÉU ABERTO</v>
          </cell>
          <cell r="C755">
            <v>0</v>
          </cell>
          <cell r="D755">
            <v>0</v>
          </cell>
          <cell r="E755">
            <v>9221.83</v>
          </cell>
        </row>
        <row r="756">
          <cell r="B756" t="str">
            <v>C0825</v>
          </cell>
          <cell r="C756" t="str">
            <v>CONCRETAGEM DE BASE DE TUBULÃO À CÉU ABERTO</v>
          </cell>
          <cell r="D756" t="str">
            <v>M3</v>
          </cell>
          <cell r="E756">
            <v>939.03</v>
          </cell>
        </row>
        <row r="757">
          <cell r="B757" t="str">
            <v>C0826</v>
          </cell>
          <cell r="C757" t="str">
            <v>CONCRETAGEM DE TUBULÃO (CAMISA/ENCHIM.)   À CÉU ABERTO  D=1,20m</v>
          </cell>
          <cell r="D757" t="str">
            <v>M</v>
          </cell>
          <cell r="E757">
            <v>1492.02</v>
          </cell>
        </row>
        <row r="758">
          <cell r="B758" t="str">
            <v>C0827</v>
          </cell>
          <cell r="C758" t="str">
            <v>CONCRETAGEM DE TUBULÃO (CAMISA/ENCHIM.)   À CÉU ABERTO  D=1,40m</v>
          </cell>
          <cell r="D758" t="str">
            <v>M</v>
          </cell>
          <cell r="E758">
            <v>1808.39</v>
          </cell>
        </row>
        <row r="759">
          <cell r="B759" t="str">
            <v>C0828</v>
          </cell>
          <cell r="C759" t="str">
            <v>CONCRETAGEM DE TUBULÃO (CAMISA/ENCHIM.)   À CÉU ABERTO  D=1,60m</v>
          </cell>
          <cell r="D759" t="str">
            <v>M</v>
          </cell>
          <cell r="E759">
            <v>2138.9</v>
          </cell>
        </row>
        <row r="760">
          <cell r="B760" t="str">
            <v>C2636</v>
          </cell>
          <cell r="C760" t="str">
            <v>TUBULÃO - CEU ABERTO - C/CONCRETO FCK 13.5 MPa</v>
          </cell>
          <cell r="D760" t="str">
            <v>M3</v>
          </cell>
          <cell r="E760">
            <v>374.5</v>
          </cell>
        </row>
        <row r="761">
          <cell r="B761" t="str">
            <v>C2637</v>
          </cell>
          <cell r="C761" t="str">
            <v>TUBULÃO - CEU ABERTO - C/CONCRETO FCK 13.5 MPa C/RACHÃO</v>
          </cell>
          <cell r="D761" t="str">
            <v>M3</v>
          </cell>
          <cell r="E761">
            <v>335.77</v>
          </cell>
        </row>
        <row r="762">
          <cell r="B762" t="str">
            <v>C2638</v>
          </cell>
          <cell r="C762" t="str">
            <v>TUBULÃO - CEU ABERTO - C/CONCRETO FCK 15 MPa</v>
          </cell>
          <cell r="D762" t="str">
            <v>M3</v>
          </cell>
          <cell r="E762">
            <v>380.07</v>
          </cell>
        </row>
        <row r="763">
          <cell r="B763" t="str">
            <v>C2634</v>
          </cell>
          <cell r="C763" t="str">
            <v>TUBULAO - CEU ABERTO - C/CONCRETO FCK 15 MPa C/RACHÃO</v>
          </cell>
          <cell r="D763" t="str">
            <v>M3</v>
          </cell>
          <cell r="E763">
            <v>340.42</v>
          </cell>
        </row>
        <row r="764">
          <cell r="B764" t="str">
            <v>C2639</v>
          </cell>
          <cell r="C764" t="str">
            <v>TUBULÃO - CEU ABERTO - C/CONCRETO FCK 18 MPa</v>
          </cell>
          <cell r="D764" t="str">
            <v>M3</v>
          </cell>
          <cell r="E764">
            <v>391.18</v>
          </cell>
        </row>
        <row r="765">
          <cell r="B765" t="str">
            <v>C2635</v>
          </cell>
          <cell r="C765" t="str">
            <v>TUBULAO - CEU ABERTO - C/CONCRETO FCK 18 MPa  C/RACHÃO</v>
          </cell>
          <cell r="D765" t="str">
            <v>M3</v>
          </cell>
          <cell r="E765">
            <v>349.2</v>
          </cell>
        </row>
        <row r="766">
          <cell r="B766" t="str">
            <v>C2641</v>
          </cell>
          <cell r="C766" t="str">
            <v>TUBULÃO - CEU ABERTO - C/CONCRETO USINADO FCK 15 MPa</v>
          </cell>
          <cell r="D766" t="str">
            <v>M3</v>
          </cell>
          <cell r="E766">
            <v>328.53</v>
          </cell>
        </row>
        <row r="767">
          <cell r="B767" t="str">
            <v>C2642</v>
          </cell>
          <cell r="C767" t="str">
            <v>TUBULÃO - CEU ABERTO - C/CONCRETO USINADO FCK 20 MPa</v>
          </cell>
          <cell r="D767" t="str">
            <v>M3</v>
          </cell>
          <cell r="E767">
            <v>343.83</v>
          </cell>
        </row>
        <row r="768">
          <cell r="B768" t="str">
            <v>TUBULÕES A AR COMPRIMIDO</v>
          </cell>
          <cell r="C768">
            <v>0</v>
          </cell>
          <cell r="D768">
            <v>0</v>
          </cell>
          <cell r="E768">
            <v>17056.39</v>
          </cell>
        </row>
        <row r="769">
          <cell r="B769" t="str">
            <v>C3148</v>
          </cell>
          <cell r="C769" t="str">
            <v>CONCRETAGEM DE BASES TUBULÃO AR COMPRIMIDO ATE 12m</v>
          </cell>
          <cell r="D769" t="str">
            <v>M3</v>
          </cell>
          <cell r="E769">
            <v>1178.95</v>
          </cell>
        </row>
        <row r="770">
          <cell r="B770" t="str">
            <v>C3147</v>
          </cell>
          <cell r="C770" t="str">
            <v>CONCRETAGEM DE BASES TUBULÃO AR COMPRIMIDO 12/18m</v>
          </cell>
          <cell r="D770" t="str">
            <v>M3</v>
          </cell>
          <cell r="E770">
            <v>1224.1300000000001</v>
          </cell>
        </row>
        <row r="771">
          <cell r="B771" t="str">
            <v>C3149</v>
          </cell>
          <cell r="C771" t="str">
            <v>CONCRETAGEM DE TUBULÃO (CAMISA/ENCHIM.)   AR COMP. D=1,20m  ATÉ 12m</v>
          </cell>
          <cell r="D771" t="str">
            <v>M</v>
          </cell>
          <cell r="E771">
            <v>1749.73</v>
          </cell>
        </row>
        <row r="772">
          <cell r="B772" t="str">
            <v>C3150</v>
          </cell>
          <cell r="C772" t="str">
            <v>CONCRETAGEM DE TUBULÃO (CAMISA/ENCHIM.)   AR COMP. D=1,20m  DE 12/18m</v>
          </cell>
          <cell r="D772" t="str">
            <v>M</v>
          </cell>
          <cell r="E772">
            <v>1793.17</v>
          </cell>
        </row>
        <row r="773">
          <cell r="B773" t="str">
            <v>C3151</v>
          </cell>
          <cell r="C773" t="str">
            <v>CONCRETAGEM DE TUBULÃO (CAMISA/ENCHIM.)   AR COMP. D=1,40m  ATÉ 12m</v>
          </cell>
          <cell r="D773" t="str">
            <v>M</v>
          </cell>
          <cell r="E773">
            <v>2120.9899999999998</v>
          </cell>
        </row>
        <row r="774">
          <cell r="B774" t="str">
            <v>C3152</v>
          </cell>
          <cell r="C774" t="str">
            <v>CONCRETAGEM DE TUBULÃO (CAMISA/ENCHIM.)   AR COMP. D=1,40m  DE 12/18m</v>
          </cell>
          <cell r="D774" t="str">
            <v>M</v>
          </cell>
          <cell r="E774">
            <v>2183.19</v>
          </cell>
        </row>
        <row r="775">
          <cell r="B775" t="str">
            <v>C3153</v>
          </cell>
          <cell r="C775" t="str">
            <v>CONCRETAGEM DE TUBULÃO (CAMISA/ENCHIM.)   AR COMP. D=1,60m  ATÉ 12m</v>
          </cell>
          <cell r="D775" t="str">
            <v>M</v>
          </cell>
          <cell r="E775">
            <v>2482.3000000000002</v>
          </cell>
        </row>
        <row r="776">
          <cell r="B776" t="str">
            <v>C3154</v>
          </cell>
          <cell r="C776" t="str">
            <v>CONCRETAGEM DE TUBULÃO (CAMISA/ENCHIM.)   AR COMP. D=1,60m DE 12/18m</v>
          </cell>
          <cell r="D776" t="str">
            <v>M</v>
          </cell>
          <cell r="E776">
            <v>2608.11</v>
          </cell>
        </row>
        <row r="777">
          <cell r="B777" t="str">
            <v>C0963</v>
          </cell>
          <cell r="C777" t="str">
            <v>CRAVAÇÃO DE CAMISA METÁLICA INCLUSIVE ESCAVAÇÃO MECÂNICA</v>
          </cell>
          <cell r="D777" t="str">
            <v>M</v>
          </cell>
          <cell r="E777">
            <v>1023.79</v>
          </cell>
        </row>
        <row r="778">
          <cell r="B778" t="str">
            <v>C2643</v>
          </cell>
          <cell r="C778" t="str">
            <v>TUBULÃO SOB AR COMPRIMIDO - C/CONCRETO FCK 15 MPa</v>
          </cell>
          <cell r="D778" t="str">
            <v>M3</v>
          </cell>
          <cell r="E778">
            <v>692.03</v>
          </cell>
        </row>
        <row r="779">
          <cell r="B779" t="str">
            <v>ESTACAS</v>
          </cell>
          <cell r="C779">
            <v>0</v>
          </cell>
          <cell r="D779">
            <v>0</v>
          </cell>
          <cell r="E779">
            <v>2911.59</v>
          </cell>
        </row>
        <row r="780">
          <cell r="B780" t="str">
            <v>C0938</v>
          </cell>
          <cell r="C780" t="str">
            <v>CORTE PERFIL METÁLICO ' I ' DE 10"X4"X5/8"  P/EMPREITADA</v>
          </cell>
          <cell r="D780" t="str">
            <v>UN</v>
          </cell>
          <cell r="E780">
            <v>29.16</v>
          </cell>
        </row>
        <row r="781">
          <cell r="B781" t="str">
            <v>C0939</v>
          </cell>
          <cell r="C781" t="str">
            <v>CORTE PERFIL METÁLICO ' I '  DE 12"X5"X1/4" P/EMPREITADA</v>
          </cell>
          <cell r="D781" t="str">
            <v>UN</v>
          </cell>
          <cell r="E781">
            <v>34.979999999999997</v>
          </cell>
        </row>
        <row r="782">
          <cell r="B782" t="str">
            <v>C0936</v>
          </cell>
          <cell r="C782" t="str">
            <v>CORTE PERFIL METÁLICO DUPLO I DE 10"X4"X5/8" P/EMPREITADA</v>
          </cell>
          <cell r="D782" t="str">
            <v>UN</v>
          </cell>
          <cell r="E782">
            <v>53.29</v>
          </cell>
        </row>
        <row r="783">
          <cell r="B783" t="str">
            <v>C0937</v>
          </cell>
          <cell r="C783" t="str">
            <v>CORTE PERFIL METÁLICO DUPLO ' I '  DE 12"X5"X1/4" P/EMPREITADA</v>
          </cell>
          <cell r="D783" t="str">
            <v>UN</v>
          </cell>
          <cell r="E783">
            <v>63.7</v>
          </cell>
        </row>
        <row r="784">
          <cell r="B784" t="str">
            <v>C1292</v>
          </cell>
          <cell r="C784" t="str">
            <v>ESTACA DE MADEIRA CONDIÇÕES FAVORÁVEIS D= 22cm P/6 A 8T</v>
          </cell>
          <cell r="D784" t="str">
            <v>M</v>
          </cell>
          <cell r="E784">
            <v>50.21</v>
          </cell>
        </row>
        <row r="785">
          <cell r="B785" t="str">
            <v>C1293</v>
          </cell>
          <cell r="C785" t="str">
            <v>ESTACA DE MADEIRA CONDIÇÕES FAVORÁVEIS D= 25cm P/8 A 10T</v>
          </cell>
          <cell r="D785" t="str">
            <v>M</v>
          </cell>
          <cell r="E785">
            <v>55.23</v>
          </cell>
        </row>
        <row r="786">
          <cell r="B786" t="str">
            <v>C1290</v>
          </cell>
          <cell r="C786" t="str">
            <v>ESTACA DE MADEIRA CONDIÇÕES POUCO FAVORÁVEIS D= 22cm P/6 A 8T</v>
          </cell>
          <cell r="D786" t="str">
            <v>M</v>
          </cell>
          <cell r="E786">
            <v>65.02</v>
          </cell>
        </row>
        <row r="787">
          <cell r="B787" t="str">
            <v>C1291</v>
          </cell>
          <cell r="C787" t="str">
            <v>ESTACA DE MADEIRA CONDIÇÕES POUCO FAVORÁVEIS D= 25cm P/8 A 10T</v>
          </cell>
          <cell r="D787" t="str">
            <v>M</v>
          </cell>
          <cell r="E787">
            <v>70.040000000000006</v>
          </cell>
        </row>
        <row r="788">
          <cell r="B788" t="str">
            <v>C4690</v>
          </cell>
          <cell r="C788" t="str">
            <v>ESTACA RAIZ DIÂMETRO 160mm - ATÉ 30 Tf</v>
          </cell>
          <cell r="D788" t="str">
            <v>M</v>
          </cell>
          <cell r="E788">
            <v>133.88</v>
          </cell>
        </row>
        <row r="789">
          <cell r="B789" t="str">
            <v>C4691</v>
          </cell>
          <cell r="C789" t="str">
            <v>ESTACA RAIZ DIÂMETRO 200mm - ATÉ 40 Tf</v>
          </cell>
          <cell r="D789" t="str">
            <v>M</v>
          </cell>
          <cell r="E789">
            <v>169.69</v>
          </cell>
        </row>
        <row r="790">
          <cell r="B790" t="str">
            <v>C4692</v>
          </cell>
          <cell r="C790" t="str">
            <v>ESTACA RAIZ DIÂMETRO 250mm - ATÉ 60 Tf</v>
          </cell>
          <cell r="D790" t="str">
            <v>M</v>
          </cell>
          <cell r="E790">
            <v>214.67</v>
          </cell>
        </row>
        <row r="791">
          <cell r="B791" t="str">
            <v>C4693</v>
          </cell>
          <cell r="C791" t="str">
            <v>ESTACA RAIZ DIÂMETRO 310mm - ATÉ 90 Tf</v>
          </cell>
          <cell r="D791" t="str">
            <v>M</v>
          </cell>
          <cell r="E791">
            <v>253.66</v>
          </cell>
        </row>
        <row r="792">
          <cell r="B792" t="str">
            <v>C4697</v>
          </cell>
          <cell r="C792" t="str">
            <v>ESTACA RAIZ DIÂMETRO 350mm - ATÉ 110 Tf</v>
          </cell>
          <cell r="D792" t="str">
            <v>M</v>
          </cell>
          <cell r="E792">
            <v>287.02999999999997</v>
          </cell>
        </row>
        <row r="793">
          <cell r="B793" t="str">
            <v>C4694</v>
          </cell>
          <cell r="C793" t="str">
            <v>ESTACA RAIZ DIÂMETRO 410mm - ATÉ 125 Tf</v>
          </cell>
          <cell r="D793" t="str">
            <v>M</v>
          </cell>
          <cell r="E793">
            <v>366.89</v>
          </cell>
        </row>
        <row r="794">
          <cell r="B794" t="str">
            <v>C4695</v>
          </cell>
          <cell r="C794" t="str">
            <v>ESTACA RAIZ DIÂMETRO 450mm - ATÉ 145 Tf</v>
          </cell>
          <cell r="D794" t="str">
            <v>M</v>
          </cell>
          <cell r="E794">
            <v>417.54</v>
          </cell>
        </row>
        <row r="795">
          <cell r="B795" t="str">
            <v>C4696</v>
          </cell>
          <cell r="C795" t="str">
            <v>ESTACA RAIZ DIÂMETRO 450mm - ATÉ 169 Tf</v>
          </cell>
          <cell r="D795" t="str">
            <v>M</v>
          </cell>
          <cell r="E795">
            <v>436.6</v>
          </cell>
        </row>
        <row r="796">
          <cell r="B796" t="str">
            <v>C4698</v>
          </cell>
          <cell r="C796" t="str">
            <v>PERFIL METÁLICO "I" OU "H" COM CRAVAÇÃO EMPREITADA</v>
          </cell>
          <cell r="D796" t="str">
            <v>KG</v>
          </cell>
          <cell r="E796">
            <v>7.54</v>
          </cell>
        </row>
        <row r="797">
          <cell r="B797" t="str">
            <v>C4699</v>
          </cell>
          <cell r="C797" t="str">
            <v>SOLDA DE TOPO EM PERFIL "I" OU "H"</v>
          </cell>
          <cell r="D797" t="str">
            <v>UN</v>
          </cell>
          <cell r="E797">
            <v>178.35</v>
          </cell>
        </row>
        <row r="798">
          <cell r="B798" t="str">
            <v>C2282</v>
          </cell>
          <cell r="C798" t="str">
            <v>SOLDA LONGITUDINAL EM PERFIL METÁLICO P/EMPREITADA</v>
          </cell>
          <cell r="D798" t="str">
            <v>M</v>
          </cell>
          <cell r="E798">
            <v>24.1</v>
          </cell>
        </row>
        <row r="799">
          <cell r="B799" t="str">
            <v>EMBASAMENTOS E BALDRAMES</v>
          </cell>
          <cell r="C799">
            <v>0</v>
          </cell>
          <cell r="D799">
            <v>0</v>
          </cell>
          <cell r="E799">
            <v>2285.7199999999998</v>
          </cell>
        </row>
        <row r="800">
          <cell r="B800" t="str">
            <v>C0054</v>
          </cell>
          <cell r="C800" t="str">
            <v>ALVENARIA DE EMBASAMENTO DE PEDRA ARGAMASSADA</v>
          </cell>
          <cell r="D800" t="str">
            <v>M3</v>
          </cell>
          <cell r="E800">
            <v>284.36</v>
          </cell>
        </row>
        <row r="801">
          <cell r="B801" t="str">
            <v>C0055</v>
          </cell>
          <cell r="C801" t="str">
            <v>ALVENARIA DE EMBASAMENTO DE TIJOLO COMUM, C/ARGAMASSA MISTA C/ CAL HIDRATADA</v>
          </cell>
          <cell r="D801" t="str">
            <v>M3</v>
          </cell>
          <cell r="E801">
            <v>459.92</v>
          </cell>
        </row>
        <row r="802">
          <cell r="B802">
            <v>0</v>
          </cell>
          <cell r="C802">
            <v>0</v>
          </cell>
          <cell r="D802">
            <v>0</v>
          </cell>
          <cell r="E802">
            <v>0</v>
          </cell>
        </row>
        <row r="803">
          <cell r="B803" t="str">
            <v>C0056</v>
          </cell>
          <cell r="C803" t="str">
            <v>ALVENARIA DE EMBASAMENTO DE TIJOLO FURADO, C/ ARGAMASSA MISTA C/ CAL HIDRATADA (1:2:8)</v>
          </cell>
          <cell r="D803" t="str">
            <v>M3</v>
          </cell>
          <cell r="E803">
            <v>345.99</v>
          </cell>
        </row>
        <row r="804">
          <cell r="B804">
            <v>0</v>
          </cell>
          <cell r="C804">
            <v>0</v>
          </cell>
          <cell r="D804">
            <v>0</v>
          </cell>
          <cell r="E804">
            <v>0</v>
          </cell>
        </row>
        <row r="805">
          <cell r="B805" t="str">
            <v>C4592</v>
          </cell>
          <cell r="C805" t="str">
            <v>ALVENARIA DE EMBASAMENTO EM TIJOLO CERÂMICO FURADO C/ ARGAMASSA CIMENTO E AREIA 1:4</v>
          </cell>
          <cell r="D805" t="str">
            <v>M3</v>
          </cell>
          <cell r="E805">
            <v>396.02</v>
          </cell>
        </row>
        <row r="806">
          <cell r="B806">
            <v>0</v>
          </cell>
          <cell r="C806">
            <v>0</v>
          </cell>
          <cell r="D806">
            <v>0</v>
          </cell>
          <cell r="E806">
            <v>0</v>
          </cell>
        </row>
        <row r="807">
          <cell r="B807" t="str">
            <v>C0089</v>
          </cell>
          <cell r="C807" t="str">
            <v>ANEL DE IMPERMEABILIZAÇÃO C/ARMAÇÃO EM FERRO</v>
          </cell>
          <cell r="D807" t="str">
            <v>M3</v>
          </cell>
          <cell r="E807">
            <v>469.16</v>
          </cell>
        </row>
        <row r="808">
          <cell r="B808" t="str">
            <v>C0471</v>
          </cell>
          <cell r="C808" t="str">
            <v>BROCA D= 20cm COM CONCRETO FCK=13.5MPa, MAIS VIGA BALDRAME 20X20cm E UMA FIADA DE BLOCO DE CONCRETO 14X19X39cm</v>
          </cell>
          <cell r="D808" t="str">
            <v>M</v>
          </cell>
          <cell r="E808">
            <v>68.239999999999995</v>
          </cell>
        </row>
        <row r="809">
          <cell r="B809">
            <v>0</v>
          </cell>
          <cell r="C809">
            <v>0</v>
          </cell>
          <cell r="D809">
            <v>0</v>
          </cell>
          <cell r="E809">
            <v>0</v>
          </cell>
        </row>
        <row r="810">
          <cell r="B810" t="str">
            <v>C3604</v>
          </cell>
          <cell r="C810" t="str">
            <v>MUTIRÃO MISTO - ALVENARIA DE EMBASAMENTO C/TIJ. FURADO, C/ ARG. MISTA C/CAL HIDRATADA</v>
          </cell>
          <cell r="D810" t="str">
            <v>M3</v>
          </cell>
          <cell r="E810">
            <v>262.02999999999997</v>
          </cell>
        </row>
        <row r="811">
          <cell r="B811">
            <v>0</v>
          </cell>
          <cell r="C811">
            <v>0</v>
          </cell>
          <cell r="D811">
            <v>0</v>
          </cell>
          <cell r="E811">
            <v>0</v>
          </cell>
        </row>
        <row r="812">
          <cell r="B812" t="str">
            <v>FORMAS</v>
          </cell>
          <cell r="C812">
            <v>0</v>
          </cell>
          <cell r="D812">
            <v>0</v>
          </cell>
          <cell r="E812">
            <v>4053.42</v>
          </cell>
        </row>
        <row r="813">
          <cell r="B813" t="str">
            <v>C4713</v>
          </cell>
          <cell r="C813" t="str">
            <v>CONFECÇÃO DE FORMA ACRÍLICA 5MM P/ LOGOMARCAS EM PREMOLDADOS DE CONCRETO (ABRIGO PARADA DE ÔNIBUS), PARA UTIL. 40 X</v>
          </cell>
          <cell r="D813" t="str">
            <v>M2</v>
          </cell>
          <cell r="E813">
            <v>633.41</v>
          </cell>
        </row>
        <row r="814">
          <cell r="B814">
            <v>0</v>
          </cell>
          <cell r="C814">
            <v>0</v>
          </cell>
          <cell r="D814">
            <v>0</v>
          </cell>
          <cell r="E814">
            <v>0</v>
          </cell>
        </row>
        <row r="815">
          <cell r="B815" t="str">
            <v>C4710</v>
          </cell>
          <cell r="C815" t="str">
            <v>CONFECÇÃO DE FORMA METÁLICA P/ PEÇAS PREMOLDADAS DE CONCRETO (ABRIGO PARADA DE ÔNIBUS), PARA UTIL. 15 X</v>
          </cell>
          <cell r="D815" t="str">
            <v>M2</v>
          </cell>
          <cell r="E815">
            <v>540.95000000000005</v>
          </cell>
        </row>
        <row r="816">
          <cell r="B816">
            <v>0</v>
          </cell>
          <cell r="C816">
            <v>0</v>
          </cell>
          <cell r="D816">
            <v>0</v>
          </cell>
          <cell r="E816">
            <v>0</v>
          </cell>
        </row>
        <row r="817">
          <cell r="B817" t="str">
            <v>C2822</v>
          </cell>
          <cell r="C817" t="str">
            <v>FORMA CURVA CHAPA COMPENSADA PLASTIFICADA, ESP.= 12mm</v>
          </cell>
          <cell r="D817" t="str">
            <v>M2</v>
          </cell>
          <cell r="E817">
            <v>153.47</v>
          </cell>
        </row>
        <row r="818">
          <cell r="B818" t="str">
            <v>C3990</v>
          </cell>
          <cell r="C818" t="str">
            <v>FORMA CURVA CHAPA COMPENSADA PLASTIFICADA, ESP.= 18mm</v>
          </cell>
          <cell r="D818" t="str">
            <v>M2</v>
          </cell>
          <cell r="E818">
            <v>157.54</v>
          </cell>
        </row>
        <row r="819">
          <cell r="B819" t="str">
            <v>C2823</v>
          </cell>
          <cell r="C819" t="str">
            <v>FORMA CURVA CHAPA COMPENSADA RESINADA, ESP.=  6mm</v>
          </cell>
          <cell r="D819" t="str">
            <v>M2</v>
          </cell>
          <cell r="E819">
            <v>134.4</v>
          </cell>
        </row>
        <row r="820">
          <cell r="B820" t="str">
            <v>C2824</v>
          </cell>
          <cell r="C820" t="str">
            <v xml:space="preserve">FORMA CURVA CHAPA COMPENSADA RESINADA, ESP.= 10mm </v>
          </cell>
          <cell r="D820" t="str">
            <v>M2</v>
          </cell>
          <cell r="E820">
            <v>136.51</v>
          </cell>
        </row>
        <row r="821">
          <cell r="B821" t="str">
            <v>C2825</v>
          </cell>
          <cell r="C821" t="str">
            <v>FORMA CURVA CHAPA COMPENSADA RESINADA, ESP.= 12mm</v>
          </cell>
          <cell r="D821" t="str">
            <v>M2</v>
          </cell>
          <cell r="E821">
            <v>138.09</v>
          </cell>
        </row>
        <row r="822">
          <cell r="B822" t="str">
            <v>C3981</v>
          </cell>
          <cell r="C822" t="str">
            <v>FORMA DE PAPELÃO RESINADO TIPO ESTRUTUBOS D=1,20 M  (FORNECIMENTO/MONTAGEM/DESMONTAGEM)</v>
          </cell>
          <cell r="D822" t="str">
            <v>M</v>
          </cell>
          <cell r="E822">
            <v>156.75</v>
          </cell>
        </row>
        <row r="823">
          <cell r="B823">
            <v>0</v>
          </cell>
          <cell r="C823">
            <v>0</v>
          </cell>
          <cell r="D823">
            <v>0</v>
          </cell>
          <cell r="E823">
            <v>0</v>
          </cell>
        </row>
        <row r="824">
          <cell r="B824" t="str">
            <v>C1400</v>
          </cell>
          <cell r="C824" t="str">
            <v>FORMA DE TÁBUAS DE 1" DE 3A. P/FUNDAÇÕES UTIL. 5 X</v>
          </cell>
          <cell r="D824" t="str">
            <v>M2</v>
          </cell>
          <cell r="E824">
            <v>43.72</v>
          </cell>
        </row>
        <row r="825">
          <cell r="B825" t="str">
            <v>C1401</v>
          </cell>
          <cell r="C825" t="str">
            <v>FORMA DE TÁBUAS DE 1" DE 3A. P/SUPERESTRUTURA - UTIL. 2 X</v>
          </cell>
          <cell r="D825" t="str">
            <v>M2</v>
          </cell>
          <cell r="E825">
            <v>108.08</v>
          </cell>
        </row>
        <row r="826">
          <cell r="B826" t="str">
            <v>C3984</v>
          </cell>
          <cell r="C826" t="str">
            <v>FORMA INTERNA E EXTERNA PARA ESTACAS DE CONCRETO</v>
          </cell>
          <cell r="D826" t="str">
            <v>M2</v>
          </cell>
          <cell r="E826">
            <v>27.62</v>
          </cell>
        </row>
        <row r="827">
          <cell r="B827" t="str">
            <v>C4158</v>
          </cell>
          <cell r="C827" t="str">
            <v>FORMA METÁLICA P/ PILAR</v>
          </cell>
          <cell r="D827" t="str">
            <v>M2</v>
          </cell>
          <cell r="E827">
            <v>124.22</v>
          </cell>
        </row>
        <row r="828">
          <cell r="B828" t="str">
            <v>C4282</v>
          </cell>
          <cell r="C828" t="str">
            <v>FORMA P/ CONCRETO "IN LOCO" (APLICAÇÃO)</v>
          </cell>
          <cell r="D828" t="str">
            <v>M2</v>
          </cell>
          <cell r="E828">
            <v>63.57</v>
          </cell>
        </row>
        <row r="829">
          <cell r="B829" t="str">
            <v>C4281</v>
          </cell>
          <cell r="C829" t="str">
            <v>FORMA P/ CONCRETO "IN LOCO" (FABRICAÇÃO)</v>
          </cell>
          <cell r="D829" t="str">
            <v>M2</v>
          </cell>
          <cell r="E829">
            <v>168.55</v>
          </cell>
        </row>
        <row r="830">
          <cell r="B830" t="str">
            <v>C1404</v>
          </cell>
          <cell r="C830" t="str">
            <v>FORMA  P/ PEÇAS PRÉ-MOLDADAS DE CONCRETO PROTENDIDO, REVESTIDAS C/CHAPA METÁLICA, UTIL. (10 A 15 X)</v>
          </cell>
          <cell r="D830" t="str">
            <v>M2</v>
          </cell>
          <cell r="E830">
            <v>448.73</v>
          </cell>
        </row>
        <row r="831">
          <cell r="B831">
            <v>0</v>
          </cell>
          <cell r="C831">
            <v>0</v>
          </cell>
          <cell r="D831">
            <v>0</v>
          </cell>
          <cell r="E831">
            <v>0</v>
          </cell>
        </row>
        <row r="832">
          <cell r="B832" t="str">
            <v>C1403</v>
          </cell>
          <cell r="C832" t="str">
            <v>FORMA P/ PEÇAS PRÉ-MOLDADAS DE CONCRETO PROTENDIDO, REVESTIDAS C/CHAPA COMPENSADA PLASTIFICADA (12X)</v>
          </cell>
          <cell r="D832" t="str">
            <v>M2</v>
          </cell>
          <cell r="E832">
            <v>401.88</v>
          </cell>
        </row>
        <row r="833">
          <cell r="B833">
            <v>0</v>
          </cell>
          <cell r="C833">
            <v>0</v>
          </cell>
          <cell r="D833">
            <v>0</v>
          </cell>
          <cell r="E833">
            <v>0</v>
          </cell>
        </row>
        <row r="834">
          <cell r="B834" t="str">
            <v>C4301</v>
          </cell>
          <cell r="C834" t="str">
            <v>FORMA PARA CONCRETO "IN LOCO", INCLUSIVE DESFORMA</v>
          </cell>
          <cell r="D834" t="str">
            <v>M2</v>
          </cell>
          <cell r="E834">
            <v>103.27</v>
          </cell>
        </row>
        <row r="835">
          <cell r="B835" t="str">
            <v>C4302</v>
          </cell>
          <cell r="C835" t="str">
            <v>FORMA PARA CONCRETO PRÉ-MOLDADO, INCLUSIVE DESFORMA</v>
          </cell>
          <cell r="D835" t="str">
            <v>M2</v>
          </cell>
          <cell r="E835">
            <v>35.31</v>
          </cell>
        </row>
        <row r="836">
          <cell r="B836" t="str">
            <v>C1399</v>
          </cell>
          <cell r="C836" t="str">
            <v>FORMA PLANA CHAPA COMPENSADA PLASTIFICADA, ESP.= 12mm UTIL. 5X</v>
          </cell>
          <cell r="D836" t="str">
            <v>M2</v>
          </cell>
          <cell r="E836">
            <v>74.33</v>
          </cell>
        </row>
        <row r="837">
          <cell r="B837" t="str">
            <v>C3991</v>
          </cell>
          <cell r="C837" t="str">
            <v>FORMA PLANA CHAPA COMPENSADA PLASTIFICADA, ESP.= 18mm UTIL. 5X</v>
          </cell>
          <cell r="D837" t="str">
            <v>M2</v>
          </cell>
          <cell r="E837">
            <v>76.97</v>
          </cell>
        </row>
        <row r="838">
          <cell r="B838" t="str">
            <v>C1402</v>
          </cell>
          <cell r="C838" t="str">
            <v>FORMA PLANA CHAPA COMPENSADA RESINADA, ESP.= 10mm P/GALERIA  E BUEIROS CAPEADOS</v>
          </cell>
          <cell r="D838" t="str">
            <v>M2</v>
          </cell>
          <cell r="E838">
            <v>40.42</v>
          </cell>
        </row>
        <row r="839">
          <cell r="B839">
            <v>0</v>
          </cell>
          <cell r="C839">
            <v>0</v>
          </cell>
          <cell r="D839">
            <v>0</v>
          </cell>
          <cell r="E839">
            <v>0</v>
          </cell>
        </row>
        <row r="840">
          <cell r="B840" t="str">
            <v>C2827</v>
          </cell>
          <cell r="C840" t="str">
            <v>FORMA PLANA CHAPA COMPENSADA RESINADA, ESP.= 10mm UTIL. 3X</v>
          </cell>
          <cell r="D840" t="str">
            <v>M2</v>
          </cell>
          <cell r="E840">
            <v>87.59</v>
          </cell>
        </row>
        <row r="841">
          <cell r="B841" t="str">
            <v>C1405</v>
          </cell>
          <cell r="C841" t="str">
            <v>FORMA PLANA CHAPA COMPENSADA RESINADA, ESP.= 12mm UTIL. 3 X</v>
          </cell>
          <cell r="D841" t="str">
            <v>M2</v>
          </cell>
          <cell r="E841">
            <v>89.94</v>
          </cell>
        </row>
        <row r="842">
          <cell r="B842" t="str">
            <v>C4711</v>
          </cell>
          <cell r="C842" t="str">
            <v>MONTAGEM DE FORMA METÁLICA P/ CONCRETO PREMOLDADO (ABRIGO PARADA DE ÔNIBUS), INCL. DESFORMA</v>
          </cell>
          <cell r="D842" t="str">
            <v>M2</v>
          </cell>
          <cell r="E842">
            <v>46.16</v>
          </cell>
        </row>
        <row r="843">
          <cell r="B843">
            <v>0</v>
          </cell>
          <cell r="C843">
            <v>0</v>
          </cell>
          <cell r="D843">
            <v>0</v>
          </cell>
          <cell r="E843">
            <v>0</v>
          </cell>
        </row>
        <row r="844">
          <cell r="B844" t="str">
            <v>C1799</v>
          </cell>
          <cell r="C844" t="str">
            <v>MONTAGEM, DESMONTAGEM E REPAROS EM FORMAS P/PRE-MOLDADOS</v>
          </cell>
          <cell r="D844" t="str">
            <v>M2</v>
          </cell>
          <cell r="E844">
            <v>47.87</v>
          </cell>
        </row>
        <row r="845">
          <cell r="B845" t="str">
            <v>C4759</v>
          </cell>
          <cell r="C845" t="str">
            <v xml:space="preserve">MONTAGEM E DESMONTAGEM DAS FORMAS/ESCORAMENTOS ESPECIAIS P/ LAJE NERVURADA INCLUSIVE DESMOLDANTE                                        
</v>
          </cell>
          <cell r="D845" t="str">
            <v>M2</v>
          </cell>
          <cell r="E845">
            <v>14.08</v>
          </cell>
        </row>
        <row r="846">
          <cell r="B846">
            <v>0</v>
          </cell>
          <cell r="C846">
            <v>0</v>
          </cell>
          <cell r="D846">
            <v>0</v>
          </cell>
          <cell r="E846">
            <v>0</v>
          </cell>
        </row>
        <row r="847">
          <cell r="B847" t="str">
            <v>ARMADURAS</v>
          </cell>
          <cell r="C847">
            <v>0</v>
          </cell>
          <cell r="D847">
            <v>0</v>
          </cell>
          <cell r="E847">
            <v>8955.68</v>
          </cell>
        </row>
        <row r="848">
          <cell r="B848" t="str">
            <v>C3331</v>
          </cell>
          <cell r="C848" t="str">
            <v>ANCORAGEM ATIVA PARA CABO COM 1 CORDOALHA DE 12,7mm</v>
          </cell>
          <cell r="D848" t="str">
            <v>UN</v>
          </cell>
          <cell r="E848">
            <v>62.94</v>
          </cell>
        </row>
        <row r="849">
          <cell r="B849" t="str">
            <v>C3332</v>
          </cell>
          <cell r="C849" t="str">
            <v>ANCORAGEM ATIVA PARA CABO COM 2 CORDOALHA DE 12,7mm</v>
          </cell>
          <cell r="D849" t="str">
            <v>UN</v>
          </cell>
          <cell r="E849">
            <v>108.47</v>
          </cell>
        </row>
        <row r="850">
          <cell r="B850" t="str">
            <v>C3333</v>
          </cell>
          <cell r="C850" t="str">
            <v>ANCORAGEM ATIVA PARA CABO COM 4 CORDOALHA DE 12,7mm</v>
          </cell>
          <cell r="D850" t="str">
            <v>UN</v>
          </cell>
          <cell r="E850">
            <v>185.35</v>
          </cell>
        </row>
        <row r="851">
          <cell r="B851" t="str">
            <v>C3334</v>
          </cell>
          <cell r="C851" t="str">
            <v>ANCORAGEM ATIVA PARA CABO COM 6 CORDOALHA DE 12,7mm</v>
          </cell>
          <cell r="D851" t="str">
            <v>UN</v>
          </cell>
          <cell r="E851">
            <v>277.93</v>
          </cell>
        </row>
        <row r="852">
          <cell r="B852" t="str">
            <v>C3335</v>
          </cell>
          <cell r="C852" t="str">
            <v>ANCORAGEM ATIVA PARA CABO COM 7 CORDOALHA DE 12,7mm</v>
          </cell>
          <cell r="D852" t="str">
            <v>UN</v>
          </cell>
          <cell r="E852">
            <v>321.27999999999997</v>
          </cell>
        </row>
        <row r="853">
          <cell r="B853" t="str">
            <v>C3336</v>
          </cell>
          <cell r="C853" t="str">
            <v>ANCORAGEM ATIVA PARA CABO COM 12 CORDOALHA DE 12,7mm</v>
          </cell>
          <cell r="D853" t="str">
            <v>UN</v>
          </cell>
          <cell r="E853">
            <v>539.24</v>
          </cell>
        </row>
        <row r="854">
          <cell r="B854" t="str">
            <v>C3337</v>
          </cell>
          <cell r="C854" t="str">
            <v>ANCORAGEM PASSIVA PARA CABO COM 1 CORDOALHA DE 12,7mm</v>
          </cell>
          <cell r="D854" t="str">
            <v>UN</v>
          </cell>
          <cell r="E854">
            <v>32.619999999999997</v>
          </cell>
        </row>
        <row r="855">
          <cell r="B855" t="str">
            <v>C3338</v>
          </cell>
          <cell r="C855" t="str">
            <v>ANCORAGEM PASSIVA PARA CABO COM 2 CORDOALHA DE 12,7mm</v>
          </cell>
          <cell r="D855" t="str">
            <v>UN</v>
          </cell>
          <cell r="E855">
            <v>53.56</v>
          </cell>
        </row>
        <row r="856">
          <cell r="B856" t="str">
            <v>C3339</v>
          </cell>
          <cell r="C856" t="str">
            <v>ANCORAGEM PASSIVA PARA CABO COM 4 CORDOALHA DE 12,7mm</v>
          </cell>
          <cell r="D856" t="str">
            <v>UN</v>
          </cell>
          <cell r="E856">
            <v>91.84</v>
          </cell>
        </row>
        <row r="857">
          <cell r="B857" t="str">
            <v>C3340</v>
          </cell>
          <cell r="C857" t="str">
            <v xml:space="preserve">ANCORAGEM PASSIVA PARA CABO COM 6 CORDOALHA DE 12,7mm </v>
          </cell>
          <cell r="D857" t="str">
            <v>UN</v>
          </cell>
          <cell r="E857">
            <v>121.64</v>
          </cell>
        </row>
        <row r="858">
          <cell r="B858" t="str">
            <v>C3341</v>
          </cell>
          <cell r="C858" t="str">
            <v>ANCORAGEM PASSIVA PARA CABO COM 7 CORDOALHA DE 12,7mm</v>
          </cell>
          <cell r="D858" t="str">
            <v>UN</v>
          </cell>
          <cell r="E858">
            <v>156.27000000000001</v>
          </cell>
        </row>
        <row r="859">
          <cell r="B859" t="str">
            <v>C3342</v>
          </cell>
          <cell r="C859" t="str">
            <v>ANCORAGEM PASSIVA PARA CABO COM 12 CORDOALHA DE 12,7mm</v>
          </cell>
          <cell r="D859" t="str">
            <v>UN</v>
          </cell>
          <cell r="E859">
            <v>206.23</v>
          </cell>
        </row>
        <row r="860">
          <cell r="B860" t="str">
            <v>C4132</v>
          </cell>
          <cell r="C860" t="str">
            <v>ARMADURA  P/ ESTACAS PRÉ-MOLDADAS DE CONCRETO (APLICAÇÃO)</v>
          </cell>
          <cell r="D860" t="str">
            <v>T</v>
          </cell>
          <cell r="E860">
            <v>794.5</v>
          </cell>
        </row>
        <row r="861">
          <cell r="B861" t="str">
            <v>C0213</v>
          </cell>
          <cell r="C861" t="str">
            <v>ARMADURA CA-25 GROSSA D= 12,5 A 25,0mm</v>
          </cell>
          <cell r="D861" t="str">
            <v>KG</v>
          </cell>
          <cell r="E861">
            <v>7.56</v>
          </cell>
        </row>
        <row r="862">
          <cell r="B862" t="str">
            <v>C0214</v>
          </cell>
          <cell r="C862" t="str">
            <v>ARMADURA CA-25 MÉDIA D= 6,3 A 10,0mm</v>
          </cell>
          <cell r="D862" t="str">
            <v>KG</v>
          </cell>
          <cell r="E862">
            <v>6.99</v>
          </cell>
        </row>
        <row r="863">
          <cell r="B863" t="str">
            <v>C0215</v>
          </cell>
          <cell r="C863" t="str">
            <v>ARMADURA CA-50A GROSSA D= 12,5 A 25,0mm</v>
          </cell>
          <cell r="D863" t="str">
            <v>KG</v>
          </cell>
          <cell r="E863">
            <v>7.25</v>
          </cell>
        </row>
        <row r="864">
          <cell r="B864" t="str">
            <v>C0216</v>
          </cell>
          <cell r="C864" t="str">
            <v>ARMADURA CA-50A MÉDIA D= 6,3 A 10,0mm</v>
          </cell>
          <cell r="D864" t="str">
            <v>KG</v>
          </cell>
          <cell r="E864">
            <v>6.67</v>
          </cell>
        </row>
        <row r="865">
          <cell r="B865" t="str">
            <v>C0217</v>
          </cell>
          <cell r="C865" t="str">
            <v>ARMADURA CA-60 FINA D=3,40 A 6,40mm</v>
          </cell>
          <cell r="D865" t="str">
            <v>KG</v>
          </cell>
          <cell r="E865">
            <v>6.64</v>
          </cell>
        </row>
        <row r="866">
          <cell r="B866" t="str">
            <v>C0218</v>
          </cell>
          <cell r="C866" t="str">
            <v>ARMADURA CA-60 MÉDIA D= 6,4 A 9,5mm</v>
          </cell>
          <cell r="D866" t="str">
            <v>KG</v>
          </cell>
          <cell r="E866">
            <v>6.88</v>
          </cell>
        </row>
        <row r="867">
          <cell r="B867" t="str">
            <v>C4151</v>
          </cell>
          <cell r="C867" t="str">
            <v>ARMADURA DE AÇO CA 50/60</v>
          </cell>
          <cell r="D867" t="str">
            <v>KG</v>
          </cell>
          <cell r="E867">
            <v>7.21</v>
          </cell>
        </row>
        <row r="868">
          <cell r="B868" t="str">
            <v>C3985</v>
          </cell>
          <cell r="C868" t="str">
            <v>ARMADURA DE CORDOALHA CP-190RB</v>
          </cell>
          <cell r="D868" t="str">
            <v>KG</v>
          </cell>
          <cell r="E868">
            <v>14.32</v>
          </cell>
        </row>
        <row r="869">
          <cell r="B869" t="str">
            <v>C0219</v>
          </cell>
          <cell r="C869" t="str">
            <v>ARMADURA DE TELA DE AÇO</v>
          </cell>
          <cell r="D869" t="str">
            <v>M2</v>
          </cell>
          <cell r="E869">
            <v>12.22</v>
          </cell>
        </row>
        <row r="870">
          <cell r="B870" t="str">
            <v>C0220</v>
          </cell>
          <cell r="C870" t="str">
            <v>ARMADURA EM TELA SOLDADA DE AÇO CA-60B</v>
          </cell>
          <cell r="D870" t="str">
            <v>KG</v>
          </cell>
          <cell r="E870">
            <v>12.15</v>
          </cell>
        </row>
        <row r="871">
          <cell r="B871" t="str">
            <v>C4071</v>
          </cell>
          <cell r="C871" t="str">
            <v>ARMADURA EM TELA SOLDÁVEL Q-92</v>
          </cell>
          <cell r="D871" t="str">
            <v>M2</v>
          </cell>
          <cell r="E871">
            <v>8.6</v>
          </cell>
        </row>
        <row r="872">
          <cell r="B872" t="str">
            <v>C4131</v>
          </cell>
          <cell r="C872" t="str">
            <v>ARMADURA P/ ESTACAS PRÉ-MOLDADAS DE CONCRETO (FABRICAÇÃO)</v>
          </cell>
          <cell r="D872" t="str">
            <v>T</v>
          </cell>
          <cell r="E872">
            <v>5812.29</v>
          </cell>
        </row>
        <row r="873">
          <cell r="B873" t="str">
            <v>C3344</v>
          </cell>
          <cell r="C873" t="str">
            <v>CONFECÇÃO E COLOCAÇÃO DE CABO COM 1 CORDOALHA DE D=12,7mm COM BAINHA</v>
          </cell>
          <cell r="D873" t="str">
            <v>KG</v>
          </cell>
          <cell r="E873">
            <v>20.81</v>
          </cell>
        </row>
        <row r="874">
          <cell r="B874" t="str">
            <v>C3325</v>
          </cell>
          <cell r="C874" t="str">
            <v>CONFECÇÃO E COLOCAÇÃO DE CABO COM 2 CORDOALHA DE D=12,7mm COM BAINHA</v>
          </cell>
          <cell r="D874" t="str">
            <v>KG</v>
          </cell>
          <cell r="E874">
            <v>14.57</v>
          </cell>
        </row>
        <row r="875">
          <cell r="B875" t="str">
            <v>C3326</v>
          </cell>
          <cell r="C875" t="str">
            <v>CONFECÇÃO E COLOCAÇÃO DE CABO COM 4 CORDOALHA DE D=12,7mm COM BAINHA</v>
          </cell>
          <cell r="D875" t="str">
            <v>KG</v>
          </cell>
          <cell r="E875">
            <v>12.2</v>
          </cell>
        </row>
        <row r="876">
          <cell r="B876" t="str">
            <v>C3327</v>
          </cell>
          <cell r="C876" t="str">
            <v>CONFECÇAO E COLOCAÇAO DE CABO COM 6 CORDOALHA DE D=12,7mm COM BAINHA</v>
          </cell>
          <cell r="D876" t="str">
            <v>KG</v>
          </cell>
          <cell r="E876">
            <v>11.66</v>
          </cell>
        </row>
        <row r="877">
          <cell r="B877" t="str">
            <v>C3328</v>
          </cell>
          <cell r="C877" t="str">
            <v>CONFECÇÃO E COLOCAÇÃO DE CABO COM 7 CORDOALHAS DE D=12,7mm COM BAINHA</v>
          </cell>
          <cell r="D877" t="str">
            <v>KG</v>
          </cell>
          <cell r="E877">
            <v>11.21</v>
          </cell>
        </row>
        <row r="878">
          <cell r="B878">
            <v>0</v>
          </cell>
          <cell r="C878">
            <v>0</v>
          </cell>
          <cell r="D878">
            <v>0</v>
          </cell>
          <cell r="E878">
            <v>0</v>
          </cell>
        </row>
        <row r="879">
          <cell r="B879" t="str">
            <v>C3329</v>
          </cell>
          <cell r="C879" t="str">
            <v>CONFECÇÃO E COLOCAÇÃO DE CABO COM 12 CORDOALHAS DE D=12,7mm COM BAINHA</v>
          </cell>
          <cell r="D879" t="str">
            <v>KG</v>
          </cell>
          <cell r="E879">
            <v>10.42</v>
          </cell>
        </row>
        <row r="880">
          <cell r="B880">
            <v>0</v>
          </cell>
          <cell r="C880">
            <v>0</v>
          </cell>
          <cell r="D880">
            <v>0</v>
          </cell>
          <cell r="E880">
            <v>0</v>
          </cell>
        </row>
        <row r="881">
          <cell r="B881" t="str">
            <v>C3343</v>
          </cell>
          <cell r="C881" t="str">
            <v>PROTENSÃO E INJEÇÃO EM CABO COM CORDOALHA DE 12,7mm</v>
          </cell>
          <cell r="D881" t="str">
            <v>KG</v>
          </cell>
          <cell r="E881">
            <v>7.59</v>
          </cell>
        </row>
        <row r="882">
          <cell r="B882" t="str">
            <v>C3330</v>
          </cell>
          <cell r="C882" t="str">
            <v>PURGADOR PARA ANCORAGEM</v>
          </cell>
          <cell r="D882" t="str">
            <v>UN</v>
          </cell>
          <cell r="E882">
            <v>6.62</v>
          </cell>
        </row>
        <row r="883">
          <cell r="B883" t="str">
            <v>CONCRETOS</v>
          </cell>
          <cell r="C883">
            <v>0</v>
          </cell>
          <cell r="D883">
            <v>0</v>
          </cell>
          <cell r="E883">
            <v>25193.99</v>
          </cell>
        </row>
        <row r="884">
          <cell r="B884" t="str">
            <v>C0006</v>
          </cell>
          <cell r="C884" t="str">
            <v>ACABAMENTO DE SUPERFÍCIES C/DESEMPENADEIRA MECÂNICA</v>
          </cell>
          <cell r="D884" t="str">
            <v>M2</v>
          </cell>
          <cell r="E884">
            <v>0.11</v>
          </cell>
        </row>
        <row r="885">
          <cell r="B885" t="str">
            <v>C0028</v>
          </cell>
          <cell r="C885" t="str">
            <v>ADENSAMENTO/REGULARIZAÇÃO SUP.CONCRETO RÉGUA DUPLA L=3 A 6m</v>
          </cell>
          <cell r="D885" t="str">
            <v>M2</v>
          </cell>
          <cell r="E885">
            <v>3.16</v>
          </cell>
        </row>
        <row r="886">
          <cell r="B886" t="str">
            <v>C0027</v>
          </cell>
          <cell r="C886" t="str">
            <v>ADENSAMENTO/REGULARIZAÇÃO SUPERFICIAL DE CONCRETO C/RÉGUA SIMPLES L= 3m</v>
          </cell>
          <cell r="D886" t="str">
            <v>M2</v>
          </cell>
          <cell r="E886">
            <v>2.41</v>
          </cell>
        </row>
        <row r="887">
          <cell r="B887">
            <v>0</v>
          </cell>
          <cell r="C887">
            <v>0</v>
          </cell>
          <cell r="D887">
            <v>0</v>
          </cell>
          <cell r="E887">
            <v>0</v>
          </cell>
        </row>
        <row r="888">
          <cell r="B888" t="str">
            <v>C0034</v>
          </cell>
          <cell r="C888" t="str">
            <v>ADIÇÃO DE IMPERMEABILIZANTE PARA CONCRETO ESTRUTURAL</v>
          </cell>
          <cell r="D888" t="str">
            <v>M3</v>
          </cell>
          <cell r="E888">
            <v>60.19</v>
          </cell>
        </row>
        <row r="889">
          <cell r="B889" t="str">
            <v>C0461</v>
          </cell>
          <cell r="C889" t="str">
            <v>BOMBEAMENTO DE CONCRETO</v>
          </cell>
          <cell r="D889" t="str">
            <v>M3</v>
          </cell>
          <cell r="E889">
            <v>41</v>
          </cell>
        </row>
        <row r="890">
          <cell r="B890" t="str">
            <v>C0829</v>
          </cell>
          <cell r="C890" t="str">
            <v>CONCRETO CICLÓPICO FCK 10 MPa  COM AGREGADO PRODUZIDO (S/TRANSP)</v>
          </cell>
          <cell r="D890" t="str">
            <v>M3</v>
          </cell>
          <cell r="E890">
            <v>307.52999999999997</v>
          </cell>
        </row>
        <row r="891">
          <cell r="B891" t="str">
            <v>C0830</v>
          </cell>
          <cell r="C891" t="str">
            <v>CONCRETO CICLÓPICO FCK 15 MPa COM AGREGADO ADQUIRIDO</v>
          </cell>
          <cell r="D891" t="str">
            <v>M3</v>
          </cell>
          <cell r="E891">
            <v>361.63</v>
          </cell>
        </row>
        <row r="892">
          <cell r="B892" t="str">
            <v>C4134</v>
          </cell>
          <cell r="C892" t="str">
            <v>CONCRETO DE ALTO DESEMPENHO FCK &gt; 50 MPa / EXECUTADO EM CENTRAL DOSADORA</v>
          </cell>
          <cell r="D892" t="str">
            <v>M3</v>
          </cell>
          <cell r="E892">
            <v>464.26</v>
          </cell>
        </row>
        <row r="893">
          <cell r="B893">
            <v>0</v>
          </cell>
          <cell r="C893">
            <v>0</v>
          </cell>
          <cell r="D893">
            <v>0</v>
          </cell>
          <cell r="E893">
            <v>0</v>
          </cell>
        </row>
        <row r="894">
          <cell r="B894" t="str">
            <v>C4438</v>
          </cell>
          <cell r="C894" t="str">
            <v>CONCRETO FCK &gt; 30 MPa SUBMERSO C/ PLATAFORMAS, INCLUSIVE LANÇAMENTO, CURA E TRANSPORTE</v>
          </cell>
          <cell r="D894" t="str">
            <v>M3</v>
          </cell>
          <cell r="E894">
            <v>605.16</v>
          </cell>
        </row>
        <row r="895">
          <cell r="B895">
            <v>0</v>
          </cell>
          <cell r="C895">
            <v>0</v>
          </cell>
          <cell r="D895">
            <v>0</v>
          </cell>
          <cell r="E895">
            <v>0</v>
          </cell>
        </row>
        <row r="896">
          <cell r="B896" t="str">
            <v>C0834</v>
          </cell>
          <cell r="C896" t="str">
            <v>CONCRETO GROUT (ARGAMASSA AUTONIVELANTE), LANÇAMENTO E CURA</v>
          </cell>
          <cell r="D896" t="str">
            <v>M3</v>
          </cell>
          <cell r="E896">
            <v>5936</v>
          </cell>
        </row>
        <row r="897">
          <cell r="B897" t="str">
            <v>C0833</v>
          </cell>
          <cell r="C897" t="str">
            <v>CONCRETO GROUT C/ATÉ 50% DE PEDRISCO EM PESO, LANÇAMENTO E CURA</v>
          </cell>
          <cell r="D897" t="str">
            <v>M3</v>
          </cell>
          <cell r="E897">
            <v>4446</v>
          </cell>
        </row>
        <row r="898">
          <cell r="B898" t="str">
            <v>C4291</v>
          </cell>
          <cell r="C898" t="str">
            <v>CONCRETO MOLDADO "IN LOCO" FCK ACIMA DE 10 MPa, INCLUSIVE LANÇAMENTO E CURA</v>
          </cell>
          <cell r="D898" t="str">
            <v>M3</v>
          </cell>
          <cell r="E898">
            <v>504.99</v>
          </cell>
        </row>
        <row r="899">
          <cell r="B899">
            <v>0</v>
          </cell>
          <cell r="C899">
            <v>0</v>
          </cell>
          <cell r="D899">
            <v>0</v>
          </cell>
          <cell r="E899">
            <v>0</v>
          </cell>
        </row>
        <row r="900">
          <cell r="B900" t="str">
            <v>C4292</v>
          </cell>
          <cell r="C900" t="str">
            <v>CONCRETO MOLDADO "IN LOCO" FCK ACIMA DE 50 MPa, INCLUSIVE LANÇAMENTO E CURA</v>
          </cell>
          <cell r="D900" t="str">
            <v>M3</v>
          </cell>
          <cell r="E900">
            <v>746.84</v>
          </cell>
        </row>
        <row r="901">
          <cell r="B901">
            <v>0</v>
          </cell>
          <cell r="C901">
            <v>0</v>
          </cell>
          <cell r="D901">
            <v>0</v>
          </cell>
          <cell r="E901">
            <v>0</v>
          </cell>
        </row>
        <row r="902">
          <cell r="B902" t="str">
            <v>C0836</v>
          </cell>
          <cell r="C902" t="str">
            <v>CONCRETO NÃO ESTRUTURAL PREPARO MANUAL</v>
          </cell>
          <cell r="D902" t="str">
            <v>M3</v>
          </cell>
          <cell r="E902">
            <v>291.13</v>
          </cell>
        </row>
        <row r="903">
          <cell r="B903" t="str">
            <v>C3268</v>
          </cell>
          <cell r="C903" t="str">
            <v xml:space="preserve">CONCRETO P/VIBR., FCK=10MPa COM AGREGADO PRODUZIDO (S/TRANSP.) </v>
          </cell>
          <cell r="D903" t="str">
            <v>M3</v>
          </cell>
          <cell r="E903">
            <v>260.45</v>
          </cell>
        </row>
        <row r="904">
          <cell r="B904" t="str">
            <v>C3269</v>
          </cell>
          <cell r="C904" t="str">
            <v>CONCRETO P/VIBR., FCK=13,5MPa COM AGREGADO PRODUZIDO (S/TRANSP.)</v>
          </cell>
          <cell r="D904" t="str">
            <v>M3</v>
          </cell>
          <cell r="E904">
            <v>274.29000000000002</v>
          </cell>
        </row>
        <row r="905">
          <cell r="B905" t="str">
            <v>C3270</v>
          </cell>
          <cell r="C905" t="str">
            <v>CONCRETO P/VIBR., FCK=15MPa COM AGREGADO PRODUZIDO (S/ TRANSP.)</v>
          </cell>
          <cell r="D905" t="str">
            <v>M3</v>
          </cell>
          <cell r="E905">
            <v>280.22000000000003</v>
          </cell>
        </row>
        <row r="906">
          <cell r="B906" t="str">
            <v>C3271</v>
          </cell>
          <cell r="C906" t="str">
            <v>CONCRETO P/VIBR., FCK=18MPA COM AGREGADO PRODUZIDO (S/ TRANSP.)</v>
          </cell>
          <cell r="D906" t="str">
            <v>M3</v>
          </cell>
          <cell r="E906">
            <v>293.08999999999997</v>
          </cell>
        </row>
        <row r="907">
          <cell r="B907" t="str">
            <v>C3272</v>
          </cell>
          <cell r="C907" t="str">
            <v>CONCRETO P/VIBR., FCK=20MPa COM AGREGADO PRODUZIDO (S/TRANSP.)</v>
          </cell>
          <cell r="D907" t="str">
            <v>M3</v>
          </cell>
          <cell r="E907">
            <v>300.99</v>
          </cell>
        </row>
        <row r="908">
          <cell r="B908" t="str">
            <v>C3273</v>
          </cell>
          <cell r="C908" t="str">
            <v>CONCRETO P/VIBR., FCK=25MPa COM AGREGADO PRODUZIDO (S/TRANSP.)</v>
          </cell>
          <cell r="D908" t="str">
            <v>M3</v>
          </cell>
          <cell r="E908">
            <v>307.58999999999997</v>
          </cell>
        </row>
        <row r="909">
          <cell r="B909" t="str">
            <v>C3274</v>
          </cell>
          <cell r="C909" t="str">
            <v>CONCRETO P/VIBR., FCK=30MPa COM AGREGADO PRODUZIDO (S/TRANSP.)</v>
          </cell>
          <cell r="D909" t="str">
            <v>M3</v>
          </cell>
          <cell r="E909">
            <v>331.51</v>
          </cell>
        </row>
        <row r="910">
          <cell r="B910" t="str">
            <v>C3275</v>
          </cell>
          <cell r="C910" t="str">
            <v>CONCRETO P/VIBR., FCK=35MPa COM AGREGADO PRODUZIDO (S/TRANSP.)</v>
          </cell>
          <cell r="D910" t="str">
            <v>M3</v>
          </cell>
          <cell r="E910">
            <v>356.55</v>
          </cell>
        </row>
        <row r="911">
          <cell r="B911" t="str">
            <v>C3276</v>
          </cell>
          <cell r="C911" t="str">
            <v>CONCRETO P/VIBR., FCK=40MPa COM AGREGADO PRODUZIDO (S/TRANSP.)</v>
          </cell>
          <cell r="D911" t="str">
            <v>M3</v>
          </cell>
          <cell r="E911">
            <v>385.73</v>
          </cell>
        </row>
        <row r="912">
          <cell r="B912" t="str">
            <v>C0838</v>
          </cell>
          <cell r="C912" t="str">
            <v>CONCRETO P/VIBR., FCK 10 MPa COM AGREGADO ADQUIRIDO</v>
          </cell>
          <cell r="D912" t="str">
            <v>M3</v>
          </cell>
          <cell r="E912">
            <v>291.24</v>
          </cell>
        </row>
        <row r="913">
          <cell r="B913" t="str">
            <v>C0839</v>
          </cell>
          <cell r="C913" t="str">
            <v>CONCRETO P/VIBR., FCK 13.5 MPa COM AGREGADO ADQUIRIDO</v>
          </cell>
          <cell r="D913" t="str">
            <v>M3</v>
          </cell>
          <cell r="E913">
            <v>304.2</v>
          </cell>
        </row>
        <row r="914">
          <cell r="B914" t="str">
            <v>C0840</v>
          </cell>
          <cell r="C914" t="str">
            <v>CONCRETO P/VIBR., FCK 15 MPa COM AGREGADO ADQUIRIDO</v>
          </cell>
          <cell r="D914" t="str">
            <v>M3</v>
          </cell>
          <cell r="E914">
            <v>309.75</v>
          </cell>
        </row>
        <row r="915">
          <cell r="B915" t="str">
            <v>C0841</v>
          </cell>
          <cell r="C915" t="str">
            <v>CONCRETO P/VIBR., FCK 18 MPa COM AGREGADO ADQUIRIDO</v>
          </cell>
          <cell r="D915" t="str">
            <v>M3</v>
          </cell>
          <cell r="E915">
            <v>321.81</v>
          </cell>
        </row>
        <row r="916">
          <cell r="B916" t="str">
            <v>C0842</v>
          </cell>
          <cell r="C916" t="str">
            <v>CONCRETO P/VIBR., FCK 20 MPa COM AGREGADO ADQUIRIDO</v>
          </cell>
          <cell r="D916" t="str">
            <v>M3</v>
          </cell>
          <cell r="E916">
            <v>329.16</v>
          </cell>
        </row>
        <row r="917">
          <cell r="B917" t="str">
            <v>C0843</v>
          </cell>
          <cell r="C917" t="str">
            <v>CONCRETO P/VIBR., FCK 25 MPa COM AGREGADO ADQUIRIDO</v>
          </cell>
          <cell r="D917" t="str">
            <v>M3</v>
          </cell>
          <cell r="E917">
            <v>331.8</v>
          </cell>
        </row>
        <row r="918">
          <cell r="B918" t="str">
            <v>C0844</v>
          </cell>
          <cell r="C918" t="str">
            <v>CONCRETO P/VIBR., FCK 30 MPa COM AGREGADO ADQUIRIDO</v>
          </cell>
          <cell r="D918" t="str">
            <v>M3</v>
          </cell>
          <cell r="E918">
            <v>358.16</v>
          </cell>
        </row>
        <row r="919">
          <cell r="B919" t="str">
            <v>C0845</v>
          </cell>
          <cell r="C919" t="str">
            <v>CONCRETO P/VIBR., FCK 35 MPa COM AGREGADO ADQUIRIDO</v>
          </cell>
          <cell r="D919" t="str">
            <v>M3</v>
          </cell>
          <cell r="E919">
            <v>377.61</v>
          </cell>
        </row>
        <row r="920">
          <cell r="B920" t="str">
            <v>C0846</v>
          </cell>
          <cell r="C920" t="str">
            <v>CONCRETO P/VIBR., FCK 40 MPa COM AGREGADO ADQUIRIDO</v>
          </cell>
          <cell r="D920" t="str">
            <v>M3</v>
          </cell>
          <cell r="E920">
            <v>404.91</v>
          </cell>
        </row>
        <row r="921">
          <cell r="B921" t="str">
            <v>C3731</v>
          </cell>
          <cell r="C921" t="str">
            <v>CONCRETO P/VIBR., FCK 50MPa COM AGREGADO ADQUIRIDO</v>
          </cell>
          <cell r="D921" t="str">
            <v>M3</v>
          </cell>
          <cell r="E921">
            <v>569.94000000000005</v>
          </cell>
        </row>
        <row r="922">
          <cell r="B922" t="str">
            <v>C0847</v>
          </cell>
          <cell r="C922" t="str">
            <v>CONCRETO PRE-MISTURADO FCK=10 MPa</v>
          </cell>
          <cell r="D922" t="str">
            <v>M3</v>
          </cell>
          <cell r="E922">
            <v>240.72</v>
          </cell>
        </row>
        <row r="923">
          <cell r="B923" t="str">
            <v>C0848</v>
          </cell>
          <cell r="C923" t="str">
            <v>CONCRETO PRE-MISTURADO FCK 15 MPa</v>
          </cell>
          <cell r="D923" t="str">
            <v>M3</v>
          </cell>
          <cell r="E923">
            <v>246.84</v>
          </cell>
        </row>
        <row r="924">
          <cell r="B924" t="str">
            <v>C0849</v>
          </cell>
          <cell r="C924" t="str">
            <v>CONCRETO PRE-MISTURADO FCK 20 MPa</v>
          </cell>
          <cell r="D924" t="str">
            <v>M3</v>
          </cell>
          <cell r="E924">
            <v>262.14</v>
          </cell>
        </row>
        <row r="925">
          <cell r="B925" t="str">
            <v>C0850</v>
          </cell>
          <cell r="C925" t="str">
            <v>CONCRETO PRE-MISTURADO FCK 25 MPa</v>
          </cell>
          <cell r="D925" t="str">
            <v>M3</v>
          </cell>
          <cell r="E925">
            <v>270.3</v>
          </cell>
        </row>
        <row r="926">
          <cell r="B926" t="str">
            <v>C0851</v>
          </cell>
          <cell r="C926" t="str">
            <v>CONCRETO PRE-MISTURADO FCK 30 MPa</v>
          </cell>
          <cell r="D926" t="str">
            <v>M3</v>
          </cell>
          <cell r="E926">
            <v>283.56</v>
          </cell>
        </row>
        <row r="927">
          <cell r="B927" t="str">
            <v>C0852</v>
          </cell>
          <cell r="C927" t="str">
            <v>CONCRETO PRE-MISTURADO FCK 35 MPa</v>
          </cell>
          <cell r="D927" t="str">
            <v>M3</v>
          </cell>
          <cell r="E927">
            <v>295.45999999999998</v>
          </cell>
        </row>
        <row r="928">
          <cell r="B928" t="str">
            <v>C4169</v>
          </cell>
          <cell r="C928" t="str">
            <v>CONCRETO PRE-MISTURADO FCK 50 MPa</v>
          </cell>
          <cell r="D928" t="str">
            <v>M3</v>
          </cell>
          <cell r="E928">
            <v>454.41</v>
          </cell>
        </row>
        <row r="929">
          <cell r="B929" t="str">
            <v>C0853</v>
          </cell>
          <cell r="C929" t="str">
            <v>CONCRETO PRE-MISTURADO FCK 40 MPa</v>
          </cell>
          <cell r="D929" t="str">
            <v>M3</v>
          </cell>
          <cell r="E929">
            <v>324.7</v>
          </cell>
        </row>
        <row r="930">
          <cell r="B930" t="str">
            <v>C4170</v>
          </cell>
          <cell r="C930" t="str">
            <v>CONCRETO PRE-MISTURADO FCK 50 MPa - ALTO DESEMPENHO</v>
          </cell>
          <cell r="D930" t="str">
            <v>M3</v>
          </cell>
          <cell r="E930">
            <v>515.69000000000005</v>
          </cell>
        </row>
        <row r="931">
          <cell r="B931" t="str">
            <v>C4293</v>
          </cell>
          <cell r="C931" t="str">
            <v>CONCRETO PRÉ-MOLDADO FCK ACIMA DE 50 MPa INCLUSIVE LANÇAMENTO, CURA E TRANSPORTE</v>
          </cell>
          <cell r="D931" t="str">
            <v>M3</v>
          </cell>
          <cell r="E931">
            <v>539.91999999999996</v>
          </cell>
        </row>
        <row r="932">
          <cell r="B932">
            <v>0</v>
          </cell>
          <cell r="C932">
            <v>0</v>
          </cell>
          <cell r="D932">
            <v>0</v>
          </cell>
          <cell r="E932">
            <v>0</v>
          </cell>
        </row>
        <row r="933">
          <cell r="B933" t="str">
            <v>C4768</v>
          </cell>
          <cell r="C933" t="str">
            <v>CONTROLE TECNOLÓGICO DE CONCRETO C/ ROMPIMENTO DE CORPO-DE-PROVA À COMPRESSÃO</v>
          </cell>
          <cell r="D933" t="str">
            <v>UN</v>
          </cell>
          <cell r="E933">
            <v>91.73</v>
          </cell>
        </row>
        <row r="934">
          <cell r="B934">
            <v>0</v>
          </cell>
          <cell r="C934">
            <v>0</v>
          </cell>
          <cell r="D934">
            <v>0</v>
          </cell>
          <cell r="E934">
            <v>0</v>
          </cell>
        </row>
        <row r="935">
          <cell r="B935" t="str">
            <v>C4303</v>
          </cell>
          <cell r="C935" t="str">
            <v>INJEÇÃO DE CONCRETO SUBMERSO C/ PLATAFORMAS</v>
          </cell>
          <cell r="D935" t="str">
            <v>M3</v>
          </cell>
          <cell r="E935">
            <v>1012.72</v>
          </cell>
        </row>
        <row r="936">
          <cell r="B936" t="str">
            <v>C4135</v>
          </cell>
          <cell r="C936" t="str">
            <v>LANÇAMENTO DE CONCRETO EM PRÉ-MOLDADO</v>
          </cell>
          <cell r="D936" t="str">
            <v>M3</v>
          </cell>
          <cell r="E936">
            <v>24.9</v>
          </cell>
        </row>
        <row r="937">
          <cell r="B937" t="str">
            <v>C1603</v>
          </cell>
          <cell r="C937" t="str">
            <v>LANÇAMENTO E APLICAÇÃO DE CONCRETO C/ ELEVAÇÃO</v>
          </cell>
          <cell r="D937" t="str">
            <v>M3</v>
          </cell>
          <cell r="E937">
            <v>140.33000000000001</v>
          </cell>
        </row>
        <row r="938">
          <cell r="B938" t="str">
            <v>C1604</v>
          </cell>
          <cell r="C938" t="str">
            <v>LANÇAMENTO E APLICAÇÃO DE CONCRETO S/ ELEVAÇÃO</v>
          </cell>
          <cell r="D938" t="str">
            <v>M3</v>
          </cell>
          <cell r="E938">
            <v>81.69</v>
          </cell>
        </row>
        <row r="939">
          <cell r="B939" t="str">
            <v>C3531</v>
          </cell>
          <cell r="C939" t="str">
            <v>MUTIRÃO MISTO - CONCRETO P/VIBR., FCK 13.5 MPa COM AGREGADO ADQUIRIDO</v>
          </cell>
          <cell r="D939" t="str">
            <v>M3</v>
          </cell>
          <cell r="E939">
            <v>249.45</v>
          </cell>
        </row>
        <row r="940">
          <cell r="B940" t="str">
            <v>ELEMENTOS DE CONCRETO PRÉ FABRICADO</v>
          </cell>
          <cell r="C940">
            <v>0</v>
          </cell>
          <cell r="D940">
            <v>0</v>
          </cell>
          <cell r="E940">
            <v>17320.48</v>
          </cell>
        </row>
        <row r="941">
          <cell r="B941" t="str">
            <v>C3250</v>
          </cell>
          <cell r="C941" t="str">
            <v>CONFECÇÃO DE BANQUETA / MEIO FIO PRÉ-MOLDADA DE CONCRETO (1,00 x 0,25 x 0,15 m)</v>
          </cell>
          <cell r="D941" t="str">
            <v>M</v>
          </cell>
          <cell r="E941">
            <v>17.489999999999998</v>
          </cell>
        </row>
        <row r="942">
          <cell r="B942">
            <v>0</v>
          </cell>
          <cell r="C942">
            <v>0</v>
          </cell>
          <cell r="D942">
            <v>0</v>
          </cell>
          <cell r="E942">
            <v>0</v>
          </cell>
        </row>
        <row r="943">
          <cell r="B943" t="str">
            <v>C3251</v>
          </cell>
          <cell r="C943" t="str">
            <v>CONFECÇÃO DE BANQUETA / MEIO FIO  PRÉ-MOLDADA DE CONCRETO PARA VIAS URBANAS (1,00 x 0,35 x 0,15m)</v>
          </cell>
          <cell r="D943" t="str">
            <v>M</v>
          </cell>
          <cell r="E943">
            <v>25.28</v>
          </cell>
        </row>
        <row r="944">
          <cell r="B944">
            <v>0</v>
          </cell>
          <cell r="C944">
            <v>0</v>
          </cell>
          <cell r="D944">
            <v>0</v>
          </cell>
          <cell r="E944">
            <v>0</v>
          </cell>
        </row>
        <row r="945">
          <cell r="B945" t="str">
            <v>C3606</v>
          </cell>
          <cell r="C945" t="str">
            <v>CONFECÇÃO E MONTAGEM DE ABÓBADAS PRÉ-MOLDADAS DE CONCRETO P/TERMINAL RODOVIARIO  TIPO "A"</v>
          </cell>
          <cell r="D945" t="str">
            <v>M</v>
          </cell>
          <cell r="E945">
            <v>1371.01</v>
          </cell>
        </row>
        <row r="946">
          <cell r="B946">
            <v>0</v>
          </cell>
          <cell r="C946">
            <v>0</v>
          </cell>
          <cell r="D946">
            <v>0</v>
          </cell>
          <cell r="E946">
            <v>0</v>
          </cell>
        </row>
        <row r="947">
          <cell r="B947" t="str">
            <v>C3609</v>
          </cell>
          <cell r="C947" t="str">
            <v>CONFECÇÃO E MONTAGEM DE PILAR PRÉ-MOLDADO DE CONCRETO P/TERMINAL RODOVIARIO  TIPO "A"</v>
          </cell>
          <cell r="D947" t="str">
            <v>UN</v>
          </cell>
          <cell r="E947">
            <v>1873.95</v>
          </cell>
        </row>
        <row r="948">
          <cell r="B948">
            <v>0</v>
          </cell>
          <cell r="C948">
            <v>0</v>
          </cell>
          <cell r="D948">
            <v>0</v>
          </cell>
          <cell r="E948">
            <v>0</v>
          </cell>
        </row>
        <row r="949">
          <cell r="B949" t="str">
            <v>C3607</v>
          </cell>
          <cell r="C949" t="str">
            <v>CONFECÇÃO E MONTAGEM DE PÓRTICO INDICATIVO PRÉ-MOLDADO DE CONCRETO P/TERMINAL RODOVIÁRIO</v>
          </cell>
          <cell r="D949" t="str">
            <v>UN</v>
          </cell>
          <cell r="E949">
            <v>8440.15</v>
          </cell>
        </row>
        <row r="950">
          <cell r="B950">
            <v>0</v>
          </cell>
          <cell r="C950">
            <v>0</v>
          </cell>
          <cell r="D950">
            <v>0</v>
          </cell>
          <cell r="E950">
            <v>0</v>
          </cell>
        </row>
        <row r="951">
          <cell r="B951" t="str">
            <v>C3608</v>
          </cell>
          <cell r="C951" t="str">
            <v>CONFECÇÃO E MONTAGEM DE SAPATA PRÉ-MOLDADA DE CONCRETO P/TERMINAL RODOVIÁRIO  TIPO "A"</v>
          </cell>
          <cell r="D951" t="str">
            <v>M</v>
          </cell>
          <cell r="E951">
            <v>1235.76</v>
          </cell>
        </row>
        <row r="952">
          <cell r="B952">
            <v>0</v>
          </cell>
          <cell r="C952">
            <v>0</v>
          </cell>
          <cell r="D952">
            <v>0</v>
          </cell>
          <cell r="E952">
            <v>0</v>
          </cell>
        </row>
        <row r="953">
          <cell r="B953" t="str">
            <v>C3610</v>
          </cell>
          <cell r="C953" t="str">
            <v>CONFECÇÃO E MONTAGEM DE VIGA CALHA PRÉ-MOLDADA DE CONCRETO P/TERMINAL RODOVIÁRIO  TIPO "A"</v>
          </cell>
          <cell r="D953" t="str">
            <v>M</v>
          </cell>
          <cell r="E953">
            <v>513.41</v>
          </cell>
        </row>
        <row r="954">
          <cell r="B954">
            <v>0</v>
          </cell>
          <cell r="C954">
            <v>0</v>
          </cell>
          <cell r="D954">
            <v>0</v>
          </cell>
          <cell r="E954">
            <v>0</v>
          </cell>
        </row>
        <row r="955">
          <cell r="B955" t="str">
            <v>C3284</v>
          </cell>
          <cell r="C955" t="str">
            <v>ESTACAS DE CONCRETO ARMADO (2,20 x 0,10 x 0,10 M) P/ CERCAS</v>
          </cell>
          <cell r="D955" t="str">
            <v>UN</v>
          </cell>
          <cell r="E955">
            <v>21.78</v>
          </cell>
        </row>
        <row r="956">
          <cell r="B956" t="str">
            <v>C4449</v>
          </cell>
          <cell r="C956" t="str">
            <v>LAJE PRÉ-FABRICADA P/ FÔRRO - VÃO ATÉ 2 m</v>
          </cell>
          <cell r="D956" t="str">
            <v>M2</v>
          </cell>
          <cell r="E956">
            <v>69.540000000000006</v>
          </cell>
        </row>
        <row r="957">
          <cell r="B957" t="str">
            <v>C4418</v>
          </cell>
          <cell r="C957" t="str">
            <v>LAJE PRÉ-FABRICADA P/ FÔRRO - VÃO DE 2,01 A 3 m</v>
          </cell>
          <cell r="D957" t="str">
            <v>M2</v>
          </cell>
          <cell r="E957">
            <v>77.599999999999994</v>
          </cell>
        </row>
        <row r="958">
          <cell r="B958" t="str">
            <v>C4419</v>
          </cell>
          <cell r="C958" t="str">
            <v>LAJE PRÉ-FABRICADA P/ FÔRRO - VÃO DE 3,01 A 4 m</v>
          </cell>
          <cell r="D958" t="str">
            <v>M2</v>
          </cell>
          <cell r="E958">
            <v>80.099999999999994</v>
          </cell>
        </row>
        <row r="959">
          <cell r="B959" t="str">
            <v>C4420</v>
          </cell>
          <cell r="C959" t="str">
            <v>LAJE PRÉ-FABRICADA P/ FÔRRO - VÃO ACIMA DE 4,01 m</v>
          </cell>
          <cell r="D959" t="str">
            <v>M2</v>
          </cell>
          <cell r="E959">
            <v>82.56</v>
          </cell>
        </row>
        <row r="960">
          <cell r="B960" t="str">
            <v>C4448</v>
          </cell>
          <cell r="C960" t="str">
            <v>LAJE PRÉ-FABRICADA P/ PISO - VÃO ATÉ 2 m</v>
          </cell>
          <cell r="D960" t="str">
            <v>M2</v>
          </cell>
          <cell r="E960">
            <v>71.739999999999995</v>
          </cell>
        </row>
        <row r="961">
          <cell r="B961" t="str">
            <v>C4415</v>
          </cell>
          <cell r="C961" t="str">
            <v>LAJE PRÉ-FABRICADA P/ PISO - VÃO DE 2,01 A 3 m</v>
          </cell>
          <cell r="D961" t="str">
            <v>M2</v>
          </cell>
          <cell r="E961">
            <v>80.33</v>
          </cell>
        </row>
        <row r="962">
          <cell r="B962" t="str">
            <v>C4416</v>
          </cell>
          <cell r="C962" t="str">
            <v>LAJE PRÉ-FABRICADA P/ PISO - VÃO DE 3,01 A 4 m</v>
          </cell>
          <cell r="D962" t="str">
            <v>M2</v>
          </cell>
          <cell r="E962">
            <v>80.599999999999994</v>
          </cell>
        </row>
        <row r="963">
          <cell r="B963" t="str">
            <v>C4417</v>
          </cell>
          <cell r="C963" t="str">
            <v>LAJE PRÉ-FABRICADA P/ PISO - VÃO ACIMA DE 4,01 m</v>
          </cell>
          <cell r="D963" t="str">
            <v>M2</v>
          </cell>
          <cell r="E963">
            <v>84.1</v>
          </cell>
        </row>
        <row r="964">
          <cell r="B964" t="str">
            <v>C4455</v>
          </cell>
          <cell r="C964" t="str">
            <v>LAJE PRÉ-FABRICADA TRELIÇADA P/ FÔRRO - VÃO ATÉ 2,80 m</v>
          </cell>
          <cell r="D964" t="str">
            <v>M2</v>
          </cell>
          <cell r="E964">
            <v>87.1</v>
          </cell>
        </row>
        <row r="965">
          <cell r="B965" t="str">
            <v>C4456</v>
          </cell>
          <cell r="C965" t="str">
            <v>LAJE PRÉ-FABRICADA TRELIÇADA P/ FÔRRO - VÃO  DE 2,81 A 3,80 m</v>
          </cell>
          <cell r="D965" t="str">
            <v>M2</v>
          </cell>
          <cell r="E965">
            <v>89.1</v>
          </cell>
        </row>
        <row r="966">
          <cell r="B966" t="str">
            <v>C4457</v>
          </cell>
          <cell r="C966" t="str">
            <v>LAJE PRÉ-FABRICADA TRELIÇADA P/ FÔRRO - VÃO  DE 3,81 A 4,80 m</v>
          </cell>
          <cell r="D966" t="str">
            <v>M2</v>
          </cell>
          <cell r="E966">
            <v>93.03</v>
          </cell>
        </row>
        <row r="967">
          <cell r="B967" t="str">
            <v>C4458</v>
          </cell>
          <cell r="C967" t="str">
            <v>LAJE PRÉ-FABRICADA TRELIÇADA P/ FÔRRO - VÃO  ACIMA DE 4,81 m</v>
          </cell>
          <cell r="D967" t="str">
            <v>M2</v>
          </cell>
          <cell r="E967">
            <v>104.75</v>
          </cell>
        </row>
        <row r="968">
          <cell r="B968" t="str">
            <v>C4450</v>
          </cell>
          <cell r="C968" t="str">
            <v>LAJE PRÉ-FABRICADA TRELIÇADA P/ PISO - VÃO ATÉ 1,80 m</v>
          </cell>
          <cell r="D968" t="str">
            <v>M2</v>
          </cell>
          <cell r="E968">
            <v>84.04</v>
          </cell>
        </row>
        <row r="969">
          <cell r="B969" t="str">
            <v>C4451</v>
          </cell>
          <cell r="C969" t="str">
            <v>LAJE PRÉ-FABRICADA TRELIÇADA P/ PISO - VÃO DE 1,81 A 2,80 m</v>
          </cell>
          <cell r="D969" t="str">
            <v>M2</v>
          </cell>
          <cell r="E969">
            <v>92.8</v>
          </cell>
        </row>
        <row r="970">
          <cell r="B970" t="str">
            <v>C4452</v>
          </cell>
          <cell r="C970" t="str">
            <v>LAJE PRÉ-FABRICADA TRELIÇADA P/ PISO - VÃO DE 2,81 A 3,80 m</v>
          </cell>
          <cell r="D970" t="str">
            <v>M2</v>
          </cell>
          <cell r="E970">
            <v>97</v>
          </cell>
        </row>
        <row r="971">
          <cell r="B971" t="str">
            <v>C4453</v>
          </cell>
          <cell r="C971" t="str">
            <v>LAJE PRÉ-FABRICADA TRELIÇADA P/ PISO - VÃO DE 3,81 A 4,80 m</v>
          </cell>
          <cell r="D971" t="str">
            <v>M2</v>
          </cell>
          <cell r="E971">
            <v>98.43</v>
          </cell>
        </row>
        <row r="972">
          <cell r="B972" t="str">
            <v>C4454</v>
          </cell>
          <cell r="C972" t="str">
            <v>LAJE PRÉ-FABRICADA TRELIÇADA P/ PISO - VÃO ACIMA DE 4,81 m</v>
          </cell>
          <cell r="D972" t="str">
            <v>M2</v>
          </cell>
          <cell r="E972">
            <v>109.38</v>
          </cell>
        </row>
        <row r="973">
          <cell r="B973" t="str">
            <v>C2881</v>
          </cell>
          <cell r="C973" t="str">
            <v>MONTAGEM DE ANEL PRÉ-MOLDADO D=0,60m, h=0,50m</v>
          </cell>
          <cell r="D973" t="str">
            <v>UN</v>
          </cell>
          <cell r="E973">
            <v>5.34</v>
          </cell>
        </row>
        <row r="974">
          <cell r="B974" t="str">
            <v>C3459</v>
          </cell>
          <cell r="C974" t="str">
            <v>MONTAGEM  DE ANEL PRÉ-MOLDADO D=1,00m  h=0,50m</v>
          </cell>
          <cell r="D974" t="str">
            <v>UN</v>
          </cell>
          <cell r="E974">
            <v>14.87</v>
          </cell>
        </row>
        <row r="975">
          <cell r="B975" t="str">
            <v>C4598</v>
          </cell>
          <cell r="C975" t="str">
            <v>MONTAGEM DE ANEL PREMOLDADO D=1,20m h=0,50m MSD FUNASA TIPO 10 (MATERIAL E EXECUÇÃO)</v>
          </cell>
          <cell r="D975" t="str">
            <v>UN</v>
          </cell>
          <cell r="E975">
            <v>20.07</v>
          </cell>
        </row>
        <row r="976">
          <cell r="B976">
            <v>0</v>
          </cell>
          <cell r="C976">
            <v>0</v>
          </cell>
          <cell r="D976">
            <v>0</v>
          </cell>
          <cell r="E976">
            <v>0</v>
          </cell>
        </row>
        <row r="977">
          <cell r="B977" t="str">
            <v>C3460</v>
          </cell>
          <cell r="C977" t="str">
            <v>MONTAGEM  DE ANEL PRÉ-MOLDADO D=1,50m  h=0,50m</v>
          </cell>
          <cell r="D977" t="str">
            <v>UN</v>
          </cell>
          <cell r="E977">
            <v>26.76</v>
          </cell>
        </row>
        <row r="978">
          <cell r="B978" t="str">
            <v>C2882</v>
          </cell>
          <cell r="C978" t="str">
            <v>MONTAGEM DE ANEL PRÉ-MOLDADO P/DECANTO DIGESTOR/FILTRO ANAERÓBIO</v>
          </cell>
          <cell r="D978" t="str">
            <v>UN</v>
          </cell>
          <cell r="E978">
            <v>38.380000000000003</v>
          </cell>
        </row>
        <row r="979">
          <cell r="B979" t="str">
            <v>C2883</v>
          </cell>
          <cell r="C979" t="str">
            <v>MONTAGEM DE CALHA VERTEDOURA PRÉ-MOLDADA P/FILTRO ANAERÓBIO</v>
          </cell>
          <cell r="D979" t="str">
            <v>UN</v>
          </cell>
          <cell r="E979">
            <v>19.329999999999998</v>
          </cell>
        </row>
        <row r="980">
          <cell r="B980" t="str">
            <v>C2884</v>
          </cell>
          <cell r="C980" t="str">
            <v>MONTAGEM DE CÂMARA DE DECANTAÇÃO PRÉ-MOLDADA</v>
          </cell>
          <cell r="D980" t="str">
            <v>UN</v>
          </cell>
          <cell r="E980">
            <v>219.74</v>
          </cell>
        </row>
        <row r="981">
          <cell r="B981" t="str">
            <v>C2885</v>
          </cell>
          <cell r="C981" t="str">
            <v>MONTAGEM DE TAMPA DE FECHAMENTO/LAJE DE FUNDO P/ANEL D=600MM</v>
          </cell>
          <cell r="D981" t="str">
            <v>UN</v>
          </cell>
          <cell r="E981">
            <v>3.11</v>
          </cell>
        </row>
        <row r="982">
          <cell r="B982" t="str">
            <v>C2886</v>
          </cell>
          <cell r="C982" t="str">
            <v>MONTAGEM DE TAMPA PRÉ-MOLDADA P/DECANTO/FILTRO/FUNDO FALSO</v>
          </cell>
          <cell r="D982" t="str">
            <v>UN</v>
          </cell>
          <cell r="E982">
            <v>31.95</v>
          </cell>
        </row>
        <row r="983">
          <cell r="B983" t="str">
            <v>C3289</v>
          </cell>
          <cell r="C983" t="str">
            <v>MOURÃO DE CONCRETO (2,20 x 0,15 x 0,15 M)</v>
          </cell>
          <cell r="D983" t="str">
            <v>UN</v>
          </cell>
          <cell r="E983">
            <v>47.62</v>
          </cell>
        </row>
        <row r="984">
          <cell r="B984" t="str">
            <v>C1838</v>
          </cell>
          <cell r="C984" t="str">
            <v>PAINEL PROTENDIDO P/PISOS/PAREDES DE VEDAÇÃO ESP.=10cm</v>
          </cell>
          <cell r="D984" t="str">
            <v>M2</v>
          </cell>
          <cell r="E984">
            <v>151.74</v>
          </cell>
        </row>
        <row r="985">
          <cell r="B985" t="str">
            <v>C1839</v>
          </cell>
          <cell r="C985" t="str">
            <v>PAINEL PROTENDIDO P/PISOS/PAREDES DE VEDAÇÃO ESP.=15cm</v>
          </cell>
          <cell r="D985" t="str">
            <v>M2</v>
          </cell>
          <cell r="E985">
            <v>186.27</v>
          </cell>
        </row>
        <row r="986">
          <cell r="B986" t="str">
            <v>C1840</v>
          </cell>
          <cell r="C986" t="str">
            <v>PAINEL PROTENDIDO P/PISOS/PAREDES DE VEDAÇÃO ESP.=20cm</v>
          </cell>
          <cell r="D986" t="str">
            <v>M2</v>
          </cell>
          <cell r="E986">
            <v>227</v>
          </cell>
        </row>
        <row r="987">
          <cell r="B987" t="str">
            <v>C1841</v>
          </cell>
          <cell r="C987" t="str">
            <v>PAINEL PROTENDIDO P/PISOS/PAREDES DE VEDAÇÃO ESP.=25cm</v>
          </cell>
          <cell r="D987" t="str">
            <v>M2</v>
          </cell>
          <cell r="E987">
            <v>231.59</v>
          </cell>
        </row>
        <row r="988">
          <cell r="B988" t="str">
            <v>C1842</v>
          </cell>
          <cell r="C988" t="str">
            <v>PAINEL-COBERTURA DE CONCRETO CELULAR AUTOCLAVADO ARMADO, C/ DIMENSÕES 7,5X40X280cm</v>
          </cell>
          <cell r="D988" t="str">
            <v>M2</v>
          </cell>
          <cell r="E988">
            <v>66.61</v>
          </cell>
        </row>
        <row r="989">
          <cell r="B989">
            <v>0</v>
          </cell>
          <cell r="C989">
            <v>0</v>
          </cell>
          <cell r="D989">
            <v>0</v>
          </cell>
          <cell r="E989">
            <v>0</v>
          </cell>
        </row>
        <row r="990">
          <cell r="B990" t="str">
            <v>C1843</v>
          </cell>
          <cell r="C990" t="str">
            <v>PAINEL-LAJE DE CONCRETO CELULAR AUTOCLAVADO, C/ DIMENSÕES 10X40X280cm</v>
          </cell>
          <cell r="D990" t="str">
            <v>M2</v>
          </cell>
          <cell r="E990">
            <v>76.89</v>
          </cell>
        </row>
        <row r="991">
          <cell r="B991" t="str">
            <v>C1899</v>
          </cell>
          <cell r="C991" t="str">
            <v>PEÇAS PRÉ- MOLDADAS (PM) DE CONCRETO, ESP.= 3cm</v>
          </cell>
          <cell r="D991" t="str">
            <v>M2</v>
          </cell>
          <cell r="E991">
            <v>233.55</v>
          </cell>
        </row>
        <row r="992">
          <cell r="B992" t="str">
            <v>C1900</v>
          </cell>
          <cell r="C992" t="str">
            <v>PEÇAS PRÉ- MOLDADAS (PM) DE CONCRETO, ESP.= 4cm</v>
          </cell>
          <cell r="D992" t="str">
            <v>M2</v>
          </cell>
          <cell r="E992">
            <v>241.31</v>
          </cell>
        </row>
        <row r="993">
          <cell r="B993" t="str">
            <v>C1901</v>
          </cell>
          <cell r="C993" t="str">
            <v>PEÇAS PRÉ- MOLDADAS (PM) DE CONCRETO, ESP.= 5cm</v>
          </cell>
          <cell r="D993" t="str">
            <v>M2</v>
          </cell>
          <cell r="E993">
            <v>245.06</v>
          </cell>
        </row>
        <row r="994">
          <cell r="B994" t="str">
            <v>C1886</v>
          </cell>
          <cell r="C994" t="str">
            <v>PÉRGOLAS PRÉ-MOLDADAS (PM) DE CONCRETO, ESP.= 5cm</v>
          </cell>
          <cell r="D994" t="str">
            <v>M2</v>
          </cell>
          <cell r="E994">
            <v>252.28</v>
          </cell>
        </row>
        <row r="995">
          <cell r="B995" t="str">
            <v>JUNTA DE DILATAÇÃO</v>
          </cell>
          <cell r="C995">
            <v>0</v>
          </cell>
          <cell r="D995">
            <v>0</v>
          </cell>
          <cell r="E995">
            <v>1509.88</v>
          </cell>
        </row>
        <row r="996">
          <cell r="B996" t="str">
            <v>C1418</v>
          </cell>
          <cell r="C996" t="str">
            <v>FUNGENBAND P/ JUNTAS DE DILATAÇÃO</v>
          </cell>
          <cell r="D996" t="str">
            <v>M</v>
          </cell>
          <cell r="E996">
            <v>85.43</v>
          </cell>
        </row>
        <row r="997">
          <cell r="B997" t="str">
            <v>C4073</v>
          </cell>
          <cell r="C997" t="str">
            <v>JUNTA ASFÁLTICA NAS PLACAS DOS TALUDES DAS LAGOAS (SEÇÃO 1,5 x 3,0 cm)</v>
          </cell>
          <cell r="D997" t="str">
            <v>M</v>
          </cell>
          <cell r="E997">
            <v>6.04</v>
          </cell>
        </row>
        <row r="998">
          <cell r="B998" t="str">
            <v>C3732</v>
          </cell>
          <cell r="C998" t="str">
            <v>JUNTA DE DILATAÇÃO À BASE DE MASTIQUE (1.00 x 1.00cm)</v>
          </cell>
          <cell r="D998" t="str">
            <v>M</v>
          </cell>
          <cell r="E998">
            <v>33.700000000000003</v>
          </cell>
        </row>
        <row r="999">
          <cell r="B999" t="str">
            <v>C3993</v>
          </cell>
          <cell r="C999" t="str">
            <v>JUNTA DE MOVIMENTAÇÃO TIPO JEENE</v>
          </cell>
          <cell r="D999" t="str">
            <v>M</v>
          </cell>
          <cell r="E999">
            <v>603.96</v>
          </cell>
        </row>
        <row r="1000">
          <cell r="B1000" t="str">
            <v>C4209</v>
          </cell>
          <cell r="C1000" t="str">
            <v>JUNTA DILATAÇÃO COM CORDA DE SISAL E ASFALTO OXIDADO (SEÇÃO 1,5 x 3 cm)</v>
          </cell>
          <cell r="D1000" t="str">
            <v>M</v>
          </cell>
          <cell r="E1000">
            <v>8.75</v>
          </cell>
        </row>
        <row r="1001">
          <cell r="B1001" t="str">
            <v>C4305</v>
          </cell>
          <cell r="C1001" t="str">
            <v>JUNTA JEENE JJ 5070 VV</v>
          </cell>
          <cell r="D1001" t="str">
            <v>M</v>
          </cell>
          <cell r="E1001">
            <v>603.96</v>
          </cell>
        </row>
        <row r="1002">
          <cell r="B1002" t="str">
            <v>C3090</v>
          </cell>
          <cell r="C1002" t="str">
            <v>JUNTA TRAFLEX-TR-CS DA MAPEL OU SIMILAR</v>
          </cell>
          <cell r="D1002" t="str">
            <v>M</v>
          </cell>
          <cell r="E1002">
            <v>81.319999999999993</v>
          </cell>
        </row>
        <row r="1003">
          <cell r="B1003" t="str">
            <v>C4571</v>
          </cell>
          <cell r="C1003" t="str">
            <v>MASTIQUE BETUMINOSO MODIFICADO COM POLIURETANO, TIXOTRÓPICO, BICOMPONENTE PARA JUNTA DE DILATAÇÃO</v>
          </cell>
          <cell r="D1003" t="str">
            <v>M</v>
          </cell>
          <cell r="E1003">
            <v>18.48</v>
          </cell>
        </row>
        <row r="1004">
          <cell r="B1004">
            <v>0</v>
          </cell>
          <cell r="C1004">
            <v>0</v>
          </cell>
          <cell r="D1004">
            <v>0</v>
          </cell>
          <cell r="E1004">
            <v>0</v>
          </cell>
        </row>
        <row r="1005">
          <cell r="B1005" t="str">
            <v>C1814</v>
          </cell>
          <cell r="C1005" t="str">
            <v>NEOPRENE P/ JUNTAS DE DILATAÇÃO</v>
          </cell>
          <cell r="D1005" t="str">
            <v>M</v>
          </cell>
          <cell r="E1005">
            <v>40.08</v>
          </cell>
        </row>
        <row r="1006">
          <cell r="B1006" t="str">
            <v>C2268</v>
          </cell>
          <cell r="C1006" t="str">
            <v>SELANTE ELASTRÔMETRO P/ JUNTA DE DILATAÇÃO</v>
          </cell>
          <cell r="D1006" t="str">
            <v>M</v>
          </cell>
          <cell r="E1006">
            <v>28.17</v>
          </cell>
        </row>
        <row r="1007">
          <cell r="B1007" t="str">
            <v>RECUPERAÇÃO ESTRUTURAL</v>
          </cell>
          <cell r="C1007">
            <v>0</v>
          </cell>
          <cell r="D1007">
            <v>0</v>
          </cell>
          <cell r="E1007">
            <v>3995.66</v>
          </cell>
        </row>
        <row r="1008">
          <cell r="B1008" t="str">
            <v>C0005</v>
          </cell>
          <cell r="C1008" t="str">
            <v>ACABAMENTO DE PEDREIRO</v>
          </cell>
          <cell r="D1008" t="str">
            <v>M2</v>
          </cell>
          <cell r="E1008">
            <v>41.99</v>
          </cell>
        </row>
        <row r="1009">
          <cell r="B1009" t="str">
            <v>C0094</v>
          </cell>
          <cell r="C1009" t="str">
            <v>APICOAMENTO EM CONCRETO/PREPARO DA SUPERFÍCIE</v>
          </cell>
          <cell r="D1009" t="str">
            <v>M2</v>
          </cell>
          <cell r="E1009">
            <v>18.25</v>
          </cell>
        </row>
        <row r="1010">
          <cell r="B1010" t="str">
            <v>C0098</v>
          </cell>
          <cell r="C1010" t="str">
            <v>APLICAÇÃO DE ADESIVO ESTRUTURAL BASE EPOXI</v>
          </cell>
          <cell r="D1010" t="str">
            <v>KG</v>
          </cell>
          <cell r="E1010">
            <v>58.77</v>
          </cell>
        </row>
        <row r="1011">
          <cell r="B1011" t="str">
            <v>C0809</v>
          </cell>
          <cell r="C1011" t="str">
            <v>COLOCAÇÃO DE INJETORES</v>
          </cell>
          <cell r="D1011" t="str">
            <v>UN</v>
          </cell>
          <cell r="E1011">
            <v>11.74</v>
          </cell>
        </row>
        <row r="1012">
          <cell r="B1012" t="str">
            <v>C3156</v>
          </cell>
          <cell r="C1012" t="str">
            <v>CONCRETO PROJETADO (MEDIDO NA MÁQUINA 35MPa)</v>
          </cell>
          <cell r="D1012" t="str">
            <v>M3</v>
          </cell>
          <cell r="E1012">
            <v>931.37</v>
          </cell>
        </row>
        <row r="1013">
          <cell r="B1013" t="str">
            <v>C0929</v>
          </cell>
          <cell r="C1013" t="str">
            <v>CORTE EM CONCRETO DETERIORADO</v>
          </cell>
          <cell r="D1013" t="str">
            <v>M2</v>
          </cell>
          <cell r="E1013">
            <v>18.25</v>
          </cell>
        </row>
        <row r="1014">
          <cell r="B1014" t="str">
            <v>C3083</v>
          </cell>
          <cell r="C1014" t="str">
            <v>EXECUÇÃO DE FUROS EM CONCRETO C/BROCA 1/2"&lt;= D &lt;=1"</v>
          </cell>
          <cell r="D1014" t="str">
            <v>UN</v>
          </cell>
          <cell r="E1014">
            <v>11.77</v>
          </cell>
        </row>
        <row r="1015">
          <cell r="B1015" t="str">
            <v>C3082</v>
          </cell>
          <cell r="C1015" t="str">
            <v>EXECUÇÃO DE FUROS EM CONCRETO C/BROCA 1"&lt; D &lt;=1 1/2"</v>
          </cell>
          <cell r="D1015" t="str">
            <v>UN</v>
          </cell>
          <cell r="E1015">
            <v>16.73</v>
          </cell>
        </row>
        <row r="1016">
          <cell r="B1016" t="str">
            <v>C4410</v>
          </cell>
          <cell r="C1016" t="str">
            <v>EXECUÇÃO DE FURO EM CONCRETO COM BROCA - Ø 1 1/2" A 2"</v>
          </cell>
          <cell r="D1016" t="str">
            <v>M</v>
          </cell>
          <cell r="E1016">
            <v>78.37</v>
          </cell>
        </row>
        <row r="1017">
          <cell r="B1017" t="str">
            <v>C3084</v>
          </cell>
          <cell r="C1017" t="str">
            <v>EXECUÇÃO DE PINGADEIRAS</v>
          </cell>
          <cell r="D1017" t="str">
            <v>M</v>
          </cell>
          <cell r="E1017">
            <v>6.7</v>
          </cell>
        </row>
        <row r="1018">
          <cell r="B1018" t="str">
            <v>C3467</v>
          </cell>
          <cell r="C1018" t="str">
            <v>FORNECIMENTO E COLOCAÇÃO DE CHUMBADOR PARABOULT DE  3/4" a 1"</v>
          </cell>
          <cell r="D1018" t="str">
            <v>UN</v>
          </cell>
          <cell r="E1018">
            <v>67.489999999999995</v>
          </cell>
        </row>
        <row r="1019">
          <cell r="B1019" t="str">
            <v>C2830</v>
          </cell>
          <cell r="C1019" t="str">
            <v>FORNECIMENTO E CRAVAÇÃO DE PINOS C/PISTOLA P/FIXAÇÃO DE TELA</v>
          </cell>
          <cell r="D1019" t="str">
            <v>UN</v>
          </cell>
          <cell r="E1019">
            <v>3.23</v>
          </cell>
        </row>
        <row r="1020">
          <cell r="B1020" t="str">
            <v>C1523</v>
          </cell>
          <cell r="C1020" t="str">
            <v>JATEAMENTO DE AR COMPRIMIDO, P/LIMPEZA DE SUPERFÍCIES</v>
          </cell>
          <cell r="D1020" t="str">
            <v>M2</v>
          </cell>
          <cell r="E1020">
            <v>10.4</v>
          </cell>
        </row>
        <row r="1021">
          <cell r="B1021" t="str">
            <v>C1524</v>
          </cell>
          <cell r="C1021" t="str">
            <v>JATEAMENTO DE AREIA À SECO EM SUPERFÍCIES</v>
          </cell>
          <cell r="D1021" t="str">
            <v>M2</v>
          </cell>
          <cell r="E1021">
            <v>8.48</v>
          </cell>
        </row>
        <row r="1022">
          <cell r="B1022" t="str">
            <v>C3091</v>
          </cell>
          <cell r="C1022" t="str">
            <v>LIMPEZA COM JATO DE AREIA/ÁGUA</v>
          </cell>
          <cell r="D1022" t="str">
            <v>M2</v>
          </cell>
          <cell r="E1022">
            <v>54.15</v>
          </cell>
        </row>
        <row r="1023">
          <cell r="B1023" t="str">
            <v>C3095</v>
          </cell>
          <cell r="C1023" t="str">
            <v>LIMPEZA DE SUPERFÍCIE C/ ESCOVA DE AÇO</v>
          </cell>
          <cell r="D1023" t="str">
            <v>M2</v>
          </cell>
          <cell r="E1023">
            <v>3.65</v>
          </cell>
        </row>
        <row r="1024">
          <cell r="B1024" t="str">
            <v>C2900</v>
          </cell>
          <cell r="C1024" t="str">
            <v>PINTURA PROTEÇÃO C/INIBIDOR MIGRATÓRIO CORROSÃO, 3 DEMÃOS</v>
          </cell>
          <cell r="D1024" t="str">
            <v>M2</v>
          </cell>
          <cell r="E1024">
            <v>14.44</v>
          </cell>
        </row>
        <row r="1025">
          <cell r="B1025" t="str">
            <v>C4738</v>
          </cell>
          <cell r="C1025" t="str">
            <v>RECUPERAÇÃO CONCRETO, C/REFORÇO E RECONSTITUIÇÃO “GROUNT”, ESP.=60MM</v>
          </cell>
          <cell r="D1025" t="str">
            <v>M2</v>
          </cell>
          <cell r="E1025">
            <v>385.42</v>
          </cell>
        </row>
        <row r="1026">
          <cell r="B1026" t="str">
            <v>C4737</v>
          </cell>
          <cell r="C1026" t="str">
            <v xml:space="preserve">RECUPERAÇÃO CONCRETO, C/MICROCONCRETO FLUIDO, ESP.=300MM
</v>
          </cell>
          <cell r="D1026" t="str">
            <v>M2</v>
          </cell>
          <cell r="E1026">
            <v>1254.28</v>
          </cell>
        </row>
        <row r="1027">
          <cell r="B1027">
            <v>0</v>
          </cell>
          <cell r="C1027">
            <v>0</v>
          </cell>
          <cell r="D1027">
            <v>0</v>
          </cell>
          <cell r="E1027">
            <v>0</v>
          </cell>
        </row>
        <row r="1028">
          <cell r="B1028" t="str">
            <v>C4739</v>
          </cell>
          <cell r="C1028" t="str">
            <v>RECUPERAÇÃO CONCRETO, S/REFORÇO E RECONSTITUIÇÃO “GROUNT”, ESP.=60MM</v>
          </cell>
          <cell r="D1028" t="str">
            <v>M2</v>
          </cell>
          <cell r="E1028">
            <v>332.47</v>
          </cell>
        </row>
        <row r="1029">
          <cell r="B1029" t="str">
            <v>C4740</v>
          </cell>
          <cell r="C1029" t="str">
            <v>RECUPERAÇÃO CONCRETO, S/REFORÇO RECONSTITUIÇÃO C/ ARGAMASSA POLIMÉRICA ESP.=25MM</v>
          </cell>
          <cell r="D1029" t="str">
            <v>M2</v>
          </cell>
          <cell r="E1029">
            <v>234.93</v>
          </cell>
        </row>
        <row r="1030">
          <cell r="B1030">
            <v>0</v>
          </cell>
          <cell r="C1030">
            <v>0</v>
          </cell>
          <cell r="D1030">
            <v>0</v>
          </cell>
          <cell r="E1030">
            <v>0</v>
          </cell>
        </row>
        <row r="1031">
          <cell r="B1031" t="str">
            <v>C4741</v>
          </cell>
          <cell r="C1031" t="str">
            <v>RECUPERAÇÃO CONCRETO, SÓ REFORÇO DA ARMADURA</v>
          </cell>
          <cell r="D1031" t="str">
            <v>M2</v>
          </cell>
          <cell r="E1031">
            <v>149.75</v>
          </cell>
        </row>
        <row r="1032">
          <cell r="B1032" t="str">
            <v>C3102</v>
          </cell>
          <cell r="C1032" t="str">
            <v>RECUPERAÇÃO DE GUARDA CORPO</v>
          </cell>
          <cell r="D1032" t="str">
            <v>M</v>
          </cell>
          <cell r="E1032">
            <v>182.31</v>
          </cell>
        </row>
        <row r="1033">
          <cell r="B1033" t="str">
            <v>C3106</v>
          </cell>
          <cell r="C1033" t="str">
            <v>REPOSIÇÃO DE ARMADURA OXIDADA (REFORÇO, FORNECIMENTO, DOBBRAGEM E COLOCAÇÃO)</v>
          </cell>
          <cell r="D1033" t="str">
            <v>KG</v>
          </cell>
          <cell r="E1033">
            <v>12.41</v>
          </cell>
        </row>
        <row r="1034">
          <cell r="B1034">
            <v>0</v>
          </cell>
          <cell r="C1034">
            <v>0</v>
          </cell>
          <cell r="D1034">
            <v>0</v>
          </cell>
          <cell r="E1034">
            <v>0</v>
          </cell>
        </row>
        <row r="1035">
          <cell r="B1035" t="str">
            <v>C3114</v>
          </cell>
          <cell r="C1035" t="str">
            <v>SELAGEM DE FISSURAS C/ INJEÇÃO DE RESINAS</v>
          </cell>
          <cell r="D1035" t="str">
            <v>KG</v>
          </cell>
          <cell r="E1035">
            <v>88.29</v>
          </cell>
        </row>
        <row r="1036">
          <cell r="B1036" t="str">
            <v>RASGO EM CONCRETO  PARA TUBULAÇÕES</v>
          </cell>
          <cell r="C1036">
            <v>0</v>
          </cell>
          <cell r="D1036">
            <v>0</v>
          </cell>
          <cell r="E1036">
            <v>48.47</v>
          </cell>
        </row>
        <row r="1037">
          <cell r="B1037" t="str">
            <v>C2098</v>
          </cell>
          <cell r="C1037" t="str">
            <v>RASGO EM CONCRETO P/TUBULAÇÕES D=15 A 25mm (1/2" A 1")</v>
          </cell>
          <cell r="D1037" t="str">
            <v>M</v>
          </cell>
          <cell r="E1037">
            <v>10.17</v>
          </cell>
        </row>
        <row r="1038">
          <cell r="B1038" t="str">
            <v>C2099</v>
          </cell>
          <cell r="C1038" t="str">
            <v>RASGO EM CONCRETO P/TUBULAÇÕES D=32 A 50mm (1 1/4" A 2")</v>
          </cell>
          <cell r="D1038" t="str">
            <v>M</v>
          </cell>
          <cell r="E1038">
            <v>15.86</v>
          </cell>
        </row>
        <row r="1039">
          <cell r="B1039" t="str">
            <v>C2100</v>
          </cell>
          <cell r="C1039" t="str">
            <v>RASGO EM CONCRETO P/TUBULAÇÕES D=65 A 100mm (2 1/2" A 4")</v>
          </cell>
          <cell r="D1039" t="str">
            <v>M</v>
          </cell>
          <cell r="E1039">
            <v>22.44</v>
          </cell>
        </row>
        <row r="1040">
          <cell r="B1040" t="str">
            <v>OUTROS ELEMENTOS</v>
          </cell>
          <cell r="C1040">
            <v>0</v>
          </cell>
          <cell r="D1040">
            <v>0</v>
          </cell>
          <cell r="E1040">
            <v>3146.97</v>
          </cell>
        </row>
        <row r="1041">
          <cell r="B1041" t="str">
            <v>C0090</v>
          </cell>
          <cell r="C1041" t="str">
            <v>APARELHO DE APOIO EM NEOPRENE</v>
          </cell>
          <cell r="D1041" t="str">
            <v>KG</v>
          </cell>
          <cell r="E1041">
            <v>57.16</v>
          </cell>
        </row>
        <row r="1042">
          <cell r="B1042" t="str">
            <v>C3402</v>
          </cell>
          <cell r="C1042" t="str">
            <v>BLOCO DE ANCORAGEM EM CONCRETO CICLÓPICO</v>
          </cell>
          <cell r="D1042" t="str">
            <v>M3</v>
          </cell>
          <cell r="E1042">
            <v>536.51</v>
          </cell>
        </row>
        <row r="1043">
          <cell r="B1043" t="str">
            <v>C3403</v>
          </cell>
          <cell r="C1043" t="str">
            <v>BLOCO DE ANCORAGEM EM CONCRETO SIMPLES FCK=10MPa</v>
          </cell>
          <cell r="D1043" t="str">
            <v>M3</v>
          </cell>
          <cell r="E1043">
            <v>466.12</v>
          </cell>
        </row>
        <row r="1044">
          <cell r="B1044" t="str">
            <v>C3404</v>
          </cell>
          <cell r="C1044" t="str">
            <v>BLOCO DE ANCORAGEM EM CONCRETO ESTRUTURAL FCK=15MPa</v>
          </cell>
          <cell r="D1044" t="str">
            <v>M3</v>
          </cell>
          <cell r="E1044">
            <v>1020.16</v>
          </cell>
        </row>
        <row r="1045">
          <cell r="B1045" t="str">
            <v>C4098</v>
          </cell>
          <cell r="C1045" t="str">
            <v>BLOCO DE POLIESTIRENO EXPANDIDO (ISOPOR) EM CAIXÃO PERDIDO</v>
          </cell>
          <cell r="D1045" t="str">
            <v>M3</v>
          </cell>
          <cell r="E1045">
            <v>242.53</v>
          </cell>
        </row>
        <row r="1046">
          <cell r="B1046" t="str">
            <v>C4379</v>
          </cell>
          <cell r="C1046" t="str">
            <v>CANTONEIRA EM AÇO (6 x 6 x 1/2") - FORNECIMENTO E COLOCAÇÃO</v>
          </cell>
          <cell r="D1046" t="str">
            <v>M</v>
          </cell>
          <cell r="E1046">
            <v>184.02</v>
          </cell>
        </row>
        <row r="1047">
          <cell r="B1047" t="str">
            <v>C3068</v>
          </cell>
          <cell r="C1047" t="str">
            <v>DRENO DE PVC D= 75mm</v>
          </cell>
          <cell r="D1047" t="str">
            <v>UN</v>
          </cell>
          <cell r="E1047">
            <v>27.87</v>
          </cell>
        </row>
        <row r="1048">
          <cell r="B1048" t="str">
            <v>C4297</v>
          </cell>
          <cell r="C1048" t="str">
            <v>DRENOS DE PVC D=75mm</v>
          </cell>
          <cell r="D1048" t="str">
            <v>M</v>
          </cell>
          <cell r="E1048">
            <v>93.11</v>
          </cell>
        </row>
        <row r="1049">
          <cell r="B1049" t="str">
            <v>C3069</v>
          </cell>
          <cell r="C1049" t="str">
            <v>DRENO DE PVC D=100mm</v>
          </cell>
          <cell r="D1049" t="str">
            <v>UN</v>
          </cell>
          <cell r="E1049">
            <v>32.15</v>
          </cell>
        </row>
        <row r="1050">
          <cell r="B1050" t="str">
            <v>C4326</v>
          </cell>
          <cell r="C1050" t="str">
            <v>FORNECIMENTO E COLOCAÇÃO DE CANTONEIRA EM AÇO SAC (3"X3"X5/16")</v>
          </cell>
          <cell r="D1050" t="str">
            <v>M</v>
          </cell>
          <cell r="E1050">
            <v>93.07</v>
          </cell>
        </row>
        <row r="1051">
          <cell r="B1051" t="str">
            <v>C3088</v>
          </cell>
          <cell r="C1051" t="str">
            <v>FORNECIMENTO E COLOCAÇÃO DE CANTONEIRA DE FERRO (4"X4"X3/8")</v>
          </cell>
          <cell r="D1051" t="str">
            <v>KG</v>
          </cell>
          <cell r="E1051">
            <v>30.61</v>
          </cell>
        </row>
        <row r="1052">
          <cell r="B1052" t="str">
            <v>C2829</v>
          </cell>
          <cell r="C1052" t="str">
            <v>FORNECIMENTO E COLOCAÇÃO DE ISOPOR 20MM (PLACA DE 1,20 X 0,60M)</v>
          </cell>
          <cell r="D1052" t="str">
            <v xml:space="preserve"> M2</v>
          </cell>
          <cell r="E1052">
            <v>11.89</v>
          </cell>
        </row>
        <row r="1053">
          <cell r="B1053" t="str">
            <v>C3089</v>
          </cell>
          <cell r="C1053" t="str">
            <v>GUARDA CORPO (VARANDA)</v>
          </cell>
          <cell r="D1053" t="str">
            <v>M</v>
          </cell>
          <cell r="E1053">
            <v>235.71</v>
          </cell>
        </row>
        <row r="1054">
          <cell r="B1054" t="str">
            <v>C1094</v>
          </cell>
          <cell r="C1054" t="str">
            <v>MONTAGEM DE APOIO AOS PÓRTICOS</v>
          </cell>
          <cell r="D1054" t="str">
            <v>M</v>
          </cell>
          <cell r="E1054">
            <v>116.08</v>
          </cell>
        </row>
        <row r="1055">
          <cell r="B1055" t="str">
            <v>CONTENÇÕES</v>
          </cell>
          <cell r="C1055">
            <v>0</v>
          </cell>
          <cell r="D1055">
            <v>0</v>
          </cell>
          <cell r="E1055">
            <v>6706.67</v>
          </cell>
        </row>
        <row r="1056">
          <cell r="B1056" t="str">
            <v>ENROCAMENTO E PROTEÇÃO DE TALUDES</v>
          </cell>
          <cell r="C1056">
            <v>0</v>
          </cell>
          <cell r="D1056">
            <v>0</v>
          </cell>
          <cell r="E1056">
            <v>304.62</v>
          </cell>
        </row>
        <row r="1057">
          <cell r="B1057" t="str">
            <v>C3077</v>
          </cell>
          <cell r="C1057" t="str">
            <v>ENROCAMENTO DE PEDRA ARRUMADA (PRODUZIDA) (S/TRANSPORTE)</v>
          </cell>
          <cell r="D1057" t="str">
            <v>M3</v>
          </cell>
          <cell r="E1057">
            <v>62.07</v>
          </cell>
        </row>
        <row r="1058">
          <cell r="B1058" t="str">
            <v>C2764</v>
          </cell>
          <cell r="C1058" t="str">
            <v>ENROCAMENTO DE PEDRA DE MÃO ARRUMADA (ADQUIRIDA)</v>
          </cell>
          <cell r="D1058" t="str">
            <v>M3</v>
          </cell>
          <cell r="E1058">
            <v>88.46</v>
          </cell>
        </row>
        <row r="1059">
          <cell r="B1059" t="str">
            <v>C2765</v>
          </cell>
          <cell r="C1059" t="str">
            <v>ENROCAMENTO DE PEDRA DE MÃO JOGADA (ADQUIRIDA)</v>
          </cell>
          <cell r="D1059" t="str">
            <v>M3</v>
          </cell>
          <cell r="E1059">
            <v>77.16</v>
          </cell>
        </row>
        <row r="1060">
          <cell r="B1060" t="str">
            <v>C3078</v>
          </cell>
          <cell r="C1060" t="str">
            <v>ENROCAMENTO DE PEDRA JOGADA (PRODUZIDA) (S/TRANSPORTE)</v>
          </cell>
          <cell r="D1060" t="str">
            <v>M3</v>
          </cell>
          <cell r="E1060">
            <v>51.94</v>
          </cell>
        </row>
        <row r="1061">
          <cell r="B1061" t="str">
            <v>C3079</v>
          </cell>
          <cell r="C1061" t="str">
            <v>ENROCAMENTO DE PEDRA JOGADA DE CORTE DE 3.ª CATEGORIA (S/TRANSPORTE)</v>
          </cell>
          <cell r="D1061" t="str">
            <v>M3</v>
          </cell>
          <cell r="E1061">
            <v>24.98</v>
          </cell>
        </row>
        <row r="1062">
          <cell r="B1062" t="str">
            <v>ENSECADEIRAS</v>
          </cell>
          <cell r="C1062">
            <v>0</v>
          </cell>
          <cell r="D1062">
            <v>0</v>
          </cell>
          <cell r="E1062">
            <v>447.3</v>
          </cell>
        </row>
        <row r="1063">
          <cell r="B1063" t="str">
            <v>C2767</v>
          </cell>
          <cell r="C1063" t="str">
            <v>ENSECADEIRA COM SACOS DE AREIA, S/ FORNECIMENTO DE AREIA</v>
          </cell>
          <cell r="D1063" t="str">
            <v>M3</v>
          </cell>
          <cell r="E1063">
            <v>58.43</v>
          </cell>
        </row>
        <row r="1064">
          <cell r="B1064" t="str">
            <v>C1244</v>
          </cell>
          <cell r="C1064" t="str">
            <v>ENSECADEIRA DE PAREDE SIMPLES</v>
          </cell>
          <cell r="D1064" t="str">
            <v>M2</v>
          </cell>
          <cell r="E1064">
            <v>111.14</v>
          </cell>
        </row>
        <row r="1065">
          <cell r="B1065" t="str">
            <v>C1243</v>
          </cell>
          <cell r="C1065" t="str">
            <v>ENSECADEIRA DE PAREDE DUPLA</v>
          </cell>
          <cell r="D1065" t="str">
            <v>M2</v>
          </cell>
          <cell r="E1065">
            <v>277.72000000000003</v>
          </cell>
        </row>
        <row r="1066">
          <cell r="B1066" t="str">
            <v>MURO DE ARRIMO</v>
          </cell>
          <cell r="C1066">
            <v>0</v>
          </cell>
          <cell r="D1066">
            <v>0</v>
          </cell>
          <cell r="E1066">
            <v>3901.04</v>
          </cell>
        </row>
        <row r="1067">
          <cell r="B1067" t="str">
            <v>C1808</v>
          </cell>
          <cell r="C1067" t="str">
            <v>MURO DE ARRIMO C/ BLOCOS DE CONCRETO ARTICULADO (30X15X28)cm</v>
          </cell>
          <cell r="D1067" t="str">
            <v>M2</v>
          </cell>
          <cell r="E1067">
            <v>187.58</v>
          </cell>
        </row>
        <row r="1068">
          <cell r="B1068" t="str">
            <v>C1809</v>
          </cell>
          <cell r="C1068" t="str">
            <v>MURO DE ARRIMO C/ BLOCOS DE CONCRETO ARTICULADO (60X45X15)cm  C/INJEÇÃO ATÉ 2,5m</v>
          </cell>
          <cell r="D1068" t="str">
            <v>M2</v>
          </cell>
          <cell r="E1068">
            <v>282.01</v>
          </cell>
        </row>
        <row r="1069">
          <cell r="B1069">
            <v>0</v>
          </cell>
          <cell r="C1069">
            <v>0</v>
          </cell>
          <cell r="D1069">
            <v>0</v>
          </cell>
          <cell r="E1069">
            <v>0</v>
          </cell>
        </row>
        <row r="1070">
          <cell r="B1070" t="str">
            <v>C1810</v>
          </cell>
          <cell r="C1070" t="str">
            <v>MURO DE ARRIMO C/GABIÃO, ALTURA 2m</v>
          </cell>
          <cell r="D1070" t="str">
            <v>M</v>
          </cell>
          <cell r="E1070">
            <v>965.79</v>
          </cell>
        </row>
        <row r="1071">
          <cell r="B1071" t="str">
            <v>C1811</v>
          </cell>
          <cell r="C1071" t="str">
            <v>MURO DE ARRIMO C/GABIÃO, ALTURA 4m</v>
          </cell>
          <cell r="D1071" t="str">
            <v>M</v>
          </cell>
          <cell r="E1071">
            <v>2465.66</v>
          </cell>
        </row>
        <row r="1072">
          <cell r="B1072" t="str">
            <v>GABIÕES</v>
          </cell>
          <cell r="C1072">
            <v>0</v>
          </cell>
          <cell r="D1072">
            <v>0</v>
          </cell>
          <cell r="E1072">
            <v>2053.71</v>
          </cell>
        </row>
        <row r="1073">
          <cell r="B1073" t="str">
            <v>C2763</v>
          </cell>
          <cell r="C1073" t="str">
            <v>ENCHIMENTO DE GABIÃO COM PEDRA DE MÃO</v>
          </cell>
          <cell r="D1073" t="str">
            <v>M3</v>
          </cell>
          <cell r="E1073">
            <v>93.02</v>
          </cell>
        </row>
        <row r="1074">
          <cell r="B1074" t="str">
            <v>C1317</v>
          </cell>
          <cell r="C1074" t="str">
            <v>ESTIVAS - ESTRUTURAS SUBMERSAS C/GABIÕES-SACO ALT.= 1m</v>
          </cell>
          <cell r="D1074" t="str">
            <v>M</v>
          </cell>
          <cell r="E1074">
            <v>694.17</v>
          </cell>
        </row>
        <row r="1075">
          <cell r="B1075" t="str">
            <v>C1422</v>
          </cell>
          <cell r="C1075" t="str">
            <v>GABIÃO COLCHÃO ESP.= 30cm</v>
          </cell>
          <cell r="D1075" t="str">
            <v>M2</v>
          </cell>
          <cell r="E1075">
            <v>122.89</v>
          </cell>
        </row>
        <row r="1076">
          <cell r="B1076" t="str">
            <v>C1420</v>
          </cell>
          <cell r="C1076" t="str">
            <v>GABIÃO P/EXECUÇÃO DE OBRAS</v>
          </cell>
          <cell r="D1076" t="str">
            <v>M3</v>
          </cell>
          <cell r="E1076">
            <v>379.2</v>
          </cell>
        </row>
        <row r="1077">
          <cell r="B1077" t="str">
            <v>C2834</v>
          </cell>
          <cell r="C1077" t="str">
            <v>GABIÃO TELA GALV. REVEST. PVC TIPO CAIXA ALT.=0,50m</v>
          </cell>
          <cell r="D1077" t="str">
            <v>M3</v>
          </cell>
          <cell r="E1077">
            <v>291.25</v>
          </cell>
        </row>
        <row r="1078">
          <cell r="B1078" t="str">
            <v>C2835</v>
          </cell>
          <cell r="C1078" t="str">
            <v>GABIÃO TELA GALV. REVEST. PVC TIPO CAIXA ALT.=1,00m</v>
          </cell>
          <cell r="D1078" t="str">
            <v>M3</v>
          </cell>
          <cell r="E1078">
            <v>207.01</v>
          </cell>
        </row>
        <row r="1079">
          <cell r="B1079" t="str">
            <v>C2836</v>
          </cell>
          <cell r="C1079" t="str">
            <v>GABIÃO TELA GALV. REVEST. PVC TIPO COLCHÃO RENO ALT.=0,17m</v>
          </cell>
          <cell r="D1079" t="str">
            <v>M2</v>
          </cell>
          <cell r="E1079">
            <v>81.97</v>
          </cell>
        </row>
        <row r="1080">
          <cell r="B1080" t="str">
            <v>C2837</v>
          </cell>
          <cell r="C1080" t="str">
            <v>GABIÃO TELA GALV. REVEST. PVC TIPO COLCHÃO RENO ALT.=0,23m</v>
          </cell>
          <cell r="D1080" t="str">
            <v>M2</v>
          </cell>
          <cell r="E1080">
            <v>87.99</v>
          </cell>
        </row>
        <row r="1081">
          <cell r="B1081" t="str">
            <v>C2838</v>
          </cell>
          <cell r="C1081" t="str">
            <v>GABIÃO TELA GALV. REVEST. PVC TIPO COLCHÃO RENO ALT.=0,30m</v>
          </cell>
          <cell r="D1081" t="str">
            <v>M2</v>
          </cell>
          <cell r="E1081">
            <v>96.23</v>
          </cell>
        </row>
        <row r="1082">
          <cell r="B1082" t="str">
            <v>PAREDES E PAINÉIS</v>
          </cell>
          <cell r="C1082">
            <v>0</v>
          </cell>
          <cell r="D1082">
            <v>0</v>
          </cell>
          <cell r="E1082">
            <v>16473.849999999999</v>
          </cell>
        </row>
        <row r="1083">
          <cell r="B1083" t="str">
            <v>ALVENARIA DE ELEVAÇÃO</v>
          </cell>
          <cell r="C1083">
            <v>0</v>
          </cell>
          <cell r="D1083">
            <v>0</v>
          </cell>
          <cell r="E1083">
            <v>2513.27</v>
          </cell>
        </row>
        <row r="1084">
          <cell r="B1084" t="str">
            <v>C0047</v>
          </cell>
          <cell r="C1084" t="str">
            <v>ALVENARIA DE BLOCO CERÂMICO FURADO (9x19x39)cm  C/ARGAMASSA MISTA DE CAL HIDRATADA, ESP=9 cm</v>
          </cell>
          <cell r="D1084" t="str">
            <v>M2</v>
          </cell>
          <cell r="E1084">
            <v>22.84</v>
          </cell>
        </row>
        <row r="1085">
          <cell r="B1085">
            <v>0</v>
          </cell>
          <cell r="C1085">
            <v>0</v>
          </cell>
          <cell r="D1085">
            <v>0</v>
          </cell>
          <cell r="E1085">
            <v>0</v>
          </cell>
        </row>
        <row r="1086">
          <cell r="B1086" t="str">
            <v>C0046</v>
          </cell>
          <cell r="C1086" t="str">
            <v>ALVENARIA DE BLOCO CERÂMICO FURADO (19x19x39)cm C/ARGAMASSA MISTA DE CAL HIDRATADA ESP=19 cm</v>
          </cell>
          <cell r="D1086" t="str">
            <v>M2</v>
          </cell>
          <cell r="E1086">
            <v>44.88</v>
          </cell>
        </row>
        <row r="1087">
          <cell r="B1087">
            <v>0</v>
          </cell>
          <cell r="C1087">
            <v>0</v>
          </cell>
          <cell r="D1087">
            <v>0</v>
          </cell>
          <cell r="E1087">
            <v>0</v>
          </cell>
        </row>
        <row r="1088">
          <cell r="B1088" t="str">
            <v>C3612</v>
          </cell>
          <cell r="C1088" t="str">
            <v>ALVENARIA DE BLOCO DE CONCRETO TIPO STONE CINZA (14x19x49)cm C/ARGAMASSA MISTA DE CAL HIDRATADA ESP=</v>
          </cell>
          <cell r="D1088" t="str">
            <v>M2</v>
          </cell>
          <cell r="E1088">
            <v>57.03</v>
          </cell>
        </row>
        <row r="1089">
          <cell r="B1089">
            <v>0</v>
          </cell>
          <cell r="C1089">
            <v>0</v>
          </cell>
          <cell r="D1089">
            <v>0</v>
          </cell>
          <cell r="E1089">
            <v>0</v>
          </cell>
        </row>
        <row r="1090">
          <cell r="B1090" t="str">
            <v>C3613</v>
          </cell>
          <cell r="C1090" t="str">
            <v>ALVENARIA DE BLOCO DE CONCRETO TIPO STONE COLORIDO (14x19x49)cm C/ARGAMASSA MISTA DE CAL HIDRATADA E</v>
          </cell>
          <cell r="D1090" t="str">
            <v>M2</v>
          </cell>
          <cell r="E1090">
            <v>73.53</v>
          </cell>
        </row>
        <row r="1091">
          <cell r="B1091">
            <v>0</v>
          </cell>
          <cell r="C1091">
            <v>0</v>
          </cell>
          <cell r="D1091">
            <v>0</v>
          </cell>
          <cell r="E1091">
            <v>0</v>
          </cell>
        </row>
        <row r="1092">
          <cell r="B1092" t="str">
            <v>C0049</v>
          </cell>
          <cell r="C1092" t="str">
            <v>ALVENARIA DE BLOCO  DE CONCRETO (6,7x19x39)cm C/ARGAMASSA  MISTA DE CAL HIDRATADA ESP=6,7 c</v>
          </cell>
          <cell r="D1092" t="str">
            <v>M2</v>
          </cell>
          <cell r="E1092">
            <v>35.75</v>
          </cell>
        </row>
        <row r="1093">
          <cell r="B1093">
            <v>0</v>
          </cell>
          <cell r="C1093">
            <v>0</v>
          </cell>
          <cell r="D1093">
            <v>0</v>
          </cell>
          <cell r="E1093">
            <v>0</v>
          </cell>
        </row>
        <row r="1094">
          <cell r="B1094" t="str">
            <v>C3743</v>
          </cell>
          <cell r="C1094" t="str">
            <v>ALVENARIA DE BLOCO DE CONCRETO (9x19x39)cm C/ARGAMASSA MISTA DE CAL HIDRATADA ESP=9 cm</v>
          </cell>
          <cell r="D1094" t="str">
            <v>M2</v>
          </cell>
          <cell r="E1094">
            <v>36.75</v>
          </cell>
        </row>
        <row r="1095">
          <cell r="B1095">
            <v>0</v>
          </cell>
          <cell r="C1095">
            <v>0</v>
          </cell>
          <cell r="D1095">
            <v>0</v>
          </cell>
          <cell r="E1095">
            <v>0</v>
          </cell>
        </row>
        <row r="1096">
          <cell r="B1096" t="str">
            <v>C3744</v>
          </cell>
          <cell r="C1096" t="str">
            <v>ALVENARIA DE BLOCO DE CONCRETO (14x19x39)cm C/ARGAMASSA MISTA DE CAL HIDRATADA ESP=14 cm</v>
          </cell>
          <cell r="D1096" t="str">
            <v>M2</v>
          </cell>
          <cell r="E1096">
            <v>42.12</v>
          </cell>
        </row>
        <row r="1097">
          <cell r="B1097">
            <v>0</v>
          </cell>
          <cell r="C1097">
            <v>0</v>
          </cell>
          <cell r="D1097">
            <v>0</v>
          </cell>
          <cell r="E1097">
            <v>0</v>
          </cell>
        </row>
        <row r="1098">
          <cell r="B1098" t="str">
            <v>C0048</v>
          </cell>
          <cell r="C1098" t="str">
            <v>ALVENARIA DE BLOCO DE CONCRETO (19x19x39)cm C/ARGAMASSA MISTA DE CAL HIDRATADA ESP=19 cm</v>
          </cell>
          <cell r="D1098" t="str">
            <v>M2</v>
          </cell>
          <cell r="E1098">
            <v>50.91</v>
          </cell>
        </row>
        <row r="1099">
          <cell r="B1099">
            <v>0</v>
          </cell>
          <cell r="C1099">
            <v>0</v>
          </cell>
          <cell r="D1099">
            <v>0</v>
          </cell>
          <cell r="E1099">
            <v>0</v>
          </cell>
        </row>
        <row r="1100">
          <cell r="B1100" t="str">
            <v>C0050</v>
          </cell>
          <cell r="C1100" t="str">
            <v>ALVENARIA DE BLOCO DE VIDRO C/ARGAMASSA MISTA DE CAL HIDRATADA ESP=10 cm</v>
          </cell>
          <cell r="D1100" t="str">
            <v>M2</v>
          </cell>
          <cell r="E1100">
            <v>526.11</v>
          </cell>
        </row>
        <row r="1101">
          <cell r="B1101">
            <v>0</v>
          </cell>
          <cell r="C1101">
            <v>0</v>
          </cell>
          <cell r="D1101">
            <v>0</v>
          </cell>
          <cell r="E1101">
            <v>0</v>
          </cell>
        </row>
        <row r="1102">
          <cell r="B1102" t="str">
            <v>C0073</v>
          </cell>
          <cell r="C1102" t="str">
            <v>ALVENARIA DE TIJOLO CERÂMICO FURADO (9x19x19)cm C/ARGAMASSA MISTA DE CAL HIDRATADA ESP.=10cm (1:2:8)</v>
          </cell>
          <cell r="D1102" t="str">
            <v>M2</v>
          </cell>
          <cell r="E1102">
            <v>37.58</v>
          </cell>
        </row>
        <row r="1103">
          <cell r="B1103">
            <v>0</v>
          </cell>
          <cell r="C1103">
            <v>0</v>
          </cell>
          <cell r="D1103">
            <v>0</v>
          </cell>
          <cell r="E1103">
            <v>0</v>
          </cell>
        </row>
        <row r="1104">
          <cell r="B1104" t="str">
            <v>C0074</v>
          </cell>
          <cell r="C1104" t="str">
            <v>ALVENARIA DE TIJOLO CERÂMICO FURADO (9x19x19)cm C/ARGAMASSA MISTA DE CAL HIDRATADA ESP=20 cm</v>
          </cell>
          <cell r="D1104" t="str">
            <v>M2</v>
          </cell>
          <cell r="E1104">
            <v>66.3</v>
          </cell>
        </row>
        <row r="1105">
          <cell r="B1105">
            <v>0</v>
          </cell>
          <cell r="C1105">
            <v>0</v>
          </cell>
          <cell r="D1105">
            <v>0</v>
          </cell>
          <cell r="E1105">
            <v>0</v>
          </cell>
        </row>
        <row r="1106">
          <cell r="B1106" t="str">
            <v>C3658</v>
          </cell>
          <cell r="C1106" t="str">
            <v>ALVENARIA DE TIJOLO CERÂMICO FURADO (9x19x19)cm C/ARGAMASSA MISTA DE CAL HIDRATADA, ESP=30cm</v>
          </cell>
          <cell r="D1106" t="str">
            <v>M2</v>
          </cell>
          <cell r="E1106">
            <v>96.51</v>
          </cell>
        </row>
        <row r="1107">
          <cell r="B1107">
            <v>0</v>
          </cell>
          <cell r="C1107">
            <v>0</v>
          </cell>
          <cell r="D1107">
            <v>0</v>
          </cell>
          <cell r="E1107">
            <v>0</v>
          </cell>
        </row>
        <row r="1108">
          <cell r="B1108" t="str">
            <v>C0075</v>
          </cell>
          <cell r="C1108" t="str">
            <v>ALVENARIA DE TIJOLO COMUM C/ARGAMASSA MISTA DE CAL HIDRATADA 1:2:8   ESP=5 cm</v>
          </cell>
          <cell r="D1108" t="str">
            <v>M2</v>
          </cell>
          <cell r="E1108">
            <v>34.9</v>
          </cell>
        </row>
        <row r="1109">
          <cell r="B1109">
            <v>0</v>
          </cell>
          <cell r="C1109">
            <v>0</v>
          </cell>
          <cell r="D1109">
            <v>0</v>
          </cell>
          <cell r="E1109">
            <v>0</v>
          </cell>
        </row>
        <row r="1110">
          <cell r="B1110" t="str">
            <v>C0076</v>
          </cell>
          <cell r="C1110" t="str">
            <v>ALVENARIA DE TIJOLO COMUM C/ARGAMASSA MISTA DE CAL HIDRATADA 1:2:8   ESP=10 cm</v>
          </cell>
          <cell r="D1110" t="str">
            <v>M2</v>
          </cell>
          <cell r="E1110">
            <v>66.47</v>
          </cell>
        </row>
        <row r="1111">
          <cell r="B1111">
            <v>0</v>
          </cell>
          <cell r="C1111">
            <v>0</v>
          </cell>
          <cell r="D1111">
            <v>0</v>
          </cell>
          <cell r="E1111">
            <v>0</v>
          </cell>
        </row>
        <row r="1112">
          <cell r="B1112" t="str">
            <v>C0077</v>
          </cell>
          <cell r="C1112" t="str">
            <v>ALVENARIA DE TIJOLO COMUM C/ARGAMASSA MISTA DE CAL HIDRATADA 1:2:8   ESP=20 cm</v>
          </cell>
          <cell r="D1112" t="str">
            <v>M2</v>
          </cell>
          <cell r="E1112">
            <v>117.48</v>
          </cell>
        </row>
        <row r="1113">
          <cell r="B1113">
            <v>0</v>
          </cell>
          <cell r="C1113">
            <v>0</v>
          </cell>
          <cell r="D1113">
            <v>0</v>
          </cell>
          <cell r="E1113">
            <v>0</v>
          </cell>
        </row>
        <row r="1114">
          <cell r="B1114" t="str">
            <v>C0078</v>
          </cell>
          <cell r="C1114" t="str">
            <v>ALVENARIA DE TIJOLO COMUM C/ARGAMASSA MISTA DE CAL HIDRATADA 1:2:8   ESP=30 cm</v>
          </cell>
          <cell r="D1114" t="str">
            <v>M2</v>
          </cell>
          <cell r="E1114">
            <v>163.21</v>
          </cell>
        </row>
        <row r="1115">
          <cell r="B1115">
            <v>0</v>
          </cell>
          <cell r="C1115">
            <v>0</v>
          </cell>
          <cell r="D1115">
            <v>0</v>
          </cell>
          <cell r="E1115">
            <v>0</v>
          </cell>
        </row>
        <row r="1116">
          <cell r="B1116" t="str">
            <v>C3614</v>
          </cell>
          <cell r="C1116" t="str">
            <v>ALVENARIA DE TIJOLO MACIÇO APARENTE (23x11x5)cm C/ARGAMASSA MISTA DE CAL HIDRATADA, ESP=11 cm</v>
          </cell>
          <cell r="D1116" t="str">
            <v>M2</v>
          </cell>
          <cell r="E1116">
            <v>114.01</v>
          </cell>
        </row>
        <row r="1117">
          <cell r="B1117">
            <v>0</v>
          </cell>
          <cell r="C1117">
            <v>0</v>
          </cell>
          <cell r="D1117">
            <v>0</v>
          </cell>
          <cell r="E1117">
            <v>0</v>
          </cell>
        </row>
        <row r="1118">
          <cell r="B1118" t="str">
            <v>C3615</v>
          </cell>
          <cell r="C1118" t="str">
            <v>ALVENARIA DE TIJOLO MACIÇO APARENTE (23x11x5)cm C/ARGAMASSA MISTA DE CAL HIDRATADA ESP=22 cm</v>
          </cell>
          <cell r="D1118" t="str">
            <v>M2</v>
          </cell>
          <cell r="E1118">
            <v>205.97</v>
          </cell>
        </row>
        <row r="1119">
          <cell r="B1119">
            <v>0</v>
          </cell>
          <cell r="C1119">
            <v>0</v>
          </cell>
          <cell r="D1119">
            <v>0</v>
          </cell>
          <cell r="E1119">
            <v>0</v>
          </cell>
        </row>
        <row r="1120">
          <cell r="B1120" t="str">
            <v>C0061</v>
          </cell>
          <cell r="C1120" t="str">
            <v>ALVENARIA DE TIJOLO REFRATÁRIO 1/2 VEZ C/ARGAMASSA 1:4+100 Kg CIMENTO</v>
          </cell>
          <cell r="D1120" t="str">
            <v>M2</v>
          </cell>
          <cell r="E1120">
            <v>208.24</v>
          </cell>
        </row>
        <row r="1121">
          <cell r="B1121" t="str">
            <v>C0060</v>
          </cell>
          <cell r="C1121" t="str">
            <v>ALVENARIA DE TIJOLO REFRATÁRIO 1 VEZ C/ARGAMASSA 1:4+100 Kg CIMENTO</v>
          </cell>
          <cell r="D1121" t="str">
            <v>M2</v>
          </cell>
          <cell r="E1121">
            <v>385.44</v>
          </cell>
        </row>
        <row r="1122">
          <cell r="B1122" t="str">
            <v>C3533</v>
          </cell>
          <cell r="C1122" t="str">
            <v>MUTIRÃO MISTO - ALVENARIA DE TIJOLO CERÂMICO FURADO (9X19X19)cm ARGAMASSA MISTA DE CAL HIDRATADA ESP=10CM</v>
          </cell>
          <cell r="D1122" t="str">
            <v>M2</v>
          </cell>
          <cell r="E1122">
            <v>27.36</v>
          </cell>
        </row>
        <row r="1123">
          <cell r="B1123">
            <v>0</v>
          </cell>
          <cell r="C1123">
            <v>0</v>
          </cell>
          <cell r="D1123">
            <v>0</v>
          </cell>
          <cell r="E1123">
            <v>0</v>
          </cell>
        </row>
        <row r="1124">
          <cell r="B1124" t="str">
            <v>C4507</v>
          </cell>
          <cell r="C1124" t="str">
            <v>PAREDE DE BLOCO DE GESSO STAND, INCLUSIVE EMASSAMENTO - FORNECIMENTO E EXECUÇÃO</v>
          </cell>
          <cell r="D1124" t="str">
            <v>M2</v>
          </cell>
          <cell r="E1124">
            <v>44.54</v>
          </cell>
        </row>
        <row r="1125">
          <cell r="B1125">
            <v>0</v>
          </cell>
          <cell r="C1125">
            <v>0</v>
          </cell>
          <cell r="D1125">
            <v>0</v>
          </cell>
          <cell r="E1125">
            <v>0</v>
          </cell>
        </row>
        <row r="1126">
          <cell r="B1126" t="str">
            <v>C4508</v>
          </cell>
          <cell r="C1126" t="str">
            <v>PAREDE DE BLOCO DE GESSO HIDROFUGANTE, INCLUSIVE EMASSAMENTO - FORNECIMENTO E EXECUÇÃO</v>
          </cell>
          <cell r="D1126" t="str">
            <v>M2</v>
          </cell>
          <cell r="E1126">
            <v>55.31</v>
          </cell>
        </row>
        <row r="1127">
          <cell r="B1127">
            <v>0</v>
          </cell>
          <cell r="C1127">
            <v>0</v>
          </cell>
          <cell r="D1127">
            <v>0</v>
          </cell>
          <cell r="E1127">
            <v>0</v>
          </cell>
        </row>
        <row r="1128">
          <cell r="B1128" t="str">
            <v>ALVENARIA ESTRUTURAL</v>
          </cell>
          <cell r="C1128">
            <v>0</v>
          </cell>
          <cell r="D1128">
            <v>0</v>
          </cell>
          <cell r="E1128">
            <v>570.13</v>
          </cell>
        </row>
        <row r="1129">
          <cell r="B1129" t="str">
            <v>C0068</v>
          </cell>
          <cell r="C1129" t="str">
            <v>ALVENARIA ESTRUTURAL DE BLOCO DE CONCRETO (14x19x39)cm C/ARGAMASSA MISTA DE CAL HIDRATADA ESP=14 cm</v>
          </cell>
          <cell r="D1129" t="str">
            <v>M2</v>
          </cell>
          <cell r="E1129">
            <v>53.09</v>
          </cell>
        </row>
        <row r="1130">
          <cell r="B1130">
            <v>0</v>
          </cell>
          <cell r="C1130">
            <v>0</v>
          </cell>
          <cell r="D1130">
            <v>0</v>
          </cell>
          <cell r="E1130">
            <v>0</v>
          </cell>
        </row>
        <row r="1131">
          <cell r="B1131" t="str">
            <v>C0069</v>
          </cell>
          <cell r="C1131" t="str">
            <v>ALVENARIA ESTRUTURAL DE BLOCO DE CONCRETO (19x19x39)cm C/ARGAMASSA MISTA DE CAL HIDRATADA ESP=19 cm</v>
          </cell>
          <cell r="D1131" t="str">
            <v>M2</v>
          </cell>
          <cell r="E1131">
            <v>64.459999999999994</v>
          </cell>
        </row>
        <row r="1132">
          <cell r="B1132">
            <v>0</v>
          </cell>
          <cell r="C1132">
            <v>0</v>
          </cell>
          <cell r="D1132">
            <v>0</v>
          </cell>
          <cell r="E1132">
            <v>0</v>
          </cell>
        </row>
        <row r="1133">
          <cell r="B1133" t="str">
            <v>C0064</v>
          </cell>
          <cell r="C1133" t="str">
            <v>ALVENARIA ESTRUTURAL DE BLOCO CERÂMICO (9X19X39cm) ESP.=9cm</v>
          </cell>
          <cell r="D1133" t="str">
            <v>M2</v>
          </cell>
          <cell r="E1133">
            <v>26.98</v>
          </cell>
        </row>
        <row r="1134">
          <cell r="B1134" t="str">
            <v>C0062</v>
          </cell>
          <cell r="C1134" t="str">
            <v>ALVENARIA ESTRUTURAL DE BLOCO CERÂMICO (14X19X39cm) ESP.=14cm</v>
          </cell>
          <cell r="D1134" t="str">
            <v>M2</v>
          </cell>
          <cell r="E1134">
            <v>32.69</v>
          </cell>
        </row>
        <row r="1135">
          <cell r="B1135" t="str">
            <v>C4542</v>
          </cell>
          <cell r="C1135" t="str">
            <v>ALVENARIA ESTRUTURAL DE BLOCO CERÂMICO (14X19X39cm) ESP.=14cm - COM SUPERFÍCIE EXTERNA LISA PARA ACABAMENTO APARENTE</v>
          </cell>
          <cell r="D1135" t="str">
            <v>M2</v>
          </cell>
          <cell r="E1135">
            <v>39.4</v>
          </cell>
        </row>
        <row r="1136">
          <cell r="B1136">
            <v>0</v>
          </cell>
          <cell r="C1136">
            <v>0</v>
          </cell>
          <cell r="D1136">
            <v>0</v>
          </cell>
          <cell r="E1136">
            <v>0</v>
          </cell>
        </row>
        <row r="1137">
          <cell r="B1137" t="str">
            <v>C0063</v>
          </cell>
          <cell r="C1137" t="str">
            <v>ALVENARIA ESTRUTURAL DE BLOCO CERÂMICO (19X19X39cm) ESP.=19cm</v>
          </cell>
          <cell r="D1137" t="str">
            <v>M2</v>
          </cell>
          <cell r="E1137">
            <v>38.29</v>
          </cell>
        </row>
        <row r="1138">
          <cell r="B1138" t="str">
            <v>C4585</v>
          </cell>
          <cell r="C1138" t="str">
            <v>ALVENARIA ESTRUTURAL DE BLOCO CERÂMICO COM SUPERFÍCIES EXTERNA LISA, PARA ACABAMENTO APARENTE (14x19x29)cm ESP. 14cm, INCLUSIVE PEÇAS ESPECIAIS CALHA U E J</v>
          </cell>
          <cell r="D1138" t="str">
            <v>M2</v>
          </cell>
          <cell r="E1138">
            <v>45.91</v>
          </cell>
        </row>
        <row r="1139">
          <cell r="B1139">
            <v>0</v>
          </cell>
          <cell r="C1139">
            <v>0</v>
          </cell>
          <cell r="D1139">
            <v>0</v>
          </cell>
          <cell r="E1139">
            <v>0</v>
          </cell>
        </row>
        <row r="1140">
          <cell r="B1140" t="str">
            <v>C0079</v>
          </cell>
          <cell r="C1140" t="str">
            <v>AMARRAÇÃO EM PAREDES, COM FERRO</v>
          </cell>
          <cell r="D1140" t="str">
            <v>UN</v>
          </cell>
          <cell r="E1140">
            <v>96.09</v>
          </cell>
        </row>
        <row r="1141">
          <cell r="B1141" t="str">
            <v>C1845</v>
          </cell>
          <cell r="C1141" t="str">
            <v>PAREDE ESTRUTURAL EM CONCRETO ARMADO ESP.=12cm</v>
          </cell>
          <cell r="D1141" t="str">
            <v>M2</v>
          </cell>
          <cell r="E1141">
            <v>173.2</v>
          </cell>
        </row>
        <row r="1142">
          <cell r="B1142" t="str">
            <v>ALVENARIA DE PEDRA</v>
          </cell>
          <cell r="C1142">
            <v>0</v>
          </cell>
          <cell r="D1142">
            <v>0</v>
          </cell>
          <cell r="E1142">
            <v>1818.35</v>
          </cell>
        </row>
        <row r="1143">
          <cell r="B1143" t="str">
            <v>C3345</v>
          </cell>
          <cell r="C1143" t="str">
            <v>ALVENARIA DE PEDRA ARGAMASSADA (TRAÇO 1:3) C/AGREGADOS ADQUIRIDOS</v>
          </cell>
          <cell r="D1143" t="str">
            <v>M3</v>
          </cell>
          <cell r="E1143">
            <v>300.44</v>
          </cell>
        </row>
        <row r="1144">
          <cell r="B1144" t="str">
            <v>C3346</v>
          </cell>
          <cell r="C1144" t="str">
            <v>ALVENARIA DE PEDRA ARGAMASSADA (TRAÇO 1:3) C/AGREGADOS PRODUZIDOS (S/TRANSP)</v>
          </cell>
          <cell r="D1144" t="str">
            <v>M3</v>
          </cell>
          <cell r="E1144">
            <v>260.89999999999998</v>
          </cell>
        </row>
        <row r="1145">
          <cell r="B1145">
            <v>0</v>
          </cell>
          <cell r="C1145">
            <v>0</v>
          </cell>
          <cell r="D1145">
            <v>0</v>
          </cell>
          <cell r="E1145">
            <v>0</v>
          </cell>
        </row>
        <row r="1146">
          <cell r="B1146" t="str">
            <v>C3347</v>
          </cell>
          <cell r="C1146" t="str">
            <v>ALVENARIA DE PEDRA ARGAMASSADA (TRAÇO 1:4) C/AGREGADOS ADQUIRIDOS</v>
          </cell>
          <cell r="D1146" t="str">
            <v>M3</v>
          </cell>
          <cell r="E1146">
            <v>282.29000000000002</v>
          </cell>
        </row>
        <row r="1147">
          <cell r="B1147" t="str">
            <v>C0057</v>
          </cell>
          <cell r="C1147" t="str">
            <v>ALVENARIA DE PEDRA ARGAMASSADA (TRAÇO 1:4) C/AGREGADOS PRODUZIDOS (S/TRANSP)</v>
          </cell>
          <cell r="D1147" t="str">
            <v>M3</v>
          </cell>
          <cell r="E1147">
            <v>242.75</v>
          </cell>
        </row>
        <row r="1148">
          <cell r="B1148">
            <v>0</v>
          </cell>
          <cell r="C1148">
            <v>0</v>
          </cell>
          <cell r="D1148">
            <v>0</v>
          </cell>
          <cell r="E1148">
            <v>0</v>
          </cell>
        </row>
        <row r="1149">
          <cell r="B1149" t="str">
            <v>C3723</v>
          </cell>
          <cell r="C1149" t="str">
            <v>ALVENARIA DE PEDRA ARGAMASSADA (TRAÇO 1:6) C/AGREGADOS ADQUIRIDOS</v>
          </cell>
          <cell r="D1149" t="str">
            <v>M3</v>
          </cell>
          <cell r="E1149">
            <v>263.99</v>
          </cell>
        </row>
        <row r="1150">
          <cell r="B1150" t="str">
            <v>C0058</v>
          </cell>
          <cell r="C1150" t="str">
            <v>ALVENARIA DE PEDRA ARGAMASSADA (TRAÇO 1:2:8) C/ AGREGADOS ADQUIRIDOS</v>
          </cell>
          <cell r="D1150" t="str">
            <v>M3</v>
          </cell>
          <cell r="E1150">
            <v>295.24</v>
          </cell>
        </row>
        <row r="1151">
          <cell r="B1151" t="str">
            <v>C3529</v>
          </cell>
          <cell r="C1151" t="str">
            <v>MUTIRÃO MISTO - ALVENARIA DE PEDRA ARGAMASSADA (TRAÇO 1:6) C/AGREGADOS ADQUIRIDOS</v>
          </cell>
          <cell r="D1151" t="str">
            <v>M3</v>
          </cell>
          <cell r="E1151">
            <v>172.73</v>
          </cell>
        </row>
        <row r="1152">
          <cell r="B1152">
            <v>0</v>
          </cell>
          <cell r="C1152">
            <v>0</v>
          </cell>
          <cell r="D1152">
            <v>0</v>
          </cell>
          <cell r="E1152">
            <v>0</v>
          </cell>
        </row>
        <row r="1153">
          <cell r="B1153" t="str">
            <v>RASGO EM ALVENARIA P/ TUBULAÇÕES</v>
          </cell>
          <cell r="C1153">
            <v>0</v>
          </cell>
          <cell r="D1153">
            <v>0</v>
          </cell>
          <cell r="E1153">
            <v>19.149999999999999</v>
          </cell>
        </row>
        <row r="1154">
          <cell r="B1154" t="str">
            <v>C2095</v>
          </cell>
          <cell r="C1154" t="str">
            <v>RASGO EM ALVENARIA P/TUBULAÇÕES D=15 A 25mm (1/2" A 1")</v>
          </cell>
          <cell r="D1154" t="str">
            <v>M</v>
          </cell>
          <cell r="E1154">
            <v>3.96</v>
          </cell>
        </row>
        <row r="1155">
          <cell r="B1155" t="str">
            <v>C2096</v>
          </cell>
          <cell r="C1155" t="str">
            <v>RASGO EM ALVENARIA P/TUBULAÇÕES D=32 A 50mm (1 1/4" A 2")</v>
          </cell>
          <cell r="D1155" t="str">
            <v>M</v>
          </cell>
          <cell r="E1155">
            <v>6.21</v>
          </cell>
        </row>
        <row r="1156">
          <cell r="B1156" t="str">
            <v>C2097</v>
          </cell>
          <cell r="C1156" t="str">
            <v>RASGO EM ALVENARIA P/TUBULAÇÕES D=65 A 100mm (2 1/2" A 4")</v>
          </cell>
          <cell r="D1156" t="str">
            <v>M</v>
          </cell>
          <cell r="E1156">
            <v>8.98</v>
          </cell>
        </row>
        <row r="1157">
          <cell r="B1157" t="str">
            <v>DIVISÓRIAS</v>
          </cell>
          <cell r="C1157">
            <v>0</v>
          </cell>
          <cell r="D1157">
            <v>0</v>
          </cell>
          <cell r="E1157">
            <v>3003.78</v>
          </cell>
        </row>
        <row r="1158">
          <cell r="B1158" t="str">
            <v>C4495</v>
          </cell>
          <cell r="C1158" t="str">
            <v>DIVISÓRIA DE GESSO ACARTONADO e=48mm, S/ REVESTIMENTO - FORNECIMENTO E MONTAGEM</v>
          </cell>
          <cell r="D1158" t="str">
            <v>M2</v>
          </cell>
          <cell r="E1158">
            <v>85</v>
          </cell>
        </row>
        <row r="1159">
          <cell r="B1159">
            <v>0</v>
          </cell>
          <cell r="C1159">
            <v>0</v>
          </cell>
          <cell r="D1159">
            <v>0</v>
          </cell>
          <cell r="E1159">
            <v>0</v>
          </cell>
        </row>
        <row r="1160">
          <cell r="B1160" t="str">
            <v>C4496</v>
          </cell>
          <cell r="C1160" t="str">
            <v>DIVISÓRIA DE GESSO ACARTONADO e=70mm, S/ REVESTIMENTO - FORNECIMENTO E MONTAGEM</v>
          </cell>
          <cell r="D1160" t="str">
            <v>M2</v>
          </cell>
          <cell r="E1160">
            <v>86.65</v>
          </cell>
        </row>
        <row r="1161">
          <cell r="B1161">
            <v>0</v>
          </cell>
          <cell r="C1161">
            <v>0</v>
          </cell>
          <cell r="D1161">
            <v>0</v>
          </cell>
          <cell r="E1161">
            <v>0</v>
          </cell>
        </row>
        <row r="1162">
          <cell r="B1162" t="str">
            <v>C1134</v>
          </cell>
          <cell r="C1162" t="str">
            <v>DIVISÓRIA DE GRANILITE C/ARGAMASSA DE CIMENTO E AREIA</v>
          </cell>
          <cell r="D1162" t="str">
            <v>M2</v>
          </cell>
          <cell r="E1162">
            <v>182.13</v>
          </cell>
        </row>
        <row r="1163">
          <cell r="B1163" t="str">
            <v>C4070</v>
          </cell>
          <cell r="C1163" t="str">
            <v>DIVISÓRIA DE GRANITO CINZA E=2cm</v>
          </cell>
          <cell r="D1163" t="str">
            <v>M2</v>
          </cell>
          <cell r="E1163">
            <v>369.27</v>
          </cell>
        </row>
        <row r="1164">
          <cell r="B1164" t="str">
            <v>C4096</v>
          </cell>
          <cell r="C1164" t="str">
            <v>DIVISÓRIA DE GRANITO CINZA E=3cm</v>
          </cell>
          <cell r="D1164" t="str">
            <v>M2</v>
          </cell>
          <cell r="E1164">
            <v>397.6</v>
          </cell>
        </row>
        <row r="1165">
          <cell r="B1165" t="str">
            <v>C1142</v>
          </cell>
          <cell r="C1165" t="str">
            <v>DIVISÓRIA PRÉ-MOLDADA EM CONCRETO ESP.=5cm</v>
          </cell>
          <cell r="D1165" t="str">
            <v>M2</v>
          </cell>
          <cell r="E1165">
            <v>97.79</v>
          </cell>
        </row>
        <row r="1166">
          <cell r="B1166" t="str">
            <v>C4486</v>
          </cell>
          <cell r="C1166" t="str">
            <v>DIVISÓRIA PAINEL CELULAR, MONTANTE/RODAPÉ SIMPLES, PERFIL EM AÇO - FORNECIMENTO E MONTAGEM</v>
          </cell>
          <cell r="D1166" t="str">
            <v>M2</v>
          </cell>
          <cell r="E1166">
            <v>75</v>
          </cell>
        </row>
        <row r="1167">
          <cell r="B1167">
            <v>0</v>
          </cell>
          <cell r="C1167">
            <v>0</v>
          </cell>
          <cell r="D1167">
            <v>0</v>
          </cell>
          <cell r="E1167">
            <v>0</v>
          </cell>
        </row>
        <row r="1168">
          <cell r="B1168" t="str">
            <v>C4488</v>
          </cell>
          <cell r="C1168" t="str">
            <v>DIVISÓRIA PAINEL CELULAR, MONTANTE/RODAPÉ SIMPLES, PERFIL EM ALUMÍNIO - FORNECIMENTO E MONTAGEM</v>
          </cell>
          <cell r="D1168" t="str">
            <v>M2</v>
          </cell>
          <cell r="E1168">
            <v>81</v>
          </cell>
        </row>
        <row r="1169">
          <cell r="B1169">
            <v>0</v>
          </cell>
          <cell r="C1169">
            <v>0</v>
          </cell>
          <cell r="D1169">
            <v>0</v>
          </cell>
          <cell r="E1169">
            <v>0</v>
          </cell>
        </row>
        <row r="1170">
          <cell r="B1170" t="str">
            <v>C4487</v>
          </cell>
          <cell r="C1170" t="str">
            <v>DIVISÓRIA PAINEL CELULAR, MONTANTE/RODAPÉ DUPLO, PERFIL EM AÇO - FORNECIMENTO E MONTAGEM</v>
          </cell>
          <cell r="D1170" t="str">
            <v>M2</v>
          </cell>
          <cell r="E1170">
            <v>88.14</v>
          </cell>
        </row>
        <row r="1171">
          <cell r="B1171">
            <v>0</v>
          </cell>
          <cell r="C1171">
            <v>0</v>
          </cell>
          <cell r="D1171">
            <v>0</v>
          </cell>
          <cell r="E1171">
            <v>0</v>
          </cell>
        </row>
        <row r="1172">
          <cell r="B1172" t="str">
            <v>C4489</v>
          </cell>
          <cell r="C1172" t="str">
            <v>DIVISÓRIA PAINEL CELULAR, MONTANTE/RODAPÉ DUPLO, PERFIL EM ALUMÍNIO - FORNECIMENTO E MONTAGEM</v>
          </cell>
          <cell r="D1172" t="str">
            <v>M2</v>
          </cell>
          <cell r="E1172">
            <v>98</v>
          </cell>
        </row>
        <row r="1173">
          <cell r="B1173">
            <v>0</v>
          </cell>
          <cell r="C1173">
            <v>0</v>
          </cell>
          <cell r="D1173">
            <v>0</v>
          </cell>
          <cell r="E1173">
            <v>0</v>
          </cell>
        </row>
        <row r="1174">
          <cell r="B1174" t="str">
            <v>C4497</v>
          </cell>
          <cell r="C1174" t="str">
            <v>DIVISÓRIA PAINEL FIBRAROC, MONTANTE/RODAPÉ SIMPLES, PERFIL EM AÇO - FORNECIMENTO E MONTAGEM</v>
          </cell>
          <cell r="D1174" t="str">
            <v>M2</v>
          </cell>
          <cell r="E1174">
            <v>137.22999999999999</v>
          </cell>
        </row>
        <row r="1175">
          <cell r="B1175">
            <v>0</v>
          </cell>
          <cell r="C1175">
            <v>0</v>
          </cell>
          <cell r="D1175">
            <v>0</v>
          </cell>
          <cell r="E1175">
            <v>0</v>
          </cell>
        </row>
        <row r="1176">
          <cell r="B1176" t="str">
            <v>C4498</v>
          </cell>
          <cell r="C1176" t="str">
            <v>DIVISÓRIA PAINEL FIBRAROC, MONTANTE/RODAPÉ SIMPLES, PERFIL EM ALUMÍNIO - FORNECIMENTO E MONTAGEM</v>
          </cell>
          <cell r="D1176" t="str">
            <v>M2</v>
          </cell>
          <cell r="E1176">
            <v>154.19999999999999</v>
          </cell>
        </row>
        <row r="1177">
          <cell r="B1177">
            <v>0</v>
          </cell>
          <cell r="C1177">
            <v>0</v>
          </cell>
          <cell r="D1177">
            <v>0</v>
          </cell>
          <cell r="E1177">
            <v>0</v>
          </cell>
        </row>
        <row r="1178">
          <cell r="B1178" t="str">
            <v>C4499</v>
          </cell>
          <cell r="C1178" t="str">
            <v>DIVISÓRIA PAINEL FIBRAROC, MONTANTE/RODAPÉ DUPLO, PERFIL EM AÇO - FORNECIMENTO E MONTAGEM</v>
          </cell>
          <cell r="D1178" t="str">
            <v>M2</v>
          </cell>
          <cell r="E1178">
            <v>141</v>
          </cell>
        </row>
        <row r="1179">
          <cell r="B1179">
            <v>0</v>
          </cell>
          <cell r="C1179">
            <v>0</v>
          </cell>
          <cell r="D1179">
            <v>0</v>
          </cell>
          <cell r="E1179">
            <v>0</v>
          </cell>
        </row>
        <row r="1180">
          <cell r="B1180" t="str">
            <v>C4500</v>
          </cell>
          <cell r="C1180" t="str">
            <v>DIVISÓRIA PAINEL FIBRAROC, MONTANTE/RODAPÉ DUPLO, PERFIL EM ALUMÍNIO - FORNECIMENTO E MONTAGEM</v>
          </cell>
          <cell r="D1180" t="str">
            <v>M2</v>
          </cell>
          <cell r="E1180">
            <v>207.03</v>
          </cell>
        </row>
        <row r="1181">
          <cell r="B1181">
            <v>0</v>
          </cell>
          <cell r="C1181">
            <v>0</v>
          </cell>
          <cell r="D1181">
            <v>0</v>
          </cell>
          <cell r="E1181">
            <v>0</v>
          </cell>
        </row>
        <row r="1182">
          <cell r="B1182" t="str">
            <v>C4493</v>
          </cell>
          <cell r="C1182" t="str">
            <v>DIVISÓRIA PAINEL PVC, MONTANTE/RODAPÉ SIMPLES, PERFIL EM AÇO - FORNECIMENTO E MONTAGEM</v>
          </cell>
          <cell r="D1182" t="str">
            <v>M2</v>
          </cell>
          <cell r="E1182">
            <v>128.19999999999999</v>
          </cell>
        </row>
        <row r="1183">
          <cell r="B1183">
            <v>0</v>
          </cell>
          <cell r="C1183">
            <v>0</v>
          </cell>
          <cell r="D1183">
            <v>0</v>
          </cell>
          <cell r="E1183">
            <v>0</v>
          </cell>
        </row>
        <row r="1184">
          <cell r="B1184" t="str">
            <v>C4494</v>
          </cell>
          <cell r="C1184" t="str">
            <v>DIVISÓRIA PAINEL PVC, MONTANTE/RODAPÉ SIMPLES, PERFIL EM ALUMÍNIO - FORNECIMENTO E MONTAGEM</v>
          </cell>
          <cell r="D1184" t="str">
            <v>M2</v>
          </cell>
          <cell r="E1184">
            <v>155.9</v>
          </cell>
        </row>
        <row r="1185">
          <cell r="B1185">
            <v>0</v>
          </cell>
          <cell r="C1185">
            <v>0</v>
          </cell>
          <cell r="D1185">
            <v>0</v>
          </cell>
          <cell r="E1185">
            <v>0</v>
          </cell>
        </row>
        <row r="1186">
          <cell r="B1186" t="str">
            <v>C4502</v>
          </cell>
          <cell r="C1186" t="str">
            <v>REMANEJAMENTO DE DIVISÓRIA - DESMONTAGEM E REMONTAGEM</v>
          </cell>
          <cell r="D1186" t="str">
            <v>M2</v>
          </cell>
          <cell r="E1186">
            <v>15.41</v>
          </cell>
        </row>
        <row r="1187">
          <cell r="B1187" t="str">
            <v>C4490</v>
          </cell>
          <cell r="C1187" t="str">
            <v>VÃO DE PORTA - PORTA COMPLETA C/ FECHADURA TIPO CILINDRO, P/ DIVISÓRIAS EM GERAL (SEM REQUADRO) - FORNECIMENTO E MONTAGEM</v>
          </cell>
          <cell r="D1187" t="str">
            <v>UN</v>
          </cell>
          <cell r="E1187">
            <v>193.03</v>
          </cell>
        </row>
        <row r="1188">
          <cell r="B1188">
            <v>0</v>
          </cell>
          <cell r="C1188">
            <v>0</v>
          </cell>
          <cell r="D1188">
            <v>0</v>
          </cell>
          <cell r="E1188">
            <v>0</v>
          </cell>
        </row>
        <row r="1189">
          <cell r="B1189" t="str">
            <v>C4491</v>
          </cell>
          <cell r="C1189" t="str">
            <v>VÃO DE PORTA - PORTA COMPLETA C/ FECHADURA TIPO CILINDRO, P/ DIVISÓRIAS EM GERAL (COM REQUADRO EM ALUMÍNIO) - FORNECIMENTO E MONTAGEM</v>
          </cell>
          <cell r="D1189" t="str">
            <v>UN</v>
          </cell>
          <cell r="E1189">
            <v>207.56</v>
          </cell>
        </row>
        <row r="1190">
          <cell r="B1190">
            <v>0</v>
          </cell>
          <cell r="C1190">
            <v>0</v>
          </cell>
          <cell r="D1190">
            <v>0</v>
          </cell>
          <cell r="E1190">
            <v>0</v>
          </cell>
        </row>
        <row r="1191">
          <cell r="B1191" t="str">
            <v>C4492</v>
          </cell>
          <cell r="C1191" t="str">
            <v>VIDRO TRANSPARENTE LISO 4mm, P/ DIVISÓRIAS EM GERAL FORNECIMENTO E MONTAGEM</v>
          </cell>
          <cell r="D1191" t="str">
            <v>M2</v>
          </cell>
          <cell r="E1191">
            <v>103.66</v>
          </cell>
        </row>
        <row r="1192">
          <cell r="B1192">
            <v>0</v>
          </cell>
          <cell r="C1192">
            <v>0</v>
          </cell>
          <cell r="D1192">
            <v>0</v>
          </cell>
          <cell r="E1192">
            <v>0</v>
          </cell>
        </row>
        <row r="1193">
          <cell r="B1193" t="str">
            <v>ELEMENTOS VAZADOS</v>
          </cell>
          <cell r="C1193">
            <v>0</v>
          </cell>
          <cell r="D1193">
            <v>0</v>
          </cell>
          <cell r="E1193">
            <v>2102.71</v>
          </cell>
        </row>
        <row r="1194">
          <cell r="B1194" t="str">
            <v>C1177</v>
          </cell>
          <cell r="C1194" t="str">
            <v>ALVENARIA DE BLOCOS DE VIDRO (20x20x10)cm</v>
          </cell>
          <cell r="D1194" t="str">
            <v>M2</v>
          </cell>
          <cell r="E1194">
            <v>505.09</v>
          </cell>
        </row>
        <row r="1195">
          <cell r="B1195" t="str">
            <v>C1174</v>
          </cell>
          <cell r="C1195" t="str">
            <v>ALVENARIA DE ELEMENTO VAZADO CERÂMICO (20X20X10cm) C/ARG. CIMENTO E AREIA TRAÇO 1:3</v>
          </cell>
          <cell r="D1195" t="str">
            <v>M2</v>
          </cell>
          <cell r="E1195">
            <v>116.57</v>
          </cell>
        </row>
        <row r="1196">
          <cell r="B1196">
            <v>0</v>
          </cell>
          <cell r="C1196">
            <v>0</v>
          </cell>
          <cell r="D1196">
            <v>0</v>
          </cell>
          <cell r="E1196">
            <v>0</v>
          </cell>
        </row>
        <row r="1197">
          <cell r="B1197" t="str">
            <v>C1175</v>
          </cell>
          <cell r="C1197" t="str">
            <v>ALVENARIA DE ELEMENTO VAZADO DE CONCRETO (20X10X6cm) C/ARG. CIMENTO E AREIA TRAÇO 1:3 ANTI-CHUVA</v>
          </cell>
          <cell r="D1197" t="str">
            <v>M2</v>
          </cell>
          <cell r="E1197">
            <v>200.24</v>
          </cell>
        </row>
        <row r="1198">
          <cell r="B1198">
            <v>0</v>
          </cell>
          <cell r="C1198">
            <v>0</v>
          </cell>
          <cell r="D1198">
            <v>0</v>
          </cell>
          <cell r="E1198">
            <v>0</v>
          </cell>
        </row>
        <row r="1199">
          <cell r="B1199" t="str">
            <v>C1176</v>
          </cell>
          <cell r="C1199" t="str">
            <v>ALVENARIA DE ELEMENTO VAZADO DE CONCRETO (20X20X20cm) C/ARG. CIMENTO E AREIA TRAÇO 1:3</v>
          </cell>
          <cell r="D1199" t="str">
            <v>M2</v>
          </cell>
          <cell r="E1199">
            <v>160.04</v>
          </cell>
        </row>
        <row r="1200">
          <cell r="B1200">
            <v>0</v>
          </cell>
          <cell r="C1200">
            <v>0</v>
          </cell>
          <cell r="D1200">
            <v>0</v>
          </cell>
          <cell r="E1200">
            <v>0</v>
          </cell>
        </row>
        <row r="1201">
          <cell r="B1201" t="str">
            <v>C0051</v>
          </cell>
          <cell r="C1201" t="str">
            <v>ALVENARIA DE ELEMENTO VAZADO DE CONCRETO (32X12X6cm) C/ARG. CIMENTO E AREIA TRAÇO 1:3 TIPO PESTANA</v>
          </cell>
          <cell r="D1201" t="str">
            <v>M2</v>
          </cell>
          <cell r="E1201">
            <v>83.04</v>
          </cell>
        </row>
        <row r="1202">
          <cell r="B1202">
            <v>0</v>
          </cell>
          <cell r="C1202">
            <v>0</v>
          </cell>
          <cell r="D1202">
            <v>0</v>
          </cell>
          <cell r="E1202">
            <v>0</v>
          </cell>
        </row>
        <row r="1203">
          <cell r="B1203" t="str">
            <v>C0052</v>
          </cell>
          <cell r="C1203" t="str">
            <v>ALVENARIA DE ELEMENTO VAZADO DE CONCRETO (50X50X6cm) C/ARG. CIMENTO E AREIA TRAÇO 1:3 ANTI-CHUVA</v>
          </cell>
          <cell r="D1203" t="str">
            <v>M2</v>
          </cell>
          <cell r="E1203">
            <v>40.69</v>
          </cell>
        </row>
        <row r="1204">
          <cell r="B1204">
            <v>0</v>
          </cell>
          <cell r="C1204">
            <v>0</v>
          </cell>
          <cell r="D1204">
            <v>0</v>
          </cell>
          <cell r="E1204">
            <v>0</v>
          </cell>
        </row>
        <row r="1205">
          <cell r="B1205" t="str">
            <v>C0804</v>
          </cell>
          <cell r="C1205" t="str">
            <v>COBOGÓ ANTI-CHUVA (50x40)cm C/ARG. CIMENTO E AREIA TRAÇO 1:3</v>
          </cell>
          <cell r="D1205" t="str">
            <v>M2</v>
          </cell>
          <cell r="E1205">
            <v>59.1</v>
          </cell>
        </row>
        <row r="1206">
          <cell r="B1206" t="str">
            <v>C0805</v>
          </cell>
          <cell r="C1206" t="str">
            <v>COBOGÓ DE CIMENTO TIPO DIAMANTE</v>
          </cell>
          <cell r="D1206" t="str">
            <v>M2</v>
          </cell>
          <cell r="E1206">
            <v>89.34</v>
          </cell>
        </row>
        <row r="1207">
          <cell r="B1207" t="str">
            <v>C0806</v>
          </cell>
          <cell r="C1207" t="str">
            <v>COBOGÓ DE CIMENTO TIPO VENEZIANO (50X50X6)cm C/ARG. CIMENTO E AREIA TRAÇO 1:3</v>
          </cell>
          <cell r="D1207" t="str">
            <v>M2</v>
          </cell>
          <cell r="E1207">
            <v>45.64</v>
          </cell>
        </row>
        <row r="1208">
          <cell r="B1208">
            <v>0</v>
          </cell>
          <cell r="C1208">
            <v>0</v>
          </cell>
          <cell r="D1208">
            <v>0</v>
          </cell>
          <cell r="E1208">
            <v>0</v>
          </cell>
        </row>
        <row r="1209">
          <cell r="B1209" t="str">
            <v>C4525</v>
          </cell>
          <cell r="C1209" t="str">
            <v>COBOGÓ DE VIDRO (20x10x18)cm</v>
          </cell>
          <cell r="D1209" t="str">
            <v>M2</v>
          </cell>
          <cell r="E1209">
            <v>755.03</v>
          </cell>
        </row>
        <row r="1210">
          <cell r="B1210" t="str">
            <v>C3534</v>
          </cell>
          <cell r="C1210" t="str">
            <v>MUTIRÃO MISTO - COBOGÓ ANTI-CHUVA (50X40)cm</v>
          </cell>
          <cell r="D1210" t="str">
            <v>M2</v>
          </cell>
          <cell r="E1210">
            <v>47.95</v>
          </cell>
        </row>
        <row r="1211">
          <cell r="B1211" t="str">
            <v>VERGAS E CHAPIM</v>
          </cell>
          <cell r="C1211">
            <v>0</v>
          </cell>
          <cell r="D1211">
            <v>0</v>
          </cell>
          <cell r="E1211">
            <v>2194.71</v>
          </cell>
        </row>
        <row r="1212">
          <cell r="B1212" t="str">
            <v>C3521</v>
          </cell>
          <cell r="C1212" t="str">
            <v>CHAPIM EM GRANITO VERDE MERUOCA</v>
          </cell>
          <cell r="D1212" t="str">
            <v>M2</v>
          </cell>
          <cell r="E1212">
            <v>306.63</v>
          </cell>
        </row>
        <row r="1213">
          <cell r="B1213" t="str">
            <v>C0773</v>
          </cell>
          <cell r="C1213" t="str">
            <v>CHAPIM PRÉ-MOLDADO DE CONCRETO</v>
          </cell>
          <cell r="D1213" t="str">
            <v>M2</v>
          </cell>
          <cell r="E1213">
            <v>71.2</v>
          </cell>
        </row>
        <row r="1214">
          <cell r="B1214" t="str">
            <v>C3532</v>
          </cell>
          <cell r="C1214" t="str">
            <v>MUTIRÃO MISTO - VERGA RETA DE CONCRETO ARMADO</v>
          </cell>
          <cell r="D1214" t="str">
            <v>M3</v>
          </cell>
          <cell r="E1214">
            <v>762.68</v>
          </cell>
        </row>
        <row r="1215">
          <cell r="B1215" t="str">
            <v>C2665</v>
          </cell>
          <cell r="C1215" t="str">
            <v>VERGA EM ARCO DE CONCRETO ARMADO</v>
          </cell>
          <cell r="D1215" t="str">
            <v>M</v>
          </cell>
          <cell r="E1215">
            <v>53.19</v>
          </cell>
        </row>
        <row r="1216">
          <cell r="B1216" t="str">
            <v>C2666</v>
          </cell>
          <cell r="C1216" t="str">
            <v>VERGA RETA DE CONCRETO ARMADO</v>
          </cell>
          <cell r="D1216" t="str">
            <v>M3</v>
          </cell>
          <cell r="E1216">
            <v>1001</v>
          </cell>
        </row>
        <row r="1217">
          <cell r="B1217" t="str">
            <v>OUTROS ELEMENTOS</v>
          </cell>
          <cell r="C1217">
            <v>0</v>
          </cell>
          <cell r="D1217">
            <v>0</v>
          </cell>
          <cell r="E1217">
            <v>4251.76</v>
          </cell>
        </row>
        <row r="1218">
          <cell r="B1218" t="str">
            <v>C0383</v>
          </cell>
          <cell r="C1218" t="str">
            <v>BATE-MACAS EM AÇO INOXIDÁVEL CONTRA IMPACTO EM PAREDE</v>
          </cell>
          <cell r="D1218" t="str">
            <v>M</v>
          </cell>
          <cell r="E1218">
            <v>277.52999999999997</v>
          </cell>
        </row>
        <row r="1219">
          <cell r="B1219" t="str">
            <v>C0384</v>
          </cell>
          <cell r="C1219" t="str">
            <v>BATE-MACAS EM MADEIRA BOLEADA</v>
          </cell>
          <cell r="D1219" t="str">
            <v>M</v>
          </cell>
          <cell r="E1219">
            <v>93.83</v>
          </cell>
        </row>
        <row r="1220">
          <cell r="B1220" t="str">
            <v>C4501</v>
          </cell>
          <cell r="C1220" t="str">
            <v>FACHADA DE VIDRO TEMPERADO DE 10mm FIXADO COM SPIDER GLASS</v>
          </cell>
          <cell r="D1220" t="str">
            <v>M2</v>
          </cell>
          <cell r="E1220">
            <v>549.98</v>
          </cell>
        </row>
        <row r="1221">
          <cell r="B1221" t="str">
            <v>C4444</v>
          </cell>
          <cell r="C1221" t="str">
            <v>FACHADA METÁLICA PADRÃO PARA DELEGACIAS</v>
          </cell>
          <cell r="D1221" t="str">
            <v>M2</v>
          </cell>
          <cell r="E1221">
            <v>340.33</v>
          </cell>
        </row>
        <row r="1222">
          <cell r="B1222" t="str">
            <v>C1391</v>
          </cell>
          <cell r="C1222" t="str">
            <v>FLANELÓGRAFO EM MONTANTE DE MADEIRA</v>
          </cell>
          <cell r="D1222" t="str">
            <v>M2</v>
          </cell>
          <cell r="E1222">
            <v>205.01</v>
          </cell>
        </row>
        <row r="1223">
          <cell r="B1223" t="str">
            <v>C1791</v>
          </cell>
          <cell r="C1223" t="str">
            <v>MESA EM ALVENARIA, TAMPO CONCRETO PRÉ-MOLDADO, ACABADA</v>
          </cell>
          <cell r="D1223" t="str">
            <v>M2</v>
          </cell>
          <cell r="E1223">
            <v>207.75</v>
          </cell>
        </row>
        <row r="1224">
          <cell r="B1224" t="str">
            <v>C1836</v>
          </cell>
          <cell r="C1224" t="str">
            <v>PAINEL ESTRUTURADO AÇO INOX, ESCOVADO CHAPA 20</v>
          </cell>
          <cell r="D1224" t="str">
            <v>M2</v>
          </cell>
          <cell r="E1224">
            <v>463.63</v>
          </cell>
        </row>
        <row r="1225">
          <cell r="B1225" t="str">
            <v>C1837</v>
          </cell>
          <cell r="C1225" t="str">
            <v>PAINEL INFORMATIVO DUPLO C/PORTA DE CORRER EM VIDRO</v>
          </cell>
          <cell r="D1225" t="str">
            <v>M2</v>
          </cell>
          <cell r="E1225">
            <v>584.03</v>
          </cell>
        </row>
        <row r="1226">
          <cell r="B1226" t="str">
            <v>C1897</v>
          </cell>
          <cell r="C1226" t="str">
            <v>PEÇA DE MADEIRA BOLEADA NAS QUINAS FIXADAS EM PAREDES</v>
          </cell>
          <cell r="D1226" t="str">
            <v>M</v>
          </cell>
          <cell r="E1226">
            <v>32.9</v>
          </cell>
        </row>
        <row r="1227">
          <cell r="B1227" t="str">
            <v>C0032</v>
          </cell>
          <cell r="C1227" t="str">
            <v>PORTA EM PVC P/DIVISÓRIA (0,80X2,10)M COMPLETA - FORNECIMENTO E MONTAGEM</v>
          </cell>
          <cell r="D1227" t="str">
            <v>UN</v>
          </cell>
          <cell r="E1227">
            <v>372</v>
          </cell>
        </row>
        <row r="1228">
          <cell r="B1228" t="str">
            <v>C4756</v>
          </cell>
          <cell r="C1228" t="str">
            <v xml:space="preserve">PRATELEIRA DE GRANITO CINZA ESP.=2CM                                    
</v>
          </cell>
          <cell r="D1228" t="str">
            <v>M2</v>
          </cell>
          <cell r="E1228">
            <v>158.12</v>
          </cell>
        </row>
        <row r="1229">
          <cell r="B1229">
            <v>0</v>
          </cell>
          <cell r="C1229">
            <v>0</v>
          </cell>
          <cell r="D1229">
            <v>0</v>
          </cell>
          <cell r="E1229">
            <v>0</v>
          </cell>
        </row>
        <row r="1230">
          <cell r="B1230" t="str">
            <v>C2910</v>
          </cell>
          <cell r="C1230" t="str">
            <v>PRATELEIRA DE MADEIRA DE LEI PLAINADA</v>
          </cell>
          <cell r="D1230" t="str">
            <v>M2</v>
          </cell>
          <cell r="E1230">
            <v>108.13</v>
          </cell>
        </row>
        <row r="1231">
          <cell r="B1231" t="str">
            <v>C2023</v>
          </cell>
          <cell r="C1231" t="str">
            <v>PRATELEIRA DE MÁRMORE NATURAL POLIDA DE 1 FACE</v>
          </cell>
          <cell r="D1231" t="str">
            <v>M2</v>
          </cell>
          <cell r="E1231">
            <v>177.2</v>
          </cell>
        </row>
        <row r="1232">
          <cell r="B1232" t="str">
            <v>C2024</v>
          </cell>
          <cell r="C1232" t="str">
            <v>PRATELEIRA DE MÁRMORE NATURAL POLIDA DE 2 FACES</v>
          </cell>
          <cell r="D1232" t="str">
            <v>M2</v>
          </cell>
          <cell r="E1232">
            <v>195.25</v>
          </cell>
        </row>
        <row r="1233">
          <cell r="B1233" t="str">
            <v>C2021</v>
          </cell>
          <cell r="C1233" t="str">
            <v>PRATELEIRA DE MARMORITE NATURAL POLIDA DE 1 FACE</v>
          </cell>
          <cell r="D1233" t="str">
            <v>M2</v>
          </cell>
          <cell r="E1233">
            <v>99.96</v>
          </cell>
        </row>
        <row r="1234">
          <cell r="B1234" t="str">
            <v>C2022</v>
          </cell>
          <cell r="C1234" t="str">
            <v>PRATELEIRA DE MARMORITE NATURAL POLIDA DE 2 FACES</v>
          </cell>
          <cell r="D1234" t="str">
            <v>M2</v>
          </cell>
          <cell r="E1234">
            <v>117.89</v>
          </cell>
        </row>
        <row r="1235">
          <cell r="B1235" t="str">
            <v>C4757</v>
          </cell>
          <cell r="C1235" t="str">
            <v xml:space="preserve">PRATELEIRA PRÉ-MOLDADA "IN LOCO" DE CONCRETO ESP.=5,0CM                                
</v>
          </cell>
          <cell r="D1235" t="str">
            <v>M2</v>
          </cell>
          <cell r="E1235">
            <v>259.89</v>
          </cell>
        </row>
        <row r="1236">
          <cell r="B1236">
            <v>0</v>
          </cell>
          <cell r="C1236">
            <v>0</v>
          </cell>
          <cell r="D1236">
            <v>0</v>
          </cell>
          <cell r="E1236">
            <v>0</v>
          </cell>
        </row>
        <row r="1237">
          <cell r="B1237" t="str">
            <v>C3674</v>
          </cell>
          <cell r="C1237" t="str">
            <v>SUPORTE EM BARRA CHATA DE FERRO ENGASTADO NA PAREDE P/BANCADAS E/OU PRATELEIRAS</v>
          </cell>
          <cell r="D1237" t="str">
            <v>UN</v>
          </cell>
          <cell r="E1237">
            <v>8.36</v>
          </cell>
        </row>
        <row r="1238">
          <cell r="B1238">
            <v>0</v>
          </cell>
          <cell r="C1238">
            <v>0</v>
          </cell>
          <cell r="D1238">
            <v>0</v>
          </cell>
          <cell r="E1238">
            <v>0</v>
          </cell>
        </row>
        <row r="1239">
          <cell r="B1239" t="str">
            <v>ESQUADRIAS E FERRAGENS</v>
          </cell>
          <cell r="C1239">
            <v>0</v>
          </cell>
          <cell r="D1239">
            <v>0</v>
          </cell>
          <cell r="E1239">
            <v>54248.86</v>
          </cell>
        </row>
        <row r="1240">
          <cell r="B1240" t="str">
            <v>ESQUADRIAS DE MADEIRA</v>
          </cell>
          <cell r="C1240">
            <v>0</v>
          </cell>
          <cell r="D1240">
            <v>0</v>
          </cell>
          <cell r="E1240">
            <v>23787.67</v>
          </cell>
        </row>
        <row r="1241">
          <cell r="B1241" t="str">
            <v>C0363</v>
          </cell>
          <cell r="C1241" t="str">
            <v>BANDEIROLA EM MADEIRA</v>
          </cell>
          <cell r="D1241" t="str">
            <v>M2</v>
          </cell>
          <cell r="E1241">
            <v>156.21</v>
          </cell>
        </row>
        <row r="1242">
          <cell r="B1242" t="str">
            <v>C1284</v>
          </cell>
          <cell r="C1242" t="str">
            <v>ESQUADRIAS DE MADEIRA E VIDRO</v>
          </cell>
          <cell r="D1242" t="str">
            <v>M2</v>
          </cell>
          <cell r="E1242">
            <v>307.95999999999998</v>
          </cell>
        </row>
        <row r="1243">
          <cell r="B1243" t="str">
            <v>C3544</v>
          </cell>
          <cell r="C1243" t="str">
            <v>JANELA TIPO FICHA (1.40X1.10)m - MADEIRA MISTA - COMPLETA - PADRÃO POPULAR</v>
          </cell>
          <cell r="D1243" t="str">
            <v>UN</v>
          </cell>
          <cell r="E1243">
            <v>246.21</v>
          </cell>
        </row>
        <row r="1244">
          <cell r="B1244" t="str">
            <v>C1519</v>
          </cell>
          <cell r="C1244" t="str">
            <v>JANELA VENEZIANA MÓVEL (S/ACESSÓRIOS)</v>
          </cell>
          <cell r="D1244" t="str">
            <v>M2</v>
          </cell>
          <cell r="E1244">
            <v>221.04</v>
          </cell>
        </row>
        <row r="1245">
          <cell r="B1245" t="str">
            <v>C3543</v>
          </cell>
          <cell r="C1245" t="str">
            <v>MUTIRÃO MISTO - JANELA TIPO FICHA (1.40X1.10)m - MADEIRA MISTA - COMPLETA</v>
          </cell>
          <cell r="D1245" t="str">
            <v>UN</v>
          </cell>
          <cell r="E1245">
            <v>194.16</v>
          </cell>
        </row>
        <row r="1246">
          <cell r="B1246" t="str">
            <v>C3541</v>
          </cell>
          <cell r="C1246" t="str">
            <v>MUTIRÃO MISTO - PORTA TIPO FICHA (0.60X2.10)m - MADEIRA MISTA - COMPLETA</v>
          </cell>
          <cell r="D1246" t="str">
            <v>UN</v>
          </cell>
          <cell r="E1246">
            <v>227.69</v>
          </cell>
        </row>
        <row r="1247">
          <cell r="B1247" t="str">
            <v>C3537</v>
          </cell>
          <cell r="C1247" t="str">
            <v>MUTIRÃO MISTO - PORTA TIPO FICHA (0.80X2.10)m - ROLADA MADEIRA MISTA - COMPLETA C/FECHADURA</v>
          </cell>
          <cell r="D1247" t="str">
            <v>UN</v>
          </cell>
          <cell r="E1247">
            <v>275.69</v>
          </cell>
        </row>
        <row r="1248">
          <cell r="B1248">
            <v>0</v>
          </cell>
          <cell r="C1248">
            <v>0</v>
          </cell>
          <cell r="D1248">
            <v>0</v>
          </cell>
          <cell r="E1248">
            <v>0</v>
          </cell>
        </row>
        <row r="1249">
          <cell r="B1249" t="str">
            <v>C3539</v>
          </cell>
          <cell r="C1249" t="str">
            <v>MUTIRÃO MISTO - PORTA TIPO FICHA (0.80X2.10)m - ROLADA MADEIRA MISTA - COMPLETA S/FECHADURA</v>
          </cell>
          <cell r="D1249" t="str">
            <v>UN</v>
          </cell>
          <cell r="E1249">
            <v>240.69</v>
          </cell>
        </row>
        <row r="1250">
          <cell r="B1250">
            <v>0</v>
          </cell>
          <cell r="C1250">
            <v>0</v>
          </cell>
          <cell r="D1250">
            <v>0</v>
          </cell>
          <cell r="E1250">
            <v>0</v>
          </cell>
        </row>
        <row r="1251">
          <cell r="B1251" t="str">
            <v>C1959</v>
          </cell>
          <cell r="C1251" t="str">
            <v>PORTA COMPENSADO P/ARMÁRIO EMBUTIDO C/BATENTE DE (7X1.5)cm</v>
          </cell>
          <cell r="D1251" t="str">
            <v>M2</v>
          </cell>
          <cell r="E1251">
            <v>109.49</v>
          </cell>
        </row>
        <row r="1252">
          <cell r="B1252" t="str">
            <v>C1960</v>
          </cell>
          <cell r="C1252" t="str">
            <v>PORTA COMPENSADO P/ARMÁRIO SOB PIA</v>
          </cell>
          <cell r="D1252" t="str">
            <v>M2</v>
          </cell>
          <cell r="E1252">
            <v>113.81</v>
          </cell>
        </row>
        <row r="1253">
          <cell r="B1253" t="str">
            <v>C1962</v>
          </cell>
          <cell r="C1253" t="str">
            <v>PORTA COMPLETA, BLINDOR/CHUMBO (0,60X2.1O)m (S/ACESSÓRIOS)</v>
          </cell>
          <cell r="D1253" t="str">
            <v>UN</v>
          </cell>
          <cell r="E1253">
            <v>1463.16</v>
          </cell>
        </row>
        <row r="1254">
          <cell r="B1254" t="str">
            <v>C1963</v>
          </cell>
          <cell r="C1254" t="str">
            <v>PORTA COMPLETA, BLINDOR/CHUMBO (0,80X2,10)m  (S/ACESSÓRIOS)</v>
          </cell>
          <cell r="D1254" t="str">
            <v>UN</v>
          </cell>
          <cell r="E1254">
            <v>1920.96</v>
          </cell>
        </row>
        <row r="1255">
          <cell r="B1255" t="str">
            <v>C1961</v>
          </cell>
          <cell r="C1255" t="str">
            <v>PORTA COMPLETA, BLINDOR/CHUMBO (1,20X2,10)m (S/ACESSÓRIOS)</v>
          </cell>
          <cell r="D1255" t="str">
            <v>UN</v>
          </cell>
          <cell r="E1255">
            <v>2836.56</v>
          </cell>
        </row>
        <row r="1256">
          <cell r="B1256" t="str">
            <v>C1977</v>
          </cell>
          <cell r="C1256" t="str">
            <v>PORTA EXTERNA DE CEDRO LISA COMPLETA UMA FOLHA (0.80X 2.10)m</v>
          </cell>
          <cell r="D1256" t="str">
            <v>UN</v>
          </cell>
          <cell r="E1256">
            <v>474.27</v>
          </cell>
        </row>
        <row r="1257">
          <cell r="B1257" t="str">
            <v>C1978</v>
          </cell>
          <cell r="C1257" t="str">
            <v>PORTA EXTERNA DE CEDRO LISA COMPLETA UMA FOLHA (0.90X2.10)m</v>
          </cell>
          <cell r="D1257" t="str">
            <v>UN</v>
          </cell>
          <cell r="E1257">
            <v>493.27</v>
          </cell>
        </row>
        <row r="1258">
          <cell r="B1258" t="str">
            <v>C1979</v>
          </cell>
          <cell r="C1258" t="str">
            <v>PORTA EXTERNA DE CEDRO LISA COMPLETA UMA FOLHA (1.00X2.10)m</v>
          </cell>
          <cell r="D1258" t="str">
            <v>UN</v>
          </cell>
          <cell r="E1258">
            <v>513.27</v>
          </cell>
        </row>
        <row r="1259">
          <cell r="B1259" t="str">
            <v>C1985</v>
          </cell>
          <cell r="C1259" t="str">
            <v>PORTA INTERNA DE CEDRO LISA COMPLETA UMA FOLHA (0.60X 2.10)m</v>
          </cell>
          <cell r="D1259" t="str">
            <v>UN</v>
          </cell>
          <cell r="E1259">
            <v>442.9</v>
          </cell>
        </row>
        <row r="1260">
          <cell r="B1260" t="str">
            <v>C1986</v>
          </cell>
          <cell r="C1260" t="str">
            <v>PORTA INTERNA DE CEDRO LISA COMPLETA UMA FOLHA (0.70X 2.10)m</v>
          </cell>
          <cell r="D1260" t="str">
            <v>UN</v>
          </cell>
          <cell r="E1260">
            <v>462.9</v>
          </cell>
        </row>
        <row r="1261">
          <cell r="B1261" t="str">
            <v>C1987</v>
          </cell>
          <cell r="C1261" t="str">
            <v>PORTA INTERNA DE CEDRO LISA COMPLETA UMA FOLHA (0.80X 2.10)m</v>
          </cell>
          <cell r="D1261" t="str">
            <v>UN</v>
          </cell>
          <cell r="E1261">
            <v>482.9</v>
          </cell>
        </row>
        <row r="1262">
          <cell r="B1262" t="str">
            <v>C1988</v>
          </cell>
          <cell r="C1262" t="str">
            <v>PORTA INTERNA DE CEDRO LISA COMPLETA UMA FOLHA (0.90X 2.10)m</v>
          </cell>
          <cell r="D1262" t="str">
            <v>UN</v>
          </cell>
          <cell r="E1262">
            <v>501.9</v>
          </cell>
        </row>
        <row r="1263">
          <cell r="B1263" t="str">
            <v>C1989</v>
          </cell>
          <cell r="C1263" t="str">
            <v>PORTA INTERNA DE CEDRO LISA COMPLETA UMA FOLHA (1.00X 2.10)m</v>
          </cell>
          <cell r="D1263" t="str">
            <v>UN</v>
          </cell>
          <cell r="E1263">
            <v>521.9</v>
          </cell>
        </row>
        <row r="1264">
          <cell r="B1264" t="str">
            <v>C1974</v>
          </cell>
          <cell r="C1264" t="str">
            <v>PORTA EXTERNA DE CEDRO LISA COMPLETA DUAS FOLHAS (1.60X2.10)m</v>
          </cell>
          <cell r="D1264" t="str">
            <v>UN</v>
          </cell>
          <cell r="E1264">
            <v>776.78</v>
          </cell>
        </row>
        <row r="1265">
          <cell r="B1265" t="str">
            <v>C1975</v>
          </cell>
          <cell r="C1265" t="str">
            <v>PORTA EXTERNA DE CEDRO LISA COMPLETA DUAS FOLHAS (1.80X2.10)m</v>
          </cell>
          <cell r="D1265" t="str">
            <v>UN</v>
          </cell>
          <cell r="E1265">
            <v>814.78</v>
          </cell>
        </row>
        <row r="1266">
          <cell r="B1266" t="str">
            <v>C1976</v>
          </cell>
          <cell r="C1266" t="str">
            <v>PORTA EXTERNA DE CEDRO LISA COMPLETA DUAS FOLHAS (2.00X2.10)m</v>
          </cell>
          <cell r="D1266" t="str">
            <v>UN</v>
          </cell>
          <cell r="E1266">
            <v>854.78</v>
          </cell>
        </row>
        <row r="1267">
          <cell r="B1267" t="str">
            <v>C1980</v>
          </cell>
          <cell r="C1267" t="str">
            <v>PORTA INTERNA DE CEDRO LISA COMPLETA DUAS FOLHAS (1.20X 2.10)m</v>
          </cell>
          <cell r="D1267" t="str">
            <v>UN</v>
          </cell>
          <cell r="E1267">
            <v>707.64</v>
          </cell>
        </row>
        <row r="1268">
          <cell r="B1268" t="str">
            <v>C1981</v>
          </cell>
          <cell r="C1268" t="str">
            <v>PORTA INTERNA DE CEDRO LISA COMPLETA DUAS FOLHAS (1.40X 2.10)m</v>
          </cell>
          <cell r="D1268" t="str">
            <v>UN</v>
          </cell>
          <cell r="E1268">
            <v>747.64</v>
          </cell>
        </row>
        <row r="1269">
          <cell r="B1269" t="str">
            <v>C1982</v>
          </cell>
          <cell r="C1269" t="str">
            <v>PORTA INTERNA DE CEDRO LISA COMPLETA DUAS FOLHAS (1.60X 2.10)m</v>
          </cell>
          <cell r="D1269" t="str">
            <v>UN</v>
          </cell>
          <cell r="E1269">
            <v>787.64</v>
          </cell>
        </row>
        <row r="1270">
          <cell r="B1270" t="str">
            <v>C1983</v>
          </cell>
          <cell r="C1270" t="str">
            <v>PORTA INTERNA DE CEDRO LISA COMPLETA DUAS FOLHAS (1.80X 2.10)m</v>
          </cell>
          <cell r="D1270" t="str">
            <v>UN</v>
          </cell>
          <cell r="E1270">
            <v>825.64</v>
          </cell>
        </row>
        <row r="1271">
          <cell r="B1271" t="str">
            <v>C1984</v>
          </cell>
          <cell r="C1271" t="str">
            <v>PORTA INTERNA DE CEDRO LISA COMPLETA DUAS FOLHAS (2.00X 2.10)m</v>
          </cell>
          <cell r="D1271" t="str">
            <v>UN</v>
          </cell>
          <cell r="E1271">
            <v>865.64</v>
          </cell>
        </row>
        <row r="1272">
          <cell r="B1272" t="str">
            <v>C4604</v>
          </cell>
          <cell r="C1272" t="str">
            <v>PORTA EXTERNA DE MUIRACATIARA 1 FOLHA COMPLETA (0,60x2,10x0,03m)</v>
          </cell>
          <cell r="D1272" t="str">
            <v>UN</v>
          </cell>
          <cell r="E1272">
            <v>715.02</v>
          </cell>
        </row>
        <row r="1273">
          <cell r="B1273" t="str">
            <v>C1992</v>
          </cell>
          <cell r="C1273" t="str">
            <v>PORTA TIPO EUCATEX  (S/ACESSÓRIOS)</v>
          </cell>
          <cell r="D1273" t="str">
            <v>UN</v>
          </cell>
          <cell r="E1273">
            <v>171.27</v>
          </cell>
        </row>
        <row r="1274">
          <cell r="B1274" t="str">
            <v>C3405</v>
          </cell>
          <cell r="C1274" t="str">
            <v>PORTA TIPO FICHA  EXTERNA-PADRÃO FUNASA (0,55X1,90m)</v>
          </cell>
          <cell r="D1274" t="str">
            <v>UN</v>
          </cell>
          <cell r="E1274">
            <v>250.9</v>
          </cell>
        </row>
        <row r="1275">
          <cell r="B1275" t="str">
            <v>C3542</v>
          </cell>
          <cell r="C1275" t="str">
            <v>PORTA TIPO FICHA (0.60X2.10)m - MADEIRA MISTA - COMPLETA - PADRÃO POPULAR</v>
          </cell>
          <cell r="D1275" t="str">
            <v>UN</v>
          </cell>
          <cell r="E1275">
            <v>279.74</v>
          </cell>
        </row>
        <row r="1276">
          <cell r="B1276" t="str">
            <v>C3538</v>
          </cell>
          <cell r="C1276" t="str">
            <v>PORTA TIPO FICHA (0.80X2.10)m - ROLADA MADEIRA MISTA - COMPLETA C/FECHADURA - PADRÃO POPULAR</v>
          </cell>
          <cell r="D1276" t="str">
            <v>UN</v>
          </cell>
          <cell r="E1276">
            <v>327.99</v>
          </cell>
        </row>
        <row r="1277">
          <cell r="B1277">
            <v>0</v>
          </cell>
          <cell r="C1277">
            <v>0</v>
          </cell>
          <cell r="D1277">
            <v>0</v>
          </cell>
          <cell r="E1277">
            <v>0</v>
          </cell>
        </row>
        <row r="1278">
          <cell r="B1278" t="str">
            <v>C3540</v>
          </cell>
          <cell r="C1278" t="str">
            <v>PORTA TIPO FICHA (0.80X2.10)m - ROLADA MADEIRA MISTA - COMPLETA S/FECHADURA - PADRÃO POPULAR</v>
          </cell>
          <cell r="D1278" t="str">
            <v>UN</v>
          </cell>
          <cell r="E1278">
            <v>292.74</v>
          </cell>
        </row>
        <row r="1279">
          <cell r="B1279">
            <v>0</v>
          </cell>
          <cell r="C1279">
            <v>0</v>
          </cell>
          <cell r="D1279">
            <v>0</v>
          </cell>
          <cell r="E1279">
            <v>0</v>
          </cell>
        </row>
        <row r="1280">
          <cell r="B1280" t="str">
            <v>C1993</v>
          </cell>
          <cell r="C1280" t="str">
            <v>PORTA TIPO FICHA EMBUTIDA (S/ACESSÓRIOS)</v>
          </cell>
          <cell r="D1280" t="str">
            <v>M2</v>
          </cell>
          <cell r="E1280">
            <v>249.83</v>
          </cell>
        </row>
        <row r="1281">
          <cell r="B1281" t="str">
            <v>C1994</v>
          </cell>
          <cell r="C1281" t="str">
            <v>PORTA TIPO PARANÁ (S/ACESSÓRIOS)</v>
          </cell>
          <cell r="D1281" t="str">
            <v>M2</v>
          </cell>
          <cell r="E1281">
            <v>76.11</v>
          </cell>
        </row>
        <row r="1282">
          <cell r="B1282" t="str">
            <v>C4423</v>
          </cell>
          <cell r="C1282" t="str">
            <v>PORTA TIPO PARANÁ (0,60 x 2,10 m), C/ FERRAGENS</v>
          </cell>
          <cell r="D1282" t="str">
            <v>UN</v>
          </cell>
          <cell r="E1282">
            <v>202.76</v>
          </cell>
        </row>
        <row r="1283">
          <cell r="B1283" t="str">
            <v>C4424</v>
          </cell>
          <cell r="C1283" t="str">
            <v>PORTA TIPO PARANÁ (0,60 x 2,10 m), COMPLETA</v>
          </cell>
          <cell r="D1283" t="str">
            <v>UN</v>
          </cell>
          <cell r="E1283">
            <v>501.21</v>
          </cell>
        </row>
        <row r="1284">
          <cell r="B1284" t="str">
            <v>C4425</v>
          </cell>
          <cell r="C1284" t="str">
            <v>PORTA TIPO PARANÁ (0,70 x 2,10 m), C/ FERRAGENS</v>
          </cell>
          <cell r="D1284" t="str">
            <v>UN</v>
          </cell>
          <cell r="E1284">
            <v>208.36</v>
          </cell>
        </row>
        <row r="1285">
          <cell r="B1285" t="str">
            <v>C4426</v>
          </cell>
          <cell r="C1285" t="str">
            <v>PORTA TIPO PARANÁ (0,70 x 2,10 m), COMPLETA</v>
          </cell>
          <cell r="D1285" t="str">
            <v>UN</v>
          </cell>
          <cell r="E1285">
            <v>506.81</v>
          </cell>
        </row>
        <row r="1286">
          <cell r="B1286" t="str">
            <v>C4427</v>
          </cell>
          <cell r="C1286" t="str">
            <v>PORTA TIPO PARANÁ (0,80 x 2,10 m), C/ FERRAGENS</v>
          </cell>
          <cell r="D1286" t="str">
            <v>UN</v>
          </cell>
          <cell r="E1286">
            <v>221.26</v>
          </cell>
        </row>
        <row r="1287">
          <cell r="B1287" t="str">
            <v>C4428</v>
          </cell>
          <cell r="C1287" t="str">
            <v>PORTA TIPO PARANÁ (0,80 x 2,10 m), COMPLETA</v>
          </cell>
          <cell r="D1287" t="str">
            <v>UN</v>
          </cell>
          <cell r="E1287">
            <v>519.71</v>
          </cell>
        </row>
        <row r="1288">
          <cell r="B1288" t="str">
            <v>C4396</v>
          </cell>
          <cell r="C1288" t="str">
            <v>PORTA TIPO VENEZIANA  0,60x1.80 (FORNECIMENTO E MONTAGEM)</v>
          </cell>
          <cell r="D1288" t="str">
            <v>UN</v>
          </cell>
          <cell r="E1288">
            <v>375.8</v>
          </cell>
        </row>
        <row r="1289">
          <cell r="B1289" t="str">
            <v>C1998</v>
          </cell>
          <cell r="C1289" t="str">
            <v>PORTADA EM MADEIRA TRELIÇADA COMPLETA, INCLUSIVE FERRAGENS</v>
          </cell>
          <cell r="D1289" t="str">
            <v>M2</v>
          </cell>
          <cell r="E1289">
            <v>300.73</v>
          </cell>
        </row>
        <row r="1290">
          <cell r="B1290" t="str">
            <v>ESQUADRIAS METÁLICAS</v>
          </cell>
          <cell r="C1290">
            <v>0</v>
          </cell>
          <cell r="D1290">
            <v>0</v>
          </cell>
          <cell r="E1290">
            <v>21766.05</v>
          </cell>
        </row>
        <row r="1291">
          <cell r="B1291" t="str">
            <v>C0807</v>
          </cell>
          <cell r="C1291" t="str">
            <v>COFRE-TRANCA PARA GRADES DE FERRO SEGURANÇA MÁXIMA</v>
          </cell>
          <cell r="D1291" t="str">
            <v>UN</v>
          </cell>
          <cell r="E1291">
            <v>2534.0700000000002</v>
          </cell>
        </row>
        <row r="1292">
          <cell r="B1292" t="str">
            <v>C4560</v>
          </cell>
          <cell r="C1292" t="str">
            <v>GRADE DE ALUMÍNIO DE PROTEÇÃO</v>
          </cell>
          <cell r="D1292" t="str">
            <v>M2</v>
          </cell>
          <cell r="E1292">
            <v>183.57</v>
          </cell>
        </row>
        <row r="1293">
          <cell r="B1293" t="str">
            <v>C1426</v>
          </cell>
          <cell r="C1293" t="str">
            <v>GRADE DE FERRO DE PROTEÇÃO</v>
          </cell>
          <cell r="D1293" t="str">
            <v>M2</v>
          </cell>
          <cell r="E1293">
            <v>168.6</v>
          </cell>
        </row>
        <row r="1294">
          <cell r="B1294" t="str">
            <v>C3681</v>
          </cell>
          <cell r="C1294" t="str">
            <v>GRADE DE FERRO TUBULAR C/MOLDURA EM BARRA CHATA DE FERRO</v>
          </cell>
          <cell r="D1294" t="str">
            <v>M2</v>
          </cell>
          <cell r="E1294">
            <v>298.39</v>
          </cell>
        </row>
        <row r="1295">
          <cell r="B1295" t="str">
            <v>C3248</v>
          </cell>
          <cell r="C1295" t="str">
            <v>GRADE DE FERRO P/CELAS EM SEGURANÇA MÁXIMA</v>
          </cell>
          <cell r="D1295" t="str">
            <v>M2</v>
          </cell>
          <cell r="E1295">
            <v>226.95</v>
          </cell>
        </row>
        <row r="1296">
          <cell r="B1296" t="str">
            <v>C1437</v>
          </cell>
          <cell r="C1296" t="str">
            <v>GRELHA DE FERRO P/CANALETAS</v>
          </cell>
          <cell r="D1296" t="str">
            <v>M2</v>
          </cell>
          <cell r="E1296">
            <v>168.25</v>
          </cell>
        </row>
        <row r="1297">
          <cell r="B1297" t="str">
            <v>C1516</v>
          </cell>
          <cell r="C1297" t="str">
            <v>JANELA DE ALUMÍNIO, TIPO VENEZIANA</v>
          </cell>
          <cell r="D1297" t="str">
            <v>M2</v>
          </cell>
          <cell r="E1297">
            <v>422.25</v>
          </cell>
        </row>
        <row r="1298">
          <cell r="B1298" t="str">
            <v>C1517</v>
          </cell>
          <cell r="C1298" t="str">
            <v>JANELA DE FERRO TIPO CAIXILHO BASCULANTE OU FIXO</v>
          </cell>
          <cell r="D1298" t="str">
            <v>M2</v>
          </cell>
          <cell r="E1298">
            <v>223.54</v>
          </cell>
        </row>
        <row r="1299">
          <cell r="B1299" t="str">
            <v>C1518</v>
          </cell>
          <cell r="C1299" t="str">
            <v>JANELA DE FERRO TIPO CAIXILHO DE CORRER OU MAXIMAR</v>
          </cell>
          <cell r="D1299" t="str">
            <v>M2</v>
          </cell>
          <cell r="E1299">
            <v>252.86</v>
          </cell>
        </row>
        <row r="1300">
          <cell r="B1300" t="str">
            <v>C4515</v>
          </cell>
          <cell r="C1300" t="str">
            <v>JANELA EM ALUMÍNIO ANODIZADO NATURAL/FOSCO, DE CORRER, COM BANDEIROLA E/OU PEITORIL, SEM VIDRO - FORNECIMENTO E MONTAGEM</v>
          </cell>
          <cell r="D1300" t="str">
            <v>M2</v>
          </cell>
          <cell r="E1300">
            <v>287.10000000000002</v>
          </cell>
        </row>
        <row r="1301">
          <cell r="B1301">
            <v>0</v>
          </cell>
          <cell r="C1301">
            <v>0</v>
          </cell>
          <cell r="D1301">
            <v>0</v>
          </cell>
          <cell r="E1301">
            <v>0</v>
          </cell>
        </row>
        <row r="1302">
          <cell r="B1302" t="str">
            <v>C4513</v>
          </cell>
          <cell r="C1302" t="str">
            <v>JANELA EM ALUMÍNIO ANODIZADO NATURAL/FOSCO, DE CORRER, SEM BANDEIROLA E/OU PEITORIL, SEM VIDRO - FORNECIMENTO E MONTAGEM</v>
          </cell>
          <cell r="D1302" t="str">
            <v>M2</v>
          </cell>
          <cell r="E1302">
            <v>244.51</v>
          </cell>
        </row>
        <row r="1303">
          <cell r="B1303">
            <v>0</v>
          </cell>
          <cell r="C1303">
            <v>0</v>
          </cell>
          <cell r="D1303">
            <v>0</v>
          </cell>
          <cell r="E1303">
            <v>0</v>
          </cell>
        </row>
        <row r="1304">
          <cell r="B1304" t="str">
            <v>C4519</v>
          </cell>
          <cell r="C1304" t="str">
            <v>JANELA EM ALUMÍNIO ANODIZADO PRETO, DE CORRER, SEM BANDEIROLA E/OU PEITORIL, SEM VIDRO - FORNECIMENTO E MONTAGEM</v>
          </cell>
          <cell r="D1304" t="str">
            <v>M2</v>
          </cell>
          <cell r="E1304">
            <v>270.2</v>
          </cell>
        </row>
        <row r="1305">
          <cell r="B1305">
            <v>0</v>
          </cell>
          <cell r="C1305">
            <v>0</v>
          </cell>
          <cell r="D1305">
            <v>0</v>
          </cell>
          <cell r="E1305">
            <v>0</v>
          </cell>
        </row>
        <row r="1306">
          <cell r="B1306" t="str">
            <v>C4521</v>
          </cell>
          <cell r="C1306" t="str">
            <v>JANELA EM ALUMÍNIO ANODIZADO PRETO, DE CORRER, COM BANDEIROLA E/OU PEITORIL, SEM VIDRO - FORNECIMENTO E MONTAGEM</v>
          </cell>
          <cell r="D1306" t="str">
            <v>M2</v>
          </cell>
          <cell r="E1306">
            <v>311.70999999999998</v>
          </cell>
        </row>
        <row r="1307">
          <cell r="B1307">
            <v>0</v>
          </cell>
          <cell r="C1307">
            <v>0</v>
          </cell>
          <cell r="D1307">
            <v>0</v>
          </cell>
          <cell r="E1307">
            <v>0</v>
          </cell>
        </row>
        <row r="1308">
          <cell r="B1308" t="str">
            <v>C1958</v>
          </cell>
          <cell r="C1308" t="str">
            <v>PORTA DE FERRO COMPACTA EM CHAPA, INCLUS. BATENTES E FERRAGENS</v>
          </cell>
          <cell r="D1308" t="str">
            <v>M2</v>
          </cell>
          <cell r="E1308">
            <v>239.58</v>
          </cell>
        </row>
        <row r="1309">
          <cell r="B1309" t="str">
            <v>C1966</v>
          </cell>
          <cell r="C1309" t="str">
            <v>PORTA CORTA-FOGO UMA FOLHA (0,80X2,10)m  OU  (0,90x2,10)m</v>
          </cell>
          <cell r="D1309" t="str">
            <v>UN</v>
          </cell>
          <cell r="E1309">
            <v>1120.8800000000001</v>
          </cell>
        </row>
        <row r="1310">
          <cell r="B1310" t="str">
            <v>C1964</v>
          </cell>
          <cell r="C1310" t="str">
            <v>PORTA CORTA-FOGO DUAS FOLHAS LARG.=1,20 A 2,20m  E ALT.=2,10 A 2,40 m</v>
          </cell>
          <cell r="D1310" t="str">
            <v>UN</v>
          </cell>
          <cell r="E1310">
            <v>1908.52</v>
          </cell>
        </row>
        <row r="1311">
          <cell r="B1311" t="str">
            <v>C1965</v>
          </cell>
          <cell r="C1311" t="str">
            <v>PORTA CORTA-FOGO INDUSTRIAL DE CORRER</v>
          </cell>
          <cell r="D1311" t="str">
            <v>M2</v>
          </cell>
          <cell r="E1311">
            <v>1766.22</v>
          </cell>
        </row>
        <row r="1312">
          <cell r="B1312" t="str">
            <v>C1969</v>
          </cell>
          <cell r="C1312" t="str">
            <v>PORTA DE AÇO EM CHAPA ONDULADA OU GRADES DE ENROLAR</v>
          </cell>
          <cell r="D1312" t="str">
            <v>M2</v>
          </cell>
          <cell r="E1312">
            <v>214.6</v>
          </cell>
        </row>
        <row r="1313">
          <cell r="B1313" t="str">
            <v>C1967</v>
          </cell>
          <cell r="C1313" t="str">
            <v>PORTA DE ALUMÍNIO ANODIZADO COMPACTA</v>
          </cell>
          <cell r="D1313" t="str">
            <v>M2</v>
          </cell>
          <cell r="E1313">
            <v>373.93</v>
          </cell>
        </row>
        <row r="1314">
          <cell r="B1314" t="str">
            <v>C1968</v>
          </cell>
          <cell r="C1314" t="str">
            <v>PORTA DE ALUMÍNIO C/VIDRO CRISTAL TEMPERADO</v>
          </cell>
          <cell r="D1314" t="str">
            <v>M2</v>
          </cell>
          <cell r="E1314">
            <v>373.47</v>
          </cell>
        </row>
        <row r="1315">
          <cell r="B1315" t="str">
            <v>C1973</v>
          </cell>
          <cell r="C1315" t="str">
            <v>PORTA DE ALUMÍNIO E ACRÍLICO</v>
          </cell>
          <cell r="D1315" t="str">
            <v>M2</v>
          </cell>
          <cell r="E1315">
            <v>296.39999999999998</v>
          </cell>
        </row>
        <row r="1316">
          <cell r="B1316" t="str">
            <v>C1970</v>
          </cell>
          <cell r="C1316" t="str">
            <v>PORTA DE FERRO EM CHAPA</v>
          </cell>
          <cell r="D1316" t="str">
            <v>M2</v>
          </cell>
          <cell r="E1316">
            <v>178.08</v>
          </cell>
        </row>
        <row r="1317">
          <cell r="B1317" t="str">
            <v>C4518</v>
          </cell>
          <cell r="C1317" t="str">
            <v>PORTA EM ALUMÍNIO ANODIZADO NATURAL/FOSCO, DE ABRIR, COM BANDEIROLA E/OU PEITORIL, SEM VIDRO - FORNECIMENTO E MONTAGEM</v>
          </cell>
          <cell r="D1317" t="str">
            <v>M2</v>
          </cell>
          <cell r="E1317">
            <v>319.5</v>
          </cell>
        </row>
        <row r="1318">
          <cell r="B1318">
            <v>0</v>
          </cell>
          <cell r="C1318">
            <v>0</v>
          </cell>
          <cell r="D1318">
            <v>0</v>
          </cell>
          <cell r="E1318">
            <v>0</v>
          </cell>
        </row>
        <row r="1319">
          <cell r="B1319" t="str">
            <v>C4517</v>
          </cell>
          <cell r="C1319" t="str">
            <v>PORTA EM ALUMÍNIO ANODIZADO NATURAL/FOSCO, DE ABRIR, SEM BANDEIROLA E/OU PEITORIL, SEM VIDRO - FORNECIMENTO E MONTAGEM</v>
          </cell>
          <cell r="D1319" t="str">
            <v>M2</v>
          </cell>
          <cell r="E1319">
            <v>290</v>
          </cell>
        </row>
        <row r="1320">
          <cell r="B1320">
            <v>0</v>
          </cell>
          <cell r="C1320">
            <v>0</v>
          </cell>
          <cell r="D1320">
            <v>0</v>
          </cell>
          <cell r="E1320">
            <v>0</v>
          </cell>
        </row>
        <row r="1321">
          <cell r="B1321" t="str">
            <v>C4516</v>
          </cell>
          <cell r="C1321" t="str">
            <v>PORTA EM ALUMÍNIO ANODIZADO NATURAL/FOSCO, DE CORRER, COM BANDEIROLA E/OU PEITORIL, SEM VIDRO - FORNECIMENTO E MONTAGEM</v>
          </cell>
          <cell r="D1321" t="str">
            <v>M2</v>
          </cell>
          <cell r="E1321">
            <v>311.57</v>
          </cell>
        </row>
        <row r="1322">
          <cell r="B1322">
            <v>0</v>
          </cell>
          <cell r="C1322">
            <v>0</v>
          </cell>
          <cell r="D1322">
            <v>0</v>
          </cell>
          <cell r="E1322">
            <v>0</v>
          </cell>
        </row>
        <row r="1323">
          <cell r="B1323" t="str">
            <v>C4514</v>
          </cell>
          <cell r="C1323" t="str">
            <v>PORTA EM ALUMÍNIO ANODIZADO NATURAL/FOSCO, DE CORRER, SEM BANDEIROLA E/OU PEITORIL, SEM VIDRO - FORNECIMENTO E MONTAGEM</v>
          </cell>
          <cell r="D1323" t="str">
            <v>M2</v>
          </cell>
          <cell r="E1323">
            <v>287.5</v>
          </cell>
        </row>
        <row r="1324">
          <cell r="B1324">
            <v>0</v>
          </cell>
          <cell r="C1324">
            <v>0</v>
          </cell>
          <cell r="D1324">
            <v>0</v>
          </cell>
          <cell r="E1324">
            <v>0</v>
          </cell>
        </row>
        <row r="1325">
          <cell r="B1325" t="str">
            <v>C4524</v>
          </cell>
          <cell r="C1325" t="str">
            <v>PORTA EM ALUMÍNIO ANODIZADO PRETO, DE ABRIR, COM BANDEIROLA E/OU PEITORIL, SEM VIDRO - FORNECIMENTO E MONTAGEM</v>
          </cell>
          <cell r="D1325" t="str">
            <v>M2</v>
          </cell>
          <cell r="E1325">
            <v>351.5</v>
          </cell>
        </row>
        <row r="1326">
          <cell r="B1326">
            <v>0</v>
          </cell>
          <cell r="C1326">
            <v>0</v>
          </cell>
          <cell r="D1326">
            <v>0</v>
          </cell>
          <cell r="E1326">
            <v>0</v>
          </cell>
        </row>
        <row r="1327">
          <cell r="B1327" t="str">
            <v>C4523</v>
          </cell>
          <cell r="C1327" t="str">
            <v>PORTA EM ALUMÍNIO ANODIZADO PRETO, DE ABRIR, SEM BANDEIROLA E/OU PEITORIL, SEM VIDRO - FORNECIMENTO E MONTAGEM</v>
          </cell>
          <cell r="D1327" t="str">
            <v>M2</v>
          </cell>
          <cell r="E1327">
            <v>321.3</v>
          </cell>
        </row>
        <row r="1328">
          <cell r="B1328">
            <v>0</v>
          </cell>
          <cell r="C1328">
            <v>0</v>
          </cell>
          <cell r="D1328">
            <v>0</v>
          </cell>
          <cell r="E1328">
            <v>0</v>
          </cell>
        </row>
        <row r="1329">
          <cell r="B1329" t="str">
            <v>C4522</v>
          </cell>
          <cell r="C1329" t="str">
            <v>PORTA EM ALUMÍNIO ANODIZADO PRETO, DE CORRER, COM BANDEIROLA E/OU PEITORIL, SEM VIDRO - FORNECIMENTO E MONTAGEM</v>
          </cell>
          <cell r="D1329" t="str">
            <v>M2</v>
          </cell>
          <cell r="E1329">
            <v>330.2</v>
          </cell>
        </row>
        <row r="1330">
          <cell r="B1330">
            <v>0</v>
          </cell>
          <cell r="C1330">
            <v>0</v>
          </cell>
          <cell r="D1330">
            <v>0</v>
          </cell>
          <cell r="E1330">
            <v>0</v>
          </cell>
        </row>
        <row r="1331">
          <cell r="B1331" t="str">
            <v>C4520</v>
          </cell>
          <cell r="C1331" t="str">
            <v>PORTA EM ALUMÍNIO ANODIZADO PRETO, DE CORRER, SEM BANDEIROLA E/OU PEITORIL, SEM VIDRO - FORNECIMENTO E MONTAGEM</v>
          </cell>
          <cell r="D1331" t="str">
            <v>M2</v>
          </cell>
          <cell r="E1331">
            <v>319.5</v>
          </cell>
        </row>
        <row r="1332">
          <cell r="B1332">
            <v>0</v>
          </cell>
          <cell r="C1332">
            <v>0</v>
          </cell>
          <cell r="D1332">
            <v>0</v>
          </cell>
          <cell r="E1332">
            <v>0</v>
          </cell>
        </row>
        <row r="1333">
          <cell r="B1333" t="str">
            <v>C3737</v>
          </cell>
          <cell r="C1333" t="str">
            <v>PORTA FRIGORÍFICA TERMO-ISOLANTE DE ACIONAMENTO MANUAL C/AQUECIMENTO. 2100X1000X150MM -( FORNECIMENTO</v>
          </cell>
          <cell r="D1333" t="str">
            <v>UN</v>
          </cell>
          <cell r="E1333">
            <v>2464.08</v>
          </cell>
        </row>
        <row r="1334">
          <cell r="B1334">
            <v>0</v>
          </cell>
          <cell r="C1334">
            <v>0</v>
          </cell>
          <cell r="D1334">
            <v>0</v>
          </cell>
          <cell r="E1334">
            <v>0</v>
          </cell>
        </row>
        <row r="1335">
          <cell r="B1335" t="str">
            <v>C1991</v>
          </cell>
          <cell r="C1335" t="str">
            <v>PORTA SASAZAKI-VENEZIANA, INCLUSIVE BATENTES E FERRAGENS</v>
          </cell>
          <cell r="D1335" t="str">
            <v>M2</v>
          </cell>
          <cell r="E1335">
            <v>258.42</v>
          </cell>
        </row>
        <row r="1336">
          <cell r="B1336" t="str">
            <v>C3733</v>
          </cell>
          <cell r="C1336" t="str">
            <v>PORTÃO DE ALUMÍNIO ANODIZADO NATURAL, FECHAMENTO TOTAL C/ LAMBRI BOLA E CORREDIÇO (FORNECIMENTO E MONTAGEM)</v>
          </cell>
          <cell r="D1336" t="str">
            <v>M2</v>
          </cell>
          <cell r="E1336">
            <v>285</v>
          </cell>
        </row>
        <row r="1337">
          <cell r="B1337">
            <v>0</v>
          </cell>
          <cell r="C1337">
            <v>0</v>
          </cell>
          <cell r="D1337">
            <v>0</v>
          </cell>
          <cell r="E1337">
            <v>0</v>
          </cell>
        </row>
        <row r="1338">
          <cell r="B1338" t="str">
            <v>C4397</v>
          </cell>
          <cell r="C1338" t="str">
            <v>PORTÃO DE ALUMÍNIO EM TUBOS DE 20 mm (FORNECIMENTO E MONTAGEM)</v>
          </cell>
          <cell r="D1338" t="str">
            <v>M2</v>
          </cell>
          <cell r="E1338">
            <v>319.10000000000002</v>
          </cell>
        </row>
        <row r="1339">
          <cell r="B1339" t="str">
            <v>C1999</v>
          </cell>
          <cell r="C1339" t="str">
            <v>PORTÃO DE FERRO EM BARRA CHATA TIPO TIJOLINHO</v>
          </cell>
          <cell r="D1339" t="str">
            <v>M2</v>
          </cell>
          <cell r="E1339">
            <v>170.41</v>
          </cell>
        </row>
        <row r="1340">
          <cell r="B1340" t="str">
            <v>C3659</v>
          </cell>
          <cell r="C1340" t="str">
            <v>PORTÃO DE METALON E BARRA CHATA DE FERRO C/FECHADURA E DOBRADIÇA, INCLUS. PINTURA ESMALTE SINTÉTICO</v>
          </cell>
          <cell r="D1340" t="str">
            <v>M2</v>
          </cell>
          <cell r="E1340">
            <v>310.98</v>
          </cell>
        </row>
        <row r="1341">
          <cell r="B1341">
            <v>0</v>
          </cell>
          <cell r="C1341">
            <v>0</v>
          </cell>
          <cell r="D1341">
            <v>0</v>
          </cell>
          <cell r="E1341">
            <v>0</v>
          </cell>
        </row>
        <row r="1342">
          <cell r="B1342" t="str">
            <v>C2903</v>
          </cell>
          <cell r="C1342" t="str">
            <v>PORTÃO DE TUBO DE AÇO GALVANIZADO DE 2" (1X2)m, INCL. PILARES DE SUSTENTAÇÃO</v>
          </cell>
          <cell r="D1342" t="str">
            <v>UN</v>
          </cell>
          <cell r="E1342">
            <v>699.89</v>
          </cell>
        </row>
        <row r="1343">
          <cell r="B1343">
            <v>0</v>
          </cell>
          <cell r="C1343">
            <v>0</v>
          </cell>
          <cell r="D1343">
            <v>0</v>
          </cell>
          <cell r="E1343">
            <v>0</v>
          </cell>
        </row>
        <row r="1344">
          <cell r="B1344" t="str">
            <v>C2904</v>
          </cell>
          <cell r="C1344" t="str">
            <v>PORTÃO DE TUBO DE AÇO GALVANIZADO DE 2" (4X2)m, INCL.. PILARES DE SUSTENTAÇÃO</v>
          </cell>
          <cell r="D1344" t="str">
            <v>UN</v>
          </cell>
          <cell r="E1344">
            <v>2331.6999999999998</v>
          </cell>
        </row>
        <row r="1345">
          <cell r="B1345">
            <v>0</v>
          </cell>
          <cell r="C1345">
            <v>0</v>
          </cell>
          <cell r="D1345">
            <v>0</v>
          </cell>
          <cell r="E1345">
            <v>0</v>
          </cell>
        </row>
        <row r="1346">
          <cell r="B1346" t="str">
            <v>C3729</v>
          </cell>
          <cell r="C1346" t="str">
            <v>REMANEJAMENTO DE ESQUADRIAS DE ALUMÍNIO</v>
          </cell>
          <cell r="D1346" t="str">
            <v>M2</v>
          </cell>
          <cell r="E1346">
            <v>40.17</v>
          </cell>
        </row>
        <row r="1347">
          <cell r="B1347" t="str">
            <v>C2423</v>
          </cell>
          <cell r="C1347" t="str">
            <v>TELA METÁLICA AÇO GALVANIZADO, MALHA (13 X 13)MM2</v>
          </cell>
          <cell r="D1347" t="str">
            <v>M2</v>
          </cell>
          <cell r="E1347">
            <v>78.95</v>
          </cell>
        </row>
        <row r="1348">
          <cell r="B1348" t="str">
            <v>C3249</v>
          </cell>
          <cell r="C1348" t="str">
            <v>TRANCA EM FERRO PARA CELAS PRISIONAIS</v>
          </cell>
          <cell r="D1348" t="str">
            <v>UN</v>
          </cell>
          <cell r="E1348">
            <v>205.05</v>
          </cell>
        </row>
        <row r="1349">
          <cell r="B1349" t="str">
            <v>C4400</v>
          </cell>
          <cell r="C1349" t="str">
            <v>TELA DE AÇO ELETROSOLDADA COM FIOS DE 3,4mm C/ 15 cm (INSTALADO)</v>
          </cell>
          <cell r="D1349" t="str">
            <v>KG</v>
          </cell>
          <cell r="E1349">
            <v>3.83</v>
          </cell>
        </row>
        <row r="1350">
          <cell r="B1350" t="str">
            <v>C4401</v>
          </cell>
          <cell r="C1350" t="str">
            <v>TELA DE AÇO ELETROSOLDADA COM FIOS DE 5,0mm C/ 15 cm (INSTALADO)</v>
          </cell>
          <cell r="D1350" t="str">
            <v>KG</v>
          </cell>
          <cell r="E1350">
            <v>3.72</v>
          </cell>
        </row>
        <row r="1351">
          <cell r="B1351" t="str">
            <v>MOBILIÁRIO</v>
          </cell>
          <cell r="C1351">
            <v>0</v>
          </cell>
          <cell r="D1351">
            <v>0</v>
          </cell>
          <cell r="E1351">
            <v>3760.22</v>
          </cell>
        </row>
        <row r="1352">
          <cell r="B1352" t="str">
            <v>C0221</v>
          </cell>
          <cell r="C1352" t="str">
            <v>ARMÁRIO ALTO EM DIVISÓRIA (ABERTO)</v>
          </cell>
          <cell r="D1352" t="str">
            <v>M2</v>
          </cell>
          <cell r="E1352">
            <v>373.49</v>
          </cell>
        </row>
        <row r="1353">
          <cell r="B1353" t="str">
            <v>C0222</v>
          </cell>
          <cell r="C1353" t="str">
            <v>ARMÁRIO BAIXO EM DIVISÓRIA (FECHADO)</v>
          </cell>
          <cell r="D1353" t="str">
            <v>M2</v>
          </cell>
          <cell r="E1353">
            <v>538.46</v>
          </cell>
        </row>
        <row r="1354">
          <cell r="B1354" t="str">
            <v>C0223</v>
          </cell>
          <cell r="C1354" t="str">
            <v>ARMÁRIO DE AÇO P/ UTENSÍLIOS (1.90X0.90X0.50)m</v>
          </cell>
          <cell r="D1354" t="str">
            <v>UN</v>
          </cell>
          <cell r="E1354">
            <v>499</v>
          </cell>
        </row>
        <row r="1355">
          <cell r="B1355" t="str">
            <v>C0224</v>
          </cell>
          <cell r="C1355" t="str">
            <v>ARMÁRIO DE AÇO TIPO ESCANINHO - MODELO 3 PORTAS</v>
          </cell>
          <cell r="D1355" t="str">
            <v>UN</v>
          </cell>
          <cell r="E1355">
            <v>195.33</v>
          </cell>
        </row>
        <row r="1356">
          <cell r="B1356" t="str">
            <v>C0226</v>
          </cell>
          <cell r="C1356" t="str">
            <v>ARMÁRIO EM BRUMASA REVESTIDO COM FÓRMICA</v>
          </cell>
          <cell r="D1356" t="str">
            <v>M2</v>
          </cell>
          <cell r="E1356">
            <v>192.74</v>
          </cell>
        </row>
        <row r="1357">
          <cell r="B1357" t="str">
            <v>C0227</v>
          </cell>
          <cell r="C1357" t="str">
            <v>ARMÁRIO SOBREPOR EM MADEIRA C/ CAPEADO EM CEREJEIRA</v>
          </cell>
          <cell r="D1357" t="str">
            <v>M2</v>
          </cell>
          <cell r="E1357">
            <v>472.86</v>
          </cell>
        </row>
        <row r="1358">
          <cell r="B1358" t="str">
            <v>C0228</v>
          </cell>
          <cell r="C1358" t="str">
            <v>ARMÁRIO SOBREPOR EM MADEIRA SUCUPIRA</v>
          </cell>
          <cell r="D1358" t="str">
            <v>M2</v>
          </cell>
          <cell r="E1358">
            <v>449.73</v>
          </cell>
        </row>
        <row r="1359">
          <cell r="B1359" t="str">
            <v>C0353</v>
          </cell>
          <cell r="C1359" t="str">
            <v>BALCÃO EM BRUMASA REVESTIDO EM FÓRMICA</v>
          </cell>
          <cell r="D1359" t="str">
            <v>M2</v>
          </cell>
          <cell r="E1359">
            <v>349.4</v>
          </cell>
        </row>
        <row r="1360">
          <cell r="B1360" t="str">
            <v>C1450</v>
          </cell>
          <cell r="C1360" t="str">
            <v>GUARDA-ROUPA EM MADEIRA SUCUPIRA</v>
          </cell>
          <cell r="D1360" t="str">
            <v>M2</v>
          </cell>
          <cell r="E1360">
            <v>367.31</v>
          </cell>
        </row>
        <row r="1361">
          <cell r="B1361" t="str">
            <v>C2134</v>
          </cell>
          <cell r="C1361" t="str">
            <v>RECIPIENTE PRÉ-MOLDADO C/PORTA EM CHAPA DE AÇO, P/GUARDAR TELEVISÃO</v>
          </cell>
          <cell r="D1361" t="str">
            <v>UN</v>
          </cell>
          <cell r="E1361">
            <v>182.91</v>
          </cell>
        </row>
        <row r="1362">
          <cell r="B1362" t="str">
            <v>C2295</v>
          </cell>
          <cell r="C1362" t="str">
            <v>SUPORTE METÁLICO PARA TELEVISÃO</v>
          </cell>
          <cell r="D1362" t="str">
            <v>UN</v>
          </cell>
          <cell r="E1362">
            <v>139.01</v>
          </cell>
        </row>
        <row r="1363">
          <cell r="B1363" t="str">
            <v>OUTROS ELEMENTOS</v>
          </cell>
          <cell r="C1363">
            <v>0</v>
          </cell>
          <cell r="D1363">
            <v>0</v>
          </cell>
          <cell r="E1363">
            <v>4934.93</v>
          </cell>
        </row>
        <row r="1364">
          <cell r="B1364" t="str">
            <v>C0042</v>
          </cell>
          <cell r="C1364" t="str">
            <v>ALIZAR (GUARNIÇÃO) DE MADEIRA</v>
          </cell>
          <cell r="D1364" t="str">
            <v>M</v>
          </cell>
          <cell r="E1364">
            <v>5.58</v>
          </cell>
        </row>
        <row r="1365">
          <cell r="B1365" t="str">
            <v>C4422</v>
          </cell>
          <cell r="C1365" t="str">
            <v>ALIZAR DE MADEIRA L= 5 cm (1 FACE)</v>
          </cell>
          <cell r="D1365" t="str">
            <v>CJ</v>
          </cell>
          <cell r="E1365">
            <v>24.92</v>
          </cell>
        </row>
        <row r="1366">
          <cell r="B1366" t="str">
            <v>C3437</v>
          </cell>
          <cell r="C1366" t="str">
            <v>ARMADOR DE EMBUTIR</v>
          </cell>
          <cell r="D1366" t="str">
            <v>UN</v>
          </cell>
          <cell r="E1366">
            <v>26.99</v>
          </cell>
        </row>
        <row r="1367">
          <cell r="B1367" t="str">
            <v>C3438</v>
          </cell>
          <cell r="C1367" t="str">
            <v>ARMADOR TIPO RABO DE ANDORINHA</v>
          </cell>
          <cell r="D1367" t="str">
            <v>UN</v>
          </cell>
          <cell r="E1367">
            <v>18.260000000000002</v>
          </cell>
        </row>
        <row r="1368">
          <cell r="B1368" t="str">
            <v>C3651</v>
          </cell>
          <cell r="C1368" t="str">
            <v>BATE-MACAS EM AÇO INOXIDÁVEL CONTRA IMPACTO EM PORTA DE MADEIRA</v>
          </cell>
          <cell r="D1368" t="str">
            <v>M2</v>
          </cell>
          <cell r="E1368">
            <v>442.33</v>
          </cell>
        </row>
        <row r="1369">
          <cell r="B1369" t="str">
            <v>C0585</v>
          </cell>
          <cell r="C1369" t="str">
            <v xml:space="preserve">CADEADO GRANDE </v>
          </cell>
          <cell r="D1369" t="str">
            <v>UN</v>
          </cell>
          <cell r="E1369">
            <v>26.27</v>
          </cell>
        </row>
        <row r="1370">
          <cell r="B1370" t="str">
            <v>C0586</v>
          </cell>
          <cell r="C1370" t="str">
            <v>CADEADO MÉDIO</v>
          </cell>
          <cell r="D1370" t="str">
            <v>UN</v>
          </cell>
          <cell r="E1370">
            <v>15.6</v>
          </cell>
        </row>
        <row r="1371">
          <cell r="B1371" t="str">
            <v>C0587</v>
          </cell>
          <cell r="C1371" t="str">
            <v>CADEADO PEQUENO</v>
          </cell>
          <cell r="D1371" t="str">
            <v>UN</v>
          </cell>
          <cell r="E1371">
            <v>10</v>
          </cell>
        </row>
        <row r="1372">
          <cell r="B1372" t="str">
            <v>C0699</v>
          </cell>
          <cell r="C1372" t="str">
            <v>CAPEADO DE CEREJEIRA C/APLICAÇÃO</v>
          </cell>
          <cell r="D1372" t="str">
            <v>M2</v>
          </cell>
          <cell r="E1372">
            <v>34.479999999999997</v>
          </cell>
        </row>
        <row r="1373">
          <cell r="B1373" t="str">
            <v>C0700</v>
          </cell>
          <cell r="C1373" t="str">
            <v>CAPEADO DE MOGNO C/ APLICAÇÃO</v>
          </cell>
          <cell r="D1373" t="str">
            <v>M2</v>
          </cell>
          <cell r="E1373">
            <v>42.33</v>
          </cell>
        </row>
        <row r="1374">
          <cell r="B1374" t="str">
            <v>C0701</v>
          </cell>
          <cell r="C1374" t="str">
            <v>CAPEADO DE PAU-MARFIM C/ APLICAÇÃO</v>
          </cell>
          <cell r="D1374" t="str">
            <v>M2</v>
          </cell>
          <cell r="E1374">
            <v>38.92</v>
          </cell>
        </row>
        <row r="1375">
          <cell r="B1375" t="str">
            <v>C0922</v>
          </cell>
          <cell r="C1375" t="str">
            <v>CORRIMÃO EM ALUMÍNIO ANODIZADO</v>
          </cell>
          <cell r="D1375" t="str">
            <v>M</v>
          </cell>
          <cell r="E1375">
            <v>98.75</v>
          </cell>
        </row>
        <row r="1376">
          <cell r="B1376" t="str">
            <v>C0923</v>
          </cell>
          <cell r="C1376" t="str">
            <v>CORRIMÃO EM MADEIRA MACIÇA ( PINTADA )</v>
          </cell>
          <cell r="D1376" t="str">
            <v>M</v>
          </cell>
          <cell r="E1376">
            <v>57.6</v>
          </cell>
        </row>
        <row r="1377">
          <cell r="B1377" t="str">
            <v>C0924</v>
          </cell>
          <cell r="C1377" t="str">
            <v>CORRIMÃO EM TUBO DE AÇO INOX</v>
          </cell>
          <cell r="D1377" t="str">
            <v>M</v>
          </cell>
          <cell r="E1377">
            <v>206.54</v>
          </cell>
        </row>
        <row r="1378">
          <cell r="B1378" t="str">
            <v>C1144</v>
          </cell>
          <cell r="C1378" t="str">
            <v>DOBRADIÇA CROMADA 3" X 2 1/2"</v>
          </cell>
          <cell r="D1378" t="str">
            <v>UN</v>
          </cell>
          <cell r="E1378">
            <v>16.12</v>
          </cell>
        </row>
        <row r="1379">
          <cell r="B1379" t="str">
            <v>C1143</v>
          </cell>
          <cell r="C1379" t="str">
            <v>DOBRADIÇA CROMADA 3 1/2" X 3"</v>
          </cell>
          <cell r="D1379" t="str">
            <v>UN</v>
          </cell>
          <cell r="E1379">
            <v>20.53</v>
          </cell>
        </row>
        <row r="1380">
          <cell r="B1380" t="str">
            <v>C1145</v>
          </cell>
          <cell r="C1380" t="str">
            <v>DOBRADIÇA CROMADA TIPO PALMELA</v>
          </cell>
          <cell r="D1380" t="str">
            <v>UN</v>
          </cell>
          <cell r="E1380">
            <v>15.88</v>
          </cell>
        </row>
        <row r="1381">
          <cell r="B1381" t="str">
            <v>C1146</v>
          </cell>
          <cell r="C1381" t="str">
            <v>DOBRADIÇA CROMADA TIPO VAI - VEM</v>
          </cell>
          <cell r="D1381" t="str">
            <v>UN</v>
          </cell>
          <cell r="E1381">
            <v>50.33</v>
          </cell>
        </row>
        <row r="1382">
          <cell r="B1382" t="str">
            <v>C4588</v>
          </cell>
          <cell r="C1382" t="str">
            <v>DOBRADIÇA DE FERRO (PADRÃO POPULAR)</v>
          </cell>
          <cell r="D1382" t="str">
            <v>UN</v>
          </cell>
          <cell r="E1382">
            <v>13.62</v>
          </cell>
        </row>
        <row r="1383">
          <cell r="B1383" t="str">
            <v>C4552</v>
          </cell>
          <cell r="C1383" t="str">
            <v>DOBRADIÇA PARA FIXAÇÃO EM GRANITO</v>
          </cell>
          <cell r="D1383" t="str">
            <v>UN</v>
          </cell>
          <cell r="E1383">
            <v>59.77</v>
          </cell>
        </row>
        <row r="1384">
          <cell r="B1384" t="str">
            <v>C1360</v>
          </cell>
          <cell r="C1384" t="str">
            <v>FECHADURA COMPLETA PARA PORTA EXTERNA</v>
          </cell>
          <cell r="D1384" t="str">
            <v>UN</v>
          </cell>
          <cell r="E1384">
            <v>100.37</v>
          </cell>
        </row>
        <row r="1385">
          <cell r="B1385" t="str">
            <v>C1361</v>
          </cell>
          <cell r="C1385" t="str">
            <v>FECHADURA COMPLETA PARA PORTA INTERNA</v>
          </cell>
          <cell r="D1385" t="str">
            <v>UN</v>
          </cell>
          <cell r="E1385">
            <v>93.87</v>
          </cell>
        </row>
        <row r="1386">
          <cell r="B1386" t="str">
            <v>C1362</v>
          </cell>
          <cell r="C1386" t="str">
            <v>FECHADURA DE TARJETA (LIVRE-OCUPADA)</v>
          </cell>
          <cell r="D1386" t="str">
            <v>UN</v>
          </cell>
          <cell r="E1386">
            <v>60.31</v>
          </cell>
        </row>
        <row r="1387">
          <cell r="B1387" t="str">
            <v>C4553</v>
          </cell>
          <cell r="C1387" t="str">
            <v>FECHADURA DE TARJETA (LIVRE-OCUPADA) PARA FIXAÇÃO EM GRANITO</v>
          </cell>
          <cell r="D1387" t="str">
            <v>UN</v>
          </cell>
          <cell r="E1387">
            <v>56.41</v>
          </cell>
        </row>
        <row r="1388">
          <cell r="B1388" t="str">
            <v>C4587</v>
          </cell>
          <cell r="C1388" t="str">
            <v>FECHADURA DE SOBREPOR (PADRÃO POPULAR)</v>
          </cell>
          <cell r="D1388" t="str">
            <v>UN</v>
          </cell>
          <cell r="E1388">
            <v>82.87</v>
          </cell>
        </row>
        <row r="1389">
          <cell r="B1389" t="str">
            <v>C1364</v>
          </cell>
          <cell r="C1389" t="str">
            <v>FERROLHO DE SOBREPOR OU EMBUTIR GRANDE</v>
          </cell>
          <cell r="D1389" t="str">
            <v>UN</v>
          </cell>
          <cell r="E1389">
            <v>20.34</v>
          </cell>
        </row>
        <row r="1390">
          <cell r="B1390" t="str">
            <v>C1365</v>
          </cell>
          <cell r="C1390" t="str">
            <v>FERROLHO DE SOBREPOR OU EMBUTIR MÉDIO</v>
          </cell>
          <cell r="D1390" t="str">
            <v>UN</v>
          </cell>
          <cell r="E1390">
            <v>16.670000000000002</v>
          </cell>
        </row>
        <row r="1391">
          <cell r="B1391" t="str">
            <v>C1366</v>
          </cell>
          <cell r="C1391" t="str">
            <v>FERROLHO DE SOBREPOR OU EMBUTIR PEQUENO</v>
          </cell>
          <cell r="D1391" t="str">
            <v>UN</v>
          </cell>
          <cell r="E1391">
            <v>10.57</v>
          </cell>
        </row>
        <row r="1392">
          <cell r="B1392" t="str">
            <v>C1407</v>
          </cell>
          <cell r="C1392" t="str">
            <v>FORRAMENTO EM AÇO (BATENTAÇO) LARG. =12cm</v>
          </cell>
          <cell r="D1392" t="str">
            <v>M</v>
          </cell>
          <cell r="E1392">
            <v>38.85</v>
          </cell>
        </row>
        <row r="1393">
          <cell r="B1393" t="str">
            <v>C3673</v>
          </cell>
          <cell r="C1393" t="str">
            <v>FORRAMENTO EM AÇO C/PERFIL "U"  L=15CM  - PARA PRESÍDIOS</v>
          </cell>
          <cell r="D1393" t="str">
            <v>M</v>
          </cell>
          <cell r="E1393">
            <v>35.81</v>
          </cell>
        </row>
        <row r="1394">
          <cell r="B1394" t="str">
            <v>C4421</v>
          </cell>
          <cell r="C1394" t="str">
            <v>FORRAMENTO DE MADEIRA L = 15 cm</v>
          </cell>
          <cell r="D1394" t="str">
            <v>CJ</v>
          </cell>
          <cell r="E1394">
            <v>248.61</v>
          </cell>
        </row>
        <row r="1395">
          <cell r="B1395" t="str">
            <v>C1408</v>
          </cell>
          <cell r="C1395" t="str">
            <v>FORRAMENTO OU BATENTE DE MADEIRA</v>
          </cell>
          <cell r="D1395" t="str">
            <v>M</v>
          </cell>
          <cell r="E1395">
            <v>28.36</v>
          </cell>
        </row>
        <row r="1396">
          <cell r="B1396" t="str">
            <v>C1447</v>
          </cell>
          <cell r="C1396" t="str">
            <v>GUARDA CORPO C/BARRA CHATA DE FERRO E CORRIMÃO EM MADEIRA MACIÇA</v>
          </cell>
          <cell r="D1396" t="str">
            <v>M2</v>
          </cell>
          <cell r="E1396">
            <v>168.69</v>
          </cell>
        </row>
        <row r="1397">
          <cell r="B1397" t="str">
            <v>C3683</v>
          </cell>
          <cell r="C1397" t="str">
            <v>GUARDA CORPO DE MADEIRA E CORDA DE SISAL</v>
          </cell>
          <cell r="D1397" t="str">
            <v>M</v>
          </cell>
          <cell r="E1397">
            <v>75.430000000000007</v>
          </cell>
        </row>
        <row r="1398">
          <cell r="B1398" t="str">
            <v>C1448</v>
          </cell>
          <cell r="C1398" t="str">
            <v>GUARDA CORPO DE TUBO DE AÇO INOX</v>
          </cell>
          <cell r="D1398" t="str">
            <v>M</v>
          </cell>
          <cell r="E1398">
            <v>250.24</v>
          </cell>
        </row>
        <row r="1399">
          <cell r="B1399" t="str">
            <v>C1449</v>
          </cell>
          <cell r="C1399" t="str">
            <v>GUARDA CORPO METÁLICO - CROMADO</v>
          </cell>
          <cell r="D1399" t="str">
            <v>M</v>
          </cell>
          <cell r="E1399">
            <v>210.42</v>
          </cell>
        </row>
        <row r="1400">
          <cell r="B1400" t="str">
            <v>C1795</v>
          </cell>
          <cell r="C1400" t="str">
            <v>MOLA HIDRÁULICA P/PORTA DE VIDRO</v>
          </cell>
          <cell r="D1400" t="str">
            <v>UN</v>
          </cell>
          <cell r="E1400">
            <v>570.32000000000005</v>
          </cell>
        </row>
        <row r="1401">
          <cell r="B1401" t="str">
            <v>C1796</v>
          </cell>
          <cell r="C1401" t="str">
            <v>MOLA P/ PORTA TIPO COIMBRA</v>
          </cell>
          <cell r="D1401" t="str">
            <v>UN</v>
          </cell>
          <cell r="E1401">
            <v>178.88</v>
          </cell>
        </row>
        <row r="1402">
          <cell r="B1402" t="str">
            <v>C3552</v>
          </cell>
          <cell r="C1402" t="str">
            <v>MUTIRÃO MISTO - ARMADOR RABO DE ANDORINHA</v>
          </cell>
          <cell r="D1402" t="str">
            <v>UN</v>
          </cell>
          <cell r="E1402">
            <v>15.42</v>
          </cell>
        </row>
        <row r="1403">
          <cell r="B1403" t="str">
            <v>C1868</v>
          </cell>
          <cell r="C1403" t="str">
            <v>PEGADOR METÁLICO P/PORTA (INTERNO)</v>
          </cell>
          <cell r="D1403" t="str">
            <v>UN</v>
          </cell>
          <cell r="E1403">
            <v>23.08</v>
          </cell>
        </row>
        <row r="1404">
          <cell r="B1404" t="str">
            <v>C3522</v>
          </cell>
          <cell r="C1404" t="str">
            <v>PILAR EM MADEIRA LIMPA DE 1a. QUALIDADE 20cmX20cm</v>
          </cell>
          <cell r="D1404" t="str">
            <v>M</v>
          </cell>
          <cell r="E1404">
            <v>84.71</v>
          </cell>
        </row>
        <row r="1405">
          <cell r="B1405" t="str">
            <v>C3676</v>
          </cell>
          <cell r="C1405" t="str">
            <v>PORTA DE PVC SANFONADA (0,80 X 2,10) COMPLETA - FORNECIMENTO E MONTAGEM</v>
          </cell>
          <cell r="D1405" t="str">
            <v>UN</v>
          </cell>
          <cell r="E1405">
            <v>120</v>
          </cell>
        </row>
        <row r="1406">
          <cell r="B1406" t="str">
            <v>C4556</v>
          </cell>
          <cell r="C1406" t="str">
            <v>PORTÃO PIVOTANTE NYLOFOR, COMPOSTO DE QUADRO, PAINÉIS E ACESSÓRIOS COM PINTURA ELETROSTÁTICA COM TINTA POLIESTER, NAS CORES VERDE OU BRANCA, COM POSTE EM AÇO REVESTIDO, COR VERDE OU BRANCA - FORNECIMENTO E MONTAGEM</v>
          </cell>
          <cell r="D1406" t="str">
            <v>M2</v>
          </cell>
          <cell r="E1406">
            <v>440</v>
          </cell>
        </row>
        <row r="1407">
          <cell r="B1407">
            <v>0</v>
          </cell>
          <cell r="C1407">
            <v>0</v>
          </cell>
          <cell r="D1407">
            <v>0</v>
          </cell>
          <cell r="E1407">
            <v>0</v>
          </cell>
        </row>
        <row r="1408">
          <cell r="B1408" t="str">
            <v>C4557</v>
          </cell>
          <cell r="C1408" t="str">
            <v xml:space="preserve">PORTÃO DESLIZANTE NYLOFOR, COMPOSTO DE QUADRO, PAINÉIS E ACESSÓRIOS COM PINTURA ELETROSTÁTICA COM TINTA POLIESTER, NAS CORES VERDE OU BRANCA, COM POSTE EM AÇO REVESTIDO, COR VERDE OU BRANCA - FORNECIMENTO E MONTAGEM								
</v>
          </cell>
          <cell r="D1408" t="str">
            <v>M2</v>
          </cell>
          <cell r="E1408">
            <v>440</v>
          </cell>
        </row>
        <row r="1409">
          <cell r="B1409">
            <v>0</v>
          </cell>
          <cell r="C1409">
            <v>0</v>
          </cell>
          <cell r="D1409">
            <v>0</v>
          </cell>
          <cell r="E1409">
            <v>0</v>
          </cell>
        </row>
        <row r="1410">
          <cell r="B1410" t="str">
            <v>C2031</v>
          </cell>
          <cell r="C1410" t="str">
            <v>PRENDEDOR METÁLICO PARA PORTA</v>
          </cell>
          <cell r="D1410" t="str">
            <v>UN</v>
          </cell>
          <cell r="E1410">
            <v>21.24</v>
          </cell>
        </row>
        <row r="1411">
          <cell r="B1411" t="str">
            <v>C2215</v>
          </cell>
          <cell r="C1411" t="str">
            <v>REVESTIMENTO DE FÓRMICA EM ESQUADRIAS OU MÓVEIS</v>
          </cell>
          <cell r="D1411" t="str">
            <v>M2</v>
          </cell>
          <cell r="E1411">
            <v>42.95</v>
          </cell>
        </row>
        <row r="1412">
          <cell r="B1412" t="str">
            <v>C2319</v>
          </cell>
          <cell r="C1412" t="str">
            <v>TARJETA CROMADA P/ JANELAS VENEZIANAS</v>
          </cell>
          <cell r="D1412" t="str">
            <v>UN</v>
          </cell>
          <cell r="E1412">
            <v>6.44</v>
          </cell>
        </row>
        <row r="1413">
          <cell r="B1413" t="str">
            <v>C3675</v>
          </cell>
          <cell r="C1413" t="str">
            <v>VENEZIANA INDUSTRIAL DE PVC RÍGIDO, TRANSLÚCIDO E MONTANTES EM AÇO GALVANIZADO OU ALUMÍNIO (FORNECIM</v>
          </cell>
          <cell r="D1413" t="str">
            <v>M2</v>
          </cell>
          <cell r="E1413">
            <v>269.26</v>
          </cell>
        </row>
        <row r="1414">
          <cell r="B1414">
            <v>0</v>
          </cell>
          <cell r="C1414">
            <v>0</v>
          </cell>
          <cell r="D1414">
            <v>0</v>
          </cell>
          <cell r="E1414">
            <v>0</v>
          </cell>
        </row>
        <row r="1415">
          <cell r="B1415" t="str">
            <v>VIDROS</v>
          </cell>
          <cell r="C1415">
            <v>0</v>
          </cell>
          <cell r="D1415">
            <v>0</v>
          </cell>
          <cell r="E1415">
            <v>52354.89</v>
          </cell>
        </row>
        <row r="1416">
          <cell r="B1416" t="str">
            <v>CRISTAL COMUM</v>
          </cell>
          <cell r="C1416">
            <v>0</v>
          </cell>
          <cell r="D1416">
            <v>0</v>
          </cell>
          <cell r="E1416">
            <v>984.55</v>
          </cell>
        </row>
        <row r="1417">
          <cell r="B1417" t="str">
            <v>C2670</v>
          </cell>
          <cell r="C1417" t="str">
            <v>VIDRO COMUM EM CAIXILHOS C/MASSA ESP.= 4mm, COLOCADO</v>
          </cell>
          <cell r="D1417" t="str">
            <v>M2</v>
          </cell>
          <cell r="E1417">
            <v>108</v>
          </cell>
        </row>
        <row r="1418">
          <cell r="B1418" t="str">
            <v>C2671</v>
          </cell>
          <cell r="C1418" t="str">
            <v>VIDRO COMUM EM CAIXILHOS C/MASSA ESP.= 5mm, COLOCADO</v>
          </cell>
          <cell r="D1418" t="str">
            <v>M2</v>
          </cell>
          <cell r="E1418">
            <v>126.5</v>
          </cell>
        </row>
        <row r="1419">
          <cell r="B1419" t="str">
            <v>C2672</v>
          </cell>
          <cell r="C1419" t="str">
            <v>VIDRO COMUM EM CAIXILHOS C/MASSA ESP.= 6mm, COLOCADO</v>
          </cell>
          <cell r="D1419" t="str">
            <v>M2</v>
          </cell>
          <cell r="E1419">
            <v>150</v>
          </cell>
        </row>
        <row r="1420">
          <cell r="B1420" t="str">
            <v>C2673</v>
          </cell>
          <cell r="C1420" t="str">
            <v>VIDRO COMUM FUMÊ EM CAIXILHOS C/MASSA E= 4mm, COLOCADO</v>
          </cell>
          <cell r="D1420" t="str">
            <v>M2</v>
          </cell>
          <cell r="E1420">
            <v>143</v>
          </cell>
        </row>
        <row r="1421">
          <cell r="B1421" t="str">
            <v>C2674</v>
          </cell>
          <cell r="C1421" t="str">
            <v>VIDRO COMUM FUMÊ EM CAIXILHOS C/MASSA E= 5mm, COLOCADO</v>
          </cell>
          <cell r="D1421" t="str">
            <v>M2</v>
          </cell>
          <cell r="E1421">
            <v>156.66999999999999</v>
          </cell>
        </row>
        <row r="1422">
          <cell r="B1422" t="str">
            <v>C2675</v>
          </cell>
          <cell r="C1422" t="str">
            <v>VIDRO COMUM FUMÊ EM CAIXILHOS C/MASSA E= 6mm, COLOCADO</v>
          </cell>
          <cell r="D1422" t="str">
            <v>M2</v>
          </cell>
          <cell r="E1422">
            <v>205.7</v>
          </cell>
        </row>
        <row r="1423">
          <cell r="B1423" t="str">
            <v>C2984</v>
          </cell>
          <cell r="C1423" t="str">
            <v>VIDRO TRANSLÚCIDO CANELADO OU MARTELADO E=3mm (COLOCADO)</v>
          </cell>
          <cell r="D1423" t="str">
            <v>M2</v>
          </cell>
          <cell r="E1423">
            <v>94.68</v>
          </cell>
        </row>
        <row r="1424">
          <cell r="B1424" t="str">
            <v>CRISTAL TEMPERADO</v>
          </cell>
          <cell r="C1424">
            <v>0</v>
          </cell>
          <cell r="D1424">
            <v>0</v>
          </cell>
          <cell r="E1424">
            <v>49435.75</v>
          </cell>
        </row>
        <row r="1425">
          <cell r="B1425" t="str">
            <v>C1382</v>
          </cell>
          <cell r="C1425" t="str">
            <v>FIXO 2 FOLHAS E BASCULANTE DE VIDRO TEMPERADO (1.80X2.10)m  E=10mm</v>
          </cell>
          <cell r="D1425" t="str">
            <v>CJ</v>
          </cell>
          <cell r="E1425">
            <v>1732.01</v>
          </cell>
        </row>
        <row r="1426">
          <cell r="B1426" t="str">
            <v>C1383</v>
          </cell>
          <cell r="C1426" t="str">
            <v>FIXO 2 FOLHAS. 2  BANDEIRAS E 1 CONTRAVENTAMENTO DE VIDRO TEMPERADO (1.80 X 3.50)m  E=10mm</v>
          </cell>
          <cell r="D1426" t="str">
            <v>CJ</v>
          </cell>
          <cell r="E1426">
            <v>2895.47</v>
          </cell>
        </row>
        <row r="1427">
          <cell r="B1427">
            <v>0</v>
          </cell>
          <cell r="C1427">
            <v>0</v>
          </cell>
          <cell r="D1427">
            <v>0</v>
          </cell>
          <cell r="E1427">
            <v>0</v>
          </cell>
        </row>
        <row r="1428">
          <cell r="B1428" t="str">
            <v>C1384</v>
          </cell>
          <cell r="C1428" t="str">
            <v>FIXO 3 FOLHAS 3 BANDEIRAS E 2 CONTRAVENTAMENTO DE VIDRO TEMPERADO (2.70 X3.50)m  E=10mm</v>
          </cell>
          <cell r="D1428" t="str">
            <v>CJ</v>
          </cell>
          <cell r="E1428">
            <v>4444.49</v>
          </cell>
        </row>
        <row r="1429">
          <cell r="B1429">
            <v>0</v>
          </cell>
          <cell r="C1429">
            <v>0</v>
          </cell>
          <cell r="D1429">
            <v>0</v>
          </cell>
          <cell r="E1429">
            <v>0</v>
          </cell>
        </row>
        <row r="1430">
          <cell r="B1430" t="str">
            <v>C1385</v>
          </cell>
          <cell r="C1430" t="str">
            <v>FIXO 3 FOLHAS E BASCULANTES 2 FOLHAS DE VIDRO TEMPERADO (0.70X2.10)m  E=10mm</v>
          </cell>
          <cell r="D1430" t="str">
            <v>CJ</v>
          </cell>
          <cell r="E1430">
            <v>2692</v>
          </cell>
        </row>
        <row r="1431">
          <cell r="B1431">
            <v>0</v>
          </cell>
          <cell r="C1431">
            <v>0</v>
          </cell>
          <cell r="D1431">
            <v>0</v>
          </cell>
          <cell r="E1431">
            <v>0</v>
          </cell>
        </row>
        <row r="1432">
          <cell r="B1432" t="str">
            <v>C1386</v>
          </cell>
          <cell r="C1432" t="str">
            <v>FIXO DE VIDRO TEMPERADO C/BANDEIRA (0.90X3.50)m  E=10mm</v>
          </cell>
          <cell r="D1432" t="str">
            <v>CJ</v>
          </cell>
          <cell r="E1432">
            <v>1382.2</v>
          </cell>
        </row>
        <row r="1433">
          <cell r="B1433" t="str">
            <v>C1387</v>
          </cell>
          <cell r="C1433" t="str">
            <v>FIXO DE VIDRO TEMPERADO 1 FOLHA   (0.90X2.10)m  E=10mm</v>
          </cell>
          <cell r="D1433" t="str">
            <v>CJ</v>
          </cell>
          <cell r="E1433">
            <v>820.21</v>
          </cell>
        </row>
        <row r="1434">
          <cell r="B1434" t="str">
            <v>C1388</v>
          </cell>
          <cell r="C1434" t="str">
            <v>FIXO DE VIDRO TEMPERADO 2 FOLHAS (1.80X2.10)m  E=10mm</v>
          </cell>
          <cell r="D1434" t="str">
            <v>CJ</v>
          </cell>
          <cell r="E1434">
            <v>1614.67</v>
          </cell>
        </row>
        <row r="1435">
          <cell r="B1435" t="str">
            <v>C1389</v>
          </cell>
          <cell r="C1435" t="str">
            <v>FIXO DE VIDRO TEMPERADO 3 FOLHAS (2.70X2.10)m  E=10mm</v>
          </cell>
          <cell r="D1435" t="str">
            <v>CJ</v>
          </cell>
          <cell r="E1435">
            <v>2409.14</v>
          </cell>
        </row>
        <row r="1436">
          <cell r="B1436" t="str">
            <v>C1390</v>
          </cell>
          <cell r="C1436" t="str">
            <v>FIXO E BASCULANTE DE VIDRO TEMPERADO  (0.90X2.10)m  E=10mm</v>
          </cell>
          <cell r="D1436" t="str">
            <v>CJ</v>
          </cell>
          <cell r="E1436">
            <v>878.4</v>
          </cell>
        </row>
        <row r="1437">
          <cell r="B1437" t="str">
            <v>C1952</v>
          </cell>
          <cell r="C1437" t="str">
            <v>PORTA 2 FOLHAS C/BANDEIRA DE VIDRO TEMPERADO E=10mm C/MOLA (1.80X2.90)m</v>
          </cell>
          <cell r="D1437" t="str">
            <v>CJ</v>
          </cell>
          <cell r="E1437">
            <v>3808.06</v>
          </cell>
        </row>
        <row r="1438">
          <cell r="B1438" t="str">
            <v>C1953</v>
          </cell>
          <cell r="C1438" t="str">
            <v>PORTA 2 FOLHAS C/BANDEIRA DE VIDRO TEMPERADO E=10mm C/MOLA (1.80X3.50)m</v>
          </cell>
          <cell r="D1438" t="str">
            <v>CJ</v>
          </cell>
          <cell r="E1438">
            <v>4194.16</v>
          </cell>
        </row>
        <row r="1439">
          <cell r="B1439" t="str">
            <v>C1954</v>
          </cell>
          <cell r="C1439" t="str">
            <v>PORTA 2 FOLHAS C/BANDEIRA E FIXO 2 FLS. DE VIDRO TEMPERADO E=10mm (3.60X2.90)m</v>
          </cell>
          <cell r="D1439" t="str">
            <v>CJ</v>
          </cell>
          <cell r="E1439">
            <v>5923.09</v>
          </cell>
        </row>
        <row r="1440">
          <cell r="B1440">
            <v>0</v>
          </cell>
          <cell r="C1440">
            <v>0</v>
          </cell>
          <cell r="D1440">
            <v>0</v>
          </cell>
          <cell r="E1440">
            <v>0</v>
          </cell>
        </row>
        <row r="1441">
          <cell r="B1441" t="str">
            <v>C1955</v>
          </cell>
          <cell r="C1441" t="str">
            <v>PORTA 2 FOLHAS. FIXA 2 FOLHAS. 3 BANDEIRAS 2 CONTRAVENTAMENTO DE VIDRO TEMPERADO DE10mm (3.60X3.50)m</v>
          </cell>
          <cell r="D1441" t="str">
            <v>CJ</v>
          </cell>
          <cell r="E1441">
            <v>7270.86</v>
          </cell>
        </row>
        <row r="1442">
          <cell r="B1442">
            <v>0</v>
          </cell>
          <cell r="C1442">
            <v>0</v>
          </cell>
          <cell r="D1442">
            <v>0</v>
          </cell>
          <cell r="E1442">
            <v>0</v>
          </cell>
        </row>
        <row r="1443">
          <cell r="B1443" t="str">
            <v>C1956</v>
          </cell>
          <cell r="C1443" t="str">
            <v xml:space="preserve">PORTA C/BANDEIRA DE VIDRO TEMPERADO E=10mm C/MOLA (0.90X2.90)m  </v>
          </cell>
          <cell r="D1443" t="str">
            <v>CJ</v>
          </cell>
          <cell r="E1443">
            <v>1960.22</v>
          </cell>
        </row>
        <row r="1444">
          <cell r="B1444" t="str">
            <v>C1957</v>
          </cell>
          <cell r="C1444" t="str">
            <v>PORTA C/BANDEIRA DE VIDRO TEMPERADO E=10mm C/MOLA (0.90X3.50)m</v>
          </cell>
          <cell r="D1444" t="str">
            <v>CJ</v>
          </cell>
          <cell r="E1444">
            <v>2153.27</v>
          </cell>
        </row>
        <row r="1445">
          <cell r="B1445" t="str">
            <v>C1972</v>
          </cell>
          <cell r="C1445" t="str">
            <v>PORTA DE VIDRO TEMPERADO 1 FOLHA (0.90X2.10)m  E=10mm</v>
          </cell>
          <cell r="D1445" t="str">
            <v>CJ</v>
          </cell>
          <cell r="E1445">
            <v>1576.27</v>
          </cell>
        </row>
        <row r="1446">
          <cell r="B1446" t="str">
            <v>C1971</v>
          </cell>
          <cell r="C1446" t="str">
            <v>PORTA DE VIDRO TEMPERADO  2 FOLHAS (1.80X2.10)m  E=10mm</v>
          </cell>
          <cell r="D1446" t="str">
            <v>CJ</v>
          </cell>
          <cell r="E1446">
            <v>3149.41</v>
          </cell>
        </row>
        <row r="1447">
          <cell r="B1447" t="str">
            <v>C2676</v>
          </cell>
          <cell r="C1447" t="str">
            <v>VIDRO TEMPERADO EM CAIXILHO C/GAX. DE NEOPRENE ESP.= 6mm</v>
          </cell>
          <cell r="D1447" t="str">
            <v>M2</v>
          </cell>
          <cell r="E1447">
            <v>258</v>
          </cell>
        </row>
        <row r="1448">
          <cell r="B1448" t="str">
            <v>C2677</v>
          </cell>
          <cell r="C1448" t="str">
            <v>VIDRO TEMPERADO EM CAIXILHO C/MASSA ESP.= 6mm</v>
          </cell>
          <cell r="D1448" t="str">
            <v>M2</v>
          </cell>
          <cell r="E1448">
            <v>273.82</v>
          </cell>
        </row>
        <row r="1449">
          <cell r="B1449" t="str">
            <v xml:space="preserve">OUTROS  ELEMENTOS </v>
          </cell>
          <cell r="C1449">
            <v>0</v>
          </cell>
          <cell r="D1449">
            <v>0</v>
          </cell>
          <cell r="E1449">
            <v>1934.59</v>
          </cell>
        </row>
        <row r="1450">
          <cell r="B1450" t="str">
            <v>C3650</v>
          </cell>
          <cell r="C1450" t="str">
            <v>GUICHÊ EM AÇO INOX E VIDRO TEMPERADO E=6MM</v>
          </cell>
          <cell r="D1450" t="str">
            <v>M2</v>
          </cell>
          <cell r="E1450">
            <v>372.03</v>
          </cell>
        </row>
        <row r="1451">
          <cell r="B1451" t="str">
            <v>C1451</v>
          </cell>
          <cell r="C1451" t="str">
            <v>GUICHÊ EM ALUMÍNIO E VIDRO TEMPERADO E=10mm</v>
          </cell>
          <cell r="D1451" t="str">
            <v>M2</v>
          </cell>
          <cell r="E1451">
            <v>463.23</v>
          </cell>
        </row>
        <row r="1452">
          <cell r="B1452" t="str">
            <v>C1873</v>
          </cell>
          <cell r="C1452" t="str">
            <v>PELÍCULA DE INSULFILM</v>
          </cell>
          <cell r="D1452" t="str">
            <v>M2</v>
          </cell>
          <cell r="E1452">
            <v>42.69</v>
          </cell>
        </row>
        <row r="1453">
          <cell r="B1453" t="str">
            <v>C1874</v>
          </cell>
          <cell r="C1453" t="str">
            <v>PELÍCULA DE POLIÉSTER, INVESTIGAÇÃO</v>
          </cell>
          <cell r="D1453" t="str">
            <v>M2</v>
          </cell>
          <cell r="E1453">
            <v>83.36</v>
          </cell>
        </row>
        <row r="1454">
          <cell r="B1454" t="str">
            <v>C3649</v>
          </cell>
          <cell r="C1454" t="str">
            <v>VISOR COM VIDRO TEMPERADO E=6MM E MOLDURA DE AÇO INOX</v>
          </cell>
          <cell r="D1454" t="str">
            <v>M2</v>
          </cell>
          <cell r="E1454">
            <v>334.92</v>
          </cell>
        </row>
        <row r="1455">
          <cell r="B1455" t="str">
            <v>C2679</v>
          </cell>
          <cell r="C1455" t="str">
            <v>VISOR COM VIDRO TEMPERADO E=6mm E MOLDURA DE ALUMÍNIO</v>
          </cell>
          <cell r="D1455" t="str">
            <v>M2</v>
          </cell>
          <cell r="E1455">
            <v>303.98</v>
          </cell>
        </row>
        <row r="1456">
          <cell r="B1456" t="str">
            <v>C2680</v>
          </cell>
          <cell r="C1456" t="str">
            <v>VISOR COM VIDRO TEMPERADO E=6mm E MOLDURA DE MADEIRA</v>
          </cell>
          <cell r="D1456" t="str">
            <v>M2</v>
          </cell>
          <cell r="E1456">
            <v>334.38</v>
          </cell>
        </row>
        <row r="1457">
          <cell r="B1457" t="str">
            <v>COBERTURA</v>
          </cell>
          <cell r="C1457">
            <v>0</v>
          </cell>
          <cell r="D1457">
            <v>0</v>
          </cell>
          <cell r="E1457">
            <v>17338.009999999998</v>
          </cell>
        </row>
        <row r="1458">
          <cell r="B1458" t="str">
            <v>ESTRUTURA DE MADEIRA</v>
          </cell>
          <cell r="C1458">
            <v>0</v>
          </cell>
          <cell r="D1458">
            <v>0</v>
          </cell>
          <cell r="E1458">
            <v>1248.5899999999999</v>
          </cell>
        </row>
        <row r="1459">
          <cell r="B1459" t="str">
            <v>C3722</v>
          </cell>
          <cell r="C1459" t="str">
            <v>ESTRUTURA DE MADEIRA P/ COBERTA DE PALHA DE CARNÁUBA</v>
          </cell>
          <cell r="D1459" t="str">
            <v>M2</v>
          </cell>
          <cell r="E1459">
            <v>74.180000000000007</v>
          </cell>
        </row>
        <row r="1460">
          <cell r="B1460" t="str">
            <v>C1336</v>
          </cell>
          <cell r="C1460" t="str">
            <v>ESTRUTURA DE MADEIRA P/ TELHA CERÂMICA OU CONCRETO VÃO 3 A 7m (TESOURAS / TERÇAS / CONTRAVENTAMENTOS / FERRAGENS)</v>
          </cell>
          <cell r="D1460" t="str">
            <v>M2</v>
          </cell>
          <cell r="E1460">
            <v>101.81</v>
          </cell>
        </row>
        <row r="1461">
          <cell r="B1461">
            <v>0</v>
          </cell>
          <cell r="C1461">
            <v>0</v>
          </cell>
          <cell r="D1461">
            <v>0</v>
          </cell>
          <cell r="E1461">
            <v>0</v>
          </cell>
        </row>
        <row r="1462">
          <cell r="B1462" t="str">
            <v>C1337</v>
          </cell>
          <cell r="C1462" t="str">
            <v>ESTRUTURA DE MADEIRA P/ TELHA CERÂMICA OU CONCRETO VÃO 7 A 10m (TESOURAS / TERÇAS / CONTRAVENTAMENTOS / FERRAGENS)</v>
          </cell>
          <cell r="D1462" t="str">
            <v>M2</v>
          </cell>
          <cell r="E1462">
            <v>112.34</v>
          </cell>
        </row>
        <row r="1463">
          <cell r="B1463">
            <v>0</v>
          </cell>
          <cell r="C1463">
            <v>0</v>
          </cell>
          <cell r="D1463">
            <v>0</v>
          </cell>
          <cell r="E1463">
            <v>0</v>
          </cell>
        </row>
        <row r="1464">
          <cell r="B1464" t="str">
            <v>C1335</v>
          </cell>
          <cell r="C1464" t="str">
            <v>ESTRUTURA DE MADEIRA P/ TELHA CERÂMICA OU CONCRETO VÃO 10 A 13m (TESOURAS / TERÇAS / CONTRAVENTAMENTOS / FERRAGENS)</v>
          </cell>
          <cell r="D1464" t="str">
            <v>M2</v>
          </cell>
          <cell r="E1464">
            <v>125.45</v>
          </cell>
        </row>
        <row r="1465">
          <cell r="B1465">
            <v>0</v>
          </cell>
          <cell r="C1465">
            <v>0</v>
          </cell>
          <cell r="D1465">
            <v>0</v>
          </cell>
          <cell r="E1465">
            <v>0</v>
          </cell>
        </row>
        <row r="1466">
          <cell r="B1466" t="str">
            <v>C1338</v>
          </cell>
          <cell r="C1466" t="str">
            <v>ESTRUTURA DE MADEIRA P/ TELHA ONDULADA DE FIBROCIMENTO, ALUMÍNIO OU PLÁSTICAS, VÃO 10m</v>
          </cell>
          <cell r="D1466" t="str">
            <v>M2</v>
          </cell>
          <cell r="E1466">
            <v>74.98</v>
          </cell>
        </row>
        <row r="1467">
          <cell r="B1467">
            <v>0</v>
          </cell>
          <cell r="C1467">
            <v>0</v>
          </cell>
          <cell r="D1467">
            <v>0</v>
          </cell>
          <cell r="E1467">
            <v>0</v>
          </cell>
        </row>
        <row r="1468">
          <cell r="B1468" t="str">
            <v>C1339</v>
          </cell>
          <cell r="C1468" t="str">
            <v>ESTRUTURA DE MADEIRA P/ TELHA ONDULADA DE FIBROCIMENTO, ALUMÍNIO OU PLÁSTICAS,  VÃO 15m</v>
          </cell>
          <cell r="D1468" t="str">
            <v>M2</v>
          </cell>
          <cell r="E1468">
            <v>88.7</v>
          </cell>
        </row>
        <row r="1469">
          <cell r="B1469">
            <v>0</v>
          </cell>
          <cell r="C1469">
            <v>0</v>
          </cell>
          <cell r="D1469">
            <v>0</v>
          </cell>
          <cell r="E1469">
            <v>0</v>
          </cell>
        </row>
        <row r="1470">
          <cell r="B1470" t="str">
            <v>C1340</v>
          </cell>
          <cell r="C1470" t="str">
            <v>ESTRUTURA DE MADEIRA P/ TELHA ONDULADA DE FIBROCIMENTO, ALUMÍNIO OU PLÁSTICAS, VÃO 20m</v>
          </cell>
          <cell r="D1470" t="str">
            <v>M2</v>
          </cell>
          <cell r="E1470">
            <v>107.57</v>
          </cell>
        </row>
        <row r="1471">
          <cell r="B1471">
            <v>0</v>
          </cell>
          <cell r="C1471">
            <v>0</v>
          </cell>
          <cell r="D1471">
            <v>0</v>
          </cell>
          <cell r="E1471">
            <v>0</v>
          </cell>
        </row>
        <row r="1472">
          <cell r="B1472" t="str">
            <v>C4511</v>
          </cell>
          <cell r="C1472" t="str">
            <v>ESTRUTURA DE MADEIRA P/ TELHAS ONDULADAS DE FIBROCIMENTO, ALUMÍNIO OU PLÁSTICAS, APOIADA SOBRE PAREDES E/OU LAJES DE FORRO</v>
          </cell>
          <cell r="D1472" t="str">
            <v>M2</v>
          </cell>
          <cell r="E1472">
            <v>51.23</v>
          </cell>
        </row>
        <row r="1473">
          <cell r="B1473">
            <v>0</v>
          </cell>
          <cell r="C1473">
            <v>0</v>
          </cell>
          <cell r="D1473">
            <v>0</v>
          </cell>
          <cell r="E1473">
            <v>0</v>
          </cell>
        </row>
        <row r="1474">
          <cell r="B1474" t="str">
            <v>C1341</v>
          </cell>
          <cell r="C1474" t="str">
            <v>ESTRUTURA DE MADEIRA P/ TELHA ESTRUTURAL DE FIBROCIMENTO ANCORADA EM LAJES OU EM PAREDES</v>
          </cell>
          <cell r="D1474" t="str">
            <v>M2</v>
          </cell>
          <cell r="E1474">
            <v>30.41</v>
          </cell>
        </row>
        <row r="1475">
          <cell r="B1475">
            <v>0</v>
          </cell>
          <cell r="C1475">
            <v>0</v>
          </cell>
          <cell r="D1475">
            <v>0</v>
          </cell>
          <cell r="E1475">
            <v>0</v>
          </cell>
        </row>
        <row r="1476">
          <cell r="B1476" t="str">
            <v>C3005</v>
          </cell>
          <cell r="C1476" t="str">
            <v>MADEIRAMENTO P/TELHA CERÂMICA C/ REAPROVEITAMENTO</v>
          </cell>
          <cell r="D1476" t="str">
            <v>M2</v>
          </cell>
          <cell r="E1476">
            <v>25.07</v>
          </cell>
        </row>
        <row r="1477">
          <cell r="B1477" t="str">
            <v>C4459</v>
          </cell>
          <cell r="C1477" t="str">
            <v>MADEIRAMENTO P/ TELHA CERÂMICA - (RIPA, CAIBRO)</v>
          </cell>
          <cell r="D1477" t="str">
            <v>M2</v>
          </cell>
          <cell r="E1477">
            <v>32.36</v>
          </cell>
        </row>
        <row r="1478">
          <cell r="B1478" t="str">
            <v>C4460</v>
          </cell>
          <cell r="C1478" t="str">
            <v>MADEIRAMENTO P/ TELHA CERÂMICA - (RIPA, CAIBRO, LINHA)</v>
          </cell>
          <cell r="D1478" t="str">
            <v>M2</v>
          </cell>
          <cell r="E1478">
            <v>68.83</v>
          </cell>
        </row>
        <row r="1479">
          <cell r="B1479" t="str">
            <v>C4467</v>
          </cell>
          <cell r="C1479" t="str">
            <v>MADEIRAMENTO P/TELHA CERÂMICA - (RIPA, CAIBRO, LINHA) - CASA POPULAR</v>
          </cell>
          <cell r="D1479" t="str">
            <v>M2</v>
          </cell>
          <cell r="E1479">
            <v>43.59</v>
          </cell>
        </row>
        <row r="1480">
          <cell r="B1480" t="str">
            <v>C3006</v>
          </cell>
          <cell r="C1480" t="str">
            <v>MADEIRAMENTO P/TELHA FIBROCIMENTO C/ REAPROVEITAMENTO</v>
          </cell>
          <cell r="D1480" t="str">
            <v>M2</v>
          </cell>
          <cell r="E1480">
            <v>24.88</v>
          </cell>
        </row>
        <row r="1481">
          <cell r="B1481" t="str">
            <v>C2237</v>
          </cell>
          <cell r="C1481" t="str">
            <v>RIPA DE PEROBA (2X8)cm</v>
          </cell>
          <cell r="D1481" t="str">
            <v>M</v>
          </cell>
          <cell r="E1481">
            <v>13.44</v>
          </cell>
        </row>
        <row r="1482">
          <cell r="B1482" t="str">
            <v>C2460</v>
          </cell>
          <cell r="C1482" t="str">
            <v>TESOURA EM MASSARANDUBA C/ACESSÓRIOS</v>
          </cell>
          <cell r="D1482" t="str">
            <v>M</v>
          </cell>
          <cell r="E1482">
            <v>112.75</v>
          </cell>
        </row>
        <row r="1483">
          <cell r="B1483" t="str">
            <v>C2678</v>
          </cell>
          <cell r="C1483" t="str">
            <v>VIGA DE MADEIRA MACIÇA 6" X 3"</v>
          </cell>
          <cell r="D1483" t="str">
            <v>M</v>
          </cell>
          <cell r="E1483">
            <v>52.27</v>
          </cell>
        </row>
        <row r="1484">
          <cell r="B1484" t="str">
            <v>C3721</v>
          </cell>
          <cell r="C1484" t="str">
            <v>VIGA DE MADEIRA MACIÇA 10"x 4"</v>
          </cell>
          <cell r="D1484" t="str">
            <v>M</v>
          </cell>
          <cell r="E1484">
            <v>108.73</v>
          </cell>
        </row>
        <row r="1485">
          <cell r="B1485" t="str">
            <v>ESTRUTURA METÁLICA</v>
          </cell>
          <cell r="C1485">
            <v>0</v>
          </cell>
          <cell r="D1485">
            <v>0</v>
          </cell>
          <cell r="E1485">
            <v>6344.18</v>
          </cell>
        </row>
        <row r="1486">
          <cell r="B1486" t="str">
            <v>C0818</v>
          </cell>
          <cell r="C1486" t="str">
            <v>COLUNAS P/PÉ DIREITO DE 6m  VÃO DE 20m</v>
          </cell>
          <cell r="D1486" t="str">
            <v>M2</v>
          </cell>
          <cell r="E1486">
            <v>40.159999999999997</v>
          </cell>
        </row>
        <row r="1487">
          <cell r="B1487" t="str">
            <v>C0819</v>
          </cell>
          <cell r="C1487" t="str">
            <v>COLUNAS P/PÉ DIREITO DE 6m  VÃO DE 30m</v>
          </cell>
          <cell r="D1487" t="str">
            <v>M2</v>
          </cell>
          <cell r="E1487">
            <v>45.35</v>
          </cell>
        </row>
        <row r="1488">
          <cell r="B1488" t="str">
            <v>C0820</v>
          </cell>
          <cell r="C1488" t="str">
            <v>COLUNAS P/PÉ DIREITO DE 6m  VÃO DE 40m</v>
          </cell>
          <cell r="D1488" t="str">
            <v>M2</v>
          </cell>
          <cell r="E1488">
            <v>50.16</v>
          </cell>
        </row>
        <row r="1489">
          <cell r="B1489" t="str">
            <v>C1326</v>
          </cell>
          <cell r="C1489" t="str">
            <v>ESTRUTURA DE AÇO EM ARCO VÃO DE 20m</v>
          </cell>
          <cell r="D1489" t="str">
            <v>M2</v>
          </cell>
          <cell r="E1489">
            <v>91.63</v>
          </cell>
        </row>
        <row r="1490">
          <cell r="B1490" t="str">
            <v>C1327</v>
          </cell>
          <cell r="C1490" t="str">
            <v>ESTRUTURA DE AÇO EM ARCO VÃO DE 30m</v>
          </cell>
          <cell r="D1490" t="str">
            <v>M2</v>
          </cell>
          <cell r="E1490">
            <v>94.29</v>
          </cell>
        </row>
        <row r="1491">
          <cell r="B1491" t="str">
            <v>C1328</v>
          </cell>
          <cell r="C1491" t="str">
            <v>ESTRUTURA DE AÇO EM ARCO VÃO DE 40m</v>
          </cell>
          <cell r="D1491" t="str">
            <v>M2</v>
          </cell>
          <cell r="E1491">
            <v>102.09</v>
          </cell>
        </row>
        <row r="1492">
          <cell r="B1492" t="str">
            <v>C1329</v>
          </cell>
          <cell r="C1492" t="str">
            <v>ESTRUTURA DE AÇO EM SHED VÃO DE 20m</v>
          </cell>
          <cell r="D1492" t="str">
            <v>M2</v>
          </cell>
          <cell r="E1492">
            <v>127.12</v>
          </cell>
        </row>
        <row r="1493">
          <cell r="B1493" t="str">
            <v>C1330</v>
          </cell>
          <cell r="C1493" t="str">
            <v>ESTRUTURA DE AÇO EM SHED VÃO DE 30m</v>
          </cell>
          <cell r="D1493" t="str">
            <v>M2</v>
          </cell>
          <cell r="E1493">
            <v>132.07</v>
          </cell>
        </row>
        <row r="1494">
          <cell r="B1494" t="str">
            <v>C1331</v>
          </cell>
          <cell r="C1494" t="str">
            <v>ESTRUTURA DE AÇO EM SHED VÃO DE 40m</v>
          </cell>
          <cell r="D1494" t="str">
            <v>M2</v>
          </cell>
          <cell r="E1494">
            <v>136.85</v>
          </cell>
        </row>
        <row r="1495">
          <cell r="B1495" t="str">
            <v>C1332</v>
          </cell>
          <cell r="C1495" t="str">
            <v>ESTRUTURA DE AÇO TIPO FINK VÃO DE 20m</v>
          </cell>
          <cell r="D1495" t="str">
            <v>M2</v>
          </cell>
          <cell r="E1495">
            <v>100.39</v>
          </cell>
        </row>
        <row r="1496">
          <cell r="B1496" t="str">
            <v>C1333</v>
          </cell>
          <cell r="C1496" t="str">
            <v>ESTRUTURA DE AÇO TIPO FINK VÃO DE 30m</v>
          </cell>
          <cell r="D1496" t="str">
            <v>M2</v>
          </cell>
          <cell r="E1496">
            <v>105.44</v>
          </cell>
        </row>
        <row r="1497">
          <cell r="B1497" t="str">
            <v>C1334</v>
          </cell>
          <cell r="C1497" t="str">
            <v>ESTRUTURA DE AÇO TIPO FINK VÃO DE 40m</v>
          </cell>
          <cell r="D1497" t="str">
            <v>M2</v>
          </cell>
          <cell r="E1497">
            <v>109.71</v>
          </cell>
        </row>
        <row r="1498">
          <cell r="B1498" t="str">
            <v>C1318</v>
          </cell>
          <cell r="C1498" t="str">
            <v>ESTRUTURA DE ALUMÍNIO EM ARCO VÃO DE 20m</v>
          </cell>
          <cell r="D1498" t="str">
            <v>M2</v>
          </cell>
          <cell r="E1498">
            <v>146.19999999999999</v>
          </cell>
        </row>
        <row r="1499">
          <cell r="B1499" t="str">
            <v>C1319</v>
          </cell>
          <cell r="C1499" t="str">
            <v>ESTRUTURA DE ALUMÍNIO EM ARCO VÃO DE 30m</v>
          </cell>
          <cell r="D1499" t="str">
            <v>M2</v>
          </cell>
          <cell r="E1499">
            <v>167.08</v>
          </cell>
        </row>
        <row r="1500">
          <cell r="B1500" t="str">
            <v>C1320</v>
          </cell>
          <cell r="C1500" t="str">
            <v>ESTRUTURA DE ALUMÍNIO EM ARCO VÃO DE 40m</v>
          </cell>
          <cell r="D1500" t="str">
            <v>M2</v>
          </cell>
          <cell r="E1500">
            <v>187.96</v>
          </cell>
        </row>
        <row r="1501">
          <cell r="B1501" t="str">
            <v>C1324</v>
          </cell>
          <cell r="C1501" t="str">
            <v>ESTRUTURA DE ALUMÍNIO EM DUAS ÁGUAS VÃO DE 20m</v>
          </cell>
          <cell r="D1501" t="str">
            <v>M2</v>
          </cell>
          <cell r="E1501">
            <v>155.47999999999999</v>
          </cell>
        </row>
        <row r="1502">
          <cell r="B1502" t="str">
            <v>C1321</v>
          </cell>
          <cell r="C1502" t="str">
            <v>ESTRUTURA DE ALUMÍNIO EM DUAS ÁGUAS VÃO DE 25m</v>
          </cell>
          <cell r="D1502" t="str">
            <v>M2</v>
          </cell>
          <cell r="E1502">
            <v>169.4</v>
          </cell>
        </row>
        <row r="1503">
          <cell r="B1503" t="str">
            <v>C1322</v>
          </cell>
          <cell r="C1503" t="str">
            <v>ESTRUTURA DE ALUMÍNIO EM DUAS ÁGUAS VÃO DE 30m</v>
          </cell>
          <cell r="D1503" t="str">
            <v>M2</v>
          </cell>
          <cell r="E1503">
            <v>183.32</v>
          </cell>
        </row>
        <row r="1504">
          <cell r="B1504" t="str">
            <v>C1323</v>
          </cell>
          <cell r="C1504" t="str">
            <v>ESTRUTURA DE ALUMÍNIO EM DUAS ÁGUAS VÃO DE 40m</v>
          </cell>
          <cell r="D1504" t="str">
            <v>M2</v>
          </cell>
          <cell r="E1504">
            <v>206.52</v>
          </cell>
        </row>
        <row r="1505">
          <cell r="B1505" t="str">
            <v>C1325</v>
          </cell>
          <cell r="C1505" t="str">
            <v>ESTRUTURA DE ALUMÍNIO EM SHED VÃO DE 20 A 30m</v>
          </cell>
          <cell r="D1505" t="str">
            <v>M2</v>
          </cell>
          <cell r="E1505">
            <v>208.84</v>
          </cell>
        </row>
        <row r="1506">
          <cell r="B1506" t="str">
            <v>C1342</v>
          </cell>
          <cell r="C1506" t="str">
            <v>ESTRUTURA ESPACIAL DE ALUMÍNIO VÃO DE 20m</v>
          </cell>
          <cell r="D1506" t="str">
            <v>M2</v>
          </cell>
          <cell r="E1506">
            <v>163.13</v>
          </cell>
        </row>
        <row r="1507">
          <cell r="B1507" t="str">
            <v>C1343</v>
          </cell>
          <cell r="C1507" t="str">
            <v>ESTRUTURA ESPACIAL DE ALUMÍNIO VÃO DE 30m</v>
          </cell>
          <cell r="D1507" t="str">
            <v>M2</v>
          </cell>
          <cell r="E1507">
            <v>193.29</v>
          </cell>
        </row>
        <row r="1508">
          <cell r="B1508" t="str">
            <v>C1344</v>
          </cell>
          <cell r="C1508" t="str">
            <v>ESTRUTURA ESPACIAL DE ALUMÍNIO VÃO DE 40m</v>
          </cell>
          <cell r="D1508" t="str">
            <v>M2</v>
          </cell>
          <cell r="E1508">
            <v>221.13</v>
          </cell>
        </row>
        <row r="1509">
          <cell r="B1509" t="str">
            <v>C1345</v>
          </cell>
          <cell r="C1509" t="str">
            <v>ESTRUTURA ESPACIAL DE ALUMÍNIO VÃO DE 50m</v>
          </cell>
          <cell r="D1509" t="str">
            <v>M2</v>
          </cell>
          <cell r="E1509">
            <v>248.97</v>
          </cell>
        </row>
        <row r="1510">
          <cell r="B1510" t="str">
            <v>C1346</v>
          </cell>
          <cell r="C1510" t="str">
            <v>ESTRUTURA ESPACIAL DE ALUMÍNIO VÃO DE 60m</v>
          </cell>
          <cell r="D1510" t="str">
            <v>M2</v>
          </cell>
          <cell r="E1510">
            <v>276.81</v>
          </cell>
        </row>
        <row r="1511">
          <cell r="B1511" t="str">
            <v>C1352</v>
          </cell>
          <cell r="C1511" t="str">
            <v>ESTRUTURA METÁLICA EM TUBO DE AÇO 150mm, INCLUS. PINTURA</v>
          </cell>
          <cell r="D1511" t="str">
            <v>M</v>
          </cell>
          <cell r="E1511">
            <v>336.44</v>
          </cell>
        </row>
        <row r="1512">
          <cell r="B1512" t="str">
            <v>C1353</v>
          </cell>
          <cell r="C1512" t="str">
            <v>ESTRUTURA METÁLICA TRELIÇADA EM AÇO, EM MARQUISES</v>
          </cell>
          <cell r="D1512" t="str">
            <v>M2</v>
          </cell>
          <cell r="E1512">
            <v>130.19999999999999</v>
          </cell>
        </row>
        <row r="1513">
          <cell r="B1513" t="str">
            <v>C1600</v>
          </cell>
          <cell r="C1513" t="str">
            <v>LANTERNIM SIMPLES VÃO DE 20m</v>
          </cell>
          <cell r="D1513" t="str">
            <v>M2</v>
          </cell>
          <cell r="E1513">
            <v>17.14</v>
          </cell>
        </row>
        <row r="1514">
          <cell r="B1514" t="str">
            <v>C1601</v>
          </cell>
          <cell r="C1514" t="str">
            <v>LANTERNIM SIMPLES VÃO DE 30m</v>
          </cell>
          <cell r="D1514" t="str">
            <v>M2</v>
          </cell>
          <cell r="E1514">
            <v>22.08</v>
          </cell>
        </row>
        <row r="1515">
          <cell r="B1515" t="str">
            <v>C1602</v>
          </cell>
          <cell r="C1515" t="str">
            <v>LANTERNIM SIMPLES VÃO DE 40m</v>
          </cell>
          <cell r="D1515" t="str">
            <v>M2</v>
          </cell>
          <cell r="E1515">
            <v>28.51</v>
          </cell>
        </row>
        <row r="1516">
          <cell r="B1516" t="str">
            <v>C1597</v>
          </cell>
          <cell r="C1516" t="str">
            <v>LANTERNIM DUPLO VÃO DE 20m</v>
          </cell>
          <cell r="D1516" t="str">
            <v>M2</v>
          </cell>
          <cell r="E1516">
            <v>29.85</v>
          </cell>
        </row>
        <row r="1517">
          <cell r="B1517" t="str">
            <v>C1598</v>
          </cell>
          <cell r="C1517" t="str">
            <v>LANTERNIM DUPLO VÃO DE 30m</v>
          </cell>
          <cell r="D1517" t="str">
            <v>M2</v>
          </cell>
          <cell r="E1517">
            <v>34.89</v>
          </cell>
        </row>
        <row r="1518">
          <cell r="B1518" t="str">
            <v>C1599</v>
          </cell>
          <cell r="C1518" t="str">
            <v>LANTERNIM DUPLO VÃO DE 40m</v>
          </cell>
          <cell r="D1518" t="str">
            <v>M2</v>
          </cell>
          <cell r="E1518">
            <v>39.700000000000003</v>
          </cell>
        </row>
        <row r="1519">
          <cell r="B1519" t="str">
            <v>C1879</v>
          </cell>
          <cell r="C1519" t="str">
            <v>PERFIL METÁLICO ' I ', PRÉ-PINTADO C/ H=200mm</v>
          </cell>
          <cell r="D1519" t="str">
            <v>M</v>
          </cell>
          <cell r="E1519">
            <v>238.57</v>
          </cell>
        </row>
        <row r="1520">
          <cell r="B1520" t="str">
            <v>C1878</v>
          </cell>
          <cell r="C1520" t="str">
            <v>PERFIL METÁLICO  ' I ', PRÉ-PINTADO C/ H=300mm</v>
          </cell>
          <cell r="D1520" t="str">
            <v>M</v>
          </cell>
          <cell r="E1520">
            <v>440.97</v>
          </cell>
        </row>
        <row r="1521">
          <cell r="B1521" t="str">
            <v>C1880</v>
          </cell>
          <cell r="C1521" t="str">
            <v>PERFIL METÁLICO ' I ', PRÉ-PINTADO C/ H=400mm</v>
          </cell>
          <cell r="D1521" t="str">
            <v>M</v>
          </cell>
          <cell r="E1521">
            <v>566.95000000000005</v>
          </cell>
        </row>
        <row r="1522">
          <cell r="B1522" t="str">
            <v>C1881</v>
          </cell>
          <cell r="C1522" t="str">
            <v>PERFIL METÁLICO ' I ', PRÉ-PINTADO C/ H=500mm</v>
          </cell>
          <cell r="D1522" t="str">
            <v>M</v>
          </cell>
          <cell r="E1522">
            <v>773.47</v>
          </cell>
        </row>
        <row r="1523">
          <cell r="B1523" t="str">
            <v>C4395</v>
          </cell>
          <cell r="C1523" t="str">
            <v>PERFIL "U" EM ALUMÍNIO 3/4" x 3/4" P/ COBERTURA</v>
          </cell>
          <cell r="D1523" t="str">
            <v>M</v>
          </cell>
          <cell r="E1523">
            <v>22</v>
          </cell>
        </row>
        <row r="1524">
          <cell r="B1524" t="str">
            <v>TELHAS</v>
          </cell>
          <cell r="C1524">
            <v>0</v>
          </cell>
          <cell r="D1524">
            <v>0</v>
          </cell>
          <cell r="E1524">
            <v>4352.49</v>
          </cell>
        </row>
        <row r="1525">
          <cell r="B1525" t="str">
            <v>C0041</v>
          </cell>
          <cell r="C1525" t="str">
            <v>ALGEIROZ EM TELHAMENTO COLONIAL</v>
          </cell>
          <cell r="D1525" t="str">
            <v>M</v>
          </cell>
          <cell r="E1525">
            <v>14.97</v>
          </cell>
        </row>
        <row r="1526">
          <cell r="B1526" t="str">
            <v>C0387</v>
          </cell>
          <cell r="C1526" t="str">
            <v>BEIRA E BICA EM TELHA COLONIAL</v>
          </cell>
          <cell r="D1526" t="str">
            <v>M</v>
          </cell>
          <cell r="E1526">
            <v>7.49</v>
          </cell>
        </row>
        <row r="1527">
          <cell r="B1527" t="str">
            <v>C0675</v>
          </cell>
          <cell r="C1527" t="str">
            <v>CANTONEIRA DE FIBROCIMENTO P/TELHA ONDULADA</v>
          </cell>
          <cell r="D1527" t="str">
            <v>M</v>
          </cell>
          <cell r="E1527">
            <v>41.42</v>
          </cell>
        </row>
        <row r="1528">
          <cell r="B1528" t="str">
            <v>C0768</v>
          </cell>
          <cell r="C1528" t="str">
            <v>CHAPA CORRUGADA DE ALUMÍNIO E=0.7MM</v>
          </cell>
          <cell r="D1528" t="str">
            <v>M2</v>
          </cell>
          <cell r="E1528">
            <v>75.349999999999994</v>
          </cell>
        </row>
        <row r="1529">
          <cell r="B1529" t="str">
            <v>C0803</v>
          </cell>
          <cell r="C1529" t="str">
            <v>COBERTURA C/TELHA PVC RÍGIDO INCLINAÇÃO 27%</v>
          </cell>
          <cell r="D1529" t="str">
            <v>M2</v>
          </cell>
          <cell r="E1529">
            <v>54.8</v>
          </cell>
        </row>
        <row r="1530">
          <cell r="B1530" t="str">
            <v>C0987</v>
          </cell>
          <cell r="C1530" t="str">
            <v>CUMEEIRA ARTICULADA DE FIBROCIMENTO P/TELHA MODULADA</v>
          </cell>
          <cell r="D1530" t="str">
            <v>M</v>
          </cell>
          <cell r="E1530">
            <v>56.59</v>
          </cell>
        </row>
        <row r="1531">
          <cell r="B1531" t="str">
            <v>C0988</v>
          </cell>
          <cell r="C1531" t="str">
            <v>CUMEEIRA ARTICULADA DE FIBROCIMENTO P/TELHA VOGATEX</v>
          </cell>
          <cell r="D1531" t="str">
            <v>M</v>
          </cell>
          <cell r="E1531">
            <v>38.61</v>
          </cell>
        </row>
        <row r="1532">
          <cell r="B1532" t="str">
            <v>C0989</v>
          </cell>
          <cell r="C1532" t="str">
            <v>CUMEEIRA CERÂMICA DA TELHA CANAL "TIMOM"</v>
          </cell>
          <cell r="D1532" t="str">
            <v>M</v>
          </cell>
          <cell r="E1532">
            <v>17.829999999999998</v>
          </cell>
        </row>
        <row r="1533">
          <cell r="B1533" t="str">
            <v>C0990</v>
          </cell>
          <cell r="C1533" t="str">
            <v>CUMEEIRA CERÂMICA DA TELHA RETANGULAR "TIMOM"</v>
          </cell>
          <cell r="D1533" t="str">
            <v>M</v>
          </cell>
          <cell r="E1533">
            <v>17.53</v>
          </cell>
        </row>
        <row r="1534">
          <cell r="B1534" t="str">
            <v>C0993</v>
          </cell>
          <cell r="C1534" t="str">
            <v>CUMEEIRA DE ALUMÍNIO E=0.8mm</v>
          </cell>
          <cell r="D1534" t="str">
            <v>M</v>
          </cell>
          <cell r="E1534">
            <v>48.77</v>
          </cell>
        </row>
        <row r="1535">
          <cell r="B1535" t="str">
            <v>C0994</v>
          </cell>
          <cell r="C1535" t="str">
            <v>CUMEEIRA DE CONCRETO COLORIDA INCLUSIVE EMBOÇAMENTO</v>
          </cell>
          <cell r="D1535" t="str">
            <v>M</v>
          </cell>
          <cell r="E1535">
            <v>74.27</v>
          </cell>
        </row>
        <row r="1536">
          <cell r="B1536" t="str">
            <v>C0995</v>
          </cell>
          <cell r="C1536" t="str">
            <v>CUMEEIRA NORMAL DE FIBROCIMENTO P/TELHA CANALETE 49</v>
          </cell>
          <cell r="D1536" t="str">
            <v>M</v>
          </cell>
          <cell r="E1536">
            <v>101.25</v>
          </cell>
        </row>
        <row r="1537">
          <cell r="B1537" t="str">
            <v>C0996</v>
          </cell>
          <cell r="C1537" t="str">
            <v>CUMEEIRA NORMAL DE FIBROCIMENTO P/TELHA CANALETE 90</v>
          </cell>
          <cell r="D1537" t="str">
            <v>M</v>
          </cell>
          <cell r="E1537">
            <v>90.72</v>
          </cell>
        </row>
        <row r="1538">
          <cell r="B1538" t="str">
            <v>C0997</v>
          </cell>
          <cell r="C1538" t="str">
            <v>CUMEEIRA NORMAL DE FIBROCIMENTO P/TELHA KALHETA DELTA</v>
          </cell>
          <cell r="D1538" t="str">
            <v>M</v>
          </cell>
          <cell r="E1538">
            <v>98.66</v>
          </cell>
        </row>
        <row r="1539">
          <cell r="B1539" t="str">
            <v>C0998</v>
          </cell>
          <cell r="C1539" t="str">
            <v>CUMEEIRA NORMAL DE FIBROCIMENTO P/TELHA KALHETÃO</v>
          </cell>
          <cell r="D1539" t="str">
            <v>M</v>
          </cell>
          <cell r="E1539">
            <v>92.14</v>
          </cell>
        </row>
        <row r="1540">
          <cell r="B1540" t="str">
            <v>C0999</v>
          </cell>
          <cell r="C1540" t="str">
            <v>CUMEEIRA NORMAL DE FIBROCIMENTO P/TELHA MAXIPLAC</v>
          </cell>
          <cell r="D1540" t="str">
            <v>M</v>
          </cell>
          <cell r="E1540">
            <v>71.430000000000007</v>
          </cell>
        </row>
        <row r="1541">
          <cell r="B1541" t="str">
            <v>C1000</v>
          </cell>
          <cell r="C1541" t="str">
            <v>CUMEEIRA NORMAL DE FIBROCIMENTO P/TELHA ONDULADA</v>
          </cell>
          <cell r="D1541" t="str">
            <v>M</v>
          </cell>
          <cell r="E1541">
            <v>32.92</v>
          </cell>
        </row>
        <row r="1542">
          <cell r="B1542" t="str">
            <v>C1001</v>
          </cell>
          <cell r="C1542" t="str">
            <v>CUMEEIRA NORMAL PARA TELHA DE MADEIRA</v>
          </cell>
          <cell r="D1542" t="str">
            <v>M</v>
          </cell>
          <cell r="E1542">
            <v>17.84</v>
          </cell>
        </row>
        <row r="1543">
          <cell r="B1543" t="str">
            <v>C4463</v>
          </cell>
          <cell r="C1543" t="str">
            <v>CUMEEIRA TELHA CERÂMICA, EMBOÇADA</v>
          </cell>
          <cell r="D1543" t="str">
            <v>M</v>
          </cell>
          <cell r="E1543">
            <v>15.59</v>
          </cell>
        </row>
        <row r="1544">
          <cell r="B1544" t="str">
            <v>C1002</v>
          </cell>
          <cell r="C1544" t="str">
            <v>CUMEEIRA TERMOACÚSTICA</v>
          </cell>
          <cell r="D1544" t="str">
            <v>M</v>
          </cell>
          <cell r="E1544">
            <v>59.73</v>
          </cell>
        </row>
        <row r="1545">
          <cell r="B1545" t="str">
            <v>C1003</v>
          </cell>
          <cell r="C1545" t="str">
            <v>CUMEEIRA TIPO ONDULINE EM ESTRUTURA DE MADEIRA</v>
          </cell>
          <cell r="D1545" t="str">
            <v>M</v>
          </cell>
          <cell r="E1545">
            <v>41.57</v>
          </cell>
        </row>
        <row r="1546">
          <cell r="B1546" t="str">
            <v>C1004</v>
          </cell>
          <cell r="C1546" t="str">
            <v>CUMEEIRA TIPO ONDULINE EM ESTRUTURA METÁLICA</v>
          </cell>
          <cell r="D1546" t="str">
            <v>M</v>
          </cell>
          <cell r="E1546">
            <v>54.87</v>
          </cell>
        </row>
        <row r="1547">
          <cell r="B1547" t="str">
            <v>C1005</v>
          </cell>
          <cell r="C1547" t="str">
            <v>CUMEEIRA TIPO SHED OU RUFO DE FIBROCIMENTO P/TELHA ONDULADA</v>
          </cell>
          <cell r="D1547" t="str">
            <v>M</v>
          </cell>
          <cell r="E1547">
            <v>48.94</v>
          </cell>
        </row>
        <row r="1548">
          <cell r="B1548" t="str">
            <v>C1006</v>
          </cell>
          <cell r="C1548" t="str">
            <v>CUMEEIRA UNIVERSAL DE FIBROCIMENTO P/TELHA ONDULADA</v>
          </cell>
          <cell r="D1548" t="str">
            <v>M</v>
          </cell>
          <cell r="E1548">
            <v>32.92</v>
          </cell>
        </row>
        <row r="1549">
          <cell r="B1549" t="str">
            <v>C3858</v>
          </cell>
          <cell r="C1549" t="str">
            <v>DESMONTAGEM DE TELHAMENTO EM ESTRUTURAS METÁLICAS</v>
          </cell>
          <cell r="D1549" t="str">
            <v>M2</v>
          </cell>
          <cell r="E1549">
            <v>5.42</v>
          </cell>
        </row>
        <row r="1550">
          <cell r="B1550" t="str">
            <v>C4464</v>
          </cell>
          <cell r="C1550" t="str">
            <v>EMBOÇAMENTO DA ÚLTIMA FIADA TELHA CERÂMICA</v>
          </cell>
          <cell r="D1550" t="str">
            <v>M</v>
          </cell>
          <cell r="E1550">
            <v>7.47</v>
          </cell>
        </row>
        <row r="1551">
          <cell r="B1551" t="str">
            <v>C1363</v>
          </cell>
          <cell r="C1551" t="str">
            <v>FECHAMENTO LATERAL C/TELHA DE FIBROCIMENTO ONDULADA E=6mm</v>
          </cell>
          <cell r="D1551" t="str">
            <v>M2</v>
          </cell>
          <cell r="E1551">
            <v>36.659999999999997</v>
          </cell>
        </row>
        <row r="1552">
          <cell r="B1552" t="str">
            <v>C1380</v>
          </cell>
          <cell r="C1552" t="str">
            <v>FIXAÇÃO DE TELHAS CANALETE 90-(LINHA DE FIXAÇÃO)</v>
          </cell>
          <cell r="D1552" t="str">
            <v>UN</v>
          </cell>
          <cell r="E1552">
            <v>178.76</v>
          </cell>
        </row>
        <row r="1553">
          <cell r="B1553" t="str">
            <v>C1381</v>
          </cell>
          <cell r="C1553" t="str">
            <v>FIXAÇÃO DE TELHAS KALHETÃO (LINHA DE FIXAÇÃO)</v>
          </cell>
          <cell r="D1553" t="str">
            <v>UN</v>
          </cell>
          <cell r="E1553">
            <v>104.58</v>
          </cell>
        </row>
        <row r="1554">
          <cell r="B1554" t="str">
            <v>C3859</v>
          </cell>
          <cell r="C1554" t="str">
            <v>MONTAGEM DE TELHAMENTO EM ESTRUTURAS METÁLICAS</v>
          </cell>
          <cell r="D1554" t="str">
            <v>M2</v>
          </cell>
          <cell r="E1554">
            <v>6.78</v>
          </cell>
        </row>
        <row r="1555">
          <cell r="B1555" t="str">
            <v>C2199</v>
          </cell>
          <cell r="C1555" t="str">
            <v>RETELHAMENTO C/ OUTROS TIPOS DE TELHA MAT. FIXAÇÃO</v>
          </cell>
          <cell r="D1555" t="str">
            <v>M2</v>
          </cell>
          <cell r="E1555">
            <v>27</v>
          </cell>
        </row>
        <row r="1556">
          <cell r="B1556" t="str">
            <v>C2200</v>
          </cell>
          <cell r="C1556" t="str">
            <v>RETELHAMENTO C/ TELHA CERÂMICA  ATE 20% NOVA</v>
          </cell>
          <cell r="D1556" t="str">
            <v>M2</v>
          </cell>
          <cell r="E1556">
            <v>27.61</v>
          </cell>
        </row>
        <row r="1557">
          <cell r="B1557" t="str">
            <v>C2201</v>
          </cell>
          <cell r="C1557" t="str">
            <v>RETELHAMENTO C/ TELHA CERÂMICA COM 50% NOVA</v>
          </cell>
          <cell r="D1557" t="str">
            <v>M2</v>
          </cell>
          <cell r="E1557">
            <v>31.75</v>
          </cell>
        </row>
        <row r="1558">
          <cell r="B1558" t="str">
            <v>C2203</v>
          </cell>
          <cell r="C1558" t="str">
            <v>RETELHAMENTO C/ TELHA FIBROCIMENTO MAT. DE FIXAÇÃO</v>
          </cell>
          <cell r="D1558" t="str">
            <v>M2</v>
          </cell>
          <cell r="E1558">
            <v>22.21</v>
          </cell>
        </row>
        <row r="1559">
          <cell r="B1559" t="str">
            <v>C2303</v>
          </cell>
          <cell r="C1559" t="str">
            <v>TAMPÃO DE FIBROCIMENTO P/TELHA KALHETA DELTA</v>
          </cell>
          <cell r="D1559" t="str">
            <v>M</v>
          </cell>
          <cell r="E1559">
            <v>46.08</v>
          </cell>
        </row>
        <row r="1560">
          <cell r="B1560" t="str">
            <v>C2304</v>
          </cell>
          <cell r="C1560" t="str">
            <v>TAMPÃO DE FIBROCIMENTO P/TELHA KALHETÃO</v>
          </cell>
          <cell r="D1560" t="str">
            <v>M</v>
          </cell>
          <cell r="E1560">
            <v>31.6</v>
          </cell>
        </row>
        <row r="1561">
          <cell r="B1561" t="str">
            <v>C2305</v>
          </cell>
          <cell r="C1561" t="str">
            <v>TAMPÃO E RUFO DE FIBROCIMENTO</v>
          </cell>
          <cell r="D1561" t="str">
            <v>M</v>
          </cell>
          <cell r="E1561">
            <v>87.52</v>
          </cell>
        </row>
        <row r="1562">
          <cell r="B1562" t="str">
            <v>C4462</v>
          </cell>
          <cell r="C1562" t="str">
            <v>TELHA CERÂMICA</v>
          </cell>
          <cell r="D1562" t="str">
            <v>M2</v>
          </cell>
          <cell r="E1562">
            <v>40.03</v>
          </cell>
        </row>
        <row r="1563">
          <cell r="B1563" t="str">
            <v>C2429</v>
          </cell>
          <cell r="C1563" t="str">
            <v>TELHA CERÂMICA TIPO CANAL C/ ESBARRO "TIMON"</v>
          </cell>
          <cell r="D1563" t="str">
            <v>M2</v>
          </cell>
          <cell r="E1563">
            <v>77.97</v>
          </cell>
        </row>
        <row r="1564">
          <cell r="B1564" t="str">
            <v>C2430</v>
          </cell>
          <cell r="C1564" t="str">
            <v>TELHA CERÂMICA TIPO RETANGULAR C/ ESBARRO "TIMOM"</v>
          </cell>
          <cell r="D1564" t="str">
            <v>M2</v>
          </cell>
          <cell r="E1564">
            <v>74.97</v>
          </cell>
        </row>
        <row r="1565">
          <cell r="B1565" t="str">
            <v>C2431</v>
          </cell>
          <cell r="C1565" t="str">
            <v>TELHA DE AÇO ZINCADA PRÉ-PINTADA INCLINAÇÃO 1%.VAO 10.5m</v>
          </cell>
          <cell r="D1565" t="str">
            <v>M2</v>
          </cell>
          <cell r="E1565">
            <v>95.17</v>
          </cell>
        </row>
        <row r="1566">
          <cell r="B1566" t="str">
            <v>C2432</v>
          </cell>
          <cell r="C1566" t="str">
            <v>TELHA DE AÇO ZINCADA PRÉ-PINTADA INCLINAÇÃO 2.75% VÃO 16m</v>
          </cell>
          <cell r="D1566" t="str">
            <v>M2</v>
          </cell>
          <cell r="E1566">
            <v>95.17</v>
          </cell>
        </row>
        <row r="1567">
          <cell r="B1567" t="str">
            <v>C2433</v>
          </cell>
          <cell r="C1567" t="str">
            <v>TELHA DE AÇO ZINCADA PRÉ-PINTADA INCLINAÇÃO 3%.VÃO 22m</v>
          </cell>
          <cell r="D1567" t="str">
            <v>M2</v>
          </cell>
          <cell r="E1567">
            <v>153.87</v>
          </cell>
        </row>
        <row r="1568">
          <cell r="B1568" t="str">
            <v>C2434</v>
          </cell>
          <cell r="C1568" t="str">
            <v>TELHA DE AÇO ZINCADA PRÉ-PINTADA INCLINAÇÃO 3%.VÃO 24m</v>
          </cell>
          <cell r="D1568" t="str">
            <v>M2</v>
          </cell>
          <cell r="E1568">
            <v>167.9</v>
          </cell>
        </row>
        <row r="1569">
          <cell r="B1569" t="str">
            <v>C2435</v>
          </cell>
          <cell r="C1569" t="str">
            <v>TELHA DE AÇO ZINCADA PRÉ-PINTADA INCLINAÇÃO 3%.VÃO 26m</v>
          </cell>
          <cell r="D1569" t="str">
            <v>M2</v>
          </cell>
          <cell r="E1569">
            <v>193.67</v>
          </cell>
        </row>
        <row r="1570">
          <cell r="B1570" t="str">
            <v>C2425</v>
          </cell>
          <cell r="C1570" t="str">
            <v>TELHA DE ALUMÍNIO C/ MIOLO POLIURETANO, TRAPEZOIDAL + LISA</v>
          </cell>
          <cell r="D1570" t="str">
            <v>M2</v>
          </cell>
          <cell r="E1570">
            <v>112.03</v>
          </cell>
        </row>
        <row r="1571">
          <cell r="B1571" t="str">
            <v>C2426</v>
          </cell>
          <cell r="C1571" t="str">
            <v>TELHA DE ALUMÍNIO C/MIOLO POLIURETANO, TRAPEZOIDAL+TRAPEZOIDAL</v>
          </cell>
          <cell r="D1571" t="str">
            <v>M2</v>
          </cell>
          <cell r="E1571">
            <v>112.03</v>
          </cell>
        </row>
        <row r="1572">
          <cell r="B1572" t="str">
            <v>C4554</v>
          </cell>
          <cell r="C1572" t="str">
            <v>TELHA DE ALUMÍNIO, TRAPEZOIDAL e = 0,7mm</v>
          </cell>
          <cell r="D1572" t="str">
            <v>M2</v>
          </cell>
          <cell r="E1572">
            <v>53.01</v>
          </cell>
        </row>
        <row r="1573">
          <cell r="B1573" t="str">
            <v>C2436</v>
          </cell>
          <cell r="C1573" t="str">
            <v>TELHA DE CONCRETO COLORIDA INCLINAÇÃO ACIMA DE 30%</v>
          </cell>
          <cell r="D1573" t="str">
            <v>M2</v>
          </cell>
          <cell r="E1573">
            <v>36.69</v>
          </cell>
        </row>
        <row r="1574">
          <cell r="B1574" t="str">
            <v>C2437</v>
          </cell>
          <cell r="C1574" t="str">
            <v>TELHA DE FIBROCIMENTO CANALETE 49 INCLINAÇÃO 3%</v>
          </cell>
          <cell r="D1574" t="str">
            <v>M2</v>
          </cell>
          <cell r="E1574">
            <v>96.14</v>
          </cell>
        </row>
        <row r="1575">
          <cell r="B1575" t="str">
            <v>C2438</v>
          </cell>
          <cell r="C1575" t="str">
            <v>TELHA DE FIBROCIMENTO CANALETE 90 INCLINAÇÃO 3%</v>
          </cell>
          <cell r="D1575" t="str">
            <v>M2</v>
          </cell>
          <cell r="E1575">
            <v>153.51</v>
          </cell>
        </row>
        <row r="1576">
          <cell r="B1576" t="str">
            <v>C2439</v>
          </cell>
          <cell r="C1576" t="str">
            <v>TELHA DE FIBROCIMENTO CANALETE 90 INCLINAÇÃO 9%</v>
          </cell>
          <cell r="D1576" t="str">
            <v>M2</v>
          </cell>
          <cell r="E1576">
            <v>155.41</v>
          </cell>
        </row>
        <row r="1577">
          <cell r="B1577" t="str">
            <v>C2440</v>
          </cell>
          <cell r="C1577" t="str">
            <v>TELHA DE FIBROCIMENTO KALHETA DELTA INCLINAÇÃO 3%</v>
          </cell>
          <cell r="D1577" t="str">
            <v>M2</v>
          </cell>
          <cell r="E1577">
            <v>117.72</v>
          </cell>
        </row>
        <row r="1578">
          <cell r="B1578" t="str">
            <v>C2441</v>
          </cell>
          <cell r="C1578" t="str">
            <v>TELHA DE FIBROCIMENTO KALHETÃO INCLINAÇÃO 3%</v>
          </cell>
          <cell r="D1578" t="str">
            <v>M2</v>
          </cell>
          <cell r="E1578">
            <v>104.55</v>
          </cell>
        </row>
        <row r="1579">
          <cell r="B1579" t="str">
            <v>C2442</v>
          </cell>
          <cell r="C1579" t="str">
            <v>TELHA DE FIBROCIMENTO KALHETÃO INCLINAÇÃO 9%</v>
          </cell>
          <cell r="D1579" t="str">
            <v>M2</v>
          </cell>
          <cell r="E1579">
            <v>105.48</v>
          </cell>
        </row>
        <row r="1580">
          <cell r="B1580" t="str">
            <v>C2443</v>
          </cell>
          <cell r="C1580" t="str">
            <v>TELHA DE FIBROCIMENTO MAXIPLAC E=6mm INCLINAÇÃO 27%</v>
          </cell>
          <cell r="D1580" t="str">
            <v>M2</v>
          </cell>
          <cell r="E1580">
            <v>19.32</v>
          </cell>
        </row>
        <row r="1581">
          <cell r="B1581" t="str">
            <v>C2444</v>
          </cell>
          <cell r="C1581" t="str">
            <v>TELHA DE FIBROCIMENTO MODULADA, INCLINAÇÃO 18%</v>
          </cell>
          <cell r="D1581" t="str">
            <v>M2</v>
          </cell>
          <cell r="E1581">
            <v>129.61000000000001</v>
          </cell>
        </row>
        <row r="1582">
          <cell r="B1582" t="str">
            <v>C2446</v>
          </cell>
          <cell r="C1582" t="str">
            <v>TELHA DE FIBROCIMENTO ONDULADA E=6mm EM ARCO</v>
          </cell>
          <cell r="D1582" t="str">
            <v>M2</v>
          </cell>
          <cell r="E1582">
            <v>37.86</v>
          </cell>
        </row>
        <row r="1583">
          <cell r="B1583" t="str">
            <v>C2445</v>
          </cell>
          <cell r="C1583" t="str">
            <v>TELHA DE FIBROCIMENTO ONDULADA E=6mm , INCLINAÇÃO 27%</v>
          </cell>
          <cell r="D1583" t="str">
            <v>M2</v>
          </cell>
          <cell r="E1583">
            <v>35.659999999999997</v>
          </cell>
        </row>
        <row r="1584">
          <cell r="B1584" t="str">
            <v>C3745</v>
          </cell>
          <cell r="C1584" t="str">
            <v>TELHA DE FIBROCIMENTO ONDULADA E= 8mm, INCLINAÇÃO 27%</v>
          </cell>
          <cell r="D1584" t="str">
            <v>M2</v>
          </cell>
          <cell r="E1584">
            <v>46.47</v>
          </cell>
        </row>
        <row r="1585">
          <cell r="B1585" t="str">
            <v>C2447</v>
          </cell>
          <cell r="C1585" t="str">
            <v>TELHA DE FIBROCIMENTO VOGATEX, INCLINAÇÃO 27%</v>
          </cell>
          <cell r="D1585" t="str">
            <v>M2</v>
          </cell>
          <cell r="E1585">
            <v>13.74</v>
          </cell>
        </row>
        <row r="1586">
          <cell r="B1586" t="str">
            <v>C2448</v>
          </cell>
          <cell r="C1586" t="str">
            <v>TELHA DE MADEIRA COMPENSADA ONDULADA E=6mm</v>
          </cell>
          <cell r="D1586" t="str">
            <v>M2</v>
          </cell>
          <cell r="E1586">
            <v>16.63</v>
          </cell>
        </row>
        <row r="1587">
          <cell r="B1587" t="str">
            <v>C2449</v>
          </cell>
          <cell r="C1587" t="str">
            <v>TELHA DE POLIESTER REFORÇADO</v>
          </cell>
          <cell r="D1587" t="str">
            <v>M2</v>
          </cell>
          <cell r="E1587">
            <v>27.64</v>
          </cell>
        </row>
        <row r="1588">
          <cell r="B1588" t="str">
            <v>C2450</v>
          </cell>
          <cell r="C1588" t="str">
            <v>TELHA TERMOACÚSTICA TRAPEZOIDAL INCLINAÇÃO 17.6%</v>
          </cell>
          <cell r="D1588" t="str">
            <v>M2</v>
          </cell>
          <cell r="E1588">
            <v>115.56</v>
          </cell>
        </row>
        <row r="1589">
          <cell r="B1589" t="str">
            <v>C2451</v>
          </cell>
          <cell r="C1589" t="str">
            <v>TELHA TIPO ONDULINE EM ESTRUTURA DE MADEIRA</v>
          </cell>
          <cell r="D1589" t="str">
            <v>M2</v>
          </cell>
          <cell r="E1589">
            <v>34.630000000000003</v>
          </cell>
        </row>
        <row r="1590">
          <cell r="B1590" t="str">
            <v>C2452</v>
          </cell>
          <cell r="C1590" t="str">
            <v>TELHA TIPO ONDULINE EM ESTRUTURA METÁLICA</v>
          </cell>
          <cell r="D1590" t="str">
            <v>M2</v>
          </cell>
          <cell r="E1590">
            <v>61.23</v>
          </cell>
        </row>
        <row r="1591">
          <cell r="B1591" t="str">
            <v>C2453</v>
          </cell>
          <cell r="C1591" t="str">
            <v>TELHA TRANSPARENTE ONDULADA</v>
          </cell>
          <cell r="D1591" t="str">
            <v>M2</v>
          </cell>
          <cell r="E1591">
            <v>49.2</v>
          </cell>
        </row>
        <row r="1592">
          <cell r="B1592" t="str">
            <v>COBERTURA (MADEIRAMENTO E TELHAMENTO)</v>
          </cell>
          <cell r="C1592">
            <v>0</v>
          </cell>
          <cell r="D1592">
            <v>0</v>
          </cell>
          <cell r="E1592">
            <v>544.86</v>
          </cell>
        </row>
        <row r="1593">
          <cell r="B1593" t="str">
            <v>C0800</v>
          </cell>
          <cell r="C1593" t="str">
            <v>COBERTURA C/TELHA ESTRUTURAL DE FIBRO-CIMENTO, CANALETE 49 C/ APOIOS</v>
          </cell>
          <cell r="D1593" t="str">
            <v>M2</v>
          </cell>
          <cell r="E1593">
            <v>129.72</v>
          </cell>
        </row>
        <row r="1594">
          <cell r="B1594" t="str">
            <v>C0801</v>
          </cell>
          <cell r="C1594" t="str">
            <v>COBERTURA C/TELHA ESTRUTURAL DE FIBRO-CIMENTO, CANALETE 90 C/ APOIOS</v>
          </cell>
          <cell r="D1594" t="str">
            <v>M2</v>
          </cell>
          <cell r="E1594">
            <v>129.47</v>
          </cell>
        </row>
        <row r="1595">
          <cell r="B1595" t="str">
            <v>C0802</v>
          </cell>
          <cell r="C1595" t="str">
            <v>COBERTURA C/TELHA ONDULADA DE FIBRO-CIMENTO E= 6mm ( C/MADEIRAMENTO )</v>
          </cell>
          <cell r="D1595" t="str">
            <v>M2</v>
          </cell>
          <cell r="E1595">
            <v>104.43</v>
          </cell>
        </row>
        <row r="1596">
          <cell r="B1596" t="str">
            <v>C4465</v>
          </cell>
          <cell r="C1596" t="str">
            <v>COBERTURA TELHA CERÂMICA - (RIPA, CAIBRO)</v>
          </cell>
          <cell r="D1596" t="str">
            <v>M2</v>
          </cell>
          <cell r="E1596">
            <v>72.39</v>
          </cell>
        </row>
        <row r="1597">
          <cell r="B1597" t="str">
            <v>C4466</v>
          </cell>
          <cell r="C1597" t="str">
            <v>COBERTURA TELHA CERÂMICA (RIPA, CAIBRO, LINHA)</v>
          </cell>
          <cell r="D1597" t="str">
            <v>M2</v>
          </cell>
          <cell r="E1597">
            <v>108.86</v>
          </cell>
        </row>
        <row r="1598">
          <cell r="B1598" t="str">
            <v>DOMOS</v>
          </cell>
          <cell r="C1598">
            <v>0</v>
          </cell>
          <cell r="D1598">
            <v>0</v>
          </cell>
          <cell r="E1598">
            <v>3648.29</v>
          </cell>
        </row>
        <row r="1599">
          <cell r="B1599" t="str">
            <v>C4370</v>
          </cell>
          <cell r="C1599" t="str">
            <v>ABÓBADA DE POLICARBONATO TRANSPARENTE (FORN./MONTAGEM)</v>
          </cell>
          <cell r="D1599" t="str">
            <v>M2</v>
          </cell>
          <cell r="E1599">
            <v>615.77</v>
          </cell>
        </row>
        <row r="1600">
          <cell r="B1600" t="str">
            <v>C0769</v>
          </cell>
          <cell r="C1600" t="str">
            <v>CHAPA POLICARBONATO  ALVEOLAR CRISTAL ESP.= 6mm</v>
          </cell>
          <cell r="D1600" t="str">
            <v>M2</v>
          </cell>
          <cell r="E1600">
            <v>124.84</v>
          </cell>
        </row>
        <row r="1601">
          <cell r="B1601" t="str">
            <v>C0770</v>
          </cell>
          <cell r="C1601" t="str">
            <v>CHAPA POLICARBONATO COMPACTO CRISTAL ESP.= 6mm</v>
          </cell>
          <cell r="D1601" t="str">
            <v>M2</v>
          </cell>
          <cell r="E1601">
            <v>390.5</v>
          </cell>
        </row>
        <row r="1602">
          <cell r="B1602" t="str">
            <v>C0771</v>
          </cell>
          <cell r="C1602" t="str">
            <v>CHAPA POLICARBONATO FUMÊ ESP.= 4mm</v>
          </cell>
          <cell r="D1602" t="str">
            <v>M2</v>
          </cell>
          <cell r="E1602">
            <v>69.400000000000006</v>
          </cell>
        </row>
        <row r="1603">
          <cell r="B1603" t="str">
            <v>C0772</v>
          </cell>
          <cell r="C1603" t="str">
            <v>CHAPA POLICARBONATO FUMÊ ESP.= 4mm  C/ PELICULA REFLETIVA</v>
          </cell>
          <cell r="D1603" t="str">
            <v>M2</v>
          </cell>
          <cell r="E1603">
            <v>717.61</v>
          </cell>
        </row>
        <row r="1604">
          <cell r="B1604" t="str">
            <v>C1147</v>
          </cell>
          <cell r="C1604" t="str">
            <v>DOMO INDIVIDUAL DE ACRÍLICO</v>
          </cell>
          <cell r="D1604" t="str">
            <v>M2</v>
          </cell>
          <cell r="E1604">
            <v>391.84</v>
          </cell>
        </row>
        <row r="1605">
          <cell r="B1605" t="str">
            <v>C1148</v>
          </cell>
          <cell r="C1605" t="str">
            <v>DOMO INDIVIDUAL DE FIBRA DE VIDRO</v>
          </cell>
          <cell r="D1605" t="str">
            <v>M2</v>
          </cell>
          <cell r="E1605">
            <v>340.99</v>
          </cell>
        </row>
        <row r="1606">
          <cell r="B1606" t="str">
            <v>C1149</v>
          </cell>
          <cell r="C1606" t="str">
            <v>DOMO MODULAR DE ACRÍLICO</v>
          </cell>
          <cell r="D1606" t="str">
            <v>M2</v>
          </cell>
          <cell r="E1606">
            <v>472.35</v>
          </cell>
        </row>
        <row r="1607">
          <cell r="B1607" t="str">
            <v>C1150</v>
          </cell>
          <cell r="C1607" t="str">
            <v>DOMO MODULAR DE FIBRA DE VIDRO</v>
          </cell>
          <cell r="D1607" t="str">
            <v>M2</v>
          </cell>
          <cell r="E1607">
            <v>525</v>
          </cell>
        </row>
        <row r="1608">
          <cell r="B1608" t="str">
            <v>OUTROS ELEMENTOS</v>
          </cell>
          <cell r="C1608">
            <v>0</v>
          </cell>
          <cell r="D1608">
            <v>0</v>
          </cell>
          <cell r="E1608">
            <v>1199.5899999999999</v>
          </cell>
        </row>
        <row r="1609">
          <cell r="B1609" t="str">
            <v>C3448</v>
          </cell>
          <cell r="C1609" t="str">
            <v>BEIRAL DE MADEIRA (1X10)cm</v>
          </cell>
          <cell r="D1609" t="str">
            <v>M</v>
          </cell>
          <cell r="E1609">
            <v>19.68</v>
          </cell>
        </row>
        <row r="1610">
          <cell r="B1610" t="str">
            <v>C0388</v>
          </cell>
          <cell r="C1610" t="str">
            <v>BEIRAL DE MADEIRA DE (2 X 8)cm, INCLUSIVE PINTURA</v>
          </cell>
          <cell r="D1610" t="str">
            <v>M</v>
          </cell>
          <cell r="E1610">
            <v>17.41</v>
          </cell>
        </row>
        <row r="1611">
          <cell r="B1611" t="str">
            <v>C0657</v>
          </cell>
          <cell r="C1611" t="str">
            <v>CALHA DE ALUMÍNIO DESENVOLVIMENTO DE 25cm</v>
          </cell>
          <cell r="D1611" t="str">
            <v>M</v>
          </cell>
          <cell r="E1611">
            <v>41.73</v>
          </cell>
        </row>
        <row r="1612">
          <cell r="B1612" t="str">
            <v>C0658</v>
          </cell>
          <cell r="C1612" t="str">
            <v>CALHA DE CHAPA COBRE 26 DESENVOLVIMENTO 33cm</v>
          </cell>
          <cell r="D1612" t="str">
            <v>M</v>
          </cell>
          <cell r="E1612">
            <v>90.67</v>
          </cell>
        </row>
        <row r="1613">
          <cell r="B1613" t="str">
            <v>C0659</v>
          </cell>
          <cell r="C1613" t="str">
            <v>CALHA DE CHAPA COBRE 26 DESENVOLVIMENTO 50cm</v>
          </cell>
          <cell r="D1613" t="str">
            <v>M</v>
          </cell>
          <cell r="E1613">
            <v>116.97</v>
          </cell>
        </row>
        <row r="1614">
          <cell r="B1614" t="str">
            <v>C0660</v>
          </cell>
          <cell r="C1614" t="str">
            <v>CALHA DE CHAPA GALVANIZADA 26 DESENVOLVIMENTO 33cm</v>
          </cell>
          <cell r="D1614" t="str">
            <v>M</v>
          </cell>
          <cell r="E1614">
            <v>41.72</v>
          </cell>
        </row>
        <row r="1615">
          <cell r="B1615" t="str">
            <v>C0661</v>
          </cell>
          <cell r="C1615" t="str">
            <v>CALHA DE CHAPA GALVANIZADA 26 DESENVOLVIMENTO 50cm</v>
          </cell>
          <cell r="D1615" t="str">
            <v>M</v>
          </cell>
          <cell r="E1615">
            <v>62.49</v>
          </cell>
        </row>
        <row r="1616">
          <cell r="B1616" t="str">
            <v>C0662</v>
          </cell>
          <cell r="C1616" t="str">
            <v>CALHA DE FIBERGLASS ESP.= 2mm  DESENVOLVIMENTO 30cm</v>
          </cell>
          <cell r="D1616" t="str">
            <v>M</v>
          </cell>
          <cell r="E1616">
            <v>30.65</v>
          </cell>
        </row>
        <row r="1617">
          <cell r="B1617" t="str">
            <v>C3684</v>
          </cell>
          <cell r="C1617" t="str">
            <v>COBERTA EM PALHA DE CARNAÚBA</v>
          </cell>
          <cell r="D1617" t="str">
            <v>M2</v>
          </cell>
          <cell r="E1617">
            <v>23.59</v>
          </cell>
        </row>
        <row r="1618">
          <cell r="B1618" t="str">
            <v>C3746</v>
          </cell>
          <cell r="C1618" t="str">
            <v>ESTACIONAMENTO COBERTO C/ TELHA DE FIBROCIMENTO - VAGA (4,50x2,75)</v>
          </cell>
          <cell r="D1618" t="str">
            <v>M2</v>
          </cell>
          <cell r="E1618">
            <v>114.75</v>
          </cell>
        </row>
        <row r="1619">
          <cell r="B1619" t="str">
            <v>C1631</v>
          </cell>
          <cell r="C1619" t="str">
            <v>LONA PLÁSTICA PRETA, P/SERVIÇOS EM COBERTAS</v>
          </cell>
          <cell r="D1619" t="str">
            <v>M2</v>
          </cell>
          <cell r="E1619">
            <v>6.96</v>
          </cell>
        </row>
        <row r="1620">
          <cell r="B1620" t="str">
            <v>C2248</v>
          </cell>
          <cell r="C1620" t="str">
            <v>RUFO DE CHAPA COBRE 26 DESENVOLVIMENTO 33cm</v>
          </cell>
          <cell r="D1620" t="str">
            <v>M</v>
          </cell>
          <cell r="E1620">
            <v>73.73</v>
          </cell>
        </row>
        <row r="1621">
          <cell r="B1621" t="str">
            <v>C2249</v>
          </cell>
          <cell r="C1621" t="str">
            <v>RUFO DE CHAPA GALVANIZADA 26 DESENVOLVIMENTO 33cm</v>
          </cell>
          <cell r="D1621" t="str">
            <v>M</v>
          </cell>
          <cell r="E1621">
            <v>27.18</v>
          </cell>
        </row>
        <row r="1622">
          <cell r="B1622" t="str">
            <v>C2250</v>
          </cell>
          <cell r="C1622" t="str">
            <v>RUFO DE FIBROCIMENTO</v>
          </cell>
          <cell r="D1622" t="str">
            <v>M</v>
          </cell>
          <cell r="E1622">
            <v>84.77</v>
          </cell>
        </row>
        <row r="1623">
          <cell r="B1623" t="str">
            <v>C2251</v>
          </cell>
          <cell r="C1623" t="str">
            <v>RUFO DE FIBROCIMENTO C/ VEDAÇÃO ELÁSTICA</v>
          </cell>
          <cell r="D1623" t="str">
            <v>M</v>
          </cell>
          <cell r="E1623">
            <v>86.99</v>
          </cell>
        </row>
        <row r="1624">
          <cell r="B1624" t="str">
            <v>C2252</v>
          </cell>
          <cell r="C1624" t="str">
            <v>RUFO DE FIBROCIMENTO P/TELHA MAXIPLAC</v>
          </cell>
          <cell r="D1624" t="str">
            <v>M</v>
          </cell>
          <cell r="E1624">
            <v>61.31</v>
          </cell>
        </row>
        <row r="1625">
          <cell r="B1625" t="str">
            <v>C2253</v>
          </cell>
          <cell r="C1625" t="str">
            <v>RUFO DE FIBROCIMENTO P/TELHA ONDULADA</v>
          </cell>
          <cell r="D1625" t="str">
            <v>M</v>
          </cell>
          <cell r="E1625">
            <v>48.94</v>
          </cell>
        </row>
        <row r="1626">
          <cell r="B1626" t="str">
            <v>C3652</v>
          </cell>
          <cell r="C1626" t="str">
            <v>RUFO/ALGEIROZ EM CONCRETO PRÉ-MOLDADO L=30CM</v>
          </cell>
          <cell r="D1626" t="str">
            <v>M</v>
          </cell>
          <cell r="E1626">
            <v>71.67</v>
          </cell>
        </row>
        <row r="1627">
          <cell r="B1627" t="str">
            <v>C2479</v>
          </cell>
          <cell r="C1627" t="str">
            <v>TOLDO COM ESTRUTURA METÁLICA</v>
          </cell>
          <cell r="D1627" t="str">
            <v>M2</v>
          </cell>
          <cell r="E1627">
            <v>178.37</v>
          </cell>
        </row>
        <row r="1628">
          <cell r="B1628" t="str">
            <v>IMPERMEABILIZAÇÃO</v>
          </cell>
          <cell r="C1628">
            <v>0</v>
          </cell>
          <cell r="D1628">
            <v>0</v>
          </cell>
          <cell r="E1628">
            <v>1548</v>
          </cell>
        </row>
        <row r="1629">
          <cell r="B1629" t="str">
            <v>BALDRAMES</v>
          </cell>
          <cell r="C1629">
            <v>0</v>
          </cell>
          <cell r="D1629">
            <v>0</v>
          </cell>
          <cell r="E1629">
            <v>62.87</v>
          </cell>
        </row>
        <row r="1630">
          <cell r="B1630" t="str">
            <v>C1462</v>
          </cell>
          <cell r="C1630" t="str">
            <v>IMPERMEABILIZAÇÃO DE ALVENARIA DE EMBASAMENTO NO RESPALDO C/ARGAMASSA CIMENTO E AREIA S/ PENEIRAMENTO, TRAÇO 1:3, ESP.=2cm C/ ADITIVO IMPERMABILIZANTE</v>
          </cell>
          <cell r="D1630" t="str">
            <v>M2</v>
          </cell>
          <cell r="E1630">
            <v>27.35</v>
          </cell>
        </row>
        <row r="1631">
          <cell r="B1631">
            <v>0</v>
          </cell>
          <cell r="C1631">
            <v>0</v>
          </cell>
          <cell r="D1631">
            <v>0</v>
          </cell>
          <cell r="E1631">
            <v>0</v>
          </cell>
        </row>
        <row r="1632">
          <cell r="B1632" t="str">
            <v>C1466</v>
          </cell>
          <cell r="C1632" t="str">
            <v>IMPERMEABILIZAÇÃO HORIZONTAL DE ALICERCES C/MANTA BUTÍLICA EM PAREDES DE 1 ½  TIJOLO</v>
          </cell>
          <cell r="D1632" t="str">
            <v>M</v>
          </cell>
          <cell r="E1632">
            <v>35.520000000000003</v>
          </cell>
        </row>
        <row r="1633">
          <cell r="B1633">
            <v>0</v>
          </cell>
          <cell r="C1633">
            <v>0</v>
          </cell>
          <cell r="D1633">
            <v>0</v>
          </cell>
          <cell r="E1633">
            <v>0</v>
          </cell>
        </row>
        <row r="1634">
          <cell r="B1634" t="str">
            <v>PISOS</v>
          </cell>
          <cell r="C1634">
            <v>0</v>
          </cell>
          <cell r="D1634">
            <v>0</v>
          </cell>
          <cell r="E1634">
            <v>65.25</v>
          </cell>
        </row>
        <row r="1635">
          <cell r="B1635" t="str">
            <v>C1424</v>
          </cell>
          <cell r="C1635" t="str">
            <v>GEOTEXTIL COMO CAMADA  DE DESLIZAMENTO / SEPARAÇÃO OU COMO CAMADA DE BERÇO E/OU AMORTECIMENTO</v>
          </cell>
          <cell r="D1635" t="str">
            <v>M2</v>
          </cell>
          <cell r="E1635">
            <v>10.09</v>
          </cell>
        </row>
        <row r="1636">
          <cell r="B1636">
            <v>0</v>
          </cell>
          <cell r="C1636">
            <v>0</v>
          </cell>
          <cell r="D1636">
            <v>0</v>
          </cell>
          <cell r="E1636">
            <v>0</v>
          </cell>
        </row>
        <row r="1637">
          <cell r="B1637" t="str">
            <v>C1465</v>
          </cell>
          <cell r="C1637" t="str">
            <v>IMPERMEABILIZAÇÃO DE ÁREAS SUJEITAS A INFILTRAÇÃO POR LENÇOL FREÁTICO</v>
          </cell>
          <cell r="D1637" t="str">
            <v>M2</v>
          </cell>
          <cell r="E1637">
            <v>21.81</v>
          </cell>
        </row>
        <row r="1638">
          <cell r="B1638" t="str">
            <v>C1472</v>
          </cell>
          <cell r="C1638" t="str">
            <v>IMPERMEABILIZAÇÃO P/ REBAIXO BANHEIRO E COZINHA C/TINTA ASFÁLTICA</v>
          </cell>
          <cell r="D1638" t="str">
            <v>M2</v>
          </cell>
          <cell r="E1638">
            <v>10.039999999999999</v>
          </cell>
        </row>
        <row r="1639">
          <cell r="B1639" t="str">
            <v>C2057</v>
          </cell>
          <cell r="C1639" t="str">
            <v>PROTEÇÃO DE SUPERFÍCIES IMPERMEABILIZADAS</v>
          </cell>
          <cell r="D1639" t="str">
            <v>M2</v>
          </cell>
          <cell r="E1639">
            <v>23.32</v>
          </cell>
        </row>
        <row r="1640">
          <cell r="B1640" t="str">
            <v>CALHAS</v>
          </cell>
          <cell r="C1640">
            <v>0</v>
          </cell>
          <cell r="D1640">
            <v>0</v>
          </cell>
          <cell r="E1640">
            <v>112.82</v>
          </cell>
        </row>
        <row r="1641">
          <cell r="B1641" t="str">
            <v>C1458</v>
          </cell>
          <cell r="C1641" t="str">
            <v>IMPERMEABILIZAÇÃO C/ IMPERMEABILIZANTE ESTRUTURAL E APLICAÇÃO DE MEMBRANA DE BASE ACRÍLICA</v>
          </cell>
          <cell r="D1641" t="str">
            <v>M2</v>
          </cell>
          <cell r="E1641">
            <v>51.57</v>
          </cell>
        </row>
        <row r="1642">
          <cell r="B1642">
            <v>0</v>
          </cell>
          <cell r="C1642">
            <v>0</v>
          </cell>
          <cell r="D1642">
            <v>0</v>
          </cell>
          <cell r="E1642">
            <v>0</v>
          </cell>
        </row>
        <row r="1643">
          <cell r="B1643" t="str">
            <v>C1463</v>
          </cell>
          <cell r="C1643" t="str">
            <v>IMPERMEABILIZAÇÃO DE CALHA, VIGA-CALHA, JARDINEIRA C/MANTA ASFÁLTICA .AUTO-ADESIVA</v>
          </cell>
          <cell r="D1643" t="str">
            <v>M2</v>
          </cell>
          <cell r="E1643">
            <v>28.7</v>
          </cell>
        </row>
        <row r="1644">
          <cell r="B1644">
            <v>0</v>
          </cell>
          <cell r="C1644">
            <v>0</v>
          </cell>
          <cell r="D1644">
            <v>0</v>
          </cell>
          <cell r="E1644">
            <v>0</v>
          </cell>
        </row>
        <row r="1645">
          <cell r="B1645" t="str">
            <v>C1470</v>
          </cell>
          <cell r="C1645" t="str">
            <v>IMPERMEABILIZAÇÃO JARDINEIRAS C/ARGAMASSA DE CIMENTO E AREIA S/ PENEIRAMENTO, TRAÇO 1:3 - ESP.= 3cm</v>
          </cell>
          <cell r="D1645" t="str">
            <v>M2</v>
          </cell>
          <cell r="E1645">
            <v>32.549999999999997</v>
          </cell>
        </row>
        <row r="1646">
          <cell r="B1646">
            <v>0</v>
          </cell>
          <cell r="C1646">
            <v>0</v>
          </cell>
          <cell r="D1646">
            <v>0</v>
          </cell>
          <cell r="E1646">
            <v>0</v>
          </cell>
        </row>
        <row r="1647">
          <cell r="B1647" t="str">
            <v>COBERTURAS</v>
          </cell>
          <cell r="C1647">
            <v>0</v>
          </cell>
          <cell r="D1647">
            <v>0</v>
          </cell>
          <cell r="E1647">
            <v>520.65</v>
          </cell>
        </row>
        <row r="1648">
          <cell r="B1648" t="str">
            <v>C1476</v>
          </cell>
          <cell r="C1648" t="str">
            <v>IMPERMEABILIZAÇÃO À BASE DE ELASTÔMEROS  SINTÉTICOS CALANDRADOS E PRÉ-VULCANIZADOS C/ MANTA BUTÍLICA</v>
          </cell>
          <cell r="D1648" t="str">
            <v>M2</v>
          </cell>
          <cell r="E1648">
            <v>104.6</v>
          </cell>
        </row>
        <row r="1649">
          <cell r="B1649">
            <v>0</v>
          </cell>
          <cell r="C1649">
            <v>0</v>
          </cell>
          <cell r="D1649">
            <v>0</v>
          </cell>
          <cell r="E1649">
            <v>0</v>
          </cell>
        </row>
        <row r="1650">
          <cell r="B1650" t="str">
            <v>C1173</v>
          </cell>
          <cell r="C1650" t="str">
            <v>IMPERMEABILIZAÇÃO À BASE DE ELASTÔMEROS SINTÉTICOS "NEOPRENE + HYPALON"</v>
          </cell>
          <cell r="D1650" t="str">
            <v>M2</v>
          </cell>
          <cell r="E1650">
            <v>175.47</v>
          </cell>
        </row>
        <row r="1651">
          <cell r="B1651">
            <v>0</v>
          </cell>
          <cell r="C1651">
            <v>0</v>
          </cell>
          <cell r="D1651">
            <v>0</v>
          </cell>
          <cell r="E1651">
            <v>0</v>
          </cell>
        </row>
        <row r="1652">
          <cell r="B1652" t="str">
            <v>C1232</v>
          </cell>
          <cell r="C1652" t="str">
            <v>IMPERMEABILIZAÇÃO À BASE DE EMULSÃO ASFÁLTICA ESTRUTURADA C/ VÉU DE FIBRA DE VIDRO C/ PINTURA DEFLETIVA</v>
          </cell>
          <cell r="D1652" t="str">
            <v>M2</v>
          </cell>
          <cell r="E1652">
            <v>88.35</v>
          </cell>
        </row>
        <row r="1653">
          <cell r="B1653">
            <v>0</v>
          </cell>
          <cell r="C1653">
            <v>0</v>
          </cell>
          <cell r="D1653">
            <v>0</v>
          </cell>
          <cell r="E1653">
            <v>0</v>
          </cell>
        </row>
        <row r="1654">
          <cell r="B1654" t="str">
            <v>C1459</v>
          </cell>
          <cell r="C1654" t="str">
            <v>IMPERMEABLIZAÇÃO C/ APLICAÇÃO DIRETA DE IMPERMEABILIZANTE ESTRUTURAL SEGUIDA DE APLICAÇÃO DE MEMBRANA DE BASE ACRÍLICA</v>
          </cell>
          <cell r="D1654" t="str">
            <v>M2</v>
          </cell>
          <cell r="E1654">
            <v>51.57</v>
          </cell>
        </row>
        <row r="1655">
          <cell r="B1655">
            <v>0</v>
          </cell>
          <cell r="C1655">
            <v>0</v>
          </cell>
          <cell r="D1655">
            <v>0</v>
          </cell>
          <cell r="E1655">
            <v>0</v>
          </cell>
        </row>
        <row r="1656">
          <cell r="B1656" t="str">
            <v>C1471</v>
          </cell>
          <cell r="C1656" t="str">
            <v>IMPERMEABILIZAÇÃO C/ MANTA ASFÁLTICA C/ ARMADURA DE FILME DE POLIETILENO</v>
          </cell>
          <cell r="D1656" t="str">
            <v>M2</v>
          </cell>
          <cell r="E1656">
            <v>38.56</v>
          </cell>
        </row>
        <row r="1657">
          <cell r="B1657" t="str">
            <v>C1464</v>
          </cell>
          <cell r="C1657" t="str">
            <v>IMPERMEABILIZAÇÃO DE COBERTURAS PLANAS C/MANTA À BASE DE ASFALTO MODIFICADO</v>
          </cell>
          <cell r="D1657" t="str">
            <v>M2</v>
          </cell>
          <cell r="E1657">
            <v>35.93</v>
          </cell>
        </row>
        <row r="1658">
          <cell r="B1658">
            <v>0</v>
          </cell>
          <cell r="C1658">
            <v>0</v>
          </cell>
          <cell r="D1658">
            <v>0</v>
          </cell>
          <cell r="E1658">
            <v>0</v>
          </cell>
        </row>
        <row r="1659">
          <cell r="B1659" t="str">
            <v>C1779</v>
          </cell>
          <cell r="C1659" t="str">
            <v>IMPERMEABILIZAÇÃO DE LAJES C/ MANTA ASFÁLTICA PRÉ-FABRICADA, C/ VÉU DE POLIÉSTER</v>
          </cell>
          <cell r="D1659" t="str">
            <v>M2</v>
          </cell>
          <cell r="E1659">
            <v>26.16</v>
          </cell>
        </row>
        <row r="1660">
          <cell r="B1660">
            <v>0</v>
          </cell>
          <cell r="C1660">
            <v>0</v>
          </cell>
          <cell r="D1660">
            <v>0</v>
          </cell>
          <cell r="E1660">
            <v>0</v>
          </cell>
        </row>
        <row r="1661">
          <cell r="B1661" t="str">
            <v>RESERVATÓRIOS</v>
          </cell>
          <cell r="C1661">
            <v>0</v>
          </cell>
          <cell r="D1661">
            <v>0</v>
          </cell>
          <cell r="E1661">
            <v>336.7</v>
          </cell>
        </row>
        <row r="1662">
          <cell r="B1662" t="str">
            <v>C1473</v>
          </cell>
          <cell r="C1662" t="str">
            <v>IMPERMEABILIZAÇÃO DE RESERVATÓRIOS E PISCINAS ELEVADAS C/ IMPERMEABILIZANTE ESTRUTURAL C/ APLICAÇÃO DE MEMBRANA ELÁSTICA BI-COMPONENTE</v>
          </cell>
          <cell r="D1662" t="str">
            <v>M2</v>
          </cell>
          <cell r="E1662">
            <v>24.25</v>
          </cell>
        </row>
        <row r="1663">
          <cell r="B1663">
            <v>0</v>
          </cell>
          <cell r="C1663">
            <v>0</v>
          </cell>
          <cell r="D1663">
            <v>0</v>
          </cell>
          <cell r="E1663">
            <v>0</v>
          </cell>
        </row>
        <row r="1664">
          <cell r="B1664" t="str">
            <v>C1474</v>
          </cell>
          <cell r="C1664" t="str">
            <v>IMPERMEABILIZAÇÃO DE RESERVATÓRIOS ELEVADOS C/ ARGAMASSA RÍGIDA E DE IMPERMEABILIZAÇÃO SEMIPLÁSTICA C/ ASFALTO MODIFICADO E ESTRUTURADO</v>
          </cell>
          <cell r="D1664" t="str">
            <v>M2</v>
          </cell>
          <cell r="E1664">
            <v>136.05000000000001</v>
          </cell>
        </row>
        <row r="1665">
          <cell r="B1665">
            <v>0</v>
          </cell>
          <cell r="C1665">
            <v>0</v>
          </cell>
          <cell r="D1665">
            <v>0</v>
          </cell>
          <cell r="E1665">
            <v>0</v>
          </cell>
        </row>
        <row r="1666">
          <cell r="B1666" t="str">
            <v>C1475</v>
          </cell>
          <cell r="C1666" t="str">
            <v>IMPERMEABILIZAÇÃO DE SUPERFÍCIES INTERNAS DE RESERVATÓRIOS ENTERRADOS</v>
          </cell>
          <cell r="D1666" t="str">
            <v>M2</v>
          </cell>
          <cell r="E1666">
            <v>49.6</v>
          </cell>
        </row>
        <row r="1667">
          <cell r="B1667" t="str">
            <v>C1469</v>
          </cell>
          <cell r="C1667" t="str">
            <v>IMPERMEABILIZAÇÃO INTERNA E EXTERNA P/RESERVATÓRIO ENTERRADO</v>
          </cell>
          <cell r="D1667" t="str">
            <v>M2</v>
          </cell>
          <cell r="E1667">
            <v>52.58</v>
          </cell>
        </row>
        <row r="1668">
          <cell r="B1668" t="str">
            <v>C1460</v>
          </cell>
          <cell r="C1668" t="str">
            <v>IMPERMEABILIZAÇÃO INTERNA C/ CIMENTO IMPERMEABILIZANTE ESTRUTURAL</v>
          </cell>
          <cell r="D1668" t="str">
            <v>M2</v>
          </cell>
          <cell r="E1668">
            <v>13.77</v>
          </cell>
        </row>
        <row r="1669">
          <cell r="B1669" t="str">
            <v>C1467</v>
          </cell>
          <cell r="C1669" t="str">
            <v>IMPERMEABILIZAÇÃO INTERNA DE PISCINAS ENTERRADAS C/CIMENTO IMPERMEABILIZANTE ESTRUTURAL</v>
          </cell>
          <cell r="D1669" t="str">
            <v>M2</v>
          </cell>
          <cell r="E1669">
            <v>17.309999999999999</v>
          </cell>
        </row>
        <row r="1670">
          <cell r="B1670">
            <v>0</v>
          </cell>
          <cell r="C1670">
            <v>0</v>
          </cell>
          <cell r="D1670">
            <v>0</v>
          </cell>
          <cell r="E1670">
            <v>0</v>
          </cell>
        </row>
        <row r="1671">
          <cell r="B1671" t="str">
            <v>C1468</v>
          </cell>
          <cell r="C1671" t="str">
            <v>IMPERMEABILIZAÇÃO INTERNA C/ MANTA ASFÁLTICA C/ ARMADURA DE FILME DE POLIETILENO</v>
          </cell>
          <cell r="D1671" t="str">
            <v>M2</v>
          </cell>
          <cell r="E1671">
            <v>41.27</v>
          </cell>
        </row>
        <row r="1672">
          <cell r="B1672">
            <v>0</v>
          </cell>
          <cell r="C1672">
            <v>0</v>
          </cell>
          <cell r="D1672">
            <v>0</v>
          </cell>
          <cell r="E1672">
            <v>0</v>
          </cell>
        </row>
        <row r="1673">
          <cell r="B1673" t="str">
            <v>C2033</v>
          </cell>
          <cell r="C1673" t="str">
            <v>PREPARO DE SUPERFÍCIE INTERNA EM RESERVATÓRIOS A SEREM IMPERMEABILIZADOS</v>
          </cell>
          <cell r="D1673" t="str">
            <v>M2</v>
          </cell>
          <cell r="E1673">
            <v>1.89</v>
          </cell>
        </row>
        <row r="1674">
          <cell r="B1674">
            <v>0</v>
          </cell>
          <cell r="C1674">
            <v>0</v>
          </cell>
          <cell r="D1674">
            <v>0</v>
          </cell>
          <cell r="E1674">
            <v>0</v>
          </cell>
        </row>
        <row r="1675">
          <cell r="B1675" t="str">
            <v>CORTINA</v>
          </cell>
          <cell r="C1675">
            <v>0</v>
          </cell>
          <cell r="D1675">
            <v>0</v>
          </cell>
          <cell r="E1675">
            <v>149.47</v>
          </cell>
        </row>
        <row r="1676">
          <cell r="B1676" t="str">
            <v>C0667</v>
          </cell>
          <cell r="C1676" t="str">
            <v>CAMADA PROTETORA DE SUPERFÍCIES HORIZONTAIS C/ ARGAMASSA DE CIMENTO E AREIA S/ PENEIRAMENTO TRAÇO 1:5 - ESP.= 1 A 2 cm</v>
          </cell>
          <cell r="D1676" t="str">
            <v>M2</v>
          </cell>
          <cell r="E1676">
            <v>20.25</v>
          </cell>
        </row>
        <row r="1677">
          <cell r="B1677">
            <v>0</v>
          </cell>
          <cell r="C1677">
            <v>0</v>
          </cell>
          <cell r="D1677">
            <v>0</v>
          </cell>
          <cell r="E1677">
            <v>0</v>
          </cell>
        </row>
        <row r="1678">
          <cell r="B1678" t="str">
            <v>C0668</v>
          </cell>
          <cell r="C1678" t="str">
            <v>CAMADA PROTETORA DE SUPERFÍCIES VERTICAIS C/ PINTURA DE EMULSÃO ASFÁLTICA E ARGAMASSA DE CIMENTO E AREIA S/ PENEIRAMENTO TRAÇO 1:5, ESP.= 1 A 2 cm</v>
          </cell>
          <cell r="D1678" t="str">
            <v>M2</v>
          </cell>
          <cell r="E1678">
            <v>24.92</v>
          </cell>
        </row>
        <row r="1679">
          <cell r="B1679">
            <v>0</v>
          </cell>
          <cell r="C1679">
            <v>0</v>
          </cell>
          <cell r="D1679">
            <v>0</v>
          </cell>
          <cell r="E1679">
            <v>0</v>
          </cell>
        </row>
        <row r="1680">
          <cell r="B1680" t="str">
            <v>C1461</v>
          </cell>
          <cell r="C1680" t="str">
            <v>IMPERMEABILIZAÇÃO DE ÁREAS SUJEITAS À UMIDADE C/ APLICAÇÃO DE DUAS DEMÃOS DE IMPERMEABILIZANTE ESTRUTURAL DILUÍDO C/ ÁGUA E EMULSÃO ADESIVA TRAÇO 12:4:1</v>
          </cell>
          <cell r="D1680" t="str">
            <v>M2</v>
          </cell>
          <cell r="E1680">
            <v>9.7799999999999994</v>
          </cell>
        </row>
        <row r="1681">
          <cell r="B1681">
            <v>0</v>
          </cell>
          <cell r="C1681">
            <v>0</v>
          </cell>
          <cell r="D1681">
            <v>0</v>
          </cell>
          <cell r="E1681">
            <v>0</v>
          </cell>
        </row>
        <row r="1682">
          <cell r="B1682" t="str">
            <v>C2188</v>
          </cell>
          <cell r="C1682" t="str">
            <v>REGULARIZAÇÃO DE SUPERFÍCIES HORIZONTAIS E VERTICAIS C/ ARGAMASSA DE CIMENTO E AREIA S/ PENEIRAMENTO, TRAÇO 1:3, ESP.= 6cm P/ APLICAÇÃO DE IMPERMEABILIZAÇÃO</v>
          </cell>
          <cell r="D1682" t="str">
            <v>M2</v>
          </cell>
          <cell r="E1682">
            <v>37.049999999999997</v>
          </cell>
        </row>
        <row r="1683">
          <cell r="B1683">
            <v>0</v>
          </cell>
          <cell r="C1683">
            <v>0</v>
          </cell>
          <cell r="D1683">
            <v>0</v>
          </cell>
          <cell r="E1683">
            <v>0</v>
          </cell>
        </row>
        <row r="1684">
          <cell r="B1684" t="str">
            <v>C2217</v>
          </cell>
          <cell r="C1684" t="str">
            <v>REVESTIMENTO DE SUPERFÍCIE HORIZONTAL OU VERTICAL C/ARGAMASSA DE CIMENTO E AREIA S/ PENEIRAMENTO TRAÇO 1:3, ESP.= 5cm</v>
          </cell>
          <cell r="D1684" t="str">
            <v>M2</v>
          </cell>
          <cell r="E1684">
            <v>57.46</v>
          </cell>
        </row>
        <row r="1685">
          <cell r="B1685">
            <v>0</v>
          </cell>
          <cell r="C1685">
            <v>0</v>
          </cell>
          <cell r="D1685">
            <v>0</v>
          </cell>
          <cell r="E1685">
            <v>0</v>
          </cell>
        </row>
        <row r="1686">
          <cell r="B1686" t="str">
            <v>OUTROS ELEMENTOS</v>
          </cell>
          <cell r="C1686">
            <v>0</v>
          </cell>
          <cell r="D1686">
            <v>0</v>
          </cell>
          <cell r="E1686">
            <v>300.25</v>
          </cell>
        </row>
        <row r="1687">
          <cell r="B1687" t="str">
            <v>C4723</v>
          </cell>
          <cell r="C1687" t="str">
            <v xml:space="preserve">IMPERMEABILIZAÇÃO À BASE DE ARGAMASSA POLIMÉRICA E RESINA EPOXI(SUPERFÍCIES EM CONTATO DIRETO COM ÁGUA RESIDUÁRIAS OU CONTATO COM GASES                                                                                                                                                  </v>
          </cell>
          <cell r="D1687" t="str">
            <v>M2</v>
          </cell>
          <cell r="E1687">
            <v>40.119999999999997</v>
          </cell>
        </row>
        <row r="1688">
          <cell r="B1688">
            <v>0</v>
          </cell>
          <cell r="C1688">
            <v>0</v>
          </cell>
          <cell r="D1688">
            <v>0</v>
          </cell>
          <cell r="E1688">
            <v>0</v>
          </cell>
        </row>
        <row r="1689">
          <cell r="B1689" t="str">
            <v>C4722</v>
          </cell>
          <cell r="C1689" t="str">
            <v>IMPERMEABILIZAÇÃO À BASE DE ARGAMASSA POLIMÉRICA, RESINA TERMOPLÁSTICA E TELA DE POLIESTER MALHA 2X2MM (SUPERFÍCIE EM CONTATO DIRETO COM A ÁGUA)</v>
          </cell>
          <cell r="D1689" t="str">
            <v>M2</v>
          </cell>
          <cell r="E1689">
            <v>29.41</v>
          </cell>
        </row>
        <row r="1690">
          <cell r="B1690">
            <v>0</v>
          </cell>
          <cell r="C1690">
            <v>0</v>
          </cell>
          <cell r="D1690">
            <v>0</v>
          </cell>
          <cell r="E1690">
            <v>0</v>
          </cell>
        </row>
        <row r="1691">
          <cell r="B1691" t="str">
            <v>C4724</v>
          </cell>
          <cell r="C1691" t="str">
            <v>IMPERMEABILIZAÇÃO À BASE DE ARGAMASSA POLIMÉRICA (LAJE DE RESERVATÓRIO SOB AÇÃO DE GASES)</v>
          </cell>
          <cell r="D1691" t="str">
            <v>M2</v>
          </cell>
          <cell r="E1691">
            <v>6.41</v>
          </cell>
        </row>
        <row r="1692">
          <cell r="B1692">
            <v>0</v>
          </cell>
          <cell r="C1692">
            <v>0</v>
          </cell>
          <cell r="D1692">
            <v>0</v>
          </cell>
          <cell r="E1692">
            <v>0</v>
          </cell>
        </row>
        <row r="1693">
          <cell r="B1693" t="str">
            <v>C2841</v>
          </cell>
          <cell r="C1693" t="str">
            <v>IMPERMEABILIZAÇÃO C/ ARGAMASSA DE  CIMENTO E AREIA 1:3 ADITIVADA, ESP.= 2.50cm</v>
          </cell>
          <cell r="D1693" t="str">
            <v>M2</v>
          </cell>
          <cell r="E1693">
            <v>26.13</v>
          </cell>
        </row>
        <row r="1694">
          <cell r="B1694">
            <v>0</v>
          </cell>
          <cell r="C1694">
            <v>0</v>
          </cell>
          <cell r="D1694">
            <v>0</v>
          </cell>
          <cell r="E1694">
            <v>0</v>
          </cell>
        </row>
        <row r="1695">
          <cell r="B1695" t="str">
            <v>C2842</v>
          </cell>
          <cell r="C1695" t="str">
            <v>IMPERMEABILIZAÇÃO C/ CIMENTO CRISTALIZANTE, BASE ACRÍLICA</v>
          </cell>
          <cell r="D1695" t="str">
            <v>M2</v>
          </cell>
          <cell r="E1695">
            <v>47.44</v>
          </cell>
        </row>
        <row r="1696">
          <cell r="B1696" t="str">
            <v>C2843</v>
          </cell>
          <cell r="C1696" t="str">
            <v>IMPERMEABILIZAÇÃO C/ EMULSÃO ASFÁLTICA CONSUMO 2kg/m²</v>
          </cell>
          <cell r="D1696" t="str">
            <v>M2</v>
          </cell>
          <cell r="E1696">
            <v>17.53</v>
          </cell>
        </row>
        <row r="1697">
          <cell r="B1697" t="str">
            <v>C3444</v>
          </cell>
          <cell r="C1697" t="str">
            <v>IMPERMEABILIZAÇÃO C/ SIKA E IGOL P/ CX. D´ÁGUA</v>
          </cell>
          <cell r="D1697" t="str">
            <v>M2</v>
          </cell>
          <cell r="E1697">
            <v>40.04</v>
          </cell>
        </row>
        <row r="1698">
          <cell r="B1698" t="str">
            <v>C4021</v>
          </cell>
          <cell r="C1698" t="str">
            <v>IMPERMEABILIZAÇÃO DE ACABAMENTO C/ HEYDICRYL PLUS, COR BRANCA, CONSUMO 3,0 KG/M2, REFORÇADA C/ TELA</v>
          </cell>
          <cell r="D1698" t="str">
            <v>M2</v>
          </cell>
          <cell r="E1698">
            <v>14.9</v>
          </cell>
        </row>
        <row r="1699">
          <cell r="B1699">
            <v>0</v>
          </cell>
          <cell r="C1699">
            <v>0</v>
          </cell>
          <cell r="D1699">
            <v>0</v>
          </cell>
          <cell r="E1699">
            <v>0</v>
          </cell>
        </row>
        <row r="1700">
          <cell r="B1700" t="str">
            <v>C4124</v>
          </cell>
          <cell r="C1700" t="str">
            <v>IMPERMEABILIZAÇÃO EM DUPLA CAMADA COM MANTA ESTRUTURADA EM POLIÉSTER 4mm - TIPO IV E MANTA DE ALUMÍNIO</v>
          </cell>
          <cell r="D1700" t="str">
            <v>M2</v>
          </cell>
          <cell r="E1700">
            <v>78.25</v>
          </cell>
        </row>
        <row r="1701">
          <cell r="B1701">
            <v>0</v>
          </cell>
          <cell r="C1701">
            <v>0</v>
          </cell>
          <cell r="D1701">
            <v>0</v>
          </cell>
          <cell r="E1701">
            <v>0</v>
          </cell>
        </row>
        <row r="1702">
          <cell r="B1702" t="str">
            <v>PROTEÇÃO TÉRMICA</v>
          </cell>
          <cell r="C1702">
            <v>0</v>
          </cell>
          <cell r="D1702">
            <v>0</v>
          </cell>
          <cell r="E1702">
            <v>702.05</v>
          </cell>
        </row>
        <row r="1703">
          <cell r="B1703" t="str">
            <v>ISOLAMENTO DE PAREDES</v>
          </cell>
          <cell r="C1703">
            <v>0</v>
          </cell>
          <cell r="D1703">
            <v>0</v>
          </cell>
          <cell r="E1703">
            <v>259.61</v>
          </cell>
        </row>
        <row r="1704">
          <cell r="B1704" t="str">
            <v>C1501</v>
          </cell>
          <cell r="C1704" t="str">
            <v>ISOLAMENTO TÉRMICO C/ESPUMA RÍGIDA DE POLIURETANO ESP.= 5cm</v>
          </cell>
          <cell r="D1704" t="str">
            <v>M2</v>
          </cell>
          <cell r="E1704">
            <v>9.09</v>
          </cell>
        </row>
        <row r="1705">
          <cell r="B1705" t="str">
            <v>C1502</v>
          </cell>
          <cell r="C1705" t="str">
            <v>ISOLAMENTO TÉRMICO C/MANTAS DE FIBRA DE VIDRO ENSACADAS ESP.= 5cm</v>
          </cell>
          <cell r="D1705" t="str">
            <v>M2</v>
          </cell>
          <cell r="E1705">
            <v>52.98</v>
          </cell>
        </row>
        <row r="1706">
          <cell r="B1706" t="str">
            <v>C1505</v>
          </cell>
          <cell r="C1706" t="str">
            <v>ISOLAMENTO TÉRMICO C/PAINEL DE FIBRA DE VIDRO FLEXÍVEL ESP.=50mm FIXADO COM ADESIVO HIDRO-ASFÁLTICO</v>
          </cell>
          <cell r="D1706" t="str">
            <v>M2</v>
          </cell>
          <cell r="E1706">
            <v>26.98</v>
          </cell>
        </row>
        <row r="1707">
          <cell r="B1707">
            <v>0</v>
          </cell>
          <cell r="C1707">
            <v>0</v>
          </cell>
          <cell r="D1707">
            <v>0</v>
          </cell>
          <cell r="E1707">
            <v>0</v>
          </cell>
        </row>
        <row r="1708">
          <cell r="B1708" t="str">
            <v>C1503</v>
          </cell>
          <cell r="C1708" t="str">
            <v>ISOLAMENTO TÉRMICO C/PAINEL DE FIBRA DE VIDRO RÍGIDO ESP.= 25mm FIXADO COM ASFALTO OXIDADO (MODIFICADO)</v>
          </cell>
          <cell r="D1708" t="str">
            <v>M2</v>
          </cell>
          <cell r="E1708">
            <v>80.459999999999994</v>
          </cell>
        </row>
        <row r="1709">
          <cell r="B1709">
            <v>0</v>
          </cell>
          <cell r="C1709">
            <v>0</v>
          </cell>
          <cell r="D1709">
            <v>0</v>
          </cell>
          <cell r="E1709">
            <v>0</v>
          </cell>
        </row>
        <row r="1710">
          <cell r="B1710" t="str">
            <v>C1506</v>
          </cell>
          <cell r="C1710" t="str">
            <v>ISOLAMENTO TÉRMICO C/PAINEL DE FIBRA DE VIDRO SEMI-RÍGIDO ESP.= 50mm FIXADO C/ARAME E TELA</v>
          </cell>
          <cell r="D1710" t="str">
            <v>M2</v>
          </cell>
          <cell r="E1710">
            <v>31.32</v>
          </cell>
        </row>
        <row r="1711">
          <cell r="B1711">
            <v>0</v>
          </cell>
          <cell r="C1711">
            <v>0</v>
          </cell>
          <cell r="D1711">
            <v>0</v>
          </cell>
          <cell r="E1711">
            <v>0</v>
          </cell>
        </row>
        <row r="1712">
          <cell r="B1712" t="str">
            <v>C1504</v>
          </cell>
          <cell r="C1712" t="str">
            <v>ISOLAMENTO TÉRMICO C/TIJOLO CERÂMICO FURADO (30X20X10)cm</v>
          </cell>
          <cell r="D1712" t="str">
            <v>M2</v>
          </cell>
          <cell r="E1712">
            <v>58.78</v>
          </cell>
        </row>
        <row r="1713">
          <cell r="B1713" t="str">
            <v>ISOLAMENTO DE COBERTURAS E LAJES</v>
          </cell>
          <cell r="C1713">
            <v>0</v>
          </cell>
          <cell r="D1713">
            <v>0</v>
          </cell>
          <cell r="E1713">
            <v>363.2</v>
          </cell>
        </row>
        <row r="1714">
          <cell r="B1714" t="str">
            <v>C1500</v>
          </cell>
          <cell r="C1714" t="str">
            <v>ISOLAMENTO TÉRMICO C/ARGILA EXPANDIDA AGLOMERADA ESP.= 20cm</v>
          </cell>
          <cell r="D1714" t="str">
            <v>M2</v>
          </cell>
          <cell r="E1714">
            <v>68.680000000000007</v>
          </cell>
        </row>
        <row r="1715">
          <cell r="B1715" t="str">
            <v>C1507</v>
          </cell>
          <cell r="C1715" t="str">
            <v>ISOLAMENTO TÉRMICO C/DOLOMITA MAGNESIANA BRITADA ESP.= 10cm</v>
          </cell>
          <cell r="D1715" t="str">
            <v>M2</v>
          </cell>
          <cell r="E1715">
            <v>15.93</v>
          </cell>
        </row>
        <row r="1716">
          <cell r="B1716" t="str">
            <v>C1508</v>
          </cell>
          <cell r="C1716" t="str">
            <v>ISOLAMENTO TÉRMICO C/LAJOTAS PRE-MOLDADAS DE CONCRETO</v>
          </cell>
          <cell r="D1716" t="str">
            <v>M2</v>
          </cell>
          <cell r="E1716">
            <v>49.76</v>
          </cell>
        </row>
        <row r="1717">
          <cell r="B1717" t="str">
            <v>C1509</v>
          </cell>
          <cell r="C1717" t="str">
            <v>ISOLAMENTO TÉRMICO C/MANTAS DE FIBRA DE VIDRO ESP.= 7.5cm  PROTEGIDAS C/ASFALTO OXIDADO</v>
          </cell>
          <cell r="D1717" t="str">
            <v>M2</v>
          </cell>
          <cell r="E1717">
            <v>37.369999999999997</v>
          </cell>
        </row>
        <row r="1718">
          <cell r="B1718">
            <v>0</v>
          </cell>
          <cell r="C1718">
            <v>0</v>
          </cell>
          <cell r="D1718">
            <v>0</v>
          </cell>
          <cell r="E1718">
            <v>0</v>
          </cell>
        </row>
        <row r="1719">
          <cell r="B1719" t="str">
            <v>C1510</v>
          </cell>
          <cell r="C1719" t="str">
            <v>ISOLAMENTO TÉRMICO C/PEDRA BRITADA SOLTA ESP.= 25cm, SOBRE ARGAMASA DE PROTEÇÃO P/IMPERMEABILIZAÇÃO</v>
          </cell>
          <cell r="D1719" t="str">
            <v>M2</v>
          </cell>
          <cell r="E1719">
            <v>22</v>
          </cell>
        </row>
        <row r="1720">
          <cell r="B1720">
            <v>0</v>
          </cell>
          <cell r="C1720">
            <v>0</v>
          </cell>
          <cell r="D1720">
            <v>0</v>
          </cell>
          <cell r="E1720">
            <v>0</v>
          </cell>
        </row>
        <row r="1721">
          <cell r="B1721" t="str">
            <v>C1511</v>
          </cell>
          <cell r="C1721" t="str">
            <v>ISOLAMENTO TÉRMICO C/PLACAS DE CONCRETO CELULAR ESP.= 5cm</v>
          </cell>
          <cell r="D1721" t="str">
            <v>M2</v>
          </cell>
          <cell r="E1721">
            <v>55.42</v>
          </cell>
        </row>
        <row r="1722">
          <cell r="B1722" t="str">
            <v>C1512</v>
          </cell>
          <cell r="C1722" t="str">
            <v>ISOLAMENTO TÉRMICO C/PLACAS DE POLIESTIRENO EXPANDIDO ESP.= 5cm</v>
          </cell>
          <cell r="D1722" t="str">
            <v>M2</v>
          </cell>
          <cell r="E1722">
            <v>22.51</v>
          </cell>
        </row>
        <row r="1723">
          <cell r="B1723" t="str">
            <v>C1513</v>
          </cell>
          <cell r="C1723" t="str">
            <v>ISOLAMENTO TÉRMICO C/VERMICULITA AGLOMERADA C/CIMENTO E AREIA ESP.= 15cm</v>
          </cell>
          <cell r="D1723" t="str">
            <v>M2</v>
          </cell>
          <cell r="E1723">
            <v>91.53</v>
          </cell>
        </row>
        <row r="1724">
          <cell r="B1724">
            <v>0</v>
          </cell>
          <cell r="C1724">
            <v>0</v>
          </cell>
          <cell r="D1724">
            <v>0</v>
          </cell>
          <cell r="E1724">
            <v>0</v>
          </cell>
        </row>
        <row r="1725">
          <cell r="B1725" t="str">
            <v>ISOLAMENTO DE TUBOS DE AÇO</v>
          </cell>
          <cell r="C1725">
            <v>0</v>
          </cell>
          <cell r="D1725">
            <v>0</v>
          </cell>
          <cell r="E1725">
            <v>79.23</v>
          </cell>
        </row>
        <row r="1726">
          <cell r="B1726" t="str">
            <v>C3717</v>
          </cell>
          <cell r="C1726" t="str">
            <v>ISOLAMENTO TÉRMICO COM POLIESTIRENO EXPANDIDO (ISOPOR) EM TUBO DE AÇO PRETO  DE 2"</v>
          </cell>
          <cell r="D1726" t="str">
            <v>M</v>
          </cell>
          <cell r="E1726">
            <v>32.71</v>
          </cell>
        </row>
        <row r="1727">
          <cell r="B1727">
            <v>0</v>
          </cell>
          <cell r="C1727">
            <v>0</v>
          </cell>
          <cell r="D1727">
            <v>0</v>
          </cell>
          <cell r="E1727">
            <v>0</v>
          </cell>
        </row>
        <row r="1728">
          <cell r="B1728" t="str">
            <v>C3718</v>
          </cell>
          <cell r="C1728" t="str">
            <v>ISOLAMENTO TÉRMICO COM POLIESTIRENO EXPANDIDO (ISOPOR) EM TUBO DE AÇO PRETO  DE 2 1/2"</v>
          </cell>
          <cell r="D1728" t="str">
            <v>M</v>
          </cell>
          <cell r="E1728">
            <v>46.51</v>
          </cell>
        </row>
        <row r="1729">
          <cell r="B1729">
            <v>0</v>
          </cell>
          <cell r="C1729">
            <v>0</v>
          </cell>
          <cell r="D1729">
            <v>0</v>
          </cell>
          <cell r="E1729">
            <v>0</v>
          </cell>
        </row>
        <row r="1730">
          <cell r="B1730" t="str">
            <v>REVESTIMENTOS</v>
          </cell>
          <cell r="C1730">
            <v>0</v>
          </cell>
          <cell r="D1730">
            <v>0</v>
          </cell>
          <cell r="E1730">
            <v>7628.06</v>
          </cell>
        </row>
        <row r="1731">
          <cell r="B1731" t="str">
            <v>ARGAMASSAS PARA PAREDES INTERNAS E EXTERNAS</v>
          </cell>
          <cell r="C1731">
            <v>0</v>
          </cell>
          <cell r="D1731">
            <v>0</v>
          </cell>
          <cell r="E1731">
            <v>790.77</v>
          </cell>
        </row>
        <row r="1732">
          <cell r="B1732" t="str">
            <v>C0776</v>
          </cell>
          <cell r="C1732" t="str">
            <v>CHAPISCO C/ ARGAMASSA DE CIMENTO E AREIA S/PENEIRAR TRAÇO 1:3  ESP.= 5mm P/ PAREDE</v>
          </cell>
          <cell r="D1732" t="str">
            <v>M2</v>
          </cell>
          <cell r="E1732">
            <v>4.21</v>
          </cell>
        </row>
        <row r="1733">
          <cell r="B1733">
            <v>0</v>
          </cell>
          <cell r="C1733">
            <v>0</v>
          </cell>
          <cell r="D1733">
            <v>0</v>
          </cell>
          <cell r="E1733">
            <v>0</v>
          </cell>
        </row>
        <row r="1734">
          <cell r="B1734" t="str">
            <v>C0777</v>
          </cell>
          <cell r="C1734" t="str">
            <v>CHAPISCO C/ ARGAMASSA DE CIMENTO E PEDRISCO TRAÇO 1:4  ESP.= 7mm P/ PAREDE</v>
          </cell>
          <cell r="D1734" t="str">
            <v>M2</v>
          </cell>
          <cell r="E1734">
            <v>6.67</v>
          </cell>
        </row>
        <row r="1735">
          <cell r="B1735">
            <v>0</v>
          </cell>
          <cell r="C1735">
            <v>0</v>
          </cell>
          <cell r="D1735">
            <v>0</v>
          </cell>
          <cell r="E1735">
            <v>0</v>
          </cell>
        </row>
        <row r="1736">
          <cell r="B1736" t="str">
            <v>C1220</v>
          </cell>
          <cell r="C1736" t="str">
            <v>EMBOÇO C/ ARGAMASSA DE CIMENTO E AREIA S/ PENEIRAR, TRAÇO 1:3</v>
          </cell>
          <cell r="D1736" t="str">
            <v>M2</v>
          </cell>
          <cell r="E1736">
            <v>21.36</v>
          </cell>
        </row>
        <row r="1737">
          <cell r="B1737" t="str">
            <v>C1221</v>
          </cell>
          <cell r="C1737" t="str">
            <v>EMBOÇO C/ ARGAMASSA DE CIMENTO E AREIA S/ PENEIRAR, TRAÇO 1:4</v>
          </cell>
          <cell r="D1737" t="str">
            <v>M2</v>
          </cell>
          <cell r="E1737">
            <v>20.149999999999999</v>
          </cell>
        </row>
        <row r="1738">
          <cell r="B1738" t="str">
            <v>C1226</v>
          </cell>
          <cell r="C1738" t="str">
            <v>EMBOÇO C/ ARGAMASSA DE CIMENTO E AREIA S/ PENEIRAR, TRAÇO 1:5</v>
          </cell>
          <cell r="D1738" t="str">
            <v>M2</v>
          </cell>
          <cell r="E1738">
            <v>19.420000000000002</v>
          </cell>
        </row>
        <row r="1739">
          <cell r="B1739" t="str">
            <v>C3245</v>
          </cell>
          <cell r="C1739" t="str">
            <v>EMBOÇO C/ ARGAMASSA DE CIMENTO E AREIA S/ PENEIRAR, TRAÇO 1:6</v>
          </cell>
          <cell r="D1739" t="str">
            <v>M2</v>
          </cell>
          <cell r="E1739">
            <v>18.93</v>
          </cell>
        </row>
        <row r="1740">
          <cell r="B1740" t="str">
            <v>C3246</v>
          </cell>
          <cell r="C1740" t="str">
            <v>EMBOÇO C/ ARGAMASSA DE CIMENTO E AREIA S/ PENEIRAR, TRAÇO 1:7</v>
          </cell>
          <cell r="D1740" t="str">
            <v>M2</v>
          </cell>
          <cell r="E1740">
            <v>18.579999999999998</v>
          </cell>
        </row>
        <row r="1741">
          <cell r="B1741" t="str">
            <v>C1211</v>
          </cell>
          <cell r="C1741" t="str">
            <v>EMBOÇO C/ ARGAMASSA DE CIMENTO, ARENOSO E AREIA S/PENEIRAR TRAÇO 1:7:3  ESP.= 20mm P/ PAREDE</v>
          </cell>
          <cell r="D1741" t="str">
            <v>M2</v>
          </cell>
          <cell r="E1741">
            <v>18.55</v>
          </cell>
        </row>
        <row r="1742">
          <cell r="B1742">
            <v>0</v>
          </cell>
          <cell r="C1742">
            <v>0</v>
          </cell>
          <cell r="D1742">
            <v>0</v>
          </cell>
          <cell r="E1742">
            <v>0</v>
          </cell>
        </row>
        <row r="1743">
          <cell r="B1743" t="str">
            <v>C3023</v>
          </cell>
          <cell r="C1743" t="str">
            <v>EMBOÇO C/ ARGAMASSA DE CIMENTO E AREIA PENEIRADA, TRAÇO 1:3</v>
          </cell>
          <cell r="D1743" t="str">
            <v>M2</v>
          </cell>
          <cell r="E1743">
            <v>25.46</v>
          </cell>
        </row>
        <row r="1744">
          <cell r="B1744" t="str">
            <v>C3029</v>
          </cell>
          <cell r="C1744" t="str">
            <v>EMBOÇO C/ ARGAMASSA DE CIMENTO E AREIA PENEIRADA, TRAÇO 1:4</v>
          </cell>
          <cell r="D1744" t="str">
            <v>M2</v>
          </cell>
          <cell r="E1744">
            <v>24.25</v>
          </cell>
        </row>
        <row r="1745">
          <cell r="B1745" t="str">
            <v>C3080</v>
          </cell>
          <cell r="C1745" t="str">
            <v>EMBOÇO C/ ARGAMASSA DE CIMENTO E AREIA PENEIRADA, TRAÇO 1:5</v>
          </cell>
          <cell r="D1745" t="str">
            <v>M2</v>
          </cell>
          <cell r="E1745">
            <v>23.52</v>
          </cell>
        </row>
        <row r="1746">
          <cell r="B1746" t="str">
            <v>C3120</v>
          </cell>
          <cell r="C1746" t="str">
            <v>EMBOÇO C/ ARGAMASSA DE CIMENTO E AREIA PENEIRADA, TRAÇO 1:6</v>
          </cell>
          <cell r="D1746" t="str">
            <v>M2</v>
          </cell>
          <cell r="E1746">
            <v>23.03</v>
          </cell>
        </row>
        <row r="1747">
          <cell r="B1747" t="str">
            <v>C3122</v>
          </cell>
          <cell r="C1747" t="str">
            <v>EMBOÇO C/ ARGAMASSA DE CIMENTO E AREIA PENEIRADA, TRAÇO 1:7</v>
          </cell>
          <cell r="D1747" t="str">
            <v>M2</v>
          </cell>
          <cell r="E1747">
            <v>22.68</v>
          </cell>
        </row>
        <row r="1748">
          <cell r="B1748" t="str">
            <v>C1212</v>
          </cell>
          <cell r="C1748" t="str">
            <v>EMBOÇO C/ ARGAMASSA MISTA DE CIMENTO, CAL EM PASTA E AREIA S/PENEIRAR TRAÇO 1:1.5:9  ESP.= 20mm P/ PAREDE</v>
          </cell>
          <cell r="D1748" t="str">
            <v>M2</v>
          </cell>
          <cell r="E1748">
            <v>20.57</v>
          </cell>
        </row>
        <row r="1749">
          <cell r="B1749">
            <v>0</v>
          </cell>
          <cell r="C1749">
            <v>0</v>
          </cell>
          <cell r="D1749">
            <v>0</v>
          </cell>
          <cell r="E1749">
            <v>0</v>
          </cell>
        </row>
        <row r="1750">
          <cell r="B1750" t="str">
            <v>C1213</v>
          </cell>
          <cell r="C1750" t="str">
            <v>EMBOÇO C/ ARGAMASSA MISTA DE CIMENTO, CAL HIDRATADA E AREIA S/PENEIRAR TRAÇO 1:2:9  ESP.= 20mm P/ PAREDE</v>
          </cell>
          <cell r="D1750" t="str">
            <v>M2</v>
          </cell>
          <cell r="E1750">
            <v>20.52</v>
          </cell>
        </row>
        <row r="1751">
          <cell r="B1751">
            <v>0</v>
          </cell>
          <cell r="C1751">
            <v>0</v>
          </cell>
          <cell r="D1751">
            <v>0</v>
          </cell>
          <cell r="E1751">
            <v>0</v>
          </cell>
        </row>
        <row r="1752">
          <cell r="B1752" t="str">
            <v>C1238</v>
          </cell>
          <cell r="C1752" t="str">
            <v>ENCHIMENTO DE RASGO C/ARGAMASSA DIAM.= 15 A 25mm (1/2" A 1")</v>
          </cell>
          <cell r="D1752" t="str">
            <v>M</v>
          </cell>
          <cell r="E1752">
            <v>2.97</v>
          </cell>
        </row>
        <row r="1753">
          <cell r="B1753" t="str">
            <v>C1239</v>
          </cell>
          <cell r="C1753" t="str">
            <v>ENCHIMENTO DE RASGO C/ARGAMASSA DIAM.= 32 A 50mm (1 1/4" A 2")</v>
          </cell>
          <cell r="D1753" t="str">
            <v>M</v>
          </cell>
          <cell r="E1753">
            <v>4.17</v>
          </cell>
        </row>
        <row r="1754">
          <cell r="B1754" t="str">
            <v>C1240</v>
          </cell>
          <cell r="C1754" t="str">
            <v>ENCHIMENTO DE RASGO C/ARGAMASSA DIAM.= 65 A100mm  (2 1/2" A 4")</v>
          </cell>
          <cell r="D1754" t="str">
            <v>M</v>
          </cell>
          <cell r="E1754">
            <v>6.68</v>
          </cell>
        </row>
        <row r="1755">
          <cell r="B1755" t="str">
            <v>C1245</v>
          </cell>
          <cell r="C1755" t="str">
            <v>ENTELAMENTO CORRETIVO DE SUPERFÍCIE C/TRINCA P/RETRAÇÃO OU DILATAÇÃO TELA LARG.=15cm REF. CENT.LARG.=5cm</v>
          </cell>
          <cell r="D1755" t="str">
            <v>M</v>
          </cell>
          <cell r="E1755">
            <v>12.88</v>
          </cell>
        </row>
        <row r="1756">
          <cell r="B1756">
            <v>0</v>
          </cell>
          <cell r="C1756">
            <v>0</v>
          </cell>
          <cell r="D1756">
            <v>0</v>
          </cell>
          <cell r="E1756">
            <v>0</v>
          </cell>
        </row>
        <row r="1757">
          <cell r="B1757" t="str">
            <v>C1247</v>
          </cell>
          <cell r="C1757" t="str">
            <v>ENTELAMENTO PREVENTIVO DE SUPERFÍCIE SUJEITA A TRINCAS P/RETRAÇÃO OU DILATAÇÃO TELA LARG.= 25cm</v>
          </cell>
          <cell r="D1757" t="str">
            <v>M</v>
          </cell>
          <cell r="E1757">
            <v>5.92</v>
          </cell>
        </row>
        <row r="1758">
          <cell r="B1758">
            <v>0</v>
          </cell>
          <cell r="C1758">
            <v>0</v>
          </cell>
          <cell r="D1758">
            <v>0</v>
          </cell>
          <cell r="E1758">
            <v>0</v>
          </cell>
        </row>
        <row r="1759">
          <cell r="B1759" t="str">
            <v>C3545</v>
          </cell>
          <cell r="C1759" t="str">
            <v>MUTIRÃO MISTO - CHAPISCO C/ARGAMASSA DE CIMENTO E PEDRISCO TRAÇO 1:4  ESP.=7mm P/PAREDE</v>
          </cell>
          <cell r="D1759" t="str">
            <v>M2</v>
          </cell>
          <cell r="E1759">
            <v>4.34</v>
          </cell>
        </row>
        <row r="1760">
          <cell r="B1760">
            <v>0</v>
          </cell>
          <cell r="C1760">
            <v>0</v>
          </cell>
          <cell r="D1760">
            <v>0</v>
          </cell>
          <cell r="E1760">
            <v>0</v>
          </cell>
        </row>
        <row r="1761">
          <cell r="B1761" t="str">
            <v>C3546</v>
          </cell>
          <cell r="C1761" t="str">
            <v>MUTIRÃO MISTO - REBOCO C/ ARGAMASSA DE CAL TRAÇO 1:4 P/PAREDE</v>
          </cell>
          <cell r="D1761" t="str">
            <v>M2</v>
          </cell>
          <cell r="E1761">
            <v>8.98</v>
          </cell>
        </row>
        <row r="1762">
          <cell r="B1762" t="str">
            <v>C2110</v>
          </cell>
          <cell r="C1762" t="str">
            <v>REBOCO C/ACABAMENTO.LISO.C/ARGAMASSA DE CIMENTO E AREIA PENEIRADA E ADITIVO IMPERMEABILIZANTE TRAÇO 1:1.5 ESP=5 mm</v>
          </cell>
          <cell r="D1762" t="str">
            <v>M2</v>
          </cell>
          <cell r="E1762">
            <v>22.85</v>
          </cell>
        </row>
        <row r="1763">
          <cell r="B1763">
            <v>0</v>
          </cell>
          <cell r="C1763">
            <v>0</v>
          </cell>
          <cell r="D1763">
            <v>0</v>
          </cell>
          <cell r="E1763">
            <v>0</v>
          </cell>
        </row>
        <row r="1764">
          <cell r="B1764" t="str">
            <v>C2121</v>
          </cell>
          <cell r="C1764" t="str">
            <v>REBOCO C/ARGAMASSA DE CAL EM PASTA E AREIA PENEIRADA TRAÇO 1:3  ESP=5 mm P/PAREDE</v>
          </cell>
          <cell r="D1764" t="str">
            <v>M2</v>
          </cell>
          <cell r="E1764">
            <v>14.16</v>
          </cell>
        </row>
        <row r="1765">
          <cell r="B1765">
            <v>0</v>
          </cell>
          <cell r="C1765">
            <v>0</v>
          </cell>
          <cell r="D1765">
            <v>0</v>
          </cell>
          <cell r="E1765">
            <v>0</v>
          </cell>
        </row>
        <row r="1766">
          <cell r="B1766" t="str">
            <v>C2122</v>
          </cell>
          <cell r="C1766" t="str">
            <v>REBOCO C/ARGAMASSA DE CAL EM PASTA E AREIA PENEIRADA TRAÇO 1:4  ESP=5 mm P/PAREDE</v>
          </cell>
          <cell r="D1766" t="str">
            <v>M2</v>
          </cell>
          <cell r="E1766">
            <v>13.83</v>
          </cell>
        </row>
        <row r="1767">
          <cell r="B1767">
            <v>0</v>
          </cell>
          <cell r="C1767">
            <v>0</v>
          </cell>
          <cell r="D1767">
            <v>0</v>
          </cell>
          <cell r="E1767">
            <v>0</v>
          </cell>
        </row>
        <row r="1768">
          <cell r="B1768" t="str">
            <v>C2123</v>
          </cell>
          <cell r="C1768" t="str">
            <v>REBOCO C/ARGAMASSA DE CAL HIDRATADA E AREIA PENEIRADA TRAÇO 1:3  ESP=5 mm P/PAREDE</v>
          </cell>
          <cell r="D1768" t="str">
            <v>M2</v>
          </cell>
          <cell r="E1768">
            <v>13.85</v>
          </cell>
        </row>
        <row r="1769">
          <cell r="B1769">
            <v>0</v>
          </cell>
          <cell r="C1769">
            <v>0</v>
          </cell>
          <cell r="D1769">
            <v>0</v>
          </cell>
          <cell r="E1769">
            <v>0</v>
          </cell>
        </row>
        <row r="1770">
          <cell r="B1770" t="str">
            <v>C3408</v>
          </cell>
          <cell r="C1770" t="str">
            <v>REBOCO C/ ARGAMASSA DE CIMENTO E AREIA S/ PENEIRAR, TRAÇO 1:3</v>
          </cell>
          <cell r="D1770" t="str">
            <v>M2</v>
          </cell>
          <cell r="E1770">
            <v>23.31</v>
          </cell>
        </row>
        <row r="1771">
          <cell r="B1771" t="str">
            <v>C3409</v>
          </cell>
          <cell r="C1771" t="str">
            <v>REBOCO C/ ARGAMASSA DE CIMENTO E AREIA S/ PENEIRAR, TRAÇO 1:4</v>
          </cell>
          <cell r="D1771" t="str">
            <v>M2</v>
          </cell>
          <cell r="E1771">
            <v>21.8</v>
          </cell>
        </row>
        <row r="1772">
          <cell r="B1772" t="str">
            <v>C3124</v>
          </cell>
          <cell r="C1772" t="str">
            <v>REBOCO C/ ARGAMASSA DE CIMENTO E AREIA S/ PENEIRAR, TRAÇO 1:5</v>
          </cell>
          <cell r="D1772" t="str">
            <v>M2</v>
          </cell>
          <cell r="E1772">
            <v>20.88</v>
          </cell>
        </row>
        <row r="1773">
          <cell r="B1773" t="str">
            <v>C3407</v>
          </cell>
          <cell r="C1773" t="str">
            <v>REBOCO C/ ARGAMASSA DE CIMENTO E AREIA S/ PENEIRAR, TRAÇO 1:6</v>
          </cell>
          <cell r="D1773" t="str">
            <v>M2</v>
          </cell>
          <cell r="E1773">
            <v>20.27</v>
          </cell>
        </row>
        <row r="1774">
          <cell r="B1774" t="str">
            <v>C3162</v>
          </cell>
          <cell r="C1774" t="str">
            <v>REBOCO C/ ARGAMASSA DE CIMENTO E AREIA S/ PENEIRAR, TRAÇO 1:7</v>
          </cell>
          <cell r="D1774" t="str">
            <v>M2</v>
          </cell>
          <cell r="E1774">
            <v>19.829999999999998</v>
          </cell>
        </row>
        <row r="1775">
          <cell r="B1775" t="str">
            <v>C3028</v>
          </cell>
          <cell r="C1775" t="str">
            <v>REBOCO C/ ARGAMASSA DE CIMENTO E AREIA PENEIRADA, TRAÇO 1:3</v>
          </cell>
          <cell r="D1775" t="str">
            <v>M2</v>
          </cell>
          <cell r="E1775">
            <v>28.43</v>
          </cell>
        </row>
        <row r="1776">
          <cell r="B1776" t="str">
            <v>C3037</v>
          </cell>
          <cell r="C1776" t="str">
            <v>REBOCO C/ ARGAMASSA DE CIMENTO E AREIA PENEIRADA, TRAÇO 1:4</v>
          </cell>
          <cell r="D1776" t="str">
            <v>M2</v>
          </cell>
          <cell r="E1776">
            <v>26.92</v>
          </cell>
        </row>
        <row r="1777">
          <cell r="B1777" t="str">
            <v>C3087</v>
          </cell>
          <cell r="C1777" t="str">
            <v>REBOCO C/ ARGAMASSA DE CIMENTO E AREIA PENEIRADA, TRAÇO 1:5</v>
          </cell>
          <cell r="D1777" t="str">
            <v>M2</v>
          </cell>
          <cell r="E1777">
            <v>26.01</v>
          </cell>
        </row>
        <row r="1778">
          <cell r="B1778" t="str">
            <v>C3121</v>
          </cell>
          <cell r="C1778" t="str">
            <v>REBOCO C/ ARGAMASSA DE CIMENTO E AREIA PENEIRADA, TRAÇO 1:6</v>
          </cell>
          <cell r="D1778" t="str">
            <v>M2</v>
          </cell>
          <cell r="E1778">
            <v>25.39</v>
          </cell>
        </row>
        <row r="1779">
          <cell r="B1779" t="str">
            <v>C3123</v>
          </cell>
          <cell r="C1779" t="str">
            <v>REBOCO C/ ARGAMASSA DE CIMENTO E AREIA PENEIRADA, TRAÇO 1:7</v>
          </cell>
          <cell r="D1779" t="str">
            <v>M2</v>
          </cell>
          <cell r="E1779">
            <v>24.96</v>
          </cell>
        </row>
        <row r="1780">
          <cell r="B1780" t="str">
            <v>C2126</v>
          </cell>
          <cell r="C1780" t="str">
            <v>REBOCO C/ARGAMASSA PRÉ-FABRICADA ESP=5 mm P/ PAREDE</v>
          </cell>
          <cell r="D1780" t="str">
            <v>M2</v>
          </cell>
          <cell r="E1780">
            <v>15.84</v>
          </cell>
        </row>
        <row r="1781">
          <cell r="B1781" t="str">
            <v>C4002</v>
          </cell>
          <cell r="C1781" t="str">
            <v>REBOCO C/ ARGAMASSA PRÉ-FABRICADA ESP=20 mm P/ PAREDE</v>
          </cell>
          <cell r="D1781" t="str">
            <v>M2</v>
          </cell>
          <cell r="E1781">
            <v>30.64</v>
          </cell>
        </row>
        <row r="1782">
          <cell r="B1782" t="str">
            <v>C2108</v>
          </cell>
          <cell r="C1782" t="str">
            <v>REBOCO C/ARGAMASSA PRÉ-FABRICADA,  ADESIVO DE ALTA RESISTÊNCIA P/TINTA EPÓXI ESP= 5mm P/PAREDE</v>
          </cell>
          <cell r="D1782" t="str">
            <v>M2</v>
          </cell>
          <cell r="E1782">
            <v>18.239999999999998</v>
          </cell>
        </row>
        <row r="1783">
          <cell r="B1783">
            <v>0</v>
          </cell>
          <cell r="C1783">
            <v>0</v>
          </cell>
          <cell r="D1783">
            <v>0</v>
          </cell>
          <cell r="E1783">
            <v>0</v>
          </cell>
        </row>
        <row r="1784">
          <cell r="B1784" t="str">
            <v>C2127</v>
          </cell>
          <cell r="C1784" t="str">
            <v>REBOCO COM BARITA</v>
          </cell>
          <cell r="D1784" t="str">
            <v>M2</v>
          </cell>
          <cell r="E1784">
            <v>61.95</v>
          </cell>
        </row>
        <row r="1785">
          <cell r="B1785" t="str">
            <v>C4510</v>
          </cell>
          <cell r="C1785" t="str">
            <v>REBOCO DE GESSO SOBRE BLOCO DE CONCRETO E/OU TIJOLO CERÂMICO - FORNECIMENTO E EXECUÇÃO</v>
          </cell>
          <cell r="D1785" t="str">
            <v>M2</v>
          </cell>
          <cell r="E1785">
            <v>15.52</v>
          </cell>
        </row>
        <row r="1786">
          <cell r="B1786">
            <v>0</v>
          </cell>
          <cell r="C1786">
            <v>0</v>
          </cell>
          <cell r="D1786">
            <v>0</v>
          </cell>
          <cell r="E1786">
            <v>0</v>
          </cell>
        </row>
        <row r="1787">
          <cell r="B1787" t="str">
            <v>C4509</v>
          </cell>
          <cell r="C1787" t="str">
            <v>REBOCO DE GESSO SOBRE GESSO E/OU EMBOÇO - FORNECIMENTO E EXECUÇÃO</v>
          </cell>
          <cell r="D1787" t="str">
            <v>M2</v>
          </cell>
          <cell r="E1787">
            <v>12.15</v>
          </cell>
        </row>
        <row r="1788">
          <cell r="B1788" t="str">
            <v>C2205</v>
          </cell>
          <cell r="C1788" t="str">
            <v>RETIRADA DE AZULEJOS DAS CAIXAS E IMERSÃO EM ÁGUA</v>
          </cell>
          <cell r="D1788" t="str">
            <v>M2</v>
          </cell>
          <cell r="E1788">
            <v>0.14000000000000001</v>
          </cell>
        </row>
        <row r="1789">
          <cell r="B1789" t="str">
            <v>ACABAMENTOS DE PAREDES INTERNAS E EXTERNAS</v>
          </cell>
          <cell r="C1789">
            <v>0</v>
          </cell>
          <cell r="D1789">
            <v>0</v>
          </cell>
          <cell r="E1789">
            <v>4667.45</v>
          </cell>
        </row>
        <row r="1790">
          <cell r="B1790" t="str">
            <v>C0007</v>
          </cell>
          <cell r="C1790" t="str">
            <v>ACABAMENTO INTERNO E EXTERNO EM PAREDE DE CONCRETO C/CIMENTO  ESP= 2 mm</v>
          </cell>
          <cell r="D1790" t="str">
            <v>M2</v>
          </cell>
          <cell r="E1790">
            <v>8.02</v>
          </cell>
        </row>
        <row r="1791">
          <cell r="B1791">
            <v>0</v>
          </cell>
          <cell r="C1791">
            <v>0</v>
          </cell>
          <cell r="D1791">
            <v>0</v>
          </cell>
          <cell r="E1791">
            <v>0</v>
          </cell>
        </row>
        <row r="1792">
          <cell r="B1792" t="str">
            <v>C0334</v>
          </cell>
          <cell r="C1792" t="str">
            <v>AZULEJOS JUNTA A PRUMO C/ARGAMASSA MISTA CIMENTO,  CAL HIDRATADA .E AREIA TRAÇO 1:2:8</v>
          </cell>
          <cell r="D1792" t="str">
            <v>M2</v>
          </cell>
          <cell r="E1792">
            <v>70.87</v>
          </cell>
        </row>
        <row r="1793">
          <cell r="B1793">
            <v>0</v>
          </cell>
          <cell r="C1793">
            <v>0</v>
          </cell>
          <cell r="D1793">
            <v>0</v>
          </cell>
          <cell r="E1793">
            <v>0</v>
          </cell>
        </row>
        <row r="1794">
          <cell r="B1794" t="str">
            <v>C0335</v>
          </cell>
          <cell r="C1794" t="str">
            <v>AZULEJOS JUNTA A PRUMO C/ARGAMASSA DE CAL EM PASTA E AREIA TRAÇO 1:3.C/100KG DE CIMENTO</v>
          </cell>
          <cell r="D1794" t="str">
            <v>M2</v>
          </cell>
          <cell r="E1794">
            <v>71.06</v>
          </cell>
        </row>
        <row r="1795">
          <cell r="B1795">
            <v>0</v>
          </cell>
          <cell r="C1795">
            <v>0</v>
          </cell>
          <cell r="D1795">
            <v>0</v>
          </cell>
          <cell r="E1795">
            <v>0</v>
          </cell>
        </row>
        <row r="1796">
          <cell r="B1796" t="str">
            <v>C0336</v>
          </cell>
          <cell r="C1796" t="str">
            <v>AZULEJOS JUNTA À PRUMO C/CIMENTO COLANTE</v>
          </cell>
          <cell r="D1796" t="str">
            <v>M2</v>
          </cell>
          <cell r="E1796">
            <v>34.89</v>
          </cell>
        </row>
        <row r="1797">
          <cell r="B1797" t="str">
            <v>C0337</v>
          </cell>
          <cell r="C1797" t="str">
            <v>AZULEJOS JUNTA À PRUMO C/COLA A BASE DE PVA</v>
          </cell>
          <cell r="D1797" t="str">
            <v>M2</v>
          </cell>
          <cell r="E1797">
            <v>49.41</v>
          </cell>
        </row>
        <row r="1798">
          <cell r="B1798" t="str">
            <v>C0338</v>
          </cell>
          <cell r="C1798" t="str">
            <v>AZULEJOS JUNTA AMARRADA C/ARGAMASSA MISTA CIMENTO, CAL HIDRATADA E AREIA TRAÇO 1:2:8</v>
          </cell>
          <cell r="D1798" t="str">
            <v>M2</v>
          </cell>
          <cell r="E1798">
            <v>65.48</v>
          </cell>
        </row>
        <row r="1799">
          <cell r="B1799">
            <v>0</v>
          </cell>
          <cell r="C1799">
            <v>0</v>
          </cell>
          <cell r="D1799">
            <v>0</v>
          </cell>
          <cell r="E1799">
            <v>0</v>
          </cell>
        </row>
        <row r="1800">
          <cell r="B1800" t="str">
            <v>C0339</v>
          </cell>
          <cell r="C1800" t="str">
            <v>AZULEJOS JUNTA AMARRADA C/ARGAMASSA DE CAL VIRGEM E AREIA TRAÇO 1:3.C/100Kg DE CIMENTO</v>
          </cell>
          <cell r="D1800" t="str">
            <v>M2</v>
          </cell>
          <cell r="E1800">
            <v>65.59</v>
          </cell>
        </row>
        <row r="1801">
          <cell r="B1801">
            <v>0</v>
          </cell>
          <cell r="C1801">
            <v>0</v>
          </cell>
          <cell r="D1801">
            <v>0</v>
          </cell>
          <cell r="E1801">
            <v>0</v>
          </cell>
        </row>
        <row r="1802">
          <cell r="B1802" t="str">
            <v>C0340</v>
          </cell>
          <cell r="C1802" t="str">
            <v>AZULEJOS JUNTA AMARRADA C/CIMENTO COLANTE</v>
          </cell>
          <cell r="D1802" t="str">
            <v>M2</v>
          </cell>
          <cell r="E1802">
            <v>33.68</v>
          </cell>
        </row>
        <row r="1803">
          <cell r="B1803" t="str">
            <v>C0341</v>
          </cell>
          <cell r="C1803" t="str">
            <v>AZULEJOS JUNTA AMARRADA C/COLA À BASE DE PVA</v>
          </cell>
          <cell r="D1803" t="str">
            <v>M2</v>
          </cell>
          <cell r="E1803">
            <v>48.06</v>
          </cell>
        </row>
        <row r="1804">
          <cell r="B1804" t="str">
            <v>C0342</v>
          </cell>
          <cell r="C1804" t="str">
            <v>AZULEJOS JUNTA DIAGONAL C/ARGAMASSA DE CAL EM PASTA E AREIA TRAÇO 1:3 C/100KG DE CIMENTO</v>
          </cell>
          <cell r="D1804" t="str">
            <v>M2</v>
          </cell>
          <cell r="E1804">
            <v>84.44</v>
          </cell>
        </row>
        <row r="1805">
          <cell r="B1805">
            <v>0</v>
          </cell>
          <cell r="C1805">
            <v>0</v>
          </cell>
          <cell r="D1805">
            <v>0</v>
          </cell>
          <cell r="E1805">
            <v>0</v>
          </cell>
        </row>
        <row r="1806">
          <cell r="B1806" t="str">
            <v>C0343</v>
          </cell>
          <cell r="C1806" t="str">
            <v>AZULEJOS JUNTA DIAGONAL C/ARGAMASSA MISTA CIMENTO, CAL HIDRATADA E AREIA TRAÇO 1:2:8</v>
          </cell>
          <cell r="D1806" t="str">
            <v>M2</v>
          </cell>
          <cell r="E1806">
            <v>84.33</v>
          </cell>
        </row>
        <row r="1807">
          <cell r="B1807">
            <v>0</v>
          </cell>
          <cell r="C1807">
            <v>0</v>
          </cell>
          <cell r="D1807">
            <v>0</v>
          </cell>
          <cell r="E1807">
            <v>0</v>
          </cell>
        </row>
        <row r="1808">
          <cell r="B1808" t="str">
            <v>C0344</v>
          </cell>
          <cell r="C1808" t="str">
            <v>AZULEJOS JUNTA DIAGONAL C/CIMENTO COLANTE</v>
          </cell>
          <cell r="D1808" t="str">
            <v>M2</v>
          </cell>
          <cell r="E1808">
            <v>37.31</v>
          </cell>
        </row>
        <row r="1809">
          <cell r="B1809" t="str">
            <v>C0345</v>
          </cell>
          <cell r="C1809" t="str">
            <v>AZULEJOS JUNTA DIAGONAL C/COLA A BASE DE PVA</v>
          </cell>
          <cell r="D1809" t="str">
            <v>M2</v>
          </cell>
          <cell r="E1809">
            <v>52.77</v>
          </cell>
        </row>
        <row r="1810">
          <cell r="B1810" t="str">
            <v>C0674</v>
          </cell>
          <cell r="C1810" t="str">
            <v>CANTONEIRA DE ALUMÍNIO P/ AZULEJOS</v>
          </cell>
          <cell r="D1810" t="str">
            <v>M</v>
          </cell>
          <cell r="E1810">
            <v>15.15</v>
          </cell>
        </row>
        <row r="1811">
          <cell r="B1811" t="str">
            <v>C4431</v>
          </cell>
          <cell r="C1811" t="str">
            <v>CERÂMICA ESMALTADA C/ ARG. CIMENTO E AREIA ATÉ 10x10cm (100 cm²) - DECORATIVA P/ PAREDE</v>
          </cell>
          <cell r="D1811" t="str">
            <v>M2</v>
          </cell>
          <cell r="E1811">
            <v>74.84</v>
          </cell>
        </row>
        <row r="1812">
          <cell r="B1812">
            <v>0</v>
          </cell>
          <cell r="C1812">
            <v>0</v>
          </cell>
          <cell r="D1812">
            <v>0</v>
          </cell>
          <cell r="E1812">
            <v>0</v>
          </cell>
        </row>
        <row r="1813">
          <cell r="B1813" t="str">
            <v>C4432</v>
          </cell>
          <cell r="C1813" t="str">
            <v>CERÂMICA ESMALTADA C/ ARG. CIMENTO E AREIA ATÉ 30x30cm (900 cm²) - PEI-5/PEI-4 P/ PAREDE</v>
          </cell>
          <cell r="D1813" t="str">
            <v>M2</v>
          </cell>
          <cell r="E1813">
            <v>70.41</v>
          </cell>
        </row>
        <row r="1814">
          <cell r="B1814">
            <v>0</v>
          </cell>
          <cell r="C1814">
            <v>0</v>
          </cell>
          <cell r="D1814">
            <v>0</v>
          </cell>
          <cell r="E1814">
            <v>0</v>
          </cell>
        </row>
        <row r="1815">
          <cell r="B1815" t="str">
            <v>C4434</v>
          </cell>
          <cell r="C1815" t="str">
            <v>CERÂMICA ESMALTADA C/ ARG. CIMENTO E AREIA ACIMA DE 30x30cm (900 cm²) - PEI-5/PEI-4 P/ PAREDE</v>
          </cell>
          <cell r="D1815" t="str">
            <v>M2</v>
          </cell>
          <cell r="E1815">
            <v>77.459999999999994</v>
          </cell>
        </row>
        <row r="1816">
          <cell r="B1816">
            <v>0</v>
          </cell>
          <cell r="C1816">
            <v>0</v>
          </cell>
          <cell r="D1816">
            <v>0</v>
          </cell>
          <cell r="E1816">
            <v>0</v>
          </cell>
        </row>
        <row r="1817">
          <cell r="B1817" t="str">
            <v>C4442</v>
          </cell>
          <cell r="C1817" t="str">
            <v>CERÂMICA ESMALTADA C/ ARG. PRÉ-FABRICADA ATÉ 10x10cm (100cm²) - DECORATIVA - P/ PAREDE</v>
          </cell>
          <cell r="D1817" t="str">
            <v>M2</v>
          </cell>
          <cell r="E1817">
            <v>57.52</v>
          </cell>
        </row>
        <row r="1818">
          <cell r="B1818">
            <v>0</v>
          </cell>
          <cell r="C1818">
            <v>0</v>
          </cell>
          <cell r="D1818">
            <v>0</v>
          </cell>
          <cell r="E1818">
            <v>0</v>
          </cell>
        </row>
        <row r="1819">
          <cell r="B1819" t="str">
            <v>C4443</v>
          </cell>
          <cell r="C1819" t="str">
            <v>CERÂMICA ESMALTADA C/ ARG. PRÉ-FABRICADA ATÉ 30x30cm (900cm²) - PEI-5/PEI-4 - P/ PAREDE</v>
          </cell>
          <cell r="D1819" t="str">
            <v>M2</v>
          </cell>
          <cell r="E1819">
            <v>57.09</v>
          </cell>
        </row>
        <row r="1820">
          <cell r="B1820">
            <v>0</v>
          </cell>
          <cell r="C1820">
            <v>0</v>
          </cell>
          <cell r="D1820">
            <v>0</v>
          </cell>
          <cell r="E1820">
            <v>0</v>
          </cell>
        </row>
        <row r="1821">
          <cell r="B1821" t="str">
            <v>C4445</v>
          </cell>
          <cell r="C1821" t="str">
            <v>CERÂMICA ESMALTADA C/ ARG. PRÉ-FABRICADA ACIMA DE 30x30cm (900cm²) - PEI-5/PEI-4 - P/ PAREDE</v>
          </cell>
          <cell r="D1821" t="str">
            <v>M2</v>
          </cell>
          <cell r="E1821">
            <v>68.14</v>
          </cell>
        </row>
        <row r="1822">
          <cell r="B1822">
            <v>0</v>
          </cell>
          <cell r="C1822">
            <v>0</v>
          </cell>
          <cell r="D1822">
            <v>0</v>
          </cell>
          <cell r="E1822">
            <v>0</v>
          </cell>
        </row>
        <row r="1823">
          <cell r="B1823" t="str">
            <v>C0766</v>
          </cell>
          <cell r="C1823" t="str">
            <v>CERÂMICA VERMELHA (7.5X15)cm C/ARGAMASSA MISTA CIMENTO CAL HIDRATADA E AREIA</v>
          </cell>
          <cell r="D1823" t="str">
            <v>M2</v>
          </cell>
          <cell r="E1823">
            <v>55.59</v>
          </cell>
        </row>
        <row r="1824">
          <cell r="B1824">
            <v>0</v>
          </cell>
          <cell r="C1824">
            <v>0</v>
          </cell>
          <cell r="D1824">
            <v>0</v>
          </cell>
          <cell r="E1824">
            <v>0</v>
          </cell>
        </row>
        <row r="1825">
          <cell r="B1825" t="str">
            <v>C0782</v>
          </cell>
          <cell r="C1825" t="str">
            <v>CHAPISCO MECÂNICO DE ADÔRNO</v>
          </cell>
          <cell r="D1825" t="str">
            <v>M2</v>
          </cell>
          <cell r="E1825">
            <v>10.92</v>
          </cell>
        </row>
        <row r="1826">
          <cell r="B1826" t="str">
            <v>C1367</v>
          </cell>
          <cell r="C1826" t="str">
            <v>FILETE DE GRANITO LARG.= 4cm</v>
          </cell>
          <cell r="D1826" t="str">
            <v>M</v>
          </cell>
          <cell r="E1826">
            <v>18.440000000000001</v>
          </cell>
        </row>
        <row r="1827">
          <cell r="B1827" t="str">
            <v>C1801</v>
          </cell>
          <cell r="C1827" t="str">
            <v>MOSAICO VIDROSO C/ARGAMASSA MISTA CIMENTO,CAL E AREIA  TRAÇO 1:1:6  INCLUSIVE. LIMPEZA</v>
          </cell>
          <cell r="D1827" t="str">
            <v>M2</v>
          </cell>
          <cell r="E1827">
            <v>242.56</v>
          </cell>
        </row>
        <row r="1828">
          <cell r="B1828">
            <v>0</v>
          </cell>
          <cell r="C1828">
            <v>0</v>
          </cell>
          <cell r="D1828">
            <v>0</v>
          </cell>
          <cell r="E1828">
            <v>0</v>
          </cell>
        </row>
        <row r="1829">
          <cell r="B1829" t="str">
            <v>C4411</v>
          </cell>
          <cell r="C1829" t="str">
            <v>PASTILHA (5x5)cm EM CORES, COM ARGAMASSA PRÉ-FABRICADA</v>
          </cell>
          <cell r="D1829" t="str">
            <v>M2</v>
          </cell>
          <cell r="E1829">
            <v>117.56</v>
          </cell>
        </row>
        <row r="1830">
          <cell r="B1830" t="str">
            <v>C1849</v>
          </cell>
          <cell r="C1830" t="str">
            <v>PASTILHAS DE PORCELANA C/ARGAMASSA PRÉ-FABRICADA</v>
          </cell>
          <cell r="D1830" t="str">
            <v>M2</v>
          </cell>
          <cell r="E1830">
            <v>127.49</v>
          </cell>
        </row>
        <row r="1831">
          <cell r="B1831" t="str">
            <v>C1850</v>
          </cell>
          <cell r="C1831" t="str">
            <v>PASTILHAS DE PORCELANA EM SUPERFÍCIES CURVAS</v>
          </cell>
          <cell r="D1831" t="str">
            <v>M2</v>
          </cell>
          <cell r="E1831">
            <v>134.27000000000001</v>
          </cell>
        </row>
        <row r="1832">
          <cell r="B1832" t="str">
            <v>C1851</v>
          </cell>
          <cell r="C1832" t="str">
            <v>PASTILHAS DE PORCELANA C/ARGAMASSA MISTA CIMENTO, CAL HIDRATADA E AREIA TRAÇO 1:3:9</v>
          </cell>
          <cell r="D1832" t="str">
            <v>M2</v>
          </cell>
          <cell r="E1832">
            <v>138.27000000000001</v>
          </cell>
        </row>
        <row r="1833">
          <cell r="B1833">
            <v>0</v>
          </cell>
          <cell r="C1833">
            <v>0</v>
          </cell>
          <cell r="D1833">
            <v>0</v>
          </cell>
          <cell r="E1833">
            <v>0</v>
          </cell>
        </row>
        <row r="1834">
          <cell r="B1834" t="str">
            <v>C1853</v>
          </cell>
          <cell r="C1834" t="str">
            <v>PASTILHAS DE PORCELANA C/CIMENTO COLANTE INCLUSIVE LIMPEZA</v>
          </cell>
          <cell r="D1834" t="str">
            <v>M2</v>
          </cell>
          <cell r="E1834">
            <v>113.51</v>
          </cell>
        </row>
        <row r="1835">
          <cell r="B1835" t="str">
            <v>C1861</v>
          </cell>
          <cell r="C1835" t="str">
            <v>PASTILHAS DE PORCELANA EM FAIXAS ATÉ 40cm DE LARGURA C/ARGAMASSA PRÉ-FABRICADA</v>
          </cell>
          <cell r="D1835" t="str">
            <v>M2</v>
          </cell>
          <cell r="E1835">
            <v>112.09</v>
          </cell>
        </row>
        <row r="1836">
          <cell r="B1836">
            <v>0</v>
          </cell>
          <cell r="C1836">
            <v>0</v>
          </cell>
          <cell r="D1836">
            <v>0</v>
          </cell>
          <cell r="E1836">
            <v>0</v>
          </cell>
        </row>
        <row r="1837">
          <cell r="B1837" t="str">
            <v>C1857</v>
          </cell>
          <cell r="C1837" t="str">
            <v>PASTILHAS DE PORCELANA EM FAIXAS DE ATÉ 4cm, C/ARGAMASSA MISTA DE CIMENTO, CAL HIDRATADA E AREIA</v>
          </cell>
          <cell r="D1837" t="str">
            <v>M</v>
          </cell>
          <cell r="E1837">
            <v>15.84</v>
          </cell>
        </row>
        <row r="1838">
          <cell r="B1838">
            <v>0</v>
          </cell>
          <cell r="C1838">
            <v>0</v>
          </cell>
          <cell r="D1838">
            <v>0</v>
          </cell>
          <cell r="E1838">
            <v>0</v>
          </cell>
        </row>
        <row r="1839">
          <cell r="B1839" t="str">
            <v>C1856</v>
          </cell>
          <cell r="C1839" t="str">
            <v>PASTILHAS DE PORCELANA EM FAIXAS DE 5 A 14cm, C/ARGAMASSA MISTA DE CIMENTO, CAL HIDRATADA E AREIA</v>
          </cell>
          <cell r="D1839" t="str">
            <v>M</v>
          </cell>
          <cell r="E1839">
            <v>29.03</v>
          </cell>
        </row>
        <row r="1840">
          <cell r="B1840">
            <v>0</v>
          </cell>
          <cell r="C1840">
            <v>0</v>
          </cell>
          <cell r="D1840">
            <v>0</v>
          </cell>
          <cell r="E1840">
            <v>0</v>
          </cell>
        </row>
        <row r="1841">
          <cell r="B1841" t="str">
            <v>C1854</v>
          </cell>
          <cell r="C1841" t="str">
            <v>PASTILHAS DE PORCELANA EM FAIXAS DE 15 A 24cm, C/ARGAMASSA MISTA DE CIMENTO, CAL HIDRATADA E AREIA</v>
          </cell>
          <cell r="D1841" t="str">
            <v>M</v>
          </cell>
          <cell r="E1841">
            <v>41</v>
          </cell>
        </row>
        <row r="1842">
          <cell r="B1842">
            <v>0</v>
          </cell>
          <cell r="C1842">
            <v>0</v>
          </cell>
          <cell r="D1842">
            <v>0</v>
          </cell>
          <cell r="E1842">
            <v>0</v>
          </cell>
        </row>
        <row r="1843">
          <cell r="B1843" t="str">
            <v>C1855</v>
          </cell>
          <cell r="C1843" t="str">
            <v>PASTILHAS DE PORCELANA EM FAIXAS DE 25 A 40cm, C/ARGAMASSA MISTA DE CIMENTO, CAL HIDRATADA  E AREIA</v>
          </cell>
          <cell r="D1843" t="str">
            <v>M</v>
          </cell>
          <cell r="E1843">
            <v>60.23</v>
          </cell>
        </row>
        <row r="1844">
          <cell r="B1844">
            <v>0</v>
          </cell>
          <cell r="C1844">
            <v>0</v>
          </cell>
          <cell r="D1844">
            <v>0</v>
          </cell>
          <cell r="E1844">
            <v>0</v>
          </cell>
        </row>
        <row r="1845">
          <cell r="B1845" t="str">
            <v>C1858</v>
          </cell>
          <cell r="C1845" t="str">
            <v>PASTILHAS DE PORCELANA EM SUPERFICIES CURVAS</v>
          </cell>
          <cell r="D1845" t="str">
            <v>M2</v>
          </cell>
          <cell r="E1845">
            <v>156.38</v>
          </cell>
        </row>
        <row r="1846">
          <cell r="B1846" t="str">
            <v>C1866</v>
          </cell>
          <cell r="C1846" t="str">
            <v>PEDRAS NATURAIS DECORATIVAS POLIDAS, C/ARGAMASSA MISTA CIMENTO CAL HIDRATADA E AREIA</v>
          </cell>
          <cell r="D1846" t="str">
            <v>M2</v>
          </cell>
          <cell r="E1846">
            <v>49.02</v>
          </cell>
        </row>
        <row r="1847">
          <cell r="B1847">
            <v>0</v>
          </cell>
          <cell r="C1847">
            <v>0</v>
          </cell>
          <cell r="D1847">
            <v>0</v>
          </cell>
          <cell r="E1847">
            <v>0</v>
          </cell>
        </row>
        <row r="1848">
          <cell r="B1848" t="str">
            <v>C1867</v>
          </cell>
          <cell r="C1848" t="str">
            <v>PEDRAS NATURAIS DECORATIVAS, C/ARGAMASSA MISTA CIMENTO. CAL HIDRATADA E AREIA</v>
          </cell>
          <cell r="D1848" t="str">
            <v>M2</v>
          </cell>
          <cell r="E1848">
            <v>44.99</v>
          </cell>
        </row>
        <row r="1849">
          <cell r="B1849">
            <v>0</v>
          </cell>
          <cell r="C1849">
            <v>0</v>
          </cell>
          <cell r="D1849">
            <v>0</v>
          </cell>
          <cell r="E1849">
            <v>0</v>
          </cell>
        </row>
        <row r="1850">
          <cell r="B1850" t="str">
            <v>C1877</v>
          </cell>
          <cell r="C1850" t="str">
            <v>PERFIL DE ALUMÍNIO TIPO ( L- T- U )</v>
          </cell>
          <cell r="D1850" t="str">
            <v>M</v>
          </cell>
          <cell r="E1850">
            <v>15.34</v>
          </cell>
        </row>
        <row r="1851">
          <cell r="B1851" t="str">
            <v>C1904</v>
          </cell>
          <cell r="C1851" t="str">
            <v>PINGADOR METÁLICO/ALUMÍNIO ( 1 X 1)cm  P/ FACHADAS</v>
          </cell>
          <cell r="D1851" t="str">
            <v>M</v>
          </cell>
          <cell r="E1851">
            <v>15.32</v>
          </cell>
        </row>
        <row r="1852">
          <cell r="B1852" t="str">
            <v>C1936</v>
          </cell>
          <cell r="C1852" t="str">
            <v>PLACAS DE MÁRMORE PADRONIZADO C/CIMENTO COLANTE</v>
          </cell>
          <cell r="D1852" t="str">
            <v>M2</v>
          </cell>
          <cell r="E1852">
            <v>196.6</v>
          </cell>
        </row>
        <row r="1853">
          <cell r="B1853" t="str">
            <v>C4436</v>
          </cell>
          <cell r="C1853" t="str">
            <v>PORCELANATO NATURAL (FOSCO) C/ ARG. CIMENTO E AREIA P/ PAREDE</v>
          </cell>
          <cell r="D1853" t="str">
            <v>M2</v>
          </cell>
          <cell r="E1853">
            <v>80.63</v>
          </cell>
        </row>
        <row r="1854">
          <cell r="B1854" t="str">
            <v>C4447</v>
          </cell>
          <cell r="C1854" t="str">
            <v>PORCELANATO NATURAL (FOSCO) C/ ARG. PRÉ-FABRICADA - P/ PAREDE</v>
          </cell>
          <cell r="D1854" t="str">
            <v>M2</v>
          </cell>
          <cell r="E1854">
            <v>71.3</v>
          </cell>
        </row>
        <row r="1855">
          <cell r="B1855" t="str">
            <v>C4435</v>
          </cell>
          <cell r="C1855" t="str">
            <v>PORCELANATO POLIDO C/ ARG. CIMENTO E AREIA P/ PAREDE</v>
          </cell>
          <cell r="D1855" t="str">
            <v>M2</v>
          </cell>
          <cell r="E1855">
            <v>103.9</v>
          </cell>
        </row>
        <row r="1856">
          <cell r="B1856" t="str">
            <v>C4446</v>
          </cell>
          <cell r="C1856" t="str">
            <v>PORCELANATO POLIDO C/ ARG. PRÉ-FABRICADA - P/ PAREDE</v>
          </cell>
          <cell r="D1856" t="str">
            <v>M2</v>
          </cell>
          <cell r="E1856">
            <v>94.58</v>
          </cell>
        </row>
        <row r="1857">
          <cell r="B1857" t="str">
            <v>C1102</v>
          </cell>
          <cell r="C1857" t="str">
            <v>REJUNTAMENTO C/ ARG. PRÉ-FABRICADA, JUNTA ATÉ 2mm EM CERÂMICA, ATÉ 10x10 cm (100 cm²) - DECORATIVA (PAREDE/PISO)</v>
          </cell>
          <cell r="D1857" t="str">
            <v>M2</v>
          </cell>
          <cell r="E1857">
            <v>7.01</v>
          </cell>
        </row>
        <row r="1858">
          <cell r="B1858">
            <v>0</v>
          </cell>
          <cell r="C1858">
            <v>0</v>
          </cell>
          <cell r="D1858">
            <v>0</v>
          </cell>
          <cell r="E1858">
            <v>0</v>
          </cell>
        </row>
        <row r="1859">
          <cell r="B1859" t="str">
            <v>C1120</v>
          </cell>
          <cell r="C1859" t="str">
            <v>REJUNTAMENTO C/ ARG. PRÉ-FABRICADA, JUNTA ATÉ 2mm EM CERÂMICA, ATÉ 30x30 cm (900 cm²) (PAREDE/PISO)</v>
          </cell>
          <cell r="D1859" t="str">
            <v>M2</v>
          </cell>
          <cell r="E1859">
            <v>5.16</v>
          </cell>
        </row>
        <row r="1860">
          <cell r="B1860">
            <v>0</v>
          </cell>
          <cell r="C1860">
            <v>0</v>
          </cell>
          <cell r="D1860">
            <v>0</v>
          </cell>
          <cell r="E1860">
            <v>0</v>
          </cell>
        </row>
        <row r="1861">
          <cell r="B1861" t="str">
            <v>C1123</v>
          </cell>
          <cell r="C1861" t="str">
            <v>REJUNTAMENTO C/ ARG. PRÉ-FABRICADA, JUNTA ATÉ 2mm EM CERÂMICA, ACIMA DE 30x30 cm (900 cm²) E PORCELANATOS (PAREDE/PISO)</v>
          </cell>
          <cell r="D1861" t="str">
            <v>M2</v>
          </cell>
          <cell r="E1861">
            <v>4.9800000000000004</v>
          </cell>
        </row>
        <row r="1862">
          <cell r="B1862">
            <v>0</v>
          </cell>
          <cell r="C1862">
            <v>0</v>
          </cell>
          <cell r="D1862">
            <v>0</v>
          </cell>
          <cell r="E1862">
            <v>0</v>
          </cell>
        </row>
        <row r="1863">
          <cell r="B1863" t="str">
            <v>C1126</v>
          </cell>
          <cell r="C1863" t="str">
            <v>REJUNTAMENTO C/ ARG. PRÉ-FABRICADA, JUNTA ENTRE 2mm E 6mm EM CERÂMICA, ATÉ 10x10 cm (100 cm²) - DECORATIVA (PAREDE/PISO)</v>
          </cell>
          <cell r="D1863" t="str">
            <v>M2</v>
          </cell>
          <cell r="E1863">
            <v>9.74</v>
          </cell>
        </row>
        <row r="1864">
          <cell r="B1864">
            <v>0</v>
          </cell>
          <cell r="C1864">
            <v>0</v>
          </cell>
          <cell r="D1864">
            <v>0</v>
          </cell>
          <cell r="E1864">
            <v>0</v>
          </cell>
        </row>
        <row r="1865">
          <cell r="B1865" t="str">
            <v>C1129</v>
          </cell>
          <cell r="C1865" t="str">
            <v>REJUNTAMENTO C/ ARG. PRÉ-FABRICADA, JUNTA ENTRE 2mm E 6mm EM CERÂMICA, ATÉ 30x30 cm (900 cm²) (PAREDE/PISO)</v>
          </cell>
          <cell r="D1865" t="str">
            <v>M2</v>
          </cell>
          <cell r="E1865">
            <v>6.12</v>
          </cell>
        </row>
        <row r="1866">
          <cell r="B1866">
            <v>0</v>
          </cell>
          <cell r="C1866">
            <v>0</v>
          </cell>
          <cell r="D1866">
            <v>0</v>
          </cell>
          <cell r="E1866">
            <v>0</v>
          </cell>
        </row>
        <row r="1867">
          <cell r="B1867" t="str">
            <v>C1427</v>
          </cell>
          <cell r="C1867" t="str">
            <v>REJUNTAMENTO C/ ARG. PRÉ-FABRICADA, JUNTA ENTRE 2mm E 6mm EM CERÂMICA, ACIMA DE 30x30 cm (900 cm²) E PORCELANATOS (PAREDE/PISO)</v>
          </cell>
          <cell r="D1867" t="str">
            <v>M2</v>
          </cell>
          <cell r="E1867">
            <v>5.68</v>
          </cell>
        </row>
        <row r="1868">
          <cell r="B1868">
            <v>0</v>
          </cell>
          <cell r="C1868">
            <v>0</v>
          </cell>
          <cell r="D1868">
            <v>0</v>
          </cell>
          <cell r="E1868">
            <v>0</v>
          </cell>
        </row>
        <row r="1869">
          <cell r="B1869" t="str">
            <v>C2058</v>
          </cell>
          <cell r="C1869" t="str">
            <v>REJUNTAMENTO C/ ARG. PRÉ-FABRICADA, JUNTA ENTRE 6mm E 10mm EM CERÂMICA, ATÉ 10x10 cm (100 cm²) - DECORATIVA (PAREDE/PISO)</v>
          </cell>
          <cell r="D1869" t="str">
            <v>M2</v>
          </cell>
          <cell r="E1869">
            <v>12.46</v>
          </cell>
        </row>
        <row r="1870">
          <cell r="B1870">
            <v>0</v>
          </cell>
          <cell r="C1870">
            <v>0</v>
          </cell>
          <cell r="D1870">
            <v>0</v>
          </cell>
          <cell r="E1870">
            <v>0</v>
          </cell>
        </row>
        <row r="1871">
          <cell r="B1871" t="str">
            <v>C2780</v>
          </cell>
          <cell r="C1871" t="str">
            <v>REJUNTAMENTO C/ ARG. PRÉ-FABRICADA, JUNTA ENTRE 6mm E 10mm EM CERÂMICA, ATÉ 30x30 cm (900 cm²) (PAREDE/PISO)</v>
          </cell>
          <cell r="D1871" t="str">
            <v>M2</v>
          </cell>
          <cell r="E1871">
            <v>7.08</v>
          </cell>
        </row>
        <row r="1872">
          <cell r="B1872">
            <v>0</v>
          </cell>
          <cell r="C1872">
            <v>0</v>
          </cell>
          <cell r="D1872">
            <v>0</v>
          </cell>
          <cell r="E1872">
            <v>0</v>
          </cell>
        </row>
        <row r="1873">
          <cell r="B1873" t="str">
            <v>C2828</v>
          </cell>
          <cell r="C1873" t="str">
            <v>REJUNTAMENTO C/ ARG. PRÉ-FABRICADA, JUNTA ENTRE 6mm E 10mm EM CERÂMICA, ACIMA DE 30x30 cm (900 cm²) E PORCELANATOS (PAREDE/PISO)</v>
          </cell>
          <cell r="D1873" t="str">
            <v>M2</v>
          </cell>
          <cell r="E1873">
            <v>6.38</v>
          </cell>
        </row>
        <row r="1874">
          <cell r="B1874">
            <v>0</v>
          </cell>
          <cell r="C1874">
            <v>0</v>
          </cell>
          <cell r="D1874">
            <v>0</v>
          </cell>
          <cell r="E1874">
            <v>0</v>
          </cell>
        </row>
        <row r="1875">
          <cell r="B1875" t="str">
            <v>C2190</v>
          </cell>
          <cell r="C1875" t="str">
            <v>REJUNTAMENTO P/AZULEJO C/ARGAMASSA PRÉ FABRICADA  ESP.= 3mm</v>
          </cell>
          <cell r="D1875" t="str">
            <v>M2</v>
          </cell>
          <cell r="E1875">
            <v>6.57</v>
          </cell>
        </row>
        <row r="1876">
          <cell r="B1876" t="str">
            <v>C2191</v>
          </cell>
          <cell r="C1876" t="str">
            <v>REJUNTAMENTO P/AZULEJO C/CIMENTO BRANCO ESP.= 3mm</v>
          </cell>
          <cell r="D1876" t="str">
            <v>M2</v>
          </cell>
          <cell r="E1876">
            <v>5.9</v>
          </cell>
        </row>
        <row r="1877">
          <cell r="B1877" t="str">
            <v>C2103</v>
          </cell>
          <cell r="C1877" t="str">
            <v>REJUNTAMENTO P/CERÂMICA C/ L-FLEX E EPOXI (PAREDE/PISO)</v>
          </cell>
          <cell r="D1877" t="str">
            <v>M2</v>
          </cell>
          <cell r="E1877">
            <v>7.11</v>
          </cell>
        </row>
        <row r="1878">
          <cell r="B1878" t="str">
            <v>C2212</v>
          </cell>
          <cell r="C1878" t="str">
            <v>REVESTIMENTO C/CARPETE ESP= 4mm</v>
          </cell>
          <cell r="D1878" t="str">
            <v>M2</v>
          </cell>
          <cell r="E1878">
            <v>40.369999999999997</v>
          </cell>
        </row>
        <row r="1879">
          <cell r="B1879" t="str">
            <v>C2223</v>
          </cell>
          <cell r="C1879" t="str">
            <v>REVESTIMENTO C/CHAPAS FIBROCIMENTO SOBRE CAIBROS VERTICAIS</v>
          </cell>
          <cell r="D1879" t="str">
            <v>M2</v>
          </cell>
          <cell r="E1879">
            <v>78.47</v>
          </cell>
        </row>
        <row r="1880">
          <cell r="B1880" t="str">
            <v>C2224</v>
          </cell>
          <cell r="C1880" t="str">
            <v>REVESTIMENTO C/CHAPAS FIBROCIMENTO SOBRE PERFIS ESTRUTURAIS ESP.= 35mm</v>
          </cell>
          <cell r="D1880" t="str">
            <v>M2</v>
          </cell>
          <cell r="E1880">
            <v>83.92</v>
          </cell>
        </row>
        <row r="1881">
          <cell r="B1881" t="str">
            <v>C2225</v>
          </cell>
          <cell r="C1881" t="str">
            <v>REVESTIMENTO C/CHAPAS FIBROCIMENTO SOBRE PERFIS ESTRUTURAIS ESP.= 50mm</v>
          </cell>
          <cell r="D1881" t="str">
            <v>M2</v>
          </cell>
          <cell r="E1881">
            <v>103.43</v>
          </cell>
        </row>
        <row r="1882">
          <cell r="B1882" t="str">
            <v>C2226</v>
          </cell>
          <cell r="C1882" t="str">
            <v xml:space="preserve">REVESTIMENTO C/CHAPAS FIBROCIMENTO SOBRE PERFIS ESTRUTURAIS TIPO " I " </v>
          </cell>
          <cell r="D1882" t="str">
            <v>M2</v>
          </cell>
          <cell r="E1882">
            <v>73.959999999999994</v>
          </cell>
        </row>
        <row r="1883">
          <cell r="B1883" t="str">
            <v>C2227</v>
          </cell>
          <cell r="C1883" t="str">
            <v>REVESTIMENTO C/CHAPAS FIBROCIMENTO SOBRE SARRAFOS</v>
          </cell>
          <cell r="D1883" t="str">
            <v>M2</v>
          </cell>
          <cell r="E1883">
            <v>97.96</v>
          </cell>
        </row>
        <row r="1884">
          <cell r="B1884" t="str">
            <v>C2228</v>
          </cell>
          <cell r="C1884" t="str">
            <v>REVESTIMENTO C/CHAPAS FIBROCIMENTO SOBRE SARRAFOS VERTICAIS</v>
          </cell>
          <cell r="D1884" t="str">
            <v>M2</v>
          </cell>
          <cell r="E1884">
            <v>102.47</v>
          </cell>
        </row>
        <row r="1885">
          <cell r="B1885" t="str">
            <v>C2216</v>
          </cell>
          <cell r="C1885" t="str">
            <v>REVESTIMENTO C/LAMINADO MELAMÍNICO COLADO</v>
          </cell>
          <cell r="D1885" t="str">
            <v>M2</v>
          </cell>
          <cell r="E1885">
            <v>51.41</v>
          </cell>
        </row>
        <row r="1886">
          <cell r="B1886" t="str">
            <v>C2213</v>
          </cell>
          <cell r="C1886" t="str">
            <v>REVESTIMENTO C/CORTIÇA ESP= 12mm</v>
          </cell>
          <cell r="D1886" t="str">
            <v>M2</v>
          </cell>
          <cell r="E1886">
            <v>134.54</v>
          </cell>
        </row>
        <row r="1887">
          <cell r="B1887" t="str">
            <v>C2218</v>
          </cell>
          <cell r="C1887" t="str">
            <v>REVESTIMENTO C/PEDRAS GRANÍTICAS</v>
          </cell>
          <cell r="D1887" t="str">
            <v>M2</v>
          </cell>
          <cell r="E1887">
            <v>76.92</v>
          </cell>
        </row>
        <row r="1888">
          <cell r="B1888" t="str">
            <v>C2214</v>
          </cell>
          <cell r="C1888" t="str">
            <v>REVESTIMENTO C/QUARTZOLITE</v>
          </cell>
          <cell r="D1888" t="str">
            <v>M2</v>
          </cell>
          <cell r="E1888">
            <v>20.8</v>
          </cell>
        </row>
        <row r="1889">
          <cell r="B1889" t="str">
            <v>C2221</v>
          </cell>
          <cell r="C1889" t="str">
            <v>REVESTIMENTO INTERNO C/PAPEL DE PAREDE</v>
          </cell>
          <cell r="D1889" t="str">
            <v>M2</v>
          </cell>
          <cell r="E1889">
            <v>44.28</v>
          </cell>
        </row>
        <row r="1890">
          <cell r="B1890" t="str">
            <v>C2222</v>
          </cell>
          <cell r="C1890" t="str">
            <v>REVESTIMENTO METÁLICO, TIPO "REYNOBOND" DUAS CHAPAS</v>
          </cell>
          <cell r="D1890" t="str">
            <v>M2</v>
          </cell>
          <cell r="E1890">
            <v>435.46</v>
          </cell>
        </row>
        <row r="1891">
          <cell r="B1891" t="str">
            <v>C4128</v>
          </cell>
          <cell r="C1891" t="str">
            <v>TIJOLINHO APARENTE 6,50x18cm C/ ARGAMASSA DE CIMENTO E AREIA 1:3</v>
          </cell>
          <cell r="D1891" t="str">
            <v>M2</v>
          </cell>
          <cell r="E1891">
            <v>67.86</v>
          </cell>
        </row>
        <row r="1892">
          <cell r="B1892" t="str">
            <v>ARGAMASSAS PARA TETOS</v>
          </cell>
          <cell r="C1892">
            <v>0</v>
          </cell>
          <cell r="D1892">
            <v>0</v>
          </cell>
          <cell r="E1892">
            <v>253.99</v>
          </cell>
        </row>
        <row r="1893">
          <cell r="B1893" t="str">
            <v>C0778</v>
          </cell>
          <cell r="C1893" t="str">
            <v>CHAPISCO C/ ARGAMASSA DE CIMENTO E AREIA  S/ PENEIRAR TRAÇO 1:3  ESP=5 mm P/ TETO</v>
          </cell>
          <cell r="D1893" t="str">
            <v>M2</v>
          </cell>
          <cell r="E1893">
            <v>7.99</v>
          </cell>
        </row>
        <row r="1894">
          <cell r="B1894">
            <v>0</v>
          </cell>
          <cell r="C1894">
            <v>0</v>
          </cell>
          <cell r="D1894">
            <v>0</v>
          </cell>
          <cell r="E1894">
            <v>0</v>
          </cell>
        </row>
        <row r="1895">
          <cell r="B1895" t="str">
            <v>C0779</v>
          </cell>
          <cell r="C1895" t="str">
            <v>CHAPISCO C/ PASTA DE CIMENTO COLANTE P/ TETO</v>
          </cell>
          <cell r="D1895" t="str">
            <v>M2</v>
          </cell>
          <cell r="E1895">
            <v>5.66</v>
          </cell>
        </row>
        <row r="1896">
          <cell r="B1896" t="str">
            <v>C0781</v>
          </cell>
          <cell r="C1896" t="str">
            <v>CHAPISCO C/ ARGAMASSA DE CIMENTO E AREIA S/ PENEIRAR TRAÇO 1:4 P/ TETO</v>
          </cell>
          <cell r="D1896" t="str">
            <v>M2</v>
          </cell>
          <cell r="E1896">
            <v>7.63</v>
          </cell>
        </row>
        <row r="1897">
          <cell r="B1897" t="str">
            <v>C3034</v>
          </cell>
          <cell r="C1897" t="str">
            <v>REBOCO C/ ARGAMASSA MISTA DE CIMENTO, CAL HIDRATADA E AREIA S/ PENEIRAR, TRAÇO 1:2:8, ESP=20 mm P/ TETO</v>
          </cell>
          <cell r="D1897" t="str">
            <v>M2</v>
          </cell>
          <cell r="E1897">
            <v>23.27</v>
          </cell>
        </row>
        <row r="1898">
          <cell r="B1898">
            <v>0</v>
          </cell>
          <cell r="C1898">
            <v>0</v>
          </cell>
          <cell r="D1898">
            <v>0</v>
          </cell>
          <cell r="E1898">
            <v>0</v>
          </cell>
        </row>
        <row r="1899">
          <cell r="B1899" t="str">
            <v>C1218</v>
          </cell>
          <cell r="C1899" t="str">
            <v>EMBOÇO C/ ARGAMASSA MISTA DE CIMENTO, CAL HIDRATADA E AREIA S/ PENEIRAR TRAÇO 1:2:9  ESP=20 mm P/ TETO</v>
          </cell>
          <cell r="D1899" t="str">
            <v>M2</v>
          </cell>
          <cell r="E1899">
            <v>22.77</v>
          </cell>
        </row>
        <row r="1900">
          <cell r="B1900">
            <v>0</v>
          </cell>
          <cell r="C1900">
            <v>0</v>
          </cell>
          <cell r="D1900">
            <v>0</v>
          </cell>
          <cell r="E1900">
            <v>0</v>
          </cell>
        </row>
        <row r="1901">
          <cell r="B1901" t="str">
            <v>C1217</v>
          </cell>
          <cell r="C1901" t="str">
            <v>EMBOÇO C/ ARGAMASSA MISTA CIMENTO, CAL HIDRATADA E AREIA S/ PENEIRAR TRAÇO 1:2:11 ESP=20 mm P/ TETO</v>
          </cell>
          <cell r="D1901" t="str">
            <v>M2</v>
          </cell>
          <cell r="E1901">
            <v>21.61</v>
          </cell>
        </row>
        <row r="1902">
          <cell r="B1902">
            <v>0</v>
          </cell>
          <cell r="C1902">
            <v>0</v>
          </cell>
          <cell r="D1902">
            <v>0</v>
          </cell>
          <cell r="E1902">
            <v>0</v>
          </cell>
        </row>
        <row r="1903">
          <cell r="B1903" t="str">
            <v>C2111</v>
          </cell>
          <cell r="C1903" t="str">
            <v>REBOCO C/ ARGAMASSA DE CAL EM PASTA E AREIA PENEIRADA TRAÇO 1:2  ESP=5 mm P/ TETO</v>
          </cell>
          <cell r="D1903" t="str">
            <v>M2</v>
          </cell>
          <cell r="E1903">
            <v>16.73</v>
          </cell>
        </row>
        <row r="1904">
          <cell r="B1904">
            <v>0</v>
          </cell>
          <cell r="C1904">
            <v>0</v>
          </cell>
          <cell r="D1904">
            <v>0</v>
          </cell>
          <cell r="E1904">
            <v>0</v>
          </cell>
        </row>
        <row r="1905">
          <cell r="B1905" t="str">
            <v>C2107</v>
          </cell>
          <cell r="C1905" t="str">
            <v>REBOCO  C/ ARGAMASSA DE CAL EM PASTA E AREIA PENEIRADA TRAÇO 1:1.5  ESP=5 mm P/ TETO</v>
          </cell>
          <cell r="D1905" t="str">
            <v>M2</v>
          </cell>
          <cell r="E1905">
            <v>16.82</v>
          </cell>
        </row>
        <row r="1906">
          <cell r="B1906">
            <v>0</v>
          </cell>
          <cell r="C1906">
            <v>0</v>
          </cell>
          <cell r="D1906">
            <v>0</v>
          </cell>
          <cell r="E1906">
            <v>0</v>
          </cell>
        </row>
        <row r="1907">
          <cell r="B1907" t="str">
            <v>C2112</v>
          </cell>
          <cell r="C1907" t="str">
            <v>REBOCO C/ ARGAMASSA DE CAL EM PASTA E AREIA PENEIRADA TRAÇO 1:3  ESP=5 mm P/ TETO</v>
          </cell>
          <cell r="D1907" t="str">
            <v>M2</v>
          </cell>
          <cell r="E1907">
            <v>16.43</v>
          </cell>
        </row>
        <row r="1908">
          <cell r="B1908">
            <v>0</v>
          </cell>
          <cell r="C1908">
            <v>0</v>
          </cell>
          <cell r="D1908">
            <v>0</v>
          </cell>
          <cell r="E1908">
            <v>0</v>
          </cell>
        </row>
        <row r="1909">
          <cell r="B1909" t="str">
            <v>C2113</v>
          </cell>
          <cell r="C1909" t="str">
            <v>REBOCO C/ ARGAMASSA DE CAL EM PASTA E AREIA PENEIRADA TRAÇO 1:4  ESP=5 mm P/ TETO</v>
          </cell>
          <cell r="D1909" t="str">
            <v>M2</v>
          </cell>
          <cell r="E1909">
            <v>16.190000000000001</v>
          </cell>
        </row>
        <row r="1910">
          <cell r="B1910">
            <v>0</v>
          </cell>
          <cell r="C1910">
            <v>0</v>
          </cell>
          <cell r="D1910">
            <v>0</v>
          </cell>
          <cell r="E1910">
            <v>0</v>
          </cell>
        </row>
        <row r="1911">
          <cell r="B1911" t="str">
            <v>C2116</v>
          </cell>
          <cell r="C1911" t="str">
            <v>REBOCO C/ ARGAMASSA DE CAL HIDRATADA E AREIA PENEIRADA TRAÇO 1:3  ESP=5 mm P/ TETO</v>
          </cell>
          <cell r="D1911" t="str">
            <v>M2</v>
          </cell>
          <cell r="E1911">
            <v>16.2</v>
          </cell>
        </row>
        <row r="1912">
          <cell r="B1912">
            <v>0</v>
          </cell>
          <cell r="C1912">
            <v>0</v>
          </cell>
          <cell r="D1912">
            <v>0</v>
          </cell>
          <cell r="E1912">
            <v>0</v>
          </cell>
        </row>
        <row r="1913">
          <cell r="B1913" t="str">
            <v>C2125</v>
          </cell>
          <cell r="C1913" t="str">
            <v>REBOCO C/ ARGAMASSA DE CAL HIDRATADA E AREIA PENEIRADA, TRAÇO 1:4.5  ESP=5 mm P/ TETO</v>
          </cell>
          <cell r="D1913" t="str">
            <v>M2</v>
          </cell>
          <cell r="E1913">
            <v>15.71</v>
          </cell>
        </row>
        <row r="1914">
          <cell r="B1914">
            <v>0</v>
          </cell>
          <cell r="C1914">
            <v>0</v>
          </cell>
          <cell r="D1914">
            <v>0</v>
          </cell>
          <cell r="E1914">
            <v>0</v>
          </cell>
        </row>
        <row r="1915">
          <cell r="B1915" t="str">
            <v>C3032</v>
          </cell>
          <cell r="C1915" t="str">
            <v>REBOCO  C/ ARGAMASSA DE CAL HIDRATADA E AREIA S/ PENEIRAR, TRAÇO 1:3, C/ 100 KG DE CIMENTO E ESP=20 mm P/ TETO</v>
          </cell>
          <cell r="D1915" t="str">
            <v>M2</v>
          </cell>
          <cell r="E1915">
            <v>23.35</v>
          </cell>
        </row>
        <row r="1916">
          <cell r="B1916">
            <v>0</v>
          </cell>
          <cell r="C1916">
            <v>0</v>
          </cell>
          <cell r="D1916">
            <v>0</v>
          </cell>
          <cell r="E1916">
            <v>0</v>
          </cell>
        </row>
        <row r="1917">
          <cell r="B1917" t="str">
            <v>C3033</v>
          </cell>
          <cell r="C1917" t="str">
            <v>REBOCO C/ ARGAMASSA DE CAL HIDRATADA E AREIA S/ PENEIRAR TRAÇO 1:4, C/ 100 KG DE CIMENTO E ESP=20 mm P/ TETO</v>
          </cell>
          <cell r="D1917" t="str">
            <v>M2</v>
          </cell>
          <cell r="E1917">
            <v>22.45</v>
          </cell>
        </row>
        <row r="1918">
          <cell r="B1918">
            <v>0</v>
          </cell>
          <cell r="C1918">
            <v>0</v>
          </cell>
          <cell r="D1918">
            <v>0</v>
          </cell>
          <cell r="E1918">
            <v>0</v>
          </cell>
        </row>
        <row r="1919">
          <cell r="B1919" t="str">
            <v>C3035</v>
          </cell>
          <cell r="C1919" t="str">
            <v>REBOCO C/ ARGAMASSA DE CIMENTO E AREIA S/ PENEIRAR TRAÇO 1:6, ESP=20 mm P/ TETO</v>
          </cell>
          <cell r="D1919" t="str">
            <v>M2</v>
          </cell>
          <cell r="E1919">
            <v>21.19</v>
          </cell>
        </row>
        <row r="1920">
          <cell r="B1920">
            <v>0</v>
          </cell>
          <cell r="C1920">
            <v>0</v>
          </cell>
          <cell r="D1920">
            <v>0</v>
          </cell>
          <cell r="E1920">
            <v>0</v>
          </cell>
        </row>
        <row r="1921">
          <cell r="B1921" t="str">
            <v>ACABAMENTOS PARA TETOS</v>
          </cell>
          <cell r="C1921">
            <v>0</v>
          </cell>
          <cell r="D1921">
            <v>0</v>
          </cell>
          <cell r="E1921">
            <v>1915.85</v>
          </cell>
        </row>
        <row r="1922">
          <cell r="B1922" t="str">
            <v>C4476</v>
          </cell>
          <cell r="C1922" t="str">
            <v>FORRO ACÚSTICO TIPO "SONEX" EM ESPUMA FLEXÍVEL DE POLIURETANO, AUTO-EXTINGUÍVEL, C/ SUPERFÍCIE ESCULPIDA, COR BRANCA 20/35 - FORNECIMENTO E MONTAGEM</v>
          </cell>
          <cell r="D1922" t="str">
            <v>M2</v>
          </cell>
          <cell r="E1922">
            <v>96.72</v>
          </cell>
        </row>
        <row r="1923">
          <cell r="B1923">
            <v>0</v>
          </cell>
          <cell r="C1923">
            <v>0</v>
          </cell>
          <cell r="D1923">
            <v>0</v>
          </cell>
          <cell r="E1923">
            <v>0</v>
          </cell>
        </row>
        <row r="1924">
          <cell r="B1924" t="str">
            <v>C4477</v>
          </cell>
          <cell r="C1924" t="str">
            <v>FORRO ACÚSTICO TIPO "SONEX" EM ESPUMA FLEXÍVEL DE POLIURETANO, AUTO-EXTINGUÍVEL, C/ SUPERFÍCIE ESCULPIDA, COR BRANCA 35/35 - FORNECIMENTO E MONTAGEM</v>
          </cell>
          <cell r="D1924" t="str">
            <v>M2</v>
          </cell>
          <cell r="E1924">
            <v>134.1</v>
          </cell>
        </row>
        <row r="1925">
          <cell r="B1925">
            <v>0</v>
          </cell>
          <cell r="C1925">
            <v>0</v>
          </cell>
          <cell r="D1925">
            <v>0</v>
          </cell>
          <cell r="E1925">
            <v>0</v>
          </cell>
        </row>
        <row r="1926">
          <cell r="B1926" t="str">
            <v>C4478</v>
          </cell>
          <cell r="C1926" t="str">
            <v>FORRO ACÚSTICO TIPO "SONEX" EM ESPUMA FLEXÍVEL DE POLIURETANO, AUTO-EXTINGUÍVEL, C/ SUPERFÍCIE ESCULPIDA, COR BRANCA 50/75 - FORNECIMENTO E MONTAGEM</v>
          </cell>
          <cell r="D1926" t="str">
            <v>M2</v>
          </cell>
          <cell r="E1926">
            <v>145.80000000000001</v>
          </cell>
        </row>
        <row r="1927">
          <cell r="B1927">
            <v>0</v>
          </cell>
          <cell r="C1927">
            <v>0</v>
          </cell>
          <cell r="D1927">
            <v>0</v>
          </cell>
          <cell r="E1927">
            <v>0</v>
          </cell>
        </row>
        <row r="1928">
          <cell r="B1928" t="str">
            <v>C4473</v>
          </cell>
          <cell r="C1928" t="str">
            <v>FORRO ACÚSTICO TIPO "SONEX" EM ESPUMA FLEXÍVEL DE POLIURETANO, AUTO-EXTINGUÍVEL, C/ SUPERFÍCIE ESCULPIDA, COR GRAFITE 20/35 - FORNECIMENTO E MONTAGEM</v>
          </cell>
          <cell r="D1928" t="str">
            <v>M2</v>
          </cell>
          <cell r="E1928">
            <v>80.900000000000006</v>
          </cell>
        </row>
        <row r="1929">
          <cell r="B1929">
            <v>0</v>
          </cell>
          <cell r="C1929">
            <v>0</v>
          </cell>
          <cell r="D1929">
            <v>0</v>
          </cell>
          <cell r="E1929">
            <v>0</v>
          </cell>
        </row>
        <row r="1930">
          <cell r="B1930" t="str">
            <v>C4474</v>
          </cell>
          <cell r="C1930" t="str">
            <v>FORRO ACÚSTICO TIPO "SONEX" EM ESPUMA FLEXÍVEL DE POLIURETANO, AUTO-EXTINGUÍVEL, C/ SUPERFÍCIE ESCULPIDA, COR GRAFITE 35/35 - FORNECIMENTO E MONTAGEM</v>
          </cell>
          <cell r="D1930" t="str">
            <v>M2</v>
          </cell>
          <cell r="E1930">
            <v>96.2</v>
          </cell>
        </row>
        <row r="1931">
          <cell r="B1931">
            <v>0</v>
          </cell>
          <cell r="C1931">
            <v>0</v>
          </cell>
          <cell r="D1931">
            <v>0</v>
          </cell>
          <cell r="E1931">
            <v>0</v>
          </cell>
        </row>
        <row r="1932">
          <cell r="B1932" t="str">
            <v>C4475</v>
          </cell>
          <cell r="C1932" t="str">
            <v>FORRO ACÚSTICO TIPO "SONEX" EM ESPUMA FLEXÍVEL DE POLIURETANO, AUTO-EXTINGUÍVEL, C/ SUPERFÍCIE ESCULPIDA, COR GRAFITE 50/75 - FORNECIMENTO E MONTAGEM</v>
          </cell>
          <cell r="D1932" t="str">
            <v>M2</v>
          </cell>
          <cell r="E1932">
            <v>115.9</v>
          </cell>
        </row>
        <row r="1933">
          <cell r="B1933">
            <v>0</v>
          </cell>
          <cell r="C1933">
            <v>0</v>
          </cell>
          <cell r="D1933">
            <v>0</v>
          </cell>
          <cell r="E1933">
            <v>0</v>
          </cell>
        </row>
        <row r="1934">
          <cell r="B1934" t="str">
            <v>C4479</v>
          </cell>
          <cell r="C1934" t="str">
            <v>FORRO ACÚSTICO TIPO "SONEX" EM PLACAS DE FIBRA MINERAL C/PERFIL "T" EM AÇO - FORNECIMENTO E MONTAGEM</v>
          </cell>
          <cell r="D1934" t="str">
            <v>M2</v>
          </cell>
          <cell r="E1934">
            <v>85.27</v>
          </cell>
        </row>
        <row r="1935">
          <cell r="B1935">
            <v>0</v>
          </cell>
          <cell r="C1935">
            <v>0</v>
          </cell>
          <cell r="D1935">
            <v>0</v>
          </cell>
          <cell r="E1935">
            <v>0</v>
          </cell>
        </row>
        <row r="1936">
          <cell r="B1936" t="str">
            <v>C4480</v>
          </cell>
          <cell r="C1936" t="str">
            <v>FORRO ACÚSTICO TIPO "SONEX" EM PLACAS DE FIBRA MINERAL C/PERFIL "T" EM ALUMÍNIO - FORNECIMENTO E MONTAGEM</v>
          </cell>
          <cell r="D1936" t="str">
            <v>M2</v>
          </cell>
          <cell r="E1936">
            <v>90.07</v>
          </cell>
        </row>
        <row r="1937">
          <cell r="B1937">
            <v>0</v>
          </cell>
          <cell r="C1937">
            <v>0</v>
          </cell>
          <cell r="D1937">
            <v>0</v>
          </cell>
          <cell r="E1937">
            <v>0</v>
          </cell>
        </row>
        <row r="1938">
          <cell r="B1938" t="str">
            <v>C4481</v>
          </cell>
          <cell r="C1938" t="str">
            <v>FORRO ACÚSTICO TIPO "SONEX" EM PLACAS DE FIBRA MINERAL C/PERFIL "CARTOLA" EM ALUMÍNIO - FORNECIMENTO E MONTAGEM</v>
          </cell>
          <cell r="D1938" t="str">
            <v>M2</v>
          </cell>
          <cell r="E1938">
            <v>92.7</v>
          </cell>
        </row>
        <row r="1939">
          <cell r="B1939">
            <v>0</v>
          </cell>
          <cell r="C1939">
            <v>0</v>
          </cell>
          <cell r="D1939">
            <v>0</v>
          </cell>
          <cell r="E1939">
            <v>0</v>
          </cell>
        </row>
        <row r="1940">
          <cell r="B1940" t="str">
            <v>C4285</v>
          </cell>
          <cell r="C1940" t="str">
            <v>FORRO DE GESSO ACARTONADO ARAMADO - FORNECIMENTO E MONTAGEM</v>
          </cell>
          <cell r="D1940" t="str">
            <v>M2</v>
          </cell>
          <cell r="E1940">
            <v>35.200000000000003</v>
          </cell>
        </row>
        <row r="1941">
          <cell r="B1941" t="str">
            <v>C4294</v>
          </cell>
          <cell r="C1941" t="str">
            <v>FORRO DE GESSO ACARTONADO ESTRUTURADO - FORNECIMENTO E MONTAGEM</v>
          </cell>
          <cell r="D1941" t="str">
            <v>M2</v>
          </cell>
          <cell r="E1941">
            <v>46.3</v>
          </cell>
        </row>
        <row r="1942">
          <cell r="B1942" t="str">
            <v>C3970</v>
          </cell>
          <cell r="C1942" t="str">
            <v>FORRO DE GESSO CONVENCIONAL (60x60)cm COM TIRO E ARAME GALVANIZADO ENCAPADO - FORNECIMENTO E MONTAGEM</v>
          </cell>
          <cell r="D1942" t="str">
            <v>M2</v>
          </cell>
          <cell r="E1942">
            <v>24.4</v>
          </cell>
        </row>
        <row r="1943">
          <cell r="B1943">
            <v>0</v>
          </cell>
          <cell r="C1943">
            <v>0</v>
          </cell>
          <cell r="D1943">
            <v>0</v>
          </cell>
          <cell r="E1943">
            <v>0</v>
          </cell>
        </row>
        <row r="1944">
          <cell r="B1944" t="str">
            <v>C3971</v>
          </cell>
          <cell r="C1944" t="str">
            <v>FORRO DE GESSO CONVENCIONAL (60x60)cm SEM TIRO E ARAME GALVANIZADO ENCAPADO - FORNECIMENTO E MONTAGEM</v>
          </cell>
          <cell r="D1944" t="str">
            <v>M2</v>
          </cell>
          <cell r="E1944">
            <v>19.52</v>
          </cell>
        </row>
        <row r="1945">
          <cell r="B1945">
            <v>0</v>
          </cell>
          <cell r="C1945">
            <v>0</v>
          </cell>
          <cell r="D1945">
            <v>0</v>
          </cell>
          <cell r="E1945">
            <v>0</v>
          </cell>
        </row>
        <row r="1946">
          <cell r="B1946" t="str">
            <v>C2998</v>
          </cell>
          <cell r="C1946" t="str">
            <v>FORRO DE LAMBRI DE MADEIRA (7x1)cm</v>
          </cell>
          <cell r="D1946" t="str">
            <v>M2</v>
          </cell>
          <cell r="E1946">
            <v>116.89</v>
          </cell>
        </row>
        <row r="1947">
          <cell r="B1947" t="str">
            <v>C4484</v>
          </cell>
          <cell r="C1947" t="str">
            <v>FORRO PACOTE C/ PERFIL "CARTOLA" EM AÇO - FORNECIMENTO E MONTAGEM</v>
          </cell>
          <cell r="D1947" t="str">
            <v>M2</v>
          </cell>
          <cell r="E1947">
            <v>61.34</v>
          </cell>
        </row>
        <row r="1948">
          <cell r="B1948" t="str">
            <v>C4485</v>
          </cell>
          <cell r="C1948" t="str">
            <v>FORRO PACOTE C/ PERFIL "CARTOLA" EM ALUMÍNIO - FORNECIMENTO E MONTAGEM</v>
          </cell>
          <cell r="D1948" t="str">
            <v>M2</v>
          </cell>
          <cell r="E1948">
            <v>84.5</v>
          </cell>
        </row>
        <row r="1949">
          <cell r="B1949" t="str">
            <v>C4482</v>
          </cell>
          <cell r="C1949" t="str">
            <v>FORRO PACOTE C/ PERFIL "T" EM AÇO - FORNECIMENTO E MONTAGEM</v>
          </cell>
          <cell r="D1949" t="str">
            <v>M2</v>
          </cell>
          <cell r="E1949">
            <v>50.43</v>
          </cell>
        </row>
        <row r="1950">
          <cell r="B1950" t="str">
            <v>C4483</v>
          </cell>
          <cell r="C1950" t="str">
            <v>FORRO PACOTE C/ PERFIL "T" EM ALUMÍNIO - FORNECIMENTO E MONTAGEM</v>
          </cell>
          <cell r="D1950" t="str">
            <v>M2</v>
          </cell>
          <cell r="E1950">
            <v>54.52</v>
          </cell>
        </row>
        <row r="1951">
          <cell r="B1951" t="str">
            <v>C4472</v>
          </cell>
          <cell r="C1951" t="str">
            <v>FORRO PVC - COLMÉIA - FORNECIMENTO E MONTAGEM</v>
          </cell>
          <cell r="D1951" t="str">
            <v>M2</v>
          </cell>
          <cell r="E1951">
            <v>153.9</v>
          </cell>
        </row>
        <row r="1952">
          <cell r="B1952" t="str">
            <v>C4468</v>
          </cell>
          <cell r="C1952" t="str">
            <v>FORRO PVC - LAMBRI (100x6000 OU 200x6000)mm - FORNECIMENTO E MONTAGEM</v>
          </cell>
          <cell r="D1952" t="str">
            <v>M2</v>
          </cell>
          <cell r="E1952">
            <v>36</v>
          </cell>
        </row>
        <row r="1953">
          <cell r="B1953" t="str">
            <v>C4471</v>
          </cell>
          <cell r="C1953" t="str">
            <v>FORRO PVC - MODULADO (618x1250)mm C/ PERFIL "CARTOLA" EM ALUMÍNIO - FORNECIMENTO E MONTAGEM</v>
          </cell>
          <cell r="D1953" t="str">
            <v>M2</v>
          </cell>
          <cell r="E1953">
            <v>98.5</v>
          </cell>
        </row>
        <row r="1954">
          <cell r="B1954">
            <v>0</v>
          </cell>
          <cell r="C1954">
            <v>0</v>
          </cell>
          <cell r="D1954">
            <v>0</v>
          </cell>
          <cell r="E1954">
            <v>0</v>
          </cell>
        </row>
        <row r="1955">
          <cell r="B1955" t="str">
            <v>C4469</v>
          </cell>
          <cell r="C1955" t="str">
            <v>FORRO PVC - MODULADO (618x1250)mm C/ PERFIL "T" EM AÇO - FORNECIMENTO E MONTAGEM</v>
          </cell>
          <cell r="D1955" t="str">
            <v>M2</v>
          </cell>
          <cell r="E1955">
            <v>69.67</v>
          </cell>
        </row>
        <row r="1956">
          <cell r="B1956">
            <v>0</v>
          </cell>
          <cell r="C1956">
            <v>0</v>
          </cell>
          <cell r="D1956">
            <v>0</v>
          </cell>
          <cell r="E1956">
            <v>0</v>
          </cell>
        </row>
        <row r="1957">
          <cell r="B1957" t="str">
            <v>C4470</v>
          </cell>
          <cell r="C1957" t="str">
            <v>FORRO PVC - MODULADO (618x1250)mm C/ PERFIL "T" EM ALUMÍNIO - FORNECIMENTO E MONTAGEM</v>
          </cell>
          <cell r="D1957" t="str">
            <v>M2</v>
          </cell>
          <cell r="E1957">
            <v>71.73</v>
          </cell>
        </row>
        <row r="1958">
          <cell r="B1958">
            <v>0</v>
          </cell>
          <cell r="C1958">
            <v>0</v>
          </cell>
          <cell r="D1958">
            <v>0</v>
          </cell>
          <cell r="E1958">
            <v>0</v>
          </cell>
        </row>
        <row r="1959">
          <cell r="B1959" t="str">
            <v>C4512</v>
          </cell>
          <cell r="C1959" t="str">
            <v>REMANEJAMENTO DE FORROS (PACOTE / MODULADOS) - EXECUÇÃO</v>
          </cell>
          <cell r="D1959" t="str">
            <v>M2</v>
          </cell>
          <cell r="E1959">
            <v>10.97</v>
          </cell>
        </row>
        <row r="1960">
          <cell r="B1960" t="str">
            <v>C4506</v>
          </cell>
          <cell r="C1960" t="str">
            <v>SANCA DE GESSO P/ FORRO ACARTONADO - FORNECIMENTO E MONTAGEM</v>
          </cell>
          <cell r="D1960" t="str">
            <v>M</v>
          </cell>
          <cell r="E1960">
            <v>23.45</v>
          </cell>
        </row>
        <row r="1961">
          <cell r="B1961" t="str">
            <v>C4284</v>
          </cell>
          <cell r="C1961" t="str">
            <v>SANCA DE GESSO P/ FORRO CONVENCIONAL - FORNECIMENTO E MONTAGEM</v>
          </cell>
          <cell r="D1961" t="str">
            <v>M</v>
          </cell>
          <cell r="E1961">
            <v>12.95</v>
          </cell>
        </row>
        <row r="1962">
          <cell r="B1962" t="str">
            <v>C2478</v>
          </cell>
          <cell r="C1962" t="str">
            <v>TIROS E PINO DE AÇO PARA FIXAÇÃO</v>
          </cell>
          <cell r="D1962" t="str">
            <v>UN</v>
          </cell>
          <cell r="E1962">
            <v>7.92</v>
          </cell>
        </row>
        <row r="1963">
          <cell r="B1963" t="str">
            <v>PISOS</v>
          </cell>
          <cell r="C1963">
            <v>0</v>
          </cell>
          <cell r="D1963">
            <v>0</v>
          </cell>
          <cell r="E1963">
            <v>10177.709999999999</v>
          </cell>
        </row>
        <row r="1964">
          <cell r="B1964" t="str">
            <v>PISOS INTERNOS</v>
          </cell>
          <cell r="C1964">
            <v>0</v>
          </cell>
          <cell r="D1964">
            <v>0</v>
          </cell>
          <cell r="E1964">
            <v>8497</v>
          </cell>
        </row>
        <row r="1965">
          <cell r="B1965" t="str">
            <v>C0099</v>
          </cell>
          <cell r="C1965" t="str">
            <v>APLICAÇÃO DE SINTECO EM PISOS C/MADEIRA</v>
          </cell>
          <cell r="D1965" t="str">
            <v>M2</v>
          </cell>
          <cell r="E1965">
            <v>37.49</v>
          </cell>
        </row>
        <row r="1966">
          <cell r="B1966" t="str">
            <v>C4437</v>
          </cell>
          <cell r="C1966" t="str">
            <v>CERÂMICA ESMALTADA C/ ARG. CIMENTO E AREIA ATÉ 30x30cm (900 cm²) - PEI-5/PEI-4 P/ PISO</v>
          </cell>
          <cell r="D1966" t="str">
            <v>M2</v>
          </cell>
          <cell r="E1966">
            <v>65.89</v>
          </cell>
        </row>
        <row r="1967">
          <cell r="B1967">
            <v>0</v>
          </cell>
          <cell r="C1967">
            <v>0</v>
          </cell>
          <cell r="D1967">
            <v>0</v>
          </cell>
          <cell r="E1967">
            <v>0</v>
          </cell>
        </row>
        <row r="1968">
          <cell r="B1968" t="str">
            <v>C4439</v>
          </cell>
          <cell r="C1968" t="str">
            <v>CERÂMICA ESMALTADA C/ ARG. CIMENTO E AREIA ACIMA DE 30x30cm (900 cm²) - PEI-5/PEI-4 P/ PISO</v>
          </cell>
          <cell r="D1968" t="str">
            <v>M2</v>
          </cell>
          <cell r="E1968">
            <v>72.94</v>
          </cell>
        </row>
        <row r="1969">
          <cell r="B1969">
            <v>0</v>
          </cell>
          <cell r="C1969">
            <v>0</v>
          </cell>
          <cell r="D1969">
            <v>0</v>
          </cell>
          <cell r="E1969">
            <v>0</v>
          </cell>
        </row>
        <row r="1970">
          <cell r="B1970" t="str">
            <v>C2996</v>
          </cell>
          <cell r="C1970" t="str">
            <v>CERÂMICA ESMALTADA C/ ARG. PRÉ-FABRICADA ATÉ 30x30 cm (900 cm²) - PEI-5/PEI-4 - P/ PISO</v>
          </cell>
          <cell r="D1970" t="str">
            <v>M2</v>
          </cell>
          <cell r="E1970">
            <v>54.37</v>
          </cell>
        </row>
        <row r="1971">
          <cell r="B1971">
            <v>0</v>
          </cell>
          <cell r="C1971">
            <v>0</v>
          </cell>
          <cell r="D1971">
            <v>0</v>
          </cell>
          <cell r="E1971">
            <v>0</v>
          </cell>
        </row>
        <row r="1972">
          <cell r="B1972" t="str">
            <v>C3001</v>
          </cell>
          <cell r="C1972" t="str">
            <v>CERÂMICA ESMALTADA C/ ARG. PRÉ-FABRICADA ACIMA DE 30x30 cm (900 cm²) - PEI-5/PEI-4 - P/ PISO</v>
          </cell>
          <cell r="D1972" t="str">
            <v>M2</v>
          </cell>
          <cell r="E1972">
            <v>65.430000000000007</v>
          </cell>
        </row>
        <row r="1973">
          <cell r="B1973">
            <v>0</v>
          </cell>
          <cell r="C1973">
            <v>0</v>
          </cell>
          <cell r="D1973">
            <v>0</v>
          </cell>
          <cell r="E1973">
            <v>0</v>
          </cell>
        </row>
        <row r="1974">
          <cell r="B1974" t="str">
            <v>C4380</v>
          </cell>
          <cell r="C1974" t="str">
            <v>CHAPA DE ALUMÍNIO CORRUGADA COM SUPORTE DE PERFIL EM "L" - FORNECIMENTO E COLOCAÇÃO</v>
          </cell>
          <cell r="D1974" t="str">
            <v>M2</v>
          </cell>
          <cell r="E1974">
            <v>768.03</v>
          </cell>
        </row>
        <row r="1975">
          <cell r="B1975">
            <v>0</v>
          </cell>
          <cell r="C1975">
            <v>0</v>
          </cell>
          <cell r="D1975">
            <v>0</v>
          </cell>
          <cell r="E1975">
            <v>0</v>
          </cell>
        </row>
        <row r="1976">
          <cell r="B1976" t="str">
            <v>C0837</v>
          </cell>
          <cell r="C1976" t="str">
            <v>CONCRETO NÃO-ESTRUTURAL S/BETONEIRA P/LASTRO</v>
          </cell>
          <cell r="D1976" t="str">
            <v>M3</v>
          </cell>
          <cell r="E1976">
            <v>281.55</v>
          </cell>
        </row>
        <row r="1977">
          <cell r="B1977" t="str">
            <v>C0871</v>
          </cell>
          <cell r="C1977" t="str">
            <v>CORDÃO DE PEROBA P/RODAPÉS</v>
          </cell>
          <cell r="D1977" t="str">
            <v>M</v>
          </cell>
          <cell r="E1977">
            <v>10.51</v>
          </cell>
        </row>
        <row r="1978">
          <cell r="B1978" t="str">
            <v>C1032</v>
          </cell>
          <cell r="C1978" t="str">
            <v>DEGRAU COM FORRAÇÃO TÊXTIL (20X30)cm</v>
          </cell>
          <cell r="D1978" t="str">
            <v>M</v>
          </cell>
          <cell r="E1978">
            <v>29.77</v>
          </cell>
        </row>
        <row r="1979">
          <cell r="B1979" t="str">
            <v>C1033</v>
          </cell>
          <cell r="C1979" t="str">
            <v xml:space="preserve">DEGRAU COM PLACAS LISAS DE BORRACHA (50X32X2.5)cm  </v>
          </cell>
          <cell r="D1979" t="str">
            <v>M</v>
          </cell>
          <cell r="E1979">
            <v>88.91</v>
          </cell>
        </row>
        <row r="1980">
          <cell r="B1980" t="str">
            <v>C1034</v>
          </cell>
          <cell r="C1980" t="str">
            <v>DEGRAU DE GRANILITE MOLDADO NO LOCAL (20X30)cm</v>
          </cell>
          <cell r="D1980" t="str">
            <v>M</v>
          </cell>
          <cell r="E1980">
            <v>65.45</v>
          </cell>
        </row>
        <row r="1981">
          <cell r="B1981" t="str">
            <v>C1035</v>
          </cell>
          <cell r="C1981" t="str">
            <v>DEGRAU DE MÁRMORE (20X30)cm</v>
          </cell>
          <cell r="D1981" t="str">
            <v>M</v>
          </cell>
          <cell r="E1981">
            <v>96.07</v>
          </cell>
        </row>
        <row r="1982">
          <cell r="B1982" t="str">
            <v>C1036</v>
          </cell>
          <cell r="C1982" t="str">
            <v>DEGRAU INDUSTRIAL MONOLÍTICO C/PINGADEIRA</v>
          </cell>
          <cell r="D1982" t="str">
            <v>M</v>
          </cell>
          <cell r="E1982">
            <v>48.77</v>
          </cell>
        </row>
        <row r="1983">
          <cell r="B1983" t="str">
            <v>C1037</v>
          </cell>
          <cell r="C1983" t="str">
            <v>DEGRAU INDUSTRIAL MONOLÍTICO S/PINGADEIRA</v>
          </cell>
          <cell r="D1983" t="str">
            <v>M</v>
          </cell>
          <cell r="E1983">
            <v>35.5</v>
          </cell>
        </row>
        <row r="1984">
          <cell r="B1984" t="str">
            <v>C1038</v>
          </cell>
          <cell r="C1984" t="str">
            <v>DEGRAU PRÉ-MOLDADO DE GRANILITE</v>
          </cell>
          <cell r="D1984" t="str">
            <v>M</v>
          </cell>
          <cell r="E1984">
            <v>66.540000000000006</v>
          </cell>
        </row>
        <row r="1985">
          <cell r="B1985" t="str">
            <v>C1237</v>
          </cell>
          <cell r="C1985" t="str">
            <v>ENCERAMENTO DE PISOS C/ DUAS DEMÃOS DE CÊRA</v>
          </cell>
          <cell r="D1985" t="str">
            <v>M2</v>
          </cell>
          <cell r="E1985">
            <v>15.44</v>
          </cell>
        </row>
        <row r="1986">
          <cell r="B1986" t="str">
            <v>C4066</v>
          </cell>
          <cell r="C1986" t="str">
            <v>GRANITO POLIDO E=2cm, BRANCO, ARGAMASSA CIMENTO E AREIA 1:4, C/ REJUNTAMENTO</v>
          </cell>
          <cell r="D1986" t="str">
            <v>M2</v>
          </cell>
          <cell r="E1986">
            <v>309.52999999999997</v>
          </cell>
        </row>
        <row r="1987">
          <cell r="B1987">
            <v>0</v>
          </cell>
          <cell r="C1987">
            <v>0</v>
          </cell>
          <cell r="D1987">
            <v>0</v>
          </cell>
          <cell r="E1987">
            <v>0</v>
          </cell>
        </row>
        <row r="1988">
          <cell r="B1988" t="str">
            <v>C4065</v>
          </cell>
          <cell r="C1988" t="str">
            <v>GRANITO POLIDO E=2cm, CINZA, ARGAMASSA DE CIMENTO E AREIA 1:4, C/ REJUNTAMENTO</v>
          </cell>
          <cell r="D1988" t="str">
            <v>M2</v>
          </cell>
          <cell r="E1988">
            <v>196.85</v>
          </cell>
        </row>
        <row r="1989">
          <cell r="B1989">
            <v>0</v>
          </cell>
          <cell r="C1989">
            <v>0</v>
          </cell>
          <cell r="D1989">
            <v>0</v>
          </cell>
          <cell r="E1989">
            <v>0</v>
          </cell>
        </row>
        <row r="1990">
          <cell r="B1990" t="str">
            <v>C4067</v>
          </cell>
          <cell r="C1990" t="str">
            <v>GRANITO POLIDO E=2cm, OUTRAS CORES, ARGAMASSA CIMENTO E AREIA 1:4, C/ REJUNTAMENTO</v>
          </cell>
          <cell r="D1990" t="str">
            <v>M2</v>
          </cell>
          <cell r="E1990">
            <v>230.15</v>
          </cell>
        </row>
        <row r="1991">
          <cell r="B1991">
            <v>0</v>
          </cell>
          <cell r="C1991">
            <v>0</v>
          </cell>
          <cell r="D1991">
            <v>0</v>
          </cell>
          <cell r="E1991">
            <v>0</v>
          </cell>
        </row>
        <row r="1992">
          <cell r="B1992" t="str">
            <v>C4064</v>
          </cell>
          <cell r="C1992" t="str">
            <v>GRANITO POLIDO E=2cm, PRETO,  ARGAMASSA CIMENTO E AREIA 1:4, C/ REJUNTAMENTO</v>
          </cell>
          <cell r="D1992" t="str">
            <v>M2</v>
          </cell>
          <cell r="E1992">
            <v>257.16000000000003</v>
          </cell>
        </row>
        <row r="1993">
          <cell r="B1993">
            <v>0</v>
          </cell>
          <cell r="C1993">
            <v>0</v>
          </cell>
          <cell r="D1993">
            <v>0</v>
          </cell>
          <cell r="E1993">
            <v>0</v>
          </cell>
        </row>
        <row r="1994">
          <cell r="B1994" t="str">
            <v>C1623</v>
          </cell>
          <cell r="C1994" t="str">
            <v>LIMPEZA DE BASE OU LASTRO</v>
          </cell>
          <cell r="D1994" t="str">
            <v>M2</v>
          </cell>
          <cell r="E1994">
            <v>0.91</v>
          </cell>
        </row>
        <row r="1995">
          <cell r="B1995" t="str">
            <v>C3547</v>
          </cell>
          <cell r="C1995" t="str">
            <v>MUTIRÃO MISTO - PEITORIL DE CIMENTO</v>
          </cell>
          <cell r="D1995" t="str">
            <v>M2</v>
          </cell>
          <cell r="E1995">
            <v>61.85</v>
          </cell>
        </row>
        <row r="1996">
          <cell r="B1996" t="str">
            <v>C3549</v>
          </cell>
          <cell r="C1996" t="str">
            <v>MUTIRÃO MISTO - PISO CIMENTADO ESP.=1.5cm</v>
          </cell>
          <cell r="D1996" t="str">
            <v>M2</v>
          </cell>
          <cell r="E1996">
            <v>17.04</v>
          </cell>
        </row>
        <row r="1997">
          <cell r="B1997" t="str">
            <v>C3548</v>
          </cell>
          <cell r="C1997" t="str">
            <v>MUTIRÃO MISTO - PISO MORTO DE CONCRETO FCK=13.5 MPa C/PREPARO E LANÇAMENTO</v>
          </cell>
          <cell r="D1997" t="str">
            <v>M3</v>
          </cell>
          <cell r="E1997">
            <v>276.38</v>
          </cell>
        </row>
        <row r="1998">
          <cell r="B1998">
            <v>0</v>
          </cell>
          <cell r="C1998">
            <v>0</v>
          </cell>
          <cell r="D1998">
            <v>0</v>
          </cell>
          <cell r="E1998">
            <v>0</v>
          </cell>
        </row>
        <row r="1999">
          <cell r="B1999" t="str">
            <v>C1846</v>
          </cell>
          <cell r="C1999" t="str">
            <v>PARQUETES DE MADEIRA FIXADOS C/COLA A BASE DE PVA</v>
          </cell>
          <cell r="D1999" t="str">
            <v>M2</v>
          </cell>
          <cell r="E1999">
            <v>77.67</v>
          </cell>
        </row>
        <row r="2000">
          <cell r="B2000" t="str">
            <v>C1852</v>
          </cell>
          <cell r="C2000" t="str">
            <v>PASTILHAS DE PORCELANA C/CIMENTO COLANTE</v>
          </cell>
          <cell r="D2000" t="str">
            <v>M2</v>
          </cell>
          <cell r="E2000">
            <v>110.89</v>
          </cell>
        </row>
        <row r="2001">
          <cell r="B2001" t="str">
            <v>C1859</v>
          </cell>
          <cell r="C2001" t="str">
            <v>PASTILHAS DE PORCELANA C/ARGAMASSA MISTA CIMENTO, CAL HIDRATADA E AREIA</v>
          </cell>
          <cell r="D2001" t="str">
            <v>M2</v>
          </cell>
          <cell r="E2001">
            <v>161.83000000000001</v>
          </cell>
        </row>
        <row r="2002">
          <cell r="B2002" t="str">
            <v>C3015</v>
          </cell>
          <cell r="C2002" t="str">
            <v>PEITORIL DE CIMENTO</v>
          </cell>
          <cell r="D2002" t="str">
            <v>M2</v>
          </cell>
          <cell r="E2002">
            <v>89.77</v>
          </cell>
        </row>
        <row r="2003">
          <cell r="B2003" t="str">
            <v>C1869</v>
          </cell>
          <cell r="C2003" t="str">
            <v>PEITORIL DE GRANITO L= 15 cm</v>
          </cell>
          <cell r="D2003" t="str">
            <v>M</v>
          </cell>
          <cell r="E2003">
            <v>50.76</v>
          </cell>
        </row>
        <row r="2004">
          <cell r="B2004" t="str">
            <v>C1870</v>
          </cell>
          <cell r="C2004" t="str">
            <v>PEITORIL DE MARMORE L= 15cm</v>
          </cell>
          <cell r="D2004" t="str">
            <v>M</v>
          </cell>
          <cell r="E2004">
            <v>34.299999999999997</v>
          </cell>
        </row>
        <row r="2005">
          <cell r="B2005" t="str">
            <v>C1871</v>
          </cell>
          <cell r="C2005" t="str">
            <v>PEITORIL DE MÁRMORE  L= 25cm</v>
          </cell>
          <cell r="D2005" t="str">
            <v>M</v>
          </cell>
          <cell r="E2005">
            <v>56.92</v>
          </cell>
        </row>
        <row r="2006">
          <cell r="B2006" t="str">
            <v>C3016</v>
          </cell>
          <cell r="C2006" t="str">
            <v>PEITORIL DE MARMORITE</v>
          </cell>
          <cell r="D2006" t="str">
            <v>M2</v>
          </cell>
          <cell r="E2006">
            <v>100.5</v>
          </cell>
        </row>
        <row r="2007">
          <cell r="B2007" t="str">
            <v>C1872</v>
          </cell>
          <cell r="C2007" t="str">
            <v>PEITORIL PRÉ-MOLDADO DE GRANILITE L= 10cm</v>
          </cell>
          <cell r="D2007" t="str">
            <v>M</v>
          </cell>
          <cell r="E2007">
            <v>28.87</v>
          </cell>
        </row>
        <row r="2008">
          <cell r="B2008" t="str">
            <v>C1912</v>
          </cell>
          <cell r="C2008" t="str">
            <v>PISO ANTIDERRAPANTE NITOPISO TF-5000, SELADO C/NITOP. FC-140</v>
          </cell>
          <cell r="D2008" t="str">
            <v>M2</v>
          </cell>
          <cell r="E2008">
            <v>125.55</v>
          </cell>
        </row>
        <row r="2009">
          <cell r="B2009" t="str">
            <v>C1914</v>
          </cell>
          <cell r="C2009" t="str">
            <v>PISO C/FORRAÇÃO TÊXTIL ( CARPETE  E = 4mm )</v>
          </cell>
          <cell r="D2009" t="str">
            <v>M2</v>
          </cell>
          <cell r="E2009">
            <v>37.25</v>
          </cell>
        </row>
        <row r="2010">
          <cell r="B2010" t="str">
            <v>C1915</v>
          </cell>
          <cell r="C2010" t="str">
            <v>PISO CIMENTADO C/ ARGAMASSA DE CIMENTO E AREIA S/ PENEIRAR, TRAÇO 1:4, ESP.= 1.5cm</v>
          </cell>
          <cell r="D2010" t="str">
            <v>M2</v>
          </cell>
          <cell r="E2010">
            <v>27.54</v>
          </cell>
        </row>
        <row r="2011">
          <cell r="B2011">
            <v>0</v>
          </cell>
          <cell r="C2011">
            <v>0</v>
          </cell>
          <cell r="D2011">
            <v>0</v>
          </cell>
          <cell r="E2011">
            <v>0</v>
          </cell>
        </row>
        <row r="2012">
          <cell r="B2012" t="str">
            <v>C1916</v>
          </cell>
          <cell r="C2012" t="str">
            <v>PISO CIMENTADO C/ ARGAMASSA DE CIMENTO E AREIA S/ PENEIRAR, TRAÇO 1:4, ESP.= 1,5cm C/ IMPERMEABILIZANTE</v>
          </cell>
          <cell r="D2012" t="str">
            <v>M2</v>
          </cell>
          <cell r="E2012">
            <v>29.49</v>
          </cell>
        </row>
        <row r="2013">
          <cell r="B2013">
            <v>0</v>
          </cell>
          <cell r="C2013">
            <v>0</v>
          </cell>
          <cell r="D2013">
            <v>0</v>
          </cell>
          <cell r="E2013">
            <v>0</v>
          </cell>
        </row>
        <row r="2014">
          <cell r="B2014" t="str">
            <v>C4601</v>
          </cell>
          <cell r="C2014" t="str">
            <v>PISO CIMENTADO COM ARGAMASSA DE CIMENTO E AREIA S/ PENEIRAR ESP. 2,0 cm</v>
          </cell>
          <cell r="D2014" t="str">
            <v>M2</v>
          </cell>
          <cell r="E2014">
            <v>28.73</v>
          </cell>
        </row>
        <row r="2015">
          <cell r="B2015" t="str">
            <v>C1918</v>
          </cell>
          <cell r="C2015" t="str">
            <v>PISO ELEVADO COMPOSTO DE PLACAS DE AÇO REVESTIDO C/PAVIFLEX MONTADO SOBRE ESTRUTURA DE SUSTENTAÇÃO REGULÁVEL ( FORNECIMENTO E MONTAGEM )</v>
          </cell>
          <cell r="D2015" t="str">
            <v>M2</v>
          </cell>
          <cell r="E2015">
            <v>467.1</v>
          </cell>
        </row>
        <row r="2016">
          <cell r="B2016">
            <v>0</v>
          </cell>
          <cell r="C2016">
            <v>0</v>
          </cell>
          <cell r="D2016">
            <v>0</v>
          </cell>
          <cell r="E2016">
            <v>0</v>
          </cell>
        </row>
        <row r="2017">
          <cell r="B2017" t="str">
            <v>C2901</v>
          </cell>
          <cell r="C2017" t="str">
            <v>PISO DE BORRACHA ANTI-DERRAPANTE</v>
          </cell>
          <cell r="D2017" t="str">
            <v>M2</v>
          </cell>
          <cell r="E2017">
            <v>153.69</v>
          </cell>
        </row>
        <row r="2018">
          <cell r="B2018" t="str">
            <v>C3024</v>
          </cell>
          <cell r="C2018" t="str">
            <v>PISO EM MÁRMORE BRANCO ESP.= 3cm</v>
          </cell>
          <cell r="D2018" t="str">
            <v>M2</v>
          </cell>
          <cell r="E2018">
            <v>218.62</v>
          </cell>
        </row>
        <row r="2019">
          <cell r="B2019" t="str">
            <v>C1919</v>
          </cell>
          <cell r="C2019" t="str">
            <v>PISO INDUSTRIAL NATURAL  ESP.= 12mm, INCLUS. POLIMENTO (EXTERNO)</v>
          </cell>
          <cell r="D2019" t="str">
            <v>M2</v>
          </cell>
          <cell r="E2019">
            <v>74.88</v>
          </cell>
        </row>
        <row r="2020">
          <cell r="B2020" t="str">
            <v>C1920</v>
          </cell>
          <cell r="C2020" t="str">
            <v>PISO INDUSTRIAL NATURAL  ESP.= 12mm, INCLUS. POLIMENTO (INTERNO)</v>
          </cell>
          <cell r="D2020" t="str">
            <v>M2</v>
          </cell>
          <cell r="E2020">
            <v>89.88</v>
          </cell>
        </row>
        <row r="2021">
          <cell r="B2021" t="str">
            <v>C1921</v>
          </cell>
          <cell r="C2021" t="str">
            <v>PISO DE BORRACHA (LENÇOL) ANTIDERRAPANTE TIPO GRÃO DE ARROZ,  ESP.= 3mm</v>
          </cell>
          <cell r="D2021" t="str">
            <v>M2</v>
          </cell>
          <cell r="E2021">
            <v>99.62</v>
          </cell>
        </row>
        <row r="2022">
          <cell r="B2022" t="str">
            <v>C1922</v>
          </cell>
          <cell r="C2022" t="str">
            <v>PISO MONOLÍTICO C/ARGAMASSA A BASE DE EPOXI</v>
          </cell>
          <cell r="D2022" t="str">
            <v>M2</v>
          </cell>
          <cell r="E2022">
            <v>77.05</v>
          </cell>
        </row>
        <row r="2023">
          <cell r="B2023" t="str">
            <v>C3025</v>
          </cell>
          <cell r="C2023" t="str">
            <v>PISO MORTO CONCRETO FCK=13,5MPa C/PREPARO E LANÇAMENTO</v>
          </cell>
          <cell r="D2023" t="str">
            <v>M3</v>
          </cell>
          <cell r="E2023">
            <v>385.89</v>
          </cell>
        </row>
        <row r="2024">
          <cell r="B2024" t="str">
            <v>C3026</v>
          </cell>
          <cell r="C2024" t="str">
            <v>PISO MORTO DE TIJOLO MACIÇO C/REJUNTAMENTO</v>
          </cell>
          <cell r="D2024" t="str">
            <v>M2</v>
          </cell>
          <cell r="E2024">
            <v>35.01</v>
          </cell>
        </row>
        <row r="2025">
          <cell r="B2025" t="str">
            <v>C3027</v>
          </cell>
          <cell r="C2025" t="str">
            <v>PISO MORTO DE TIJOLO MACIÇO S/REJUNTAMENTO</v>
          </cell>
          <cell r="D2025" t="str">
            <v>M2</v>
          </cell>
          <cell r="E2025">
            <v>25.05</v>
          </cell>
        </row>
        <row r="2026">
          <cell r="B2026" t="str">
            <v>C2902</v>
          </cell>
          <cell r="C2026" t="str">
            <v>PISO TIPO MONOLÍTICO DE ALTA RESISTÊNCIA</v>
          </cell>
          <cell r="D2026" t="str">
            <v>M2</v>
          </cell>
          <cell r="E2026">
            <v>52.97</v>
          </cell>
        </row>
        <row r="2027">
          <cell r="B2027" t="str">
            <v>C4022</v>
          </cell>
          <cell r="C2027" t="str">
            <v>PISO TIPO MONOLÍTICO DE ALTA RESISTÊNCIA, DE BAIXA ESPESSURA, DE POLIURETAMO ANTIDERRAPANTE, S/ JUNTAS, TIPO DUROCOR OU SIMILAR</v>
          </cell>
          <cell r="D2027" t="str">
            <v>M2</v>
          </cell>
          <cell r="E2027">
            <v>235.12</v>
          </cell>
        </row>
        <row r="2028">
          <cell r="B2028">
            <v>0</v>
          </cell>
          <cell r="C2028">
            <v>0</v>
          </cell>
          <cell r="D2028">
            <v>0</v>
          </cell>
          <cell r="E2028">
            <v>0</v>
          </cell>
        </row>
        <row r="2029">
          <cell r="B2029" t="str">
            <v>C4503</v>
          </cell>
          <cell r="C2029" t="str">
            <v>PISO VINÍLICO TIPO "PAVIFLEX", e=1,6mm - FORNECIMENTO E COLOCAÇÃO</v>
          </cell>
          <cell r="D2029" t="str">
            <v>M2</v>
          </cell>
          <cell r="E2029">
            <v>44</v>
          </cell>
        </row>
        <row r="2030">
          <cell r="B2030" t="str">
            <v>C4504</v>
          </cell>
          <cell r="C2030" t="str">
            <v>PISO VINÍLICO TIPO "PAVIFLEX", e=2,0mm - FORNECIMENTO E COLOCAÇÃO</v>
          </cell>
          <cell r="D2030" t="str">
            <v>M2</v>
          </cell>
          <cell r="E2030">
            <v>55</v>
          </cell>
        </row>
        <row r="2031">
          <cell r="B2031" t="str">
            <v>C1934</v>
          </cell>
          <cell r="C2031" t="str">
            <v>PLACA DE BORRACHA (50x50)cm  ESP.= 7,5mm, ARGAMASSA DE CIMENTO E AREIA PENEIRADA 1:2, E NATA DE COLA PVA</v>
          </cell>
          <cell r="D2031" t="str">
            <v>M2</v>
          </cell>
          <cell r="E2031">
            <v>172.57</v>
          </cell>
        </row>
        <row r="2032">
          <cell r="B2032">
            <v>0</v>
          </cell>
          <cell r="C2032">
            <v>0</v>
          </cell>
          <cell r="D2032">
            <v>0</v>
          </cell>
          <cell r="E2032">
            <v>0</v>
          </cell>
        </row>
        <row r="2033">
          <cell r="B2033" t="str">
            <v>C1933</v>
          </cell>
          <cell r="C2033" t="str">
            <v>PLACA DE BORRACHA (50X50)cm  ESP.=13mm,  E NATA DE COLA PVA</v>
          </cell>
          <cell r="D2033" t="str">
            <v>M2</v>
          </cell>
          <cell r="E2033">
            <v>213.89</v>
          </cell>
        </row>
        <row r="2034">
          <cell r="B2034" t="str">
            <v>C4099</v>
          </cell>
          <cell r="C2034" t="str">
            <v>POLIMENTO EM CONCRETO NIVELADO À LASER</v>
          </cell>
          <cell r="D2034" t="str">
            <v>M2</v>
          </cell>
          <cell r="E2034">
            <v>12.67</v>
          </cell>
        </row>
        <row r="2035">
          <cell r="B2035" t="str">
            <v>C1943</v>
          </cell>
          <cell r="C2035" t="str">
            <v>POLIMENTO EM PISO INDUSTRIAL</v>
          </cell>
          <cell r="D2035" t="str">
            <v>M2</v>
          </cell>
          <cell r="E2035">
            <v>43.56</v>
          </cell>
        </row>
        <row r="2036">
          <cell r="B2036" t="str">
            <v>C1944</v>
          </cell>
          <cell r="C2036" t="str">
            <v>POLIMENTO EM PISOS DE MÁRMORE</v>
          </cell>
          <cell r="D2036" t="str">
            <v>M2</v>
          </cell>
          <cell r="E2036">
            <v>41.94</v>
          </cell>
        </row>
        <row r="2037">
          <cell r="B2037" t="str">
            <v>C4441</v>
          </cell>
          <cell r="C2037" t="str">
            <v>PORCELANATO NATURAL (FOSCO) C/ ARG. CIMENTO E AREIA P/ PISO</v>
          </cell>
          <cell r="D2037" t="str">
            <v>M2</v>
          </cell>
          <cell r="E2037">
            <v>76.11</v>
          </cell>
        </row>
        <row r="2038">
          <cell r="B2038" t="str">
            <v>C3007</v>
          </cell>
          <cell r="C2038" t="str">
            <v>PORCELANATO NATURAL (FOSCO) C/ ARG. PRÉ-FABRICADA - P/ PISO</v>
          </cell>
          <cell r="D2038" t="str">
            <v>M2</v>
          </cell>
          <cell r="E2038">
            <v>68.59</v>
          </cell>
        </row>
        <row r="2039">
          <cell r="B2039" t="str">
            <v>C3002</v>
          </cell>
          <cell r="C2039" t="str">
            <v>PORCELANATO POLIDO C/ ARG. PRÉ-FABRICADA - P/ PISO</v>
          </cell>
          <cell r="D2039" t="str">
            <v>M2</v>
          </cell>
          <cell r="E2039">
            <v>91.87</v>
          </cell>
        </row>
        <row r="2040">
          <cell r="B2040" t="str">
            <v>C4440</v>
          </cell>
          <cell r="C2040" t="str">
            <v>PORCELANATO POLIDO C/ ARG. CIMENTO E AREIA P/ PISO</v>
          </cell>
          <cell r="D2040" t="str">
            <v>M2</v>
          </cell>
          <cell r="E2040">
            <v>99.39</v>
          </cell>
        </row>
        <row r="2041">
          <cell r="B2041" t="str">
            <v>C2101</v>
          </cell>
          <cell r="C2041" t="str">
            <v>RASPAGEM E CALAFETAÇÃO DE TACOS C/UMA DEMÃO DE CÊRA</v>
          </cell>
          <cell r="D2041" t="str">
            <v>M2</v>
          </cell>
          <cell r="E2041">
            <v>29.38</v>
          </cell>
        </row>
        <row r="2042">
          <cell r="B2042" t="str">
            <v>C2181</v>
          </cell>
          <cell r="C2042" t="str">
            <v>REGULARIZAÇÃO DE BASE C/ ARGAMASSA CIMENTO E AREIA S/ PENEIRAR, TRAÇO 1:3 - ESP= 3cm</v>
          </cell>
          <cell r="D2042" t="str">
            <v>M2</v>
          </cell>
          <cell r="E2042">
            <v>17.350000000000001</v>
          </cell>
        </row>
        <row r="2043">
          <cell r="B2043">
            <v>0</v>
          </cell>
          <cell r="C2043">
            <v>0</v>
          </cell>
          <cell r="D2043">
            <v>0</v>
          </cell>
          <cell r="E2043">
            <v>0</v>
          </cell>
        </row>
        <row r="2044">
          <cell r="B2044" t="str">
            <v>C2179</v>
          </cell>
          <cell r="C2044" t="str">
            <v>REGULARIZAÇÃO DE BASE C/ ARGAMASSA CIMENTO E AREIA S/ PENEIRAR, TRAÇO 1:4 - ESP= 3cm</v>
          </cell>
          <cell r="D2044" t="str">
            <v>M2</v>
          </cell>
          <cell r="E2044">
            <v>15.54</v>
          </cell>
        </row>
        <row r="2045">
          <cell r="B2045">
            <v>0</v>
          </cell>
          <cell r="C2045">
            <v>0</v>
          </cell>
          <cell r="D2045">
            <v>0</v>
          </cell>
          <cell r="E2045">
            <v>0</v>
          </cell>
        </row>
        <row r="2046">
          <cell r="B2046" t="str">
            <v>C2180</v>
          </cell>
          <cell r="C2046" t="str">
            <v>REGULARIZAÇÃO DE BASE C/ ARGAMASSA CIMENTO E AREIA S/ PENEIRAR, TRAÇO 1:5 - ESP= 3cm</v>
          </cell>
          <cell r="D2046" t="str">
            <v>M2</v>
          </cell>
          <cell r="E2046">
            <v>14.44</v>
          </cell>
        </row>
        <row r="2047">
          <cell r="B2047">
            <v>0</v>
          </cell>
          <cell r="C2047">
            <v>0</v>
          </cell>
          <cell r="D2047">
            <v>0</v>
          </cell>
          <cell r="E2047">
            <v>0</v>
          </cell>
        </row>
        <row r="2048">
          <cell r="B2048" t="str">
            <v>C2184</v>
          </cell>
          <cell r="C2048" t="str">
            <v>REGULARIZAÇÃO DE BASE C/ ARGAMASSA CIMENTO E AREIA S/ PENEIRAR, TRAÇO 1:5 - ESP= 3cm, C/IMPERMEABILIZANTE</v>
          </cell>
          <cell r="D2048" t="str">
            <v>M2</v>
          </cell>
          <cell r="E2048">
            <v>18.34</v>
          </cell>
        </row>
        <row r="2049">
          <cell r="B2049">
            <v>0</v>
          </cell>
          <cell r="C2049">
            <v>0</v>
          </cell>
          <cell r="D2049">
            <v>0</v>
          </cell>
          <cell r="E2049">
            <v>0</v>
          </cell>
        </row>
        <row r="2050">
          <cell r="B2050" t="str">
            <v>C2185</v>
          </cell>
          <cell r="C2050" t="str">
            <v>REGULARIZAÇÃO PARA DEGRAUS C/ ARGAMASSA DE CIMENTO E AREIA S/ PENEIRAR, TRAÇO 1:5 - ESP= 1cm</v>
          </cell>
          <cell r="D2050" t="str">
            <v>M</v>
          </cell>
          <cell r="E2050">
            <v>4.8600000000000003</v>
          </cell>
        </row>
        <row r="2051">
          <cell r="B2051">
            <v>0</v>
          </cell>
          <cell r="C2051">
            <v>0</v>
          </cell>
          <cell r="D2051">
            <v>0</v>
          </cell>
          <cell r="E2051">
            <v>0</v>
          </cell>
        </row>
        <row r="2052">
          <cell r="B2052" t="str">
            <v>C2186</v>
          </cell>
          <cell r="C2052" t="str">
            <v>REGULARIZAÇÃO PARA RODAPÉS C/ ARGAMASSA DE CIMENTO E AREIA S/ PENEIRAR, TRAÇO 1:5 - H=7cm, ESP= 3cm</v>
          </cell>
          <cell r="D2052" t="str">
            <v>M</v>
          </cell>
          <cell r="E2052">
            <v>2.87</v>
          </cell>
        </row>
        <row r="2053">
          <cell r="B2053">
            <v>0</v>
          </cell>
          <cell r="C2053">
            <v>0</v>
          </cell>
          <cell r="D2053">
            <v>0</v>
          </cell>
          <cell r="E2053">
            <v>0</v>
          </cell>
        </row>
        <row r="2054">
          <cell r="B2054" t="str">
            <v>C2234</v>
          </cell>
          <cell r="C2054" t="str">
            <v>REVESTIMENTOS DE PISOS C/GRANILITE</v>
          </cell>
          <cell r="D2054" t="str">
            <v>M2</v>
          </cell>
          <cell r="E2054">
            <v>84.26</v>
          </cell>
        </row>
        <row r="2055">
          <cell r="B2055" t="str">
            <v>C2219</v>
          </cell>
          <cell r="C2055" t="str">
            <v>REVESTIMENTO EPÓXICO P/PISOS DUAS DEMÃOS</v>
          </cell>
          <cell r="D2055" t="str">
            <v>M2</v>
          </cell>
          <cell r="E2055">
            <v>134.53</v>
          </cell>
        </row>
        <row r="2056">
          <cell r="B2056" t="str">
            <v>C2240</v>
          </cell>
          <cell r="C2056" t="str">
            <v>RODAPÉ COM FORRAÇÃO TÊXTIL (CARPETE) H= 7cm</v>
          </cell>
          <cell r="D2056" t="str">
            <v>M</v>
          </cell>
          <cell r="E2056">
            <v>5.89</v>
          </cell>
        </row>
        <row r="2057">
          <cell r="B2057" t="str">
            <v>C4001</v>
          </cell>
          <cell r="C2057" t="str">
            <v>RODAPÉ DE GRANITO H=10 cm</v>
          </cell>
          <cell r="D2057" t="str">
            <v>M</v>
          </cell>
          <cell r="E2057">
            <v>23.96</v>
          </cell>
        </row>
        <row r="2058">
          <cell r="B2058" t="str">
            <v>C2241</v>
          </cell>
          <cell r="C2058" t="str">
            <v>RODAPÉ DE MÁRMORE H= 10cm</v>
          </cell>
          <cell r="D2058" t="str">
            <v>M</v>
          </cell>
          <cell r="E2058">
            <v>21.05</v>
          </cell>
        </row>
        <row r="2059">
          <cell r="B2059" t="str">
            <v>C2242</v>
          </cell>
          <cell r="C2059" t="str">
            <v>RODAPÉ DE PEROBA (7X1.5)cm</v>
          </cell>
          <cell r="D2059" t="str">
            <v>M</v>
          </cell>
          <cell r="E2059">
            <v>20.39</v>
          </cell>
        </row>
        <row r="2060">
          <cell r="B2060" t="str">
            <v>C2243</v>
          </cell>
          <cell r="C2060" t="str">
            <v>RODAPÉ EM PERFIL DE ALUMÍNIO</v>
          </cell>
          <cell r="D2060" t="str">
            <v>M</v>
          </cell>
          <cell r="E2060">
            <v>16.23</v>
          </cell>
        </row>
        <row r="2061">
          <cell r="B2061" t="str">
            <v>C2245</v>
          </cell>
          <cell r="C2061" t="str">
            <v>RODAPÉ INDUSTRIAL MONOLÍTICO H= 7cm</v>
          </cell>
          <cell r="D2061" t="str">
            <v>M</v>
          </cell>
          <cell r="E2061">
            <v>8.1</v>
          </cell>
        </row>
        <row r="2062">
          <cell r="B2062" t="str">
            <v>C2244</v>
          </cell>
          <cell r="C2062" t="str">
            <v>RODAPÉ INDUSTRIAL MONOLÍTICO H= 10cm</v>
          </cell>
          <cell r="D2062" t="str">
            <v>M</v>
          </cell>
          <cell r="E2062">
            <v>13.58</v>
          </cell>
        </row>
        <row r="2063">
          <cell r="B2063" t="str">
            <v>C2246</v>
          </cell>
          <cell r="C2063" t="str">
            <v>RODAPÉ PRE-MOLDADO DE GRANILITE  H= 10cm</v>
          </cell>
          <cell r="D2063" t="str">
            <v>M</v>
          </cell>
          <cell r="E2063">
            <v>35.619999999999997</v>
          </cell>
        </row>
        <row r="2064">
          <cell r="B2064" t="str">
            <v>C4505</v>
          </cell>
          <cell r="C2064" t="str">
            <v>RODAPÉ VINÍLICO, H=5cm - FORNECIMENTO E COLOCAÇÃO</v>
          </cell>
          <cell r="D2064" t="str">
            <v>M</v>
          </cell>
          <cell r="E2064">
            <v>13.27</v>
          </cell>
        </row>
        <row r="2065">
          <cell r="B2065" t="str">
            <v>C2283</v>
          </cell>
          <cell r="C2065" t="str">
            <v>SOLEIRA CIMENTADA L= 15cm</v>
          </cell>
          <cell r="D2065" t="str">
            <v>M</v>
          </cell>
          <cell r="E2065">
            <v>5.01</v>
          </cell>
        </row>
        <row r="2066">
          <cell r="B2066" t="str">
            <v>C2284</v>
          </cell>
          <cell r="C2066" t="str">
            <v>SOLEIRA DE GRANITO L= 15cm</v>
          </cell>
          <cell r="D2066" t="str">
            <v>M</v>
          </cell>
          <cell r="E2066">
            <v>69.86</v>
          </cell>
        </row>
        <row r="2067">
          <cell r="B2067" t="str">
            <v>C2285</v>
          </cell>
          <cell r="C2067" t="str">
            <v>SOLEIRA DE GRANITO L= 25cm</v>
          </cell>
          <cell r="D2067" t="str">
            <v>M</v>
          </cell>
          <cell r="E2067">
            <v>110.39</v>
          </cell>
        </row>
        <row r="2068">
          <cell r="B2068" t="str">
            <v>C2286</v>
          </cell>
          <cell r="C2068" t="str">
            <v>SOLEIRA DE MARMORE L= 15cm</v>
          </cell>
          <cell r="D2068" t="str">
            <v>M</v>
          </cell>
          <cell r="E2068">
            <v>34.299999999999997</v>
          </cell>
        </row>
        <row r="2069">
          <cell r="B2069" t="str">
            <v>C2287</v>
          </cell>
          <cell r="C2069" t="str">
            <v>SOLEIRA DE MÁRMORE L= 25 cm</v>
          </cell>
          <cell r="D2069" t="str">
            <v>M</v>
          </cell>
          <cell r="E2069">
            <v>56.92</v>
          </cell>
        </row>
        <row r="2070">
          <cell r="B2070" t="str">
            <v>C3058</v>
          </cell>
          <cell r="C2070" t="str">
            <v>SOLEIRA DE MARMORITE</v>
          </cell>
          <cell r="D2070" t="str">
            <v>M2</v>
          </cell>
          <cell r="E2070">
            <v>93.75</v>
          </cell>
        </row>
        <row r="2071">
          <cell r="B2071" t="str">
            <v>C2288</v>
          </cell>
          <cell r="C2071" t="str">
            <v>SOLEIRA PRÉ-MOLDADA DE GRANILITE L= 15cm</v>
          </cell>
          <cell r="D2071" t="str">
            <v>M</v>
          </cell>
          <cell r="E2071">
            <v>34.04</v>
          </cell>
        </row>
        <row r="2072">
          <cell r="B2072" t="str">
            <v>C2289</v>
          </cell>
          <cell r="C2072" t="str">
            <v>SOLEIRA PRÉ-MOLDADA DE GRANILITE L= 25cm</v>
          </cell>
          <cell r="D2072" t="str">
            <v>M</v>
          </cell>
          <cell r="E2072">
            <v>55.18</v>
          </cell>
        </row>
        <row r="2073">
          <cell r="B2073" t="str">
            <v>C3488</v>
          </cell>
          <cell r="C2073" t="str">
            <v>TÁBUAS CORRIDAS SOBRE VIGAS DE PEROBA</v>
          </cell>
          <cell r="D2073" t="str">
            <v>M2</v>
          </cell>
          <cell r="E2073">
            <v>229.39</v>
          </cell>
        </row>
        <row r="2074">
          <cell r="B2074" t="str">
            <v>C2296</v>
          </cell>
          <cell r="C2074" t="str">
            <v>TACOS DE MADEIRA C/ARGAMASSA DE CIMENTO E AREIA PENEIRADA TRAÇO 1:4</v>
          </cell>
          <cell r="D2074" t="str">
            <v>M2</v>
          </cell>
          <cell r="E2074">
            <v>136.1</v>
          </cell>
        </row>
        <row r="2075">
          <cell r="B2075" t="str">
            <v>C2297</v>
          </cell>
          <cell r="C2075" t="str">
            <v>TACOS DE MADEIRA C/COLA À BASE DE PVA</v>
          </cell>
          <cell r="D2075" t="str">
            <v>M2</v>
          </cell>
          <cell r="E2075">
            <v>115.93</v>
          </cell>
        </row>
        <row r="2076">
          <cell r="B2076" t="str">
            <v>C2315</v>
          </cell>
          <cell r="C2076" t="str">
            <v>TAPETE TIPO TABACOW, ESP. ATÉ 6mm</v>
          </cell>
          <cell r="D2076" t="str">
            <v>M2</v>
          </cell>
          <cell r="E2076">
            <v>57.83</v>
          </cell>
        </row>
        <row r="2077">
          <cell r="B2077" t="str">
            <v>C2314</v>
          </cell>
          <cell r="C2077" t="str">
            <v>TAPETE TIPO TABACOW  ESP.  6,01mm &lt;= ESP &lt;= 10mm</v>
          </cell>
          <cell r="D2077" t="str">
            <v>M2</v>
          </cell>
          <cell r="E2077">
            <v>71.64</v>
          </cell>
        </row>
        <row r="2078">
          <cell r="B2078" t="str">
            <v>PISOS EXTERNOS</v>
          </cell>
          <cell r="C2078">
            <v>0</v>
          </cell>
          <cell r="D2078">
            <v>0</v>
          </cell>
          <cell r="E2078">
            <v>1680.71</v>
          </cell>
        </row>
        <row r="2079">
          <cell r="B2079" t="str">
            <v>C3410</v>
          </cell>
          <cell r="C2079" t="str">
            <v>CALÇADA DE PROTEÇÃO EM CIMENTADO C/ BASE DE CONCRETO</v>
          </cell>
          <cell r="D2079" t="str">
            <v>M2</v>
          </cell>
          <cell r="E2079">
            <v>162.37</v>
          </cell>
        </row>
        <row r="2080">
          <cell r="B2080" t="str">
            <v>C1586</v>
          </cell>
          <cell r="C2080" t="str">
            <v>LADRILHOS HIDRÁULICOS C/ARGAMASSA DE CAL 1:4+100KG CIMENTO</v>
          </cell>
          <cell r="D2080" t="str">
            <v>M2</v>
          </cell>
          <cell r="E2080">
            <v>81.760000000000005</v>
          </cell>
        </row>
        <row r="2081">
          <cell r="B2081" t="str">
            <v>C1862</v>
          </cell>
          <cell r="C2081" t="str">
            <v>PAVIMENTAÇÃO RÚSTICA C/CONCRETO P/LASTRO NA ESP.DE 9cm E CAMADA SUPERFICIAL DE  CONCRETO FCK=13.5MPa  NA ESP.DE 3cm</v>
          </cell>
          <cell r="D2081" t="str">
            <v>M2</v>
          </cell>
          <cell r="E2081">
            <v>81.680000000000007</v>
          </cell>
        </row>
        <row r="2082">
          <cell r="B2082">
            <v>0</v>
          </cell>
          <cell r="C2082">
            <v>0</v>
          </cell>
          <cell r="D2082">
            <v>0</v>
          </cell>
          <cell r="E2082">
            <v>0</v>
          </cell>
        </row>
        <row r="2083">
          <cell r="B2083" t="str">
            <v>C3011</v>
          </cell>
          <cell r="C2083" t="str">
            <v>PAVIMENTAÇÃO TIPO CITIPLAC S/COLCHÃO - FORNECIMENTO E EXECUÇÃO</v>
          </cell>
          <cell r="D2083" t="str">
            <v>M2</v>
          </cell>
          <cell r="E2083">
            <v>25.92</v>
          </cell>
        </row>
        <row r="2084">
          <cell r="B2084" t="str">
            <v>C1863</v>
          </cell>
          <cell r="C2084" t="str">
            <v>PEDRA CARIRI ESP.= 2cm, C/ ARGAMASSA MISTA DE CIMENTO CAL HIDRATADA E AREIA</v>
          </cell>
          <cell r="D2084" t="str">
            <v>M2</v>
          </cell>
          <cell r="E2084">
            <v>37.99</v>
          </cell>
        </row>
        <row r="2085">
          <cell r="B2085">
            <v>0</v>
          </cell>
          <cell r="C2085">
            <v>0</v>
          </cell>
          <cell r="D2085">
            <v>0</v>
          </cell>
          <cell r="E2085">
            <v>0</v>
          </cell>
        </row>
        <row r="2086">
          <cell r="B2086" t="str">
            <v>C1864</v>
          </cell>
          <cell r="C2086" t="str">
            <v>PEDRA PORTUGUESA - COR BRANCA</v>
          </cell>
          <cell r="D2086" t="str">
            <v>M2</v>
          </cell>
          <cell r="E2086">
            <v>70.819999999999993</v>
          </cell>
        </row>
        <row r="2087">
          <cell r="B2087" t="str">
            <v>C1865</v>
          </cell>
          <cell r="C2087" t="str">
            <v>PEDRA PORTUGUESA  2 CORES</v>
          </cell>
          <cell r="D2087" t="str">
            <v>M2</v>
          </cell>
          <cell r="E2087">
            <v>70.819999999999993</v>
          </cell>
        </row>
        <row r="2088">
          <cell r="B2088" t="str">
            <v>C3014</v>
          </cell>
          <cell r="C2088" t="str">
            <v>PEDRA SÃO TOMÉ</v>
          </cell>
          <cell r="D2088" t="str">
            <v>M2</v>
          </cell>
          <cell r="E2088">
            <v>133.16999999999999</v>
          </cell>
        </row>
        <row r="2089">
          <cell r="B2089" t="str">
            <v>C3450</v>
          </cell>
          <cell r="C2089" t="str">
            <v>PISO CIMENTADO ESP.=1,50cm C/ JUNTA PLÁSTICA ( 27x3 )mm EM MÓDULOS ( 1,00x1,00 )m</v>
          </cell>
          <cell r="D2089" t="str">
            <v>M2</v>
          </cell>
          <cell r="E2089">
            <v>31.71</v>
          </cell>
        </row>
        <row r="2090">
          <cell r="B2090">
            <v>0</v>
          </cell>
          <cell r="C2090">
            <v>0</v>
          </cell>
          <cell r="D2090">
            <v>0</v>
          </cell>
          <cell r="E2090">
            <v>0</v>
          </cell>
        </row>
        <row r="2091">
          <cell r="B2091" t="str">
            <v>C1847</v>
          </cell>
          <cell r="C2091" t="str">
            <v>PISO DE CONCRETO FCK=13,5MPa ESP=7 cm, INCL. PREPARO DE CAIXA</v>
          </cell>
          <cell r="D2091" t="str">
            <v>M2</v>
          </cell>
          <cell r="E2091">
            <v>53.45</v>
          </cell>
        </row>
        <row r="2092">
          <cell r="B2092" t="str">
            <v>C1917</v>
          </cell>
          <cell r="C2092" t="str">
            <v>PISO DE CONCRETO FCK=15MPa  ESP.= 12cm,  ARMADO C/TELA DE AÇO</v>
          </cell>
          <cell r="D2092" t="str">
            <v>M2</v>
          </cell>
          <cell r="E2092">
            <v>67.2</v>
          </cell>
        </row>
        <row r="2093">
          <cell r="B2093" t="str">
            <v>C1935</v>
          </cell>
          <cell r="C2093" t="str">
            <v>PISO DE CONCRETO FCK=20MPa  ESP.= 20cm, P/ESTACIONAMENTO DE ÔNIBUS</v>
          </cell>
          <cell r="D2093" t="str">
            <v>M2</v>
          </cell>
          <cell r="E2093">
            <v>85.81</v>
          </cell>
        </row>
        <row r="2094">
          <cell r="B2094" t="str">
            <v>C3446</v>
          </cell>
          <cell r="C2094" t="str">
            <v>PISO INTERTRAVADO TIPO TIJOLINHO (19,9x10x4)cm CINZA</v>
          </cell>
          <cell r="D2094" t="str">
            <v>M2</v>
          </cell>
          <cell r="E2094">
            <v>35.58</v>
          </cell>
        </row>
        <row r="2095">
          <cell r="B2095" t="str">
            <v>C3445</v>
          </cell>
          <cell r="C2095" t="str">
            <v>PISO INTERTRAVADO TIPO TIJOLINHO (19,9x10x4)cm COLORIDO</v>
          </cell>
          <cell r="D2095" t="str">
            <v>M2</v>
          </cell>
          <cell r="E2095">
            <v>40.58</v>
          </cell>
        </row>
        <row r="2096">
          <cell r="B2096" t="str">
            <v>C4165</v>
          </cell>
          <cell r="C2096" t="str">
            <v>PISO MONOLÍTICO DE POLIURETANO, ANTIDERRAPANTE, AUTONIVELANTE, S/ JUNTAS</v>
          </cell>
          <cell r="D2096" t="str">
            <v>M2</v>
          </cell>
          <cell r="E2096">
            <v>161.1</v>
          </cell>
        </row>
        <row r="2097">
          <cell r="B2097" t="str">
            <v>C3012</v>
          </cell>
          <cell r="C2097" t="str">
            <v>PISO PRÉ-MOLDADO ARTICULADO DE 6 FACES e = 4,5 cm</v>
          </cell>
          <cell r="D2097" t="str">
            <v>M2</v>
          </cell>
          <cell r="E2097">
            <v>35.04</v>
          </cell>
        </row>
        <row r="2098">
          <cell r="B2098" t="str">
            <v>C3013</v>
          </cell>
          <cell r="C2098" t="str">
            <v>PISO PRÉ-MOLDADO ARTICULADO DE 6 FACES e = 6,0 cm</v>
          </cell>
          <cell r="D2098" t="str">
            <v>M2</v>
          </cell>
          <cell r="E2098">
            <v>37.04</v>
          </cell>
        </row>
        <row r="2099">
          <cell r="B2099" t="str">
            <v>C1923</v>
          </cell>
          <cell r="C2099" t="str">
            <v>PISO PRÉ-MOLDADO ARTICULADO E INTERTRAVADO DE 16 FACES - e = 4,5 cm P/ PASSEIO</v>
          </cell>
          <cell r="D2099" t="str">
            <v>M2</v>
          </cell>
          <cell r="E2099">
            <v>47.2</v>
          </cell>
        </row>
        <row r="2100">
          <cell r="B2100">
            <v>0</v>
          </cell>
          <cell r="C2100">
            <v>0</v>
          </cell>
          <cell r="D2100">
            <v>0</v>
          </cell>
          <cell r="E2100">
            <v>0</v>
          </cell>
        </row>
        <row r="2101">
          <cell r="B2101" t="str">
            <v>C1089</v>
          </cell>
          <cell r="C2101" t="str">
            <v>PISO PRÉ-MOLDADO ARTICULADO E INTERTRAVADO DE 16 FACES - e = 6,0 cm P/ TRÁFEGO LEVE</v>
          </cell>
          <cell r="D2101" t="str">
            <v>M2</v>
          </cell>
          <cell r="E2101">
            <v>56.03</v>
          </cell>
        </row>
        <row r="2102">
          <cell r="B2102">
            <v>0</v>
          </cell>
          <cell r="C2102">
            <v>0</v>
          </cell>
          <cell r="D2102">
            <v>0</v>
          </cell>
          <cell r="E2102">
            <v>0</v>
          </cell>
        </row>
        <row r="2103">
          <cell r="B2103" t="str">
            <v>C3782</v>
          </cell>
          <cell r="C2103" t="str">
            <v>PISO PRÉ-MOLDADO ARTICULADO E INTERTRAVADO DE 16 FACES - e = 8,0 cm (35 MPa) P/ TRÁFEGO PESADO</v>
          </cell>
          <cell r="D2103" t="str">
            <v>M2</v>
          </cell>
          <cell r="E2103">
            <v>65.72</v>
          </cell>
        </row>
        <row r="2104">
          <cell r="B2104">
            <v>0</v>
          </cell>
          <cell r="C2104">
            <v>0</v>
          </cell>
          <cell r="D2104">
            <v>0</v>
          </cell>
          <cell r="E2104">
            <v>0</v>
          </cell>
        </row>
        <row r="2105">
          <cell r="B2105" t="str">
            <v>C4576</v>
          </cell>
          <cell r="C2105" t="str">
            <v>PISO PRÉ-MOLDADO ARTICULADO, INTERTRAVADO, SEXTAVADO E COM CUNHAS MACHO E FÊMEA NAS FACES LATERAIS e=8,0cm (fck=35Mpa) P/ TRÁFEGO PESADO</v>
          </cell>
          <cell r="D2105" t="str">
            <v>M2</v>
          </cell>
          <cell r="E2105">
            <v>65.680000000000007</v>
          </cell>
        </row>
        <row r="2106">
          <cell r="B2106">
            <v>0</v>
          </cell>
          <cell r="C2106">
            <v>0</v>
          </cell>
          <cell r="D2106">
            <v>0</v>
          </cell>
          <cell r="E2106">
            <v>0</v>
          </cell>
        </row>
        <row r="2107">
          <cell r="B2107" t="str">
            <v>C1924</v>
          </cell>
          <cell r="C2107" t="str">
            <v>PISO RÚSTICO DE CONCRETO RIPADO (0.50X0.50)m  JUNTAS= 5cm  ESP.= 8cm</v>
          </cell>
          <cell r="D2107" t="str">
            <v>M2</v>
          </cell>
          <cell r="E2107">
            <v>66.2</v>
          </cell>
        </row>
        <row r="2108">
          <cell r="B2108" t="str">
            <v>C1925</v>
          </cell>
          <cell r="C2108" t="str">
            <v>PISO RÚSTICO DE CONCRETO RIPADO (1.00X1.00)m  JUNTAS= 10cm  ESP.= 8cm</v>
          </cell>
          <cell r="D2108" t="str">
            <v>M2</v>
          </cell>
          <cell r="E2108">
            <v>58.37</v>
          </cell>
        </row>
        <row r="2109">
          <cell r="B2109" t="str">
            <v>C1926</v>
          </cell>
          <cell r="C2109" t="str">
            <v>PISO RÚSTICO DE CONCRETO RIPADO (1.20X1.20)m   ESP.= 7cm</v>
          </cell>
          <cell r="D2109" t="str">
            <v>M2</v>
          </cell>
          <cell r="E2109">
            <v>51.02</v>
          </cell>
        </row>
        <row r="2110">
          <cell r="B2110" t="str">
            <v>C1927</v>
          </cell>
          <cell r="C2110" t="str">
            <v>PISO RÚSTICO DE CONCRETO RIPADO (1.50X1.50)m   ESP.= 7cm</v>
          </cell>
          <cell r="D2110" t="str">
            <v>M2</v>
          </cell>
          <cell r="E2110">
            <v>50.07</v>
          </cell>
        </row>
        <row r="2111">
          <cell r="B2111" t="str">
            <v>C2032</v>
          </cell>
          <cell r="C2111" t="str">
            <v>REGULARIZAÇÃO MECANIZADA  ATÉ 0,40 M , COMPACTADA P/ PAVIMENTAÇÃO</v>
          </cell>
          <cell r="D2111" t="str">
            <v>M2</v>
          </cell>
          <cell r="E2111">
            <v>8.3699999999999992</v>
          </cell>
        </row>
        <row r="2112">
          <cell r="B2112" t="str">
            <v>INSTALAÇÕES HIDRÁULICAS</v>
          </cell>
          <cell r="C2112">
            <v>0</v>
          </cell>
          <cell r="D2112">
            <v>0</v>
          </cell>
          <cell r="E2112">
            <v>534008.67000000004</v>
          </cell>
        </row>
        <row r="2113">
          <cell r="B2113" t="str">
            <v>TUBOS E CONEXÕES DE FERRO FUNDIDO</v>
          </cell>
          <cell r="C2113">
            <v>0</v>
          </cell>
          <cell r="D2113">
            <v>0</v>
          </cell>
          <cell r="E2113">
            <v>6794.27</v>
          </cell>
        </row>
        <row r="2114">
          <cell r="B2114" t="str">
            <v>C0319</v>
          </cell>
          <cell r="C2114" t="str">
            <v>ASSENTAMENTO DE TUBOS, PEÇAS E CONEXÕES EM FoFo, JE DN 50mm</v>
          </cell>
          <cell r="D2114" t="str">
            <v>M</v>
          </cell>
          <cell r="E2114">
            <v>3.29</v>
          </cell>
        </row>
        <row r="2115">
          <cell r="B2115" t="str">
            <v>C0322</v>
          </cell>
          <cell r="C2115" t="str">
            <v>ASSENTAMENTO DE TUBOS, PEÇAS E CONEXÕES EM FoFo, JE DN 75mm</v>
          </cell>
          <cell r="D2115" t="str">
            <v>M</v>
          </cell>
          <cell r="E2115">
            <v>4.08</v>
          </cell>
        </row>
        <row r="2116">
          <cell r="B2116" t="str">
            <v>C0308</v>
          </cell>
          <cell r="C2116" t="str">
            <v>ASSENTAMENTO DE TUBOS, PEÇAS E CONEXÕES EM FoFo, JE DN 100mm</v>
          </cell>
          <cell r="D2116" t="str">
            <v>M</v>
          </cell>
          <cell r="E2116">
            <v>6.65</v>
          </cell>
        </row>
        <row r="2117">
          <cell r="B2117" t="str">
            <v>C0311</v>
          </cell>
          <cell r="C2117" t="str">
            <v>ASSENTAMENTO DE TUBOS, PEÇAS E CONEXÕES EM FoFo, JE DN 150mm</v>
          </cell>
          <cell r="D2117" t="str">
            <v>M</v>
          </cell>
          <cell r="E2117">
            <v>8.82</v>
          </cell>
        </row>
        <row r="2118">
          <cell r="B2118" t="str">
            <v>C0312</v>
          </cell>
          <cell r="C2118" t="str">
            <v>ASSENTAMENTO DE TUBOS, PEÇAS E CONEXÕES EM FoFo, JE DN 200mm</v>
          </cell>
          <cell r="D2118" t="str">
            <v>M</v>
          </cell>
          <cell r="E2118">
            <v>10.57</v>
          </cell>
        </row>
        <row r="2119">
          <cell r="B2119" t="str">
            <v>C0313</v>
          </cell>
          <cell r="C2119" t="str">
            <v>ASSENTAMENTO DE TUBOS, PEÇAS E CONEXÕES EM FoFo, JE DN 250mm</v>
          </cell>
          <cell r="D2119" t="str">
            <v>M</v>
          </cell>
          <cell r="E2119">
            <v>12.8</v>
          </cell>
        </row>
        <row r="2120">
          <cell r="B2120" t="str">
            <v>C0314</v>
          </cell>
          <cell r="C2120" t="str">
            <v>ASSENTAMENTO DE TUBOS, PEÇAS E CONEXÕES EM FoFo, JE DN 300mm</v>
          </cell>
          <cell r="D2120" t="str">
            <v>M</v>
          </cell>
          <cell r="E2120">
            <v>16.239999999999998</v>
          </cell>
        </row>
        <row r="2121">
          <cell r="B2121" t="str">
            <v>C0315</v>
          </cell>
          <cell r="C2121" t="str">
            <v>ASSENTAMENTO DE TUBOS, PEÇAS E CONEXÕES EM FoFo, JE DN 350mm</v>
          </cell>
          <cell r="D2121" t="str">
            <v>M</v>
          </cell>
          <cell r="E2121">
            <v>19.329999999999998</v>
          </cell>
        </row>
        <row r="2122">
          <cell r="B2122" t="str">
            <v>C0316</v>
          </cell>
          <cell r="C2122" t="str">
            <v>ASSENTAMENTO DE TUBOS, PEÇAS E CONEXÕES EM FoFo, JE DN 400mm</v>
          </cell>
          <cell r="D2122" t="str">
            <v>M</v>
          </cell>
          <cell r="E2122">
            <v>22.41</v>
          </cell>
        </row>
        <row r="2123">
          <cell r="B2123" t="str">
            <v>C0317</v>
          </cell>
          <cell r="C2123" t="str">
            <v>ASSENTAMENTO DE TUBOS, PEÇAS E CONEXÕES EM FoFo, JE DN 450mm</v>
          </cell>
          <cell r="D2123" t="str">
            <v>M</v>
          </cell>
          <cell r="E2123">
            <v>28.43</v>
          </cell>
        </row>
        <row r="2124">
          <cell r="B2124" t="str">
            <v>C0318</v>
          </cell>
          <cell r="C2124" t="str">
            <v>ASSENTAMENTO DE TUBOS, PEÇAS E CONEXÕES EM FoFo, JE DN 500mm</v>
          </cell>
          <cell r="D2124" t="str">
            <v>M</v>
          </cell>
          <cell r="E2124">
            <v>34.869999999999997</v>
          </cell>
        </row>
        <row r="2125">
          <cell r="B2125" t="str">
            <v>C0320</v>
          </cell>
          <cell r="C2125" t="str">
            <v>ASSENTAMENTO DE TUBOS, PEÇAS E CONEXÕES EM FoFo, JE DN 600mm</v>
          </cell>
          <cell r="D2125" t="str">
            <v>M</v>
          </cell>
          <cell r="E2125">
            <v>42.9</v>
          </cell>
        </row>
        <row r="2126">
          <cell r="B2126" t="str">
            <v>C0321</v>
          </cell>
          <cell r="C2126" t="str">
            <v>ASSENTAMENTO DE TUBOS, PEÇAS E CONEXÕES EM FoFo, JE DN 700mm</v>
          </cell>
          <cell r="D2126" t="str">
            <v>M</v>
          </cell>
          <cell r="E2126">
            <v>52.18</v>
          </cell>
        </row>
        <row r="2127">
          <cell r="B2127" t="str">
            <v>C0323</v>
          </cell>
          <cell r="C2127" t="str">
            <v>ASSENTAMENTO DE TUBOS, PEÇAS E CONEXÕES EM FoFo, JE DN 800mm</v>
          </cell>
          <cell r="D2127" t="str">
            <v>M</v>
          </cell>
          <cell r="E2127">
            <v>54.67</v>
          </cell>
        </row>
        <row r="2128">
          <cell r="B2128" t="str">
            <v>C0324</v>
          </cell>
          <cell r="C2128" t="str">
            <v>ASSENTAMENTO DE TUBOS, PEÇAS E CONEXÕES EM FoFo, JE DN 900mm</v>
          </cell>
          <cell r="D2128" t="str">
            <v>M</v>
          </cell>
          <cell r="E2128">
            <v>69.25</v>
          </cell>
        </row>
        <row r="2129">
          <cell r="B2129" t="str">
            <v>C0307</v>
          </cell>
          <cell r="C2129" t="str">
            <v>ASSENTAMENTO DE TUBOS, PEÇAS E CONEXÕES EM FoFo, JE DN 1000mm</v>
          </cell>
          <cell r="D2129" t="str">
            <v>M</v>
          </cell>
          <cell r="E2129">
            <v>81.239999999999995</v>
          </cell>
        </row>
        <row r="2130">
          <cell r="B2130" t="str">
            <v>C0309</v>
          </cell>
          <cell r="C2130" t="str">
            <v>ASSENTAMENTO DE TUBOS, PEÇAS E CONEXÕES EM FoFo, JE DN 1100mm</v>
          </cell>
          <cell r="D2130" t="str">
            <v>M</v>
          </cell>
          <cell r="E2130">
            <v>92.19</v>
          </cell>
        </row>
        <row r="2131">
          <cell r="B2131" t="str">
            <v>C0310</v>
          </cell>
          <cell r="C2131" t="str">
            <v>ASSENTAMENTO DE TUBOS, PEÇAS E CONEXÕES EM FoFo, JE DN 1200mm</v>
          </cell>
          <cell r="D2131" t="str">
            <v>M</v>
          </cell>
          <cell r="E2131">
            <v>105.66</v>
          </cell>
        </row>
        <row r="2132">
          <cell r="B2132" t="str">
            <v>C0475</v>
          </cell>
          <cell r="C2132" t="str">
            <v>BUCHA DE REDUÇÃO FERRO FUNDIDO D= 75X50mm (3"X2")</v>
          </cell>
          <cell r="D2132" t="str">
            <v>UN</v>
          </cell>
          <cell r="E2132">
            <v>77.36</v>
          </cell>
        </row>
        <row r="2133">
          <cell r="B2133" t="str">
            <v>C0476</v>
          </cell>
          <cell r="C2133" t="str">
            <v>BUCHA DE REDUÇÃO FERRO FUNDIDO D=100X75mm (4"X3")</v>
          </cell>
          <cell r="D2133" t="str">
            <v>UN</v>
          </cell>
          <cell r="E2133">
            <v>97.32</v>
          </cell>
        </row>
        <row r="2134">
          <cell r="B2134" t="str">
            <v>C0477</v>
          </cell>
          <cell r="C2134" t="str">
            <v>BUCHA DE REDUÇÃO FERRO FUNDIDO D=150X100mm (6"X4")</v>
          </cell>
          <cell r="D2134" t="str">
            <v>UN</v>
          </cell>
          <cell r="E2134">
            <v>297.54000000000002</v>
          </cell>
        </row>
        <row r="2135">
          <cell r="B2135" t="str">
            <v>C0655</v>
          </cell>
          <cell r="C2135" t="str">
            <v>CAIXA SIFONADA DE FERRO D= 150mm</v>
          </cell>
          <cell r="D2135" t="str">
            <v>UN</v>
          </cell>
          <cell r="E2135">
            <v>95.59</v>
          </cell>
        </row>
        <row r="2136">
          <cell r="B2136" t="str">
            <v>C1438</v>
          </cell>
          <cell r="C2136" t="str">
            <v>GRELHA HEMISFÉRICA FERRO FUNDIDO D=80mm (3")</v>
          </cell>
          <cell r="D2136" t="str">
            <v>UN</v>
          </cell>
          <cell r="E2136">
            <v>50.03</v>
          </cell>
        </row>
        <row r="2137">
          <cell r="B2137" t="str">
            <v>C1536</v>
          </cell>
          <cell r="C2137" t="str">
            <v>JOELHO FERRO FUNDIDO D= 50mm (2")</v>
          </cell>
          <cell r="D2137" t="str">
            <v>UN</v>
          </cell>
          <cell r="E2137">
            <v>124.4</v>
          </cell>
        </row>
        <row r="2138">
          <cell r="B2138" t="str">
            <v>C1537</v>
          </cell>
          <cell r="C2138" t="str">
            <v>JOELHO FERRO FUNDIDO D= 75mm (3")</v>
          </cell>
          <cell r="D2138" t="str">
            <v>UN</v>
          </cell>
          <cell r="E2138">
            <v>155.32</v>
          </cell>
        </row>
        <row r="2139">
          <cell r="B2139" t="str">
            <v>C1535</v>
          </cell>
          <cell r="C2139" t="str">
            <v>JOELHO FERRO FUNDIDO D= 100mm (4")</v>
          </cell>
          <cell r="D2139" t="str">
            <v>UN</v>
          </cell>
          <cell r="E2139">
            <v>231.64</v>
          </cell>
        </row>
        <row r="2140">
          <cell r="B2140" t="str">
            <v>C1538</v>
          </cell>
          <cell r="C2140" t="str">
            <v>JOELHO FERRO FUNDIDO D=150mm (6")</v>
          </cell>
          <cell r="D2140" t="str">
            <v>UN</v>
          </cell>
          <cell r="E2140">
            <v>417.92</v>
          </cell>
        </row>
        <row r="2141">
          <cell r="B2141" t="str">
            <v>C1534</v>
          </cell>
          <cell r="C2141" t="str">
            <v>JOELHO FERRO FUNDIDO C/VISITA D= 100X50mm (4"X2")</v>
          </cell>
          <cell r="D2141" t="str">
            <v>UN</v>
          </cell>
          <cell r="E2141">
            <v>153.71</v>
          </cell>
        </row>
        <row r="2142">
          <cell r="B2142" t="str">
            <v>C1539</v>
          </cell>
          <cell r="C2142" t="str">
            <v>JOELHO FERRO FUNDIDO JUNTA ELÁSTICA, D= 50mm (2")</v>
          </cell>
          <cell r="D2142" t="str">
            <v>UN</v>
          </cell>
          <cell r="E2142">
            <v>107.17</v>
          </cell>
        </row>
        <row r="2143">
          <cell r="B2143" t="str">
            <v>C1569</v>
          </cell>
          <cell r="C2143" t="str">
            <v>JUNÇÃO DUPLA FERRO FUNDIDO. J.E. D=100X100mm (4"X4")</v>
          </cell>
          <cell r="D2143" t="str">
            <v>UN</v>
          </cell>
          <cell r="E2143">
            <v>521.65</v>
          </cell>
        </row>
        <row r="2144">
          <cell r="B2144" t="str">
            <v>C1679</v>
          </cell>
          <cell r="C2144" t="str">
            <v>LUVA BIPARTIDA FERRO FUNDIDO D= 50mm (2")</v>
          </cell>
          <cell r="D2144" t="str">
            <v>UN</v>
          </cell>
          <cell r="E2144">
            <v>119.24</v>
          </cell>
        </row>
        <row r="2145">
          <cell r="B2145" t="str">
            <v>C1680</v>
          </cell>
          <cell r="C2145" t="str">
            <v>LUVA BIPARTIDA FERRO FUNDIDO D= 75mm (3")</v>
          </cell>
          <cell r="D2145" t="str">
            <v>UN</v>
          </cell>
          <cell r="E2145">
            <v>143.84</v>
          </cell>
        </row>
        <row r="2146">
          <cell r="B2146" t="str">
            <v>C1681</v>
          </cell>
          <cell r="C2146" t="str">
            <v>LUVA BIPARTIDA FERRO FUNDIDO D=150mm (6")</v>
          </cell>
          <cell r="D2146" t="str">
            <v>UN</v>
          </cell>
          <cell r="E2146">
            <v>268.39</v>
          </cell>
        </row>
        <row r="2147">
          <cell r="B2147" t="str">
            <v>C1682</v>
          </cell>
          <cell r="C2147" t="str">
            <v>LUVA BIPARTIDA FERRO FUNDIDO. D=100mm (4")</v>
          </cell>
          <cell r="D2147" t="str">
            <v>UN</v>
          </cell>
          <cell r="E2147">
            <v>167.8</v>
          </cell>
        </row>
        <row r="2148">
          <cell r="B2148" t="str">
            <v>C1683</v>
          </cell>
          <cell r="C2148" t="str">
            <v>LUVA BOLSAXBOLSA FERRO FUNDIDO D= 50mm (2")</v>
          </cell>
          <cell r="D2148" t="str">
            <v>UN</v>
          </cell>
          <cell r="E2148">
            <v>66.11</v>
          </cell>
        </row>
        <row r="2149">
          <cell r="B2149" t="str">
            <v>C1684</v>
          </cell>
          <cell r="C2149" t="str">
            <v>LUVA BOLSAXBOLSA FERRO FUNDIDO D= 75mm (3")</v>
          </cell>
          <cell r="D2149" t="str">
            <v>UN</v>
          </cell>
          <cell r="E2149">
            <v>77.81</v>
          </cell>
        </row>
        <row r="2150">
          <cell r="B2150" t="str">
            <v>C1685</v>
          </cell>
          <cell r="C2150" t="str">
            <v>LUVA BOLSAXBOLSA FERRO FUNDIDO D=100mm (4")</v>
          </cell>
          <cell r="D2150" t="str">
            <v>UN</v>
          </cell>
          <cell r="E2150">
            <v>193.9</v>
          </cell>
        </row>
        <row r="2151">
          <cell r="B2151" t="str">
            <v>C1686</v>
          </cell>
          <cell r="C2151" t="str">
            <v>LUVA BOLSAXBOLSA FERRO FUNDIDO D=150MM (6')</v>
          </cell>
          <cell r="D2151" t="str">
            <v>UN</v>
          </cell>
          <cell r="E2151">
            <v>248.65</v>
          </cell>
        </row>
        <row r="2152">
          <cell r="B2152" t="str">
            <v>C1938</v>
          </cell>
          <cell r="C2152" t="str">
            <v>PLUG FERRO FUNDIDO D= 50mm (2")</v>
          </cell>
          <cell r="D2152" t="str">
            <v>UN</v>
          </cell>
          <cell r="E2152">
            <v>41.41</v>
          </cell>
        </row>
        <row r="2153">
          <cell r="B2153" t="str">
            <v>C1939</v>
          </cell>
          <cell r="C2153" t="str">
            <v>PLUG FERRO FUNDIDO D= 75mm (3")</v>
          </cell>
          <cell r="D2153" t="str">
            <v>UN</v>
          </cell>
          <cell r="E2153">
            <v>51.62</v>
          </cell>
        </row>
        <row r="2154">
          <cell r="B2154" t="str">
            <v>C1940</v>
          </cell>
          <cell r="C2154" t="str">
            <v>PLUG FERRO FUNDIDO D=100mm (4")</v>
          </cell>
          <cell r="D2154" t="str">
            <v>UN</v>
          </cell>
          <cell r="E2154">
            <v>75.849999999999994</v>
          </cell>
        </row>
        <row r="2155">
          <cell r="B2155" t="str">
            <v>C1941</v>
          </cell>
          <cell r="C2155" t="str">
            <v>PLUG FERRO FUNDIDO D=150mm (6")</v>
          </cell>
          <cell r="D2155" t="str">
            <v>UN</v>
          </cell>
          <cell r="E2155">
            <v>99.55</v>
          </cell>
        </row>
        <row r="2156">
          <cell r="B2156" t="str">
            <v>C2415</v>
          </cell>
          <cell r="C2156" t="str">
            <v>TÊ SANITÁRIO FERRO FUNDIDO D= 50X50mm (2"X2")</v>
          </cell>
          <cell r="D2156" t="str">
            <v>UN</v>
          </cell>
          <cell r="E2156">
            <v>173.84</v>
          </cell>
        </row>
        <row r="2157">
          <cell r="B2157" t="str">
            <v>C2416</v>
          </cell>
          <cell r="C2157" t="str">
            <v>TÊ SANITÁRIO FERRO FUNDIDO D= 75X50mm (3"X2")</v>
          </cell>
          <cell r="D2157" t="str">
            <v>UN</v>
          </cell>
          <cell r="E2157">
            <v>208.73</v>
          </cell>
        </row>
        <row r="2158">
          <cell r="B2158" t="str">
            <v>C2422</v>
          </cell>
          <cell r="C2158" t="str">
            <v>TÊ SANITÁRIO FERRO FUNDIDO D=75X75mm (3"X3")</v>
          </cell>
          <cell r="D2158" t="str">
            <v>UN</v>
          </cell>
          <cell r="E2158">
            <v>237.4</v>
          </cell>
        </row>
        <row r="2159">
          <cell r="B2159" t="str">
            <v>C2418</v>
          </cell>
          <cell r="C2159" t="str">
            <v>TÊ SANITÁRIO FERRO FUNDIDO D=100X50mm (4"X2")</v>
          </cell>
          <cell r="D2159" t="str">
            <v>UN</v>
          </cell>
          <cell r="E2159">
            <v>255</v>
          </cell>
        </row>
        <row r="2160">
          <cell r="B2160" t="str">
            <v>C2419</v>
          </cell>
          <cell r="C2160" t="str">
            <v>TÊ SANITÁRIO FERRO FUNDIDO D=100X75mm (4"X3")</v>
          </cell>
          <cell r="D2160" t="str">
            <v>UN</v>
          </cell>
          <cell r="E2160">
            <v>269.39999999999998</v>
          </cell>
        </row>
        <row r="2161">
          <cell r="B2161" t="str">
            <v>C2417</v>
          </cell>
          <cell r="C2161" t="str">
            <v>TÊ SANITÁRIO FERRO FUNDIDO D=100X100mm (4"X4")</v>
          </cell>
          <cell r="D2161" t="str">
            <v>UN</v>
          </cell>
          <cell r="E2161">
            <v>283.86</v>
          </cell>
        </row>
        <row r="2162">
          <cell r="B2162" t="str">
            <v>C2420</v>
          </cell>
          <cell r="C2162" t="str">
            <v>TÊ SANITÁRIO FERRO FUNDIDO D=150X100mm (6"X4")</v>
          </cell>
          <cell r="D2162" t="str">
            <v>UN</v>
          </cell>
          <cell r="E2162">
            <v>387.69</v>
          </cell>
        </row>
        <row r="2163">
          <cell r="B2163" t="str">
            <v>C2421</v>
          </cell>
          <cell r="C2163" t="str">
            <v>TÊ SANITÁRIO FERRO FUNDIDO D=150X150mm (6"X6")</v>
          </cell>
          <cell r="D2163" t="str">
            <v>UN</v>
          </cell>
          <cell r="E2163">
            <v>428.93</v>
          </cell>
        </row>
        <row r="2164">
          <cell r="B2164" t="str">
            <v>TUBOS E CONEXÕES DE AÇO</v>
          </cell>
          <cell r="C2164">
            <v>0</v>
          </cell>
          <cell r="D2164">
            <v>0</v>
          </cell>
          <cell r="E2164">
            <v>14927.79</v>
          </cell>
        </row>
        <row r="2165">
          <cell r="B2165" t="str">
            <v>C0264</v>
          </cell>
          <cell r="C2165" t="str">
            <v>ASSENTAMENTO DE TUBOS E CONEXÕES EM AÇO, J.ELASTICA D=16"</v>
          </cell>
          <cell r="D2165" t="str">
            <v>M</v>
          </cell>
          <cell r="E2165">
            <v>22.21</v>
          </cell>
        </row>
        <row r="2166">
          <cell r="B2166" t="str">
            <v>C0265</v>
          </cell>
          <cell r="C2166" t="str">
            <v>ASSENTAMENTO DE TUBOS E CONEXÕES EM AÇO, J.ELASTICA D=20"</v>
          </cell>
          <cell r="D2166" t="str">
            <v>M</v>
          </cell>
          <cell r="E2166">
            <v>34.090000000000003</v>
          </cell>
        </row>
        <row r="2167">
          <cell r="B2167" t="str">
            <v>C0266</v>
          </cell>
          <cell r="C2167" t="str">
            <v>ASSENTAMENTO DE TUBOS E CONEXÕES EM AÇO, J.ELASTICA D=24"</v>
          </cell>
          <cell r="D2167" t="str">
            <v>M</v>
          </cell>
          <cell r="E2167">
            <v>41.34</v>
          </cell>
        </row>
        <row r="2168">
          <cell r="B2168" t="str">
            <v>C0267</v>
          </cell>
          <cell r="C2168" t="str">
            <v>ASSENTAMENTO DE TUBOS E CONEXÕES EM AÇO, J.ELASTICA D=28"</v>
          </cell>
          <cell r="D2168" t="str">
            <v>M</v>
          </cell>
          <cell r="E2168">
            <v>49.52</v>
          </cell>
        </row>
        <row r="2169">
          <cell r="B2169" t="str">
            <v>C0268</v>
          </cell>
          <cell r="C2169" t="str">
            <v>ASSENTAMENTO DE TUBOS E CONEXÕES EM AÇO, J.ELASTICA D=32"</v>
          </cell>
          <cell r="D2169" t="str">
            <v>M</v>
          </cell>
          <cell r="E2169">
            <v>50.7</v>
          </cell>
        </row>
        <row r="2170">
          <cell r="B2170" t="str">
            <v>C0269</v>
          </cell>
          <cell r="C2170" t="str">
            <v>ASSENTAMENTO DE TUBOS E CONEXÕES EM AÇO, J.ELASTICA D=36"</v>
          </cell>
          <cell r="D2170" t="str">
            <v>M</v>
          </cell>
          <cell r="E2170">
            <v>63.79</v>
          </cell>
        </row>
        <row r="2171">
          <cell r="B2171" t="str">
            <v>C0270</v>
          </cell>
          <cell r="C2171" t="str">
            <v>ASSENTAMENTO DE TUBOS E CONEXÕES EM AÇO, J.ELASTICA D=40"</v>
          </cell>
          <cell r="D2171" t="str">
            <v>M</v>
          </cell>
          <cell r="E2171">
            <v>74.08</v>
          </cell>
        </row>
        <row r="2172">
          <cell r="B2172" t="str">
            <v>C0271</v>
          </cell>
          <cell r="C2172" t="str">
            <v>ASSENTAMENTO DE TUBOS E CONEXÕES EM AÇO, J.ELASTICA D=44"</v>
          </cell>
          <cell r="D2172" t="str">
            <v>M</v>
          </cell>
          <cell r="E2172">
            <v>91.64</v>
          </cell>
        </row>
        <row r="2173">
          <cell r="B2173" t="str">
            <v>C0272</v>
          </cell>
          <cell r="C2173" t="str">
            <v>ASSENTAMENTO DE TUBOS E CONEXÕES EM AÇO, J.ELASTICA D=48"</v>
          </cell>
          <cell r="D2173" t="str">
            <v>M</v>
          </cell>
          <cell r="E2173">
            <v>102.55</v>
          </cell>
        </row>
        <row r="2174">
          <cell r="B2174" t="str">
            <v>C0273</v>
          </cell>
          <cell r="C2174" t="str">
            <v>ASSENTAMENTO DE TUBOS E CONEXÕES EM AÇO, J.ELASTICA D=60"</v>
          </cell>
          <cell r="D2174" t="str">
            <v>M</v>
          </cell>
          <cell r="E2174">
            <v>151.66999999999999</v>
          </cell>
        </row>
        <row r="2175">
          <cell r="B2175" t="str">
            <v>C0274</v>
          </cell>
          <cell r="C2175" t="str">
            <v>ASSENTAMENTO DE TUBOS E CONEXÕES EM AÇO, J.ELASTICA D=72"</v>
          </cell>
          <cell r="D2175" t="str">
            <v>M</v>
          </cell>
          <cell r="E2175">
            <v>192.7</v>
          </cell>
        </row>
        <row r="2176">
          <cell r="B2176" t="str">
            <v>C0248</v>
          </cell>
          <cell r="C2176" t="str">
            <v>ASSENTAMENTO DE TUBOS E CONEXÕES EM AÇO, J. SOLDADA D=16"</v>
          </cell>
          <cell r="D2176" t="str">
            <v>M</v>
          </cell>
          <cell r="E2176">
            <v>62.36</v>
          </cell>
        </row>
        <row r="2177">
          <cell r="B2177" t="str">
            <v>C0249</v>
          </cell>
          <cell r="C2177" t="str">
            <v>ASSENTAMENTO DE TUBOS E CONEXÕES EM AÇO, J. SOLDADA D=20"</v>
          </cell>
          <cell r="D2177" t="str">
            <v>M</v>
          </cell>
          <cell r="E2177">
            <v>77.97</v>
          </cell>
        </row>
        <row r="2178">
          <cell r="B2178" t="str">
            <v>C0250</v>
          </cell>
          <cell r="C2178" t="str">
            <v>ASSENTAMENTO DE TUBOS E CONEXÕES EM AÇO, J. SOLDADA D=24"</v>
          </cell>
          <cell r="D2178" t="str">
            <v>M</v>
          </cell>
          <cell r="E2178">
            <v>91.4</v>
          </cell>
        </row>
        <row r="2179">
          <cell r="B2179" t="str">
            <v>C0251</v>
          </cell>
          <cell r="C2179" t="str">
            <v>ASSENTAMENTO DE TUBOS E CONEXÕES EM AÇO, J. SOLDADA D=28"</v>
          </cell>
          <cell r="D2179" t="str">
            <v>M</v>
          </cell>
          <cell r="E2179">
            <v>109.27</v>
          </cell>
        </row>
        <row r="2180">
          <cell r="B2180" t="str">
            <v>C0252</v>
          </cell>
          <cell r="C2180" t="str">
            <v>ASSENTAMENTO DE TUBOS E CONEXÕES EM AÇO, J. SOLDADA D=30"</v>
          </cell>
          <cell r="D2180" t="str">
            <v>M</v>
          </cell>
          <cell r="E2180">
            <v>115.14</v>
          </cell>
        </row>
        <row r="2181">
          <cell r="B2181" t="str">
            <v>C0253</v>
          </cell>
          <cell r="C2181" t="str">
            <v>ASSENTAMENTO DE TUBOS E CONEXÕES EM AÇO, J. SOLDADA D=32"</v>
          </cell>
          <cell r="D2181" t="str">
            <v>M</v>
          </cell>
          <cell r="E2181">
            <v>123.37</v>
          </cell>
        </row>
        <row r="2182">
          <cell r="B2182" t="str">
            <v>C0254</v>
          </cell>
          <cell r="C2182" t="str">
            <v>ASSENTAMENTO DE TUBOS E CONEXÕES EM AÇO, J. SOLDADA D=36"</v>
          </cell>
          <cell r="D2182" t="str">
            <v>M</v>
          </cell>
          <cell r="E2182">
            <v>138.01</v>
          </cell>
        </row>
        <row r="2183">
          <cell r="B2183" t="str">
            <v>C0255</v>
          </cell>
          <cell r="C2183" t="str">
            <v>ASSENTAMENTO DE TUBOS E CONEXÕES EM AÇO, J. SOLDADA D=40"</v>
          </cell>
          <cell r="D2183" t="str">
            <v>M</v>
          </cell>
          <cell r="E2183">
            <v>158.82</v>
          </cell>
        </row>
        <row r="2184">
          <cell r="B2184" t="str">
            <v>C0256</v>
          </cell>
          <cell r="C2184" t="str">
            <v>ASSENTAMENTO DE TUBOS E CONEXÕES EM AÇO, J. SOLDADA D=42"</v>
          </cell>
          <cell r="D2184" t="str">
            <v>M</v>
          </cell>
          <cell r="E2184">
            <v>214.79</v>
          </cell>
        </row>
        <row r="2185">
          <cell r="B2185" t="str">
            <v>C0257</v>
          </cell>
          <cell r="C2185" t="str">
            <v>ASSENTAMENTO DE TUBOS E CONEXÕES EM AÇO, J. SOLDADA D=44"</v>
          </cell>
          <cell r="D2185" t="str">
            <v>M</v>
          </cell>
          <cell r="E2185">
            <v>223.74</v>
          </cell>
        </row>
        <row r="2186">
          <cell r="B2186" t="str">
            <v>C0258</v>
          </cell>
          <cell r="C2186" t="str">
            <v>ASSENTAMENTO DE TUBOS E CONEXÕES EM AÇO, J. SOLDADA D=48"</v>
          </cell>
          <cell r="D2186" t="str">
            <v>M</v>
          </cell>
          <cell r="E2186">
            <v>244.13</v>
          </cell>
        </row>
        <row r="2187">
          <cell r="B2187" t="str">
            <v>C0259</v>
          </cell>
          <cell r="C2187" t="str">
            <v>ASSENTAMENTO DE TUBOS E CONEXÕES EM AÇO, J. SOLDADA D=54"</v>
          </cell>
          <cell r="D2187" t="str">
            <v>M</v>
          </cell>
          <cell r="E2187">
            <v>309.93</v>
          </cell>
        </row>
        <row r="2188">
          <cell r="B2188" t="str">
            <v>C0260</v>
          </cell>
          <cell r="C2188" t="str">
            <v>ASSENTAMENTO DE TUBOS E CONEXÕES EM AÇO, J. SOLDADA D=56"</v>
          </cell>
          <cell r="D2188" t="str">
            <v>M</v>
          </cell>
          <cell r="E2188">
            <v>335.9</v>
          </cell>
        </row>
        <row r="2189">
          <cell r="B2189" t="str">
            <v>C0261</v>
          </cell>
          <cell r="C2189" t="str">
            <v>ASSENTAMENTO DE TUBOS E CONEXÕES EM AÇO, J. SOLDADA D=60"</v>
          </cell>
          <cell r="D2189" t="str">
            <v>M</v>
          </cell>
          <cell r="E2189">
            <v>359.27</v>
          </cell>
        </row>
        <row r="2190">
          <cell r="B2190" t="str">
            <v>C0262</v>
          </cell>
          <cell r="C2190" t="str">
            <v>ASSENTAMENTO DE TUBOS E CONEXÕES EM AÇO, J. SOLDADA D=64"</v>
          </cell>
          <cell r="D2190" t="str">
            <v>M</v>
          </cell>
          <cell r="E2190">
            <v>390.13</v>
          </cell>
        </row>
        <row r="2191">
          <cell r="B2191" t="str">
            <v>C0234</v>
          </cell>
          <cell r="C2191" t="str">
            <v>ASSENTAMENTO DE TUBOS E CONEXÒES EM AÇO, J. SOLDADA D=72"</v>
          </cell>
          <cell r="D2191" t="str">
            <v>M</v>
          </cell>
          <cell r="E2191">
            <v>446.57</v>
          </cell>
        </row>
        <row r="2192">
          <cell r="B2192" t="str">
            <v>C0263</v>
          </cell>
          <cell r="C2192" t="str">
            <v>ASSENTAMENTO DE TUBOS E CONEXÕES EM AÇO, J. SOLDADA D=84"</v>
          </cell>
          <cell r="D2192" t="str">
            <v>M</v>
          </cell>
          <cell r="E2192">
            <v>549.79</v>
          </cell>
        </row>
        <row r="2193">
          <cell r="B2193" t="str">
            <v>C0247</v>
          </cell>
          <cell r="C2193" t="str">
            <v>ASSENTAMENTO DE TUBOS E CONEXÕES EM AÇO, J. SOLDADA D=100"</v>
          </cell>
          <cell r="D2193" t="str">
            <v>M</v>
          </cell>
          <cell r="E2193">
            <v>640.73</v>
          </cell>
        </row>
        <row r="2194">
          <cell r="B2194" t="str">
            <v>C4373</v>
          </cell>
          <cell r="C2194" t="str">
            <v>BUCHA DE REDUÇÃO DE AÇO GALVANIZADO 1 1/4"x 1"</v>
          </cell>
          <cell r="D2194" t="str">
            <v>UN</v>
          </cell>
          <cell r="E2194">
            <v>13.71</v>
          </cell>
        </row>
        <row r="2195">
          <cell r="B2195" t="str">
            <v>C4374</v>
          </cell>
          <cell r="C2195" t="str">
            <v>BUCHA DE REDUÇÃO DE AÇO GALVANIZADO 1 1/2"x 1"</v>
          </cell>
          <cell r="D2195" t="str">
            <v>UN</v>
          </cell>
          <cell r="E2195">
            <v>17.399999999999999</v>
          </cell>
        </row>
        <row r="2196">
          <cell r="B2196" t="str">
            <v>C4376</v>
          </cell>
          <cell r="C2196" t="str">
            <v>BUCHA DE REDUÇÃO DE AÇO GALVANIZADO 2"x 1/2"</v>
          </cell>
          <cell r="D2196" t="str">
            <v>UN</v>
          </cell>
          <cell r="E2196">
            <v>23.39</v>
          </cell>
        </row>
        <row r="2197">
          <cell r="B2197" t="str">
            <v>C0510</v>
          </cell>
          <cell r="C2197" t="str">
            <v>BUJÃO EM AÇO GALV. D=15mm (1/2")  À  25mm (1")</v>
          </cell>
          <cell r="D2197" t="str">
            <v>UN</v>
          </cell>
          <cell r="E2197">
            <v>4.07</v>
          </cell>
        </row>
        <row r="2198">
          <cell r="B2198" t="str">
            <v>C0511</v>
          </cell>
          <cell r="C2198" t="str">
            <v>BUJÃO EM AÇO GALV. D=32mm (1 1/4")  À 50mm (2")</v>
          </cell>
          <cell r="D2198" t="str">
            <v>UN</v>
          </cell>
          <cell r="E2198">
            <v>10.51</v>
          </cell>
        </row>
        <row r="2199">
          <cell r="B2199" t="str">
            <v>C0512</v>
          </cell>
          <cell r="C2199" t="str">
            <v>BUJÃO EM AÇO GALV. D=65mm (2 1/2")  À  80mm (3")</v>
          </cell>
          <cell r="D2199" t="str">
            <v>UN</v>
          </cell>
          <cell r="E2199">
            <v>23.76</v>
          </cell>
        </row>
        <row r="2200">
          <cell r="B2200" t="str">
            <v>C0509</v>
          </cell>
          <cell r="C2200" t="str">
            <v>BUJÃO EM AÇO GALV. D=100mm (4')</v>
          </cell>
          <cell r="D2200" t="str">
            <v>UN</v>
          </cell>
          <cell r="E2200">
            <v>49.93</v>
          </cell>
        </row>
        <row r="2201">
          <cell r="B2201" t="str">
            <v>C0513</v>
          </cell>
          <cell r="C2201" t="str">
            <v>BUJÃO OU TAMPÃO AÇO GALV. D=65mm (2 1/2')  À  80mm (3")</v>
          </cell>
          <cell r="D2201" t="str">
            <v>UN</v>
          </cell>
          <cell r="E2201">
            <v>23.76</v>
          </cell>
        </row>
        <row r="2202">
          <cell r="B2202" t="str">
            <v>C3700</v>
          </cell>
          <cell r="C2202" t="str">
            <v>COTOVELO 90 AÇO ASTM A-120 ROSCÁVEL DE 20mm (3/4")</v>
          </cell>
          <cell r="D2202" t="str">
            <v>UN</v>
          </cell>
          <cell r="E2202">
            <v>37.770000000000003</v>
          </cell>
        </row>
        <row r="2203">
          <cell r="B2203" t="str">
            <v>C3701</v>
          </cell>
          <cell r="C2203" t="str">
            <v>COTOVELO 90 AÇO ASTM A-120 ROSCÁVEL DE 25mm (1")</v>
          </cell>
          <cell r="D2203" t="str">
            <v>UN</v>
          </cell>
          <cell r="E2203">
            <v>59.47</v>
          </cell>
        </row>
        <row r="2204">
          <cell r="B2204" t="str">
            <v>C3702</v>
          </cell>
          <cell r="C2204" t="str">
            <v>COTOVELO 90 AÇO ASTM A-120 ROSCÁVEL DE 32mm (1 1/4")</v>
          </cell>
          <cell r="D2204" t="str">
            <v>UN</v>
          </cell>
          <cell r="E2204">
            <v>80.959999999999994</v>
          </cell>
        </row>
        <row r="2205">
          <cell r="B2205" t="str">
            <v>C3703</v>
          </cell>
          <cell r="C2205" t="str">
            <v>COTOVELO 90 AÇO ASTM A-120 ROSCÁVEL DE 40mm (1 1/2")</v>
          </cell>
          <cell r="D2205" t="str">
            <v>UN</v>
          </cell>
          <cell r="E2205">
            <v>85.66</v>
          </cell>
        </row>
        <row r="2206">
          <cell r="B2206" t="str">
            <v>C3704</v>
          </cell>
          <cell r="C2206" t="str">
            <v>COTOVELO 90 AÇO ASTM A-120 ROSCÁVEL DE 50mm (2")</v>
          </cell>
          <cell r="D2206" t="str">
            <v>UN</v>
          </cell>
          <cell r="E2206">
            <v>90.36</v>
          </cell>
        </row>
        <row r="2207">
          <cell r="B2207" t="str">
            <v>C3705</v>
          </cell>
          <cell r="C2207" t="str">
            <v>COTOVELO 90 AÇO ASTM A-120 ROSCÁVEL DE 80mm (3")</v>
          </cell>
          <cell r="D2207" t="str">
            <v>UN</v>
          </cell>
          <cell r="E2207">
            <v>96.25</v>
          </cell>
        </row>
        <row r="2208">
          <cell r="B2208" t="str">
            <v>C3706</v>
          </cell>
          <cell r="C2208" t="str">
            <v>COTOVELO 90 AÇO ASTM A-120 ROSCÁVEL DE 100mm (4")</v>
          </cell>
          <cell r="D2208" t="str">
            <v>UN</v>
          </cell>
          <cell r="E2208">
            <v>102.04</v>
          </cell>
        </row>
        <row r="2209">
          <cell r="B2209" t="str">
            <v>C0940</v>
          </cell>
          <cell r="C2209" t="str">
            <v>COTOVELO AÇO GALV. D= 15mm (1/2")</v>
          </cell>
          <cell r="D2209" t="str">
            <v>UN</v>
          </cell>
          <cell r="E2209">
            <v>12.57</v>
          </cell>
        </row>
        <row r="2210">
          <cell r="B2210" t="str">
            <v>C0941</v>
          </cell>
          <cell r="C2210" t="str">
            <v>COTOVELO AÇO GALV. D= 20mm (3/4")</v>
          </cell>
          <cell r="D2210" t="str">
            <v>UN</v>
          </cell>
          <cell r="E2210">
            <v>14.44</v>
          </cell>
        </row>
        <row r="2211">
          <cell r="B2211" t="str">
            <v>C0942</v>
          </cell>
          <cell r="C2211" t="str">
            <v>COTOVELO AÇO GALV. D= 25mm (1")</v>
          </cell>
          <cell r="D2211" t="str">
            <v>UN</v>
          </cell>
          <cell r="E2211">
            <v>16.850000000000001</v>
          </cell>
        </row>
        <row r="2212">
          <cell r="B2212" t="str">
            <v>C0943</v>
          </cell>
          <cell r="C2212" t="str">
            <v>COTOVELO AÇO GALV. D= 32mm (1 1/4")</v>
          </cell>
          <cell r="D2212" t="str">
            <v>UN</v>
          </cell>
          <cell r="E2212">
            <v>28.89</v>
          </cell>
        </row>
        <row r="2213">
          <cell r="B2213" t="str">
            <v>C0944</v>
          </cell>
          <cell r="C2213" t="str">
            <v>COTOVELO AÇO GALV. D= 40mm (1 1/2")</v>
          </cell>
          <cell r="D2213" t="str">
            <v>UN</v>
          </cell>
          <cell r="E2213">
            <v>32.99</v>
          </cell>
        </row>
        <row r="2214">
          <cell r="B2214" t="str">
            <v>C0945</v>
          </cell>
          <cell r="C2214" t="str">
            <v>COTOVELO AÇO GALV. D= 50mm (2")</v>
          </cell>
          <cell r="D2214" t="str">
            <v>UN</v>
          </cell>
          <cell r="E2214">
            <v>43.53</v>
          </cell>
        </row>
        <row r="2215">
          <cell r="B2215" t="str">
            <v>C0946</v>
          </cell>
          <cell r="C2215" t="str">
            <v>COTOVELO AÇO GALV. D= 65mm (2 1/2")</v>
          </cell>
          <cell r="D2215" t="str">
            <v>UN</v>
          </cell>
          <cell r="E2215">
            <v>55.15</v>
          </cell>
        </row>
        <row r="2216">
          <cell r="B2216" t="str">
            <v>C0947</v>
          </cell>
          <cell r="C2216" t="str">
            <v>COTOVELO AÇO GALV. D= 80mm (3")</v>
          </cell>
          <cell r="D2216" t="str">
            <v>UN</v>
          </cell>
          <cell r="E2216">
            <v>71.650000000000006</v>
          </cell>
        </row>
        <row r="2217">
          <cell r="B2217" t="str">
            <v>C0948</v>
          </cell>
          <cell r="C2217" t="str">
            <v>COTOVELO AÇO GALV. D=100mm (4")</v>
          </cell>
          <cell r="D2217" t="str">
            <v>UN</v>
          </cell>
          <cell r="E2217">
            <v>108.66</v>
          </cell>
        </row>
        <row r="2218">
          <cell r="B2218" t="str">
            <v>C0949</v>
          </cell>
          <cell r="C2218" t="str">
            <v>COTOVELO AÇO GALV. D=125mm (5")</v>
          </cell>
          <cell r="D2218" t="str">
            <v>UN</v>
          </cell>
          <cell r="E2218">
            <v>278.33</v>
          </cell>
        </row>
        <row r="2219">
          <cell r="B2219" t="str">
            <v>C0950</v>
          </cell>
          <cell r="C2219" t="str">
            <v>COTOVELO AÇO GALV. D=150mm (6")</v>
          </cell>
          <cell r="D2219" t="str">
            <v>UN</v>
          </cell>
          <cell r="E2219">
            <v>291.95</v>
          </cell>
        </row>
        <row r="2220">
          <cell r="B2220" t="str">
            <v>C0960</v>
          </cell>
          <cell r="C2220" t="str">
            <v>COTOVELO REDUÇÃO AÇO GALV. D= 20X15mm (3/4X1/2'')  A  25X20mm (1"x3/4")</v>
          </cell>
          <cell r="D2220" t="str">
            <v>UN</v>
          </cell>
          <cell r="E2220">
            <v>14.17</v>
          </cell>
        </row>
        <row r="2221">
          <cell r="B2221" t="str">
            <v>C0962</v>
          </cell>
          <cell r="C2221" t="str">
            <v>COTOVELO REDUÇÃO AÇO GALV. D=32X20mm (1 1/4"X3/4'')  A  50X40mm ( 2"x1 1/2")</v>
          </cell>
          <cell r="D2221" t="str">
            <v>UN</v>
          </cell>
          <cell r="E2221">
            <v>29.06</v>
          </cell>
        </row>
        <row r="2222">
          <cell r="B2222" t="str">
            <v>C0961</v>
          </cell>
          <cell r="C2222" t="str">
            <v>COTOVELO REDUÇÃO AÇO GALV. D= 65X50mm (2 1/2"X2'')</v>
          </cell>
          <cell r="D2222" t="str">
            <v>UN</v>
          </cell>
          <cell r="E2222">
            <v>62.6</v>
          </cell>
        </row>
        <row r="2223">
          <cell r="B2223" t="str">
            <v>C0965</v>
          </cell>
          <cell r="C2223" t="str">
            <v>CRUZETA EM AÇO GALV. D=15mm (1/2")</v>
          </cell>
          <cell r="D2223" t="str">
            <v>UN</v>
          </cell>
          <cell r="E2223">
            <v>24.1</v>
          </cell>
        </row>
        <row r="2224">
          <cell r="B2224" t="str">
            <v>C0964</v>
          </cell>
          <cell r="C2224" t="str">
            <v>CRUZETA EM AÇO GALV. D=15mm  À 25mm</v>
          </cell>
          <cell r="D2224" t="str">
            <v>UN</v>
          </cell>
          <cell r="E2224">
            <v>34.39</v>
          </cell>
        </row>
        <row r="2225">
          <cell r="B2225" t="str">
            <v>C0967</v>
          </cell>
          <cell r="C2225" t="str">
            <v>CRUZETA EM AÇO GALV. D=32mm (1 1/4")</v>
          </cell>
          <cell r="D2225" t="str">
            <v>UN</v>
          </cell>
          <cell r="E2225">
            <v>50.13</v>
          </cell>
        </row>
        <row r="2226">
          <cell r="B2226" t="str">
            <v>C0966</v>
          </cell>
          <cell r="C2226" t="str">
            <v>CRUZETA EM AÇO GALV. D=32mm  À 50mm</v>
          </cell>
          <cell r="D2226" t="str">
            <v>UN</v>
          </cell>
          <cell r="E2226">
            <v>50.13</v>
          </cell>
        </row>
        <row r="2227">
          <cell r="B2227" t="str">
            <v>C0969</v>
          </cell>
          <cell r="C2227" t="str">
            <v>CRUZETA EM AÇO GALV. D=65mm (2 1/2")</v>
          </cell>
          <cell r="D2227" t="str">
            <v>UN</v>
          </cell>
          <cell r="E2227">
            <v>90.88</v>
          </cell>
        </row>
        <row r="2228">
          <cell r="B2228" t="str">
            <v>C0968</v>
          </cell>
          <cell r="C2228" t="str">
            <v>CRUZETA EM AÇO GALV. D=65mm  À 80mm</v>
          </cell>
          <cell r="D2228" t="str">
            <v>UN</v>
          </cell>
          <cell r="E2228">
            <v>90.88</v>
          </cell>
        </row>
        <row r="2229">
          <cell r="B2229" t="str">
            <v>C4375</v>
          </cell>
          <cell r="C2229" t="str">
            <v>BUCHA DE REDUÇÃO DE AÇO GALVANIZADO 1 1/2"x 1" 1/4"</v>
          </cell>
          <cell r="D2229" t="str">
            <v>UN</v>
          </cell>
          <cell r="E2229">
            <v>18.239999999999998</v>
          </cell>
        </row>
        <row r="2230">
          <cell r="B2230" t="str">
            <v>C1016</v>
          </cell>
          <cell r="C2230" t="str">
            <v>CURVA EM AÇO GALV. D= 15 A 25mm  (1/2")  A  (1")</v>
          </cell>
          <cell r="D2230" t="str">
            <v>UN</v>
          </cell>
          <cell r="E2230">
            <v>17.32</v>
          </cell>
        </row>
        <row r="2231">
          <cell r="B2231" t="str">
            <v>C1017</v>
          </cell>
          <cell r="C2231" t="str">
            <v>CURVA EM AÇO GALV. D= 65 A 80mm  (2 1/2")  A  (3")</v>
          </cell>
          <cell r="D2231" t="str">
            <v>UN</v>
          </cell>
          <cell r="E2231">
            <v>100.25</v>
          </cell>
        </row>
        <row r="2232">
          <cell r="B2232" t="str">
            <v>C1018</v>
          </cell>
          <cell r="C2232" t="str">
            <v>CURVA EM AÇO GALV. D=100 A 150mm  (4")  A  (6")</v>
          </cell>
          <cell r="D2232" t="str">
            <v>UN</v>
          </cell>
          <cell r="E2232">
            <v>236.14</v>
          </cell>
        </row>
        <row r="2233">
          <cell r="B2233" t="str">
            <v>C1394</v>
          </cell>
          <cell r="C2233" t="str">
            <v>FLANGE SEXTAVADA EM AÇO GALV. D=15mm (1/2")</v>
          </cell>
          <cell r="D2233" t="str">
            <v>UN</v>
          </cell>
          <cell r="E2233">
            <v>13.09</v>
          </cell>
        </row>
        <row r="2234">
          <cell r="B2234" t="str">
            <v>C1395</v>
          </cell>
          <cell r="C2234" t="str">
            <v>FLANGE SEXTAVADA EM AÇO GALV. D=15mm (1/2")  À  25mm (3/4")</v>
          </cell>
          <cell r="D2234" t="str">
            <v>UN</v>
          </cell>
          <cell r="E2234">
            <v>12.82</v>
          </cell>
        </row>
        <row r="2235">
          <cell r="B2235" t="str">
            <v>C1396</v>
          </cell>
          <cell r="C2235" t="str">
            <v>FLANGE SEXTAVADA EM AÇO GALV. D=32mm (1 1/4")</v>
          </cell>
          <cell r="D2235" t="str">
            <v>UN</v>
          </cell>
          <cell r="E2235">
            <v>21.18</v>
          </cell>
        </row>
        <row r="2236">
          <cell r="B2236" t="str">
            <v>C1392</v>
          </cell>
          <cell r="C2236" t="str">
            <v>FLANGE SEXTAVADA EM AÇO GALV. D=32mm (1")  À  50mm (2")</v>
          </cell>
          <cell r="D2236" t="str">
            <v>UN</v>
          </cell>
          <cell r="E2236">
            <v>20.71</v>
          </cell>
        </row>
        <row r="2237">
          <cell r="B2237" t="str">
            <v>C1397</v>
          </cell>
          <cell r="C2237" t="str">
            <v>FLANGE SEXTAVADA EM AÇO GALV. D=65mm (2 1/2")</v>
          </cell>
          <cell r="D2237" t="str">
            <v>UN</v>
          </cell>
          <cell r="E2237">
            <v>41.27</v>
          </cell>
        </row>
        <row r="2238">
          <cell r="B2238" t="str">
            <v>C1398</v>
          </cell>
          <cell r="C2238" t="str">
            <v>FLANGE SEXTAVADA EM AÇO GALV. D=65mm(2 1/2")  À  80mm (3")</v>
          </cell>
          <cell r="D2238" t="str">
            <v>UN</v>
          </cell>
          <cell r="E2238">
            <v>40.74</v>
          </cell>
        </row>
        <row r="2239">
          <cell r="B2239" t="str">
            <v>C1393</v>
          </cell>
          <cell r="C2239" t="str">
            <v>FLANGE SEXTAVADA EM AÇO GALV. D=100mm (4")</v>
          </cell>
          <cell r="D2239" t="str">
            <v>UN</v>
          </cell>
          <cell r="E2239">
            <v>74</v>
          </cell>
        </row>
        <row r="2240">
          <cell r="B2240" t="str">
            <v>C3845</v>
          </cell>
          <cell r="C2240" t="str">
            <v>FORNECIMENTO, MONTAGEM, INSPEÇÃO E ASSENTAMENTO DE TUBOS E CONEXÕES EM AÇO, J. SOLDADA D=4", API 5 LX SOLDA, NORMA API 104</v>
          </cell>
          <cell r="D2240" t="str">
            <v>M</v>
          </cell>
          <cell r="E2240">
            <v>138.69</v>
          </cell>
        </row>
        <row r="2241">
          <cell r="B2241">
            <v>0</v>
          </cell>
          <cell r="C2241">
            <v>0</v>
          </cell>
          <cell r="D2241">
            <v>0</v>
          </cell>
          <cell r="E2241">
            <v>0</v>
          </cell>
        </row>
        <row r="2242">
          <cell r="B2242" t="str">
            <v>C3844</v>
          </cell>
          <cell r="C2242" t="str">
            <v>FORNECIMENTO, MONTAGEM, INSPEÇÃO E ASSENTAMENTO DE TUBOS E CONEXÕES EM AÇO, J. SOLDADA D=6", API 5 LX SOLDA, NORMA API 104</v>
          </cell>
          <cell r="D2242" t="str">
            <v>M</v>
          </cell>
          <cell r="E2242">
            <v>225.21</v>
          </cell>
        </row>
        <row r="2243">
          <cell r="B2243">
            <v>0</v>
          </cell>
          <cell r="C2243">
            <v>0</v>
          </cell>
          <cell r="D2243">
            <v>0</v>
          </cell>
          <cell r="E2243">
            <v>0</v>
          </cell>
        </row>
        <row r="2244">
          <cell r="B2244" t="str">
            <v>C3719</v>
          </cell>
          <cell r="C2244" t="str">
            <v>JUNTA DE BORRACHA ROSQUEADA DE 3/4"</v>
          </cell>
          <cell r="D2244" t="str">
            <v>UN</v>
          </cell>
          <cell r="E2244">
            <v>160.18</v>
          </cell>
        </row>
        <row r="2245">
          <cell r="B2245" t="str">
            <v>C3720</v>
          </cell>
          <cell r="C2245" t="str">
            <v>JUNTA DE BORRACHA ROSQUEADA DE 1"</v>
          </cell>
          <cell r="D2245" t="str">
            <v>UN</v>
          </cell>
          <cell r="E2245">
            <v>185.48</v>
          </cell>
        </row>
        <row r="2246">
          <cell r="B2246" t="str">
            <v>C1691</v>
          </cell>
          <cell r="C2246" t="str">
            <v>LUVA DE REDUÇÃO AÇO GALV. D= 20X15mm  À 25X20mm</v>
          </cell>
          <cell r="D2246" t="str">
            <v>UN</v>
          </cell>
          <cell r="E2246">
            <v>9.99</v>
          </cell>
        </row>
        <row r="2247">
          <cell r="B2247" t="str">
            <v>C1692</v>
          </cell>
          <cell r="C2247" t="str">
            <v>LUVA DE REDUÇÃO AÇO GALV. D= 32X15mm  À 50X40mm</v>
          </cell>
          <cell r="D2247" t="str">
            <v>UN</v>
          </cell>
          <cell r="E2247">
            <v>16.41</v>
          </cell>
        </row>
        <row r="2248">
          <cell r="B2248" t="str">
            <v>C1690</v>
          </cell>
          <cell r="C2248" t="str">
            <v>LUVA DE REDUÇÃO AÇO GALV. D=80X65mm (3"X2 1/2")</v>
          </cell>
          <cell r="D2248" t="str">
            <v>UN</v>
          </cell>
          <cell r="E2248">
            <v>54.27</v>
          </cell>
        </row>
        <row r="2249">
          <cell r="B2249" t="str">
            <v>C1688</v>
          </cell>
          <cell r="C2249" t="str">
            <v>LUVA DE REDUÇÃO AÇO GALV. D=100X50mm (4"X2")</v>
          </cell>
          <cell r="D2249" t="str">
            <v>UN</v>
          </cell>
          <cell r="E2249">
            <v>74.97</v>
          </cell>
        </row>
        <row r="2250">
          <cell r="B2250" t="str">
            <v>C1693</v>
          </cell>
          <cell r="C2250" t="str">
            <v>LUVA DE REDUÇÃO AÇO GALV. D=100X50mm À 100X80mm</v>
          </cell>
          <cell r="D2250" t="str">
            <v>UN</v>
          </cell>
          <cell r="E2250">
            <v>74.97</v>
          </cell>
        </row>
        <row r="2251">
          <cell r="B2251" t="str">
            <v>C1689</v>
          </cell>
          <cell r="C2251" t="str">
            <v>LUVA DE REDUÇÃO AÇO GALV. D=100X65mm (4"X2 1/2")</v>
          </cell>
          <cell r="D2251" t="str">
            <v>UN</v>
          </cell>
          <cell r="E2251">
            <v>74.97</v>
          </cell>
        </row>
        <row r="2252">
          <cell r="B2252" t="str">
            <v>C1687</v>
          </cell>
          <cell r="C2252" t="str">
            <v>LUVA DE REDUÇÃO AÇO GALV. D=100X80mm (4"X3")</v>
          </cell>
          <cell r="D2252" t="str">
            <v>UN</v>
          </cell>
          <cell r="E2252">
            <v>91.86</v>
          </cell>
        </row>
        <row r="2253">
          <cell r="B2253" t="str">
            <v>C3712</v>
          </cell>
          <cell r="C2253" t="str">
            <v>LUVA DE UNIÃO AÇO ASTM  A-120 DE 20mm (3/4")</v>
          </cell>
          <cell r="D2253" t="str">
            <v>UN</v>
          </cell>
          <cell r="E2253">
            <v>58.29</v>
          </cell>
        </row>
        <row r="2254">
          <cell r="B2254" t="str">
            <v>C3713</v>
          </cell>
          <cell r="C2254" t="str">
            <v>LUVA DE UNIÃO AÇO ASTM  A-120 DE 25mm (1")</v>
          </cell>
          <cell r="D2254" t="str">
            <v>UN</v>
          </cell>
          <cell r="E2254">
            <v>72.09</v>
          </cell>
        </row>
        <row r="2255">
          <cell r="B2255" t="str">
            <v>C4402</v>
          </cell>
          <cell r="C2255" t="str">
            <v>LUVA DE UNIÃO AÇO ASTM A-120 DE 40mm (1 1/2")</v>
          </cell>
          <cell r="D2255" t="str">
            <v>UN</v>
          </cell>
          <cell r="E2255">
            <v>94.89</v>
          </cell>
        </row>
        <row r="2256">
          <cell r="B2256" t="str">
            <v>C1694</v>
          </cell>
          <cell r="C2256" t="str">
            <v>LUVA DE UNIÃO AÇO GALVANIZADO DE (2 1/2")</v>
          </cell>
          <cell r="D2256" t="str">
            <v>UN</v>
          </cell>
          <cell r="E2256">
            <v>79.25</v>
          </cell>
        </row>
        <row r="2257">
          <cell r="B2257" t="str">
            <v>C1695</v>
          </cell>
          <cell r="C2257" t="str">
            <v>LUVA DE UNIÃO AÇO GALVANIZADO DE (3")</v>
          </cell>
          <cell r="D2257" t="str">
            <v>UN</v>
          </cell>
          <cell r="E2257">
            <v>108.85</v>
          </cell>
        </row>
        <row r="2258">
          <cell r="B2258" t="str">
            <v>C1696</v>
          </cell>
          <cell r="C2258" t="str">
            <v>LUVA DE UNIÃO AÇO GALVANIZADO DE (4")</v>
          </cell>
          <cell r="D2258" t="str">
            <v>UN</v>
          </cell>
          <cell r="E2258">
            <v>151.94</v>
          </cell>
        </row>
        <row r="2259">
          <cell r="B2259" t="str">
            <v>C1705</v>
          </cell>
          <cell r="C2259" t="str">
            <v>LUVA AÇO GALV. D=15mm (1/2")  À  25mm (1")</v>
          </cell>
          <cell r="D2259" t="str">
            <v>UN</v>
          </cell>
          <cell r="E2259">
            <v>24.79</v>
          </cell>
        </row>
        <row r="2260">
          <cell r="B2260" t="str">
            <v>C1706</v>
          </cell>
          <cell r="C2260" t="str">
            <v>LUVA AÇO GALV. D=32mm (1 1/4")  À  50mm (2")</v>
          </cell>
          <cell r="D2260" t="str">
            <v>UN</v>
          </cell>
          <cell r="E2260">
            <v>15.38</v>
          </cell>
        </row>
        <row r="2261">
          <cell r="B2261" t="str">
            <v>C1707</v>
          </cell>
          <cell r="C2261" t="str">
            <v>LUVA AÇO GALV. D=65mm (2 1/2")  À  80mm (3")</v>
          </cell>
          <cell r="D2261" t="str">
            <v>UN</v>
          </cell>
          <cell r="E2261">
            <v>34.64</v>
          </cell>
        </row>
        <row r="2262">
          <cell r="B2262" t="str">
            <v>C1704</v>
          </cell>
          <cell r="C2262" t="str">
            <v>LUVA AÇO GALV. D=100mm (4") À 50mm (6")</v>
          </cell>
          <cell r="D2262" t="str">
            <v>UN</v>
          </cell>
          <cell r="E2262">
            <v>90.73</v>
          </cell>
        </row>
        <row r="2263">
          <cell r="B2263" t="str">
            <v>C1822</v>
          </cell>
          <cell r="C2263" t="str">
            <v>NIPLE DUPLO DE REDUÇÃO AÇO GALV. D=20X15mm (3/4"X1/2")</v>
          </cell>
          <cell r="D2263" t="str">
            <v>UN</v>
          </cell>
          <cell r="E2263">
            <v>8.69</v>
          </cell>
        </row>
        <row r="2264">
          <cell r="B2264" t="str">
            <v>C1826</v>
          </cell>
          <cell r="C2264" t="str">
            <v>NIPLE DUPLO DE REDUÇÃO AÇO GALV. D=20X15mm (3/4"X1/2")  À  25X20mm (1"X3/4")</v>
          </cell>
          <cell r="D2264" t="str">
            <v>UN</v>
          </cell>
          <cell r="E2264">
            <v>8.69</v>
          </cell>
        </row>
        <row r="2265">
          <cell r="B2265" t="str">
            <v>C1823</v>
          </cell>
          <cell r="C2265" t="str">
            <v>NIPLE DUPLO DE REDUÇÃO AÇO GALV. D=32X15mm (1 1/4"X1/2")</v>
          </cell>
          <cell r="D2265" t="str">
            <v>UN</v>
          </cell>
          <cell r="E2265">
            <v>16.53</v>
          </cell>
        </row>
        <row r="2266">
          <cell r="B2266" t="str">
            <v>C1824</v>
          </cell>
          <cell r="C2266" t="str">
            <v>NIPLE DUPLO REDUÇÃO AÇO GALV. D=32X15mm (1 1/4"X1/2")  À  50X40mm (2"X1 1/2")</v>
          </cell>
          <cell r="D2266" t="str">
            <v>UN</v>
          </cell>
          <cell r="E2266">
            <v>16.53</v>
          </cell>
        </row>
        <row r="2267">
          <cell r="B2267" t="str">
            <v>C1825</v>
          </cell>
          <cell r="C2267" t="str">
            <v>NIPLE DUPLO DE REDUÇÃO AÇO GALV. D=65X32mm(2 1/2"X1 1/4")  À  80X65mm(3"X2 1/2")</v>
          </cell>
          <cell r="D2267" t="str">
            <v>UN</v>
          </cell>
          <cell r="E2267">
            <v>34.78</v>
          </cell>
        </row>
        <row r="2268">
          <cell r="B2268">
            <v>0</v>
          </cell>
          <cell r="C2268">
            <v>0</v>
          </cell>
          <cell r="D2268">
            <v>0</v>
          </cell>
          <cell r="E2268">
            <v>0</v>
          </cell>
        </row>
        <row r="2269">
          <cell r="B2269" t="str">
            <v>C1815</v>
          </cell>
          <cell r="C2269" t="str">
            <v>NIPLE DUPLO DE REDUÇÃO AÇO GALV. D=80X50mm (3"X2")  À  80X65mm (3"X2 1/2")</v>
          </cell>
          <cell r="D2269" t="str">
            <v>UN</v>
          </cell>
          <cell r="E2269">
            <v>45.53</v>
          </cell>
        </row>
        <row r="2270">
          <cell r="B2270" t="str">
            <v>C1817</v>
          </cell>
          <cell r="C2270" t="str">
            <v>NIPLE DUPLO AÇO GALV. D=15mm (1/2")  À 25mm (1")</v>
          </cell>
          <cell r="D2270" t="str">
            <v>UN</v>
          </cell>
          <cell r="E2270">
            <v>7.29</v>
          </cell>
        </row>
        <row r="2271">
          <cell r="B2271" t="str">
            <v>C1818</v>
          </cell>
          <cell r="C2271" t="str">
            <v>NIPLE DUPLO AÇO GALV. D=32mm  (1 1/4")  À 50mm (2")</v>
          </cell>
          <cell r="D2271" t="str">
            <v>UN</v>
          </cell>
          <cell r="E2271">
            <v>16.38</v>
          </cell>
        </row>
        <row r="2272">
          <cell r="B2272" t="str">
            <v>C1821</v>
          </cell>
          <cell r="C2272" t="str">
            <v>NIPLE DUPLO AÇO GALV. D=65mm (2 1/2")</v>
          </cell>
          <cell r="D2272" t="str">
            <v>UN</v>
          </cell>
          <cell r="E2272">
            <v>35.17</v>
          </cell>
        </row>
        <row r="2273">
          <cell r="B2273" t="str">
            <v>C1819</v>
          </cell>
          <cell r="C2273" t="str">
            <v>NIPLE DUPLO AÇO GALV. D=65mm (2 1/2")  À 80mm (3")</v>
          </cell>
          <cell r="D2273" t="str">
            <v>UN</v>
          </cell>
          <cell r="E2273">
            <v>35.17</v>
          </cell>
        </row>
        <row r="2274">
          <cell r="B2274" t="str">
            <v>C1816</v>
          </cell>
          <cell r="C2274" t="str">
            <v>NIPLE DUPLO AÇO GALV. D=100mm (4")</v>
          </cell>
          <cell r="D2274" t="str">
            <v>UN</v>
          </cell>
          <cell r="E2274">
            <v>69.27</v>
          </cell>
        </row>
        <row r="2275">
          <cell r="B2275" t="str">
            <v>C3711</v>
          </cell>
          <cell r="C2275" t="str">
            <v>REDUÇÃO AÇO ASTM  A-120  ROSCÁVEL DE (1"x 1 1/2")  À (1"x 3/4")</v>
          </cell>
          <cell r="D2275" t="str">
            <v>UN</v>
          </cell>
          <cell r="E2275">
            <v>28.8</v>
          </cell>
        </row>
        <row r="2276">
          <cell r="B2276" t="str">
            <v>C3710</v>
          </cell>
          <cell r="C2276" t="str">
            <v>REDUÇÃO AÇO ASTM  A-120  ROSCÁVEL DE (2"x 1 1/2")  À (2"x 3/4")</v>
          </cell>
          <cell r="D2276" t="str">
            <v>UN</v>
          </cell>
          <cell r="E2276">
            <v>28.8</v>
          </cell>
        </row>
        <row r="2277">
          <cell r="B2277" t="str">
            <v>C3709</v>
          </cell>
          <cell r="C2277" t="str">
            <v>REDUÇÃO AÇO ASTM  A-120  ROSCÁVEL DE (3"x 2 1/2")  À (3"x 3/4")</v>
          </cell>
          <cell r="D2277" t="str">
            <v>UN</v>
          </cell>
          <cell r="E2277">
            <v>28.84</v>
          </cell>
        </row>
        <row r="2278">
          <cell r="B2278" t="str">
            <v>C3708</v>
          </cell>
          <cell r="C2278" t="str">
            <v>REDUÇÃO AÇO ASTM  A-120  ROSCÁVEL DE (4"x 2")</v>
          </cell>
          <cell r="D2278" t="str">
            <v>UN</v>
          </cell>
          <cell r="E2278">
            <v>41.34</v>
          </cell>
        </row>
        <row r="2279">
          <cell r="B2279" t="str">
            <v>C3707</v>
          </cell>
          <cell r="C2279" t="str">
            <v>REDUÇÃO AÇO ASTM  A-120  ROSCÁVEL DE (4"x 3")</v>
          </cell>
          <cell r="D2279" t="str">
            <v>UN</v>
          </cell>
          <cell r="E2279">
            <v>37.799999999999997</v>
          </cell>
        </row>
        <row r="2280">
          <cell r="B2280" t="str">
            <v>C2307</v>
          </cell>
          <cell r="C2280" t="str">
            <v>TAMPÃO EM AÇO GALV. D=15mm (1/2")  À 25mm(1")</v>
          </cell>
          <cell r="D2280" t="str">
            <v>UN</v>
          </cell>
          <cell r="E2280">
            <v>9.89</v>
          </cell>
        </row>
        <row r="2281">
          <cell r="B2281" t="str">
            <v>C2308</v>
          </cell>
          <cell r="C2281" t="str">
            <v>TAMPÃO EM AÇO GALV. D=32mm (1 1/4")  À  50mm(2")</v>
          </cell>
          <cell r="D2281" t="str">
            <v>UN</v>
          </cell>
          <cell r="E2281">
            <v>12.11</v>
          </cell>
        </row>
        <row r="2282">
          <cell r="B2282" t="str">
            <v>C2309</v>
          </cell>
          <cell r="C2282" t="str">
            <v>TAMPÃO EM AÇO GALV. D=65mm(2 1/2")  À  80mm(3")</v>
          </cell>
          <cell r="D2282" t="str">
            <v>UN</v>
          </cell>
          <cell r="E2282">
            <v>19.79</v>
          </cell>
        </row>
        <row r="2283">
          <cell r="B2283" t="str">
            <v>C2306</v>
          </cell>
          <cell r="C2283" t="str">
            <v>TAMPÃO EM AÇO GALV. D=100mm (4')</v>
          </cell>
          <cell r="D2283" t="str">
            <v>UN</v>
          </cell>
          <cell r="E2283">
            <v>30.31</v>
          </cell>
        </row>
        <row r="2284">
          <cell r="B2284" t="str">
            <v>C3692</v>
          </cell>
          <cell r="C2284" t="str">
            <v>TÊ AÇO ASTM A-120 ROSCÁVEL DE 20mm (3/4")</v>
          </cell>
          <cell r="D2284" t="str">
            <v>UN</v>
          </cell>
          <cell r="E2284">
            <v>14.21</v>
          </cell>
        </row>
        <row r="2285">
          <cell r="B2285" t="str">
            <v>C3693</v>
          </cell>
          <cell r="C2285" t="str">
            <v>TÊ AÇO ASTM A-120 ROSCÁVEL DE 25mm (1")</v>
          </cell>
          <cell r="D2285" t="str">
            <v>UN</v>
          </cell>
          <cell r="E2285">
            <v>14.81</v>
          </cell>
        </row>
        <row r="2286">
          <cell r="B2286" t="str">
            <v>C3694</v>
          </cell>
          <cell r="C2286" t="str">
            <v>TÊ AÇO ASTM A-120 ROSCÁVEL DE 32mm (1 1/4")</v>
          </cell>
          <cell r="D2286" t="str">
            <v>UN</v>
          </cell>
          <cell r="E2286">
            <v>22.94</v>
          </cell>
        </row>
        <row r="2287">
          <cell r="B2287" t="str">
            <v>C3696</v>
          </cell>
          <cell r="C2287" t="str">
            <v>TÊ AÇO ASTM A-120 ROSCÁVEL DE 40mm (1 1/2")</v>
          </cell>
          <cell r="D2287" t="str">
            <v>UN</v>
          </cell>
          <cell r="E2287">
            <v>23.97</v>
          </cell>
        </row>
        <row r="2288">
          <cell r="B2288" t="str">
            <v>C3697</v>
          </cell>
          <cell r="C2288" t="str">
            <v>TÊ AÇO ASTM A-120 ROSCÁVEL DE 50mm (2")</v>
          </cell>
          <cell r="D2288" t="str">
            <v>UN</v>
          </cell>
          <cell r="E2288">
            <v>91.09</v>
          </cell>
        </row>
        <row r="2289">
          <cell r="B2289" t="str">
            <v>C3698</v>
          </cell>
          <cell r="C2289" t="str">
            <v>TÊ AÇO ASTM  A-120  ROSCÁVEL DE 80mm (3")</v>
          </cell>
          <cell r="D2289" t="str">
            <v>UN</v>
          </cell>
          <cell r="E2289">
            <v>119.26</v>
          </cell>
        </row>
        <row r="2290">
          <cell r="B2290" t="str">
            <v>C3699</v>
          </cell>
          <cell r="C2290" t="str">
            <v>TÊ AÇO ASTM  A-120  ROSCÁVEL DE 100mm (4")</v>
          </cell>
          <cell r="D2290" t="str">
            <v>UN</v>
          </cell>
          <cell r="E2290">
            <v>145.53</v>
          </cell>
        </row>
        <row r="2291">
          <cell r="B2291" t="str">
            <v>C2321</v>
          </cell>
          <cell r="C2291" t="str">
            <v>TÊ AÇO GALV. D= 15mm (1/2")</v>
          </cell>
          <cell r="D2291" t="str">
            <v>UN</v>
          </cell>
          <cell r="E2291">
            <v>14.92</v>
          </cell>
        </row>
        <row r="2292">
          <cell r="B2292" t="str">
            <v>C2322</v>
          </cell>
          <cell r="C2292" t="str">
            <v>TÊ AÇO GALV. D= 20mm (3/4")</v>
          </cell>
          <cell r="D2292" t="str">
            <v>UN</v>
          </cell>
          <cell r="E2292">
            <v>16.940000000000001</v>
          </cell>
        </row>
        <row r="2293">
          <cell r="B2293" t="str">
            <v>C2323</v>
          </cell>
          <cell r="C2293" t="str">
            <v>TÊ AÇO GALV. D= 25mm (1")</v>
          </cell>
          <cell r="D2293" t="str">
            <v>UN</v>
          </cell>
          <cell r="E2293">
            <v>21</v>
          </cell>
        </row>
        <row r="2294">
          <cell r="B2294" t="str">
            <v>C2324</v>
          </cell>
          <cell r="C2294" t="str">
            <v>TÊ AÇO GALV. D= 32mm (1 1/4")</v>
          </cell>
          <cell r="D2294" t="str">
            <v>UN</v>
          </cell>
          <cell r="E2294">
            <v>34.11</v>
          </cell>
        </row>
        <row r="2295">
          <cell r="B2295" t="str">
            <v>C2325</v>
          </cell>
          <cell r="C2295" t="str">
            <v>TÊ AÇO GALV. D= 40mm (1 1/2")</v>
          </cell>
          <cell r="D2295" t="str">
            <v>UN</v>
          </cell>
          <cell r="E2295">
            <v>36.270000000000003</v>
          </cell>
        </row>
        <row r="2296">
          <cell r="B2296" t="str">
            <v>C2326</v>
          </cell>
          <cell r="C2296" t="str">
            <v>TÊ AÇO GALV. D= 50mm (2")</v>
          </cell>
          <cell r="D2296" t="str">
            <v>UN</v>
          </cell>
          <cell r="E2296">
            <v>50.17</v>
          </cell>
        </row>
        <row r="2297">
          <cell r="B2297" t="str">
            <v>C2327</v>
          </cell>
          <cell r="C2297" t="str">
            <v>TÊ AÇO GALV. D= 65mm (2 1/2")</v>
          </cell>
          <cell r="D2297" t="str">
            <v>UN</v>
          </cell>
          <cell r="E2297">
            <v>72.260000000000005</v>
          </cell>
        </row>
        <row r="2298">
          <cell r="B2298" t="str">
            <v>C2328</v>
          </cell>
          <cell r="C2298" t="str">
            <v>TÊ AÇO GALV. D= 80mm (3")</v>
          </cell>
          <cell r="D2298" t="str">
            <v>UN</v>
          </cell>
          <cell r="E2298">
            <v>88.61</v>
          </cell>
        </row>
        <row r="2299">
          <cell r="B2299" t="str">
            <v>C2329</v>
          </cell>
          <cell r="C2299" t="str">
            <v>TÊ AÇO GALV. D=100mm (4")</v>
          </cell>
          <cell r="D2299" t="str">
            <v>UN</v>
          </cell>
          <cell r="E2299">
            <v>157.22999999999999</v>
          </cell>
        </row>
        <row r="2300">
          <cell r="B2300" t="str">
            <v>C2330</v>
          </cell>
          <cell r="C2300" t="str">
            <v>TÊ AÇO GALV. D=125mm (5")</v>
          </cell>
          <cell r="D2300" t="str">
            <v>UN</v>
          </cell>
          <cell r="E2300">
            <v>336.34</v>
          </cell>
        </row>
        <row r="2301">
          <cell r="B2301" t="str">
            <v>C2331</v>
          </cell>
          <cell r="C2301" t="str">
            <v>TÊ AÇO GALV. D=150mm (6")</v>
          </cell>
          <cell r="D2301" t="str">
            <v>UN</v>
          </cell>
          <cell r="E2301">
            <v>385.59</v>
          </cell>
        </row>
        <row r="2302">
          <cell r="B2302" t="str">
            <v>C2394</v>
          </cell>
          <cell r="C2302" t="str">
            <v>TÊ REDUÇÃO AÇO GALV. D= 20X15mm (3/4"X1/2")  À  25X20mm (1"X3/4")</v>
          </cell>
          <cell r="D2302" t="str">
            <v>UN</v>
          </cell>
          <cell r="E2302">
            <v>16.97</v>
          </cell>
        </row>
        <row r="2303">
          <cell r="B2303" t="str">
            <v>C2395</v>
          </cell>
          <cell r="C2303" t="str">
            <v>TÊ REDUÇÃO AÇO GALV. D= 32X15mm (1 1/4"X1/2")  À 50X40mm (2"x1 1/4")</v>
          </cell>
          <cell r="D2303" t="str">
            <v>UN</v>
          </cell>
          <cell r="E2303">
            <v>31.97</v>
          </cell>
        </row>
        <row r="2304">
          <cell r="B2304" t="str">
            <v>C2396</v>
          </cell>
          <cell r="C2304" t="str">
            <v>TÊ REDUÇÃO AÇO GALV. D= 65X25mm (2 1/2"x1")  À 80X65mm (3"x2 1/2")</v>
          </cell>
          <cell r="D2304" t="str">
            <v>UN</v>
          </cell>
          <cell r="E2304">
            <v>66.36</v>
          </cell>
        </row>
        <row r="2305">
          <cell r="B2305" t="str">
            <v>C2397</v>
          </cell>
          <cell r="C2305" t="str">
            <v>TÊ REDUÇÃO AÇO GALV. D=100X50mm (4"x2")  À 100X80mm (4"x3")</v>
          </cell>
          <cell r="D2305" t="str">
            <v>UN</v>
          </cell>
          <cell r="E2305">
            <v>143.78</v>
          </cell>
        </row>
        <row r="2306">
          <cell r="B2306" t="str">
            <v>C3685</v>
          </cell>
          <cell r="C2306" t="str">
            <v>TUBO AÇO ASTM A-120 PRETO C/ ROSCA DE 20mm (3/4")</v>
          </cell>
          <cell r="D2306" t="str">
            <v>M</v>
          </cell>
          <cell r="E2306">
            <v>21.78</v>
          </cell>
        </row>
        <row r="2307">
          <cell r="B2307" t="str">
            <v>C3686</v>
          </cell>
          <cell r="C2307" t="str">
            <v>TUBO AÇO ASTM A-120 PRETO  C/ ROSCA DE 25mm (1")</v>
          </cell>
          <cell r="D2307" t="str">
            <v>M</v>
          </cell>
          <cell r="E2307">
            <v>29.59</v>
          </cell>
        </row>
        <row r="2308">
          <cell r="B2308" t="str">
            <v>C3687</v>
          </cell>
          <cell r="C2308" t="str">
            <v>TUBO AÇO ASTM A-120 PRETO  C/ ROSCA DE 32mm (1 1/4")</v>
          </cell>
          <cell r="D2308" t="str">
            <v>M</v>
          </cell>
          <cell r="E2308">
            <v>41.27</v>
          </cell>
        </row>
        <row r="2309">
          <cell r="B2309" t="str">
            <v>C3688</v>
          </cell>
          <cell r="C2309" t="str">
            <v>TUBO AÇO ASTM A-120 PRETO  C/ ROSCA DE 40mm (1 1/2")</v>
          </cell>
          <cell r="D2309" t="str">
            <v>M</v>
          </cell>
          <cell r="E2309">
            <v>49.97</v>
          </cell>
        </row>
        <row r="2310">
          <cell r="B2310" t="str">
            <v>C3690</v>
          </cell>
          <cell r="C2310" t="str">
            <v>TUBO AÇO ASTM A-120 PRETO  C/ ROSCA DE 80mm (3")</v>
          </cell>
          <cell r="D2310" t="str">
            <v>M</v>
          </cell>
          <cell r="E2310">
            <v>123.38</v>
          </cell>
        </row>
        <row r="2311">
          <cell r="B2311" t="str">
            <v>C3689</v>
          </cell>
          <cell r="C2311" t="str">
            <v>TUBO AÇO ASTM A-120 PRETO  C/ ROSCA DE 50mm (2")</v>
          </cell>
          <cell r="D2311" t="str">
            <v>M</v>
          </cell>
          <cell r="E2311">
            <v>64.760000000000005</v>
          </cell>
        </row>
        <row r="2312">
          <cell r="B2312" t="str">
            <v>C3691</v>
          </cell>
          <cell r="C2312" t="str">
            <v>TUBO AÇO ASTM A-120 PRETO  C/ ROSCA DE 100mm (4")</v>
          </cell>
          <cell r="D2312" t="str">
            <v>M</v>
          </cell>
          <cell r="E2312">
            <v>168.48</v>
          </cell>
        </row>
        <row r="2313">
          <cell r="B2313" t="str">
            <v>C3846</v>
          </cell>
          <cell r="C2313" t="str">
            <v>TUBO AÇO CARBONO PRETO C/ CONEXÕES DE 40mm (1 1/2")</v>
          </cell>
          <cell r="D2313" t="str">
            <v>M</v>
          </cell>
          <cell r="E2313">
            <v>97.7</v>
          </cell>
        </row>
        <row r="2314">
          <cell r="B2314" t="str">
            <v>C2558</v>
          </cell>
          <cell r="C2314" t="str">
            <v>TUBO AÇO GALV. C/OU S/COSTURA D=15mm (1/2")</v>
          </cell>
          <cell r="D2314" t="str">
            <v>M</v>
          </cell>
          <cell r="E2314">
            <v>14.63</v>
          </cell>
        </row>
        <row r="2315">
          <cell r="B2315" t="str">
            <v>C2559</v>
          </cell>
          <cell r="C2315" t="str">
            <v>TUBO AÇO GALV. C/OU S/COSTURA D=20mm (3/4")</v>
          </cell>
          <cell r="D2315" t="str">
            <v>M</v>
          </cell>
          <cell r="E2315">
            <v>17.96</v>
          </cell>
        </row>
        <row r="2316">
          <cell r="B2316" t="str">
            <v>C2560</v>
          </cell>
          <cell r="C2316" t="str">
            <v>TUBO AÇO GALV. C/OU S/COSTURA D=25mm (1")</v>
          </cell>
          <cell r="D2316" t="str">
            <v>M</v>
          </cell>
          <cell r="E2316">
            <v>23.88</v>
          </cell>
        </row>
        <row r="2317">
          <cell r="B2317" t="str">
            <v>C2561</v>
          </cell>
          <cell r="C2317" t="str">
            <v>TUBO AÇO GALV. C/OU S/COSTURA D=32mm (1 1/4")</v>
          </cell>
          <cell r="D2317" t="str">
            <v>M</v>
          </cell>
          <cell r="E2317">
            <v>34.270000000000003</v>
          </cell>
        </row>
        <row r="2318">
          <cell r="B2318" t="str">
            <v>C2554</v>
          </cell>
          <cell r="C2318" t="str">
            <v>TUBO AÇO GALV. C/OU S/COSTURA D= 40mm (1 1/2")</v>
          </cell>
          <cell r="D2318" t="str">
            <v>M</v>
          </cell>
          <cell r="E2318">
            <v>37.82</v>
          </cell>
        </row>
        <row r="2319">
          <cell r="B2319" t="str">
            <v>C2562</v>
          </cell>
          <cell r="C2319" t="str">
            <v>TUBO AÇO GALV. C/OU S/COSTURA D=50mm (2")</v>
          </cell>
          <cell r="D2319" t="str">
            <v>M</v>
          </cell>
          <cell r="E2319">
            <v>49.45</v>
          </cell>
        </row>
        <row r="2320">
          <cell r="B2320" t="str">
            <v>C2563</v>
          </cell>
          <cell r="C2320" t="str">
            <v>TUBO AÇO GALV. C/OU S/COSTURA D=65mm (2 1/2")</v>
          </cell>
          <cell r="D2320" t="str">
            <v>M</v>
          </cell>
          <cell r="E2320">
            <v>65.55</v>
          </cell>
        </row>
        <row r="2321">
          <cell r="B2321" t="str">
            <v>C2564</v>
          </cell>
          <cell r="C2321" t="str">
            <v>TUBO AÇO GALV. C/OU S/COSTURA D=80mm (3")</v>
          </cell>
          <cell r="D2321" t="str">
            <v>M</v>
          </cell>
          <cell r="E2321">
            <v>72.17</v>
          </cell>
        </row>
        <row r="2322">
          <cell r="B2322" t="str">
            <v>C2555</v>
          </cell>
          <cell r="C2322" t="str">
            <v>TUBO AÇO GALV. C/OU S/COSTURA D=100mm (4")</v>
          </cell>
          <cell r="D2322" t="str">
            <v>M</v>
          </cell>
          <cell r="E2322">
            <v>105.53</v>
          </cell>
        </row>
        <row r="2323">
          <cell r="B2323" t="str">
            <v>C2556</v>
          </cell>
          <cell r="C2323" t="str">
            <v>TUBO AÇO GALV. C/OU S/COSTURA D=125mm (5")</v>
          </cell>
          <cell r="D2323" t="str">
            <v>M</v>
          </cell>
          <cell r="E2323">
            <v>144.34</v>
          </cell>
        </row>
        <row r="2324">
          <cell r="B2324" t="str">
            <v>C2557</v>
          </cell>
          <cell r="C2324" t="str">
            <v>TUBO AÇO GALV. C/OU S/COSTURA D=150mm (6")</v>
          </cell>
          <cell r="D2324" t="str">
            <v>M</v>
          </cell>
          <cell r="E2324">
            <v>169.91</v>
          </cell>
        </row>
        <row r="2325">
          <cell r="B2325" t="str">
            <v>C2543</v>
          </cell>
          <cell r="C2325" t="str">
            <v>TUBO AÇO GALV. C/OU S/COST.INCL.CONEXÕES D= 15mm (1/2")</v>
          </cell>
          <cell r="D2325" t="str">
            <v>M</v>
          </cell>
          <cell r="E2325">
            <v>29.7</v>
          </cell>
        </row>
        <row r="2326">
          <cell r="B2326" t="str">
            <v>C2544</v>
          </cell>
          <cell r="C2326" t="str">
            <v>TUBO AÇO GALV. C/OU S/COST.INCL.CONEXÕES D= 20mm (3/4")</v>
          </cell>
          <cell r="D2326" t="str">
            <v>M</v>
          </cell>
          <cell r="E2326">
            <v>36.159999999999997</v>
          </cell>
        </row>
        <row r="2327">
          <cell r="B2327" t="str">
            <v>C2545</v>
          </cell>
          <cell r="C2327" t="str">
            <v>TUBO AÇO GALV. C/OU S/COST.INCL.CONEXÕES D= 25mm (1")</v>
          </cell>
          <cell r="D2327" t="str">
            <v>M</v>
          </cell>
          <cell r="E2327">
            <v>50</v>
          </cell>
        </row>
        <row r="2328">
          <cell r="B2328" t="str">
            <v>C2546</v>
          </cell>
          <cell r="C2328" t="str">
            <v>TUBO AÇO GALV. C/OU S/COST.INCL.CONEXÕES D= 32mm (1 1/4")</v>
          </cell>
          <cell r="D2328" t="str">
            <v>M</v>
          </cell>
          <cell r="E2328">
            <v>61.77</v>
          </cell>
        </row>
        <row r="2329">
          <cell r="B2329" t="str">
            <v>C2547</v>
          </cell>
          <cell r="C2329" t="str">
            <v>TUBO AÇO GALV. C/OU S/COST.INCL.CONEXÕES D= 40mm(1 1/2")</v>
          </cell>
          <cell r="D2329" t="str">
            <v>M</v>
          </cell>
          <cell r="E2329">
            <v>65.3</v>
          </cell>
        </row>
        <row r="2330">
          <cell r="B2330" t="str">
            <v>C2552</v>
          </cell>
          <cell r="C2330" t="str">
            <v>TUBO AÇO GALV. C/OU S/COST.INCL.CONEXÕES D=50mm (2")</v>
          </cell>
          <cell r="D2330" t="str">
            <v>M</v>
          </cell>
          <cell r="E2330">
            <v>82.22</v>
          </cell>
        </row>
        <row r="2331">
          <cell r="B2331" t="str">
            <v>C2553</v>
          </cell>
          <cell r="C2331" t="str">
            <v>TUBO AÇO GALV. C/OU S/COST.INCL.CONEXÕES D=65mm (2 1/2")</v>
          </cell>
          <cell r="D2331" t="str">
            <v>M</v>
          </cell>
          <cell r="E2331">
            <v>106.31</v>
          </cell>
        </row>
        <row r="2332">
          <cell r="B2332" t="str">
            <v>C2548</v>
          </cell>
          <cell r="C2332" t="str">
            <v>TUBO AÇO GALV. C/OU S/COST.INCL.CONEXÕES D= 80mm (3")</v>
          </cell>
          <cell r="D2332" t="str">
            <v>M</v>
          </cell>
          <cell r="E2332">
            <v>110.82</v>
          </cell>
        </row>
        <row r="2333">
          <cell r="B2333" t="str">
            <v>C2549</v>
          </cell>
          <cell r="C2333" t="str">
            <v>TUBO AÇO GALV. C/OU S/COST.INCL.CONEXÕES D=100mm (4")</v>
          </cell>
          <cell r="D2333" t="str">
            <v>M</v>
          </cell>
          <cell r="E2333">
            <v>154.22</v>
          </cell>
        </row>
        <row r="2334">
          <cell r="B2334" t="str">
            <v>C2550</v>
          </cell>
          <cell r="C2334" t="str">
            <v>TUBO AÇO GALV. C/OU S/COST.INCL.CONEXÕES D=125mm (5")</v>
          </cell>
          <cell r="D2334" t="str">
            <v>M</v>
          </cell>
          <cell r="E2334">
            <v>205.87</v>
          </cell>
        </row>
        <row r="2335">
          <cell r="B2335" t="str">
            <v>C2551</v>
          </cell>
          <cell r="C2335" t="str">
            <v>TUBO AÇO GALV. C/OU S/COST.INCL.CONEXÕES D=150mm (6")</v>
          </cell>
          <cell r="D2335" t="str">
            <v>M</v>
          </cell>
          <cell r="E2335">
            <v>237.37</v>
          </cell>
        </row>
        <row r="2336">
          <cell r="B2336" t="str">
            <v>TUBOS E CONEXÕES DE PVC</v>
          </cell>
          <cell r="C2336">
            <v>0</v>
          </cell>
          <cell r="D2336">
            <v>0</v>
          </cell>
          <cell r="E2336">
            <v>11260.99</v>
          </cell>
        </row>
        <row r="2337">
          <cell r="B2337" t="str">
            <v>C0014</v>
          </cell>
          <cell r="C2337" t="str">
            <v>ADAPTADOR DE JUNTA ELAST.P/SIFÃO METAL PVC P/ESGOTO  D=40mm</v>
          </cell>
          <cell r="D2337" t="str">
            <v>UN</v>
          </cell>
          <cell r="E2337">
            <v>6.31</v>
          </cell>
        </row>
        <row r="2338">
          <cell r="B2338" t="str">
            <v>C0015</v>
          </cell>
          <cell r="C2338" t="str">
            <v>ADAPTADOR P/ SIFÃO PVC 40mm (1 1/4")</v>
          </cell>
          <cell r="D2338" t="str">
            <v>UN</v>
          </cell>
          <cell r="E2338">
            <v>5.35</v>
          </cell>
        </row>
        <row r="2339">
          <cell r="B2339" t="str">
            <v>C3653</v>
          </cell>
          <cell r="C2339" t="str">
            <v>ADAPTADOR PVC P/ REGISTRO 25mm (3/4")</v>
          </cell>
          <cell r="D2339" t="str">
            <v>UN</v>
          </cell>
          <cell r="E2339">
            <v>3.36</v>
          </cell>
        </row>
        <row r="2340">
          <cell r="B2340" t="str">
            <v>C3654</v>
          </cell>
          <cell r="C2340" t="str">
            <v>ADAPTADOR PVC P/ REGISTRO 32mm (1")</v>
          </cell>
          <cell r="D2340" t="str">
            <v>UN</v>
          </cell>
          <cell r="E2340">
            <v>4.08</v>
          </cell>
        </row>
        <row r="2341">
          <cell r="B2341" t="str">
            <v>C3655</v>
          </cell>
          <cell r="C2341" t="str">
            <v>ADAPTADOR PVC P/ REGISTRO 40mm (1 1/4")</v>
          </cell>
          <cell r="D2341" t="str">
            <v>UN</v>
          </cell>
          <cell r="E2341">
            <v>7.02</v>
          </cell>
        </row>
        <row r="2342">
          <cell r="B2342" t="str">
            <v>C3656</v>
          </cell>
          <cell r="C2342" t="str">
            <v>ADAPTADOR PVC P/ REGISTRO 50mm (1 1/2")</v>
          </cell>
          <cell r="D2342" t="str">
            <v>UN</v>
          </cell>
          <cell r="E2342">
            <v>7.52</v>
          </cell>
        </row>
        <row r="2343">
          <cell r="B2343" t="str">
            <v>C3657</v>
          </cell>
          <cell r="C2343" t="str">
            <v>ADAPTADOR PVC P/ REGISTRO 60mm (2")</v>
          </cell>
          <cell r="D2343" t="str">
            <v>UN</v>
          </cell>
          <cell r="E2343">
            <v>13.5</v>
          </cell>
        </row>
        <row r="2344">
          <cell r="B2344" t="str">
            <v>C0016</v>
          </cell>
          <cell r="C2344" t="str">
            <v>ADAPTADOR PVC P/ REGISTRO 75mm (2 1/2'')</v>
          </cell>
          <cell r="D2344" t="str">
            <v>UN</v>
          </cell>
          <cell r="E2344">
            <v>20.54</v>
          </cell>
        </row>
        <row r="2345">
          <cell r="B2345" t="str">
            <v>C0017</v>
          </cell>
          <cell r="C2345" t="str">
            <v>ADAPTADOR PVC P/ REGISTRO 85mm (3'')</v>
          </cell>
          <cell r="D2345" t="str">
            <v>UN</v>
          </cell>
          <cell r="E2345">
            <v>29.93</v>
          </cell>
        </row>
        <row r="2346">
          <cell r="B2346" t="str">
            <v>C0019</v>
          </cell>
          <cell r="C2346" t="str">
            <v>ADAPTADOR PVC SOLD. FLANGES LIVRES P/CX. D'ÁGUA 20mm (1/2')</v>
          </cell>
          <cell r="D2346" t="str">
            <v>UN</v>
          </cell>
          <cell r="E2346">
            <v>11.32</v>
          </cell>
        </row>
        <row r="2347">
          <cell r="B2347" t="str">
            <v>C0020</v>
          </cell>
          <cell r="C2347" t="str">
            <v>ADAPTADOR PVC SOLD. FLANGES LIVRES P/CX. D'ÁGUA 25mm (3/4")</v>
          </cell>
          <cell r="D2347" t="str">
            <v>UN</v>
          </cell>
          <cell r="E2347">
            <v>13.59</v>
          </cell>
        </row>
        <row r="2348">
          <cell r="B2348" t="str">
            <v>C0021</v>
          </cell>
          <cell r="C2348" t="str">
            <v>ADAPTADOR PVC SOLD. FLANGES LIVRES P/CX. D'ÁGUA 32mm (1")</v>
          </cell>
          <cell r="D2348" t="str">
            <v>UN</v>
          </cell>
          <cell r="E2348">
            <v>17.52</v>
          </cell>
        </row>
        <row r="2349">
          <cell r="B2349" t="str">
            <v>C0022</v>
          </cell>
          <cell r="C2349" t="str">
            <v>ADAPTADOR PVC SOLD. FLANGES LIVRES P/CX. D'ÁGUA 40mm (1 1/4")</v>
          </cell>
          <cell r="D2349" t="str">
            <v>UN</v>
          </cell>
          <cell r="E2349">
            <v>26.21</v>
          </cell>
        </row>
        <row r="2350">
          <cell r="B2350" t="str">
            <v>C0023</v>
          </cell>
          <cell r="C2350" t="str">
            <v>ADAPTADOR PVC SOLD. FLANGES LIVRES P/CX. D'ÁGUA 50mm (1 1/2")</v>
          </cell>
          <cell r="D2350" t="str">
            <v>UN</v>
          </cell>
          <cell r="E2350">
            <v>29.03</v>
          </cell>
        </row>
        <row r="2351">
          <cell r="B2351" t="str">
            <v>C0024</v>
          </cell>
          <cell r="C2351" t="str">
            <v>ADAPTADOR PVC SOLD. FLANGES LIVRES P/CX. D'ÁGUA 60mm (2")</v>
          </cell>
          <cell r="D2351" t="str">
            <v>UN</v>
          </cell>
          <cell r="E2351">
            <v>41.18</v>
          </cell>
        </row>
        <row r="2352">
          <cell r="B2352" t="str">
            <v>C0025</v>
          </cell>
          <cell r="C2352" t="str">
            <v>ADAPTADOR PVC SOLD. FLANGES LIVRES P/CX. D'ÁGUA 75mm (2 1/2")</v>
          </cell>
          <cell r="D2352" t="str">
            <v>UN</v>
          </cell>
          <cell r="E2352">
            <v>139.59</v>
          </cell>
        </row>
        <row r="2353">
          <cell r="B2353" t="str">
            <v>C0026</v>
          </cell>
          <cell r="C2353" t="str">
            <v>ADAPTADOR PVC SOLD. FLANGES LIVRES P/CX. D'ÁGUA 85mm (3")</v>
          </cell>
          <cell r="D2353" t="str">
            <v>UN</v>
          </cell>
          <cell r="E2353">
            <v>207.03</v>
          </cell>
        </row>
        <row r="2354">
          <cell r="B2354" t="str">
            <v>C0018</v>
          </cell>
          <cell r="C2354" t="str">
            <v>ADAPTADOR PVC SOLD. FLANGES LIVRES P/CX. D'ÁGUA 110mm (4")</v>
          </cell>
          <cell r="D2354" t="str">
            <v>UN</v>
          </cell>
          <cell r="E2354">
            <v>255.85</v>
          </cell>
        </row>
        <row r="2355">
          <cell r="B2355" t="str">
            <v>C4330</v>
          </cell>
          <cell r="C2355" t="str">
            <v>AQUISIÇÃO E ASSENTAMENTO DE TUBO PVC RÍGIDO PBA DEFoFo, INCLUSIVE CONEXÕES - DN 100</v>
          </cell>
          <cell r="D2355" t="str">
            <v>M</v>
          </cell>
          <cell r="E2355">
            <v>29.88</v>
          </cell>
        </row>
        <row r="2356">
          <cell r="B2356">
            <v>0</v>
          </cell>
          <cell r="C2356">
            <v>0</v>
          </cell>
          <cell r="D2356">
            <v>0</v>
          </cell>
          <cell r="E2356">
            <v>0</v>
          </cell>
        </row>
        <row r="2357">
          <cell r="B2357" t="str">
            <v>C4329</v>
          </cell>
          <cell r="C2357" t="str">
            <v>AQUISIÇÃO E ASSENTAMENTO DE TUBO PVC RÍGIDO PBA DEFoFo, INCLUSIVE CONEXÕES - DN 150</v>
          </cell>
          <cell r="D2357" t="str">
            <v>M</v>
          </cell>
          <cell r="E2357">
            <v>88.65</v>
          </cell>
        </row>
        <row r="2358">
          <cell r="B2358">
            <v>0</v>
          </cell>
          <cell r="C2358">
            <v>0</v>
          </cell>
          <cell r="D2358">
            <v>0</v>
          </cell>
          <cell r="E2358">
            <v>0</v>
          </cell>
        </row>
        <row r="2359">
          <cell r="B2359" t="str">
            <v>C0289</v>
          </cell>
          <cell r="C2359" t="str">
            <v>ASSENTAMENTO DE TUBOS E CONEXÕES EM PVC, JE DN 40mm</v>
          </cell>
          <cell r="D2359" t="str">
            <v>M</v>
          </cell>
          <cell r="E2359">
            <v>1.1200000000000001</v>
          </cell>
        </row>
        <row r="2360">
          <cell r="B2360" t="str">
            <v>C0291</v>
          </cell>
          <cell r="C2360" t="str">
            <v>ASSENTAMENTO DE TUBOS E CONEXÕES EM PVC, JE DN 50mm</v>
          </cell>
          <cell r="D2360" t="str">
            <v>M</v>
          </cell>
          <cell r="E2360">
            <v>1.23</v>
          </cell>
        </row>
        <row r="2361">
          <cell r="B2361" t="str">
            <v>C0292</v>
          </cell>
          <cell r="C2361" t="str">
            <v>ASSENTAMENTO DE TUBOS E CONEXÕES EM PVC, JE DN 75mm</v>
          </cell>
          <cell r="D2361" t="str">
            <v>M</v>
          </cell>
          <cell r="E2361">
            <v>1.49</v>
          </cell>
        </row>
        <row r="2362">
          <cell r="B2362" t="str">
            <v>C0281</v>
          </cell>
          <cell r="C2362" t="str">
            <v>ASSENTAMENTO DE TUBOS E CONEXÕES EM PVC, JE DN 100mm</v>
          </cell>
          <cell r="D2362" t="str">
            <v>M</v>
          </cell>
          <cell r="E2362">
            <v>1.98</v>
          </cell>
        </row>
        <row r="2363">
          <cell r="B2363" t="str">
            <v>C0282</v>
          </cell>
          <cell r="C2363" t="str">
            <v>ASSENTAMENTO DE TUBOS E CONEXÕES EM PVC, JE DN 125mm</v>
          </cell>
          <cell r="D2363" t="str">
            <v>M</v>
          </cell>
          <cell r="E2363">
            <v>2.52</v>
          </cell>
        </row>
        <row r="2364">
          <cell r="B2364" t="str">
            <v>C0283</v>
          </cell>
          <cell r="C2364" t="str">
            <v>ASSENTAMENTO DE TUBOS E CONEXÕES EM PVC, JE DN 150mm</v>
          </cell>
          <cell r="D2364" t="str">
            <v>M</v>
          </cell>
          <cell r="E2364">
            <v>2.86</v>
          </cell>
        </row>
        <row r="2365">
          <cell r="B2365" t="str">
            <v>C0284</v>
          </cell>
          <cell r="C2365" t="str">
            <v>ASSENTAMENTO DE TUBOS E CONEXÕES EM PVC, JE DN 200mm</v>
          </cell>
          <cell r="D2365" t="str">
            <v>M</v>
          </cell>
          <cell r="E2365">
            <v>3.74</v>
          </cell>
        </row>
        <row r="2366">
          <cell r="B2366" t="str">
            <v>C0285</v>
          </cell>
          <cell r="C2366" t="str">
            <v>ASSENTAMENTO DE TUBOS E CONEXÕES EM PVC, JE DN 250mm</v>
          </cell>
          <cell r="D2366" t="str">
            <v>M</v>
          </cell>
          <cell r="E2366">
            <v>4.84</v>
          </cell>
        </row>
        <row r="2367">
          <cell r="B2367" t="str">
            <v>C0286</v>
          </cell>
          <cell r="C2367" t="str">
            <v>ASSENTAMENTO DE TUBOS E CONEXÕES EM PVC, JE DN 300mm</v>
          </cell>
          <cell r="D2367" t="str">
            <v>M</v>
          </cell>
          <cell r="E2367">
            <v>5.93</v>
          </cell>
        </row>
        <row r="2368">
          <cell r="B2368" t="str">
            <v>C0287</v>
          </cell>
          <cell r="C2368" t="str">
            <v>ASSENTAMENTO DE TUBOS E CONEXÕES EM PVC, JE DN 350mm</v>
          </cell>
          <cell r="D2368" t="str">
            <v>M</v>
          </cell>
          <cell r="E2368">
            <v>6.6</v>
          </cell>
        </row>
        <row r="2369">
          <cell r="B2369" t="str">
            <v>C0288</v>
          </cell>
          <cell r="C2369" t="str">
            <v>ASSENTAMENTO DE TUBOS E CONEXÕES EM PVC, JE DN 400mm</v>
          </cell>
          <cell r="D2369" t="str">
            <v>M</v>
          </cell>
          <cell r="E2369">
            <v>7.47</v>
          </cell>
        </row>
        <row r="2370">
          <cell r="B2370" t="str">
            <v>C0290</v>
          </cell>
          <cell r="C2370" t="str">
            <v>ASSENTAMENTO DE TUBOS E CONEXÕES EM PVC, JE DN 450mm</v>
          </cell>
          <cell r="D2370" t="str">
            <v>M</v>
          </cell>
          <cell r="E2370">
            <v>8.6199999999999992</v>
          </cell>
        </row>
        <row r="2371">
          <cell r="B2371" t="str">
            <v>C0233</v>
          </cell>
          <cell r="C2371" t="str">
            <v>ASSENTAMENTO DE TUBOS E CONEXÕES EM PVC, JE DN 500mm</v>
          </cell>
          <cell r="D2371" t="str">
            <v>M</v>
          </cell>
          <cell r="E2371">
            <v>9.9499999999999993</v>
          </cell>
        </row>
        <row r="2372">
          <cell r="B2372" t="str">
            <v>C0277</v>
          </cell>
          <cell r="C2372" t="str">
            <v>ASSENTAMENTO DE TUBOS E CONEXÕES EM PVC, J.SOLDADA DN 32mm</v>
          </cell>
          <cell r="D2372" t="str">
            <v>M</v>
          </cell>
          <cell r="E2372">
            <v>0.68</v>
          </cell>
        </row>
        <row r="2373">
          <cell r="B2373" t="str">
            <v>C0278</v>
          </cell>
          <cell r="C2373" t="str">
            <v>ASSENTAMENTO DE TUBOS E CONEXÕES EM PVC, J.SOLDADA DN 40mm</v>
          </cell>
          <cell r="D2373" t="str">
            <v>M</v>
          </cell>
          <cell r="E2373">
            <v>0.88</v>
          </cell>
        </row>
        <row r="2374">
          <cell r="B2374" t="str">
            <v>C0279</v>
          </cell>
          <cell r="C2374" t="str">
            <v>ASSENTAMENTO DE TUBOS E CONEXÕES EM PVC, J.SOLDADA DN 50mm</v>
          </cell>
          <cell r="D2374" t="str">
            <v>M</v>
          </cell>
          <cell r="E2374">
            <v>0.88</v>
          </cell>
        </row>
        <row r="2375">
          <cell r="B2375" t="str">
            <v>C0280</v>
          </cell>
          <cell r="C2375" t="str">
            <v>ASSENTAMENTO DE TUBOS E CONEXÕES EM PVC, J.SOLDADA DN 75mm</v>
          </cell>
          <cell r="D2375" t="str">
            <v>M</v>
          </cell>
          <cell r="E2375">
            <v>0.9</v>
          </cell>
        </row>
        <row r="2376">
          <cell r="B2376" t="str">
            <v>C0275</v>
          </cell>
          <cell r="C2376" t="str">
            <v>ASSENTAMENTO DE TUBOS E CONEXÕES EM PVC, J.SOLDADA DN 100mm</v>
          </cell>
          <cell r="D2376" t="str">
            <v>M</v>
          </cell>
          <cell r="E2376">
            <v>0.9</v>
          </cell>
        </row>
        <row r="2377">
          <cell r="B2377" t="str">
            <v>C0276</v>
          </cell>
          <cell r="C2377" t="str">
            <v>ASSENTAMENTO DE TUBOS E CONEXÕES EM PVC, J.SOLDADA DN 150mm</v>
          </cell>
          <cell r="D2377" t="str">
            <v>M</v>
          </cell>
          <cell r="E2377">
            <v>1.36</v>
          </cell>
        </row>
        <row r="2378">
          <cell r="B2378" t="str">
            <v>C0488</v>
          </cell>
          <cell r="C2378" t="str">
            <v>BUCHA REDUÇÃO LONGA PVC P/ESGOTO 50X40mm</v>
          </cell>
          <cell r="D2378" t="str">
            <v>UN</v>
          </cell>
          <cell r="E2378">
            <v>6.63</v>
          </cell>
        </row>
        <row r="2379">
          <cell r="B2379" t="str">
            <v>C0507</v>
          </cell>
          <cell r="C2379" t="str">
            <v>BUCHA REDUÇÃO PVC ROSC. D=3/4"X1/2" (25X20mm)</v>
          </cell>
          <cell r="D2379" t="str">
            <v>UN</v>
          </cell>
          <cell r="E2379">
            <v>3.15</v>
          </cell>
        </row>
        <row r="2380">
          <cell r="B2380" t="str">
            <v>C0496</v>
          </cell>
          <cell r="C2380" t="str">
            <v>BUCHA REDUÇÃO PVC ROSC. D=1"X1/2"(32X20mm)</v>
          </cell>
          <cell r="D2380" t="str">
            <v>UN</v>
          </cell>
          <cell r="E2380">
            <v>4.96</v>
          </cell>
        </row>
        <row r="2381">
          <cell r="B2381" t="str">
            <v>C0497</v>
          </cell>
          <cell r="C2381" t="str">
            <v>BUCHA REDUÇÃO PVC ROSC. D=1"X3/4" (32X25mm)</v>
          </cell>
          <cell r="D2381" t="str">
            <v>UN</v>
          </cell>
          <cell r="E2381">
            <v>4</v>
          </cell>
        </row>
        <row r="2382">
          <cell r="B2382" t="str">
            <v>C0494</v>
          </cell>
          <cell r="C2382" t="str">
            <v>BUCHA REDUÇÃO PVC ROSC. D=1 1/4"X1/2" (40X20mm)</v>
          </cell>
          <cell r="D2382" t="str">
            <v>UN</v>
          </cell>
          <cell r="E2382">
            <v>7.51</v>
          </cell>
        </row>
        <row r="2383">
          <cell r="B2383" t="str">
            <v>C0495</v>
          </cell>
          <cell r="C2383" t="str">
            <v>BUCHA REDUÇÃO PVC ROSC. D=1 1/4"X3/4" (40X25mm)</v>
          </cell>
          <cell r="D2383" t="str">
            <v>UN</v>
          </cell>
          <cell r="E2383">
            <v>7.84</v>
          </cell>
        </row>
        <row r="2384">
          <cell r="B2384" t="str">
            <v>C0493</v>
          </cell>
          <cell r="C2384" t="str">
            <v>BUCHA REDUÇÃO PVC ROSC. D=1 1/4"X1" (40X32mm)</v>
          </cell>
          <cell r="D2384" t="str">
            <v>UN</v>
          </cell>
          <cell r="E2384">
            <v>8.01</v>
          </cell>
        </row>
        <row r="2385">
          <cell r="B2385" t="str">
            <v>C0491</v>
          </cell>
          <cell r="C2385" t="str">
            <v>BUCHA REDUÇÃO PVC ROSC. D=1 1/2"X1/2" (50X20mm)</v>
          </cell>
          <cell r="D2385" t="str">
            <v>UN</v>
          </cell>
          <cell r="E2385">
            <v>8.2799999999999994</v>
          </cell>
        </row>
        <row r="2386">
          <cell r="B2386" t="str">
            <v>C0492</v>
          </cell>
          <cell r="C2386" t="str">
            <v>BUCHA REDUÇÃO PVC ROSC. D=1 1/2"X3/4" (50X25mm)</v>
          </cell>
          <cell r="D2386" t="str">
            <v>UN</v>
          </cell>
          <cell r="E2386">
            <v>7.54</v>
          </cell>
        </row>
        <row r="2387">
          <cell r="B2387" t="str">
            <v>C0490</v>
          </cell>
          <cell r="C2387" t="str">
            <v>BUCHA REDUÇÃO PVC ROSC. D=1 1/2"X1" (50X32mm)</v>
          </cell>
          <cell r="D2387" t="str">
            <v>UN</v>
          </cell>
          <cell r="E2387">
            <v>7.64</v>
          </cell>
        </row>
        <row r="2388">
          <cell r="B2388" t="str">
            <v>C0489</v>
          </cell>
          <cell r="C2388" t="str">
            <v>BUCHA REDUÇÃO PVC ROSC. D=1 1/2"X1 1/4" (50X40mm)</v>
          </cell>
          <cell r="D2388" t="str">
            <v>UN</v>
          </cell>
          <cell r="E2388">
            <v>7.4</v>
          </cell>
        </row>
        <row r="2389">
          <cell r="B2389" t="str">
            <v>C0503</v>
          </cell>
          <cell r="C2389" t="str">
            <v>BUCHA REDUÇÃO PVC ROSC. D=2"X1" (60X32mm)</v>
          </cell>
          <cell r="D2389" t="str">
            <v>UN</v>
          </cell>
          <cell r="E2389">
            <v>13.5</v>
          </cell>
        </row>
        <row r="2390">
          <cell r="B2390" t="str">
            <v>C0502</v>
          </cell>
          <cell r="C2390" t="str">
            <v>BUCHA REDUÇÃO PVC ROSC. D=2"X1 1/4" (60X40mm)</v>
          </cell>
          <cell r="D2390" t="str">
            <v>UN</v>
          </cell>
          <cell r="E2390">
            <v>13.85</v>
          </cell>
        </row>
        <row r="2391">
          <cell r="B2391" t="str">
            <v>C0501</v>
          </cell>
          <cell r="C2391" t="str">
            <v>BUCHA REDUÇÃO PVC ROSC. D=2"X1 1/2" (60X50mm)</v>
          </cell>
          <cell r="D2391" t="str">
            <v>UN</v>
          </cell>
          <cell r="E2391">
            <v>12.51</v>
          </cell>
        </row>
        <row r="2392">
          <cell r="B2392" t="str">
            <v>C0499</v>
          </cell>
          <cell r="C2392" t="str">
            <v>BUCHA REDUÇÃO PVC ROSC. D=2 1/2"X1 1/4" (75X40mm)</v>
          </cell>
          <cell r="D2392" t="str">
            <v>UN</v>
          </cell>
          <cell r="E2392">
            <v>22.77</v>
          </cell>
        </row>
        <row r="2393">
          <cell r="B2393" t="str">
            <v>C0498</v>
          </cell>
          <cell r="C2393" t="str">
            <v>BUCHA REDUÇÃO PVC ROSC. D=2 1/2"X1 1/2" (75X50mm)</v>
          </cell>
          <cell r="D2393" t="str">
            <v>UN</v>
          </cell>
          <cell r="E2393">
            <v>24.4</v>
          </cell>
        </row>
        <row r="2394">
          <cell r="B2394" t="str">
            <v>C0500</v>
          </cell>
          <cell r="C2394" t="str">
            <v>BUCHA REDUÇÃO PVC ROSC. D=2 1/2"X2" (75X60mm)</v>
          </cell>
          <cell r="D2394" t="str">
            <v>UN</v>
          </cell>
          <cell r="E2394">
            <v>29.25</v>
          </cell>
        </row>
        <row r="2395">
          <cell r="B2395" t="str">
            <v>C0504</v>
          </cell>
          <cell r="C2395" t="str">
            <v>BUCHA REDUÇÃO PVC ROSC. D=3"X1 1/2" (85X50mm)</v>
          </cell>
          <cell r="D2395" t="str">
            <v>UN</v>
          </cell>
          <cell r="E2395">
            <v>23.91</v>
          </cell>
        </row>
        <row r="2396">
          <cell r="B2396" t="str">
            <v>C0506</v>
          </cell>
          <cell r="C2396" t="str">
            <v>BUCHA REDUÇÃO PVC ROSC. D=3"X2" (85X60mm)</v>
          </cell>
          <cell r="D2396" t="str">
            <v>UN</v>
          </cell>
          <cell r="E2396">
            <v>19.010000000000002</v>
          </cell>
        </row>
        <row r="2397">
          <cell r="B2397" t="str">
            <v>C0505</v>
          </cell>
          <cell r="C2397" t="str">
            <v>BUCHA REDUÇÃO PVC ROSC. D=3"X2 1/2" (85X75mm)</v>
          </cell>
          <cell r="D2397" t="str">
            <v>UN</v>
          </cell>
          <cell r="E2397">
            <v>32.22</v>
          </cell>
        </row>
        <row r="2398">
          <cell r="B2398" t="str">
            <v>C0508</v>
          </cell>
          <cell r="C2398" t="str">
            <v>BUCHA REDUÇÃO PVC ROSC. D=4"X3" (110X85mm)</v>
          </cell>
          <cell r="D2398" t="str">
            <v>UN</v>
          </cell>
          <cell r="E2398">
            <v>74.47</v>
          </cell>
        </row>
        <row r="2399">
          <cell r="B2399" t="str">
            <v>C3586</v>
          </cell>
          <cell r="C2399" t="str">
            <v>CAIXA SIFONADA 150X150X50cm COM GRELHA - PADRÃO POPULAR</v>
          </cell>
          <cell r="D2399" t="str">
            <v>UN</v>
          </cell>
          <cell r="E2399">
            <v>34</v>
          </cell>
        </row>
        <row r="2400">
          <cell r="B2400" t="str">
            <v>C0680</v>
          </cell>
          <cell r="C2400" t="str">
            <v>CAP (TAMPÃO) OU PLUG (BUJÃO) PVC P/ESGOTO D=50mm-SOLD.</v>
          </cell>
          <cell r="D2400" t="str">
            <v>UN</v>
          </cell>
          <cell r="E2400">
            <v>4.8600000000000003</v>
          </cell>
        </row>
        <row r="2401">
          <cell r="B2401" t="str">
            <v>C0676</v>
          </cell>
          <cell r="C2401" t="str">
            <v>CAP (TAMPÃO) OU PLUG (BUJÃO) PVC P/ESGOTO  D=75mm - SOLD.</v>
          </cell>
          <cell r="D2401" t="str">
            <v>UN</v>
          </cell>
          <cell r="E2401">
            <v>9.31</v>
          </cell>
        </row>
        <row r="2402">
          <cell r="B2402" t="str">
            <v>C0678</v>
          </cell>
          <cell r="C2402" t="str">
            <v>CAP (TAMPÃO) OU PLUG (BUJÃO) PVC P/ESGOTO D=100mm SOLD.</v>
          </cell>
          <cell r="D2402" t="str">
            <v>UN</v>
          </cell>
          <cell r="E2402">
            <v>12.42</v>
          </cell>
        </row>
        <row r="2403">
          <cell r="B2403" t="str">
            <v>C0679</v>
          </cell>
          <cell r="C2403" t="str">
            <v>CAP (TAMPÃO) OU PLUG (BUJÃO) PVC P/ESGOTO D=50mm C/ANÉIS</v>
          </cell>
          <cell r="D2403" t="str">
            <v>UN</v>
          </cell>
          <cell r="E2403">
            <v>5.52</v>
          </cell>
        </row>
        <row r="2404">
          <cell r="B2404" t="str">
            <v>C0681</v>
          </cell>
          <cell r="C2404" t="str">
            <v>CAP (TAMPÃO) OU PLUG (BUJÃO) PVC P/ESGOTO D=75mm C/ANÉIS</v>
          </cell>
          <cell r="D2404" t="str">
            <v>UN</v>
          </cell>
          <cell r="E2404">
            <v>9.5399999999999991</v>
          </cell>
        </row>
        <row r="2405">
          <cell r="B2405" t="str">
            <v>C0677</v>
          </cell>
          <cell r="C2405" t="str">
            <v>CAP (TAMPÃO) OU PLUG (BUJÃO) PVC P/ESGOTO D=100mm C/ANÉIS</v>
          </cell>
          <cell r="D2405" t="str">
            <v>UN</v>
          </cell>
          <cell r="E2405">
            <v>12.47</v>
          </cell>
        </row>
        <row r="2406">
          <cell r="B2406" t="str">
            <v>C0685</v>
          </cell>
          <cell r="C2406" t="str">
            <v>CAP PVC BRANCO ROSC. D=1/2" (20mm)</v>
          </cell>
          <cell r="D2406" t="str">
            <v>UN</v>
          </cell>
          <cell r="E2406">
            <v>3.17</v>
          </cell>
        </row>
        <row r="2407">
          <cell r="B2407" t="str">
            <v>C0688</v>
          </cell>
          <cell r="C2407" t="str">
            <v>CAP PVC BRANCO ROSC. D=3/4" (25mm)</v>
          </cell>
          <cell r="D2407" t="str">
            <v>UN</v>
          </cell>
          <cell r="E2407">
            <v>3.3</v>
          </cell>
        </row>
        <row r="2408">
          <cell r="B2408" t="str">
            <v>C0684</v>
          </cell>
          <cell r="C2408" t="str">
            <v>CAP PVC BRANCO ROSC. D=1" (32mm)</v>
          </cell>
          <cell r="D2408" t="str">
            <v>UN</v>
          </cell>
          <cell r="E2408">
            <v>4.59</v>
          </cell>
        </row>
        <row r="2409">
          <cell r="B2409" t="str">
            <v>C0683</v>
          </cell>
          <cell r="C2409" t="str">
            <v>CAP PVC BRANCO ROSC. D=1 1/4" (40mm)</v>
          </cell>
          <cell r="D2409" t="str">
            <v>UN</v>
          </cell>
          <cell r="E2409">
            <v>7.89</v>
          </cell>
        </row>
        <row r="2410">
          <cell r="B2410" t="str">
            <v>C0682</v>
          </cell>
          <cell r="C2410" t="str">
            <v>CAP PVC BRANCO ROSC. D=1 1/2" (50mm)</v>
          </cell>
          <cell r="D2410" t="str">
            <v>UN</v>
          </cell>
          <cell r="E2410">
            <v>9.07</v>
          </cell>
        </row>
        <row r="2411">
          <cell r="B2411" t="str">
            <v>C0686</v>
          </cell>
          <cell r="C2411" t="str">
            <v>CAP PVC BRANCO ROSC. D=2 1/2" (75mm)</v>
          </cell>
          <cell r="D2411" t="str">
            <v>UN</v>
          </cell>
          <cell r="E2411">
            <v>18.16</v>
          </cell>
        </row>
        <row r="2412">
          <cell r="B2412" t="str">
            <v>C0687</v>
          </cell>
          <cell r="C2412" t="str">
            <v>CAP PVC BRANCO ROSC. D=3" (85mm)</v>
          </cell>
          <cell r="D2412" t="str">
            <v>UN</v>
          </cell>
          <cell r="E2412">
            <v>25.13</v>
          </cell>
        </row>
        <row r="2413">
          <cell r="B2413" t="str">
            <v>C0689</v>
          </cell>
          <cell r="C2413" t="str">
            <v>CAP PVC BRANCO ROSC. D=4"(110mm)</v>
          </cell>
          <cell r="D2413" t="str">
            <v>UN</v>
          </cell>
          <cell r="E2413">
            <v>42.21</v>
          </cell>
        </row>
        <row r="2414">
          <cell r="B2414" t="str">
            <v>C0690</v>
          </cell>
          <cell r="C2414" t="str">
            <v>CAP PVC SOLD. MARROM D= 20mm (1/2")</v>
          </cell>
          <cell r="D2414" t="str">
            <v>UN</v>
          </cell>
          <cell r="E2414">
            <v>2.09</v>
          </cell>
        </row>
        <row r="2415">
          <cell r="B2415" t="str">
            <v>C0691</v>
          </cell>
          <cell r="C2415" t="str">
            <v>CAP PVC SOLD. MARROM D= 25mm (3/4")</v>
          </cell>
          <cell r="D2415" t="str">
            <v>UN</v>
          </cell>
          <cell r="E2415">
            <v>2.23</v>
          </cell>
        </row>
        <row r="2416">
          <cell r="B2416" t="str">
            <v>C0692</v>
          </cell>
          <cell r="C2416" t="str">
            <v>CAP PVC SOLD. MARROM D= 32mm (1")</v>
          </cell>
          <cell r="D2416" t="str">
            <v>UN</v>
          </cell>
          <cell r="E2416">
            <v>2.71</v>
          </cell>
        </row>
        <row r="2417">
          <cell r="B2417" t="str">
            <v>C0693</v>
          </cell>
          <cell r="C2417" t="str">
            <v>CAP PVC SOLD. MARROM D= 40mm (1 1/4")</v>
          </cell>
          <cell r="D2417" t="str">
            <v>UN</v>
          </cell>
          <cell r="E2417">
            <v>4.74</v>
          </cell>
        </row>
        <row r="2418">
          <cell r="B2418" t="str">
            <v>C0694</v>
          </cell>
          <cell r="C2418" t="str">
            <v>CAP PVC SOLD. MARROM D= 50mm (1 1/2")</v>
          </cell>
          <cell r="D2418" t="str">
            <v>UN</v>
          </cell>
          <cell r="E2418">
            <v>6.81</v>
          </cell>
        </row>
        <row r="2419">
          <cell r="B2419" t="str">
            <v>C0695</v>
          </cell>
          <cell r="C2419" t="str">
            <v>CAP PVC SOLD. MARROM D= 60mm (2")</v>
          </cell>
          <cell r="D2419" t="str">
            <v>UN</v>
          </cell>
          <cell r="E2419">
            <v>9.17</v>
          </cell>
        </row>
        <row r="2420">
          <cell r="B2420" t="str">
            <v>C0696</v>
          </cell>
          <cell r="C2420" t="str">
            <v>CAP PVC SOLD. MARROM D= 75mm (2 1/2")</v>
          </cell>
          <cell r="D2420" t="str">
            <v>UN</v>
          </cell>
          <cell r="E2420">
            <v>17.21</v>
          </cell>
        </row>
        <row r="2421">
          <cell r="B2421" t="str">
            <v>C0697</v>
          </cell>
          <cell r="C2421" t="str">
            <v>CAP PVC SOLD. MARROM D= 85mm (3")</v>
          </cell>
          <cell r="D2421" t="str">
            <v>UN</v>
          </cell>
          <cell r="E2421">
            <v>36.22</v>
          </cell>
        </row>
        <row r="2422">
          <cell r="B2422" t="str">
            <v>C0698</v>
          </cell>
          <cell r="C2422" t="str">
            <v>CAP PVC SOLD. MARROM D=110mm (4")</v>
          </cell>
          <cell r="D2422" t="str">
            <v>UN</v>
          </cell>
          <cell r="E2422">
            <v>68.91</v>
          </cell>
        </row>
        <row r="2423">
          <cell r="B2423" t="str">
            <v>C0952</v>
          </cell>
          <cell r="C2423" t="str">
            <v>COTOVELO PVC SOLD. MARROM D=20mm (1/2")</v>
          </cell>
          <cell r="D2423" t="str">
            <v>UN</v>
          </cell>
          <cell r="E2423">
            <v>5.15</v>
          </cell>
        </row>
        <row r="2424">
          <cell r="B2424" t="str">
            <v>C0953</v>
          </cell>
          <cell r="C2424" t="str">
            <v>COTOVELO PVC SOLD. MARROM D=25mm (3/4")</v>
          </cell>
          <cell r="D2424" t="str">
            <v>UN</v>
          </cell>
          <cell r="E2424">
            <v>5.4</v>
          </cell>
        </row>
        <row r="2425">
          <cell r="B2425" t="str">
            <v>C0954</v>
          </cell>
          <cell r="C2425" t="str">
            <v>COTOVELO PVC SOLD. MARROM D=32mm (1")</v>
          </cell>
          <cell r="D2425" t="str">
            <v>UN</v>
          </cell>
          <cell r="E2425">
            <v>6.3</v>
          </cell>
        </row>
        <row r="2426">
          <cell r="B2426" t="str">
            <v>C0955</v>
          </cell>
          <cell r="C2426" t="str">
            <v>COTOVELO PVC SOLD. MARROM D=40mm (1 1/4")</v>
          </cell>
          <cell r="D2426" t="str">
            <v>UN</v>
          </cell>
          <cell r="E2426">
            <v>10.39</v>
          </cell>
        </row>
        <row r="2427">
          <cell r="B2427" t="str">
            <v>C0956</v>
          </cell>
          <cell r="C2427" t="str">
            <v>COTOVELO PVC SOLD. MARROM D=50mm (1 1/2")</v>
          </cell>
          <cell r="D2427" t="str">
            <v>UN</v>
          </cell>
          <cell r="E2427">
            <v>12.4</v>
          </cell>
        </row>
        <row r="2428">
          <cell r="B2428" t="str">
            <v>C0957</v>
          </cell>
          <cell r="C2428" t="str">
            <v>COTOVELO PVC SOLD. MARROM D=60mm (2")</v>
          </cell>
          <cell r="D2428" t="str">
            <v>UN</v>
          </cell>
          <cell r="E2428">
            <v>24.73</v>
          </cell>
        </row>
        <row r="2429">
          <cell r="B2429" t="str">
            <v>C0958</v>
          </cell>
          <cell r="C2429" t="str">
            <v>COTOVELO PVC SOLD. MARROM D=75mm (2 1/2")</v>
          </cell>
          <cell r="D2429" t="str">
            <v>UN</v>
          </cell>
          <cell r="E2429">
            <v>57.13</v>
          </cell>
        </row>
        <row r="2430">
          <cell r="B2430" t="str">
            <v>C0959</v>
          </cell>
          <cell r="C2430" t="str">
            <v>COTOVELO PVC SOLD. MARROM D=85mm (3")</v>
          </cell>
          <cell r="D2430" t="str">
            <v>UN</v>
          </cell>
          <cell r="E2430">
            <v>70.180000000000007</v>
          </cell>
        </row>
        <row r="2431">
          <cell r="B2431" t="str">
            <v>C0951</v>
          </cell>
          <cell r="C2431" t="str">
            <v>COTOVELO PVC SOLD. MARROM D=110mm (4")</v>
          </cell>
          <cell r="D2431" t="str">
            <v>UN</v>
          </cell>
          <cell r="E2431">
            <v>146.51</v>
          </cell>
        </row>
        <row r="2432">
          <cell r="B2432" t="str">
            <v>C0973</v>
          </cell>
          <cell r="C2432" t="str">
            <v>CRUZETA PVC BRANCO ROSC. D=1/2" (20mm)</v>
          </cell>
          <cell r="D2432" t="str">
            <v>UN</v>
          </cell>
          <cell r="E2432">
            <v>15.95</v>
          </cell>
        </row>
        <row r="2433">
          <cell r="B2433" t="str">
            <v>C0975</v>
          </cell>
          <cell r="C2433" t="str">
            <v>CRUZETA PVC BRANCO ROSC. D=3/4" (25mm)</v>
          </cell>
          <cell r="D2433" t="str">
            <v>UN</v>
          </cell>
          <cell r="E2433">
            <v>16.14</v>
          </cell>
        </row>
        <row r="2434">
          <cell r="B2434" t="str">
            <v>C0972</v>
          </cell>
          <cell r="C2434" t="str">
            <v>CRUZETA PVC BRANCO ROSC. D=1" (32mm)</v>
          </cell>
          <cell r="D2434" t="str">
            <v>UN</v>
          </cell>
          <cell r="E2434">
            <v>22.14</v>
          </cell>
        </row>
        <row r="2435">
          <cell r="B2435" t="str">
            <v>C0971</v>
          </cell>
          <cell r="C2435" t="str">
            <v>CRUZETA PVC BRANCO ROSC. D=1 1/4" (40mm)</v>
          </cell>
          <cell r="D2435" t="str">
            <v>UN</v>
          </cell>
          <cell r="E2435">
            <v>29.55</v>
          </cell>
        </row>
        <row r="2436">
          <cell r="B2436" t="str">
            <v>C0970</v>
          </cell>
          <cell r="C2436" t="str">
            <v>CRUZETA PVC BRANCO ROSC. D=1 1/2" (50mm)</v>
          </cell>
          <cell r="D2436" t="str">
            <v>UN</v>
          </cell>
          <cell r="E2436">
            <v>35.49</v>
          </cell>
        </row>
        <row r="2437">
          <cell r="B2437" t="str">
            <v>C0974</v>
          </cell>
          <cell r="C2437" t="str">
            <v>CRUZETA PVC BRANCO ROSC. D=2" (60mm)</v>
          </cell>
          <cell r="D2437" t="str">
            <v>UN</v>
          </cell>
          <cell r="E2437">
            <v>49.42</v>
          </cell>
        </row>
        <row r="2438">
          <cell r="B2438" t="str">
            <v>C0976</v>
          </cell>
          <cell r="C2438" t="str">
            <v>CRUZETA PVC SOLD. MARROM D= 20mm (1/2")</v>
          </cell>
          <cell r="D2438" t="str">
            <v>UN</v>
          </cell>
          <cell r="E2438">
            <v>10.48</v>
          </cell>
        </row>
        <row r="2439">
          <cell r="B2439" t="str">
            <v>C0977</v>
          </cell>
          <cell r="C2439" t="str">
            <v>CRUZETA PVC SOLD. MARROM D= 25mm (3/4")</v>
          </cell>
          <cell r="D2439" t="str">
            <v>UN</v>
          </cell>
          <cell r="E2439">
            <v>12.54</v>
          </cell>
        </row>
        <row r="2440">
          <cell r="B2440" t="str">
            <v>C0978</v>
          </cell>
          <cell r="C2440" t="str">
            <v>CRUZETA PVC SOLD. MARROM D= 32mm (1")</v>
          </cell>
          <cell r="D2440" t="str">
            <v>UN</v>
          </cell>
          <cell r="E2440">
            <v>13.26</v>
          </cell>
        </row>
        <row r="2441">
          <cell r="B2441" t="str">
            <v>C0980</v>
          </cell>
          <cell r="C2441" t="str">
            <v>CRUZETA PVC SOLD. MARROM D=40mm (1 1/4")</v>
          </cell>
          <cell r="D2441" t="str">
            <v>UN</v>
          </cell>
          <cell r="E2441">
            <v>18.53</v>
          </cell>
        </row>
        <row r="2442">
          <cell r="B2442" t="str">
            <v>C0981</v>
          </cell>
          <cell r="C2442" t="str">
            <v>CRUZETA PVC SOLD. MARROM D=50mm (1 1/2")</v>
          </cell>
          <cell r="D2442" t="str">
            <v>UN</v>
          </cell>
          <cell r="E2442">
            <v>27.27</v>
          </cell>
        </row>
        <row r="2443">
          <cell r="B2443" t="str">
            <v>C0982</v>
          </cell>
          <cell r="C2443" t="str">
            <v>CRUZETA PVC SOLD. MARROM D=60mm (2")</v>
          </cell>
          <cell r="D2443" t="str">
            <v>UN</v>
          </cell>
          <cell r="E2443">
            <v>29.29</v>
          </cell>
        </row>
        <row r="2444">
          <cell r="B2444" t="str">
            <v>C0983</v>
          </cell>
          <cell r="C2444" t="str">
            <v>CRUZETA PVC SOLD. MARROM D=75mm (2 1/2")</v>
          </cell>
          <cell r="D2444" t="str">
            <v>UN</v>
          </cell>
          <cell r="E2444">
            <v>43.1</v>
          </cell>
        </row>
        <row r="2445">
          <cell r="B2445" t="str">
            <v>C0984</v>
          </cell>
          <cell r="C2445" t="str">
            <v>CRUZETA PVC SOLD. MARROM D=85mm (3")</v>
          </cell>
          <cell r="D2445" t="str">
            <v>UN</v>
          </cell>
          <cell r="E2445">
            <v>60</v>
          </cell>
        </row>
        <row r="2446">
          <cell r="B2446" t="str">
            <v>C0979</v>
          </cell>
          <cell r="C2446" t="str">
            <v>CRUZETA PVC SOLD. MARROM D=110mm (4")</v>
          </cell>
          <cell r="D2446" t="str">
            <v>UN</v>
          </cell>
          <cell r="E2446">
            <v>112.19</v>
          </cell>
        </row>
        <row r="2447">
          <cell r="B2447" t="str">
            <v>C1525</v>
          </cell>
          <cell r="C2447" t="str">
            <v>JOELHO 90 PVC SOLD./ROSCA. D= 20mmX1/2"</v>
          </cell>
          <cell r="D2447" t="str">
            <v>UN</v>
          </cell>
          <cell r="E2447">
            <v>6.17</v>
          </cell>
        </row>
        <row r="2448">
          <cell r="B2448" t="str">
            <v>C1526</v>
          </cell>
          <cell r="C2448" t="str">
            <v>JOELHO 90 PVC SOLD./ROSCA. D= 25mmX3/4"</v>
          </cell>
          <cell r="D2448" t="str">
            <v>UN</v>
          </cell>
          <cell r="E2448">
            <v>6.94</v>
          </cell>
        </row>
        <row r="2449">
          <cell r="B2449" t="str">
            <v>C1527</v>
          </cell>
          <cell r="C2449" t="str">
            <v>JOELHO 90 PVC SOLD./ROSCA. D= 32mmX1"</v>
          </cell>
          <cell r="D2449" t="str">
            <v>UN</v>
          </cell>
          <cell r="E2449">
            <v>11.56</v>
          </cell>
        </row>
        <row r="2450">
          <cell r="B2450" t="str">
            <v>C1532</v>
          </cell>
          <cell r="C2450" t="str">
            <v>JOELHO C/VISITA. PVC P/ESG. D=75X50mm - JUNTA C/ANÉIS</v>
          </cell>
          <cell r="D2450" t="str">
            <v>UN</v>
          </cell>
          <cell r="E2450">
            <v>24.79</v>
          </cell>
        </row>
        <row r="2451">
          <cell r="B2451" t="str">
            <v>C1528</v>
          </cell>
          <cell r="C2451" t="str">
            <v>JOELHO C/VISITA PVC P/ESG. D=100X50mm - JUNTA C/ANÉIS</v>
          </cell>
          <cell r="D2451" t="str">
            <v>UN</v>
          </cell>
          <cell r="E2451">
            <v>30.12</v>
          </cell>
        </row>
        <row r="2452">
          <cell r="B2452" t="str">
            <v>C1530</v>
          </cell>
          <cell r="C2452" t="str">
            <v>JOELHO C/VISITA PVC P/ESG. D=100X75mm - JUNTA C/ANÉIS</v>
          </cell>
          <cell r="D2452" t="str">
            <v>UN</v>
          </cell>
          <cell r="E2452">
            <v>33.950000000000003</v>
          </cell>
        </row>
        <row r="2453">
          <cell r="B2453" t="str">
            <v>C1533</v>
          </cell>
          <cell r="C2453" t="str">
            <v>JOELHO C/VISITA. PVC P/ESG. D=75X50mm - JUNTA SOLD.</v>
          </cell>
          <cell r="D2453" t="str">
            <v>UN</v>
          </cell>
          <cell r="E2453">
            <v>22.67</v>
          </cell>
        </row>
        <row r="2454">
          <cell r="B2454" t="str">
            <v>C1529</v>
          </cell>
          <cell r="C2454" t="str">
            <v>JOELHO C/VISITA PVC P/ESG. D=100X50mm - JUNTA SOLD.</v>
          </cell>
          <cell r="D2454" t="str">
            <v>UN</v>
          </cell>
          <cell r="E2454">
            <v>28.16</v>
          </cell>
        </row>
        <row r="2455">
          <cell r="B2455" t="str">
            <v>C1531</v>
          </cell>
          <cell r="C2455" t="str">
            <v>JOELHO C/VISITA PVC P/ESG. D=100X75mm - JUNTA SOLD.</v>
          </cell>
          <cell r="D2455" t="str">
            <v>UN</v>
          </cell>
          <cell r="E2455">
            <v>32.5</v>
          </cell>
        </row>
        <row r="2456">
          <cell r="B2456" t="str">
            <v>C1543</v>
          </cell>
          <cell r="C2456" t="str">
            <v>JOELHO OU CURVA PVC ROSC. D=1/2"(20mm)</v>
          </cell>
          <cell r="D2456" t="str">
            <v>UN</v>
          </cell>
          <cell r="E2456">
            <v>6.66</v>
          </cell>
        </row>
        <row r="2457">
          <cell r="B2457" t="str">
            <v>C1547</v>
          </cell>
          <cell r="C2457" t="str">
            <v>JOELHO OU CURVA PVC ROSC. D=3/4" (25mm)</v>
          </cell>
          <cell r="D2457" t="str">
            <v>UN</v>
          </cell>
          <cell r="E2457">
            <v>7.36</v>
          </cell>
        </row>
        <row r="2458">
          <cell r="B2458" t="str">
            <v>C1542</v>
          </cell>
          <cell r="C2458" t="str">
            <v>JOELHO OU CURVA PVC ROSC. D=1" (32mm)</v>
          </cell>
          <cell r="D2458" t="str">
            <v>UN</v>
          </cell>
          <cell r="E2458">
            <v>8.75</v>
          </cell>
        </row>
        <row r="2459">
          <cell r="B2459" t="str">
            <v>C1541</v>
          </cell>
          <cell r="C2459" t="str">
            <v>JOELHO OU CURVA PVC ROSC. D=1 1/4" (40mm)</v>
          </cell>
          <cell r="D2459" t="str">
            <v>UN</v>
          </cell>
          <cell r="E2459">
            <v>16.63</v>
          </cell>
        </row>
        <row r="2460">
          <cell r="B2460" t="str">
            <v>C1540</v>
          </cell>
          <cell r="C2460" t="str">
            <v>JOELHO OU CURVA PVC ROSC. D=1 1/2" (50mm)</v>
          </cell>
          <cell r="D2460" t="str">
            <v>UN</v>
          </cell>
          <cell r="E2460">
            <v>17.95</v>
          </cell>
        </row>
        <row r="2461">
          <cell r="B2461" t="str">
            <v>C1545</v>
          </cell>
          <cell r="C2461" t="str">
            <v>JOELHO OU CURVA PVC ROSC. D=2" (60mm)</v>
          </cell>
          <cell r="D2461" t="str">
            <v>UN</v>
          </cell>
          <cell r="E2461">
            <v>26.19</v>
          </cell>
        </row>
        <row r="2462">
          <cell r="B2462" t="str">
            <v>C1544</v>
          </cell>
          <cell r="C2462" t="str">
            <v>JOELHO OU CURVA PVC ROSC. D=2 1/2" (75mm)</v>
          </cell>
          <cell r="D2462" t="str">
            <v>UN</v>
          </cell>
          <cell r="E2462">
            <v>56.33</v>
          </cell>
        </row>
        <row r="2463">
          <cell r="B2463" t="str">
            <v>C1546</v>
          </cell>
          <cell r="C2463" t="str">
            <v>JOELHO OU CURVA PVC ROSC. D=3" (85mm)</v>
          </cell>
          <cell r="D2463" t="str">
            <v>UN</v>
          </cell>
          <cell r="E2463">
            <v>54.5</v>
          </cell>
        </row>
        <row r="2464">
          <cell r="B2464" t="str">
            <v>C1548</v>
          </cell>
          <cell r="C2464" t="str">
            <v>JOELHO OU CURVA PVC ROSC. D=4" (110mm)</v>
          </cell>
          <cell r="D2464" t="str">
            <v>UN</v>
          </cell>
          <cell r="E2464">
            <v>121.83</v>
          </cell>
        </row>
        <row r="2465">
          <cell r="B2465" t="str">
            <v>C1551</v>
          </cell>
          <cell r="C2465" t="str">
            <v>JOELHO PVC BRANCO P/ESGOTO D=40mm (1 1/2")</v>
          </cell>
          <cell r="D2465" t="str">
            <v>UN</v>
          </cell>
          <cell r="E2465">
            <v>8.89</v>
          </cell>
        </row>
        <row r="2466">
          <cell r="B2466" t="str">
            <v>C1552</v>
          </cell>
          <cell r="C2466" t="str">
            <v>JOELHO PVC BRANCO P/ESGOTO D=50mm (2")</v>
          </cell>
          <cell r="D2466" t="str">
            <v>UN</v>
          </cell>
          <cell r="E2466">
            <v>9.7799999999999994</v>
          </cell>
        </row>
        <row r="2467">
          <cell r="B2467" t="str">
            <v>C1554</v>
          </cell>
          <cell r="C2467" t="str">
            <v>JOELHO PVC BRANCO P/ESGOTO D=75mm (3")</v>
          </cell>
          <cell r="D2467" t="str">
            <v>UN</v>
          </cell>
          <cell r="E2467">
            <v>15.44</v>
          </cell>
        </row>
        <row r="2468">
          <cell r="B2468" t="str">
            <v>C1549</v>
          </cell>
          <cell r="C2468" t="str">
            <v>JOELHO PVC BRANCO P/ESGOTO D=100mm (4")</v>
          </cell>
          <cell r="D2468" t="str">
            <v>UN</v>
          </cell>
          <cell r="E2468">
            <v>20.67</v>
          </cell>
        </row>
        <row r="2469">
          <cell r="B2469" t="str">
            <v>C1553</v>
          </cell>
          <cell r="C2469" t="str">
            <v>JOELHO PVC BRANCO P/ESGOTO D=50mm (2") - JUNTA C/ANÉIS</v>
          </cell>
          <cell r="D2469" t="str">
            <v>UN</v>
          </cell>
          <cell r="E2469">
            <v>11.86</v>
          </cell>
        </row>
        <row r="2470">
          <cell r="B2470" t="str">
            <v>C1555</v>
          </cell>
          <cell r="C2470" t="str">
            <v>JOELHO PVC BRANCO P/ESGOTO D=75mm (3") - JUNTA C/ANÉIS</v>
          </cell>
          <cell r="D2470" t="str">
            <v>UN</v>
          </cell>
          <cell r="E2470">
            <v>16.510000000000002</v>
          </cell>
        </row>
        <row r="2471">
          <cell r="B2471" t="str">
            <v>C1550</v>
          </cell>
          <cell r="C2471" t="str">
            <v>JOELHO PVC BRANCO P/ESGOTO D=100mm (4") - JUNTA C/ANÉIS</v>
          </cell>
          <cell r="D2471" t="str">
            <v>UN</v>
          </cell>
          <cell r="E2471">
            <v>21.59</v>
          </cell>
        </row>
        <row r="2472">
          <cell r="B2472" t="str">
            <v>C1556</v>
          </cell>
          <cell r="C2472" t="str">
            <v>JOELHO PVC CINZA P/ESGOTO D=150mm (6") - JUNTA C/ANÉIS</v>
          </cell>
          <cell r="D2472" t="str">
            <v>UN</v>
          </cell>
          <cell r="E2472">
            <v>93.22</v>
          </cell>
        </row>
        <row r="2473">
          <cell r="B2473" t="str">
            <v>C1557</v>
          </cell>
          <cell r="C2473" t="str">
            <v>JOELHO PVC CINZA. P/ESGOTO D=150mm (6") - JUNTA SOLD</v>
          </cell>
          <cell r="D2473" t="str">
            <v>UN</v>
          </cell>
          <cell r="E2473">
            <v>88.34</v>
          </cell>
        </row>
        <row r="2474">
          <cell r="B2474" t="str">
            <v>C1558</v>
          </cell>
          <cell r="C2474" t="str">
            <v>JOELHO PVC SOLD. AZUL D=20mmX1/2"</v>
          </cell>
          <cell r="D2474" t="str">
            <v>UN</v>
          </cell>
          <cell r="E2474">
            <v>8.57</v>
          </cell>
        </row>
        <row r="2475">
          <cell r="B2475" t="str">
            <v>C1559</v>
          </cell>
          <cell r="C2475" t="str">
            <v>JOELHO PVC SOLD. AZUL D=25mmX3/4"</v>
          </cell>
          <cell r="D2475" t="str">
            <v>UN</v>
          </cell>
          <cell r="E2475">
            <v>9.9600000000000009</v>
          </cell>
        </row>
        <row r="2476">
          <cell r="B2476" t="str">
            <v>C1560</v>
          </cell>
          <cell r="C2476" t="str">
            <v>JOELHO REDUÇÃO PVC SOLD./ROSCA. D=25mmX1/2"</v>
          </cell>
          <cell r="D2476" t="str">
            <v>UN</v>
          </cell>
          <cell r="E2476">
            <v>6.81</v>
          </cell>
        </row>
        <row r="2477">
          <cell r="B2477" t="str">
            <v>C1561</v>
          </cell>
          <cell r="C2477" t="str">
            <v>JOELHO REDUÇÃO PVC SOLD./ROSCA. D=32mmX3/4"</v>
          </cell>
          <cell r="D2477" t="str">
            <v>UN</v>
          </cell>
          <cell r="E2477">
            <v>13.59</v>
          </cell>
        </row>
        <row r="2478">
          <cell r="B2478" t="str">
            <v>C1568</v>
          </cell>
          <cell r="C2478" t="str">
            <v>JOELHO REDUÇÃO PVC ROSC. D=3/4"X1/2" (25X20mm)</v>
          </cell>
          <cell r="D2478" t="str">
            <v>UN</v>
          </cell>
          <cell r="E2478">
            <v>7.63</v>
          </cell>
        </row>
        <row r="2479">
          <cell r="B2479" t="str">
            <v>C1567</v>
          </cell>
          <cell r="C2479" t="str">
            <v>JOELHO REDUÇÃO PVC ROSC. D=1"X3/4" (32X25mm)</v>
          </cell>
          <cell r="D2479" t="str">
            <v>UN</v>
          </cell>
          <cell r="E2479">
            <v>9.1300000000000008</v>
          </cell>
        </row>
        <row r="2480">
          <cell r="B2480" t="str">
            <v>C1562</v>
          </cell>
          <cell r="C2480" t="str">
            <v>JOELHO REDUÇÃO PVC SOLD. AZUL D=25mmX1/2"</v>
          </cell>
          <cell r="D2480" t="str">
            <v>UN</v>
          </cell>
          <cell r="E2480">
            <v>8.5299999999999994</v>
          </cell>
        </row>
        <row r="2481">
          <cell r="B2481" t="str">
            <v>C1563</v>
          </cell>
          <cell r="C2481" t="str">
            <v>JOELHO REDUÇÃO PVC SOLD. AZUL D=32mmX3/4"</v>
          </cell>
          <cell r="D2481" t="str">
            <v>UN</v>
          </cell>
          <cell r="E2481">
            <v>13.02</v>
          </cell>
        </row>
        <row r="2482">
          <cell r="B2482" t="str">
            <v>C1564</v>
          </cell>
          <cell r="C2482" t="str">
            <v>JOELHO REDUÇÃO PVC SOLD.MARROM D=25X20mm (3/4"X1/2")</v>
          </cell>
          <cell r="D2482" t="str">
            <v>UN</v>
          </cell>
          <cell r="E2482">
            <v>6.51</v>
          </cell>
        </row>
        <row r="2483">
          <cell r="B2483" t="str">
            <v>C1565</v>
          </cell>
          <cell r="C2483" t="str">
            <v>JOELHO REDUÇÃO PVC SOLD.MARROM D=32X25mm (1"X3/4")</v>
          </cell>
          <cell r="D2483" t="str">
            <v>UN</v>
          </cell>
          <cell r="E2483">
            <v>7</v>
          </cell>
        </row>
        <row r="2484">
          <cell r="B2484" t="str">
            <v>C1566</v>
          </cell>
          <cell r="C2484" t="str">
            <v>JOELHO REDUÇÃO PVC SOLD.MARROM D=40X32mm (1 1/4"X1")</v>
          </cell>
          <cell r="D2484" t="str">
            <v>UN</v>
          </cell>
          <cell r="E2484">
            <v>10.37</v>
          </cell>
        </row>
        <row r="2485">
          <cell r="B2485" t="str">
            <v>C4388</v>
          </cell>
          <cell r="C2485" t="str">
            <v>JOELHO 45 PVC BRANCO PARA ESGOTO D=40mm (1 1/4")</v>
          </cell>
          <cell r="D2485" t="str">
            <v>UN</v>
          </cell>
          <cell r="E2485">
            <v>10.83</v>
          </cell>
        </row>
        <row r="2486">
          <cell r="B2486" t="str">
            <v>C4669</v>
          </cell>
          <cell r="C2486" t="str">
            <v>JOELHO 45 PVC BRANCO PARA ESGOTO D=50mm (2")</v>
          </cell>
          <cell r="D2486" t="str">
            <v>UN</v>
          </cell>
          <cell r="E2486">
            <v>11.43</v>
          </cell>
        </row>
        <row r="2487">
          <cell r="B2487" t="str">
            <v>C4389</v>
          </cell>
          <cell r="C2487" t="str">
            <v>JOELHO 45 PVC BRANCO PARA ESGOTO D=75mm (3")</v>
          </cell>
          <cell r="D2487" t="str">
            <v>UN</v>
          </cell>
          <cell r="E2487">
            <v>15.45</v>
          </cell>
        </row>
        <row r="2488">
          <cell r="B2488" t="str">
            <v>C4390</v>
          </cell>
          <cell r="C2488" t="str">
            <v>JOELHO 45 PVC BRANCO PARA ESGOTO D=100mm (4")</v>
          </cell>
          <cell r="D2488" t="str">
            <v>UN</v>
          </cell>
          <cell r="E2488">
            <v>18.78</v>
          </cell>
        </row>
        <row r="2489">
          <cell r="B2489" t="str">
            <v>C4391</v>
          </cell>
          <cell r="C2489" t="str">
            <v>JOELHO 45 PVC SOLDÁVEL D=25mm (3/4")</v>
          </cell>
          <cell r="D2489" t="str">
            <v>UN</v>
          </cell>
          <cell r="E2489">
            <v>4.67</v>
          </cell>
        </row>
        <row r="2490">
          <cell r="B2490" t="str">
            <v>C4392</v>
          </cell>
          <cell r="C2490" t="str">
            <v>JOELHO 45 PVC SOLDÁVEL D=32mm (1")</v>
          </cell>
          <cell r="D2490" t="str">
            <v>UN</v>
          </cell>
          <cell r="E2490">
            <v>6.12</v>
          </cell>
        </row>
        <row r="2491">
          <cell r="B2491" t="str">
            <v>C4393</v>
          </cell>
          <cell r="C2491" t="str">
            <v>JOELHO 45 PVC SOLDÁVEL D=40mm (1 1/4")</v>
          </cell>
          <cell r="D2491" t="str">
            <v>UN</v>
          </cell>
          <cell r="E2491">
            <v>7.68</v>
          </cell>
        </row>
        <row r="2492">
          <cell r="B2492" t="str">
            <v>C3994</v>
          </cell>
          <cell r="C2492" t="str">
            <v>JUNÇÃO PVC BRANCO 50 x 50 mm (2" x 2")</v>
          </cell>
          <cell r="D2492" t="str">
            <v>UN</v>
          </cell>
          <cell r="E2492">
            <v>15.65</v>
          </cell>
        </row>
        <row r="2493">
          <cell r="B2493" t="str">
            <v>C1575</v>
          </cell>
          <cell r="C2493" t="str">
            <v>JUNÇÃO SIMPLES C/INSPEÇÃO PVC P/ESGOTO D=75mm (3")-C/ANÉIS</v>
          </cell>
          <cell r="D2493" t="str">
            <v>UN</v>
          </cell>
          <cell r="E2493">
            <v>26.03</v>
          </cell>
        </row>
        <row r="2494">
          <cell r="B2494" t="str">
            <v>C1574</v>
          </cell>
          <cell r="C2494" t="str">
            <v>JUNÇÃO SIMPLES C/INSPEÇÃO PVC P/ESGOTO D=100mm (4")-C/ANÉIS</v>
          </cell>
          <cell r="D2494" t="str">
            <v>UN</v>
          </cell>
          <cell r="E2494">
            <v>31.48</v>
          </cell>
        </row>
        <row r="2495">
          <cell r="B2495" t="str">
            <v>C1579</v>
          </cell>
          <cell r="C2495" t="str">
            <v>JUNÇÃO SIMPLES DE REDUÇÃO PVC P/ESGOTO 75X50mm (3"X2")</v>
          </cell>
          <cell r="D2495" t="str">
            <v>UN</v>
          </cell>
          <cell r="E2495">
            <v>22.49</v>
          </cell>
        </row>
        <row r="2496">
          <cell r="B2496" t="str">
            <v>C1580</v>
          </cell>
          <cell r="C2496" t="str">
            <v>JUNÇÃO SIMPLES DE REDUÇÃO PVC P/ESGOTO 75X50mm (3"X2")-C/ANÉIS</v>
          </cell>
          <cell r="D2496" t="str">
            <v>UN</v>
          </cell>
          <cell r="E2496">
            <v>23.6</v>
          </cell>
        </row>
        <row r="2497">
          <cell r="B2497" t="str">
            <v>C1576</v>
          </cell>
          <cell r="C2497" t="str">
            <v>JUNÇÃO SIMPLES DE REDUÇÃO PVC P/ESGOTO 100X50mm (4"X2")-C/ANÉIS</v>
          </cell>
          <cell r="D2497" t="str">
            <v>UN</v>
          </cell>
          <cell r="E2497">
            <v>24.75</v>
          </cell>
        </row>
        <row r="2498">
          <cell r="B2498" t="str">
            <v>C1577</v>
          </cell>
          <cell r="C2498" t="str">
            <v>JUNÇÃO SIMPLES DE REDUÇÃO PVC P/ESGOTO 100X75mm (4"X3")-C/ANÉIS</v>
          </cell>
          <cell r="D2498" t="str">
            <v>UN</v>
          </cell>
          <cell r="E2498">
            <v>35.159999999999997</v>
          </cell>
        </row>
        <row r="2499">
          <cell r="B2499" t="str">
            <v>C1578</v>
          </cell>
          <cell r="C2499" t="str">
            <v>JUNÇÃO SIMPLES DE REDUÇÃO PVC P/ESGOTO 150X100mm (6"X4")-C/ANÉIS</v>
          </cell>
          <cell r="D2499" t="str">
            <v>UN</v>
          </cell>
          <cell r="E2499">
            <v>70.61</v>
          </cell>
        </row>
        <row r="2500">
          <cell r="B2500" t="str">
            <v>C1582</v>
          </cell>
          <cell r="C2500" t="str">
            <v>JUNÇÃO SIMPLES DE REDUÇÃO PVC P/ESGOTO 100X50mm(4"X2")</v>
          </cell>
          <cell r="D2500" t="str">
            <v>UN</v>
          </cell>
          <cell r="E2500">
            <v>23.99</v>
          </cell>
        </row>
        <row r="2501">
          <cell r="B2501" t="str">
            <v>C1583</v>
          </cell>
          <cell r="C2501" t="str">
            <v>JUNÇÃO SIMPLES DE REDUÇÃO PVC P/ESGOTO 100X75mm(4"X3")</v>
          </cell>
          <cell r="D2501" t="str">
            <v>UN</v>
          </cell>
          <cell r="E2501">
            <v>34.840000000000003</v>
          </cell>
        </row>
        <row r="2502">
          <cell r="B2502" t="str">
            <v>C1581</v>
          </cell>
          <cell r="C2502" t="str">
            <v>JUNÇÃO SIMPLES DE REDUÇÃO PVC P/ESGOTO 150X100mm(6"X4")</v>
          </cell>
          <cell r="D2502" t="str">
            <v>UN</v>
          </cell>
          <cell r="E2502">
            <v>68.28</v>
          </cell>
        </row>
        <row r="2503">
          <cell r="B2503" t="str">
            <v>C1585</v>
          </cell>
          <cell r="C2503" t="str">
            <v>JUNÇÃO SIMPLES C/INSPEÇÃO PVC P/ESGOTO D=75mm (3")</v>
          </cell>
          <cell r="D2503" t="str">
            <v>UN</v>
          </cell>
          <cell r="E2503">
            <v>25.58</v>
          </cell>
        </row>
        <row r="2504">
          <cell r="B2504" t="str">
            <v>C1584</v>
          </cell>
          <cell r="C2504" t="str">
            <v>JUNÇÃO SIMPLES C/INSPEÇÃO PVC P/ESGOTO D=100mm (4")</v>
          </cell>
          <cell r="D2504" t="str">
            <v>UN</v>
          </cell>
          <cell r="E2504">
            <v>31.38</v>
          </cell>
        </row>
        <row r="2505">
          <cell r="B2505" t="str">
            <v>C1572</v>
          </cell>
          <cell r="C2505" t="str">
            <v>JUNÇÃO DUPLA PVC BRANCO D=75mm (3") - JUNTA C/ANÉIS</v>
          </cell>
          <cell r="D2505" t="str">
            <v>UN</v>
          </cell>
          <cell r="E2505">
            <v>28</v>
          </cell>
        </row>
        <row r="2506">
          <cell r="B2506" t="str">
            <v>C1570</v>
          </cell>
          <cell r="C2506" t="str">
            <v>JUNÇÃO DUPLA PVC BRANCO D=100mm (4") - JUNTA C/ANÉIS</v>
          </cell>
          <cell r="D2506" t="str">
            <v>UN</v>
          </cell>
          <cell r="E2506">
            <v>36.909999999999997</v>
          </cell>
        </row>
        <row r="2507">
          <cell r="B2507" t="str">
            <v>C1573</v>
          </cell>
          <cell r="C2507" t="str">
            <v>JUNÇÃO DUPLA PVC BRANCO D=75mm(3") - JUNTA SOLD.</v>
          </cell>
          <cell r="D2507" t="str">
            <v>UN</v>
          </cell>
          <cell r="E2507">
            <v>27.1</v>
          </cell>
        </row>
        <row r="2508">
          <cell r="B2508" t="str">
            <v>C1571</v>
          </cell>
          <cell r="C2508" t="str">
            <v>JUNÇÃO DUPLA PVC BRANCO D=100mm (4") - JUNTA SOLD.</v>
          </cell>
          <cell r="D2508" t="str">
            <v>UN</v>
          </cell>
          <cell r="E2508">
            <v>36.700000000000003</v>
          </cell>
        </row>
        <row r="2509">
          <cell r="B2509" t="str">
            <v>C1720</v>
          </cell>
          <cell r="C2509" t="str">
            <v>LUVA PVC BRANCO ROSC. D=1/2" (20mm)</v>
          </cell>
          <cell r="D2509" t="str">
            <v>UN</v>
          </cell>
          <cell r="E2509">
            <v>3.57</v>
          </cell>
        </row>
        <row r="2510">
          <cell r="B2510" t="str">
            <v>C1724</v>
          </cell>
          <cell r="C2510" t="str">
            <v>LUVA PVC BRANCO ROSC. D=3/4" (25mm)</v>
          </cell>
          <cell r="D2510" t="str">
            <v>UN</v>
          </cell>
          <cell r="E2510">
            <v>4.03</v>
          </cell>
        </row>
        <row r="2511">
          <cell r="B2511" t="str">
            <v>C1719</v>
          </cell>
          <cell r="C2511" t="str">
            <v>LUVA PVC BRANCO ROSC. D=1" (32mm)</v>
          </cell>
          <cell r="D2511" t="str">
            <v>UN</v>
          </cell>
          <cell r="E2511">
            <v>5.01</v>
          </cell>
        </row>
        <row r="2512">
          <cell r="B2512" t="str">
            <v>C1718</v>
          </cell>
          <cell r="C2512" t="str">
            <v>LUVA PVC BRANCO ROSC. D=1 1/4" (40mm)</v>
          </cell>
          <cell r="D2512" t="str">
            <v>UN</v>
          </cell>
          <cell r="E2512">
            <v>8.5500000000000007</v>
          </cell>
        </row>
        <row r="2513">
          <cell r="B2513" t="str">
            <v>C1717</v>
          </cell>
          <cell r="C2513" t="str">
            <v>LUVA PVC BRANCO ROSC. D=1 1/2"  (50mm)</v>
          </cell>
          <cell r="D2513" t="str">
            <v>UN</v>
          </cell>
          <cell r="E2513">
            <v>8.8699999999999992</v>
          </cell>
        </row>
        <row r="2514">
          <cell r="B2514" t="str">
            <v>C1722</v>
          </cell>
          <cell r="C2514" t="str">
            <v>LUVA PVC BRANCO ROSC. D=2" (60mm)</v>
          </cell>
          <cell r="D2514" t="str">
            <v>UN</v>
          </cell>
          <cell r="E2514">
            <v>14.2</v>
          </cell>
        </row>
        <row r="2515">
          <cell r="B2515" t="str">
            <v>C1721</v>
          </cell>
          <cell r="C2515" t="str">
            <v>LUVA PVC BRANCO ROSC. D=2 1/2" (75mm)</v>
          </cell>
          <cell r="D2515" t="str">
            <v>UN</v>
          </cell>
          <cell r="E2515">
            <v>20.07</v>
          </cell>
        </row>
        <row r="2516">
          <cell r="B2516" t="str">
            <v>C1723</v>
          </cell>
          <cell r="C2516" t="str">
            <v>LUVA PVC BRANCO ROSC. D=3" (85mm)</v>
          </cell>
          <cell r="D2516" t="str">
            <v>UN</v>
          </cell>
          <cell r="E2516">
            <v>26.48</v>
          </cell>
        </row>
        <row r="2517">
          <cell r="B2517" t="str">
            <v>C1725</v>
          </cell>
          <cell r="C2517" t="str">
            <v>LUVA PVC BRANCO ROSC. D=4" (110mm)</v>
          </cell>
          <cell r="D2517" t="str">
            <v>UN</v>
          </cell>
          <cell r="E2517">
            <v>35.08</v>
          </cell>
        </row>
        <row r="2518">
          <cell r="B2518" t="str">
            <v>C1726</v>
          </cell>
          <cell r="C2518" t="str">
            <v>LUVA PVC SOLD. AZUL C/ROSCA MET. D=20mmX1/2"</v>
          </cell>
          <cell r="D2518" t="str">
            <v>UN</v>
          </cell>
          <cell r="E2518">
            <v>6.11</v>
          </cell>
        </row>
        <row r="2519">
          <cell r="B2519" t="str">
            <v>C1727</v>
          </cell>
          <cell r="C2519" t="str">
            <v>LUVA PVC SOLD. AZUL C/ROSCA MET. D=25mmX3/4"</v>
          </cell>
          <cell r="D2519" t="str">
            <v>UN</v>
          </cell>
          <cell r="E2519">
            <v>5.91</v>
          </cell>
        </row>
        <row r="2520">
          <cell r="B2520" t="str">
            <v>C1728</v>
          </cell>
          <cell r="C2520" t="str">
            <v>LUVA PVC SOLD. MARROM D= 20mm (1/2")</v>
          </cell>
          <cell r="D2520" t="str">
            <v>UN</v>
          </cell>
          <cell r="E2520">
            <v>2.93</v>
          </cell>
        </row>
        <row r="2521">
          <cell r="B2521" t="str">
            <v>C1729</v>
          </cell>
          <cell r="C2521" t="str">
            <v>LUVA PVC SOLD. MARROM D= 25mm (3/4")</v>
          </cell>
          <cell r="D2521" t="str">
            <v>UN</v>
          </cell>
          <cell r="E2521">
            <v>3.11</v>
          </cell>
        </row>
        <row r="2522">
          <cell r="B2522" t="str">
            <v>C1730</v>
          </cell>
          <cell r="C2522" t="str">
            <v>LUVA PVC SOLD. MARROM D= 32mm (1")</v>
          </cell>
          <cell r="D2522" t="str">
            <v>UN</v>
          </cell>
          <cell r="E2522">
            <v>3.92</v>
          </cell>
        </row>
        <row r="2523">
          <cell r="B2523" t="str">
            <v>C1731</v>
          </cell>
          <cell r="C2523" t="str">
            <v>LUVA PVC SOLD. MARROM D= 40mm (1 1/4")</v>
          </cell>
          <cell r="D2523" t="str">
            <v>UN</v>
          </cell>
          <cell r="E2523">
            <v>6.82</v>
          </cell>
        </row>
        <row r="2524">
          <cell r="B2524" t="str">
            <v>C1732</v>
          </cell>
          <cell r="C2524" t="str">
            <v>LUVA PVC SOLD. MARROM D= 50mm (1 1/2")</v>
          </cell>
          <cell r="D2524" t="str">
            <v>UN</v>
          </cell>
          <cell r="E2524">
            <v>7.73</v>
          </cell>
        </row>
        <row r="2525">
          <cell r="B2525" t="str">
            <v>C1733</v>
          </cell>
          <cell r="C2525" t="str">
            <v>LUVA PVC SOLD. MARROM D= 60mm (2")</v>
          </cell>
          <cell r="D2525" t="str">
            <v>UN</v>
          </cell>
          <cell r="E2525">
            <v>13.54</v>
          </cell>
        </row>
        <row r="2526">
          <cell r="B2526" t="str">
            <v>C1734</v>
          </cell>
          <cell r="C2526" t="str">
            <v>LUVA PVC SOLD. MARROM D= 75mm (2 1/2")</v>
          </cell>
          <cell r="D2526" t="str">
            <v>UN</v>
          </cell>
          <cell r="E2526">
            <v>18.850000000000001</v>
          </cell>
        </row>
        <row r="2527">
          <cell r="B2527" t="str">
            <v>C1735</v>
          </cell>
          <cell r="C2527" t="str">
            <v>LUVA PVC SOLD. MARROM D= 85mm (3")</v>
          </cell>
          <cell r="D2527" t="str">
            <v>UN</v>
          </cell>
          <cell r="E2527">
            <v>37.799999999999997</v>
          </cell>
        </row>
        <row r="2528">
          <cell r="B2528" t="str">
            <v>C1736</v>
          </cell>
          <cell r="C2528" t="str">
            <v>LUVA PVC SOLD. MARROM D=110mm (4")</v>
          </cell>
          <cell r="D2528" t="str">
            <v>UN</v>
          </cell>
          <cell r="E2528">
            <v>42.9</v>
          </cell>
        </row>
        <row r="2529">
          <cell r="B2529" t="str">
            <v>C1737</v>
          </cell>
          <cell r="C2529" t="str">
            <v>LUVA PVC SOLD./ROSCA. D=20mmX1/2"</v>
          </cell>
          <cell r="D2529" t="str">
            <v>UN</v>
          </cell>
          <cell r="E2529">
            <v>4.75</v>
          </cell>
        </row>
        <row r="2530">
          <cell r="B2530" t="str">
            <v>C1738</v>
          </cell>
          <cell r="C2530" t="str">
            <v>LUVA PVC SOLD./ROSCA. D=25mmX1/2"</v>
          </cell>
          <cell r="D2530" t="str">
            <v>UN</v>
          </cell>
          <cell r="E2530">
            <v>5.34</v>
          </cell>
        </row>
        <row r="2531">
          <cell r="B2531" t="str">
            <v>C1739</v>
          </cell>
          <cell r="C2531" t="str">
            <v>LUVA PVC SOLD./ROSCA. D=25mmX3/4"</v>
          </cell>
          <cell r="D2531" t="str">
            <v>UN</v>
          </cell>
          <cell r="E2531">
            <v>5.1100000000000003</v>
          </cell>
        </row>
        <row r="2532">
          <cell r="B2532" t="str">
            <v>C1740</v>
          </cell>
          <cell r="C2532" t="str">
            <v>LUVA PVC SOLD./ROSCA. D=32mmX1"</v>
          </cell>
          <cell r="D2532" t="str">
            <v>UN</v>
          </cell>
          <cell r="E2532">
            <v>6.36</v>
          </cell>
        </row>
        <row r="2533">
          <cell r="B2533" t="str">
            <v>C1741</v>
          </cell>
          <cell r="C2533" t="str">
            <v>LUVA PVC SOLD./ROSCA. D=40mmX1 1/4"</v>
          </cell>
          <cell r="D2533" t="str">
            <v>UN</v>
          </cell>
          <cell r="E2533">
            <v>13.71</v>
          </cell>
        </row>
        <row r="2534">
          <cell r="B2534" t="str">
            <v>C1742</v>
          </cell>
          <cell r="C2534" t="str">
            <v>LUVA PVC SOLD./ROSCA. D=50mmX1 1/2"</v>
          </cell>
          <cell r="D2534" t="str">
            <v>UN</v>
          </cell>
          <cell r="E2534">
            <v>15.66</v>
          </cell>
        </row>
        <row r="2535">
          <cell r="B2535" t="str">
            <v>C1752</v>
          </cell>
          <cell r="C2535" t="str">
            <v>LUVA REDUÇÃO PVC ROSC. D=3/4"X1/2" (25X20mm)</v>
          </cell>
          <cell r="D2535" t="str">
            <v>UN</v>
          </cell>
          <cell r="E2535">
            <v>4.4000000000000004</v>
          </cell>
        </row>
        <row r="2536">
          <cell r="B2536" t="str">
            <v>C1751</v>
          </cell>
          <cell r="C2536" t="str">
            <v>LUVA REDUÇÃO PVC ROSC. D=1"X3/4" (32X25mm)</v>
          </cell>
          <cell r="D2536" t="str">
            <v>UN</v>
          </cell>
          <cell r="E2536">
            <v>5.07</v>
          </cell>
        </row>
        <row r="2537">
          <cell r="B2537" t="str">
            <v>C1753</v>
          </cell>
          <cell r="C2537" t="str">
            <v>LUVA REDUÇÃO PVC SOLDÁVEL AZUL C/ROSCA METÁLICA, D=25mmX1/2"</v>
          </cell>
          <cell r="D2537" t="str">
            <v>UN</v>
          </cell>
          <cell r="E2537">
            <v>5.38</v>
          </cell>
        </row>
        <row r="2538">
          <cell r="B2538" t="str">
            <v>C1743</v>
          </cell>
          <cell r="C2538" t="str">
            <v>LUVA REDUÇÃO PVC SOLDÁVEL MARROM D= 25X20mm (3/4"X1/2")</v>
          </cell>
          <cell r="D2538" t="str">
            <v>UN</v>
          </cell>
          <cell r="E2538">
            <v>3.4</v>
          </cell>
        </row>
        <row r="2539">
          <cell r="B2539" t="str">
            <v>C1744</v>
          </cell>
          <cell r="C2539" t="str">
            <v>LUVA REDUÇÃO PVC SOLDÁVEL MARROM D= 32X25mm (1"X3/4")</v>
          </cell>
          <cell r="D2539" t="str">
            <v>UN</v>
          </cell>
          <cell r="E2539">
            <v>4.84</v>
          </cell>
        </row>
        <row r="2540">
          <cell r="B2540" t="str">
            <v>C1745</v>
          </cell>
          <cell r="C2540" t="str">
            <v>LUVA REDUÇÃO PVC SOLDÁVEL MARROM D= 40X32mm (1 1/4"X1")</v>
          </cell>
          <cell r="D2540" t="str">
            <v>UN</v>
          </cell>
          <cell r="E2540">
            <v>9.24</v>
          </cell>
        </row>
        <row r="2541">
          <cell r="B2541" t="str">
            <v>C1748</v>
          </cell>
          <cell r="C2541" t="str">
            <v>LUVA REDUÇÃO PVC SOLDÁVEL MARROM D=75X60mm ( 2 1/2"X2")</v>
          </cell>
          <cell r="D2541" t="str">
            <v>UN</v>
          </cell>
          <cell r="E2541">
            <v>18.079999999999998</v>
          </cell>
        </row>
        <row r="2542">
          <cell r="B2542" t="str">
            <v>C1749</v>
          </cell>
          <cell r="C2542" t="str">
            <v>LUVA REDUÇÃO PVC SOLDÁVEL MARROM D=85X60mm (3"X2")</v>
          </cell>
          <cell r="D2542" t="str">
            <v>UN</v>
          </cell>
          <cell r="E2542">
            <v>24.75</v>
          </cell>
        </row>
        <row r="2543">
          <cell r="B2543" t="str">
            <v>C1750</v>
          </cell>
          <cell r="C2543" t="str">
            <v>LUVA REDUÇÃO PVC SOLDÁVEL MARROM D=85X75mm (3"X2 1/2")</v>
          </cell>
          <cell r="D2543" t="str">
            <v>UN</v>
          </cell>
          <cell r="E2543">
            <v>30.24</v>
          </cell>
        </row>
        <row r="2544">
          <cell r="B2544" t="str">
            <v>C1746</v>
          </cell>
          <cell r="C2544" t="str">
            <v>LUVA REDUÇÃO PVC SOLDÁVEL MARROM D=110X75mm (4"X2 1/2")</v>
          </cell>
          <cell r="D2544" t="str">
            <v>UN</v>
          </cell>
          <cell r="E2544">
            <v>47.77</v>
          </cell>
        </row>
        <row r="2545">
          <cell r="B2545" t="str">
            <v>C1747</v>
          </cell>
          <cell r="C2545" t="str">
            <v>LUVA REDUÇÃO PVC SOLDÁVEL MARROM D=110X85mm (4"X3")</v>
          </cell>
          <cell r="D2545" t="str">
            <v>UN</v>
          </cell>
          <cell r="E2545">
            <v>44.67</v>
          </cell>
        </row>
        <row r="2546">
          <cell r="B2546" t="str">
            <v>C1760</v>
          </cell>
          <cell r="C2546" t="str">
            <v>LUVA SIMPLES PVC BRANCO P/ESGOTO 40mm (1 1/2")</v>
          </cell>
          <cell r="D2546" t="str">
            <v>UN</v>
          </cell>
          <cell r="E2546">
            <v>5.04</v>
          </cell>
        </row>
        <row r="2547">
          <cell r="B2547" t="str">
            <v>C1761</v>
          </cell>
          <cell r="C2547" t="str">
            <v>LUVA SIMPLES PVC BRANCO P/ESGOTO 50mm (2")</v>
          </cell>
          <cell r="D2547" t="str">
            <v>UN</v>
          </cell>
          <cell r="E2547">
            <v>15.72</v>
          </cell>
        </row>
        <row r="2548">
          <cell r="B2548" t="str">
            <v>C1762</v>
          </cell>
          <cell r="C2548" t="str">
            <v>LUVA SIMPLES PVC BRANCO P/ESGOTO 75mm (3")</v>
          </cell>
          <cell r="D2548" t="str">
            <v>UN</v>
          </cell>
          <cell r="E2548">
            <v>10.029999999999999</v>
          </cell>
        </row>
        <row r="2549">
          <cell r="B2549" t="str">
            <v>C1758</v>
          </cell>
          <cell r="C2549" t="str">
            <v>LUVA SIMPLES PVC BRANCO P/ESGOTO 100mm (4")</v>
          </cell>
          <cell r="D2549" t="str">
            <v>UN</v>
          </cell>
          <cell r="E2549">
            <v>14.4</v>
          </cell>
        </row>
        <row r="2550">
          <cell r="B2550" t="str">
            <v>C1759</v>
          </cell>
          <cell r="C2550" t="str">
            <v>LUVA SIMPLES PVC BRANCO P/ESGOTO 150mm (6")</v>
          </cell>
          <cell r="D2550" t="str">
            <v>UN</v>
          </cell>
          <cell r="E2550">
            <v>34.42</v>
          </cell>
        </row>
        <row r="2551">
          <cell r="B2551" t="str">
            <v>C1756</v>
          </cell>
          <cell r="C2551" t="str">
            <v>LUVA SIMPLES PVC BRANCO P/ESGOTO D=50mm (2")-C/ANÉIS</v>
          </cell>
          <cell r="D2551" t="str">
            <v>UN</v>
          </cell>
          <cell r="E2551">
            <v>7.83</v>
          </cell>
        </row>
        <row r="2552">
          <cell r="B2552" t="str">
            <v>C1757</v>
          </cell>
          <cell r="C2552" t="str">
            <v>LUVA SIMPLES PVC BRANCO P/ESGOTO D=75mm (3")-C/ANÉIS</v>
          </cell>
          <cell r="D2552" t="str">
            <v>UN</v>
          </cell>
          <cell r="E2552">
            <v>10.48</v>
          </cell>
        </row>
        <row r="2553">
          <cell r="B2553" t="str">
            <v>C1754</v>
          </cell>
          <cell r="C2553" t="str">
            <v>LUVA SIMPLES PVC BRANCO P/ESGOTO D=100mm (4')-C/ANÉIS</v>
          </cell>
          <cell r="D2553" t="str">
            <v>UN</v>
          </cell>
          <cell r="E2553">
            <v>14.5</v>
          </cell>
        </row>
        <row r="2554">
          <cell r="B2554" t="str">
            <v>C1755</v>
          </cell>
          <cell r="C2554" t="str">
            <v>LUVA SIMPLES PVC BRANCO P/ESGOTO D=150mm (6")-C/ANÉIS</v>
          </cell>
          <cell r="D2554" t="str">
            <v>UN</v>
          </cell>
          <cell r="E2554">
            <v>36.700000000000003</v>
          </cell>
        </row>
        <row r="2555">
          <cell r="B2555" t="str">
            <v>C1697</v>
          </cell>
          <cell r="C2555" t="str">
            <v>LUVA DUPLA OU DE CORRER PVC P/ESGOTO 40mm</v>
          </cell>
          <cell r="D2555" t="str">
            <v>UN</v>
          </cell>
          <cell r="E2555">
            <v>5.04</v>
          </cell>
        </row>
        <row r="2556">
          <cell r="B2556" t="str">
            <v>C1699</v>
          </cell>
          <cell r="C2556" t="str">
            <v>LUVA DUPLA PVC P/ESGOTO D=50mm (2")-C/ANÉIS</v>
          </cell>
          <cell r="D2556" t="str">
            <v>UN</v>
          </cell>
          <cell r="E2556">
            <v>9.83</v>
          </cell>
        </row>
        <row r="2557">
          <cell r="B2557" t="str">
            <v>C1700</v>
          </cell>
          <cell r="C2557" t="str">
            <v>LUVA DUPLA PVC P/ESGOTO D=75mm (3")-C/ANÉIS</v>
          </cell>
          <cell r="D2557" t="str">
            <v>UN</v>
          </cell>
          <cell r="E2557">
            <v>14.45</v>
          </cell>
        </row>
        <row r="2558">
          <cell r="B2558" t="str">
            <v>C1698</v>
          </cell>
          <cell r="C2558" t="str">
            <v>LUVA DUPLA PVC P/ESGOTO D=100mm (4")-C/ANÉIS</v>
          </cell>
          <cell r="D2558" t="str">
            <v>UN</v>
          </cell>
          <cell r="E2558">
            <v>18.3</v>
          </cell>
        </row>
        <row r="2559">
          <cell r="B2559" t="str">
            <v>C1702</v>
          </cell>
          <cell r="C2559" t="str">
            <v>LUVA DUPLA PVC P/ESGOTO 50mm JUNTAS SOLDADAS</v>
          </cell>
          <cell r="D2559" t="str">
            <v>UN</v>
          </cell>
          <cell r="E2559">
            <v>8.5299999999999994</v>
          </cell>
        </row>
        <row r="2560">
          <cell r="B2560" t="str">
            <v>C1703</v>
          </cell>
          <cell r="C2560" t="str">
            <v>LUVA DUPLA PVC P/ESGOTO 75mm JUNTAS SOLDADAS</v>
          </cell>
          <cell r="D2560" t="str">
            <v>UN</v>
          </cell>
          <cell r="E2560">
            <v>14</v>
          </cell>
        </row>
        <row r="2561">
          <cell r="B2561" t="str">
            <v>C1701</v>
          </cell>
          <cell r="C2561" t="str">
            <v>LUVA DUPLA PVC P/ESGOTO 100mm JUNTAS SOLDADAS</v>
          </cell>
          <cell r="D2561" t="str">
            <v>UN</v>
          </cell>
          <cell r="E2561">
            <v>18.2</v>
          </cell>
        </row>
        <row r="2562">
          <cell r="B2562" t="str">
            <v>C3582</v>
          </cell>
          <cell r="C2562" t="str">
            <v>MUTIRÃO MISTO - ADAPTADOR DE JUNTA ELÂSTICA P/SIFÃO METAL PVC P/ESGOTO D=40mm</v>
          </cell>
          <cell r="D2562" t="str">
            <v>UN</v>
          </cell>
          <cell r="E2562">
            <v>4.8499999999999996</v>
          </cell>
        </row>
        <row r="2563">
          <cell r="B2563">
            <v>0</v>
          </cell>
          <cell r="C2563">
            <v>0</v>
          </cell>
          <cell r="D2563">
            <v>0</v>
          </cell>
          <cell r="E2563">
            <v>0</v>
          </cell>
        </row>
        <row r="2564">
          <cell r="B2564" t="str">
            <v>C3556</v>
          </cell>
          <cell r="C2564" t="str">
            <v>MUTIRÃO MISTO - ADAPTADOR PVC SOLDÁVEL FLANGES LIVRES P/CX. D'ÁGUA 25mm (3/4")</v>
          </cell>
          <cell r="D2564" t="str">
            <v>UN</v>
          </cell>
          <cell r="E2564">
            <v>12.65</v>
          </cell>
        </row>
        <row r="2565">
          <cell r="B2565">
            <v>0</v>
          </cell>
          <cell r="C2565">
            <v>0</v>
          </cell>
          <cell r="D2565">
            <v>0</v>
          </cell>
          <cell r="E2565">
            <v>0</v>
          </cell>
        </row>
        <row r="2566">
          <cell r="B2566" t="str">
            <v>C3585</v>
          </cell>
          <cell r="C2566" t="str">
            <v>MUTIRÃO MISTO - CAIXA SIFONADA 150X150X50cm COM GRELHA</v>
          </cell>
          <cell r="D2566" t="str">
            <v>UN</v>
          </cell>
          <cell r="E2566">
            <v>28.76</v>
          </cell>
        </row>
        <row r="2567">
          <cell r="B2567" t="str">
            <v>C3588</v>
          </cell>
          <cell r="C2567" t="str">
            <v>MUTIRÃO MISTO - JOELHO PVC BRANCO P/ESGOTO D=40mm(1 1/2")</v>
          </cell>
          <cell r="D2567" t="str">
            <v>UN</v>
          </cell>
          <cell r="E2567">
            <v>5.96</v>
          </cell>
        </row>
        <row r="2568">
          <cell r="B2568" t="str">
            <v>C3589</v>
          </cell>
          <cell r="C2568" t="str">
            <v>MUTIRÃO MISTO - JOELHO PVC BRANCO P/ESGOTO D=50mm(2")</v>
          </cell>
          <cell r="D2568" t="str">
            <v>UN</v>
          </cell>
          <cell r="E2568">
            <v>6.84</v>
          </cell>
        </row>
        <row r="2569">
          <cell r="B2569" t="str">
            <v>C3587</v>
          </cell>
          <cell r="C2569" t="str">
            <v>MUTIRÃO MISTO - JOELHO PVC BRANCO P/ESGOTO D=100mm(4")</v>
          </cell>
          <cell r="D2569" t="str">
            <v>UN</v>
          </cell>
          <cell r="E2569">
            <v>15.96</v>
          </cell>
        </row>
        <row r="2570">
          <cell r="B2570" t="str">
            <v>C3559</v>
          </cell>
          <cell r="C2570" t="str">
            <v>MUTIRÃO MISTO - JOELHO PVC SOLDÁVEL AZUL D=25mmX3/4"</v>
          </cell>
          <cell r="D2570" t="str">
            <v>UN</v>
          </cell>
          <cell r="E2570">
            <v>8.08</v>
          </cell>
        </row>
        <row r="2571">
          <cell r="B2571" t="str">
            <v>C3557</v>
          </cell>
          <cell r="C2571" t="str">
            <v>MUTIRÃO MISTO - JOELHO REDUÇÃO 90 PVC SOLDÁVEL C/ROSCA D=25mmX1/2"</v>
          </cell>
          <cell r="D2571" t="str">
            <v>UN</v>
          </cell>
          <cell r="E2571">
            <v>4.72</v>
          </cell>
        </row>
        <row r="2572">
          <cell r="B2572" t="str">
            <v>C3558</v>
          </cell>
          <cell r="C2572" t="str">
            <v>MUTIRÃO MISTO - JOELHO REDUÇÃO PVC SOLDÁVEL AZUL D=25mmX1/2"</v>
          </cell>
          <cell r="D2572" t="str">
            <v>UN</v>
          </cell>
          <cell r="E2572">
            <v>6.65</v>
          </cell>
        </row>
        <row r="2573">
          <cell r="B2573" t="str">
            <v>C3560</v>
          </cell>
          <cell r="C2573" t="str">
            <v>MUTIRÃO MISTO - LUVA PVC  SOLDÁVEL AZUL C/ROSCA MET. D=25mmX3/4"</v>
          </cell>
          <cell r="D2573" t="str">
            <v>UN</v>
          </cell>
          <cell r="E2573">
            <v>4.96</v>
          </cell>
        </row>
        <row r="2574">
          <cell r="B2574" t="str">
            <v>C3561</v>
          </cell>
          <cell r="C2574" t="str">
            <v>MUTIRÃO MISTO - TE PVC SOLDÁVEL MARROM D=25mm (3/4")</v>
          </cell>
          <cell r="D2574" t="str">
            <v>UN</v>
          </cell>
          <cell r="E2574">
            <v>4</v>
          </cell>
        </row>
        <row r="2575">
          <cell r="B2575" t="str">
            <v>C3562</v>
          </cell>
          <cell r="C2575" t="str">
            <v>MUTIRÃO MISTO - TUBO PVC SOLDÁVEL MARROM D= 25mm (3/4")</v>
          </cell>
          <cell r="D2575" t="str">
            <v>M</v>
          </cell>
          <cell r="E2575">
            <v>4.1100000000000003</v>
          </cell>
        </row>
        <row r="2576">
          <cell r="B2576" t="str">
            <v>C3591</v>
          </cell>
          <cell r="C2576" t="str">
            <v>MUTIRÃO MISTO - TUBO PVC BRANCO P/ESGOTO D=40mm(1 1/2")</v>
          </cell>
          <cell r="D2576" t="str">
            <v>M</v>
          </cell>
          <cell r="E2576">
            <v>7.26</v>
          </cell>
        </row>
        <row r="2577">
          <cell r="B2577" t="str">
            <v>C3592</v>
          </cell>
          <cell r="C2577" t="str">
            <v>MUTIRÃO MISTO - TUBO PVC BRANCO P/ESGOTO D=50mm(2")</v>
          </cell>
          <cell r="D2577" t="str">
            <v>M</v>
          </cell>
          <cell r="E2577">
            <v>10.18</v>
          </cell>
        </row>
        <row r="2578">
          <cell r="B2578" t="str">
            <v>C3590</v>
          </cell>
          <cell r="C2578" t="str">
            <v>MUTIRÃO MISTO - TUBO PVC BRANCO P/ESGOTO D=100mm(4")</v>
          </cell>
          <cell r="D2578" t="str">
            <v>M</v>
          </cell>
          <cell r="E2578">
            <v>18.47</v>
          </cell>
        </row>
        <row r="2579">
          <cell r="B2579" t="str">
            <v>C1827</v>
          </cell>
          <cell r="C2579" t="str">
            <v>NIPLE EM PVC C/ ROSCA DE 1 1/4"</v>
          </cell>
          <cell r="D2579" t="str">
            <v>UN</v>
          </cell>
          <cell r="E2579">
            <v>10.08</v>
          </cell>
        </row>
        <row r="2580">
          <cell r="B2580" t="str">
            <v>C1828</v>
          </cell>
          <cell r="C2580" t="str">
            <v>NIPLE EM PVC C/ ROSCA DE 2 1/2"</v>
          </cell>
          <cell r="D2580" t="str">
            <v>UN</v>
          </cell>
          <cell r="E2580">
            <v>20.11</v>
          </cell>
        </row>
        <row r="2581">
          <cell r="B2581" t="str">
            <v>C2093</v>
          </cell>
          <cell r="C2581" t="str">
            <v>RALO SECO  PVC RÍGIDO</v>
          </cell>
          <cell r="D2581" t="str">
            <v>UN</v>
          </cell>
          <cell r="E2581">
            <v>30.26</v>
          </cell>
        </row>
        <row r="2582">
          <cell r="B2582" t="str">
            <v>C2145</v>
          </cell>
          <cell r="C2582" t="str">
            <v>REDUÇÃO EXCÊNTRICA PVC BRANCO REFORÇADO  D=75X50mm (3"X2")</v>
          </cell>
          <cell r="D2582" t="str">
            <v>UN</v>
          </cell>
          <cell r="E2582">
            <v>10.029999999999999</v>
          </cell>
        </row>
        <row r="2583">
          <cell r="B2583" t="str">
            <v>C2143</v>
          </cell>
          <cell r="C2583" t="str">
            <v>REDUÇÃO EXCÊNTRICA PVC BRANCO REFORÇADO  D=100X75mm (4"X3")</v>
          </cell>
          <cell r="D2583" t="str">
            <v>UN</v>
          </cell>
          <cell r="E2583">
            <v>14.7</v>
          </cell>
        </row>
        <row r="2584">
          <cell r="B2584" t="str">
            <v>C2144</v>
          </cell>
          <cell r="C2584" t="str">
            <v>REDUÇÃO EXCÊNTRICA PVC BRANCO REFORÇADO  D=150x150mm(6"x4")= (150 X 100MM)</v>
          </cell>
          <cell r="D2584" t="str">
            <v>UN</v>
          </cell>
          <cell r="E2584">
            <v>33.159999999999997</v>
          </cell>
        </row>
        <row r="2585">
          <cell r="B2585">
            <v>0</v>
          </cell>
          <cell r="C2585">
            <v>0</v>
          </cell>
          <cell r="D2585">
            <v>0</v>
          </cell>
          <cell r="E2585">
            <v>0</v>
          </cell>
        </row>
        <row r="2586">
          <cell r="B2586" t="str">
            <v>C2153</v>
          </cell>
          <cell r="C2586" t="str">
            <v>REDUÇÃO PVC BRANCO/CINZA P/ESGOTO D=100X75mm (4"X3")</v>
          </cell>
          <cell r="D2586" t="str">
            <v>UN</v>
          </cell>
          <cell r="E2586">
            <v>19.88</v>
          </cell>
        </row>
        <row r="2587">
          <cell r="B2587" t="str">
            <v>C2151</v>
          </cell>
          <cell r="C2587" t="str">
            <v>REDUÇÃO PVC BRANCO P/ESGOTO D=75X50mm (3"X2")</v>
          </cell>
          <cell r="D2587" t="str">
            <v>UN</v>
          </cell>
          <cell r="E2587">
            <v>15.86</v>
          </cell>
        </row>
        <row r="2588">
          <cell r="B2588" t="str">
            <v>C2146</v>
          </cell>
          <cell r="C2588" t="str">
            <v>REDUÇÃO PVC BRANCO P/ESGOTO D=100X50mm (4"X2")</v>
          </cell>
          <cell r="D2588" t="str">
            <v>UN</v>
          </cell>
          <cell r="E2588">
            <v>14.03</v>
          </cell>
        </row>
        <row r="2589">
          <cell r="B2589" t="str">
            <v>C2149</v>
          </cell>
          <cell r="C2589" t="str">
            <v>REDUÇÃO PVC BRANCO P/ESGOTO D=150X100mm (6"X4")</v>
          </cell>
          <cell r="D2589" t="str">
            <v>UN</v>
          </cell>
          <cell r="E2589">
            <v>32.08</v>
          </cell>
        </row>
        <row r="2590">
          <cell r="B2590" t="str">
            <v>C2152</v>
          </cell>
          <cell r="C2590" t="str">
            <v>REDUÇÃO PVC BRANCO P/ESGOTO D=75X50mm (3"X2")-C/ANÉIS</v>
          </cell>
          <cell r="D2590" t="str">
            <v>UN</v>
          </cell>
          <cell r="E2590">
            <v>16.64</v>
          </cell>
        </row>
        <row r="2591">
          <cell r="B2591" t="str">
            <v>C2147</v>
          </cell>
          <cell r="C2591" t="str">
            <v>REDUÇÃO PVC BRANCO P/ESGOTO D=100X50mm (4"X2")-C/ANÉIS</v>
          </cell>
          <cell r="D2591" t="str">
            <v>UN</v>
          </cell>
          <cell r="E2591">
            <v>13.91</v>
          </cell>
        </row>
        <row r="2592">
          <cell r="B2592" t="str">
            <v>C2148</v>
          </cell>
          <cell r="C2592" t="str">
            <v>REDUÇÃO PVC BRANCO P/ESGOTO D=100X75mm (4"X3")-C/ANÉIS</v>
          </cell>
          <cell r="D2592" t="str">
            <v>UN</v>
          </cell>
          <cell r="E2592">
            <v>20.260000000000002</v>
          </cell>
        </row>
        <row r="2593">
          <cell r="B2593" t="str">
            <v>C2150</v>
          </cell>
          <cell r="C2593" t="str">
            <v>REDUÇÃO PVC BRANCO P/ESGOTO D=150X100mm (6"X4")-C/ANÉIS</v>
          </cell>
          <cell r="D2593" t="str">
            <v>UN</v>
          </cell>
          <cell r="E2593">
            <v>41.77</v>
          </cell>
        </row>
        <row r="2594">
          <cell r="B2594" t="str">
            <v>C2320</v>
          </cell>
          <cell r="C2594" t="str">
            <v>TÊ PVC BRANCO C/INSPEÇÃO P/ESGOTO D=150mm(6")</v>
          </cell>
          <cell r="D2594" t="str">
            <v>UN</v>
          </cell>
          <cell r="E2594">
            <v>160.86000000000001</v>
          </cell>
        </row>
        <row r="2595">
          <cell r="B2595" t="str">
            <v>C2345</v>
          </cell>
          <cell r="C2595" t="str">
            <v>TÊ PVC BRANCO C/INSPEÇÃO P/ESGOTO D=75mm (3")</v>
          </cell>
          <cell r="D2595" t="str">
            <v>UN</v>
          </cell>
          <cell r="E2595">
            <v>34.65</v>
          </cell>
        </row>
        <row r="2596">
          <cell r="B2596" t="str">
            <v>C2343</v>
          </cell>
          <cell r="C2596" t="str">
            <v>TÊ PVC BRANCO C/INSPEÇÃO P/ESGOTO D=100mm (4")</v>
          </cell>
          <cell r="D2596" t="str">
            <v>UN</v>
          </cell>
          <cell r="E2596">
            <v>40.340000000000003</v>
          </cell>
        </row>
        <row r="2597">
          <cell r="B2597" t="str">
            <v>C2346</v>
          </cell>
          <cell r="C2597" t="str">
            <v>TÊ PVC BRANCO C/INSPEÇÃO P/ESGOTO D=75mm (3")-JUNTAS C/ANEIS</v>
          </cell>
          <cell r="D2597" t="str">
            <v>UN</v>
          </cell>
          <cell r="E2597">
            <v>35.1</v>
          </cell>
        </row>
        <row r="2598">
          <cell r="B2598" t="str">
            <v>C2344</v>
          </cell>
          <cell r="C2598" t="str">
            <v>TÊ PVC BRANCO C/INSPEÇÃO P/ESGOTO D=100mm (4")-JUNTAS C/ANÉIS</v>
          </cell>
          <cell r="D2598" t="str">
            <v>UN</v>
          </cell>
          <cell r="E2598">
            <v>40.44</v>
          </cell>
        </row>
        <row r="2599">
          <cell r="B2599" t="str">
            <v>C2350</v>
          </cell>
          <cell r="C2599" t="str">
            <v>TÊ PVC BRANCO C/REDUÇÃO P/ESGOTO D=75X50mm (3"X2")</v>
          </cell>
          <cell r="D2599" t="str">
            <v>UN</v>
          </cell>
          <cell r="E2599">
            <v>19.64</v>
          </cell>
        </row>
        <row r="2600">
          <cell r="B2600" t="str">
            <v>C2347</v>
          </cell>
          <cell r="C2600" t="str">
            <v>TÊ PVC BRANCO C/REDUÇÃO P/ESGOTO D=100X50mm (4"X2")</v>
          </cell>
          <cell r="D2600" t="str">
            <v>UN</v>
          </cell>
          <cell r="E2600">
            <v>24.3</v>
          </cell>
        </row>
        <row r="2601">
          <cell r="B2601" t="str">
            <v>C2348</v>
          </cell>
          <cell r="C2601" t="str">
            <v>TÊ PVC BRANCO C/REDUÇÃO P/ESGOTO D=100X75mm (4"X3")</v>
          </cell>
          <cell r="D2601" t="str">
            <v>UN</v>
          </cell>
          <cell r="E2601">
            <v>25.33</v>
          </cell>
        </row>
        <row r="2602">
          <cell r="B2602" t="str">
            <v>C2349</v>
          </cell>
          <cell r="C2602" t="str">
            <v>TÊ PVC BRANCO C/REDUÇÃO P/ESGOTO D=150X100mm (6"X4")</v>
          </cell>
          <cell r="D2602" t="str">
            <v>UN</v>
          </cell>
          <cell r="E2602">
            <v>54.85</v>
          </cell>
        </row>
        <row r="2603">
          <cell r="B2603" t="str">
            <v>C2360</v>
          </cell>
          <cell r="C2603" t="str">
            <v>TÊ PVC BRANCO P/ESGOTO D=50mm (2") - JUNTA C/ANÉIS</v>
          </cell>
          <cell r="D2603" t="str">
            <v>UN</v>
          </cell>
          <cell r="E2603">
            <v>17.829999999999998</v>
          </cell>
        </row>
        <row r="2604">
          <cell r="B2604" t="str">
            <v>C2362</v>
          </cell>
          <cell r="C2604" t="str">
            <v>TÊ PVC BRANCO P/ESGOTO D=75mm (3") - JUNTA C/ANÉIS</v>
          </cell>
          <cell r="D2604" t="str">
            <v>UN</v>
          </cell>
          <cell r="E2604">
            <v>24.04</v>
          </cell>
        </row>
        <row r="2605">
          <cell r="B2605" t="str">
            <v>C2355</v>
          </cell>
          <cell r="C2605" t="str">
            <v>TÊ PVC BRANCO P/ESGOTO D=100mm (4") - JUNTA C/ANÉIS</v>
          </cell>
          <cell r="D2605" t="str">
            <v>UN</v>
          </cell>
          <cell r="E2605">
            <v>28.99</v>
          </cell>
        </row>
        <row r="2606">
          <cell r="B2606" t="str">
            <v>C2351</v>
          </cell>
          <cell r="C2606" t="str">
            <v>TÊ PVC BRANCO P/ ESGOTO D=150mm (6") - JUNTA C/ANÉIS</v>
          </cell>
          <cell r="D2606" t="str">
            <v>UN</v>
          </cell>
          <cell r="E2606">
            <v>73.44</v>
          </cell>
        </row>
        <row r="2607">
          <cell r="B2607" t="str">
            <v>C2358</v>
          </cell>
          <cell r="C2607" t="str">
            <v>TÊ PVC BRANCO P/ESGOTO D=40mm (1 1/2")-JUNTAS SOLD.</v>
          </cell>
          <cell r="D2607" t="str">
            <v>UN</v>
          </cell>
          <cell r="E2607">
            <v>11.61</v>
          </cell>
        </row>
        <row r="2608">
          <cell r="B2608" t="str">
            <v>C2359</v>
          </cell>
          <cell r="C2608" t="str">
            <v>TÊ PVC BRANCO P/ESGOTO D=50MM (2')-JUNTAS SOLD.</v>
          </cell>
          <cell r="D2608" t="str">
            <v>UN</v>
          </cell>
          <cell r="E2608">
            <v>14.7</v>
          </cell>
        </row>
        <row r="2609">
          <cell r="B2609" t="str">
            <v>C2363</v>
          </cell>
          <cell r="C2609" t="str">
            <v>TÊ PVC BRANCO P/ESGOTO D=75mm (3")-JUNTAS SOLD.</v>
          </cell>
          <cell r="D2609" t="str">
            <v>UN</v>
          </cell>
          <cell r="E2609">
            <v>22.44</v>
          </cell>
        </row>
        <row r="2610">
          <cell r="B2610" t="str">
            <v>C2356</v>
          </cell>
          <cell r="C2610" t="str">
            <v>TÊ PVC BRANCO P/ESGOTO D=100mm (4")-JUNTAS SOLD.</v>
          </cell>
          <cell r="D2610" t="str">
            <v>UN</v>
          </cell>
          <cell r="E2610">
            <v>27.61</v>
          </cell>
        </row>
        <row r="2611">
          <cell r="B2611" t="str">
            <v>C2352</v>
          </cell>
          <cell r="C2611" t="str">
            <v>TÊ PVC BRANCO P/ ESGOTO D=150mm (6") - JUNTAS SOLD.</v>
          </cell>
          <cell r="D2611" t="str">
            <v>UN</v>
          </cell>
          <cell r="E2611">
            <v>70.02</v>
          </cell>
        </row>
        <row r="2612">
          <cell r="B2612" t="str">
            <v>C2361</v>
          </cell>
          <cell r="C2612" t="str">
            <v>TÊ PVC BRANCO P/ESGOTO D=75X50mm (3"X2")-JUNTAS C/ANÉIS</v>
          </cell>
          <cell r="D2612" t="str">
            <v>UN</v>
          </cell>
          <cell r="E2612">
            <v>20.75</v>
          </cell>
        </row>
        <row r="2613">
          <cell r="B2613" t="str">
            <v>C2353</v>
          </cell>
          <cell r="C2613" t="str">
            <v>TÊ PVC BRANCO P/ESGOTO D=100X50mm (4"X2")-JUNTAS C/ANÉIS</v>
          </cell>
          <cell r="D2613" t="str">
            <v>UN</v>
          </cell>
          <cell r="E2613">
            <v>25.06</v>
          </cell>
        </row>
        <row r="2614">
          <cell r="B2614" t="str">
            <v>C2354</v>
          </cell>
          <cell r="C2614" t="str">
            <v>TÊ PVC BRANCO P/ESGOTO D=100X75mm (4"X3")-JUNTAS C/ANÉIS</v>
          </cell>
          <cell r="D2614" t="str">
            <v>UN</v>
          </cell>
          <cell r="E2614">
            <v>43.77</v>
          </cell>
        </row>
        <row r="2615">
          <cell r="B2615" t="str">
            <v>C2357</v>
          </cell>
          <cell r="C2615" t="str">
            <v>TÊ PVC BRANCO P/ESGOTO D=150X100mm (6"X4")-JUNTAS C/ANÉIS</v>
          </cell>
          <cell r="D2615" t="str">
            <v>UN</v>
          </cell>
          <cell r="E2615">
            <v>57.18</v>
          </cell>
        </row>
        <row r="2616">
          <cell r="B2616" t="str">
            <v>C2364</v>
          </cell>
          <cell r="C2616" t="str">
            <v>TÊ PVC BRANCO ROSC. D=  1/2" (20mm)</v>
          </cell>
          <cell r="D2616" t="str">
            <v>UN</v>
          </cell>
          <cell r="E2616">
            <v>7.76</v>
          </cell>
        </row>
        <row r="2617">
          <cell r="B2617" t="str">
            <v>C2371</v>
          </cell>
          <cell r="C2617" t="str">
            <v>TÊ PVC BRANCO ROSC. D=3/4' (25mm)</v>
          </cell>
          <cell r="D2617" t="str">
            <v>UN</v>
          </cell>
          <cell r="E2617">
            <v>7.95</v>
          </cell>
        </row>
        <row r="2618">
          <cell r="B2618" t="str">
            <v>C2366</v>
          </cell>
          <cell r="C2618" t="str">
            <v>TÊ PVC BRANCO ROSC. D= 1" (32mm)</v>
          </cell>
          <cell r="D2618" t="str">
            <v>UN</v>
          </cell>
          <cell r="E2618">
            <v>11.48</v>
          </cell>
        </row>
        <row r="2619">
          <cell r="B2619" t="str">
            <v>C2365</v>
          </cell>
          <cell r="C2619" t="str">
            <v>TÊ PVC BRANCO ROSC. D= 1 1/2" (50mm)</v>
          </cell>
          <cell r="D2619" t="str">
            <v>UN</v>
          </cell>
          <cell r="E2619">
            <v>21.82</v>
          </cell>
        </row>
        <row r="2620">
          <cell r="B2620" t="str">
            <v>C2368</v>
          </cell>
          <cell r="C2620" t="str">
            <v>TÊ PVC BRANCO ROSC. D=1 1/4" (40mm)</v>
          </cell>
          <cell r="D2620" t="str">
            <v>UN</v>
          </cell>
          <cell r="E2620">
            <v>19.52</v>
          </cell>
        </row>
        <row r="2621">
          <cell r="B2621" t="str">
            <v>C2367</v>
          </cell>
          <cell r="C2621" t="str">
            <v>TÊ PVC BRANCO ROSC. D= 2" (60mm)</v>
          </cell>
          <cell r="D2621" t="str">
            <v>UN</v>
          </cell>
          <cell r="E2621">
            <v>33.54</v>
          </cell>
        </row>
        <row r="2622">
          <cell r="B2622" t="str">
            <v>C2369</v>
          </cell>
          <cell r="C2622" t="str">
            <v>TÊ PVC BRANCO ROSC. D=2 1/2" (75mm)</v>
          </cell>
          <cell r="D2622" t="str">
            <v>UN</v>
          </cell>
          <cell r="E2622">
            <v>56.63</v>
          </cell>
        </row>
        <row r="2623">
          <cell r="B2623" t="str">
            <v>C2370</v>
          </cell>
          <cell r="C2623" t="str">
            <v>TÊ PVC BRANCO ROSC. D=3" (85mm)</v>
          </cell>
          <cell r="D2623" t="str">
            <v>UN</v>
          </cell>
          <cell r="E2623">
            <v>69.92</v>
          </cell>
        </row>
        <row r="2624">
          <cell r="B2624" t="str">
            <v>C2372</v>
          </cell>
          <cell r="C2624" t="str">
            <v>TÊ PVC BRANCO ROSC. D=4" (110mm)</v>
          </cell>
          <cell r="D2624" t="str">
            <v>UN</v>
          </cell>
          <cell r="E2624">
            <v>137.37</v>
          </cell>
        </row>
        <row r="2625">
          <cell r="B2625" t="str">
            <v>C2373</v>
          </cell>
          <cell r="C2625" t="str">
            <v>TÊ PVC CINZA C/INSPEÇÃO P/ESGOTO D=150mm (6")-JUNTAS C/ANÉIS</v>
          </cell>
          <cell r="D2625" t="str">
            <v>UN</v>
          </cell>
          <cell r="E2625">
            <v>186.72</v>
          </cell>
        </row>
        <row r="2626">
          <cell r="B2626" t="str">
            <v>C2375</v>
          </cell>
          <cell r="C2626" t="str">
            <v>TÊ PVC CINZA C/INSPEÇÃO P/ESGOTO D=150mm (6")-JUNTAS SOLD.</v>
          </cell>
          <cell r="D2626" t="str">
            <v>UN</v>
          </cell>
          <cell r="E2626">
            <v>184.44</v>
          </cell>
        </row>
        <row r="2627">
          <cell r="B2627" t="str">
            <v>C2376</v>
          </cell>
          <cell r="C2627" t="str">
            <v>TÊ PVC CINZA P/ESGOTO D=150MM (6')-JUNTAS C/ANÉIS</v>
          </cell>
          <cell r="D2627" t="str">
            <v>UN</v>
          </cell>
          <cell r="E2627">
            <v>114.36</v>
          </cell>
        </row>
        <row r="2628">
          <cell r="B2628" t="str">
            <v>C2377</v>
          </cell>
          <cell r="C2628" t="str">
            <v>TÊ PVC CINZA P/ESGOTO D=150MM (6')-JUNTAS SOLD.</v>
          </cell>
          <cell r="D2628" t="str">
            <v>UN</v>
          </cell>
          <cell r="E2628">
            <v>110.94</v>
          </cell>
        </row>
        <row r="2629">
          <cell r="B2629" t="str">
            <v>C2378</v>
          </cell>
          <cell r="C2629" t="str">
            <v>TÊ PVC SOLD./ROSCA AZUL D=20mmX20mmX1/2"</v>
          </cell>
          <cell r="D2629" t="str">
            <v>UN</v>
          </cell>
          <cell r="E2629">
            <v>10.34</v>
          </cell>
        </row>
        <row r="2630">
          <cell r="B2630" t="str">
            <v>C2379</v>
          </cell>
          <cell r="C2630" t="str">
            <v>TÊ PVC SOLD./ROSCA AZUL D=25mmX25mmX3/4'</v>
          </cell>
          <cell r="D2630" t="str">
            <v>UN</v>
          </cell>
          <cell r="E2630">
            <v>11.51</v>
          </cell>
        </row>
        <row r="2631">
          <cell r="B2631" t="str">
            <v>C2380</v>
          </cell>
          <cell r="C2631" t="str">
            <v>TÊ PVC SOLD. MARROM D= 20mm (1/2")</v>
          </cell>
          <cell r="D2631" t="str">
            <v>UN</v>
          </cell>
          <cell r="E2631">
            <v>5.62</v>
          </cell>
        </row>
        <row r="2632">
          <cell r="B2632" t="str">
            <v>C2381</v>
          </cell>
          <cell r="C2632" t="str">
            <v>TÊ PVC SOLD. MARROM D= 25mm (3/4")</v>
          </cell>
          <cell r="D2632" t="str">
            <v>UN</v>
          </cell>
          <cell r="E2632">
            <v>5.99</v>
          </cell>
        </row>
        <row r="2633">
          <cell r="B2633" t="str">
            <v>C2382</v>
          </cell>
          <cell r="C2633" t="str">
            <v>TÊ PVC SOLD. MARROM D= 32mm (1")</v>
          </cell>
          <cell r="D2633" t="str">
            <v>UN</v>
          </cell>
          <cell r="E2633">
            <v>7.43</v>
          </cell>
        </row>
        <row r="2634">
          <cell r="B2634" t="str">
            <v>C2383</v>
          </cell>
          <cell r="C2634" t="str">
            <v>TÊ PVC SOLD. MARROM D= 40mm (1 1/4")</v>
          </cell>
          <cell r="D2634" t="str">
            <v>UN</v>
          </cell>
          <cell r="E2634">
            <v>13.92</v>
          </cell>
        </row>
        <row r="2635">
          <cell r="B2635" t="str">
            <v>C2384</v>
          </cell>
          <cell r="C2635" t="str">
            <v>TÊ PVC SOLD. MARROM D= 50mm (1 1/2")</v>
          </cell>
          <cell r="D2635" t="str">
            <v>UN</v>
          </cell>
          <cell r="E2635">
            <v>14.53</v>
          </cell>
        </row>
        <row r="2636">
          <cell r="B2636" t="str">
            <v>C2385</v>
          </cell>
          <cell r="C2636" t="str">
            <v>TÊ PVC SOLD. MARROM D= 60mm (2")</v>
          </cell>
          <cell r="D2636" t="str">
            <v>UN</v>
          </cell>
          <cell r="E2636">
            <v>28.96</v>
          </cell>
        </row>
        <row r="2637">
          <cell r="B2637" t="str">
            <v>C2386</v>
          </cell>
          <cell r="C2637" t="str">
            <v>TÊ PVC SOLD. MARROM D= 75mm (2 1/2")</v>
          </cell>
          <cell r="D2637" t="str">
            <v>UN</v>
          </cell>
          <cell r="E2637">
            <v>54.44</v>
          </cell>
        </row>
        <row r="2638">
          <cell r="B2638" t="str">
            <v>C2387</v>
          </cell>
          <cell r="C2638" t="str">
            <v>TÊ PVC SOLD. MARROM D= 85mm (3")</v>
          </cell>
          <cell r="D2638" t="str">
            <v>UN</v>
          </cell>
          <cell r="E2638">
            <v>64.680000000000007</v>
          </cell>
        </row>
        <row r="2639">
          <cell r="B2639" t="str">
            <v>C2388</v>
          </cell>
          <cell r="C2639" t="str">
            <v>TÊ PVC SOLD. MARROM D=110mm (4")</v>
          </cell>
          <cell r="D2639" t="str">
            <v>UN</v>
          </cell>
          <cell r="E2639">
            <v>113.43</v>
          </cell>
        </row>
        <row r="2640">
          <cell r="B2640" t="str">
            <v>C2389</v>
          </cell>
          <cell r="C2640" t="str">
            <v>TE PVC SOLD./ROSCA D=20mmX20mmX1/2"</v>
          </cell>
          <cell r="D2640" t="str">
            <v>UN</v>
          </cell>
          <cell r="E2640">
            <v>6.78</v>
          </cell>
        </row>
        <row r="2641">
          <cell r="B2641" t="str">
            <v>C2390</v>
          </cell>
          <cell r="C2641" t="str">
            <v>TE PVC SOLD./ROSCA D=25mmX25mmX3/4"</v>
          </cell>
          <cell r="D2641" t="str">
            <v>UN</v>
          </cell>
          <cell r="E2641">
            <v>8.18</v>
          </cell>
        </row>
        <row r="2642">
          <cell r="B2642" t="str">
            <v>C2391</v>
          </cell>
          <cell r="C2642" t="str">
            <v>TE PVC SOLD./ROSCA D=32mmX32mmX1"</v>
          </cell>
          <cell r="D2642" t="str">
            <v>UN</v>
          </cell>
          <cell r="E2642">
            <v>8.3800000000000008</v>
          </cell>
        </row>
        <row r="2643">
          <cell r="B2643" t="str">
            <v>C2400</v>
          </cell>
          <cell r="C2643" t="str">
            <v>TÊ REDUÇÃO PVC ROSC. D= 3/4X1/2" (25X20mm)</v>
          </cell>
          <cell r="D2643" t="str">
            <v>UN</v>
          </cell>
          <cell r="E2643">
            <v>8.9700000000000006</v>
          </cell>
        </row>
        <row r="2644">
          <cell r="B2644" t="str">
            <v>C2399</v>
          </cell>
          <cell r="C2644" t="str">
            <v>TÊ REDUÇÃO PVC ROSC. D= 1"X3/4" (32X25mm)</v>
          </cell>
          <cell r="D2644" t="str">
            <v>UN</v>
          </cell>
          <cell r="E2644">
            <v>11.21</v>
          </cell>
        </row>
        <row r="2645">
          <cell r="B2645" t="str">
            <v>C2398</v>
          </cell>
          <cell r="C2645" t="str">
            <v>TÊ REDUÇÃO PVC ROSC. D= 1 1/2"X3/4" (50X25mm)</v>
          </cell>
          <cell r="D2645" t="str">
            <v>UN</v>
          </cell>
          <cell r="E2645">
            <v>18.850000000000001</v>
          </cell>
        </row>
        <row r="2646">
          <cell r="B2646" t="str">
            <v>C2393</v>
          </cell>
          <cell r="C2646" t="str">
            <v>TÊ REDUÇÃO PVC SOLD./ROSCA AZUL D=32mmX32mmX3/4"</v>
          </cell>
          <cell r="D2646" t="str">
            <v>UN</v>
          </cell>
          <cell r="E2646">
            <v>15.85</v>
          </cell>
        </row>
        <row r="2647">
          <cell r="B2647" t="str">
            <v>C2392</v>
          </cell>
          <cell r="C2647" t="str">
            <v>TÊ REDUÇÃO PVC SOLD./ROSCA AZUL D=25mmX25mmX1/2"</v>
          </cell>
          <cell r="D2647" t="str">
            <v>UN</v>
          </cell>
          <cell r="E2647">
            <v>11.85</v>
          </cell>
        </row>
        <row r="2648">
          <cell r="B2648" t="str">
            <v>C2404</v>
          </cell>
          <cell r="C2648" t="str">
            <v>TÊ REDUÇÃO PVC SOLD. MARROM D=25X20mm (3/4"X1/2")</v>
          </cell>
          <cell r="D2648" t="str">
            <v>UN</v>
          </cell>
          <cell r="E2648">
            <v>8.1999999999999993</v>
          </cell>
        </row>
        <row r="2649">
          <cell r="B2649" t="str">
            <v>C2405</v>
          </cell>
          <cell r="C2649" t="str">
            <v>TÊ REDUÇÃO PVC SOLD. MARROM D=32X25mm (1"X3/4')</v>
          </cell>
          <cell r="D2649" t="str">
            <v>UN</v>
          </cell>
          <cell r="E2649">
            <v>10.75</v>
          </cell>
        </row>
        <row r="2650">
          <cell r="B2650" t="str">
            <v>C2406</v>
          </cell>
          <cell r="C2650" t="str">
            <v>TÊ REDUÇÃO PVC SOLD. MARROM D=40X32mm (1 1/4"X1")</v>
          </cell>
          <cell r="D2650" t="str">
            <v>UN</v>
          </cell>
          <cell r="E2650">
            <v>14.78</v>
          </cell>
        </row>
        <row r="2651">
          <cell r="B2651" t="str">
            <v>C2407</v>
          </cell>
          <cell r="C2651" t="str">
            <v>TÊ REDUÇÃO PVC SOLD. MARROM D=50X20mm (1 1/2"X1/2")</v>
          </cell>
          <cell r="D2651" t="str">
            <v>UN</v>
          </cell>
          <cell r="E2651">
            <v>15.19</v>
          </cell>
        </row>
        <row r="2652">
          <cell r="B2652" t="str">
            <v>C2408</v>
          </cell>
          <cell r="C2652" t="str">
            <v>TÊ REDUÇÃO PVC SOLD. MARROM D=50X25mm (1 1/2"X3/4')</v>
          </cell>
          <cell r="D2652" t="str">
            <v>UN</v>
          </cell>
          <cell r="E2652">
            <v>15.46</v>
          </cell>
        </row>
        <row r="2653">
          <cell r="B2653" t="str">
            <v>C2409</v>
          </cell>
          <cell r="C2653" t="str">
            <v>TÊ REDUÇÃO PVC SOLD. MARROM D=50X32mm (1 1/2"X1")</v>
          </cell>
          <cell r="D2653" t="str">
            <v>UN</v>
          </cell>
          <cell r="E2653">
            <v>17.239999999999998</v>
          </cell>
        </row>
        <row r="2654">
          <cell r="B2654" t="str">
            <v>C2410</v>
          </cell>
          <cell r="C2654" t="str">
            <v>TÊ REDUÇÃO PVC SOLD. MARROM D=50X40mm (1 1/2"X1 1/4")</v>
          </cell>
          <cell r="D2654" t="str">
            <v>UN</v>
          </cell>
          <cell r="E2654">
            <v>16.440000000000001</v>
          </cell>
        </row>
        <row r="2655">
          <cell r="B2655" t="str">
            <v>C2411</v>
          </cell>
          <cell r="C2655" t="str">
            <v>TÊ REDUÇÃO PVC SOLD. MARROM D=75X50mm (2 1/2"X1 1/2")</v>
          </cell>
          <cell r="D2655" t="str">
            <v>UN</v>
          </cell>
          <cell r="E2655">
            <v>40.93</v>
          </cell>
        </row>
        <row r="2656">
          <cell r="B2656" t="str">
            <v>C2412</v>
          </cell>
          <cell r="C2656" t="str">
            <v>TÊ REDUÇÃO PVC SOLD. MARROM D=75X60mm (2 1/2"X2")</v>
          </cell>
          <cell r="D2656" t="str">
            <v>UN</v>
          </cell>
          <cell r="E2656">
            <v>60.07</v>
          </cell>
        </row>
        <row r="2657">
          <cell r="B2657" t="str">
            <v>C2413</v>
          </cell>
          <cell r="C2657" t="str">
            <v>TÊ REDUÇÃO PVC SOLD. MARROM D=85X60mm (3"X2")</v>
          </cell>
          <cell r="D2657" t="str">
            <v>UN</v>
          </cell>
          <cell r="E2657">
            <v>57.34</v>
          </cell>
        </row>
        <row r="2658">
          <cell r="B2658" t="str">
            <v>C2414</v>
          </cell>
          <cell r="C2658" t="str">
            <v>TÊ REDUÇÃO PVC SOLD. MARROM D=85X75mm (3"X2 1/2")</v>
          </cell>
          <cell r="D2658" t="str">
            <v>UN</v>
          </cell>
          <cell r="E2658">
            <v>62.68</v>
          </cell>
        </row>
        <row r="2659">
          <cell r="B2659" t="str">
            <v>C2401</v>
          </cell>
          <cell r="C2659" t="str">
            <v>TÊ REDUÇÃO PVC SOLD. MARROM D=110X60mm (4"X2")</v>
          </cell>
          <cell r="D2659" t="str">
            <v>UN</v>
          </cell>
          <cell r="E2659">
            <v>91.14</v>
          </cell>
        </row>
        <row r="2660">
          <cell r="B2660" t="str">
            <v>C2402</v>
          </cell>
          <cell r="C2660" t="str">
            <v>TÊ REDUÇÃO PVC SOLD. MARROM D=110X75mm (4"X2 1/2")</v>
          </cell>
          <cell r="D2660" t="str">
            <v>UN</v>
          </cell>
          <cell r="E2660">
            <v>98.1</v>
          </cell>
        </row>
        <row r="2661">
          <cell r="B2661" t="str">
            <v>C2403</v>
          </cell>
          <cell r="C2661" t="str">
            <v>TÊ REDUÇÃO PVC SOLD. MARROM D=110X85mm (4"X3")</v>
          </cell>
          <cell r="D2661" t="str">
            <v>UN</v>
          </cell>
          <cell r="E2661">
            <v>109.16</v>
          </cell>
        </row>
        <row r="2662">
          <cell r="B2662" t="str">
            <v>C2341</v>
          </cell>
          <cell r="C2662" t="str">
            <v>TÊ REDUÇÃO PVC SOLD./ROSCA. D=25mmX25mmX1/2"</v>
          </cell>
          <cell r="D2662" t="str">
            <v>UN</v>
          </cell>
          <cell r="E2662">
            <v>7.79</v>
          </cell>
        </row>
        <row r="2663">
          <cell r="B2663" t="str">
            <v>C2342</v>
          </cell>
          <cell r="C2663" t="str">
            <v>TÊ REDUÇÃO PVC SOLD./ROSCA. D=32mmX32mmX3/4"</v>
          </cell>
          <cell r="D2663" t="str">
            <v>UN</v>
          </cell>
          <cell r="E2663">
            <v>15.6</v>
          </cell>
        </row>
        <row r="2664">
          <cell r="B2664" t="str">
            <v>C2595</v>
          </cell>
          <cell r="C2664" t="str">
            <v>TUBO PVC BRANCO P/ESGOTO D=40mm (1 1/2")</v>
          </cell>
          <cell r="D2664" t="str">
            <v>M</v>
          </cell>
          <cell r="E2664">
            <v>9.7799999999999994</v>
          </cell>
        </row>
        <row r="2665">
          <cell r="B2665" t="str">
            <v>C2596</v>
          </cell>
          <cell r="C2665" t="str">
            <v>TUBO PVC BRANCO P/ESGOTO D=50mm (2")</v>
          </cell>
          <cell r="D2665" t="str">
            <v>M</v>
          </cell>
          <cell r="E2665">
            <v>13.32</v>
          </cell>
        </row>
        <row r="2666">
          <cell r="B2666" t="str">
            <v>C2598</v>
          </cell>
          <cell r="C2666" t="str">
            <v>TUBO PVC BRANCO P/ESGOTO D=75mm (3")</v>
          </cell>
          <cell r="D2666" t="str">
            <v>M</v>
          </cell>
          <cell r="E2666">
            <v>20.76</v>
          </cell>
        </row>
        <row r="2667">
          <cell r="B2667" t="str">
            <v>C2593</v>
          </cell>
          <cell r="C2667" t="str">
            <v>TUBO PVC BRANCO P/ESGOTO D=100MM (4')</v>
          </cell>
          <cell r="D2667" t="str">
            <v>M</v>
          </cell>
          <cell r="E2667">
            <v>23.92</v>
          </cell>
        </row>
        <row r="2668">
          <cell r="B2668" t="str">
            <v>C2597</v>
          </cell>
          <cell r="C2668" t="str">
            <v>TUBO PVC BRANCO P/ESGOTO D=50mm (2") - JUNTA C/ANÉIS</v>
          </cell>
          <cell r="D2668" t="str">
            <v>M</v>
          </cell>
          <cell r="E2668">
            <v>13.5</v>
          </cell>
        </row>
        <row r="2669">
          <cell r="B2669" t="str">
            <v>C2599</v>
          </cell>
          <cell r="C2669" t="str">
            <v>TUBO PVC BRANCO P/ESGOTO D=75mm (3") - JUNTA C/ANÉIS</v>
          </cell>
          <cell r="D2669" t="str">
            <v>M</v>
          </cell>
          <cell r="E2669">
            <v>20.36</v>
          </cell>
        </row>
        <row r="2670">
          <cell r="B2670" t="str">
            <v>C2594</v>
          </cell>
          <cell r="C2670" t="str">
            <v>TUBO PVC BRANCO P/ESGOTO D=100mm (4") - JUNTA C/ANÉIS</v>
          </cell>
          <cell r="D2670" t="str">
            <v>M</v>
          </cell>
          <cell r="E2670">
            <v>23.21</v>
          </cell>
        </row>
        <row r="2671">
          <cell r="B2671" t="str">
            <v>C2600</v>
          </cell>
          <cell r="C2671" t="str">
            <v>TUBO PVC BRANCO RÍGIDO ESGOTO D=150mm (6")</v>
          </cell>
          <cell r="D2671" t="str">
            <v>M</v>
          </cell>
          <cell r="E2671">
            <v>36.869999999999997</v>
          </cell>
        </row>
        <row r="2672">
          <cell r="B2672" t="str">
            <v>C2601</v>
          </cell>
          <cell r="C2672" t="str">
            <v>TUBO PVC BRANCO RÍGIDO ESGOTO D=200mm (8")</v>
          </cell>
          <cell r="D2672" t="str">
            <v>M</v>
          </cell>
          <cell r="E2672">
            <v>67.16</v>
          </cell>
        </row>
        <row r="2673">
          <cell r="B2673" t="str">
            <v>C2602</v>
          </cell>
          <cell r="C2673" t="str">
            <v>TUBO PVC BRANCO RÍGIDO ESGOTO D=250mm (10")</v>
          </cell>
          <cell r="D2673" t="str">
            <v>M</v>
          </cell>
          <cell r="E2673">
            <v>69.55</v>
          </cell>
        </row>
        <row r="2674">
          <cell r="B2674" t="str">
            <v>C2603</v>
          </cell>
          <cell r="C2674" t="str">
            <v>TUBO PVC BRANCO RÍGIDO ESGOTO D=300mm (12")</v>
          </cell>
          <cell r="D2674" t="str">
            <v>M</v>
          </cell>
          <cell r="E2674">
            <v>89.72</v>
          </cell>
        </row>
        <row r="2675">
          <cell r="B2675" t="str">
            <v>C4760</v>
          </cell>
          <cell r="C2675" t="str">
            <v xml:space="preserve">TUBO PVC SÉRIE REFORÇADA P/ ESGOTO D=100MM (4") - INCLUSIVE CONEXÕES                                     
</v>
          </cell>
          <cell r="D2675" t="str">
            <v>M</v>
          </cell>
          <cell r="E2675">
            <v>37.869999999999997</v>
          </cell>
        </row>
        <row r="2676">
          <cell r="B2676">
            <v>0</v>
          </cell>
          <cell r="C2676">
            <v>0</v>
          </cell>
          <cell r="D2676">
            <v>0</v>
          </cell>
          <cell r="E2676">
            <v>0</v>
          </cell>
        </row>
        <row r="2677">
          <cell r="B2677" t="str">
            <v>C4763</v>
          </cell>
          <cell r="C2677" t="str">
            <v xml:space="preserve">TUBO PVC SÉRIE REFORÇADA P/ ESGOTO D=150MM (6") JUNTA COM ANEL                                
</v>
          </cell>
          <cell r="D2677" t="str">
            <v>M</v>
          </cell>
          <cell r="E2677">
            <v>52.55</v>
          </cell>
        </row>
        <row r="2678">
          <cell r="B2678">
            <v>0</v>
          </cell>
          <cell r="C2678">
            <v>0</v>
          </cell>
          <cell r="D2678">
            <v>0</v>
          </cell>
          <cell r="E2678">
            <v>0</v>
          </cell>
        </row>
        <row r="2679">
          <cell r="B2679" t="str">
            <v>C2613</v>
          </cell>
          <cell r="C2679" t="str">
            <v>TUBO PVC CINZA RÍGIDO ESGOTO D=150mm (6") JUNTA C/ANÉIS</v>
          </cell>
          <cell r="D2679" t="str">
            <v>M</v>
          </cell>
          <cell r="E2679">
            <v>60.96</v>
          </cell>
        </row>
        <row r="2680">
          <cell r="B2680" t="str">
            <v>C2614</v>
          </cell>
          <cell r="C2680" t="str">
            <v>TUBO PVC CINZA RÍGIDO ESGOTO D=150mm (6") JUNTA SOLD.</v>
          </cell>
          <cell r="D2680" t="str">
            <v>M</v>
          </cell>
          <cell r="E2680">
            <v>62.51</v>
          </cell>
        </row>
        <row r="2681">
          <cell r="B2681" t="str">
            <v>C2607</v>
          </cell>
          <cell r="C2681" t="str">
            <v>TUBO PVC ROSC. BRANCO D= 1/2" (20mm)</v>
          </cell>
          <cell r="D2681" t="str">
            <v>M</v>
          </cell>
          <cell r="E2681">
            <v>6.67</v>
          </cell>
        </row>
        <row r="2682">
          <cell r="B2682" t="str">
            <v>C2611</v>
          </cell>
          <cell r="C2682" t="str">
            <v>TUBO PVC ROSC. BRANCO D= 3/4" (25mm)</v>
          </cell>
          <cell r="D2682" t="str">
            <v>M</v>
          </cell>
          <cell r="E2682">
            <v>9.1</v>
          </cell>
        </row>
        <row r="2683">
          <cell r="B2683" t="str">
            <v>C2606</v>
          </cell>
          <cell r="C2683" t="str">
            <v>TUBO PVC ROSC. BRANCO D= 1" (32mm)</v>
          </cell>
          <cell r="D2683" t="str">
            <v>M</v>
          </cell>
          <cell r="E2683">
            <v>15.6</v>
          </cell>
        </row>
        <row r="2684">
          <cell r="B2684" t="str">
            <v>C2605</v>
          </cell>
          <cell r="C2684" t="str">
            <v>TUBO PVC ROSC. BRANCO D= 1 1/4" (40mm)</v>
          </cell>
          <cell r="D2684" t="str">
            <v>M</v>
          </cell>
          <cell r="E2684">
            <v>23.39</v>
          </cell>
        </row>
        <row r="2685">
          <cell r="B2685" t="str">
            <v>C2604</v>
          </cell>
          <cell r="C2685" t="str">
            <v>TUBO PVC ROSC. BRANCO D= 1 1/2" (50mm)</v>
          </cell>
          <cell r="D2685" t="str">
            <v>M</v>
          </cell>
          <cell r="E2685">
            <v>29.9</v>
          </cell>
        </row>
        <row r="2686">
          <cell r="B2686" t="str">
            <v>C2609</v>
          </cell>
          <cell r="C2686" t="str">
            <v>TUBO PVC ROSC. BRANCO D= 2" (60mm)</v>
          </cell>
          <cell r="D2686" t="str">
            <v>M</v>
          </cell>
          <cell r="E2686">
            <v>37.94</v>
          </cell>
        </row>
        <row r="2687">
          <cell r="B2687" t="str">
            <v>C2608</v>
          </cell>
          <cell r="C2687" t="str">
            <v>TUBO PVC ROSC. BRANCO D= 2 1/2" (75mm)</v>
          </cell>
          <cell r="D2687" t="str">
            <v>M</v>
          </cell>
          <cell r="E2687">
            <v>53.97</v>
          </cell>
        </row>
        <row r="2688">
          <cell r="B2688" t="str">
            <v>C2610</v>
          </cell>
          <cell r="C2688" t="str">
            <v>TUBO PVC ROSC. BRANCO D= 3" (85mm)</v>
          </cell>
          <cell r="D2688" t="str">
            <v>M</v>
          </cell>
          <cell r="E2688">
            <v>67.349999999999994</v>
          </cell>
        </row>
        <row r="2689">
          <cell r="B2689" t="str">
            <v>C2612</v>
          </cell>
          <cell r="C2689" t="str">
            <v>TUBO PVC ROSC. BRANCO D= 4"(110mm)</v>
          </cell>
          <cell r="D2689" t="str">
            <v>M</v>
          </cell>
          <cell r="E2689">
            <v>81.19</v>
          </cell>
        </row>
        <row r="2690">
          <cell r="B2690" t="str">
            <v>C2615</v>
          </cell>
          <cell r="C2690" t="str">
            <v>TUBO PVC SOLD. MARROM D= 20mm (1/2")</v>
          </cell>
          <cell r="D2690" t="str">
            <v>M</v>
          </cell>
          <cell r="E2690">
            <v>4.04</v>
          </cell>
        </row>
        <row r="2691">
          <cell r="B2691" t="str">
            <v>C2616</v>
          </cell>
          <cell r="C2691" t="str">
            <v>TUBO PVC SOLD. MARROM D= 25mm (3/4")</v>
          </cell>
          <cell r="D2691" t="str">
            <v>M</v>
          </cell>
          <cell r="E2691">
            <v>5.37</v>
          </cell>
        </row>
        <row r="2692">
          <cell r="B2692" t="str">
            <v>C2617</v>
          </cell>
          <cell r="C2692" t="str">
            <v>TUBO PVC SOLD. MARROM D= 32mm (1")</v>
          </cell>
          <cell r="D2692" t="str">
            <v>M</v>
          </cell>
          <cell r="E2692">
            <v>9.2100000000000009</v>
          </cell>
        </row>
        <row r="2693">
          <cell r="B2693" t="str">
            <v>C2618</v>
          </cell>
          <cell r="C2693" t="str">
            <v>TUBO PVC SOLD. MARROM D= 40mm (1 1/4")</v>
          </cell>
          <cell r="D2693" t="str">
            <v>M</v>
          </cell>
          <cell r="E2693">
            <v>12.73</v>
          </cell>
        </row>
        <row r="2694">
          <cell r="B2694" t="str">
            <v>C2619</v>
          </cell>
          <cell r="C2694" t="str">
            <v>TUBO PVC SOLD. MARROM D= 50mm (1 1/2")</v>
          </cell>
          <cell r="D2694" t="str">
            <v>M</v>
          </cell>
          <cell r="E2694">
            <v>16.100000000000001</v>
          </cell>
        </row>
        <row r="2695">
          <cell r="B2695" t="str">
            <v>C2620</v>
          </cell>
          <cell r="C2695" t="str">
            <v>TUBO PVC SOLD. MARROM D= 60mm (2")</v>
          </cell>
          <cell r="D2695" t="str">
            <v>M</v>
          </cell>
          <cell r="E2695">
            <v>22.57</v>
          </cell>
        </row>
        <row r="2696">
          <cell r="B2696" t="str">
            <v>C2621</v>
          </cell>
          <cell r="C2696" t="str">
            <v>TUBO PVC SOLD. MARROM D= 75mm (2 1/2")</v>
          </cell>
          <cell r="D2696" t="str">
            <v>M</v>
          </cell>
          <cell r="E2696">
            <v>30.52</v>
          </cell>
        </row>
        <row r="2697">
          <cell r="B2697" t="str">
            <v>C2622</v>
          </cell>
          <cell r="C2697" t="str">
            <v>TUBO PVC SOLD. MARROM D= 85mm (3")</v>
          </cell>
          <cell r="D2697" t="str">
            <v>M</v>
          </cell>
          <cell r="E2697">
            <v>38.79</v>
          </cell>
        </row>
        <row r="2698">
          <cell r="B2698" t="str">
            <v>C2623</v>
          </cell>
          <cell r="C2698" t="str">
            <v>TUBO PVC SOLD. MARROM D=110mm (4")</v>
          </cell>
          <cell r="D2698" t="str">
            <v>M</v>
          </cell>
          <cell r="E2698">
            <v>55.4</v>
          </cell>
        </row>
        <row r="2699">
          <cell r="B2699" t="str">
            <v>C2624</v>
          </cell>
          <cell r="C2699" t="str">
            <v>TUBO PVC SOLD. MARROM INCL.CONEXÕES D= 20mm (1/2")</v>
          </cell>
          <cell r="D2699" t="str">
            <v>M</v>
          </cell>
          <cell r="E2699">
            <v>11.37</v>
          </cell>
        </row>
        <row r="2700">
          <cell r="B2700" t="str">
            <v>C2625</v>
          </cell>
          <cell r="C2700" t="str">
            <v>TUBO PVC SOLD. MARROM INCL.CONEXÕES D= 25mm(3/4")</v>
          </cell>
          <cell r="D2700" t="str">
            <v>M</v>
          </cell>
          <cell r="E2700">
            <v>13.53</v>
          </cell>
        </row>
        <row r="2701">
          <cell r="B2701" t="str">
            <v>C2626</v>
          </cell>
          <cell r="C2701" t="str">
            <v>TUBO PVC SOLD. MARROM INCL.CONEXÕES D= 32mm(1")</v>
          </cell>
          <cell r="D2701" t="str">
            <v>M</v>
          </cell>
          <cell r="E2701">
            <v>19.829999999999998</v>
          </cell>
        </row>
        <row r="2702">
          <cell r="B2702" t="str">
            <v>C2627</v>
          </cell>
          <cell r="C2702" t="str">
            <v>TUBO PVC SOLD. MARROM INCL.CONEXÕES D= 40mm (1 1/4")</v>
          </cell>
          <cell r="D2702" t="str">
            <v>M</v>
          </cell>
          <cell r="E2702">
            <v>23.77</v>
          </cell>
        </row>
        <row r="2703">
          <cell r="B2703" t="str">
            <v>C2628</v>
          </cell>
          <cell r="C2703" t="str">
            <v>TUBO PVC SOLD. MARROM INCL.CONEXÕES D= 50mm (1 1/2")</v>
          </cell>
          <cell r="D2703" t="str">
            <v>M</v>
          </cell>
          <cell r="E2703">
            <v>28.71</v>
          </cell>
        </row>
        <row r="2704">
          <cell r="B2704" t="str">
            <v>C2629</v>
          </cell>
          <cell r="C2704" t="str">
            <v>TUBO PVC SOLD. MARROM INCL.CONEXÕES D= 60mm (2")</v>
          </cell>
          <cell r="D2704" t="str">
            <v>M</v>
          </cell>
          <cell r="E2704">
            <v>38.090000000000003</v>
          </cell>
        </row>
        <row r="2705">
          <cell r="B2705" t="str">
            <v>C2631</v>
          </cell>
          <cell r="C2705" t="str">
            <v>TUBO PVC SOLD. MARROM INCL.CONEXÕES D=75mm (2 1/2")</v>
          </cell>
          <cell r="D2705" t="str">
            <v>M</v>
          </cell>
          <cell r="E2705">
            <v>50.25</v>
          </cell>
        </row>
        <row r="2706">
          <cell r="B2706" t="str">
            <v>C2632</v>
          </cell>
          <cell r="C2706" t="str">
            <v>TUBO PVC SOLD. MARROM INCL.CONEXÕES D=85MM(3')</v>
          </cell>
          <cell r="D2706" t="str">
            <v>M</v>
          </cell>
          <cell r="E2706">
            <v>59.08</v>
          </cell>
        </row>
        <row r="2707">
          <cell r="B2707" t="str">
            <v>C2630</v>
          </cell>
          <cell r="C2707" t="str">
            <v>TUBO PVC SOLD. MARROM INCL.CONEXÕES D=110mm(4')</v>
          </cell>
          <cell r="D2707" t="str">
            <v>M</v>
          </cell>
          <cell r="E2707">
            <v>81.62</v>
          </cell>
        </row>
        <row r="2708">
          <cell r="B2708" t="str">
            <v>C2633</v>
          </cell>
          <cell r="C2708" t="str">
            <v>TUBO RADIAL LEVE C/INSPEÇÃO PVC D=150mm (6")</v>
          </cell>
          <cell r="D2708" t="str">
            <v>UN</v>
          </cell>
          <cell r="E2708">
            <v>445.24</v>
          </cell>
        </row>
        <row r="2709">
          <cell r="B2709" t="str">
            <v>C2648</v>
          </cell>
          <cell r="C2709" t="str">
            <v>UNIÃO PVC BRANCO ROSC. D=1/2" (20mm)</v>
          </cell>
          <cell r="D2709" t="str">
            <v>UN</v>
          </cell>
          <cell r="E2709">
            <v>6.91</v>
          </cell>
        </row>
        <row r="2710">
          <cell r="B2710" t="str">
            <v>C2652</v>
          </cell>
          <cell r="C2710" t="str">
            <v>UNIÃO PVC BRANCO ROSC. D=3/4" (25mm)</v>
          </cell>
          <cell r="D2710" t="str">
            <v>UN</v>
          </cell>
          <cell r="E2710">
            <v>8.43</v>
          </cell>
        </row>
        <row r="2711">
          <cell r="B2711" t="str">
            <v>C2647</v>
          </cell>
          <cell r="C2711" t="str">
            <v>UNIÃO PVC BRANCO ROSC. D=1" (32mm)</v>
          </cell>
          <cell r="D2711" t="str">
            <v>UN</v>
          </cell>
          <cell r="E2711">
            <v>13.27</v>
          </cell>
        </row>
        <row r="2712">
          <cell r="B2712" t="str">
            <v>C2646</v>
          </cell>
          <cell r="C2712" t="str">
            <v>UNIÃO PVC BRANCO ROSC. D=1 1/4" (40mm)</v>
          </cell>
          <cell r="D2712" t="str">
            <v>UN</v>
          </cell>
          <cell r="E2712">
            <v>24.21</v>
          </cell>
        </row>
        <row r="2713">
          <cell r="B2713" t="str">
            <v>C2645</v>
          </cell>
          <cell r="C2713" t="str">
            <v>UNIÃO PVC BRANCO ROSC. D=1 1/2" (50mm)</v>
          </cell>
          <cell r="D2713" t="str">
            <v>UN</v>
          </cell>
          <cell r="E2713">
            <v>25.21</v>
          </cell>
        </row>
        <row r="2714">
          <cell r="B2714" t="str">
            <v>C2650</v>
          </cell>
          <cell r="C2714" t="str">
            <v>UNIÃO PVC BRANCO ROSC. D=2" (60mm)</v>
          </cell>
          <cell r="D2714" t="str">
            <v>UN</v>
          </cell>
          <cell r="E2714">
            <v>44.83</v>
          </cell>
        </row>
        <row r="2715">
          <cell r="B2715" t="str">
            <v>C2651</v>
          </cell>
          <cell r="C2715" t="str">
            <v>UNIÃO PVC BRANCO ROSC. D=3" (85mm)</v>
          </cell>
          <cell r="D2715" t="str">
            <v>UN</v>
          </cell>
          <cell r="E2715">
            <v>109.88</v>
          </cell>
        </row>
        <row r="2716">
          <cell r="B2716" t="str">
            <v>C2649</v>
          </cell>
          <cell r="C2716" t="str">
            <v>UNIÃO PVC BRANCO ROSC. D=2 1/2" (75mm)</v>
          </cell>
          <cell r="D2716" t="str">
            <v>UN</v>
          </cell>
          <cell r="E2716">
            <v>89.62</v>
          </cell>
        </row>
        <row r="2717">
          <cell r="B2717" t="str">
            <v>C2653</v>
          </cell>
          <cell r="C2717" t="str">
            <v>UNIÃO PVC BRANCO ROSC. D=4" (110mm)</v>
          </cell>
          <cell r="D2717" t="str">
            <v>UN</v>
          </cell>
          <cell r="E2717">
            <v>187.58</v>
          </cell>
        </row>
        <row r="2718">
          <cell r="B2718" t="str">
            <v>C2654</v>
          </cell>
          <cell r="C2718" t="str">
            <v>UNIÃO PVC SOLD. MARROM D= 20mm (1/2")</v>
          </cell>
          <cell r="D2718" t="str">
            <v>UN</v>
          </cell>
          <cell r="E2718">
            <v>6.57</v>
          </cell>
        </row>
        <row r="2719">
          <cell r="B2719" t="str">
            <v>C2655</v>
          </cell>
          <cell r="C2719" t="str">
            <v>UNIÃO PVC SOLD. MARROM D= 25mm (3/4")</v>
          </cell>
          <cell r="D2719" t="str">
            <v>UN</v>
          </cell>
          <cell r="E2719">
            <v>7.74</v>
          </cell>
        </row>
        <row r="2720">
          <cell r="B2720" t="str">
            <v>C2656</v>
          </cell>
          <cell r="C2720" t="str">
            <v>UNIÃO PVC SOLD. MARROM D= 32mm (1")</v>
          </cell>
          <cell r="D2720" t="str">
            <v>UN</v>
          </cell>
          <cell r="E2720">
            <v>11.73</v>
          </cell>
        </row>
        <row r="2721">
          <cell r="B2721" t="str">
            <v>C2657</v>
          </cell>
          <cell r="C2721" t="str">
            <v>UNIÃO PVC SOLD. MARROM D= 40mm (1 1/4")</v>
          </cell>
          <cell r="D2721" t="str">
            <v>UN</v>
          </cell>
          <cell r="E2721">
            <v>20.86</v>
          </cell>
        </row>
        <row r="2722">
          <cell r="B2722" t="str">
            <v>C2658</v>
          </cell>
          <cell r="C2722" t="str">
            <v>UNIÃO PVC SOLD. MARROM D= 50mm (1 1/2")</v>
          </cell>
          <cell r="D2722" t="str">
            <v>UN</v>
          </cell>
          <cell r="E2722">
            <v>22.41</v>
          </cell>
        </row>
        <row r="2723">
          <cell r="B2723" t="str">
            <v>C2659</v>
          </cell>
          <cell r="C2723" t="str">
            <v>UNIÃO PVC SOLD. MARROM D= 60mm (2")</v>
          </cell>
          <cell r="D2723" t="str">
            <v>UN</v>
          </cell>
          <cell r="E2723">
            <v>49.83</v>
          </cell>
        </row>
        <row r="2724">
          <cell r="B2724" t="str">
            <v>C2660</v>
          </cell>
          <cell r="C2724" t="str">
            <v>UNIÃO PVC SOLD. MARROM D= 75mm (2 1/2")</v>
          </cell>
          <cell r="D2724" t="str">
            <v>UN</v>
          </cell>
          <cell r="E2724">
            <v>115.93</v>
          </cell>
        </row>
        <row r="2725">
          <cell r="B2725" t="str">
            <v>C2661</v>
          </cell>
          <cell r="C2725" t="str">
            <v>UNIÃO PVC SOLD. MARROM D= 85mm (3")</v>
          </cell>
          <cell r="D2725" t="str">
            <v>UN</v>
          </cell>
          <cell r="E2725">
            <v>146.02000000000001</v>
          </cell>
        </row>
        <row r="2726">
          <cell r="B2726" t="str">
            <v>C2662</v>
          </cell>
          <cell r="C2726" t="str">
            <v>UNIÃO PVC SOLD. MARROM D=110mm (4")</v>
          </cell>
          <cell r="D2726" t="str">
            <v>UN</v>
          </cell>
          <cell r="E2726">
            <v>297.95</v>
          </cell>
        </row>
        <row r="2727">
          <cell r="B2727" t="str">
            <v>TUBOS E CONEXÕES DE PRFV</v>
          </cell>
          <cell r="C2727">
            <v>0</v>
          </cell>
          <cell r="D2727">
            <v>0</v>
          </cell>
          <cell r="E2727">
            <v>177.08</v>
          </cell>
        </row>
        <row r="2728">
          <cell r="B2728" t="str">
            <v>C4188</v>
          </cell>
          <cell r="C2728" t="str">
            <v>ASSENTAMENTO DE TUBO, PEÇAS E CONEXÕES EM PRFV, JE DN 300mm</v>
          </cell>
          <cell r="D2728" t="str">
            <v>M</v>
          </cell>
          <cell r="E2728">
            <v>9.23</v>
          </cell>
        </row>
        <row r="2729">
          <cell r="B2729" t="str">
            <v>C4189</v>
          </cell>
          <cell r="C2729" t="str">
            <v>ASSENTAMENTO DE TUBO, PEÇAS E CONEXÕES EM PRFV, JE DN 350mm</v>
          </cell>
          <cell r="D2729" t="str">
            <v>M</v>
          </cell>
          <cell r="E2729">
            <v>9.68</v>
          </cell>
        </row>
        <row r="2730">
          <cell r="B2730" t="str">
            <v>C4190</v>
          </cell>
          <cell r="C2730" t="str">
            <v>ASSENTAMENTO DE TUBO, PEÇAS E CONEXÕES EM PRFV, JE DN 400mm</v>
          </cell>
          <cell r="D2730" t="str">
            <v>M</v>
          </cell>
          <cell r="E2730">
            <v>11.22</v>
          </cell>
        </row>
        <row r="2731">
          <cell r="B2731" t="str">
            <v>C4191</v>
          </cell>
          <cell r="C2731" t="str">
            <v>ASSENTAMENTO DE TUBO, PEÇAS E CONEXÕES EM PRFV, JE DN 450mm</v>
          </cell>
          <cell r="D2731" t="str">
            <v>M</v>
          </cell>
          <cell r="E2731">
            <v>11.83</v>
          </cell>
        </row>
        <row r="2732">
          <cell r="B2732" t="str">
            <v>C4192</v>
          </cell>
          <cell r="C2732" t="str">
            <v>ASSENTAMENTO DE TUBO, PEÇAS E CONEXÕES EM PRFV, JE DN 500mm</v>
          </cell>
          <cell r="D2732" t="str">
            <v>M</v>
          </cell>
          <cell r="E2732">
            <v>12.47</v>
          </cell>
        </row>
        <row r="2733">
          <cell r="B2733" t="str">
            <v>C4193</v>
          </cell>
          <cell r="C2733" t="str">
            <v>ASSENTAMENTO DE TUBO, PEÇAS E CONEXÕES EM PRFV, JE DN 600mm</v>
          </cell>
          <cell r="D2733" t="str">
            <v>M</v>
          </cell>
          <cell r="E2733">
            <v>13.81</v>
          </cell>
        </row>
        <row r="2734">
          <cell r="B2734" t="str">
            <v>C4194</v>
          </cell>
          <cell r="C2734" t="str">
            <v>ASSENTAMENTO DE TUBO, PEÇAS E CONEXÕES EM PRFV, JE DN 700mm</v>
          </cell>
          <cell r="D2734" t="str">
            <v>M</v>
          </cell>
          <cell r="E2734">
            <v>15.61</v>
          </cell>
        </row>
        <row r="2735">
          <cell r="B2735" t="str">
            <v>C4195</v>
          </cell>
          <cell r="C2735" t="str">
            <v>ASSENTAMENTO DE TUBO, PEÇAS E CONEXÕES EM PRFV, JE DN 800mm</v>
          </cell>
          <cell r="D2735" t="str">
            <v>M</v>
          </cell>
          <cell r="E2735">
            <v>18.989999999999998</v>
          </cell>
        </row>
        <row r="2736">
          <cell r="B2736" t="str">
            <v>C4196</v>
          </cell>
          <cell r="C2736" t="str">
            <v>ASSENTAMENTO DE TUBO, PEÇAS E CONEXÕES EM PRFV, JE DN 900mm</v>
          </cell>
          <cell r="D2736" t="str">
            <v>M</v>
          </cell>
          <cell r="E2736">
            <v>21.38</v>
          </cell>
        </row>
        <row r="2737">
          <cell r="B2737" t="str">
            <v>C4197</v>
          </cell>
          <cell r="C2737" t="str">
            <v>ASSENTAMENTO DE TUBO, PEÇAS E CONEXÕES EM PRFV, JE DN 1000mm</v>
          </cell>
          <cell r="D2737" t="str">
            <v>M</v>
          </cell>
          <cell r="E2737">
            <v>24.17</v>
          </cell>
        </row>
        <row r="2738">
          <cell r="B2738" t="str">
            <v>C4198</v>
          </cell>
          <cell r="C2738" t="str">
            <v>ASSENTAMENTO DE TUBO, PEÇAS E CONEXÕES EM PRFV, JE DN 1200mm</v>
          </cell>
          <cell r="D2738" t="str">
            <v>M</v>
          </cell>
          <cell r="E2738">
            <v>28.68</v>
          </cell>
        </row>
        <row r="2739">
          <cell r="B2739" t="str">
            <v>TUBOS E CONEXÕES DE CERÂMICA</v>
          </cell>
          <cell r="C2739">
            <v>0</v>
          </cell>
          <cell r="D2739">
            <v>0</v>
          </cell>
          <cell r="E2739">
            <v>184.88</v>
          </cell>
        </row>
        <row r="2740">
          <cell r="B2740" t="str">
            <v>C0235</v>
          </cell>
          <cell r="C2740" t="str">
            <v>ASSENTAMENTO DE TUBOS E CONEXÕES CERÂMICOS, J.ARG. D= 100mm</v>
          </cell>
          <cell r="D2740" t="str">
            <v>M</v>
          </cell>
          <cell r="E2740">
            <v>3.73</v>
          </cell>
        </row>
        <row r="2741">
          <cell r="B2741" t="str">
            <v>C0239</v>
          </cell>
          <cell r="C2741" t="str">
            <v>ASSENTAMENTO DE TUBOS E CONEXÕES CERÂMICOS, J.ARG. D=150mm</v>
          </cell>
          <cell r="D2741" t="str">
            <v>M</v>
          </cell>
          <cell r="E2741">
            <v>4.82</v>
          </cell>
        </row>
        <row r="2742">
          <cell r="B2742" t="str">
            <v>C0236</v>
          </cell>
          <cell r="C2742" t="str">
            <v>ASSENTAMENTO DE TUBOS E CONEXÕES CERÂMICOS, J.ARG. D= 200mm</v>
          </cell>
          <cell r="D2742" t="str">
            <v>M</v>
          </cell>
          <cell r="E2742">
            <v>5.88</v>
          </cell>
        </row>
        <row r="2743">
          <cell r="B2743" t="str">
            <v>C0237</v>
          </cell>
          <cell r="C2743" t="str">
            <v>ASSENTAMENTO DE TUBOS E CONEXÕES CERÂMICOS, J.ARG. D= 250mm</v>
          </cell>
          <cell r="D2743" t="str">
            <v>M</v>
          </cell>
          <cell r="E2743">
            <v>8</v>
          </cell>
        </row>
        <row r="2744">
          <cell r="B2744" t="str">
            <v>C0238</v>
          </cell>
          <cell r="C2744" t="str">
            <v>ASSENTAMENTO DE TUBOS E CONEXÕES CERÂMICOS, J.ARG. D= 300mm</v>
          </cell>
          <cell r="D2744" t="str">
            <v>M</v>
          </cell>
          <cell r="E2744">
            <v>9.89</v>
          </cell>
        </row>
        <row r="2745">
          <cell r="B2745" t="str">
            <v>C0240</v>
          </cell>
          <cell r="C2745" t="str">
            <v>ASSENTAMENTO DE TUBOS E CONEXÕES CERÂMICOS, J.ASF. D= 100mm</v>
          </cell>
          <cell r="D2745" t="str">
            <v>M</v>
          </cell>
          <cell r="E2745">
            <v>10.68</v>
          </cell>
        </row>
        <row r="2746">
          <cell r="B2746" t="str">
            <v>C0241</v>
          </cell>
          <cell r="C2746" t="str">
            <v>ASSENTAMENTO DE TUBOS E CONEXÕES CERÂMICOS, J.ASF. D= 150mm</v>
          </cell>
          <cell r="D2746" t="str">
            <v>M</v>
          </cell>
          <cell r="E2746">
            <v>12.12</v>
          </cell>
        </row>
        <row r="2747">
          <cell r="B2747" t="str">
            <v>C0242</v>
          </cell>
          <cell r="C2747" t="str">
            <v>ASSENTAMENTO DE TUBOS E CONEXÕES CERÂMICOS, J.ASF. D= 200mm</v>
          </cell>
          <cell r="D2747" t="str">
            <v>M</v>
          </cell>
          <cell r="E2747">
            <v>14.35</v>
          </cell>
        </row>
        <row r="2748">
          <cell r="B2748" t="str">
            <v>C0243</v>
          </cell>
          <cell r="C2748" t="str">
            <v>ASSENTAMENTO DE TUBOS E CONEXÕES CERÂMICOS, J.ASF. D= 250mm</v>
          </cell>
          <cell r="D2748" t="str">
            <v>M</v>
          </cell>
          <cell r="E2748">
            <v>19.63</v>
          </cell>
        </row>
        <row r="2749">
          <cell r="B2749" t="str">
            <v>C0244</v>
          </cell>
          <cell r="C2749" t="str">
            <v>ASSENTAMENTO DE TUBOS E CONEXÕES CERÂMICOS, J.ASF. D= 300mm</v>
          </cell>
          <cell r="D2749" t="str">
            <v>M</v>
          </cell>
          <cell r="E2749">
            <v>24.83</v>
          </cell>
        </row>
        <row r="2750">
          <cell r="B2750" t="str">
            <v>C0245</v>
          </cell>
          <cell r="C2750" t="str">
            <v>ASSENTAMENTO DE TUBOS E CONEXÕES CERÂMICOS, J.ASF. D= 350mm</v>
          </cell>
          <cell r="D2750" t="str">
            <v>M</v>
          </cell>
          <cell r="E2750">
            <v>31.77</v>
          </cell>
        </row>
        <row r="2751">
          <cell r="B2751" t="str">
            <v>C0246</v>
          </cell>
          <cell r="C2751" t="str">
            <v>ASSENTAMENTO DE TUBOS E CONEXÕES CERÂMICOS, J.ASF. D= 400mm</v>
          </cell>
          <cell r="D2751" t="str">
            <v>M</v>
          </cell>
          <cell r="E2751">
            <v>39.17</v>
          </cell>
        </row>
        <row r="2752">
          <cell r="B2752" t="str">
            <v>TUBOS E CONEXÕES DE CONCRETO</v>
          </cell>
          <cell r="C2752">
            <v>0</v>
          </cell>
          <cell r="D2752">
            <v>0</v>
          </cell>
          <cell r="E2752">
            <v>1832.25</v>
          </cell>
        </row>
        <row r="2753">
          <cell r="B2753" t="str">
            <v>C0305</v>
          </cell>
          <cell r="C2753" t="str">
            <v>ASSENTAMENTO DE TUBOS EM CONCRETO,JUNTA ARGAMASSADA, D=150mm</v>
          </cell>
          <cell r="D2753" t="str">
            <v>M</v>
          </cell>
          <cell r="E2753">
            <v>12.89</v>
          </cell>
        </row>
        <row r="2754">
          <cell r="B2754" t="str">
            <v>C0306</v>
          </cell>
          <cell r="C2754" t="str">
            <v>ASSENTAMENTO DE TUBOS EM CONCRETO,JUNTA ARGAMASSADA, D=200mm</v>
          </cell>
          <cell r="D2754" t="str">
            <v>M</v>
          </cell>
          <cell r="E2754">
            <v>17.14</v>
          </cell>
        </row>
        <row r="2755">
          <cell r="B2755" t="str">
            <v>C0298</v>
          </cell>
          <cell r="C2755" t="str">
            <v>ASSENTAMENTO DE TUBOS EM CONCRETO, JE D= 300mm</v>
          </cell>
          <cell r="D2755" t="str">
            <v>M</v>
          </cell>
          <cell r="E2755">
            <v>22.99</v>
          </cell>
        </row>
        <row r="2756">
          <cell r="B2756" t="str">
            <v>C0299</v>
          </cell>
          <cell r="C2756" t="str">
            <v>ASSENTAMENTO DE TUBOS EM CONCRETO, JE D= 400mm</v>
          </cell>
          <cell r="D2756" t="str">
            <v>M</v>
          </cell>
          <cell r="E2756">
            <v>35.75</v>
          </cell>
        </row>
        <row r="2757">
          <cell r="B2757" t="str">
            <v>C0300</v>
          </cell>
          <cell r="C2757" t="str">
            <v>ASSENTAMENTO DE TUBOS EM CONCRETO, JE D=500mm</v>
          </cell>
          <cell r="D2757" t="str">
            <v>M</v>
          </cell>
          <cell r="E2757">
            <v>49.55</v>
          </cell>
        </row>
        <row r="2758">
          <cell r="B2758" t="str">
            <v>C0301</v>
          </cell>
          <cell r="C2758" t="str">
            <v>ASSENTAMENTO DE TUBOS EM CONCRETO, JE D=600mm</v>
          </cell>
          <cell r="D2758" t="str">
            <v>M</v>
          </cell>
          <cell r="E2758">
            <v>62.5</v>
          </cell>
        </row>
        <row r="2759">
          <cell r="B2759" t="str">
            <v>C0302</v>
          </cell>
          <cell r="C2759" t="str">
            <v>ASSENTAMENTO DE TUBOS EM CONCRETO, JE D= 700mm</v>
          </cell>
          <cell r="D2759" t="str">
            <v>M</v>
          </cell>
          <cell r="E2759">
            <v>78.58</v>
          </cell>
        </row>
        <row r="2760">
          <cell r="B2760" t="str">
            <v>C0303</v>
          </cell>
          <cell r="C2760" t="str">
            <v>ASSENTAMENTO DE TUBOS EM CONCRETO, JE D= 800mm</v>
          </cell>
          <cell r="D2760" t="str">
            <v>M</v>
          </cell>
          <cell r="E2760">
            <v>92.77</v>
          </cell>
        </row>
        <row r="2761">
          <cell r="B2761" t="str">
            <v>C0304</v>
          </cell>
          <cell r="C2761" t="str">
            <v>ASSENTAMENTO DE TUBOS EM CONCRETO, JE D= 900mm</v>
          </cell>
          <cell r="D2761" t="str">
            <v>M</v>
          </cell>
          <cell r="E2761">
            <v>115.29</v>
          </cell>
        </row>
        <row r="2762">
          <cell r="B2762" t="str">
            <v>C0293</v>
          </cell>
          <cell r="C2762" t="str">
            <v>ASSENTAMENTO DE TUBOS EM CONCRETO, JE D= 1000mm</v>
          </cell>
          <cell r="D2762" t="str">
            <v>M</v>
          </cell>
          <cell r="E2762">
            <v>150.13999999999999</v>
          </cell>
        </row>
        <row r="2763">
          <cell r="B2763" t="str">
            <v>C0294</v>
          </cell>
          <cell r="C2763" t="str">
            <v>ASSENTAMENTO DE TUBOS EM CONCRETO, JE D= 1200mm</v>
          </cell>
          <cell r="D2763" t="str">
            <v>M</v>
          </cell>
          <cell r="E2763">
            <v>201.37</v>
          </cell>
        </row>
        <row r="2764">
          <cell r="B2764" t="str">
            <v>C0295</v>
          </cell>
          <cell r="C2764" t="str">
            <v>ASSENTAMENTO DE TUBOS EM CONCRETO, JE D=1500mm</v>
          </cell>
          <cell r="D2764" t="str">
            <v>M</v>
          </cell>
          <cell r="E2764">
            <v>254.9</v>
          </cell>
        </row>
        <row r="2765">
          <cell r="B2765" t="str">
            <v>C0296</v>
          </cell>
          <cell r="C2765" t="str">
            <v>ASSENTAMENTO DE TUBOS EM CONCRETO, JE D= 1750mm</v>
          </cell>
          <cell r="D2765" t="str">
            <v>M</v>
          </cell>
          <cell r="E2765">
            <v>324.74</v>
          </cell>
        </row>
        <row r="2766">
          <cell r="B2766" t="str">
            <v>C0297</v>
          </cell>
          <cell r="C2766" t="str">
            <v>ASSENTAMENTO DE TUBOS EM CONCRETO, JE D=2000mm</v>
          </cell>
          <cell r="D2766" t="str">
            <v>M</v>
          </cell>
          <cell r="E2766">
            <v>413.61</v>
          </cell>
        </row>
        <row r="2767">
          <cell r="B2767" t="str">
            <v>TUBOS E CONEXÕES DE COBRE</v>
          </cell>
          <cell r="C2767">
            <v>0</v>
          </cell>
          <cell r="D2767">
            <v>0</v>
          </cell>
          <cell r="E2767">
            <v>5079.5</v>
          </cell>
        </row>
        <row r="2768">
          <cell r="B2768" t="str">
            <v>C1007</v>
          </cell>
          <cell r="C2768" t="str">
            <v>CURVA COBRE OU BRONZE D= 15mm (1/2")</v>
          </cell>
          <cell r="D2768" t="str">
            <v>UN</v>
          </cell>
          <cell r="E2768">
            <v>10.36</v>
          </cell>
        </row>
        <row r="2769">
          <cell r="B2769" t="str">
            <v>C1008</v>
          </cell>
          <cell r="C2769" t="str">
            <v>CURVA COBRE OU BRONZE D= 22mm (3/4")</v>
          </cell>
          <cell r="D2769" t="str">
            <v>UN</v>
          </cell>
          <cell r="E2769">
            <v>17.64</v>
          </cell>
        </row>
        <row r="2770">
          <cell r="B2770" t="str">
            <v>C1009</v>
          </cell>
          <cell r="C2770" t="str">
            <v>CURVA COBRE OU BRONZE D= 28mm (1")</v>
          </cell>
          <cell r="D2770" t="str">
            <v>UN</v>
          </cell>
          <cell r="E2770">
            <v>21.1</v>
          </cell>
        </row>
        <row r="2771">
          <cell r="B2771" t="str">
            <v>C1010</v>
          </cell>
          <cell r="C2771" t="str">
            <v>CURVA COBRE OU BRONZE D= 35mm (1 1/4")</v>
          </cell>
          <cell r="D2771" t="str">
            <v>UN</v>
          </cell>
          <cell r="E2771">
            <v>28.79</v>
          </cell>
        </row>
        <row r="2772">
          <cell r="B2772" t="str">
            <v>C1011</v>
          </cell>
          <cell r="C2772" t="str">
            <v>CURVA COBRE OU BRONZE D= 42mm (1 1/2")</v>
          </cell>
          <cell r="D2772" t="str">
            <v>UN</v>
          </cell>
          <cell r="E2772">
            <v>46.43</v>
          </cell>
        </row>
        <row r="2773">
          <cell r="B2773" t="str">
            <v>C1012</v>
          </cell>
          <cell r="C2773" t="str">
            <v>CURVA COBRE OU BRONZE D= 54mm (2")</v>
          </cell>
          <cell r="D2773" t="str">
            <v>UN</v>
          </cell>
          <cell r="E2773">
            <v>72.17</v>
          </cell>
        </row>
        <row r="2774">
          <cell r="B2774" t="str">
            <v>C1013</v>
          </cell>
          <cell r="C2774" t="str">
            <v>CURVA COBRE OU BRONZE D= 66mm (2 1/2")</v>
          </cell>
          <cell r="D2774" t="str">
            <v>UN</v>
          </cell>
          <cell r="E2774">
            <v>204.41</v>
          </cell>
        </row>
        <row r="2775">
          <cell r="B2775" t="str">
            <v>C1014</v>
          </cell>
          <cell r="C2775" t="str">
            <v>CURVA COBRE OU BRONZE D= 79mm (3")</v>
          </cell>
          <cell r="D2775" t="str">
            <v>UN</v>
          </cell>
          <cell r="E2775">
            <v>245.97</v>
          </cell>
        </row>
        <row r="2776">
          <cell r="B2776" t="str">
            <v>C1015</v>
          </cell>
          <cell r="C2776" t="str">
            <v>CURVA COBRE OU BRONZE D=104mm (4")</v>
          </cell>
          <cell r="D2776" t="str">
            <v>UN</v>
          </cell>
          <cell r="E2776">
            <v>513.04999999999995</v>
          </cell>
        </row>
        <row r="2777">
          <cell r="B2777" t="str">
            <v>C2332</v>
          </cell>
          <cell r="C2777" t="str">
            <v>TÊ COBRE OU BRONZE D= 15mm (1/2")</v>
          </cell>
          <cell r="D2777" t="str">
            <v>UN</v>
          </cell>
          <cell r="E2777">
            <v>8.25</v>
          </cell>
        </row>
        <row r="2778">
          <cell r="B2778" t="str">
            <v>C2333</v>
          </cell>
          <cell r="C2778" t="str">
            <v>TÊ COBRE OU BRONZE D= 22mm (3/4")</v>
          </cell>
          <cell r="D2778" t="str">
            <v>UN</v>
          </cell>
          <cell r="E2778">
            <v>12.15</v>
          </cell>
        </row>
        <row r="2779">
          <cell r="B2779" t="str">
            <v>C2334</v>
          </cell>
          <cell r="C2779" t="str">
            <v>TÊ COBRE OU BRONZE D= 28mm (1")</v>
          </cell>
          <cell r="D2779" t="str">
            <v>UN</v>
          </cell>
          <cell r="E2779">
            <v>16.809999999999999</v>
          </cell>
        </row>
        <row r="2780">
          <cell r="B2780" t="str">
            <v>C2335</v>
          </cell>
          <cell r="C2780" t="str">
            <v>TÊ COBRE OU BRONZE D= 35mm (1 1/4")</v>
          </cell>
          <cell r="D2780" t="str">
            <v>UN</v>
          </cell>
          <cell r="E2780">
            <v>35.31</v>
          </cell>
        </row>
        <row r="2781">
          <cell r="B2781" t="str">
            <v>C2336</v>
          </cell>
          <cell r="C2781" t="str">
            <v>TÊ COBRE OU BRONZE D= 42mm (1 1/2")</v>
          </cell>
          <cell r="D2781" t="str">
            <v>UN</v>
          </cell>
          <cell r="E2781">
            <v>43.45</v>
          </cell>
        </row>
        <row r="2782">
          <cell r="B2782" t="str">
            <v>C2337</v>
          </cell>
          <cell r="C2782" t="str">
            <v>TÊ COBRE OU BRONZE D= 54mm (2")</v>
          </cell>
          <cell r="D2782" t="str">
            <v>UN</v>
          </cell>
          <cell r="E2782">
            <v>77.5</v>
          </cell>
        </row>
        <row r="2783">
          <cell r="B2783" t="str">
            <v>C2338</v>
          </cell>
          <cell r="C2783" t="str">
            <v>TÊ COBRE OU BRONZE D= 66mm (2 1/2")</v>
          </cell>
          <cell r="D2783" t="str">
            <v>UN</v>
          </cell>
          <cell r="E2783">
            <v>205.58</v>
          </cell>
        </row>
        <row r="2784">
          <cell r="B2784" t="str">
            <v>C2339</v>
          </cell>
          <cell r="C2784" t="str">
            <v>TÊ COBRE OU BRONZE D= 79mm (3")</v>
          </cell>
          <cell r="D2784" t="str">
            <v>UN</v>
          </cell>
          <cell r="E2784">
            <v>315.56</v>
          </cell>
        </row>
        <row r="2785">
          <cell r="B2785" t="str">
            <v>C2340</v>
          </cell>
          <cell r="C2785" t="str">
            <v>TÊ COBRE OU BRONZE D=104mm (4")</v>
          </cell>
          <cell r="D2785" t="str">
            <v>UN</v>
          </cell>
          <cell r="E2785">
            <v>633.61</v>
          </cell>
        </row>
        <row r="2786">
          <cell r="B2786" t="str">
            <v>C2565</v>
          </cell>
          <cell r="C2786" t="str">
            <v>TUBO COBRE D= 15mm(1/2") CLASSE E</v>
          </cell>
          <cell r="D2786" t="str">
            <v>M</v>
          </cell>
          <cell r="E2786">
            <v>18.36</v>
          </cell>
        </row>
        <row r="2787">
          <cell r="B2787" t="str">
            <v>C2566</v>
          </cell>
          <cell r="C2787" t="str">
            <v>TUBO COBRE D= 22mm (3/4") CLASSE E</v>
          </cell>
          <cell r="D2787" t="str">
            <v>M</v>
          </cell>
          <cell r="E2787">
            <v>32.659999999999997</v>
          </cell>
        </row>
        <row r="2788">
          <cell r="B2788" t="str">
            <v>C2567</v>
          </cell>
          <cell r="C2788" t="str">
            <v>TUBO COBRE D= 28mm (1") CLASSE E</v>
          </cell>
          <cell r="D2788" t="str">
            <v>M</v>
          </cell>
          <cell r="E2788">
            <v>47.21</v>
          </cell>
        </row>
        <row r="2789">
          <cell r="B2789" t="str">
            <v>C2568</v>
          </cell>
          <cell r="C2789" t="str">
            <v>TUBO COBRE D= 35mm (1 1/4") CLASSE E</v>
          </cell>
          <cell r="D2789" t="str">
            <v>M</v>
          </cell>
          <cell r="E2789">
            <v>71.31</v>
          </cell>
        </row>
        <row r="2790">
          <cell r="B2790" t="str">
            <v>C2569</v>
          </cell>
          <cell r="C2790" t="str">
            <v>TUBO COBRE D= 42mm (1 1/2") CLASSE E</v>
          </cell>
          <cell r="D2790" t="str">
            <v>M</v>
          </cell>
          <cell r="E2790">
            <v>80.83</v>
          </cell>
        </row>
        <row r="2791">
          <cell r="B2791" t="str">
            <v>C2570</v>
          </cell>
          <cell r="C2791" t="str">
            <v>TUBO COBRE D= 54mm (2") CLASSE E</v>
          </cell>
          <cell r="D2791" t="str">
            <v>M</v>
          </cell>
          <cell r="E2791">
            <v>120.51</v>
          </cell>
        </row>
        <row r="2792">
          <cell r="B2792" t="str">
            <v>C2571</v>
          </cell>
          <cell r="C2792" t="str">
            <v>TUBO COBRE D= 66mm (2 1/2") CLASSE E</v>
          </cell>
          <cell r="D2792" t="str">
            <v>M</v>
          </cell>
          <cell r="E2792">
            <v>161.86000000000001</v>
          </cell>
        </row>
        <row r="2793">
          <cell r="B2793" t="str">
            <v>C2572</v>
          </cell>
          <cell r="C2793" t="str">
            <v>TUBO COBRE D= 79mm (3") CLASSE E</v>
          </cell>
          <cell r="D2793" t="str">
            <v>M</v>
          </cell>
          <cell r="E2793">
            <v>199.36</v>
          </cell>
        </row>
        <row r="2794">
          <cell r="B2794" t="str">
            <v>C2573</v>
          </cell>
          <cell r="C2794" t="str">
            <v>TUBO COBRE D=104mm (4") CLASSE E</v>
          </cell>
          <cell r="D2794" t="str">
            <v>M</v>
          </cell>
          <cell r="E2794">
            <v>290.85000000000002</v>
          </cell>
        </row>
        <row r="2795">
          <cell r="B2795" t="str">
            <v>C2574</v>
          </cell>
          <cell r="C2795" t="str">
            <v>TUBO COBRE INCLUSIVE CONEXÕES D= 15mm (1/2") CLASSE E</v>
          </cell>
          <cell r="D2795" t="str">
            <v>M</v>
          </cell>
          <cell r="E2795">
            <v>36.46</v>
          </cell>
        </row>
        <row r="2796">
          <cell r="B2796" t="str">
            <v>C2575</v>
          </cell>
          <cell r="C2796" t="str">
            <v>TUBO COBRE INCLUSIVE CONEXÕES D= 22mm (3/4") CLASSE E</v>
          </cell>
          <cell r="D2796" t="str">
            <v>M</v>
          </cell>
          <cell r="E2796">
            <v>58.15</v>
          </cell>
        </row>
        <row r="2797">
          <cell r="B2797" t="str">
            <v>C2576</v>
          </cell>
          <cell r="C2797" t="str">
            <v>TUBO COBRE INCLUSIVE CONEXÕES D= 28mm (1") CLASSE E</v>
          </cell>
          <cell r="D2797" t="str">
            <v>M</v>
          </cell>
          <cell r="E2797">
            <v>80.5</v>
          </cell>
        </row>
        <row r="2798">
          <cell r="B2798" t="str">
            <v>C2577</v>
          </cell>
          <cell r="C2798" t="str">
            <v>TUBO COBRE INCLUSIVE CONEXÕES D= 35mm (1 1/4") CLASSE E</v>
          </cell>
          <cell r="D2798" t="str">
            <v>M</v>
          </cell>
          <cell r="E2798">
            <v>117.52</v>
          </cell>
        </row>
        <row r="2799">
          <cell r="B2799" t="str">
            <v>C2578</v>
          </cell>
          <cell r="C2799" t="str">
            <v>TUBO COBRE INCLUSIVE CONEXÕES D= 42mm (1 1/2") CLASSE E</v>
          </cell>
          <cell r="D2799" t="str">
            <v>M</v>
          </cell>
          <cell r="E2799">
            <v>125.47</v>
          </cell>
        </row>
        <row r="2800">
          <cell r="B2800" t="str">
            <v>C2579</v>
          </cell>
          <cell r="C2800" t="str">
            <v>TUBO COBRE INCLUSIVE CONEXÕES D= 54mm (2") CLASSE E</v>
          </cell>
          <cell r="D2800" t="str">
            <v>M</v>
          </cell>
          <cell r="E2800">
            <v>185.43</v>
          </cell>
        </row>
        <row r="2801">
          <cell r="B2801" t="str">
            <v>C2580</v>
          </cell>
          <cell r="C2801" t="str">
            <v>TUBO COBRE INCLUSIVE CONEXÕES D= 66mm (2 1/2") CLASSE E</v>
          </cell>
          <cell r="D2801" t="str">
            <v>M</v>
          </cell>
          <cell r="E2801">
            <v>247.83</v>
          </cell>
        </row>
        <row r="2802">
          <cell r="B2802" t="str">
            <v>C2581</v>
          </cell>
          <cell r="C2802" t="str">
            <v>TUBO COBRE INCLUSIVE CONEXÕES D= 79mm (3") CLASSE E</v>
          </cell>
          <cell r="D2802" t="str">
            <v>M</v>
          </cell>
          <cell r="E2802">
            <v>284.66000000000003</v>
          </cell>
        </row>
        <row r="2803">
          <cell r="B2803" t="str">
            <v>C2582</v>
          </cell>
          <cell r="C2803" t="str">
            <v>TUBO COBRE INCLUSIVE CONEXÕES D=104mm (4") CLASSE E</v>
          </cell>
          <cell r="D2803" t="str">
            <v>M</v>
          </cell>
          <cell r="E2803">
            <v>412.36</v>
          </cell>
        </row>
        <row r="2804">
          <cell r="B2804" t="str">
            <v>REGISTROS E VÁLVULAS</v>
          </cell>
          <cell r="C2804">
            <v>0</v>
          </cell>
          <cell r="D2804">
            <v>0</v>
          </cell>
          <cell r="E2804">
            <v>11473.06</v>
          </cell>
        </row>
        <row r="2805">
          <cell r="B2805" t="str">
            <v>C3599</v>
          </cell>
          <cell r="C2805" t="str">
            <v>MUTIRÃO MISTO - REGISTRO DE GAVETA BRUTO D=20mm (3/4")</v>
          </cell>
          <cell r="D2805" t="str">
            <v>UN</v>
          </cell>
          <cell r="E2805">
            <v>30.8</v>
          </cell>
        </row>
        <row r="2806">
          <cell r="B2806" t="str">
            <v>C3600</v>
          </cell>
          <cell r="C2806" t="str">
            <v>MUTIRÃO MISTO - REGISTRO DE PRESSÃO D=20mm (3/4")</v>
          </cell>
          <cell r="D2806" t="str">
            <v>UN</v>
          </cell>
          <cell r="E2806">
            <v>24.14</v>
          </cell>
        </row>
        <row r="2807">
          <cell r="B2807" t="str">
            <v>C2156</v>
          </cell>
          <cell r="C2807" t="str">
            <v>REGISTRO DE GAVETA BRUTO D= 15mm (1/2")</v>
          </cell>
          <cell r="D2807" t="str">
            <v>UN</v>
          </cell>
          <cell r="E2807">
            <v>35.14</v>
          </cell>
        </row>
        <row r="2808">
          <cell r="B2808" t="str">
            <v>C2157</v>
          </cell>
          <cell r="C2808" t="str">
            <v>REGISTRO DE GAVETA BRUTO D= 20mm (3/4")</v>
          </cell>
          <cell r="D2808" t="str">
            <v>UN</v>
          </cell>
          <cell r="E2808">
            <v>36.450000000000003</v>
          </cell>
        </row>
        <row r="2809">
          <cell r="B2809" t="str">
            <v>C2158</v>
          </cell>
          <cell r="C2809" t="str">
            <v>REGISTRO DE GAVETA BRUTO D= 25mm (1")</v>
          </cell>
          <cell r="D2809" t="str">
            <v>UN</v>
          </cell>
          <cell r="E2809">
            <v>49.95</v>
          </cell>
        </row>
        <row r="2810">
          <cell r="B2810" t="str">
            <v>C2159</v>
          </cell>
          <cell r="C2810" t="str">
            <v>REGISTRO DE GAVETA BRUTO D= 32mm (1 1/4")</v>
          </cell>
          <cell r="D2810" t="str">
            <v>UN</v>
          </cell>
          <cell r="E2810">
            <v>70.760000000000005</v>
          </cell>
        </row>
        <row r="2811">
          <cell r="B2811" t="str">
            <v>C2160</v>
          </cell>
          <cell r="C2811" t="str">
            <v>REGISTRO DE GAVETA BRUTO D= 40mm (1 1/2")</v>
          </cell>
          <cell r="D2811" t="str">
            <v>UN</v>
          </cell>
          <cell r="E2811">
            <v>83.26</v>
          </cell>
        </row>
        <row r="2812">
          <cell r="B2812" t="str">
            <v>C2161</v>
          </cell>
          <cell r="C2812" t="str">
            <v>REGISTRO DE GAVETA BRUTO D= 50mm (2")</v>
          </cell>
          <cell r="D2812" t="str">
            <v>UN</v>
          </cell>
          <cell r="E2812">
            <v>108.52</v>
          </cell>
        </row>
        <row r="2813">
          <cell r="B2813" t="str">
            <v>C2162</v>
          </cell>
          <cell r="C2813" t="str">
            <v>REGISTRO DE GAVETA BRUTO D= 65mm (2 1/2")</v>
          </cell>
          <cell r="D2813" t="str">
            <v>UN</v>
          </cell>
          <cell r="E2813">
            <v>240.49</v>
          </cell>
        </row>
        <row r="2814">
          <cell r="B2814" t="str">
            <v>C2163</v>
          </cell>
          <cell r="C2814" t="str">
            <v>REGISTRO DE GAVETA BRUTO D= 80mm (3")</v>
          </cell>
          <cell r="D2814" t="str">
            <v>UN</v>
          </cell>
          <cell r="E2814">
            <v>367.83</v>
          </cell>
        </row>
        <row r="2815">
          <cell r="B2815" t="str">
            <v>C2164</v>
          </cell>
          <cell r="C2815" t="str">
            <v>REGISTRO DE GAVETA BRUTO D=100mm (4")</v>
          </cell>
          <cell r="D2815" t="str">
            <v>UN</v>
          </cell>
          <cell r="E2815">
            <v>609.83000000000004</v>
          </cell>
        </row>
        <row r="2816">
          <cell r="B2816" t="str">
            <v>C2165</v>
          </cell>
          <cell r="C2816" t="str">
            <v>REGISTRO DE GAVETA C/CANOPLA CROMADA D= 15mm (1/2")</v>
          </cell>
          <cell r="D2816" t="str">
            <v>UN</v>
          </cell>
          <cell r="E2816">
            <v>74.930000000000007</v>
          </cell>
        </row>
        <row r="2817">
          <cell r="B2817" t="str">
            <v>C2166</v>
          </cell>
          <cell r="C2817" t="str">
            <v>REGISTRO DE GAVETA C/CANOPLA CROMADA D= 20mm (3/4")</v>
          </cell>
          <cell r="D2817" t="str">
            <v>UN</v>
          </cell>
          <cell r="E2817">
            <v>75.459999999999994</v>
          </cell>
        </row>
        <row r="2818">
          <cell r="B2818" t="str">
            <v>C2167</v>
          </cell>
          <cell r="C2818" t="str">
            <v>REGISTRO DE GAVETA C/CANOPLA CROMADA D= 25mm (1")</v>
          </cell>
          <cell r="D2818" t="str">
            <v>UN</v>
          </cell>
          <cell r="E2818">
            <v>85.66</v>
          </cell>
        </row>
        <row r="2819">
          <cell r="B2819" t="str">
            <v>C2168</v>
          </cell>
          <cell r="C2819" t="str">
            <v>REGISTRO DE GAVETA C/CANOPLA CROMADA D= 32mm (1 1/4")</v>
          </cell>
          <cell r="D2819" t="str">
            <v>UN</v>
          </cell>
          <cell r="E2819">
            <v>119.52</v>
          </cell>
        </row>
        <row r="2820">
          <cell r="B2820" t="str">
            <v>C2169</v>
          </cell>
          <cell r="C2820" t="str">
            <v>REGISTRO DE GAVETA C/CANOPLA CROMADA D= 40mm (1 1/2")</v>
          </cell>
          <cell r="D2820" t="str">
            <v>UN</v>
          </cell>
          <cell r="E2820">
            <v>141.94999999999999</v>
          </cell>
        </row>
        <row r="2821">
          <cell r="B2821" t="str">
            <v>C2171</v>
          </cell>
          <cell r="C2821" t="str">
            <v>REGISTRO DE PRESSÃO C/CANOPLA CROMADA D= 15mm (1/2")</v>
          </cell>
          <cell r="D2821" t="str">
            <v>UN</v>
          </cell>
          <cell r="E2821">
            <v>66.39</v>
          </cell>
        </row>
        <row r="2822">
          <cell r="B2822" t="str">
            <v>C2172</v>
          </cell>
          <cell r="C2822" t="str">
            <v>REGISTRO DE PRESSÃO C/CANOPLA CROMADA D= 20mm (3/4")</v>
          </cell>
          <cell r="D2822" t="str">
            <v>UN</v>
          </cell>
          <cell r="E2822">
            <v>68.27</v>
          </cell>
        </row>
        <row r="2823">
          <cell r="B2823" t="str">
            <v>C2170</v>
          </cell>
          <cell r="C2823" t="str">
            <v>REGISTRO DE PRESSAO C/CANOPLA CROMADA D=25MM (1")</v>
          </cell>
          <cell r="D2823" t="str">
            <v>UN</v>
          </cell>
          <cell r="E2823">
            <v>72.760000000000005</v>
          </cell>
        </row>
        <row r="2824">
          <cell r="B2824" t="str">
            <v>C3601</v>
          </cell>
          <cell r="C2824" t="str">
            <v>REGISTRO DE PRESSÃO D=20mm (3/4") - PADRÃO POPULAR</v>
          </cell>
          <cell r="D2824" t="str">
            <v>UN</v>
          </cell>
          <cell r="E2824">
            <v>30.53</v>
          </cell>
        </row>
        <row r="2825">
          <cell r="B2825" t="str">
            <v>C2173</v>
          </cell>
          <cell r="C2825" t="str">
            <v>REGISTRO DE RECALQUE NO PASSEIO D= 65mm (2 1/2")</v>
          </cell>
          <cell r="D2825" t="str">
            <v>UN</v>
          </cell>
          <cell r="E2825">
            <v>490.85</v>
          </cell>
        </row>
        <row r="2826">
          <cell r="B2826" t="str">
            <v>C2177</v>
          </cell>
          <cell r="C2826" t="str">
            <v>REGISTRO GLOBO /FECHO RÁPIDO DE 3/4"</v>
          </cell>
          <cell r="D2826" t="str">
            <v>UN</v>
          </cell>
          <cell r="E2826">
            <v>50.13</v>
          </cell>
        </row>
        <row r="2827">
          <cell r="B2827" t="str">
            <v>C2176</v>
          </cell>
          <cell r="C2827" t="str">
            <v>REGISTRO GLOBO /FECHO RÁPIDO DE 1"</v>
          </cell>
          <cell r="D2827" t="str">
            <v>UN</v>
          </cell>
          <cell r="E2827">
            <v>50.13</v>
          </cell>
        </row>
        <row r="2828">
          <cell r="B2828" t="str">
            <v>C2175</v>
          </cell>
          <cell r="C2828" t="str">
            <v>REGISTRO GLOBO /FECHO RÁPIDO DE 1 1/4"</v>
          </cell>
          <cell r="D2828" t="str">
            <v>UN</v>
          </cell>
          <cell r="E2828">
            <v>67.760000000000005</v>
          </cell>
        </row>
        <row r="2829">
          <cell r="B2829" t="str">
            <v>C2178</v>
          </cell>
          <cell r="C2829" t="str">
            <v>REGISTRO GLOBO/FECHO RÁPIDO DE 1 1/2"</v>
          </cell>
          <cell r="D2829" t="str">
            <v>UN</v>
          </cell>
          <cell r="E2829">
            <v>97.99</v>
          </cell>
        </row>
        <row r="2830">
          <cell r="B2830" t="str">
            <v>C2174</v>
          </cell>
          <cell r="C2830" t="str">
            <v>REGISTRO GLOBO / FECHO RÁPIDO DE 2"</v>
          </cell>
          <cell r="D2830" t="str">
            <v>UN</v>
          </cell>
          <cell r="E2830">
            <v>108.09</v>
          </cell>
        </row>
        <row r="2831">
          <cell r="B2831" t="str">
            <v>C4403</v>
          </cell>
          <cell r="C2831" t="str">
            <v>REGISTRO GLOBO / FECHO RÁPIDO DE 2 1/2"</v>
          </cell>
          <cell r="D2831" t="str">
            <v>UN</v>
          </cell>
          <cell r="E2831">
            <v>277.49</v>
          </cell>
        </row>
        <row r="2832">
          <cell r="B2832" t="str">
            <v>C3695</v>
          </cell>
          <cell r="C2832" t="str">
            <v>REGISTRO GLOBO EM BRONZE ROSC. DE 3/4"</v>
          </cell>
          <cell r="D2832" t="str">
            <v>UN</v>
          </cell>
          <cell r="E2832">
            <v>58.18</v>
          </cell>
        </row>
        <row r="2833">
          <cell r="B2833" t="str">
            <v>C3714</v>
          </cell>
          <cell r="C2833" t="str">
            <v>REGISTRO GLOBO EM BRONZE ROSC. DE 1"</v>
          </cell>
          <cell r="D2833" t="str">
            <v>UN</v>
          </cell>
          <cell r="E2833">
            <v>66.28</v>
          </cell>
        </row>
        <row r="2834">
          <cell r="B2834" t="str">
            <v>C2684</v>
          </cell>
          <cell r="C2834" t="str">
            <v>VÁLVULA DE DESCARGA CROMADA C/CANOPLA LISA DE 32 OU 40mm</v>
          </cell>
          <cell r="D2834" t="str">
            <v>UN</v>
          </cell>
          <cell r="E2834">
            <v>167.56</v>
          </cell>
        </row>
        <row r="2835">
          <cell r="B2835" t="str">
            <v>C2685</v>
          </cell>
          <cell r="C2835" t="str">
            <v>VÁLVULA DE DESCARGA CROMADA C/REGISTRO ACOPLADO DE 32 OU 40mm</v>
          </cell>
          <cell r="D2835" t="str">
            <v>UN</v>
          </cell>
          <cell r="E2835">
            <v>259.02999999999997</v>
          </cell>
        </row>
        <row r="2836">
          <cell r="B2836" t="str">
            <v>C2686</v>
          </cell>
          <cell r="C2836" t="str">
            <v>VÁLVULA DE DESCARGA PVC RÍGIDO S/REGISTRO .ACOPLADO. D=50mm (1 1/2")</v>
          </cell>
          <cell r="D2836" t="str">
            <v>UN</v>
          </cell>
          <cell r="E2836">
            <v>136.18</v>
          </cell>
        </row>
        <row r="2837">
          <cell r="B2837" t="str">
            <v>C2687</v>
          </cell>
          <cell r="C2837" t="str">
            <v>VÁLVULA DE FLUXO EM AÇO GALVANIZADO DE  (2 1/2")</v>
          </cell>
          <cell r="D2837" t="str">
            <v>UN</v>
          </cell>
          <cell r="E2837">
            <v>586.83000000000004</v>
          </cell>
        </row>
        <row r="2838">
          <cell r="B2838" t="str">
            <v>C2688</v>
          </cell>
          <cell r="C2838" t="str">
            <v>VÁLVULA DE RETENÇÃO DE PÉ C/CRIVO D= 15mm (1/2")</v>
          </cell>
          <cell r="D2838" t="str">
            <v>UN</v>
          </cell>
          <cell r="E2838">
            <v>38.94</v>
          </cell>
        </row>
        <row r="2839">
          <cell r="B2839" t="str">
            <v>C2689</v>
          </cell>
          <cell r="C2839" t="str">
            <v>VÁLVULA DE RETENÇÃO DE PÉ C/CRIVO D= 20mm (3/4")</v>
          </cell>
          <cell r="D2839" t="str">
            <v>UN</v>
          </cell>
          <cell r="E2839">
            <v>46.49</v>
          </cell>
        </row>
        <row r="2840">
          <cell r="B2840" t="str">
            <v>C2690</v>
          </cell>
          <cell r="C2840" t="str">
            <v>VÁLVULA DE RETENÇÃO DE PÉ C/CRIVO D= 25mm (1")</v>
          </cell>
          <cell r="D2840" t="str">
            <v>UN</v>
          </cell>
          <cell r="E2840">
            <v>57.32</v>
          </cell>
        </row>
        <row r="2841">
          <cell r="B2841" t="str">
            <v>C2691</v>
          </cell>
          <cell r="C2841" t="str">
            <v>VÁLVULA DE RETENÇÃO DE PÉ C/CRIVO D= 32mm (1 1/4")</v>
          </cell>
          <cell r="D2841" t="str">
            <v>UN</v>
          </cell>
          <cell r="E2841">
            <v>75.819999999999993</v>
          </cell>
        </row>
        <row r="2842">
          <cell r="B2842" t="str">
            <v>C2692</v>
          </cell>
          <cell r="C2842" t="str">
            <v>VÁLVULA DE RETENÇÃO DE PÉ C/CRIVO D= 40mm (1 1/2")</v>
          </cell>
          <cell r="D2842" t="str">
            <v>UN</v>
          </cell>
          <cell r="E2842">
            <v>90.46</v>
          </cell>
        </row>
        <row r="2843">
          <cell r="B2843" t="str">
            <v>C2693</v>
          </cell>
          <cell r="C2843" t="str">
            <v>VÁLVULA DE RETENÇÃO DE PÉ C/CRIVO D= 50mm (2")</v>
          </cell>
          <cell r="D2843" t="str">
            <v>UN</v>
          </cell>
          <cell r="E2843">
            <v>122.81</v>
          </cell>
        </row>
        <row r="2844">
          <cell r="B2844" t="str">
            <v>C2694</v>
          </cell>
          <cell r="C2844" t="str">
            <v>VÁLVULA DE RETENÇÃO DE PÉ C/CRIVO D= 65mm (2 1/2")</v>
          </cell>
          <cell r="D2844" t="str">
            <v>UN</v>
          </cell>
          <cell r="E2844">
            <v>249.6</v>
          </cell>
        </row>
        <row r="2845">
          <cell r="B2845" t="str">
            <v>C2695</v>
          </cell>
          <cell r="C2845" t="str">
            <v>VÁLVULA DE RETENÇÃO DE PÉ C/CRIVO D= 80mm (3")</v>
          </cell>
          <cell r="D2845" t="str">
            <v>UN</v>
          </cell>
          <cell r="E2845">
            <v>277.14</v>
          </cell>
        </row>
        <row r="2846">
          <cell r="B2846" t="str">
            <v>C2696</v>
          </cell>
          <cell r="C2846" t="str">
            <v>VÁLVULA DE RETENÇÃO DE PÉ C/CRIVO D=100mm (4")</v>
          </cell>
          <cell r="D2846" t="str">
            <v>UN</v>
          </cell>
          <cell r="E2846">
            <v>440.3</v>
          </cell>
        </row>
        <row r="2847">
          <cell r="B2847" t="str">
            <v>C4775</v>
          </cell>
          <cell r="C2847" t="str">
            <v>VÁLVULA DE RETENÇÃO DE PVC P/ ESGOTO D=150MM</v>
          </cell>
          <cell r="D2847" t="str">
            <v>UN</v>
          </cell>
          <cell r="E2847">
            <v>137.80000000000001</v>
          </cell>
        </row>
        <row r="2848">
          <cell r="B2848" t="str">
            <v>C2707</v>
          </cell>
          <cell r="C2848" t="str">
            <v>VÁLVULA DE RETENÇÃO HORIZONTAL D= 15mm (1/2")</v>
          </cell>
          <cell r="D2848" t="str">
            <v>UN</v>
          </cell>
          <cell r="E2848">
            <v>71.09</v>
          </cell>
        </row>
        <row r="2849">
          <cell r="B2849" t="str">
            <v>C2708</v>
          </cell>
          <cell r="C2849" t="str">
            <v>VÁLVULA DE RETENÇÃO HORIZONTAL D= 20mm (3/4")</v>
          </cell>
          <cell r="D2849" t="str">
            <v>UN</v>
          </cell>
          <cell r="E2849">
            <v>83.51</v>
          </cell>
        </row>
        <row r="2850">
          <cell r="B2850" t="str">
            <v>C2709</v>
          </cell>
          <cell r="C2850" t="str">
            <v>VÁLVULA DE RETENÇÃO HORIZONTAL D= 25mm (1")</v>
          </cell>
          <cell r="D2850" t="str">
            <v>UN</v>
          </cell>
          <cell r="E2850">
            <v>108.83</v>
          </cell>
        </row>
        <row r="2851">
          <cell r="B2851" t="str">
            <v>C2710</v>
          </cell>
          <cell r="C2851" t="str">
            <v>VÁLVULA DE RETENÇÃO HORIZONTAL D= 32mm (1 1/4")</v>
          </cell>
          <cell r="D2851" t="str">
            <v>UN</v>
          </cell>
          <cell r="E2851">
            <v>130.66</v>
          </cell>
        </row>
        <row r="2852">
          <cell r="B2852" t="str">
            <v>C2711</v>
          </cell>
          <cell r="C2852" t="str">
            <v>VÁLVULA DE RETENÇÃO HORIZONTAL D= 40mm (1 1/2")</v>
          </cell>
          <cell r="D2852" t="str">
            <v>UN</v>
          </cell>
          <cell r="E2852">
            <v>180.75</v>
          </cell>
        </row>
        <row r="2853">
          <cell r="B2853" t="str">
            <v>C2712</v>
          </cell>
          <cell r="C2853" t="str">
            <v>VÁLVULA DE RETENÇÃO HORIZONTAL D= 50mm (2")</v>
          </cell>
          <cell r="D2853" t="str">
            <v>UN</v>
          </cell>
          <cell r="E2853">
            <v>204.51</v>
          </cell>
        </row>
        <row r="2854">
          <cell r="B2854" t="str">
            <v>C2713</v>
          </cell>
          <cell r="C2854" t="str">
            <v>VÁLVULA DE RETENÇÃO HORIZONTAL D= 65mm (2 1/2")</v>
          </cell>
          <cell r="D2854" t="str">
            <v>UN</v>
          </cell>
          <cell r="E2854">
            <v>348.55</v>
          </cell>
        </row>
        <row r="2855">
          <cell r="B2855" t="str">
            <v>C2714</v>
          </cell>
          <cell r="C2855" t="str">
            <v>VÁLVULA DE RETENÇÃO HORIZONTAL D= 80mm (3")</v>
          </cell>
          <cell r="D2855" t="str">
            <v>UN</v>
          </cell>
          <cell r="E2855">
            <v>413.74</v>
          </cell>
        </row>
        <row r="2856">
          <cell r="B2856" t="str">
            <v>C2706</v>
          </cell>
          <cell r="C2856" t="str">
            <v>VÁLVULA DE RETENÇÃO HORIZONTAL D= 100mm (4")</v>
          </cell>
          <cell r="D2856" t="str">
            <v>UN</v>
          </cell>
          <cell r="E2856">
            <v>655.45</v>
          </cell>
        </row>
        <row r="2857">
          <cell r="B2857" t="str">
            <v>C2697</v>
          </cell>
          <cell r="C2857" t="str">
            <v>VÁLVULA DE RETENÇÃO HORIZ.OU VERT. D= 15mm (1/2")</v>
          </cell>
          <cell r="D2857" t="str">
            <v>UN</v>
          </cell>
          <cell r="E2857">
            <v>71.09</v>
          </cell>
        </row>
        <row r="2858">
          <cell r="B2858" t="str">
            <v>C2698</v>
          </cell>
          <cell r="C2858" t="str">
            <v>VÁLVULA DE RETENÇÃO HORIZ.OU VERT. D= 20mm (3/4")</v>
          </cell>
          <cell r="D2858" t="str">
            <v>UN</v>
          </cell>
          <cell r="E2858">
            <v>83.51</v>
          </cell>
        </row>
        <row r="2859">
          <cell r="B2859" t="str">
            <v>C2699</v>
          </cell>
          <cell r="C2859" t="str">
            <v>VÁLVULA DE RETENÇÃO HORIZ.OU VERT. D= 25mm (1")</v>
          </cell>
          <cell r="D2859" t="str">
            <v>UN</v>
          </cell>
          <cell r="E2859">
            <v>108.83</v>
          </cell>
        </row>
        <row r="2860">
          <cell r="B2860" t="str">
            <v>C2700</v>
          </cell>
          <cell r="C2860" t="str">
            <v>VÁLVULA DE RETENÇÃO HORIZ.OU VERT. D= 32mm (1 1/4")</v>
          </cell>
          <cell r="D2860" t="str">
            <v>UN</v>
          </cell>
          <cell r="E2860">
            <v>130.66</v>
          </cell>
        </row>
        <row r="2861">
          <cell r="B2861" t="str">
            <v>C2701</v>
          </cell>
          <cell r="C2861" t="str">
            <v>VÁLVULA DE RETENÇÃO HORIZ.OU VERT. D= 40mm (1 1/2")</v>
          </cell>
          <cell r="D2861" t="str">
            <v>UN</v>
          </cell>
          <cell r="E2861">
            <v>180.75</v>
          </cell>
        </row>
        <row r="2862">
          <cell r="B2862" t="str">
            <v>C2702</v>
          </cell>
          <cell r="C2862" t="str">
            <v>VÁLVULA DE RETENÇÃO HORIZ.OU VERT. D= 50mm (2")</v>
          </cell>
          <cell r="D2862" t="str">
            <v>UN</v>
          </cell>
          <cell r="E2862">
            <v>204.51</v>
          </cell>
        </row>
        <row r="2863">
          <cell r="B2863" t="str">
            <v>C2703</v>
          </cell>
          <cell r="C2863" t="str">
            <v>VÁLVULA DE RETENÇÃO HORIZ.OU VERT. D= 65mm (2 1/2")</v>
          </cell>
          <cell r="D2863" t="str">
            <v>UN</v>
          </cell>
          <cell r="E2863">
            <v>348.55</v>
          </cell>
        </row>
        <row r="2864">
          <cell r="B2864" t="str">
            <v>C2704</v>
          </cell>
          <cell r="C2864" t="str">
            <v>VÁLVULA DE RETENÇÃO HORIZ.OU VERT. D= 80mm (3")</v>
          </cell>
          <cell r="D2864" t="str">
            <v>UN</v>
          </cell>
          <cell r="E2864">
            <v>413.74</v>
          </cell>
        </row>
        <row r="2865">
          <cell r="B2865" t="str">
            <v>C2705</v>
          </cell>
          <cell r="C2865" t="str">
            <v>VÁLVULA DE RETENÇÃO HORIZ.OU VERT. D=100mm (4")</v>
          </cell>
          <cell r="D2865" t="str">
            <v>UN</v>
          </cell>
          <cell r="E2865">
            <v>655.45</v>
          </cell>
        </row>
        <row r="2866">
          <cell r="B2866" t="str">
            <v>C4005</v>
          </cell>
          <cell r="C2866" t="str">
            <v>VÁLVULA ELETRÔNICA CROMADA P/ MICTÓRIO</v>
          </cell>
          <cell r="D2866" t="str">
            <v>UN</v>
          </cell>
          <cell r="E2866">
            <v>227.89</v>
          </cell>
        </row>
        <row r="2867">
          <cell r="B2867" t="str">
            <v>C3715</v>
          </cell>
          <cell r="C2867" t="str">
            <v>VÁLVULA MOTORIZADA DE 2 VIAS ROSC. DE 3/4"</v>
          </cell>
          <cell r="D2867" t="str">
            <v>UN</v>
          </cell>
          <cell r="E2867">
            <v>245.55</v>
          </cell>
        </row>
        <row r="2868">
          <cell r="B2868" t="str">
            <v>C3716</v>
          </cell>
          <cell r="C2868" t="str">
            <v>VÁLVULA MOTORIZADA DE 2 VIAS ROSC. DE 1"</v>
          </cell>
          <cell r="D2868" t="str">
            <v>UN</v>
          </cell>
          <cell r="E2868">
            <v>259.64999999999998</v>
          </cell>
        </row>
        <row r="2869">
          <cell r="B2869" t="str">
            <v>LOUÇAS, METAIS E ACESSÓRIOS</v>
          </cell>
          <cell r="C2869">
            <v>0</v>
          </cell>
          <cell r="D2869">
            <v>0</v>
          </cell>
          <cell r="E2869">
            <v>27871.11</v>
          </cell>
        </row>
        <row r="2870">
          <cell r="B2870" t="str">
            <v>C0091</v>
          </cell>
          <cell r="C2870" t="str">
            <v>APARELHO MISTURADOR P/PIA TIPO MESA</v>
          </cell>
          <cell r="D2870" t="str">
            <v>UN</v>
          </cell>
          <cell r="E2870">
            <v>368.97</v>
          </cell>
        </row>
        <row r="2871">
          <cell r="B2871" t="str">
            <v>C0092</v>
          </cell>
          <cell r="C2871" t="str">
            <v>APARELHO MISTURADOR P/PIA TIPO PAREDE</v>
          </cell>
          <cell r="D2871" t="str">
            <v>UN</v>
          </cell>
          <cell r="E2871">
            <v>343.27</v>
          </cell>
        </row>
        <row r="2872">
          <cell r="B2872" t="str">
            <v>C0225</v>
          </cell>
          <cell r="C2872" t="str">
            <v>ARMÁRIO DE EMBUTIR C/ESPELHO (45x60)cm</v>
          </cell>
          <cell r="D2872" t="str">
            <v>UN</v>
          </cell>
          <cell r="E2872">
            <v>100.32</v>
          </cell>
        </row>
        <row r="2873">
          <cell r="B2873" t="str">
            <v>C0348</v>
          </cell>
          <cell r="C2873" t="str">
            <v>BACIA DE LOUÇA BRANCA C/CAIXA ACOPLADA</v>
          </cell>
          <cell r="D2873" t="str">
            <v>UN</v>
          </cell>
          <cell r="E2873">
            <v>482.79</v>
          </cell>
        </row>
        <row r="2874">
          <cell r="B2874" t="str">
            <v>C0349</v>
          </cell>
          <cell r="C2874" t="str">
            <v>BACIA DE LOUÇA BRANCA C/CAIXA ACOPLADA, ENTRADA HORIZONTAL</v>
          </cell>
          <cell r="D2874" t="str">
            <v>UN</v>
          </cell>
          <cell r="E2874">
            <v>381.46</v>
          </cell>
        </row>
        <row r="2875">
          <cell r="B2875" t="str">
            <v>C3247</v>
          </cell>
          <cell r="C2875" t="str">
            <v>BACIA DE LOUÇA BRANCA P/ CRIANÇA, INCLUSIVE TAMPA</v>
          </cell>
          <cell r="D2875" t="str">
            <v>UN</v>
          </cell>
          <cell r="E2875">
            <v>286.27</v>
          </cell>
        </row>
        <row r="2876">
          <cell r="B2876" t="str">
            <v>C0350</v>
          </cell>
          <cell r="C2876" t="str">
            <v>BACIA SIFONADA DE LOUÇA BRANCA C/ACESSÓRIOS E TUBO DE LIGAÇÃO</v>
          </cell>
          <cell r="D2876" t="str">
            <v>UN</v>
          </cell>
          <cell r="E2876">
            <v>195.08</v>
          </cell>
        </row>
        <row r="2877">
          <cell r="B2877" t="str">
            <v>C0351</v>
          </cell>
          <cell r="C2877" t="str">
            <v>BACIA TURCA DE LOUÇA BRANCA</v>
          </cell>
          <cell r="D2877" t="str">
            <v>UN</v>
          </cell>
          <cell r="E2877">
            <v>269.33999999999997</v>
          </cell>
        </row>
        <row r="2878">
          <cell r="B2878" t="str">
            <v>C0355</v>
          </cell>
          <cell r="C2878" t="str">
            <v>BANCADA DE GRANITO C/ 2  CUBAS LOUÇAS, S/ACESSÓRIOS (1.60x0.60)m</v>
          </cell>
          <cell r="D2878" t="str">
            <v>UN</v>
          </cell>
          <cell r="E2878">
            <v>588.25</v>
          </cell>
        </row>
        <row r="2879">
          <cell r="B2879" t="str">
            <v>C0356</v>
          </cell>
          <cell r="C2879" t="str">
            <v>BANCADA DE GRANITO C/ 3 CUBAS DE LOUÇAS, S/ACESSÓRIOS (2.00x0.60)m</v>
          </cell>
          <cell r="D2879" t="str">
            <v>UN</v>
          </cell>
          <cell r="E2879">
            <v>769.09</v>
          </cell>
        </row>
        <row r="2880">
          <cell r="B2880" t="str">
            <v>C0357</v>
          </cell>
          <cell r="C2880" t="str">
            <v>BANCADA DE GRANITO (OUTRAS CORES) E= 3cm (COLOCADO)</v>
          </cell>
          <cell r="D2880" t="str">
            <v>M2</v>
          </cell>
          <cell r="E2880">
            <v>378.81</v>
          </cell>
        </row>
        <row r="2881">
          <cell r="B2881" t="str">
            <v>C4068</v>
          </cell>
          <cell r="C2881" t="str">
            <v>BANCADA DE GRANITO CINZA E=2cm</v>
          </cell>
          <cell r="D2881" t="str">
            <v>M2</v>
          </cell>
          <cell r="E2881">
            <v>223.76</v>
          </cell>
        </row>
        <row r="2882">
          <cell r="B2882" t="str">
            <v>C4069</v>
          </cell>
          <cell r="C2882" t="str">
            <v>BANCADA DE GRANITO (OUTRAS CORES) ESP. = 2cm (COLOCADO)</v>
          </cell>
          <cell r="D2882" t="str">
            <v>M2</v>
          </cell>
          <cell r="E2882">
            <v>271.41000000000003</v>
          </cell>
        </row>
        <row r="2883">
          <cell r="B2883" t="str">
            <v>C0358</v>
          </cell>
          <cell r="C2883" t="str">
            <v>BANCADA DE GRANITO PRETO C/BOLEAMENTO DUPLO (COLOCADO)</v>
          </cell>
          <cell r="D2883" t="str">
            <v>M2</v>
          </cell>
          <cell r="E2883">
            <v>492.38</v>
          </cell>
        </row>
        <row r="2884">
          <cell r="B2884" t="str">
            <v>C0359</v>
          </cell>
          <cell r="C2884" t="str">
            <v>BANCADA DE MÁRMORE  LARG.= 0.60m  ESP.= 3cm</v>
          </cell>
          <cell r="D2884" t="str">
            <v>M</v>
          </cell>
          <cell r="E2884">
            <v>154.81</v>
          </cell>
        </row>
        <row r="2885">
          <cell r="B2885" t="str">
            <v>C3996</v>
          </cell>
          <cell r="C2885" t="str">
            <v>BANCADA EM GRANITO P/ LAVATÓRIO, INCL. LOUÇA BRANCA E ACESSÓRIOS</v>
          </cell>
          <cell r="D2885" t="str">
            <v>CJ</v>
          </cell>
          <cell r="E2885">
            <v>657.56</v>
          </cell>
        </row>
        <row r="2886">
          <cell r="B2886" t="str">
            <v>C3997</v>
          </cell>
          <cell r="C2886" t="str">
            <v>BANCADA EM GRANITO P/ PIA DE COZINHA, INCL. CUBA DE AÇO INOX  E ACESSÓRIOS</v>
          </cell>
          <cell r="D2886" t="str">
            <v>CJ</v>
          </cell>
          <cell r="E2886">
            <v>741.12</v>
          </cell>
        </row>
        <row r="2887">
          <cell r="B2887" t="str">
            <v>C3670</v>
          </cell>
          <cell r="C2887" t="str">
            <v>BANHEIRA HOSPITALAR C/ TAMPO E CUBA DE AÇO INOX DIMENSÃO 1800X600MM</v>
          </cell>
          <cell r="D2887" t="str">
            <v>UN</v>
          </cell>
          <cell r="E2887">
            <v>1618.5</v>
          </cell>
        </row>
        <row r="2888">
          <cell r="B2888" t="str">
            <v>C0386</v>
          </cell>
          <cell r="C2888" t="str">
            <v>BEBEDOURO EM AÇO INOX COM 1,60m</v>
          </cell>
          <cell r="D2888" t="str">
            <v>UN</v>
          </cell>
          <cell r="E2888">
            <v>1878.84</v>
          </cell>
        </row>
        <row r="2889">
          <cell r="B2889" t="str">
            <v>C0515</v>
          </cell>
          <cell r="C2889" t="str">
            <v>CABIDE DE LOUÇA BRANCA C/DOIS GANCHOS</v>
          </cell>
          <cell r="D2889" t="str">
            <v>UN</v>
          </cell>
          <cell r="E2889">
            <v>31.08</v>
          </cell>
        </row>
        <row r="2890">
          <cell r="B2890" t="str">
            <v>C0516</v>
          </cell>
          <cell r="C2890" t="str">
            <v>CABIDE DE LOUÇA BRANCA C/ UM GANCHO</v>
          </cell>
          <cell r="D2890" t="str">
            <v>UN</v>
          </cell>
          <cell r="E2890">
            <v>35.979999999999997</v>
          </cell>
        </row>
        <row r="2891">
          <cell r="B2891" t="str">
            <v>C0599</v>
          </cell>
          <cell r="C2891" t="str">
            <v>CAIXA DE DESCARGA DE EMBUTIR C/REGISTRO INCORPORADO</v>
          </cell>
          <cell r="D2891" t="str">
            <v>UN</v>
          </cell>
          <cell r="E2891">
            <v>247.61</v>
          </cell>
        </row>
        <row r="2892">
          <cell r="B2892" t="str">
            <v>C0600</v>
          </cell>
          <cell r="C2892" t="str">
            <v>CAIXA DE DESCARGA PLÁSTICA DE SOBREPOR</v>
          </cell>
          <cell r="D2892" t="str">
            <v>UN</v>
          </cell>
          <cell r="E2892">
            <v>105.37</v>
          </cell>
        </row>
        <row r="2893">
          <cell r="B2893" t="str">
            <v>C3513</v>
          </cell>
          <cell r="C2893" t="str">
            <v>CHUVEIRO CROMADO C/ ARTICULAÇÃO</v>
          </cell>
          <cell r="D2893" t="str">
            <v>UN</v>
          </cell>
          <cell r="E2893">
            <v>87.71</v>
          </cell>
        </row>
        <row r="2894">
          <cell r="B2894" t="str">
            <v>C0797</v>
          </cell>
          <cell r="C2894" t="str">
            <v>CHUVEIRO PLÁSTICO (INSTALADO)</v>
          </cell>
          <cell r="D2894" t="str">
            <v>UN</v>
          </cell>
          <cell r="E2894">
            <v>10</v>
          </cell>
        </row>
        <row r="2895">
          <cell r="B2895" t="str">
            <v>C3671</v>
          </cell>
          <cell r="C2895" t="str">
            <v>CONE PARA EXPURGO EM AÇO INOX COM TAMPA E GRELHA - L=500MM X C=500MM, ALTURA ATÉ 300MM E SAÍDA D=100MM</v>
          </cell>
          <cell r="D2895" t="str">
            <v>UN</v>
          </cell>
          <cell r="E2895">
            <v>762.68</v>
          </cell>
        </row>
        <row r="2896">
          <cell r="B2896">
            <v>0</v>
          </cell>
          <cell r="C2896">
            <v>0</v>
          </cell>
          <cell r="D2896">
            <v>0</v>
          </cell>
          <cell r="E2896">
            <v>0</v>
          </cell>
        </row>
        <row r="2897">
          <cell r="B2897" t="str">
            <v>C0985</v>
          </cell>
          <cell r="C2897" t="str">
            <v>CUBA DE INOX PARA BANCADA,COMPLETA</v>
          </cell>
          <cell r="D2897" t="str">
            <v>UN</v>
          </cell>
          <cell r="E2897">
            <v>257.70999999999998</v>
          </cell>
        </row>
        <row r="2898">
          <cell r="B2898" t="str">
            <v>C4770</v>
          </cell>
          <cell r="C2898" t="str">
            <v>CUBA DE LOUÇA BRANCA DE SOBREPOR, D=41CM, S/ TORNEIRA C/ ACESSÓRIOS</v>
          </cell>
          <cell r="D2898" t="str">
            <v>UN</v>
          </cell>
          <cell r="E2898">
            <v>275.69</v>
          </cell>
        </row>
        <row r="2899">
          <cell r="B2899" t="str">
            <v>C0986</v>
          </cell>
          <cell r="C2899" t="str">
            <v>CUBA DE LOUÇA DE EMBUTIR C/ TORNEIRA E ACESSÓRIOS</v>
          </cell>
          <cell r="D2899" t="str">
            <v>UN</v>
          </cell>
          <cell r="E2899">
            <v>244.73</v>
          </cell>
        </row>
        <row r="2900">
          <cell r="B2900" t="str">
            <v>C1151</v>
          </cell>
          <cell r="C2900" t="str">
            <v>DUCHA P/ WC CROMADO (INSTALADO)</v>
          </cell>
          <cell r="D2900" t="str">
            <v>UN</v>
          </cell>
          <cell r="E2900">
            <v>58.28</v>
          </cell>
        </row>
        <row r="2901">
          <cell r="B2901" t="str">
            <v>C1241</v>
          </cell>
          <cell r="C2901" t="str">
            <v>ENGATE CROMADO (INSTALADO)</v>
          </cell>
          <cell r="D2901" t="str">
            <v>UN</v>
          </cell>
          <cell r="E2901">
            <v>18.46</v>
          </cell>
        </row>
        <row r="2902">
          <cell r="B2902" t="str">
            <v>C1242</v>
          </cell>
          <cell r="C2902" t="str">
            <v>ENGATE PLÁSTICO (INSTALADO)</v>
          </cell>
          <cell r="D2902" t="str">
            <v>UN</v>
          </cell>
          <cell r="E2902">
            <v>7.34</v>
          </cell>
        </row>
        <row r="2903">
          <cell r="B2903" t="str">
            <v>C1283</v>
          </cell>
          <cell r="C2903" t="str">
            <v>ESPELHO TIPO CRISMETAL,MOD.P/WC (INSTALADO)</v>
          </cell>
          <cell r="D2903" t="str">
            <v>UN</v>
          </cell>
          <cell r="E2903">
            <v>82.85</v>
          </cell>
        </row>
        <row r="2904">
          <cell r="B2904" t="str">
            <v>C3669</v>
          </cell>
          <cell r="C2904" t="str">
            <v>LAVA OLHOS DE EMERGÊNCIA C/ CUBA FLEXÍVEL E CHUVEIRO P/ LABORATÓRIO</v>
          </cell>
          <cell r="D2904" t="str">
            <v>UN</v>
          </cell>
          <cell r="E2904">
            <v>1142.04</v>
          </cell>
        </row>
        <row r="2905">
          <cell r="B2905" t="str">
            <v>C3003</v>
          </cell>
          <cell r="C2905" t="str">
            <v>LAVATÓRIO C/TAMPÃO DE MÁRMORE C/ 1 CUBA DE LOUÇA</v>
          </cell>
          <cell r="D2905" t="str">
            <v>UN</v>
          </cell>
          <cell r="E2905">
            <v>186.27</v>
          </cell>
        </row>
        <row r="2906">
          <cell r="B2906" t="str">
            <v>C1618</v>
          </cell>
          <cell r="C2906" t="str">
            <v>LAVATÓRIO DE LOUÇA BRANCA C/COLUNA, C/ TORNEIRA E ACESSÓRIOS</v>
          </cell>
          <cell r="D2906" t="str">
            <v>UN</v>
          </cell>
          <cell r="E2906">
            <v>402.35</v>
          </cell>
        </row>
        <row r="2907">
          <cell r="B2907" t="str">
            <v>C1619</v>
          </cell>
          <cell r="C2907" t="str">
            <v>LAVATÓRIO DE LOUÇA BRANCA S/COLUNA C/TORNEIRA E ACESSÓRIOS</v>
          </cell>
          <cell r="D2907" t="str">
            <v>UN</v>
          </cell>
          <cell r="E2907">
            <v>294.95999999999998</v>
          </cell>
        </row>
        <row r="2908">
          <cell r="B2908" t="str">
            <v>C3004</v>
          </cell>
          <cell r="C2908" t="str">
            <v>LAVATÓRIO DE LOUÇA BRANCA S/COLUNA C/TORNEIRA DE METAL E ACESSÓRIOS - PADRÃO POPULAR</v>
          </cell>
          <cell r="D2908" t="str">
            <v>UN</v>
          </cell>
          <cell r="E2908">
            <v>190.41</v>
          </cell>
        </row>
        <row r="2909">
          <cell r="B2909">
            <v>0</v>
          </cell>
          <cell r="C2909">
            <v>0</v>
          </cell>
          <cell r="D2909">
            <v>0</v>
          </cell>
          <cell r="E2909">
            <v>0</v>
          </cell>
        </row>
        <row r="2910">
          <cell r="B2910" t="str">
            <v>C3598</v>
          </cell>
          <cell r="C2910" t="str">
            <v>LAVATÓRIO DE LOUÇA BRANCA S/COLUNA C/TORNEIRA PLÁSTICA E ACESSÓRIOS - PADRÃO POPULAR</v>
          </cell>
          <cell r="D2910" t="str">
            <v>UN</v>
          </cell>
          <cell r="E2910">
            <v>164.74</v>
          </cell>
        </row>
        <row r="2911">
          <cell r="B2911">
            <v>0</v>
          </cell>
          <cell r="C2911">
            <v>0</v>
          </cell>
          <cell r="D2911">
            <v>0</v>
          </cell>
          <cell r="E2911">
            <v>0</v>
          </cell>
        </row>
        <row r="2912">
          <cell r="B2912" t="str">
            <v>C1793</v>
          </cell>
          <cell r="C2912" t="str">
            <v>MICTÓRIO COLETIVO DE AÇO INOXIDÁVEL</v>
          </cell>
          <cell r="D2912" t="str">
            <v>M</v>
          </cell>
          <cell r="E2912">
            <v>639.46</v>
          </cell>
        </row>
        <row r="2913">
          <cell r="B2913" t="str">
            <v>C1792</v>
          </cell>
          <cell r="C2913" t="str">
            <v>MICTORIO DE LOUÇA BRANCA</v>
          </cell>
          <cell r="D2913" t="str">
            <v>UN</v>
          </cell>
          <cell r="E2913">
            <v>313.81</v>
          </cell>
        </row>
        <row r="2914">
          <cell r="B2914" t="str">
            <v>C3593</v>
          </cell>
          <cell r="C2914" t="str">
            <v>MUTIRÃO MISTO - BACIA SIFONADA DE LOUÇA BRANCA C/ACESSÓRIOS</v>
          </cell>
          <cell r="D2914" t="str">
            <v>UN</v>
          </cell>
          <cell r="E2914">
            <v>172.38</v>
          </cell>
        </row>
        <row r="2915">
          <cell r="B2915" t="str">
            <v>C3596</v>
          </cell>
          <cell r="C2915" t="str">
            <v>MUTIRÃO MISTO - CAIXA DE DESCARGA PLASTICA DE SOBREPOR</v>
          </cell>
          <cell r="D2915" t="str">
            <v>UN</v>
          </cell>
          <cell r="E2915">
            <v>78.14</v>
          </cell>
        </row>
        <row r="2916">
          <cell r="B2916" t="str">
            <v>C3597</v>
          </cell>
          <cell r="C2916" t="str">
            <v>MUTIRÃO MISTO - LAVATÓRIO DE LOUÇA BRANCA S/COLUNA C/TORNEIRA PLÁSTICA E ACESSÓRIOS</v>
          </cell>
          <cell r="D2916" t="str">
            <v>UN</v>
          </cell>
          <cell r="E2916">
            <v>135.94</v>
          </cell>
        </row>
        <row r="2917">
          <cell r="B2917">
            <v>0</v>
          </cell>
          <cell r="C2917">
            <v>0</v>
          </cell>
          <cell r="D2917">
            <v>0</v>
          </cell>
          <cell r="E2917">
            <v>0</v>
          </cell>
        </row>
        <row r="2918">
          <cell r="B2918" t="str">
            <v>C3602</v>
          </cell>
          <cell r="C2918" t="str">
            <v>MUTIRÃO MISTO - PIA DE COZINHA EM CIMENTO (1,20x0,50)m</v>
          </cell>
          <cell r="D2918" t="str">
            <v>UN</v>
          </cell>
          <cell r="E2918">
            <v>82.15</v>
          </cell>
        </row>
        <row r="2919">
          <cell r="B2919" t="str">
            <v>C3594</v>
          </cell>
          <cell r="C2919" t="str">
            <v>MUTIRÃO MISTO - TANQUE DE LAVAR DE CIMENTO (1.00X0.50)m COMPLETA</v>
          </cell>
          <cell r="D2919" t="str">
            <v>UN</v>
          </cell>
          <cell r="E2919">
            <v>82.56</v>
          </cell>
        </row>
        <row r="2920">
          <cell r="B2920" t="str">
            <v>C1898</v>
          </cell>
          <cell r="C2920" t="str">
            <v>PEÇAS DE APOIO DEFICIENTES C/TUBO INOX  P/WC'S</v>
          </cell>
          <cell r="D2920" t="str">
            <v>M</v>
          </cell>
          <cell r="E2920">
            <v>196.13</v>
          </cell>
        </row>
        <row r="2921">
          <cell r="B2921" t="str">
            <v>C3017</v>
          </cell>
          <cell r="C2921" t="str">
            <v>PIA DE AÇO INOX  (1.20x0.60)m C/ 1 CUBA E ACESSÓRIOS</v>
          </cell>
          <cell r="D2921" t="str">
            <v>UN</v>
          </cell>
          <cell r="E2921">
            <v>407.42</v>
          </cell>
        </row>
        <row r="2922">
          <cell r="B2922" t="str">
            <v>C1903</v>
          </cell>
          <cell r="C2922" t="str">
            <v>PIA DE AÇO INOX. (1.50X0.58)m C/ 1 CUBA E ACESSÓRIOS</v>
          </cell>
          <cell r="D2922" t="str">
            <v>UN</v>
          </cell>
          <cell r="E2922">
            <v>509.97</v>
          </cell>
        </row>
        <row r="2923">
          <cell r="B2923" t="str">
            <v>C3018</v>
          </cell>
          <cell r="C2923" t="str">
            <v>PIA DE AÇO INOX  (2.20x0.60)m C/ 1 CUBA E ACESSÓRIOS</v>
          </cell>
          <cell r="D2923" t="str">
            <v>UN</v>
          </cell>
          <cell r="E2923">
            <v>697.79</v>
          </cell>
        </row>
        <row r="2924">
          <cell r="B2924" t="str">
            <v>C3019</v>
          </cell>
          <cell r="C2924" t="str">
            <v>PIA DE AÇO INOX (3.00x0.60)m  C/ 1 CUBA  E  ACESSÓRIOS</v>
          </cell>
          <cell r="D2924" t="str">
            <v>UN</v>
          </cell>
          <cell r="E2924">
            <v>1222.68</v>
          </cell>
        </row>
        <row r="2925">
          <cell r="B2925" t="str">
            <v>C1902</v>
          </cell>
          <cell r="C2925" t="str">
            <v>PIA DE AÇO INOX  (2.00X0.58)m  C/ 2 CUBAS E ACESSÓRIOS</v>
          </cell>
          <cell r="D2925" t="str">
            <v>UN</v>
          </cell>
          <cell r="E2925">
            <v>895.93</v>
          </cell>
        </row>
        <row r="2926">
          <cell r="B2926" t="str">
            <v>C3020</v>
          </cell>
          <cell r="C2926" t="str">
            <v>PIA DE AÇO INOX (4.20X0.60)m C/ 2 CUBAS E ACESSÓRIOS</v>
          </cell>
          <cell r="D2926" t="str">
            <v>UN</v>
          </cell>
          <cell r="E2926">
            <v>2062.9299999999998</v>
          </cell>
        </row>
        <row r="2927">
          <cell r="B2927" t="str">
            <v>C3603</v>
          </cell>
          <cell r="C2927" t="str">
            <v>PIA DE COZINHA EM CIMENTO (1,20x0,50)m - PADRÃO POPULAR</v>
          </cell>
          <cell r="D2927" t="str">
            <v>UN</v>
          </cell>
          <cell r="E2927">
            <v>96.84</v>
          </cell>
        </row>
        <row r="2928">
          <cell r="B2928" t="str">
            <v>C3021</v>
          </cell>
          <cell r="C2928" t="str">
            <v>PIA DE COZINHA EM MARMORITE 1,00x0,50m COMP. - PADRÃO POPULAR</v>
          </cell>
          <cell r="D2928" t="str">
            <v>UN</v>
          </cell>
          <cell r="E2928">
            <v>229.85</v>
          </cell>
        </row>
        <row r="2929">
          <cell r="B2929" t="str">
            <v>C1997</v>
          </cell>
          <cell r="C2929" t="str">
            <v>PORTA-PAPEL DE LOUCA BRANCA (15X15)cm</v>
          </cell>
          <cell r="D2929" t="str">
            <v>UN</v>
          </cell>
          <cell r="E2929">
            <v>47.02</v>
          </cell>
        </row>
        <row r="2930">
          <cell r="B2930" t="str">
            <v>C4670</v>
          </cell>
          <cell r="C2930" t="str">
            <v>PORTA PAPEL METÁLICO</v>
          </cell>
          <cell r="D2930" t="str">
            <v>UN</v>
          </cell>
          <cell r="E2930">
            <v>26.53</v>
          </cell>
        </row>
        <row r="2931">
          <cell r="B2931" t="str">
            <v>C1990</v>
          </cell>
          <cell r="C2931" t="str">
            <v>PORTA SABÃO LÍQUIDO DE VIDRO (INSTALAD0)</v>
          </cell>
          <cell r="D2931" t="str">
            <v>UN</v>
          </cell>
          <cell r="E2931">
            <v>35.630000000000003</v>
          </cell>
        </row>
        <row r="2932">
          <cell r="B2932" t="str">
            <v>C1995</v>
          </cell>
          <cell r="C2932" t="str">
            <v>PORTA TOALHA DE LOUÇA BRANCA</v>
          </cell>
          <cell r="D2932" t="str">
            <v>UN</v>
          </cell>
          <cell r="E2932">
            <v>58.58</v>
          </cell>
        </row>
        <row r="2933">
          <cell r="B2933" t="str">
            <v>C1996</v>
          </cell>
          <cell r="C2933" t="str">
            <v>PORTA TOALHA DE PAPEL - METALICO (INSTALADO)</v>
          </cell>
          <cell r="D2933" t="str">
            <v>UN</v>
          </cell>
          <cell r="E2933">
            <v>37.93</v>
          </cell>
        </row>
        <row r="2934">
          <cell r="B2934" t="str">
            <v>C2255</v>
          </cell>
          <cell r="C2934" t="str">
            <v>SABONETEIRA DE LOUÇA BRANCA  (7.5X15)cm</v>
          </cell>
          <cell r="D2934" t="str">
            <v>UN</v>
          </cell>
          <cell r="E2934">
            <v>43.76</v>
          </cell>
        </row>
        <row r="2935">
          <cell r="B2935" t="str">
            <v>C2254</v>
          </cell>
          <cell r="C2935" t="str">
            <v>SABONETEIRA DE LOUÇA BRANCA  (15X15)cm S/ALÇA</v>
          </cell>
          <cell r="D2935" t="str">
            <v>UN</v>
          </cell>
          <cell r="E2935">
            <v>46.86</v>
          </cell>
        </row>
        <row r="2936">
          <cell r="B2936" t="str">
            <v>C4671</v>
          </cell>
          <cell r="C2936" t="str">
            <v>SABONETEIRA METÁLICA</v>
          </cell>
          <cell r="D2936" t="str">
            <v>UN</v>
          </cell>
          <cell r="E2936">
            <v>30.03</v>
          </cell>
        </row>
        <row r="2937">
          <cell r="B2937" t="str">
            <v>C2271</v>
          </cell>
          <cell r="C2937" t="str">
            <v>SIFÃO CROMADO 1" X 1 1/2" (INSTALADO)</v>
          </cell>
          <cell r="D2937" t="str">
            <v>UN</v>
          </cell>
          <cell r="E2937">
            <v>96.83</v>
          </cell>
        </row>
        <row r="2938">
          <cell r="B2938" t="str">
            <v>C2270</v>
          </cell>
          <cell r="C2938" t="str">
            <v>SIFÃO CROMADO 1 1/4" X 2" (INSTALADO)</v>
          </cell>
          <cell r="D2938" t="str">
            <v>UN</v>
          </cell>
          <cell r="E2938">
            <v>87.11</v>
          </cell>
        </row>
        <row r="2939">
          <cell r="B2939" t="str">
            <v>C2272</v>
          </cell>
          <cell r="C2939" t="str">
            <v>SIFÃO DE PVC RÍGIDO D= 2"  (INSTALADO)</v>
          </cell>
          <cell r="D2939" t="str">
            <v>UN</v>
          </cell>
          <cell r="E2939">
            <v>18.510000000000002</v>
          </cell>
        </row>
        <row r="2940">
          <cell r="B2940" t="str">
            <v>C2294</v>
          </cell>
          <cell r="C2940" t="str">
            <v>SUPORTE DE MÁRMORE P/FILTROS</v>
          </cell>
          <cell r="D2940" t="str">
            <v>UN</v>
          </cell>
          <cell r="E2940">
            <v>59.6</v>
          </cell>
        </row>
        <row r="2941">
          <cell r="B2941" t="str">
            <v>C2302</v>
          </cell>
          <cell r="C2941" t="str">
            <v>TAMPO DE AÇO INOX P/ BANCADAS</v>
          </cell>
          <cell r="D2941" t="str">
            <v>M2</v>
          </cell>
          <cell r="E2941">
            <v>369.66</v>
          </cell>
        </row>
        <row r="2942">
          <cell r="B2942" t="str">
            <v>C2311</v>
          </cell>
          <cell r="C2942" t="str">
            <v>TANQUE DE AÇO INOXIDÁVEL</v>
          </cell>
          <cell r="D2942" t="str">
            <v>UN</v>
          </cell>
          <cell r="E2942">
            <v>482.33</v>
          </cell>
        </row>
        <row r="2943">
          <cell r="B2943" t="str">
            <v>C3059</v>
          </cell>
          <cell r="C2943" t="str">
            <v>TANQUE DE LAVAR DE CIMENTO (1.00x0.50)m COMPLETA C/ TORNEIRA DE METAL - PADRÃO POPULAR</v>
          </cell>
          <cell r="D2943" t="str">
            <v>UN</v>
          </cell>
          <cell r="E2943">
            <v>115.84</v>
          </cell>
        </row>
        <row r="2944">
          <cell r="B2944">
            <v>0</v>
          </cell>
          <cell r="C2944">
            <v>0</v>
          </cell>
          <cell r="D2944">
            <v>0</v>
          </cell>
          <cell r="E2944">
            <v>0</v>
          </cell>
        </row>
        <row r="2945">
          <cell r="B2945" t="str">
            <v>C3595</v>
          </cell>
          <cell r="C2945" t="str">
            <v>TANQUE DE LAVAR DE CIMENTO (1.00X0.50)m COMPLETA C/ TORNEIRA DE PLÁSTICO - PADRÃO POPULAR</v>
          </cell>
          <cell r="D2945" t="str">
            <v>UN</v>
          </cell>
          <cell r="E2945">
            <v>96.45</v>
          </cell>
        </row>
        <row r="2946">
          <cell r="B2946">
            <v>0</v>
          </cell>
          <cell r="C2946">
            <v>0</v>
          </cell>
          <cell r="D2946">
            <v>0</v>
          </cell>
          <cell r="E2946">
            <v>0</v>
          </cell>
        </row>
        <row r="2947">
          <cell r="B2947" t="str">
            <v>C2312</v>
          </cell>
          <cell r="C2947" t="str">
            <v>TANQUE DE LOUÇA C/COLUNA</v>
          </cell>
          <cell r="D2947" t="str">
            <v>UN</v>
          </cell>
          <cell r="E2947">
            <v>389.44</v>
          </cell>
        </row>
        <row r="2948">
          <cell r="B2948" t="str">
            <v>C3682</v>
          </cell>
          <cell r="C2948" t="str">
            <v>TANQUE LAVANDERIA EM AÇO INOX C/CUBA E ESFREGADOR DIMENSÃO 1200X600X200MM</v>
          </cell>
          <cell r="D2948" t="str">
            <v>UN</v>
          </cell>
          <cell r="E2948">
            <v>1070</v>
          </cell>
        </row>
        <row r="2949">
          <cell r="B2949">
            <v>0</v>
          </cell>
          <cell r="C2949">
            <v>0</v>
          </cell>
          <cell r="D2949">
            <v>0</v>
          </cell>
          <cell r="E2949">
            <v>0</v>
          </cell>
        </row>
        <row r="2950">
          <cell r="B2950" t="str">
            <v>C2313</v>
          </cell>
          <cell r="C2950" t="str">
            <v>TANQUE PRÉ-MOLDADO DE CONCRETO (0.80X0.70)m</v>
          </cell>
          <cell r="D2950" t="str">
            <v>UN</v>
          </cell>
          <cell r="E2950">
            <v>179.47</v>
          </cell>
        </row>
        <row r="2951">
          <cell r="B2951" t="str">
            <v>C2496</v>
          </cell>
          <cell r="C2951" t="str">
            <v>TORNEIRA CIRÚRGICA (INSTALADO)</v>
          </cell>
          <cell r="D2951" t="str">
            <v>UN</v>
          </cell>
          <cell r="E2951">
            <v>225.57</v>
          </cell>
        </row>
        <row r="2952">
          <cell r="B2952" t="str">
            <v>C2502</v>
          </cell>
          <cell r="C2952" t="str">
            <v>TORNEIRA DE FECHAMENTO AUTOMÁTICO</v>
          </cell>
          <cell r="D2952" t="str">
            <v>UN</v>
          </cell>
          <cell r="E2952">
            <v>469.56</v>
          </cell>
        </row>
        <row r="2953">
          <cell r="B2953" t="str">
            <v>C2503</v>
          </cell>
          <cell r="C2953" t="str">
            <v xml:space="preserve">TORNEIRA DE PAREDE C/ FOTO SENSOR </v>
          </cell>
          <cell r="D2953" t="str">
            <v>UN</v>
          </cell>
          <cell r="E2953">
            <v>679.17</v>
          </cell>
        </row>
        <row r="2954">
          <cell r="B2954" t="str">
            <v>C2504</v>
          </cell>
          <cell r="C2954" t="str">
            <v>TORNEIRA DE PRESSÃO CROMADA LONGA P/PIA</v>
          </cell>
          <cell r="D2954" t="str">
            <v>UN</v>
          </cell>
          <cell r="E2954">
            <v>67.52</v>
          </cell>
        </row>
        <row r="2955">
          <cell r="B2955" t="str">
            <v>C2505</v>
          </cell>
          <cell r="C2955" t="str">
            <v>TORNEIRA DE PRESSÃO CROMADA USO GERAL</v>
          </cell>
          <cell r="D2955" t="str">
            <v>UN</v>
          </cell>
          <cell r="E2955">
            <v>44.07</v>
          </cell>
        </row>
        <row r="2956">
          <cell r="B2956" t="str">
            <v>C2506</v>
          </cell>
          <cell r="C2956" t="str">
            <v>TORNEIRA DE PRESSÃO P/JARDIM DE 3/4"</v>
          </cell>
          <cell r="D2956" t="str">
            <v>UN</v>
          </cell>
          <cell r="E2956">
            <v>24.95</v>
          </cell>
        </row>
        <row r="2957">
          <cell r="B2957" t="str">
            <v>C3998</v>
          </cell>
          <cell r="C2957" t="str">
            <v>TORNEIRA ELETRÔNICA C/ ANTI-VANDALISMO, P/ LAVATÓRIO DE BANCADA</v>
          </cell>
          <cell r="D2957" t="str">
            <v>UN</v>
          </cell>
          <cell r="E2957">
            <v>173.32</v>
          </cell>
        </row>
        <row r="2958">
          <cell r="B2958" t="str">
            <v>C3999</v>
          </cell>
          <cell r="C2958" t="str">
            <v>TORNEIRA ELETRÔNICA C/ ANTI-VANDALISMO, P/ PIA DE COZINHA</v>
          </cell>
          <cell r="D2958" t="str">
            <v>UN</v>
          </cell>
          <cell r="E2958">
            <v>212.62</v>
          </cell>
        </row>
        <row r="2959">
          <cell r="B2959" t="str">
            <v>C4000</v>
          </cell>
          <cell r="C2959" t="str">
            <v>TORNEIRA TIPO JARDIM CROMADA</v>
          </cell>
          <cell r="D2959" t="str">
            <v>UN</v>
          </cell>
          <cell r="E2959">
            <v>50.44</v>
          </cell>
        </row>
        <row r="2960">
          <cell r="B2960" t="str">
            <v>EQUIPAMENTOS</v>
          </cell>
          <cell r="C2960">
            <v>0</v>
          </cell>
          <cell r="D2960">
            <v>0</v>
          </cell>
          <cell r="E2960">
            <v>95017.08</v>
          </cell>
        </row>
        <row r="2961">
          <cell r="B2961" t="str">
            <v>C0001</v>
          </cell>
          <cell r="C2961" t="str">
            <v>ABRIGO P/ HIDRANTE C/MANGUEIRA E ESGUICHO DE LATÃO</v>
          </cell>
          <cell r="D2961" t="str">
            <v>UN</v>
          </cell>
          <cell r="E2961">
            <v>1558.98</v>
          </cell>
        </row>
        <row r="2962">
          <cell r="B2962" t="str">
            <v>C0010</v>
          </cell>
          <cell r="C2962" t="str">
            <v>ACIONADOR MANUAL, TIPO "QUEBRA VIDRO", MOD.EUROTRON/SIMILAR</v>
          </cell>
          <cell r="D2962" t="str">
            <v>UN</v>
          </cell>
          <cell r="E2962">
            <v>44.45</v>
          </cell>
        </row>
        <row r="2963">
          <cell r="B2963" t="str">
            <v>C0100</v>
          </cell>
          <cell r="C2963" t="str">
            <v>AQUECEDOR À GÁS EM CAIXA DE FERRO ESMALTADO</v>
          </cell>
          <cell r="D2963" t="str">
            <v>UN</v>
          </cell>
          <cell r="E2963">
            <v>2943.75</v>
          </cell>
        </row>
        <row r="2964">
          <cell r="B2964" t="str">
            <v>C0332</v>
          </cell>
          <cell r="C2964" t="str">
            <v>AUTOMÁTICO DE BOIA</v>
          </cell>
          <cell r="D2964" t="str">
            <v>UN</v>
          </cell>
          <cell r="E2964">
            <v>59.87</v>
          </cell>
        </row>
        <row r="2965">
          <cell r="B2965" t="str">
            <v>C0385</v>
          </cell>
          <cell r="C2965" t="str">
            <v>BATERIA SELADA 12V/7.5AH, P/LUMINÁRIAS AUTÔNOMAS</v>
          </cell>
          <cell r="D2965" t="str">
            <v>UN</v>
          </cell>
          <cell r="E2965">
            <v>233.42</v>
          </cell>
        </row>
        <row r="2966">
          <cell r="B2966" t="str">
            <v>C0389</v>
          </cell>
          <cell r="C2966" t="str">
            <v>BLOCO LUMINOSO AUTÔNOMO, INDICADOR DE SETA, MOD. UNITRON/SIMILAR</v>
          </cell>
          <cell r="D2966" t="str">
            <v>UN</v>
          </cell>
          <cell r="E2966">
            <v>234.54</v>
          </cell>
        </row>
        <row r="2967">
          <cell r="B2967" t="str">
            <v>C1802</v>
          </cell>
          <cell r="C2967" t="str">
            <v>BOMBA CENTRÍFUGA DE 1/4 CV, INCLUSIVE MAT.DE SUCÇÃO</v>
          </cell>
          <cell r="D2967" t="str">
            <v>UN</v>
          </cell>
          <cell r="E2967">
            <v>516.98</v>
          </cell>
        </row>
        <row r="2968">
          <cell r="B2968" t="str">
            <v>C0442</v>
          </cell>
          <cell r="C2968" t="str">
            <v>BOMBA CENTRÍFUGA DE 1/3 CV, INCLUSIVE MAT.DE SUCÇÃO</v>
          </cell>
          <cell r="D2968" t="str">
            <v>UN</v>
          </cell>
          <cell r="E2968">
            <v>503.09</v>
          </cell>
        </row>
        <row r="2969">
          <cell r="B2969" t="str">
            <v>C0441</v>
          </cell>
          <cell r="C2969" t="str">
            <v>BOMBA CENTRÍFUGA DE 1/2 CV, INCLUSIVE MAT.DE SUCCÃO</v>
          </cell>
          <cell r="D2969" t="str">
            <v>UN</v>
          </cell>
          <cell r="E2969">
            <v>514.79</v>
          </cell>
        </row>
        <row r="2970">
          <cell r="B2970" t="str">
            <v>C0443</v>
          </cell>
          <cell r="C2970" t="str">
            <v>BOMBA CENTRÍFUGA DE 1 CV, INCLUSIVE MAT.DE SUCÇÃO</v>
          </cell>
          <cell r="D2970" t="str">
            <v>UN</v>
          </cell>
          <cell r="E2970">
            <v>816.75</v>
          </cell>
        </row>
        <row r="2971">
          <cell r="B2971" t="str">
            <v>C0444</v>
          </cell>
          <cell r="C2971" t="str">
            <v>BOMBA CENTRÍFUGA DE 1 1/2 CV, INCLUSIVE MAT.DE SUCÇÃO</v>
          </cell>
          <cell r="D2971" t="str">
            <v>UN</v>
          </cell>
          <cell r="E2971">
            <v>1015.62</v>
          </cell>
        </row>
        <row r="2972">
          <cell r="B2972" t="str">
            <v>C0445</v>
          </cell>
          <cell r="C2972" t="str">
            <v>BOMBA CENTRÍFUGA DE 2 CV, INCLUSIVE MAT.DE SUCÇÃO</v>
          </cell>
          <cell r="D2972" t="str">
            <v>UN</v>
          </cell>
          <cell r="E2972">
            <v>1264.92</v>
          </cell>
        </row>
        <row r="2973">
          <cell r="B2973" t="str">
            <v>C0446</v>
          </cell>
          <cell r="C2973" t="str">
            <v>BOMBA CENTRÍFUGA DE 3 CV, INCLUSIVE MAT.DE SUCÇÃO</v>
          </cell>
          <cell r="D2973" t="str">
            <v>UN</v>
          </cell>
          <cell r="E2973">
            <v>1386.39</v>
          </cell>
        </row>
        <row r="2974">
          <cell r="B2974" t="str">
            <v>C0447</v>
          </cell>
          <cell r="C2974" t="str">
            <v>BOMBA CENTRÍFUGA DE 5 CV, INCLUSIVE MAT.DE SUCÇÃO</v>
          </cell>
          <cell r="D2974" t="str">
            <v>UN</v>
          </cell>
          <cell r="E2974">
            <v>1865.12</v>
          </cell>
        </row>
        <row r="2975">
          <cell r="B2975" t="str">
            <v>C0448</v>
          </cell>
          <cell r="C2975" t="str">
            <v>BOMBA CENTRÍFUGA P/ PRESSURIZAÇÃO/HIDRANTE 10 CV</v>
          </cell>
          <cell r="D2975" t="str">
            <v>UN</v>
          </cell>
          <cell r="E2975">
            <v>2440.4299999999998</v>
          </cell>
        </row>
        <row r="2976">
          <cell r="B2976" t="str">
            <v>C0449</v>
          </cell>
          <cell r="C2976" t="str">
            <v>BOMBA CENTRÍFUGA P/ PRESSURIZAÇÃO/HIDRANTE 15 CV</v>
          </cell>
          <cell r="D2976" t="str">
            <v>UN</v>
          </cell>
          <cell r="E2976">
            <v>2718.43</v>
          </cell>
        </row>
        <row r="2977">
          <cell r="B2977" t="str">
            <v>C0451</v>
          </cell>
          <cell r="C2977" t="str">
            <v>BOMBA CENTRÍFUGA P/ PRESSURUZAÇÃO/HIDRANTE 20 CV</v>
          </cell>
          <cell r="D2977" t="str">
            <v>UN</v>
          </cell>
          <cell r="E2977">
            <v>4173.1000000000004</v>
          </cell>
        </row>
        <row r="2978">
          <cell r="B2978" t="str">
            <v>C0450</v>
          </cell>
          <cell r="C2978" t="str">
            <v>BOMBA CENTRÍFUGA P/ PRESSURIZAÇÃO/HIDRANTE 25 CV</v>
          </cell>
          <cell r="D2978" t="str">
            <v>UN</v>
          </cell>
          <cell r="E2978">
            <v>5023.83</v>
          </cell>
        </row>
        <row r="2979">
          <cell r="B2979" t="str">
            <v>C0455</v>
          </cell>
          <cell r="C2979" t="str">
            <v>BOMBA INJETORA DE 1/3 CV, MONOSÁFICA, INCL.MAT. SUCÇÃO</v>
          </cell>
          <cell r="D2979" t="str">
            <v>UN</v>
          </cell>
          <cell r="E2979">
            <v>961.1</v>
          </cell>
        </row>
        <row r="2980">
          <cell r="B2980" t="str">
            <v>C0454</v>
          </cell>
          <cell r="C2980" t="str">
            <v>BOMBA INJETORA DE 1/2 CV, MONOFÁSICA INCL. MAT. SUCÇÃO</v>
          </cell>
          <cell r="D2980" t="str">
            <v>UN</v>
          </cell>
          <cell r="E2980">
            <v>988.7</v>
          </cell>
        </row>
        <row r="2981">
          <cell r="B2981" t="str">
            <v>C0459</v>
          </cell>
          <cell r="C2981" t="str">
            <v>BOMBA INJETORA DE 3/4 CV, MONOFÁSICA INCL. MAT. SUCÇÃO</v>
          </cell>
          <cell r="D2981" t="str">
            <v>UN</v>
          </cell>
          <cell r="E2981">
            <v>1179.33</v>
          </cell>
        </row>
        <row r="2982">
          <cell r="B2982" t="str">
            <v>C0453</v>
          </cell>
          <cell r="C2982" t="str">
            <v>BOMBA INJETORA DE 1 CV, TRIFÁSICA INCL. MAT. SUCÇÃO</v>
          </cell>
          <cell r="D2982" t="str">
            <v>UN</v>
          </cell>
          <cell r="E2982">
            <v>1348.91</v>
          </cell>
        </row>
        <row r="2983">
          <cell r="B2983" t="str">
            <v>C0452</v>
          </cell>
          <cell r="C2983" t="str">
            <v>BOMBA INJETORA DE 1 1/2 CV, TRIFÁSICA INCL. MAT. SUCÇÃO</v>
          </cell>
          <cell r="D2983" t="str">
            <v>UN</v>
          </cell>
          <cell r="E2983">
            <v>1611.8</v>
          </cell>
        </row>
        <row r="2984">
          <cell r="B2984" t="str">
            <v>C0457</v>
          </cell>
          <cell r="C2984" t="str">
            <v>BOMBA INJETORA DE 2 CV, TRIFÁSICA INCL. MAT. SUCÇÃO</v>
          </cell>
          <cell r="D2984" t="str">
            <v>UN</v>
          </cell>
          <cell r="E2984">
            <v>1730.86</v>
          </cell>
        </row>
        <row r="2985">
          <cell r="B2985" t="str">
            <v>C0456</v>
          </cell>
          <cell r="C2985" t="str">
            <v>BOMBA INJETORA DE 2 1/2 CV, TRIFÁSICA INCL. MAT. SUCÇÃO</v>
          </cell>
          <cell r="D2985" t="str">
            <v>UN</v>
          </cell>
          <cell r="E2985">
            <v>1781.58</v>
          </cell>
        </row>
        <row r="2986">
          <cell r="B2986" t="str">
            <v>C0458</v>
          </cell>
          <cell r="C2986" t="str">
            <v>BOMBA INJETORA DE 3 CV, TRIFÁSICA INCL. MAT. SUCÇÃO</v>
          </cell>
          <cell r="D2986" t="str">
            <v>UN</v>
          </cell>
          <cell r="E2986">
            <v>1865.2</v>
          </cell>
        </row>
        <row r="2987">
          <cell r="B2987" t="str">
            <v>C0460</v>
          </cell>
          <cell r="C2987" t="str">
            <v>BOMBA INJETORA DE 7.5 CV, INCLUSIVE MAT. DE SUCÇÃO</v>
          </cell>
          <cell r="D2987" t="str">
            <v>UN</v>
          </cell>
          <cell r="E2987">
            <v>2841.08</v>
          </cell>
        </row>
        <row r="2988">
          <cell r="B2988" t="str">
            <v>C0729</v>
          </cell>
          <cell r="C2988" t="str">
            <v>CASA DE BOMBAS(1.5X1.5)m,  EM ALVENARIA E CONCRETO</v>
          </cell>
          <cell r="D2988" t="str">
            <v>UN</v>
          </cell>
          <cell r="E2988">
            <v>636.89</v>
          </cell>
        </row>
        <row r="2989">
          <cell r="B2989" t="str">
            <v>C0732</v>
          </cell>
          <cell r="C2989" t="str">
            <v>CENTRAL ALARME P/6 LAÇOS SUPERV., MOD. FIRE-LITE/SIMILAR</v>
          </cell>
          <cell r="D2989" t="str">
            <v>UN</v>
          </cell>
          <cell r="E2989">
            <v>7661.97</v>
          </cell>
        </row>
        <row r="2990">
          <cell r="B2990" t="str">
            <v>C0730</v>
          </cell>
          <cell r="C2990" t="str">
            <v>CENTRAL ALARME P/12 LAÇOS SUPERV., MOD.FIRE-LITE/SIMILAR</v>
          </cell>
          <cell r="D2990" t="str">
            <v>UN</v>
          </cell>
          <cell r="E2990">
            <v>15297.76</v>
          </cell>
        </row>
        <row r="2991">
          <cell r="B2991" t="str">
            <v>C0731</v>
          </cell>
          <cell r="C2991" t="str">
            <v>CENTRAL ALARME P/18 LAÇOS SUPERV., MOD.FIRE-LITE/SIMILAR</v>
          </cell>
          <cell r="D2991" t="str">
            <v>UN</v>
          </cell>
          <cell r="E2991">
            <v>22948.53</v>
          </cell>
        </row>
        <row r="2992">
          <cell r="B2992" t="str">
            <v>C0796</v>
          </cell>
          <cell r="C2992" t="str">
            <v>CHUVEIRO ELÉTRICO AUTOMÁTICO 220V-2800/4400W (INSTALADO)</v>
          </cell>
          <cell r="D2992" t="str">
            <v>UN</v>
          </cell>
          <cell r="E2992">
            <v>256.57</v>
          </cell>
        </row>
        <row r="2993">
          <cell r="B2993" t="str">
            <v>C4385</v>
          </cell>
          <cell r="C2993" t="str">
            <v>ESGUICHO DE AGULHA 1/2" x 1/2"</v>
          </cell>
          <cell r="D2993" t="str">
            <v>UN</v>
          </cell>
          <cell r="E2993">
            <v>80.22</v>
          </cell>
        </row>
        <row r="2994">
          <cell r="B2994" t="str">
            <v>C4589</v>
          </cell>
          <cell r="C2994" t="str">
            <v>EXTINTOR EM CARRETA, CAP. 50KG - PO QUIMICO</v>
          </cell>
          <cell r="D2994" t="str">
            <v>UN</v>
          </cell>
          <cell r="E2994">
            <v>3100</v>
          </cell>
        </row>
        <row r="2995">
          <cell r="B2995" t="str">
            <v>C1357</v>
          </cell>
          <cell r="C2995" t="str">
            <v>EXTINTOR DE ÁGUA, PRESSURIZADA CAPACIDADE 10L</v>
          </cell>
          <cell r="D2995" t="str">
            <v>UN</v>
          </cell>
          <cell r="E2995">
            <v>208.68</v>
          </cell>
        </row>
        <row r="2996">
          <cell r="B2996" t="str">
            <v>C1359</v>
          </cell>
          <cell r="C2996" t="str">
            <v>EXTINTOR DE GÁS CARBÔNICO OU PÓ QUÍMICO DE 4 OU 6KG</v>
          </cell>
          <cell r="D2996" t="str">
            <v>UN</v>
          </cell>
          <cell r="E2996">
            <v>700.27</v>
          </cell>
        </row>
        <row r="2997">
          <cell r="B2997" t="str">
            <v>C1368</v>
          </cell>
          <cell r="C2997" t="str">
            <v>FILTRO DE PAREDE INDUSTRIAL (INSTALADO)</v>
          </cell>
          <cell r="D2997" t="str">
            <v>UN</v>
          </cell>
          <cell r="E2997">
            <v>182.59</v>
          </cell>
        </row>
        <row r="2998">
          <cell r="B2998" t="str">
            <v>C1456</v>
          </cell>
          <cell r="C2998" t="str">
            <v>HIDRANTE C/REGISTRO GLOBO ANGULAR  D= 65mm (2 1/2")</v>
          </cell>
          <cell r="D2998" t="str">
            <v>UN</v>
          </cell>
          <cell r="E2998">
            <v>636.36</v>
          </cell>
        </row>
        <row r="2999">
          <cell r="B2999" t="str">
            <v>C4304</v>
          </cell>
          <cell r="C2999" t="str">
            <v>HIDRANTE DE PISO</v>
          </cell>
          <cell r="D2999" t="str">
            <v>UN</v>
          </cell>
          <cell r="E2999">
            <v>830.22</v>
          </cell>
        </row>
        <row r="3000">
          <cell r="B3000" t="str">
            <v>C2275</v>
          </cell>
          <cell r="C3000" t="str">
            <v>SINALIZADOR AUDIO-VISUAL, SIRENE BITONAL E STROBO/SIMILAR</v>
          </cell>
          <cell r="D3000" t="str">
            <v>UN</v>
          </cell>
          <cell r="E3000">
            <v>194.28</v>
          </cell>
        </row>
        <row r="3001">
          <cell r="B3001" t="str">
            <v>C2291</v>
          </cell>
          <cell r="C3001" t="str">
            <v>SPRINKLERS CROMADO (INSTALADO)</v>
          </cell>
          <cell r="D3001" t="str">
            <v>UN</v>
          </cell>
          <cell r="E3001">
            <v>42.28</v>
          </cell>
        </row>
        <row r="3002">
          <cell r="B3002" t="str">
            <v>C2292</v>
          </cell>
          <cell r="C3002" t="str">
            <v>SPRINKLERS EM BRONZE (INSTALADO)</v>
          </cell>
          <cell r="D3002" t="str">
            <v>UN</v>
          </cell>
          <cell r="E3002">
            <v>45.05</v>
          </cell>
        </row>
        <row r="3003">
          <cell r="B3003" t="str">
            <v>C2497</v>
          </cell>
          <cell r="C3003" t="str">
            <v>TORNEIRA DE BÓIA D= 20mm (3/4")</v>
          </cell>
          <cell r="D3003" t="str">
            <v>UN</v>
          </cell>
          <cell r="E3003">
            <v>55.78</v>
          </cell>
        </row>
        <row r="3004">
          <cell r="B3004" t="str">
            <v>C2498</v>
          </cell>
          <cell r="C3004" t="str">
            <v>TORNEIRA DE BÓIA D= 25mm (1")</v>
          </cell>
          <cell r="D3004" t="str">
            <v>UN</v>
          </cell>
          <cell r="E3004">
            <v>72.27</v>
          </cell>
        </row>
        <row r="3005">
          <cell r="B3005" t="str">
            <v>C2499</v>
          </cell>
          <cell r="C3005" t="str">
            <v>TORNEIRA DE BÓIA D= 32mm (1 1/4")</v>
          </cell>
          <cell r="D3005" t="str">
            <v>UN</v>
          </cell>
          <cell r="E3005">
            <v>98.76</v>
          </cell>
        </row>
        <row r="3006">
          <cell r="B3006" t="str">
            <v>C2500</v>
          </cell>
          <cell r="C3006" t="str">
            <v>TORNEIRA DE BÓIA D= 40mm (1 1/2")</v>
          </cell>
          <cell r="D3006" t="str">
            <v>UN</v>
          </cell>
          <cell r="E3006">
            <v>104.81</v>
          </cell>
        </row>
        <row r="3007">
          <cell r="B3007" t="str">
            <v>C2501</v>
          </cell>
          <cell r="C3007" t="str">
            <v>TORNEIRA DE BÓIA D= 50mm (2")</v>
          </cell>
          <cell r="D3007" t="str">
            <v>UN</v>
          </cell>
          <cell r="E3007">
            <v>119.94</v>
          </cell>
        </row>
        <row r="3008">
          <cell r="B3008" t="str">
            <v>C2507</v>
          </cell>
          <cell r="C3008" t="str">
            <v>TORNEIRA ELÉTRICA AUTOMÁTICA 220V-2800W (INSTALADO)</v>
          </cell>
          <cell r="D3008" t="str">
            <v>UN</v>
          </cell>
          <cell r="E3008">
            <v>120.87</v>
          </cell>
        </row>
        <row r="3009">
          <cell r="B3009" t="str">
            <v>POÇOS E CAIXAS</v>
          </cell>
          <cell r="C3009">
            <v>0</v>
          </cell>
          <cell r="D3009">
            <v>0</v>
          </cell>
          <cell r="E3009">
            <v>102438.24</v>
          </cell>
        </row>
        <row r="3010">
          <cell r="B3010" t="str">
            <v>C0011</v>
          </cell>
          <cell r="C3010" t="str">
            <v>ACRÉSCIMO DE CÂMARA EM PV C/ANÉIS DE CONCRETO D= 600mm</v>
          </cell>
          <cell r="D3010" t="str">
            <v>M</v>
          </cell>
          <cell r="E3010">
            <v>170.67</v>
          </cell>
        </row>
        <row r="3011">
          <cell r="B3011" t="str">
            <v>C0012</v>
          </cell>
          <cell r="C3011" t="str">
            <v>ACRÉSCIMO DE CÂMARA EM PV C/ANÉIS DE CONCRETO D=1000mm</v>
          </cell>
          <cell r="D3011" t="str">
            <v>M</v>
          </cell>
          <cell r="E3011">
            <v>299.83999999999997</v>
          </cell>
        </row>
        <row r="3012">
          <cell r="B3012" t="str">
            <v>C0013</v>
          </cell>
          <cell r="C3012" t="str">
            <v>ACRÉSCIMO DE CÂMARA EM PV C/ANÉIS DE CONCRETO D=1200mm</v>
          </cell>
          <cell r="D3012" t="str">
            <v>M</v>
          </cell>
          <cell r="E3012">
            <v>412.33</v>
          </cell>
        </row>
        <row r="3013">
          <cell r="B3013" t="str">
            <v>C0232</v>
          </cell>
          <cell r="C3013" t="str">
            <v>ASSENTAMENTO DE TUBO DE QUEDA</v>
          </cell>
          <cell r="D3013" t="str">
            <v>M</v>
          </cell>
          <cell r="E3013">
            <v>147.16999999999999</v>
          </cell>
        </row>
        <row r="3014">
          <cell r="B3014" t="str">
            <v>C3441</v>
          </cell>
          <cell r="C3014" t="str">
            <v>CAIXA D´ÁGUA EM FYBERGLASS - CAP. 500L</v>
          </cell>
          <cell r="D3014" t="str">
            <v>UN</v>
          </cell>
          <cell r="E3014">
            <v>214.97</v>
          </cell>
        </row>
        <row r="3015">
          <cell r="B3015" t="str">
            <v>C3442</v>
          </cell>
          <cell r="C3015" t="str">
            <v>CAIXA D´ÁGUA EM FYBERGLASS - CAP. 1000L</v>
          </cell>
          <cell r="D3015" t="str">
            <v>UN</v>
          </cell>
          <cell r="E3015">
            <v>394.89</v>
          </cell>
        </row>
        <row r="3016">
          <cell r="B3016" t="str">
            <v>C3742</v>
          </cell>
          <cell r="C3016" t="str">
            <v>CAIXA D'ÁGUA EM FIBRA DE VIDRO CAP. 5.000 L, MONTADA EM ESTRUTURA DE CONCRETO PRE-FABRICADA COMPOSTA DE SAPATA, PILAR CIRCULAR D=0,40m COM PÉ DIREITO DE 6,00m, LAJE DE APOIO (FORNECIMENTO E MONTAGEM)</v>
          </cell>
          <cell r="D3016" t="str">
            <v>UN</v>
          </cell>
          <cell r="E3016">
            <v>5126.38</v>
          </cell>
        </row>
        <row r="3017">
          <cell r="B3017">
            <v>0</v>
          </cell>
          <cell r="C3017">
            <v>0</v>
          </cell>
          <cell r="D3017">
            <v>0</v>
          </cell>
          <cell r="E3017">
            <v>0</v>
          </cell>
        </row>
        <row r="3018">
          <cell r="B3018" t="str">
            <v>C4595</v>
          </cell>
          <cell r="C3018" t="str">
            <v>CAIXA D'ÁGUA EM POLIETILENO CAP. 310 L, COM TAMPA</v>
          </cell>
          <cell r="D3018" t="str">
            <v>UN</v>
          </cell>
          <cell r="E3018">
            <v>169.52</v>
          </cell>
        </row>
        <row r="3019">
          <cell r="B3019" t="str">
            <v>C0601</v>
          </cell>
          <cell r="C3019" t="str">
            <v>CAIXA DE GORDURA/SABÃO EM ALVENARIA</v>
          </cell>
          <cell r="D3019" t="str">
            <v>UN</v>
          </cell>
          <cell r="E3019">
            <v>181.41</v>
          </cell>
        </row>
        <row r="3020">
          <cell r="B3020" t="str">
            <v>C3584</v>
          </cell>
          <cell r="C3020" t="str">
            <v>CAIXA DE GORDURA/SABÃO PRÉ MOLDADA - PADRÃO POPULAR</v>
          </cell>
          <cell r="D3020" t="str">
            <v>UN</v>
          </cell>
          <cell r="E3020">
            <v>53.78</v>
          </cell>
        </row>
        <row r="3021">
          <cell r="B3021" t="str">
            <v>C4381</v>
          </cell>
          <cell r="C3021" t="str">
            <v>CAIXA DE INCÊNDIO 75 x 45 x 17 cm EM ALUMÍNIO</v>
          </cell>
          <cell r="D3021" t="str">
            <v>UN</v>
          </cell>
          <cell r="E3021">
            <v>315.07</v>
          </cell>
        </row>
        <row r="3022">
          <cell r="B3022" t="str">
            <v>C0605</v>
          </cell>
          <cell r="C3022" t="str">
            <v>CAIXA DE INSPEÇÃO EM ALVENARIA - 1/2 TIJOLO COMUM</v>
          </cell>
          <cell r="D3022" t="str">
            <v>M2</v>
          </cell>
          <cell r="E3022">
            <v>89.61</v>
          </cell>
        </row>
        <row r="3023">
          <cell r="B3023" t="str">
            <v>C0604</v>
          </cell>
          <cell r="C3023" t="str">
            <v>CAIXA DE INSPEÇÃO EM ALVENARIA - 1 TIJOLO COMUM</v>
          </cell>
          <cell r="D3023" t="str">
            <v>M2</v>
          </cell>
          <cell r="E3023">
            <v>140.58000000000001</v>
          </cell>
        </row>
        <row r="3024">
          <cell r="B3024" t="str">
            <v>C0606</v>
          </cell>
          <cell r="C3024" t="str">
            <v>CAIXA DE INSPEÇÃO EM ALVENARIA - TAMPA DE CONCRETO ESP.= 5cm</v>
          </cell>
          <cell r="D3024" t="str">
            <v>M2</v>
          </cell>
          <cell r="E3024">
            <v>122.94</v>
          </cell>
        </row>
        <row r="3025">
          <cell r="B3025" t="str">
            <v>C0613</v>
          </cell>
          <cell r="C3025" t="str">
            <v>CAIXA DE INSPEÇÃO EM ALVENARIA-LASTRO DE CONCRETO ESP.= 10cm</v>
          </cell>
          <cell r="D3025" t="str">
            <v>M3</v>
          </cell>
          <cell r="E3025">
            <v>363.21</v>
          </cell>
        </row>
        <row r="3026">
          <cell r="B3026" t="str">
            <v>C0611</v>
          </cell>
          <cell r="C3026" t="str">
            <v>CAIXA DE INSPEÇÃO EM ALVENARIA P/LIGAÇÃO CONDOMINIAL, DI= (40X40)cm</v>
          </cell>
          <cell r="D3026" t="str">
            <v>UN</v>
          </cell>
          <cell r="E3026">
            <v>103.2</v>
          </cell>
        </row>
        <row r="3027">
          <cell r="B3027" t="str">
            <v>C0614</v>
          </cell>
          <cell r="C3027" t="str">
            <v>CAIXA DE INSPEÇÃO NO PASSEIO C/TUBO PVC D=300mm TAMPA FoFo</v>
          </cell>
          <cell r="D3027" t="str">
            <v>UN</v>
          </cell>
          <cell r="E3027">
            <v>387.32</v>
          </cell>
        </row>
        <row r="3028">
          <cell r="B3028" t="str">
            <v>C0615</v>
          </cell>
          <cell r="C3028" t="str">
            <v>CAIXA DE INSPEÇÃO NO PASSEIO EM ANÉIS D= 600mm, PADRÃO CAGECE</v>
          </cell>
          <cell r="D3028" t="str">
            <v>UN</v>
          </cell>
          <cell r="E3028">
            <v>144.69</v>
          </cell>
        </row>
        <row r="3029">
          <cell r="B3029" t="str">
            <v>C0623</v>
          </cell>
          <cell r="C3029" t="str">
            <v>CAIXA DE MACROMEDIDOR (2.10 X 2.10)m</v>
          </cell>
          <cell r="D3029" t="str">
            <v>UN</v>
          </cell>
          <cell r="E3029">
            <v>3132.03</v>
          </cell>
        </row>
        <row r="3030">
          <cell r="B3030" t="str">
            <v>C0637</v>
          </cell>
          <cell r="C3030" t="str">
            <v>CAIXA DE PITOMETRIA (1.30 X 1.30)m</v>
          </cell>
          <cell r="D3030" t="str">
            <v>UN</v>
          </cell>
          <cell r="E3030">
            <v>1017.07</v>
          </cell>
        </row>
        <row r="3031">
          <cell r="B3031" t="str">
            <v>C0638</v>
          </cell>
          <cell r="C3031" t="str">
            <v>CAIXA DE PITOMETRIA (1.50 X 1.50)m</v>
          </cell>
          <cell r="D3031" t="str">
            <v>UN</v>
          </cell>
          <cell r="E3031">
            <v>1399.69</v>
          </cell>
        </row>
        <row r="3032">
          <cell r="B3032" t="str">
            <v>C0639</v>
          </cell>
          <cell r="C3032" t="str">
            <v>CAIXA EM ALVENARIA 1 VEZ, S/TAMPA, CINTA ARM., FUNDO CONC. (4.80 X 1.50)m</v>
          </cell>
          <cell r="D3032" t="str">
            <v>UN</v>
          </cell>
          <cell r="E3032">
            <v>3345.44</v>
          </cell>
        </row>
        <row r="3033">
          <cell r="B3033" t="str">
            <v>C0603</v>
          </cell>
          <cell r="C3033" t="str">
            <v>CAIXA EM ALVENARIA (40X40X60cm) DE 1/2 TIJOLO COMUM, LASTRO DE CONCRETO E TAMPA DE CONCRETO</v>
          </cell>
          <cell r="D3033" t="str">
            <v>UN</v>
          </cell>
          <cell r="E3033">
            <v>162.02000000000001</v>
          </cell>
        </row>
        <row r="3034">
          <cell r="B3034">
            <v>0</v>
          </cell>
          <cell r="C3034">
            <v>0</v>
          </cell>
          <cell r="D3034">
            <v>0</v>
          </cell>
          <cell r="E3034">
            <v>0</v>
          </cell>
        </row>
        <row r="3035">
          <cell r="B3035" t="str">
            <v>C0610</v>
          </cell>
          <cell r="C3035" t="str">
            <v>CAIXA EM ALVENARIA (40X40X60cm) DE 1 TIJOLO COMUM, LASTRO DE CONCRETO E TAMPA DE CONCRETO</v>
          </cell>
          <cell r="D3035" t="str">
            <v>UN</v>
          </cell>
          <cell r="E3035">
            <v>275.43</v>
          </cell>
        </row>
        <row r="3036">
          <cell r="B3036">
            <v>0</v>
          </cell>
          <cell r="C3036">
            <v>0</v>
          </cell>
          <cell r="D3036">
            <v>0</v>
          </cell>
          <cell r="E3036">
            <v>0</v>
          </cell>
        </row>
        <row r="3037">
          <cell r="B3037" t="str">
            <v>C0609</v>
          </cell>
          <cell r="C3037" t="str">
            <v>CAIXA EM ALVENARIA (60X60X60cm) DE 1/2 TIJOLO COMUM, LASTRO DE CONCRETO E TAMPA DE CONCRETO</v>
          </cell>
          <cell r="D3037" t="str">
            <v>UN</v>
          </cell>
          <cell r="E3037">
            <v>253.04</v>
          </cell>
        </row>
        <row r="3038">
          <cell r="B3038">
            <v>0</v>
          </cell>
          <cell r="C3038">
            <v>0</v>
          </cell>
          <cell r="D3038">
            <v>0</v>
          </cell>
          <cell r="E3038">
            <v>0</v>
          </cell>
        </row>
        <row r="3039">
          <cell r="B3039" t="str">
            <v>C0607</v>
          </cell>
          <cell r="C3039" t="str">
            <v>CAIXA EM ALVENARIA (60X60X60cm) DE 1 TIJOLO COMUM, LASTRO DE CONCRETO E TAMPA DE CONCRETO</v>
          </cell>
          <cell r="D3039" t="str">
            <v>UN</v>
          </cell>
          <cell r="E3039">
            <v>396.18</v>
          </cell>
        </row>
        <row r="3040">
          <cell r="B3040">
            <v>0</v>
          </cell>
          <cell r="C3040">
            <v>0</v>
          </cell>
          <cell r="D3040">
            <v>0</v>
          </cell>
          <cell r="E3040">
            <v>0</v>
          </cell>
        </row>
        <row r="3041">
          <cell r="B3041" t="str">
            <v>C0602</v>
          </cell>
          <cell r="C3041" t="str">
            <v>CAIXA EM ALVENARIA (80X80X60cm) DE 1/2 TIJOLO COMUM, LASTRO DE CONCRETO E TAMPA DE CONCRETO</v>
          </cell>
          <cell r="D3041" t="str">
            <v>UN</v>
          </cell>
          <cell r="E3041">
            <v>354.59</v>
          </cell>
        </row>
        <row r="3042">
          <cell r="B3042">
            <v>0</v>
          </cell>
          <cell r="C3042">
            <v>0</v>
          </cell>
          <cell r="D3042">
            <v>0</v>
          </cell>
          <cell r="E3042">
            <v>0</v>
          </cell>
        </row>
        <row r="3043">
          <cell r="B3043" t="str">
            <v>C0608</v>
          </cell>
          <cell r="C3043" t="str">
            <v>CAIXA EM ALVENARIA (80X80X60cm) DE 1 TIJOLO COMUM, LASTRO DE CONCRETO E TAMPA DE CONCRETO</v>
          </cell>
          <cell r="D3043" t="str">
            <v>UN</v>
          </cell>
          <cell r="E3043">
            <v>520.1</v>
          </cell>
        </row>
        <row r="3044">
          <cell r="B3044">
            <v>0</v>
          </cell>
          <cell r="C3044">
            <v>0</v>
          </cell>
          <cell r="D3044">
            <v>0</v>
          </cell>
          <cell r="E3044">
            <v>0</v>
          </cell>
        </row>
        <row r="3045">
          <cell r="B3045" t="str">
            <v>C0640</v>
          </cell>
          <cell r="C3045" t="str">
            <v xml:space="preserve">CAIXA EM ALVENARIA C/DOSADOR A NIVEL CONSTANTE </v>
          </cell>
          <cell r="D3045" t="str">
            <v>UN</v>
          </cell>
          <cell r="E3045">
            <v>959.88</v>
          </cell>
        </row>
        <row r="3046">
          <cell r="B3046" t="str">
            <v>C0641</v>
          </cell>
          <cell r="C3046" t="str">
            <v>CAIXA EM ALVENARIA C/TAMPA EM CONCRETO FUNDO BRITA (1.0 X 1.0)m</v>
          </cell>
          <cell r="D3046" t="str">
            <v>UN</v>
          </cell>
          <cell r="E3046">
            <v>570.36</v>
          </cell>
        </row>
        <row r="3047">
          <cell r="B3047" t="str">
            <v>C0642</v>
          </cell>
          <cell r="C3047" t="str">
            <v>CAIXA EM ALVENARIA S/TAMPA E FUNDO BRITA P/FILTRO (1.0.X.1.0)m</v>
          </cell>
          <cell r="D3047" t="str">
            <v>UN</v>
          </cell>
          <cell r="E3047">
            <v>461.88</v>
          </cell>
        </row>
        <row r="3048">
          <cell r="B3048" t="str">
            <v>C0643</v>
          </cell>
          <cell r="C3048" t="str">
            <v>CAIXA EM ALVENARIA S/TAMPA E FUNDO CONCRETO (1.20 X 1.20)m</v>
          </cell>
          <cell r="D3048" t="str">
            <v>UN</v>
          </cell>
          <cell r="E3048">
            <v>693.35</v>
          </cell>
        </row>
        <row r="3049">
          <cell r="B3049" t="str">
            <v>C0644</v>
          </cell>
          <cell r="C3049" t="str">
            <v>CAIXA EM ALVENARIA S/TAMPA E FUNDO LAJE (1.60 X 1.30)m FILTRO</v>
          </cell>
          <cell r="D3049" t="str">
            <v>UN</v>
          </cell>
          <cell r="E3049">
            <v>739.05</v>
          </cell>
        </row>
        <row r="3050">
          <cell r="B3050" t="str">
            <v>C0645</v>
          </cell>
          <cell r="C3050" t="str">
            <v>CAIXA INSPEÇÃO EM ANÉIS D=600mm, P/REDE CONDOMÍNIO (0.50&lt;h&lt;0.80)m</v>
          </cell>
          <cell r="D3050" t="str">
            <v>UN</v>
          </cell>
          <cell r="E3050">
            <v>135.38</v>
          </cell>
        </row>
        <row r="3051">
          <cell r="B3051" t="str">
            <v>C0646</v>
          </cell>
          <cell r="C3051" t="str">
            <v>CAIXA INSPEÇÃO EM ANÉIS D=800mm, P/REDE CONDOM.(1.00&lt;h&lt;=1.50)m</v>
          </cell>
          <cell r="D3051" t="str">
            <v>UN</v>
          </cell>
          <cell r="E3051">
            <v>322.12</v>
          </cell>
        </row>
        <row r="3052">
          <cell r="B3052" t="str">
            <v>C0647</v>
          </cell>
          <cell r="C3052" t="str">
            <v>CAIXA INSPEÇÃO EM ANÉIS D=800mm, P/REDE CONDOMI.0,80&lt;h&lt;1,00m</v>
          </cell>
          <cell r="D3052" t="str">
            <v>UN</v>
          </cell>
          <cell r="E3052">
            <v>218.51</v>
          </cell>
        </row>
        <row r="3053">
          <cell r="B3053" t="str">
            <v>C0648</v>
          </cell>
          <cell r="C3053" t="str">
            <v>CAIXA INSPEÇÃO NO PASSEIO C/TUBO PVC D=300mm TAMPA FoFo/CONCRETO</v>
          </cell>
          <cell r="D3053" t="str">
            <v>UN</v>
          </cell>
          <cell r="E3053">
            <v>465.22</v>
          </cell>
        </row>
        <row r="3054">
          <cell r="B3054" t="str">
            <v>C0649</v>
          </cell>
          <cell r="C3054" t="str">
            <v>CAIXA INSPEÇÃO NO PASSEIO EM ALVENARIA DI=(50X50)cm, PADRÃO CAGECE</v>
          </cell>
          <cell r="D3054" t="str">
            <v>UN</v>
          </cell>
          <cell r="E3054">
            <v>201.27</v>
          </cell>
        </row>
        <row r="3055">
          <cell r="B3055" t="str">
            <v>C3411</v>
          </cell>
          <cell r="C3055" t="str">
            <v>CAIXA P/ REGISTRO DE DESCARGA EM ALVENARIA DE TIJOLO MACIÇO DN ATÉ 200mm</v>
          </cell>
          <cell r="D3055" t="str">
            <v>UN</v>
          </cell>
          <cell r="E3055">
            <v>571.74</v>
          </cell>
        </row>
        <row r="3056">
          <cell r="B3056" t="str">
            <v>C3412</v>
          </cell>
          <cell r="C3056" t="str">
            <v>CAIXA P/ REGISTRO DE DESCARGA EM ALVENARIA DE TIJOLO MACIÇO  200&lt;DN&lt;=500mm</v>
          </cell>
          <cell r="D3056" t="str">
            <v>UN</v>
          </cell>
          <cell r="E3056">
            <v>1816.07</v>
          </cell>
        </row>
        <row r="3057">
          <cell r="B3057">
            <v>0</v>
          </cell>
          <cell r="C3057">
            <v>0</v>
          </cell>
          <cell r="D3057">
            <v>0</v>
          </cell>
          <cell r="E3057">
            <v>0</v>
          </cell>
        </row>
        <row r="3058">
          <cell r="B3058" t="str">
            <v>C3413</v>
          </cell>
          <cell r="C3058" t="str">
            <v>CAIXA P/ REGISTRO DE DESCARGA EM ALVENARIA DE TIJOLO MACIÇO  500&lt;DN&lt;=700mm</v>
          </cell>
          <cell r="D3058" t="str">
            <v>UN</v>
          </cell>
          <cell r="E3058">
            <v>2771.18</v>
          </cell>
        </row>
        <row r="3059">
          <cell r="B3059">
            <v>0</v>
          </cell>
          <cell r="C3059">
            <v>0</v>
          </cell>
          <cell r="D3059">
            <v>0</v>
          </cell>
          <cell r="E3059">
            <v>0</v>
          </cell>
        </row>
        <row r="3060">
          <cell r="B3060" t="str">
            <v>C3414</v>
          </cell>
          <cell r="C3060" t="str">
            <v>CAIXA P/ REGISTRO DE DESCARGA EM ALVENARIA DE TIJOLO MACIÇO  700&lt;DN&lt;=900mm</v>
          </cell>
          <cell r="D3060" t="str">
            <v>UN</v>
          </cell>
          <cell r="E3060">
            <v>3451.89</v>
          </cell>
        </row>
        <row r="3061">
          <cell r="B3061">
            <v>0</v>
          </cell>
          <cell r="C3061">
            <v>0</v>
          </cell>
          <cell r="D3061">
            <v>0</v>
          </cell>
          <cell r="E3061">
            <v>0</v>
          </cell>
        </row>
        <row r="3062">
          <cell r="B3062" t="str">
            <v>C0653</v>
          </cell>
          <cell r="C3062" t="str">
            <v>CAIXA P/REGISTRO OU VENTOSA EM ALVENARIA DE TIJOLO MACIÇO, DN ATÉ 200mm</v>
          </cell>
          <cell r="D3062" t="str">
            <v>UN</v>
          </cell>
          <cell r="E3062">
            <v>381.14</v>
          </cell>
        </row>
        <row r="3063">
          <cell r="B3063" t="str">
            <v>C0650</v>
          </cell>
          <cell r="C3063" t="str">
            <v>CAIXA P/REGISTRO OU VENTOSA EM ALVENARIA DE TIJOLO MACIÇO, 200&lt;DN&lt;=500mm</v>
          </cell>
          <cell r="D3063" t="str">
            <v>UN</v>
          </cell>
          <cell r="E3063">
            <v>1625.47</v>
          </cell>
        </row>
        <row r="3064">
          <cell r="B3064" t="str">
            <v>C0651</v>
          </cell>
          <cell r="C3064" t="str">
            <v>CAIXA P/REGISTRO OU VENTOSA EM ALVENARIA DE TIJOLO MACIÇO, 500&lt;DN&lt;=700mm</v>
          </cell>
          <cell r="D3064" t="str">
            <v>UN</v>
          </cell>
          <cell r="E3064">
            <v>2456.52</v>
          </cell>
        </row>
        <row r="3065">
          <cell r="B3065" t="str">
            <v>C0652</v>
          </cell>
          <cell r="C3065" t="str">
            <v>CAIXA P/REGISTRO OU VENTOSA EM ALVENARIA DE TIJOLO MACIÇO, 700&lt;DN&lt;=900mm</v>
          </cell>
          <cell r="D3065" t="str">
            <v>UN</v>
          </cell>
          <cell r="E3065">
            <v>3127.45</v>
          </cell>
        </row>
        <row r="3066">
          <cell r="B3066" t="str">
            <v>C4378</v>
          </cell>
          <cell r="C3066" t="str">
            <v>CAIXA SIFONADA EM PVC 185 x 150 x 75 mm C/ GRELHA CROMADA</v>
          </cell>
          <cell r="D3066" t="str">
            <v>UN</v>
          </cell>
          <cell r="E3066">
            <v>38.57</v>
          </cell>
        </row>
        <row r="3067">
          <cell r="B3067" t="str">
            <v>C4382</v>
          </cell>
          <cell r="C3067" t="str">
            <v>CAIXA SIFONADA DE ÓLEO 20 cm REBOCADA C/ TAMPA</v>
          </cell>
          <cell r="D3067" t="str">
            <v>UN</v>
          </cell>
          <cell r="E3067">
            <v>662.64</v>
          </cell>
        </row>
        <row r="3068">
          <cell r="B3068" t="str">
            <v>C0612</v>
          </cell>
          <cell r="C3068" t="str">
            <v>ESCAVAÇÃO MANUAL C/ APILOAMENTO DE  FUNDO P/ CAIXA EM ALVENARIA</v>
          </cell>
          <cell r="D3068" t="str">
            <v>UN</v>
          </cell>
          <cell r="E3068">
            <v>42.25</v>
          </cell>
        </row>
        <row r="3069">
          <cell r="B3069" t="str">
            <v>C2816</v>
          </cell>
          <cell r="C3069" t="str">
            <v>EXECUÇÃO COMPLETA DE TIL (LAJE DE FUNDO EM CONCRETO ARMADO)</v>
          </cell>
          <cell r="D3069" t="str">
            <v>UN</v>
          </cell>
          <cell r="E3069">
            <v>200.05</v>
          </cell>
        </row>
        <row r="3070">
          <cell r="B3070" t="str">
            <v>C4327</v>
          </cell>
          <cell r="C3070" t="str">
            <v>GRELHA DE FERRO FUNDIDO (900 x 500 x 70 mm)</v>
          </cell>
          <cell r="D3070" t="str">
            <v>UN</v>
          </cell>
          <cell r="E3070">
            <v>505.83</v>
          </cell>
        </row>
        <row r="3071">
          <cell r="B3071" t="str">
            <v>C3583</v>
          </cell>
          <cell r="C3071" t="str">
            <v>MUTIRÃO MISTO - CAIXA DE GORDURA/SABÃO PRÉ MOLDADA</v>
          </cell>
          <cell r="D3071" t="str">
            <v>UN</v>
          </cell>
          <cell r="E3071">
            <v>48.54</v>
          </cell>
        </row>
        <row r="3072">
          <cell r="B3072" t="str">
            <v>C2907</v>
          </cell>
          <cell r="C3072" t="str">
            <v>POÇO DE VISITA, C/ANÉIS DE CONCRETO, PROF. ATÉ 1.00m, D= 600mm</v>
          </cell>
          <cell r="D3072" t="str">
            <v>UN</v>
          </cell>
          <cell r="E3072">
            <v>340.08</v>
          </cell>
        </row>
        <row r="3073">
          <cell r="B3073" t="str">
            <v>C2908</v>
          </cell>
          <cell r="C3073" t="str">
            <v>POÇO DE VISITA, C/ANÉIS DE CONCRETO, PROF. ATÉ 1.50m, D=1000mm</v>
          </cell>
          <cell r="D3073" t="str">
            <v>UN</v>
          </cell>
          <cell r="E3073">
            <v>924.93</v>
          </cell>
        </row>
        <row r="3074">
          <cell r="B3074" t="str">
            <v>C2909</v>
          </cell>
          <cell r="C3074" t="str">
            <v>POÇO DE VISITA, C/ANÉIS DE CONCRETO, PROF. ATÉ 1.50m, D=1200mm</v>
          </cell>
          <cell r="D3074" t="str">
            <v>UN</v>
          </cell>
          <cell r="E3074">
            <v>1148.3</v>
          </cell>
        </row>
        <row r="3075">
          <cell r="B3075" t="str">
            <v>C4572</v>
          </cell>
          <cell r="C3075" t="str">
            <v>POÇO DE VISITA PRÉ-MOLDADO PARA GALERIA DE ÁGUAS PLUVIAIS Ø 1,0 m E PROFUNDIDADE 2,0m</v>
          </cell>
          <cell r="D3075" t="str">
            <v>UN</v>
          </cell>
          <cell r="E3075">
            <v>1549.34</v>
          </cell>
        </row>
        <row r="3076">
          <cell r="B3076">
            <v>0</v>
          </cell>
          <cell r="C3076">
            <v>0</v>
          </cell>
          <cell r="D3076">
            <v>0</v>
          </cell>
          <cell r="E3076">
            <v>0</v>
          </cell>
        </row>
        <row r="3077">
          <cell r="B3077" t="str">
            <v>C4764</v>
          </cell>
          <cell r="C3077" t="str">
            <v>POÇO TUBULAR C/ TUBO GEOMECÂNICO DE 6``, PROFUNDIDADE 100M, COMPLETAMENTE EXECUTADO, INCLUSIVE MARCAÇÃO (FORNECIMENTO E EXECUÇÃO)</v>
          </cell>
          <cell r="D3077" t="str">
            <v>UN</v>
          </cell>
          <cell r="E3077">
            <v>26500</v>
          </cell>
        </row>
        <row r="3078">
          <cell r="B3078">
            <v>0</v>
          </cell>
          <cell r="C3078">
            <v>0</v>
          </cell>
          <cell r="D3078">
            <v>0</v>
          </cell>
          <cell r="E3078">
            <v>0</v>
          </cell>
        </row>
        <row r="3079">
          <cell r="B3079" t="str">
            <v>C3648</v>
          </cell>
          <cell r="C3079" t="str">
            <v>RESERVATÓRIO PRÉ MOLDADO ELEVADO CILÍNDRICO D=2,0M, CAP.=12,0M3, H=9,0M COMPLETO E CISTERNA CAP.=4,5 M3</v>
          </cell>
          <cell r="D3079" t="str">
            <v>UN</v>
          </cell>
          <cell r="E3079">
            <v>21540.92</v>
          </cell>
        </row>
        <row r="3080">
          <cell r="B3080">
            <v>0</v>
          </cell>
          <cell r="C3080">
            <v>0</v>
          </cell>
          <cell r="D3080">
            <v>0</v>
          </cell>
          <cell r="E3080">
            <v>0</v>
          </cell>
        </row>
        <row r="3081">
          <cell r="B3081" t="str">
            <v>C4573</v>
          </cell>
          <cell r="C3081" t="str">
            <v>POÇO DE VISITA PRÉ-MOLDADO PARA GALERIA DE ÁGUAS PLUVIAIS Ø 2,0 m E PROFUNDIDADE 3,0m</v>
          </cell>
          <cell r="D3081" t="str">
            <v>UN</v>
          </cell>
          <cell r="E3081">
            <v>1918.48</v>
          </cell>
        </row>
        <row r="3082">
          <cell r="B3082">
            <v>0</v>
          </cell>
          <cell r="C3082">
            <v>0</v>
          </cell>
          <cell r="D3082">
            <v>0</v>
          </cell>
          <cell r="E3082">
            <v>0</v>
          </cell>
        </row>
        <row r="3083">
          <cell r="B3083" t="str">
            <v>C4574</v>
          </cell>
          <cell r="C3083" t="str">
            <v>POÇO DE VISITA PRÉ-MOLDADO PARA GALERIA DE ÁGUAS PLUVIAIS Ø 1,0 m E PROFUNDIDADE 4,0m</v>
          </cell>
          <cell r="D3083" t="str">
            <v>UN</v>
          </cell>
          <cell r="E3083">
            <v>2293.17</v>
          </cell>
        </row>
        <row r="3084">
          <cell r="B3084">
            <v>0</v>
          </cell>
          <cell r="C3084">
            <v>0</v>
          </cell>
          <cell r="D3084">
            <v>0</v>
          </cell>
          <cell r="E3084">
            <v>0</v>
          </cell>
        </row>
        <row r="3085">
          <cell r="B3085" t="str">
            <v>C4312</v>
          </cell>
          <cell r="C3085" t="str">
            <v>SOBRETAMPA EM FERRO FUNDIDO COM D=600mm</v>
          </cell>
          <cell r="D3085" t="str">
            <v>UN</v>
          </cell>
          <cell r="E3085">
            <v>389.1</v>
          </cell>
        </row>
        <row r="3086">
          <cell r="B3086" t="str">
            <v>C4328</v>
          </cell>
          <cell r="C3086" t="str">
            <v>SOBRETAMPA EM FERRO FUNDIDO C/ D=800 mm</v>
          </cell>
          <cell r="D3086" t="str">
            <v>UN</v>
          </cell>
          <cell r="E3086">
            <v>475.07</v>
          </cell>
        </row>
        <row r="3087">
          <cell r="B3087" t="str">
            <v>C4772</v>
          </cell>
          <cell r="C3087" t="str">
            <v>TAMPA EM CONCRETO ARMADO, ESPESSURA 0,05M</v>
          </cell>
          <cell r="D3087" t="str">
            <v>M2</v>
          </cell>
          <cell r="E3087">
            <v>47.76</v>
          </cell>
        </row>
        <row r="3088">
          <cell r="B3088" t="str">
            <v>C4773</v>
          </cell>
          <cell r="C3088" t="str">
            <v>TAMPA EM CONCRETO ARMADO, ESPESSURA 0,08M</v>
          </cell>
          <cell r="D3088" t="str">
            <v>M2</v>
          </cell>
          <cell r="E3088">
            <v>76.42</v>
          </cell>
        </row>
        <row r="3089">
          <cell r="B3089" t="str">
            <v>C4783</v>
          </cell>
          <cell r="C3089" t="str">
            <v>TAMPA EM CONCRETO ARMADO, ESPESSURA 0,15M</v>
          </cell>
          <cell r="D3089" t="str">
            <v>M2</v>
          </cell>
          <cell r="E3089">
            <v>143.28</v>
          </cell>
        </row>
        <row r="3090">
          <cell r="B3090" t="str">
            <v>C4610</v>
          </cell>
          <cell r="C3090" t="str">
            <v>TAMPA EM CONCRETO ARMADO (0,70 x 0,70 x 0,15 m)</v>
          </cell>
          <cell r="D3090" t="str">
            <v>UN</v>
          </cell>
          <cell r="E3090">
            <v>70.209999999999994</v>
          </cell>
        </row>
        <row r="3091">
          <cell r="B3091" t="str">
            <v>C4609</v>
          </cell>
          <cell r="C3091" t="str">
            <v>TAMPA EM CONCRETO ARMADO (0,80 x 0,80 x 0,15 m)</v>
          </cell>
          <cell r="D3091" t="str">
            <v>UN</v>
          </cell>
          <cell r="E3091">
            <v>91.7</v>
          </cell>
        </row>
        <row r="3092">
          <cell r="B3092" t="str">
            <v>C4611</v>
          </cell>
          <cell r="C3092" t="str">
            <v>TAMPA EM CONCRETO ARMADO (0,90 x 0,90 x 0,15 m)</v>
          </cell>
          <cell r="D3092" t="str">
            <v>UN</v>
          </cell>
          <cell r="E3092">
            <v>116.05</v>
          </cell>
        </row>
        <row r="3093">
          <cell r="B3093" t="str">
            <v>C4612</v>
          </cell>
          <cell r="C3093" t="str">
            <v>TAMPA EM CONCRETO ARMADO (1,00 x 1,00 x 0,15 m)</v>
          </cell>
          <cell r="D3093" t="str">
            <v>UN</v>
          </cell>
          <cell r="E3093">
            <v>143.28</v>
          </cell>
        </row>
        <row r="3094">
          <cell r="B3094" t="str">
            <v>C4216</v>
          </cell>
          <cell r="C3094" t="str">
            <v>TAMPA EM CONCRETO ARMADO PARA REGISTRO (70x70x12cm)</v>
          </cell>
          <cell r="D3094" t="str">
            <v>UN</v>
          </cell>
          <cell r="E3094">
            <v>57.24</v>
          </cell>
        </row>
        <row r="3095">
          <cell r="B3095" t="str">
            <v>C4399</v>
          </cell>
          <cell r="C3095" t="str">
            <v>TANQUE P/ RECOLHIMENTO DE ÓLEO EM ALVENARIA (FORNECIMENTO E INSTALAÇÃO)</v>
          </cell>
          <cell r="D3095" t="str">
            <v>UN</v>
          </cell>
          <cell r="E3095">
            <v>2453.34</v>
          </cell>
        </row>
        <row r="3096">
          <cell r="B3096">
            <v>0</v>
          </cell>
          <cell r="C3096">
            <v>0</v>
          </cell>
          <cell r="D3096">
            <v>0</v>
          </cell>
          <cell r="E3096">
            <v>0</v>
          </cell>
        </row>
        <row r="3097">
          <cell r="B3097" t="str">
            <v>GRADEAMENTO, COMPORTA, VERTEDOURO E CALHAS</v>
          </cell>
          <cell r="C3097">
            <v>0</v>
          </cell>
          <cell r="D3097">
            <v>0</v>
          </cell>
          <cell r="E3097">
            <v>34817.58</v>
          </cell>
        </row>
        <row r="3098">
          <cell r="B3098" t="str">
            <v>C0663</v>
          </cell>
          <cell r="C3098" t="str">
            <v>CALHA PARSHALL EM FIBRA DE VIDRO PARA ÁGUA W:3" (FORNECIMENTO E INSTALAÇÃO)</v>
          </cell>
          <cell r="D3098" t="str">
            <v>UN</v>
          </cell>
          <cell r="E3098">
            <v>1967.73</v>
          </cell>
        </row>
        <row r="3099">
          <cell r="B3099">
            <v>0</v>
          </cell>
          <cell r="C3099">
            <v>0</v>
          </cell>
          <cell r="D3099">
            <v>0</v>
          </cell>
          <cell r="E3099">
            <v>0</v>
          </cell>
        </row>
        <row r="3100">
          <cell r="B3100" t="str">
            <v>C0664</v>
          </cell>
          <cell r="C3100" t="str">
            <v>CALHA PARSHALL EM FIBRA DE VIDRO PARA ÁGUA W:6"(FORNECIMENTO E INSTALAÇÃO)</v>
          </cell>
          <cell r="D3100" t="str">
            <v>UN</v>
          </cell>
          <cell r="E3100">
            <v>2430.36</v>
          </cell>
        </row>
        <row r="3101">
          <cell r="B3101">
            <v>0</v>
          </cell>
          <cell r="C3101">
            <v>0</v>
          </cell>
          <cell r="D3101">
            <v>0</v>
          </cell>
          <cell r="E3101">
            <v>0</v>
          </cell>
        </row>
        <row r="3102">
          <cell r="B3102" t="str">
            <v>C0665</v>
          </cell>
          <cell r="C3102" t="str">
            <v>CALHA PARSHALL EM FIBRA DE VIDRO PARA ÁGUA W:9"(FORNECIMENTO E INSTALAÇÃO)</v>
          </cell>
          <cell r="D3102" t="str">
            <v>UN</v>
          </cell>
          <cell r="E3102">
            <v>3306.21</v>
          </cell>
        </row>
        <row r="3103">
          <cell r="B3103">
            <v>0</v>
          </cell>
          <cell r="C3103">
            <v>0</v>
          </cell>
          <cell r="D3103">
            <v>0</v>
          </cell>
          <cell r="E3103">
            <v>0</v>
          </cell>
        </row>
        <row r="3104">
          <cell r="B3104" t="str">
            <v>C4742</v>
          </cell>
          <cell r="C3104" t="str">
            <v>CALHA PARSHALL EM FIBRA DE VIDRO PARA ÁGUA W:12" (FORNECIMENTO E INSTALAÇÃO)</v>
          </cell>
          <cell r="D3104" t="str">
            <v>UN</v>
          </cell>
          <cell r="E3104">
            <v>7280.39</v>
          </cell>
        </row>
        <row r="3105">
          <cell r="B3105">
            <v>0</v>
          </cell>
          <cell r="C3105">
            <v>0</v>
          </cell>
          <cell r="D3105">
            <v>0</v>
          </cell>
          <cell r="E3105">
            <v>0</v>
          </cell>
        </row>
        <row r="3106">
          <cell r="B3106" t="str">
            <v>C4743</v>
          </cell>
          <cell r="C3106" t="str">
            <v>CALHA PARSHALL EM FIBRA DE VIDRO PARA ESGOTO W:3" (FORNECIMENTO E INSTALAÇÃO)</v>
          </cell>
          <cell r="D3106" t="str">
            <v>UN</v>
          </cell>
          <cell r="E3106">
            <v>1967.73</v>
          </cell>
        </row>
        <row r="3107">
          <cell r="B3107">
            <v>0</v>
          </cell>
          <cell r="C3107">
            <v>0</v>
          </cell>
          <cell r="D3107">
            <v>0</v>
          </cell>
          <cell r="E3107">
            <v>0</v>
          </cell>
        </row>
        <row r="3108">
          <cell r="B3108" t="str">
            <v>C4744</v>
          </cell>
          <cell r="C3108" t="str">
            <v>CALHA PARSHALL EM FIBRA DE VIDRO PARA ESGOTO W:6" (FORNECIMENTO E INSTALAÇÃO)</v>
          </cell>
          <cell r="D3108" t="str">
            <v>UN</v>
          </cell>
          <cell r="E3108">
            <v>2430.36</v>
          </cell>
        </row>
        <row r="3109">
          <cell r="B3109">
            <v>0</v>
          </cell>
          <cell r="C3109">
            <v>0</v>
          </cell>
          <cell r="D3109">
            <v>0</v>
          </cell>
          <cell r="E3109">
            <v>0</v>
          </cell>
        </row>
        <row r="3110">
          <cell r="B3110" t="str">
            <v>C4745</v>
          </cell>
          <cell r="C3110" t="str">
            <v>CALHA PARSHALL EM FIBRA DE VIDRO PARA ESGOTO W:9" (FORNECIMENTO E INSTALAÇÃO)</v>
          </cell>
          <cell r="D3110" t="str">
            <v>UN</v>
          </cell>
          <cell r="E3110">
            <v>3306.21</v>
          </cell>
        </row>
        <row r="3111">
          <cell r="B3111">
            <v>0</v>
          </cell>
          <cell r="C3111">
            <v>0</v>
          </cell>
          <cell r="D3111">
            <v>0</v>
          </cell>
          <cell r="E3111">
            <v>0</v>
          </cell>
        </row>
        <row r="3112">
          <cell r="B3112" t="str">
            <v>C4746</v>
          </cell>
          <cell r="C3112" t="str">
            <v>CALHA PARSHALL EM FIBRA DE VIDRO PARA ESGOTO W:12" (FORNECIMENTO E INSTALAÇÃO)</v>
          </cell>
          <cell r="D3112" t="str">
            <v>UN</v>
          </cell>
          <cell r="E3112">
            <v>7280.39</v>
          </cell>
        </row>
        <row r="3113">
          <cell r="B3113">
            <v>0</v>
          </cell>
          <cell r="C3113">
            <v>0</v>
          </cell>
          <cell r="D3113">
            <v>0</v>
          </cell>
          <cell r="E3113">
            <v>0</v>
          </cell>
        </row>
        <row r="3114">
          <cell r="B3114" t="str">
            <v>C0823</v>
          </cell>
          <cell r="C3114" t="str">
            <v>COMPORTA EM FIBRA, CALHA EM ALUMÍNIO</v>
          </cell>
          <cell r="D3114" t="str">
            <v>M2</v>
          </cell>
          <cell r="E3114">
            <v>409.66</v>
          </cell>
        </row>
        <row r="3115">
          <cell r="B3115" t="str">
            <v>C0824</v>
          </cell>
          <cell r="C3115" t="str">
            <v>COMPORTA EM MADEIRA TRATADA C/ÓLEO DE LINHAÇA, CALHA ALUMÍNIO</v>
          </cell>
          <cell r="D3115" t="str">
            <v>M2</v>
          </cell>
          <cell r="E3115">
            <v>141.4</v>
          </cell>
        </row>
        <row r="3116">
          <cell r="B3116" t="str">
            <v>C2734</v>
          </cell>
          <cell r="C3116" t="str">
            <v>DRENO DE FUNDO EM PVC DO FILTRO D=1.50m, PADRÃO CAGECE</v>
          </cell>
          <cell r="D3116" t="str">
            <v>UN</v>
          </cell>
          <cell r="E3116">
            <v>294.17</v>
          </cell>
        </row>
        <row r="3117">
          <cell r="B3117" t="str">
            <v>C2735</v>
          </cell>
          <cell r="C3117" t="str">
            <v>DRENO DE FUNDO EM PVC DO FILTRO D=2.20m, PADRÃO CAGECE</v>
          </cell>
          <cell r="D3117" t="str">
            <v>UN</v>
          </cell>
          <cell r="E3117">
            <v>447.88</v>
          </cell>
        </row>
        <row r="3118">
          <cell r="B3118" t="str">
            <v>C2736</v>
          </cell>
          <cell r="C3118" t="str">
            <v>DRENO DE FUNDO EM PVC DO FILTRO D=2.80m, PADRÃO CAGECE</v>
          </cell>
          <cell r="D3118" t="str">
            <v>UN</v>
          </cell>
          <cell r="E3118">
            <v>932.46</v>
          </cell>
        </row>
        <row r="3119">
          <cell r="B3119" t="str">
            <v>C2737</v>
          </cell>
          <cell r="C3119" t="str">
            <v>DRENO DE FUNDO EM PVC DO FILTRO D=3.20m, PADRÃO CAGECE</v>
          </cell>
          <cell r="D3119" t="str">
            <v>UN</v>
          </cell>
          <cell r="E3119">
            <v>1084.6199999999999</v>
          </cell>
        </row>
        <row r="3120">
          <cell r="B3120" t="str">
            <v>C2815</v>
          </cell>
          <cell r="C3120" t="str">
            <v>GRADE DE PVC DE 25 mm P/ CAIXA DE NÍVEL</v>
          </cell>
          <cell r="D3120" t="str">
            <v>UN</v>
          </cell>
          <cell r="E3120">
            <v>206.05</v>
          </cell>
        </row>
        <row r="3121">
          <cell r="B3121" t="str">
            <v>C2839</v>
          </cell>
          <cell r="C3121" t="str">
            <v xml:space="preserve">GRADE EM FERRO CHATO 1 1/4" X 1/2" </v>
          </cell>
          <cell r="D3121" t="str">
            <v>M2</v>
          </cell>
          <cell r="E3121">
            <v>935.72</v>
          </cell>
        </row>
        <row r="3122">
          <cell r="B3122" t="str">
            <v>C2981</v>
          </cell>
          <cell r="C3122" t="str">
            <v>VERTEDOURO EM MADEIRA DE LEI TRATADA C/ÓLEO DE LINHAÇA</v>
          </cell>
          <cell r="D3122" t="str">
            <v>M2</v>
          </cell>
          <cell r="E3122">
            <v>79.010000000000005</v>
          </cell>
        </row>
        <row r="3123">
          <cell r="B3123" t="str">
            <v>C2982</v>
          </cell>
          <cell r="C3123" t="str">
            <v>VERTEDOURO TRIANGULAR EM CHAPA DE ALUMÍNIO ESP. 3/16" (50x40)cm</v>
          </cell>
          <cell r="D3123" t="str">
            <v>UN</v>
          </cell>
          <cell r="E3123">
            <v>89.43</v>
          </cell>
        </row>
        <row r="3124">
          <cell r="B3124" t="str">
            <v>C2983</v>
          </cell>
          <cell r="C3124" t="str">
            <v>VERTEDOURO TRIANGULAR EM FIBRA E CANTONEIRA DE ALUMÍNIO</v>
          </cell>
          <cell r="D3124" t="str">
            <v>M2</v>
          </cell>
          <cell r="E3124">
            <v>227.82</v>
          </cell>
        </row>
        <row r="3125">
          <cell r="B3125" t="str">
            <v>LIGAÇÕES PREDIAIS</v>
          </cell>
          <cell r="C3125">
            <v>0</v>
          </cell>
          <cell r="D3125">
            <v>0</v>
          </cell>
          <cell r="E3125">
            <v>837.32</v>
          </cell>
        </row>
        <row r="3126">
          <cell r="B3126" t="str">
            <v>C3489</v>
          </cell>
          <cell r="C3126" t="str">
            <v>CAIXA DE INSPEÇÃO EM ALVENARIA P/ LIGAÇÃO CONDOMINIAL DI=30x30cm</v>
          </cell>
          <cell r="D3126" t="str">
            <v>UN</v>
          </cell>
          <cell r="E3126">
            <v>99.42</v>
          </cell>
        </row>
        <row r="3127">
          <cell r="B3127" t="str">
            <v>C3415</v>
          </cell>
          <cell r="C3127" t="str">
            <v>CAIXA EM ALVENARIA PARA LIGAÇÃO D´ÁGUA 1 1/2" E 2"</v>
          </cell>
          <cell r="D3127" t="str">
            <v>UN</v>
          </cell>
          <cell r="E3127">
            <v>313.36</v>
          </cell>
        </row>
        <row r="3128">
          <cell r="B3128" t="str">
            <v>C3738</v>
          </cell>
          <cell r="C3128" t="str">
            <v>INSTALAÇÃO DE TUBO DE VENTILAÇÃO 50mm C/ L=4m, C/ REBOCO E PINTURA A CAL (C/ MATERIAL)</v>
          </cell>
          <cell r="D3128" t="str">
            <v>UN</v>
          </cell>
          <cell r="E3128">
            <v>47.62</v>
          </cell>
        </row>
        <row r="3129">
          <cell r="B3129">
            <v>0</v>
          </cell>
          <cell r="C3129">
            <v>0</v>
          </cell>
          <cell r="D3129">
            <v>0</v>
          </cell>
          <cell r="E3129">
            <v>0</v>
          </cell>
        </row>
        <row r="3130">
          <cell r="B3130" t="str">
            <v>C3739</v>
          </cell>
          <cell r="C3130" t="str">
            <v>INSTALAÇÃO DE TUBO DE VENTILAÇÃO 50mm C/ L=4m, COM REBOCO E PINTURA A CAL (SEM MATERIAL)</v>
          </cell>
          <cell r="D3130" t="str">
            <v>UN</v>
          </cell>
          <cell r="E3130">
            <v>11.02</v>
          </cell>
        </row>
        <row r="3131">
          <cell r="B3131">
            <v>0</v>
          </cell>
          <cell r="C3131">
            <v>0</v>
          </cell>
          <cell r="D3131">
            <v>0</v>
          </cell>
          <cell r="E3131">
            <v>0</v>
          </cell>
        </row>
        <row r="3132">
          <cell r="B3132" t="str">
            <v>C2865</v>
          </cell>
          <cell r="C3132" t="str">
            <v>LIGAÇÃO PREDIAL D'ÁGUA PADRÃO CAGECE</v>
          </cell>
          <cell r="D3132" t="str">
            <v>UN</v>
          </cell>
          <cell r="E3132">
            <v>32.380000000000003</v>
          </cell>
        </row>
        <row r="3133">
          <cell r="B3133" t="str">
            <v>C3740</v>
          </cell>
          <cell r="C3133" t="str">
            <v>RAMAL INTRADOMICILIAR DE ESGOTO C/ TUBO 40mm</v>
          </cell>
          <cell r="D3133" t="str">
            <v>M</v>
          </cell>
          <cell r="E3133">
            <v>6.77</v>
          </cell>
        </row>
        <row r="3134">
          <cell r="B3134" t="str">
            <v>C3741</v>
          </cell>
          <cell r="C3134" t="str">
            <v>RAMAL INTRADOMICILIAR DE ESGOTO C/ TUBO 100mm</v>
          </cell>
          <cell r="D3134" t="str">
            <v>M</v>
          </cell>
          <cell r="E3134">
            <v>13.96</v>
          </cell>
        </row>
        <row r="3135">
          <cell r="B3135" t="str">
            <v>C2911</v>
          </cell>
          <cell r="C3135" t="str">
            <v>RAMAL PREDIAL COM PAVIMENTAÇÃO EM ASFALTO</v>
          </cell>
          <cell r="D3135" t="str">
            <v>M</v>
          </cell>
          <cell r="E3135">
            <v>13.4</v>
          </cell>
        </row>
        <row r="3136">
          <cell r="B3136" t="str">
            <v>C2912</v>
          </cell>
          <cell r="C3136" t="str">
            <v>RAMAL PREDIAL COM PAVIMENTAÇÃO EM PEDRA TOSCA OU PARALELO</v>
          </cell>
          <cell r="D3136" t="str">
            <v>M</v>
          </cell>
          <cell r="E3136">
            <v>13.23</v>
          </cell>
        </row>
        <row r="3137">
          <cell r="B3137" t="str">
            <v>C2919</v>
          </cell>
          <cell r="C3137" t="str">
            <v>RAMAL PREDIAL S/ PAVIMENTAÇÃO</v>
          </cell>
          <cell r="D3137" t="str">
            <v>M</v>
          </cell>
          <cell r="E3137">
            <v>7.82</v>
          </cell>
        </row>
        <row r="3138">
          <cell r="B3138" t="str">
            <v>C2913</v>
          </cell>
          <cell r="C3138" t="str">
            <v>RAMAL PREDIAL DE ESGOTO EM MBV 100mm, C/PAVIMENTO EM ASFALTO</v>
          </cell>
          <cell r="D3138" t="str">
            <v>M</v>
          </cell>
          <cell r="E3138">
            <v>52.28</v>
          </cell>
        </row>
        <row r="3139">
          <cell r="B3139" t="str">
            <v>C2914</v>
          </cell>
          <cell r="C3139" t="str">
            <v>RAMAL PREDIAL DE ESGOTO EM MBV 100mm, C/PAVIMENTO EM PEDRA TOSCA</v>
          </cell>
          <cell r="D3139" t="str">
            <v>M</v>
          </cell>
          <cell r="E3139">
            <v>51.48</v>
          </cell>
        </row>
        <row r="3140">
          <cell r="B3140" t="str">
            <v>C2915</v>
          </cell>
          <cell r="C3140" t="str">
            <v>RAMAL PREDIAL DE ESGOTO EM MBV 100mm, S/PAVIMENTO</v>
          </cell>
          <cell r="D3140" t="str">
            <v>M</v>
          </cell>
          <cell r="E3140">
            <v>41.11</v>
          </cell>
        </row>
        <row r="3141">
          <cell r="B3141" t="str">
            <v>C2916</v>
          </cell>
          <cell r="C3141" t="str">
            <v>RAMAL PREDIAL DE ESGOTO EM PVC 100mm, C/PAVIMENTO EM ASFALTO</v>
          </cell>
          <cell r="D3141" t="str">
            <v>M</v>
          </cell>
          <cell r="E3141">
            <v>55.89</v>
          </cell>
        </row>
        <row r="3142">
          <cell r="B3142" t="str">
            <v>C2917</v>
          </cell>
          <cell r="C3142" t="str">
            <v>RAMAL PREDIAL DE ESGOTO EM PVC 100mm, C/PAVIMENTO EM PEDRA TOSCA</v>
          </cell>
          <cell r="D3142" t="str">
            <v>M</v>
          </cell>
          <cell r="E3142">
            <v>39.94</v>
          </cell>
        </row>
        <row r="3143">
          <cell r="B3143" t="str">
            <v>C2918</v>
          </cell>
          <cell r="C3143" t="str">
            <v>RAMAL PREDIAL DE ESGOTO EM PVC 100mm, S/ PAVIMENTO</v>
          </cell>
          <cell r="D3143" t="str">
            <v>M</v>
          </cell>
          <cell r="E3143">
            <v>37.630000000000003</v>
          </cell>
        </row>
        <row r="3144">
          <cell r="B3144" t="str">
            <v>OUTROS ELEMENTOS</v>
          </cell>
          <cell r="C3144">
            <v>0</v>
          </cell>
          <cell r="D3144">
            <v>0</v>
          </cell>
          <cell r="E3144">
            <v>28491.74</v>
          </cell>
        </row>
        <row r="3145">
          <cell r="B3145" t="str">
            <v>C3435</v>
          </cell>
          <cell r="C3145" t="str">
            <v>ABRIGO P/ QUADRO COMANDO(54x54cm) DE POÇOS, ÁREA NÃO INUNDÁVEL</v>
          </cell>
          <cell r="D3145" t="str">
            <v>UN</v>
          </cell>
          <cell r="E3145">
            <v>438.06</v>
          </cell>
        </row>
        <row r="3146">
          <cell r="B3146" t="str">
            <v>C3433</v>
          </cell>
          <cell r="C3146" t="str">
            <v>ABRIGO P/ QUADRO COMANDO(108x108cm), POÇOS ÁREA NÃO INUNDÁVEL</v>
          </cell>
          <cell r="D3146" t="str">
            <v>UN</v>
          </cell>
          <cell r="E3146">
            <v>708.92</v>
          </cell>
        </row>
        <row r="3147">
          <cell r="B3147" t="str">
            <v>C3434</v>
          </cell>
          <cell r="C3147" t="str">
            <v>ABRIGO P/ QUADRO COMANDO(120x120cm),  COM MURETA DE 2,10m</v>
          </cell>
          <cell r="D3147" t="str">
            <v>UN</v>
          </cell>
          <cell r="E3147">
            <v>1677.28</v>
          </cell>
        </row>
        <row r="3148">
          <cell r="B3148" t="str">
            <v>C1079</v>
          </cell>
          <cell r="C3148" t="str">
            <v>DESOBSTRUÇÃO DE TUBULAÇÕES</v>
          </cell>
          <cell r="D3148" t="str">
            <v>M</v>
          </cell>
          <cell r="E3148">
            <v>16.16</v>
          </cell>
        </row>
        <row r="3149">
          <cell r="B3149" t="str">
            <v>C1250</v>
          </cell>
          <cell r="C3149" t="str">
            <v>ENVELOPE DE CONCRETO P/PROTEÇÃO DE TUBO PVC ENTERRADO</v>
          </cell>
          <cell r="D3149" t="str">
            <v>M</v>
          </cell>
          <cell r="E3149">
            <v>11.19</v>
          </cell>
        </row>
        <row r="3150">
          <cell r="B3150" t="str">
            <v>C1248</v>
          </cell>
          <cell r="C3150" t="str">
            <v>ENVELOPE DE CONCRETO P/TUBOS PVC ENTERRADO, TIPO C, FCK= 13,5MPa</v>
          </cell>
          <cell r="D3150" t="str">
            <v>M3</v>
          </cell>
          <cell r="E3150">
            <v>475.04</v>
          </cell>
        </row>
        <row r="3151">
          <cell r="B3151" t="str">
            <v>C4331</v>
          </cell>
          <cell r="C3151" t="str">
            <v>FORNECIMENTO E INSTALAÇÃO DE ESTAÇÃO DE TRATAMENTO DE ESGOTOS</v>
          </cell>
          <cell r="D3151" t="str">
            <v>UN</v>
          </cell>
          <cell r="E3151">
            <v>16683.509999999998</v>
          </cell>
        </row>
        <row r="3152">
          <cell r="B3152" t="str">
            <v>C2832</v>
          </cell>
          <cell r="C3152" t="str">
            <v>FOSSA SÉPTICA E SUMIDOURO  EM ALVENARIA</v>
          </cell>
          <cell r="D3152" t="str">
            <v>UN</v>
          </cell>
          <cell r="E3152">
            <v>2556.77</v>
          </cell>
        </row>
        <row r="3153">
          <cell r="B3153" t="str">
            <v>C4162</v>
          </cell>
          <cell r="C3153" t="str">
            <v>FOSSA SÉPTICA E SUMIDOURO EM ANÉIS D=1,20M</v>
          </cell>
          <cell r="D3153" t="str">
            <v>UN</v>
          </cell>
          <cell r="E3153">
            <v>1901.59</v>
          </cell>
        </row>
        <row r="3154">
          <cell r="B3154" t="str">
            <v>C1436</v>
          </cell>
          <cell r="C3154" t="str">
            <v>GRELHA DE FERRO P/ CALHAS E CAIXAS</v>
          </cell>
          <cell r="D3154" t="str">
            <v>M2</v>
          </cell>
          <cell r="E3154">
            <v>140.58000000000001</v>
          </cell>
        </row>
        <row r="3155">
          <cell r="B3155" t="str">
            <v>C3995</v>
          </cell>
          <cell r="C3155" t="str">
            <v>GRELHA HEMISFÉRICA DE FERRO FUNDIDO D=150 mm (6")</v>
          </cell>
          <cell r="D3155" t="str">
            <v>UN</v>
          </cell>
          <cell r="E3155">
            <v>111.69</v>
          </cell>
        </row>
        <row r="3156">
          <cell r="B3156" t="str">
            <v>C2852</v>
          </cell>
          <cell r="C3156" t="str">
            <v>LAJE C/FURO EXCÊNTRICO DE 600 MM P/POÇO DE VISITA D= 1000mm</v>
          </cell>
          <cell r="D3156" t="str">
            <v>UN</v>
          </cell>
          <cell r="E3156">
            <v>120.72</v>
          </cell>
        </row>
        <row r="3157">
          <cell r="B3157" t="str">
            <v>C2853</v>
          </cell>
          <cell r="C3157" t="str">
            <v>LAJE C/FURO EXCÊNTRICO DE 600 MM P/POÇO DE VISITA D=1200mm</v>
          </cell>
          <cell r="D3157" t="str">
            <v>UN</v>
          </cell>
          <cell r="E3157">
            <v>148.22999999999999</v>
          </cell>
        </row>
        <row r="3158">
          <cell r="B3158" t="str">
            <v>C2854</v>
          </cell>
          <cell r="C3158" t="str">
            <v>LAJE DE FUNDO P/POÇO DE VISITA C/ANÉIS PRÉ-MOLDADO D= 600mm</v>
          </cell>
          <cell r="D3158" t="str">
            <v>UN</v>
          </cell>
          <cell r="E3158">
            <v>174.71</v>
          </cell>
        </row>
        <row r="3159">
          <cell r="B3159" t="str">
            <v>C2856</v>
          </cell>
          <cell r="C3159" t="str">
            <v>LAJE DE FUNDO P/POÇO DE VISITA C/ANÉIS PRÉ-MOLDADO D=1000mm</v>
          </cell>
          <cell r="D3159" t="str">
            <v>UN</v>
          </cell>
          <cell r="E3159">
            <v>306.41000000000003</v>
          </cell>
        </row>
        <row r="3160">
          <cell r="B3160" t="str">
            <v>C2855</v>
          </cell>
          <cell r="C3160" t="str">
            <v>LAJE DE FUNDO P/POÇO DE VISITA C/ANÉIS PRÉ-MOLDADO D=1200mm</v>
          </cell>
          <cell r="D3160" t="str">
            <v>UN</v>
          </cell>
          <cell r="E3160">
            <v>364.99</v>
          </cell>
        </row>
        <row r="3161">
          <cell r="B3161" t="str">
            <v>C1948</v>
          </cell>
          <cell r="C3161" t="str">
            <v>PONTO HIDRÁULICO, MATERIAL E EXECUÇÃO</v>
          </cell>
          <cell r="D3161" t="str">
            <v>PT</v>
          </cell>
          <cell r="E3161">
            <v>148.84</v>
          </cell>
        </row>
        <row r="3162">
          <cell r="B3162" t="str">
            <v>C1950</v>
          </cell>
          <cell r="C3162" t="str">
            <v>PONTO SANITÁRIO, MATERIAL E EXECUÇÃO</v>
          </cell>
          <cell r="D3162" t="str">
            <v>PT</v>
          </cell>
          <cell r="E3162">
            <v>134.21</v>
          </cell>
        </row>
        <row r="3163">
          <cell r="B3163" t="str">
            <v>C4602</v>
          </cell>
          <cell r="C3163" t="str">
            <v>PONTO DE ESGOTO EM PVC P/ TANQUE E LAVATÓRIO MSD FUNASA TIPO 10 (MATERIAL E EXECUÇÃO)</v>
          </cell>
          <cell r="D3163" t="str">
            <v>PT</v>
          </cell>
          <cell r="E3163">
            <v>139.78</v>
          </cell>
        </row>
        <row r="3164">
          <cell r="B3164">
            <v>0</v>
          </cell>
          <cell r="C3164">
            <v>0</v>
          </cell>
          <cell r="D3164">
            <v>0</v>
          </cell>
          <cell r="E3164">
            <v>0</v>
          </cell>
        </row>
        <row r="3165">
          <cell r="B3165" t="str">
            <v>C4603</v>
          </cell>
          <cell r="C3165" t="str">
            <v>PONTO DE ESGOTO EM PVC P/ SANITÁRIO INCLUSIVE COLUNA VENTILAÇÃO MSD FUNASA TIPO 10 (MATERIAL E EXECUÇÃO)</v>
          </cell>
          <cell r="D3165" t="str">
            <v>PT</v>
          </cell>
          <cell r="E3165">
            <v>146.91</v>
          </cell>
        </row>
        <row r="3166">
          <cell r="B3166">
            <v>0</v>
          </cell>
          <cell r="C3166">
            <v>0</v>
          </cell>
          <cell r="D3166">
            <v>0</v>
          </cell>
          <cell r="E3166">
            <v>0</v>
          </cell>
        </row>
        <row r="3167">
          <cell r="B3167" t="str">
            <v>C4020</v>
          </cell>
          <cell r="C3167" t="str">
            <v>VASO DE EQUALIZAÇÃO DE 400 L</v>
          </cell>
          <cell r="D3167" t="str">
            <v>UN</v>
          </cell>
          <cell r="E3167">
            <v>2086.15</v>
          </cell>
        </row>
        <row r="3168">
          <cell r="B3168" t="str">
            <v>INSTALAÇÕES DE PRODUÇÃO</v>
          </cell>
          <cell r="C3168">
            <v>0</v>
          </cell>
          <cell r="D3168">
            <v>0</v>
          </cell>
          <cell r="E3168">
            <v>35644.949999999997</v>
          </cell>
        </row>
        <row r="3169">
          <cell r="B3169" t="str">
            <v>C3465</v>
          </cell>
          <cell r="C3169" t="str">
            <v>INSTALAÇÃO E FORNECIMENTO DE MONOVIA: TRILHO, TROLLEY / TALHA MANUAL 0,5 T</v>
          </cell>
          <cell r="D3169" t="str">
            <v>UN</v>
          </cell>
          <cell r="E3169">
            <v>4724.6899999999996</v>
          </cell>
        </row>
        <row r="3170">
          <cell r="B3170">
            <v>0</v>
          </cell>
          <cell r="C3170">
            <v>0</v>
          </cell>
          <cell r="D3170">
            <v>0</v>
          </cell>
          <cell r="E3170">
            <v>0</v>
          </cell>
        </row>
        <row r="3171">
          <cell r="B3171" t="str">
            <v>C3463</v>
          </cell>
          <cell r="C3171" t="str">
            <v>INSTALAÇÃO E FORNECIMENTO DE MONOVIA:TRILHO,TROLLEY / TALHA MANUAL 1,0 T</v>
          </cell>
          <cell r="D3171" t="str">
            <v>UN</v>
          </cell>
          <cell r="E3171">
            <v>5090.6899999999996</v>
          </cell>
        </row>
        <row r="3172">
          <cell r="B3172" t="str">
            <v>C3464</v>
          </cell>
          <cell r="C3172" t="str">
            <v>INSTALAÇÃO E FORNECIMENTO DE MONOVIA:TRILHO,TROLLEY / TALHA MANUAL 2,0 T</v>
          </cell>
          <cell r="D3172" t="str">
            <v>UN</v>
          </cell>
          <cell r="E3172">
            <v>5394.69</v>
          </cell>
        </row>
        <row r="3173">
          <cell r="B3173" t="str">
            <v>C3417</v>
          </cell>
          <cell r="C3173" t="str">
            <v>INSTALAÇÃO ELETROMECÂNICA DE CONJUNTO MOTO-BOMBA ATÉ 4 CV</v>
          </cell>
          <cell r="D3173" t="str">
            <v>UN</v>
          </cell>
          <cell r="E3173">
            <v>360.56</v>
          </cell>
        </row>
        <row r="3174">
          <cell r="B3174" t="str">
            <v>C3416</v>
          </cell>
          <cell r="C3174" t="str">
            <v>INSTALAÇÃO ELETROMECÂNICA DE CONJUNTO MOTO-BOMBA DE 4 À 7,5 CV</v>
          </cell>
          <cell r="D3174" t="str">
            <v>UN</v>
          </cell>
          <cell r="E3174">
            <v>1082.52</v>
          </cell>
        </row>
        <row r="3175">
          <cell r="B3175" t="str">
            <v>C3418</v>
          </cell>
          <cell r="C3175" t="str">
            <v>INSTALAÇÃO ELETROMECÂNICA DE CONJUNTO MOTO-BOMBA DE 7,5 À 15 CV</v>
          </cell>
          <cell r="D3175" t="str">
            <v>UN</v>
          </cell>
          <cell r="E3175">
            <v>2172.31</v>
          </cell>
        </row>
        <row r="3176">
          <cell r="B3176" t="str">
            <v>C3419</v>
          </cell>
          <cell r="C3176" t="str">
            <v>INSTALAÇÃO ELETROMECÂNICA DE CONJUNTO MOTO-BOMBA DE 15 À 50 CV</v>
          </cell>
          <cell r="D3176" t="str">
            <v>UN</v>
          </cell>
          <cell r="E3176">
            <v>2442.9699999999998</v>
          </cell>
        </row>
        <row r="3177">
          <cell r="B3177" t="str">
            <v>C3420</v>
          </cell>
          <cell r="C3177" t="str">
            <v>INSTALAÇÃO ELETROMECÂNICA DE CONJUNTO MOTO-BOMBA DE 50 À 100 CV</v>
          </cell>
          <cell r="D3177" t="str">
            <v>UN</v>
          </cell>
          <cell r="E3177">
            <v>3931.35</v>
          </cell>
        </row>
        <row r="3178">
          <cell r="B3178" t="str">
            <v>C3421</v>
          </cell>
          <cell r="C3178" t="str">
            <v>INSTALAÇÃO ELETROMECÂNICA DE CONJUNTO MOTO-BOMBA DE 100 À 200 CV</v>
          </cell>
          <cell r="D3178" t="str">
            <v>UN</v>
          </cell>
          <cell r="E3178">
            <v>4622.03</v>
          </cell>
        </row>
        <row r="3179">
          <cell r="B3179" t="str">
            <v>C3422</v>
          </cell>
          <cell r="C3179" t="str">
            <v>INSTALAÇÃO ELETROMECÂNICA DE CONJUNTO MOTO-BOMBA DE 200 À 500 CV</v>
          </cell>
          <cell r="D3179" t="str">
            <v>UN</v>
          </cell>
          <cell r="E3179">
            <v>5823.16</v>
          </cell>
        </row>
        <row r="3180">
          <cell r="B3180" t="str">
            <v>SERVIÇOS ESPECIAIS</v>
          </cell>
          <cell r="C3180">
            <v>0</v>
          </cell>
          <cell r="D3180">
            <v>0</v>
          </cell>
          <cell r="E3180">
            <v>153132.39000000001</v>
          </cell>
        </row>
        <row r="3181">
          <cell r="B3181" t="str">
            <v>C3462</v>
          </cell>
          <cell r="C3181" t="str">
            <v>DESMONTAGEM DE TUBOS, CONEXÕES E PÇS ESPECIAIS, RESERVATÓRIO ELEVADO</v>
          </cell>
          <cell r="D3181" t="str">
            <v>UN</v>
          </cell>
          <cell r="E3181">
            <v>1531.99</v>
          </cell>
        </row>
        <row r="3182">
          <cell r="B3182" t="str">
            <v>C3523</v>
          </cell>
          <cell r="C3182" t="str">
            <v>FORNECIMENTO E MONTAGEM DE PLACA DE FIBRA DE 2,50mX1,20m, ESP. 3mm P/ FLOCULADOR</v>
          </cell>
          <cell r="D3182" t="str">
            <v>M2</v>
          </cell>
          <cell r="E3182">
            <v>118.9</v>
          </cell>
        </row>
        <row r="3183">
          <cell r="B3183">
            <v>0</v>
          </cell>
          <cell r="C3183">
            <v>0</v>
          </cell>
          <cell r="D3183">
            <v>0</v>
          </cell>
          <cell r="E3183">
            <v>0</v>
          </cell>
        </row>
        <row r="3184">
          <cell r="B3184" t="str">
            <v>C4577</v>
          </cell>
          <cell r="C3184" t="str">
            <v>FORNECIMENTO E MONTAGEM DE PLACA EM FIBRA DE VIDRO e = 3,00mm</v>
          </cell>
          <cell r="D3184" t="str">
            <v>M2</v>
          </cell>
          <cell r="E3184">
            <v>141.38</v>
          </cell>
        </row>
        <row r="3185">
          <cell r="B3185" t="str">
            <v>C4578</v>
          </cell>
          <cell r="C3185" t="str">
            <v>FORNECIMENTO E MONTAGEM DE PLACA EM FIBRA DE VIDRO COM RESINA ISOFTÁLICA e = 3,00mm</v>
          </cell>
          <cell r="D3185" t="str">
            <v>M2</v>
          </cell>
          <cell r="E3185">
            <v>187.19</v>
          </cell>
        </row>
        <row r="3186">
          <cell r="B3186">
            <v>0</v>
          </cell>
          <cell r="C3186">
            <v>0</v>
          </cell>
          <cell r="D3186">
            <v>0</v>
          </cell>
          <cell r="E3186">
            <v>0</v>
          </cell>
        </row>
        <row r="3187">
          <cell r="B3187" t="str">
            <v>C3471</v>
          </cell>
          <cell r="C3187" t="str">
            <v>MONTAGEM BARRILETE FILTRO FIBRA, KIT'S, PÇS VAZÃO ATÉ 50 m3/h</v>
          </cell>
          <cell r="D3187" t="str">
            <v>UN</v>
          </cell>
          <cell r="E3187">
            <v>4488.24</v>
          </cell>
        </row>
        <row r="3188">
          <cell r="B3188" t="str">
            <v>C3473</v>
          </cell>
          <cell r="C3188" t="str">
            <v>MONTAGEM BARRILETE FILTRO FIBRA, KIT'S, PÇS VAZÃO 95,01 À 230 m3/h</v>
          </cell>
          <cell r="D3188" t="str">
            <v>UN</v>
          </cell>
          <cell r="E3188">
            <v>11274.46</v>
          </cell>
        </row>
        <row r="3189">
          <cell r="B3189" t="str">
            <v>C3502</v>
          </cell>
          <cell r="C3189" t="str">
            <v>MONTAGEM DE TUBOS, CONEXÕES E EQUIPAMENTOS DE TRATAMENTO, CASA DE OPERAÇÃO</v>
          </cell>
          <cell r="D3189" t="str">
            <v>UN</v>
          </cell>
          <cell r="E3189">
            <v>1587.04</v>
          </cell>
        </row>
        <row r="3190">
          <cell r="B3190">
            <v>0</v>
          </cell>
          <cell r="C3190">
            <v>0</v>
          </cell>
          <cell r="D3190">
            <v>0</v>
          </cell>
          <cell r="E3190">
            <v>0</v>
          </cell>
        </row>
        <row r="3191">
          <cell r="B3191" t="str">
            <v>C3496</v>
          </cell>
          <cell r="C3191" t="str">
            <v>MONTAGEM DE TUBOS, CONEXÕES E PÇS, ELEVATÓRIA CAP ATÉ 5 l/s</v>
          </cell>
          <cell r="D3191" t="str">
            <v>UN</v>
          </cell>
          <cell r="E3191">
            <v>1183.29</v>
          </cell>
        </row>
        <row r="3192">
          <cell r="B3192" t="str">
            <v>C3497</v>
          </cell>
          <cell r="C3192" t="str">
            <v>MONTAGEM DE TUBOS, CONEXÕES E PÇS, ELEVATÓRIA C/ VAZÃO DE 5,01 À 10 l/s</v>
          </cell>
          <cell r="D3192" t="str">
            <v>UN</v>
          </cell>
          <cell r="E3192">
            <v>1868.44</v>
          </cell>
        </row>
        <row r="3193">
          <cell r="B3193" t="str">
            <v>C3498</v>
          </cell>
          <cell r="C3193" t="str">
            <v>MONTAGEM DE TUBOS, CONEXÕES E PÇS, ELEVATÓRIA C/ VAZÃO DE 10,01 À 20 l/s</v>
          </cell>
          <cell r="D3193" t="str">
            <v>UN</v>
          </cell>
          <cell r="E3193">
            <v>4844.57</v>
          </cell>
        </row>
        <row r="3194">
          <cell r="B3194" t="str">
            <v>C3499</v>
          </cell>
          <cell r="C3194" t="str">
            <v>MONTAGEM DE TUBOS, CONEXÕES E PÇS, ELEVATÓRIA C/ VAZÃO DE 20,01 À 40 l/s</v>
          </cell>
          <cell r="D3194" t="str">
            <v>UN</v>
          </cell>
          <cell r="E3194">
            <v>9520.64</v>
          </cell>
        </row>
        <row r="3195">
          <cell r="B3195" t="str">
            <v>C3500</v>
          </cell>
          <cell r="C3195" t="str">
            <v>MONTAGEM DE TUBOS, CONEXÕES E PÇS, ELEVATÓRIA C/ VAZÃO DE 40,01 À 60 l/s</v>
          </cell>
          <cell r="D3195" t="str">
            <v>UN</v>
          </cell>
          <cell r="E3195">
            <v>16912.810000000001</v>
          </cell>
        </row>
        <row r="3196">
          <cell r="B3196" t="str">
            <v>C3501</v>
          </cell>
          <cell r="C3196" t="str">
            <v>MONTAGEM DE TUBOS, CONEXÕES E PÇS, ELEVATÓRIA C/ VAZÃO DE 60,01 À 90 l/s</v>
          </cell>
          <cell r="D3196" t="str">
            <v>UN</v>
          </cell>
          <cell r="E3196">
            <v>21527.919999999998</v>
          </cell>
        </row>
        <row r="3197">
          <cell r="B3197" t="str">
            <v>C3490</v>
          </cell>
          <cell r="C3197" t="str">
            <v>MONTAGEM DE TUBOS, CONEXÕES E PÇS, RESERVATÓRIO APOIADO CAP ATÉ 100 M3</v>
          </cell>
          <cell r="D3197" t="str">
            <v>UN</v>
          </cell>
          <cell r="E3197">
            <v>769.01</v>
          </cell>
        </row>
        <row r="3198">
          <cell r="B3198" t="str">
            <v>C3491</v>
          </cell>
          <cell r="C3198" t="str">
            <v>MONTAGEM DE TUBOS, CONEXÕES E PÇS, RESERVATÓRIO APOIADO CAP DE 100,01 À 300 M3</v>
          </cell>
          <cell r="D3198" t="str">
            <v>UN</v>
          </cell>
          <cell r="E3198">
            <v>1156.04</v>
          </cell>
        </row>
        <row r="3199">
          <cell r="B3199">
            <v>0</v>
          </cell>
          <cell r="C3199">
            <v>0</v>
          </cell>
          <cell r="D3199">
            <v>0</v>
          </cell>
          <cell r="E3199">
            <v>0</v>
          </cell>
        </row>
        <row r="3200">
          <cell r="B3200" t="str">
            <v>C3492</v>
          </cell>
          <cell r="C3200" t="str">
            <v>MONTAGEM DE TUBOS, CONEXÕES E PÇS, RESERVATÓRIO APOIADO CAP DE 300,01 À 600 M3</v>
          </cell>
          <cell r="D3200" t="str">
            <v>UN</v>
          </cell>
          <cell r="E3200">
            <v>1548.13</v>
          </cell>
        </row>
        <row r="3201">
          <cell r="B3201">
            <v>0</v>
          </cell>
          <cell r="C3201">
            <v>0</v>
          </cell>
          <cell r="D3201">
            <v>0</v>
          </cell>
          <cell r="E3201">
            <v>0</v>
          </cell>
        </row>
        <row r="3202">
          <cell r="B3202" t="str">
            <v>C3512</v>
          </cell>
          <cell r="C3202" t="str">
            <v>MONTAGEM DE TUBOS, CONEXÕES E PÇS, RESERVATÓRIO ELEVADO CAP. ATÉ 50 M3</v>
          </cell>
          <cell r="D3202" t="str">
            <v>UN</v>
          </cell>
          <cell r="E3202">
            <v>1330.61</v>
          </cell>
        </row>
        <row r="3203">
          <cell r="B3203" t="str">
            <v>C3493</v>
          </cell>
          <cell r="C3203" t="str">
            <v>MONTAGEM DE TUBOS, CONEXÕES E PÇS, RESERVATÓRIO ELEVADO CAP DE 50,01 À 100 M3</v>
          </cell>
          <cell r="D3203" t="str">
            <v>UN</v>
          </cell>
          <cell r="E3203">
            <v>2250.69</v>
          </cell>
        </row>
        <row r="3204">
          <cell r="B3204">
            <v>0</v>
          </cell>
          <cell r="C3204">
            <v>0</v>
          </cell>
          <cell r="D3204">
            <v>0</v>
          </cell>
          <cell r="E3204">
            <v>0</v>
          </cell>
        </row>
        <row r="3205">
          <cell r="B3205" t="str">
            <v>C3494</v>
          </cell>
          <cell r="C3205" t="str">
            <v>MONTAGEM DE TUBOS, CONEXÕES E PÇS, RESERVATÓRIO ELEVADO CAP  DE 100,01 À 300 M3</v>
          </cell>
          <cell r="D3205" t="str">
            <v>UN</v>
          </cell>
          <cell r="E3205">
            <v>3136.43</v>
          </cell>
        </row>
        <row r="3206">
          <cell r="B3206">
            <v>0</v>
          </cell>
          <cell r="C3206">
            <v>0</v>
          </cell>
          <cell r="D3206">
            <v>0</v>
          </cell>
          <cell r="E3206">
            <v>0</v>
          </cell>
        </row>
        <row r="3207">
          <cell r="B3207" t="str">
            <v>C3525</v>
          </cell>
          <cell r="C3207" t="str">
            <v>MONTAGEM DE TUBOS, CONEXÕES E PÇS ESPECIAIS EM FLOCULADOR/DECANTADOR</v>
          </cell>
          <cell r="D3207" t="str">
            <v>UN</v>
          </cell>
          <cell r="E3207">
            <v>2202.23</v>
          </cell>
        </row>
        <row r="3208">
          <cell r="B3208" t="str">
            <v>C3495</v>
          </cell>
          <cell r="C3208" t="str">
            <v>MONTAGEM DE TUBOS, CONEXÕES E PÇS, RESERVATÓRIO ELEVADO CAP  DE 300,01 À 600 M3</v>
          </cell>
          <cell r="D3208" t="str">
            <v>UN</v>
          </cell>
          <cell r="E3208">
            <v>4398.3599999999997</v>
          </cell>
        </row>
        <row r="3209">
          <cell r="B3209">
            <v>0</v>
          </cell>
          <cell r="C3209">
            <v>0</v>
          </cell>
          <cell r="D3209">
            <v>0</v>
          </cell>
          <cell r="E3209">
            <v>0</v>
          </cell>
        </row>
        <row r="3210">
          <cell r="B3210" t="str">
            <v>C3461</v>
          </cell>
          <cell r="C3210" t="str">
            <v>MONTAGEM  DE TUBOS, CONEXÕES E PÇS ESPECIAIS, AERADOR BANDEJA</v>
          </cell>
          <cell r="D3210" t="str">
            <v>UN</v>
          </cell>
          <cell r="E3210">
            <v>2202.23</v>
          </cell>
        </row>
        <row r="3211">
          <cell r="B3211" t="str">
            <v>C3472</v>
          </cell>
          <cell r="C3211" t="str">
            <v>MONTAGEM BARRILETE FILTRO FIBRA, KIT'S, PÇS VAZÃO 50,01 À 95 m3/h</v>
          </cell>
          <cell r="D3211" t="str">
            <v>UN</v>
          </cell>
          <cell r="E3211">
            <v>8976.48</v>
          </cell>
        </row>
        <row r="3212">
          <cell r="B3212" t="str">
            <v>C3503</v>
          </cell>
          <cell r="C3212" t="str">
            <v>MONTAGEM DOS EQUIPAMENTOS DA ETE - REATOR E INSTALAÇÕES HIDRÁULICAS</v>
          </cell>
          <cell r="D3212" t="str">
            <v>CJ</v>
          </cell>
          <cell r="E3212">
            <v>28687.21</v>
          </cell>
        </row>
        <row r="3213">
          <cell r="B3213" t="str">
            <v>C3524</v>
          </cell>
          <cell r="C3213" t="str">
            <v>RECUPERAÇÃO DE PLACAS DE CONCRETO DOS FLOCULADORES</v>
          </cell>
          <cell r="D3213" t="str">
            <v>M2</v>
          </cell>
          <cell r="E3213">
            <v>133.22</v>
          </cell>
        </row>
        <row r="3214">
          <cell r="B3214" t="str">
            <v>C4613</v>
          </cell>
          <cell r="C3214" t="str">
            <v>TMND PARA TUBO 500&lt;DN&lt;=800mm</v>
          </cell>
          <cell r="D3214" t="str">
            <v>M</v>
          </cell>
          <cell r="E3214">
            <v>4471.37</v>
          </cell>
        </row>
        <row r="3215">
          <cell r="B3215" t="str">
            <v>C4614</v>
          </cell>
          <cell r="C3215" t="str">
            <v>TMND PARA TUBO 800&lt;DN&lt;=1200mm</v>
          </cell>
          <cell r="D3215" t="str">
            <v>M</v>
          </cell>
          <cell r="E3215">
            <v>6988.68</v>
          </cell>
        </row>
        <row r="3216">
          <cell r="B3216" t="str">
            <v>C4615</v>
          </cell>
          <cell r="C3216" t="str">
            <v>TMND PARA TUBO 1200&lt;DN&lt;=1500mm</v>
          </cell>
          <cell r="D3216" t="str">
            <v>M</v>
          </cell>
          <cell r="E3216">
            <v>9694.86</v>
          </cell>
        </row>
        <row r="3217">
          <cell r="B3217" t="str">
            <v>INSTALAÇÕES DIVERSAS</v>
          </cell>
          <cell r="C3217">
            <v>0</v>
          </cell>
          <cell r="D3217">
            <v>0</v>
          </cell>
          <cell r="E3217">
            <v>4028.44</v>
          </cell>
        </row>
        <row r="3218">
          <cell r="B3218" t="str">
            <v>C3509</v>
          </cell>
          <cell r="C3218" t="str">
            <v>INSTALAÇÕES HIDRO-SANITÁRIAS KIT-01 C/ FORN. DE MATERIAL</v>
          </cell>
          <cell r="D3218" t="str">
            <v>UN</v>
          </cell>
          <cell r="E3218">
            <v>553.16</v>
          </cell>
        </row>
        <row r="3219">
          <cell r="B3219" t="str">
            <v>C3510</v>
          </cell>
          <cell r="C3219" t="str">
            <v>INSTALAÇÕES HIDRO-SANITÁRIAS KIT-02 C/ FORN. DE MATERIAL</v>
          </cell>
          <cell r="D3219" t="str">
            <v>UN</v>
          </cell>
          <cell r="E3219">
            <v>852.81</v>
          </cell>
        </row>
        <row r="3220">
          <cell r="B3220" t="str">
            <v>C3511</v>
          </cell>
          <cell r="C3220" t="str">
            <v>INSTALAÇÕES HIDRO-SANITÁRIAS KIT-03 C/ FORN. DE MATERIAL</v>
          </cell>
          <cell r="D3220" t="str">
            <v>UN</v>
          </cell>
          <cell r="E3220">
            <v>807.41</v>
          </cell>
        </row>
        <row r="3221">
          <cell r="B3221" t="str">
            <v>C3457</v>
          </cell>
          <cell r="C3221" t="str">
            <v>MONTAGEM DAS INSTALAÇÕES HIDRO-SANITÁRIAS DAS ELEVATÓRIAS</v>
          </cell>
          <cell r="D3221" t="str">
            <v>UN</v>
          </cell>
          <cell r="E3221">
            <v>1795.3</v>
          </cell>
        </row>
        <row r="3222">
          <cell r="B3222" t="str">
            <v>C4006</v>
          </cell>
          <cell r="C3222" t="str">
            <v>REDE DE GÁS P/ COZINHA (FORN./MONTAGEM)</v>
          </cell>
          <cell r="D3222" t="str">
            <v>M</v>
          </cell>
          <cell r="E3222">
            <v>19.75</v>
          </cell>
        </row>
        <row r="3223">
          <cell r="B3223" t="str">
            <v>SERVIÇOS OPERACIONAIS</v>
          </cell>
          <cell r="C3223">
            <v>0</v>
          </cell>
          <cell r="D3223">
            <v>0</v>
          </cell>
          <cell r="E3223">
            <v>16490.580000000002</v>
          </cell>
        </row>
        <row r="3224">
          <cell r="B3224" t="str">
            <v>INSTALAÇÃO E SUBSTITUIÇÃO DE HIDRÔMETRO</v>
          </cell>
          <cell r="C3224">
            <v>0</v>
          </cell>
          <cell r="D3224">
            <v>0</v>
          </cell>
          <cell r="E3224">
            <v>453.15</v>
          </cell>
        </row>
        <row r="3225">
          <cell r="B3225" t="str">
            <v>C2718</v>
          </cell>
          <cell r="C3225" t="str">
            <v>DESLOCAMENTO DE HIDRÔMETRO C/ CAIXA OU CAVALETE</v>
          </cell>
          <cell r="D3225" t="str">
            <v>UN</v>
          </cell>
          <cell r="E3225">
            <v>41.84</v>
          </cell>
        </row>
        <row r="3226">
          <cell r="B3226" t="str">
            <v>C2844</v>
          </cell>
          <cell r="C3226" t="str">
            <v>INST. DE HIDRÔMETRO E CAVALETE 1§ COMPART. (CASO H), RECUO (CASO G)</v>
          </cell>
          <cell r="D3226" t="str">
            <v>UN</v>
          </cell>
          <cell r="E3226">
            <v>33.229999999999997</v>
          </cell>
        </row>
        <row r="3227">
          <cell r="B3227" t="str">
            <v>C2845</v>
          </cell>
          <cell r="C3227" t="str">
            <v>INST. DE HIDRÔMETRO E CAVALETE C/ CAIXA NO MURO P002 (CASO I)</v>
          </cell>
          <cell r="D3227" t="str">
            <v>UN</v>
          </cell>
          <cell r="E3227">
            <v>43</v>
          </cell>
        </row>
        <row r="3228">
          <cell r="B3228" t="str">
            <v>C2846</v>
          </cell>
          <cell r="C3228" t="str">
            <v>INSTALAÇÃO DE HIDRANTE DE COLUNA</v>
          </cell>
          <cell r="D3228" t="str">
            <v>UN</v>
          </cell>
          <cell r="E3228">
            <v>83.03</v>
          </cell>
        </row>
        <row r="3229">
          <cell r="B3229" t="str">
            <v>C2847</v>
          </cell>
          <cell r="C3229" t="str">
            <v>INSTALAÇÃO DE HIDRANTE SUBTERRÂNEO</v>
          </cell>
          <cell r="D3229" t="str">
            <v>UN</v>
          </cell>
          <cell r="E3229">
            <v>116.69</v>
          </cell>
        </row>
        <row r="3230">
          <cell r="B3230" t="str">
            <v>C2848</v>
          </cell>
          <cell r="C3230" t="str">
            <v>INSTALAÇÃO OU SUBSTITUIÇÃO DE CAIXA DO HIDRÔMETRO</v>
          </cell>
          <cell r="D3230" t="str">
            <v>UN</v>
          </cell>
          <cell r="E3230">
            <v>20.79</v>
          </cell>
        </row>
        <row r="3231">
          <cell r="B3231" t="str">
            <v>C2956</v>
          </cell>
          <cell r="C3231" t="str">
            <v>SUBST. DE HIDRÔMETRO DA CALÇADA P/ PADRÃO CASO: A, B, C OU D C/ CAIXA</v>
          </cell>
          <cell r="D3231" t="str">
            <v>UN</v>
          </cell>
          <cell r="E3231">
            <v>44.21</v>
          </cell>
        </row>
        <row r="3232">
          <cell r="B3232" t="str">
            <v>C2957</v>
          </cell>
          <cell r="C3232" t="str">
            <v>SUBST. DE HIDRÔMETRO CAVALETE MONTADO C/RECUP. CALÇADA/MURO (CASO F)</v>
          </cell>
          <cell r="D3232" t="str">
            <v>UN</v>
          </cell>
          <cell r="E3232">
            <v>20.57</v>
          </cell>
        </row>
        <row r="3233">
          <cell r="B3233" t="str">
            <v>C2958</v>
          </cell>
          <cell r="C3233" t="str">
            <v>SUBSTITUIÇÃO OU INSTALAÇÃO DE HIDRÔMETRO EM CAVALETE MONTADO (CASO E,N)</v>
          </cell>
          <cell r="D3233" t="str">
            <v>UN</v>
          </cell>
          <cell r="E3233">
            <v>11.53</v>
          </cell>
        </row>
        <row r="3234">
          <cell r="B3234">
            <v>0</v>
          </cell>
          <cell r="C3234">
            <v>0</v>
          </cell>
          <cell r="D3234">
            <v>0</v>
          </cell>
          <cell r="E3234">
            <v>0</v>
          </cell>
        </row>
        <row r="3235">
          <cell r="B3235" t="str">
            <v>C2963</v>
          </cell>
          <cell r="C3235" t="str">
            <v>SUBSTITUIÇÃO DE REGISTRO PVC 3/4" NO CAVALETE</v>
          </cell>
          <cell r="D3235" t="str">
            <v>UN</v>
          </cell>
          <cell r="E3235">
            <v>8.4499999999999993</v>
          </cell>
        </row>
        <row r="3236">
          <cell r="B3236" t="str">
            <v>C4201</v>
          </cell>
          <cell r="C3236" t="str">
            <v>SUBSTITUIÇÃO DE KIT CAVALETE (CASO E, N) CALÇADA / MURO (CASO F)</v>
          </cell>
          <cell r="D3236" t="str">
            <v>UN</v>
          </cell>
          <cell r="E3236">
            <v>11.5</v>
          </cell>
        </row>
        <row r="3237">
          <cell r="B3237" t="str">
            <v>C4202</v>
          </cell>
          <cell r="C3237" t="str">
            <v>SUBSTITUIÇÃO DE KIT CAVALETE MONTADO C/ RECUP. CALÇADA / MURO (CASO F)</v>
          </cell>
          <cell r="D3237" t="str">
            <v>UN</v>
          </cell>
          <cell r="E3237">
            <v>18.329999999999998</v>
          </cell>
        </row>
        <row r="3238">
          <cell r="B3238" t="str">
            <v>CORTE E SUPRESSÃO DE LIGAÇÃO</v>
          </cell>
          <cell r="C3238">
            <v>0</v>
          </cell>
          <cell r="D3238">
            <v>0</v>
          </cell>
          <cell r="E3238">
            <v>958.43</v>
          </cell>
        </row>
        <row r="3239">
          <cell r="B3239" t="str">
            <v>C0029</v>
          </cell>
          <cell r="C3239" t="str">
            <v>ADICIONAL DE LIGAÇÃO D'ÁGUA EM CORREDOR DE ATIVIDADE</v>
          </cell>
          <cell r="D3239" t="str">
            <v>UN</v>
          </cell>
          <cell r="E3239">
            <v>34.68</v>
          </cell>
        </row>
        <row r="3240">
          <cell r="B3240" t="str">
            <v>C0030</v>
          </cell>
          <cell r="C3240" t="str">
            <v>ADICIONAL DE LIGAÇÃO DE ESGOTO EM CORREDOR DE ATIVIDADE</v>
          </cell>
          <cell r="D3240" t="str">
            <v>UN</v>
          </cell>
          <cell r="E3240">
            <v>43.97</v>
          </cell>
        </row>
        <row r="3241">
          <cell r="B3241" t="str">
            <v>C0031</v>
          </cell>
          <cell r="C3241" t="str">
            <v>ADICIONAL DE SUPRESSÃO EM CORREDOR DE ATIVIDADE</v>
          </cell>
          <cell r="D3241" t="str">
            <v>UN</v>
          </cell>
          <cell r="E3241">
            <v>29.3</v>
          </cell>
        </row>
        <row r="3242">
          <cell r="B3242" t="str">
            <v>C3430</v>
          </cell>
          <cell r="C3242" t="str">
            <v>CORTE AGRAVADO E EXECUÇÃO DA LIGAÇÃO C/ FORNECIMENTO MATERIAL</v>
          </cell>
          <cell r="D3242" t="str">
            <v>UN</v>
          </cell>
          <cell r="E3242">
            <v>36.369999999999997</v>
          </cell>
        </row>
        <row r="3243">
          <cell r="B3243" t="str">
            <v>C4593</v>
          </cell>
          <cell r="C3243" t="str">
            <v>CORTE DO RAMAL PREDIAL DE ÁGUA DE MODO SIMPLES OU AGRAVADO E RELIGAÇÃO COM O FORNECIMENTO DE MATERIAL</v>
          </cell>
          <cell r="D3243" t="str">
            <v>UN</v>
          </cell>
          <cell r="E3243">
            <v>33.44</v>
          </cell>
        </row>
        <row r="3244">
          <cell r="B3244">
            <v>0</v>
          </cell>
          <cell r="C3244">
            <v>0</v>
          </cell>
          <cell r="D3244">
            <v>0</v>
          </cell>
          <cell r="E3244">
            <v>0</v>
          </cell>
        </row>
        <row r="3245">
          <cell r="B3245" t="str">
            <v>C4594</v>
          </cell>
          <cell r="C3245" t="str">
            <v>CORTE E RELIGAÇÃO COM CHIBÁGUA COM FORNECIMENTO DE MATERIAL</v>
          </cell>
          <cell r="D3245" t="str">
            <v>UN</v>
          </cell>
          <cell r="E3245">
            <v>51.4</v>
          </cell>
        </row>
        <row r="3246">
          <cell r="B3246" t="str">
            <v>C4204</v>
          </cell>
          <cell r="C3246" t="str">
            <v>CORTE EM TUBULAÇÃO DE F°F° P/ LIGAÇÃO EM NOVO PV</v>
          </cell>
          <cell r="D3246" t="str">
            <v>UN</v>
          </cell>
          <cell r="E3246">
            <v>103.01</v>
          </cell>
        </row>
        <row r="3247">
          <cell r="B3247" t="str">
            <v>C0931</v>
          </cell>
          <cell r="C3247" t="str">
            <v>CORTE OU RELIGAÇÃO DE ÁGUA NO FERRULE(PAV. EM ASFALTO)</v>
          </cell>
          <cell r="D3247" t="str">
            <v>UN</v>
          </cell>
          <cell r="E3247">
            <v>37.159999999999997</v>
          </cell>
        </row>
        <row r="3248">
          <cell r="B3248" t="str">
            <v>C0932</v>
          </cell>
          <cell r="C3248" t="str">
            <v>CORTE OU RELIGAÇÃO DE ÁGUA NO FERRULE(PAV. EM P.TOSCA)</v>
          </cell>
          <cell r="D3248" t="str">
            <v>UN</v>
          </cell>
          <cell r="E3248">
            <v>26.55</v>
          </cell>
        </row>
        <row r="3249">
          <cell r="B3249" t="str">
            <v>C0933</v>
          </cell>
          <cell r="C3249" t="str">
            <v>CORTE OU RELIGAÇÃO DE ÁGUA NO MEIO FIO ATE 1"(CAPITAL)</v>
          </cell>
          <cell r="D3249" t="str">
            <v>UN</v>
          </cell>
          <cell r="E3249">
            <v>19.32</v>
          </cell>
        </row>
        <row r="3250">
          <cell r="B3250" t="str">
            <v>C0934</v>
          </cell>
          <cell r="C3250" t="str">
            <v>CORTE OU RELIGAÇÃO DE ÁGUA NO MEIO FIO ATE 1"(INTERIOR)</v>
          </cell>
          <cell r="D3250" t="str">
            <v>UN</v>
          </cell>
          <cell r="E3250">
            <v>15.66</v>
          </cell>
        </row>
        <row r="3251">
          <cell r="B3251" t="str">
            <v>C4719</v>
          </cell>
          <cell r="C3251" t="str">
            <v>CORTE OU RELIGAÇÃO DO RAMAL PREDIAL DE ÁGUA PELO MÉTODO AGRAVADO NO MEIO FIO, COM USO DE CARRO</v>
          </cell>
          <cell r="D3251" t="str">
            <v>UN</v>
          </cell>
          <cell r="E3251">
            <v>27.83</v>
          </cell>
        </row>
        <row r="3252">
          <cell r="B3252">
            <v>0</v>
          </cell>
          <cell r="C3252">
            <v>0</v>
          </cell>
          <cell r="D3252">
            <v>0</v>
          </cell>
          <cell r="E3252">
            <v>0</v>
          </cell>
        </row>
        <row r="3253">
          <cell r="B3253" t="str">
            <v>C4718</v>
          </cell>
          <cell r="C3253" t="str">
            <v>CORTE OU RELIGAÇÃO SIMPLES COM A UTILIZAÇÃO DE CHAVE MAGNÉTICA, COM USO DE MOTO</v>
          </cell>
          <cell r="D3253" t="str">
            <v>UN</v>
          </cell>
          <cell r="E3253">
            <v>5.07</v>
          </cell>
        </row>
        <row r="3254">
          <cell r="B3254">
            <v>0</v>
          </cell>
          <cell r="C3254">
            <v>0</v>
          </cell>
          <cell r="D3254">
            <v>0</v>
          </cell>
          <cell r="E3254">
            <v>0</v>
          </cell>
        </row>
        <row r="3255">
          <cell r="B3255" t="str">
            <v>C4716</v>
          </cell>
          <cell r="C3255" t="str">
            <v>CORTE SIMPLES DO RAMAL DE ÁGUA NO KIT CAVALETE COM USO DE MOTO</v>
          </cell>
          <cell r="D3255" t="str">
            <v>UN</v>
          </cell>
          <cell r="E3255">
            <v>7.13</v>
          </cell>
        </row>
        <row r="3256">
          <cell r="B3256" t="str">
            <v>C3432</v>
          </cell>
          <cell r="C3256" t="str">
            <v>CORTE SIMPLES E EXECUÇÃO DA SUPRESSÃO DE LIGAÇÃO C/ PAVIMENTO ASFÁLTICO</v>
          </cell>
          <cell r="D3256" t="str">
            <v>UN</v>
          </cell>
          <cell r="E3256">
            <v>67.44</v>
          </cell>
        </row>
        <row r="3257">
          <cell r="B3257">
            <v>0</v>
          </cell>
          <cell r="C3257">
            <v>0</v>
          </cell>
          <cell r="D3257">
            <v>0</v>
          </cell>
          <cell r="E3257">
            <v>0</v>
          </cell>
        </row>
        <row r="3258">
          <cell r="B3258" t="str">
            <v>C3780</v>
          </cell>
          <cell r="C3258" t="str">
            <v>CORTE SIMPLES E EXECUÇÃO DA SUPRESSÃO DE LIGAÇÃO C/ PAVIMENTO DE PEDRA TOSCA</v>
          </cell>
          <cell r="D3258" t="str">
            <v>UN</v>
          </cell>
          <cell r="E3258">
            <v>32.25</v>
          </cell>
        </row>
        <row r="3259">
          <cell r="B3259">
            <v>0</v>
          </cell>
          <cell r="C3259">
            <v>0</v>
          </cell>
          <cell r="D3259">
            <v>0</v>
          </cell>
          <cell r="E3259">
            <v>0</v>
          </cell>
        </row>
        <row r="3260">
          <cell r="B3260" t="str">
            <v>C4721</v>
          </cell>
          <cell r="C3260" t="str">
            <v>DESLOCAMENTO PARA EXECUÇÃO DE CORTE NA LIGAÇÃO PREDIAL, NÃO EFETIVADO</v>
          </cell>
          <cell r="D3260" t="str">
            <v>UN</v>
          </cell>
          <cell r="E3260">
            <v>3.15</v>
          </cell>
        </row>
        <row r="3261">
          <cell r="B3261" t="str">
            <v>C3431</v>
          </cell>
          <cell r="C3261" t="str">
            <v>CORTE SIMPLES E EXECUÇÃO DA SUPRESSÃO SEM PAVIMENTO</v>
          </cell>
          <cell r="D3261" t="str">
            <v>UN</v>
          </cell>
          <cell r="E3261">
            <v>31.51</v>
          </cell>
        </row>
        <row r="3262">
          <cell r="B3262" t="str">
            <v>C2721</v>
          </cell>
          <cell r="C3262" t="str">
            <v>DESOBSTRUÇÃO E LIMPEZA DE REDE ENTRE PV's DN ATE 200 C/VARETA</v>
          </cell>
          <cell r="D3262" t="str">
            <v>UN</v>
          </cell>
          <cell r="E3262">
            <v>49.94</v>
          </cell>
        </row>
        <row r="3263">
          <cell r="B3263" t="str">
            <v>C4717</v>
          </cell>
          <cell r="C3263" t="str">
            <v>RELIGAÇÃO SIMPLES DO RAMAL PREDIAL DE ÁGUA NO KIT CAVALETE COM USO DE MOTO</v>
          </cell>
          <cell r="D3263" t="str">
            <v>UN</v>
          </cell>
          <cell r="E3263">
            <v>5.2</v>
          </cell>
        </row>
        <row r="3264">
          <cell r="B3264">
            <v>0</v>
          </cell>
          <cell r="C3264">
            <v>0</v>
          </cell>
          <cell r="D3264">
            <v>0</v>
          </cell>
          <cell r="E3264">
            <v>0</v>
          </cell>
        </row>
        <row r="3265">
          <cell r="B3265" t="str">
            <v>C4605</v>
          </cell>
          <cell r="C3265" t="str">
            <v>RELIGAÇÃO DO RAMAL PREDIAL DE ÁGUA EM QUALQUER TIPO DE PAVIMENTO DO LOGRADOURO COM O FORNECIMENTO DE MATERIAL</v>
          </cell>
          <cell r="D3265" t="str">
            <v>UN</v>
          </cell>
          <cell r="E3265">
            <v>17.88</v>
          </cell>
        </row>
        <row r="3266">
          <cell r="B3266">
            <v>0</v>
          </cell>
          <cell r="C3266">
            <v>0</v>
          </cell>
          <cell r="D3266">
            <v>0</v>
          </cell>
          <cell r="E3266">
            <v>0</v>
          </cell>
        </row>
        <row r="3267">
          <cell r="B3267" t="str">
            <v>C4606</v>
          </cell>
          <cell r="C3267" t="str">
            <v>SUPRESSÃO DO RAMAL PREDIAL DE ÁGUA COM A REMOÇÃO DO HIDRÔMETRO EM LOGRADOURO SEM PAVIMENTO</v>
          </cell>
          <cell r="D3267" t="str">
            <v>UN</v>
          </cell>
          <cell r="E3267">
            <v>47.21</v>
          </cell>
        </row>
        <row r="3268">
          <cell r="B3268">
            <v>0</v>
          </cell>
          <cell r="C3268">
            <v>0</v>
          </cell>
          <cell r="D3268">
            <v>0</v>
          </cell>
          <cell r="E3268">
            <v>0</v>
          </cell>
        </row>
        <row r="3269">
          <cell r="B3269" t="str">
            <v>C4607</v>
          </cell>
          <cell r="C3269" t="str">
            <v>SUPRESSÃO DO RAMAL PREDIAL DE ÁGUA COM A REMOÇÃO DO HIDRÔMETRO EM LOGRADOURO COM PAVIMENTO DE PEDRA TOSCA OU PARALELO</v>
          </cell>
          <cell r="D3269" t="str">
            <v>UN</v>
          </cell>
          <cell r="E3269">
            <v>52.98</v>
          </cell>
        </row>
        <row r="3270">
          <cell r="B3270">
            <v>0</v>
          </cell>
          <cell r="C3270">
            <v>0</v>
          </cell>
          <cell r="D3270">
            <v>0</v>
          </cell>
          <cell r="E3270">
            <v>0</v>
          </cell>
        </row>
        <row r="3271">
          <cell r="B3271" t="str">
            <v>C4608</v>
          </cell>
          <cell r="C3271" t="str">
            <v>SUPRESSÃO DO RAMAL PREDIAL DE ÁGUA COM A REMOÇÃO DO HIDRÔMETRO EM LOGRADOURO COM PAVIMENTO EM ASFALTO</v>
          </cell>
          <cell r="D3271" t="str">
            <v>UN</v>
          </cell>
          <cell r="E3271">
            <v>104.8</v>
          </cell>
        </row>
        <row r="3272">
          <cell r="B3272">
            <v>0</v>
          </cell>
          <cell r="C3272">
            <v>0</v>
          </cell>
          <cell r="D3272">
            <v>0</v>
          </cell>
          <cell r="E3272">
            <v>0</v>
          </cell>
        </row>
        <row r="3273">
          <cell r="B3273" t="str">
            <v>C4720</v>
          </cell>
          <cell r="C3273" t="str">
            <v>SUPRESSÃO DO RAMAL PREDIAL DE ÁGUA COM USO DE CHIBAGUA E RETIRADA DE HIDRÔMETRO</v>
          </cell>
          <cell r="D3273" t="str">
            <v>UN</v>
          </cell>
          <cell r="E3273">
            <v>37.58</v>
          </cell>
        </row>
        <row r="3274">
          <cell r="B3274">
            <v>0</v>
          </cell>
          <cell r="C3274">
            <v>0</v>
          </cell>
          <cell r="D3274">
            <v>0</v>
          </cell>
          <cell r="E3274">
            <v>0</v>
          </cell>
        </row>
        <row r="3275">
          <cell r="B3275" t="str">
            <v>C2979</v>
          </cell>
          <cell r="C3275" t="str">
            <v>TRANSFERÊNCIA DE LIGAÇÃO EM REDE REMANEJADA</v>
          </cell>
          <cell r="D3275" t="str">
            <v>UN</v>
          </cell>
          <cell r="E3275">
            <v>10.62</v>
          </cell>
        </row>
        <row r="3276">
          <cell r="B3276" t="str">
            <v>C2986</v>
          </cell>
          <cell r="C3276" t="str">
            <v>VISITA AO LOCAL DA SUPRESSÃO (PAGAR SE HOUVER QUITAÇÃO APÓS VISITA)</v>
          </cell>
          <cell r="D3276" t="str">
            <v>UN</v>
          </cell>
          <cell r="E3276">
            <v>7.52</v>
          </cell>
        </row>
        <row r="3277">
          <cell r="B3277" t="str">
            <v>C4616</v>
          </cell>
          <cell r="C3277" t="str">
            <v>VISITA DE COBRANÇA COM ORDEM DE CORTE AOS CLIENTES INADIMPLENTES</v>
          </cell>
          <cell r="D3277" t="str">
            <v>UN</v>
          </cell>
          <cell r="E3277">
            <v>19.45</v>
          </cell>
        </row>
        <row r="3278">
          <cell r="B3278" t="str">
            <v>RETIRADA DE VAZAMENTO EM REDE E LIGAÇÃO D'ÁGUA/OUTROS</v>
          </cell>
          <cell r="C3278">
            <v>0</v>
          </cell>
          <cell r="D3278">
            <v>0</v>
          </cell>
          <cell r="E3278">
            <v>2077.4499999999998</v>
          </cell>
        </row>
        <row r="3279">
          <cell r="B3279" t="str">
            <v>C0810</v>
          </cell>
          <cell r="C3279" t="str">
            <v>COLOCAÇÃO DE REGISTRO EM REDE EM OPERAÇÃO DN  50 a 100</v>
          </cell>
          <cell r="D3279" t="str">
            <v>UN</v>
          </cell>
          <cell r="E3279">
            <v>40.270000000000003</v>
          </cell>
        </row>
        <row r="3280">
          <cell r="B3280" t="str">
            <v>C0811</v>
          </cell>
          <cell r="C3280" t="str">
            <v>COLOCAÇÃO DE REGISTRO EM REDE EM OPERAÇÃO DN 150 a 200</v>
          </cell>
          <cell r="D3280" t="str">
            <v>UN</v>
          </cell>
          <cell r="E3280">
            <v>56.38</v>
          </cell>
        </row>
        <row r="3281">
          <cell r="B3281" t="str">
            <v>C0812</v>
          </cell>
          <cell r="C3281" t="str">
            <v>COLOCAÇÃO DE REGISTRO EM REDE EM OPERAÇÃO DN 250 a 300</v>
          </cell>
          <cell r="D3281" t="str">
            <v>UN</v>
          </cell>
          <cell r="E3281">
            <v>72.489999999999995</v>
          </cell>
        </row>
        <row r="3282">
          <cell r="B3282" t="str">
            <v>C2719</v>
          </cell>
          <cell r="C3282" t="str">
            <v>DESOBSTRUÇÃO DE REDE EM TUBO FoFo ATÉ 75mm COM VARETAS</v>
          </cell>
          <cell r="D3282" t="str">
            <v>M</v>
          </cell>
          <cell r="E3282">
            <v>4.4400000000000004</v>
          </cell>
        </row>
        <row r="3283">
          <cell r="B3283" t="str">
            <v>C2715</v>
          </cell>
          <cell r="C3283" t="str">
            <v>RETIRADA DE VAZAMENTO EM LIGAÇÃO, RUA COM PAVIMENTAÇÃO EM ASFALTO</v>
          </cell>
          <cell r="D3283" t="str">
            <v>UN</v>
          </cell>
          <cell r="E3283">
            <v>32.659999999999997</v>
          </cell>
        </row>
        <row r="3284">
          <cell r="B3284" t="str">
            <v>C2738</v>
          </cell>
          <cell r="C3284" t="str">
            <v>RETIRADA DE VAZAMENTO EM LIGAÇÃO, NA CALÇADA SEM PAVIMENTAÇÃO</v>
          </cell>
          <cell r="D3284" t="str">
            <v>UN</v>
          </cell>
          <cell r="E3284">
            <v>15.93</v>
          </cell>
        </row>
        <row r="3285">
          <cell r="B3285" t="str">
            <v>C2739</v>
          </cell>
          <cell r="C3285" t="str">
            <v>RETIRADA DE VAZAMENTO EM LIGAÇÃO, NA CALÇADA, QUALQUER TIPO DE PAVIMENTAÇÃO</v>
          </cell>
          <cell r="D3285" t="str">
            <v>UN</v>
          </cell>
          <cell r="E3285">
            <v>17.760000000000002</v>
          </cell>
        </row>
        <row r="3286">
          <cell r="B3286">
            <v>0</v>
          </cell>
          <cell r="C3286">
            <v>0</v>
          </cell>
          <cell r="D3286">
            <v>0</v>
          </cell>
          <cell r="E3286">
            <v>0</v>
          </cell>
        </row>
        <row r="3287">
          <cell r="B3287" t="str">
            <v>C2740</v>
          </cell>
          <cell r="C3287" t="str">
            <v>RETIRADA DE VAZAMENTO EM LIGAÇÃO, RUA COM PAVIMENTAÇÃO EM PEDRA TOSCA OU PARALELO</v>
          </cell>
          <cell r="D3287" t="str">
            <v>UN</v>
          </cell>
          <cell r="E3287">
            <v>26.55</v>
          </cell>
        </row>
        <row r="3288">
          <cell r="B3288">
            <v>0</v>
          </cell>
          <cell r="C3288">
            <v>0</v>
          </cell>
          <cell r="D3288">
            <v>0</v>
          </cell>
          <cell r="E3288">
            <v>0</v>
          </cell>
        </row>
        <row r="3289">
          <cell r="B3289" t="str">
            <v>C2741</v>
          </cell>
          <cell r="C3289" t="str">
            <v>RETIRADA DE VAZAMENTO EM LIGAÇÃO, RUA SEM PAVIMENTAÇÃO</v>
          </cell>
          <cell r="D3289" t="str">
            <v>UN</v>
          </cell>
          <cell r="E3289">
            <v>15.93</v>
          </cell>
        </row>
        <row r="3290">
          <cell r="B3290" t="str">
            <v>C2742</v>
          </cell>
          <cell r="C3290" t="str">
            <v>RETIRADA DE VAZAMENTO EM REDE DE CA/FoFo ATÉ DN 100mm, PAVIMENTAÇÃO EM ASFALTO</v>
          </cell>
          <cell r="D3290" t="str">
            <v>UN</v>
          </cell>
          <cell r="E3290">
            <v>89.1</v>
          </cell>
        </row>
        <row r="3291">
          <cell r="B3291">
            <v>0</v>
          </cell>
          <cell r="C3291">
            <v>0</v>
          </cell>
          <cell r="D3291">
            <v>0</v>
          </cell>
          <cell r="E3291">
            <v>0</v>
          </cell>
        </row>
        <row r="3292">
          <cell r="B3292" t="str">
            <v>C2743</v>
          </cell>
          <cell r="C3292" t="str">
            <v>RETIRADA DE VAZAMENTO EM REDE DE CA/FoFo ATÉ DN 100mm, PAVIMENTAÇÃO EM PEDRA TOSCA</v>
          </cell>
          <cell r="D3292" t="str">
            <v>UN</v>
          </cell>
          <cell r="E3292">
            <v>77.13</v>
          </cell>
        </row>
        <row r="3293">
          <cell r="B3293">
            <v>0</v>
          </cell>
          <cell r="C3293">
            <v>0</v>
          </cell>
          <cell r="D3293">
            <v>0</v>
          </cell>
          <cell r="E3293">
            <v>0</v>
          </cell>
        </row>
        <row r="3294">
          <cell r="B3294" t="str">
            <v>C2744</v>
          </cell>
          <cell r="C3294" t="str">
            <v>RETIRADA DE VAZAMENTO EM REDE DE CA/FoFo ATÉ DN 100mm, SEM PAVIMENTAÇÃO</v>
          </cell>
          <cell r="D3294" t="str">
            <v>UN</v>
          </cell>
          <cell r="E3294">
            <v>65.16</v>
          </cell>
        </row>
        <row r="3295">
          <cell r="B3295" t="str">
            <v>C2745</v>
          </cell>
          <cell r="C3295" t="str">
            <v>RETIRADA DE VAZAMENTO EM REDE DE CA/FoFo DN 150 À 250mm, PAVIMENTAÇÃO EM ASFALTO</v>
          </cell>
          <cell r="D3295" t="str">
            <v>UN</v>
          </cell>
          <cell r="E3295">
            <v>164.95</v>
          </cell>
        </row>
        <row r="3296">
          <cell r="B3296">
            <v>0</v>
          </cell>
          <cell r="C3296">
            <v>0</v>
          </cell>
          <cell r="D3296">
            <v>0</v>
          </cell>
          <cell r="E3296">
            <v>0</v>
          </cell>
        </row>
        <row r="3297">
          <cell r="B3297" t="str">
            <v>C2746</v>
          </cell>
          <cell r="C3297" t="str">
            <v>RETIRADA DE VAZAMENTO EM REDE DE CA/FoFo DN 150 À 250mm, PAVIMENTAÇÃO EM PEDRA TOSCA</v>
          </cell>
          <cell r="D3297" t="str">
            <v>UN</v>
          </cell>
          <cell r="E3297">
            <v>152.97999999999999</v>
          </cell>
        </row>
        <row r="3298">
          <cell r="B3298">
            <v>0</v>
          </cell>
          <cell r="C3298">
            <v>0</v>
          </cell>
          <cell r="D3298">
            <v>0</v>
          </cell>
          <cell r="E3298">
            <v>0</v>
          </cell>
        </row>
        <row r="3299">
          <cell r="B3299" t="str">
            <v>C2747</v>
          </cell>
          <cell r="C3299" t="str">
            <v>RETIRADA DE VAZAMENTO EM REDE DE CA/FoFo DN 150 À 250mm, S/ PAVIMENTAÇÃO</v>
          </cell>
          <cell r="D3299" t="str">
            <v>UN</v>
          </cell>
          <cell r="E3299">
            <v>141.02000000000001</v>
          </cell>
        </row>
        <row r="3300">
          <cell r="B3300" t="str">
            <v>C2748</v>
          </cell>
          <cell r="C3300" t="str">
            <v>RETIRADA DE VAZAMENTO EM REDE DE FoFo DN 300mm, PAVIMENTAÇÃO EM ASFALTO</v>
          </cell>
          <cell r="D3300" t="str">
            <v>UN</v>
          </cell>
          <cell r="E3300">
            <v>210.48</v>
          </cell>
        </row>
        <row r="3301">
          <cell r="B3301">
            <v>0</v>
          </cell>
          <cell r="C3301">
            <v>0</v>
          </cell>
          <cell r="D3301">
            <v>0</v>
          </cell>
          <cell r="E3301">
            <v>0</v>
          </cell>
        </row>
        <row r="3302">
          <cell r="B3302" t="str">
            <v>C2749</v>
          </cell>
          <cell r="C3302" t="str">
            <v>RETIRADA DE VAZAMENTO EM REDE DE FoFo DN 300mm, PAVIMENTAÇÃO EM PEDRA TOSCA</v>
          </cell>
          <cell r="D3302" t="str">
            <v>UN</v>
          </cell>
          <cell r="E3302">
            <v>203.75</v>
          </cell>
        </row>
        <row r="3303">
          <cell r="B3303">
            <v>0</v>
          </cell>
          <cell r="C3303">
            <v>0</v>
          </cell>
          <cell r="D3303">
            <v>0</v>
          </cell>
          <cell r="E3303">
            <v>0</v>
          </cell>
        </row>
        <row r="3304">
          <cell r="B3304" t="str">
            <v>C2750</v>
          </cell>
          <cell r="C3304" t="str">
            <v>RETIRADA DE VAZAMENTO EM REDE DE FoFo DN 300mm, S/ PAVIMENTAÇÃO</v>
          </cell>
          <cell r="D3304" t="str">
            <v>UN</v>
          </cell>
          <cell r="E3304">
            <v>191.78</v>
          </cell>
        </row>
        <row r="3305">
          <cell r="B3305" t="str">
            <v>C2751</v>
          </cell>
          <cell r="C3305" t="str">
            <v xml:space="preserve"> RETIRADA DE VAZAMENTO EM REDE DE PVC ATÉ DN 100mm, PAVIMENTAÇÃO EM ASFALTO</v>
          </cell>
          <cell r="D3305" t="str">
            <v>UN</v>
          </cell>
          <cell r="E3305">
            <v>74.38</v>
          </cell>
        </row>
        <row r="3306">
          <cell r="B3306">
            <v>0</v>
          </cell>
          <cell r="C3306">
            <v>0</v>
          </cell>
          <cell r="D3306">
            <v>0</v>
          </cell>
          <cell r="E3306">
            <v>0</v>
          </cell>
        </row>
        <row r="3307">
          <cell r="B3307" t="str">
            <v>C2752</v>
          </cell>
          <cell r="C3307" t="str">
            <v>RETIRADA DE VAZAMENTO EM REDE DE PVC ATÉ DN 100mm, PAVIMENTAÇÃO EM PEDRA TOSCA</v>
          </cell>
          <cell r="D3307" t="str">
            <v>UN</v>
          </cell>
          <cell r="E3307">
            <v>62.41</v>
          </cell>
        </row>
        <row r="3308">
          <cell r="B3308">
            <v>0</v>
          </cell>
          <cell r="C3308">
            <v>0</v>
          </cell>
          <cell r="D3308">
            <v>0</v>
          </cell>
          <cell r="E3308">
            <v>0</v>
          </cell>
        </row>
        <row r="3309">
          <cell r="B3309" t="str">
            <v>C2753</v>
          </cell>
          <cell r="C3309" t="str">
            <v>RETIRADA DE VAZAMENTO EM REDE DE PVC ATÉ DN 100mm, S/PAVIMENTAÇÃO</v>
          </cell>
          <cell r="D3309" t="str">
            <v>UN</v>
          </cell>
          <cell r="E3309">
            <v>49.09</v>
          </cell>
        </row>
        <row r="3310">
          <cell r="B3310" t="str">
            <v>C2754</v>
          </cell>
          <cell r="C3310" t="str">
            <v>RETIRADA DE VAZAMENTO EM REDE DE PVC/DEFoFo DN 150 À 250mm</v>
          </cell>
          <cell r="D3310" t="str">
            <v>UN</v>
          </cell>
          <cell r="E3310">
            <v>113.17</v>
          </cell>
        </row>
        <row r="3311">
          <cell r="B3311" t="str">
            <v>C2755</v>
          </cell>
          <cell r="C3311" t="str">
            <v>RETIRADA DE VAZAMENTO EM REDE DE PVC/DEFoFo DN 150 À 250mm, PAVIMENTAÇÃO EM PEDRA TOSCA</v>
          </cell>
          <cell r="D3311" t="str">
            <v>UN</v>
          </cell>
          <cell r="E3311">
            <v>99.98</v>
          </cell>
        </row>
        <row r="3312">
          <cell r="B3312">
            <v>0</v>
          </cell>
          <cell r="C3312">
            <v>0</v>
          </cell>
          <cell r="D3312">
            <v>0</v>
          </cell>
          <cell r="E3312">
            <v>0</v>
          </cell>
        </row>
        <row r="3313">
          <cell r="B3313" t="str">
            <v>C2756</v>
          </cell>
          <cell r="C3313" t="str">
            <v>RETIRADA DE VAZAMENTO EM REDE DE PVC/DEFoFo DN 150 À 250mm, S/ PAVIMENTAÇÃO</v>
          </cell>
          <cell r="D3313" t="str">
            <v>UN</v>
          </cell>
          <cell r="E3313">
            <v>89.23</v>
          </cell>
        </row>
        <row r="3314">
          <cell r="B3314">
            <v>0</v>
          </cell>
          <cell r="C3314">
            <v>0</v>
          </cell>
          <cell r="D3314">
            <v>0</v>
          </cell>
          <cell r="E3314">
            <v>0</v>
          </cell>
        </row>
        <row r="3315">
          <cell r="B3315" t="str">
            <v>C2890</v>
          </cell>
          <cell r="C3315" t="str">
            <v>RETIRADA DE VAZAMENTO NO CAVALETE</v>
          </cell>
          <cell r="D3315" t="str">
            <v>UN</v>
          </cell>
          <cell r="E3315">
            <v>10.45</v>
          </cell>
        </row>
        <row r="3316">
          <cell r="B3316" t="str">
            <v>INJETAMENTO EM TUBULAÇÃO</v>
          </cell>
          <cell r="C3316">
            <v>0</v>
          </cell>
          <cell r="D3316">
            <v>0</v>
          </cell>
          <cell r="E3316">
            <v>8085.08</v>
          </cell>
        </row>
        <row r="3317">
          <cell r="B3317" t="str">
            <v>C2762</v>
          </cell>
          <cell r="C3317" t="str">
            <v>INJETAMENTO EM TUBO EXISTENTE PVC ATE 100mm INCL. DESLOCAMENTO</v>
          </cell>
          <cell r="D3317" t="str">
            <v>UN</v>
          </cell>
          <cell r="E3317">
            <v>145.13</v>
          </cell>
        </row>
        <row r="3318">
          <cell r="B3318" t="str">
            <v>C2761</v>
          </cell>
          <cell r="C3318" t="str">
            <v>INJETAMENTO EM TUBO EXISTENTE PVC 100&lt;DN&lt;=200mm INCL. DESLOCAMENTO</v>
          </cell>
          <cell r="D3318" t="str">
            <v>UN</v>
          </cell>
          <cell r="E3318">
            <v>214.07</v>
          </cell>
        </row>
        <row r="3319">
          <cell r="B3319" t="str">
            <v>C2760</v>
          </cell>
          <cell r="C3319" t="str">
            <v>INJETAMENTO EM TUBO EXISTENTE FoFo ATE DN 200mm INCL. DESLOCAMENTO</v>
          </cell>
          <cell r="D3319" t="str">
            <v>UN</v>
          </cell>
          <cell r="E3319">
            <v>485.27</v>
          </cell>
        </row>
        <row r="3320">
          <cell r="B3320" t="str">
            <v>C2757</v>
          </cell>
          <cell r="C3320" t="str">
            <v>INJETAMENTO EM TUBO EXISTENTE DE PVC DN&gt;200mm INCL. DESLOCAMENTO</v>
          </cell>
          <cell r="D3320" t="str">
            <v>UN</v>
          </cell>
          <cell r="E3320">
            <v>261.37</v>
          </cell>
        </row>
        <row r="3321">
          <cell r="B3321" t="str">
            <v>C2758</v>
          </cell>
          <cell r="C3321" t="str">
            <v>INJETAMENTO EM TUBO EXISTENTE FoFo 200&lt;DN&lt;=300mm INCL. DESLOCAMETO</v>
          </cell>
          <cell r="D3321" t="str">
            <v>UN</v>
          </cell>
          <cell r="E3321">
            <v>758.62</v>
          </cell>
        </row>
        <row r="3322">
          <cell r="B3322" t="str">
            <v>C2759</v>
          </cell>
          <cell r="C3322" t="str">
            <v>INJETAMENTO EM TUBO EXISTENTE FoFo 300&lt;DN&lt;=500mm INCL. DESLOCAMENTO</v>
          </cell>
          <cell r="D3322" t="str">
            <v>UN</v>
          </cell>
          <cell r="E3322">
            <v>1352.3</v>
          </cell>
        </row>
        <row r="3323">
          <cell r="B3323" t="str">
            <v>C4596</v>
          </cell>
          <cell r="C3323" t="str">
            <v>INJETAMENTO EM TUBO EXISTENTE FoFo 500&lt;DN&lt;=800 INCL. DESLOCAMENTO</v>
          </cell>
          <cell r="D3323" t="str">
            <v>UN</v>
          </cell>
          <cell r="E3323">
            <v>2163.69</v>
          </cell>
        </row>
        <row r="3324">
          <cell r="B3324" t="str">
            <v>C4597</v>
          </cell>
          <cell r="C3324" t="str">
            <v>INJETAMENTO EM TUBO EXISTENTE FoFo 800&lt;DN&lt;=1000 INCL. DESLOCAMENTO</v>
          </cell>
          <cell r="D3324" t="str">
            <v>UN</v>
          </cell>
          <cell r="E3324">
            <v>2704.61</v>
          </cell>
        </row>
        <row r="3325">
          <cell r="B3325" t="str">
            <v>MANUTENÇÃO EM REDE DE ESGOTO</v>
          </cell>
          <cell r="C3325">
            <v>0</v>
          </cell>
          <cell r="D3325">
            <v>0</v>
          </cell>
          <cell r="E3325">
            <v>1769.02</v>
          </cell>
        </row>
        <row r="3326">
          <cell r="B3326" t="str">
            <v>C0231</v>
          </cell>
          <cell r="C3326" t="str">
            <v>ASSENTAMENTO DE TAMPÃO FoFo P/ POÇO DE VISITA</v>
          </cell>
          <cell r="D3326" t="str">
            <v>UN</v>
          </cell>
          <cell r="E3326">
            <v>30.39</v>
          </cell>
        </row>
        <row r="3327">
          <cell r="B3327" t="str">
            <v>C0514</v>
          </cell>
          <cell r="C3327" t="str">
            <v>BY-PASS EM REDE DE ESGOTO</v>
          </cell>
          <cell r="D3327" t="str">
            <v>UN</v>
          </cell>
          <cell r="E3327">
            <v>41.48</v>
          </cell>
        </row>
        <row r="3328">
          <cell r="B3328" t="str">
            <v>C4074</v>
          </cell>
          <cell r="C3328" t="str">
            <v>CHUMBAMENTO DE RAMAL INTRA-DOMICILIAR DN 100 NA CAIXA DE INSPEÇÃO</v>
          </cell>
          <cell r="D3328" t="str">
            <v>UN</v>
          </cell>
          <cell r="E3328">
            <v>15.6</v>
          </cell>
        </row>
        <row r="3329">
          <cell r="B3329" t="str">
            <v>C0795</v>
          </cell>
          <cell r="C3329" t="str">
            <v>CHUMBAMENTO TUBULAÇÃO NO POÇO VISITA (BLOCO DE CONCRETO)</v>
          </cell>
          <cell r="D3329" t="str">
            <v>UN</v>
          </cell>
          <cell r="E3329">
            <v>45.42</v>
          </cell>
        </row>
        <row r="3330">
          <cell r="B3330" t="str">
            <v>C0813</v>
          </cell>
          <cell r="C3330" t="str">
            <v>COLOCAÇÃO DE TAMPA EM CAIXA DE INSPEÇÃO</v>
          </cell>
          <cell r="D3330" t="str">
            <v>UN</v>
          </cell>
          <cell r="E3330">
            <v>8.94</v>
          </cell>
        </row>
        <row r="3331">
          <cell r="B3331" t="str">
            <v>C0814</v>
          </cell>
          <cell r="C3331" t="str">
            <v>COLOCAÇÃO E CHUMBAMENTO LAJE EXCÊNTRICA, CHAMINÉ E TAMPÃO EM PV</v>
          </cell>
          <cell r="D3331" t="str">
            <v>UN</v>
          </cell>
          <cell r="E3331">
            <v>102.48</v>
          </cell>
        </row>
        <row r="3332">
          <cell r="B3332" t="str">
            <v>C0815</v>
          </cell>
          <cell r="C3332" t="str">
            <v>COLOCAÇÃO E CHUMBAMENTO LAJE EXCENTRICA E TAMPÃO EM PV</v>
          </cell>
          <cell r="D3332" t="str">
            <v>UN</v>
          </cell>
          <cell r="E3332">
            <v>87.9</v>
          </cell>
        </row>
        <row r="3333">
          <cell r="B3333" t="str">
            <v>C0816</v>
          </cell>
          <cell r="C3333" t="str">
            <v>COLOCAÇÃO TUBO CONCRETO PB D= 600 EM PV C/REJUNT./TRANSPORTE</v>
          </cell>
          <cell r="D3333" t="str">
            <v>UN</v>
          </cell>
          <cell r="E3333">
            <v>114.15</v>
          </cell>
        </row>
        <row r="3334">
          <cell r="B3334" t="str">
            <v>C0817</v>
          </cell>
          <cell r="C3334" t="str">
            <v>COLOCAÇÃO TUBO CONCRETO PB D=1000 EM PV C/REJUNT./TRANSPORTE</v>
          </cell>
          <cell r="D3334" t="str">
            <v>UN</v>
          </cell>
          <cell r="E3334">
            <v>224.83</v>
          </cell>
        </row>
        <row r="3335">
          <cell r="B3335" t="str">
            <v>C2721</v>
          </cell>
          <cell r="C3335" t="str">
            <v>DESOBSTRUÇÃO E LIMPEZA DE REDE ENTRE PV's DN ATE 200 C/VARETA</v>
          </cell>
          <cell r="D3335" t="str">
            <v>UN</v>
          </cell>
          <cell r="E3335">
            <v>49.94</v>
          </cell>
        </row>
        <row r="3336">
          <cell r="B3336" t="str">
            <v>C2720</v>
          </cell>
          <cell r="C3336" t="str">
            <v>DESOBSTRUÇÃO E LIMPEZA DE REDE ENTRE PV's DN 200,01 a 400 C/VARETA</v>
          </cell>
          <cell r="D3336" t="str">
            <v>UN</v>
          </cell>
          <cell r="E3336">
            <v>100.26</v>
          </cell>
        </row>
        <row r="3337">
          <cell r="B3337" t="str">
            <v>C2988</v>
          </cell>
          <cell r="C3337" t="str">
            <v>DESOBSTRUÇÃO E LIMPEZA DE REDE ESGOTO ENTRE PV's (INCLUSIVE)</v>
          </cell>
          <cell r="D3337" t="str">
            <v>M</v>
          </cell>
          <cell r="E3337">
            <v>1.57</v>
          </cell>
        </row>
        <row r="3338">
          <cell r="B3338" t="str">
            <v>C2722</v>
          </cell>
          <cell r="C3338" t="str">
            <v>DESOBSTRUÇÃO EM LIGAÇÃO DE ESGOTO DN 100 C/LIMPEZA DA CAIXA</v>
          </cell>
          <cell r="D3338" t="str">
            <v>UN</v>
          </cell>
          <cell r="E3338">
            <v>25.16</v>
          </cell>
        </row>
        <row r="3339">
          <cell r="B3339" t="str">
            <v>C2723</v>
          </cell>
          <cell r="C3339" t="str">
            <v>DESOBSTRUÇÃO EM LIGAÇÃO DE ESGOTO DN&gt;100 C/LIMPEZA DA CAIXA</v>
          </cell>
          <cell r="D3339" t="str">
            <v>UN</v>
          </cell>
          <cell r="E3339">
            <v>25.16</v>
          </cell>
        </row>
        <row r="3340">
          <cell r="B3340" t="str">
            <v>C2725</v>
          </cell>
          <cell r="C3340" t="str">
            <v>DESOBSTRUÇÃO EM REDE ENTRE PV's DN ATE 200mm, C/EQUIP.A JATO</v>
          </cell>
          <cell r="D3340" t="str">
            <v>UN</v>
          </cell>
          <cell r="E3340">
            <v>14.93</v>
          </cell>
        </row>
        <row r="3341">
          <cell r="B3341" t="str">
            <v>C2724</v>
          </cell>
          <cell r="C3341" t="str">
            <v>DESOBSTRUÇÃO EM REDE ENTRE PV's DN 200,01 a 400mm, C/EQUIP. A JATO</v>
          </cell>
          <cell r="D3341" t="str">
            <v>UN</v>
          </cell>
          <cell r="E3341">
            <v>14.93</v>
          </cell>
        </row>
        <row r="3342">
          <cell r="B3342" t="str">
            <v>C2817</v>
          </cell>
          <cell r="C3342" t="str">
            <v>EXECUÇÃO DE CALHA EM CONCRETO NO POÇO DE VISITA</v>
          </cell>
          <cell r="D3342" t="str">
            <v>UN</v>
          </cell>
          <cell r="E3342">
            <v>63.63</v>
          </cell>
        </row>
        <row r="3343">
          <cell r="B3343" t="str">
            <v>C4212</v>
          </cell>
          <cell r="C3343" t="str">
            <v>LIMPEZA DE CAIXAS DE INSPEÇÃO</v>
          </cell>
          <cell r="D3343" t="str">
            <v>UN</v>
          </cell>
          <cell r="E3343">
            <v>23.98</v>
          </cell>
        </row>
        <row r="3344">
          <cell r="B3344" t="str">
            <v>C2866</v>
          </cell>
          <cell r="C3344" t="str">
            <v>LIMPEZA DE PV PROF. ATÉ 2.00m C/EQUIPAMENTO A VÁCUO</v>
          </cell>
          <cell r="D3344" t="str">
            <v>UN</v>
          </cell>
          <cell r="E3344">
            <v>20.5</v>
          </cell>
        </row>
        <row r="3345">
          <cell r="B3345" t="str">
            <v>C2871</v>
          </cell>
          <cell r="C3345" t="str">
            <v>LIMPEZA DE PV PROF. 2,01 a 3,00m C/EQUIPAMENTO A VACUO</v>
          </cell>
          <cell r="D3345" t="str">
            <v>UN</v>
          </cell>
          <cell r="E3345">
            <v>26.57</v>
          </cell>
        </row>
        <row r="3346">
          <cell r="B3346" t="str">
            <v>C2867</v>
          </cell>
          <cell r="C3346" t="str">
            <v>LIMPEZA DE PV PROF. MAIOR QUE 3.00m C/EQUIPAMENTO A VÁCUO</v>
          </cell>
          <cell r="D3346" t="str">
            <v>UN</v>
          </cell>
          <cell r="E3346">
            <v>44.26</v>
          </cell>
        </row>
        <row r="3347">
          <cell r="B3347" t="str">
            <v>C2868</v>
          </cell>
          <cell r="C3347" t="str">
            <v>LIMPEZA DE PV's PROF. ATE 2,00m, MANUAL</v>
          </cell>
          <cell r="D3347" t="str">
            <v>UN</v>
          </cell>
          <cell r="E3347">
            <v>62.17</v>
          </cell>
        </row>
        <row r="3348">
          <cell r="B3348" t="str">
            <v>C2869</v>
          </cell>
          <cell r="C3348" t="str">
            <v>LIMPEZA DE PV's PROF. ENTRE 2.00  A  3.00m, MANUAL</v>
          </cell>
          <cell r="D3348" t="str">
            <v>UN</v>
          </cell>
          <cell r="E3348">
            <v>93.36</v>
          </cell>
        </row>
        <row r="3349">
          <cell r="B3349" t="str">
            <v>C2870</v>
          </cell>
          <cell r="C3349" t="str">
            <v>LIMPEZA DE PV's PROF. MAIOR QUE 3.00m, MANUAL</v>
          </cell>
          <cell r="D3349" t="str">
            <v>UN</v>
          </cell>
          <cell r="E3349">
            <v>124.54</v>
          </cell>
        </row>
        <row r="3350">
          <cell r="B3350" t="str">
            <v>C2888</v>
          </cell>
          <cell r="C3350" t="str">
            <v>NIVELAMENTO DE TAMPÃO DO TIL/TERMINAL DE LIMPEZA</v>
          </cell>
          <cell r="D3350" t="str">
            <v>UN</v>
          </cell>
          <cell r="E3350">
            <v>70.209999999999994</v>
          </cell>
        </row>
        <row r="3351">
          <cell r="B3351" t="str">
            <v>C2889</v>
          </cell>
          <cell r="C3351" t="str">
            <v>NIVELAMENTO DE TAMPÃO EM POÇO DE VISITA</v>
          </cell>
          <cell r="D3351" t="str">
            <v>UN</v>
          </cell>
          <cell r="E3351">
            <v>141.37</v>
          </cell>
        </row>
        <row r="3352">
          <cell r="B3352" t="str">
            <v>C2934</v>
          </cell>
          <cell r="C3352" t="str">
            <v>RECUPERAÇÃO DE CAIXA DE INSPEÇÃO</v>
          </cell>
          <cell r="D3352" t="str">
            <v>UN</v>
          </cell>
          <cell r="E3352">
            <v>60.51</v>
          </cell>
        </row>
        <row r="3353">
          <cell r="B3353" t="str">
            <v>C2943</v>
          </cell>
          <cell r="C3353" t="str">
            <v>RETIRADA DE POÇO DE VISITA</v>
          </cell>
          <cell r="D3353" t="str">
            <v>UN</v>
          </cell>
          <cell r="E3353">
            <v>77.27</v>
          </cell>
        </row>
        <row r="3354">
          <cell r="B3354" t="str">
            <v>C2951</v>
          </cell>
          <cell r="C3354" t="str">
            <v>SONDAGEM E INSPEÇÃO EM POÇO DE VISITA</v>
          </cell>
          <cell r="D3354" t="str">
            <v>UN</v>
          </cell>
          <cell r="E3354">
            <v>11.89</v>
          </cell>
        </row>
        <row r="3355">
          <cell r="B3355" t="str">
            <v>C2977</v>
          </cell>
          <cell r="C3355" t="str">
            <v>TAMPONAMENTO PROVISÓRIO DE POÇO DE VISITA</v>
          </cell>
          <cell r="D3355" t="str">
            <v>UN</v>
          </cell>
          <cell r="E3355">
            <v>45.67</v>
          </cell>
        </row>
        <row r="3356">
          <cell r="B3356" t="str">
            <v>RECUPERAÇÃO DE TUBULAÇÃO</v>
          </cell>
          <cell r="C3356">
            <v>0</v>
          </cell>
          <cell r="D3356">
            <v>0</v>
          </cell>
          <cell r="E3356">
            <v>55.2</v>
          </cell>
        </row>
        <row r="3357">
          <cell r="B3357" t="str">
            <v>C2935</v>
          </cell>
          <cell r="C3357" t="str">
            <v>RECUPERAÇÃO TUBULAÇÃO FoFo DN 250mm (CORTE E DESBASTE PONTA)</v>
          </cell>
          <cell r="D3357" t="str">
            <v>UN</v>
          </cell>
          <cell r="E3357">
            <v>55.2</v>
          </cell>
        </row>
        <row r="3358">
          <cell r="B3358" t="str">
            <v>SERVIÇO COMERCIAL</v>
          </cell>
          <cell r="C3358">
            <v>0</v>
          </cell>
          <cell r="D3358">
            <v>0</v>
          </cell>
          <cell r="E3358">
            <v>3092.24</v>
          </cell>
        </row>
        <row r="3359">
          <cell r="B3359" t="str">
            <v>C4199</v>
          </cell>
          <cell r="C3359" t="str">
            <v>COLOCAÇÃO DE APARELHO ELIMINADOR DE AR</v>
          </cell>
          <cell r="D3359" t="str">
            <v>UN</v>
          </cell>
          <cell r="E3359">
            <v>129.66999999999999</v>
          </cell>
        </row>
        <row r="3360">
          <cell r="B3360" t="str">
            <v>C4200</v>
          </cell>
          <cell r="C3360" t="str">
            <v>COLOCAÇÃO DE VENTOSA EM REDE EM OPERAÇÃO DN 150 A 200</v>
          </cell>
          <cell r="D3360" t="str">
            <v>UN</v>
          </cell>
          <cell r="E3360">
            <v>185.79</v>
          </cell>
        </row>
        <row r="3361">
          <cell r="B3361" t="str">
            <v>C2766</v>
          </cell>
          <cell r="C3361" t="str">
            <v>ENSAIO DE HIDRÔMETRO</v>
          </cell>
          <cell r="D3361" t="str">
            <v>BAN</v>
          </cell>
          <cell r="E3361">
            <v>55.08</v>
          </cell>
        </row>
        <row r="3362">
          <cell r="B3362" t="str">
            <v>C4207</v>
          </cell>
          <cell r="C3362" t="str">
            <v>INSTALAÇÃO DE MACROMEDIDOR TIPO WALTMANN PARA DIÂMETROS ATÉ 300mm</v>
          </cell>
          <cell r="D3362" t="str">
            <v>UN</v>
          </cell>
          <cell r="E3362">
            <v>611.55999999999995</v>
          </cell>
        </row>
        <row r="3363">
          <cell r="B3363" t="str">
            <v>C4206</v>
          </cell>
          <cell r="C3363" t="str">
            <v>INSTALAÇÃO DE MACROMEDIDOR TIPO WALTMANN PARA DIÂMETROS ENTRE 350mm E 600mm</v>
          </cell>
          <cell r="D3363" t="str">
            <v>UN</v>
          </cell>
          <cell r="E3363">
            <v>850.93</v>
          </cell>
        </row>
        <row r="3364">
          <cell r="B3364">
            <v>0</v>
          </cell>
          <cell r="C3364">
            <v>0</v>
          </cell>
          <cell r="D3364">
            <v>0</v>
          </cell>
          <cell r="E3364">
            <v>0</v>
          </cell>
        </row>
        <row r="3365">
          <cell r="B3365" t="str">
            <v>C2859</v>
          </cell>
          <cell r="C3365" t="str">
            <v>LANÇAMENTO DE ESGOTO NO INTERCEPTOR</v>
          </cell>
          <cell r="D3365" t="str">
            <v>UN</v>
          </cell>
          <cell r="E3365">
            <v>19.46</v>
          </cell>
        </row>
        <row r="3366">
          <cell r="B3366" t="str">
            <v>C2880</v>
          </cell>
          <cell r="C3366" t="str">
            <v>MEDIÇÃO DE PRESSÃO E VAZÃO</v>
          </cell>
          <cell r="D3366" t="str">
            <v>UN</v>
          </cell>
          <cell r="E3366">
            <v>771.19</v>
          </cell>
        </row>
        <row r="3367">
          <cell r="B3367" t="str">
            <v>C4213</v>
          </cell>
          <cell r="C3367" t="str">
            <v>MONTAGEM DE TUBOS, CONEXÕES E PEÇAS ESPECIAIS, SUBST. REGISTRO P/ TOMADA D'ÁGUA</v>
          </cell>
          <cell r="D3367" t="str">
            <v>UN</v>
          </cell>
          <cell r="E3367">
            <v>252.5</v>
          </cell>
        </row>
        <row r="3368">
          <cell r="B3368">
            <v>0</v>
          </cell>
          <cell r="C3368">
            <v>0</v>
          </cell>
          <cell r="D3368">
            <v>0</v>
          </cell>
          <cell r="E3368">
            <v>0</v>
          </cell>
        </row>
        <row r="3369">
          <cell r="B3369" t="str">
            <v>C2961</v>
          </cell>
          <cell r="C3369" t="str">
            <v>SUBSTITUIÇÃO DE REGISTRO COM VOLANTE 3/4" (C/ MATERIAL)</v>
          </cell>
          <cell r="D3369" t="str">
            <v>UN</v>
          </cell>
          <cell r="E3369">
            <v>40.06</v>
          </cell>
        </row>
        <row r="3370">
          <cell r="B3370" t="str">
            <v>C2959</v>
          </cell>
          <cell r="C3370" t="str">
            <v>SUBSTITUIÇÃO DE REGISTRO COM VOLANTE 1" (C/ MATERIAL)</v>
          </cell>
          <cell r="D3370" t="str">
            <v>UN</v>
          </cell>
          <cell r="E3370">
            <v>53.46</v>
          </cell>
        </row>
        <row r="3371">
          <cell r="B3371" t="str">
            <v>C2960</v>
          </cell>
          <cell r="C3371" t="str">
            <v>SUBSTITUIÇÃO DE REGISTRO COM VOLANTE 2" (C/ MATERIAL)</v>
          </cell>
          <cell r="D3371" t="str">
            <v>UN</v>
          </cell>
          <cell r="E3371">
            <v>104.2</v>
          </cell>
        </row>
        <row r="3372">
          <cell r="B3372" t="str">
            <v>C2962</v>
          </cell>
          <cell r="C3372" t="str">
            <v>SUBSTITUIÇÃO DE REGISTRO DE PVC C/BORBOLETA 3/4"(C/MATERIAL)</v>
          </cell>
          <cell r="D3372" t="str">
            <v>UN</v>
          </cell>
          <cell r="E3372">
            <v>18.350000000000001</v>
          </cell>
        </row>
        <row r="3373">
          <cell r="B3373" t="str">
            <v>INST. ELÉTRICAS, TELEFONIA, LÓGICA, SOM E SISTEMAS DE CONTROLE</v>
          </cell>
          <cell r="C3373">
            <v>0</v>
          </cell>
          <cell r="D3373">
            <v>0</v>
          </cell>
          <cell r="E3373">
            <v>25627481.109999999</v>
          </cell>
        </row>
        <row r="3374">
          <cell r="B3374" t="str">
            <v>ELETRODUTOS DE PVC E CONEXÕES</v>
          </cell>
          <cell r="C3374">
            <v>0</v>
          </cell>
          <cell r="D3374">
            <v>0</v>
          </cell>
          <cell r="E3374">
            <v>879.29</v>
          </cell>
        </row>
        <row r="3375">
          <cell r="B3375" t="str">
            <v>C1019</v>
          </cell>
          <cell r="C3375" t="str">
            <v>CURVA P/ELETRODUTO PVC ROSC. D= 20mm (1/2")</v>
          </cell>
          <cell r="D3375" t="str">
            <v>UN</v>
          </cell>
          <cell r="E3375">
            <v>3.48</v>
          </cell>
        </row>
        <row r="3376">
          <cell r="B3376" t="str">
            <v>C1020</v>
          </cell>
          <cell r="C3376" t="str">
            <v>CURVA P/ELETRODUTO PVC ROSC. D= 25mm (3/4")</v>
          </cell>
          <cell r="D3376" t="str">
            <v>UN</v>
          </cell>
          <cell r="E3376">
            <v>4.49</v>
          </cell>
        </row>
        <row r="3377">
          <cell r="B3377" t="str">
            <v>C1021</v>
          </cell>
          <cell r="C3377" t="str">
            <v>CURVA P/ELETRODUTO PVC ROSC. D= 32mm (1")</v>
          </cell>
          <cell r="D3377" t="str">
            <v>UN</v>
          </cell>
          <cell r="E3377">
            <v>6.01</v>
          </cell>
        </row>
        <row r="3378">
          <cell r="B3378" t="str">
            <v>C1022</v>
          </cell>
          <cell r="C3378" t="str">
            <v>CURVA P/ELETRODUTO PVC ROSC. D= 40mm (1 1/4")</v>
          </cell>
          <cell r="D3378" t="str">
            <v>UN</v>
          </cell>
          <cell r="E3378">
            <v>8.89</v>
          </cell>
        </row>
        <row r="3379">
          <cell r="B3379" t="str">
            <v>C1023</v>
          </cell>
          <cell r="C3379" t="str">
            <v>CURVA P/ELETRODUTO PVC ROSC. D= 50mm (1 1/2")</v>
          </cell>
          <cell r="D3379" t="str">
            <v>UN</v>
          </cell>
          <cell r="E3379">
            <v>10.28</v>
          </cell>
        </row>
        <row r="3380">
          <cell r="B3380" t="str">
            <v>C1024</v>
          </cell>
          <cell r="C3380" t="str">
            <v>CURVA P/ELETRODUTO PVC ROSC. D= 60mm (2")</v>
          </cell>
          <cell r="D3380" t="str">
            <v>UN</v>
          </cell>
          <cell r="E3380">
            <v>17.399999999999999</v>
          </cell>
        </row>
        <row r="3381">
          <cell r="B3381" t="str">
            <v>C1025</v>
          </cell>
          <cell r="C3381" t="str">
            <v>CURVA P/ELETRODUTO PVC ROSC. D= 75mm (2 1/2")</v>
          </cell>
          <cell r="D3381" t="str">
            <v>UN</v>
          </cell>
          <cell r="E3381">
            <v>31.55</v>
          </cell>
        </row>
        <row r="3382">
          <cell r="B3382" t="str">
            <v>C1026</v>
          </cell>
          <cell r="C3382" t="str">
            <v>CURVA P/ELETRODUTO PVC ROSC. D= 85mm (3")</v>
          </cell>
          <cell r="D3382" t="str">
            <v>UN</v>
          </cell>
          <cell r="E3382">
            <v>45.64</v>
          </cell>
        </row>
        <row r="3383">
          <cell r="B3383" t="str">
            <v>C1027</v>
          </cell>
          <cell r="C3383" t="str">
            <v>CURVA P/ELETRODUTO PVC ROSC. D=110mm (4")</v>
          </cell>
          <cell r="D3383" t="str">
            <v>UN</v>
          </cell>
          <cell r="E3383">
            <v>59.22</v>
          </cell>
        </row>
        <row r="3384">
          <cell r="B3384" t="str">
            <v>C1028</v>
          </cell>
          <cell r="C3384" t="str">
            <v>CURVA VERTICAL 90 GRAUS PARA INTERLIGAÇÃO</v>
          </cell>
          <cell r="D3384" t="str">
            <v>UN</v>
          </cell>
          <cell r="E3384">
            <v>39.07</v>
          </cell>
        </row>
        <row r="3385">
          <cell r="B3385" t="str">
            <v>C1204</v>
          </cell>
          <cell r="C3385" t="str">
            <v>ELETRODUTO CONDULETE DE PVC DE 1/2"</v>
          </cell>
          <cell r="D3385" t="str">
            <v>M</v>
          </cell>
          <cell r="E3385">
            <v>9.1199999999999992</v>
          </cell>
        </row>
        <row r="3386">
          <cell r="B3386" t="str">
            <v>C1205</v>
          </cell>
          <cell r="C3386" t="str">
            <v>ELETRODUTO CONDULETE DE PVC DE 3/4"</v>
          </cell>
          <cell r="D3386" t="str">
            <v>M</v>
          </cell>
          <cell r="E3386">
            <v>12.38</v>
          </cell>
        </row>
        <row r="3387">
          <cell r="B3387" t="str">
            <v>C1203</v>
          </cell>
          <cell r="C3387" t="str">
            <v>ELETRODUTO CONDULETE DE PVC DE 1"</v>
          </cell>
          <cell r="D3387" t="str">
            <v>M</v>
          </cell>
          <cell r="E3387">
            <v>18.07</v>
          </cell>
        </row>
        <row r="3388">
          <cell r="B3388" t="str">
            <v>C1185</v>
          </cell>
          <cell r="C3388" t="str">
            <v>ELETRODUTO PVC ROSC. D= 20mm (1/2")</v>
          </cell>
          <cell r="D3388" t="str">
            <v>M</v>
          </cell>
          <cell r="E3388">
            <v>6.27</v>
          </cell>
        </row>
        <row r="3389">
          <cell r="B3389" t="str">
            <v>C1186</v>
          </cell>
          <cell r="C3389" t="str">
            <v>ELETRODUTO PVC ROSC. D= 25mm (3/4")</v>
          </cell>
          <cell r="D3389" t="str">
            <v>M</v>
          </cell>
          <cell r="E3389">
            <v>7.27</v>
          </cell>
        </row>
        <row r="3390">
          <cell r="B3390" t="str">
            <v>C1187</v>
          </cell>
          <cell r="C3390" t="str">
            <v>ELETRODUTO PVC ROSC. D= 32mm (1")</v>
          </cell>
          <cell r="D3390" t="str">
            <v>M</v>
          </cell>
          <cell r="E3390">
            <v>9.0399999999999991</v>
          </cell>
        </row>
        <row r="3391">
          <cell r="B3391" t="str">
            <v>C1188</v>
          </cell>
          <cell r="C3391" t="str">
            <v>ELETRODUTO PVC ROSC. D= 40mm (1 1/4")</v>
          </cell>
          <cell r="D3391" t="str">
            <v>M</v>
          </cell>
          <cell r="E3391">
            <v>13.48</v>
          </cell>
        </row>
        <row r="3392">
          <cell r="B3392" t="str">
            <v>C1189</v>
          </cell>
          <cell r="C3392" t="str">
            <v>ELETRODUTO PVC ROSC. D= 50mm (1 1/2")</v>
          </cell>
          <cell r="D3392" t="str">
            <v>M</v>
          </cell>
          <cell r="E3392">
            <v>16.73</v>
          </cell>
        </row>
        <row r="3393">
          <cell r="B3393" t="str">
            <v>C1190</v>
          </cell>
          <cell r="C3393" t="str">
            <v>ELETRODUTO PVC ROSC. D= 60mm (2")</v>
          </cell>
          <cell r="D3393" t="str">
            <v>M</v>
          </cell>
          <cell r="E3393">
            <v>22.1</v>
          </cell>
        </row>
        <row r="3394">
          <cell r="B3394" t="str">
            <v>C1191</v>
          </cell>
          <cell r="C3394" t="str">
            <v>ELETRODUTO PVC ROSC. D= 75mm (2 1/2")</v>
          </cell>
          <cell r="D3394" t="str">
            <v>M</v>
          </cell>
          <cell r="E3394">
            <v>36.299999999999997</v>
          </cell>
        </row>
        <row r="3395">
          <cell r="B3395" t="str">
            <v>C1192</v>
          </cell>
          <cell r="C3395" t="str">
            <v>ELETRODUTO PVC ROSC. D= 85mm (3")</v>
          </cell>
          <cell r="D3395" t="str">
            <v>M</v>
          </cell>
          <cell r="E3395">
            <v>44.78</v>
          </cell>
        </row>
        <row r="3396">
          <cell r="B3396" t="str">
            <v>C1193</v>
          </cell>
          <cell r="C3396" t="str">
            <v>ELETRODUTO PVC ROSC. D=110mm (4")</v>
          </cell>
          <cell r="D3396" t="str">
            <v>M</v>
          </cell>
          <cell r="E3396">
            <v>62.98</v>
          </cell>
        </row>
        <row r="3397">
          <cell r="B3397" t="str">
            <v>C1195</v>
          </cell>
          <cell r="C3397" t="str">
            <v>ELETRODUTO PVC ROSC.INCL.CONEXÕES D= 20mm (1/2")</v>
          </cell>
          <cell r="D3397" t="str">
            <v>M</v>
          </cell>
          <cell r="E3397">
            <v>9.6</v>
          </cell>
        </row>
        <row r="3398">
          <cell r="B3398" t="str">
            <v>C1196</v>
          </cell>
          <cell r="C3398" t="str">
            <v>ELETRODUTO PVC ROSC.INCL.CONEXÕES D= 25mm (3/4")</v>
          </cell>
          <cell r="D3398" t="str">
            <v>M</v>
          </cell>
          <cell r="E3398">
            <v>10.7</v>
          </cell>
        </row>
        <row r="3399">
          <cell r="B3399" t="str">
            <v>C1197</v>
          </cell>
          <cell r="C3399" t="str">
            <v>ELETRODUTO PVC ROSC.INCL.CONEXÕES D= 32mm (1")</v>
          </cell>
          <cell r="D3399" t="str">
            <v>M</v>
          </cell>
          <cell r="E3399">
            <v>15.45</v>
          </cell>
        </row>
        <row r="3400">
          <cell r="B3400" t="str">
            <v>C1198</v>
          </cell>
          <cell r="C3400" t="str">
            <v>ELETRODUTO PVC ROSC.INCL.CONEXÕES D= 40mm (1 1/4")</v>
          </cell>
          <cell r="D3400" t="str">
            <v>M</v>
          </cell>
          <cell r="E3400">
            <v>18.899999999999999</v>
          </cell>
        </row>
        <row r="3401">
          <cell r="B3401" t="str">
            <v>C1199</v>
          </cell>
          <cell r="C3401" t="str">
            <v>ELETRODUTO PVC ROSC.INCL.CONEXÕES D= 50mm (1 1/2")</v>
          </cell>
          <cell r="D3401" t="str">
            <v>M</v>
          </cell>
          <cell r="E3401">
            <v>23.02</v>
          </cell>
        </row>
        <row r="3402">
          <cell r="B3402" t="str">
            <v>C1194</v>
          </cell>
          <cell r="C3402" t="str">
            <v>ELETRODUTO PVC ROSC.INCL.CONEXOES D= 60mm (2")</v>
          </cell>
          <cell r="D3402" t="str">
            <v>M</v>
          </cell>
          <cell r="E3402">
            <v>27.9</v>
          </cell>
        </row>
        <row r="3403">
          <cell r="B3403" t="str">
            <v>C1200</v>
          </cell>
          <cell r="C3403" t="str">
            <v>ELETRODUTO PVC ROSC.INCL.CONEXÕES D= 75mm (2 1/2")</v>
          </cell>
          <cell r="D3403" t="str">
            <v>M</v>
          </cell>
          <cell r="E3403">
            <v>43.83</v>
          </cell>
        </row>
        <row r="3404">
          <cell r="B3404" t="str">
            <v>C1202</v>
          </cell>
          <cell r="C3404" t="str">
            <v>ELETRODUTO PVC ROSC.INCL.CONEXÕES D=85MM (3")</v>
          </cell>
          <cell r="D3404" t="str">
            <v>M</v>
          </cell>
          <cell r="E3404">
            <v>52.13</v>
          </cell>
        </row>
        <row r="3405">
          <cell r="B3405" t="str">
            <v>C1201</v>
          </cell>
          <cell r="C3405" t="str">
            <v>ELETRODUTO PVC ROSC.INCL.CONEXÕES D=110mm (4")</v>
          </cell>
          <cell r="D3405" t="str">
            <v>M</v>
          </cell>
          <cell r="E3405">
            <v>71.67</v>
          </cell>
        </row>
        <row r="3406">
          <cell r="B3406" t="str">
            <v>C1184</v>
          </cell>
          <cell r="C3406" t="str">
            <v>ELETRODUTO FLEXÍVEL, TIPO GARGANTA</v>
          </cell>
          <cell r="D3406" t="str">
            <v>M</v>
          </cell>
          <cell r="E3406">
            <v>10.36</v>
          </cell>
        </row>
        <row r="3407">
          <cell r="B3407" t="str">
            <v>C1708</v>
          </cell>
          <cell r="C3407" t="str">
            <v>LUVA P/ELETRODUTO PVC ROSC. D= 20mm (1/2")</v>
          </cell>
          <cell r="D3407" t="str">
            <v>UN</v>
          </cell>
          <cell r="E3407">
            <v>1.18</v>
          </cell>
        </row>
        <row r="3408">
          <cell r="B3408" t="str">
            <v>C1709</v>
          </cell>
          <cell r="C3408" t="str">
            <v>LUVA P/ELETRODUTO PVC ROSC. D= 25mm (3/4")</v>
          </cell>
          <cell r="D3408" t="str">
            <v>UN</v>
          </cell>
          <cell r="E3408">
            <v>1.55</v>
          </cell>
        </row>
        <row r="3409">
          <cell r="B3409" t="str">
            <v>C1710</v>
          </cell>
          <cell r="C3409" t="str">
            <v>LUVA P/ELETRODUTO PVC ROSC. D= 32mm (1")</v>
          </cell>
          <cell r="D3409" t="str">
            <v>UN</v>
          </cell>
          <cell r="E3409">
            <v>2.4500000000000002</v>
          </cell>
        </row>
        <row r="3410">
          <cell r="B3410" t="str">
            <v>C1711</v>
          </cell>
          <cell r="C3410" t="str">
            <v>LUVA P/ELETRODUTO PVC ROSC. D= 40mm (1 1/4")</v>
          </cell>
          <cell r="D3410" t="str">
            <v>UN</v>
          </cell>
          <cell r="E3410">
            <v>3.61</v>
          </cell>
        </row>
        <row r="3411">
          <cell r="B3411" t="str">
            <v>C1712</v>
          </cell>
          <cell r="C3411" t="str">
            <v>LUVA P/ELETRODUTO PVC ROSC. D= 50mm (1 1/2")</v>
          </cell>
          <cell r="D3411" t="str">
            <v>UN</v>
          </cell>
          <cell r="E3411">
            <v>4.4000000000000004</v>
          </cell>
        </row>
        <row r="3412">
          <cell r="B3412" t="str">
            <v>C1713</v>
          </cell>
          <cell r="C3412" t="str">
            <v>LUVA P/ELETRODUTO PVC ROSC. D= 60mm (2")</v>
          </cell>
          <cell r="D3412" t="str">
            <v>UN</v>
          </cell>
          <cell r="E3412">
            <v>5.95</v>
          </cell>
        </row>
        <row r="3413">
          <cell r="B3413" t="str">
            <v>C1714</v>
          </cell>
          <cell r="C3413" t="str">
            <v>LUVA P/ELETRODUTO PVC ROSC. D= 75mm (2 1/2")</v>
          </cell>
          <cell r="D3413" t="str">
            <v>UN</v>
          </cell>
          <cell r="E3413">
            <v>14.99</v>
          </cell>
        </row>
        <row r="3414">
          <cell r="B3414" t="str">
            <v>C1715</v>
          </cell>
          <cell r="C3414" t="str">
            <v>LUVA P/ELETRODUTO PVC ROSC. D= 85mm (3")</v>
          </cell>
          <cell r="D3414" t="str">
            <v>UN</v>
          </cell>
          <cell r="E3414">
            <v>22.6</v>
          </cell>
        </row>
        <row r="3415">
          <cell r="B3415" t="str">
            <v>C1716</v>
          </cell>
          <cell r="C3415" t="str">
            <v>LUVA P/ELETRODUTO PVC ROSC. D=110mm (4")</v>
          </cell>
          <cell r="D3415" t="str">
            <v>UN</v>
          </cell>
          <cell r="E3415">
            <v>37.26</v>
          </cell>
        </row>
        <row r="3416">
          <cell r="B3416" t="str">
            <v>C3566</v>
          </cell>
          <cell r="C3416" t="str">
            <v>MUTIRÃO MISTO - CURVA P/ELETRODUTO PVC ROSC. D=25mm (3/4")</v>
          </cell>
          <cell r="D3416" t="str">
            <v>UN</v>
          </cell>
          <cell r="E3416">
            <v>3.45</v>
          </cell>
        </row>
        <row r="3417">
          <cell r="B3417" t="str">
            <v>C3568</v>
          </cell>
          <cell r="C3417" t="str">
            <v>MUTIRÃO MISTO - ELETRODUTO TIPO CONDULETE DE PVC DE 1/2"</v>
          </cell>
          <cell r="D3417" t="str">
            <v>M</v>
          </cell>
          <cell r="E3417">
            <v>7.02</v>
          </cell>
        </row>
        <row r="3418">
          <cell r="B3418" t="str">
            <v>C3569</v>
          </cell>
          <cell r="C3418" t="str">
            <v>MUTIRÃO MISTO - ELETRODUTO DE PVC ROSC. D=25mm (3/4)"</v>
          </cell>
          <cell r="D3418" t="str">
            <v>M</v>
          </cell>
          <cell r="E3418">
            <v>5.49</v>
          </cell>
        </row>
        <row r="3419">
          <cell r="B3419" t="str">
            <v>C3574</v>
          </cell>
          <cell r="C3419" t="str">
            <v>MUTIRÃO MISTO - LUVA P/ELETRODUTO PVC ROSC. D=25mm(3/4")</v>
          </cell>
          <cell r="D3419" t="str">
            <v>UN</v>
          </cell>
          <cell r="E3419">
            <v>1.23</v>
          </cell>
        </row>
        <row r="3420">
          <cell r="B3420" t="str">
            <v>ELETRODUTOS DE ALUMÍNIO</v>
          </cell>
          <cell r="C3420">
            <v>0</v>
          </cell>
          <cell r="D3420">
            <v>0</v>
          </cell>
          <cell r="E3420">
            <v>287.20999999999998</v>
          </cell>
        </row>
        <row r="3421">
          <cell r="B3421" t="str">
            <v>C1179</v>
          </cell>
          <cell r="C3421" t="str">
            <v>ELETRODUTO DE ALUMÍNIO, INCLUSIVE CONEXÕES DE  3/4"</v>
          </cell>
          <cell r="D3421" t="str">
            <v>M</v>
          </cell>
          <cell r="E3421">
            <v>18.100000000000001</v>
          </cell>
        </row>
        <row r="3422">
          <cell r="B3422" t="str">
            <v>C1181</v>
          </cell>
          <cell r="C3422" t="str">
            <v>ELETRODUTO DE ALUMÍNIO, INCLUSIVE CONEXÕES DE 1"</v>
          </cell>
          <cell r="D3422" t="str">
            <v>M</v>
          </cell>
          <cell r="E3422">
            <v>22.75</v>
          </cell>
        </row>
        <row r="3423">
          <cell r="B3423" t="str">
            <v>C1178</v>
          </cell>
          <cell r="C3423" t="str">
            <v>ELETRODUTO DE ALUMÍNIO, INCLUSIVE CONEXÕES DE  1 1/4"</v>
          </cell>
          <cell r="D3423" t="str">
            <v>M</v>
          </cell>
          <cell r="E3423">
            <v>28.66</v>
          </cell>
        </row>
        <row r="3424">
          <cell r="B3424" t="str">
            <v>C1180</v>
          </cell>
          <cell r="C3424" t="str">
            <v>ELETRODUTO DE ALUMÍNIO, INCLUSIVE CONEXÕES DE 1 1/2"</v>
          </cell>
          <cell r="D3424" t="str">
            <v>M</v>
          </cell>
          <cell r="E3424">
            <v>34.21</v>
          </cell>
        </row>
        <row r="3425">
          <cell r="B3425" t="str">
            <v>C1183</v>
          </cell>
          <cell r="C3425" t="str">
            <v>ELETRODUTO DE ALUMÍNIO, INCLUSIVE CONEXÕES DE 2"</v>
          </cell>
          <cell r="D3425" t="str">
            <v>M</v>
          </cell>
          <cell r="E3425">
            <v>48.63</v>
          </cell>
        </row>
        <row r="3426">
          <cell r="B3426" t="str">
            <v>C1182</v>
          </cell>
          <cell r="C3426" t="str">
            <v>ELETRODUTO DE ALUMÍNIO, INCLUSIVE CONEXÕES DE 2 1/2"</v>
          </cell>
          <cell r="D3426" t="str">
            <v>M</v>
          </cell>
          <cell r="E3426">
            <v>58.22</v>
          </cell>
        </row>
        <row r="3427">
          <cell r="B3427" t="str">
            <v>C4536</v>
          </cell>
          <cell r="C3427" t="str">
            <v>ELETRODUTO DE ALUMÍNIO, INCLUSIVE CONEXÕES DE 3"</v>
          </cell>
          <cell r="D3427" t="str">
            <v>M</v>
          </cell>
          <cell r="E3427">
            <v>76.61</v>
          </cell>
        </row>
        <row r="3428">
          <cell r="B3428" t="str">
            <v>DUTOS E ACESSÓRIOS</v>
          </cell>
          <cell r="C3428">
            <v>0</v>
          </cell>
          <cell r="D3428">
            <v>0</v>
          </cell>
          <cell r="E3428">
            <v>1350.02</v>
          </cell>
        </row>
        <row r="3429">
          <cell r="B3429" t="str">
            <v>C1162</v>
          </cell>
          <cell r="C3429" t="str">
            <v>DUTO PERFURADO - PERFILADOS CHAPA DE AÇO (15X35)mm</v>
          </cell>
          <cell r="D3429" t="str">
            <v>M</v>
          </cell>
          <cell r="E3429">
            <v>25.32</v>
          </cell>
        </row>
        <row r="3430">
          <cell r="B3430" t="str">
            <v>C1153</v>
          </cell>
          <cell r="C3430" t="str">
            <v>DUTO PERFURADO -  PERFILADOS CHAPA DE AÇO (19X38)mm</v>
          </cell>
          <cell r="D3430" t="str">
            <v>M</v>
          </cell>
          <cell r="E3430">
            <v>27.07</v>
          </cell>
        </row>
        <row r="3431">
          <cell r="B3431" t="str">
            <v>C1163</v>
          </cell>
          <cell r="C3431" t="str">
            <v>DUTO PERFURADO - PERFILADOS CHAPA DE AÇO (25X25)mm</v>
          </cell>
          <cell r="D3431" t="str">
            <v>M</v>
          </cell>
          <cell r="E3431">
            <v>29.19</v>
          </cell>
        </row>
        <row r="3432">
          <cell r="B3432" t="str">
            <v>C1164</v>
          </cell>
          <cell r="C3432" t="str">
            <v>DUTO PERFURADO - PERFILADOS CHAPA DE AÇO (35X35)mm</v>
          </cell>
          <cell r="D3432" t="str">
            <v>M</v>
          </cell>
          <cell r="E3432">
            <v>29.62</v>
          </cell>
        </row>
        <row r="3433">
          <cell r="B3433" t="str">
            <v>C1165</v>
          </cell>
          <cell r="C3433" t="str">
            <v>DUTO PERFURADO - PERFILADOS CHAPA DE AÇO (38X38)mm</v>
          </cell>
          <cell r="D3433" t="str">
            <v>M</v>
          </cell>
          <cell r="E3433">
            <v>33.22</v>
          </cell>
        </row>
        <row r="3434">
          <cell r="B3434" t="str">
            <v>C1156</v>
          </cell>
          <cell r="C3434" t="str">
            <v>DUTO PERFURADO - ELETROCALHA CHAPA DE AÇO (25X20)mm</v>
          </cell>
          <cell r="D3434" t="str">
            <v>M</v>
          </cell>
          <cell r="E3434">
            <v>38.64</v>
          </cell>
        </row>
        <row r="3435">
          <cell r="B3435" t="str">
            <v>C1157</v>
          </cell>
          <cell r="C3435" t="str">
            <v>DUTO PERFURADO - ELETROCALHA CHAPA DE AÇO (25X75)mm</v>
          </cell>
          <cell r="D3435" t="str">
            <v>M</v>
          </cell>
          <cell r="E3435">
            <v>47.41</v>
          </cell>
        </row>
        <row r="3436">
          <cell r="B3436" t="str">
            <v>C1158</v>
          </cell>
          <cell r="C3436" t="str">
            <v>DUTO PERFURADO - ELETROCALHA CHAPA DE AÇO (50X50)mm</v>
          </cell>
          <cell r="D3436" t="str">
            <v>M</v>
          </cell>
          <cell r="E3436">
            <v>49.94</v>
          </cell>
        </row>
        <row r="3437">
          <cell r="B3437" t="str">
            <v>C1161</v>
          </cell>
          <cell r="C3437" t="str">
            <v>DUTO PERFURADO - ELETROCALHA DE CHAPA DE AÇO (50X75)mm</v>
          </cell>
          <cell r="D3437" t="str">
            <v>M</v>
          </cell>
          <cell r="E3437">
            <v>54.04</v>
          </cell>
        </row>
        <row r="3438">
          <cell r="B3438" t="str">
            <v>C1160</v>
          </cell>
          <cell r="C3438" t="str">
            <v>DUTO PERFURADO - ELETROCALHA DE CHAPA DE AÇO (50X100)mm</v>
          </cell>
          <cell r="D3438" t="str">
            <v>M</v>
          </cell>
          <cell r="E3438">
            <v>64.22</v>
          </cell>
        </row>
        <row r="3439">
          <cell r="B3439" t="str">
            <v>C1159</v>
          </cell>
          <cell r="C3439" t="str">
            <v>DUTO PERFURADO - ELETROCALHA CHAPA DE AÇO (75X75)mm</v>
          </cell>
          <cell r="D3439" t="str">
            <v>M</v>
          </cell>
          <cell r="E3439">
            <v>53.94</v>
          </cell>
        </row>
        <row r="3440">
          <cell r="B3440" t="str">
            <v>C1155</v>
          </cell>
          <cell r="C3440" t="str">
            <v>DUTO PERFURADO - ELETROCALHA CHAPA DE AÇO (100X100)mm</v>
          </cell>
          <cell r="D3440" t="str">
            <v>M</v>
          </cell>
          <cell r="E3440">
            <v>82.27</v>
          </cell>
        </row>
        <row r="3441">
          <cell r="B3441" t="str">
            <v>C1154</v>
          </cell>
          <cell r="C3441" t="str">
            <v>DUTO PERFURADO - ELETROCALHA CHAPA DE AÇO (100 X 200)mm</v>
          </cell>
          <cell r="D3441" t="str">
            <v>M</v>
          </cell>
          <cell r="E3441">
            <v>102.62</v>
          </cell>
        </row>
        <row r="3442">
          <cell r="B3442" t="str">
            <v>C4535</v>
          </cell>
          <cell r="C3442" t="str">
            <v>DUTO PERFURADO - ELETROCALHA CHAPA DE AÇO (100X300)mm</v>
          </cell>
          <cell r="D3442" t="str">
            <v>M</v>
          </cell>
          <cell r="E3442">
            <v>204.69</v>
          </cell>
        </row>
        <row r="3443">
          <cell r="B3443" t="str">
            <v>C3617</v>
          </cell>
          <cell r="C3443" t="str">
            <v>DUTOS FLEXÍVEIS EM PEAD (POLIETILENO DE ALTA DENSIDADE) - D=1 1/4", INCLUSIVE CONEXÕES</v>
          </cell>
          <cell r="D3443" t="str">
            <v>M</v>
          </cell>
          <cell r="E3443">
            <v>16.3</v>
          </cell>
        </row>
        <row r="3444">
          <cell r="B3444">
            <v>0</v>
          </cell>
          <cell r="C3444">
            <v>0</v>
          </cell>
          <cell r="D3444">
            <v>0</v>
          </cell>
          <cell r="E3444">
            <v>0</v>
          </cell>
        </row>
        <row r="3445">
          <cell r="B3445" t="str">
            <v>C3618</v>
          </cell>
          <cell r="C3445" t="str">
            <v>DUTOS FLEXÍVEIS EM PEAD (POLIETILENO DE ALTA DENSIDADE) - D=1 1/2", INCLUSIVE CONEXÕES</v>
          </cell>
          <cell r="D3445" t="str">
            <v>M</v>
          </cell>
          <cell r="E3445">
            <v>20.190000000000001</v>
          </cell>
        </row>
        <row r="3446">
          <cell r="B3446">
            <v>0</v>
          </cell>
          <cell r="C3446">
            <v>0</v>
          </cell>
          <cell r="D3446">
            <v>0</v>
          </cell>
          <cell r="E3446">
            <v>0</v>
          </cell>
        </row>
        <row r="3447">
          <cell r="B3447" t="str">
            <v>C3619</v>
          </cell>
          <cell r="C3447" t="str">
            <v>DUTOS FLEXÍVEIS EM PEAD (POLIETILENO DE ALTA DENSIDADE) - D=2", INCLUSIVE CONEXÕES</v>
          </cell>
          <cell r="D3447" t="str">
            <v>M</v>
          </cell>
          <cell r="E3447">
            <v>23.1</v>
          </cell>
        </row>
        <row r="3448">
          <cell r="B3448">
            <v>0</v>
          </cell>
          <cell r="C3448">
            <v>0</v>
          </cell>
          <cell r="D3448">
            <v>0</v>
          </cell>
          <cell r="E3448">
            <v>0</v>
          </cell>
        </row>
        <row r="3449">
          <cell r="B3449" t="str">
            <v>C3620</v>
          </cell>
          <cell r="C3449" t="str">
            <v>DUTOS FLEXÍVEIS EM PEAD (POLIETILENO DE ALTA DENSIDADE) - D=3", INCLUSIVE CONEXÕES</v>
          </cell>
          <cell r="D3449" t="str">
            <v>M</v>
          </cell>
          <cell r="E3449">
            <v>34.71</v>
          </cell>
        </row>
        <row r="3450">
          <cell r="B3450">
            <v>0</v>
          </cell>
          <cell r="C3450">
            <v>0</v>
          </cell>
          <cell r="D3450">
            <v>0</v>
          </cell>
          <cell r="E3450">
            <v>0</v>
          </cell>
        </row>
        <row r="3451">
          <cell r="B3451" t="str">
            <v>C3621</v>
          </cell>
          <cell r="C3451" t="str">
            <v>DUTOS FLEXÍVEIS EM PEAD (POLIETILENO DE ALTA DENSIDADE) - D=4", INCLUSIVE CONEXÕES</v>
          </cell>
          <cell r="D3451" t="str">
            <v>M</v>
          </cell>
          <cell r="E3451">
            <v>40.82</v>
          </cell>
        </row>
        <row r="3452">
          <cell r="B3452">
            <v>0</v>
          </cell>
          <cell r="C3452">
            <v>0</v>
          </cell>
          <cell r="D3452">
            <v>0</v>
          </cell>
          <cell r="E3452">
            <v>0</v>
          </cell>
        </row>
        <row r="3453">
          <cell r="B3453" t="str">
            <v>C3623</v>
          </cell>
          <cell r="C3453" t="str">
            <v>DUTOS FLEXÍVEIS EM PEAD (POLIETILENO DE ALTA DENSIDADE) - D=5", INCLUSIVE CONEXÕES</v>
          </cell>
          <cell r="D3453" t="str">
            <v>M</v>
          </cell>
          <cell r="E3453">
            <v>74.760000000000005</v>
          </cell>
        </row>
        <row r="3454">
          <cell r="B3454">
            <v>0</v>
          </cell>
          <cell r="C3454">
            <v>0</v>
          </cell>
          <cell r="D3454">
            <v>0</v>
          </cell>
          <cell r="E3454">
            <v>0</v>
          </cell>
        </row>
        <row r="3455">
          <cell r="B3455" t="str">
            <v>C3624</v>
          </cell>
          <cell r="C3455" t="str">
            <v>DUTOS FLEXÍVEIS EM PEAD (POLIETILENO DE ALTA DENSIDADE) - D=6", INCLUSIVE CONEXÕES</v>
          </cell>
          <cell r="D3455" t="str">
            <v>M</v>
          </cell>
          <cell r="E3455">
            <v>77.709999999999994</v>
          </cell>
        </row>
        <row r="3456">
          <cell r="B3456">
            <v>0</v>
          </cell>
          <cell r="C3456">
            <v>0</v>
          </cell>
          <cell r="D3456">
            <v>0</v>
          </cell>
          <cell r="E3456">
            <v>0</v>
          </cell>
        </row>
        <row r="3457">
          <cell r="B3457" t="str">
            <v>C2301</v>
          </cell>
          <cell r="C3457" t="str">
            <v>TAMPA NORMAL P/DUTO PERFURADO, ATE (100X100)mm</v>
          </cell>
          <cell r="D3457" t="str">
            <v>M</v>
          </cell>
          <cell r="E3457">
            <v>54.28</v>
          </cell>
        </row>
        <row r="3458">
          <cell r="B3458" t="str">
            <v>C2300</v>
          </cell>
          <cell r="C3458" t="str">
            <v>TAMPA NORMAL P/ DUTO PERFURADO, ATE (100 X200)mm</v>
          </cell>
          <cell r="D3458" t="str">
            <v>M</v>
          </cell>
          <cell r="E3458">
            <v>71.63</v>
          </cell>
        </row>
        <row r="3459">
          <cell r="B3459" t="str">
            <v>C4537</v>
          </cell>
          <cell r="C3459" t="str">
            <v>TAMPA NORMAL P/ DUTO PERFURADO, ATÉ (100 x 300) mm</v>
          </cell>
          <cell r="D3459" t="str">
            <v>M</v>
          </cell>
          <cell r="E3459">
            <v>94.31</v>
          </cell>
        </row>
        <row r="3460">
          <cell r="B3460" t="str">
            <v>CANALETAS</v>
          </cell>
          <cell r="C3460">
            <v>0</v>
          </cell>
          <cell r="D3460">
            <v>0</v>
          </cell>
          <cell r="E3460">
            <v>486.02</v>
          </cell>
        </row>
        <row r="3461">
          <cell r="B3461" t="str">
            <v>C0672</v>
          </cell>
          <cell r="C3461" t="str">
            <v>CANALETA PLÁSTICA (20 X 10)MM, SISTEMA "X"</v>
          </cell>
          <cell r="D3461" t="str">
            <v>M</v>
          </cell>
          <cell r="E3461">
            <v>8.24</v>
          </cell>
        </row>
        <row r="3462">
          <cell r="B3462" t="str">
            <v>C0673</v>
          </cell>
          <cell r="C3462" t="str">
            <v>CANALETA PLÁSTICA (50 X 20)MM, SISTEMA "X"</v>
          </cell>
          <cell r="D3462" t="str">
            <v>M</v>
          </cell>
          <cell r="E3462">
            <v>30.67</v>
          </cell>
        </row>
        <row r="3463">
          <cell r="B3463" t="str">
            <v>C0671</v>
          </cell>
          <cell r="C3463" t="str">
            <v>CANALETA PLÁSTICA (110 X 20)MM, SISTEMA "X"</v>
          </cell>
          <cell r="D3463" t="str">
            <v>M</v>
          </cell>
          <cell r="E3463">
            <v>62.37</v>
          </cell>
        </row>
        <row r="3464">
          <cell r="B3464" t="str">
            <v>C3515</v>
          </cell>
          <cell r="C3464" t="str">
            <v>CANALETA EVOLUTIVA SISTEMA DLP 60MM X 50MM COM DIVISÓRIA INTERNA</v>
          </cell>
          <cell r="D3464" t="str">
            <v>M</v>
          </cell>
          <cell r="E3464">
            <v>65.05</v>
          </cell>
        </row>
        <row r="3465">
          <cell r="B3465" t="str">
            <v>C4026</v>
          </cell>
          <cell r="C3465" t="str">
            <v>CANALETA DE CONCRETO 20cm x 20cm C/ TAMPA EM CHAPA DE ALUMÍNIO CORRUGADO</v>
          </cell>
          <cell r="D3465" t="str">
            <v>M</v>
          </cell>
          <cell r="E3465">
            <v>156.36000000000001</v>
          </cell>
        </row>
        <row r="3466">
          <cell r="B3466">
            <v>0</v>
          </cell>
          <cell r="C3466">
            <v>0</v>
          </cell>
          <cell r="D3466">
            <v>0</v>
          </cell>
          <cell r="E3466">
            <v>0</v>
          </cell>
        </row>
        <row r="3467">
          <cell r="B3467" t="str">
            <v>C3516</v>
          </cell>
          <cell r="C3467" t="str">
            <v>COTOVELO 90 VARIAVEL SISTEMA DLP PARA CANALETA 60MM X 50MM COM DIVISÓRIA INTERNA</v>
          </cell>
          <cell r="D3467" t="str">
            <v>UN</v>
          </cell>
          <cell r="E3467">
            <v>38.67</v>
          </cell>
        </row>
        <row r="3468">
          <cell r="B3468">
            <v>0</v>
          </cell>
          <cell r="C3468">
            <v>0</v>
          </cell>
          <cell r="D3468">
            <v>0</v>
          </cell>
          <cell r="E3468">
            <v>0</v>
          </cell>
        </row>
        <row r="3469">
          <cell r="B3469" t="str">
            <v>C3517</v>
          </cell>
          <cell r="C3469" t="str">
            <v>COTOVELO INTERNO SISTEMA DLP PARA CANALETA 60MM X 50MM COM DIVISÓRIA INTERNA</v>
          </cell>
          <cell r="D3469" t="str">
            <v>UN</v>
          </cell>
          <cell r="E3469">
            <v>40.57</v>
          </cell>
        </row>
        <row r="3470">
          <cell r="B3470">
            <v>0</v>
          </cell>
          <cell r="C3470">
            <v>0</v>
          </cell>
          <cell r="D3470">
            <v>0</v>
          </cell>
          <cell r="E3470">
            <v>0</v>
          </cell>
        </row>
        <row r="3471">
          <cell r="B3471" t="str">
            <v>C3518</v>
          </cell>
          <cell r="C3471" t="str">
            <v>DERIVAÇÃO EM PVC SISTEMA DLP 60MM X 50MM</v>
          </cell>
          <cell r="D3471" t="str">
            <v>UN</v>
          </cell>
          <cell r="E3471">
            <v>43.07</v>
          </cell>
        </row>
        <row r="3472">
          <cell r="B3472" t="str">
            <v>C3520</v>
          </cell>
          <cell r="C3472" t="str">
            <v>GRAMPO DE SUSTENTAÇÃO DOS CABOS PARA CANALETA EM PVC SISTEMA DLP 60MM X 50MM</v>
          </cell>
          <cell r="D3472" t="str">
            <v>UN</v>
          </cell>
          <cell r="E3472">
            <v>5.67</v>
          </cell>
        </row>
        <row r="3473">
          <cell r="B3473">
            <v>0</v>
          </cell>
          <cell r="C3473">
            <v>0</v>
          </cell>
          <cell r="D3473">
            <v>0</v>
          </cell>
          <cell r="E3473">
            <v>0</v>
          </cell>
        </row>
        <row r="3474">
          <cell r="B3474" t="str">
            <v>C1478</v>
          </cell>
          <cell r="C3474" t="str">
            <v>INSTALAÇÃO INTEGRADA DE CANALETA NO PISO (25X30)MM</v>
          </cell>
          <cell r="D3474" t="str">
            <v>M</v>
          </cell>
          <cell r="E3474">
            <v>19.7</v>
          </cell>
        </row>
        <row r="3475">
          <cell r="B3475" t="str">
            <v>C3519</v>
          </cell>
          <cell r="C3475" t="str">
            <v>LUVA PARA CANALETA SISTEMA DLP 60MM X 50MM</v>
          </cell>
          <cell r="D3475" t="str">
            <v>UN</v>
          </cell>
          <cell r="E3475">
            <v>15.62</v>
          </cell>
        </row>
        <row r="3476">
          <cell r="B3476" t="str">
            <v>CONEXÕES METÁLICAS</v>
          </cell>
          <cell r="C3476">
            <v>0</v>
          </cell>
          <cell r="D3476">
            <v>0</v>
          </cell>
          <cell r="E3476">
            <v>120.59</v>
          </cell>
        </row>
        <row r="3477">
          <cell r="B3477" t="str">
            <v>C0478</v>
          </cell>
          <cell r="C3477" t="str">
            <v>BUCHA E ARRUELA DE AÇO GALV. D= 15mm (1/2")</v>
          </cell>
          <cell r="D3477" t="str">
            <v>PAR</v>
          </cell>
          <cell r="E3477">
            <v>1.05</v>
          </cell>
        </row>
        <row r="3478">
          <cell r="B3478" t="str">
            <v>C0479</v>
          </cell>
          <cell r="C3478" t="str">
            <v>BUCHA E ARRUELA DE AÇO GALV. D= 20mm (3/4")</v>
          </cell>
          <cell r="D3478" t="str">
            <v>PAR</v>
          </cell>
          <cell r="E3478">
            <v>1.1599999999999999</v>
          </cell>
        </row>
        <row r="3479">
          <cell r="B3479" t="str">
            <v>C0480</v>
          </cell>
          <cell r="C3479" t="str">
            <v>BUCHA E ARRUELA DE AÇO GALV. D= 25mm (1")</v>
          </cell>
          <cell r="D3479" t="str">
            <v>PAR</v>
          </cell>
          <cell r="E3479">
            <v>1.36</v>
          </cell>
        </row>
        <row r="3480">
          <cell r="B3480" t="str">
            <v>C0481</v>
          </cell>
          <cell r="C3480" t="str">
            <v>BUCHA E ARRUELA DE AÇO GALV. D= 32mm (1 1/4")</v>
          </cell>
          <cell r="D3480" t="str">
            <v>PAR</v>
          </cell>
          <cell r="E3480">
            <v>2.2000000000000002</v>
          </cell>
        </row>
        <row r="3481">
          <cell r="B3481" t="str">
            <v>C0482</v>
          </cell>
          <cell r="C3481" t="str">
            <v>BUCHA E ARRUELA DE AÇO GALV. D= 40mm (1 1/2")</v>
          </cell>
          <cell r="D3481" t="str">
            <v>PAR</v>
          </cell>
          <cell r="E3481">
            <v>2.74</v>
          </cell>
        </row>
        <row r="3482">
          <cell r="B3482" t="str">
            <v>C0483</v>
          </cell>
          <cell r="C3482" t="str">
            <v>BUCHA E ARRUELA DE AÇO GALV. D= 50mm (2")</v>
          </cell>
          <cell r="D3482" t="str">
            <v>PAR</v>
          </cell>
          <cell r="E3482">
            <v>4.34</v>
          </cell>
        </row>
        <row r="3483">
          <cell r="B3483" t="str">
            <v>C0484</v>
          </cell>
          <cell r="C3483" t="str">
            <v>BUCHA E ARRUELA DE AÇO GALV. D= 65mm (2 1/2")</v>
          </cell>
          <cell r="D3483" t="str">
            <v>PAR</v>
          </cell>
          <cell r="E3483">
            <v>7.09</v>
          </cell>
        </row>
        <row r="3484">
          <cell r="B3484" t="str">
            <v>C0485</v>
          </cell>
          <cell r="C3484" t="str">
            <v>BUCHA E ARRUELA DE AÇO GALV. D= 80mm (3")</v>
          </cell>
          <cell r="D3484" t="str">
            <v>PAR</v>
          </cell>
          <cell r="E3484">
            <v>11.6</v>
          </cell>
        </row>
        <row r="3485">
          <cell r="B3485" t="str">
            <v>C0486</v>
          </cell>
          <cell r="C3485" t="str">
            <v>BUCHA E ARRUELA DE AÇO GALV. D= 90mm (3 1/2")</v>
          </cell>
          <cell r="D3485" t="str">
            <v>PAR</v>
          </cell>
          <cell r="E3485">
            <v>15.85</v>
          </cell>
        </row>
        <row r="3486">
          <cell r="B3486" t="str">
            <v>C0487</v>
          </cell>
          <cell r="C3486" t="str">
            <v>BUCHA E ARRUELA DE AÇO GALV. D=100mm (4")</v>
          </cell>
          <cell r="D3486" t="str">
            <v>PAR</v>
          </cell>
          <cell r="E3486">
            <v>13.93</v>
          </cell>
        </row>
        <row r="3487">
          <cell r="B3487" t="str">
            <v>C0466</v>
          </cell>
          <cell r="C3487" t="str">
            <v>BRAÇADEIRA TIPO "D", METÁLICA ATE 1"</v>
          </cell>
          <cell r="D3487" t="str">
            <v>UN</v>
          </cell>
          <cell r="E3487">
            <v>4.0599999999999996</v>
          </cell>
        </row>
        <row r="3488">
          <cell r="B3488" t="str">
            <v>C0467</v>
          </cell>
          <cell r="C3488" t="str">
            <v>BRAÇADEIRA TIPO "D", METÁLICA ATE 2"</v>
          </cell>
          <cell r="D3488" t="str">
            <v>UN</v>
          </cell>
          <cell r="E3488">
            <v>5.04</v>
          </cell>
        </row>
        <row r="3489">
          <cell r="B3489" t="str">
            <v>C0468</v>
          </cell>
          <cell r="C3489" t="str">
            <v>BRAÇADEIRA TIPO "D", METÁLICA ATE 3"</v>
          </cell>
          <cell r="D3489" t="str">
            <v>UN</v>
          </cell>
          <cell r="E3489">
            <v>6.03</v>
          </cell>
        </row>
        <row r="3490">
          <cell r="B3490" t="str">
            <v>C0469</v>
          </cell>
          <cell r="C3490" t="str">
            <v>BRAÇADEIRA TIPO "D", METÁLICA ATE 4"</v>
          </cell>
          <cell r="D3490" t="str">
            <v>UN</v>
          </cell>
          <cell r="E3490">
            <v>6.24</v>
          </cell>
        </row>
        <row r="3491">
          <cell r="B3491" t="str">
            <v>C3481</v>
          </cell>
          <cell r="C3491" t="str">
            <v>CONECTOR DE CAIXA TIPO RETO (BOX RETO) EM AÇO  DIAM.=1"</v>
          </cell>
          <cell r="D3491" t="str">
            <v>UN</v>
          </cell>
          <cell r="E3491">
            <v>4.7300000000000004</v>
          </cell>
        </row>
        <row r="3492">
          <cell r="B3492" t="str">
            <v>C3480</v>
          </cell>
          <cell r="C3492" t="str">
            <v>CONECTOR DE CAIXA TIPO RETO (BOX RETO) EM AÇO  DIAM.=1 1/4"</v>
          </cell>
          <cell r="D3492" t="str">
            <v>UN</v>
          </cell>
          <cell r="E3492">
            <v>7.34</v>
          </cell>
        </row>
        <row r="3493">
          <cell r="B3493" t="str">
            <v>C3479</v>
          </cell>
          <cell r="C3493" t="str">
            <v>CONECTOR DE CAIXA TIPO RETO (BOX RETO) EM AÇO  DIAM.=2"</v>
          </cell>
          <cell r="D3493" t="str">
            <v>UN</v>
          </cell>
          <cell r="E3493">
            <v>9.24</v>
          </cell>
        </row>
        <row r="3494">
          <cell r="B3494" t="str">
            <v>C3484</v>
          </cell>
          <cell r="C3494" t="str">
            <v>SUPORTE DE EQUIPAMENTOS P/INSTALAÇÃO DE TOMADAS E INTERRUPTORES EM DUTOS DE ALUMÍNIO C/DIM. 73MM X 25MM</v>
          </cell>
          <cell r="D3494" t="str">
            <v>UN</v>
          </cell>
          <cell r="E3494">
            <v>16.57</v>
          </cell>
        </row>
        <row r="3495">
          <cell r="B3495">
            <v>0</v>
          </cell>
          <cell r="C3495">
            <v>0</v>
          </cell>
          <cell r="D3495">
            <v>0</v>
          </cell>
          <cell r="E3495">
            <v>0</v>
          </cell>
        </row>
        <row r="3496">
          <cell r="B3496" t="str">
            <v>QUADROS / CAIXAS</v>
          </cell>
          <cell r="C3496">
            <v>0</v>
          </cell>
          <cell r="D3496">
            <v>0</v>
          </cell>
          <cell r="E3496">
            <v>131120.97</v>
          </cell>
        </row>
        <row r="3497">
          <cell r="B3497" t="str">
            <v>C0593</v>
          </cell>
          <cell r="C3497" t="str">
            <v>CAIXA AQUATIC PVC RÍGIDO REF. 921.07, C/ ENCAIXE</v>
          </cell>
          <cell r="D3497" t="str">
            <v>UN</v>
          </cell>
          <cell r="E3497">
            <v>94.81</v>
          </cell>
        </row>
        <row r="3498">
          <cell r="B3498" t="str">
            <v>C0594</v>
          </cell>
          <cell r="C3498" t="str">
            <v>CAIXA AQUATIC PVC RÍGIDO REF. 921.06 , S/ ENCAIXE</v>
          </cell>
          <cell r="D3498" t="str">
            <v>UN</v>
          </cell>
          <cell r="E3498">
            <v>84.4</v>
          </cell>
        </row>
        <row r="3499">
          <cell r="B3499" t="str">
            <v>C3504</v>
          </cell>
          <cell r="C3499" t="str">
            <v>CAIXA ALVENARIA / REBOCO / C/ TAMPA CONCRETO S/ FUNDO DI=30x30x50 cm</v>
          </cell>
          <cell r="D3499" t="str">
            <v>UN</v>
          </cell>
          <cell r="E3499">
            <v>94.24</v>
          </cell>
        </row>
        <row r="3500">
          <cell r="B3500" t="str">
            <v>C0591</v>
          </cell>
          <cell r="C3500" t="str">
            <v>CAIXA ALVENARIA/REBOCO C/TAMPA CONCRETO FUNDO BRITA 60x60x60cm</v>
          </cell>
          <cell r="D3500" t="str">
            <v>UN</v>
          </cell>
          <cell r="E3500">
            <v>170.18</v>
          </cell>
        </row>
        <row r="3501">
          <cell r="B3501" t="str">
            <v>C0592</v>
          </cell>
          <cell r="C3501" t="str">
            <v>CAIXA ALVENARIA/REBOCO C/TAMPA CONCRETO FUNDO BRITA 80x80x80cm</v>
          </cell>
          <cell r="D3501" t="str">
            <v>UN</v>
          </cell>
          <cell r="E3501">
            <v>258.67</v>
          </cell>
        </row>
        <row r="3502">
          <cell r="B3502" t="str">
            <v>C0596</v>
          </cell>
          <cell r="C3502" t="str">
            <v>CAIXA DE ALVENARIA C/ TAMPA SELADA PELA COELCE</v>
          </cell>
          <cell r="D3502" t="str">
            <v>UN</v>
          </cell>
          <cell r="E3502">
            <v>427.76</v>
          </cell>
        </row>
        <row r="3503">
          <cell r="B3503" t="str">
            <v>C0595</v>
          </cell>
          <cell r="C3503" t="str">
            <v>CAIXA DE ALUMINIO FUNDIDO (40X40X15)cm, C/TAMPA CEGA</v>
          </cell>
          <cell r="D3503" t="str">
            <v>UN</v>
          </cell>
          <cell r="E3503">
            <v>234.25</v>
          </cell>
        </row>
        <row r="3504">
          <cell r="B3504" t="str">
            <v>C3926</v>
          </cell>
          <cell r="C3504" t="str">
            <v>CAIXA DE CONCRETO P/ BASE METÁLICA</v>
          </cell>
          <cell r="D3504" t="str">
            <v>UN</v>
          </cell>
          <cell r="E3504">
            <v>400.34</v>
          </cell>
        </row>
        <row r="3505">
          <cell r="B3505" t="str">
            <v>C0598</v>
          </cell>
          <cell r="C3505" t="str">
            <v>CAIXA DE DERIVAÇÃO NO PISO 300X300MM OU 420X420MM</v>
          </cell>
          <cell r="D3505" t="str">
            <v>UN</v>
          </cell>
          <cell r="E3505">
            <v>51.71</v>
          </cell>
        </row>
        <row r="3506">
          <cell r="B3506" t="str">
            <v>C0620</v>
          </cell>
          <cell r="C3506" t="str">
            <v>CAIXA DE LIGAÇÃO C/TOMADA UNIVERSAL E TOMADA TEL.240X180MM</v>
          </cell>
          <cell r="D3506" t="str">
            <v>UN</v>
          </cell>
          <cell r="E3506">
            <v>106.54</v>
          </cell>
        </row>
        <row r="3507">
          <cell r="B3507" t="str">
            <v>C0617</v>
          </cell>
          <cell r="C3507" t="str">
            <v>CAIXA DE LIGAÇÃO C/2 TOMADAS UNIVERSAL E 2 P/TEL.250X250MM</v>
          </cell>
          <cell r="D3507" t="str">
            <v>UN</v>
          </cell>
          <cell r="E3507">
            <v>109.54</v>
          </cell>
        </row>
        <row r="3508">
          <cell r="B3508" t="str">
            <v>C0619</v>
          </cell>
          <cell r="C3508" t="str">
            <v>CAIXA DE LIGAÇÃO C/TOMADA P/TELEFONE D=9CM C/MOLDURA 11X11CM</v>
          </cell>
          <cell r="D3508" t="str">
            <v>UN</v>
          </cell>
          <cell r="E3508">
            <v>103.34</v>
          </cell>
        </row>
        <row r="3509">
          <cell r="B3509" t="str">
            <v>C0618</v>
          </cell>
          <cell r="C3509" t="str">
            <v>CAIXA DE LIGAÇÃO C/TOMADA DE 3P. D=9CM C/MOLDURA 11X11CM</v>
          </cell>
          <cell r="D3509" t="str">
            <v>UN</v>
          </cell>
          <cell r="E3509">
            <v>105.14</v>
          </cell>
        </row>
        <row r="3510">
          <cell r="B3510" t="str">
            <v>C0621</v>
          </cell>
          <cell r="C3510" t="str">
            <v>CAIXA DE LIGAÇÃO EM CHAPA AÇO ESTAMPADA, 3"X3", 4"X2",4"X4"</v>
          </cell>
          <cell r="D3510" t="str">
            <v>UN</v>
          </cell>
          <cell r="E3510">
            <v>4.6500000000000004</v>
          </cell>
        </row>
        <row r="3511">
          <cell r="B3511" t="str">
            <v>C0616</v>
          </cell>
          <cell r="C3511" t="str">
            <v>CAIXA DE LIGAÇÃO EM CHAPA AÇO ESTAMPADA 4"X6", 5"X5"</v>
          </cell>
          <cell r="D3511" t="str">
            <v>UN</v>
          </cell>
          <cell r="E3511">
            <v>9.25</v>
          </cell>
        </row>
        <row r="3512">
          <cell r="B3512" t="str">
            <v>C0622</v>
          </cell>
          <cell r="C3512" t="str">
            <v>CAIXA DE LIGAÇÃO PLÁSTICA DE SOBREPOR, SISTEMA "X"</v>
          </cell>
          <cell r="D3512" t="str">
            <v>UN</v>
          </cell>
          <cell r="E3512">
            <v>10.220000000000001</v>
          </cell>
        </row>
        <row r="3513">
          <cell r="B3513" t="str">
            <v>C4762</v>
          </cell>
          <cell r="C3513" t="str">
            <v>CAIXA DE LIGAÇÃO PVC 4" X 2"</v>
          </cell>
          <cell r="D3513" t="str">
            <v>UN</v>
          </cell>
          <cell r="E3513">
            <v>5.39</v>
          </cell>
        </row>
        <row r="3514">
          <cell r="B3514" t="str">
            <v>C4761</v>
          </cell>
          <cell r="C3514" t="str">
            <v>CAIXA DE LIGAÇÃO PVC 4" X 4"</v>
          </cell>
          <cell r="D3514" t="str">
            <v>UN</v>
          </cell>
          <cell r="E3514">
            <v>6.45</v>
          </cell>
        </row>
        <row r="3515">
          <cell r="B3515" t="str">
            <v>C0626</v>
          </cell>
          <cell r="C3515" t="str">
            <v>CAIXA DE PASSAGEM COM TAMPA PARAFUSADA 100X100X80mm</v>
          </cell>
          <cell r="D3515" t="str">
            <v>UN</v>
          </cell>
          <cell r="E3515">
            <v>16.98</v>
          </cell>
        </row>
        <row r="3516">
          <cell r="B3516" t="str">
            <v>C0627</v>
          </cell>
          <cell r="C3516" t="str">
            <v>CAIXA DE PASSAGEM COM TAMPA PARAFUSADA 150X150X80mm</v>
          </cell>
          <cell r="D3516" t="str">
            <v>UN</v>
          </cell>
          <cell r="E3516">
            <v>28.36</v>
          </cell>
        </row>
        <row r="3517">
          <cell r="B3517" t="str">
            <v>C0628</v>
          </cell>
          <cell r="C3517" t="str">
            <v>CAIXA DE PASSAGEM COM TAMPA PARAFUSADA 200X200X100mm</v>
          </cell>
          <cell r="D3517" t="str">
            <v>UN</v>
          </cell>
          <cell r="E3517">
            <v>49.01</v>
          </cell>
        </row>
        <row r="3518">
          <cell r="B3518" t="str">
            <v>C0629</v>
          </cell>
          <cell r="C3518" t="str">
            <v>CAIXA DE PASSAGEM COM TAMPA PARAFUSADA 400X400X150mm</v>
          </cell>
          <cell r="D3518" t="str">
            <v>UN</v>
          </cell>
          <cell r="E3518">
            <v>102.72</v>
          </cell>
        </row>
        <row r="3519">
          <cell r="B3519" t="str">
            <v>C0630</v>
          </cell>
          <cell r="C3519" t="str">
            <v>CAIXA DE PASSAGEM COM TAMPA PARAFUSADA 500X500X150mm</v>
          </cell>
          <cell r="D3519" t="str">
            <v>UN</v>
          </cell>
          <cell r="E3519">
            <v>124.42</v>
          </cell>
        </row>
        <row r="3520">
          <cell r="B3520" t="str">
            <v>C0636</v>
          </cell>
          <cell r="C3520" t="str">
            <v>CAIXA DE PASSAGEM EM ALVENARIA - 1/2 TIJOLO COMUM</v>
          </cell>
          <cell r="D3520" t="str">
            <v>M2</v>
          </cell>
          <cell r="E3520">
            <v>89.95</v>
          </cell>
        </row>
        <row r="3521">
          <cell r="B3521" t="str">
            <v>C0635</v>
          </cell>
          <cell r="C3521" t="str">
            <v>CAIXA DE PASSAGEM EM ALVENARIA - 1 TIJOLO COMUM</v>
          </cell>
          <cell r="D3521" t="str">
            <v>M2</v>
          </cell>
          <cell r="E3521">
            <v>140.47999999999999</v>
          </cell>
        </row>
        <row r="3522">
          <cell r="B3522" t="str">
            <v>C0631</v>
          </cell>
          <cell r="C3522" t="str">
            <v>CAIXA EM ALVENARIA (40X40X60cm) DE 1/2 TIJOLO COMUM, LASTRO DE BRITA E TAMPA DE CONCRETO</v>
          </cell>
          <cell r="D3522" t="str">
            <v>UN</v>
          </cell>
          <cell r="E3522">
            <v>151.99</v>
          </cell>
        </row>
        <row r="3523">
          <cell r="B3523">
            <v>0</v>
          </cell>
          <cell r="C3523">
            <v>0</v>
          </cell>
          <cell r="D3523">
            <v>0</v>
          </cell>
          <cell r="E3523">
            <v>0</v>
          </cell>
        </row>
        <row r="3524">
          <cell r="B3524" t="str">
            <v>C0624</v>
          </cell>
          <cell r="C3524" t="str">
            <v>CAIXA EM ALVENARIA (40X40X60cm) DE 1 TIJOLO COMUM, LASTRO DE BRITA E TAMPA DE CONCRETO</v>
          </cell>
          <cell r="D3524" t="str">
            <v>UN</v>
          </cell>
          <cell r="E3524">
            <v>257.41000000000003</v>
          </cell>
        </row>
        <row r="3525">
          <cell r="B3525">
            <v>0</v>
          </cell>
          <cell r="C3525">
            <v>0</v>
          </cell>
          <cell r="D3525">
            <v>0</v>
          </cell>
          <cell r="E3525">
            <v>0</v>
          </cell>
        </row>
        <row r="3526">
          <cell r="B3526" t="str">
            <v>C0632</v>
          </cell>
          <cell r="C3526" t="str">
            <v>CAIXA EM ALVENARIA (60X60X60cm) DE 1/2 TIJOLO COMUM, LASTRO DE BRITA E TAMPA DE CONCRETO</v>
          </cell>
          <cell r="D3526" t="str">
            <v>UN</v>
          </cell>
          <cell r="E3526">
            <v>236.09</v>
          </cell>
        </row>
        <row r="3527">
          <cell r="B3527">
            <v>0</v>
          </cell>
          <cell r="C3527">
            <v>0</v>
          </cell>
          <cell r="D3527">
            <v>0</v>
          </cell>
          <cell r="E3527">
            <v>0</v>
          </cell>
        </row>
        <row r="3528">
          <cell r="B3528" t="str">
            <v>C0625</v>
          </cell>
          <cell r="C3528" t="str">
            <v>CAIXA EM ALVENARIA (60X60X60cm) DE 1 TIJOLO COMUM, LASTRO DE BRITA E TAMPA DE CONCRETO</v>
          </cell>
          <cell r="D3528" t="str">
            <v>UN</v>
          </cell>
          <cell r="E3528">
            <v>367.57</v>
          </cell>
        </row>
        <row r="3529">
          <cell r="B3529">
            <v>0</v>
          </cell>
          <cell r="C3529">
            <v>0</v>
          </cell>
          <cell r="D3529">
            <v>0</v>
          </cell>
          <cell r="E3529">
            <v>0</v>
          </cell>
        </row>
        <row r="3530">
          <cell r="B3530" t="str">
            <v>C0634</v>
          </cell>
          <cell r="C3530" t="str">
            <v>CAIXA EM ALVENARIA (80X80X60cm) DE 1/2 TIJOLO COMUM, LASTRO DE BRITA E TAMPA DE CONCRETO</v>
          </cell>
          <cell r="D3530" t="str">
            <v>UN</v>
          </cell>
          <cell r="E3530">
            <v>326.07</v>
          </cell>
        </row>
        <row r="3531">
          <cell r="B3531">
            <v>0</v>
          </cell>
          <cell r="C3531">
            <v>0</v>
          </cell>
          <cell r="D3531">
            <v>0</v>
          </cell>
          <cell r="E3531">
            <v>0</v>
          </cell>
        </row>
        <row r="3532">
          <cell r="B3532" t="str">
            <v>C0633</v>
          </cell>
          <cell r="C3532" t="str">
            <v>CAIXA EM ALVENARIA (80X80X60cm) DE 1 TIJOLO COMUM, LASTRO DE BRITA E TAMPA DE CONCRETO</v>
          </cell>
          <cell r="D3532" t="str">
            <v>UN</v>
          </cell>
          <cell r="E3532">
            <v>480.64</v>
          </cell>
        </row>
        <row r="3533">
          <cell r="B3533">
            <v>0</v>
          </cell>
          <cell r="C3533">
            <v>0</v>
          </cell>
          <cell r="D3533">
            <v>0</v>
          </cell>
          <cell r="E3533">
            <v>0</v>
          </cell>
        </row>
        <row r="3534">
          <cell r="B3534" t="str">
            <v>C3927</v>
          </cell>
          <cell r="C3534" t="str">
            <v>CAIXA DE PASSAGEM TIPO A P/ BALIZAMENTO NOTURNO (80x80x80cm)</v>
          </cell>
          <cell r="D3534" t="str">
            <v>UN</v>
          </cell>
          <cell r="E3534">
            <v>550.61</v>
          </cell>
        </row>
        <row r="3535">
          <cell r="B3535" t="str">
            <v>C3928</v>
          </cell>
          <cell r="C3535" t="str">
            <v>CAIXA DE PASSAGEM TIPO B P/ BALIZAMENTO NOTURNO (150x150x80cm)</v>
          </cell>
          <cell r="D3535" t="str">
            <v>UN</v>
          </cell>
          <cell r="E3535">
            <v>931.89</v>
          </cell>
        </row>
        <row r="3536">
          <cell r="B3536" t="str">
            <v>C0654</v>
          </cell>
          <cell r="C3536" t="str">
            <v>CAIXA PRÉ MOLDADA CONC.P/ AR CONDICIONADO</v>
          </cell>
          <cell r="D3536" t="str">
            <v>UN</v>
          </cell>
          <cell r="E3536">
            <v>125.51</v>
          </cell>
        </row>
        <row r="3537">
          <cell r="B3537" t="str">
            <v>C0856</v>
          </cell>
          <cell r="C3537" t="str">
            <v>CONDULETE DE PVC DE 1/2", TIPO C - E - LL - LR</v>
          </cell>
          <cell r="D3537" t="str">
            <v>UN</v>
          </cell>
          <cell r="E3537">
            <v>12.41</v>
          </cell>
        </row>
        <row r="3538">
          <cell r="B3538" t="str">
            <v>C0857</v>
          </cell>
          <cell r="C3538" t="str">
            <v>CONDULETE DE PVC DE 3/4" TIPO C - E - LL - LR</v>
          </cell>
          <cell r="D3538" t="str">
            <v>UN</v>
          </cell>
          <cell r="E3538">
            <v>15.89</v>
          </cell>
        </row>
        <row r="3539">
          <cell r="B3539" t="str">
            <v>C0855</v>
          </cell>
          <cell r="C3539" t="str">
            <v>CONDULETE DE PVC DE 1" TIPO C - E - LL - LR</v>
          </cell>
          <cell r="D3539" t="str">
            <v>UN</v>
          </cell>
          <cell r="E3539">
            <v>21.96</v>
          </cell>
        </row>
        <row r="3540">
          <cell r="B3540" t="str">
            <v>C1406</v>
          </cell>
          <cell r="C3540" t="str">
            <v>FORNECIMENTO E INSTALAÇÃO DE BARRAMENTO DE COBRE P/QUADROS</v>
          </cell>
          <cell r="D3540" t="str">
            <v>KG</v>
          </cell>
          <cell r="E3540">
            <v>95.43</v>
          </cell>
        </row>
        <row r="3541">
          <cell r="B3541" t="str">
            <v>C3781</v>
          </cell>
          <cell r="C3541" t="str">
            <v>MEDIÇÃO TRIFÁSICA INSTALADA EM MURO - SAÍDA SUBTRRÂNEA</v>
          </cell>
          <cell r="D3541" t="str">
            <v>UN</v>
          </cell>
          <cell r="E3541">
            <v>1905.8</v>
          </cell>
        </row>
        <row r="3542">
          <cell r="B3542" t="str">
            <v>C3564</v>
          </cell>
          <cell r="C3542" t="str">
            <v>MUTIRÃO MISTO - CAIXA DE LIGAÇÃO EM CHAPA AÇO ESTAMPADA, 3"X3", 4"X2", 4"X4"</v>
          </cell>
          <cell r="D3542" t="str">
            <v>UN</v>
          </cell>
          <cell r="E3542">
            <v>3.08</v>
          </cell>
        </row>
        <row r="3543">
          <cell r="B3543" t="str">
            <v>C3578</v>
          </cell>
          <cell r="C3543" t="str">
            <v>MUTIRÃO MISTO - QUADRO DE MEDIÇÃO PADRÃO COELCE</v>
          </cell>
          <cell r="D3543" t="str">
            <v>UN</v>
          </cell>
          <cell r="E3543">
            <v>58.26</v>
          </cell>
        </row>
        <row r="3544">
          <cell r="B3544" t="str">
            <v>C1895</v>
          </cell>
          <cell r="C3544" t="str">
            <v>PETROLET ALUMÍNIO DE 1/2", TIPO T - X - L</v>
          </cell>
          <cell r="D3544" t="str">
            <v>UN</v>
          </cell>
          <cell r="E3544">
            <v>12.79</v>
          </cell>
        </row>
        <row r="3545">
          <cell r="B3545" t="str">
            <v>C1890</v>
          </cell>
          <cell r="C3545" t="str">
            <v>PETROLET ALUMÍNIO DE 3/4", TIPO T - X - L</v>
          </cell>
          <cell r="D3545" t="str">
            <v>UN</v>
          </cell>
          <cell r="E3545">
            <v>17.010000000000002</v>
          </cell>
        </row>
        <row r="3546">
          <cell r="B3546" t="str">
            <v>C1894</v>
          </cell>
          <cell r="C3546" t="str">
            <v>PETROLET ALUMÍNIO DE 1", TIPO T - X - L</v>
          </cell>
          <cell r="D3546" t="str">
            <v>UN</v>
          </cell>
          <cell r="E3546">
            <v>23.17</v>
          </cell>
        </row>
        <row r="3547">
          <cell r="B3547" t="str">
            <v>C1893</v>
          </cell>
          <cell r="C3547" t="str">
            <v>PETROLET ALUMÍNIO DE 1 1/4", TIPO T - X - L</v>
          </cell>
          <cell r="D3547" t="str">
            <v>UN</v>
          </cell>
          <cell r="E3547">
            <v>34.700000000000003</v>
          </cell>
        </row>
        <row r="3548">
          <cell r="B3548" t="str">
            <v>C1892</v>
          </cell>
          <cell r="C3548" t="str">
            <v>PETROLET ALUMÍNIO DE 1 1/2", TIPO T - X - L</v>
          </cell>
          <cell r="D3548" t="str">
            <v>UN</v>
          </cell>
          <cell r="E3548">
            <v>39.700000000000003</v>
          </cell>
        </row>
        <row r="3549">
          <cell r="B3549" t="str">
            <v>C1896</v>
          </cell>
          <cell r="C3549" t="str">
            <v>PETROLET ALUMÍNIO DE 2", TIPO T - X - L</v>
          </cell>
          <cell r="D3549" t="str">
            <v>UN</v>
          </cell>
          <cell r="E3549">
            <v>55.87</v>
          </cell>
        </row>
        <row r="3550">
          <cell r="B3550" t="str">
            <v>C1887</v>
          </cell>
          <cell r="C3550" t="str">
            <v>PETROLET ALUMÍNIO DE 2 1/2", TIPO T - X - L</v>
          </cell>
          <cell r="D3550" t="str">
            <v>UN</v>
          </cell>
          <cell r="E3550">
            <v>94.19</v>
          </cell>
        </row>
        <row r="3551">
          <cell r="B3551" t="str">
            <v>C1889</v>
          </cell>
          <cell r="C3551" t="str">
            <v>PETROLET ALUMÍNIO DE 3", TIPO T - X - L</v>
          </cell>
          <cell r="D3551" t="str">
            <v>UN</v>
          </cell>
          <cell r="E3551">
            <v>126.35</v>
          </cell>
        </row>
        <row r="3552">
          <cell r="B3552" t="str">
            <v>C1888</v>
          </cell>
          <cell r="C3552" t="str">
            <v>PETROLET ALUMÍNIO DE 3 1/2", TIPO T - X - L</v>
          </cell>
          <cell r="D3552" t="str">
            <v>UN</v>
          </cell>
          <cell r="E3552">
            <v>136.99</v>
          </cell>
        </row>
        <row r="3553">
          <cell r="B3553" t="str">
            <v>C1891</v>
          </cell>
          <cell r="C3553" t="str">
            <v>PETROLET ALUMÍNIO DE 4", TIPO T - X - L</v>
          </cell>
          <cell r="D3553" t="str">
            <v>UN</v>
          </cell>
          <cell r="E3553">
            <v>225.22</v>
          </cell>
        </row>
        <row r="3554">
          <cell r="B3554" t="str">
            <v>C1946</v>
          </cell>
          <cell r="C3554" t="str">
            <v>PONTE DE CRUZAMENTO EM CAIXA DE DERIVAÇÃO</v>
          </cell>
          <cell r="D3554" t="str">
            <v>UN</v>
          </cell>
          <cell r="E3554">
            <v>16.760000000000002</v>
          </cell>
        </row>
        <row r="3555">
          <cell r="B3555" t="str">
            <v>C2064</v>
          </cell>
          <cell r="C3555" t="str">
            <v>QUADRO ANUNCIADOR DE ENFERMARIA</v>
          </cell>
          <cell r="D3555" t="str">
            <v>UN</v>
          </cell>
          <cell r="E3555">
            <v>110.73</v>
          </cell>
        </row>
        <row r="3556">
          <cell r="B3556" t="str">
            <v>C2090</v>
          </cell>
          <cell r="C3556" t="str">
            <v>QUADRO P/ MEDIÇÃO EM POSTE DE CONCRETO</v>
          </cell>
          <cell r="D3556" t="str">
            <v>UN</v>
          </cell>
          <cell r="E3556">
            <v>1127.6099999999999</v>
          </cell>
        </row>
        <row r="3557">
          <cell r="B3557" t="str">
            <v>C2092</v>
          </cell>
          <cell r="C3557" t="str">
            <v>QUADRO P/ MEDIÇÃO PRIMÁRIA 15KV</v>
          </cell>
          <cell r="D3557" t="str">
            <v>UN</v>
          </cell>
          <cell r="E3557">
            <v>1099.77</v>
          </cell>
        </row>
        <row r="3558">
          <cell r="B3558" t="str">
            <v>C2091</v>
          </cell>
          <cell r="C3558" t="str">
            <v>QUADRO P/ MEDIÇÃO PRIMÁRIA 15KV HORA-SAZONAL</v>
          </cell>
          <cell r="D3558" t="str">
            <v>UN</v>
          </cell>
          <cell r="E3558">
            <v>1107.82</v>
          </cell>
        </row>
        <row r="3559">
          <cell r="B3559" t="str">
            <v>C2065</v>
          </cell>
          <cell r="C3559" t="str">
            <v>QUADRO DE COMANDO DE BOMBAS - COMPLETO</v>
          </cell>
          <cell r="D3559" t="str">
            <v>UN</v>
          </cell>
          <cell r="E3559">
            <v>269.43</v>
          </cell>
        </row>
        <row r="3560">
          <cell r="B3560" t="str">
            <v>C2076</v>
          </cell>
          <cell r="C3560" t="str">
            <v>QUADRO DE DISTRIBUIÇÃO EMBUTIR ATE 3 DIVISÕES, S/BARRAMENTO</v>
          </cell>
          <cell r="D3560" t="str">
            <v>UN</v>
          </cell>
          <cell r="E3560">
            <v>37.92</v>
          </cell>
        </row>
        <row r="3561">
          <cell r="B3561" t="str">
            <v>C2078</v>
          </cell>
          <cell r="C3561" t="str">
            <v>QUADRO DE DISTRIBUIÇÃO EMBUTIR ATE 6 DIVISÕES, S/BARRAMENTO</v>
          </cell>
          <cell r="D3561" t="str">
            <v>UN</v>
          </cell>
          <cell r="E3561">
            <v>52.62</v>
          </cell>
        </row>
        <row r="3562">
          <cell r="B3562" t="str">
            <v>C2066</v>
          </cell>
          <cell r="C3562" t="str">
            <v>QUADRO DE DISTRIBUIÇÃO DE LUZ SOBREPOR ATE 6 DIVISÕES, C/BARRAMENTO</v>
          </cell>
          <cell r="D3562" t="str">
            <v>UN</v>
          </cell>
          <cell r="E3562">
            <v>138.19999999999999</v>
          </cell>
        </row>
        <row r="3563">
          <cell r="B3563" t="str">
            <v>C2077</v>
          </cell>
          <cell r="C3563" t="str">
            <v>QUADRO DE DISTRIBUIÇÃO DE LUZ EMBUTIR ATE 6 DIVISÕES, C/BARRAMENTO</v>
          </cell>
          <cell r="D3563" t="str">
            <v>UN</v>
          </cell>
          <cell r="E3563">
            <v>138.19999999999999</v>
          </cell>
        </row>
        <row r="3564">
          <cell r="B3564" t="str">
            <v>C2067</v>
          </cell>
          <cell r="C3564" t="str">
            <v>QUADRO DE DISTRIBUIÇÃO DE LUZ EMBUTIR ATÉ 12 DIVISÕES 207X332X95mm, C/BARRAMENTO</v>
          </cell>
          <cell r="D3564" t="str">
            <v>UN</v>
          </cell>
          <cell r="E3564">
            <v>257.38</v>
          </cell>
        </row>
        <row r="3565">
          <cell r="B3565">
            <v>0</v>
          </cell>
          <cell r="C3565">
            <v>0</v>
          </cell>
          <cell r="D3565">
            <v>0</v>
          </cell>
          <cell r="E3565">
            <v>0</v>
          </cell>
        </row>
        <row r="3566">
          <cell r="B3566" t="str">
            <v>C2068</v>
          </cell>
          <cell r="C3566" t="str">
            <v>QUADRO DE DISTRIBUIÇÃO DE LUZ EMBUTIR ATÉ 24 DIVISÕES 332X332X95mm, C/BARRAMENTO</v>
          </cell>
          <cell r="D3566" t="str">
            <v>UN</v>
          </cell>
          <cell r="E3566">
            <v>301.14</v>
          </cell>
        </row>
        <row r="3567">
          <cell r="B3567">
            <v>0</v>
          </cell>
          <cell r="C3567">
            <v>0</v>
          </cell>
          <cell r="D3567">
            <v>0</v>
          </cell>
          <cell r="E3567">
            <v>0</v>
          </cell>
        </row>
        <row r="3568">
          <cell r="B3568" t="str">
            <v>C2069</v>
          </cell>
          <cell r="C3568" t="str">
            <v>QUADRO DE DISTRIBUIÇÃO DE LUZ EMBUTIR ATÉ 36 DIVISÕES 457X332X95mm, C/ BARRAMENTO</v>
          </cell>
          <cell r="D3568" t="str">
            <v>UN</v>
          </cell>
          <cell r="E3568">
            <v>332.35</v>
          </cell>
        </row>
        <row r="3569">
          <cell r="B3569">
            <v>0</v>
          </cell>
          <cell r="C3569">
            <v>0</v>
          </cell>
          <cell r="D3569">
            <v>0</v>
          </cell>
          <cell r="E3569">
            <v>0</v>
          </cell>
        </row>
        <row r="3570">
          <cell r="B3570" t="str">
            <v>C2071</v>
          </cell>
          <cell r="C3570" t="str">
            <v>QUADRO DE DISTRIBUIÇÃO DE LUZ EMBUTIR ATÉ 72 DIVISÕES 457X646X95mm, C/BARRAMENTO</v>
          </cell>
          <cell r="D3570" t="str">
            <v>UN</v>
          </cell>
          <cell r="E3570">
            <v>569.20000000000005</v>
          </cell>
        </row>
        <row r="3571">
          <cell r="B3571">
            <v>0</v>
          </cell>
          <cell r="C3571">
            <v>0</v>
          </cell>
          <cell r="D3571">
            <v>0</v>
          </cell>
          <cell r="E3571">
            <v>0</v>
          </cell>
        </row>
        <row r="3572">
          <cell r="B3572" t="str">
            <v>C2070</v>
          </cell>
          <cell r="C3572" t="str">
            <v>QUADRO DE DISTRIBUIÇÃO DE LUZ EMBUTIR ATÉ 72 DIVISÕES 457X646X150mm, C/BARRAMENTO</v>
          </cell>
          <cell r="D3572" t="str">
            <v>UN</v>
          </cell>
          <cell r="E3572">
            <v>600.38</v>
          </cell>
        </row>
        <row r="3573">
          <cell r="B3573">
            <v>0</v>
          </cell>
          <cell r="C3573">
            <v>0</v>
          </cell>
          <cell r="D3573">
            <v>0</v>
          </cell>
          <cell r="E3573">
            <v>0</v>
          </cell>
        </row>
        <row r="3574">
          <cell r="B3574" t="str">
            <v>C2072</v>
          </cell>
          <cell r="C3574" t="str">
            <v>QUADRO DE DISTRIBUIÇÃO DE LUZ SOBREPOR ATÉ 12 DIVISÕES 255X315X135mm, C/BARRAMENTO</v>
          </cell>
          <cell r="D3574" t="str">
            <v>UN</v>
          </cell>
          <cell r="E3574">
            <v>284.47000000000003</v>
          </cell>
        </row>
        <row r="3575">
          <cell r="B3575">
            <v>0</v>
          </cell>
          <cell r="C3575">
            <v>0</v>
          </cell>
          <cell r="D3575">
            <v>0</v>
          </cell>
          <cell r="E3575">
            <v>0</v>
          </cell>
        </row>
        <row r="3576">
          <cell r="B3576" t="str">
            <v>C2075</v>
          </cell>
          <cell r="C3576" t="str">
            <v>QUADRO DE DISTRIBUIÇÃO DE LUZ.SOBREPOR ATÉ 24 DIVISÕES 450X315X135mm, C/BARRAMENTO</v>
          </cell>
          <cell r="D3576" t="str">
            <v>UN</v>
          </cell>
          <cell r="E3576">
            <v>374.52</v>
          </cell>
        </row>
        <row r="3577">
          <cell r="B3577">
            <v>0</v>
          </cell>
          <cell r="C3577">
            <v>0</v>
          </cell>
          <cell r="D3577">
            <v>0</v>
          </cell>
          <cell r="E3577">
            <v>0</v>
          </cell>
        </row>
        <row r="3578">
          <cell r="B3578" t="str">
            <v>C2074</v>
          </cell>
          <cell r="C3578" t="str">
            <v>QUADRO DE DISTRIBUIÇÃO DE LUZ.SOBREPOR ATE 64 DIVISÕES 650X440X205mm, C/BARRAMENTO</v>
          </cell>
          <cell r="D3578" t="str">
            <v>UN</v>
          </cell>
          <cell r="E3578">
            <v>576.45000000000005</v>
          </cell>
        </row>
        <row r="3579">
          <cell r="B3579">
            <v>0</v>
          </cell>
          <cell r="C3579">
            <v>0</v>
          </cell>
          <cell r="D3579">
            <v>0</v>
          </cell>
          <cell r="E3579">
            <v>0</v>
          </cell>
        </row>
        <row r="3580">
          <cell r="B3580" t="str">
            <v>C2073</v>
          </cell>
          <cell r="C3580" t="str">
            <v>QUADRO DE DISTRIBUIÇÃO DE LUZ SOBREPOR ATÉ 128 DIVISÕES 650X875X205mm, C/BARRAMENTO</v>
          </cell>
          <cell r="D3580" t="str">
            <v>UN</v>
          </cell>
          <cell r="E3580">
            <v>821.3</v>
          </cell>
        </row>
        <row r="3581">
          <cell r="B3581">
            <v>0</v>
          </cell>
          <cell r="C3581">
            <v>0</v>
          </cell>
          <cell r="D3581">
            <v>0</v>
          </cell>
          <cell r="E3581">
            <v>0</v>
          </cell>
        </row>
        <row r="3582">
          <cell r="B3582" t="str">
            <v>C2062</v>
          </cell>
          <cell r="C3582" t="str">
            <v>QUADRO DE DISTRIBUIÇÃO GERAL BAIXA TENSÃO, C/ACESSÓRIOS - 1UN DE MEDIÇÃO</v>
          </cell>
          <cell r="D3582" t="str">
            <v>UN</v>
          </cell>
          <cell r="E3582">
            <v>1865.6</v>
          </cell>
        </row>
        <row r="3583">
          <cell r="B3583" t="str">
            <v>C2061</v>
          </cell>
          <cell r="C3583" t="str">
            <v>QUADRO DE DISTRIBUIÇÃO GERAL BAIXA TENSÃO, C/ACESSÓRIOS- 3UN DE MEDIÇÃO</v>
          </cell>
          <cell r="D3583" t="str">
            <v>UN</v>
          </cell>
          <cell r="E3583">
            <v>2497.4899999999998</v>
          </cell>
        </row>
        <row r="3584">
          <cell r="B3584" t="str">
            <v>C2084</v>
          </cell>
          <cell r="C3584" t="str">
            <v>QUADRO DE DISTRIBUIÇÃO, PADRÃO TELEBRÁS 200X200X120mm</v>
          </cell>
          <cell r="D3584" t="str">
            <v>UN</v>
          </cell>
          <cell r="E3584">
            <v>57.98</v>
          </cell>
        </row>
        <row r="3585">
          <cell r="B3585" t="str">
            <v>C2085</v>
          </cell>
          <cell r="C3585" t="str">
            <v>QUADRO DE DISTRIBUIÇÃO, PADRÃO TELEBRÁS 400X400X120mm</v>
          </cell>
          <cell r="D3585" t="str">
            <v>UN</v>
          </cell>
          <cell r="E3585">
            <v>103.44</v>
          </cell>
        </row>
        <row r="3586">
          <cell r="B3586" t="str">
            <v>C2086</v>
          </cell>
          <cell r="C3586" t="str">
            <v>QUADRO DE DISTRIBUIÇÃO, PADRÃO TELEBRÁS 600X600X120mm</v>
          </cell>
          <cell r="D3586" t="str">
            <v>UN</v>
          </cell>
          <cell r="E3586">
            <v>164.2</v>
          </cell>
        </row>
        <row r="3587">
          <cell r="B3587" t="str">
            <v>C2087</v>
          </cell>
          <cell r="C3587" t="str">
            <v>QUADRO DE DISTRIBUIÇÃO, PADRÃO TELEBRÁS 800X800X120mm</v>
          </cell>
          <cell r="D3587" t="str">
            <v>UN</v>
          </cell>
          <cell r="E3587">
            <v>284.8</v>
          </cell>
        </row>
        <row r="3588">
          <cell r="B3588" t="str">
            <v>C2080</v>
          </cell>
          <cell r="C3588" t="str">
            <v>QUADRO DE DISTRIBUIÇÃO, PADRÃO TELEBRAS 1200X1000X150mm</v>
          </cell>
          <cell r="D3588" t="str">
            <v>UN</v>
          </cell>
          <cell r="E3588">
            <v>443.78</v>
          </cell>
        </row>
        <row r="3589">
          <cell r="B3589" t="str">
            <v>C2081</v>
          </cell>
          <cell r="C3589" t="str">
            <v>QUADRO DE DISTRIBUIÇÃO, PADRÃO TELEBRAS 1200X1200X150mm</v>
          </cell>
          <cell r="D3589" t="str">
            <v>UN</v>
          </cell>
          <cell r="E3589">
            <v>493.78</v>
          </cell>
        </row>
        <row r="3590">
          <cell r="B3590" t="str">
            <v>C2079</v>
          </cell>
          <cell r="C3590" t="str">
            <v>QUADRO DE DISTRIBUIÇÃO PADRÃO TELEBRAS-1200X1500X150mm</v>
          </cell>
          <cell r="D3590" t="str">
            <v>UN</v>
          </cell>
          <cell r="E3590">
            <v>537.64</v>
          </cell>
        </row>
        <row r="3591">
          <cell r="B3591" t="str">
            <v>C2082</v>
          </cell>
          <cell r="C3591" t="str">
            <v>QUADRO DE DISTRIBUIÇÃO, PADRÃO TELEBRAS 1200X1700X150mm</v>
          </cell>
          <cell r="D3591" t="str">
            <v>UN</v>
          </cell>
          <cell r="E3591">
            <v>845.7</v>
          </cell>
        </row>
        <row r="3592">
          <cell r="B3592" t="str">
            <v>C2088</v>
          </cell>
          <cell r="C3592" t="str">
            <v>QUADRO DE FORÇA, C/ BARRAMENTO (0.90X1.90X0.60)M</v>
          </cell>
          <cell r="D3592" t="str">
            <v>UN</v>
          </cell>
          <cell r="E3592">
            <v>2731.66</v>
          </cell>
        </row>
        <row r="3593">
          <cell r="B3593" t="str">
            <v>C2089</v>
          </cell>
          <cell r="C3593" t="str">
            <v>QUADRO DE FORÇA, C/ BARRAMENTO (1.80X1.90X0.60)M</v>
          </cell>
          <cell r="D3593" t="str">
            <v>UN</v>
          </cell>
          <cell r="E3593">
            <v>5369.76</v>
          </cell>
        </row>
        <row r="3594">
          <cell r="B3594" t="str">
            <v>C3925</v>
          </cell>
          <cell r="C3594" t="str">
            <v>QUADRO DE FORÇA P/ 10kW</v>
          </cell>
          <cell r="D3594" t="str">
            <v>UN</v>
          </cell>
          <cell r="E3594">
            <v>9119.25</v>
          </cell>
        </row>
        <row r="3595">
          <cell r="B3595" t="str">
            <v>C3579</v>
          </cell>
          <cell r="C3595" t="str">
            <v>QUADRO DE MEDIÇÃO PADRÃO COELCE - PADRÃO POPULAR</v>
          </cell>
          <cell r="D3595" t="str">
            <v>UN</v>
          </cell>
          <cell r="E3595">
            <v>68.739999999999995</v>
          </cell>
        </row>
        <row r="3596">
          <cell r="B3596" t="str">
            <v>C3969</v>
          </cell>
          <cell r="C3596" t="str">
            <v>QUADRO GERAL MÉDIA TENSÃO</v>
          </cell>
          <cell r="D3596" t="str">
            <v>UN</v>
          </cell>
          <cell r="E3596">
            <v>79102.25</v>
          </cell>
        </row>
        <row r="3597">
          <cell r="B3597" t="str">
            <v>C4027</v>
          </cell>
          <cell r="C3597" t="str">
            <v>QUADRO GERAL, COM BARRAMENTO - 15 kV, METÁLICO CHAPA 11MSG, PINTURA EPÓXI, 2,30 x 1,00 x 2,00 - INSTALADO</v>
          </cell>
          <cell r="D3597" t="str">
            <v>CJ</v>
          </cell>
          <cell r="E3597">
            <v>8922.49</v>
          </cell>
        </row>
        <row r="3598">
          <cell r="B3598">
            <v>0</v>
          </cell>
          <cell r="C3598">
            <v>0</v>
          </cell>
          <cell r="D3598">
            <v>0</v>
          </cell>
          <cell r="E3598">
            <v>0</v>
          </cell>
        </row>
        <row r="3599">
          <cell r="B3599" t="str">
            <v>C4052</v>
          </cell>
          <cell r="C3599" t="str">
            <v>QUADRO METÁLICO (600 x 400 x 400)mm - INSTALADO</v>
          </cell>
          <cell r="D3599" t="str">
            <v>UN</v>
          </cell>
          <cell r="E3599">
            <v>1037.9000000000001</v>
          </cell>
        </row>
        <row r="3600">
          <cell r="B3600" t="str">
            <v>C2299</v>
          </cell>
          <cell r="C3600" t="str">
            <v xml:space="preserve">TAMPA DE CONCRETO ESP.= 5cm P/CAIXA EM ALVENARIA </v>
          </cell>
          <cell r="D3600" t="str">
            <v>M2</v>
          </cell>
          <cell r="E3600">
            <v>122.84</v>
          </cell>
        </row>
        <row r="3601">
          <cell r="B3601" t="str">
            <v>FIOS, CABOS E ACESSÓRIOS</v>
          </cell>
          <cell r="C3601">
            <v>0</v>
          </cell>
          <cell r="D3601">
            <v>0</v>
          </cell>
          <cell r="E3601">
            <v>7126.93</v>
          </cell>
        </row>
        <row r="3602">
          <cell r="B3602" t="str">
            <v>C3424</v>
          </cell>
          <cell r="C3602" t="str">
            <v>ABRAÇADEIRA EM FERRO 1 1/4 X 1/2" C/ PINTURA EPOXI D = 150MM</v>
          </cell>
          <cell r="D3602" t="str">
            <v>UN</v>
          </cell>
          <cell r="E3602">
            <v>21.96</v>
          </cell>
        </row>
        <row r="3603">
          <cell r="B3603" t="str">
            <v>C4038</v>
          </cell>
          <cell r="C3603" t="str">
            <v>ACESSÓRIOS DE BAIXA TENSÃO</v>
          </cell>
          <cell r="D3603" t="str">
            <v>CJ</v>
          </cell>
          <cell r="E3603">
            <v>357.45</v>
          </cell>
        </row>
        <row r="3604">
          <cell r="B3604" t="str">
            <v>C4030</v>
          </cell>
          <cell r="C3604" t="str">
            <v>ACESSÓRIOS DE MÉDIA TENSÃO</v>
          </cell>
          <cell r="D3604" t="str">
            <v>CJ</v>
          </cell>
          <cell r="E3604">
            <v>3717.53</v>
          </cell>
        </row>
        <row r="3605">
          <cell r="B3605" t="str">
            <v>C0111</v>
          </cell>
          <cell r="C3605" t="str">
            <v>ARAME GALVANIZADO PARA PESCA</v>
          </cell>
          <cell r="D3605" t="str">
            <v>M</v>
          </cell>
          <cell r="E3605">
            <v>1.7</v>
          </cell>
        </row>
        <row r="3606">
          <cell r="B3606" t="str">
            <v>C3750</v>
          </cell>
          <cell r="C3606" t="str">
            <v>CABO DE FIBRA ÓPTICA, 01 PAR</v>
          </cell>
          <cell r="D3606" t="str">
            <v>M</v>
          </cell>
          <cell r="E3606">
            <v>5.23</v>
          </cell>
        </row>
        <row r="3607">
          <cell r="B3607" t="str">
            <v>C3751</v>
          </cell>
          <cell r="C3607" t="str">
            <v>CABO DE FIBRA ÓPTICA, 02 PARES</v>
          </cell>
          <cell r="D3607" t="str">
            <v>M</v>
          </cell>
          <cell r="E3607">
            <v>6.34</v>
          </cell>
        </row>
        <row r="3608">
          <cell r="B3608" t="str">
            <v>C3752</v>
          </cell>
          <cell r="C3608" t="str">
            <v>CABO DE FIBRA ÓPTICA, 03 PARES</v>
          </cell>
          <cell r="D3608" t="str">
            <v>M</v>
          </cell>
          <cell r="E3608">
            <v>6.82</v>
          </cell>
        </row>
        <row r="3609">
          <cell r="B3609" t="str">
            <v>C3753</v>
          </cell>
          <cell r="C3609" t="str">
            <v>CABO DE FIBRA ÓPTICA, 04 PARES</v>
          </cell>
          <cell r="D3609" t="str">
            <v>M</v>
          </cell>
          <cell r="E3609">
            <v>7.2</v>
          </cell>
        </row>
        <row r="3610">
          <cell r="B3610" t="str">
            <v>C0522</v>
          </cell>
          <cell r="C3610" t="str">
            <v>CABO COBRE NU 6MM2</v>
          </cell>
          <cell r="D3610" t="str">
            <v>M</v>
          </cell>
          <cell r="E3610">
            <v>6.77</v>
          </cell>
        </row>
        <row r="3611">
          <cell r="B3611" t="str">
            <v>C0517</v>
          </cell>
          <cell r="C3611" t="str">
            <v>CABO COBRE NU 10MM2</v>
          </cell>
          <cell r="D3611" t="str">
            <v>M</v>
          </cell>
          <cell r="E3611">
            <v>7.2</v>
          </cell>
        </row>
        <row r="3612">
          <cell r="B3612" t="str">
            <v>C0518</v>
          </cell>
          <cell r="C3612" t="str">
            <v>CABO COBRE NU 16MM2</v>
          </cell>
          <cell r="D3612" t="str">
            <v>M</v>
          </cell>
          <cell r="E3612">
            <v>9.4</v>
          </cell>
        </row>
        <row r="3613">
          <cell r="B3613" t="str">
            <v>C0519</v>
          </cell>
          <cell r="C3613" t="str">
            <v>CABO COBRE NU 25MM2</v>
          </cell>
          <cell r="D3613" t="str">
            <v>M</v>
          </cell>
          <cell r="E3613">
            <v>12.28</v>
          </cell>
        </row>
        <row r="3614">
          <cell r="B3614" t="str">
            <v>C0520</v>
          </cell>
          <cell r="C3614" t="str">
            <v>CABO COBRE NU 35MM2</v>
          </cell>
          <cell r="D3614" t="str">
            <v>M</v>
          </cell>
          <cell r="E3614">
            <v>19.05</v>
          </cell>
        </row>
        <row r="3615">
          <cell r="B3615" t="str">
            <v>C0521</v>
          </cell>
          <cell r="C3615" t="str">
            <v>CABO COBRE NU 50MM2</v>
          </cell>
          <cell r="D3615" t="str">
            <v>M</v>
          </cell>
          <cell r="E3615">
            <v>24.75</v>
          </cell>
        </row>
        <row r="3616">
          <cell r="B3616" t="str">
            <v>C0523</v>
          </cell>
          <cell r="C3616" t="str">
            <v>CABO COBRE NU 70MM2</v>
          </cell>
          <cell r="D3616" t="str">
            <v>M</v>
          </cell>
          <cell r="E3616">
            <v>32.04</v>
          </cell>
        </row>
        <row r="3617">
          <cell r="B3617" t="str">
            <v>C3907</v>
          </cell>
          <cell r="C3617" t="str">
            <v>CABO COBRE NU, FORMAÇÃO 7 FIOS, 10mm²</v>
          </cell>
          <cell r="D3617" t="str">
            <v>M</v>
          </cell>
          <cell r="E3617">
            <v>7.96</v>
          </cell>
        </row>
        <row r="3618">
          <cell r="B3618" t="str">
            <v>C4558</v>
          </cell>
          <cell r="C3618" t="str">
            <v>CABO CORDPLAST (CABO PP) 3 x 2,50 mm²</v>
          </cell>
          <cell r="D3618" t="str">
            <v>M</v>
          </cell>
          <cell r="E3618">
            <v>6.07</v>
          </cell>
        </row>
        <row r="3619">
          <cell r="B3619" t="str">
            <v>C4377</v>
          </cell>
          <cell r="C3619" t="str">
            <v>CABO EM PVC 1000V 2,5 mm²</v>
          </cell>
          <cell r="D3619" t="str">
            <v>M</v>
          </cell>
          <cell r="E3619">
            <v>4.21</v>
          </cell>
        </row>
        <row r="3620">
          <cell r="B3620" t="str">
            <v>C0554</v>
          </cell>
          <cell r="C3620" t="str">
            <v>CABO EM PVC 1000V  4MM2</v>
          </cell>
          <cell r="D3620" t="str">
            <v>M</v>
          </cell>
          <cell r="E3620">
            <v>5.7</v>
          </cell>
        </row>
        <row r="3621">
          <cell r="B3621" t="str">
            <v>C0556</v>
          </cell>
          <cell r="C3621" t="str">
            <v>CABO EM PVC 1000V  6MM2</v>
          </cell>
          <cell r="D3621" t="str">
            <v>M</v>
          </cell>
          <cell r="E3621">
            <v>6.63</v>
          </cell>
        </row>
        <row r="3622">
          <cell r="B3622" t="str">
            <v>C0547</v>
          </cell>
          <cell r="C3622" t="str">
            <v>CABO EM PVC 1000V  10MM2</v>
          </cell>
          <cell r="D3622" t="str">
            <v>M</v>
          </cell>
          <cell r="E3622">
            <v>8.76</v>
          </cell>
        </row>
        <row r="3623">
          <cell r="B3623" t="str">
            <v>C0550</v>
          </cell>
          <cell r="C3623" t="str">
            <v>CABO EM PVC 1000V  16MM2</v>
          </cell>
          <cell r="D3623" t="str">
            <v>M</v>
          </cell>
          <cell r="E3623">
            <v>11.95</v>
          </cell>
        </row>
        <row r="3624">
          <cell r="B3624" t="str">
            <v>C0553</v>
          </cell>
          <cell r="C3624" t="str">
            <v>CABO EM PVC 1000V  25MM2</v>
          </cell>
          <cell r="D3624" t="str">
            <v>M</v>
          </cell>
          <cell r="E3624">
            <v>16.59</v>
          </cell>
        </row>
        <row r="3625">
          <cell r="B3625" t="str">
            <v>C0558</v>
          </cell>
          <cell r="C3625" t="str">
            <v>CABO EM PVC 1000V  35MM2</v>
          </cell>
          <cell r="D3625" t="str">
            <v>M</v>
          </cell>
          <cell r="E3625">
            <v>21.52</v>
          </cell>
        </row>
        <row r="3626">
          <cell r="B3626" t="str">
            <v>C0555</v>
          </cell>
          <cell r="C3626" t="str">
            <v>CABO EM PVC 1000V  50MM2</v>
          </cell>
          <cell r="D3626" t="str">
            <v>M</v>
          </cell>
          <cell r="E3626">
            <v>28.29</v>
          </cell>
        </row>
        <row r="3627">
          <cell r="B3627" t="str">
            <v>C0559</v>
          </cell>
          <cell r="C3627" t="str">
            <v>CABO EM PVC 1000V  70MM2</v>
          </cell>
          <cell r="D3627" t="str">
            <v>M</v>
          </cell>
          <cell r="E3627">
            <v>39.36</v>
          </cell>
        </row>
        <row r="3628">
          <cell r="B3628" t="str">
            <v>C0557</v>
          </cell>
          <cell r="C3628" t="str">
            <v>CABO EM PVC 1000V  95MM2</v>
          </cell>
          <cell r="D3628" t="str">
            <v>M</v>
          </cell>
          <cell r="E3628">
            <v>52.38</v>
          </cell>
        </row>
        <row r="3629">
          <cell r="B3629" t="str">
            <v>C0548</v>
          </cell>
          <cell r="C3629" t="str">
            <v>CABO EM PVC 1000V  120MM2</v>
          </cell>
          <cell r="D3629" t="str">
            <v>M</v>
          </cell>
          <cell r="E3629">
            <v>61.56</v>
          </cell>
        </row>
        <row r="3630">
          <cell r="B3630" t="str">
            <v>C0549</v>
          </cell>
          <cell r="C3630" t="str">
            <v>CABO EM PVC 1000V  150MM2</v>
          </cell>
          <cell r="D3630" t="str">
            <v>M</v>
          </cell>
          <cell r="E3630">
            <v>77.86</v>
          </cell>
        </row>
        <row r="3631">
          <cell r="B3631" t="str">
            <v>C0551</v>
          </cell>
          <cell r="C3631" t="str">
            <v>CABO EM PVC 1000V  185MM2</v>
          </cell>
          <cell r="D3631" t="str">
            <v>M</v>
          </cell>
          <cell r="E3631">
            <v>96.41</v>
          </cell>
        </row>
        <row r="3632">
          <cell r="B3632" t="str">
            <v>C0552</v>
          </cell>
          <cell r="C3632" t="str">
            <v>CABO EM PVC 1000V  240MM2</v>
          </cell>
          <cell r="D3632" t="str">
            <v>M</v>
          </cell>
          <cell r="E3632">
            <v>121.54</v>
          </cell>
        </row>
        <row r="3633">
          <cell r="B3633" t="str">
            <v>C4771</v>
          </cell>
          <cell r="C3633" t="str">
            <v>CABO EM PVC 1000V 300MM2</v>
          </cell>
          <cell r="D3633" t="str">
            <v>M</v>
          </cell>
          <cell r="E3633">
            <v>144.81</v>
          </cell>
        </row>
        <row r="3634">
          <cell r="B3634" t="str">
            <v>C4538</v>
          </cell>
          <cell r="C3634" t="str">
            <v>CABO EM PVC 15000V 35MM2</v>
          </cell>
          <cell r="D3634" t="str">
            <v>M</v>
          </cell>
          <cell r="E3634">
            <v>51.98</v>
          </cell>
        </row>
        <row r="3635">
          <cell r="B3635" t="str">
            <v>C4539</v>
          </cell>
          <cell r="C3635" t="str">
            <v>CABO EM PVC 15000V 120MM2</v>
          </cell>
          <cell r="D3635" t="str">
            <v>M</v>
          </cell>
          <cell r="E3635">
            <v>76.95</v>
          </cell>
        </row>
        <row r="3636">
          <cell r="B3636" t="str">
            <v>C0540</v>
          </cell>
          <cell r="C3636" t="str">
            <v>CABO ISOLADO PVC 750V 2,5MM2</v>
          </cell>
          <cell r="D3636" t="str">
            <v>M</v>
          </cell>
          <cell r="E3636">
            <v>3.87</v>
          </cell>
        </row>
        <row r="3637">
          <cell r="B3637" t="str">
            <v>C0534</v>
          </cell>
          <cell r="C3637" t="str">
            <v>CABO ISOLADO PVC 750V 4MM2</v>
          </cell>
          <cell r="D3637" t="str">
            <v>M</v>
          </cell>
          <cell r="E3637">
            <v>4.63</v>
          </cell>
        </row>
        <row r="3638">
          <cell r="B3638" t="str">
            <v>C0537</v>
          </cell>
          <cell r="C3638" t="str">
            <v>CABO ISOLADO PVC 750V 6MM2</v>
          </cell>
          <cell r="D3638" t="str">
            <v>M</v>
          </cell>
          <cell r="E3638">
            <v>5.68</v>
          </cell>
        </row>
        <row r="3639">
          <cell r="B3639" t="str">
            <v>C0524</v>
          </cell>
          <cell r="C3639" t="str">
            <v>CABO ISOLADO PVC 750V 10MM2</v>
          </cell>
          <cell r="D3639" t="str">
            <v>M</v>
          </cell>
          <cell r="E3639">
            <v>7.77</v>
          </cell>
        </row>
        <row r="3640">
          <cell r="B3640" t="str">
            <v>C0527</v>
          </cell>
          <cell r="C3640" t="str">
            <v>CABO ISOLADO PVC 750V 16MM2</v>
          </cell>
          <cell r="D3640" t="str">
            <v>M</v>
          </cell>
          <cell r="E3640">
            <v>10.62</v>
          </cell>
        </row>
        <row r="3641">
          <cell r="B3641" t="str">
            <v>C0530</v>
          </cell>
          <cell r="C3641" t="str">
            <v>CABO ISOLADO PVC 750V 25 MM2</v>
          </cell>
          <cell r="D3641" t="str">
            <v>M</v>
          </cell>
          <cell r="E3641">
            <v>14.41</v>
          </cell>
        </row>
        <row r="3642">
          <cell r="B3642" t="str">
            <v>C0532</v>
          </cell>
          <cell r="C3642" t="str">
            <v>CABO ISOLADO PVC 750V 35MM2</v>
          </cell>
          <cell r="D3642" t="str">
            <v>M</v>
          </cell>
          <cell r="E3642">
            <v>19.87</v>
          </cell>
        </row>
        <row r="3643">
          <cell r="B3643" t="str">
            <v>C0536</v>
          </cell>
          <cell r="C3643" t="str">
            <v>CABO ISOLADO PVC 750V 50MM2</v>
          </cell>
          <cell r="D3643" t="str">
            <v>M</v>
          </cell>
          <cell r="E3643">
            <v>25.53</v>
          </cell>
        </row>
        <row r="3644">
          <cell r="B3644" t="str">
            <v>C0538</v>
          </cell>
          <cell r="C3644" t="str">
            <v>CABO ISOLADO PVC 750V 70MM2</v>
          </cell>
          <cell r="D3644" t="str">
            <v>M</v>
          </cell>
          <cell r="E3644">
            <v>34.71</v>
          </cell>
        </row>
        <row r="3645">
          <cell r="B3645" t="str">
            <v>C0539</v>
          </cell>
          <cell r="C3645" t="str">
            <v>CABO ISOLADO PVC 750V 95MM2</v>
          </cell>
          <cell r="D3645" t="str">
            <v>M</v>
          </cell>
          <cell r="E3645">
            <v>44.42</v>
          </cell>
        </row>
        <row r="3646">
          <cell r="B3646" t="str">
            <v>C0525</v>
          </cell>
          <cell r="C3646" t="str">
            <v>CABO ISOLADO PVC 750V 120MM2</v>
          </cell>
          <cell r="D3646" t="str">
            <v>M</v>
          </cell>
          <cell r="E3646">
            <v>59.07</v>
          </cell>
        </row>
        <row r="3647">
          <cell r="B3647" t="str">
            <v>C0526</v>
          </cell>
          <cell r="C3647" t="str">
            <v>CABO ISOLADO PVC 750V 150MM2</v>
          </cell>
          <cell r="D3647" t="str">
            <v>M</v>
          </cell>
          <cell r="E3647">
            <v>72.290000000000006</v>
          </cell>
        </row>
        <row r="3648">
          <cell r="B3648" t="str">
            <v>C0528</v>
          </cell>
          <cell r="C3648" t="str">
            <v>CABO ISOLADO PVC 750V 185MM2</v>
          </cell>
          <cell r="D3648" t="str">
            <v>M</v>
          </cell>
          <cell r="E3648">
            <v>88.03</v>
          </cell>
        </row>
        <row r="3649">
          <cell r="B3649" t="str">
            <v>C0529</v>
          </cell>
          <cell r="C3649" t="str">
            <v>CABO ISOLADO PVC 750V 240MM2</v>
          </cell>
          <cell r="D3649" t="str">
            <v>M</v>
          </cell>
          <cell r="E3649">
            <v>111.21</v>
          </cell>
        </row>
        <row r="3650">
          <cell r="B3650" t="str">
            <v>C0531</v>
          </cell>
          <cell r="C3650" t="str">
            <v>CABO ISOLADO PVC 750V 300MM2</v>
          </cell>
          <cell r="D3650" t="str">
            <v>M</v>
          </cell>
          <cell r="E3650">
            <v>141.80000000000001</v>
          </cell>
        </row>
        <row r="3651">
          <cell r="B3651" t="str">
            <v>C0533</v>
          </cell>
          <cell r="C3651" t="str">
            <v>CABO ISOLADO PVC 750V 400MM2</v>
          </cell>
          <cell r="D3651" t="str">
            <v>M</v>
          </cell>
          <cell r="E3651">
            <v>188.84</v>
          </cell>
        </row>
        <row r="3652">
          <cell r="B3652" t="str">
            <v>C0535</v>
          </cell>
          <cell r="C3652" t="str">
            <v>CABO ISOLADO PVC 750V 500MM2</v>
          </cell>
          <cell r="D3652" t="str">
            <v>M</v>
          </cell>
          <cell r="E3652">
            <v>218.9</v>
          </cell>
        </row>
        <row r="3653">
          <cell r="B3653" t="str">
            <v>C0541</v>
          </cell>
          <cell r="C3653" t="str">
            <v>CABO LÓGICO 4 PARES, CATEGORIA 3 - UTP (10 MPBS)</v>
          </cell>
          <cell r="D3653" t="str">
            <v>M</v>
          </cell>
          <cell r="E3653">
            <v>7.21</v>
          </cell>
        </row>
        <row r="3654">
          <cell r="B3654" t="str">
            <v>C0542</v>
          </cell>
          <cell r="C3654" t="str">
            <v>CABO LÓGICO 4 PARES, CATEGORIA 4 - UTP (20 MPBS)</v>
          </cell>
          <cell r="D3654" t="str">
            <v>M</v>
          </cell>
          <cell r="E3654">
            <v>7.51</v>
          </cell>
        </row>
        <row r="3655">
          <cell r="B3655" t="str">
            <v>C0543</v>
          </cell>
          <cell r="C3655" t="str">
            <v>CABO LÓGICO 4 PARES, CATEGORIA 5 - UTP (100 MBPS)</v>
          </cell>
          <cell r="D3655" t="str">
            <v>M</v>
          </cell>
          <cell r="E3655">
            <v>7.88</v>
          </cell>
        </row>
        <row r="3656">
          <cell r="B3656" t="str">
            <v>C4533</v>
          </cell>
          <cell r="C3656" t="str">
            <v>CABO LÓGICO 4 PARES, CATEGORIA 6 - UTP</v>
          </cell>
          <cell r="D3656" t="str">
            <v>M</v>
          </cell>
          <cell r="E3656">
            <v>8.34</v>
          </cell>
        </row>
        <row r="3657">
          <cell r="B3657" t="str">
            <v>C4534</v>
          </cell>
          <cell r="C3657" t="str">
            <v>CABO LÓGICO CTP APL-100 - 50</v>
          </cell>
          <cell r="D3657" t="str">
            <v>M</v>
          </cell>
          <cell r="E3657">
            <v>35.93</v>
          </cell>
        </row>
        <row r="3658">
          <cell r="B3658" t="str">
            <v>C0544</v>
          </cell>
          <cell r="C3658" t="str">
            <v>CABO LÓGICO/VÍDEO COAXIAL 5O (OHMS)</v>
          </cell>
          <cell r="D3658" t="str">
            <v>M</v>
          </cell>
          <cell r="E3658">
            <v>7.41</v>
          </cell>
        </row>
        <row r="3659">
          <cell r="B3659" t="str">
            <v>C0545</v>
          </cell>
          <cell r="C3659" t="str">
            <v>CABO LÓGICO/VÍDEO COAXIAL 75 (OHMS)</v>
          </cell>
          <cell r="D3659" t="str">
            <v>M</v>
          </cell>
          <cell r="E3659">
            <v>7.69</v>
          </cell>
        </row>
        <row r="3660">
          <cell r="B3660" t="str">
            <v>C0546</v>
          </cell>
          <cell r="C3660" t="str">
            <v>CABO LÓGICO/VÍDEO COAXIAL 95 (OHMS)</v>
          </cell>
          <cell r="D3660" t="str">
            <v>M</v>
          </cell>
          <cell r="E3660">
            <v>7.98</v>
          </cell>
        </row>
        <row r="3661">
          <cell r="B3661" t="str">
            <v>C4031</v>
          </cell>
          <cell r="C3661" t="str">
            <v>CABO SINGELO ISOLAÇÃO 15 kV, DIÂMETRO 25 mm² - INSTALADO</v>
          </cell>
          <cell r="D3661" t="str">
            <v>M</v>
          </cell>
          <cell r="E3661">
            <v>27.03</v>
          </cell>
        </row>
        <row r="3662">
          <cell r="B3662" t="str">
            <v>C0562</v>
          </cell>
          <cell r="C3662" t="str">
            <v>CABO TELEFÔNICO CCI - 1</v>
          </cell>
          <cell r="D3662" t="str">
            <v>M</v>
          </cell>
          <cell r="E3662">
            <v>4.04</v>
          </cell>
        </row>
        <row r="3663">
          <cell r="B3663" t="str">
            <v>C0563</v>
          </cell>
          <cell r="C3663" t="str">
            <v>CABO TELEFÔNICO CCI - 2</v>
          </cell>
          <cell r="D3663" t="str">
            <v>M</v>
          </cell>
          <cell r="E3663">
            <v>4.42</v>
          </cell>
        </row>
        <row r="3664">
          <cell r="B3664" t="str">
            <v>C0564</v>
          </cell>
          <cell r="C3664" t="str">
            <v>CABO TELEFÔNICO CCI - 3</v>
          </cell>
          <cell r="D3664" t="str">
            <v>M</v>
          </cell>
          <cell r="E3664">
            <v>4.4800000000000004</v>
          </cell>
        </row>
        <row r="3665">
          <cell r="B3665" t="str">
            <v>C0565</v>
          </cell>
          <cell r="C3665" t="str">
            <v>CABO TELEFÔNICO CCI - 4</v>
          </cell>
          <cell r="D3665" t="str">
            <v>M</v>
          </cell>
          <cell r="E3665">
            <v>4.5599999999999996</v>
          </cell>
        </row>
        <row r="3666">
          <cell r="B3666" t="str">
            <v>C0566</v>
          </cell>
          <cell r="C3666" t="str">
            <v>CABO TELEFÔNICO CCI - 5</v>
          </cell>
          <cell r="D3666" t="str">
            <v>M</v>
          </cell>
          <cell r="E3666">
            <v>4.6100000000000003</v>
          </cell>
        </row>
        <row r="3667">
          <cell r="B3667" t="str">
            <v>C0567</v>
          </cell>
          <cell r="C3667" t="str">
            <v>CABO TELEFÔNICO CCI - 6</v>
          </cell>
          <cell r="D3667" t="str">
            <v>M</v>
          </cell>
          <cell r="E3667">
            <v>5.48</v>
          </cell>
        </row>
        <row r="3668">
          <cell r="B3668" t="str">
            <v>C0568</v>
          </cell>
          <cell r="C3668" t="str">
            <v>CABO TELEFÔNICO CI 50-10</v>
          </cell>
          <cell r="D3668" t="str">
            <v>M</v>
          </cell>
          <cell r="E3668">
            <v>11.08</v>
          </cell>
        </row>
        <row r="3669">
          <cell r="B3669" t="str">
            <v>C0570</v>
          </cell>
          <cell r="C3669" t="str">
            <v>CABO TELEFÔNICO CI 50-20</v>
          </cell>
          <cell r="D3669" t="str">
            <v>M</v>
          </cell>
          <cell r="E3669">
            <v>15.86</v>
          </cell>
        </row>
        <row r="3670">
          <cell r="B3670" t="str">
            <v>C0572</v>
          </cell>
          <cell r="C3670" t="str">
            <v>CABO TELEFÔNICO CI 50-30</v>
          </cell>
          <cell r="D3670" t="str">
            <v>M</v>
          </cell>
          <cell r="E3670">
            <v>19.43</v>
          </cell>
        </row>
        <row r="3671">
          <cell r="B3671" t="str">
            <v>C0573</v>
          </cell>
          <cell r="C3671" t="str">
            <v>CABO TELEFÔNICO CI 50-50</v>
          </cell>
          <cell r="D3671" t="str">
            <v>M</v>
          </cell>
          <cell r="E3671">
            <v>29.86</v>
          </cell>
        </row>
        <row r="3672">
          <cell r="B3672" t="str">
            <v>C0569</v>
          </cell>
          <cell r="C3672" t="str">
            <v>CABO TELEFÔNICO CI 50-100</v>
          </cell>
          <cell r="D3672" t="str">
            <v>M</v>
          </cell>
          <cell r="E3672">
            <v>44.99</v>
          </cell>
        </row>
        <row r="3673">
          <cell r="B3673" t="str">
            <v>C0571</v>
          </cell>
          <cell r="C3673" t="str">
            <v>CABO TELEFÔNICO CI 50-200</v>
          </cell>
          <cell r="D3673" t="str">
            <v>M</v>
          </cell>
          <cell r="E3673">
            <v>56.69</v>
          </cell>
        </row>
        <row r="3674">
          <cell r="B3674" t="str">
            <v>C0574</v>
          </cell>
          <cell r="C3674" t="str">
            <v>CABO TELEFÔNICO CTP-APL 10</v>
          </cell>
          <cell r="D3674" t="str">
            <v>M</v>
          </cell>
          <cell r="E3674">
            <v>12.6</v>
          </cell>
        </row>
        <row r="3675">
          <cell r="B3675" t="str">
            <v>C0575</v>
          </cell>
          <cell r="C3675" t="str">
            <v>CABO TELEFÔNICO CTP-APL 20</v>
          </cell>
          <cell r="D3675" t="str">
            <v>M</v>
          </cell>
          <cell r="E3675">
            <v>17.5</v>
          </cell>
        </row>
        <row r="3676">
          <cell r="B3676" t="str">
            <v>C0578</v>
          </cell>
          <cell r="C3676" t="str">
            <v>CABO TELEFÔNICO CTP-APL 30</v>
          </cell>
          <cell r="D3676" t="str">
            <v>M</v>
          </cell>
          <cell r="E3676">
            <v>21.61</v>
          </cell>
        </row>
        <row r="3677">
          <cell r="B3677" t="str">
            <v>C0579</v>
          </cell>
          <cell r="C3677" t="str">
            <v>CABO TELEFÔNICO CTP-APL 50</v>
          </cell>
          <cell r="D3677" t="str">
            <v>M</v>
          </cell>
          <cell r="E3677">
            <v>26.3</v>
          </cell>
        </row>
        <row r="3678">
          <cell r="B3678" t="str">
            <v>C0576</v>
          </cell>
          <cell r="C3678" t="str">
            <v>CABO TELEFÔNICO CTP-APL 100</v>
          </cell>
          <cell r="D3678" t="str">
            <v>M</v>
          </cell>
          <cell r="E3678">
            <v>32.39</v>
          </cell>
        </row>
        <row r="3679">
          <cell r="B3679" t="str">
            <v>C0577</v>
          </cell>
          <cell r="C3679" t="str">
            <v>CABO TELEFÔNICO CTP-APL 200</v>
          </cell>
          <cell r="D3679" t="str">
            <v>M</v>
          </cell>
          <cell r="E3679">
            <v>25.2</v>
          </cell>
        </row>
        <row r="3680">
          <cell r="B3680" t="str">
            <v>C0560</v>
          </cell>
          <cell r="C3680" t="str">
            <v>CABO TELEFÔNICO CCE - 2</v>
          </cell>
          <cell r="D3680" t="str">
            <v>M</v>
          </cell>
          <cell r="E3680">
            <v>4.9800000000000004</v>
          </cell>
        </row>
        <row r="3681">
          <cell r="B3681" t="str">
            <v>C0561</v>
          </cell>
          <cell r="C3681" t="str">
            <v>CABO TELEFÔNICO CCE - 3</v>
          </cell>
          <cell r="D3681" t="str">
            <v>M</v>
          </cell>
          <cell r="E3681">
            <v>5.2</v>
          </cell>
        </row>
        <row r="3682">
          <cell r="B3682" t="str">
            <v>C3908</v>
          </cell>
          <cell r="C3682" t="str">
            <v>CABO UNIPOLAR ISOLADO EM EPR 3,6/6kV, 10mm²</v>
          </cell>
          <cell r="D3682" t="str">
            <v>M</v>
          </cell>
          <cell r="E3682">
            <v>16.829999999999998</v>
          </cell>
        </row>
        <row r="3683">
          <cell r="B3683" t="str">
            <v>C0798</v>
          </cell>
          <cell r="C3683" t="str">
            <v>CLEATS PARA FIAÇÃO APARENTE</v>
          </cell>
          <cell r="D3683" t="str">
            <v>UN</v>
          </cell>
          <cell r="E3683">
            <v>3.38</v>
          </cell>
        </row>
        <row r="3684">
          <cell r="B3684" t="str">
            <v>C3565</v>
          </cell>
          <cell r="C3684" t="str">
            <v>CLEATS PARA FIAÇÃO APARENTE (MUTIRÃO MISTO)</v>
          </cell>
          <cell r="D3684" t="str">
            <v>UN</v>
          </cell>
          <cell r="E3684">
            <v>2.34</v>
          </cell>
        </row>
        <row r="3685">
          <cell r="B3685" t="str">
            <v>C3911</v>
          </cell>
          <cell r="C3685" t="str">
            <v>CONECTOR DE ATERRAMENTO TIPO K2C17-10mm BURDY</v>
          </cell>
          <cell r="D3685" t="str">
            <v>UN</v>
          </cell>
          <cell r="E3685">
            <v>14.28</v>
          </cell>
        </row>
        <row r="3686">
          <cell r="B3686" t="str">
            <v>C0859</v>
          </cell>
          <cell r="C3686" t="str">
            <v>CONECTOR SPLIT - BOLT P/ CABOS ATE 16MM2</v>
          </cell>
          <cell r="D3686" t="str">
            <v>UN</v>
          </cell>
          <cell r="E3686">
            <v>5.16</v>
          </cell>
        </row>
        <row r="3687">
          <cell r="B3687" t="str">
            <v>C0860</v>
          </cell>
          <cell r="C3687" t="str">
            <v>CONECTOR SPLIT - BOLT P/ CABOS ATE 35MM2</v>
          </cell>
          <cell r="D3687" t="str">
            <v>UN</v>
          </cell>
          <cell r="E3687">
            <v>7.58</v>
          </cell>
        </row>
        <row r="3688">
          <cell r="B3688" t="str">
            <v>C0858</v>
          </cell>
          <cell r="C3688" t="str">
            <v>CONECTOR SPLIT - BOLT P/ CABOS ATE 120MM2</v>
          </cell>
          <cell r="D3688" t="str">
            <v>UN</v>
          </cell>
          <cell r="E3688">
            <v>14.57</v>
          </cell>
        </row>
        <row r="3689">
          <cell r="B3689" t="str">
            <v>C0861</v>
          </cell>
          <cell r="C3689" t="str">
            <v>CONECTOR SPLIT - BOLT P/ CABOS ATE 500MM2</v>
          </cell>
          <cell r="D3689" t="str">
            <v>UN</v>
          </cell>
          <cell r="E3689">
            <v>84.02</v>
          </cell>
        </row>
        <row r="3690">
          <cell r="B3690" t="str">
            <v>C0869</v>
          </cell>
          <cell r="C3690" t="str">
            <v>CORDOALHA COBRE NÚ 35MM2 E ISOLADORES P/PARA-RAIO</v>
          </cell>
          <cell r="D3690" t="str">
            <v>M</v>
          </cell>
          <cell r="E3690">
            <v>29.3</v>
          </cell>
        </row>
        <row r="3691">
          <cell r="B3691" t="str">
            <v>C0870</v>
          </cell>
          <cell r="C3691" t="str">
            <v>CORDOALHA COBRE NÚ 70MM2 E ISOLADORES P/PARA-RAIO</v>
          </cell>
          <cell r="D3691" t="str">
            <v>M</v>
          </cell>
          <cell r="E3691">
            <v>43.54</v>
          </cell>
        </row>
        <row r="3692">
          <cell r="B3692" t="str">
            <v>C1369</v>
          </cell>
          <cell r="C3692" t="str">
            <v>FIO ISOLADO PVC P/750V 0.5MM2</v>
          </cell>
          <cell r="D3692" t="str">
            <v>M</v>
          </cell>
          <cell r="E3692">
            <v>2.12</v>
          </cell>
        </row>
        <row r="3693">
          <cell r="B3693" t="str">
            <v>C1370</v>
          </cell>
          <cell r="C3693" t="str">
            <v>FIO ISOLADO PVC P/750V 0.75MM2</v>
          </cell>
          <cell r="D3693" t="str">
            <v>M</v>
          </cell>
          <cell r="E3693">
            <v>2.52</v>
          </cell>
        </row>
        <row r="3694">
          <cell r="B3694" t="str">
            <v>C1373</v>
          </cell>
          <cell r="C3694" t="str">
            <v>FIO ISOLADO PVC P/750V 1MM2</v>
          </cell>
          <cell r="D3694" t="str">
            <v>M</v>
          </cell>
          <cell r="E3694">
            <v>2.79</v>
          </cell>
        </row>
        <row r="3695">
          <cell r="B3695" t="str">
            <v>C1371</v>
          </cell>
          <cell r="C3695" t="str">
            <v>FIO ISOLADO PVC P/750V 1.5 MM2</v>
          </cell>
          <cell r="D3695" t="str">
            <v>M</v>
          </cell>
          <cell r="E3695">
            <v>3.08</v>
          </cell>
        </row>
        <row r="3696">
          <cell r="B3696" t="str">
            <v>C1374</v>
          </cell>
          <cell r="C3696" t="str">
            <v>FIO ISOLADO PVC P/750V 2.5 MM2</v>
          </cell>
          <cell r="D3696" t="str">
            <v>M</v>
          </cell>
          <cell r="E3696">
            <v>3.63</v>
          </cell>
        </row>
        <row r="3697">
          <cell r="B3697" t="str">
            <v>C1375</v>
          </cell>
          <cell r="C3697" t="str">
            <v>FIO ISOLADO PVC P/750V 4MM2</v>
          </cell>
          <cell r="D3697" t="str">
            <v>M</v>
          </cell>
          <cell r="E3697">
            <v>4.5599999999999996</v>
          </cell>
        </row>
        <row r="3698">
          <cell r="B3698" t="str">
            <v>C1376</v>
          </cell>
          <cell r="C3698" t="str">
            <v>FIO ISOLADO PVC P/750V 6MM2</v>
          </cell>
          <cell r="D3698" t="str">
            <v>M</v>
          </cell>
          <cell r="E3698">
            <v>5.22</v>
          </cell>
        </row>
        <row r="3699">
          <cell r="B3699" t="str">
            <v>C1372</v>
          </cell>
          <cell r="C3699" t="str">
            <v>FIO ISOLADO PVC P/750V 10MM2</v>
          </cell>
          <cell r="D3699" t="str">
            <v>M</v>
          </cell>
          <cell r="E3699">
            <v>8.0500000000000007</v>
          </cell>
        </row>
        <row r="3700">
          <cell r="B3700" t="str">
            <v>C1377</v>
          </cell>
          <cell r="C3700" t="str">
            <v>FIO PARALELO ISOLADO, ( 2 X 0,75 )MM2</v>
          </cell>
          <cell r="D3700" t="str">
            <v>M</v>
          </cell>
          <cell r="E3700">
            <v>2.94</v>
          </cell>
        </row>
        <row r="3701">
          <cell r="B3701" t="str">
            <v>C1378</v>
          </cell>
          <cell r="C3701" t="str">
            <v>FIO PARALELO ISOLADO, ( 2 X 1,00 )MM2</v>
          </cell>
          <cell r="D3701" t="str">
            <v>M</v>
          </cell>
          <cell r="E3701">
            <v>3.66</v>
          </cell>
        </row>
        <row r="3702">
          <cell r="B3702" t="str">
            <v>C1379</v>
          </cell>
          <cell r="C3702" t="str">
            <v>FIO PARALELO ISOLADO, ( 2 X 1,50 )MM2</v>
          </cell>
          <cell r="D3702" t="str">
            <v>M</v>
          </cell>
          <cell r="E3702">
            <v>5.47</v>
          </cell>
        </row>
        <row r="3703">
          <cell r="B3703" t="str">
            <v>C3572</v>
          </cell>
          <cell r="C3703" t="str">
            <v>HASTE DE FERRO GALVANIZADO 1.20m PARA ATERRAMENTO (MUTIRÃO MISTO)</v>
          </cell>
          <cell r="D3703" t="str">
            <v>UN</v>
          </cell>
          <cell r="E3703">
            <v>18.63</v>
          </cell>
        </row>
        <row r="3704">
          <cell r="B3704" t="str">
            <v>C3922</v>
          </cell>
          <cell r="C3704" t="str">
            <v>KIT CONECTOR SN-10, 5kV-20A, CABO 10mm²</v>
          </cell>
          <cell r="D3704" t="str">
            <v>UN</v>
          </cell>
          <cell r="E3704">
            <v>81.900000000000006</v>
          </cell>
        </row>
        <row r="3705">
          <cell r="B3705" t="str">
            <v>C3570</v>
          </cell>
          <cell r="C3705" t="str">
            <v>MUTIRÃO MISTO - FIO ISOLADO PVC P/750V 1.5MM2</v>
          </cell>
          <cell r="D3705" t="str">
            <v>M</v>
          </cell>
          <cell r="E3705">
            <v>2.0299999999999998</v>
          </cell>
        </row>
        <row r="3706">
          <cell r="B3706" t="str">
            <v>C3563</v>
          </cell>
          <cell r="C3706" t="str">
            <v>MUTIRÃO MISTO - CABO ISOLADO PVC 750V 6MM2</v>
          </cell>
          <cell r="D3706" t="str">
            <v>M</v>
          </cell>
          <cell r="E3706">
            <v>4.32</v>
          </cell>
        </row>
        <row r="3707">
          <cell r="B3707" t="str">
            <v>C3571</v>
          </cell>
          <cell r="C3707" t="str">
            <v>MUTIRÃO MISTO - FIO PARALELO ISOLADO, (2X0,75)MM2</v>
          </cell>
          <cell r="D3707" t="str">
            <v>M</v>
          </cell>
          <cell r="E3707">
            <v>2.2000000000000002</v>
          </cell>
        </row>
        <row r="3708">
          <cell r="B3708" t="str">
            <v>C2455</v>
          </cell>
          <cell r="C3708" t="str">
            <v>TERMINAL DE PRESSÃO P/ CABOS ATÉ 16MM2</v>
          </cell>
          <cell r="D3708" t="str">
            <v>UN</v>
          </cell>
          <cell r="E3708">
            <v>8.01</v>
          </cell>
        </row>
        <row r="3709">
          <cell r="B3709" t="str">
            <v>C2457</v>
          </cell>
          <cell r="C3709" t="str">
            <v>TERMINAL DE PRESSÃO P/ CABOS ATÉ 35MM2</v>
          </cell>
          <cell r="D3709" t="str">
            <v>UN</v>
          </cell>
          <cell r="E3709">
            <v>13.25</v>
          </cell>
        </row>
        <row r="3710">
          <cell r="B3710" t="str">
            <v>C2454</v>
          </cell>
          <cell r="C3710" t="str">
            <v>TERMINAL DE PRESSÃO P/ CABOS ATÉ 120MM2</v>
          </cell>
          <cell r="D3710" t="str">
            <v>UN</v>
          </cell>
          <cell r="E3710">
            <v>17.68</v>
          </cell>
        </row>
        <row r="3711">
          <cell r="B3711" t="str">
            <v>C2456</v>
          </cell>
          <cell r="C3711" t="str">
            <v>TERMINAL DE PRESSÃO P/ CABOS ATÉ 240MM2</v>
          </cell>
          <cell r="D3711" t="str">
            <v>UN</v>
          </cell>
          <cell r="E3711">
            <v>26.09</v>
          </cell>
        </row>
        <row r="3712">
          <cell r="B3712" t="str">
            <v>C2458</v>
          </cell>
          <cell r="C3712" t="str">
            <v>TERMINAL DE PRESSÃO P/ CABOS ATÉ 500MM2</v>
          </cell>
          <cell r="D3712" t="str">
            <v>UN</v>
          </cell>
          <cell r="E3712">
            <v>54.67</v>
          </cell>
        </row>
        <row r="3713">
          <cell r="B3713" t="str">
            <v>C2459</v>
          </cell>
          <cell r="C3713" t="str">
            <v>TERMINAL DE PRESSÃO P/ VERGALHÕES DE COBRE 3/8"</v>
          </cell>
          <cell r="D3713" t="str">
            <v>UN</v>
          </cell>
          <cell r="E3713">
            <v>24.79</v>
          </cell>
        </row>
        <row r="3714">
          <cell r="B3714" t="str">
            <v>C3482</v>
          </cell>
          <cell r="C3714" t="str">
            <v>TERMINAL OLHAL PARA CABO DE 1,50MM2 À 2,50MM2</v>
          </cell>
          <cell r="D3714" t="str">
            <v>UN</v>
          </cell>
          <cell r="E3714">
            <v>2.56</v>
          </cell>
        </row>
        <row r="3715">
          <cell r="B3715" t="str">
            <v>C3483</v>
          </cell>
          <cell r="C3715" t="str">
            <v>TERMINAL OLHAL PARA CABO DE 4,00MM2 À 6,00MM2</v>
          </cell>
          <cell r="D3715" t="str">
            <v>UN</v>
          </cell>
          <cell r="E3715">
            <v>2.71</v>
          </cell>
        </row>
        <row r="3716">
          <cell r="B3716" t="str">
            <v>C3478</v>
          </cell>
          <cell r="C3716" t="str">
            <v>VERGALHÃO ROSCA TOTAL DE 3/8"</v>
          </cell>
          <cell r="D3716" t="str">
            <v>M</v>
          </cell>
          <cell r="E3716">
            <v>6.77</v>
          </cell>
        </row>
        <row r="3717">
          <cell r="B3717" t="str">
            <v>BASES, CHAVES E DISJUNTORES</v>
          </cell>
          <cell r="C3717">
            <v>0</v>
          </cell>
          <cell r="D3717">
            <v>0</v>
          </cell>
          <cell r="E3717">
            <v>179248.81</v>
          </cell>
        </row>
        <row r="3718">
          <cell r="B3718" t="str">
            <v>C0380</v>
          </cell>
          <cell r="C3718" t="str">
            <v>BASE DE FUSÍVEL DIAZED EM QUADRO DE DISTRIBUIÇÃO ATÉ 25A</v>
          </cell>
          <cell r="D3718" t="str">
            <v>UN</v>
          </cell>
          <cell r="E3718">
            <v>31.98</v>
          </cell>
        </row>
        <row r="3719">
          <cell r="B3719" t="str">
            <v>C0381</v>
          </cell>
          <cell r="C3719" t="str">
            <v>BASE DE FUSÍVEL DIAZED EM QUADRO DE DISTRIBUIÇÃO ATÉ 63A</v>
          </cell>
          <cell r="D3719" t="str">
            <v>UN</v>
          </cell>
          <cell r="E3719">
            <v>38.74</v>
          </cell>
        </row>
        <row r="3720">
          <cell r="B3720" t="str">
            <v>C0382</v>
          </cell>
          <cell r="C3720" t="str">
            <v>BASE DE FUSÍVEL NH 00 EM QUADRO DE DISTRIBUIÇÃO ATÉ 125A</v>
          </cell>
          <cell r="D3720" t="str">
            <v>UN</v>
          </cell>
          <cell r="E3720">
            <v>43.09</v>
          </cell>
        </row>
        <row r="3721">
          <cell r="B3721" t="str">
            <v>C0376</v>
          </cell>
          <cell r="C3721" t="str">
            <v>BASE DE FUSÍVEL TIPO 'NH' 1 ATÉ 250A EM QUADRO DE LUZ E FORÇA</v>
          </cell>
          <cell r="D3721" t="str">
            <v>UN</v>
          </cell>
          <cell r="E3721">
            <v>98.75</v>
          </cell>
        </row>
        <row r="3722">
          <cell r="B3722" t="str">
            <v>C0377</v>
          </cell>
          <cell r="C3722" t="str">
            <v>BASE DE FUSÍVEL TIPO 'NH' 2 ATÉ 400A EM QUADRO DE LUZ E FORÇA</v>
          </cell>
          <cell r="D3722" t="str">
            <v>UN</v>
          </cell>
          <cell r="E3722">
            <v>121.28</v>
          </cell>
        </row>
        <row r="3723">
          <cell r="B3723" t="str">
            <v>C0378</v>
          </cell>
          <cell r="C3723" t="str">
            <v>BASE DE FUSÍVEL TIPO 'NH' 3 ATÉ 630A EM QUADRO DE FORÇA</v>
          </cell>
          <cell r="D3723" t="str">
            <v>UN</v>
          </cell>
          <cell r="E3723">
            <v>210.12</v>
          </cell>
        </row>
        <row r="3724">
          <cell r="B3724" t="str">
            <v>C0379</v>
          </cell>
          <cell r="C3724" t="str">
            <v>BASE DE FUSÍVEL TIPO 'NH' 4 ATÉ 1250A EM QUADRO DE FORÇA</v>
          </cell>
          <cell r="D3724" t="str">
            <v>UN</v>
          </cell>
          <cell r="E3724">
            <v>1023.64</v>
          </cell>
        </row>
        <row r="3725">
          <cell r="B3725" t="str">
            <v>C4034</v>
          </cell>
          <cell r="C3725" t="str">
            <v>CAPACITOR 380 VAC, 25 KVAR - INSTALADO</v>
          </cell>
          <cell r="D3725" t="str">
            <v>CJ</v>
          </cell>
          <cell r="E3725">
            <v>971.77</v>
          </cell>
        </row>
        <row r="3726">
          <cell r="B3726" t="str">
            <v>C4057</v>
          </cell>
          <cell r="C3726" t="str">
            <v>CHAVE PRESSOSTÁTICA 2" - INSTALADO</v>
          </cell>
          <cell r="D3726" t="str">
            <v>UN</v>
          </cell>
          <cell r="E3726">
            <v>391</v>
          </cell>
        </row>
        <row r="3727">
          <cell r="B3727" t="str">
            <v>C4769</v>
          </cell>
          <cell r="C3727" t="str">
            <v>CHAVE REVERSORA TRIPOLAR SOB CARGA 630A</v>
          </cell>
          <cell r="D3727" t="str">
            <v>UN</v>
          </cell>
          <cell r="E3727">
            <v>4425.6400000000003</v>
          </cell>
        </row>
        <row r="3728">
          <cell r="B3728" t="str">
            <v>C0789</v>
          </cell>
          <cell r="C3728" t="str">
            <v>CHAVE SECCIONADORA TRIPOLAR ACIONAM.FRONTAL ROTATIVO 16A</v>
          </cell>
          <cell r="D3728" t="str">
            <v>UN</v>
          </cell>
          <cell r="E3728">
            <v>130.44999999999999</v>
          </cell>
        </row>
        <row r="3729">
          <cell r="B3729" t="str">
            <v>C0792</v>
          </cell>
          <cell r="C3729" t="str">
            <v>CHAVE SECCIONADORA TRIPOLAR ACIONAM.FRONTAL ROTATIVO 25A</v>
          </cell>
          <cell r="D3729" t="str">
            <v>UN</v>
          </cell>
          <cell r="E3729">
            <v>155.09</v>
          </cell>
        </row>
        <row r="3730">
          <cell r="B3730" t="str">
            <v>C0793</v>
          </cell>
          <cell r="C3730" t="str">
            <v>CHAVE SECCIONADORA TRIPOLAR ACIONAM.FRONTAL ROTATIVO 40A</v>
          </cell>
          <cell r="D3730" t="str">
            <v>UN</v>
          </cell>
          <cell r="E3730">
            <v>252.82</v>
          </cell>
        </row>
        <row r="3731">
          <cell r="B3731" t="str">
            <v>C0794</v>
          </cell>
          <cell r="C3731" t="str">
            <v>CHAVE SECCIONADORA TRIPOLAR ACIONAM.FRONTAL ROTATIVO 63A</v>
          </cell>
          <cell r="D3731" t="str">
            <v>UN</v>
          </cell>
          <cell r="E3731">
            <v>326.01</v>
          </cell>
        </row>
        <row r="3732">
          <cell r="B3732" t="str">
            <v>C0787</v>
          </cell>
          <cell r="C3732" t="str">
            <v>CHAVE SECCIONADORA TRIPOLAR ACIONAM.FRONTAL ROTATIVO 100A</v>
          </cell>
          <cell r="D3732" t="str">
            <v>UN</v>
          </cell>
          <cell r="E3732">
            <v>579.38</v>
          </cell>
        </row>
        <row r="3733">
          <cell r="B3733" t="str">
            <v>C0788</v>
          </cell>
          <cell r="C3733" t="str">
            <v>CHAVE SECCIONADORA TRIPOLAR ACIONAM.FRONTAL ROTATIVO 125A</v>
          </cell>
          <cell r="D3733" t="str">
            <v>UN</v>
          </cell>
          <cell r="E3733">
            <v>637.09</v>
          </cell>
        </row>
        <row r="3734">
          <cell r="B3734" t="str">
            <v>C0790</v>
          </cell>
          <cell r="C3734" t="str">
            <v>CHAVE SECCIONADORA TRIPOLAR ACIONAM.FRONTAL ROTATIVO 200A</v>
          </cell>
          <cell r="D3734" t="str">
            <v>UN</v>
          </cell>
          <cell r="E3734">
            <v>391.16</v>
          </cell>
        </row>
        <row r="3735">
          <cell r="B3735" t="str">
            <v>C0791</v>
          </cell>
          <cell r="C3735" t="str">
            <v>CHAVE SECCIONADORA TRIPOLAR ACIONAM.FRONTAL ROTATIVO 250A</v>
          </cell>
          <cell r="D3735" t="str">
            <v>UN</v>
          </cell>
          <cell r="E3735">
            <v>391.16</v>
          </cell>
        </row>
        <row r="3736">
          <cell r="B3736" t="str">
            <v>C0783</v>
          </cell>
          <cell r="C3736" t="str">
            <v>CHAVE SECCIONADORA ACIONAMENTO POR ALAVANCA.MONOPOLAR 40A</v>
          </cell>
          <cell r="D3736" t="str">
            <v>UN</v>
          </cell>
          <cell r="E3736">
            <v>138.78</v>
          </cell>
        </row>
        <row r="3737">
          <cell r="B3737" t="str">
            <v>C0785</v>
          </cell>
          <cell r="C3737" t="str">
            <v>CHAVE SECCIONADORA ACIONAMENTO POR ALAVANCA.TRIPOLAR 40A</v>
          </cell>
          <cell r="D3737" t="str">
            <v>UN</v>
          </cell>
          <cell r="E3737">
            <v>164.03</v>
          </cell>
        </row>
        <row r="3738">
          <cell r="B3738" t="str">
            <v>C0786</v>
          </cell>
          <cell r="C3738" t="str">
            <v>CHAVE SECCIONADORA ACIONAMENTO POR ALAVANCA.TRIPOLAR 63A</v>
          </cell>
          <cell r="D3738" t="str">
            <v>UN</v>
          </cell>
          <cell r="E3738">
            <v>269.86</v>
          </cell>
        </row>
        <row r="3739">
          <cell r="B3739" t="str">
            <v>C0784</v>
          </cell>
          <cell r="C3739" t="str">
            <v>CHAVE SECCIONADORA ACIONAMENTO POR ALAVANCA.TRIPOLAR 100A</v>
          </cell>
          <cell r="D3739" t="str">
            <v>UN</v>
          </cell>
          <cell r="E3739">
            <v>420.85</v>
          </cell>
        </row>
        <row r="3740">
          <cell r="B3740" t="str">
            <v>C4032</v>
          </cell>
          <cell r="C3740" t="str">
            <v>CHAVE SECCIONADORA C/ FUSÍVEL, ABERTURA SOB CARGA, 15 kV, 160 A - INSTALADO</v>
          </cell>
          <cell r="D3740" t="str">
            <v>UN</v>
          </cell>
          <cell r="E3740">
            <v>1445.1</v>
          </cell>
        </row>
        <row r="3741">
          <cell r="B3741" t="str">
            <v>C4037</v>
          </cell>
          <cell r="C3741" t="str">
            <v>CHAVE SELETORA DE 3 POSIÇÕES - INSTALADO</v>
          </cell>
          <cell r="D3741" t="str">
            <v>UN</v>
          </cell>
          <cell r="E3741">
            <v>103.5</v>
          </cell>
        </row>
        <row r="3742">
          <cell r="B3742" t="str">
            <v>C4036</v>
          </cell>
          <cell r="C3742" t="str">
            <v>CONTACTOR 65A - INSTALADO</v>
          </cell>
          <cell r="D3742" t="str">
            <v>UN</v>
          </cell>
          <cell r="E3742">
            <v>529.29999999999995</v>
          </cell>
        </row>
        <row r="3743">
          <cell r="B3743" t="str">
            <v>C0780</v>
          </cell>
          <cell r="C3743" t="str">
            <v>CONTACTOR AUXILIAR 2NA + 2NF</v>
          </cell>
          <cell r="D3743" t="str">
            <v>UN</v>
          </cell>
          <cell r="E3743">
            <v>116.85</v>
          </cell>
        </row>
        <row r="3744">
          <cell r="B3744" t="str">
            <v>C0808</v>
          </cell>
          <cell r="C3744" t="str">
            <v>CONTROLADOR DE FATOR DE POTÊNCIA COM 8 ESTÁGIOS</v>
          </cell>
          <cell r="D3744" t="str">
            <v>UN</v>
          </cell>
          <cell r="E3744">
            <v>5231.22</v>
          </cell>
        </row>
        <row r="3745">
          <cell r="B3745" t="str">
            <v>C4028</v>
          </cell>
          <cell r="C3745" t="str">
            <v>DISJUNTOR DE MÉDIA TENSÃO SF6 15 kV, 630 A, 3 PÓLOS, 30 kA/15kV, EXTRAÍVEL - INSTALADO</v>
          </cell>
          <cell r="D3745" t="str">
            <v>UN</v>
          </cell>
          <cell r="E3745">
            <v>33878.25</v>
          </cell>
        </row>
        <row r="3746">
          <cell r="B3746">
            <v>0</v>
          </cell>
          <cell r="C3746">
            <v>0</v>
          </cell>
          <cell r="D3746">
            <v>0</v>
          </cell>
          <cell r="E3746">
            <v>0</v>
          </cell>
        </row>
        <row r="3747">
          <cell r="B3747" t="str">
            <v>C1092</v>
          </cell>
          <cell r="C3747" t="str">
            <v>DISJUNTOR MONOPOLAR EM QUADRO DE DISTRIBUIÇÃO 10A</v>
          </cell>
          <cell r="D3747" t="str">
            <v>UN</v>
          </cell>
          <cell r="E3747">
            <v>15.48</v>
          </cell>
        </row>
        <row r="3748">
          <cell r="B3748" t="str">
            <v>C1093</v>
          </cell>
          <cell r="C3748" t="str">
            <v>DISJUNTOR MONOPOLAR EM QUADRO DE DISTRIBUIÇÃO 16A</v>
          </cell>
          <cell r="D3748" t="str">
            <v>UN</v>
          </cell>
          <cell r="E3748">
            <v>15.48</v>
          </cell>
        </row>
        <row r="3749">
          <cell r="B3749" t="str">
            <v>C1095</v>
          </cell>
          <cell r="C3749" t="str">
            <v>DISJUNTOR MONOPOLAR EM QUADRO DE DISTRIBUIÇÃO 20A</v>
          </cell>
          <cell r="D3749" t="str">
            <v>UN</v>
          </cell>
          <cell r="E3749">
            <v>15.48</v>
          </cell>
        </row>
        <row r="3750">
          <cell r="B3750" t="str">
            <v>C1096</v>
          </cell>
          <cell r="C3750" t="str">
            <v>DISJUNTOR MONOPOLAR EM QUADRO DE DISTRIBUIÇÃO 25A</v>
          </cell>
          <cell r="D3750" t="str">
            <v>UN</v>
          </cell>
          <cell r="E3750">
            <v>15.48</v>
          </cell>
        </row>
        <row r="3751">
          <cell r="B3751" t="str">
            <v>C1098</v>
          </cell>
          <cell r="C3751" t="str">
            <v>DISJUNTOR MONOPOLAR EM QUADRO DE DISTRIBUIÇÃO 32A</v>
          </cell>
          <cell r="D3751" t="str">
            <v>UN</v>
          </cell>
          <cell r="E3751">
            <v>20.68</v>
          </cell>
        </row>
        <row r="3752">
          <cell r="B3752" t="str">
            <v>C1099</v>
          </cell>
          <cell r="C3752" t="str">
            <v>DISJUNTOR MONOPOLAR EM QUADRO DE DISTRIBUIÇÃO 40A</v>
          </cell>
          <cell r="D3752" t="str">
            <v>UN</v>
          </cell>
          <cell r="E3752">
            <v>20.68</v>
          </cell>
        </row>
        <row r="3753">
          <cell r="B3753" t="str">
            <v>C1101</v>
          </cell>
          <cell r="C3753" t="str">
            <v>DISJUNTOR MONOPOLAR EM QUADRO DE DISTRIBUIÇÃO 50A</v>
          </cell>
          <cell r="D3753" t="str">
            <v>UN</v>
          </cell>
          <cell r="E3753">
            <v>20.68</v>
          </cell>
        </row>
        <row r="3754">
          <cell r="B3754" t="str">
            <v>C1081</v>
          </cell>
          <cell r="C3754" t="str">
            <v>DISJUNTOR BIPOLAR EM QUADRO DE DISTRIBUICAO 10A</v>
          </cell>
          <cell r="D3754" t="str">
            <v>UN</v>
          </cell>
          <cell r="E3754">
            <v>58.36</v>
          </cell>
        </row>
        <row r="3755">
          <cell r="B3755" t="str">
            <v>C1082</v>
          </cell>
          <cell r="C3755" t="str">
            <v>DISJUNTOR BIPOLAR EM QUADRO DE DISTRIBUIÇÃO 16A</v>
          </cell>
          <cell r="D3755" t="str">
            <v>UN</v>
          </cell>
          <cell r="E3755">
            <v>58.36</v>
          </cell>
        </row>
        <row r="3756">
          <cell r="B3756" t="str">
            <v>C1084</v>
          </cell>
          <cell r="C3756" t="str">
            <v>DISJUNTOR BIPOLAR EM QUADRO DE DISTRIBUIÇÃO 20A</v>
          </cell>
          <cell r="D3756" t="str">
            <v>UN</v>
          </cell>
          <cell r="E3756">
            <v>58.36</v>
          </cell>
        </row>
        <row r="3757">
          <cell r="B3757" t="str">
            <v>C1085</v>
          </cell>
          <cell r="C3757" t="str">
            <v>DISJUNTOR BIPOLAR EM QUADRO DE DISTRIBUIÇÃO 25A</v>
          </cell>
          <cell r="D3757" t="str">
            <v>UN</v>
          </cell>
          <cell r="E3757">
            <v>58.36</v>
          </cell>
        </row>
        <row r="3758">
          <cell r="B3758" t="str">
            <v>C1087</v>
          </cell>
          <cell r="C3758" t="str">
            <v>DISJUNTOR BIPOLAR EM QUADRO DE DISTRIBUIÇÃO 32A</v>
          </cell>
          <cell r="D3758" t="str">
            <v>UN</v>
          </cell>
          <cell r="E3758">
            <v>58.36</v>
          </cell>
        </row>
        <row r="3759">
          <cell r="B3759" t="str">
            <v>C1088</v>
          </cell>
          <cell r="C3759" t="str">
            <v>DISJUNTOR BIPOLAR EM QUADRO DE DISTRIBUIÇÃO 40A</v>
          </cell>
          <cell r="D3759" t="str">
            <v>UN</v>
          </cell>
          <cell r="E3759">
            <v>59.76</v>
          </cell>
        </row>
        <row r="3760">
          <cell r="B3760" t="str">
            <v>C1090</v>
          </cell>
          <cell r="C3760" t="str">
            <v>DISJUNTOR BIPOLAR EM QUADRO DE DISTRIBUIÇÃO 50A</v>
          </cell>
          <cell r="D3760" t="str">
            <v>UN</v>
          </cell>
          <cell r="E3760">
            <v>59.76</v>
          </cell>
        </row>
        <row r="3761">
          <cell r="B3761" t="str">
            <v>C4530</v>
          </cell>
          <cell r="C3761" t="str">
            <v>DISJUNTOR DIFERENCIAL DR-16A - 40A, 30mA</v>
          </cell>
          <cell r="D3761" t="str">
            <v>UN</v>
          </cell>
          <cell r="E3761">
            <v>132.25</v>
          </cell>
        </row>
        <row r="3762">
          <cell r="B3762" t="str">
            <v>C4774</v>
          </cell>
          <cell r="C3762" t="str">
            <v>DISJUNTOR TERMOMAGNETICO TRIPOLAR 800A/600V</v>
          </cell>
          <cell r="D3762" t="str">
            <v>UN</v>
          </cell>
          <cell r="E3762">
            <v>2653.25</v>
          </cell>
        </row>
        <row r="3763">
          <cell r="B3763" t="str">
            <v>C4531</v>
          </cell>
          <cell r="C3763" t="str">
            <v>DISJUNTOR DIFERENCIAL DR-80A, 30mA</v>
          </cell>
          <cell r="D3763" t="str">
            <v>UN</v>
          </cell>
          <cell r="E3763">
            <v>172.58</v>
          </cell>
        </row>
        <row r="3764">
          <cell r="B3764" t="str">
            <v>C1106</v>
          </cell>
          <cell r="C3764" t="str">
            <v>DISJUNTOR TRIPOLAR C/ACIONAMENTO NA PORTA DO Q.D.ATE 16 A</v>
          </cell>
          <cell r="D3764" t="str">
            <v>UN</v>
          </cell>
          <cell r="E3764">
            <v>70.09</v>
          </cell>
        </row>
        <row r="3765">
          <cell r="B3765" t="str">
            <v>C1111</v>
          </cell>
          <cell r="C3765" t="str">
            <v>DISJUNTOR TRIPOLAR C/ACIONAMENTO NA PORTA DO Q.D.ATE 32A</v>
          </cell>
          <cell r="D3765" t="str">
            <v>UN</v>
          </cell>
          <cell r="E3765">
            <v>79.59</v>
          </cell>
        </row>
        <row r="3766">
          <cell r="B3766" t="str">
            <v>C1114</v>
          </cell>
          <cell r="C3766" t="str">
            <v>DISJUNTOR TRIPOLAR C/ACIONAMENTO NA PORTA DO Q.D.ATE 63A</v>
          </cell>
          <cell r="D3766" t="str">
            <v>UN</v>
          </cell>
          <cell r="E3766">
            <v>116.9</v>
          </cell>
        </row>
        <row r="3767">
          <cell r="B3767" t="str">
            <v>C1104</v>
          </cell>
          <cell r="C3767" t="str">
            <v>DISJUNTOR TRIPOLAR C/ACIONAMENTO NA PORTA DO Q.D.ATE 100A</v>
          </cell>
          <cell r="D3767" t="str">
            <v>UN</v>
          </cell>
          <cell r="E3767">
            <v>191.4</v>
          </cell>
        </row>
        <row r="3768">
          <cell r="B3768" t="str">
            <v>C1108</v>
          </cell>
          <cell r="C3768" t="str">
            <v>DISJUNTOR TRIPOLAR C/ACIONAMENTO NA PORTA DO Q.D.ATE 160A</v>
          </cell>
          <cell r="D3768" t="str">
            <v>UN</v>
          </cell>
          <cell r="E3768">
            <v>232.92</v>
          </cell>
        </row>
        <row r="3769">
          <cell r="B3769" t="str">
            <v>C1109</v>
          </cell>
          <cell r="C3769" t="str">
            <v>DISJUNTOR TRIPOLAR C/ACIONAMENTO NA PORTA DO Q.D.ATE 250A</v>
          </cell>
          <cell r="D3769" t="str">
            <v>UN</v>
          </cell>
          <cell r="E3769">
            <v>1946.87</v>
          </cell>
        </row>
        <row r="3770">
          <cell r="B3770" t="str">
            <v>C1112</v>
          </cell>
          <cell r="C3770" t="str">
            <v>DISJUNTOR TRIPOLAR C/ACIONAMENTO NA PORTA DO Q.D.ATE 400A</v>
          </cell>
          <cell r="D3770" t="str">
            <v>UN</v>
          </cell>
          <cell r="E3770">
            <v>2159.87</v>
          </cell>
        </row>
        <row r="3771">
          <cell r="B3771" t="str">
            <v>C1113</v>
          </cell>
          <cell r="C3771" t="str">
            <v>DISJUNTOR TRIPOLAR C/ACIONAMENTO NA PORTA DO Q.D.ATE 630A</v>
          </cell>
          <cell r="D3771" t="str">
            <v>UN</v>
          </cell>
          <cell r="E3771">
            <v>2946.21</v>
          </cell>
        </row>
        <row r="3772">
          <cell r="B3772" t="str">
            <v>C1103</v>
          </cell>
          <cell r="C3772" t="str">
            <v>DISJUNTOR TRIPOLAR C/ACIONAMENTO NA PORTA DO Q.D.ATE 1000A</v>
          </cell>
          <cell r="D3772" t="str">
            <v>UN</v>
          </cell>
          <cell r="E3772">
            <v>12803.44</v>
          </cell>
        </row>
        <row r="3773">
          <cell r="B3773" t="str">
            <v>C1105</v>
          </cell>
          <cell r="C3773" t="str">
            <v>DISJUNTOR TRIPOLAR C/ACIONAMENTO NA PORTA DO Q.D.ATE 1250A</v>
          </cell>
          <cell r="D3773" t="str">
            <v>UN</v>
          </cell>
          <cell r="E3773">
            <v>12837.85</v>
          </cell>
        </row>
        <row r="3774">
          <cell r="B3774" t="str">
            <v>C1107</v>
          </cell>
          <cell r="C3774" t="str">
            <v>DISJUNTOR TRIPOLAR C/ACIONAMENTO NA PORTA DO Q.D.ATE 1600A</v>
          </cell>
          <cell r="D3774" t="str">
            <v>UN</v>
          </cell>
          <cell r="E3774">
            <v>15596.19</v>
          </cell>
        </row>
        <row r="3775">
          <cell r="B3775" t="str">
            <v>C1115</v>
          </cell>
          <cell r="C3775" t="str">
            <v>DISJUNTOR TRIPOLAR C/ACIONAMENTO NA PORTA DO Q.D.ATE 2500A</v>
          </cell>
          <cell r="D3775" t="str">
            <v>UN</v>
          </cell>
          <cell r="E3775">
            <v>28700.18</v>
          </cell>
        </row>
        <row r="3776">
          <cell r="B3776" t="str">
            <v>C1110</v>
          </cell>
          <cell r="C3776" t="str">
            <v>DISJUNTOR TRIPOLAR C/ACIONAMENTO NA PORTA DO Q.D.ATE 3150A</v>
          </cell>
          <cell r="D3776" t="str">
            <v>UN</v>
          </cell>
          <cell r="E3776">
            <v>28975.27</v>
          </cell>
        </row>
        <row r="3777">
          <cell r="B3777" t="str">
            <v>C1116</v>
          </cell>
          <cell r="C3777" t="str">
            <v>DISJUNTOR TRIPOLAR EM QUADRO DE DISTRIBUIÇÃO 175A</v>
          </cell>
          <cell r="D3777" t="str">
            <v>UN</v>
          </cell>
          <cell r="E3777">
            <v>232.92</v>
          </cell>
        </row>
        <row r="3778">
          <cell r="B3778" t="str">
            <v>C1118</v>
          </cell>
          <cell r="C3778" t="str">
            <v>DISJUNTOR TRIPOLAR EM QUADRO DE DISTRIBUIÇÃO 10A</v>
          </cell>
          <cell r="D3778" t="str">
            <v>UN</v>
          </cell>
          <cell r="E3778">
            <v>67.14</v>
          </cell>
        </row>
        <row r="3779">
          <cell r="B3779" t="str">
            <v>C1119</v>
          </cell>
          <cell r="C3779" t="str">
            <v>DISJUNTOR TRIPOLAR EM QUADRO DE DISTRIBUIÇÃO 16A</v>
          </cell>
          <cell r="D3779" t="str">
            <v>UN</v>
          </cell>
          <cell r="E3779">
            <v>67.14</v>
          </cell>
        </row>
        <row r="3780">
          <cell r="B3780" t="str">
            <v>C1121</v>
          </cell>
          <cell r="C3780" t="str">
            <v>DISJUNTOR TRIPOLAR EM QUADRO DE DISTRIBUIÇÃO 20A</v>
          </cell>
          <cell r="D3780" t="str">
            <v>UN</v>
          </cell>
          <cell r="E3780">
            <v>67.14</v>
          </cell>
        </row>
        <row r="3781">
          <cell r="B3781" t="str">
            <v>C1122</v>
          </cell>
          <cell r="C3781" t="str">
            <v>DISJUNTOR TRIPOLAR EM QUADRO DE DISTRIBUIÇÃO 25A</v>
          </cell>
          <cell r="D3781" t="str">
            <v>UN</v>
          </cell>
          <cell r="E3781">
            <v>67.14</v>
          </cell>
        </row>
        <row r="3782">
          <cell r="B3782" t="str">
            <v>C1124</v>
          </cell>
          <cell r="C3782" t="str">
            <v>DISJUNTOR TRIPOLAR EM QUADRO DE DISTRIBUIÇÃO 32A</v>
          </cell>
          <cell r="D3782" t="str">
            <v>UN</v>
          </cell>
          <cell r="E3782">
            <v>67.14</v>
          </cell>
        </row>
        <row r="3783">
          <cell r="B3783" t="str">
            <v>C1125</v>
          </cell>
          <cell r="C3783" t="str">
            <v>DISJUNTOR TRIPOLAR EM QUADRO DE DISTRIBUIÇÃO 40A</v>
          </cell>
          <cell r="D3783" t="str">
            <v>UN</v>
          </cell>
          <cell r="E3783">
            <v>67.14</v>
          </cell>
        </row>
        <row r="3784">
          <cell r="B3784" t="str">
            <v>C1127</v>
          </cell>
          <cell r="C3784" t="str">
            <v>DISJUNTOR TRIPOLAR EM QUADRO DE DISTRIBUIÇÃO 50A</v>
          </cell>
          <cell r="D3784" t="str">
            <v>UN</v>
          </cell>
          <cell r="E3784">
            <v>67.14</v>
          </cell>
        </row>
        <row r="3785">
          <cell r="B3785" t="str">
            <v>C1128</v>
          </cell>
          <cell r="C3785" t="str">
            <v>DISJUNTOR TRIPOLAR EM QUADRO DE DISTRIBUIÇÃO 60A</v>
          </cell>
          <cell r="D3785" t="str">
            <v>UN</v>
          </cell>
          <cell r="E3785">
            <v>99.47</v>
          </cell>
        </row>
        <row r="3786">
          <cell r="B3786" t="str">
            <v>C1130</v>
          </cell>
          <cell r="C3786" t="str">
            <v>DISJUNTOR TRIPOLAR EM QUADRO DE DISTRIBUIÇÃO 70A</v>
          </cell>
          <cell r="D3786" t="str">
            <v>UN</v>
          </cell>
          <cell r="E3786">
            <v>99.47</v>
          </cell>
        </row>
        <row r="3787">
          <cell r="B3787" t="str">
            <v>C1131</v>
          </cell>
          <cell r="C3787" t="str">
            <v>DISJUNTOR TRIPOLAR EM QUADRO DE DISTRIBUIÇÃO 90A</v>
          </cell>
          <cell r="D3787" t="str">
            <v>UN</v>
          </cell>
          <cell r="E3787">
            <v>99.47</v>
          </cell>
        </row>
        <row r="3788">
          <cell r="B3788" t="str">
            <v>C1117</v>
          </cell>
          <cell r="C3788" t="str">
            <v>DISJUNTOR TRIPOLAR EM QUADRO DE DISTRIBUIÇÃO 100A</v>
          </cell>
          <cell r="D3788" t="str">
            <v>UN</v>
          </cell>
          <cell r="E3788">
            <v>99.47</v>
          </cell>
        </row>
        <row r="3789">
          <cell r="B3789" t="str">
            <v>C4035</v>
          </cell>
          <cell r="C3789" t="str">
            <v>FUSÍVEL NH 100A - INSTALADO</v>
          </cell>
          <cell r="D3789" t="str">
            <v>UN</v>
          </cell>
          <cell r="E3789">
            <v>17.100000000000001</v>
          </cell>
        </row>
        <row r="3790">
          <cell r="B3790" t="str">
            <v>C3567</v>
          </cell>
          <cell r="C3790" t="str">
            <v>MUTIRÃO MISTO - DISJUNTOR MONOPOLAR EM QUADRO DE DISTRIBUIÇÃO DE 16A</v>
          </cell>
          <cell r="D3790" t="str">
            <v>UN</v>
          </cell>
          <cell r="E3790">
            <v>12.34</v>
          </cell>
        </row>
        <row r="3791">
          <cell r="B3791" t="str">
            <v>C4029</v>
          </cell>
          <cell r="C3791" t="str">
            <v>RELÉ DIGITAL MULTIFUNÇÃO, TRIFÁSICO, 115V, TENSÃO AUXILIAR 120Vcc - INSTALADO</v>
          </cell>
          <cell r="D3791" t="str">
            <v>UN</v>
          </cell>
          <cell r="E3791">
            <v>11667.88</v>
          </cell>
        </row>
        <row r="3792">
          <cell r="B3792">
            <v>0</v>
          </cell>
          <cell r="C3792">
            <v>0</v>
          </cell>
          <cell r="D3792">
            <v>0</v>
          </cell>
          <cell r="E3792">
            <v>0</v>
          </cell>
        </row>
        <row r="3793">
          <cell r="B3793" t="str">
            <v>C2260</v>
          </cell>
          <cell r="C3793" t="str">
            <v>SECCIONADOR FUSÍVEL DIAZED MONOPOLAR ATE 25A</v>
          </cell>
          <cell r="D3793" t="str">
            <v>UN</v>
          </cell>
          <cell r="E3793">
            <v>79.33</v>
          </cell>
        </row>
        <row r="3794">
          <cell r="B3794" t="str">
            <v>C2261</v>
          </cell>
          <cell r="C3794" t="str">
            <v>SECCIONADOR FUSÍVEL DIAZED MONOPOLAR ATE 63A</v>
          </cell>
          <cell r="D3794" t="str">
            <v>UN</v>
          </cell>
          <cell r="E3794">
            <v>122.21</v>
          </cell>
        </row>
        <row r="3795">
          <cell r="B3795" t="str">
            <v>C2259</v>
          </cell>
          <cell r="C3795" t="str">
            <v>SECCIONADOR FUSÍVEL DIAZED BIPOLAR.ATE 25A</v>
          </cell>
          <cell r="D3795" t="str">
            <v>UN</v>
          </cell>
          <cell r="E3795">
            <v>228.29</v>
          </cell>
        </row>
        <row r="3796">
          <cell r="B3796" t="str">
            <v>C2258</v>
          </cell>
          <cell r="C3796" t="str">
            <v>SECCIONADOR FUSÍVEL DIAZED BIPOLAR ATE 63 A</v>
          </cell>
          <cell r="D3796" t="str">
            <v>UN</v>
          </cell>
          <cell r="E3796">
            <v>232.45</v>
          </cell>
        </row>
        <row r="3797">
          <cell r="B3797" t="str">
            <v>C2262</v>
          </cell>
          <cell r="C3797" t="str">
            <v>SECCIONADOR FUSÍVEL DIAZED TRIPOLAR ATE 25A, EM QUADRO DISTRIBUIÇÃO</v>
          </cell>
          <cell r="D3797" t="str">
            <v>UN</v>
          </cell>
          <cell r="E3797">
            <v>214.04</v>
          </cell>
        </row>
        <row r="3798">
          <cell r="B3798" t="str">
            <v>C2263</v>
          </cell>
          <cell r="C3798" t="str">
            <v>SECCIONADOR FUSÍVEL NH TRIPOLAR MANOBRA C/CARGA.ATE 125A</v>
          </cell>
          <cell r="D3798" t="str">
            <v>UN</v>
          </cell>
          <cell r="E3798">
            <v>254</v>
          </cell>
        </row>
        <row r="3799">
          <cell r="B3799" t="str">
            <v>C2264</v>
          </cell>
          <cell r="C3799" t="str">
            <v>SECCIONADOR FUSÍVEL NH TRIPOLAR MANOBRA C/CARGA.ATE 250A</v>
          </cell>
          <cell r="D3799" t="str">
            <v>UN</v>
          </cell>
          <cell r="E3799">
            <v>489.69</v>
          </cell>
        </row>
        <row r="3800">
          <cell r="B3800" t="str">
            <v>C2265</v>
          </cell>
          <cell r="C3800" t="str">
            <v>SECCIONADOR FUSÍVEL NH TRIPOLAR MANOBRA S/CARGA.ATE 250A</v>
          </cell>
          <cell r="D3800" t="str">
            <v>UN</v>
          </cell>
          <cell r="E3800">
            <v>489.69</v>
          </cell>
        </row>
        <row r="3801">
          <cell r="B3801" t="str">
            <v>C2266</v>
          </cell>
          <cell r="C3801" t="str">
            <v>SECCIONADOR FUSÍVEL NH TRIPOLAR MANOBRA S/CARGA.ATE 400A</v>
          </cell>
          <cell r="D3801" t="str">
            <v>UN</v>
          </cell>
          <cell r="E3801">
            <v>723.57</v>
          </cell>
        </row>
        <row r="3802">
          <cell r="B3802" t="str">
            <v>C2267</v>
          </cell>
          <cell r="C3802" t="str">
            <v>SECCIONADOR FUSÍVEL NH TRIPOLAR MANOBRA S/CARGA.ATE 630A</v>
          </cell>
          <cell r="D3802" t="str">
            <v>UN</v>
          </cell>
          <cell r="E3802">
            <v>950.34</v>
          </cell>
        </row>
        <row r="3803">
          <cell r="B3803" t="str">
            <v>TOMADAS / INTERRUPTORES / ESPELHOS</v>
          </cell>
          <cell r="C3803">
            <v>0</v>
          </cell>
          <cell r="D3803">
            <v>0</v>
          </cell>
          <cell r="E3803">
            <v>1716.38</v>
          </cell>
        </row>
        <row r="3804">
          <cell r="B3804" t="str">
            <v>C0597</v>
          </cell>
          <cell r="C3804" t="str">
            <v>CAIXA DE AÇO INOXIDÁVEL C/ 8 TOMADAS 2P+T/250V (COMPLETA)</v>
          </cell>
          <cell r="D3804" t="str">
            <v>UN</v>
          </cell>
          <cell r="E3804">
            <v>144.81</v>
          </cell>
        </row>
        <row r="3805">
          <cell r="B3805" t="str">
            <v>C3477</v>
          </cell>
          <cell r="C3805" t="str">
            <v>CAIXA DE PISO EM LATÃO P/ DUAS TOMADAS DIAM.=2"</v>
          </cell>
          <cell r="D3805" t="str">
            <v>UN</v>
          </cell>
          <cell r="E3805">
            <v>61.84</v>
          </cell>
        </row>
        <row r="3806">
          <cell r="B3806" t="str">
            <v>C0670</v>
          </cell>
          <cell r="C3806" t="str">
            <v>CAMPAINHA TIPO SIRENE ESCOLAR, C/INTERRUPTOR PULSADOR</v>
          </cell>
          <cell r="D3806" t="str">
            <v>UN</v>
          </cell>
          <cell r="E3806">
            <v>162.78</v>
          </cell>
        </row>
        <row r="3807">
          <cell r="B3807" t="str">
            <v>C0863</v>
          </cell>
          <cell r="C3807" t="str">
            <v>CONJUNTO ARSTOP COMPLETO (15 A 30A)</v>
          </cell>
          <cell r="D3807" t="str">
            <v>UN</v>
          </cell>
          <cell r="E3807">
            <v>36.770000000000003</v>
          </cell>
        </row>
        <row r="3808">
          <cell r="B3808" t="str">
            <v>C1491</v>
          </cell>
          <cell r="C3808" t="str">
            <v>INTERRUPTOR UMA TECLA BIPOLAR PARALELO 20A 250V</v>
          </cell>
          <cell r="D3808" t="str">
            <v>UN</v>
          </cell>
          <cell r="E3808">
            <v>29.39</v>
          </cell>
        </row>
        <row r="3809">
          <cell r="B3809" t="str">
            <v>C1492</v>
          </cell>
          <cell r="C3809" t="str">
            <v>INTERRUPTOR UMA TECLA PARALELO 10A 250V</v>
          </cell>
          <cell r="D3809" t="str">
            <v>UN</v>
          </cell>
          <cell r="E3809">
            <v>14.47</v>
          </cell>
        </row>
        <row r="3810">
          <cell r="B3810" t="str">
            <v>C1493</v>
          </cell>
          <cell r="C3810" t="str">
            <v>INTERRUPTOR UMA TECLA PARALELO E TOMADA UNIVERSAL 10A 250V</v>
          </cell>
          <cell r="D3810" t="str">
            <v>UN</v>
          </cell>
          <cell r="E3810">
            <v>20.07</v>
          </cell>
        </row>
        <row r="3811">
          <cell r="B3811" t="str">
            <v>C1494</v>
          </cell>
          <cell r="C3811" t="str">
            <v>INTERRUPTOR UMA TECLA SIMPLES 10A 250V</v>
          </cell>
          <cell r="D3811" t="str">
            <v>UN</v>
          </cell>
          <cell r="E3811">
            <v>11.03</v>
          </cell>
        </row>
        <row r="3812">
          <cell r="B3812" t="str">
            <v>C1498</v>
          </cell>
          <cell r="C3812" t="str">
            <v>INTERRUPTOR.UMA TECLA SIMPLES UMA PARALELA.10A.250V</v>
          </cell>
          <cell r="D3812" t="str">
            <v>UN</v>
          </cell>
          <cell r="E3812">
            <v>22.7</v>
          </cell>
        </row>
        <row r="3813">
          <cell r="B3813" t="str">
            <v>C1497</v>
          </cell>
          <cell r="C3813" t="str">
            <v>INTERRUPTOR UMA TECLA SIMPLES UMA P/CAMPAINHA 10A 250V</v>
          </cell>
          <cell r="D3813" t="str">
            <v>UN</v>
          </cell>
          <cell r="E3813">
            <v>15.4</v>
          </cell>
        </row>
        <row r="3814">
          <cell r="B3814" t="str">
            <v>C1496</v>
          </cell>
          <cell r="C3814" t="str">
            <v>INTERRUPTOR UMA TECLA SIMPLES E TOMADA UNIVERSAL 10A 250V</v>
          </cell>
          <cell r="D3814" t="str">
            <v>UN</v>
          </cell>
          <cell r="E3814">
            <v>22.76</v>
          </cell>
        </row>
        <row r="3815">
          <cell r="B3815" t="str">
            <v>C1495</v>
          </cell>
          <cell r="C3815" t="str">
            <v>INTERRUPTOR UMA TECLA SIMPLES DUAS PARALELO 10A 250V</v>
          </cell>
          <cell r="D3815" t="str">
            <v>UN</v>
          </cell>
          <cell r="E3815">
            <v>30.82</v>
          </cell>
        </row>
        <row r="3816">
          <cell r="B3816" t="str">
            <v>C1490</v>
          </cell>
          <cell r="C3816" t="str">
            <v>INTERRUPTOR UMA TECLA 10A - 250V, SISTEMA "X"</v>
          </cell>
          <cell r="D3816" t="str">
            <v>UN</v>
          </cell>
          <cell r="E3816">
            <v>14.18</v>
          </cell>
        </row>
        <row r="3817">
          <cell r="B3817" t="str">
            <v>C1481</v>
          </cell>
          <cell r="C3817" t="str">
            <v>INTERRUPTOR DUAS TECLAS PARALELO 10A 250V</v>
          </cell>
          <cell r="D3817" t="str">
            <v>UN</v>
          </cell>
          <cell r="E3817">
            <v>26.59</v>
          </cell>
        </row>
        <row r="3818">
          <cell r="B3818" t="str">
            <v>C1482</v>
          </cell>
          <cell r="C3818" t="str">
            <v>INTERRUPTOR DUAS TECLAS PARALELO E TOMADA 10A 250V</v>
          </cell>
          <cell r="D3818" t="str">
            <v>UN</v>
          </cell>
          <cell r="E3818">
            <v>32.75</v>
          </cell>
        </row>
        <row r="3819">
          <cell r="B3819" t="str">
            <v>C1479</v>
          </cell>
          <cell r="C3819" t="str">
            <v>INTERRUPTOR DUAS TECLAS SIMPLES 10A 250V</v>
          </cell>
          <cell r="D3819" t="str">
            <v>UN</v>
          </cell>
          <cell r="E3819">
            <v>16.79</v>
          </cell>
        </row>
        <row r="3820">
          <cell r="B3820" t="str">
            <v>C1484</v>
          </cell>
          <cell r="C3820" t="str">
            <v>INTERRUPTOR DUAS TECLAS SIMPLES UMA PARALELO 10A 250V</v>
          </cell>
          <cell r="D3820" t="str">
            <v>UN</v>
          </cell>
          <cell r="E3820">
            <v>29.23</v>
          </cell>
        </row>
        <row r="3821">
          <cell r="B3821" t="str">
            <v>C1483</v>
          </cell>
          <cell r="C3821" t="str">
            <v>INTERRUPTOR DUAS TECLAS SIMPLES E TOMADA 10A 250V</v>
          </cell>
          <cell r="D3821" t="str">
            <v>UN</v>
          </cell>
          <cell r="E3821">
            <v>29.39</v>
          </cell>
        </row>
        <row r="3822">
          <cell r="B3822" t="str">
            <v>C1480</v>
          </cell>
          <cell r="C3822" t="str">
            <v>INTERRUPTOR DUAS TECLAS 10A - 250V, SISTEMA "X"</v>
          </cell>
          <cell r="D3822" t="str">
            <v>UN</v>
          </cell>
          <cell r="E3822">
            <v>17.059999999999999</v>
          </cell>
        </row>
        <row r="3823">
          <cell r="B3823" t="str">
            <v>C1485</v>
          </cell>
          <cell r="C3823" t="str">
            <v>INTERRUPTOR PULSADOR DE CAMPAINHA 10A 250V</v>
          </cell>
          <cell r="D3823" t="str">
            <v>UN</v>
          </cell>
          <cell r="E3823">
            <v>11.45</v>
          </cell>
        </row>
        <row r="3824">
          <cell r="B3824" t="str">
            <v>C1488</v>
          </cell>
          <cell r="C3824" t="str">
            <v>INTERRUPTOR TRES TECLAS PARALELO 10A 250V</v>
          </cell>
          <cell r="D3824" t="str">
            <v>UN</v>
          </cell>
          <cell r="E3824">
            <v>35.619999999999997</v>
          </cell>
        </row>
        <row r="3825">
          <cell r="B3825" t="str">
            <v>C1489</v>
          </cell>
          <cell r="C3825" t="str">
            <v>INTERRUPTOR TRES TECLAS SIMPLES 10A 250V</v>
          </cell>
          <cell r="D3825" t="str">
            <v>UN</v>
          </cell>
          <cell r="E3825">
            <v>25.62</v>
          </cell>
        </row>
        <row r="3826">
          <cell r="B3826" t="str">
            <v>C1486</v>
          </cell>
          <cell r="C3826" t="str">
            <v>INTERRUPTOR TECLA SIMPLES TECLA PARALELO E TOMADA 10A 250V</v>
          </cell>
          <cell r="D3826" t="str">
            <v>UN</v>
          </cell>
          <cell r="E3826">
            <v>29.03</v>
          </cell>
        </row>
        <row r="3827">
          <cell r="B3827" t="str">
            <v>C1487</v>
          </cell>
          <cell r="C3827" t="str">
            <v>INTERRUPTOR TIPO CHAMADA ENFERMARIA</v>
          </cell>
          <cell r="D3827" t="str">
            <v>UN</v>
          </cell>
          <cell r="E3827">
            <v>15.28</v>
          </cell>
        </row>
        <row r="3828">
          <cell r="B3828" t="str">
            <v>C3573</v>
          </cell>
          <cell r="C3828" t="str">
            <v>MUTIRÃO MISTO - INTERRUPTOR UMA TECLA SIMPLES E TOMADA UNIVERSAL 10A 250V</v>
          </cell>
          <cell r="D3828" t="str">
            <v>UN</v>
          </cell>
          <cell r="E3828">
            <v>18.88</v>
          </cell>
        </row>
        <row r="3829">
          <cell r="B3829">
            <v>0</v>
          </cell>
          <cell r="C3829">
            <v>0</v>
          </cell>
          <cell r="D3829">
            <v>0</v>
          </cell>
          <cell r="E3829">
            <v>0</v>
          </cell>
        </row>
        <row r="3830">
          <cell r="B3830" t="str">
            <v>C3581</v>
          </cell>
          <cell r="C3830" t="str">
            <v>MUTIRÃO MISTO - SOQUETE DE BAQUELITE</v>
          </cell>
          <cell r="D3830" t="str">
            <v>UN</v>
          </cell>
          <cell r="E3830">
            <v>4.53</v>
          </cell>
        </row>
        <row r="3831">
          <cell r="B3831" t="str">
            <v>C1928</v>
          </cell>
          <cell r="C3831" t="str">
            <v>PLACA P/CAIXA ESTAMPADA 4"X2" OU 3"X3"</v>
          </cell>
          <cell r="D3831" t="str">
            <v>UN</v>
          </cell>
          <cell r="E3831">
            <v>3.3</v>
          </cell>
        </row>
        <row r="3832">
          <cell r="B3832" t="str">
            <v>C1929</v>
          </cell>
          <cell r="C3832" t="str">
            <v>PLACA P/CAIXA ESTAMPADA 4"X4"</v>
          </cell>
          <cell r="D3832" t="str">
            <v>UN</v>
          </cell>
          <cell r="E3832">
            <v>5.63</v>
          </cell>
        </row>
        <row r="3833">
          <cell r="B3833" t="str">
            <v>C1942</v>
          </cell>
          <cell r="C3833" t="str">
            <v>PLUG TRIPOLAR (3P+T) - 32A/380V</v>
          </cell>
          <cell r="D3833" t="str">
            <v>UN</v>
          </cell>
          <cell r="E3833">
            <v>44.48</v>
          </cell>
        </row>
        <row r="3834">
          <cell r="B3834" t="str">
            <v>C3580</v>
          </cell>
          <cell r="C3834" t="str">
            <v>SOQUETE DE BAQUELITE - PADRÃO POPULAR</v>
          </cell>
          <cell r="D3834" t="str">
            <v>UN</v>
          </cell>
          <cell r="E3834">
            <v>6.1</v>
          </cell>
        </row>
        <row r="3835">
          <cell r="B3835" t="str">
            <v>C2298</v>
          </cell>
          <cell r="C3835" t="str">
            <v>TAMPA CEGA PLÁSTICA, SISTEMA "X"</v>
          </cell>
          <cell r="D3835" t="str">
            <v>UN</v>
          </cell>
          <cell r="E3835">
            <v>9.59</v>
          </cell>
        </row>
        <row r="3836">
          <cell r="B3836" t="str">
            <v>C2484</v>
          </cell>
          <cell r="C3836" t="str">
            <v>TOMADA 2 POLOS MAIS TERRA 20A 250V</v>
          </cell>
          <cell r="D3836" t="str">
            <v>UN</v>
          </cell>
          <cell r="E3836">
            <v>19.14</v>
          </cell>
        </row>
        <row r="3837">
          <cell r="B3837" t="str">
            <v>C2480</v>
          </cell>
          <cell r="C3837" t="str">
            <v>TOMADA 2 POLOS MAIS TERRA 20A - 250V, SISTEMA "X"</v>
          </cell>
          <cell r="D3837" t="str">
            <v>UN</v>
          </cell>
          <cell r="E3837">
            <v>18.16</v>
          </cell>
        </row>
        <row r="3838">
          <cell r="B3838" t="str">
            <v>C2481</v>
          </cell>
          <cell r="C3838" t="str">
            <v>TOMADA C/TRAVA MECÂNICA E PLUG DE EMBUTIR 30A/250V</v>
          </cell>
          <cell r="D3838" t="str">
            <v>UN</v>
          </cell>
          <cell r="E3838">
            <v>58.58</v>
          </cell>
        </row>
        <row r="3839">
          <cell r="B3839" t="str">
            <v>C2482</v>
          </cell>
          <cell r="C3839" t="str">
            <v>TOMADA C/TRAVA MECÂNICA E PLUG, DE SOBREPOR 30A/250V</v>
          </cell>
          <cell r="D3839" t="str">
            <v>UN</v>
          </cell>
          <cell r="E3839">
            <v>58.58</v>
          </cell>
        </row>
        <row r="3840">
          <cell r="B3840" t="str">
            <v>C2483</v>
          </cell>
          <cell r="C3840" t="str">
            <v>TOMADA COMPLETA P/ COMPUTADOR</v>
          </cell>
          <cell r="D3840" t="str">
            <v>UN</v>
          </cell>
          <cell r="E3840">
            <v>25.75</v>
          </cell>
        </row>
        <row r="3841">
          <cell r="B3841" t="str">
            <v>C3485</v>
          </cell>
          <cell r="C3841" t="str">
            <v>TOMADA DE PISO FÊMEA PARA RJ-45 (LÓGICA)</v>
          </cell>
          <cell r="D3841" t="str">
            <v>UN</v>
          </cell>
          <cell r="E3841">
            <v>63.85</v>
          </cell>
        </row>
        <row r="3842">
          <cell r="B3842" t="str">
            <v>C4117</v>
          </cell>
          <cell r="C3842" t="str">
            <v>TOMADA ENERGIZADA TIPO PLUG DE GUITARRA PARA SPOT ORIENTÁVEL DE 50W. EMBUTIDA NO FORRO DE GESSO. DEMANDA TOTAL 60%</v>
          </cell>
          <cell r="D3842" t="str">
            <v>UN</v>
          </cell>
          <cell r="E3842">
            <v>16.09</v>
          </cell>
        </row>
        <row r="3843">
          <cell r="B3843">
            <v>0</v>
          </cell>
          <cell r="C3843">
            <v>0</v>
          </cell>
          <cell r="D3843">
            <v>0</v>
          </cell>
          <cell r="E3843">
            <v>0</v>
          </cell>
        </row>
        <row r="3844">
          <cell r="B3844" t="str">
            <v>C2486</v>
          </cell>
          <cell r="C3844" t="str">
            <v>TOMADA P/TELEFONE 4 POLOS PADRÃO TELEBRAS</v>
          </cell>
          <cell r="D3844" t="str">
            <v>UN</v>
          </cell>
          <cell r="E3844">
            <v>20.16</v>
          </cell>
        </row>
        <row r="3845">
          <cell r="B3845" t="str">
            <v>C2487</v>
          </cell>
          <cell r="C3845" t="str">
            <v>TOMADA P/TELEFONE 4 POLOS, SISTEMA "X"</v>
          </cell>
          <cell r="D3845" t="str">
            <v>UN</v>
          </cell>
          <cell r="E3845">
            <v>20.78</v>
          </cell>
        </row>
        <row r="3846">
          <cell r="B3846" t="str">
            <v>C2488</v>
          </cell>
          <cell r="C3846" t="str">
            <v>TOMADA P/TELEFONE.PINO JACK 1/4"</v>
          </cell>
          <cell r="D3846" t="str">
            <v>UN</v>
          </cell>
          <cell r="E3846">
            <v>15.94</v>
          </cell>
        </row>
        <row r="3847">
          <cell r="B3847" t="str">
            <v>C2485</v>
          </cell>
          <cell r="C3847" t="str">
            <v>TOMADA P/ COMPUTADOR, SISTEMA "X"</v>
          </cell>
          <cell r="D3847" t="str">
            <v>UN</v>
          </cell>
          <cell r="E3847">
            <v>19.579999999999998</v>
          </cell>
        </row>
        <row r="3848">
          <cell r="B3848" t="str">
            <v>C4174</v>
          </cell>
          <cell r="C3848" t="str">
            <v>TOMADA P/ CONEXÃO DE REDE C/ CONECTOR RJ 45 C/ ESPELHO EM CAIXA 4 x 4 (INSTALADA)</v>
          </cell>
          <cell r="D3848" t="str">
            <v>UN</v>
          </cell>
          <cell r="E3848">
            <v>21.52</v>
          </cell>
        </row>
        <row r="3849">
          <cell r="B3849">
            <v>0</v>
          </cell>
          <cell r="C3849">
            <v>0</v>
          </cell>
          <cell r="D3849">
            <v>0</v>
          </cell>
          <cell r="E3849">
            <v>0</v>
          </cell>
        </row>
        <row r="3850">
          <cell r="B3850" t="str">
            <v>C3486</v>
          </cell>
          <cell r="C3850" t="str">
            <v>TOMADA P/ PISO FÊMEA PARA RJ-11(TELEFÔNICA)</v>
          </cell>
          <cell r="D3850" t="str">
            <v>UN</v>
          </cell>
          <cell r="E3850">
            <v>63.85</v>
          </cell>
        </row>
        <row r="3851">
          <cell r="B3851" t="str">
            <v>C2490</v>
          </cell>
          <cell r="C3851" t="str">
            <v>TOMADA TRIPOLAR, MAIS TERRA - 25A/250V</v>
          </cell>
          <cell r="D3851" t="str">
            <v>UN</v>
          </cell>
          <cell r="E3851">
            <v>43.25</v>
          </cell>
        </row>
        <row r="3852">
          <cell r="B3852" t="str">
            <v>C2491</v>
          </cell>
          <cell r="C3852" t="str">
            <v>TOMADA TRIPOLAR, MAIS TERRA - 30A/250V</v>
          </cell>
          <cell r="D3852" t="str">
            <v>UN</v>
          </cell>
          <cell r="E3852">
            <v>54.85</v>
          </cell>
        </row>
        <row r="3853">
          <cell r="B3853" t="str">
            <v>C2489</v>
          </cell>
          <cell r="C3853" t="str">
            <v>TOMADA TRIPOLAR (3P+T) - 32A/380V</v>
          </cell>
          <cell r="D3853" t="str">
            <v>UN</v>
          </cell>
          <cell r="E3853">
            <v>46.35</v>
          </cell>
        </row>
        <row r="3854">
          <cell r="B3854" t="str">
            <v>C2493</v>
          </cell>
          <cell r="C3854" t="str">
            <v>TOMADA UNIVERSAL 10A 250V</v>
          </cell>
          <cell r="D3854" t="str">
            <v>UN</v>
          </cell>
          <cell r="E3854">
            <v>10.93</v>
          </cell>
        </row>
        <row r="3855">
          <cell r="B3855" t="str">
            <v>C2492</v>
          </cell>
          <cell r="C3855" t="str">
            <v>TOMADA UNIVERSAL 10A - 250V, SISTEMA "X"</v>
          </cell>
          <cell r="D3855" t="str">
            <v>UN</v>
          </cell>
          <cell r="E3855">
            <v>16.600000000000001</v>
          </cell>
        </row>
        <row r="3856">
          <cell r="B3856" t="str">
            <v>C2494</v>
          </cell>
          <cell r="C3856" t="str">
            <v>TOMADA VOLTAMP - 30A (MACHO/FÊMEA)</v>
          </cell>
          <cell r="D3856" t="str">
            <v>UN</v>
          </cell>
          <cell r="E3856">
            <v>61.54</v>
          </cell>
        </row>
        <row r="3857">
          <cell r="B3857" t="str">
            <v>C2495</v>
          </cell>
          <cell r="C3857" t="str">
            <v>TOMADA VOLTAMP - 60A (MACHO/FÊMEA)</v>
          </cell>
          <cell r="D3857" t="str">
            <v>UN</v>
          </cell>
          <cell r="E3857">
            <v>112.55</v>
          </cell>
        </row>
        <row r="3858">
          <cell r="B3858" t="str">
            <v>LUMINÁRIAS INTERNAS / EXTERNAS / ACESSÓRIOS</v>
          </cell>
          <cell r="C3858">
            <v>0</v>
          </cell>
          <cell r="D3858">
            <v>0</v>
          </cell>
          <cell r="E3858">
            <v>51647.27</v>
          </cell>
        </row>
        <row r="3859">
          <cell r="B3859" t="str">
            <v>C4114</v>
          </cell>
          <cell r="C3859" t="str">
            <v>ARANDELA APLICADA NA LATERAL DO PILAR EM ALUMÍNIO FUNDIDO PINTADO COM REFLETOR EM ALUMÍNIO ANODIZADO E DIFUSOR EM VIDRO PLANO TEMPERADO TRANSPARENTE PARA LÂMPADA VAPOR METÁLICO 400W MAIS REATOR E IGNITOR</v>
          </cell>
          <cell r="D3859" t="str">
            <v>UN</v>
          </cell>
          <cell r="E3859">
            <v>722.17</v>
          </cell>
        </row>
        <row r="3860">
          <cell r="B3860">
            <v>0</v>
          </cell>
          <cell r="C3860">
            <v>0</v>
          </cell>
          <cell r="D3860">
            <v>0</v>
          </cell>
          <cell r="E3860">
            <v>0</v>
          </cell>
        </row>
        <row r="3861">
          <cell r="B3861" t="str">
            <v>C4371</v>
          </cell>
          <cell r="C3861" t="str">
            <v>ARANDELA BLINDADA</v>
          </cell>
          <cell r="D3861" t="str">
            <v>UN</v>
          </cell>
          <cell r="E3861">
            <v>197.39</v>
          </cell>
        </row>
        <row r="3862">
          <cell r="B3862" t="str">
            <v>C4105</v>
          </cell>
          <cell r="C3862" t="str">
            <v>ARANDELA PARA FLUORESCENTE COMPACTA 18W EM ALUMÍNIO ANODIZADO E PINTADO POR PROCESSO ELETROSTÁTICO COM UM VISOR EM VIDRO FOSCO</v>
          </cell>
          <cell r="D3862" t="str">
            <v>UN</v>
          </cell>
          <cell r="E3862">
            <v>166.4</v>
          </cell>
        </row>
        <row r="3863">
          <cell r="B3863">
            <v>0</v>
          </cell>
          <cell r="C3863">
            <v>0</v>
          </cell>
          <cell r="D3863">
            <v>0</v>
          </cell>
          <cell r="E3863">
            <v>0</v>
          </cell>
        </row>
        <row r="3864">
          <cell r="B3864" t="str">
            <v>C4106</v>
          </cell>
          <cell r="C3864" t="str">
            <v>ARANDELA PARA FLUORESCENTE COMPACTA 18W EM ALUMÍNIO ANODIZADO E PINTADO POR PROCESSO ELETROSTÁTICO COM DOIS VISORES EM VIDRO FOSCO</v>
          </cell>
          <cell r="D3864" t="str">
            <v>UN</v>
          </cell>
          <cell r="E3864">
            <v>192.29</v>
          </cell>
        </row>
        <row r="3865">
          <cell r="B3865">
            <v>0</v>
          </cell>
          <cell r="C3865">
            <v>0</v>
          </cell>
          <cell r="D3865">
            <v>0</v>
          </cell>
          <cell r="E3865">
            <v>0</v>
          </cell>
        </row>
        <row r="3866">
          <cell r="B3866" t="str">
            <v>C4107</v>
          </cell>
          <cell r="C3866" t="str">
            <v>ARANDELA PARA LÂMPADA INCANDESCENTE 60W EM ALUMÍNIO ANODIZADO E PINTADO POR PROCESSO ELETROSTÁTICO COM REFLETOR EM ALUMÍNIO ANODIZADO ALTO BRILHO</v>
          </cell>
          <cell r="D3866" t="str">
            <v>UN</v>
          </cell>
          <cell r="E3866">
            <v>117.69</v>
          </cell>
        </row>
        <row r="3867">
          <cell r="B3867">
            <v>0</v>
          </cell>
          <cell r="C3867">
            <v>0</v>
          </cell>
          <cell r="D3867">
            <v>0</v>
          </cell>
          <cell r="E3867">
            <v>0</v>
          </cell>
        </row>
        <row r="3868">
          <cell r="B3868" t="str">
            <v>C3906</v>
          </cell>
          <cell r="C3868" t="str">
            <v>BASE METÁLICA INCL. TUBO GALVANIZADO 2" P/ LUMINÁRIA ELEVADA SN-05</v>
          </cell>
          <cell r="D3868" t="str">
            <v>UN</v>
          </cell>
          <cell r="E3868">
            <v>354.18</v>
          </cell>
        </row>
        <row r="3869">
          <cell r="B3869" t="str">
            <v>C1029</v>
          </cell>
          <cell r="C3869" t="str">
            <v>CÉLULA FOTOELÉTRICA P/ LÂMPADA,  ATÉ 250W</v>
          </cell>
          <cell r="D3869" t="str">
            <v>UN</v>
          </cell>
          <cell r="E3869">
            <v>45.55</v>
          </cell>
        </row>
        <row r="3870">
          <cell r="B3870" t="str">
            <v>C1030</v>
          </cell>
          <cell r="C3870" t="str">
            <v>CÉLULA FOTOELÉTRICA P/ LÂMPADA, ATÉ 1000W</v>
          </cell>
          <cell r="D3870" t="str">
            <v>UN</v>
          </cell>
          <cell r="E3870">
            <v>45.55</v>
          </cell>
        </row>
        <row r="3871">
          <cell r="B3871" t="str">
            <v>C4104</v>
          </cell>
          <cell r="C3871" t="str">
            <v>CLARABÓIA ARTIFICIAL 60X200CM COM DIFUSOR APOIADO NO FORRO E LUMINÁRIA MAIS REATOR ELETRÔNICO APLICADOS NA LAJE PARA 2 FLUORESCENTES 32W COR QUENTE</v>
          </cell>
          <cell r="D3871" t="str">
            <v>UN</v>
          </cell>
          <cell r="E3871">
            <v>133.56</v>
          </cell>
        </row>
        <row r="3872">
          <cell r="B3872">
            <v>0</v>
          </cell>
          <cell r="C3872">
            <v>0</v>
          </cell>
          <cell r="D3872">
            <v>0</v>
          </cell>
          <cell r="E3872">
            <v>0</v>
          </cell>
        </row>
        <row r="3873">
          <cell r="B3873" t="str">
            <v>C0862</v>
          </cell>
          <cell r="C3873" t="str">
            <v>CONJUNTO  C/01 PÉTALA  E  LÂMPADA VAPOR METÁLICO 400W, MONTADA EM POSTE DE CONCRETO CIRCULAR - H=12M</v>
          </cell>
          <cell r="D3873" t="str">
            <v>UN</v>
          </cell>
          <cell r="E3873">
            <v>1898.89</v>
          </cell>
        </row>
        <row r="3874">
          <cell r="B3874">
            <v>0</v>
          </cell>
          <cell r="C3874">
            <v>0</v>
          </cell>
          <cell r="D3874">
            <v>0</v>
          </cell>
          <cell r="E3874">
            <v>0</v>
          </cell>
        </row>
        <row r="3875">
          <cell r="B3875" t="str">
            <v>C3726</v>
          </cell>
          <cell r="C3875" t="str">
            <v>CONJUNTO C/02 PÉTALAS E LÂMPADAS VAPOR METÁLICO 400W, MONTADA EM POSTE DE CONCRETO CIRCULAR - H=12M</v>
          </cell>
          <cell r="D3875" t="str">
            <v>UN</v>
          </cell>
          <cell r="E3875">
            <v>2434.64</v>
          </cell>
        </row>
        <row r="3876">
          <cell r="B3876">
            <v>0</v>
          </cell>
          <cell r="C3876">
            <v>0</v>
          </cell>
          <cell r="D3876">
            <v>0</v>
          </cell>
          <cell r="E3876">
            <v>0</v>
          </cell>
        </row>
        <row r="3877">
          <cell r="B3877" t="str">
            <v>C3727</v>
          </cell>
          <cell r="C3877" t="str">
            <v>CONJUNTO C/03 PÉTALAS E LÂMPADAS VAPOR METÁLICO 400W, MONTADA EM POSTE DE CONCRETO CIRCULAR - H=12M</v>
          </cell>
          <cell r="D3877" t="str">
            <v>UN</v>
          </cell>
          <cell r="E3877">
            <v>2976.7</v>
          </cell>
        </row>
        <row r="3878">
          <cell r="B3878">
            <v>0</v>
          </cell>
          <cell r="C3878">
            <v>0</v>
          </cell>
          <cell r="D3878">
            <v>0</v>
          </cell>
          <cell r="E3878">
            <v>0</v>
          </cell>
        </row>
        <row r="3879">
          <cell r="B3879" t="str">
            <v>C3728</v>
          </cell>
          <cell r="C3879" t="str">
            <v>CONJUNTO C/04 PÉTALAS E LÂMPADAS VAPOR METÁLICO 400W, MONTADA EM POSTE DE CONCRETO CIRCULAR - H=12M</v>
          </cell>
          <cell r="D3879" t="str">
            <v>UN</v>
          </cell>
          <cell r="E3879">
            <v>3532.31</v>
          </cell>
        </row>
        <row r="3880">
          <cell r="B3880">
            <v>0</v>
          </cell>
          <cell r="C3880">
            <v>0</v>
          </cell>
          <cell r="D3880">
            <v>0</v>
          </cell>
          <cell r="E3880">
            <v>0</v>
          </cell>
        </row>
        <row r="3881">
          <cell r="B3881" t="str">
            <v>C3915</v>
          </cell>
          <cell r="C3881" t="str">
            <v>GLOBO PRISMÁTICO AZUL PARA LUMINÁRIA SN-05 (45W)</v>
          </cell>
          <cell r="D3881" t="str">
            <v>UN</v>
          </cell>
          <cell r="E3881">
            <v>304.72000000000003</v>
          </cell>
        </row>
        <row r="3882">
          <cell r="B3882" t="str">
            <v>C3917</v>
          </cell>
          <cell r="C3882" t="str">
            <v>GLOBO PRISMÁTICO CLARO / ÂMBAR P/ LUMINÁRIA SN-05 (30W)</v>
          </cell>
          <cell r="D3882" t="str">
            <v>UN</v>
          </cell>
          <cell r="E3882">
            <v>398.42</v>
          </cell>
        </row>
        <row r="3883">
          <cell r="B3883" t="str">
            <v>C3916</v>
          </cell>
          <cell r="C3883" t="str">
            <v>GLOBO PRISMÁTICO CLARO PARA LUMINÁRIA SN-05 (30W)</v>
          </cell>
          <cell r="D3883" t="str">
            <v>UN</v>
          </cell>
          <cell r="E3883">
            <v>245.42</v>
          </cell>
        </row>
        <row r="3884">
          <cell r="B3884" t="str">
            <v>C3918</v>
          </cell>
          <cell r="C3884" t="str">
            <v>LÂMPADA 30W-6.6A, BASE MÉDIUM PREFOCUS</v>
          </cell>
          <cell r="D3884" t="str">
            <v>UN</v>
          </cell>
          <cell r="E3884">
            <v>126.55</v>
          </cell>
        </row>
        <row r="3885">
          <cell r="B3885" t="str">
            <v>C3919</v>
          </cell>
          <cell r="C3885" t="str">
            <v>LÂMPADA 45W-6.6A, BASE MÉDIUM PREFOCUS</v>
          </cell>
          <cell r="D3885" t="str">
            <v>UN</v>
          </cell>
          <cell r="E3885">
            <v>126.55</v>
          </cell>
        </row>
        <row r="3886">
          <cell r="B3886" t="str">
            <v>C1764</v>
          </cell>
          <cell r="C3886" t="str">
            <v>LÂMPADA DE SEGURANÇA RED.STANDART C/13.9CM</v>
          </cell>
          <cell r="D3886" t="str">
            <v>UN</v>
          </cell>
          <cell r="E3886">
            <v>323.94</v>
          </cell>
        </row>
        <row r="3887">
          <cell r="B3887" t="str">
            <v>C4103</v>
          </cell>
          <cell r="C3887" t="str">
            <v>LÂMPADA FLUORESCENTE 32W/3000K MAIS REATOR ELETRÔNICO FIXADOS SOBRE SANCA</v>
          </cell>
          <cell r="D3887" t="str">
            <v>UN</v>
          </cell>
          <cell r="E3887">
            <v>46.44</v>
          </cell>
        </row>
        <row r="3888">
          <cell r="B3888">
            <v>0</v>
          </cell>
          <cell r="C3888">
            <v>0</v>
          </cell>
          <cell r="D3888">
            <v>0</v>
          </cell>
          <cell r="E3888">
            <v>0</v>
          </cell>
        </row>
        <row r="3889">
          <cell r="B3889" t="str">
            <v>C1765</v>
          </cell>
          <cell r="C3889" t="str">
            <v>LÂMPADA FLUORESCENTE DE 16W OU 20W (SUBSTITUIÇÃO)</v>
          </cell>
          <cell r="D3889" t="str">
            <v>UN</v>
          </cell>
          <cell r="E3889">
            <v>12.64</v>
          </cell>
        </row>
        <row r="3890">
          <cell r="B3890" t="str">
            <v>C1766</v>
          </cell>
          <cell r="C3890" t="str">
            <v>LÂMPADA FLUORESCENTE DE 32W OU 40W (SUBSTITUIÇÃO)</v>
          </cell>
          <cell r="D3890" t="str">
            <v>UN</v>
          </cell>
          <cell r="E3890">
            <v>12.64</v>
          </cell>
        </row>
        <row r="3891">
          <cell r="B3891" t="str">
            <v>C1767</v>
          </cell>
          <cell r="C3891" t="str">
            <v>LÂMPADA FLUORESCENTE, TIPO PL, ATE 13W (SUBSTITUIÇÃO)</v>
          </cell>
          <cell r="D3891" t="str">
            <v>UN</v>
          </cell>
          <cell r="E3891">
            <v>15.59</v>
          </cell>
        </row>
        <row r="3892">
          <cell r="B3892" t="str">
            <v>C1768</v>
          </cell>
          <cell r="C3892" t="str">
            <v>LÂMPADA HALÓGENA ATÉ 500W (SUBSTITUIÇÃO)</v>
          </cell>
          <cell r="D3892" t="str">
            <v>UN</v>
          </cell>
          <cell r="E3892">
            <v>37.04</v>
          </cell>
        </row>
        <row r="3893">
          <cell r="B3893" t="str">
            <v>C1769</v>
          </cell>
          <cell r="C3893" t="str">
            <v>LÂMPADA INCANDESCENTE  ATE 150W (SUBSTITUIÇÃO)</v>
          </cell>
          <cell r="D3893" t="str">
            <v>UN</v>
          </cell>
          <cell r="E3893">
            <v>6.04</v>
          </cell>
        </row>
        <row r="3894">
          <cell r="B3894" t="str">
            <v>C1763</v>
          </cell>
          <cell r="C3894" t="str">
            <v>LÂMPADA  MISTA DE 160  A 500W  (SUBSTITUIÇÃO)</v>
          </cell>
          <cell r="D3894" t="str">
            <v>UN</v>
          </cell>
          <cell r="E3894">
            <v>60.54</v>
          </cell>
        </row>
        <row r="3895">
          <cell r="B3895" t="str">
            <v>C1770</v>
          </cell>
          <cell r="C3895" t="str">
            <v>LÂMPADA VAPOR DE MERCÚRIO ATE 160W (SUBSTITUIÇÃO)</v>
          </cell>
          <cell r="D3895" t="str">
            <v>UN</v>
          </cell>
          <cell r="E3895">
            <v>33.44</v>
          </cell>
        </row>
        <row r="3896">
          <cell r="B3896" t="str">
            <v>C1771</v>
          </cell>
          <cell r="C3896" t="str">
            <v>LÂMPADA VAPOR DE MERCÚRIO ATE 250W  (SUBSTITUIÇÃO)</v>
          </cell>
          <cell r="D3896" t="str">
            <v>UN</v>
          </cell>
          <cell r="E3896">
            <v>32.08</v>
          </cell>
        </row>
        <row r="3897">
          <cell r="B3897" t="str">
            <v>C1773</v>
          </cell>
          <cell r="C3897" t="str">
            <v>LÂMPADA VAPOR DE MERCÚRIO ATÉ 400W (SUBSTITUIÇÃO)</v>
          </cell>
          <cell r="D3897" t="str">
            <v>UN</v>
          </cell>
          <cell r="E3897">
            <v>48.44</v>
          </cell>
        </row>
        <row r="3898">
          <cell r="B3898" t="str">
            <v>C1772</v>
          </cell>
          <cell r="C3898" t="str">
            <v>LÂMPADA VAPOR DE MERCÚRIO ATE 400W (SUBSTITUIÇÃO)</v>
          </cell>
          <cell r="D3898" t="str">
            <v>UN</v>
          </cell>
          <cell r="E3898">
            <v>48.44</v>
          </cell>
        </row>
        <row r="3899">
          <cell r="B3899" t="str">
            <v>C1776</v>
          </cell>
          <cell r="C3899" t="str">
            <v>LÂMPADA VAPOR DE SÓDIO ATE 70W  (SUBSTITUIÇÃO)</v>
          </cell>
          <cell r="D3899" t="str">
            <v>UN</v>
          </cell>
          <cell r="E3899">
            <v>34.94</v>
          </cell>
        </row>
        <row r="3900">
          <cell r="B3900" t="str">
            <v>C1774</v>
          </cell>
          <cell r="C3900" t="str">
            <v>LÂMPADA VAPOR DE SÓDIO ATE 250W  (SUBSTITUIÇÃO)</v>
          </cell>
          <cell r="D3900" t="str">
            <v>UN</v>
          </cell>
          <cell r="E3900">
            <v>48.34</v>
          </cell>
        </row>
        <row r="3901">
          <cell r="B3901" t="str">
            <v>C1775</v>
          </cell>
          <cell r="C3901" t="str">
            <v>LÂMPADA VAPOR DE SÓDIO ATE 400W (SUBSTITUIÇÃO)</v>
          </cell>
          <cell r="D3901" t="str">
            <v>UN</v>
          </cell>
          <cell r="E3901">
            <v>53.44</v>
          </cell>
        </row>
        <row r="3902">
          <cell r="B3902" t="str">
            <v>C1777</v>
          </cell>
          <cell r="C3902" t="str">
            <v>LÂMPADA VAPOR METÁLICO ATE 1000W (SUBSTITUIÇÃO)</v>
          </cell>
          <cell r="D3902" t="str">
            <v>UN</v>
          </cell>
          <cell r="E3902">
            <v>532.09</v>
          </cell>
        </row>
        <row r="3903">
          <cell r="B3903" t="str">
            <v>C1778</v>
          </cell>
          <cell r="C3903" t="str">
            <v>LÂMPADA VAPOR METÁLICO ATE 2000W (SUBSTITUIÇÃO)</v>
          </cell>
          <cell r="D3903" t="str">
            <v>UN</v>
          </cell>
          <cell r="E3903">
            <v>593.74</v>
          </cell>
        </row>
        <row r="3904">
          <cell r="B3904" t="str">
            <v>C4111</v>
          </cell>
          <cell r="C3904" t="str">
            <v>LUMINÁRIA APLICADA NAS LATERAIS DAS PAREDES EXPOSITORAS EM CHAPA DE AÇO PINTADA COM REFLETOR DE ALUMÍNIO ANODIZADO ALTO BRILHO E DIFUSOR EM VIDRO TRANSPARENTE TEMPERADO COM PONTO DE LUZ DE 300W A 2M DO PISO</v>
          </cell>
          <cell r="D3904" t="str">
            <v>UN</v>
          </cell>
          <cell r="E3904">
            <v>282.56</v>
          </cell>
        </row>
        <row r="3905">
          <cell r="B3905">
            <v>0</v>
          </cell>
          <cell r="C3905">
            <v>0</v>
          </cell>
          <cell r="D3905">
            <v>0</v>
          </cell>
          <cell r="E3905">
            <v>0</v>
          </cell>
        </row>
        <row r="3906">
          <cell r="B3906" t="str">
            <v>C4100</v>
          </cell>
          <cell r="C3906" t="str">
            <v>LUMINÁRIA CILÍNDRICA DE EMBUTIR COM ANEL DE ARREMATE EM ALUMÍNIO ANODIZADO E PINTADO POR PROCESSO ELETROSTÁTICO COM REFLETOR EM ALUMÍNIO ANODIZADO ALTO BRILHO COM CONTROLE ANTIOFUSCAMENTO PARA LÂMPADA FLUORESCENTE COMPACTA DE 23W</v>
          </cell>
          <cell r="D3906" t="str">
            <v>UN</v>
          </cell>
          <cell r="E3906">
            <v>138.69</v>
          </cell>
        </row>
        <row r="3907">
          <cell r="B3907">
            <v>0</v>
          </cell>
          <cell r="C3907">
            <v>0</v>
          </cell>
          <cell r="D3907">
            <v>0</v>
          </cell>
          <cell r="E3907">
            <v>0</v>
          </cell>
        </row>
        <row r="3908">
          <cell r="B3908" t="str">
            <v>C1650</v>
          </cell>
          <cell r="C3908" t="str">
            <v>LUMINÁRIA C/LÂMPADA INCANDESCENTE, A PROVA DE TEMPO, VAPOR, ETC.</v>
          </cell>
          <cell r="D3908" t="str">
            <v>UN</v>
          </cell>
          <cell r="E3908">
            <v>64.11</v>
          </cell>
        </row>
        <row r="3909">
          <cell r="B3909" t="str">
            <v>C1651</v>
          </cell>
          <cell r="C3909" t="str">
            <v>LUMINÁRIA C/LÂMPADA MISTA DE 160 A 500W</v>
          </cell>
          <cell r="D3909" t="str">
            <v>UN</v>
          </cell>
          <cell r="E3909">
            <v>696.03</v>
          </cell>
        </row>
        <row r="3910">
          <cell r="B3910" t="str">
            <v>C1652</v>
          </cell>
          <cell r="C3910" t="str">
            <v>LUMINÁRIA COMPLETA, EMBUTIDA EM LAJE P/ PRESÍDIO</v>
          </cell>
          <cell r="D3910" t="str">
            <v>UN</v>
          </cell>
          <cell r="E3910">
            <v>120.58</v>
          </cell>
        </row>
        <row r="3911">
          <cell r="B3911" t="str">
            <v>C1653</v>
          </cell>
          <cell r="C3911" t="str">
            <v>LUMINÁRIA DE ADVERTENCIA - INTERNA/EXTERNA</v>
          </cell>
          <cell r="D3911" t="str">
            <v>UN</v>
          </cell>
          <cell r="E3911">
            <v>71.86</v>
          </cell>
        </row>
        <row r="3912">
          <cell r="B3912" t="str">
            <v>C3627</v>
          </cell>
          <cell r="C3912" t="str">
            <v>LUMINÁRIA DE ALTO RENDIMENTO, CORPO EM ALUMÍNIO FUNDIDO P/ LÂMPADAS VAPOR DE SÓDIO 400W</v>
          </cell>
          <cell r="D3912" t="str">
            <v>UN</v>
          </cell>
          <cell r="E3912">
            <v>564.95000000000005</v>
          </cell>
        </row>
        <row r="3913">
          <cell r="B3913">
            <v>0</v>
          </cell>
          <cell r="C3913">
            <v>0</v>
          </cell>
          <cell r="D3913">
            <v>0</v>
          </cell>
          <cell r="E3913">
            <v>0</v>
          </cell>
        </row>
        <row r="3914">
          <cell r="B3914" t="str">
            <v>C4109</v>
          </cell>
          <cell r="C3914" t="str">
            <v>LUMINÁRIA DE APLICAR EM CHAPA DE AÇO TRATADA E PINTADA EM EPÓXI BRANCO COM REFLETOR PARABÓLICO EM CHAPA DE ALUMÍNIO ANODIZADO ALTO BRILHO PARA LÂMPADA FLUORESCENTE 1X32W COR QUENTE MAIS REATOR AFP-PR</v>
          </cell>
          <cell r="D3914" t="str">
            <v>UN</v>
          </cell>
          <cell r="E3914">
            <v>145.53</v>
          </cell>
        </row>
        <row r="3915">
          <cell r="B3915">
            <v>0</v>
          </cell>
          <cell r="C3915">
            <v>0</v>
          </cell>
          <cell r="D3915">
            <v>0</v>
          </cell>
          <cell r="E3915">
            <v>0</v>
          </cell>
        </row>
        <row r="3916">
          <cell r="B3916" t="str">
            <v>C4101</v>
          </cell>
          <cell r="C3916" t="str">
            <v>LUMINÁRIA DE EMBUTIR COM ANEL DE ARREMATE EM ALUMÍNIO ANODIZADO E PINTADO POR PROCESSO ELETROSTÁTICO COM REFLETOR EM ALUMÍNIO ANODIZADO ALTO BRILHO COM CONTROLE ANTIOFUSCAMENTO PARA LÂMPADA FLUORESCENTE COMPACTA DE 26W</v>
          </cell>
          <cell r="D3916" t="str">
            <v>UN</v>
          </cell>
          <cell r="E3916">
            <v>138.69</v>
          </cell>
        </row>
        <row r="3917">
          <cell r="B3917">
            <v>0</v>
          </cell>
          <cell r="C3917">
            <v>0</v>
          </cell>
          <cell r="D3917">
            <v>0</v>
          </cell>
          <cell r="E3917">
            <v>0</v>
          </cell>
        </row>
        <row r="3918">
          <cell r="B3918" t="str">
            <v>C4102</v>
          </cell>
          <cell r="C3918" t="str">
            <v>LUMINÁRIA DE EMBUTIR COM ANEL DE ARREMATE EM ALUMÍNIO ANODIZADO E PINTADO POR PROCESSO ELETROSTÁTICO PARA LÂMPADA DICRÓICA DE 50W</v>
          </cell>
          <cell r="D3918" t="str">
            <v>UN</v>
          </cell>
          <cell r="E3918">
            <v>103.11</v>
          </cell>
        </row>
        <row r="3919">
          <cell r="B3919">
            <v>0</v>
          </cell>
          <cell r="C3919">
            <v>0</v>
          </cell>
          <cell r="D3919">
            <v>0</v>
          </cell>
          <cell r="E3919">
            <v>0</v>
          </cell>
        </row>
        <row r="3920">
          <cell r="B3920" t="str">
            <v>C4540</v>
          </cell>
          <cell r="C3920" t="str">
            <v>LUMINÁRIA DE EMBUTIR CORPO E GRADE DE PROTEÇÃO EM LIGA DE ALUMÍNIO FUNDIDO, REFLETOR EM CHAPA DE ALUMÍNIO ANODIZADO</v>
          </cell>
          <cell r="D3920" t="str">
            <v>UN</v>
          </cell>
          <cell r="E3920">
            <v>120.71</v>
          </cell>
        </row>
        <row r="3921">
          <cell r="B3921">
            <v>0</v>
          </cell>
          <cell r="C3921">
            <v>0</v>
          </cell>
          <cell r="D3921">
            <v>0</v>
          </cell>
          <cell r="E3921">
            <v>0</v>
          </cell>
        </row>
        <row r="3922">
          <cell r="B3922" t="str">
            <v>C4433</v>
          </cell>
          <cell r="C3922" t="str">
            <v>LUMINÁRIA DE EMBUTIR EM TETO, CIRCULAR, CORPO EM ALUMÍNIO ANODIZADO COM LÂMPADA HQI DE 70W</v>
          </cell>
          <cell r="D3922" t="str">
            <v>UN</v>
          </cell>
          <cell r="E3922">
            <v>149.44999999999999</v>
          </cell>
        </row>
        <row r="3923">
          <cell r="B3923">
            <v>0</v>
          </cell>
          <cell r="C3923">
            <v>0</v>
          </cell>
          <cell r="D3923">
            <v>0</v>
          </cell>
          <cell r="E3923">
            <v>0</v>
          </cell>
        </row>
        <row r="3924">
          <cell r="B3924" t="str">
            <v>C4394</v>
          </cell>
          <cell r="C3924" t="str">
            <v>LUMINÁRIA DE EMERGÊNCIA</v>
          </cell>
          <cell r="D3924" t="str">
            <v>UN</v>
          </cell>
          <cell r="E3924">
            <v>264.08</v>
          </cell>
        </row>
        <row r="3925">
          <cell r="B3925" t="str">
            <v>C4412</v>
          </cell>
          <cell r="C3925" t="str">
            <v>LUMINÁRIA DE PISO MÓVEL, CORPO EM ALUMÍNIO, REFLETOR EM ALUMÍNIO ANODIZADO COM PROTETOR DE VIDRO EM GRADE DE ALUMÍNIO</v>
          </cell>
          <cell r="D3925" t="str">
            <v>UN</v>
          </cell>
          <cell r="E3925">
            <v>166.64</v>
          </cell>
        </row>
        <row r="3926">
          <cell r="B3926">
            <v>0</v>
          </cell>
          <cell r="C3926">
            <v>0</v>
          </cell>
          <cell r="D3926">
            <v>0</v>
          </cell>
          <cell r="E3926">
            <v>0</v>
          </cell>
        </row>
        <row r="3927">
          <cell r="B3927" t="str">
            <v>C3628</v>
          </cell>
          <cell r="C3927" t="str">
            <v>LUMINÁRIA DECORATIVA, CORPO EM ALUMÍNIO FUNDIDO P/ LÂMPADAS VAPOR DE SÓDIO 250W</v>
          </cell>
          <cell r="D3927" t="str">
            <v>UN</v>
          </cell>
          <cell r="E3927">
            <v>447.83</v>
          </cell>
        </row>
        <row r="3928">
          <cell r="B3928">
            <v>0</v>
          </cell>
          <cell r="C3928">
            <v>0</v>
          </cell>
          <cell r="D3928">
            <v>0</v>
          </cell>
          <cell r="E3928">
            <v>0</v>
          </cell>
        </row>
        <row r="3929">
          <cell r="B3929" t="str">
            <v>C3924</v>
          </cell>
          <cell r="C3929" t="str">
            <v>LUMINÁRIA ELEVADA MÉDIA INTENSIDADE SN-05</v>
          </cell>
          <cell r="D3929" t="str">
            <v>UN</v>
          </cell>
          <cell r="E3929">
            <v>345.74</v>
          </cell>
        </row>
        <row r="3930">
          <cell r="B3930" t="str">
            <v>C1659</v>
          </cell>
          <cell r="C3930" t="str">
            <v>LUMINÁRIA FECHADA, BRAÇO, LENTE DE VIDRO E LÂMPADA DE VAPOR DE MERCÚRIO 250W</v>
          </cell>
          <cell r="D3930" t="str">
            <v>UN</v>
          </cell>
          <cell r="E3930">
            <v>312.43</v>
          </cell>
        </row>
        <row r="3931">
          <cell r="B3931">
            <v>0</v>
          </cell>
          <cell r="C3931">
            <v>0</v>
          </cell>
          <cell r="D3931">
            <v>0</v>
          </cell>
          <cell r="E3931">
            <v>0</v>
          </cell>
        </row>
        <row r="3932">
          <cell r="B3932" t="str">
            <v>C1658</v>
          </cell>
          <cell r="C3932" t="str">
            <v>LUMINÁRIA FECHADA, BRAÇO LENTE VIDRO C/ LÂMPADA DE VAPOR DE MERCÚRIO 400W</v>
          </cell>
          <cell r="D3932" t="str">
            <v>UN</v>
          </cell>
          <cell r="E3932">
            <v>341.46</v>
          </cell>
        </row>
        <row r="3933">
          <cell r="B3933">
            <v>0</v>
          </cell>
          <cell r="C3933">
            <v>0</v>
          </cell>
          <cell r="D3933">
            <v>0</v>
          </cell>
          <cell r="E3933">
            <v>0</v>
          </cell>
        </row>
        <row r="3934">
          <cell r="B3934" t="str">
            <v>C1660</v>
          </cell>
          <cell r="C3934" t="str">
            <v>LUMINÁRIA FECHADA, BRAÇO, LENTE VIDRO E LÂMPADA DE VAPOR DE SÓDIO 360W</v>
          </cell>
          <cell r="D3934" t="str">
            <v>UN</v>
          </cell>
          <cell r="E3934">
            <v>390.16</v>
          </cell>
        </row>
        <row r="3935">
          <cell r="B3935" t="str">
            <v>C1662</v>
          </cell>
          <cell r="C3935" t="str">
            <v>LUMINÁRIA FLUORESCENTE COMPLETA (1 X 16)W</v>
          </cell>
          <cell r="D3935" t="str">
            <v>UN</v>
          </cell>
          <cell r="E3935">
            <v>65.28</v>
          </cell>
        </row>
        <row r="3936">
          <cell r="B3936" t="str">
            <v>C1637</v>
          </cell>
          <cell r="C3936" t="str">
            <v>LUMINÁRIA FLUORESCENTE COMPLETA (1 X 32)W</v>
          </cell>
          <cell r="D3936" t="str">
            <v>UN</v>
          </cell>
          <cell r="E3936">
            <v>81.69</v>
          </cell>
        </row>
        <row r="3937">
          <cell r="B3937" t="str">
            <v>C1661</v>
          </cell>
          <cell r="C3937" t="str">
            <v>LUMINÁRIA FLUORESCENTE COMPLETA ( 2 X 16 )W</v>
          </cell>
          <cell r="D3937" t="str">
            <v>UN</v>
          </cell>
          <cell r="E3937">
            <v>87.53</v>
          </cell>
        </row>
        <row r="3938">
          <cell r="B3938" t="str">
            <v>C1638</v>
          </cell>
          <cell r="C3938" t="str">
            <v>LUMINÁRIA FLUORESCENTE COMPLETA (2 X 32)W</v>
          </cell>
          <cell r="D3938" t="str">
            <v>UN</v>
          </cell>
          <cell r="E3938">
            <v>120.96</v>
          </cell>
        </row>
        <row r="3939">
          <cell r="B3939" t="str">
            <v>C1639</v>
          </cell>
          <cell r="C3939" t="str">
            <v>LUMINÁRIA FLUORESCENTE COMPLETA (4 X 16)W</v>
          </cell>
          <cell r="D3939" t="str">
            <v>UN</v>
          </cell>
          <cell r="E3939">
            <v>182.27</v>
          </cell>
        </row>
        <row r="3940">
          <cell r="B3940" t="str">
            <v>C1636</v>
          </cell>
          <cell r="C3940" t="str">
            <v>LUMINÁRIA FLUORESCENTE COMPLETA ( 4 X 32 )W</v>
          </cell>
          <cell r="D3940" t="str">
            <v>UN</v>
          </cell>
          <cell r="E3940">
            <v>226.48</v>
          </cell>
        </row>
        <row r="3941">
          <cell r="B3941" t="str">
            <v>C1640</v>
          </cell>
          <cell r="C3941" t="str">
            <v>LUMINÁRIA FLUORESCENTE COMPLETA C/1 LÂMPADA DE 20W</v>
          </cell>
          <cell r="D3941" t="str">
            <v>UN</v>
          </cell>
          <cell r="E3941">
            <v>55.2</v>
          </cell>
        </row>
        <row r="3942">
          <cell r="B3942" t="str">
            <v>C1663</v>
          </cell>
          <cell r="C3942" t="str">
            <v>LUMINÁRIA FLUORESCENTE COMPLETA C/ 1 LÂMPADA 40W</v>
          </cell>
          <cell r="D3942" t="str">
            <v>UN</v>
          </cell>
          <cell r="E3942">
            <v>56.08</v>
          </cell>
        </row>
        <row r="3943">
          <cell r="B3943" t="str">
            <v>C1665</v>
          </cell>
          <cell r="C3943" t="str">
            <v>LUMINÁRIA FLUORESCENTE COMPLETA C/2 LÂMPADAS DE 20W</v>
          </cell>
          <cell r="D3943" t="str">
            <v>UN</v>
          </cell>
          <cell r="E3943">
            <v>72.33</v>
          </cell>
        </row>
        <row r="3944">
          <cell r="B3944" t="str">
            <v>C1666</v>
          </cell>
          <cell r="C3944" t="str">
            <v>LUMINÁRIA FLUORESCENTE COMPLETA C/2 LÂMPADAS DE 40W</v>
          </cell>
          <cell r="D3944" t="str">
            <v>UN</v>
          </cell>
          <cell r="E3944">
            <v>84.1</v>
          </cell>
        </row>
        <row r="3945">
          <cell r="B3945" t="str">
            <v>C1667</v>
          </cell>
          <cell r="C3945" t="str">
            <v>LUMINÁRIA FLUORESCENTE COMPLETA C/2 LÂMPADAS DE 65W</v>
          </cell>
          <cell r="D3945" t="str">
            <v>UN</v>
          </cell>
          <cell r="E3945">
            <v>157.80000000000001</v>
          </cell>
        </row>
        <row r="3946">
          <cell r="B3946" t="str">
            <v>C1664</v>
          </cell>
          <cell r="C3946" t="str">
            <v>LUMINÁRIA FLUORESCENTE COMPLETA C/ 3 LÂMPADAS 40W</v>
          </cell>
          <cell r="D3946" t="str">
            <v>UN</v>
          </cell>
          <cell r="E3946">
            <v>102.39</v>
          </cell>
        </row>
        <row r="3947">
          <cell r="B3947" t="str">
            <v>C1641</v>
          </cell>
          <cell r="C3947" t="str">
            <v>LUMINÁRIA FLUORESCENTE COMPLETA C/4 LÂMPADAS DE 20W</v>
          </cell>
          <cell r="D3947" t="str">
            <v>UN</v>
          </cell>
          <cell r="E3947">
            <v>123.24</v>
          </cell>
        </row>
        <row r="3948">
          <cell r="B3948" t="str">
            <v>C1642</v>
          </cell>
          <cell r="C3948" t="str">
            <v>LUMINÁRIA FLUORESCENTE COMPLETA C/4 LÂMPADAS DE 40W</v>
          </cell>
          <cell r="D3948" t="str">
            <v>UN</v>
          </cell>
          <cell r="E3948">
            <v>155.97999999999999</v>
          </cell>
        </row>
        <row r="3949">
          <cell r="B3949" t="str">
            <v>C1668</v>
          </cell>
          <cell r="C3949" t="str">
            <v>LUMINÁRIA P/MUROS FECHADA  C/ LÂMPADA</v>
          </cell>
          <cell r="D3949" t="str">
            <v>UN</v>
          </cell>
          <cell r="E3949">
            <v>79.58</v>
          </cell>
        </row>
        <row r="3950">
          <cell r="B3950" t="str">
            <v>C1669</v>
          </cell>
          <cell r="C3950" t="str">
            <v>LUMINÁRIA PAREDE,TIPO ARANDELA C/ LÂMPADA INCANDESCENTE</v>
          </cell>
          <cell r="D3950" t="str">
            <v>UN</v>
          </cell>
          <cell r="E3950">
            <v>47.85</v>
          </cell>
        </row>
        <row r="3951">
          <cell r="B3951" t="str">
            <v>C4108</v>
          </cell>
          <cell r="C3951" t="str">
            <v>LUMINÁRIA QUADRADA EMBUTIDA NA PAREDE PARA LÂMPADA FLUORESCENTE COMPACTA 2X26W EM ALUMÍNIO FUNDIDO E PINTADO POR PROCESSO ELETROSTÁTICO COM REFLETOR EM ALUMÍNIO ANODIZADO ALTO BRILHO E DIFUSOR EM VIDRO TRANPARENTE PRISMÁTICO</v>
          </cell>
          <cell r="D3951" t="str">
            <v>UN</v>
          </cell>
          <cell r="E3951">
            <v>426.42</v>
          </cell>
        </row>
        <row r="3952">
          <cell r="B3952">
            <v>0</v>
          </cell>
          <cell r="C3952">
            <v>0</v>
          </cell>
          <cell r="D3952">
            <v>0</v>
          </cell>
          <cell r="E3952">
            <v>0</v>
          </cell>
        </row>
        <row r="3953">
          <cell r="B3953" t="str">
            <v>C1671</v>
          </cell>
          <cell r="C3953" t="str">
            <v>LUMINÁRIA REFLETORA COM LÂMPADA HALÓGENA DICROICA 50W</v>
          </cell>
          <cell r="D3953" t="str">
            <v>UN</v>
          </cell>
          <cell r="E3953">
            <v>38.74</v>
          </cell>
        </row>
        <row r="3954">
          <cell r="B3954" t="str">
            <v>C1670</v>
          </cell>
          <cell r="C3954" t="str">
            <v>LUMINÁRIA REFLETORA COM LÂMPADA HALÓGENA DICROICA 75W</v>
          </cell>
          <cell r="D3954" t="str">
            <v>UN</v>
          </cell>
          <cell r="E3954">
            <v>57.71</v>
          </cell>
        </row>
        <row r="3955">
          <cell r="B3955" t="str">
            <v>C1672</v>
          </cell>
          <cell r="C3955" t="str">
            <v>LUMINÁRIA REFLETORA INTERNA SIMPLES C/OU S/VIDRO</v>
          </cell>
          <cell r="D3955" t="str">
            <v>UN</v>
          </cell>
          <cell r="E3955">
            <v>107.85</v>
          </cell>
        </row>
        <row r="3956">
          <cell r="B3956" t="str">
            <v>C1643</v>
          </cell>
          <cell r="C3956" t="str">
            <v>LUMINÁRIA REFLETORA.INTERNA.SIMPLES C/LÂMPADA MERCÚRIO</v>
          </cell>
          <cell r="D3956" t="str">
            <v>UN</v>
          </cell>
          <cell r="E3956">
            <v>112.64</v>
          </cell>
        </row>
        <row r="3957">
          <cell r="B3957" t="str">
            <v>C1673</v>
          </cell>
          <cell r="C3957" t="str">
            <v>LUMINÁRIA TIPO GLOBO PLÁSTICO C/ LÂMPADA INCANDESCENTE</v>
          </cell>
          <cell r="D3957" t="str">
            <v>UN</v>
          </cell>
          <cell r="E3957">
            <v>36.450000000000003</v>
          </cell>
        </row>
        <row r="3958">
          <cell r="B3958" t="str">
            <v>C1674</v>
          </cell>
          <cell r="C3958" t="str">
            <v>LUMINÁRIA TIPO GLOBO VIDRO C/ LAMPADA INCANDESCENTE</v>
          </cell>
          <cell r="D3958" t="str">
            <v>UN</v>
          </cell>
          <cell r="E3958">
            <v>57.05</v>
          </cell>
        </row>
        <row r="3959">
          <cell r="B3959" t="str">
            <v>C1675</v>
          </cell>
          <cell r="C3959" t="str">
            <v>LUMINÁRIA TIPO GLOBO VIDRO C/ LÂMPADA MISTA, ATÉ 160W</v>
          </cell>
          <cell r="D3959" t="str">
            <v>UN</v>
          </cell>
          <cell r="E3959">
            <v>70.849999999999994</v>
          </cell>
        </row>
        <row r="3960">
          <cell r="B3960" t="str">
            <v>C1676</v>
          </cell>
          <cell r="C3960" t="str">
            <v>LUMINÁRIA TIPO GLOBO VIDRO C/ LÂMPADA MISTA, ATÉ 500W</v>
          </cell>
          <cell r="D3960" t="str">
            <v>UN</v>
          </cell>
          <cell r="E3960">
            <v>111.55</v>
          </cell>
        </row>
        <row r="3961">
          <cell r="B3961" t="str">
            <v>C1677</v>
          </cell>
          <cell r="C3961" t="str">
            <v>LUMINÁRIA TIPO SPOT DIRECIONAL C/ BRAÇO E C/ LÂMPADA INCANDESCENTE</v>
          </cell>
          <cell r="D3961" t="str">
            <v>UN</v>
          </cell>
          <cell r="E3961">
            <v>58.35</v>
          </cell>
        </row>
        <row r="3962">
          <cell r="B3962" t="str">
            <v>C1678</v>
          </cell>
          <cell r="C3962" t="str">
            <v>LUMINÁRIA TIPO SPOT SIMPLES C/ LÂMPADA INCANDESCENTE</v>
          </cell>
          <cell r="D3962" t="str">
            <v>UN</v>
          </cell>
          <cell r="E3962">
            <v>32.25</v>
          </cell>
        </row>
        <row r="3963">
          <cell r="B3963" t="str">
            <v>C1875</v>
          </cell>
          <cell r="C3963" t="str">
            <v>PENDENTE OU PLAFONIER C/GLOBO LEITOSO C/ 1 LÂMPADA DE 60W</v>
          </cell>
          <cell r="D3963" t="str">
            <v>UN</v>
          </cell>
          <cell r="E3963">
            <v>33.28</v>
          </cell>
        </row>
        <row r="3964">
          <cell r="B3964" t="str">
            <v>C3921</v>
          </cell>
          <cell r="C3964" t="str">
            <v>PLACA SUPORTE P/ LUMINÁRIA SN-05</v>
          </cell>
          <cell r="D3964" t="str">
            <v>UN</v>
          </cell>
          <cell r="E3964">
            <v>240.78</v>
          </cell>
        </row>
        <row r="3965">
          <cell r="B3965" t="str">
            <v>C2001</v>
          </cell>
          <cell r="C3965" t="str">
            <v>POSTE CONCRETO H=10M, 1 PROJETOR, LÂMPADA DE VAPOR DE MERCÚRIO 250 A 400W</v>
          </cell>
          <cell r="D3965" t="str">
            <v>UN</v>
          </cell>
          <cell r="E3965">
            <v>1817.67</v>
          </cell>
        </row>
        <row r="3966">
          <cell r="B3966">
            <v>0</v>
          </cell>
          <cell r="C3966">
            <v>0</v>
          </cell>
          <cell r="D3966">
            <v>0</v>
          </cell>
          <cell r="E3966">
            <v>0</v>
          </cell>
        </row>
        <row r="3967">
          <cell r="B3967" t="str">
            <v>C2003</v>
          </cell>
          <cell r="C3967" t="str">
            <v>POSTE CONCRETO H=10M, 2 PROJETORES, LÂMPADA DE VAPOR DE MERCÚRIO 250 A 400W</v>
          </cell>
          <cell r="D3967" t="str">
            <v>UN</v>
          </cell>
          <cell r="E3967">
            <v>2036.33</v>
          </cell>
        </row>
        <row r="3968">
          <cell r="B3968">
            <v>0</v>
          </cell>
          <cell r="C3968">
            <v>0</v>
          </cell>
          <cell r="D3968">
            <v>0</v>
          </cell>
          <cell r="E3968">
            <v>0</v>
          </cell>
        </row>
        <row r="3969">
          <cell r="B3969" t="str">
            <v>C2002</v>
          </cell>
          <cell r="C3969" t="str">
            <v>POSTE CONCRETO H=10M, 2 PROJETORES, LÂMPADA DE VAPOR DE MERCÚRIO 400W</v>
          </cell>
          <cell r="D3969" t="str">
            <v>UN</v>
          </cell>
          <cell r="E3969">
            <v>2177.06</v>
          </cell>
        </row>
        <row r="3970">
          <cell r="B3970" t="str">
            <v>C2004</v>
          </cell>
          <cell r="C3970" t="str">
            <v>POSTE CONCRETO H=10M, 3 PROJETORES, LÂMPADA DE VAPOR DE MERCÚRIO 250 A 400W</v>
          </cell>
          <cell r="D3970" t="str">
            <v>UN</v>
          </cell>
          <cell r="E3970">
            <v>2255</v>
          </cell>
        </row>
        <row r="3971">
          <cell r="B3971">
            <v>0</v>
          </cell>
          <cell r="C3971">
            <v>0</v>
          </cell>
          <cell r="D3971">
            <v>0</v>
          </cell>
          <cell r="E3971">
            <v>0</v>
          </cell>
        </row>
        <row r="3972">
          <cell r="B3972" t="str">
            <v>C2005</v>
          </cell>
          <cell r="C3972" t="str">
            <v>POSTE CONCRETO H=10M, 4 PROJETORES, LÂMPADA DE VAPOR DE MERCÚRIO 250 A 400W</v>
          </cell>
          <cell r="D3972" t="str">
            <v>UN</v>
          </cell>
          <cell r="E3972">
            <v>2473.66</v>
          </cell>
        </row>
        <row r="3973">
          <cell r="B3973">
            <v>0</v>
          </cell>
          <cell r="C3973">
            <v>0</v>
          </cell>
          <cell r="D3973">
            <v>0</v>
          </cell>
          <cell r="E3973">
            <v>0</v>
          </cell>
        </row>
        <row r="3974">
          <cell r="B3974" t="str">
            <v>C2006</v>
          </cell>
          <cell r="C3974" t="str">
            <v>POSTE CONCRETO H=10M, PROJETOR, LÂMPADA DE VAPOR DE MERCÚRIO 400W</v>
          </cell>
          <cell r="D3974" t="str">
            <v>UN</v>
          </cell>
          <cell r="E3974">
            <v>1888.06</v>
          </cell>
        </row>
        <row r="3975">
          <cell r="B3975" t="str">
            <v>C2905</v>
          </cell>
          <cell r="C3975" t="str">
            <v>POSTE DE CONCRETO 9/150 DUPLO T, 1 LUMINÁRIA FECHADA VM 250W</v>
          </cell>
          <cell r="D3975" t="str">
            <v>UN</v>
          </cell>
          <cell r="E3975">
            <v>781.9</v>
          </cell>
        </row>
        <row r="3976">
          <cell r="B3976" t="str">
            <v>C2906</v>
          </cell>
          <cell r="C3976" t="str">
            <v>POSTE DE CONCRETO 9/150 DUPLO T, 2 LUMINÁRIAS FECHADAS VM 250W</v>
          </cell>
          <cell r="D3976" t="str">
            <v>UN</v>
          </cell>
          <cell r="E3976">
            <v>1012.63</v>
          </cell>
        </row>
        <row r="3977">
          <cell r="B3977" t="str">
            <v>C2008</v>
          </cell>
          <cell r="C3977" t="str">
            <v>POSTE DE CONCRETO P/ILUMINAÇÃO, ATÉ H=8.0OM</v>
          </cell>
          <cell r="D3977" t="str">
            <v>UN</v>
          </cell>
          <cell r="E3977">
            <v>591.16999999999996</v>
          </cell>
        </row>
        <row r="3978">
          <cell r="B3978" t="str">
            <v>C2007</v>
          </cell>
          <cell r="C3978" t="str">
            <v>POSTE DE CONCRETO P/ ILUMINAÇÃO, ATÉ H=11.0M</v>
          </cell>
          <cell r="D3978" t="str">
            <v>UN</v>
          </cell>
          <cell r="E3978">
            <v>935.83</v>
          </cell>
        </row>
        <row r="3979">
          <cell r="B3979" t="str">
            <v>C2009</v>
          </cell>
          <cell r="C3979" t="str">
            <v>POSTE DE FERRO P/ JARDIM H=2.80M, C/GLOBO E LÂMPADA VAPOR DE SÓDIO 70W</v>
          </cell>
          <cell r="D3979" t="str">
            <v>UN</v>
          </cell>
          <cell r="E3979">
            <v>408.13</v>
          </cell>
        </row>
        <row r="3980">
          <cell r="B3980" t="str">
            <v>C2010</v>
          </cell>
          <cell r="C3980" t="str">
            <v>POSTE DE FERRO P/JARDIM H=2.80M, C/GLOBO DE VIDRO, S/ LÂMPADA</v>
          </cell>
          <cell r="D3980" t="str">
            <v>UN</v>
          </cell>
          <cell r="E3980">
            <v>300.85000000000002</v>
          </cell>
        </row>
        <row r="3981">
          <cell r="B3981" t="str">
            <v>C3625</v>
          </cell>
          <cell r="C3981" t="str">
            <v>POSTE METÁLICO CÔNICO RETO FLANGEADO H=10.0m P/02 LUMINÁRIAS DECORATIVAS</v>
          </cell>
          <cell r="D3981" t="str">
            <v>UN</v>
          </cell>
          <cell r="E3981">
            <v>1127.8599999999999</v>
          </cell>
        </row>
        <row r="3982">
          <cell r="B3982">
            <v>0</v>
          </cell>
          <cell r="C3982">
            <v>0</v>
          </cell>
          <cell r="D3982">
            <v>0</v>
          </cell>
          <cell r="E3982">
            <v>0</v>
          </cell>
        </row>
        <row r="3983">
          <cell r="B3983" t="str">
            <v>C3626</v>
          </cell>
          <cell r="C3983" t="str">
            <v>POSTE METÁLICO DECORATIVO CÔNICO RETO FLANGEADO H=4.0m P/01 OU 02 LUMINÁRIAS DECORATIVAS</v>
          </cell>
          <cell r="D3983" t="str">
            <v>UN</v>
          </cell>
          <cell r="E3983">
            <v>905.55</v>
          </cell>
        </row>
        <row r="3984">
          <cell r="B3984">
            <v>0</v>
          </cell>
          <cell r="C3984">
            <v>0</v>
          </cell>
          <cell r="D3984">
            <v>0</v>
          </cell>
          <cell r="E3984">
            <v>0</v>
          </cell>
        </row>
        <row r="3985">
          <cell r="B3985" t="str">
            <v>C2047</v>
          </cell>
          <cell r="C3985" t="str">
            <v>PROJETOR DE ALUMÍNIO, C/ LÂMPADA FLUORESCENTE ATÉ PL-13W</v>
          </cell>
          <cell r="D3985" t="str">
            <v>UN</v>
          </cell>
          <cell r="E3985">
            <v>227.33</v>
          </cell>
        </row>
        <row r="3986">
          <cell r="B3986" t="str">
            <v>C2044</v>
          </cell>
          <cell r="C3986" t="str">
            <v>PROJETOR DE ALUMÍNIO, C/ LÂMPADA FLUORESCENTE ATÉ PL-18W</v>
          </cell>
          <cell r="D3986" t="str">
            <v>UN</v>
          </cell>
          <cell r="E3986">
            <v>228.08</v>
          </cell>
        </row>
        <row r="3987">
          <cell r="B3987" t="str">
            <v>C2045</v>
          </cell>
          <cell r="C3987" t="str">
            <v>PROJETOR DE ALUMÍNIO, C/ LÂMPADA DE VAPOR METÁLICO E FOTOCÉLULA ATÉ 400W</v>
          </cell>
          <cell r="D3987" t="str">
            <v>UN</v>
          </cell>
          <cell r="E3987">
            <v>469.66</v>
          </cell>
        </row>
        <row r="3988">
          <cell r="B3988">
            <v>0</v>
          </cell>
          <cell r="C3988">
            <v>0</v>
          </cell>
          <cell r="D3988">
            <v>0</v>
          </cell>
          <cell r="E3988">
            <v>0</v>
          </cell>
        </row>
        <row r="3989">
          <cell r="B3989" t="str">
            <v>C2046</v>
          </cell>
          <cell r="C3989" t="str">
            <v>PROJETOR DE ALUMÍNIO, C/ LÂMPADA DE VAPOR METÁLICO E FOTOCÉLULA ATÉ 1000W</v>
          </cell>
          <cell r="D3989" t="str">
            <v>UN</v>
          </cell>
          <cell r="E3989">
            <v>1147.6199999999999</v>
          </cell>
        </row>
        <row r="3990">
          <cell r="B3990">
            <v>0</v>
          </cell>
          <cell r="C3990">
            <v>0</v>
          </cell>
          <cell r="D3990">
            <v>0</v>
          </cell>
          <cell r="E3990">
            <v>0</v>
          </cell>
        </row>
        <row r="3991">
          <cell r="B3991" t="str">
            <v>C2048</v>
          </cell>
          <cell r="C3991" t="str">
            <v>PROJETOR C/ LÂMPADA DE VAPOR DE MERCÚRIO, C/FOTOCÉLULA</v>
          </cell>
          <cell r="D3991" t="str">
            <v>UN</v>
          </cell>
          <cell r="E3991">
            <v>285.64999999999998</v>
          </cell>
        </row>
        <row r="3992">
          <cell r="B3992" t="str">
            <v>C2050</v>
          </cell>
          <cell r="C3992" t="str">
            <v>PROJETOR C/LÂMPADA VAPOR DE  MERCÚRIO DE 250W OU 400W, COMPLETA</v>
          </cell>
          <cell r="D3992" t="str">
            <v>UN</v>
          </cell>
          <cell r="E3992">
            <v>235.75</v>
          </cell>
        </row>
        <row r="3993">
          <cell r="B3993" t="str">
            <v>C2051</v>
          </cell>
          <cell r="C3993" t="str">
            <v>PROJETOR C/ LÂMPADA VAPOR METÁLICO 1000W  C/FOTOCÉLULA</v>
          </cell>
          <cell r="D3993" t="str">
            <v>UN</v>
          </cell>
          <cell r="E3993">
            <v>1056.77</v>
          </cell>
        </row>
        <row r="3994">
          <cell r="B3994" t="str">
            <v>C2049</v>
          </cell>
          <cell r="C3994" t="str">
            <v>PROJETOR C/LÂMPADA HALÓGENA DUPLO ENVELOPE DE 500W</v>
          </cell>
          <cell r="D3994" t="str">
            <v>UN</v>
          </cell>
          <cell r="E3994">
            <v>231.29</v>
          </cell>
        </row>
        <row r="3995">
          <cell r="B3995" t="str">
            <v>C4115</v>
          </cell>
          <cell r="C3995" t="str">
            <v>PROJETOR EM ALUMÍNIO POLIDO COM REFLETOR EM ALUMÍNIO ANODIZADO E DIFUSOR EM VIDRO PLANO TEMPERADO TRANSPARENTE DIÂMETRO = 40CM PARA LÂMPADA VAPOR METÁLICO 400W C/ REATOR E IGNITOR</v>
          </cell>
          <cell r="D3995" t="str">
            <v>UN</v>
          </cell>
          <cell r="E3995">
            <v>679.37</v>
          </cell>
        </row>
        <row r="3996">
          <cell r="B3996">
            <v>0</v>
          </cell>
          <cell r="C3996">
            <v>0</v>
          </cell>
          <cell r="D3996">
            <v>0</v>
          </cell>
          <cell r="E3996">
            <v>0</v>
          </cell>
        </row>
        <row r="3997">
          <cell r="B3997" t="str">
            <v>C4112</v>
          </cell>
          <cell r="C3997" t="str">
            <v>PROJETOR EMBUTIDO NO FORRO EM CHAPA DE AÇO PINTADA COM REFLETOR DE ALUMÍNIO ANODIZADO ALTO BRILHO E DIFUSOR EM VIDRO TRANSPARENTE TEMPERADO PARA LÂMPADA DE VAPOR METÁLICO 400W C/ REATOR E IGNITOR</v>
          </cell>
          <cell r="D3997" t="str">
            <v>UN</v>
          </cell>
          <cell r="E3997">
            <v>405.32</v>
          </cell>
        </row>
        <row r="3998">
          <cell r="B3998">
            <v>0</v>
          </cell>
          <cell r="C3998">
            <v>0</v>
          </cell>
          <cell r="D3998">
            <v>0</v>
          </cell>
          <cell r="E3998">
            <v>0</v>
          </cell>
        </row>
        <row r="3999">
          <cell r="B3999" t="str">
            <v>C2052</v>
          </cell>
          <cell r="C3999" t="str">
            <v>PROJETOR EXTERNO DE ALTA POT.ATE 2000 W</v>
          </cell>
          <cell r="D3999" t="str">
            <v>UN</v>
          </cell>
          <cell r="E3999">
            <v>1014.35</v>
          </cell>
        </row>
        <row r="4000">
          <cell r="B4000" t="str">
            <v>C2053</v>
          </cell>
          <cell r="C4000" t="str">
            <v>PROJETOR EXTERNO P/ LÂMPADA DE VAPOR DE MERCÚRIO DE 250 OU 400 W</v>
          </cell>
          <cell r="D4000" t="str">
            <v>UN</v>
          </cell>
          <cell r="E4000">
            <v>235.75</v>
          </cell>
        </row>
        <row r="4001">
          <cell r="B4001" t="str">
            <v>C2054</v>
          </cell>
          <cell r="C4001" t="str">
            <v>PROJETOR LÂMPADA DE VAPOR DE MERCÚRIO 250W, C/FOTOCÉLULA</v>
          </cell>
          <cell r="D4001" t="str">
            <v>UN</v>
          </cell>
          <cell r="E4001">
            <v>296.35000000000002</v>
          </cell>
        </row>
        <row r="4002">
          <cell r="B4002" t="str">
            <v>C2055</v>
          </cell>
          <cell r="C4002" t="str">
            <v>PROJETOR TIPO CANHÃO LÂMPADA HALÓGENA 1000W</v>
          </cell>
          <cell r="D4002" t="str">
            <v>UN</v>
          </cell>
          <cell r="E4002">
            <v>1051.0999999999999</v>
          </cell>
        </row>
        <row r="4003">
          <cell r="B4003" t="str">
            <v>C3912</v>
          </cell>
          <cell r="C4003" t="str">
            <v>PROLONGAMENTO P/ BASE METÁLICA EXISTENTE</v>
          </cell>
          <cell r="D4003" t="str">
            <v>UN</v>
          </cell>
          <cell r="E4003">
            <v>493.23</v>
          </cell>
        </row>
        <row r="4004">
          <cell r="B4004" t="str">
            <v>C2105</v>
          </cell>
          <cell r="C4004" t="str">
            <v>REATOR AFP-220V, SIMPLES P/ LÂMPADA FLUORESCENTE (SUBSTITUIÇÃO)</v>
          </cell>
          <cell r="D4004" t="str">
            <v>UN</v>
          </cell>
          <cell r="E4004">
            <v>30.43</v>
          </cell>
        </row>
        <row r="4005">
          <cell r="B4005" t="str">
            <v>C2104</v>
          </cell>
          <cell r="C4005" t="str">
            <v>REATOR AFP-220V, DUPLO P/ LÂMPADA FLUORESCENTE (SUBSTITUIÇÃO)</v>
          </cell>
          <cell r="D4005" t="str">
            <v>UN</v>
          </cell>
          <cell r="E4005">
            <v>39.53</v>
          </cell>
        </row>
        <row r="4006">
          <cell r="B4006" t="str">
            <v>C2106</v>
          </cell>
          <cell r="C4006" t="str">
            <v>REATOR DE PARTIDA P/LÂMPADA VAPOR DE MERCÚRIO ATÉ 1000W</v>
          </cell>
          <cell r="D4006" t="str">
            <v>UN</v>
          </cell>
          <cell r="E4006">
            <v>93.27</v>
          </cell>
        </row>
        <row r="4007">
          <cell r="B4007" t="str">
            <v>C4110</v>
          </cell>
          <cell r="C4007" t="str">
            <v>SISTEMA DE ILUMINAÇÃO COM LED BRANCO PARA FIXAÇÃO LATERAL EM LINHA COM DISPERSÃO A 90 GRAUS E SUPORTE DE ALUMÍNIO, ALIMENTAÇÃO POR DRIVER REMOTO EM CORRENTE CONTÍNUA</v>
          </cell>
          <cell r="D4007" t="str">
            <v>M</v>
          </cell>
          <cell r="E4007">
            <v>619.91</v>
          </cell>
        </row>
        <row r="4008">
          <cell r="B4008">
            <v>0</v>
          </cell>
          <cell r="C4008">
            <v>0</v>
          </cell>
          <cell r="D4008">
            <v>0</v>
          </cell>
          <cell r="E4008">
            <v>0</v>
          </cell>
        </row>
        <row r="4009">
          <cell r="B4009" t="str">
            <v>C4113</v>
          </cell>
          <cell r="C4009" t="str">
            <v>SPOT ORIENTÁVEL PARA PLUG DE GUITARRA. PARA LÂMPADAS DICRÓICAS DIVERSAS</v>
          </cell>
          <cell r="D4009" t="str">
            <v>UN</v>
          </cell>
          <cell r="E4009">
            <v>137.43</v>
          </cell>
        </row>
        <row r="4010">
          <cell r="B4010" t="str">
            <v>C4116</v>
          </cell>
          <cell r="C4010" t="str">
            <v>TRANSFORMADOR PARA LEDS</v>
          </cell>
          <cell r="D4010" t="str">
            <v>UN</v>
          </cell>
          <cell r="E4010">
            <v>51.4</v>
          </cell>
        </row>
        <row r="4011">
          <cell r="B4011" t="str">
            <v>APARELHOS ELÉTRICOS</v>
          </cell>
          <cell r="C4011">
            <v>0</v>
          </cell>
          <cell r="D4011">
            <v>0</v>
          </cell>
          <cell r="E4011">
            <v>14423.88</v>
          </cell>
        </row>
        <row r="4012">
          <cell r="B4012" t="str">
            <v>C0081</v>
          </cell>
          <cell r="C4012" t="str">
            <v>AMPERÍMETRO (72X72)MM, ESC. 0-250A</v>
          </cell>
          <cell r="D4012" t="str">
            <v>UN</v>
          </cell>
          <cell r="E4012">
            <v>112.73</v>
          </cell>
        </row>
        <row r="4013">
          <cell r="B4013" t="str">
            <v>C0082</v>
          </cell>
          <cell r="C4013" t="str">
            <v>AMPERÍMETRO (96X96)MM, ESC. 0-500A</v>
          </cell>
          <cell r="D4013" t="str">
            <v>UN</v>
          </cell>
          <cell r="E4013">
            <v>145.44</v>
          </cell>
        </row>
        <row r="4014">
          <cell r="B4014" t="str">
            <v>C0080</v>
          </cell>
          <cell r="C4014" t="str">
            <v>AMPERÍMETRO (144X144)MM, ESC. 0-1000A</v>
          </cell>
          <cell r="D4014" t="str">
            <v>UN</v>
          </cell>
          <cell r="E4014">
            <v>217.13</v>
          </cell>
        </row>
        <row r="4015">
          <cell r="B4015" t="str">
            <v>C0101</v>
          </cell>
          <cell r="C4015" t="str">
            <v>AQUECEDOR CENTRAL ELETROAUTOMATICO 220V-5060 A 7480W</v>
          </cell>
          <cell r="D4015" t="str">
            <v>UN</v>
          </cell>
          <cell r="E4015">
            <v>906.34</v>
          </cell>
        </row>
        <row r="4016">
          <cell r="B4016" t="str">
            <v>C0102</v>
          </cell>
          <cell r="C4016" t="str">
            <v>AQUECEDOR ELÉTRICO CAP.50  A 250L. 110/220V</v>
          </cell>
          <cell r="D4016" t="str">
            <v>UN</v>
          </cell>
          <cell r="E4016">
            <v>3750.16</v>
          </cell>
        </row>
        <row r="4017">
          <cell r="B4017" t="str">
            <v>C0103</v>
          </cell>
          <cell r="C4017" t="str">
            <v>AQUECEDOR INDIVIDUAL ELETROAUTOMATICO 220V - 4840 W</v>
          </cell>
          <cell r="D4017" t="str">
            <v>UN</v>
          </cell>
          <cell r="E4017">
            <v>14.72</v>
          </cell>
        </row>
        <row r="4018">
          <cell r="B4018" t="str">
            <v>C0465</v>
          </cell>
          <cell r="C4018" t="str">
            <v>BOTOEIRA EM ALUMÍNIO FUNDIDO "LIGA - DESLIGA"</v>
          </cell>
          <cell r="D4018" t="str">
            <v>UN</v>
          </cell>
          <cell r="E4018">
            <v>118.67</v>
          </cell>
        </row>
        <row r="4019">
          <cell r="B4019" t="str">
            <v>C1286</v>
          </cell>
          <cell r="C4019" t="str">
            <v>ESTABILIZADOR DE TENSÃO/CORRENTE DE 1KVA</v>
          </cell>
          <cell r="D4019" t="str">
            <v>UN</v>
          </cell>
          <cell r="E4019">
            <v>184.37</v>
          </cell>
        </row>
        <row r="4020">
          <cell r="B4020" t="str">
            <v>C1287</v>
          </cell>
          <cell r="C4020" t="str">
            <v>ESTABILIZADOR DE TENSÃO/CORRENTE DE 3KVA</v>
          </cell>
          <cell r="D4020" t="str">
            <v>UN</v>
          </cell>
          <cell r="E4020">
            <v>281.43</v>
          </cell>
        </row>
        <row r="4021">
          <cell r="B4021" t="str">
            <v>C1288</v>
          </cell>
          <cell r="C4021" t="str">
            <v>ESTABILIZADOR DE TENSÃO/CORRENTE DE 5KVA</v>
          </cell>
          <cell r="D4021" t="str">
            <v>UN</v>
          </cell>
          <cell r="E4021">
            <v>471.04</v>
          </cell>
        </row>
        <row r="4022">
          <cell r="B4022" t="str">
            <v>C1289</v>
          </cell>
          <cell r="C4022" t="str">
            <v>ESTABILIZADOR DE TENSÃO/CORRENTE DE 7.5KVA</v>
          </cell>
          <cell r="D4022" t="str">
            <v>UN</v>
          </cell>
          <cell r="E4022">
            <v>781.09</v>
          </cell>
        </row>
        <row r="4023">
          <cell r="B4023" t="str">
            <v>C1285</v>
          </cell>
          <cell r="C4023" t="str">
            <v>ESTABILIZADOR DE TENSÃO/CORRENTE DE 10KVA</v>
          </cell>
          <cell r="D4023" t="str">
            <v>UN</v>
          </cell>
          <cell r="E4023">
            <v>1257.47</v>
          </cell>
        </row>
        <row r="4024">
          <cell r="B4024" t="str">
            <v>C1354</v>
          </cell>
          <cell r="C4024" t="str">
            <v>EXAUSTOR ELETROMECÂNICO INDUSTRIAL D= 400MM</v>
          </cell>
          <cell r="D4024" t="str">
            <v>UN</v>
          </cell>
          <cell r="E4024">
            <v>1476.47</v>
          </cell>
        </row>
        <row r="4025">
          <cell r="B4025" t="str">
            <v>C1477</v>
          </cell>
          <cell r="C4025" t="str">
            <v>INSTALAÇÃO DE EXAUSTOR ELÉTRICO TIPO DOMICILIAR</v>
          </cell>
          <cell r="D4025" t="str">
            <v>UN</v>
          </cell>
          <cell r="E4025">
            <v>220.93</v>
          </cell>
        </row>
        <row r="4026">
          <cell r="B4026" t="str">
            <v>C2276</v>
          </cell>
          <cell r="C4026" t="str">
            <v>SINALIZADOR P/ ENTRADA E SAÍDA DE VEÍCULOS</v>
          </cell>
          <cell r="D4026" t="str">
            <v>UN</v>
          </cell>
          <cell r="E4026">
            <v>228.96</v>
          </cell>
        </row>
        <row r="4027">
          <cell r="B4027" t="str">
            <v>C2512</v>
          </cell>
          <cell r="C4027" t="str">
            <v>TRANSFORMADOR 2KVA MONOFASICO 220V/110V</v>
          </cell>
          <cell r="D4027" t="str">
            <v>UN</v>
          </cell>
          <cell r="E4027">
            <v>223.92</v>
          </cell>
        </row>
        <row r="4028">
          <cell r="B4028" t="str">
            <v>C2517</v>
          </cell>
          <cell r="C4028" t="str">
            <v>TRANSFORMADOR DE CORRENTE EM QD - FAIXA 50 A 250/5A</v>
          </cell>
          <cell r="D4028" t="str">
            <v>UN</v>
          </cell>
          <cell r="E4028">
            <v>118</v>
          </cell>
        </row>
        <row r="4029">
          <cell r="B4029" t="str">
            <v>C2518</v>
          </cell>
          <cell r="C4029" t="str">
            <v>TRANSFORMADOR DE CORRENTE EM QD - FAIXA 200 A 400/5A</v>
          </cell>
          <cell r="D4029" t="str">
            <v>UN</v>
          </cell>
          <cell r="E4029">
            <v>120.04</v>
          </cell>
        </row>
        <row r="4030">
          <cell r="B4030" t="str">
            <v>C2519</v>
          </cell>
          <cell r="C4030" t="str">
            <v>TRANSFORMADOR DE CORRENTE EM QD - FAIXA 400 A 800/5A</v>
          </cell>
          <cell r="D4030" t="str">
            <v>UN</v>
          </cell>
          <cell r="E4030">
            <v>126.84</v>
          </cell>
        </row>
        <row r="4031">
          <cell r="B4031" t="str">
            <v>C2520</v>
          </cell>
          <cell r="C4031" t="str">
            <v>TRANSFORMADOR DE CORRENTE EM QD - FAIXA 1000 A 1500/5A</v>
          </cell>
          <cell r="D4031" t="str">
            <v>UN</v>
          </cell>
          <cell r="E4031">
            <v>144.46</v>
          </cell>
        </row>
        <row r="4032">
          <cell r="B4032" t="str">
            <v>C4059</v>
          </cell>
          <cell r="C4032" t="str">
            <v>TRANSFORMADOR DE CORRENTE 15 KV - INSTALADO</v>
          </cell>
          <cell r="D4032" t="str">
            <v>UN</v>
          </cell>
          <cell r="E4032">
            <v>835.55</v>
          </cell>
        </row>
        <row r="4033">
          <cell r="B4033" t="str">
            <v>C0832</v>
          </cell>
          <cell r="C4033" t="str">
            <v>TRANSFORMADOR DE POTENCIAL 115 VAC 400 VA</v>
          </cell>
          <cell r="D4033" t="str">
            <v>UN</v>
          </cell>
          <cell r="E4033">
            <v>775.87</v>
          </cell>
        </row>
        <row r="4034">
          <cell r="B4034" t="str">
            <v>C4060</v>
          </cell>
          <cell r="C4034" t="str">
            <v>TRANSFORMADOR DE POTÊNCIA 15 KV - INSTALADO</v>
          </cell>
          <cell r="D4034" t="str">
            <v>UN</v>
          </cell>
          <cell r="E4034">
            <v>1161.4100000000001</v>
          </cell>
        </row>
        <row r="4035">
          <cell r="B4035" t="str">
            <v>C2664</v>
          </cell>
          <cell r="C4035" t="str">
            <v>VENTILADOR DE TETO METÁLICO</v>
          </cell>
          <cell r="D4035" t="str">
            <v>UN</v>
          </cell>
          <cell r="E4035">
            <v>194.15</v>
          </cell>
        </row>
        <row r="4036">
          <cell r="B4036" t="str">
            <v>C2682</v>
          </cell>
          <cell r="C4036" t="str">
            <v>VOLTÍMETRO (72X72)MM, ESC. 0-500V</v>
          </cell>
          <cell r="D4036" t="str">
            <v>UN</v>
          </cell>
          <cell r="E4036">
            <v>152.94999999999999</v>
          </cell>
        </row>
        <row r="4037">
          <cell r="B4037" t="str">
            <v>C2683</v>
          </cell>
          <cell r="C4037" t="str">
            <v>VOLTÍMETRO (96X96)MM, ESC. 0-500V</v>
          </cell>
          <cell r="D4037" t="str">
            <v>UN</v>
          </cell>
          <cell r="E4037">
            <v>181.72</v>
          </cell>
        </row>
        <row r="4038">
          <cell r="B4038" t="str">
            <v>C2681</v>
          </cell>
          <cell r="C4038" t="str">
            <v>VOLTÍMETRO (144X144)MM, ESC. 0-500V</v>
          </cell>
          <cell r="D4038" t="str">
            <v>UN</v>
          </cell>
          <cell r="E4038">
            <v>222.01</v>
          </cell>
        </row>
        <row r="4039">
          <cell r="B4039" t="str">
            <v>EQUIPAMENTOS</v>
          </cell>
          <cell r="C4039">
            <v>0</v>
          </cell>
          <cell r="D4039">
            <v>0</v>
          </cell>
          <cell r="E4039">
            <v>2295650.48</v>
          </cell>
        </row>
        <row r="4040">
          <cell r="B4040" t="str">
            <v>C4372</v>
          </cell>
          <cell r="C4040" t="str">
            <v>BALANÇA ELETRÔNICA C/ PLATAFORMA 18x3, CAP. 80 TON. (FORN./MONTAGEM)</v>
          </cell>
          <cell r="D4040" t="str">
            <v>UN</v>
          </cell>
          <cell r="E4040">
            <v>110105.21</v>
          </cell>
        </row>
        <row r="4041">
          <cell r="B4041" t="str">
            <v>C4184</v>
          </cell>
          <cell r="C4041" t="str">
            <v>GRUPO GERADOR 951/1000 KVA, COM QUADRO AUTOMÁTICO</v>
          </cell>
          <cell r="D4041" t="str">
            <v>UN</v>
          </cell>
          <cell r="E4041">
            <v>385992.16</v>
          </cell>
        </row>
        <row r="4042">
          <cell r="B4042" t="str">
            <v>C4063</v>
          </cell>
          <cell r="C4042" t="str">
            <v>GRUPO GERADOR 781/950 KVA C/ QUADRO AUTOMÁTICO</v>
          </cell>
          <cell r="D4042" t="str">
            <v>UN</v>
          </cell>
          <cell r="E4042">
            <v>350992.16</v>
          </cell>
        </row>
        <row r="4043">
          <cell r="B4043" t="str">
            <v>C4062</v>
          </cell>
          <cell r="C4043" t="str">
            <v>GRUPO GERADOR 636/780 KVA C/ QUADRO AUTOMÁTICO</v>
          </cell>
          <cell r="D4043" t="str">
            <v>UN</v>
          </cell>
          <cell r="E4043">
            <v>289618.14</v>
          </cell>
        </row>
        <row r="4044">
          <cell r="B4044" t="str">
            <v>C3668</v>
          </cell>
          <cell r="C4044" t="str">
            <v>GRUPO GERADOR 501/635 KVA, COM QUADRO AUTOMÁTICO</v>
          </cell>
          <cell r="D4044" t="str">
            <v>UN</v>
          </cell>
          <cell r="E4044">
            <v>166354.12</v>
          </cell>
        </row>
        <row r="4045">
          <cell r="B4045" t="str">
            <v>C4061</v>
          </cell>
          <cell r="C4045" t="str">
            <v>GRUPO GERADOR 451/500 KVA COM QUADRO AUTOMÁTICO</v>
          </cell>
          <cell r="D4045" t="str">
            <v>UN</v>
          </cell>
          <cell r="E4045">
            <v>125116.62</v>
          </cell>
        </row>
        <row r="4046">
          <cell r="B4046" t="str">
            <v>C4183</v>
          </cell>
          <cell r="C4046" t="str">
            <v>GRUPO GERADOR 386/450 KVA, COM QUADRO AUTOMÁTICO</v>
          </cell>
          <cell r="D4046" t="str">
            <v>UN</v>
          </cell>
          <cell r="E4046">
            <v>119377.11</v>
          </cell>
        </row>
        <row r="4047">
          <cell r="B4047" t="str">
            <v>C3667</v>
          </cell>
          <cell r="C4047" t="str">
            <v>GRUPO GERADOR 361/385 KVA, COM QUADRO AUTOMÁTICO</v>
          </cell>
          <cell r="D4047" t="str">
            <v>UN</v>
          </cell>
          <cell r="E4047">
            <v>105439.61</v>
          </cell>
        </row>
        <row r="4048">
          <cell r="B4048" t="str">
            <v>C3666</v>
          </cell>
          <cell r="C4048" t="str">
            <v>GRUPO GERADOR 291/360 KVA, COM QUADRO AUTOMÁTICO</v>
          </cell>
          <cell r="D4048" t="str">
            <v>UN</v>
          </cell>
          <cell r="E4048">
            <v>95280.1</v>
          </cell>
        </row>
        <row r="4049">
          <cell r="B4049" t="str">
            <v>C1443</v>
          </cell>
          <cell r="C4049" t="str">
            <v>GRUPO GERADOR 261/290 KVA, C/ QUADRO AUTOMÁTICO</v>
          </cell>
          <cell r="D4049" t="str">
            <v>UN</v>
          </cell>
          <cell r="E4049">
            <v>85770.59</v>
          </cell>
        </row>
        <row r="4050">
          <cell r="B4050" t="str">
            <v>C3664</v>
          </cell>
          <cell r="C4050" t="str">
            <v>GRUPO GERADOR 236/260 KVA, COM QUADRO AUTOMÁTICO</v>
          </cell>
          <cell r="D4050" t="str">
            <v>UN</v>
          </cell>
          <cell r="E4050">
            <v>75768.09</v>
          </cell>
        </row>
        <row r="4051">
          <cell r="B4051" t="str">
            <v>C4182</v>
          </cell>
          <cell r="C4051" t="str">
            <v>GRUPO GERADOR 216/235 KVA, COM QUADRO AUTOMÁTICO</v>
          </cell>
          <cell r="D4051" t="str">
            <v>UN</v>
          </cell>
          <cell r="E4051">
            <v>72728.09</v>
          </cell>
        </row>
        <row r="4052">
          <cell r="B4052" t="str">
            <v>C3663</v>
          </cell>
          <cell r="C4052" t="str">
            <v>GRUPO GERADOR 171/215  KVA, COM QUADRO AUTOMÁTICO</v>
          </cell>
          <cell r="D4052" t="str">
            <v>UN</v>
          </cell>
          <cell r="E4052">
            <v>72152.009999999995</v>
          </cell>
        </row>
        <row r="4053">
          <cell r="B4053" t="str">
            <v>C1441</v>
          </cell>
          <cell r="C4053" t="str">
            <v>GRUPO GERADOR 141/170 KVA, C/ QUADRO AUTOMÁTICO</v>
          </cell>
          <cell r="D4053" t="str">
            <v>UN</v>
          </cell>
          <cell r="E4053">
            <v>60048.58</v>
          </cell>
        </row>
        <row r="4054">
          <cell r="B4054" t="str">
            <v>C3661</v>
          </cell>
          <cell r="C4054" t="str">
            <v>GRUPO GERADOR 121/140  KVA, COM QUADRO AUTOMÁTICO</v>
          </cell>
          <cell r="D4054" t="str">
            <v>UN</v>
          </cell>
          <cell r="E4054">
            <v>51356.08</v>
          </cell>
        </row>
        <row r="4055">
          <cell r="B4055" t="str">
            <v>C1440</v>
          </cell>
          <cell r="C4055" t="str">
            <v>GRUPO GERADOR 86/120 KVA, C/ QUADRO AUTOMÁTICO</v>
          </cell>
          <cell r="D4055" t="str">
            <v>UN</v>
          </cell>
          <cell r="E4055">
            <v>47436.08</v>
          </cell>
        </row>
        <row r="4056">
          <cell r="B4056" t="str">
            <v>C1444</v>
          </cell>
          <cell r="C4056" t="str">
            <v>GRUPO GERADOR 56/85 KVA, C/ QUADRO AUTOMÁTICO</v>
          </cell>
          <cell r="D4056" t="str">
            <v>UN</v>
          </cell>
          <cell r="E4056">
            <v>42194.07</v>
          </cell>
        </row>
        <row r="4057">
          <cell r="B4057" t="str">
            <v>C3660</v>
          </cell>
          <cell r="C4057" t="str">
            <v>GRUPO GERADOR 45/55 KVA, COM QUADRO AUTOMÁTICO</v>
          </cell>
          <cell r="D4057" t="str">
            <v>UN</v>
          </cell>
          <cell r="E4057">
            <v>39717.51</v>
          </cell>
        </row>
        <row r="4058">
          <cell r="B4058" t="str">
            <v>C2663</v>
          </cell>
          <cell r="C4058" t="str">
            <v>VENTILADOR DE TETO C/ ALETAS DE MADEIRA</v>
          </cell>
          <cell r="D4058" t="str">
            <v>UN</v>
          </cell>
          <cell r="E4058">
            <v>204.15</v>
          </cell>
        </row>
        <row r="4059">
          <cell r="B4059" t="str">
            <v>POSTES P/ ENERGIA E COMUNICAÇÃO</v>
          </cell>
          <cell r="C4059">
            <v>0</v>
          </cell>
          <cell r="D4059">
            <v>0</v>
          </cell>
          <cell r="E4059">
            <v>17378.72</v>
          </cell>
        </row>
        <row r="4060">
          <cell r="B4060" t="str">
            <v>C3576</v>
          </cell>
          <cell r="C4060" t="str">
            <v>MUTIRÃO MISTO - MINI POSTE H=1.50m REX MONO E ROLDANA</v>
          </cell>
          <cell r="D4060" t="str">
            <v>UN</v>
          </cell>
          <cell r="E4060">
            <v>26.25</v>
          </cell>
        </row>
        <row r="4061">
          <cell r="B4061" t="str">
            <v>C2000</v>
          </cell>
          <cell r="C4061" t="str">
            <v>POSTE C/ACESSÓRIOS ATÉ  A ENTRADA DA SUBESTAÇÃO ABRIGADA</v>
          </cell>
          <cell r="D4061" t="str">
            <v>UN</v>
          </cell>
          <cell r="E4061">
            <v>11524.64</v>
          </cell>
        </row>
        <row r="4062">
          <cell r="B4062" t="str">
            <v>C2012</v>
          </cell>
          <cell r="C4062" t="str">
            <v>POSTE P/EDIFICAÇÕES POTÊNCIA INSTALADA ATÉ 5KW</v>
          </cell>
          <cell r="D4062" t="str">
            <v>UN</v>
          </cell>
          <cell r="E4062">
            <v>499.16</v>
          </cell>
        </row>
        <row r="4063">
          <cell r="B4063" t="str">
            <v>C2017</v>
          </cell>
          <cell r="C4063" t="str">
            <v>POSTE P/EDIFICAÇÕES POTÊNCIA INSTALADA DE 5,01 À 10KW</v>
          </cell>
          <cell r="D4063" t="str">
            <v>UN</v>
          </cell>
          <cell r="E4063">
            <v>586.08000000000004</v>
          </cell>
        </row>
        <row r="4064">
          <cell r="B4064" t="str">
            <v>C2013</v>
          </cell>
          <cell r="C4064" t="str">
            <v>POSTE P/EDIFICAÇÕES POTÊNCIA INSTALADA DE 10,01 À 15KW</v>
          </cell>
          <cell r="D4064" t="str">
            <v>UN</v>
          </cell>
          <cell r="E4064">
            <v>746.2</v>
          </cell>
        </row>
        <row r="4065">
          <cell r="B4065" t="str">
            <v>C2014</v>
          </cell>
          <cell r="C4065" t="str">
            <v>POSTE P/EDIFICAÇÕES POTÊNCIA INSTALADA DE 15,01 À 20KW</v>
          </cell>
          <cell r="D4065" t="str">
            <v>UN</v>
          </cell>
          <cell r="E4065">
            <v>827.76</v>
          </cell>
        </row>
        <row r="4066">
          <cell r="B4066" t="str">
            <v>C2015</v>
          </cell>
          <cell r="C4066" t="str">
            <v>POSTE P/EDIFICAÇÕES POTÊNCIA INSTALADA DE 20,01 À 25 KW</v>
          </cell>
          <cell r="D4066" t="str">
            <v>UN</v>
          </cell>
          <cell r="E4066">
            <v>1445.45</v>
          </cell>
        </row>
        <row r="4067">
          <cell r="B4067" t="str">
            <v>C2016</v>
          </cell>
          <cell r="C4067" t="str">
            <v>POSTE P/EDIFICAÇÕES POTÊNCIA INSTALADA DE 25,01 À 30 KW</v>
          </cell>
          <cell r="D4067" t="str">
            <v>UN</v>
          </cell>
          <cell r="E4067">
            <v>1723.17</v>
          </cell>
        </row>
        <row r="4068">
          <cell r="B4068" t="str">
            <v>SUBESTAÇÃO DE DISTRIBUIÇÃO ABRIGADA - CLASSE 15 kV</v>
          </cell>
          <cell r="C4068">
            <v>0</v>
          </cell>
          <cell r="D4068">
            <v>0</v>
          </cell>
          <cell r="E4068">
            <v>1174643.6599999999</v>
          </cell>
        </row>
        <row r="4069">
          <cell r="B4069" t="str">
            <v>C0008</v>
          </cell>
          <cell r="C4069" t="str">
            <v>ACESSÓRIOS INTERNOS À SUBESTAÇÃO ABRIGADA</v>
          </cell>
          <cell r="D4069" t="str">
            <v>UN</v>
          </cell>
          <cell r="E4069">
            <v>31617.03</v>
          </cell>
        </row>
        <row r="4070">
          <cell r="B4070" t="str">
            <v>C4247</v>
          </cell>
          <cell r="C4070" t="str">
            <v>SUBESTAÇÃO ABRIGADA EM ALVENARIA DE 225 KVA/13.800-380/220 V, ENTRADA AÉREA, COM POSTO DE TRANSFORMAÇÃO, FORNECIDA COM QUADRO DE MEDIÇÃO E PROTEÇÃO GERAL DE BAIXA TENSÃO</v>
          </cell>
          <cell r="D4070" t="str">
            <v>UN</v>
          </cell>
          <cell r="E4070">
            <v>56974.92</v>
          </cell>
        </row>
        <row r="4071">
          <cell r="B4071">
            <v>0</v>
          </cell>
          <cell r="C4071">
            <v>0</v>
          </cell>
          <cell r="D4071">
            <v>0</v>
          </cell>
          <cell r="E4071">
            <v>0</v>
          </cell>
        </row>
        <row r="4072">
          <cell r="B4072" t="str">
            <v>C4248</v>
          </cell>
          <cell r="C4072" t="str">
            <v>SUBESTAÇÃO ABRIGADA EM ALVENARIA DE 300 KVA/13.800-380/220 V, ENTRADA AÉREA, COM POSTO DE MEDIÇÃO, DISJUNÇÃO E TRANSFORMAÇÃO, FORNECIDA COM QUADRO DE PROTEÇÃO GERAL DE BAIXA TENSÃO</v>
          </cell>
          <cell r="D4072" t="str">
            <v>UN</v>
          </cell>
          <cell r="E4072">
            <v>97850.18</v>
          </cell>
        </row>
        <row r="4073">
          <cell r="B4073">
            <v>0</v>
          </cell>
          <cell r="C4073">
            <v>0</v>
          </cell>
          <cell r="D4073">
            <v>0</v>
          </cell>
          <cell r="E4073">
            <v>0</v>
          </cell>
        </row>
        <row r="4074">
          <cell r="B4074" t="str">
            <v>C4249</v>
          </cell>
          <cell r="C4074" t="str">
            <v>SUBESTAÇÃO ABRIGADA EM ALVENARIA DE 500 KVA/13.800-380/220 V, ENTRADA AÉREA, COM POSTO DE MEDIÇÃO, DISJUNÇÃO E TRANSFORMAÇÃO, FORNECIDA COM QUADRO DE PROTEÇÃO GERAL DE BAIXA TENSÃO</v>
          </cell>
          <cell r="D4074" t="str">
            <v>UN</v>
          </cell>
          <cell r="E4074">
            <v>116096.02</v>
          </cell>
        </row>
        <row r="4075">
          <cell r="B4075">
            <v>0</v>
          </cell>
          <cell r="C4075">
            <v>0</v>
          </cell>
          <cell r="D4075">
            <v>0</v>
          </cell>
          <cell r="E4075">
            <v>0</v>
          </cell>
        </row>
        <row r="4076">
          <cell r="B4076" t="str">
            <v>C4250</v>
          </cell>
          <cell r="C4076" t="str">
            <v>SUBESTAÇÃO ABRIGADA EM ALVENARIA DE 750 KVA/13.800-380/220 V, ENTRADA AÉREA, COM POSTO DE MEDIÇÃO, DISJUNÇÃO E TRANSFORMAÇÃO, FORNECIDA COM QUADRO DE PROTEÇÃO GERAL DE BAIXA TENSÃO</v>
          </cell>
          <cell r="D4076" t="str">
            <v>UN</v>
          </cell>
          <cell r="E4076">
            <v>133543.82999999999</v>
          </cell>
        </row>
        <row r="4077">
          <cell r="B4077">
            <v>0</v>
          </cell>
          <cell r="C4077">
            <v>0</v>
          </cell>
          <cell r="D4077">
            <v>0</v>
          </cell>
          <cell r="E4077">
            <v>0</v>
          </cell>
        </row>
        <row r="4078">
          <cell r="B4078" t="str">
            <v>C4251</v>
          </cell>
          <cell r="C4078" t="str">
            <v>SUBESTAÇÃO ABRIGADA EM ALVENARIA DE 1000 KVA/13.800-380/220 V, ENTRADA AÉREA, COM POSTO DE MEDIÇÃO, DISJUNÇÃO E TRANSFORMAÇÃO, FORNECIDA COM QUADRO DE PROTEÇÃO GERAL DE BAIXA TENSÃO</v>
          </cell>
          <cell r="D4078" t="str">
            <v>UN</v>
          </cell>
          <cell r="E4078">
            <v>155960.37</v>
          </cell>
        </row>
        <row r="4079">
          <cell r="B4079">
            <v>0</v>
          </cell>
          <cell r="C4079">
            <v>0</v>
          </cell>
          <cell r="D4079">
            <v>0</v>
          </cell>
          <cell r="E4079">
            <v>0</v>
          </cell>
        </row>
        <row r="4080">
          <cell r="B4080" t="str">
            <v>C4252</v>
          </cell>
          <cell r="C4080" t="str">
            <v>SUBESTAÇÃO ABRIGADA EM ALVENARIA DE 1250 KVA/13.800-380/220 V, ENTRADA AÉREA, COM POSTO DE MEDIÇÃO, DISJUNÇÃO E TRANSFORMAÇÃO, FORNECIDA COM QUADRO DE PROTEÇÃO GERAL DE BAIXA TENSÃO</v>
          </cell>
          <cell r="D4080" t="str">
            <v>UN</v>
          </cell>
          <cell r="E4080">
            <v>175384.55</v>
          </cell>
        </row>
        <row r="4081">
          <cell r="B4081">
            <v>0</v>
          </cell>
          <cell r="C4081">
            <v>0</v>
          </cell>
          <cell r="D4081">
            <v>0</v>
          </cell>
          <cell r="E4081">
            <v>0</v>
          </cell>
        </row>
        <row r="4082">
          <cell r="B4082" t="str">
            <v>C4253</v>
          </cell>
          <cell r="C4082" t="str">
            <v>SUBESTAÇÃO ABRIGADA EM ALVENARIA DE 1500 KVA/13.800-380/220 V, ENTRADA AÉREA, COM POSTO DE MEDIÇÃO, DISJUNÇÃO E TRANSFORMAÇÃO, FORNECIDA COM QUADRO DE PROTEÇÃO GERAL DE BAIXA TENSÃO</v>
          </cell>
          <cell r="D4082" t="str">
            <v>UN</v>
          </cell>
          <cell r="E4082">
            <v>205189.66</v>
          </cell>
        </row>
        <row r="4083">
          <cell r="B4083">
            <v>0</v>
          </cell>
          <cell r="C4083">
            <v>0</v>
          </cell>
          <cell r="D4083">
            <v>0</v>
          </cell>
          <cell r="E4083">
            <v>0</v>
          </cell>
        </row>
        <row r="4084">
          <cell r="B4084" t="str">
            <v>C2524</v>
          </cell>
          <cell r="C4084" t="str">
            <v>TRANSFORMADOR P/CABINE PRIMÁRIA 500KVA-15KV</v>
          </cell>
          <cell r="D4084" t="str">
            <v>UN</v>
          </cell>
          <cell r="E4084">
            <v>30248.98</v>
          </cell>
        </row>
        <row r="4085">
          <cell r="B4085" t="str">
            <v>C4404</v>
          </cell>
          <cell r="C4085" t="str">
            <v>TRANSFORMADOR DE FORÇA À SECO 750 KVA/13.800-380/220V (FORNECIMENTO E MONTAGEM)</v>
          </cell>
          <cell r="D4085" t="str">
            <v>UN</v>
          </cell>
          <cell r="E4085">
            <v>52185.760000000002</v>
          </cell>
        </row>
        <row r="4086">
          <cell r="B4086">
            <v>0</v>
          </cell>
          <cell r="C4086">
            <v>0</v>
          </cell>
          <cell r="D4086">
            <v>0</v>
          </cell>
          <cell r="E4086">
            <v>0</v>
          </cell>
        </row>
        <row r="4087">
          <cell r="B4087" t="str">
            <v>C4405</v>
          </cell>
          <cell r="C4087" t="str">
            <v>TRANSFORMADOR DE FORÇA À SECO 2.500 KVA/13.800-440/240V (FORNECIMENTO E MONTAGEM)</v>
          </cell>
          <cell r="D4087" t="str">
            <v>UN</v>
          </cell>
          <cell r="E4087">
            <v>119592.36</v>
          </cell>
        </row>
        <row r="4088">
          <cell r="B4088">
            <v>0</v>
          </cell>
          <cell r="C4088">
            <v>0</v>
          </cell>
          <cell r="D4088">
            <v>0</v>
          </cell>
          <cell r="E4088">
            <v>0</v>
          </cell>
        </row>
        <row r="4089">
          <cell r="B4089" t="str">
            <v>SUBESTAÇÃO DE DISTRIBUIÇÃO  AÉREA - CLASSE 15 kV</v>
          </cell>
          <cell r="C4089">
            <v>0</v>
          </cell>
          <cell r="D4089">
            <v>0</v>
          </cell>
          <cell r="E4089">
            <v>91954.15</v>
          </cell>
        </row>
        <row r="4090">
          <cell r="B4090" t="str">
            <v>C4240</v>
          </cell>
          <cell r="C4090" t="str">
            <v>SUBESTAÇÃO AÉREA DE 15 KVA / 13.800-380/220V COM QUADRO DE MEDIÇÃO E PROTEÇÃO GERAL</v>
          </cell>
          <cell r="D4090" t="str">
            <v>UN</v>
          </cell>
          <cell r="E4090">
            <v>8571.64</v>
          </cell>
        </row>
        <row r="4091">
          <cell r="B4091">
            <v>0</v>
          </cell>
          <cell r="C4091">
            <v>0</v>
          </cell>
          <cell r="D4091">
            <v>0</v>
          </cell>
          <cell r="E4091">
            <v>0</v>
          </cell>
        </row>
        <row r="4092">
          <cell r="B4092" t="str">
            <v>C4241</v>
          </cell>
          <cell r="C4092" t="str">
            <v>SUBESTAÇÃO AÉREA DE 30 KVA / 13.800-380/220V COM QUADRO DE MEDIÇÃO E PROTEÇÃO GERAL</v>
          </cell>
          <cell r="D4092" t="str">
            <v>UN</v>
          </cell>
          <cell r="E4092">
            <v>9365.31</v>
          </cell>
        </row>
        <row r="4093">
          <cell r="B4093">
            <v>0</v>
          </cell>
          <cell r="C4093">
            <v>0</v>
          </cell>
          <cell r="D4093">
            <v>0</v>
          </cell>
          <cell r="E4093">
            <v>0</v>
          </cell>
        </row>
        <row r="4094">
          <cell r="B4094" t="str">
            <v>C4242</v>
          </cell>
          <cell r="C4094" t="str">
            <v>SUBESTAÇÃO AÉREA DE 45 KVA / 13.800-380/220V COM QUADRO DE MEDIÇÃO E PROTEÇÃO GERAL</v>
          </cell>
          <cell r="D4094" t="str">
            <v>UN</v>
          </cell>
          <cell r="E4094">
            <v>10148.08</v>
          </cell>
        </row>
        <row r="4095">
          <cell r="B4095">
            <v>0</v>
          </cell>
          <cell r="C4095">
            <v>0</v>
          </cell>
          <cell r="D4095">
            <v>0</v>
          </cell>
          <cell r="E4095">
            <v>0</v>
          </cell>
        </row>
        <row r="4096">
          <cell r="B4096" t="str">
            <v>C4243</v>
          </cell>
          <cell r="C4096" t="str">
            <v>SUBESTAÇÃO AÉREA DE 75 KVA / 13.800-380/220V COM QUADRO DE MEDIÇÃO E PROTEÇÃO GERAL</v>
          </cell>
          <cell r="D4096" t="str">
            <v>UN</v>
          </cell>
          <cell r="E4096">
            <v>12151.61</v>
          </cell>
        </row>
        <row r="4097">
          <cell r="B4097">
            <v>0</v>
          </cell>
          <cell r="C4097">
            <v>0</v>
          </cell>
          <cell r="D4097">
            <v>0</v>
          </cell>
          <cell r="E4097">
            <v>0</v>
          </cell>
        </row>
        <row r="4098">
          <cell r="B4098" t="str">
            <v>C4244</v>
          </cell>
          <cell r="C4098" t="str">
            <v>SUBESTAÇÃO AÉREA DE 112,5 KVA / 13.800-380/220V COM QUADRO DE MEDIÇÃO E PROTEÇÃO GERAL</v>
          </cell>
          <cell r="D4098" t="str">
            <v>UN</v>
          </cell>
          <cell r="E4098">
            <v>14108.57</v>
          </cell>
        </row>
        <row r="4099">
          <cell r="B4099">
            <v>0</v>
          </cell>
          <cell r="C4099">
            <v>0</v>
          </cell>
          <cell r="D4099">
            <v>0</v>
          </cell>
          <cell r="E4099">
            <v>0</v>
          </cell>
        </row>
        <row r="4100">
          <cell r="B4100" t="str">
            <v>C4245</v>
          </cell>
          <cell r="C4100" t="str">
            <v>SUBESTAÇÃO AÉREA DE 150 KVA / 13.800-380/220V COM QUADRO DE MEDIÇÃO E PROTEÇÃO GERAL</v>
          </cell>
          <cell r="D4100" t="str">
            <v>UN</v>
          </cell>
          <cell r="E4100">
            <v>16890.990000000002</v>
          </cell>
        </row>
        <row r="4101">
          <cell r="B4101">
            <v>0</v>
          </cell>
          <cell r="C4101">
            <v>0</v>
          </cell>
          <cell r="D4101">
            <v>0</v>
          </cell>
          <cell r="E4101">
            <v>0</v>
          </cell>
        </row>
        <row r="4102">
          <cell r="B4102" t="str">
            <v>C4246</v>
          </cell>
          <cell r="C4102" t="str">
            <v>SUBESTAÇÃO AÉREA DE 225 KVA / 13.800-380/220V COM QUADRO DE MEDIÇÃO E PROTEÇÃO GERAL</v>
          </cell>
          <cell r="D4102" t="str">
            <v>UN</v>
          </cell>
          <cell r="E4102">
            <v>20717.939999999999</v>
          </cell>
        </row>
        <row r="4103">
          <cell r="B4103">
            <v>0</v>
          </cell>
          <cell r="C4103">
            <v>0</v>
          </cell>
          <cell r="D4103">
            <v>0</v>
          </cell>
          <cell r="E4103">
            <v>0</v>
          </cell>
        </row>
        <row r="4104">
          <cell r="B4104" t="str">
            <v>SUBESTAÇÃO DE DISTRIBUIÇÃO AO TEMPO - CLASSE 15 kV</v>
          </cell>
          <cell r="C4104">
            <v>0</v>
          </cell>
          <cell r="D4104">
            <v>0</v>
          </cell>
          <cell r="E4104">
            <v>686682.04</v>
          </cell>
        </row>
        <row r="4105">
          <cell r="B4105" t="str">
            <v>C4254</v>
          </cell>
          <cell r="C4105" t="str">
            <v>SUBESTAÇÃO AO TEMPO AO NÍVEL DO SOLO DE 300 KVA/13.800-380/220 V, COM CONJUNTO DE MEDIÇÃO PRIMÁRIA EM POSTE DE CONCRETO, POSTO DE DISJUNÇÃO EM CUBÍCULO METÁLICO, FORNECIDA COM QUADRO GERAL DE PROTEÇÃO DE BAIXA TENSÃO</v>
          </cell>
          <cell r="D4105" t="str">
            <v>UN</v>
          </cell>
          <cell r="E4105">
            <v>76600.25</v>
          </cell>
        </row>
        <row r="4106">
          <cell r="B4106">
            <v>0</v>
          </cell>
          <cell r="C4106">
            <v>0</v>
          </cell>
          <cell r="D4106">
            <v>0</v>
          </cell>
          <cell r="E4106">
            <v>0</v>
          </cell>
        </row>
        <row r="4107">
          <cell r="B4107" t="str">
            <v>C4255</v>
          </cell>
          <cell r="C4107" t="str">
            <v>SUBESTAÇÃO AO TEMPO AO NÍVEL DO SOLO DE 500 KVA/13.800-380/220 V, COM CONJUNTO DE MEDIÇÃO PRIMÁRIA EM POSTE DE CONCRETO, POSTO DE DISJUNÇÃO EM CUBÍCULO METÁLICO, FORNECIDA COM QUADRO GERAL DE PROTEÇÃO DE BAIXA TENSÃO</v>
          </cell>
          <cell r="D4107" t="str">
            <v>UN</v>
          </cell>
          <cell r="E4107">
            <v>91291.66</v>
          </cell>
        </row>
        <row r="4108">
          <cell r="B4108">
            <v>0</v>
          </cell>
          <cell r="C4108">
            <v>0</v>
          </cell>
          <cell r="D4108">
            <v>0</v>
          </cell>
          <cell r="E4108">
            <v>0</v>
          </cell>
        </row>
        <row r="4109">
          <cell r="B4109" t="str">
            <v>C4256</v>
          </cell>
          <cell r="C4109" t="str">
            <v>SUBESTAÇÃO AO TEMPO AO NÍVEL DO SOLO DE 750 KVA/13.800-380/220 V, COM CONJUNTO DE MEDIÇÃO PRIMÁRIA EM POSTE DE CONCRETO, POSTO DE DISJUNÇÃO EM CUBÍCULO METÁLICO, FORNECIDA COM QUADRO GERAL DE PROTEÇÃO DE BAIXA TENSÃO</v>
          </cell>
          <cell r="D4109" t="str">
            <v>UN</v>
          </cell>
          <cell r="E4109">
            <v>103950.17</v>
          </cell>
        </row>
        <row r="4110">
          <cell r="B4110">
            <v>0</v>
          </cell>
          <cell r="C4110">
            <v>0</v>
          </cell>
          <cell r="D4110">
            <v>0</v>
          </cell>
          <cell r="E4110">
            <v>0</v>
          </cell>
        </row>
        <row r="4111">
          <cell r="B4111" t="str">
            <v>C4257</v>
          </cell>
          <cell r="C4111" t="str">
            <v>SUBESTAÇÃO AO TEMPO AO NÍVEL DO SOLO DE 1000 KVA/13.800-380/220 V, COM CONJUNTO DE MEDIÇÃO PRIMÁRIA EM POSTE DE CONCRETO, POSTO DE DISJUNÇÃO EM CUBÍCULO METÁLICO, FORNECIDA COM QUADRO GERAL DE PROTEÇÃO DE BAIXA TENSÃO</v>
          </cell>
          <cell r="D4111" t="str">
            <v>UN</v>
          </cell>
          <cell r="E4111">
            <v>119237.98</v>
          </cell>
        </row>
        <row r="4112">
          <cell r="B4112">
            <v>0</v>
          </cell>
          <cell r="C4112">
            <v>0</v>
          </cell>
          <cell r="D4112">
            <v>0</v>
          </cell>
          <cell r="E4112">
            <v>0</v>
          </cell>
        </row>
        <row r="4113">
          <cell r="B4113" t="str">
            <v>C4258</v>
          </cell>
          <cell r="C4113" t="str">
            <v>SUBESTAÇÃO AO TEMPO AO NÍVEL DO SOLO DE 1250 KVA/13.800-380/220 V, COM CONJUNTO DE MEDIÇÃO PRIMÁRIA EM POSTE DE CONCRETO, POSTO DE DISJUNÇÃO EM CUBÍCULO METÁLICO, FORNECIDA COM QUADRO GERAL DE PROTEÇÃO DE BAIXA TENSÃO</v>
          </cell>
          <cell r="D4113" t="str">
            <v>UN</v>
          </cell>
          <cell r="E4113">
            <v>137572.43</v>
          </cell>
        </row>
        <row r="4114">
          <cell r="B4114">
            <v>0</v>
          </cell>
          <cell r="C4114">
            <v>0</v>
          </cell>
          <cell r="D4114">
            <v>0</v>
          </cell>
          <cell r="E4114">
            <v>0</v>
          </cell>
        </row>
        <row r="4115">
          <cell r="B4115" t="str">
            <v>C4259</v>
          </cell>
          <cell r="C4115" t="str">
            <v>SUBESTAÇÃO AO TEMPO AO NÍVEL DO SOLO DE 1500 KVA/13.800-380/220 V, COM CONJUNTO DE MEDIÇÃO PRIMÁRIA EM POSTE DE CONCRETO, POSTO DE DISJUNÇÃO EM CUBÍCULO METÁLICO, FORNECIDA COM QUADRO GERAL DE PROTEÇÃO DE BAIXA TENSÃO</v>
          </cell>
          <cell r="D4115" t="str">
            <v>UN</v>
          </cell>
          <cell r="E4115">
            <v>158029.54999999999</v>
          </cell>
        </row>
        <row r="4116">
          <cell r="B4116">
            <v>0</v>
          </cell>
          <cell r="C4116">
            <v>0</v>
          </cell>
          <cell r="D4116">
            <v>0</v>
          </cell>
          <cell r="E4116">
            <v>0</v>
          </cell>
        </row>
        <row r="4117">
          <cell r="B4117" t="str">
            <v>SUBESTAÇÃO DE DISTRIBUIÇÃO AO TEMPO - CLASSE 72,5 kV</v>
          </cell>
          <cell r="C4117">
            <v>0</v>
          </cell>
          <cell r="D4117">
            <v>0</v>
          </cell>
          <cell r="E4117">
            <v>19244635.210000001</v>
          </cell>
        </row>
        <row r="4118">
          <cell r="B4118" t="str">
            <v>C4266</v>
          </cell>
          <cell r="C4118" t="str">
            <v>SUBESTAÇÃO AO TEMPO, AO NÍVEL DO SOLO, DE 5 MVA/69.000-13.800 V, COM 1 (UM) VÃO DE ENTRADA (69 KV) E 2 (DOIS) VÃOS DE SAÍDA (13,8 KV) EM ESTRUTURA DE CONCRETO ARMADO, COM DISJUNTOR DE PROTEÇÃO SOMENTE NO SECUNDÁRIO, CASA DE COMANDO E BANCO DE CAPACITORES</v>
          </cell>
          <cell r="D4118" t="str">
            <v>UN</v>
          </cell>
          <cell r="E4118">
            <v>1673295.53</v>
          </cell>
        </row>
        <row r="4119">
          <cell r="B4119">
            <v>0</v>
          </cell>
          <cell r="C4119">
            <v>0</v>
          </cell>
          <cell r="D4119">
            <v>0</v>
          </cell>
          <cell r="E4119">
            <v>0</v>
          </cell>
        </row>
        <row r="4120">
          <cell r="B4120" t="str">
            <v>C4267</v>
          </cell>
          <cell r="C4120" t="str">
            <v>SUBESTAÇÃO AO TEMPO, AO NÍVEL DO SOLO, DE 7,5 MVA/69.000-13.800 V, COM 1 (UM) VÃO DE ENTRADA (69 KV) E 3 (TRÊS) VÃOS DE SAÍDA (13,8 KV) EM ESTRUTURA DE CONCRETO ARMADO, COM DISJUNTOR DE PROTEÇÃO SOMENTE NO SECUNDÁRIO, CASA DE COMANDO E BANCO DE CAPACITORES</v>
          </cell>
          <cell r="D4120" t="str">
            <v>UN</v>
          </cell>
          <cell r="E4120">
            <v>2472276.4500000002</v>
          </cell>
        </row>
        <row r="4121">
          <cell r="B4121">
            <v>0</v>
          </cell>
          <cell r="C4121">
            <v>0</v>
          </cell>
          <cell r="D4121">
            <v>0</v>
          </cell>
          <cell r="E4121">
            <v>0</v>
          </cell>
        </row>
        <row r="4122">
          <cell r="B4122" t="str">
            <v>C4268</v>
          </cell>
          <cell r="C4122" t="str">
            <v>SUBESTAÇÃO AO TEMPO, AO NÍVEL DO SOLO, DE 10/12,5 MVA/69.000-13.800 V, COM 1 (UM) VÃO DE ENTRADA (69 KV) E 4 (QUATRO) VÃOS DE SAÍDA (13,8 KV) EM ESTRUTURA DE CONCRETO ARMADO, COM DISJUNTOR DE PROTEÇÃO NO PRIMÁRIO E SECUNDÁRIO, CASA DE COMANDO E BANCO DE CAPACITORES</v>
          </cell>
          <cell r="D4122" t="str">
            <v>UN</v>
          </cell>
          <cell r="E4122">
            <v>3389956.02</v>
          </cell>
        </row>
        <row r="4123">
          <cell r="B4123">
            <v>0</v>
          </cell>
          <cell r="C4123">
            <v>0</v>
          </cell>
          <cell r="D4123">
            <v>0</v>
          </cell>
          <cell r="E4123">
            <v>0</v>
          </cell>
        </row>
        <row r="4124">
          <cell r="B4124" t="str">
            <v>C4269</v>
          </cell>
          <cell r="C4124" t="str">
            <v>SUBESTAÇÃO AO TEMPO, AO NÍVEL DO SOLO, DE 15/20 MVA/69.000-13.800 V, COM 1 (UM) VÃO DE ENTRADA (69 KV) E 5 (CINCO) VÃOS DE SAÍDA (13,8 KV) EM ESTRUTURA DE CONCRETO ARMADO, COM DISJUNTOR DE PROTEÇÃO NO PRIMÁRIO E SECUNDÁRIO, TRANSFORMADOR COM REGULAÇÃO INCORPORADA, CASA DE COMANDO E BANCO DE CAPACITORES</v>
          </cell>
          <cell r="D4124" t="str">
            <v>UN</v>
          </cell>
          <cell r="E4124">
            <v>5476202.46</v>
          </cell>
        </row>
        <row r="4125">
          <cell r="B4125">
            <v>0</v>
          </cell>
          <cell r="C4125">
            <v>0</v>
          </cell>
          <cell r="D4125">
            <v>0</v>
          </cell>
          <cell r="E4125">
            <v>0</v>
          </cell>
        </row>
        <row r="4126">
          <cell r="B4126" t="str">
            <v>C4270</v>
          </cell>
          <cell r="C4126" t="str">
            <v>SUBESTAÇÃO AO TEMPO, AO NÍVEL DO SOLO, DE 20/33 MVA/69.000-13.800 V, COM 1 (UM) VÃO DE ENTRADA (69 KV) E 5 (CINCO) VÃOS DE SAÍDA (13,8 KV) EM ESTRUTURA DE CONCRETO ARMADO, COM DISJUNTOR DE PROTEÇÃO NO PRIMÁRIO E SECUNDÁRIO, TRANSFORMADOR COM REGULAÇÃO INCORPORADA, CASA DE COMANDO E BANCO DE CAPACITORES</v>
          </cell>
          <cell r="D4126" t="str">
            <v>UN</v>
          </cell>
          <cell r="E4126">
            <v>6232904.75</v>
          </cell>
        </row>
        <row r="4127">
          <cell r="B4127">
            <v>0</v>
          </cell>
          <cell r="C4127">
            <v>0</v>
          </cell>
          <cell r="D4127">
            <v>0</v>
          </cell>
          <cell r="E4127">
            <v>0</v>
          </cell>
        </row>
        <row r="4128">
          <cell r="B4128" t="str">
            <v>SUBESTAÇÃO DO TIPO PEDESTAL - CLASSE 15 kV</v>
          </cell>
          <cell r="C4128">
            <v>0</v>
          </cell>
          <cell r="D4128">
            <v>0</v>
          </cell>
          <cell r="E4128">
            <v>330846.49</v>
          </cell>
        </row>
        <row r="4129">
          <cell r="B4129" t="str">
            <v>C4260</v>
          </cell>
          <cell r="C4129" t="str">
            <v>SUBESTAÇÃO TIPO PEDESTAL DE 75 KVA/13.800-380/220 V, ENTRADA SUBTERRÂNEA, COM FUSÍVEL PRIMÁRIO BAIONETA, FORNECIDA COM PROTEÇÃO, SECCIONAMENTO GERAL E MEDIÇÃO EM BAIXA TENSÃO</v>
          </cell>
          <cell r="D4129" t="str">
            <v>UN</v>
          </cell>
          <cell r="E4129">
            <v>43545.69</v>
          </cell>
        </row>
        <row r="4130">
          <cell r="B4130">
            <v>0</v>
          </cell>
          <cell r="C4130">
            <v>0</v>
          </cell>
          <cell r="D4130">
            <v>0</v>
          </cell>
          <cell r="E4130">
            <v>0</v>
          </cell>
        </row>
        <row r="4131">
          <cell r="B4131" t="str">
            <v>C4261</v>
          </cell>
          <cell r="C4131" t="str">
            <v>SUBESTAÇÃO TIPO PEDESTAL DE 112,5 KVA/13.800-380/220 V, ENTRADA SUBTERRÂNEA, COM FUSÍVEL PRIMÁRIO BAIONETA, FORNECIDA COM PROTEÇÃO, SECCIONAMENTO GERAL E MEDIÇÃO EM BAIXA TENSÃO</v>
          </cell>
          <cell r="D4131" t="str">
            <v>UN</v>
          </cell>
          <cell r="E4131">
            <v>45624.43</v>
          </cell>
        </row>
        <row r="4132">
          <cell r="B4132">
            <v>0</v>
          </cell>
          <cell r="C4132">
            <v>0</v>
          </cell>
          <cell r="D4132">
            <v>0</v>
          </cell>
          <cell r="E4132">
            <v>0</v>
          </cell>
        </row>
        <row r="4133">
          <cell r="B4133" t="str">
            <v>C4262</v>
          </cell>
          <cell r="C4133" t="str">
            <v>SUBESTAÇÃO TIPO PEDESTAL DE 150 KVA/13.800-380/220 V, ENTRADA SUBTERRÂNEA, COM FUSÍVEL PRIMÁRIO BAIONETA, FORNECIDA COM PROTEÇÃO, SECCIONAMENTO GERAL E MEDIÇÃO EM BAIXA TENSÃO</v>
          </cell>
          <cell r="D4133" t="str">
            <v>UN</v>
          </cell>
          <cell r="E4133">
            <v>49386.239999999998</v>
          </cell>
        </row>
        <row r="4134">
          <cell r="B4134">
            <v>0</v>
          </cell>
          <cell r="C4134">
            <v>0</v>
          </cell>
          <cell r="D4134">
            <v>0</v>
          </cell>
          <cell r="E4134">
            <v>0</v>
          </cell>
        </row>
        <row r="4135">
          <cell r="B4135" t="str">
            <v>C4263</v>
          </cell>
          <cell r="C4135" t="str">
            <v>SUBESTAÇÃO TIPO PEDESTAL DE 225 KVA/13.800-380/220 V, ENTRADA SUBTERRÂNEA, COM FUSÍVEL PRIMÁRIO BAIONETA, FORNECIDA COM PROTEÇÃO, SECCIONAMENTO GERAL E MEDIÇÃO EM BAIXA TENSÃO</v>
          </cell>
          <cell r="D4135" t="str">
            <v>UN</v>
          </cell>
          <cell r="E4135">
            <v>56162.94</v>
          </cell>
        </row>
        <row r="4136">
          <cell r="B4136">
            <v>0</v>
          </cell>
          <cell r="C4136">
            <v>0</v>
          </cell>
          <cell r="D4136">
            <v>0</v>
          </cell>
          <cell r="E4136">
            <v>0</v>
          </cell>
        </row>
        <row r="4137">
          <cell r="B4137" t="str">
            <v>C4264</v>
          </cell>
          <cell r="C4137" t="str">
            <v>SUBESTAÇÃO TIPO PEDESTAL DE 300 KVA/13.800-380/220 V, ENTRADA SUBTERRÂNEA, COM FUSÍVEL PRIMÁRIO BAIONETA, FORNECIDA COM PROTEÇÃO, SECCIONAMENTO GERAL E MEDIÇÃO EM BAIXA TENSÃO</v>
          </cell>
          <cell r="D4137" t="str">
            <v>UN</v>
          </cell>
          <cell r="E4137">
            <v>60351.94</v>
          </cell>
        </row>
        <row r="4138">
          <cell r="B4138">
            <v>0</v>
          </cell>
          <cell r="C4138">
            <v>0</v>
          </cell>
          <cell r="D4138">
            <v>0</v>
          </cell>
          <cell r="E4138">
            <v>0</v>
          </cell>
        </row>
        <row r="4139">
          <cell r="B4139" t="str">
            <v>C4265</v>
          </cell>
          <cell r="C4139" t="str">
            <v>SUBESTAÇÃO TIPO PEDESTAL DE 500 KVA/13.800-380/220 V, ENTRADA SUBTERRÂNEA, COM FUSÍVEL PRIMÁRIO BAIONETA, FORNECIDA COM PROTEÇÃO, SECCIONAMENTO GERAL E MEDIÇÃO EM BAIXA TENSÃO</v>
          </cell>
          <cell r="D4139" t="str">
            <v>UN</v>
          </cell>
          <cell r="E4139">
            <v>75775.25</v>
          </cell>
        </row>
        <row r="4140">
          <cell r="B4140">
            <v>0</v>
          </cell>
          <cell r="C4140">
            <v>0</v>
          </cell>
          <cell r="D4140">
            <v>0</v>
          </cell>
          <cell r="E4140">
            <v>0</v>
          </cell>
        </row>
        <row r="4141">
          <cell r="B4141" t="str">
            <v>REDE DE DISTRIBUIÇÃO URBANA - MÉDIA E BAIXA TENSÃO</v>
          </cell>
          <cell r="C4141">
            <v>0</v>
          </cell>
          <cell r="D4141">
            <v>0</v>
          </cell>
          <cell r="E4141">
            <v>269730.63</v>
          </cell>
        </row>
        <row r="4142">
          <cell r="B4142" t="str">
            <v>C4271</v>
          </cell>
          <cell r="C4142" t="str">
            <v>REDE DE DISTRIBUIÇÃO URBANA PRIMÁRIA NA TENSÃO DE 13,80 KV, PARA CABO DE ALUMÍNIO, COM ESTRUTURA DE ALINHAMENTO EM POSTE DE CONCRETO ARMADO DUPLO T 150/10 (CONDUTOR NÃO INCLUSO)</v>
          </cell>
          <cell r="D4142" t="str">
            <v>KM</v>
          </cell>
          <cell r="E4142">
            <v>71144.14</v>
          </cell>
        </row>
        <row r="4143">
          <cell r="B4143">
            <v>0</v>
          </cell>
          <cell r="C4143">
            <v>0</v>
          </cell>
          <cell r="D4143">
            <v>0</v>
          </cell>
          <cell r="E4143">
            <v>0</v>
          </cell>
        </row>
        <row r="4144">
          <cell r="B4144" t="str">
            <v>C4272</v>
          </cell>
          <cell r="C4144" t="str">
            <v>REDE DE DISTRIBUIÇÃO URBANA PRIMÁRIA NA TENSÃO DE 13,80 KV, PARA CABO DE COBRE, COM ESTRUTURA DE ALINHAMENTO EM POSTE DE CONCRETO ARMADO DUPLO T 150/10 (CONDUTOR NÃO INCLUSO)</v>
          </cell>
          <cell r="D4144" t="str">
            <v>KM</v>
          </cell>
          <cell r="E4144">
            <v>74188.31</v>
          </cell>
        </row>
        <row r="4145">
          <cell r="B4145">
            <v>0</v>
          </cell>
          <cell r="C4145">
            <v>0</v>
          </cell>
          <cell r="D4145">
            <v>0</v>
          </cell>
          <cell r="E4145">
            <v>0</v>
          </cell>
        </row>
        <row r="4146">
          <cell r="B4146" t="str">
            <v>C4273</v>
          </cell>
          <cell r="C4146" t="str">
            <v>REDE DE DISTRIBUIÇÃO SECUNDÁRIA, PARA CABO DE ALUMÍNIO, NA TENSÃO DE 380 V, COM ESTRUTURA DE ALINHAMENTO EM POSTE DE CONCRETO ARMADO DUPLO T 150/9 (CONDUTOR E TRANSFORMADOR NÃO INCLUSOS)</v>
          </cell>
          <cell r="D4146" t="str">
            <v>KM</v>
          </cell>
          <cell r="E4146">
            <v>59100.56</v>
          </cell>
        </row>
        <row r="4147">
          <cell r="B4147">
            <v>0</v>
          </cell>
          <cell r="C4147">
            <v>0</v>
          </cell>
          <cell r="D4147">
            <v>0</v>
          </cell>
          <cell r="E4147">
            <v>0</v>
          </cell>
        </row>
        <row r="4148">
          <cell r="B4148" t="str">
            <v>C4274</v>
          </cell>
          <cell r="C4148" t="str">
            <v>REDE DE DISTRIBUIÇÃO SECUNDÁRIA, PARA CABO DE COBRE, NA TENSÃO DE 380 V, COM ESTRUTURA DE ALINHAMENTO EM POSTE DE CONCRETO ARMADO DUPLO T 150/9 (CONDUTOR E TRANSFORMADOR NÃO INCLUSOS)</v>
          </cell>
          <cell r="D4148" t="str">
            <v>KM</v>
          </cell>
          <cell r="E4148">
            <v>65297.62</v>
          </cell>
        </row>
        <row r="4149">
          <cell r="B4149">
            <v>0</v>
          </cell>
          <cell r="C4149">
            <v>0</v>
          </cell>
          <cell r="D4149">
            <v>0</v>
          </cell>
          <cell r="E4149">
            <v>0</v>
          </cell>
        </row>
        <row r="4150">
          <cell r="B4150" t="str">
            <v>REDE DE DISTRIBUIÇÃO RURAL - MÉDIA E BAIXA TENSÃO</v>
          </cell>
          <cell r="C4150">
            <v>0</v>
          </cell>
          <cell r="D4150">
            <v>0</v>
          </cell>
          <cell r="E4150">
            <v>196331.89</v>
          </cell>
        </row>
        <row r="4151">
          <cell r="B4151" t="str">
            <v>C4275</v>
          </cell>
          <cell r="C4151" t="str">
            <v>REDE DE DISTRIBUIÇÃO RURAL PRIMÁRIA, TENSÃO DE 13,80 KV, PARA CABO DE ALUMÍNIO, COM ESTRUTURA DE ALINHAMENTO EM POSTE DE CONCRETO ARMADO DUPLO T 150/10 (CONDUTOR NÃO INCLUSO)</v>
          </cell>
          <cell r="D4151" t="str">
            <v>KM</v>
          </cell>
          <cell r="E4151">
            <v>31562.51</v>
          </cell>
        </row>
        <row r="4152">
          <cell r="B4152">
            <v>0</v>
          </cell>
          <cell r="C4152">
            <v>0</v>
          </cell>
          <cell r="D4152">
            <v>0</v>
          </cell>
          <cell r="E4152">
            <v>0</v>
          </cell>
        </row>
        <row r="4153">
          <cell r="B4153" t="str">
            <v>C4276</v>
          </cell>
          <cell r="C4153" t="str">
            <v>REDE DE DISTRIBUIÇÃO RURAL PRIMÁRIA, TENSÃO DE 13,80 KV, PARA CABO DE COBRE, COM ESTRUTURA DE ALINHAMENTO EM POSTE DE CONCRETO ARMADO DUPLO T 150/10 (CONDUTOR NÃO INCLUSO)</v>
          </cell>
          <cell r="D4153" t="str">
            <v>KM</v>
          </cell>
          <cell r="E4153">
            <v>39997.18</v>
          </cell>
        </row>
        <row r="4154">
          <cell r="B4154">
            <v>0</v>
          </cell>
          <cell r="C4154">
            <v>0</v>
          </cell>
          <cell r="D4154">
            <v>0</v>
          </cell>
          <cell r="E4154">
            <v>0</v>
          </cell>
        </row>
        <row r="4155">
          <cell r="B4155" t="str">
            <v>C4277</v>
          </cell>
          <cell r="C4155" t="str">
            <v>REDE DE DISTRIBUIÇÃO SECUNDÁRIA, PARA CABO DE ALUMÍNIO, TENSÃO DE 380 V, COM ESTRUTURA DE ALINHAMENTO EM POSTE DE CONCRETO ARMADO DUPLO T 150/9 (CONDUTOR E TRANSFORMADOR NÃO INCLUSOS)</v>
          </cell>
          <cell r="D4155" t="str">
            <v>KM</v>
          </cell>
          <cell r="E4155">
            <v>59287.57</v>
          </cell>
        </row>
        <row r="4156">
          <cell r="B4156">
            <v>0</v>
          </cell>
          <cell r="C4156">
            <v>0</v>
          </cell>
          <cell r="D4156">
            <v>0</v>
          </cell>
          <cell r="E4156">
            <v>0</v>
          </cell>
        </row>
        <row r="4157">
          <cell r="B4157" t="str">
            <v>C4278</v>
          </cell>
          <cell r="C4157" t="str">
            <v>REDE DE DISTRIBUIÇÃO SECUNDÁRIA, PARA CABO DE COBRE, TENSÃO DE 380 V, COM ESTRUTURA DE ALINHAMENTO EM POSTE DE CONCRETO ARMADO DUPLO T 150/9 (CONDUTOR E TRANSFORMADOR NÃO INCLUSOS)</v>
          </cell>
          <cell r="D4157" t="str">
            <v>KM</v>
          </cell>
          <cell r="E4157">
            <v>65484.63</v>
          </cell>
        </row>
        <row r="4158">
          <cell r="B4158">
            <v>0</v>
          </cell>
          <cell r="C4158">
            <v>0</v>
          </cell>
          <cell r="D4158">
            <v>0</v>
          </cell>
          <cell r="E4158">
            <v>0</v>
          </cell>
        </row>
        <row r="4159">
          <cell r="B4159" t="str">
            <v>LINHA DE TRANSMISSÃO PADRÃO URBANO - CLASSE 72,5 kV</v>
          </cell>
          <cell r="C4159">
            <v>0</v>
          </cell>
          <cell r="D4159">
            <v>0</v>
          </cell>
          <cell r="E4159">
            <v>234307.65</v>
          </cell>
        </row>
        <row r="4160">
          <cell r="B4160" t="str">
            <v>C4279</v>
          </cell>
          <cell r="C4160" t="str">
            <v>LINHA DE TRANSMISSÃO, CLASSE 72,5 KV, PADRÃO URBANO, COM ISOLADOR POLIMÉRICO PARA CABO DE ALUMÍNIO LIGA 6201, EM POSTE DE CONCRETO ARMADO DUPLO T600/17 B (CONDUTOR NÃO INCLUSO)</v>
          </cell>
          <cell r="D4160" t="str">
            <v>KM</v>
          </cell>
          <cell r="E4160">
            <v>234307.65</v>
          </cell>
        </row>
        <row r="4161">
          <cell r="B4161">
            <v>0</v>
          </cell>
          <cell r="C4161">
            <v>0</v>
          </cell>
          <cell r="D4161">
            <v>0</v>
          </cell>
          <cell r="E4161">
            <v>0</v>
          </cell>
        </row>
        <row r="4162">
          <cell r="B4162" t="str">
            <v>LINHA DE TRANSMISSÃO PADRÃO RURAL - CLASSE 72,5 kV</v>
          </cell>
          <cell r="C4162">
            <v>0</v>
          </cell>
          <cell r="D4162">
            <v>0</v>
          </cell>
          <cell r="E4162">
            <v>142562.01</v>
          </cell>
        </row>
        <row r="4163">
          <cell r="B4163" t="str">
            <v>C4280</v>
          </cell>
          <cell r="C4163" t="str">
            <v>LINHA DE TRANSMISSÃO, CLASSE 72,5 KV, PADRÃO RURAL, COM CRUZETA DE CONCRETO ARMADO PARA CABO DE ALUMÍNIO LIGA 6201, EM POSTE DE CONCRETO ARMADO DUPLO T1500/17 B (CONDUTOR NÃO INCLUSO)</v>
          </cell>
          <cell r="D4163" t="str">
            <v>KM</v>
          </cell>
          <cell r="E4163">
            <v>142562.01</v>
          </cell>
        </row>
        <row r="4164">
          <cell r="B4164">
            <v>0</v>
          </cell>
          <cell r="C4164">
            <v>0</v>
          </cell>
          <cell r="D4164">
            <v>0</v>
          </cell>
          <cell r="E4164">
            <v>0</v>
          </cell>
        </row>
        <row r="4165">
          <cell r="B4165" t="str">
            <v>SERVIÇOS AUXILIARES DE TELEFONIA, SOM, LÓGICA E SISTEMAS DE CONTROLE</v>
          </cell>
          <cell r="C4165">
            <v>0</v>
          </cell>
          <cell r="D4165">
            <v>0</v>
          </cell>
          <cell r="E4165">
            <v>477628.67</v>
          </cell>
        </row>
        <row r="4166">
          <cell r="B4166" t="str">
            <v>C4406</v>
          </cell>
          <cell r="C4166" t="str">
            <v>ACESSÓRIOS PARA UNIDADE DE PESAGEM (FAROL LUMINOSO, SENSORES DE POSIÇÃO, SOFTWARE DE CONFIGURAÇÃO, CABOS, ETC) - FORNECIMENTO E MONTAGEM</v>
          </cell>
          <cell r="D4166" t="str">
            <v>CJ</v>
          </cell>
          <cell r="E4166">
            <v>21963.05</v>
          </cell>
        </row>
        <row r="4167">
          <cell r="B4167">
            <v>0</v>
          </cell>
          <cell r="C4167">
            <v>0</v>
          </cell>
          <cell r="D4167">
            <v>0</v>
          </cell>
          <cell r="E4167">
            <v>0</v>
          </cell>
        </row>
        <row r="4168">
          <cell r="B4168" t="str">
            <v>C4532</v>
          </cell>
          <cell r="C4168" t="str">
            <v>ADAPTER CABLE, CATEGORIA "6" DE 2,50m</v>
          </cell>
          <cell r="D4168" t="str">
            <v>UN</v>
          </cell>
          <cell r="E4168">
            <v>12.9</v>
          </cell>
        </row>
        <row r="4169">
          <cell r="B4169" t="str">
            <v>C4042</v>
          </cell>
          <cell r="C4169" t="str">
            <v>ALARME SONORO/VISUAL, SIRENE 120 dB, COM ACIONADOR MANUAL, ALIMENTAÇÃO 220 VAC - INSTALADO</v>
          </cell>
          <cell r="D4169" t="str">
            <v>UN</v>
          </cell>
          <cell r="E4169">
            <v>224.4</v>
          </cell>
        </row>
        <row r="4170">
          <cell r="B4170">
            <v>0</v>
          </cell>
          <cell r="C4170">
            <v>0</v>
          </cell>
          <cell r="D4170">
            <v>0</v>
          </cell>
          <cell r="E4170">
            <v>0</v>
          </cell>
        </row>
        <row r="4171">
          <cell r="B4171" t="str">
            <v>C0093</v>
          </cell>
          <cell r="C4171" t="str">
            <v>APARELHO SINALIZADOR DE OBSTÁCULOS C/CÉLULA FOTOELÉTRICA</v>
          </cell>
          <cell r="D4171" t="str">
            <v>UN</v>
          </cell>
          <cell r="E4171">
            <v>92.91</v>
          </cell>
        </row>
        <row r="4172">
          <cell r="B4172" t="str">
            <v>C4567</v>
          </cell>
          <cell r="C4172" t="str">
            <v>BANDEJA MÓVEL, PADRÃO 19"</v>
          </cell>
          <cell r="D4172" t="str">
            <v>UN</v>
          </cell>
          <cell r="E4172">
            <v>46.46</v>
          </cell>
        </row>
        <row r="4173">
          <cell r="B4173" t="str">
            <v>C0390</v>
          </cell>
          <cell r="C4173" t="str">
            <v>BLOCO TELEFÔNICO DE LIGAÇÃO INTERNA BLI - 10</v>
          </cell>
          <cell r="D4173" t="str">
            <v>UN</v>
          </cell>
          <cell r="E4173">
            <v>9.7799999999999994</v>
          </cell>
        </row>
        <row r="4174">
          <cell r="B4174" t="str">
            <v>C4566</v>
          </cell>
          <cell r="C4174" t="str">
            <v>BLOCO IDC-100 PARES INTERNO, IDC-IDC, PADRÃO 19"</v>
          </cell>
          <cell r="D4174" t="str">
            <v>UN</v>
          </cell>
          <cell r="E4174">
            <v>309.69</v>
          </cell>
        </row>
        <row r="4175">
          <cell r="B4175" t="str">
            <v>C3973</v>
          </cell>
          <cell r="C4175" t="str">
            <v>CÂMERA FIXA - CFTV - INSTALADA/PROGRAMADA</v>
          </cell>
          <cell r="D4175" t="str">
            <v>UN</v>
          </cell>
          <cell r="E4175">
            <v>751.4</v>
          </cell>
        </row>
        <row r="4176">
          <cell r="B4176" t="str">
            <v>C3972</v>
          </cell>
          <cell r="C4176" t="str">
            <v>CÂMERA MÓVEL - CMTV - INSTALADA/PROGRAMADA</v>
          </cell>
          <cell r="D4176" t="str">
            <v>UN</v>
          </cell>
          <cell r="E4176">
            <v>10185.09</v>
          </cell>
        </row>
        <row r="4177">
          <cell r="B4177" t="str">
            <v>C4043</v>
          </cell>
          <cell r="C4177" t="str">
            <v xml:space="preserve">COMPUTADOR PENTIUM 4 , 2,80 GHz, 512 K CACHE, HD 40 GB, 128 MB DDR SDRAM, INCLUINDO PLACA </v>
          </cell>
          <cell r="D4177" t="str">
            <v>UN</v>
          </cell>
          <cell r="E4177">
            <v>2771.72</v>
          </cell>
        </row>
        <row r="4178">
          <cell r="B4178">
            <v>0</v>
          </cell>
          <cell r="C4178">
            <v>0</v>
          </cell>
          <cell r="D4178">
            <v>0</v>
          </cell>
          <cell r="E4178">
            <v>0</v>
          </cell>
        </row>
        <row r="4179">
          <cell r="B4179" t="str">
            <v>C4023</v>
          </cell>
          <cell r="C4179" t="str">
            <v>CENTRAL DE CONTROLE DE DETECÇÃO E ALARME DE INCÊNDIO</v>
          </cell>
          <cell r="D4179" t="str">
            <v>UN</v>
          </cell>
          <cell r="E4179">
            <v>18941.29</v>
          </cell>
        </row>
        <row r="4180">
          <cell r="B4180" t="str">
            <v>C4058</v>
          </cell>
          <cell r="C4180" t="str">
            <v>CENTRAL DE CONTROLE P/ SEGURANÇA COMPLETA - INSTALADO</v>
          </cell>
          <cell r="D4180" t="str">
            <v>UN</v>
          </cell>
          <cell r="E4180">
            <v>3843.53</v>
          </cell>
        </row>
        <row r="4181">
          <cell r="B4181" t="str">
            <v>C4024</v>
          </cell>
          <cell r="C4181" t="str">
            <v>CENTRAL DE TELEFONIA C/ 50 RAMAIS E 10 LINHAS TRONCO</v>
          </cell>
          <cell r="D4181" t="str">
            <v>UN</v>
          </cell>
          <cell r="E4181">
            <v>21409.34</v>
          </cell>
        </row>
        <row r="4182">
          <cell r="B4182" t="str">
            <v>C4004</v>
          </cell>
          <cell r="C4182" t="str">
            <v>CONTROLADOR LÓGICO PROGRAMÁVEL MODULAR</v>
          </cell>
          <cell r="D4182" t="str">
            <v>UN</v>
          </cell>
          <cell r="E4182">
            <v>23524.38</v>
          </cell>
        </row>
        <row r="4183">
          <cell r="B4183" t="str">
            <v>C4051</v>
          </cell>
          <cell r="C4183" t="str">
            <v>CONTROLE TIPO JOYSTICK PARA CÂMERA MÓVEL C/ DISPLAY E TECLADO INCORPORADO - INSTALADO</v>
          </cell>
          <cell r="D4183" t="str">
            <v>UN</v>
          </cell>
          <cell r="E4183">
            <v>3775.79</v>
          </cell>
        </row>
        <row r="4184">
          <cell r="B4184">
            <v>0</v>
          </cell>
          <cell r="C4184">
            <v>0</v>
          </cell>
          <cell r="D4184">
            <v>0</v>
          </cell>
          <cell r="E4184">
            <v>0</v>
          </cell>
        </row>
        <row r="4185">
          <cell r="B4185" t="str">
            <v>C4176</v>
          </cell>
          <cell r="C4185" t="str">
            <v>CONJUNTO DE CONVERSORES (EMISSOR E RECEPTOR) DE UTP/COAXIAL COM TERMINAIS DE CONEXÃO, CAIXAS DE PROTEÇÃO E FONTE DE ALIMENTAÇÃO</v>
          </cell>
          <cell r="D4185" t="str">
            <v>UN</v>
          </cell>
          <cell r="E4185">
            <v>893.6</v>
          </cell>
        </row>
        <row r="4186">
          <cell r="B4186">
            <v>0</v>
          </cell>
          <cell r="C4186">
            <v>0</v>
          </cell>
          <cell r="D4186">
            <v>0</v>
          </cell>
          <cell r="E4186">
            <v>0</v>
          </cell>
        </row>
        <row r="4187">
          <cell r="B4187" t="str">
            <v>C4177</v>
          </cell>
          <cell r="C4187" t="str">
            <v>DETECTOR TERMO-VELOCIMÉTRICO, MONTAGEM DE TETO, C/ BASE ALIMENTAÇÃO 220 VAC, OPERAÇÃO EM REDE - INSTALADO</v>
          </cell>
          <cell r="D4187" t="str">
            <v>UN</v>
          </cell>
          <cell r="E4187">
            <v>253.85</v>
          </cell>
        </row>
        <row r="4188">
          <cell r="B4188">
            <v>0</v>
          </cell>
          <cell r="C4188">
            <v>0</v>
          </cell>
          <cell r="D4188">
            <v>0</v>
          </cell>
          <cell r="E4188">
            <v>0</v>
          </cell>
        </row>
        <row r="4189">
          <cell r="B4189" t="str">
            <v>C4041</v>
          </cell>
          <cell r="C4189" t="str">
            <v>DETETOR IÔNICO DE FUMAÇA, MONTAGEM DE TETO, C/ BASE ALIMENTAÇÃO 220VAC, UMA SAÍDA DIGITAL - INSTALADO</v>
          </cell>
          <cell r="D4189" t="str">
            <v>UN</v>
          </cell>
          <cell r="E4189">
            <v>214</v>
          </cell>
        </row>
        <row r="4190">
          <cell r="B4190">
            <v>0</v>
          </cell>
          <cell r="C4190">
            <v>0</v>
          </cell>
          <cell r="D4190">
            <v>0</v>
          </cell>
          <cell r="E4190">
            <v>0</v>
          </cell>
        </row>
        <row r="4191">
          <cell r="B4191" t="str">
            <v>C3765</v>
          </cell>
          <cell r="C4191" t="str">
            <v>DISTRIBUIDOR INTERNO ÓPTICO PARA 24 FIBRAS</v>
          </cell>
          <cell r="D4191" t="str">
            <v>UN</v>
          </cell>
          <cell r="E4191">
            <v>1142.3599999999999</v>
          </cell>
        </row>
        <row r="4192">
          <cell r="B4192" t="str">
            <v>C4564</v>
          </cell>
          <cell r="C4192" t="str">
            <v>DISTRIBUIDOR INTERNO ÓPTICO - D.I.O. PARA 12 FIBRAS MONO-MODO, COM CONCETORES ST, PADRÃO 19"</v>
          </cell>
          <cell r="D4192" t="str">
            <v>UN</v>
          </cell>
          <cell r="E4192">
            <v>472.28</v>
          </cell>
        </row>
        <row r="4193">
          <cell r="B4193">
            <v>0</v>
          </cell>
          <cell r="C4193">
            <v>0</v>
          </cell>
          <cell r="D4193">
            <v>0</v>
          </cell>
          <cell r="E4193">
            <v>0</v>
          </cell>
        </row>
        <row r="4194">
          <cell r="B4194" t="str">
            <v>C4565</v>
          </cell>
          <cell r="C4194" t="str">
            <v>DISTRIBUIDOR INTERNO ÓPTICO - D.I.O. PARA 24 FIBRAS MONO-MODO, COM CONECTORES ST, PADRÃO 19"</v>
          </cell>
          <cell r="D4194" t="str">
            <v>UN</v>
          </cell>
          <cell r="E4194">
            <v>805.63</v>
          </cell>
        </row>
        <row r="4195">
          <cell r="B4195">
            <v>0</v>
          </cell>
          <cell r="C4195">
            <v>0</v>
          </cell>
          <cell r="D4195">
            <v>0</v>
          </cell>
          <cell r="E4195">
            <v>0</v>
          </cell>
        </row>
        <row r="4196">
          <cell r="B4196" t="str">
            <v>C0835</v>
          </cell>
          <cell r="C4196" t="str">
            <v>GATEWAY ETHERNET, 2 SAÍDAS - RS485</v>
          </cell>
          <cell r="D4196" t="str">
            <v>UN</v>
          </cell>
          <cell r="E4196">
            <v>20590.36</v>
          </cell>
        </row>
        <row r="4197">
          <cell r="B4197" t="str">
            <v>C4050</v>
          </cell>
          <cell r="C4197" t="str">
            <v>GRAVADOR DE VÍDEO, TIPO TIME HOPSE, 960 HORAS - INSTALADO</v>
          </cell>
          <cell r="D4197" t="str">
            <v>UN</v>
          </cell>
          <cell r="E4197">
            <v>1628.3</v>
          </cell>
        </row>
        <row r="4198">
          <cell r="B4198" t="str">
            <v>C4047</v>
          </cell>
          <cell r="C4198" t="str">
            <v>GRAVADOR DIGITAL COM 16 CANAIS DE ENTRADA, 2 SAÍDAS MULTIPLEXADAS, GRAVADOR DE CD-ROM INCORPORADO, M - INSTALADO</v>
          </cell>
          <cell r="D4198" t="str">
            <v>UN</v>
          </cell>
          <cell r="E4198">
            <v>31255.97</v>
          </cell>
        </row>
        <row r="4199">
          <cell r="B4199">
            <v>0</v>
          </cell>
          <cell r="C4199">
            <v>0</v>
          </cell>
          <cell r="D4199">
            <v>0</v>
          </cell>
          <cell r="E4199">
            <v>0</v>
          </cell>
        </row>
        <row r="4200">
          <cell r="B4200" t="str">
            <v>C3760</v>
          </cell>
          <cell r="C4200" t="str">
            <v>HUB TIPO 24 PORTAS</v>
          </cell>
          <cell r="D4200" t="str">
            <v>UN</v>
          </cell>
          <cell r="E4200">
            <v>2002.02</v>
          </cell>
        </row>
        <row r="4201">
          <cell r="B4201" t="str">
            <v>C0831</v>
          </cell>
          <cell r="C4201" t="str">
            <v>INTERFACE HOMEM/MÁQUINA 5,7" TOUCHSCREEN, COLORIDA</v>
          </cell>
          <cell r="D4201" t="str">
            <v>UN</v>
          </cell>
          <cell r="E4201">
            <v>10981.53</v>
          </cell>
        </row>
        <row r="4202">
          <cell r="B4202" t="str">
            <v>C4046</v>
          </cell>
          <cell r="C4202" t="str">
            <v>MATRIX DE CHAVEAMENTO MICROPROCESSADA, LOOP DE INPUTS INCORPORADO, 24 ENTRADAS, 4 SAÍDAS, CCU INCORP - INSTALADO</v>
          </cell>
          <cell r="D4202" t="str">
            <v>UN</v>
          </cell>
          <cell r="E4202">
            <v>8355.43</v>
          </cell>
        </row>
        <row r="4203">
          <cell r="B4203">
            <v>0</v>
          </cell>
          <cell r="C4203">
            <v>0</v>
          </cell>
          <cell r="D4203">
            <v>0</v>
          </cell>
          <cell r="E4203">
            <v>0</v>
          </cell>
        </row>
        <row r="4204">
          <cell r="B4204" t="str">
            <v>C4039</v>
          </cell>
          <cell r="C4204" t="str">
            <v>MEDIDOR DE GRANDEZAS ELÉTRICAS TIPO "POWER METER" PM 600 SCHNEIDER COM DISPLAY NÃO INCORPORADO - INSTALADO</v>
          </cell>
          <cell r="D4204" t="str">
            <v>UN</v>
          </cell>
          <cell r="E4204">
            <v>6015.91</v>
          </cell>
        </row>
        <row r="4205">
          <cell r="B4205">
            <v>0</v>
          </cell>
          <cell r="C4205">
            <v>0</v>
          </cell>
          <cell r="D4205">
            <v>0</v>
          </cell>
          <cell r="E4205">
            <v>0</v>
          </cell>
        </row>
        <row r="4206">
          <cell r="B4206" t="str">
            <v>C4181</v>
          </cell>
          <cell r="C4206" t="str">
            <v>MÓDULO PARA COMUNICAÇÃO EM REDE RS 485 PROTOCOLO MODBUS RTU</v>
          </cell>
          <cell r="D4206" t="str">
            <v>UN</v>
          </cell>
          <cell r="E4206">
            <v>2293.86</v>
          </cell>
        </row>
        <row r="4207">
          <cell r="B4207" t="str">
            <v>C4048</v>
          </cell>
          <cell r="C4207" t="str">
            <v>MONITOR INDUSTRIAL DE VÍDEO COLORIDO, DIGITAL, TELA 19", PORTA PARALELA - INSTALADO</v>
          </cell>
          <cell r="D4207" t="str">
            <v>UN</v>
          </cell>
          <cell r="E4207">
            <v>1430.46</v>
          </cell>
        </row>
        <row r="4208">
          <cell r="B4208">
            <v>0</v>
          </cell>
          <cell r="C4208">
            <v>0</v>
          </cell>
          <cell r="D4208">
            <v>0</v>
          </cell>
          <cell r="E4208">
            <v>0</v>
          </cell>
        </row>
        <row r="4209">
          <cell r="B4209" t="str">
            <v>C4049</v>
          </cell>
          <cell r="C4209" t="str">
            <v>MONITOR INDUSTRIAL DE VÍDEO COLORIDO, VÍDEO COMPOSTO, 2 CANAIS DE ENTRADA E 1 DE SAÍDA, DIMENSÕES 14 - INSTALADO</v>
          </cell>
          <cell r="D4209" t="str">
            <v>UN</v>
          </cell>
          <cell r="E4209">
            <v>816.76</v>
          </cell>
        </row>
        <row r="4210">
          <cell r="B4210">
            <v>0</v>
          </cell>
          <cell r="C4210">
            <v>0</v>
          </cell>
          <cell r="D4210">
            <v>0</v>
          </cell>
          <cell r="E4210">
            <v>0</v>
          </cell>
        </row>
        <row r="4211">
          <cell r="B4211" t="str">
            <v>C4033</v>
          </cell>
          <cell r="C4211" t="str">
            <v>NO-BREAK TRIFÁSICO, 380/380 VAC-LL, 60 Hz, 2000VA, BATERIAS INCORPORADAS, AUTO-PORTANTE EM GABINETE IP-44 - INSTALADO</v>
          </cell>
          <cell r="D4211" t="str">
            <v>CJ</v>
          </cell>
          <cell r="E4211">
            <v>917.1</v>
          </cell>
        </row>
        <row r="4212">
          <cell r="B4212">
            <v>0</v>
          </cell>
          <cell r="C4212">
            <v>0</v>
          </cell>
          <cell r="D4212">
            <v>0</v>
          </cell>
          <cell r="E4212">
            <v>0</v>
          </cell>
        </row>
        <row r="4213">
          <cell r="B4213" t="str">
            <v>C4568</v>
          </cell>
          <cell r="C4213" t="str">
            <v>ORGANIZADOR DE CABOS HORIZONTAL, ABERTO, PADRÃO RACK 19"</v>
          </cell>
          <cell r="D4213" t="str">
            <v>UN</v>
          </cell>
          <cell r="E4213">
            <v>42.21</v>
          </cell>
        </row>
        <row r="4214">
          <cell r="B4214" t="str">
            <v>C3768</v>
          </cell>
          <cell r="C4214" t="str">
            <v>PATCH PANEL 24 PORTAS, CATEGORIA "5" FURUKAWA</v>
          </cell>
          <cell r="D4214" t="str">
            <v>UN</v>
          </cell>
          <cell r="E4214">
            <v>446.81</v>
          </cell>
        </row>
        <row r="4215">
          <cell r="B4215" t="str">
            <v>C3770</v>
          </cell>
          <cell r="C4215" t="str">
            <v>PATCH CABLE EXTRA-FLEXÍVEL RJ-45/RJ-45 DE 1,50m</v>
          </cell>
          <cell r="D4215" t="str">
            <v>UN</v>
          </cell>
          <cell r="E4215">
            <v>10.8</v>
          </cell>
        </row>
        <row r="4216">
          <cell r="B4216" t="str">
            <v>C4526</v>
          </cell>
          <cell r="C4216" t="str">
            <v>PATCH CABLE EXTRA-FLEXÍVEL RJ-45/RJ-45 DE 2,50m</v>
          </cell>
          <cell r="D4216" t="str">
            <v>UN</v>
          </cell>
          <cell r="E4216">
            <v>15.18</v>
          </cell>
        </row>
        <row r="4217">
          <cell r="B4217" t="str">
            <v>C3764</v>
          </cell>
          <cell r="C4217" t="str">
            <v>RACK FECHADO 24 U'S, 670mm, PROFUNDIDADE PADRÃO 19"</v>
          </cell>
          <cell r="D4217" t="str">
            <v>UN</v>
          </cell>
          <cell r="E4217">
            <v>2086.7399999999998</v>
          </cell>
        </row>
        <row r="4218">
          <cell r="B4218" t="str">
            <v>C3763</v>
          </cell>
          <cell r="C4218" t="str">
            <v>RACK FECHADO 36 U'S, 670mm, PROFUNDIDADE PADRÃO 19"</v>
          </cell>
          <cell r="D4218" t="str">
            <v>UN</v>
          </cell>
          <cell r="E4218">
            <v>2214.58</v>
          </cell>
        </row>
        <row r="4219">
          <cell r="B4219" t="str">
            <v>C3762</v>
          </cell>
          <cell r="C4219" t="str">
            <v>RACK FECHADO 44 U'S, 670mm, PROFUNDIDADE PADRÃO 19"</v>
          </cell>
          <cell r="D4219" t="str">
            <v>UN</v>
          </cell>
          <cell r="E4219">
            <v>2584.85</v>
          </cell>
        </row>
        <row r="4220">
          <cell r="B4220" t="str">
            <v>C4569</v>
          </cell>
          <cell r="C4220" t="str">
            <v>RÉGUA DE TOMADAS ELÉTRICAS, COM 08 TOMADAS, PADRÃO RACK 19"</v>
          </cell>
          <cell r="D4220" t="str">
            <v>UN</v>
          </cell>
          <cell r="E4220">
            <v>97</v>
          </cell>
        </row>
        <row r="4221">
          <cell r="B4221" t="str">
            <v>C4563</v>
          </cell>
          <cell r="C4221" t="str">
            <v>ROTEADOR AUTO-GERENCIÁVEL P/ COMUNICAÇÃO DE DADOS, PARA FIBRA ÓPTICA MONO-MODO, COM CONECTORES ST - PADRÃO RACK 19"</v>
          </cell>
          <cell r="D4221" t="str">
            <v>UN</v>
          </cell>
          <cell r="E4221">
            <v>5451.74</v>
          </cell>
        </row>
        <row r="4222">
          <cell r="B4222">
            <v>0</v>
          </cell>
          <cell r="C4222">
            <v>0</v>
          </cell>
          <cell r="D4222">
            <v>0</v>
          </cell>
          <cell r="E4222">
            <v>0</v>
          </cell>
        </row>
        <row r="4223">
          <cell r="B4223" t="str">
            <v>C4044</v>
          </cell>
          <cell r="C4223" t="str">
            <v>SENSOR DE INTRUSÃO MICRO-PROCESSADOR, TIPO MULTIFEIXES, MONTAGEM DE PAREDE, ALIMENTAÇÃO 220 VAC, UMA - INSTALADO</v>
          </cell>
          <cell r="D4223" t="str">
            <v>UN</v>
          </cell>
          <cell r="E4223">
            <v>113.95</v>
          </cell>
        </row>
        <row r="4224">
          <cell r="B4224">
            <v>0</v>
          </cell>
          <cell r="C4224">
            <v>0</v>
          </cell>
          <cell r="D4224">
            <v>0</v>
          </cell>
          <cell r="E4224">
            <v>0</v>
          </cell>
        </row>
        <row r="4225">
          <cell r="B4225" t="str">
            <v>C4055</v>
          </cell>
          <cell r="C4225" t="str">
            <v>SENSOR INFRA-VERMELHO ATIVO/PASSIVO FEIXE DUPLO DISTÂNCIA MÁXIMA 100m - INSTALADO</v>
          </cell>
          <cell r="D4225" t="str">
            <v>UN</v>
          </cell>
          <cell r="E4225">
            <v>617.64</v>
          </cell>
        </row>
        <row r="4226">
          <cell r="B4226">
            <v>0</v>
          </cell>
          <cell r="C4226">
            <v>0</v>
          </cell>
          <cell r="D4226">
            <v>0</v>
          </cell>
          <cell r="E4226">
            <v>0</v>
          </cell>
        </row>
        <row r="4227">
          <cell r="B4227" t="str">
            <v>C4019</v>
          </cell>
          <cell r="C4227" t="str">
            <v>SISTEMA DE CONTROLE DE ACESSO DE PESSOAL C/ 4 CATRACAS ELETRÔNICAS BI-DIRECIONAIS COM LEITORES DE CARTÕES COM TECNOLOGIA DE PROXIMIDADE INCORPORADOS, 1000 CARTÕES DE PROXIMIDADE, 16 FECHADURAS ELETROMAGNÉTICAS COM SENSORES DE ABERTURA E FONTES DE ALIMENTAÇÃO, 2 LEITORAS DE CARTÕES POR PROXIMIDADE, 2 IMPRESSORAS PARA EMISSÃO DE RELATÓRIOS, 3 CÂMERAS PARA CAPTURA DE IMAGENS, TODOS OS DEMAIS COMPONENTES, FORNECIMENTO E MONTAGEM</v>
          </cell>
          <cell r="D4227" t="str">
            <v>CJ</v>
          </cell>
          <cell r="E4227">
            <v>83945.22</v>
          </cell>
        </row>
        <row r="4228">
          <cell r="B4228">
            <v>0</v>
          </cell>
          <cell r="C4228">
            <v>0</v>
          </cell>
          <cell r="D4228">
            <v>0</v>
          </cell>
          <cell r="E4228">
            <v>0</v>
          </cell>
        </row>
        <row r="4229">
          <cell r="B4229" t="str">
            <v>C4163</v>
          </cell>
          <cell r="C4229" t="str">
            <v>SISTEMA DE SONORIZAÇÃO COMPLETO PARA 100 PONTOS (80 SONOFLETORES, 06 CORNETAS E 14 RESERVAS), 80 TRAFOS DE LINHA, 35 ATENUADORES DE VOLUME COM DIAL, CD PLAYER, 5 AMPLIFICADORES DE POTÊNCIA, 3 EQUALIZADORES, 2 LINKS FÍSICOS (TRANSMISSOR/RECEPTOR), 1 PRÉ-MIXER, 1 MICROFONE DE MESA, 1 UNIDADE DE GONGO COM TRÊS TONS, 1 PAINEL DE CONTROLE, 1 MATRIZ, FONTES E DEMAIS COMPONENTES, FORNECIMENTO E MONTAGEM</v>
          </cell>
          <cell r="D4229" t="str">
            <v>CJ</v>
          </cell>
          <cell r="E4229">
            <v>124785.89</v>
          </cell>
        </row>
        <row r="4230">
          <cell r="B4230">
            <v>0</v>
          </cell>
          <cell r="C4230">
            <v>0</v>
          </cell>
          <cell r="D4230">
            <v>0</v>
          </cell>
          <cell r="E4230">
            <v>0</v>
          </cell>
        </row>
        <row r="4231">
          <cell r="B4231" t="str">
            <v>C4398</v>
          </cell>
          <cell r="C4231" t="str">
            <v>SOFTWARE DE GERENCIAMENTO DE PESAGEM (INSTALADO)</v>
          </cell>
          <cell r="D4231" t="str">
            <v>UN</v>
          </cell>
          <cell r="E4231">
            <v>2740.48</v>
          </cell>
        </row>
        <row r="4232">
          <cell r="B4232" t="str">
            <v>C4180</v>
          </cell>
          <cell r="C4232" t="str">
            <v>SOFTWARE DE GERENCIAMENTO E CADASTRAMENTO COM BANCO DE DADOS, INTERFACE AMIGÁVEL, PLATAFORMA WINDOWS</v>
          </cell>
          <cell r="D4232" t="str">
            <v>UN</v>
          </cell>
          <cell r="E4232">
            <v>6912.16</v>
          </cell>
        </row>
        <row r="4233">
          <cell r="B4233">
            <v>0</v>
          </cell>
          <cell r="C4233">
            <v>0</v>
          </cell>
          <cell r="D4233">
            <v>0</v>
          </cell>
          <cell r="E4233">
            <v>0</v>
          </cell>
        </row>
        <row r="4234">
          <cell r="B4234" t="str">
            <v>C4178</v>
          </cell>
          <cell r="C4234" t="str">
            <v>SOFTWARE DE MONITORAÇÃO E CONTROLE SOBRE PLATAFORMA WINDOWS, PROTOCOLO DE COMUNICAÇÃO ABERTO, MÓDULO GRÁFICO PARA CRIAÇÃO DE TELAS</v>
          </cell>
          <cell r="D4234" t="str">
            <v>UN</v>
          </cell>
          <cell r="E4234">
            <v>6912.16</v>
          </cell>
        </row>
        <row r="4235">
          <cell r="B4235">
            <v>0</v>
          </cell>
          <cell r="C4235">
            <v>0</v>
          </cell>
          <cell r="D4235">
            <v>0</v>
          </cell>
          <cell r="E4235">
            <v>0</v>
          </cell>
        </row>
        <row r="4236">
          <cell r="B4236" t="str">
            <v>C4179</v>
          </cell>
          <cell r="C4236" t="str">
            <v>SOFTWARE DE MONITORAÇÃO E CONTROLE SOBRE PLATAFORMA WINDOWS, PROTOCOLO DE COMUNICAÇÃO ABERTO</v>
          </cell>
          <cell r="D4236" t="str">
            <v>UN</v>
          </cell>
          <cell r="E4236">
            <v>1789.21</v>
          </cell>
        </row>
        <row r="4237">
          <cell r="B4237">
            <v>0</v>
          </cell>
          <cell r="C4237">
            <v>0</v>
          </cell>
          <cell r="D4237">
            <v>0</v>
          </cell>
          <cell r="E4237">
            <v>0</v>
          </cell>
        </row>
        <row r="4238">
          <cell r="B4238" t="str">
            <v>C4054</v>
          </cell>
          <cell r="C4238" t="str">
            <v>SOFTWARE DE PROGRAMAÇÃO DE PLCs RSLOGIX 500, CD - INSTALADO</v>
          </cell>
          <cell r="D4238" t="str">
            <v>UN</v>
          </cell>
          <cell r="E4238">
            <v>4795.8599999999997</v>
          </cell>
        </row>
        <row r="4239">
          <cell r="B4239" t="str">
            <v>C4040</v>
          </cell>
          <cell r="C4239" t="str">
            <v>SOFTWARE SUPERVISÓRIO RS VIEW 32 VERSÃO RUNTIME 150 COM GERENCIADOR DE COMUNICAÇÕES RSLINX - INSTALADO</v>
          </cell>
          <cell r="D4239" t="str">
            <v>UN</v>
          </cell>
          <cell r="E4239">
            <v>4316.2700000000004</v>
          </cell>
        </row>
        <row r="4240">
          <cell r="B4240">
            <v>0</v>
          </cell>
          <cell r="C4240">
            <v>0</v>
          </cell>
          <cell r="D4240">
            <v>0</v>
          </cell>
          <cell r="E4240">
            <v>0</v>
          </cell>
        </row>
        <row r="4241">
          <cell r="B4241" t="str">
            <v>C4053</v>
          </cell>
          <cell r="C4241" t="str">
            <v>SOFTWARE SUPERVISÓRIO RS VIEW 32 VERSÃO RUNTIME 1500 COM GERENCIADOR DE COMUNICAÇÕES RSLINX - INSTALADO</v>
          </cell>
          <cell r="D4241" t="str">
            <v>UN</v>
          </cell>
          <cell r="E4241">
            <v>22533.65</v>
          </cell>
        </row>
        <row r="4242">
          <cell r="B4242">
            <v>0</v>
          </cell>
          <cell r="C4242">
            <v>0</v>
          </cell>
          <cell r="D4242">
            <v>0</v>
          </cell>
          <cell r="E4242">
            <v>0</v>
          </cell>
        </row>
        <row r="4243">
          <cell r="B4243" t="str">
            <v>C4175</v>
          </cell>
          <cell r="C4243" t="str">
            <v>SWITCHER AUTO-GERENCIÁVEL P/ COMUNICACÃO DE DADOS COM 24 PORTAS EM CONECTORES RJ 45, 10/100 KBPS E DUAS PORTAS 10/100/1000 KBPS - PADRÃO RACK 19"</v>
          </cell>
          <cell r="D4243" t="str">
            <v>UN</v>
          </cell>
          <cell r="E4243">
            <v>5413.51</v>
          </cell>
        </row>
        <row r="4244">
          <cell r="B4244">
            <v>0</v>
          </cell>
          <cell r="C4244">
            <v>0</v>
          </cell>
          <cell r="D4244">
            <v>0</v>
          </cell>
          <cell r="E4244">
            <v>0</v>
          </cell>
        </row>
        <row r="4245">
          <cell r="B4245" t="str">
            <v>C4056</v>
          </cell>
          <cell r="C4245" t="str">
            <v>TRANSMISSOR ELETRÔNICO DE PRESSÃO TIPO INSERÇÃO, COM INDICADOR INCORPORADO, GERAÇÃO DE SINAL PROPORC - INSTALADO</v>
          </cell>
          <cell r="D4245" t="str">
            <v>UN</v>
          </cell>
          <cell r="E4245">
            <v>1871.62</v>
          </cell>
        </row>
        <row r="4246">
          <cell r="B4246">
            <v>0</v>
          </cell>
          <cell r="C4246">
            <v>0</v>
          </cell>
          <cell r="D4246">
            <v>0</v>
          </cell>
          <cell r="E4246">
            <v>0</v>
          </cell>
        </row>
        <row r="4247">
          <cell r="B4247" t="str">
            <v>OUTROS ELEMENTOS</v>
          </cell>
          <cell r="C4247">
            <v>0</v>
          </cell>
          <cell r="D4247">
            <v>0</v>
          </cell>
          <cell r="E4247">
            <v>76722.16</v>
          </cell>
        </row>
        <row r="4248">
          <cell r="B4248" t="str">
            <v>C0327</v>
          </cell>
          <cell r="C4248" t="str">
            <v>ATERRAMENTO COMPLETO C/ 3 HASTES COPPERWELD P/PÁRA-RAIOS</v>
          </cell>
          <cell r="D4248" t="str">
            <v>CJ</v>
          </cell>
          <cell r="E4248">
            <v>645.42999999999995</v>
          </cell>
        </row>
        <row r="4249">
          <cell r="B4249" t="str">
            <v>C0326</v>
          </cell>
          <cell r="C4249" t="str">
            <v>ATERRAMENTO COMPLETO C/ HASTE COPPERWELD 3/4"X 2.40M</v>
          </cell>
          <cell r="D4249" t="str">
            <v>UN</v>
          </cell>
          <cell r="E4249">
            <v>178.58</v>
          </cell>
        </row>
        <row r="4250">
          <cell r="B4250" t="str">
            <v>C0325</v>
          </cell>
          <cell r="C4250" t="str">
            <v>ATERRAMENTO COMPLETO C/ HASTE COPPERWELD 3/4" X 3.0M</v>
          </cell>
          <cell r="D4250" t="str">
            <v>UN</v>
          </cell>
          <cell r="E4250">
            <v>178.75</v>
          </cell>
        </row>
        <row r="4251">
          <cell r="B4251" t="str">
            <v>C4765</v>
          </cell>
          <cell r="C4251" t="str">
            <v xml:space="preserve">ATERRAMENTO COMPLETO C/ HASTE COPPERWELD 5/8"X 2.40M                              </v>
          </cell>
          <cell r="D4251" t="str">
            <v>UN</v>
          </cell>
          <cell r="E4251">
            <v>173.4</v>
          </cell>
        </row>
        <row r="4252">
          <cell r="B4252" t="str">
            <v>C4562</v>
          </cell>
          <cell r="C4252" t="str">
            <v>DISPOSITIVO DE PROTEÇÃO CONTRA SURTOS DE TENSÃO - DPS's - 40 KA/440V</v>
          </cell>
          <cell r="D4252" t="str">
            <v>UN</v>
          </cell>
          <cell r="E4252">
            <v>106.63</v>
          </cell>
        </row>
        <row r="4253">
          <cell r="B4253" t="str">
            <v>C1152</v>
          </cell>
          <cell r="C4253" t="str">
            <v>DUTO DE ALONGAMENTO PARA EXAUSTOR EÓLICO</v>
          </cell>
          <cell r="D4253" t="str">
            <v>M</v>
          </cell>
          <cell r="E4253">
            <v>106.65</v>
          </cell>
        </row>
        <row r="4254">
          <cell r="B4254" t="str">
            <v>C1419</v>
          </cell>
          <cell r="C4254" t="str">
            <v>FURAÇÃO DE FORRO EM LAJE - E. EÓLICO</v>
          </cell>
          <cell r="D4254" t="str">
            <v>UN</v>
          </cell>
          <cell r="E4254">
            <v>123.65</v>
          </cell>
        </row>
        <row r="4255">
          <cell r="B4255" t="str">
            <v>C4767</v>
          </cell>
          <cell r="C4255" t="str">
            <v>HASTE DE TERRA EM AÇO COBREADO, COM SEÇÃO CIRCULAR MÍNIMA DE 13X2000MM</v>
          </cell>
          <cell r="D4255" t="str">
            <v>UN</v>
          </cell>
          <cell r="E4255">
            <v>62.03</v>
          </cell>
        </row>
        <row r="4256">
          <cell r="B4256" t="str">
            <v>C3575</v>
          </cell>
          <cell r="C4256" t="str">
            <v>HASTE DE FERRO GALVANIZADO 1.20m PARA ATERRAMENTO - PADRÃO POPULAR</v>
          </cell>
          <cell r="D4256" t="str">
            <v>UN</v>
          </cell>
          <cell r="E4256">
            <v>23.87</v>
          </cell>
        </row>
        <row r="4257">
          <cell r="B4257" t="str">
            <v>C3910</v>
          </cell>
          <cell r="C4257" t="str">
            <v>HASTE DE TERRA 5/8"x3,00m GCW 19L30</v>
          </cell>
          <cell r="D4257" t="str">
            <v>UN</v>
          </cell>
          <cell r="E4257">
            <v>82.16</v>
          </cell>
        </row>
        <row r="4258">
          <cell r="B4258" t="str">
            <v>C4408</v>
          </cell>
          <cell r="C4258" t="str">
            <v>INSTALAÇÃO ELÉTRICA E SISTEMA ATERRAMENTO E PÁRA-RAIOS - FORNECIMENTO E MONTAGEM</v>
          </cell>
          <cell r="D4258" t="str">
            <v>CJ</v>
          </cell>
          <cell r="E4258">
            <v>29804.1</v>
          </cell>
        </row>
        <row r="4259">
          <cell r="B4259">
            <v>0</v>
          </cell>
          <cell r="C4259">
            <v>0</v>
          </cell>
          <cell r="D4259">
            <v>0</v>
          </cell>
          <cell r="E4259">
            <v>0</v>
          </cell>
        </row>
        <row r="4260">
          <cell r="B4260" t="str">
            <v>C4208</v>
          </cell>
          <cell r="C4260" t="str">
            <v>PÁRA-RAIO TIPO FRANKLIN C/ SINALIZADOR (FORNECIMENTO E MONTAGEM)</v>
          </cell>
          <cell r="D4260" t="str">
            <v>UN</v>
          </cell>
          <cell r="E4260">
            <v>1717.1</v>
          </cell>
        </row>
        <row r="4261">
          <cell r="B4261" t="str">
            <v>C1790</v>
          </cell>
          <cell r="C4261" t="str">
            <v>MASTRO SIMPLES DE FERRO GALV. P/PÁRA-RAIO H=3M, D=40 OU 50MM</v>
          </cell>
          <cell r="D4261" t="str">
            <v>UN</v>
          </cell>
          <cell r="E4261">
            <v>451.22</v>
          </cell>
        </row>
        <row r="4262">
          <cell r="B4262" t="str">
            <v>C4203</v>
          </cell>
          <cell r="C4262" t="str">
            <v>MEDIÇÃO TRIFÁSICA INSTALADA EM MURO - SAÍDA SUBTERRÂNEA</v>
          </cell>
          <cell r="D4262" t="str">
            <v>UN</v>
          </cell>
          <cell r="E4262">
            <v>1766</v>
          </cell>
        </row>
        <row r="4263">
          <cell r="B4263" t="str">
            <v>C4561</v>
          </cell>
          <cell r="C4263" t="str">
            <v>MÓDULO DE EMERGÊNCIA PARA LUMINÁRIA COMUM</v>
          </cell>
          <cell r="D4263" t="str">
            <v>UN</v>
          </cell>
          <cell r="E4263">
            <v>88.09</v>
          </cell>
        </row>
        <row r="4264">
          <cell r="B4264" t="str">
            <v>C3577</v>
          </cell>
          <cell r="C4264" t="str">
            <v>MINI POSTE H=1.50m REX MONO E ROLDANA - PADRÃO POPULAR</v>
          </cell>
          <cell r="D4264" t="str">
            <v>UN</v>
          </cell>
          <cell r="E4264">
            <v>31.49</v>
          </cell>
        </row>
        <row r="4265">
          <cell r="B4265" t="str">
            <v>C3453</v>
          </cell>
          <cell r="C4265" t="str">
            <v>MONTAGEM DAS INSTALAÇÕES ELÉTRICAS, ELEVATÓRIA VAZÃO ATÉ 10 l/s</v>
          </cell>
          <cell r="D4265" t="str">
            <v>UN</v>
          </cell>
          <cell r="E4265">
            <v>1462.57</v>
          </cell>
        </row>
        <row r="4266">
          <cell r="B4266" t="str">
            <v>C3452</v>
          </cell>
          <cell r="C4266" t="str">
            <v>MONTAGEM DAS INSTALAÇÕES ELÉTRICAS, ELEVATÓRIA VAZÃO 10,01 a 20 l/s</v>
          </cell>
          <cell r="D4266" t="str">
            <v>UN</v>
          </cell>
          <cell r="E4266">
            <v>2193.85</v>
          </cell>
        </row>
        <row r="4267">
          <cell r="B4267" t="str">
            <v>C3454</v>
          </cell>
          <cell r="C4267" t="str">
            <v>MONTAGEM DAS INSTALAÇÕES ELÉTRICAS, ELEVATÓRIA VAZÃO 20,01 a 40 l/s</v>
          </cell>
          <cell r="D4267" t="str">
            <v>UN</v>
          </cell>
          <cell r="E4267">
            <v>3845.52</v>
          </cell>
        </row>
        <row r="4268">
          <cell r="B4268" t="str">
            <v>C3455</v>
          </cell>
          <cell r="C4268" t="str">
            <v>MONTAGEM DAS INSTALAÇÕES ELÉTRICAS, ELEVATÓRIA VAZÃO 40,01 a 60 l/s</v>
          </cell>
          <cell r="D4268" t="str">
            <v>UN</v>
          </cell>
          <cell r="E4268">
            <v>7510.32</v>
          </cell>
        </row>
        <row r="4269">
          <cell r="B4269" t="str">
            <v>C3456</v>
          </cell>
          <cell r="C4269" t="str">
            <v>MONTAGEM DAS INSTALAÇÕES ELÉTRICAS, ELEVATÓRIA VAZÃO 60,01 a 90 l/s</v>
          </cell>
          <cell r="D4269" t="str">
            <v>UN</v>
          </cell>
          <cell r="E4269">
            <v>10813.67</v>
          </cell>
        </row>
        <row r="4270">
          <cell r="B4270" t="str">
            <v>C4599</v>
          </cell>
          <cell r="C4270" t="str">
            <v>MONTAGEM DE PAINEL ELÉTRICO C/ 02 SOFT-STARTER 7,5 CV</v>
          </cell>
          <cell r="D4270" t="str">
            <v>UN</v>
          </cell>
          <cell r="E4270">
            <v>2057.11</v>
          </cell>
        </row>
        <row r="4271">
          <cell r="B4271" t="str">
            <v>C2059</v>
          </cell>
          <cell r="C4271" t="str">
            <v>PÁRA-RAIOS TIPO CRISTAL VALVER</v>
          </cell>
          <cell r="D4271" t="str">
            <v>UN</v>
          </cell>
          <cell r="E4271">
            <v>238.11</v>
          </cell>
        </row>
        <row r="4272">
          <cell r="B4272" t="str">
            <v>C2060</v>
          </cell>
          <cell r="C4272" t="str">
            <v>PARA-RAIOS TIPO FRANKLIN</v>
          </cell>
          <cell r="D4272" t="str">
            <v>UN</v>
          </cell>
          <cell r="E4272">
            <v>75.83</v>
          </cell>
        </row>
        <row r="4273">
          <cell r="B4273" t="str">
            <v>C3929</v>
          </cell>
          <cell r="C4273" t="str">
            <v>POÇO DE ATERRAMENTO DIAM. = 0,60 m P/ BALIZAMENTO NOTURNO</v>
          </cell>
          <cell r="D4273" t="str">
            <v>UN</v>
          </cell>
          <cell r="E4273">
            <v>510.73</v>
          </cell>
        </row>
        <row r="4274">
          <cell r="B4274" t="str">
            <v>C1947</v>
          </cell>
          <cell r="C4274" t="str">
            <v>PONTO ELÉTRICO, MATERIAL E EXECUÇÃO</v>
          </cell>
          <cell r="D4274" t="str">
            <v>PT</v>
          </cell>
          <cell r="E4274">
            <v>152.21</v>
          </cell>
        </row>
        <row r="4275">
          <cell r="B4275" t="str">
            <v>C1949</v>
          </cell>
          <cell r="C4275" t="str">
            <v>PONTO LÓGICO, MATERIAL E EXECUÇÃO</v>
          </cell>
          <cell r="D4275" t="str">
            <v>PT</v>
          </cell>
          <cell r="E4275">
            <v>117.17</v>
          </cell>
        </row>
        <row r="4276">
          <cell r="B4276" t="str">
            <v>C3679</v>
          </cell>
          <cell r="C4276" t="str">
            <v>PONTO PARA SISTEMA DE SOM, MATERIAL E EXECUÇÃO</v>
          </cell>
          <cell r="D4276" t="str">
            <v>PT</v>
          </cell>
          <cell r="E4276">
            <v>241.92</v>
          </cell>
        </row>
        <row r="4277">
          <cell r="B4277" t="str">
            <v>C1951</v>
          </cell>
          <cell r="C4277" t="str">
            <v>PONTO TELEFÔNICO, MATERIAL E EXECUÇÃO</v>
          </cell>
          <cell r="D4277" t="str">
            <v>PT</v>
          </cell>
          <cell r="E4277">
            <v>133.1</v>
          </cell>
        </row>
        <row r="4278">
          <cell r="B4278" t="str">
            <v>C2056</v>
          </cell>
          <cell r="C4278" t="str">
            <v>PROTEÇÃO DA  CORDOALHA DOS PÁRA-RAIOS C/TUBO PVC RIGIDOS 50MM (2") X3.00M</v>
          </cell>
          <cell r="D4278" t="str">
            <v>UN</v>
          </cell>
          <cell r="E4278">
            <v>70.69</v>
          </cell>
        </row>
        <row r="4279">
          <cell r="B4279" t="str">
            <v>C4214</v>
          </cell>
          <cell r="C4279" t="str">
            <v>RAMAL TRIFÁSICO BAIXA TENSÃO POR VÃO DE 100m</v>
          </cell>
          <cell r="D4279" t="str">
            <v>UN</v>
          </cell>
          <cell r="E4279">
            <v>5092.82</v>
          </cell>
        </row>
        <row r="4280">
          <cell r="B4280" t="str">
            <v>C3909</v>
          </cell>
          <cell r="C4280" t="str">
            <v>SOLDA EXOTÉRMICA</v>
          </cell>
          <cell r="D4280" t="str">
            <v>UN</v>
          </cell>
          <cell r="E4280">
            <v>36.130000000000003</v>
          </cell>
        </row>
        <row r="4281">
          <cell r="B4281" t="str">
            <v>C4215</v>
          </cell>
          <cell r="C4281" t="str">
            <v>SUBSTITUIÇÃO DE TRAFO DE 30 Kva PARA 45 Kva</v>
          </cell>
          <cell r="D4281" t="str">
            <v>UN</v>
          </cell>
          <cell r="E4281">
            <v>6567.5</v>
          </cell>
        </row>
        <row r="4282">
          <cell r="B4282" t="str">
            <v>C2424</v>
          </cell>
          <cell r="C4282" t="str">
            <v>TELA PARA ALONGAMENTO DE FORRO - E. EÓLICO</v>
          </cell>
          <cell r="D4282" t="str">
            <v>UN</v>
          </cell>
          <cell r="E4282">
            <v>63.75</v>
          </cell>
        </row>
        <row r="4283">
          <cell r="B4283" t="str">
            <v>PINTURA</v>
          </cell>
          <cell r="C4283">
            <v>0</v>
          </cell>
          <cell r="D4283">
            <v>0</v>
          </cell>
          <cell r="E4283">
            <v>1774.75</v>
          </cell>
        </row>
        <row r="4284">
          <cell r="B4284" t="str">
            <v>PAREDES E FORROS</v>
          </cell>
          <cell r="C4284">
            <v>0</v>
          </cell>
          <cell r="D4284">
            <v>0</v>
          </cell>
          <cell r="E4284">
            <v>526.94000000000005</v>
          </cell>
        </row>
        <row r="4285">
          <cell r="B4285" t="str">
            <v>C3487</v>
          </cell>
          <cell r="C4285" t="str">
            <v>APLICAÇÃO DE LIQUIBRILHO SOBRE PINTURAS, DUAS DEMÃOS</v>
          </cell>
          <cell r="D4285" t="str">
            <v>M2</v>
          </cell>
          <cell r="E4285">
            <v>12.28</v>
          </cell>
        </row>
        <row r="4286">
          <cell r="B4286" t="str">
            <v>C0588</v>
          </cell>
          <cell r="C4286" t="str">
            <v>CAIAÇÃO EM DUAS DEMÃOS COM SUPERCAL</v>
          </cell>
          <cell r="D4286" t="str">
            <v>M2</v>
          </cell>
          <cell r="E4286">
            <v>3.01</v>
          </cell>
        </row>
        <row r="4287">
          <cell r="B4287" t="str">
            <v>C0589</v>
          </cell>
          <cell r="C4287" t="str">
            <v>CAIAÇÃO EM TRES DEMÃOS EM PAREDES</v>
          </cell>
          <cell r="D4287" t="str">
            <v>M2</v>
          </cell>
          <cell r="E4287">
            <v>4.5199999999999996</v>
          </cell>
        </row>
        <row r="4288">
          <cell r="B4288" t="str">
            <v>C0866</v>
          </cell>
          <cell r="C4288" t="str">
            <v>CONSERVADO "P" IMPERMEÁVEL, 2 DEMÃOS (PAREDES INTERNAS)</v>
          </cell>
          <cell r="D4288" t="str">
            <v>M2</v>
          </cell>
          <cell r="E4288">
            <v>11.24</v>
          </cell>
        </row>
        <row r="4289">
          <cell r="B4289" t="str">
            <v>C0867</v>
          </cell>
          <cell r="C4289" t="str">
            <v>CONSERVADO "P" IMPERMEÁVEL, 3 DEMÃOS (PAREDES EXTERNAS)</v>
          </cell>
          <cell r="D4289" t="str">
            <v>M2</v>
          </cell>
          <cell r="E4289">
            <v>16.97</v>
          </cell>
        </row>
        <row r="4290">
          <cell r="B4290" t="str">
            <v>C1207</v>
          </cell>
          <cell r="C4290" t="str">
            <v>EMASSAMENTO DE PAREDES EXTERNAS 2 DEMÃOS C/MASSA ACRÍLICA</v>
          </cell>
          <cell r="D4290" t="str">
            <v>M2</v>
          </cell>
          <cell r="E4290">
            <v>12.39</v>
          </cell>
        </row>
        <row r="4291">
          <cell r="B4291" t="str">
            <v>C1208</v>
          </cell>
          <cell r="C4291" t="str">
            <v>EMASSAMENTO DE PAREDES INTERNAS 2 DEMÃOS C/MASSA DE PVA</v>
          </cell>
          <cell r="D4291" t="str">
            <v>M2</v>
          </cell>
          <cell r="E4291">
            <v>10.039999999999999</v>
          </cell>
        </row>
        <row r="4292">
          <cell r="B4292" t="str">
            <v>C1209</v>
          </cell>
          <cell r="C4292" t="str">
            <v>EMASSAMENTO DE PAREDES INTERNAS 2 DEMÃOS C/MASSA A ÓLEO</v>
          </cell>
          <cell r="D4292" t="str">
            <v>M2</v>
          </cell>
          <cell r="E4292">
            <v>13.09</v>
          </cell>
        </row>
        <row r="4293">
          <cell r="B4293" t="str">
            <v>C1233</v>
          </cell>
          <cell r="C4293" t="str">
            <v>EMULSÃO DE PAREDES INTERNAS OU CONCRETO 2 DEMÃOS DE RESINA ACRÍLICA</v>
          </cell>
          <cell r="D4293" t="str">
            <v>M2</v>
          </cell>
          <cell r="E4293">
            <v>9.91</v>
          </cell>
        </row>
        <row r="4294">
          <cell r="B4294" t="str">
            <v>C1234</v>
          </cell>
          <cell r="C4294" t="str">
            <v>EMULSÃO DE PAREDES EXTERNAS 2 DEMÃOS EM RESINA ACRÍLICA</v>
          </cell>
          <cell r="D4294" t="str">
            <v>M2</v>
          </cell>
          <cell r="E4294">
            <v>20.61</v>
          </cell>
        </row>
        <row r="4295">
          <cell r="B4295" t="str">
            <v>C4167</v>
          </cell>
          <cell r="C4295" t="str">
            <v>LATEX ACRÍLICO TRÊS DEMÃOS EM PAREDES INTERNAS S/ MASSA</v>
          </cell>
          <cell r="D4295" t="str">
            <v>M2</v>
          </cell>
          <cell r="E4295">
            <v>15.49</v>
          </cell>
        </row>
        <row r="4296">
          <cell r="B4296" t="str">
            <v>C1614</v>
          </cell>
          <cell r="C4296" t="str">
            <v>LATEX DUAS DEMÃOS EM PAREDES EXTERNAS S/MASSA</v>
          </cell>
          <cell r="D4296" t="str">
            <v>M2</v>
          </cell>
          <cell r="E4296">
            <v>14</v>
          </cell>
        </row>
        <row r="4297">
          <cell r="B4297" t="str">
            <v>C1615</v>
          </cell>
          <cell r="C4297" t="str">
            <v>LATEX DUAS DEMÃOS EM PAREDES INTERNAS S/MASSA</v>
          </cell>
          <cell r="D4297" t="str">
            <v>M2</v>
          </cell>
          <cell r="E4297">
            <v>12.53</v>
          </cell>
        </row>
        <row r="4298">
          <cell r="B4298" t="str">
            <v>C1616</v>
          </cell>
          <cell r="C4298" t="str">
            <v>LATEX TRÊS DEMÃOS EM PAREDES EXTERNAS S/MASSA</v>
          </cell>
          <cell r="D4298" t="str">
            <v>M2</v>
          </cell>
          <cell r="E4298">
            <v>16.809999999999999</v>
          </cell>
        </row>
        <row r="4299">
          <cell r="B4299" t="str">
            <v>C1617</v>
          </cell>
          <cell r="C4299" t="str">
            <v>LATEX TRÊS DEMÃOS EM PAREDES INTERNAS S/MASSA</v>
          </cell>
          <cell r="D4299" t="str">
            <v>M2</v>
          </cell>
          <cell r="E4299">
            <v>15.28</v>
          </cell>
        </row>
        <row r="4300">
          <cell r="B4300" t="str">
            <v>C3550</v>
          </cell>
          <cell r="C4300" t="str">
            <v>MUTIRÃO MISTO - PINTURA HIDRACOR</v>
          </cell>
          <cell r="D4300" t="str">
            <v>M2</v>
          </cell>
          <cell r="E4300">
            <v>5.86</v>
          </cell>
        </row>
        <row r="4301">
          <cell r="B4301" t="str">
            <v>C1905</v>
          </cell>
          <cell r="C4301" t="str">
            <v>PINTURA C/ EMASSAMENTO E LIXAMENTO EM PAREDE INTERNA. À BASE EPÓXI</v>
          </cell>
          <cell r="D4301" t="str">
            <v>M2</v>
          </cell>
          <cell r="E4301">
            <v>74.56</v>
          </cell>
        </row>
        <row r="4302">
          <cell r="B4302" t="str">
            <v>C3098</v>
          </cell>
          <cell r="C4302" t="str">
            <v>PINTURA COM NATA DE CIMENTO EM DUAS DEMÃOS</v>
          </cell>
          <cell r="D4302" t="str">
            <v>M2</v>
          </cell>
          <cell r="E4302">
            <v>4.25</v>
          </cell>
        </row>
        <row r="4303">
          <cell r="B4303" t="str">
            <v>C3022</v>
          </cell>
          <cell r="C4303" t="str">
            <v>PINTURA ESMALTE SINTÉTICO EM PAREDES</v>
          </cell>
          <cell r="D4303" t="str">
            <v>M2</v>
          </cell>
          <cell r="E4303">
            <v>15.06</v>
          </cell>
        </row>
        <row r="4304">
          <cell r="B4304" t="str">
            <v>C2898</v>
          </cell>
          <cell r="C4304" t="str">
            <v>PINTURA HIDRACOR</v>
          </cell>
          <cell r="D4304" t="str">
            <v>M2</v>
          </cell>
          <cell r="E4304">
            <v>7.23</v>
          </cell>
        </row>
        <row r="4305">
          <cell r="B4305" t="str">
            <v>C4072</v>
          </cell>
          <cell r="C4305" t="str">
            <v>PINTURA IMPERMEÁVEL EM PAREDE C/ SIKA 107, DUAS DEMÃOS</v>
          </cell>
          <cell r="D4305" t="str">
            <v>M2</v>
          </cell>
          <cell r="E4305">
            <v>8.9499999999999993</v>
          </cell>
        </row>
        <row r="4306">
          <cell r="B4306" t="str">
            <v>C2232</v>
          </cell>
          <cell r="C4306" t="str">
            <v xml:space="preserve">REVESTIMENTO TEXTURIZADO EM PAREDES INTERNA/EXTERNA C/DESEMPENADEIRA  </v>
          </cell>
          <cell r="D4306" t="str">
            <v>M2</v>
          </cell>
          <cell r="E4306">
            <v>31.54</v>
          </cell>
        </row>
        <row r="4307">
          <cell r="B4307" t="str">
            <v>C2233</v>
          </cell>
          <cell r="C4307" t="str">
            <v>REVESTIMENTO TEXTURIZADO EM PAREDES INTERNA/EXTERNA C/ROLO</v>
          </cell>
          <cell r="D4307" t="str">
            <v>M2</v>
          </cell>
          <cell r="E4307">
            <v>18.12</v>
          </cell>
        </row>
        <row r="4308">
          <cell r="B4308" t="str">
            <v>C2274</v>
          </cell>
          <cell r="C4308" t="str">
            <v>SILICONE UMA DEMÃO EM PAREDES DE TIJOLOS</v>
          </cell>
          <cell r="D4308" t="str">
            <v>M2</v>
          </cell>
          <cell r="E4308">
            <v>17.36</v>
          </cell>
        </row>
        <row r="4309">
          <cell r="B4309" t="str">
            <v>C2644</v>
          </cell>
          <cell r="C4309" t="str">
            <v>TÊMPERA SIMPLES MÉDIA INTERNA</v>
          </cell>
          <cell r="D4309" t="str">
            <v>M2</v>
          </cell>
          <cell r="E4309">
            <v>12.38</v>
          </cell>
        </row>
        <row r="4310">
          <cell r="B4310" t="str">
            <v>C2461</v>
          </cell>
          <cell r="C4310" t="str">
            <v>TEXTURA ACRÍLICA 1 DEMÃO EM PAREDES EXTERNAS</v>
          </cell>
          <cell r="D4310" t="str">
            <v>M2</v>
          </cell>
          <cell r="E4310">
            <v>10.37</v>
          </cell>
        </row>
        <row r="4311">
          <cell r="B4311" t="str">
            <v>C2462</v>
          </cell>
          <cell r="C4311" t="str">
            <v>TEXTURA ACRÍLICA 1 DEMÃO EM PAREDES INTERNAS</v>
          </cell>
          <cell r="D4311" t="str">
            <v>M2</v>
          </cell>
          <cell r="E4311">
            <v>11.86</v>
          </cell>
        </row>
        <row r="4312">
          <cell r="B4312" t="str">
            <v>C2464</v>
          </cell>
          <cell r="C4312" t="str">
            <v>TINTA À ÓLEO EM PAREDES INTERNAS DUAS DEMÃOS S/MASSA</v>
          </cell>
          <cell r="D4312" t="str">
            <v>M2</v>
          </cell>
          <cell r="E4312">
            <v>14.05</v>
          </cell>
        </row>
        <row r="4313">
          <cell r="B4313" t="str">
            <v>C2465</v>
          </cell>
          <cell r="C4313" t="str">
            <v>TINTA À ÓLEO EM PAREDES INTERNAS TRÊS DEMÃOS S/MASSA</v>
          </cell>
          <cell r="D4313" t="str">
            <v>M2</v>
          </cell>
          <cell r="E4313">
            <v>16.850000000000001</v>
          </cell>
        </row>
        <row r="4314">
          <cell r="B4314" t="str">
            <v>C2471</v>
          </cell>
          <cell r="C4314" t="str">
            <v>TINTA CERÂMICA DUAS DEMÃOS</v>
          </cell>
          <cell r="D4314" t="str">
            <v>M2</v>
          </cell>
          <cell r="E4314">
            <v>11.09</v>
          </cell>
        </row>
        <row r="4315">
          <cell r="B4315" t="str">
            <v>C2476</v>
          </cell>
          <cell r="C4315" t="str">
            <v>TINTA EPÓXI EM PAREDES, C/ SELADOR E EMASSAMENTO ACRÍLICO</v>
          </cell>
          <cell r="D4315" t="str">
            <v>M2</v>
          </cell>
          <cell r="E4315">
            <v>71.489999999999995</v>
          </cell>
        </row>
        <row r="4316">
          <cell r="B4316" t="str">
            <v>C2477</v>
          </cell>
          <cell r="C4316" t="str">
            <v>TINTA IMPERMEÁVEL MINERAL EM PÓ 3 DEMÃOS EM PAREDES EXTERNAS</v>
          </cell>
          <cell r="D4316" t="str">
            <v>M2</v>
          </cell>
          <cell r="E4316">
            <v>7.74</v>
          </cell>
        </row>
        <row r="4317">
          <cell r="B4317" t="str">
            <v>PISO</v>
          </cell>
          <cell r="C4317">
            <v>0</v>
          </cell>
          <cell r="D4317">
            <v>0</v>
          </cell>
          <cell r="E4317">
            <v>198.42</v>
          </cell>
        </row>
        <row r="4318">
          <cell r="B4318" t="str">
            <v>C1039</v>
          </cell>
          <cell r="C4318" t="str">
            <v>DEMARCAÇÃO DE PISO À BASE DE EMULSÃO ACRÍLICA</v>
          </cell>
          <cell r="D4318" t="str">
            <v>M</v>
          </cell>
          <cell r="E4318">
            <v>19.09</v>
          </cell>
        </row>
        <row r="4319">
          <cell r="B4319" t="str">
            <v>C1040</v>
          </cell>
          <cell r="C4319" t="str">
            <v>DEMARCAÇÃO DE QUADRA ESPORTIVA C/TINTA ACRÍLICA</v>
          </cell>
          <cell r="D4319" t="str">
            <v>M</v>
          </cell>
          <cell r="E4319">
            <v>19.03</v>
          </cell>
        </row>
        <row r="4320">
          <cell r="B4320" t="str">
            <v>C1041</v>
          </cell>
          <cell r="C4320" t="str">
            <v>DEMARCAÇÃO DE QUADRA TIPO ESCOLAR C/TINTA ACRÍLICA</v>
          </cell>
          <cell r="D4320" t="str">
            <v>M</v>
          </cell>
          <cell r="E4320">
            <v>8.83</v>
          </cell>
        </row>
        <row r="4321">
          <cell r="B4321" t="str">
            <v>C1907</v>
          </cell>
          <cell r="C4321" t="str">
            <v>PINTURA DE PISO INTERNO/EXTERNO. C/TINTA BASE RESINA ACRÍLICA-QUARTZO.2 DEMÃOS</v>
          </cell>
          <cell r="D4321" t="str">
            <v>M2</v>
          </cell>
          <cell r="E4321">
            <v>13.06</v>
          </cell>
        </row>
        <row r="4322">
          <cell r="B4322">
            <v>0</v>
          </cell>
          <cell r="C4322">
            <v>0</v>
          </cell>
          <cell r="D4322">
            <v>0</v>
          </cell>
          <cell r="E4322">
            <v>0</v>
          </cell>
        </row>
        <row r="4323">
          <cell r="B4323" t="str">
            <v>C1910</v>
          </cell>
          <cell r="C4323" t="str">
            <v>PINTURA P/PISO À BASE LATEX ACRÍLICO, TIPO "NOVACOR"</v>
          </cell>
          <cell r="D4323" t="str">
            <v>M2</v>
          </cell>
          <cell r="E4323">
            <v>13.99</v>
          </cell>
        </row>
        <row r="4324">
          <cell r="B4324" t="str">
            <v>C2466</v>
          </cell>
          <cell r="C4324" t="str">
            <v>TINTA ACRÍLICA 2 DEMÃOS C/ ROLO DE LÃ</v>
          </cell>
          <cell r="D4324" t="str">
            <v>M2</v>
          </cell>
          <cell r="E4324">
            <v>23.44</v>
          </cell>
        </row>
        <row r="4325">
          <cell r="B4325" t="str">
            <v>C2470</v>
          </cell>
          <cell r="C4325" t="str">
            <v>TINTA CERÂMICA DE ACABAMENTO, DUAS DEMÃOS</v>
          </cell>
          <cell r="D4325" t="str">
            <v>M2</v>
          </cell>
          <cell r="E4325">
            <v>11.31</v>
          </cell>
        </row>
        <row r="4326">
          <cell r="B4326" t="str">
            <v>C2472</v>
          </cell>
          <cell r="C4326" t="str">
            <v>TINTA DE BASE ASFÁLTICA 2 DEMÃOS C/BROXA</v>
          </cell>
          <cell r="D4326" t="str">
            <v>M2</v>
          </cell>
          <cell r="E4326">
            <v>9.24</v>
          </cell>
        </row>
        <row r="4327">
          <cell r="B4327" t="str">
            <v>C2475</v>
          </cell>
          <cell r="C4327" t="str">
            <v>TINTA EPOXI EM PISOS, C/ SELADOR E EMASSAMENTO ACRÍLICO</v>
          </cell>
          <cell r="D4327" t="str">
            <v>M2</v>
          </cell>
          <cell r="E4327">
            <v>80.44</v>
          </cell>
        </row>
        <row r="4328">
          <cell r="B4328" t="str">
            <v>ESQUADRIAS DE MADEIRA</v>
          </cell>
          <cell r="C4328">
            <v>0</v>
          </cell>
          <cell r="D4328">
            <v>0</v>
          </cell>
          <cell r="E4328">
            <v>101.79</v>
          </cell>
        </row>
        <row r="4329">
          <cell r="B4329" t="str">
            <v>C1206</v>
          </cell>
          <cell r="C4329" t="str">
            <v>EMASSAMENTO DE ESQUADRIAS DE MADEIRA P/TINTA ÓLEO OU ESMALTE 2 DEMÃOS</v>
          </cell>
          <cell r="D4329" t="str">
            <v>M2</v>
          </cell>
          <cell r="E4329">
            <v>12.39</v>
          </cell>
        </row>
        <row r="4330">
          <cell r="B4330" t="str">
            <v>C1280</v>
          </cell>
          <cell r="C4330" t="str">
            <v>ESMALTE DUAS DEMÃOS EM ESQUADRIAS DE MADEIRA</v>
          </cell>
          <cell r="D4330" t="str">
            <v>M2</v>
          </cell>
          <cell r="E4330">
            <v>13.71</v>
          </cell>
        </row>
        <row r="4331">
          <cell r="B4331" t="str">
            <v>C3551</v>
          </cell>
          <cell r="C4331" t="str">
            <v>MUTIRÃO MISTO - ESMALTE DUAS DEMÃOS EM ESQUADRIAS DE MADEIRA</v>
          </cell>
          <cell r="D4331" t="str">
            <v>M2</v>
          </cell>
          <cell r="E4331">
            <v>10.050000000000001</v>
          </cell>
        </row>
        <row r="4332">
          <cell r="B4332" t="str">
            <v>C1876</v>
          </cell>
          <cell r="C4332" t="str">
            <v>PENTOX  2 DEMÃOS APLICADO EM MADEIRAS</v>
          </cell>
          <cell r="D4332" t="str">
            <v>M2</v>
          </cell>
          <cell r="E4332">
            <v>12.32</v>
          </cell>
        </row>
        <row r="4333">
          <cell r="B4333" t="str">
            <v>C2897</v>
          </cell>
          <cell r="C4333" t="str">
            <v>PINTURA COM SELADOR EM MADEIRA</v>
          </cell>
          <cell r="D4333" t="str">
            <v>M2</v>
          </cell>
          <cell r="E4333">
            <v>5.47</v>
          </cell>
        </row>
        <row r="4334">
          <cell r="B4334" t="str">
            <v>C2468</v>
          </cell>
          <cell r="C4334" t="str">
            <v>TINTA ANTIFLAMA TRÊS DEMÃOS EM ESQUADRIAS DE MADEIRA</v>
          </cell>
          <cell r="D4334" t="str">
            <v>M2</v>
          </cell>
          <cell r="E4334">
            <v>33.19</v>
          </cell>
        </row>
        <row r="4335">
          <cell r="B4335" t="str">
            <v>C2667</v>
          </cell>
          <cell r="C4335" t="str">
            <v>VERNIZ 3 DEMÃOS EM ESQUADRIAS DE MADEIRA</v>
          </cell>
          <cell r="D4335" t="str">
            <v>M2</v>
          </cell>
          <cell r="E4335">
            <v>14.67</v>
          </cell>
        </row>
        <row r="4336">
          <cell r="B4336" t="str">
            <v>SUPERFÍCIES METÁLICAS</v>
          </cell>
          <cell r="C4336">
            <v>0</v>
          </cell>
          <cell r="D4336">
            <v>0</v>
          </cell>
          <cell r="E4336">
            <v>423.43</v>
          </cell>
        </row>
        <row r="4337">
          <cell r="B4337" t="str">
            <v>C0044</v>
          </cell>
          <cell r="C4337" t="str">
            <v>ALUMÍNIO SINTÉTICO EM ESTRUTURA DE AÇO CARBONO 50 MICRA C/REVÓLVER</v>
          </cell>
          <cell r="D4337" t="str">
            <v>M2</v>
          </cell>
          <cell r="E4337">
            <v>6.7</v>
          </cell>
        </row>
        <row r="4338">
          <cell r="B4338" t="str">
            <v>C0045</v>
          </cell>
          <cell r="C4338" t="str">
            <v>ALUMÍNIO SINTÉTICO EM ESTRUTURA DE AÇO CARBONO 50 MICRA C/TRINCHA</v>
          </cell>
          <cell r="D4338" t="str">
            <v>M2</v>
          </cell>
          <cell r="E4338">
            <v>11.33</v>
          </cell>
        </row>
        <row r="4339">
          <cell r="B4339" t="str">
            <v>C0463</v>
          </cell>
          <cell r="C4339" t="str">
            <v>BORRACHA CLORADA EM ESTRUTURA  DE  AÇO CARBONO 50 MICRA C/REVÓLVER</v>
          </cell>
          <cell r="D4339" t="str">
            <v>M2</v>
          </cell>
          <cell r="E4339">
            <v>12.51</v>
          </cell>
        </row>
        <row r="4340">
          <cell r="B4340" t="str">
            <v>C0464</v>
          </cell>
          <cell r="C4340" t="str">
            <v>BORRACHA CLORADA EM ESTRUTURA DE AÇO CARBONO 50 MICRA C/TRINCHA</v>
          </cell>
          <cell r="D4340" t="str">
            <v>M2</v>
          </cell>
          <cell r="E4340">
            <v>15.52</v>
          </cell>
        </row>
        <row r="4341">
          <cell r="B4341" t="str">
            <v>C1279</v>
          </cell>
          <cell r="C4341" t="str">
            <v>ESMALTE DUAS DEMÃOS EM ESQUADRIAS DE FERRO</v>
          </cell>
          <cell r="D4341" t="str">
            <v>M2</v>
          </cell>
          <cell r="E4341">
            <v>23.91</v>
          </cell>
        </row>
        <row r="4342">
          <cell r="B4342" t="str">
            <v>C1281</v>
          </cell>
          <cell r="C4342" t="str">
            <v>ESMALTE SINTÉTICO EM ESTRUTURA DE AÇO CARBONO 50 MICRA C/REVÓLVER</v>
          </cell>
          <cell r="D4342" t="str">
            <v>M2</v>
          </cell>
          <cell r="E4342">
            <v>5.55</v>
          </cell>
        </row>
        <row r="4343">
          <cell r="B4343" t="str">
            <v>C1282</v>
          </cell>
          <cell r="C4343" t="str">
            <v>ESMALTE SINTÉTICO EM ESTRUTURA DE AÇO CARBONO 50 MICRA C/TRINCHA</v>
          </cell>
          <cell r="D4343" t="str">
            <v>M2</v>
          </cell>
          <cell r="E4343">
            <v>10.35</v>
          </cell>
        </row>
        <row r="4344">
          <cell r="B4344" t="str">
            <v>C1428</v>
          </cell>
          <cell r="C4344" t="str">
            <v>GRAFITE DUAS DEMÃOS EM ESQUADRIAS DE FERRO</v>
          </cell>
          <cell r="D4344" t="str">
            <v>M2</v>
          </cell>
          <cell r="E4344">
            <v>26.31</v>
          </cell>
        </row>
        <row r="4345">
          <cell r="B4345" t="str">
            <v>C1520</v>
          </cell>
          <cell r="C4345" t="str">
            <v>JATEAMENTO AO METAL BRANCO EM ESTRUTURAS DE AÇO CARBONO</v>
          </cell>
          <cell r="D4345" t="str">
            <v>M2</v>
          </cell>
          <cell r="E4345">
            <v>55.2</v>
          </cell>
        </row>
        <row r="4346">
          <cell r="B4346" t="str">
            <v>C1521</v>
          </cell>
          <cell r="C4346" t="str">
            <v>JATEAMENTO AO METAL QUASE BRANCO EM ESTRUTURA DE AÇO CARBONO</v>
          </cell>
          <cell r="D4346" t="str">
            <v>M2</v>
          </cell>
          <cell r="E4346">
            <v>18.86</v>
          </cell>
        </row>
        <row r="4347">
          <cell r="B4347" t="str">
            <v>C1522</v>
          </cell>
          <cell r="C4347" t="str">
            <v>JATEAMENTO COMERCIAL EM ESTRUTURA DE AÇO CARBONO</v>
          </cell>
          <cell r="D4347" t="str">
            <v>M2</v>
          </cell>
          <cell r="E4347">
            <v>23.68</v>
          </cell>
        </row>
        <row r="4348">
          <cell r="B4348" t="str">
            <v>C3425</v>
          </cell>
          <cell r="C4348" t="str">
            <v>PINTURA A ÓLEO PARA FERRO FUNDIDO</v>
          </cell>
          <cell r="D4348" t="str">
            <v>M2</v>
          </cell>
          <cell r="E4348">
            <v>11.78</v>
          </cell>
        </row>
        <row r="4349">
          <cell r="B4349" t="str">
            <v>C1911</v>
          </cell>
          <cell r="C4349" t="str">
            <v>PINTURA PARA ESTRUTURA DE ALUMÍNIO</v>
          </cell>
          <cell r="D4349" t="str">
            <v>M2</v>
          </cell>
          <cell r="E4349">
            <v>11.12</v>
          </cell>
        </row>
        <row r="4350">
          <cell r="B4350" t="str">
            <v>C2040</v>
          </cell>
          <cell r="C4350" t="str">
            <v>PINTURA C/ PRIMER EPOXI EM ESTRUTURA DE AÇO CARBONO 25 MICRA C/REVÓLVER</v>
          </cell>
          <cell r="D4350" t="str">
            <v>M2</v>
          </cell>
          <cell r="E4350">
            <v>8.09</v>
          </cell>
        </row>
        <row r="4351">
          <cell r="B4351" t="str">
            <v>C2473</v>
          </cell>
          <cell r="C4351" t="str">
            <v>PINTURA C/ TINTA EPOXI EM ESTRUTURA DE AÇO CARBONO 50 MICRA C/REVÓLVER</v>
          </cell>
          <cell r="D4351" t="str">
            <v>M2</v>
          </cell>
          <cell r="E4351">
            <v>11.51</v>
          </cell>
        </row>
        <row r="4352">
          <cell r="B4352" t="str">
            <v>C4309</v>
          </cell>
          <cell r="C4352" t="str">
            <v>PINTURA POLIURETANO EM 02 (DUAS) DEMÃOS SOBRE TUBULAÇÃO</v>
          </cell>
          <cell r="D4352" t="str">
            <v>M2</v>
          </cell>
          <cell r="E4352">
            <v>14.09</v>
          </cell>
        </row>
        <row r="4353">
          <cell r="B4353" t="str">
            <v>C4409</v>
          </cell>
          <cell r="C4353" t="str">
            <v>PINTURA POLIURETANO EM ESTRUTURAS DE AÇO CARBONO, 65 MICRA C/ REVOLVER</v>
          </cell>
          <cell r="D4353" t="str">
            <v>M2</v>
          </cell>
          <cell r="E4353">
            <v>8.6300000000000008</v>
          </cell>
        </row>
        <row r="4354">
          <cell r="B4354" t="str">
            <v>C2036</v>
          </cell>
          <cell r="C4354" t="str">
            <v>PRIMER À BASE DE BORRACHA CLORADA. EM ESTRUTURA DE AÇO 25 MICRA C/REVÓLVER</v>
          </cell>
          <cell r="D4354" t="str">
            <v>M2</v>
          </cell>
          <cell r="E4354">
            <v>7.99</v>
          </cell>
        </row>
        <row r="4355">
          <cell r="B4355">
            <v>0</v>
          </cell>
          <cell r="C4355">
            <v>0</v>
          </cell>
          <cell r="D4355">
            <v>0</v>
          </cell>
          <cell r="E4355">
            <v>0</v>
          </cell>
        </row>
        <row r="4356">
          <cell r="B4356" t="str">
            <v>C2037</v>
          </cell>
          <cell r="C4356" t="str">
            <v>PRIMER À BASE DE BORRACHA CLORADA. EM ESTRUTURA DE. AÇO 25 MICRA C/TRINCHA</v>
          </cell>
          <cell r="D4356" t="str">
            <v>M2</v>
          </cell>
          <cell r="E4356">
            <v>8.65</v>
          </cell>
        </row>
        <row r="4357">
          <cell r="B4357">
            <v>0</v>
          </cell>
          <cell r="C4357">
            <v>0</v>
          </cell>
          <cell r="D4357">
            <v>0</v>
          </cell>
          <cell r="E4357">
            <v>0</v>
          </cell>
        </row>
        <row r="4358">
          <cell r="B4358" t="str">
            <v>C2038</v>
          </cell>
          <cell r="C4358" t="str">
            <v>PRIMER EM ESTRUTURA DE AÇO CARBONO 25 MICRA C/REVÓLVER</v>
          </cell>
          <cell r="D4358" t="str">
            <v>M2</v>
          </cell>
          <cell r="E4358">
            <v>4.84</v>
          </cell>
        </row>
        <row r="4359">
          <cell r="B4359" t="str">
            <v>C2039</v>
          </cell>
          <cell r="C4359" t="str">
            <v>PRIMER EM ESTRUTURA DE AÇO CARBONO 25 MICRA C/TRINCHA</v>
          </cell>
          <cell r="D4359" t="str">
            <v>M2</v>
          </cell>
          <cell r="E4359">
            <v>6.69</v>
          </cell>
        </row>
        <row r="4360">
          <cell r="B4360" t="str">
            <v>C2041</v>
          </cell>
          <cell r="C4360" t="str">
            <v>PRIMER EPOXI EM ESTRUTURA DE AÇO CARBONO 25 MICRA C/TRINCHA</v>
          </cell>
          <cell r="D4360" t="str">
            <v>M2</v>
          </cell>
          <cell r="E4360">
            <v>8.93</v>
          </cell>
        </row>
        <row r="4361">
          <cell r="B4361" t="str">
            <v>C2042</v>
          </cell>
          <cell r="C4361" t="str">
            <v>PRIMER SINTÉTICO EM ESTRUTURA DE AÇO CARBONO 25 MICRA C/REVÓLVER</v>
          </cell>
          <cell r="D4361" t="str">
            <v>M2</v>
          </cell>
          <cell r="E4361">
            <v>6.11</v>
          </cell>
        </row>
        <row r="4362">
          <cell r="B4362" t="str">
            <v>C2043</v>
          </cell>
          <cell r="C4362" t="str">
            <v>PRIMER SINTÉTICO EM ESTRUTURA DE AÇO CARBONO 25 MICRA C/TRINCHA</v>
          </cell>
          <cell r="D4362" t="str">
            <v>M2</v>
          </cell>
          <cell r="E4362">
            <v>9.3800000000000008</v>
          </cell>
        </row>
        <row r="4363">
          <cell r="B4363" t="str">
            <v>C2467</v>
          </cell>
          <cell r="C4363" t="str">
            <v>TINTA ANTIFLAMA 2 DEMÃOS E PRIMER EM ESQUADRIAS DE FERRO</v>
          </cell>
          <cell r="D4363" t="str">
            <v>M2</v>
          </cell>
          <cell r="E4363">
            <v>50.27</v>
          </cell>
        </row>
        <row r="4364">
          <cell r="B4364" t="str">
            <v>C2469</v>
          </cell>
          <cell r="C4364" t="str">
            <v>TINTA AUTOMOTIVA 2 DEMÃOS EM METÁLICOS</v>
          </cell>
          <cell r="D4364" t="str">
            <v>M2</v>
          </cell>
          <cell r="E4364">
            <v>30.65</v>
          </cell>
        </row>
        <row r="4365">
          <cell r="B4365" t="str">
            <v>C2474</v>
          </cell>
          <cell r="C4365" t="str">
            <v>TINTA EPOXI EM ESTRUTURA DE AÇO CARBONO 50 MICRA C/TRINCHA</v>
          </cell>
          <cell r="D4365" t="str">
            <v>M2</v>
          </cell>
          <cell r="E4365">
            <v>14.76</v>
          </cell>
        </row>
        <row r="4366">
          <cell r="B4366" t="str">
            <v>SUPERFÍCIES DE CONCRETO</v>
          </cell>
          <cell r="C4366">
            <v>0</v>
          </cell>
          <cell r="D4366">
            <v>0</v>
          </cell>
          <cell r="E4366">
            <v>127.08</v>
          </cell>
        </row>
        <row r="4367">
          <cell r="B4367" t="str">
            <v>C1235</v>
          </cell>
          <cell r="C4367" t="str">
            <v>EMULSÃO DE RESINAS ACRÍLICAS EM CONCRETO - 2 DEMÃOS</v>
          </cell>
          <cell r="D4367" t="str">
            <v>M2</v>
          </cell>
          <cell r="E4367">
            <v>22.63</v>
          </cell>
        </row>
        <row r="4368">
          <cell r="B4368" t="str">
            <v>C4714</v>
          </cell>
          <cell r="C4368" t="str">
            <v>PINTURA DE LOGOTIPOS COM TINTA À ÓLEO EM CONCRETO</v>
          </cell>
          <cell r="D4368" t="str">
            <v>M2</v>
          </cell>
          <cell r="E4368">
            <v>51.12</v>
          </cell>
        </row>
        <row r="4369">
          <cell r="B4369" t="str">
            <v>C2187</v>
          </cell>
          <cell r="C4369" t="str">
            <v>REGULARIZAÇÃO DE SUPERFÍCIE DE CONCRETO  APARENTE - 2 DEMÃOS</v>
          </cell>
          <cell r="D4369" t="str">
            <v>M2</v>
          </cell>
          <cell r="E4369">
            <v>6.51</v>
          </cell>
        </row>
        <row r="4370">
          <cell r="B4370" t="str">
            <v>C2273</v>
          </cell>
          <cell r="C4370" t="str">
            <v>SILICONE EM PAREDES DE CONCRETO OU TIJOLO CERÂMICO - 1 DEMÃO</v>
          </cell>
          <cell r="D4370" t="str">
            <v>M2</v>
          </cell>
          <cell r="E4370">
            <v>9.5399999999999991</v>
          </cell>
        </row>
        <row r="4371">
          <cell r="B4371" t="str">
            <v>C2542</v>
          </cell>
          <cell r="C4371" t="str">
            <v>TRATAMENTO DE SUPERFÍCIE DE CONCRETO APARENTE</v>
          </cell>
          <cell r="D4371" t="str">
            <v>M2</v>
          </cell>
          <cell r="E4371">
            <v>11.06</v>
          </cell>
        </row>
        <row r="4372">
          <cell r="B4372" t="str">
            <v>C2668</v>
          </cell>
          <cell r="C4372" t="str">
            <v>VERNIZ ACRÍLICO EM PAREDES DE CONCRETO - 2 DEMÃOS</v>
          </cell>
          <cell r="D4372" t="str">
            <v>M2</v>
          </cell>
          <cell r="E4372">
            <v>7.26</v>
          </cell>
        </row>
        <row r="4373">
          <cell r="B4373" t="str">
            <v>C2669</v>
          </cell>
          <cell r="C4373" t="str">
            <v>VERNIZ POLIURETANO SOBRE PRIMER EM PAREDE CONCRETO - 3 DEMÃOS</v>
          </cell>
          <cell r="D4373" t="str">
            <v>M2</v>
          </cell>
          <cell r="E4373">
            <v>18.93</v>
          </cell>
        </row>
        <row r="4374">
          <cell r="B4374" t="str">
            <v>OUTROS ELEMENTOS</v>
          </cell>
          <cell r="C4374">
            <v>0</v>
          </cell>
          <cell r="D4374">
            <v>0</v>
          </cell>
          <cell r="E4374">
            <v>397.09</v>
          </cell>
        </row>
        <row r="4375">
          <cell r="B4375" t="str">
            <v>C4025</v>
          </cell>
          <cell r="C4375" t="str">
            <v>DESENHOS INSERIDOS NO PASSEIO DE CONCRETO</v>
          </cell>
          <cell r="D4375" t="str">
            <v>M2</v>
          </cell>
          <cell r="E4375">
            <v>41.7</v>
          </cell>
        </row>
        <row r="4376">
          <cell r="B4376" t="str">
            <v>C1613</v>
          </cell>
          <cell r="C4376" t="str">
            <v>LATEX ACRÍLICO 2 DEMÃOS EM TELHAS DE FIBROCIMENTO</v>
          </cell>
          <cell r="D4376" t="str">
            <v>M2</v>
          </cell>
          <cell r="E4376">
            <v>14.04</v>
          </cell>
        </row>
        <row r="4377">
          <cell r="B4377" t="str">
            <v>C1620</v>
          </cell>
          <cell r="C4377" t="str">
            <v>LETREIRO - LETRA EM CAIXA DE ZINCO, H= 20CM</v>
          </cell>
          <cell r="D4377" t="str">
            <v>UN</v>
          </cell>
          <cell r="E4377">
            <v>65.510000000000005</v>
          </cell>
        </row>
        <row r="4378">
          <cell r="B4378" t="str">
            <v>C1621</v>
          </cell>
          <cell r="C4378" t="str">
            <v>LETREIRO - LETRA EM PAREDES</v>
          </cell>
          <cell r="D4378" t="str">
            <v>UN</v>
          </cell>
          <cell r="E4378">
            <v>10.89</v>
          </cell>
        </row>
        <row r="4379">
          <cell r="B4379" t="str">
            <v>C1906</v>
          </cell>
          <cell r="C4379" t="str">
            <v>PINTURA C/ EMASSAMENTO P/ QUADRO-VERDE</v>
          </cell>
          <cell r="D4379" t="str">
            <v>M2</v>
          </cell>
          <cell r="E4379">
            <v>28.07</v>
          </cell>
        </row>
        <row r="4380">
          <cell r="B4380" t="str">
            <v>C1908</v>
          </cell>
          <cell r="C4380" t="str">
            <v>PINTURA EXTERNA DE RUFOS, CALHAS E CONDUTORES C/ESMALTE SINTÉTICO</v>
          </cell>
          <cell r="D4380" t="str">
            <v>M</v>
          </cell>
          <cell r="E4380">
            <v>10.81</v>
          </cell>
        </row>
        <row r="4381">
          <cell r="B4381" t="str">
            <v>C1909</v>
          </cell>
          <cell r="C4381" t="str">
            <v>PINTURA EXTERNA DE RUFOS E  INTERNA DE CALHAS C/TINTA BETUMINOSA 1 DEMÃO</v>
          </cell>
          <cell r="D4381" t="str">
            <v>M2</v>
          </cell>
          <cell r="E4381">
            <v>7.33</v>
          </cell>
        </row>
        <row r="4382">
          <cell r="B4382" t="str">
            <v>C2899</v>
          </cell>
          <cell r="C4382" t="str">
            <v>PINTURA LOGOTIPO CAGECE - PROJETO PADRÃO</v>
          </cell>
          <cell r="D4382" t="str">
            <v>UN</v>
          </cell>
          <cell r="E4382">
            <v>171.06</v>
          </cell>
        </row>
        <row r="4383">
          <cell r="B4383" t="str">
            <v>C4164</v>
          </cell>
          <cell r="C4383" t="str">
            <v>TRATAMENTO EM VIDROS, ANTI-ADERÊNCIA DE PÓ, MARESIA, ETC.</v>
          </cell>
          <cell r="D4383" t="str">
            <v>M2</v>
          </cell>
          <cell r="E4383">
            <v>47.69</v>
          </cell>
        </row>
        <row r="4384">
          <cell r="B4384" t="str">
            <v>PAVIMENTAÇÃO DO SISTEMA VIÁRIO</v>
          </cell>
          <cell r="C4384">
            <v>0</v>
          </cell>
          <cell r="D4384">
            <v>0</v>
          </cell>
          <cell r="E4384">
            <v>2311.87</v>
          </cell>
        </row>
        <row r="4385">
          <cell r="B4385" t="str">
            <v>REGULARIZAÇÃO DO SUB-LEITO</v>
          </cell>
          <cell r="C4385">
            <v>0</v>
          </cell>
          <cell r="D4385">
            <v>0</v>
          </cell>
          <cell r="E4385">
            <v>1.62</v>
          </cell>
        </row>
        <row r="4386">
          <cell r="B4386" t="str">
            <v>C3233</v>
          </cell>
          <cell r="C4386" t="str">
            <v>REGULARIZAÇÃO DO SUB-LEITO</v>
          </cell>
          <cell r="D4386" t="str">
            <v>M2</v>
          </cell>
          <cell r="E4386">
            <v>1.63</v>
          </cell>
        </row>
        <row r="4387">
          <cell r="B4387" t="str">
            <v>REFORÇO, SUB-BASE E BASE</v>
          </cell>
          <cell r="C4387">
            <v>0</v>
          </cell>
          <cell r="D4387">
            <v>0</v>
          </cell>
          <cell r="E4387">
            <v>788.95</v>
          </cell>
        </row>
        <row r="4388">
          <cell r="B4388" t="str">
            <v>C3132</v>
          </cell>
          <cell r="C4388" t="str">
            <v>BASE DE BRITA GRADUADA (S/TRANSP)</v>
          </cell>
          <cell r="D4388" t="str">
            <v>M3</v>
          </cell>
          <cell r="E4388">
            <v>92.54</v>
          </cell>
        </row>
        <row r="4389">
          <cell r="B4389" t="str">
            <v>C3133</v>
          </cell>
          <cell r="C4389" t="str">
            <v>BASE MACADAME HIDRÁULICO C/ENCHIMENTO DE AREIA (S/TRANSP)</v>
          </cell>
          <cell r="D4389" t="str">
            <v>M3</v>
          </cell>
          <cell r="E4389">
            <v>78.099999999999994</v>
          </cell>
        </row>
        <row r="4390">
          <cell r="B4390" t="str">
            <v>C3134</v>
          </cell>
          <cell r="C4390" t="str">
            <v>BASE SOLO BRITA COM 20% DE BRITA (S/TRANSP)</v>
          </cell>
          <cell r="D4390" t="str">
            <v>M3</v>
          </cell>
          <cell r="E4390">
            <v>40.01</v>
          </cell>
        </row>
        <row r="4391">
          <cell r="B4391" t="str">
            <v>C3135</v>
          </cell>
          <cell r="C4391" t="str">
            <v>BASE SOLO BRITA COM 30% DE BRITA (S/TRANSP)</v>
          </cell>
          <cell r="D4391" t="str">
            <v>M3</v>
          </cell>
          <cell r="E4391">
            <v>48.26</v>
          </cell>
        </row>
        <row r="4392">
          <cell r="B4392" t="str">
            <v>C3136</v>
          </cell>
          <cell r="C4392" t="str">
            <v>BASE SOLO BRITA COM 40% DE BRITA (S/TRANSP)</v>
          </cell>
          <cell r="D4392" t="str">
            <v>M3</v>
          </cell>
          <cell r="E4392">
            <v>56.44</v>
          </cell>
        </row>
        <row r="4393">
          <cell r="B4393" t="str">
            <v>C3137</v>
          </cell>
          <cell r="C4393" t="str">
            <v>BASE SOLO BRITA COM 50% DE BRITA (S/TRANSP)</v>
          </cell>
          <cell r="D4393" t="str">
            <v>M3</v>
          </cell>
          <cell r="E4393">
            <v>64.69</v>
          </cell>
        </row>
        <row r="4394">
          <cell r="B4394" t="str">
            <v>C3138</v>
          </cell>
          <cell r="C4394" t="str">
            <v>BASE SOLO BRITA COM 60% DE BRITA (S/TRANSP)</v>
          </cell>
          <cell r="D4394" t="str">
            <v>M3</v>
          </cell>
          <cell r="E4394">
            <v>72.88</v>
          </cell>
        </row>
        <row r="4395">
          <cell r="B4395" t="str">
            <v>C3217</v>
          </cell>
          <cell r="C4395" t="str">
            <v>ESTABILIZAÇÃO GRANULOMÉTRICA DE SOLOS S/ MISTURA DE MATERIAIS (S/TRANSP)</v>
          </cell>
          <cell r="D4395" t="str">
            <v>M3</v>
          </cell>
          <cell r="E4395">
            <v>17.22</v>
          </cell>
        </row>
        <row r="4396">
          <cell r="B4396" t="str">
            <v>C3216</v>
          </cell>
          <cell r="C4396" t="str">
            <v>ESTABILIZAÇÃO GRANULOMÉTRICA DE SOLOS C/ MISTURA DE MATERIAIS (S/TRANSP)</v>
          </cell>
          <cell r="D4396" t="str">
            <v>M3</v>
          </cell>
          <cell r="E4396">
            <v>20.28</v>
          </cell>
        </row>
        <row r="4397">
          <cell r="B4397" t="str">
            <v>C3215</v>
          </cell>
          <cell r="C4397" t="str">
            <v>ESTABILIZACÂO SOLO BETUME MISTURADO NA PISTA (S/TRANSP)</v>
          </cell>
          <cell r="D4397" t="str">
            <v>M3</v>
          </cell>
          <cell r="E4397">
            <v>26.32</v>
          </cell>
        </row>
        <row r="4398">
          <cell r="B4398" t="str">
            <v>C3930</v>
          </cell>
          <cell r="C4398" t="str">
            <v>SUB BASE/BASE DE SOLO CAL (3%) (S/TRANSP)</v>
          </cell>
          <cell r="D4398" t="str">
            <v>M3</v>
          </cell>
          <cell r="E4398">
            <v>72.94</v>
          </cell>
        </row>
        <row r="4399">
          <cell r="B4399" t="str">
            <v>C3931</v>
          </cell>
          <cell r="C4399" t="str">
            <v>SUB BASE/BASE DE SOLO CAL (4%) (S/TRANSP)</v>
          </cell>
          <cell r="D4399" t="str">
            <v>M3</v>
          </cell>
          <cell r="E4399">
            <v>90.74</v>
          </cell>
        </row>
        <row r="4400">
          <cell r="B4400" t="str">
            <v>C3968</v>
          </cell>
          <cell r="C4400" t="str">
            <v>SUB BASE/BASE DE SOLO CAL (5%) (S/TRANSP)</v>
          </cell>
          <cell r="D4400" t="str">
            <v>M3</v>
          </cell>
          <cell r="E4400">
            <v>108.54</v>
          </cell>
        </row>
        <row r="4401">
          <cell r="B4401" t="str">
            <v>RECOMPOSIÇÃO DE SUB BASE E BASE</v>
          </cell>
          <cell r="C4401">
            <v>0</v>
          </cell>
          <cell r="D4401">
            <v>0</v>
          </cell>
          <cell r="E4401">
            <v>432.37</v>
          </cell>
        </row>
        <row r="4402">
          <cell r="B4402" t="str">
            <v>C3163</v>
          </cell>
          <cell r="C4402" t="str">
            <v>ESCAVAÇÃO E CARGA DE MATERIAL ADICIONAL DE JAZIDA P/ RECOMPOSIÇÃO DE SUB-BASE/BASE/REVESTIMENTO PRIMÁRIO</v>
          </cell>
          <cell r="D4402" t="str">
            <v>M3</v>
          </cell>
          <cell r="E4402">
            <v>3.7</v>
          </cell>
        </row>
        <row r="4403">
          <cell r="B4403">
            <v>0</v>
          </cell>
          <cell r="C4403">
            <v>0</v>
          </cell>
          <cell r="D4403">
            <v>0</v>
          </cell>
          <cell r="E4403">
            <v>0</v>
          </cell>
        </row>
        <row r="4404">
          <cell r="B4404" t="str">
            <v>C3164</v>
          </cell>
          <cell r="C4404" t="str">
            <v>ESCARIFICAÇÃO P/APROVEITAMENTO DE SUB-BASE/BASE/REVESTIMENTO PRIMÁRIO</v>
          </cell>
          <cell r="D4404" t="str">
            <v>M3</v>
          </cell>
          <cell r="E4404">
            <v>4.6500000000000004</v>
          </cell>
        </row>
        <row r="4405">
          <cell r="B4405" t="str">
            <v>C4549</v>
          </cell>
          <cell r="C4405" t="str">
            <v>RECICLAGEM DE BASE E REVESTIMENTO SEM ADIÇÃO DE MATERIAL</v>
          </cell>
          <cell r="D4405" t="str">
            <v>M3</v>
          </cell>
          <cell r="E4405">
            <v>45.77</v>
          </cell>
        </row>
        <row r="4406">
          <cell r="B4406" t="str">
            <v>C4235</v>
          </cell>
          <cell r="C4406" t="str">
            <v>RECICLAGEM DE BASE E REVESTIMENTO COM ADIÇÃO DE BRITA NA TAXA DE 86 Kg/m² (S/ TRANSP.)</v>
          </cell>
          <cell r="D4406" t="str">
            <v>M3</v>
          </cell>
          <cell r="E4406">
            <v>55.15</v>
          </cell>
        </row>
        <row r="4407">
          <cell r="B4407">
            <v>0</v>
          </cell>
          <cell r="C4407">
            <v>0</v>
          </cell>
          <cell r="D4407">
            <v>0</v>
          </cell>
          <cell r="E4407">
            <v>0</v>
          </cell>
        </row>
        <row r="4408">
          <cell r="B4408" t="str">
            <v>C4236</v>
          </cell>
          <cell r="C4408" t="str">
            <v>RECICLAGEM DE BASE E REVESTIMENTO COM ADIÇÃO DE BRITA NA TAXA DE 129 Kg/m² (S/ TRANSP.)</v>
          </cell>
          <cell r="D4408" t="str">
            <v>M3</v>
          </cell>
          <cell r="E4408">
            <v>64.010000000000005</v>
          </cell>
        </row>
        <row r="4409">
          <cell r="B4409">
            <v>0</v>
          </cell>
          <cell r="C4409">
            <v>0</v>
          </cell>
          <cell r="D4409">
            <v>0</v>
          </cell>
          <cell r="E4409">
            <v>0</v>
          </cell>
        </row>
        <row r="4410">
          <cell r="B4410" t="str">
            <v>C4237</v>
          </cell>
          <cell r="C4410" t="str">
            <v>RECICLAGEM DE BASE E REVESTIMENTO COM ADIÇÃO DE BRITA NA TAXA DE 172 Kg/m² (S/ TRANSP.)</v>
          </cell>
          <cell r="D4410" t="str">
            <v>M3</v>
          </cell>
          <cell r="E4410">
            <v>72.819999999999993</v>
          </cell>
        </row>
        <row r="4411">
          <cell r="B4411">
            <v>0</v>
          </cell>
          <cell r="C4411">
            <v>0</v>
          </cell>
          <cell r="D4411">
            <v>0</v>
          </cell>
          <cell r="E4411">
            <v>0</v>
          </cell>
        </row>
        <row r="4412">
          <cell r="B4412" t="str">
            <v>C4238</v>
          </cell>
          <cell r="C4412" t="str">
            <v>RECICLAGEM DE BASE E REVESTIMENTO COM ADIÇÃO DE BRITA NA TAXA DE 215 Kg/m² (S/ TRANSP.)</v>
          </cell>
          <cell r="D4412" t="str">
            <v>M3</v>
          </cell>
          <cell r="E4412">
            <v>81.69</v>
          </cell>
        </row>
        <row r="4413">
          <cell r="B4413">
            <v>0</v>
          </cell>
          <cell r="C4413">
            <v>0</v>
          </cell>
          <cell r="D4413">
            <v>0</v>
          </cell>
          <cell r="E4413">
            <v>0</v>
          </cell>
        </row>
        <row r="4414">
          <cell r="B4414" t="str">
            <v>C4239</v>
          </cell>
          <cell r="C4414" t="str">
            <v>RECICLAGEM DE BASE E REVESTIMENTO COM ADIÇÃO DE BRITA NA TAXA DE 258 Kg/m² (S/ TRANSP.)</v>
          </cell>
          <cell r="D4414" t="str">
            <v>M3</v>
          </cell>
          <cell r="E4414">
            <v>90.5</v>
          </cell>
        </row>
        <row r="4415">
          <cell r="B4415">
            <v>0</v>
          </cell>
          <cell r="C4415">
            <v>0</v>
          </cell>
          <cell r="D4415">
            <v>0</v>
          </cell>
          <cell r="E4415">
            <v>0</v>
          </cell>
        </row>
        <row r="4416">
          <cell r="B4416" t="str">
            <v>C3231</v>
          </cell>
          <cell r="C4416" t="str">
            <v>RECOMPOSIÇÃO DE  SUB-BASE/BASE SOLO ESTABILIZADO GRANULOMETRICAMENTE (S/TRANSP)</v>
          </cell>
          <cell r="D4416" t="str">
            <v>M3</v>
          </cell>
          <cell r="E4416">
            <v>14.1</v>
          </cell>
        </row>
        <row r="4417">
          <cell r="B4417">
            <v>0</v>
          </cell>
          <cell r="C4417">
            <v>0</v>
          </cell>
          <cell r="D4417">
            <v>0</v>
          </cell>
          <cell r="E4417">
            <v>0</v>
          </cell>
        </row>
        <row r="4418">
          <cell r="B4418" t="str">
            <v>IMPRIMAÇÃO</v>
          </cell>
          <cell r="C4418">
            <v>0</v>
          </cell>
          <cell r="D4418">
            <v>0</v>
          </cell>
          <cell r="E4418">
            <v>0.27</v>
          </cell>
        </row>
        <row r="4419">
          <cell r="B4419" t="str">
            <v>C3221</v>
          </cell>
          <cell r="C4419" t="str">
            <v>IMPRIMAÇÃO - EXECUÇÃO (S/TRANSP)</v>
          </cell>
          <cell r="D4419" t="str">
            <v>M2</v>
          </cell>
          <cell r="E4419">
            <v>0.27</v>
          </cell>
        </row>
        <row r="4420">
          <cell r="B4420" t="str">
            <v>PINTURA DE LIGAÇÃO</v>
          </cell>
          <cell r="C4420">
            <v>0</v>
          </cell>
          <cell r="D4420">
            <v>0</v>
          </cell>
          <cell r="E4420">
            <v>0.17</v>
          </cell>
        </row>
        <row r="4421">
          <cell r="B4421" t="str">
            <v>C3228</v>
          </cell>
          <cell r="C4421" t="str">
            <v>PINTURA DE LIGAÇÃO - EXECUÇÃO (S/TRANSP)</v>
          </cell>
          <cell r="D4421" t="str">
            <v>M2</v>
          </cell>
          <cell r="E4421">
            <v>0.16</v>
          </cell>
        </row>
        <row r="4422">
          <cell r="B4422" t="str">
            <v>MISTURAS BETUMINOSAS À QUENTE</v>
          </cell>
          <cell r="C4422">
            <v>0</v>
          </cell>
          <cell r="D4422">
            <v>0</v>
          </cell>
          <cell r="E4422">
            <v>505.97</v>
          </cell>
        </row>
        <row r="4423">
          <cell r="B4423" t="str">
            <v>C3126</v>
          </cell>
          <cell r="C4423" t="str">
            <v>AREIA ASFALTO USINADA À QUENTE C/ESPALHAMENTO DE MOTONIVELADORA (S/TRANSP)</v>
          </cell>
          <cell r="D4423" t="str">
            <v>M3</v>
          </cell>
          <cell r="E4423">
            <v>94.83</v>
          </cell>
        </row>
        <row r="4424">
          <cell r="B4424">
            <v>0</v>
          </cell>
          <cell r="C4424">
            <v>0</v>
          </cell>
          <cell r="D4424">
            <v>0</v>
          </cell>
          <cell r="E4424">
            <v>0</v>
          </cell>
        </row>
        <row r="4425">
          <cell r="B4425" t="str">
            <v>C3128</v>
          </cell>
          <cell r="C4425" t="str">
            <v>AREIA ASFALTO USINADA À QUENTE - AAUQ (S/TRANSP)</v>
          </cell>
          <cell r="D4425" t="str">
            <v>M3</v>
          </cell>
          <cell r="E4425">
            <v>97.97</v>
          </cell>
        </row>
        <row r="4426">
          <cell r="B4426" t="str">
            <v>C3155</v>
          </cell>
          <cell r="C4426" t="str">
            <v>CONCRETO BETUMINOSO USINADO À QUENTE - CBUQ (S/TRANSP)</v>
          </cell>
          <cell r="D4426" t="str">
            <v>M3</v>
          </cell>
          <cell r="E4426">
            <v>146.15</v>
          </cell>
        </row>
        <row r="4427">
          <cell r="B4427" t="str">
            <v>C3230</v>
          </cell>
          <cell r="C4427" t="str">
            <v>PRÉ MISTURADO À QUENTE - PMQ (S/TRANSP)</v>
          </cell>
          <cell r="D4427" t="str">
            <v>M3</v>
          </cell>
          <cell r="E4427">
            <v>167.02</v>
          </cell>
        </row>
        <row r="4428">
          <cell r="B4428" t="str">
            <v>MISTURAS BETUMINOSAS À FRIO</v>
          </cell>
          <cell r="C4428">
            <v>0</v>
          </cell>
          <cell r="D4428">
            <v>0</v>
          </cell>
          <cell r="E4428">
            <v>172.27</v>
          </cell>
        </row>
        <row r="4429">
          <cell r="B4429" t="str">
            <v>C3127</v>
          </cell>
          <cell r="C4429" t="str">
            <v>AREIA ASFALTO USINADA À FRIO - AAUF (S/TRANSP)</v>
          </cell>
          <cell r="D4429" t="str">
            <v>M3</v>
          </cell>
          <cell r="E4429">
            <v>55.56</v>
          </cell>
        </row>
        <row r="4430">
          <cell r="B4430" t="str">
            <v>C3229</v>
          </cell>
          <cell r="C4430" t="str">
            <v>PRÉ MISTURADO À FRIO - PMF (S/TRANSP)</v>
          </cell>
          <cell r="D4430" t="str">
            <v>M3</v>
          </cell>
          <cell r="E4430">
            <v>116.72</v>
          </cell>
        </row>
        <row r="4431">
          <cell r="B4431" t="str">
            <v>REVESTIMENTO EM PEDRA</v>
          </cell>
          <cell r="C4431">
            <v>0</v>
          </cell>
          <cell r="D4431">
            <v>0</v>
          </cell>
          <cell r="E4431">
            <v>245.3</v>
          </cell>
        </row>
        <row r="4432">
          <cell r="B4432" t="str">
            <v>C3010</v>
          </cell>
          <cell r="C4432" t="str">
            <v>PAVIMENTAÇÃO BRIPAR INCLUSIVE COMPACTAÇÃO (S/TRANSP)</v>
          </cell>
          <cell r="D4432" t="str">
            <v>M2</v>
          </cell>
          <cell r="E4432">
            <v>49.42</v>
          </cell>
        </row>
        <row r="4433">
          <cell r="B4433" t="str">
            <v>C2893</v>
          </cell>
          <cell r="C4433" t="str">
            <v>PAVIMENTAÇÃO EM PARALELEPÍPEDO C/ REJUNTAMENTO (AGREGADO ADQUIRIDO)</v>
          </cell>
          <cell r="D4433" t="str">
            <v>M2</v>
          </cell>
          <cell r="E4433">
            <v>42.6</v>
          </cell>
        </row>
        <row r="4434">
          <cell r="B4434" t="str">
            <v>C3107</v>
          </cell>
          <cell r="C4434" t="str">
            <v>PAVIMENTAÇÃO EM PARALELEPÍPEDO C/ REJUNTAMENTO (AGREGADO PRODUZIDO) (S/TRANSP)</v>
          </cell>
          <cell r="D4434" t="str">
            <v>M2</v>
          </cell>
          <cell r="E4434">
            <v>35.76</v>
          </cell>
        </row>
        <row r="4435">
          <cell r="B4435">
            <v>0</v>
          </cell>
          <cell r="C4435">
            <v>0</v>
          </cell>
          <cell r="D4435">
            <v>0</v>
          </cell>
          <cell r="E4435">
            <v>0</v>
          </cell>
        </row>
        <row r="4436">
          <cell r="B4436" t="str">
            <v>C2894</v>
          </cell>
          <cell r="C4436" t="str">
            <v>PAVIMENTAÇÃO EM PARALELEPÍPEDO S/ REJUNTAMENTO (AGREGADO ADQUIRIDO)</v>
          </cell>
          <cell r="D4436" t="str">
            <v>M2</v>
          </cell>
          <cell r="E4436">
            <v>36.61</v>
          </cell>
        </row>
        <row r="4437">
          <cell r="B4437" t="str">
            <v>C2895</v>
          </cell>
          <cell r="C4437" t="str">
            <v>PAVIMENTAÇÃO EM PEDRA TOSCA C/ REJUNTAMENTO (AGREGADO ADQUIRIDO)</v>
          </cell>
          <cell r="D4437" t="str">
            <v>M2</v>
          </cell>
          <cell r="E4437">
            <v>39.47</v>
          </cell>
        </row>
        <row r="4438">
          <cell r="B4438" t="str">
            <v>C3348</v>
          </cell>
          <cell r="C4438" t="str">
            <v>PAVIMENTAÇÃO EM PEDRA TOSCA S/ REJUNTAMENTO (AGREGADO PRODUZIDO)</v>
          </cell>
          <cell r="D4438" t="str">
            <v>M2</v>
          </cell>
          <cell r="E4438">
            <v>16.12</v>
          </cell>
        </row>
        <row r="4439">
          <cell r="B4439" t="str">
            <v>C2896</v>
          </cell>
          <cell r="C4439" t="str">
            <v>PAVIMENTAÇÃO EM PEDRA TOSCA S/ REJUNTAMENTO (AGREGADO ADQUIRIDO)</v>
          </cell>
          <cell r="D4439" t="str">
            <v>M2</v>
          </cell>
          <cell r="E4439">
            <v>25.3</v>
          </cell>
        </row>
        <row r="4440">
          <cell r="B4440" t="str">
            <v>REVESTIMENTO PRIMÁRIO</v>
          </cell>
          <cell r="C4440">
            <v>0</v>
          </cell>
          <cell r="D4440">
            <v>0</v>
          </cell>
          <cell r="E4440">
            <v>146.65</v>
          </cell>
        </row>
        <row r="4441">
          <cell r="B4441" t="str">
            <v>C2944</v>
          </cell>
          <cell r="C4441" t="str">
            <v>REVESTIMENTO DE BRITA COM AGREGADO ADQUIRIDO</v>
          </cell>
          <cell r="D4441" t="str">
            <v>M3</v>
          </cell>
          <cell r="E4441">
            <v>68.08</v>
          </cell>
        </row>
        <row r="4442">
          <cell r="B4442" t="str">
            <v>C2945</v>
          </cell>
          <cell r="C4442" t="str">
            <v>REVESTIMENTO DE PEDRISCO COM AGREGADO ADQUIRIDO</v>
          </cell>
          <cell r="D4442" t="str">
            <v>M3</v>
          </cell>
          <cell r="E4442">
            <v>70.11</v>
          </cell>
        </row>
        <row r="4443">
          <cell r="B4443" t="str">
            <v>C3234</v>
          </cell>
          <cell r="C4443" t="str">
            <v>REVESTIMENTO COM SOLO (PIÇARRA) (S/TRANSP)</v>
          </cell>
          <cell r="D4443" t="str">
            <v>M3</v>
          </cell>
          <cell r="E4443">
            <v>8.4600000000000009</v>
          </cell>
        </row>
        <row r="4444">
          <cell r="B4444" t="str">
            <v>TRATAMENTOS SUPERFICIAIS</v>
          </cell>
          <cell r="C4444">
            <v>0</v>
          </cell>
          <cell r="D4444">
            <v>0</v>
          </cell>
          <cell r="E4444">
            <v>18.3</v>
          </cell>
        </row>
        <row r="4445">
          <cell r="B4445" t="str">
            <v>C3125</v>
          </cell>
          <cell r="C4445" t="str">
            <v>APLICAÇÃO DE EMULSÃO ASFÁLTICA C/ÁGUA EM TRATAMENTO SUPERFICIAL (S/TRANSP)</v>
          </cell>
          <cell r="D4445" t="str">
            <v>M2</v>
          </cell>
          <cell r="E4445">
            <v>0.19</v>
          </cell>
        </row>
        <row r="4446">
          <cell r="B4446">
            <v>0</v>
          </cell>
          <cell r="C4446">
            <v>0</v>
          </cell>
          <cell r="D4446">
            <v>0</v>
          </cell>
          <cell r="E4446">
            <v>0</v>
          </cell>
        </row>
        <row r="4447">
          <cell r="B4447" t="str">
            <v>C3242</v>
          </cell>
          <cell r="C4447" t="str">
            <v>TRATAMENTO SUPERFICIAL SIMPLES (S/TRANSP)</v>
          </cell>
          <cell r="D4447" t="str">
            <v>M2</v>
          </cell>
          <cell r="E4447">
            <v>1.46</v>
          </cell>
        </row>
        <row r="4448">
          <cell r="B4448" t="str">
            <v>C3240</v>
          </cell>
          <cell r="C4448" t="str">
            <v>TRATAMENTO SUPERFICIAL DUPLO (S/TRANSP)</v>
          </cell>
          <cell r="D4448" t="str">
            <v>M2</v>
          </cell>
          <cell r="E4448">
            <v>4.28</v>
          </cell>
        </row>
        <row r="4449">
          <cell r="B4449" t="str">
            <v>C3241</v>
          </cell>
          <cell r="C4449" t="str">
            <v>TRATAMENTO SUPERFICIAL DUPLO C/CAPA SELANTE (S/TRANSP)</v>
          </cell>
          <cell r="D4449" t="str">
            <v>M2</v>
          </cell>
          <cell r="E4449">
            <v>5.45</v>
          </cell>
        </row>
        <row r="4450">
          <cell r="B4450" t="str">
            <v>C3243</v>
          </cell>
          <cell r="C4450" t="str">
            <v>TRATAMENTO SUPERFICIAL TRIPLO (S/TRANSP)</v>
          </cell>
          <cell r="D4450" t="str">
            <v>M2</v>
          </cell>
          <cell r="E4450">
            <v>6.92</v>
          </cell>
        </row>
        <row r="4451">
          <cell r="B4451" t="str">
            <v>CONSERVAÇÃO DO SISTEMA VIÁRIO</v>
          </cell>
          <cell r="C4451">
            <v>0</v>
          </cell>
          <cell r="D4451">
            <v>0</v>
          </cell>
          <cell r="E4451">
            <v>58818.58</v>
          </cell>
        </row>
        <row r="4452">
          <cell r="B4452" t="str">
            <v>FERROVIÁRIA</v>
          </cell>
          <cell r="C4452">
            <v>0</v>
          </cell>
          <cell r="D4452">
            <v>0</v>
          </cell>
          <cell r="E4452">
            <v>54751.64</v>
          </cell>
        </row>
        <row r="4453">
          <cell r="B4453" t="str">
            <v>C4337</v>
          </cell>
          <cell r="C4453" t="str">
            <v>ACABAMENTO MANUAL DO PERFIL DO LASTRO DE BRITA APÓS O NIVELAMENTO, INCLUSIVE COMPACTAÇÃO DA SUPERFÍCIE, BITOLA MÉTRICA, VIA SINGELA</v>
          </cell>
          <cell r="D4453" t="str">
            <v>M</v>
          </cell>
          <cell r="E4453">
            <v>3.19</v>
          </cell>
        </row>
        <row r="4454">
          <cell r="B4454">
            <v>0</v>
          </cell>
          <cell r="C4454">
            <v>0</v>
          </cell>
          <cell r="D4454">
            <v>0</v>
          </cell>
          <cell r="E4454">
            <v>0</v>
          </cell>
        </row>
        <row r="4455">
          <cell r="B4455" t="str">
            <v>C4335</v>
          </cell>
          <cell r="C4455" t="str">
            <v>ALARGAMENTO DE CORTE, MANUAL</v>
          </cell>
          <cell r="D4455" t="str">
            <v>M3</v>
          </cell>
          <cell r="E4455">
            <v>29.78</v>
          </cell>
        </row>
        <row r="4456">
          <cell r="B4456" t="str">
            <v>C4357</v>
          </cell>
          <cell r="C4456" t="str">
            <v>APLICAÇÃO DE RETENSORES</v>
          </cell>
          <cell r="D4456" t="str">
            <v>UN</v>
          </cell>
          <cell r="E4456">
            <v>0.53</v>
          </cell>
        </row>
        <row r="4457">
          <cell r="B4457" t="str">
            <v>C4359</v>
          </cell>
          <cell r="C4457" t="str">
            <v>ASSENTAMENTO DE MARCO QUILOMÉTRICO OU MECTOMÉTRICO</v>
          </cell>
          <cell r="D4457" t="str">
            <v>UN</v>
          </cell>
          <cell r="E4457">
            <v>15.96</v>
          </cell>
        </row>
        <row r="4458">
          <cell r="B4458" t="str">
            <v>C4227</v>
          </cell>
          <cell r="C4458" t="str">
            <v>CARGA MANUAL DE ACESSÓRIOS METÁLICOS E MATERIAIS DIVERSOS COM ARRUMAÇÃO DA CARGA EM VAGÕES OU CAMINHÕES, BITOLA MÉTRICA</v>
          </cell>
          <cell r="D4458" t="str">
            <v>T</v>
          </cell>
          <cell r="E4458">
            <v>17.23</v>
          </cell>
        </row>
        <row r="4459">
          <cell r="B4459">
            <v>0</v>
          </cell>
          <cell r="C4459">
            <v>0</v>
          </cell>
          <cell r="D4459">
            <v>0</v>
          </cell>
          <cell r="E4459">
            <v>0</v>
          </cell>
        </row>
        <row r="4460">
          <cell r="B4460" t="str">
            <v>C4367</v>
          </cell>
          <cell r="C4460" t="str">
            <v>CARGA MANUAL DE DORMENTE DE CONCRETO COM ARRUMAÇÃO DA CARGA EM VAGÕES OU CAMINHÕES, BITOLA MÉTRICA</v>
          </cell>
          <cell r="D4460" t="str">
            <v>UN</v>
          </cell>
          <cell r="E4460">
            <v>3.62</v>
          </cell>
        </row>
        <row r="4461">
          <cell r="B4461">
            <v>0</v>
          </cell>
          <cell r="C4461">
            <v>0</v>
          </cell>
          <cell r="D4461">
            <v>0</v>
          </cell>
          <cell r="E4461">
            <v>0</v>
          </cell>
        </row>
        <row r="4462">
          <cell r="B4462" t="str">
            <v>C4225</v>
          </cell>
          <cell r="C4462" t="str">
            <v>CARGA MANUAL DE DORMENTES DE CONCRETO COM ARRUMAÇÃO DA CARGA EM VAGÕES OU CAMINHÕES - BITOLA MÉTRICA</v>
          </cell>
          <cell r="D4462" t="str">
            <v>T</v>
          </cell>
          <cell r="E4462">
            <v>18.079999999999998</v>
          </cell>
        </row>
        <row r="4464">
          <cell r="B4464" t="str">
            <v>C4224</v>
          </cell>
          <cell r="C4464" t="str">
            <v>CARGA MANUAL DE DORMENTES DE MADEIRA COM ARRUMAÇÃO DA CARGA EM VAGÕES OU CAMINHÕES - BITOLA MÉTRICA</v>
          </cell>
          <cell r="D4464" t="str">
            <v>UN</v>
          </cell>
          <cell r="E4464">
            <v>2.02</v>
          </cell>
        </row>
        <row r="4466">
          <cell r="B4466" t="str">
            <v>C4228</v>
          </cell>
          <cell r="C4466" t="str">
            <v>CARGA MANUAL DE DORMENTES ESPECIAIS PARA AMV COM ARRUMAÇÃO DA CARGA EM VAGÕES OU CAMINHÕES, BITOLA MÉTRICA</v>
          </cell>
          <cell r="D4466" t="str">
            <v>UN</v>
          </cell>
          <cell r="E4466">
            <v>2.34</v>
          </cell>
        </row>
        <row r="4468">
          <cell r="B4468" t="str">
            <v>C4226</v>
          </cell>
          <cell r="C4468" t="str">
            <v>CARGA MANUAL DE TRILHOS COM ARRUMAÇÃO DA CARGA EM VAGÕES OU CAMINHÕES</v>
          </cell>
          <cell r="D4468" t="str">
            <v>T</v>
          </cell>
          <cell r="E4468">
            <v>20.21</v>
          </cell>
        </row>
        <row r="4470">
          <cell r="B4470" t="str">
            <v>C4349</v>
          </cell>
          <cell r="C4470" t="str">
            <v>CONSERVAÇÃO MANUAL DE JUNTAS COM DESMONTAGEM - TALAS COM 6 FUROS - INCLUINDO: DESMONTAGEM, LIMPEZA, INSPEÇÃO VISUAL PARA DETECÇÃO DE DEFEITOS NAS EXTREMIDADES DOS TRILHOS E TALA, FIXAÇÃO, LUBRIFICAÇÃO E REMONTAGEM</v>
          </cell>
          <cell r="D4470" t="str">
            <v>UN</v>
          </cell>
          <cell r="E4470">
            <v>9.36</v>
          </cell>
        </row>
        <row r="4472">
          <cell r="B4472" t="str">
            <v>C4348</v>
          </cell>
          <cell r="C4472" t="str">
            <v>CONSERVAÇÃO MANUAL DE JUNTAS SEM DESMONTAGEM</v>
          </cell>
          <cell r="D4472" t="str">
            <v>UN</v>
          </cell>
          <cell r="E4472">
            <v>0.43</v>
          </cell>
        </row>
        <row r="4473">
          <cell r="B4473" t="str">
            <v>C4352</v>
          </cell>
          <cell r="C4473" t="str">
            <v>CONSOLIDAÇÃO MANUAL DA FIXAÇÃO ELÁSTICA - SUBSTITUIÇÃO OU REPOSICIONAMENTO DE PEÇAS DA FIXAÇÃO DOS DORMENTES DE CONCRETO (SEM FORNECIMENTO)</v>
          </cell>
          <cell r="D4473" t="str">
            <v>UN</v>
          </cell>
          <cell r="E4473">
            <v>0.96</v>
          </cell>
        </row>
        <row r="4475">
          <cell r="B4475" t="str">
            <v>C4351</v>
          </cell>
          <cell r="C4475" t="str">
            <v>CONSOLIDAÇÃO MANUAL DA FIXAÇÃO RÍGIDA (PREGO OU TIREFÃO) COM OU SEM SUBSTITUIÇÃO</v>
          </cell>
          <cell r="D4475" t="str">
            <v>UN</v>
          </cell>
          <cell r="E4475">
            <v>0.96</v>
          </cell>
        </row>
        <row r="4477">
          <cell r="B4477" t="str">
            <v>C4341</v>
          </cell>
          <cell r="C4477" t="str">
            <v>CONSOLIDAÇÃO MANUAL DAS FIXAÇÕES DE AMV COM ABERTURA MENOR OU IGUAL A 1:10, BITOLA MÉTRICA</v>
          </cell>
          <cell r="D4477" t="str">
            <v>UN</v>
          </cell>
          <cell r="E4477">
            <v>478.67</v>
          </cell>
        </row>
        <row r="4479">
          <cell r="B4479" t="str">
            <v>C4342</v>
          </cell>
          <cell r="C4479" t="str">
            <v>CONSOLIDAÇÃO MANUAL DAS FIXAÇÕES DE AMV COM ABERTURA MAIOR QUE 1:10, BITOLA MÉTRICA</v>
          </cell>
          <cell r="D4479" t="str">
            <v>UN</v>
          </cell>
          <cell r="E4479">
            <v>372.3</v>
          </cell>
        </row>
        <row r="4481">
          <cell r="B4481" t="str">
            <v>C4358</v>
          </cell>
          <cell r="C4481" t="str">
            <v>CORREÇÃO MANUAL DE BITOLA</v>
          </cell>
          <cell r="D4481" t="str">
            <v>M</v>
          </cell>
          <cell r="E4481">
            <v>4.25</v>
          </cell>
        </row>
        <row r="4482">
          <cell r="B4482" t="str">
            <v>C4220</v>
          </cell>
          <cell r="C4482" t="str">
            <v>DEMOLIÇÃO MANUAL DE AMV COM ABERTURA DE 1:8 COM MATERIAL METÁLICO TIPO ATÉ TR 45, BITOLA MÉTRICA COM SEPARAÇÃO E EMPILHAMENTO DOS MATERIAIS</v>
          </cell>
          <cell r="D4482" t="str">
            <v>UN</v>
          </cell>
          <cell r="E4482">
            <v>1276.46</v>
          </cell>
        </row>
        <row r="4484">
          <cell r="B4484" t="str">
            <v>C4221</v>
          </cell>
          <cell r="C4484" t="str">
            <v>DEMOLIÇÃO MANUAL DE AMV COM ABERTURA DE 1:10 COM MATERIAL METÁLICO TIPO ATÉ TR 45, BITOLA MÉTRICA COM SEPARAÇÃO E EMPILHAMENTO DOS MATERIAIS</v>
          </cell>
          <cell r="D4484" t="str">
            <v>UN</v>
          </cell>
          <cell r="E4484">
            <v>1467.92</v>
          </cell>
        </row>
        <row r="4486">
          <cell r="B4486" t="str">
            <v>C4222</v>
          </cell>
          <cell r="C4486" t="str">
            <v>DEMOLIÇÃO MANUAL DE AMV COM ABERTURA DE 1:14 COM MATERIAL METÁLICO TIPO ATÉ TR 45, BITOLA MÉTRICA COM SEPARAÇÃO E EMPILHAMENTO DOS MATERIAIS</v>
          </cell>
          <cell r="D4486" t="str">
            <v>UN</v>
          </cell>
          <cell r="E4486">
            <v>1688.11</v>
          </cell>
        </row>
        <row r="4488">
          <cell r="B4488" t="str">
            <v>C4219</v>
          </cell>
          <cell r="C4488" t="str">
            <v>DEMOLIÇÃO MANUAL DE LINHA, BITOLA MÉTRICA, DE MATERIAL METÁLICO ATÉ 45 Kg/m INCLUSIVE SEPARAÇÃO E EMPILHAMENTO DO MATERIAL</v>
          </cell>
          <cell r="D4488" t="str">
            <v>KM</v>
          </cell>
          <cell r="E4488">
            <v>19146.830000000002</v>
          </cell>
        </row>
        <row r="4490">
          <cell r="B4490" t="str">
            <v>C4232</v>
          </cell>
          <cell r="C4490" t="str">
            <v>DESCARGA MANUAL DE ACESSÓRIOS METÁLICOS E MATERIAIS DIVERSOS DE VAGÕES OU CAMINHÕES COM EMPILHAMENTO, BITOLA MÉTRICA</v>
          </cell>
          <cell r="D4490" t="str">
            <v>T</v>
          </cell>
          <cell r="E4490">
            <v>14.68</v>
          </cell>
        </row>
        <row r="4492">
          <cell r="B4492" t="str">
            <v>C4230</v>
          </cell>
          <cell r="C4492" t="str">
            <v>DESCARGA MANUAL DE DORMENTES DE CONCRETO EM VAGÕES OU CAMINHÕES, COM EMPILHAMENTO - BITOLA MÉTRICA</v>
          </cell>
          <cell r="D4492" t="str">
            <v>T</v>
          </cell>
          <cell r="E4492">
            <v>15.96</v>
          </cell>
        </row>
        <row r="4494">
          <cell r="B4494" t="str">
            <v>C4229</v>
          </cell>
          <cell r="C4494" t="str">
            <v>DESCARGA MANUAL DE DORMENTES DE MADEIRAS EM VAGÕES OU CAMINHÕES, COM EMPILHAMENTO - BITOLA MÉTRICA</v>
          </cell>
          <cell r="D4494" t="str">
            <v>UN</v>
          </cell>
          <cell r="E4494">
            <v>1.7</v>
          </cell>
        </row>
        <row r="4496">
          <cell r="B4496" t="str">
            <v>C4231</v>
          </cell>
          <cell r="C4496" t="str">
            <v>DESCARGA MANUAL DE TRILHOS DE VAGÕES OU CAMINHÕES, COM EMPILHAMENTO - BITOLA MÉTRICA</v>
          </cell>
          <cell r="D4496" t="str">
            <v>T</v>
          </cell>
          <cell r="E4496">
            <v>17.02</v>
          </cell>
        </row>
        <row r="4498">
          <cell r="B4498" t="str">
            <v>C4338</v>
          </cell>
          <cell r="C4498" t="str">
            <v>DESGUARNECIMENTO MANUAL DA VIA SINGELA PELA RETIRADA DO LASTRO ATÉ A FACE INFERIOR DO DORMENTE, BITOLA MÉTRICA</v>
          </cell>
          <cell r="D4498" t="str">
            <v>M</v>
          </cell>
          <cell r="E4498">
            <v>13.83</v>
          </cell>
        </row>
        <row r="4500">
          <cell r="B4500" t="str">
            <v>C4223</v>
          </cell>
          <cell r="C4500" t="str">
            <v>DESMONTAGEM MANUAL DE CONTRA-TRILHO, ATÉ TR 45 INCLUINDO A RETIRADA DO CONTRA-TRILHO, DAS FIXAÇÕES E EMPILHAMENTO AO LADO DA LINHA</v>
          </cell>
          <cell r="D4500" t="str">
            <v>M</v>
          </cell>
          <cell r="E4500">
            <v>5.53</v>
          </cell>
        </row>
        <row r="4502">
          <cell r="B4502" t="str">
            <v>C4360</v>
          </cell>
          <cell r="C4502" t="str">
            <v>FURAÇÃO MANUAL DE DORMENTE DE MADEIRA PARA APLICAÇÃO DAS FIXAÇÕES</v>
          </cell>
          <cell r="D4502" t="str">
            <v>UN</v>
          </cell>
          <cell r="E4502">
            <v>0.53</v>
          </cell>
        </row>
        <row r="4503">
          <cell r="B4503" t="str">
            <v>C4369</v>
          </cell>
          <cell r="C4503" t="str">
            <v>LASTRAMENTO MANUAL DA VIA COM FORNECIMENTO DE MATERIAL</v>
          </cell>
          <cell r="D4503" t="str">
            <v>M3</v>
          </cell>
          <cell r="E4503">
            <v>88.18</v>
          </cell>
        </row>
        <row r="4504">
          <cell r="B4504" t="str">
            <v>C4368</v>
          </cell>
          <cell r="C4504" t="str">
            <v>LASTRAMENTO MANUAL DA VIA SEM FORNECIMENTO DE MATERIAL</v>
          </cell>
          <cell r="D4504" t="str">
            <v>M3</v>
          </cell>
          <cell r="E4504">
            <v>5.53</v>
          </cell>
        </row>
        <row r="4505">
          <cell r="B4505" t="str">
            <v>C4233</v>
          </cell>
          <cell r="C4505" t="str">
            <v>LASTREAMENTO MANUAL, COM TERRA, EM VIA SINGELA, SEM FORNECIMENTO DO MATERIAL, ESTANDO ESTE NA MARGEM DA LINHA, COMPREENDENDO O RESGUARNECIMENTO (COLOCAÇÃO DO LASTRO), NIVELAMENTO, ALINHAMENTO, SOCARIA E ACABAMENTO - BITOLA MÉTRICA</v>
          </cell>
          <cell r="D4505" t="str">
            <v>KM</v>
          </cell>
          <cell r="E4505">
            <v>14360.12</v>
          </cell>
        </row>
        <row r="4507">
          <cell r="B4507" t="str">
            <v>C4234</v>
          </cell>
          <cell r="C4507" t="str">
            <v>LASTREAMENTO MANUAL, COM TERRA, EM VIA SINGELA, SEM FORNECIMENTO DO MATERIAL, ESTANDO ESTE NA MARGEM DA LINHA, COMPREENDENDO O RESGUARNECIMENTO (COLOCAÇÃO DO LASTRO), SOCARIA E ACABAMENTO - BITOLA MÉTRICA</v>
          </cell>
          <cell r="D4507" t="str">
            <v>KM</v>
          </cell>
          <cell r="E4507">
            <v>11488.1</v>
          </cell>
        </row>
        <row r="4509">
          <cell r="B4509" t="str">
            <v>C4334</v>
          </cell>
          <cell r="C4509" t="str">
            <v>LIMPEZA DE CORTE, MANUAL</v>
          </cell>
          <cell r="D4509" t="str">
            <v>M3</v>
          </cell>
          <cell r="E4509">
            <v>26.59</v>
          </cell>
        </row>
        <row r="4510">
          <cell r="B4510" t="str">
            <v>C4363</v>
          </cell>
          <cell r="C4510" t="str">
            <v>LIMPEZA DE VALETAS REVESTIDAS COM CONCRETO</v>
          </cell>
          <cell r="D4510" t="str">
            <v>M</v>
          </cell>
          <cell r="E4510">
            <v>2.66</v>
          </cell>
        </row>
        <row r="4511">
          <cell r="B4511" t="str">
            <v>C4365</v>
          </cell>
          <cell r="C4511" t="str">
            <v>LIMPEZA MANUAL DE LASTRO</v>
          </cell>
          <cell r="D4511" t="str">
            <v>M</v>
          </cell>
          <cell r="E4511">
            <v>11.7</v>
          </cell>
        </row>
        <row r="4512">
          <cell r="B4512" t="str">
            <v>C4339</v>
          </cell>
          <cell r="C4512" t="str">
            <v>LIMPEZA MANUAL DE LASTRO DE BRITA, POR METRO LINEAR DE LINHA, COMPREENDENDO TODAS AS OPERAÇÕES INCLUSIVE RESGUARNECIMENTO E ACABAMENTO DO PERFIL DO LASTRO, BITOLA MÉTRICA</v>
          </cell>
          <cell r="D4512" t="str">
            <v>M</v>
          </cell>
          <cell r="E4512">
            <v>17.87</v>
          </cell>
        </row>
        <row r="4514">
          <cell r="B4514" t="str">
            <v>C4364</v>
          </cell>
          <cell r="C4514" t="str">
            <v>LIMPEZA DE BUEIRO, INCLUINDO A RETIRADA DOS ENTULHOS BEM COMO A ROÇADA E LIMPEZA GERAL DAS BOCAS</v>
          </cell>
          <cell r="D4514" t="str">
            <v>M</v>
          </cell>
          <cell r="E4514">
            <v>10.64</v>
          </cell>
        </row>
        <row r="4516">
          <cell r="B4516" t="str">
            <v>C4344</v>
          </cell>
          <cell r="C4516" t="str">
            <v>NIVELAMENTO MANUAL DA VIA COMPREENDENDO ALINHAMENTO, SOCARIA E ACABAMENTO DO LASTRO DE TERRA, BITOLA MÉTRICA</v>
          </cell>
          <cell r="D4516" t="str">
            <v>M</v>
          </cell>
          <cell r="E4516">
            <v>9.0399999999999991</v>
          </cell>
        </row>
        <row r="4518">
          <cell r="B4518" t="str">
            <v>C4343</v>
          </cell>
          <cell r="C4518" t="str">
            <v>NIVELAMENTO MANUAL DE VIA COMPREENDENDO SOCARIA E RECOMPOSIÇÃO DO LASTRO DE BRITA, BITOLA MÉTRICA</v>
          </cell>
          <cell r="D4518" t="str">
            <v>M</v>
          </cell>
          <cell r="E4518">
            <v>10.64</v>
          </cell>
        </row>
        <row r="4520">
          <cell r="B4520" t="str">
            <v>C4347</v>
          </cell>
          <cell r="C4520" t="str">
            <v>NIVELAMENTO MANUAL DE JUNTA COMPREENDENDO SOCARIA, REAPERTO E RECOMPOSIÇÃO DO LASTRO, BITOLA MÉTRICA</v>
          </cell>
          <cell r="D4520" t="str">
            <v>UN</v>
          </cell>
          <cell r="E4520">
            <v>10.64</v>
          </cell>
        </row>
        <row r="4522">
          <cell r="B4522" t="str">
            <v>C4356</v>
          </cell>
          <cell r="C4522" t="str">
            <v>PUXAMENTO MANUAL DA LINHA, POR FRAÇÃO DE ATÉ 20 cm, COMPREENDENDO REAPERTO DA FIXAÇÃO, DESGUARNECIMENTO PARCIAL DO OMBRO DO LASTRO, PUXAMENTO, RECOLOCAÇÃO DO LASTRO E ACABAMENTO, BITOLA MÉTRICA</v>
          </cell>
          <cell r="D4522" t="str">
            <v>M</v>
          </cell>
          <cell r="E4522">
            <v>9.57</v>
          </cell>
        </row>
        <row r="4524">
          <cell r="B4524" t="str">
            <v>C4333</v>
          </cell>
          <cell r="C4524" t="str">
            <v>REFORÇO DE ATERRO, MANUAL</v>
          </cell>
          <cell r="D4524" t="str">
            <v>M3</v>
          </cell>
          <cell r="E4524">
            <v>21.27</v>
          </cell>
        </row>
        <row r="4525">
          <cell r="B4525" t="str">
            <v>C4340</v>
          </cell>
          <cell r="C4525" t="str">
            <v>REFORÇO MANUAL DE LASTRO EM LINHAS E AMVs, SEM FORNECIMENTO INCLUSIVE ACABAMENTO DO PERFIL DO LASTRO, BITOLA MÉTRICA</v>
          </cell>
          <cell r="D4525" t="str">
            <v>M3</v>
          </cell>
          <cell r="E4525">
            <v>10.64</v>
          </cell>
        </row>
        <row r="4527">
          <cell r="B4527" t="str">
            <v>C4350</v>
          </cell>
          <cell r="C4527" t="str">
            <v>REGULAGEM MANUAL DE FOLGAS NAS JUNTAS - TALAS COM 6 FUROS (TRILHOS DE 18 METROS). USO DE 91,24% DOS Hh/UN PARA TALA DE 4 FUROS</v>
          </cell>
          <cell r="D4527" t="str">
            <v>UN</v>
          </cell>
          <cell r="E4527">
            <v>26.7</v>
          </cell>
        </row>
        <row r="4529">
          <cell r="B4529" t="str">
            <v>C4336</v>
          </cell>
          <cell r="C4529" t="str">
            <v>REGULARIZAÇÃO DE BANQUETA DE PLATAFORMA, MANUAL</v>
          </cell>
          <cell r="D4529" t="str">
            <v>M3</v>
          </cell>
          <cell r="E4529">
            <v>10.64</v>
          </cell>
        </row>
        <row r="4530">
          <cell r="B4530" t="str">
            <v>C4366</v>
          </cell>
          <cell r="C4530" t="str">
            <v>REGULARIZAÇÃO FINAL DO LASTRO, APÓS O NIVELAMENTO, INCLUINDO PERFILAMENTO E COMPACTAÇÃO MANUAL DO LASTRO</v>
          </cell>
          <cell r="D4530" t="str">
            <v>KM</v>
          </cell>
          <cell r="E4530">
            <v>3191.14</v>
          </cell>
        </row>
        <row r="4532">
          <cell r="B4532" t="str">
            <v>C4354</v>
          </cell>
          <cell r="C4532" t="str">
            <v>REPOSICIONAMENTO, REAPERTO OU REBATIMENTO DAS FIXAÇÕES EM LINHAS COM 2 FIXAÇÕES POR FILA DE TRILHO, MANUAL</v>
          </cell>
          <cell r="D4532" t="str">
            <v>M</v>
          </cell>
          <cell r="E4532">
            <v>0.53</v>
          </cell>
        </row>
        <row r="4534">
          <cell r="B4534" t="str">
            <v>C4187</v>
          </cell>
          <cell r="C4534" t="str">
            <v>ROÇO MANUAL DE FAIXA FERROVIÁRIA</v>
          </cell>
          <cell r="D4534" t="str">
            <v>M2</v>
          </cell>
          <cell r="E4534">
            <v>0.21</v>
          </cell>
        </row>
        <row r="4535">
          <cell r="B4535" t="str">
            <v>C4345</v>
          </cell>
          <cell r="C4535" t="str">
            <v>SOLDAGEM ELÉTRICA EM ESTALEIRO TR-37</v>
          </cell>
          <cell r="D4535" t="str">
            <v>UN</v>
          </cell>
          <cell r="E4535">
            <v>85.1</v>
          </cell>
        </row>
        <row r="4536">
          <cell r="B4536" t="str">
            <v>C4346</v>
          </cell>
          <cell r="C4536" t="str">
            <v>SOLDAGEM ELÉTRICA EM ESTALEIRO TR-45</v>
          </cell>
          <cell r="D4536" t="str">
            <v>UN</v>
          </cell>
          <cell r="E4536">
            <v>85.1</v>
          </cell>
        </row>
        <row r="4537">
          <cell r="B4537" t="str">
            <v>C4362</v>
          </cell>
          <cell r="C4537" t="str">
            <v>SUBSTITUIÇÃO DO LASTRO EM AMV COM ABERTURA MENOR OU IGUAL A 1:10, BITOLA MÉTRICA, MANUAL</v>
          </cell>
          <cell r="D4537" t="str">
            <v>AMV</v>
          </cell>
          <cell r="E4537">
            <v>638.23</v>
          </cell>
        </row>
        <row r="4539">
          <cell r="B4539" t="str">
            <v>C4353</v>
          </cell>
          <cell r="C4539" t="str">
            <v>SUBSTITUIÇÃO, OU COMPLEMENTAÇÃO OU REPOSICIONAMENTO MANUAL DE FIXAÇÕES DE DORMENTES DE CONCRETO (SEM FORNECIMENTO)</v>
          </cell>
          <cell r="D4539" t="str">
            <v>UN</v>
          </cell>
          <cell r="E4539">
            <v>2.02</v>
          </cell>
        </row>
        <row r="4541">
          <cell r="B4541" t="str">
            <v>C4361</v>
          </cell>
          <cell r="C4541" t="str">
            <v>TARUGAMENTO DE DORMENTES</v>
          </cell>
          <cell r="D4541" t="str">
            <v>UN</v>
          </cell>
          <cell r="E4541">
            <v>0.32</v>
          </cell>
        </row>
        <row r="4542">
          <cell r="B4542" t="str">
            <v>RODOVIÁRIA</v>
          </cell>
          <cell r="E4542">
            <v>3824.8</v>
          </cell>
        </row>
        <row r="4543">
          <cell r="B4543" t="str">
            <v>C4546</v>
          </cell>
          <cell r="C4543" t="str">
            <v>APLICAÇÃO DE REJUVENESCEDOR PDC/REJUVASEAC BR</v>
          </cell>
          <cell r="D4543" t="str">
            <v>M2</v>
          </cell>
          <cell r="E4543">
            <v>14.6</v>
          </cell>
        </row>
        <row r="4544">
          <cell r="B4544" t="str">
            <v>C3905</v>
          </cell>
          <cell r="C4544" t="str">
            <v>BRITA PRA BASE DE REMENDO PROFUNDO</v>
          </cell>
          <cell r="D4544" t="str">
            <v>M3</v>
          </cell>
          <cell r="E4544">
            <v>89.6</v>
          </cell>
        </row>
        <row r="4545">
          <cell r="B4545" t="str">
            <v>C3954</v>
          </cell>
          <cell r="C4545" t="str">
            <v>CAPINA MANUAL</v>
          </cell>
          <cell r="D4545" t="str">
            <v>M2</v>
          </cell>
          <cell r="E4545">
            <v>0.39</v>
          </cell>
        </row>
        <row r="4546">
          <cell r="B4546" t="str">
            <v>C3884</v>
          </cell>
          <cell r="C4546" t="str">
            <v>CAPA SELANTE C/ PEDRISCO (S/TRANSP)</v>
          </cell>
          <cell r="D4546" t="str">
            <v>M2</v>
          </cell>
          <cell r="E4546">
            <v>0.81</v>
          </cell>
        </row>
        <row r="4547">
          <cell r="B4547" t="str">
            <v>C3891</v>
          </cell>
          <cell r="C4547" t="str">
            <v>COMBATE À EXSUDAÇÃO COM AREIA</v>
          </cell>
          <cell r="D4547" t="str">
            <v>M2</v>
          </cell>
          <cell r="E4547">
            <v>0.63</v>
          </cell>
        </row>
        <row r="4548">
          <cell r="B4548" t="str">
            <v>C3140</v>
          </cell>
          <cell r="C4548" t="str">
            <v>CAPA SELANTE COM AREIA ( S/TRANSP)</v>
          </cell>
          <cell r="D4548" t="str">
            <v>M2</v>
          </cell>
          <cell r="E4548">
            <v>0.42</v>
          </cell>
        </row>
        <row r="4549">
          <cell r="B4549" t="str">
            <v>C3892</v>
          </cell>
          <cell r="C4549" t="str">
            <v>COMBATE À EXSUDAÇÃO COM PEDRISCO</v>
          </cell>
          <cell r="D4549" t="str">
            <v>M2</v>
          </cell>
          <cell r="E4549">
            <v>0.81</v>
          </cell>
        </row>
        <row r="4550">
          <cell r="B4550" t="str">
            <v>C3945</v>
          </cell>
          <cell r="C4550" t="str">
            <v>CORREÇÃO DE DEFEITOS (ESPALHAMENTO MANUAL E COMPACTAÇÃO DE MISTURA  BETUMINOSA)</v>
          </cell>
          <cell r="D4550" t="str">
            <v>M3</v>
          </cell>
          <cell r="E4550">
            <v>133.75</v>
          </cell>
        </row>
        <row r="4552">
          <cell r="B4552" t="str">
            <v>C3904</v>
          </cell>
          <cell r="C4552" t="str">
            <v>CORTE E LIMPEZA DE ÁREAS GRAMADAS</v>
          </cell>
          <cell r="D4552" t="str">
            <v>M2</v>
          </cell>
          <cell r="E4552">
            <v>0.09</v>
          </cell>
        </row>
        <row r="4553">
          <cell r="B4553" t="str">
            <v>C3895</v>
          </cell>
          <cell r="C4553" t="str">
            <v>ENCHIMENTO E COMPACTAÇÃO DA MISTURA BETUMINOSA EM TAPA BURACO</v>
          </cell>
          <cell r="D4553" t="str">
            <v>M3</v>
          </cell>
          <cell r="E4553">
            <v>261.94</v>
          </cell>
        </row>
        <row r="4554">
          <cell r="B4554" t="str">
            <v>C3940</v>
          </cell>
          <cell r="C4554" t="str">
            <v>ESPALHAMENTO E COMPACTAÇÃO DE MISTURA BETUMINOSA PRÉ MISTURADA À FRIO</v>
          </cell>
          <cell r="D4554" t="str">
            <v>M3</v>
          </cell>
          <cell r="E4554">
            <v>21.54</v>
          </cell>
        </row>
        <row r="4556">
          <cell r="B4556" t="str">
            <v>C3942</v>
          </cell>
          <cell r="C4556" t="str">
            <v>ESPALHAMENTO E COMPACTAÇÃO  DE MISTURA BETUMINOSA PRÉ MISTURADA À QUENTE</v>
          </cell>
          <cell r="D4556" t="str">
            <v>M3</v>
          </cell>
          <cell r="E4556">
            <v>18.98</v>
          </cell>
        </row>
        <row r="4558">
          <cell r="B4558" t="str">
            <v>C3937</v>
          </cell>
          <cell r="C4558" t="str">
            <v>ESPALHAMENTO E COMPACTAÇÃO DE MISTURA DE AREIA ASFALTO USINADA À QUENTE</v>
          </cell>
          <cell r="D4558" t="str">
            <v>M3</v>
          </cell>
          <cell r="E4558">
            <v>18.98</v>
          </cell>
        </row>
        <row r="4560">
          <cell r="B4560" t="str">
            <v>C3935</v>
          </cell>
          <cell r="C4560" t="str">
            <v>ESPALHAMENTO E COMPACTAÇÃO DE MISTURA DE AREIA ASFALTO USINADO À FRIO</v>
          </cell>
          <cell r="D4560" t="str">
            <v>M3</v>
          </cell>
          <cell r="E4560">
            <v>21.15</v>
          </cell>
        </row>
        <row r="4561">
          <cell r="B4561" t="str">
            <v>C4547</v>
          </cell>
          <cell r="C4561" t="str">
            <v>FRESAGEM CONTÍNUA DE REVESTIMENTO BETUMINOSO</v>
          </cell>
          <cell r="D4561" t="str">
            <v>M3</v>
          </cell>
          <cell r="E4561">
            <v>98.59</v>
          </cell>
        </row>
        <row r="4562">
          <cell r="B4562" t="str">
            <v>C4548</v>
          </cell>
          <cell r="C4562" t="str">
            <v>FRESAGEM DESCONTÍNUA DE REVESTIMENTO BETUMINOSO</v>
          </cell>
          <cell r="D4562" t="str">
            <v>M3</v>
          </cell>
          <cell r="E4562">
            <v>147.68</v>
          </cell>
        </row>
        <row r="4563">
          <cell r="B4563" t="str">
            <v>C3222</v>
          </cell>
          <cell r="C4563" t="str">
            <v>LAMA ASFALTICA FAIXA 1 (2MM)-6KG/M2 (S/TRANSP)</v>
          </cell>
          <cell r="D4563" t="str">
            <v>M2</v>
          </cell>
          <cell r="E4563">
            <v>0.91</v>
          </cell>
        </row>
        <row r="4564">
          <cell r="B4564" t="str">
            <v>C3223</v>
          </cell>
          <cell r="C4564" t="str">
            <v>LAMA ASFALTICA FAIXA 2 (4MM)-8KG/M2 (S/TRANSP)</v>
          </cell>
          <cell r="D4564" t="str">
            <v>M2</v>
          </cell>
          <cell r="E4564">
            <v>1.1399999999999999</v>
          </cell>
        </row>
        <row r="4565">
          <cell r="B4565" t="str">
            <v>C4543</v>
          </cell>
          <cell r="C4565" t="str">
            <v>LAMA ASFÁLTICA FAIXA 3 (6mm) - 10 Kg/m² (S/TRANSP)</v>
          </cell>
          <cell r="D4565" t="str">
            <v>M2</v>
          </cell>
          <cell r="E4565">
            <v>1.63</v>
          </cell>
        </row>
        <row r="4566">
          <cell r="B4566" t="str">
            <v>C4544</v>
          </cell>
          <cell r="C4566" t="str">
            <v>MICRO-REVESTIMENTO ASFÁLTICO (1 CAMADA) - 14 Kg/m²</v>
          </cell>
          <cell r="D4566" t="str">
            <v>M2</v>
          </cell>
          <cell r="E4566">
            <v>1.81</v>
          </cell>
        </row>
        <row r="4567">
          <cell r="B4567" t="str">
            <v>C4545</v>
          </cell>
          <cell r="C4567" t="str">
            <v>MICRO-REVESTIMENTO ASFÁLTICO (2 CAMADAS) - 25 Kg/m²</v>
          </cell>
          <cell r="D4567" t="str">
            <v>M2</v>
          </cell>
          <cell r="E4567">
            <v>3.41</v>
          </cell>
        </row>
        <row r="4568">
          <cell r="B4568" t="str">
            <v>C3092</v>
          </cell>
          <cell r="C4568" t="str">
            <v>LIMPEZA DE BUEIRO</v>
          </cell>
          <cell r="D4568" t="str">
            <v>M3</v>
          </cell>
          <cell r="E4568">
            <v>11.64</v>
          </cell>
        </row>
        <row r="4569">
          <cell r="B4569" t="str">
            <v>C3894</v>
          </cell>
          <cell r="C4569" t="str">
            <v>LIMPEZA DE DESCIDA D'ÁGUA</v>
          </cell>
          <cell r="D4569" t="str">
            <v>M</v>
          </cell>
          <cell r="E4569">
            <v>0.69</v>
          </cell>
        </row>
        <row r="4570">
          <cell r="B4570" t="str">
            <v>C3896</v>
          </cell>
          <cell r="C4570" t="str">
            <v>LIMPEZA DE PLACA DE SINALIZAÇÃO</v>
          </cell>
          <cell r="D4570" t="str">
            <v>M2</v>
          </cell>
          <cell r="E4570">
            <v>4.97</v>
          </cell>
        </row>
        <row r="4571">
          <cell r="B4571" t="str">
            <v>C3093</v>
          </cell>
          <cell r="C4571" t="str">
            <v>LIMPEZA DE PONTE</v>
          </cell>
          <cell r="D4571" t="str">
            <v>M</v>
          </cell>
          <cell r="E4571">
            <v>4.22</v>
          </cell>
        </row>
        <row r="4572">
          <cell r="B4572" t="str">
            <v>C3094</v>
          </cell>
          <cell r="C4572" t="str">
            <v>LIMPEZA DE SARJETA E MEIO-FIO</v>
          </cell>
          <cell r="D4572" t="str">
            <v>M</v>
          </cell>
          <cell r="E4572">
            <v>0.35</v>
          </cell>
        </row>
        <row r="4573">
          <cell r="B4573" t="str">
            <v>C3893</v>
          </cell>
          <cell r="C4573" t="str">
            <v>LIMPEZA DE VALETA DE DRENAGEM</v>
          </cell>
          <cell r="D4573" t="str">
            <v>M</v>
          </cell>
          <cell r="E4573">
            <v>2.08</v>
          </cell>
        </row>
        <row r="4574">
          <cell r="B4574" t="str">
            <v>C3096</v>
          </cell>
          <cell r="C4574" t="str">
            <v>LIMPEZA DE VALETA DE CORTE</v>
          </cell>
          <cell r="D4574" t="str">
            <v>M</v>
          </cell>
          <cell r="E4574">
            <v>0.52</v>
          </cell>
        </row>
        <row r="4575">
          <cell r="B4575" t="str">
            <v>C3938</v>
          </cell>
          <cell r="C4575" t="str">
            <v>MISTURA BETUMINOSA PRÉ MISTURADA À FRIO EM BETONEIRA (S/TRANSP)</v>
          </cell>
          <cell r="D4575" t="str">
            <v>M3</v>
          </cell>
          <cell r="E4575">
            <v>111.07</v>
          </cell>
        </row>
        <row r="4576">
          <cell r="B4576" t="str">
            <v>C3939</v>
          </cell>
          <cell r="C4576" t="str">
            <v>MISTURA BETUMINOSA PRÉ MISTURADA USINADA À FRIO (S/TRANSP)</v>
          </cell>
          <cell r="D4576" t="str">
            <v>M3</v>
          </cell>
          <cell r="E4576">
            <v>102.07</v>
          </cell>
        </row>
        <row r="4577">
          <cell r="B4577" t="str">
            <v>C3941</v>
          </cell>
          <cell r="C4577" t="str">
            <v>MISTURA BETUMINOSA PRÉ MISTURADA USINADA À QUENTE (S/TRANSP)</v>
          </cell>
          <cell r="D4577" t="str">
            <v>M3</v>
          </cell>
          <cell r="E4577">
            <v>153.77000000000001</v>
          </cell>
        </row>
        <row r="4578">
          <cell r="B4578" t="str">
            <v>C3936</v>
          </cell>
          <cell r="C4578" t="str">
            <v>MISTURA DE AREIA ASFALTO USINADA À QUENTE (S/TRANSP)</v>
          </cell>
          <cell r="D4578" t="str">
            <v>M3</v>
          </cell>
          <cell r="E4578">
            <v>76.13</v>
          </cell>
        </row>
        <row r="4579">
          <cell r="B4579" t="str">
            <v>C3885</v>
          </cell>
          <cell r="C4579" t="str">
            <v xml:space="preserve"> MISTURA DE AREIA ASFALTO À FRIO EM BETONEIRA (S/TRANSP)</v>
          </cell>
          <cell r="D4579" t="str">
            <v>M3</v>
          </cell>
          <cell r="E4579">
            <v>36.49</v>
          </cell>
        </row>
        <row r="4580">
          <cell r="B4580" t="str">
            <v>C3934</v>
          </cell>
          <cell r="C4580" t="str">
            <v>MISTURA DE AREIA ASFALTO USINADA À FRIO (S/TRANSP)</v>
          </cell>
          <cell r="D4580" t="str">
            <v>M3</v>
          </cell>
          <cell r="E4580">
            <v>27.49</v>
          </cell>
        </row>
        <row r="4581">
          <cell r="B4581" t="str">
            <v>C3889</v>
          </cell>
          <cell r="C4581" t="str">
            <v>PENEIRAMENTO MANUAL</v>
          </cell>
          <cell r="D4581" t="str">
            <v>M3</v>
          </cell>
          <cell r="E4581">
            <v>21.69</v>
          </cell>
        </row>
        <row r="4582">
          <cell r="B4582" t="str">
            <v>C0096</v>
          </cell>
          <cell r="C4582" t="str">
            <v>REATERRO APILOADO</v>
          </cell>
          <cell r="D4582" t="str">
            <v>M3</v>
          </cell>
          <cell r="E4582">
            <v>25.33</v>
          </cell>
        </row>
        <row r="4583">
          <cell r="B4583" t="str">
            <v>C3890</v>
          </cell>
          <cell r="C4583" t="str">
            <v>REATERRO E COMPACTAÇÃO DE BUEIRO</v>
          </cell>
          <cell r="D4583" t="str">
            <v>M3</v>
          </cell>
          <cell r="E4583">
            <v>28.88</v>
          </cell>
        </row>
        <row r="4584">
          <cell r="B4584" t="str">
            <v>C3101</v>
          </cell>
          <cell r="C4584" t="str">
            <v>RECOMPOSIÇÃO DE PAVIMENTAÇÃO EM PARALELEPÍPEDO C/REAPROVEITAMENTO</v>
          </cell>
          <cell r="D4584" t="str">
            <v>M2</v>
          </cell>
          <cell r="E4584">
            <v>12.93</v>
          </cell>
        </row>
        <row r="4585">
          <cell r="B4585" t="str">
            <v>C3100</v>
          </cell>
          <cell r="C4585" t="str">
            <v>RECOMPOSIÇÃO DE PAVIMENTAÇÃO EM PEDRA TOSCA  C/REAPROVEITAMENTO</v>
          </cell>
          <cell r="D4585" t="str">
            <v>M2</v>
          </cell>
          <cell r="E4585">
            <v>9.69</v>
          </cell>
        </row>
        <row r="4586">
          <cell r="B4586" t="str">
            <v>C3897</v>
          </cell>
          <cell r="C4586" t="str">
            <v>RECOMPOSIÇÃO DE PLACA DE SINALIZAÇÃO</v>
          </cell>
          <cell r="D4586" t="str">
            <v>M2</v>
          </cell>
          <cell r="E4586">
            <v>21.28</v>
          </cell>
        </row>
        <row r="4587">
          <cell r="B4587" t="str">
            <v>C3883</v>
          </cell>
          <cell r="C4587" t="str">
            <v>RECOMPOSIÇÃO DE REVESTIMENTO PRIMÁRIO</v>
          </cell>
          <cell r="D4587" t="str">
            <v>M3</v>
          </cell>
          <cell r="E4587">
            <v>6.28</v>
          </cell>
        </row>
        <row r="4588">
          <cell r="B4588" t="str">
            <v>C3952</v>
          </cell>
          <cell r="C4588" t="str">
            <v>RECOMPOSIÇÃO MANUAL DE ATERRO</v>
          </cell>
          <cell r="D4588" t="str">
            <v>M3</v>
          </cell>
          <cell r="E4588">
            <v>95.79</v>
          </cell>
        </row>
        <row r="4589">
          <cell r="B4589" t="str">
            <v>C3953</v>
          </cell>
          <cell r="C4589" t="str">
            <v>RECOMPOSIÇÃO MECANIZADA DE ATERRO</v>
          </cell>
          <cell r="D4589" t="str">
            <v>M3</v>
          </cell>
          <cell r="E4589">
            <v>15.75</v>
          </cell>
        </row>
        <row r="4590">
          <cell r="B4590" t="str">
            <v>C3947</v>
          </cell>
          <cell r="C4590" t="str">
            <v>RECOMPOSIÇÃO PARCIAL DE CERCA (SUBSTITUIÇÃO DE ESTACA DE CONCRETO)</v>
          </cell>
          <cell r="D4590" t="str">
            <v>UN</v>
          </cell>
          <cell r="E4590">
            <v>35.39</v>
          </cell>
        </row>
        <row r="4591">
          <cell r="B4591" t="str">
            <v>C3948</v>
          </cell>
          <cell r="C4591" t="str">
            <v>RECOMPOSIÇÃO PARCIAL DE CERCA DE ESTACAS DE CONCRETO (SUBSTITUIÇÃO DE ARAME FARPADO)</v>
          </cell>
          <cell r="D4591" t="str">
            <v>M</v>
          </cell>
          <cell r="E4591">
            <v>1.97</v>
          </cell>
        </row>
        <row r="4593">
          <cell r="B4593" t="str">
            <v>C3951</v>
          </cell>
          <cell r="C4593" t="str">
            <v>RECOMPOSIÇÃO PARCIAL DE CERCA DE ESTACAS DE MADEIRA(SUBSTITUIÇÃO DE ARAME FARPADO)</v>
          </cell>
          <cell r="D4593" t="str">
            <v>M</v>
          </cell>
          <cell r="E4593">
            <v>1.61</v>
          </cell>
        </row>
        <row r="4595">
          <cell r="B4595" t="str">
            <v>C3946</v>
          </cell>
          <cell r="C4595" t="str">
            <v>RECOMPOSIÇÃO PARCIAL DE CERCA (SUBSTITUIÇÃO DE MOURÕES DE CONCRETO)</v>
          </cell>
          <cell r="D4595" t="str">
            <v>UN</v>
          </cell>
          <cell r="E4595">
            <v>86.53</v>
          </cell>
        </row>
        <row r="4596">
          <cell r="B4596" t="str">
            <v>C3232</v>
          </cell>
          <cell r="C4596" t="str">
            <v>RECONFORMAÇÃO/PATROLAGEM DA PLATAFORMA</v>
          </cell>
          <cell r="D4596" t="str">
            <v>M2</v>
          </cell>
          <cell r="E4596">
            <v>0.06</v>
          </cell>
        </row>
        <row r="4597">
          <cell r="B4597" t="str">
            <v>C3943</v>
          </cell>
          <cell r="C4597" t="str">
            <v>REMENDO PROFUNDO COM DEMOLIÇÃO MANUAL(ENCHIMENTO E COMPACTAÇÃO DO MATERIAL DE BASE E MISTURA BETUMINOSA)</v>
          </cell>
          <cell r="D4597" t="str">
            <v>M3</v>
          </cell>
          <cell r="E4597">
            <v>263.26</v>
          </cell>
        </row>
        <row r="4599">
          <cell r="B4599" t="str">
            <v>C3944</v>
          </cell>
          <cell r="C4599" t="str">
            <v>REMENDO PROFUNDO COM DEMOLIÇÃO MECANIZADA (ENCHIMENTO E COMPACTAÇÃO DO MATERIAL DE BASE E MISTURA BETUMINOSA)</v>
          </cell>
          <cell r="D4599" t="str">
            <v>M3</v>
          </cell>
          <cell r="E4599">
            <v>199.44</v>
          </cell>
        </row>
        <row r="4601">
          <cell r="B4601" t="str">
            <v>C3902</v>
          </cell>
          <cell r="C4601" t="str">
            <v>REMOÇÃO DE MATACÕES</v>
          </cell>
          <cell r="D4601" t="str">
            <v>M3</v>
          </cell>
          <cell r="E4601">
            <v>76.66</v>
          </cell>
        </row>
        <row r="4602">
          <cell r="B4602" t="str">
            <v>C3888</v>
          </cell>
          <cell r="C4602" t="str">
            <v>REMOÇÃO MANUAL DA CAMADA GRANULAR DO PAVIMENTO</v>
          </cell>
          <cell r="D4602" t="str">
            <v>M3</v>
          </cell>
          <cell r="E4602">
            <v>67.319999999999993</v>
          </cell>
        </row>
        <row r="4603">
          <cell r="B4603" t="str">
            <v>C3899</v>
          </cell>
          <cell r="C4603" t="str">
            <v>REMOÇÃO MANUAL DE BARREIRA EM ROCHA</v>
          </cell>
          <cell r="D4603" t="str">
            <v>M3</v>
          </cell>
          <cell r="E4603">
            <v>26.47</v>
          </cell>
        </row>
        <row r="4604">
          <cell r="B4604" t="str">
            <v>C3898</v>
          </cell>
          <cell r="C4604" t="str">
            <v>REMOÇÃO MANUAL DE BARREIRA EM SOLO</v>
          </cell>
          <cell r="D4604" t="str">
            <v>M3</v>
          </cell>
          <cell r="E4604">
            <v>17.649999999999999</v>
          </cell>
        </row>
        <row r="4605">
          <cell r="B4605" t="str">
            <v>C3886</v>
          </cell>
          <cell r="C4605" t="str">
            <v>REMOÇÃO MANUAL DE REVESTIMENTO BETUMINOSO</v>
          </cell>
          <cell r="D4605" t="str">
            <v>M3</v>
          </cell>
          <cell r="E4605">
            <v>103.83</v>
          </cell>
        </row>
        <row r="4606">
          <cell r="B4606" t="str">
            <v>C3887</v>
          </cell>
          <cell r="C4606" t="str">
            <v>REMOÇÃO MECANIZADA DA CAMADA GRANULAR DO PAVIMENTO</v>
          </cell>
          <cell r="D4606" t="str">
            <v>M3</v>
          </cell>
          <cell r="E4606">
            <v>6.23</v>
          </cell>
        </row>
        <row r="4607">
          <cell r="B4607" t="str">
            <v>C3901</v>
          </cell>
          <cell r="C4607" t="str">
            <v>REMOÇÃO MECANIZADA DE BARREIRA EM ROCHA</v>
          </cell>
          <cell r="D4607" t="str">
            <v>M3</v>
          </cell>
          <cell r="E4607">
            <v>7.44</v>
          </cell>
        </row>
        <row r="4608">
          <cell r="B4608" t="str">
            <v>C3900</v>
          </cell>
          <cell r="C4608" t="str">
            <v>REMOÇÃO MECANIZADA DE BARREIRA EM SOLO</v>
          </cell>
          <cell r="D4608" t="str">
            <v>M3</v>
          </cell>
          <cell r="E4608">
            <v>4.8600000000000003</v>
          </cell>
        </row>
        <row r="4609">
          <cell r="B4609" t="str">
            <v>C3159</v>
          </cell>
          <cell r="C4609" t="str">
            <v>REMOÇÃO MECANIZADA DE REVESTIMENTO BETUMINOSO</v>
          </cell>
          <cell r="D4609" t="str">
            <v>M3</v>
          </cell>
          <cell r="E4609">
            <v>14.53</v>
          </cell>
        </row>
        <row r="4610">
          <cell r="B4610" t="str">
            <v>C3109</v>
          </cell>
          <cell r="C4610" t="str">
            <v>ROÇADA MANUAL</v>
          </cell>
          <cell r="D4610" t="str">
            <v>HA</v>
          </cell>
          <cell r="E4610">
            <v>969.96</v>
          </cell>
        </row>
        <row r="4611">
          <cell r="B4611" t="str">
            <v>C3903</v>
          </cell>
          <cell r="C4611" t="str">
            <v>ROÇADA MECANIZADA</v>
          </cell>
          <cell r="D4611" t="str">
            <v>HA</v>
          </cell>
          <cell r="E4611">
            <v>291.48</v>
          </cell>
        </row>
        <row r="4612">
          <cell r="B4612" t="str">
            <v>C3115</v>
          </cell>
          <cell r="C4612" t="str">
            <v>SELAGEM DE TRINCA : S/TRANSP</v>
          </cell>
          <cell r="D4612" t="str">
            <v>L</v>
          </cell>
          <cell r="E4612">
            <v>1.94</v>
          </cell>
        </row>
        <row r="4613">
          <cell r="B4613" t="str">
            <v>C3932</v>
          </cell>
          <cell r="C4613" t="str">
            <v>SOLO BRITA PARA BASE DE REMENDO PROFUNDO (S/TRANSP)</v>
          </cell>
          <cell r="D4613" t="str">
            <v>M3</v>
          </cell>
          <cell r="E4613">
            <v>33.729999999999997</v>
          </cell>
        </row>
        <row r="4614">
          <cell r="B4614" t="str">
            <v>C3933</v>
          </cell>
          <cell r="C4614" t="str">
            <v>SOLO PARA BASE DE REMENDO PROFUNDO (S/TRANSP)</v>
          </cell>
          <cell r="D4614" t="str">
            <v>M3</v>
          </cell>
          <cell r="E4614">
            <v>6.47</v>
          </cell>
        </row>
        <row r="4615">
          <cell r="B4615" t="str">
            <v>URBANA</v>
          </cell>
          <cell r="E4615">
            <v>242.15</v>
          </cell>
        </row>
        <row r="4616">
          <cell r="B4616" t="str">
            <v>C2925</v>
          </cell>
          <cell r="C4616" t="str">
            <v>RECOMPOSIÇÃO DE CAPA EM AREIA ASFÁLTICA (AAUQ), ESP.= 5cm</v>
          </cell>
          <cell r="D4616" t="str">
            <v>M2</v>
          </cell>
          <cell r="E4616">
            <v>33.92</v>
          </cell>
        </row>
        <row r="4617">
          <cell r="B4617" t="str">
            <v>C2926</v>
          </cell>
          <cell r="C4617" t="str">
            <v>RECOMPOSIÇÃO DE CAPA EM CONCRETO ASFÁLTICO (CBUQ), ESP.= 5cm</v>
          </cell>
          <cell r="D4617" t="str">
            <v>M2</v>
          </cell>
          <cell r="E4617">
            <v>34.32</v>
          </cell>
        </row>
        <row r="4618">
          <cell r="B4618" t="str">
            <v>C2135</v>
          </cell>
          <cell r="C4618" t="str">
            <v>RECOMPOSIÇÃO DE GUIAS DE CONCRETO</v>
          </cell>
          <cell r="D4618" t="str">
            <v>M</v>
          </cell>
          <cell r="E4618">
            <v>22.26</v>
          </cell>
        </row>
        <row r="4619">
          <cell r="B4619" t="str">
            <v>C2927</v>
          </cell>
          <cell r="C4619" t="str">
            <v>RECOMPOSIÇÃO DE MEIO FIO EM CONCRETO</v>
          </cell>
          <cell r="D4619" t="str">
            <v>M</v>
          </cell>
          <cell r="E4619">
            <v>10.97</v>
          </cell>
        </row>
        <row r="4620">
          <cell r="B4620" t="str">
            <v>C2928</v>
          </cell>
          <cell r="C4620" t="str">
            <v>RECOMPOSIÇÃO DE MEIO FIO EM PEDRA GRANITICA</v>
          </cell>
          <cell r="D4620" t="str">
            <v>M</v>
          </cell>
          <cell r="E4620">
            <v>10.68</v>
          </cell>
        </row>
        <row r="4621">
          <cell r="B4621" t="str">
            <v>C3036</v>
          </cell>
          <cell r="C4621" t="str">
            <v>RECOMPOSIÇÃO DE PAVIMENTAÇÃO C/BLOKRET REAPROVEITADO</v>
          </cell>
          <cell r="D4621" t="str">
            <v>M2</v>
          </cell>
          <cell r="E4621">
            <v>10.039999999999999</v>
          </cell>
        </row>
        <row r="4622">
          <cell r="B4622" t="str">
            <v>C2136</v>
          </cell>
          <cell r="C4622" t="str">
            <v>RECOMPOSIÇÃO DE PAVIMENTAÇÃO DE PRÉ- MOLDADO S/ COXIM DE AREIA</v>
          </cell>
          <cell r="D4622" t="str">
            <v>M2</v>
          </cell>
          <cell r="E4622">
            <v>19.510000000000002</v>
          </cell>
        </row>
        <row r="4623">
          <cell r="B4623" t="str">
            <v>C2929</v>
          </cell>
          <cell r="C4623" t="str">
            <v>RECOMPOSIÇÃO DE PAVIMENTAÇÃO EM PARALELEPÍPEDO C/REJUNTAMENTO</v>
          </cell>
          <cell r="D4623" t="str">
            <v>M2</v>
          </cell>
          <cell r="E4623">
            <v>28.92</v>
          </cell>
        </row>
        <row r="4624">
          <cell r="B4624" t="str">
            <v>C2930</v>
          </cell>
          <cell r="C4624" t="str">
            <v>RECOMPOSIÇÃO DE PAVIMENTAÇÃO EM PARALELEPÍPEDO S/REJUNTAMENTO</v>
          </cell>
          <cell r="D4624" t="str">
            <v>M2</v>
          </cell>
          <cell r="E4624">
            <v>19.55</v>
          </cell>
        </row>
        <row r="4625">
          <cell r="B4625" t="str">
            <v>C2931</v>
          </cell>
          <cell r="C4625" t="str">
            <v>RECOMPOSIÇÃO DE PAVIMENTAÇÃO EM PEDRA PORTUGUESA</v>
          </cell>
          <cell r="D4625" t="str">
            <v>M2</v>
          </cell>
          <cell r="E4625">
            <v>21.74</v>
          </cell>
        </row>
        <row r="4626">
          <cell r="B4626" t="str">
            <v>C2932</v>
          </cell>
          <cell r="C4626" t="str">
            <v>RECOMPOSIÇÃO DE PAVIMENTAÇÃO EM PEDRA TOSCA C/REJUNTAMENTO</v>
          </cell>
          <cell r="D4626" t="str">
            <v>M2</v>
          </cell>
          <cell r="E4626">
            <v>18.440000000000001</v>
          </cell>
        </row>
        <row r="4627">
          <cell r="B4627" t="str">
            <v>C2933</v>
          </cell>
          <cell r="C4627" t="str">
            <v>RECOMPOSIÇÃO DE PAVIMENTAÇÃO EM PEDRA TOSCA S/REJUNTAMENTO</v>
          </cell>
          <cell r="D4627" t="str">
            <v>M2</v>
          </cell>
          <cell r="E4627">
            <v>11.8</v>
          </cell>
        </row>
        <row r="4628">
          <cell r="B4628" t="str">
            <v>OBRAS PORTUÁRIAS</v>
          </cell>
          <cell r="E4628">
            <v>126882.07</v>
          </cell>
        </row>
        <row r="4629">
          <cell r="B4629" t="str">
            <v>FUNDAÇÕES</v>
          </cell>
          <cell r="E4629">
            <v>33945.120000000003</v>
          </cell>
        </row>
        <row r="4630">
          <cell r="B4630" t="str">
            <v>C4664</v>
          </cell>
          <cell r="C4630" t="str">
            <v>CONFECÇÃO DE CAMISA METÁLICA COM CHAPA DE AÇO</v>
          </cell>
          <cell r="D4630" t="str">
            <v>T</v>
          </cell>
          <cell r="E4630">
            <v>7136.21</v>
          </cell>
        </row>
        <row r="4631">
          <cell r="B4631" t="str">
            <v>C4319</v>
          </cell>
          <cell r="C4631" t="str">
            <v>CRAVAÇÃO DE ESTACA PRÉ-MOLDADA C/ UTILIZAÇÃO DE PLATAFORMA</v>
          </cell>
          <cell r="D4631" t="str">
            <v>M</v>
          </cell>
          <cell r="E4631">
            <v>797.47</v>
          </cell>
        </row>
        <row r="4632">
          <cell r="B4632" t="str">
            <v>C4296</v>
          </cell>
          <cell r="C4632" t="str">
            <v>CRAVAÇÃO DE CAMISA METÁLICA Ø 1,00 m, C/ UTILIZAÇÃO DE PLATAFORMAS</v>
          </cell>
          <cell r="D4632" t="str">
            <v>M</v>
          </cell>
          <cell r="E4632">
            <v>421.13</v>
          </cell>
        </row>
        <row r="4633">
          <cell r="B4633" t="str">
            <v>C4144</v>
          </cell>
          <cell r="C4633" t="str">
            <v>ESCAVAÇÃO EM ROCHA ALTERADA D= 0,93m</v>
          </cell>
          <cell r="D4633" t="str">
            <v>M3</v>
          </cell>
          <cell r="E4633">
            <v>787.33</v>
          </cell>
        </row>
        <row r="4634">
          <cell r="B4634" t="str">
            <v>C4145</v>
          </cell>
          <cell r="C4634" t="str">
            <v>ESCAVAÇÃO EM ROCHA SÃ D= 0,93m</v>
          </cell>
          <cell r="D4634" t="str">
            <v>M3</v>
          </cell>
          <cell r="E4634">
            <v>3229.77</v>
          </cell>
        </row>
        <row r="4635">
          <cell r="B4635" t="str">
            <v>C4143</v>
          </cell>
          <cell r="C4635" t="str">
            <v>ESCAVAÇÃO EM SOLO D= 0,93m</v>
          </cell>
          <cell r="D4635" t="str">
            <v>M3</v>
          </cell>
          <cell r="E4635">
            <v>489.41</v>
          </cell>
        </row>
        <row r="4636">
          <cell r="B4636" t="str">
            <v>C4298</v>
          </cell>
          <cell r="C4636" t="str">
            <v>ESCAVAÇÃO EM ROCHA ALTERADA DIÂMETRO 0,93m C/ UTILIZAÇÃO DE PLATAFORMAS</v>
          </cell>
          <cell r="D4636" t="str">
            <v>M3</v>
          </cell>
          <cell r="E4636">
            <v>1996.71</v>
          </cell>
        </row>
        <row r="4638">
          <cell r="B4638" t="str">
            <v>C4299</v>
          </cell>
          <cell r="C4638" t="str">
            <v>ESCAVAÇÃO EM ROCHA SÃ DIÂMETRO 0,93m C/ UTILIZAÇÃO DE PLATAFORMAS</v>
          </cell>
          <cell r="D4638" t="str">
            <v>M3</v>
          </cell>
          <cell r="E4638">
            <v>5800.46</v>
          </cell>
        </row>
        <row r="4639">
          <cell r="B4639" t="str">
            <v>C4300</v>
          </cell>
          <cell r="C4639" t="str">
            <v>ESCAVAÇÃO EM SOLO DIÂMETRO 0,93m C/ UTILIZAÇÃO DE PLATAFORMAS</v>
          </cell>
          <cell r="D4639" t="str">
            <v>M3</v>
          </cell>
          <cell r="E4639">
            <v>1009.22</v>
          </cell>
        </row>
        <row r="4640">
          <cell r="B4640" t="str">
            <v>C3983</v>
          </cell>
          <cell r="C4640" t="str">
            <v>FABRICAÇÃO E FORNECIMENTO DE ACESSÓRIOS METÁLICOS PARA ESTACA DE CONCRETO (PONTEIRA E ANEL)</v>
          </cell>
          <cell r="D4640" t="str">
            <v>T</v>
          </cell>
          <cell r="E4640">
            <v>10505.2</v>
          </cell>
        </row>
        <row r="4642">
          <cell r="B4642" t="str">
            <v>C4310</v>
          </cell>
          <cell r="C4642" t="str">
            <v>POSICIONAMENTO, OPERAÇÃO E REMOÇÃO DE CAMISA METÁLICA C/ UTILIZAÇÃO DE PLATAFORMAS</v>
          </cell>
          <cell r="D4642" t="str">
            <v>UN</v>
          </cell>
          <cell r="E4642">
            <v>1772.21</v>
          </cell>
        </row>
        <row r="4644">
          <cell r="B4644" t="str">
            <v>ESTRUTURAS</v>
          </cell>
          <cell r="E4644">
            <v>92775.11</v>
          </cell>
        </row>
        <row r="4645">
          <cell r="B4645" t="str">
            <v>C4324</v>
          </cell>
          <cell r="C4645" t="str">
            <v>ACESSÓRIOS P/ TRILHOS A-100</v>
          </cell>
          <cell r="D4645" t="str">
            <v>KG</v>
          </cell>
          <cell r="E4645">
            <v>7.84</v>
          </cell>
        </row>
        <row r="4646">
          <cell r="B4646" t="str">
            <v>C4149</v>
          </cell>
          <cell r="C4646" t="str">
            <v>ARRASAMENTO DE ESTACAS DE CONCRETO D=0,80m</v>
          </cell>
          <cell r="D4646" t="str">
            <v>UN</v>
          </cell>
          <cell r="E4646">
            <v>791.68</v>
          </cell>
        </row>
        <row r="4647">
          <cell r="B4647" t="str">
            <v>C4286</v>
          </cell>
          <cell r="C4647" t="str">
            <v>ARRASAMENTO DE ESTACAS DE CONCRETO C/ UTILIZAÇÃO DE PLATAFORMAS</v>
          </cell>
          <cell r="D4647" t="str">
            <v>UN</v>
          </cell>
          <cell r="E4647">
            <v>1056.4000000000001</v>
          </cell>
        </row>
        <row r="4648">
          <cell r="B4648" t="str">
            <v>C4322</v>
          </cell>
          <cell r="C4648" t="str">
            <v>CABEÇOS DE AMARRAÇÃO P/ 1500 KN</v>
          </cell>
          <cell r="D4648" t="str">
            <v>UN</v>
          </cell>
          <cell r="E4648">
            <v>14810.25</v>
          </cell>
        </row>
        <row r="4649">
          <cell r="B4649" t="str">
            <v>C4146</v>
          </cell>
          <cell r="C4649" t="str">
            <v>CARGA E TRANSP. DE ESTACA PRÉ-MOLDADA DO ESTOQUE AO LOCAL DE APLICAÇÃO, INCLUSIVE ASSENTAMENTO</v>
          </cell>
          <cell r="D4649" t="str">
            <v>M</v>
          </cell>
          <cell r="E4649">
            <v>134.07</v>
          </cell>
        </row>
        <row r="4651">
          <cell r="B4651" t="str">
            <v>C4318</v>
          </cell>
          <cell r="C4651" t="str">
            <v>CARGA E TRANSPORTE DE ESTACA PRÉ-MOLDADA DO ESTOQUE AO LOCAL DE APLICAÇÃO C/ UTILIZAÇÃO DE PLATAFORMAS, INCLUSIVE ASSENTAMENTO</v>
          </cell>
          <cell r="D4651" t="str">
            <v>M</v>
          </cell>
          <cell r="E4651">
            <v>310.72000000000003</v>
          </cell>
        </row>
        <row r="4653">
          <cell r="B4653" t="str">
            <v>C4153</v>
          </cell>
          <cell r="C4653" t="str">
            <v>CARGA E TRANSP. DE PEÇAS PRÉ-MOLDADAS DO ESTOQUE AO LOCAL DE APLICAÇÃO, INCLUSIVE ASSENTAMENTO</v>
          </cell>
          <cell r="D4653" t="str">
            <v>M3</v>
          </cell>
          <cell r="E4653">
            <v>90.34</v>
          </cell>
        </row>
        <row r="4655">
          <cell r="B4655" t="str">
            <v>C4290</v>
          </cell>
          <cell r="C4655" t="str">
            <v>CARGA E TRANSPORTE DE PEÇAS PRÉ-MOLDADAS, INCLUSIVE ASSENTAMENTO C/ UTILIZAÇÃO DE PLATAFORMAS</v>
          </cell>
          <cell r="D4655" t="str">
            <v>M3</v>
          </cell>
          <cell r="E4655">
            <v>234.72</v>
          </cell>
        </row>
        <row r="4657">
          <cell r="B4657" t="str">
            <v>C4712</v>
          </cell>
          <cell r="C4657" t="str">
            <v>CARGA/DESCARGA DE ABRIGO PREMOLDADO (PARADA DE ÔNIBUS), INCLUSIVE ASSENTAMENTO</v>
          </cell>
          <cell r="D4657" t="str">
            <v>UN</v>
          </cell>
          <cell r="E4657">
            <v>336.23</v>
          </cell>
        </row>
        <row r="4659">
          <cell r="B4659" t="str">
            <v>C4136</v>
          </cell>
          <cell r="C4659" t="str">
            <v>CONFECÇÃO DE ESTRUTURA METÁLICA P/ CONTRAVENTAMENTO DE ESTACAS</v>
          </cell>
          <cell r="D4659" t="str">
            <v>T</v>
          </cell>
          <cell r="E4659">
            <v>11835.16</v>
          </cell>
        </row>
        <row r="4660">
          <cell r="B4660" t="str">
            <v>C4321</v>
          </cell>
          <cell r="C4660" t="str">
            <v>DEFENSAS E=600 KNm R=1200 KN</v>
          </cell>
          <cell r="D4660" t="str">
            <v>UN</v>
          </cell>
          <cell r="E4660">
            <v>50045.19</v>
          </cell>
        </row>
        <row r="4661">
          <cell r="B4661" t="str">
            <v>C4295</v>
          </cell>
          <cell r="C4661" t="str">
            <v>FORNECIMENTO E MONTAGEM DE CONTRAVENTAMENTO METÁLICO DE ESTACAS</v>
          </cell>
          <cell r="D4661" t="str">
            <v>T</v>
          </cell>
          <cell r="E4661">
            <v>12286.55</v>
          </cell>
        </row>
        <row r="4662">
          <cell r="B4662" t="str">
            <v>C4311</v>
          </cell>
          <cell r="C4662" t="str">
            <v>POSICIONAMENTO, OPERAÇÃO E REMOÇÃO DE CONTRAVENTAMENTO METÁLICO DE ESTACAS C/ PLATAFORMAS</v>
          </cell>
          <cell r="D4662" t="str">
            <v>T</v>
          </cell>
          <cell r="E4662">
            <v>829.42</v>
          </cell>
        </row>
        <row r="4664">
          <cell r="B4664" t="str">
            <v>C4323</v>
          </cell>
          <cell r="C4664" t="str">
            <v>TRILHOS A-100</v>
          </cell>
          <cell r="D4664" t="str">
            <v>KG</v>
          </cell>
          <cell r="E4664">
            <v>6.56</v>
          </cell>
        </row>
        <row r="4665">
          <cell r="B4665" t="str">
            <v>QUEBRA-MAR / ENROCAMENTO</v>
          </cell>
          <cell r="E4665">
            <v>116.6</v>
          </cell>
        </row>
        <row r="4666">
          <cell r="B4666" t="str">
            <v>C4288</v>
          </cell>
          <cell r="C4666" t="str">
            <v>CARGA E ARRUMAÇÃO DE PEDRAS (0,001 T ATÉ 1,00 T), INCLUSIVE LANÇAMENTO</v>
          </cell>
          <cell r="D4666" t="str">
            <v>M3</v>
          </cell>
          <cell r="E4666">
            <v>9.2100000000000009</v>
          </cell>
        </row>
        <row r="4667">
          <cell r="B4667" t="str">
            <v>C4287</v>
          </cell>
          <cell r="C4667" t="str">
            <v>CARGA E ARRUMAÇÃO DE PEDRAS (1,00 T ATÉ 6,00 T), INCLUSIVE LANÇAMENTO</v>
          </cell>
          <cell r="D4667" t="str">
            <v>M3</v>
          </cell>
          <cell r="E4667">
            <v>11.67</v>
          </cell>
        </row>
        <row r="4668">
          <cell r="B4668" t="str">
            <v>C1097</v>
          </cell>
          <cell r="C4668" t="str">
            <v>CARGA E ARRUMAÇÃO DE PEDRAS COM GUINDASTE MUNIDO DE CAÇAMBA METÁLICA</v>
          </cell>
          <cell r="D4668" t="str">
            <v>M3</v>
          </cell>
          <cell r="E4668">
            <v>18.010000000000002</v>
          </cell>
        </row>
        <row r="4669">
          <cell r="B4669" t="str">
            <v>C4289</v>
          </cell>
          <cell r="C4669" t="str">
            <v>CARGA E LANÇAMENTO DE BRITA P/ REVESTIMENTO, INCLUSIVE ESPALHAMENTO</v>
          </cell>
          <cell r="D4669" t="str">
            <v>M3</v>
          </cell>
          <cell r="E4669">
            <v>15.78</v>
          </cell>
        </row>
        <row r="4670">
          <cell r="B4670" t="str">
            <v>C4306</v>
          </cell>
          <cell r="C4670" t="str">
            <v>LAVRA, SELEÇÃO E ESTOQUE DE PEDRAS (1,00 T ATÉ 4,00 T)</v>
          </cell>
          <cell r="D4670" t="str">
            <v>M3</v>
          </cell>
          <cell r="E4670">
            <v>20.32</v>
          </cell>
        </row>
        <row r="4671">
          <cell r="B4671" t="str">
            <v>C4307</v>
          </cell>
          <cell r="C4671" t="str">
            <v>LAVRA, SELEÇÃO E ESTOQUE DE PEDRAS (1,00 T ATÉ 6,00 T)</v>
          </cell>
          <cell r="D4671" t="str">
            <v>M3</v>
          </cell>
          <cell r="E4671">
            <v>21.77</v>
          </cell>
        </row>
        <row r="4672">
          <cell r="B4672" t="str">
            <v>C4308</v>
          </cell>
          <cell r="C4672" t="str">
            <v>LAVRA, SELEÇÃO E ESTOQUE DE PEDRAS (0,0001 T ATÉ 1,00 T)</v>
          </cell>
          <cell r="D4672" t="str">
            <v>M3</v>
          </cell>
          <cell r="E4672">
            <v>19.850000000000001</v>
          </cell>
        </row>
        <row r="4673">
          <cell r="B4673" t="str">
            <v>C4332</v>
          </cell>
          <cell r="C4673" t="str">
            <v>TRANSPORTE DE PEDRAS ATÉ 1,0 T EM RODOVIA PAVIMENTADA (Y = 1,18X + 2,21)</v>
          </cell>
          <cell r="D4673" t="str">
            <v>M3</v>
          </cell>
          <cell r="E4673">
            <v>0</v>
          </cell>
        </row>
        <row r="4674">
          <cell r="B4674" t="str">
            <v>C4413</v>
          </cell>
          <cell r="C4674" t="str">
            <v>TRANSPORTE DE PEDRA ATÉ 1,0 T EM TRECHO NÃO PAVIMENTADO (Y = 1,97X + 2,21)</v>
          </cell>
          <cell r="D4674" t="str">
            <v>M3</v>
          </cell>
          <cell r="E4674">
            <v>0</v>
          </cell>
        </row>
        <row r="4675">
          <cell r="B4675" t="str">
            <v>C4313</v>
          </cell>
          <cell r="C4675" t="str">
            <v>TRANSPORTE DE PEDRAS DE 1,0 T ATÉ 6,0 T EM RODOVIA PAVIMENTADA (Y = 1,43X + 3,58)</v>
          </cell>
          <cell r="D4675" t="str">
            <v>M3</v>
          </cell>
          <cell r="E4675">
            <v>0</v>
          </cell>
        </row>
        <row r="4677">
          <cell r="B4677" t="str">
            <v>C4414</v>
          </cell>
          <cell r="C4677" t="str">
            <v>TRANSPORTE DE PEDRA DE 1,00 T ATÉ 6,00 T EM TRECHO NÃO PAVIMENTADO (Y = 2,39X + 3,58)</v>
          </cell>
          <cell r="D4677" t="str">
            <v>M3</v>
          </cell>
          <cell r="E4677">
            <v>0</v>
          </cell>
        </row>
        <row r="4679">
          <cell r="B4679" t="str">
            <v>DRAGAGEM</v>
          </cell>
          <cell r="E4679">
            <v>45.23</v>
          </cell>
        </row>
        <row r="4680">
          <cell r="B4680" t="str">
            <v>C4315</v>
          </cell>
          <cell r="C4680" t="str">
            <v>ATERRO HIDRÁULICO, INCLUINDO DRAGAGEM, ESPALHAMENTO NIVELADO E MOBILIZAÇÃO/DESMOBILIZAÇÃO DA DRAGA</v>
          </cell>
          <cell r="D4680" t="str">
            <v>M3</v>
          </cell>
          <cell r="E4680">
            <v>23.99</v>
          </cell>
        </row>
        <row r="4682">
          <cell r="B4682" t="str">
            <v>C4283</v>
          </cell>
          <cell r="C4682" t="str">
            <v>DRAGAGEM INCLUINDO MOBILIZAÇÃO/DESMOBILIZAÇÃO DA DRAGA</v>
          </cell>
          <cell r="D4682" t="str">
            <v>M3</v>
          </cell>
          <cell r="E4682">
            <v>21.24</v>
          </cell>
        </row>
        <row r="4683">
          <cell r="B4683" t="str">
            <v>TRANSPORTES PARA OBRAS RODOVIÁRIAS</v>
          </cell>
          <cell r="E4683">
            <v>0</v>
          </cell>
        </row>
        <row r="4684">
          <cell r="B4684" t="str">
            <v>LOCAL</v>
          </cell>
          <cell r="E4684">
            <v>0</v>
          </cell>
        </row>
        <row r="4685">
          <cell r="B4685" t="str">
            <v>C3143</v>
          </cell>
          <cell r="C4685" t="str">
            <v>TRANSPORTE LOCAL C/ DMT ATÉ 4,00 KM (Y = 0,77X + 0,81)</v>
          </cell>
          <cell r="D4685" t="str">
            <v>T</v>
          </cell>
          <cell r="E4685">
            <v>0</v>
          </cell>
        </row>
        <row r="4686">
          <cell r="B4686" t="str">
            <v>C3144</v>
          </cell>
          <cell r="C4686" t="str">
            <v>TRANSPORTE LOCAL COM DMT ENTRE 4,01 Km E 30,00 Km (Y = 0,55X + 0,81)</v>
          </cell>
          <cell r="D4686" t="str">
            <v>T</v>
          </cell>
          <cell r="E4686">
            <v>0</v>
          </cell>
        </row>
        <row r="4687">
          <cell r="B4687" t="str">
            <v>C4161</v>
          </cell>
          <cell r="C4687" t="str">
            <v>TRANSPORTE LOCAL C/ DMT SUPERIOR A 30,00 Km (Y = 0,43X + 0,81)</v>
          </cell>
          <cell r="D4687" t="str">
            <v>T</v>
          </cell>
          <cell r="E4687">
            <v>0</v>
          </cell>
        </row>
        <row r="4688">
          <cell r="B4688" t="str">
            <v>C3157</v>
          </cell>
          <cell r="C4688" t="str">
            <v>TRANSPORTE  LOCAL D'ÁGUA P/SERVIÇOS DE PAVIMENTAÇÃO C/ DMT SUPERIOR A 7,00 Km (Y = 0,77X)</v>
          </cell>
          <cell r="D4688" t="str">
            <v>T</v>
          </cell>
          <cell r="E4688">
            <v>0</v>
          </cell>
        </row>
        <row r="4690">
          <cell r="B4690" t="str">
            <v>C3312</v>
          </cell>
          <cell r="C4690" t="str">
            <v>TRANSPORTE  LOCAL  DE BRITA P/ TRATAMENTOS SUPERFICIAIS (Y = 0,64X + 3,22)</v>
          </cell>
          <cell r="D4690" t="str">
            <v>T</v>
          </cell>
          <cell r="E4690">
            <v>0</v>
          </cell>
        </row>
        <row r="4691">
          <cell r="B4691" t="str">
            <v>C3224</v>
          </cell>
          <cell r="C4691" t="str">
            <v>TRANSPORTE LOCAL DE LIGANTES BETUMINOSOS C/DMT SUPERIOR A 15,00 Km (Y = 1,39X)</v>
          </cell>
          <cell r="D4691" t="str">
            <v>T</v>
          </cell>
          <cell r="E4691">
            <v>0</v>
          </cell>
        </row>
        <row r="4693">
          <cell r="B4693" t="str">
            <v>C3225</v>
          </cell>
          <cell r="C4693" t="str">
            <v>TRANSPORTE LOCAL DE MISTURA BETUMINOSA À FRIO (Y = 0,64X + 1,93)</v>
          </cell>
          <cell r="D4693" t="str">
            <v>T</v>
          </cell>
          <cell r="E4693">
            <v>0</v>
          </cell>
        </row>
        <row r="4694">
          <cell r="B4694" t="str">
            <v>C3226</v>
          </cell>
          <cell r="C4694" t="str">
            <v>TRANSPORTE LOCAL DE MISTURA BETUMINOSA À QUENTE (Y = 0,64X + 2,42)</v>
          </cell>
          <cell r="D4694" t="str">
            <v>T</v>
          </cell>
          <cell r="E4694">
            <v>0</v>
          </cell>
        </row>
        <row r="4695">
          <cell r="B4695" t="str">
            <v>COMERCIAL</v>
          </cell>
          <cell r="E4695">
            <v>0</v>
          </cell>
        </row>
        <row r="4696">
          <cell r="B4696" t="str">
            <v>C3311</v>
          </cell>
          <cell r="C4696" t="str">
            <v>TRANSPORTE COMERCIAL EM RODOVIA PAVIMENTADA (Y = 0,29X)</v>
          </cell>
          <cell r="D4696" t="str">
            <v>T</v>
          </cell>
          <cell r="E4696">
            <v>0</v>
          </cell>
        </row>
        <row r="4697">
          <cell r="B4697" t="str">
            <v>C3310</v>
          </cell>
          <cell r="C4697" t="str">
            <v>TRANSPORTE COMERCIAL EM RODOVIA NÃO PAVIMENTADA (Y = 0,36X)</v>
          </cell>
          <cell r="D4697" t="str">
            <v>T</v>
          </cell>
          <cell r="E4697">
            <v>0</v>
          </cell>
        </row>
        <row r="4698">
          <cell r="B4698" t="str">
            <v>MATERIAL BETUMINOSO</v>
          </cell>
          <cell r="E4698">
            <v>0</v>
          </cell>
        </row>
        <row r="4699">
          <cell r="B4699" t="str">
            <v>I0001</v>
          </cell>
          <cell r="C4699" t="str">
            <v>TRANSPORTE COMERCIAL DE MATERIAL BETUMINOSO À FRIO (Y = 0,35X + 34,57)</v>
          </cell>
          <cell r="D4699" t="str">
            <v>T</v>
          </cell>
          <cell r="E4699">
            <v>0</v>
          </cell>
        </row>
        <row r="4700">
          <cell r="B4700" t="str">
            <v>I0002</v>
          </cell>
          <cell r="C4700" t="str">
            <v>TRANSPORTE COMERCIAL DE MATERIAL BETUMINOSO À QUENTE (Y = 0,38X + 38,41)</v>
          </cell>
          <cell r="D4700" t="str">
            <v>T</v>
          </cell>
          <cell r="E4700">
            <v>0</v>
          </cell>
        </row>
        <row r="4701">
          <cell r="B4701" t="str">
            <v>SINALIZAÇÃO DO SISTEMA VIÁRIO</v>
          </cell>
          <cell r="E4701">
            <v>196252.85</v>
          </cell>
        </row>
        <row r="4702">
          <cell r="B4702" t="str">
            <v>SINALIZAÇÃO HORIZONTAL</v>
          </cell>
          <cell r="E4702">
            <v>2951.82</v>
          </cell>
        </row>
        <row r="4703">
          <cell r="B4703" t="str">
            <v>C0354</v>
          </cell>
          <cell r="C4703" t="str">
            <v>BALIZADOR EM PVC RÍGIDO D=3" C/ENCHIMENTO DE CONCRETO</v>
          </cell>
          <cell r="D4703" t="str">
            <v>UN</v>
          </cell>
          <cell r="E4703">
            <v>113.33</v>
          </cell>
        </row>
        <row r="4704">
          <cell r="B4704" t="str">
            <v>C3219</v>
          </cell>
          <cell r="C4704" t="str">
            <v>FAIXA.HORIZONTAL/TINTA REFLETIVA/RESINA ACRÍLICA À BASE D'ÁGUA</v>
          </cell>
          <cell r="D4704" t="str">
            <v>M2</v>
          </cell>
          <cell r="E4704">
            <v>16.02</v>
          </cell>
        </row>
        <row r="4705">
          <cell r="B4705" t="str">
            <v>C3220</v>
          </cell>
          <cell r="C4705" t="str">
            <v>FAIXA.HORIZONTAL/TINTA REFLETIVA/RESINA ACRÍLICA</v>
          </cell>
          <cell r="D4705" t="str">
            <v>M2</v>
          </cell>
          <cell r="E4705">
            <v>17.3</v>
          </cell>
        </row>
        <row r="4706">
          <cell r="B4706" t="str">
            <v>C3616</v>
          </cell>
          <cell r="C4706" t="str">
            <v>SEGREGADOR DE TRÁFEGO TIPO JABOTI: FORNECIMENTO E APLICAÇÃO</v>
          </cell>
          <cell r="D4706" t="str">
            <v>UN</v>
          </cell>
          <cell r="E4706">
            <v>108.62</v>
          </cell>
        </row>
        <row r="4707">
          <cell r="B4707" t="str">
            <v>C3236</v>
          </cell>
          <cell r="C4707" t="str">
            <v>SÍMBOLOS NO PAVIMENTO/RESINA ACRÍLICA</v>
          </cell>
          <cell r="D4707" t="str">
            <v>M2</v>
          </cell>
          <cell r="E4707">
            <v>20.5</v>
          </cell>
        </row>
        <row r="4708">
          <cell r="B4708" t="str">
            <v>C3237</v>
          </cell>
          <cell r="C4708" t="str">
            <v>SÍMBOLOS NO PAVIMENTO/RESINA ACRÍLICA À BASE D'ÁGUA</v>
          </cell>
          <cell r="D4708" t="str">
            <v>M2</v>
          </cell>
          <cell r="E4708">
            <v>19.37</v>
          </cell>
        </row>
        <row r="4709">
          <cell r="B4709" t="str">
            <v>C3116</v>
          </cell>
          <cell r="C4709" t="str">
            <v>SONORIZADOR PRÉ-MOLDADO DE CONCRETO (30MPA) L=9,00M</v>
          </cell>
          <cell r="D4709" t="str">
            <v>UN</v>
          </cell>
          <cell r="E4709">
            <v>2524.7600000000002</v>
          </cell>
        </row>
        <row r="4710">
          <cell r="B4710" t="str">
            <v>C3117</v>
          </cell>
          <cell r="C4710" t="str">
            <v>TACHA REFLETIVA MONODIRECIONAL : FORNECIMENTO/APLICAÇÃO</v>
          </cell>
          <cell r="D4710" t="str">
            <v>UN</v>
          </cell>
          <cell r="E4710">
            <v>16.059999999999999</v>
          </cell>
        </row>
        <row r="4711">
          <cell r="B4711" t="str">
            <v>C4527</v>
          </cell>
          <cell r="C4711" t="str">
            <v>TACHA REFLETIVA BIDIRECIONAL: FORNECIMENTO/APLICAÇÃO</v>
          </cell>
          <cell r="D4711" t="str">
            <v>UN</v>
          </cell>
          <cell r="E4711">
            <v>18.260000000000002</v>
          </cell>
        </row>
        <row r="4712">
          <cell r="B4712" t="str">
            <v>C3118</v>
          </cell>
          <cell r="C4712" t="str">
            <v>TACHÃO REFLETIVO MONODIRECIONAL: FORNECIMENTO/APLICAÇÃO</v>
          </cell>
          <cell r="D4712" t="str">
            <v>UN</v>
          </cell>
          <cell r="E4712">
            <v>33.04</v>
          </cell>
        </row>
        <row r="4713">
          <cell r="B4713" t="str">
            <v>C4528</v>
          </cell>
          <cell r="C4713" t="str">
            <v>TACHÃO REFLETIVO BIDIRECIONAL: FORNECIMENTO/APLICAÇÃO</v>
          </cell>
          <cell r="D4713" t="str">
            <v>UN</v>
          </cell>
          <cell r="E4713">
            <v>35.82</v>
          </cell>
        </row>
        <row r="4714">
          <cell r="B4714" t="str">
            <v>C3119</v>
          </cell>
          <cell r="C4714" t="str">
            <v>TARTARUGAS: FORNECIMENTO/APLICAÇÃO</v>
          </cell>
          <cell r="D4714" t="str">
            <v>UN</v>
          </cell>
          <cell r="E4714">
            <v>28.78</v>
          </cell>
        </row>
        <row r="4715">
          <cell r="B4715" t="str">
            <v>SINALIZAÇÃO VERTICAL</v>
          </cell>
          <cell r="E4715">
            <v>193301.03</v>
          </cell>
        </row>
        <row r="4716">
          <cell r="B4716" t="str">
            <v>C3350</v>
          </cell>
          <cell r="C4716" t="str">
            <v>BANDEIRA SIMPLES  (H=1,50M) FORNECIMENTO/MONTAGEM</v>
          </cell>
          <cell r="D4716" t="str">
            <v>UN</v>
          </cell>
          <cell r="E4716">
            <v>15939.64</v>
          </cell>
        </row>
        <row r="4717">
          <cell r="B4717" t="str">
            <v>C0362</v>
          </cell>
          <cell r="C4717" t="str">
            <v>BANDEIRA DUPLA (H=1,50M)FORNECIMENTO/MONTAGEM</v>
          </cell>
          <cell r="D4717" t="str">
            <v>UN</v>
          </cell>
          <cell r="E4717">
            <v>18516.53</v>
          </cell>
        </row>
        <row r="4718">
          <cell r="B4718" t="str">
            <v>C4590</v>
          </cell>
          <cell r="C4718" t="str">
            <v>COLUNA CÔNICA COM BRAÇO PROJETADO CÔNICO - FORNECIMENTO E MONTAGEM</v>
          </cell>
          <cell r="D4718" t="str">
            <v>UN</v>
          </cell>
          <cell r="E4718">
            <v>10373.1</v>
          </cell>
        </row>
        <row r="4719">
          <cell r="B4719" t="str">
            <v>C3158</v>
          </cell>
          <cell r="C4719" t="str">
            <v>DEFENSAS METÁLICAS SEMI-MALEÁVEIS SIMPLES</v>
          </cell>
          <cell r="D4719" t="str">
            <v>M</v>
          </cell>
          <cell r="E4719">
            <v>335.36</v>
          </cell>
        </row>
        <row r="4720">
          <cell r="B4720" t="str">
            <v>C3321</v>
          </cell>
          <cell r="C4720" t="str">
            <v>MARCO DE REFERÊNCIA DO SISTEMA RODOVIÁRIO ESTADUAL (S.R.E) EM CONCRETO</v>
          </cell>
          <cell r="D4720" t="str">
            <v>UN</v>
          </cell>
          <cell r="E4720">
            <v>62.13</v>
          </cell>
        </row>
        <row r="4721">
          <cell r="B4721" t="str">
            <v>C3370</v>
          </cell>
          <cell r="C4721" t="str">
            <v>MARCO QUILOMÉTRICO REFLETIVO EM AÇO GALVANIZADO</v>
          </cell>
          <cell r="D4721" t="str">
            <v>M2</v>
          </cell>
          <cell r="E4721">
            <v>599</v>
          </cell>
        </row>
        <row r="4722">
          <cell r="B4722" t="str">
            <v>C3286</v>
          </cell>
          <cell r="C4722" t="str">
            <v>MARCO QUILOMÉTRICO REFLETIVO EM AÇO GALVANIZADO C/PELÍCULA ANTI-PICHANTE</v>
          </cell>
          <cell r="D4722" t="str">
            <v>M2</v>
          </cell>
          <cell r="E4722">
            <v>635.79999999999995</v>
          </cell>
        </row>
        <row r="4724">
          <cell r="B4724" t="str">
            <v>C3371</v>
          </cell>
          <cell r="C4724" t="str">
            <v>MARCO QUILOMÉTRICO REFLETIVO EM ALUMÍNIO</v>
          </cell>
          <cell r="D4724" t="str">
            <v>M2</v>
          </cell>
          <cell r="E4724">
            <v>627.20000000000005</v>
          </cell>
        </row>
        <row r="4725">
          <cell r="B4725" t="str">
            <v>C3285</v>
          </cell>
          <cell r="C4725" t="str">
            <v>MARCO QUILOMÉTRICO REFLETIVO EM ALUMÍNIO C/PELÍCULA ANTI-PICHANTE</v>
          </cell>
          <cell r="D4725" t="str">
            <v>M2</v>
          </cell>
          <cell r="E4725">
            <v>663.99</v>
          </cell>
        </row>
        <row r="4726">
          <cell r="B4726" t="str">
            <v>C3372</v>
          </cell>
          <cell r="C4726" t="str">
            <v>MARCO QUILOMÉTRICO REFLETIVO EM POLIÉSTER C/ FIBRA DE VIDRO</v>
          </cell>
          <cell r="D4726" t="str">
            <v>M2</v>
          </cell>
          <cell r="E4726">
            <v>1011.03</v>
          </cell>
        </row>
        <row r="4727">
          <cell r="B4727" t="str">
            <v>C3287</v>
          </cell>
          <cell r="C4727" t="str">
            <v>MARCO QUILOMÉTRICO REFLETIVO EM POLIÉSTER C/FIBRA DE VIDRO C/PELÍCULA ANTI-PICHANTE</v>
          </cell>
          <cell r="D4727" t="str">
            <v>M2</v>
          </cell>
          <cell r="E4727">
            <v>1047.82</v>
          </cell>
        </row>
        <row r="4729">
          <cell r="B4729" t="str">
            <v>C3362</v>
          </cell>
          <cell r="C4729" t="str">
            <v>PAINEL REFLETIVO EM AÇO GALVANIZADO</v>
          </cell>
          <cell r="D4729" t="str">
            <v>M2</v>
          </cell>
          <cell r="E4729">
            <v>534.95000000000005</v>
          </cell>
        </row>
        <row r="4730">
          <cell r="B4730" t="str">
            <v>C3291</v>
          </cell>
          <cell r="C4730" t="str">
            <v>PAINEL REFLETIVO EM AÇO GALVANIZADO C/PELÍCULA ANTI-PICHANTE</v>
          </cell>
          <cell r="D4730" t="str">
            <v>M2</v>
          </cell>
          <cell r="E4730">
            <v>571.75</v>
          </cell>
        </row>
        <row r="4731">
          <cell r="B4731" t="str">
            <v>C3363</v>
          </cell>
          <cell r="C4731" t="str">
            <v>PAINEL REFLETIVO EM ALUMÍNIO</v>
          </cell>
          <cell r="D4731" t="str">
            <v>M2</v>
          </cell>
          <cell r="E4731">
            <v>563.15</v>
          </cell>
        </row>
        <row r="4732">
          <cell r="B4732" t="str">
            <v>C3290</v>
          </cell>
          <cell r="C4732" t="str">
            <v>PAINEL REFLETIVO EM ALUMÍNIO C/PELÍCULA ANTI-PICHANTE</v>
          </cell>
          <cell r="D4732" t="str">
            <v>M2</v>
          </cell>
          <cell r="E4732">
            <v>599.94000000000005</v>
          </cell>
        </row>
        <row r="4733">
          <cell r="B4733" t="str">
            <v>C3374</v>
          </cell>
          <cell r="C4733" t="str">
            <v>PAINEL REFLETIVO EM POLIÉSTER COM FIBRA DE VIDRO</v>
          </cell>
          <cell r="D4733" t="str">
            <v>M2</v>
          </cell>
          <cell r="E4733">
            <v>948.25</v>
          </cell>
        </row>
        <row r="4734">
          <cell r="B4734" t="str">
            <v>C3292</v>
          </cell>
          <cell r="C4734" t="str">
            <v>PAINEL REFLETIVO EM POLIÉSTER COM FIBRA DE VIDRO C/PELÍCULA ANTI-PICHANTE</v>
          </cell>
          <cell r="D4734" t="str">
            <v>M2</v>
          </cell>
          <cell r="E4734">
            <v>983.77</v>
          </cell>
        </row>
        <row r="4735">
          <cell r="B4735" t="str">
            <v>C3364</v>
          </cell>
          <cell r="C4735" t="str">
            <v>PAINEL SEMI-REFLETIVO EM AÇO GALVANIZADO</v>
          </cell>
          <cell r="D4735" t="str">
            <v>M2</v>
          </cell>
          <cell r="E4735">
            <v>380.44</v>
          </cell>
        </row>
        <row r="4736">
          <cell r="B4736" t="str">
            <v>C3294</v>
          </cell>
          <cell r="C4736" t="str">
            <v>PAINEL SEMI-REFLETIVO EM AÇO GALVANIZADO C/PELÍCULA ANTI-PICHANTE</v>
          </cell>
          <cell r="D4736" t="str">
            <v>M2</v>
          </cell>
          <cell r="E4736">
            <v>417.24</v>
          </cell>
        </row>
        <row r="4737">
          <cell r="B4737" t="str">
            <v>C3365</v>
          </cell>
          <cell r="C4737" t="str">
            <v>PAINEL SEMI-REFLETIVO EM ALUMÍNIO</v>
          </cell>
          <cell r="D4737" t="str">
            <v>M2</v>
          </cell>
          <cell r="E4737">
            <v>528.82000000000005</v>
          </cell>
        </row>
        <row r="4738">
          <cell r="B4738" t="str">
            <v>C3293</v>
          </cell>
          <cell r="C4738" t="str">
            <v>PAINEL SEMI-REFLETIVO EM ALUMÍNIO C/PELÍCULA ANTI-PICHANTE</v>
          </cell>
          <cell r="D4738" t="str">
            <v>M2</v>
          </cell>
          <cell r="E4738">
            <v>565.61</v>
          </cell>
        </row>
        <row r="4739">
          <cell r="B4739" t="str">
            <v>C3366</v>
          </cell>
          <cell r="C4739" t="str">
            <v>PAINEL SEMI-REFLETIVO EM POLIÉSTER COM FIBRA DE VIDRO</v>
          </cell>
          <cell r="D4739" t="str">
            <v>M2</v>
          </cell>
          <cell r="E4739">
            <v>830.48</v>
          </cell>
        </row>
        <row r="4740">
          <cell r="B4740" t="str">
            <v>C3295</v>
          </cell>
          <cell r="C4740" t="str">
            <v>PAINEL SEMI-REFLETIVO EM POLIÉSTER COM FIBRA DE VIDRO C/PELÍCULA ANTI-PICHANTE</v>
          </cell>
          <cell r="D4740" t="str">
            <v>M2</v>
          </cell>
          <cell r="E4740">
            <v>867.27</v>
          </cell>
        </row>
        <row r="4742">
          <cell r="B4742" t="str">
            <v>C3353</v>
          </cell>
          <cell r="C4742" t="str">
            <v>PLACA DE REGULAMENTAÇÃO/ADVERTÊNCIA REFLETIVA EM ACO GALVANIZADO</v>
          </cell>
          <cell r="D4742" t="str">
            <v>M2</v>
          </cell>
          <cell r="E4742">
            <v>598.88</v>
          </cell>
        </row>
        <row r="4743">
          <cell r="B4743" t="str">
            <v>C3297</v>
          </cell>
          <cell r="C4743" t="str">
            <v>PLACA DE REGULAMENTAÇÃO/ADVERTÊNCIA REFLETIVA EM AÇO GALVANIZADO C/PELÍCULA ANTI-PICHANTE</v>
          </cell>
          <cell r="D4743" t="str">
            <v>M2</v>
          </cell>
          <cell r="E4743">
            <v>635.67999999999995</v>
          </cell>
        </row>
        <row r="4745">
          <cell r="B4745" t="str">
            <v>C3354</v>
          </cell>
          <cell r="C4745" t="str">
            <v>PLACA DE REGULAMENTAÇÃO/ADVERTÊNCIA REFLETIVA EM ALUMÍNIO</v>
          </cell>
          <cell r="D4745" t="str">
            <v>M2</v>
          </cell>
          <cell r="E4745">
            <v>627.08000000000004</v>
          </cell>
        </row>
        <row r="4746">
          <cell r="B4746" t="str">
            <v>C3296</v>
          </cell>
          <cell r="C4746" t="str">
            <v>PLACA DE REGULAMENTAÇÃO/ADVERTÊNCIA REFLETIVA EM ALUMÍNIO C/PELÍCULA ANTI-PICHANTE</v>
          </cell>
          <cell r="D4746" t="str">
            <v>M2</v>
          </cell>
          <cell r="E4746">
            <v>663.87</v>
          </cell>
        </row>
        <row r="4748">
          <cell r="B4748" t="str">
            <v>C3355</v>
          </cell>
          <cell r="C4748" t="str">
            <v>PLACA DE REGULAMENTAÇÃO/ADVERTÊNCIA REFLETIVA EM POLIÉSTER COM FIBRA DE VIDRO</v>
          </cell>
          <cell r="D4748" t="str">
            <v>M2</v>
          </cell>
          <cell r="E4748">
            <v>1010.91</v>
          </cell>
        </row>
        <row r="4750">
          <cell r="B4750" t="str">
            <v>C3298</v>
          </cell>
          <cell r="C4750" t="str">
            <v>PLACA DE REGULAMENTAÇÃO/ADVERTÊNCIA REFLETIVA EM POLIÉSTER COM FIBRA DE VIDRO C/PELÍCULA ANTI-PICHANTE</v>
          </cell>
          <cell r="D4750" t="str">
            <v>M2</v>
          </cell>
          <cell r="E4750">
            <v>1047.7</v>
          </cell>
        </row>
        <row r="4752">
          <cell r="B4752" t="str">
            <v>C3367</v>
          </cell>
          <cell r="C4752" t="str">
            <v>PLACA DE SINALIZAÇÃO DE OBRA EM AÇO GALVANIZADO</v>
          </cell>
          <cell r="D4752" t="str">
            <v>M2</v>
          </cell>
          <cell r="E4752">
            <v>599.14</v>
          </cell>
        </row>
        <row r="4753">
          <cell r="B4753" t="str">
            <v>C3299</v>
          </cell>
          <cell r="C4753" t="str">
            <v>PLACA DE SINALIZAÇÃO DE OBRA EM AÇO GALVANIZADO C/PELÍCULA ANTI-PICHANTE</v>
          </cell>
          <cell r="D4753" t="str">
            <v>M2</v>
          </cell>
          <cell r="E4753">
            <v>635.94000000000005</v>
          </cell>
        </row>
        <row r="4754">
          <cell r="B4754" t="str">
            <v>C3368</v>
          </cell>
          <cell r="C4754" t="str">
            <v>PLACA DE SINALIZAÇÃO DE OBRA REFLETIVA EM ALUMÍNIO</v>
          </cell>
          <cell r="D4754" t="str">
            <v>M2</v>
          </cell>
          <cell r="E4754">
            <v>627.34</v>
          </cell>
        </row>
        <row r="4755">
          <cell r="B4755" t="str">
            <v>C3300</v>
          </cell>
          <cell r="C4755" t="str">
            <v>PLACA DE SINALIZAÇÃO DE OBRA REFLETIVA EM ALUMÍNIO C/PELÍCULA ANTI-PICHANTE</v>
          </cell>
          <cell r="D4755" t="str">
            <v>M2</v>
          </cell>
          <cell r="E4755">
            <v>664.13</v>
          </cell>
        </row>
        <row r="4757">
          <cell r="B4757" t="str">
            <v>C3369</v>
          </cell>
          <cell r="C4757" t="str">
            <v>PLACA DE SINALIZAÇÃO DE OBRA REFLETIVA EM POLIÉSTER C/ FIBRA DE VIDRO</v>
          </cell>
          <cell r="D4757" t="str">
            <v>M2</v>
          </cell>
          <cell r="E4757">
            <v>1011.17</v>
          </cell>
        </row>
        <row r="4758">
          <cell r="B4758" t="str">
            <v>C3301</v>
          </cell>
          <cell r="C4758" t="str">
            <v>PLACA DE SINALIZAÇÃO DE OBRA REFLETIVA EM POLIÉSTER C/FIBRA DE VIDRO C/PELÍCULA ANTI-PICHANTE</v>
          </cell>
          <cell r="D4758" t="str">
            <v>M2</v>
          </cell>
          <cell r="E4758">
            <v>1047.96</v>
          </cell>
        </row>
        <row r="4760">
          <cell r="B4760" t="str">
            <v>C4550</v>
          </cell>
          <cell r="C4760" t="str">
            <v>PLACA DE SINALIZAÇÃO REFLETIVA COM REAPROVEITAMENTO DE CHAPA DE AÇO</v>
          </cell>
          <cell r="D4760" t="str">
            <v>M2</v>
          </cell>
          <cell r="E4760">
            <v>261.42</v>
          </cell>
        </row>
        <row r="4761">
          <cell r="B4761" t="str">
            <v>C4551</v>
          </cell>
          <cell r="C4761" t="str">
            <v>PLACA DE SINALIZAÇÃO SEMI-REFLETIVA COM REAPROVEITAMENTO DE CHAPA DE AÇO</v>
          </cell>
          <cell r="D4761" t="str">
            <v>M2</v>
          </cell>
          <cell r="E4761">
            <v>224.87</v>
          </cell>
        </row>
        <row r="4763">
          <cell r="B4763" t="str">
            <v>C3629</v>
          </cell>
          <cell r="C4763" t="str">
            <v>PLACA EM CHAPA GALVANIZADA C/ESTRUTURA INTERNA EM METALON PINTADA, IMPRESSÃO EM VINIL 02 FACES, ABRAÇADEIRAS</v>
          </cell>
          <cell r="D4763" t="str">
            <v>M2</v>
          </cell>
          <cell r="E4763">
            <v>623.05999999999995</v>
          </cell>
        </row>
        <row r="4765">
          <cell r="B4765" t="str">
            <v>C3356</v>
          </cell>
          <cell r="C4765" t="str">
            <v>PLACA INDICATIVA/EDUCATIVA/SERVIÇOS REFLETIVA EM AÇO GALVANIZADO</v>
          </cell>
          <cell r="D4765" t="str">
            <v>M2</v>
          </cell>
          <cell r="E4765">
            <v>685.29</v>
          </cell>
        </row>
        <row r="4766">
          <cell r="B4766" t="str">
            <v>C3303</v>
          </cell>
          <cell r="C4766" t="str">
            <v>PLACA INDICATIVA/EDUCATIVA/SERVIÇOS REFLETIVA EM AÇO GALVANIZADO C/PELÍCULA ANTI-PICHANTE</v>
          </cell>
          <cell r="D4766" t="str">
            <v>M2</v>
          </cell>
          <cell r="E4766">
            <v>722.09</v>
          </cell>
        </row>
        <row r="4768">
          <cell r="B4768" t="str">
            <v>C3357</v>
          </cell>
          <cell r="C4768" t="str">
            <v>PLACA INDICATIVA/EDUCATIVA/SERVIÇOS REFLETIVA EM ALUMÍNIO</v>
          </cell>
          <cell r="D4768" t="str">
            <v>M2</v>
          </cell>
          <cell r="E4768">
            <v>713.49</v>
          </cell>
        </row>
        <row r="4769">
          <cell r="B4769" t="str">
            <v>C3302</v>
          </cell>
          <cell r="C4769" t="str">
            <v>PLACA INDICATIVA/EDUCATIVA/SERVIÇOS REFLETIVA EM ALUMÍNIO C/PELÍCULA ANTI-PICHANTE</v>
          </cell>
          <cell r="D4769" t="str">
            <v>M2</v>
          </cell>
          <cell r="E4769">
            <v>750.28</v>
          </cell>
        </row>
        <row r="4771">
          <cell r="B4771" t="str">
            <v>C3358</v>
          </cell>
          <cell r="C4771" t="str">
            <v>PLACA INDICATIVA/EDUCATIVA/SERVIÇOS REFLETIVA EM POLIÉSTER COM FIBRA DE VIDRO</v>
          </cell>
          <cell r="D4771" t="str">
            <v>M2</v>
          </cell>
          <cell r="E4771">
            <v>1097.32</v>
          </cell>
        </row>
        <row r="4773">
          <cell r="B4773" t="str">
            <v>C3304</v>
          </cell>
          <cell r="C4773" t="str">
            <v>PLACA INDICATIVA/EDUCATIVA/SERVIÇOS REFLETIVA EM POLIÉSTER COM FIBRA DE VIDRO C/PELÍCULA ANTI-PICHANTE</v>
          </cell>
          <cell r="D4773" t="str">
            <v>M2</v>
          </cell>
          <cell r="E4773">
            <v>1134.1099999999999</v>
          </cell>
        </row>
        <row r="4775">
          <cell r="B4775" t="str">
            <v>C3359</v>
          </cell>
          <cell r="C4775" t="str">
            <v>PLACA INDICATIVA/EDUCATIVA/SERVIÇOS SEMI-REFLETIVA EM AÇO GALVANIZADO</v>
          </cell>
          <cell r="D4775" t="str">
            <v>M2</v>
          </cell>
          <cell r="E4775">
            <v>530.78</v>
          </cell>
        </row>
        <row r="4776">
          <cell r="B4776" t="str">
            <v>C3307</v>
          </cell>
          <cell r="C4776" t="str">
            <v>PLACA INDICATIVA/EDUCATIVA/SERVIÇOS SEMI-REFLETIVA EM AÇO GALVANIZADO C/PELÍCULA ANTI-PICHANTE</v>
          </cell>
          <cell r="D4776" t="str">
            <v>M2</v>
          </cell>
          <cell r="E4776">
            <v>567.58000000000004</v>
          </cell>
        </row>
        <row r="4778">
          <cell r="B4778" t="str">
            <v>C3360</v>
          </cell>
          <cell r="C4778" t="str">
            <v>PLACA INDICATIVA/EDUCATIVA/SERVIÇOS SEMI-REFLETIVA EM ALUMÍNIO</v>
          </cell>
          <cell r="D4778" t="str">
            <v>M2</v>
          </cell>
          <cell r="E4778">
            <v>679.16</v>
          </cell>
        </row>
        <row r="4779">
          <cell r="B4779" t="str">
            <v>C3306</v>
          </cell>
          <cell r="C4779" t="str">
            <v>PLACA INDICATIVA/EDUCATIVA/SERVIÇOS SEMI-REFLETIVA EM ALUMÍNIO C/PELÍCULA ANTI-PICHANTE</v>
          </cell>
          <cell r="D4779" t="str">
            <v>M2</v>
          </cell>
          <cell r="E4779">
            <v>715.95</v>
          </cell>
        </row>
        <row r="4781">
          <cell r="B4781" t="str">
            <v>C3361</v>
          </cell>
          <cell r="C4781" t="str">
            <v>PLACA INDICATIVA/EDUCATIVA/SERVIÇOS SEMI-REFLETIVA EM POLIÉSTER C/ FIBRA DE VIDRO</v>
          </cell>
          <cell r="D4781" t="str">
            <v>M2</v>
          </cell>
          <cell r="E4781">
            <v>980.82</v>
          </cell>
        </row>
        <row r="4783">
          <cell r="B4783" t="str">
            <v>C3305</v>
          </cell>
          <cell r="C4783" t="str">
            <v>PLACA INDICATIVA/EDUCATIVA/SERVIÇOS SEMI-REFLETIVA EM POLIÉSTER C/FIBRA DE VIDRO C/PELÍCULA ANTI-PICHANTE</v>
          </cell>
          <cell r="D4783" t="str">
            <v>M2</v>
          </cell>
          <cell r="E4783">
            <v>1017.61</v>
          </cell>
        </row>
        <row r="4785">
          <cell r="B4785" t="str">
            <v>C4591</v>
          </cell>
          <cell r="C4785" t="str">
            <v>PÓRTICO (H=1,50m) FORNECIMENTO E MONTAGEM</v>
          </cell>
          <cell r="D4785" t="str">
            <v>UN</v>
          </cell>
          <cell r="E4785">
            <v>46677.75</v>
          </cell>
        </row>
        <row r="4786">
          <cell r="B4786" t="str">
            <v>C3349</v>
          </cell>
          <cell r="C4786" t="str">
            <v>PORTICO SIMPLES=FORNECIMENTO/MONTAGEM</v>
          </cell>
          <cell r="D4786" t="str">
            <v>UN</v>
          </cell>
          <cell r="E4786">
            <v>28868.43</v>
          </cell>
        </row>
        <row r="4787">
          <cell r="B4787" t="str">
            <v>C3099</v>
          </cell>
          <cell r="C4787" t="str">
            <v>PORTICO DUPLO=FORNECIMENTO E MONTAGEM</v>
          </cell>
          <cell r="D4787" t="str">
            <v>UN</v>
          </cell>
          <cell r="E4787">
            <v>40277.910000000003</v>
          </cell>
        </row>
        <row r="4788">
          <cell r="B4788" t="str">
            <v>URBANIZAÇÃO/PAISAGISMO</v>
          </cell>
          <cell r="E4788">
            <v>175246.64</v>
          </cell>
        </row>
        <row r="4789">
          <cell r="B4789" t="str">
            <v>URBANIZAÇÃO</v>
          </cell>
          <cell r="E4789">
            <v>129389.27</v>
          </cell>
        </row>
        <row r="4790">
          <cell r="B4790" t="str">
            <v>C0004</v>
          </cell>
          <cell r="C4790" t="str">
            <v>ABRIGO PRÉ-MOLDADO EM CONCRETO (PARADA DE ÔNIBUS)</v>
          </cell>
          <cell r="D4790" t="str">
            <v>UN</v>
          </cell>
          <cell r="E4790">
            <v>4685</v>
          </cell>
        </row>
        <row r="4791">
          <cell r="B4791" t="str">
            <v>C4715</v>
          </cell>
          <cell r="C4791" t="str">
            <v>ABRIGO PRÉ-MOLDADO P/ PARADA DE ÔNIBUS, C=4,00M, L=1,50M (5,7 T) S/ TRANSPORTE</v>
          </cell>
          <cell r="D4791" t="str">
            <v>UN</v>
          </cell>
          <cell r="E4791">
            <v>6095.09</v>
          </cell>
        </row>
        <row r="4793">
          <cell r="B4793" t="str">
            <v>C0114</v>
          </cell>
          <cell r="C4793" t="str">
            <v>AREIA FINA E PIÇARRA 1:1</v>
          </cell>
          <cell r="D4793" t="str">
            <v>M3</v>
          </cell>
          <cell r="E4793">
            <v>76.739999999999995</v>
          </cell>
        </row>
        <row r="4794">
          <cell r="B4794" t="str">
            <v>C3641</v>
          </cell>
          <cell r="C4794" t="str">
            <v>BALANÇO ANDORINHA C/02 CADEIRAS, CONFECÇÃO EM TUBO VAPOR E PINTURA ESMALTE SINTÉTICO</v>
          </cell>
          <cell r="D4794" t="str">
            <v>UN</v>
          </cell>
          <cell r="E4794">
            <v>488.83</v>
          </cell>
        </row>
        <row r="4796">
          <cell r="B4796" t="str">
            <v>C0352</v>
          </cell>
          <cell r="C4796" t="str">
            <v>BALANÇO ANDORINHA C/03 CADEIRAS, CONFECÇÃO EM TUBO VAPOR E PINTURA ESMALTE SINTÉTICO</v>
          </cell>
          <cell r="D4796" t="str">
            <v>UN</v>
          </cell>
          <cell r="E4796">
            <v>636.4</v>
          </cell>
        </row>
        <row r="4798">
          <cell r="B4798" t="str">
            <v>C3611</v>
          </cell>
          <cell r="C4798" t="str">
            <v>BANCO DE MADEIRA C/ASSENTO FIXADO EM CONCRETO E ENCOSTO FIXADO EM TUBO DE AÇO GALVANIZADO 3" (MÓDULO DE 2,60m)</v>
          </cell>
          <cell r="D4798" t="str">
            <v>UN</v>
          </cell>
          <cell r="E4798">
            <v>761.19</v>
          </cell>
        </row>
        <row r="4800">
          <cell r="B4800" t="str">
            <v>C0360</v>
          </cell>
          <cell r="C4800" t="str">
            <v>BANCO DE MADEIRA C/ESTRUTURA DE FERRO - L= 3.00m</v>
          </cell>
          <cell r="D4800" t="str">
            <v>UN</v>
          </cell>
          <cell r="E4800">
            <v>840</v>
          </cell>
        </row>
        <row r="4801">
          <cell r="B4801" t="str">
            <v>C0361</v>
          </cell>
          <cell r="C4801" t="str">
            <v>BANCO EM ALVENARIA, TAMPO EM CONCRETO, C/ENCOSTO H=80cm (PINTADO)</v>
          </cell>
          <cell r="D4801" t="str">
            <v>M</v>
          </cell>
          <cell r="E4801">
            <v>112.97</v>
          </cell>
        </row>
        <row r="4802">
          <cell r="B4802" t="str">
            <v>C3439</v>
          </cell>
          <cell r="C4802" t="str">
            <v>BANCO EM "U" S/ ENCOSTO E C/ TIJOLO APARENTE</v>
          </cell>
          <cell r="D4802" t="str">
            <v>M</v>
          </cell>
          <cell r="E4802">
            <v>217.11</v>
          </cell>
        </row>
        <row r="4803">
          <cell r="B4803" t="str">
            <v>C3440</v>
          </cell>
          <cell r="C4803" t="str">
            <v>BANCO EM "U" S/ ENCOSTO PADRÃO</v>
          </cell>
          <cell r="D4803" t="str">
            <v>M</v>
          </cell>
          <cell r="E4803">
            <v>216.55</v>
          </cell>
        </row>
        <row r="4804">
          <cell r="B4804" t="str">
            <v>C0462</v>
          </cell>
          <cell r="C4804" t="str">
            <v>BORBOLETA C/ CONTADOR DE ACESSO</v>
          </cell>
          <cell r="D4804" t="str">
            <v>UN</v>
          </cell>
          <cell r="E4804">
            <v>2070.23</v>
          </cell>
        </row>
        <row r="4805">
          <cell r="B4805" t="str">
            <v>C0926</v>
          </cell>
          <cell r="C4805" t="str">
            <v>CARROSSEL DE RODA</v>
          </cell>
          <cell r="D4805" t="str">
            <v>UN</v>
          </cell>
          <cell r="E4805">
            <v>821</v>
          </cell>
        </row>
        <row r="4806">
          <cell r="B4806" t="str">
            <v>C3642</v>
          </cell>
          <cell r="C4806" t="str">
            <v>CARROSSEL ESPECIAL C/ 04 CADEIRAS, CONFECÇÃO EM TUBO VAPOR E PINTURA ESMALTE SINTÉTICO</v>
          </cell>
          <cell r="D4806" t="str">
            <v>UN</v>
          </cell>
          <cell r="E4806">
            <v>684.91</v>
          </cell>
        </row>
        <row r="4808">
          <cell r="B4808" t="str">
            <v>C3643</v>
          </cell>
          <cell r="C4808" t="str">
            <v>CARROSSEL TIPO OLA, CONFECÇÃO EM TUBO VAPOR E PINTURA ESMALTE SINTÉTICO</v>
          </cell>
          <cell r="D4808" t="str">
            <v>UN</v>
          </cell>
          <cell r="E4808">
            <v>868.65</v>
          </cell>
        </row>
        <row r="4810">
          <cell r="B4810" t="str">
            <v>C0864</v>
          </cell>
          <cell r="C4810" t="str">
            <v>CONJUNTO DE MASTRO P/ TRÊS BANDEIRAS E PEDESTAL</v>
          </cell>
          <cell r="D4810" t="str">
            <v>UN</v>
          </cell>
          <cell r="E4810">
            <v>2001.33</v>
          </cell>
        </row>
        <row r="4811">
          <cell r="B4811" t="str">
            <v>C0865</v>
          </cell>
          <cell r="C4811" t="str">
            <v>CONJUNTO DE TABELAS P/ BASQUETE</v>
          </cell>
          <cell r="D4811" t="str">
            <v>CJ</v>
          </cell>
          <cell r="E4811">
            <v>406.97</v>
          </cell>
        </row>
        <row r="4812">
          <cell r="B4812" t="str">
            <v>C0925</v>
          </cell>
          <cell r="C4812" t="str">
            <v>CORRIMÃO EM TUBO GALVANIZADO DE 2"</v>
          </cell>
          <cell r="D4812" t="str">
            <v>M</v>
          </cell>
          <cell r="E4812">
            <v>67.47</v>
          </cell>
        </row>
        <row r="4813">
          <cell r="B4813" t="str">
            <v>C3644</v>
          </cell>
          <cell r="C4813" t="str">
            <v>EQUIPAMENTO GINASIUM, CONFECÇÃO EM TUBO VAPOR E PINTURA ESMALTE SINTÉTICO</v>
          </cell>
          <cell r="D4813" t="str">
            <v>UN</v>
          </cell>
          <cell r="E4813">
            <v>842.51</v>
          </cell>
        </row>
        <row r="4815">
          <cell r="B4815" t="str">
            <v>C2995</v>
          </cell>
          <cell r="C4815" t="str">
            <v>ESCADA HORIZONTAL E VERTICAL, CONFECÇÃO  EM TUBO VAPOR E PINTURA ESMALTE SINTÉTICO</v>
          </cell>
          <cell r="D4815" t="str">
            <v>UN</v>
          </cell>
          <cell r="E4815">
            <v>488.83</v>
          </cell>
        </row>
        <row r="4817">
          <cell r="B4817" t="str">
            <v>C2997</v>
          </cell>
          <cell r="C4817" t="str">
            <v>ESCORREGADOR GRANDE, CONFECÇÃO EM TUBO VAPOR E PINTURA ESMALTE SINTÉTICO</v>
          </cell>
          <cell r="D4817" t="str">
            <v>UN</v>
          </cell>
          <cell r="E4817">
            <v>682.9</v>
          </cell>
        </row>
        <row r="4819">
          <cell r="B4819" t="str">
            <v>C3645</v>
          </cell>
          <cell r="C4819" t="str">
            <v>ESCORREGADOR PEQUENO, CONFECÇÃO EM TUBO VAPOR E PINTURA ESMALTE SINTÉTICO</v>
          </cell>
          <cell r="D4819" t="str">
            <v>UN</v>
          </cell>
          <cell r="E4819">
            <v>567.4</v>
          </cell>
        </row>
        <row r="4821">
          <cell r="B4821" t="str">
            <v>C1347</v>
          </cell>
          <cell r="C4821" t="str">
            <v>ESTRUTURA METÁLICA C/ TABELAS DE BASQUETE</v>
          </cell>
          <cell r="D4821" t="str">
            <v>CJ</v>
          </cell>
          <cell r="E4821">
            <v>2142.63</v>
          </cell>
        </row>
        <row r="4822">
          <cell r="B4822" t="str">
            <v>C1348</v>
          </cell>
          <cell r="C4822" t="str">
            <v>ESTRUTURA METÁLICA DE TRAVES DE FUTEBOL DE CAMPO OFICIAL</v>
          </cell>
          <cell r="D4822" t="str">
            <v>CJ</v>
          </cell>
          <cell r="E4822">
            <v>2141.06</v>
          </cell>
        </row>
        <row r="4823">
          <cell r="B4823" t="str">
            <v>C1349</v>
          </cell>
          <cell r="C4823" t="str">
            <v>ESTRUTURA METÁLICA DE TRAVES DE FUTSAL</v>
          </cell>
          <cell r="D4823" t="str">
            <v>CJ</v>
          </cell>
          <cell r="E4823">
            <v>882.35</v>
          </cell>
        </row>
        <row r="4824">
          <cell r="B4824" t="str">
            <v>C1350</v>
          </cell>
          <cell r="C4824" t="str">
            <v>ESTRUTURA METÁLICA EM RODÍZIOS, C/ TABELAS DE BASQUETE</v>
          </cell>
          <cell r="D4824" t="str">
            <v>CJ</v>
          </cell>
          <cell r="E4824">
            <v>3743.24</v>
          </cell>
        </row>
        <row r="4825">
          <cell r="B4825" t="str">
            <v>C1351</v>
          </cell>
          <cell r="C4825" t="str">
            <v>ESTRUTURA METÁLICA P/ REDE DE VOLEY</v>
          </cell>
          <cell r="D4825" t="str">
            <v>CJ</v>
          </cell>
          <cell r="E4825">
            <v>355.39</v>
          </cell>
        </row>
        <row r="4826">
          <cell r="B4826" t="str">
            <v>C3646</v>
          </cell>
          <cell r="C4826" t="str">
            <v>GAIOLA LABIRINTO, CONFECÇÃO EM TUBO VAPOR E PINTURA ESMALTE SINTÉTICO</v>
          </cell>
          <cell r="D4826" t="str">
            <v>UN</v>
          </cell>
          <cell r="E4826">
            <v>683.55</v>
          </cell>
        </row>
        <row r="4827">
          <cell r="B4827" t="str">
            <v>C3647</v>
          </cell>
          <cell r="C4827" t="str">
            <v>GANGORRA C/ 02 PRANCHAS, CONFECÇÃO EM TUBO VAPOR E PINTURA ESMALTE SINTÉTICO</v>
          </cell>
          <cell r="D4827" t="str">
            <v>UN</v>
          </cell>
          <cell r="E4827">
            <v>777.65</v>
          </cell>
        </row>
        <row r="4829">
          <cell r="B4829" t="str">
            <v>C3000</v>
          </cell>
          <cell r="C4829" t="str">
            <v>GANGORRA C/ 03 PRANCHAS, CONFECÇÃO EM TUBO VAPOR E PINTURA ESMALTE SINTÉTICO</v>
          </cell>
          <cell r="D4829" t="str">
            <v>UN</v>
          </cell>
          <cell r="E4829">
            <v>856.15</v>
          </cell>
        </row>
        <row r="4831">
          <cell r="B4831" t="str">
            <v>C3526</v>
          </cell>
          <cell r="C4831" t="str">
            <v>LIMPEZA MANUAL DE AGUAPÉS EM LAGOAS</v>
          </cell>
          <cell r="D4831" t="str">
            <v>M2</v>
          </cell>
          <cell r="E4831">
            <v>1.83</v>
          </cell>
        </row>
        <row r="4832">
          <cell r="B4832" t="str">
            <v>C3527</v>
          </cell>
          <cell r="C4832" t="str">
            <v>LIMPEZA MECANIZADA DE AGUAPÉS EM LAGOAS</v>
          </cell>
          <cell r="D4832" t="str">
            <v>M2</v>
          </cell>
          <cell r="E4832">
            <v>1.92</v>
          </cell>
        </row>
        <row r="4833">
          <cell r="B4833" t="str">
            <v>C3451</v>
          </cell>
          <cell r="C4833" t="str">
            <v>LIXEIRA EM FIBRA DE VIDRO CAP.=40L e DIAM.=35cm</v>
          </cell>
          <cell r="D4833" t="str">
            <v>UN</v>
          </cell>
          <cell r="E4833">
            <v>266.45999999999998</v>
          </cell>
        </row>
        <row r="4834">
          <cell r="B4834" t="str">
            <v>C3008</v>
          </cell>
          <cell r="C4834" t="str">
            <v>PASSARELA DE MADEIRA</v>
          </cell>
          <cell r="D4834" t="str">
            <v>UN</v>
          </cell>
          <cell r="E4834">
            <v>2464.25</v>
          </cell>
        </row>
        <row r="4835">
          <cell r="B4835" t="str">
            <v>C2034</v>
          </cell>
          <cell r="C4835" t="str">
            <v>PREPARO DE TERRENO P/QUADRAS DE ESPORTES</v>
          </cell>
          <cell r="D4835" t="str">
            <v>M3</v>
          </cell>
          <cell r="E4835">
            <v>40.43</v>
          </cell>
        </row>
        <row r="4836">
          <cell r="B4836" t="str">
            <v>C2063</v>
          </cell>
          <cell r="C4836" t="str">
            <v>QUADRA DE ESPORTES (18X36)m</v>
          </cell>
          <cell r="D4836" t="str">
            <v>UN</v>
          </cell>
          <cell r="E4836">
            <v>56390.64</v>
          </cell>
        </row>
        <row r="4837">
          <cell r="B4837" t="str">
            <v>C4570</v>
          </cell>
          <cell r="C4837" t="str">
            <v>TOTEM RODOVIÁRIO - PADRÃO DER</v>
          </cell>
          <cell r="D4837" t="str">
            <v>UN</v>
          </cell>
          <cell r="E4837">
            <v>34838.79</v>
          </cell>
        </row>
        <row r="4838">
          <cell r="B4838" t="str">
            <v>C3060</v>
          </cell>
          <cell r="C4838" t="str">
            <v>TRAVE DE MADEIRA (3X2)m  P/FUTEBOL DE CAMPO</v>
          </cell>
          <cell r="D4838" t="str">
            <v>UN</v>
          </cell>
          <cell r="E4838">
            <v>170.82</v>
          </cell>
        </row>
        <row r="4839">
          <cell r="B4839" t="str">
            <v>PAISAGISMO</v>
          </cell>
          <cell r="E4839">
            <v>45822.78</v>
          </cell>
        </row>
        <row r="4840">
          <cell r="B4840" t="str">
            <v>C0112</v>
          </cell>
          <cell r="C4840" t="str">
            <v>ARBUSTOS ORNAMENTAIS EM GERAL. C/ ALTURA MÍNIMA DE 50CM</v>
          </cell>
          <cell r="D4840" t="str">
            <v>UN</v>
          </cell>
          <cell r="E4840">
            <v>20.09</v>
          </cell>
        </row>
        <row r="4841">
          <cell r="B4841" t="str">
            <v>C0113</v>
          </cell>
          <cell r="C4841" t="str">
            <v>ARBUSTOS ORNAMENTAIS EM GERAL INCLUSIVE CONSERVAÇÃO P/ 60 DIAS</v>
          </cell>
          <cell r="D4841" t="str">
            <v>M2</v>
          </cell>
          <cell r="E4841">
            <v>33.770000000000003</v>
          </cell>
        </row>
        <row r="4842">
          <cell r="B4842" t="str">
            <v>C3061</v>
          </cell>
          <cell r="C4842" t="str">
            <v>ÁRVORE C/ TUTOR E ADUBO</v>
          </cell>
          <cell r="D4842" t="str">
            <v>UN</v>
          </cell>
          <cell r="E4842">
            <v>32.47</v>
          </cell>
        </row>
        <row r="4843">
          <cell r="B4843" t="str">
            <v>C3062</v>
          </cell>
          <cell r="C4843" t="str">
            <v>ÁRVORE C/ TUTOR, GRADE, ADUBO E CAVA</v>
          </cell>
          <cell r="D4843" t="str">
            <v>UN</v>
          </cell>
          <cell r="E4843">
            <v>66.47</v>
          </cell>
        </row>
        <row r="4844">
          <cell r="B4844" t="str">
            <v>C0229</v>
          </cell>
          <cell r="C4844" t="str">
            <v>ÁRVORES ORNAMENTAIS EM GERAL. C/ ALTURA  MÉDIA DE 2.50M.EXCETO PALMÁCEAS</v>
          </cell>
          <cell r="D4844" t="str">
            <v>UN</v>
          </cell>
          <cell r="E4844">
            <v>36.58</v>
          </cell>
        </row>
        <row r="4846">
          <cell r="B4846" t="str">
            <v>C0230</v>
          </cell>
          <cell r="C4846" t="str">
            <v>ÁRVORES ORNAMENTAIS EM GERAL.INCLUSIVE CONSERVAÇÃO</v>
          </cell>
          <cell r="D4846" t="str">
            <v>M2</v>
          </cell>
          <cell r="E4846">
            <v>99.05</v>
          </cell>
        </row>
        <row r="4847">
          <cell r="B4847" t="str">
            <v>C1080</v>
          </cell>
          <cell r="C4847" t="str">
            <v>DESPRAGUEJAMENTO DE ÁREAS GRAMADAS</v>
          </cell>
          <cell r="D4847" t="str">
            <v>M2</v>
          </cell>
          <cell r="E4847">
            <v>0.05</v>
          </cell>
        </row>
        <row r="4848">
          <cell r="B4848" t="str">
            <v>C1253</v>
          </cell>
          <cell r="C4848" t="str">
            <v>ESCAVAÇÃO, CARGA E TRANSPORTE DE TERRA RETIRADA DE CAVA ABERTA P/ PLANTIO .ATÉ 5KM</v>
          </cell>
          <cell r="D4848" t="str">
            <v>M3</v>
          </cell>
          <cell r="E4848">
            <v>78.33</v>
          </cell>
        </row>
        <row r="4850">
          <cell r="B4850" t="str">
            <v>C3443</v>
          </cell>
          <cell r="C4850" t="str">
            <v>GRAMA CAPIM DE BURRO / PAPUAN</v>
          </cell>
          <cell r="D4850" t="str">
            <v>M2</v>
          </cell>
          <cell r="E4850">
            <v>9.16</v>
          </cell>
        </row>
        <row r="4851">
          <cell r="B4851" t="str">
            <v>C1429</v>
          </cell>
          <cell r="C4851" t="str">
            <v>GRAMA EM ÁREAS EXTERNAS, INCLUSIVE MATERIAL</v>
          </cell>
          <cell r="D4851" t="str">
            <v>M2</v>
          </cell>
          <cell r="E4851">
            <v>7.92</v>
          </cell>
        </row>
        <row r="4852">
          <cell r="B4852" t="str">
            <v>C1430</v>
          </cell>
          <cell r="C4852" t="str">
            <v>GRAMA EM PLACAS E=6 CM FORNECIMENTO E PLANTIO</v>
          </cell>
          <cell r="D4852" t="str">
            <v>M2</v>
          </cell>
          <cell r="E4852">
            <v>12.16</v>
          </cell>
        </row>
        <row r="4853">
          <cell r="B4853" t="str">
            <v>C1431</v>
          </cell>
          <cell r="C4853" t="str">
            <v>GRAMA EM PLACAS.INCLUSIVE CONSERVAÇÃO</v>
          </cell>
          <cell r="D4853" t="str">
            <v>M2</v>
          </cell>
          <cell r="E4853">
            <v>13.64</v>
          </cell>
        </row>
        <row r="4854">
          <cell r="B4854" t="str">
            <v>C3426</v>
          </cell>
          <cell r="C4854" t="str">
            <v>GRAMA PARA TALUDE DE LAGOA, CONSERVAÇÃO ATÉ 45 DIAS</v>
          </cell>
          <cell r="D4854" t="str">
            <v>M2</v>
          </cell>
          <cell r="E4854">
            <v>3.41</v>
          </cell>
        </row>
        <row r="4855">
          <cell r="B4855" t="str">
            <v>C1452</v>
          </cell>
          <cell r="C4855" t="str">
            <v>HERBÁCEAS ORNAMENTAIS EM GERAL</v>
          </cell>
          <cell r="D4855" t="str">
            <v>M2</v>
          </cell>
          <cell r="E4855">
            <v>169.28</v>
          </cell>
        </row>
        <row r="4856">
          <cell r="B4856" t="str">
            <v>C1453</v>
          </cell>
          <cell r="C4856" t="str">
            <v>HERBÁCEAS ORNAMENTAIS EM GERAL.INCLUSIVE CONSERVAÇÃO P/ 60 DIAS</v>
          </cell>
          <cell r="D4856" t="str">
            <v>M2</v>
          </cell>
          <cell r="E4856">
            <v>203.86</v>
          </cell>
        </row>
        <row r="4857">
          <cell r="B4857" t="str">
            <v>C1454</v>
          </cell>
          <cell r="C4857" t="str">
            <v>HERBICIDA ESTERILIZANTE DE SOLO</v>
          </cell>
          <cell r="D4857" t="str">
            <v>M2</v>
          </cell>
          <cell r="E4857">
            <v>1.62</v>
          </cell>
        </row>
        <row r="4858">
          <cell r="B4858" t="str">
            <v>C1455</v>
          </cell>
          <cell r="C4858" t="str">
            <v>HERBICIDA ESTERILIZANTE DE SOLO</v>
          </cell>
          <cell r="D4858" t="str">
            <v>HA</v>
          </cell>
          <cell r="E4858">
            <v>1128.45</v>
          </cell>
        </row>
        <row r="4859">
          <cell r="B4859" t="str">
            <v>C1457</v>
          </cell>
          <cell r="C4859" t="str">
            <v>HIDROSSEMEADURA DE TERRENOS</v>
          </cell>
          <cell r="D4859" t="str">
            <v>HA</v>
          </cell>
          <cell r="E4859">
            <v>21405.91</v>
          </cell>
        </row>
        <row r="4860">
          <cell r="B4860" t="str">
            <v>C1499</v>
          </cell>
          <cell r="C4860" t="str">
            <v>IRRIGAÇÃO DIÁRIA DE ÁREA PLANTADA</v>
          </cell>
          <cell r="D4860" t="str">
            <v>M2</v>
          </cell>
          <cell r="E4860">
            <v>0.18</v>
          </cell>
        </row>
        <row r="4861">
          <cell r="B4861" t="str">
            <v>C1612</v>
          </cell>
          <cell r="C4861" t="str">
            <v>LASTRO URBANIZADO C/ SEIXO ROLADO</v>
          </cell>
          <cell r="D4861" t="str">
            <v>M2</v>
          </cell>
          <cell r="E4861">
            <v>40.46</v>
          </cell>
        </row>
        <row r="4862">
          <cell r="B4862" t="str">
            <v>C1788</v>
          </cell>
          <cell r="C4862" t="str">
            <v>MANUTENÇÃO C/ COBERTURA DE TERRA VEGETAL P/ ÁREAS GRAMADAS</v>
          </cell>
          <cell r="D4862" t="str">
            <v>HA</v>
          </cell>
          <cell r="E4862">
            <v>9836.64</v>
          </cell>
        </row>
        <row r="4863">
          <cell r="B4863" t="str">
            <v>C1789</v>
          </cell>
          <cell r="C4863" t="str">
            <v>MANUTENÇÃO C/ CORTE E REFILAMENTO DE ÁREAS GRAMADAS C/MICROTRATOR</v>
          </cell>
          <cell r="D4863" t="str">
            <v>HA</v>
          </cell>
          <cell r="E4863">
            <v>1436.06</v>
          </cell>
        </row>
        <row r="4864">
          <cell r="B4864" t="str">
            <v>C1781</v>
          </cell>
          <cell r="C4864" t="str">
            <v>MANUTENÇÃO CORTE.REFILAMENTO DE ÁREAS GRAMADAS C/ 25% DE OBSTÁCULOS</v>
          </cell>
          <cell r="D4864" t="str">
            <v>HA</v>
          </cell>
          <cell r="E4864">
            <v>1207.94</v>
          </cell>
        </row>
        <row r="4865">
          <cell r="B4865" t="str">
            <v>C1782</v>
          </cell>
          <cell r="C4865" t="str">
            <v>MANUTENÇÃO, CORTE E REFILAMENTO DE ÁREAS GRAMADAS C/ROÇADEIRA TRACIONADA</v>
          </cell>
          <cell r="D4865" t="str">
            <v>HA</v>
          </cell>
          <cell r="E4865">
            <v>1969.37</v>
          </cell>
        </row>
        <row r="4867">
          <cell r="B4867" t="str">
            <v>C1783</v>
          </cell>
          <cell r="C4867" t="str">
            <v>MANUTENÇÃO MENSAL DE ÁREA PLANTADA C/ LIMPEZA DIÁRIA</v>
          </cell>
          <cell r="D4867" t="str">
            <v>M2</v>
          </cell>
          <cell r="E4867">
            <v>0.11</v>
          </cell>
        </row>
        <row r="4868">
          <cell r="B4868" t="str">
            <v>C1787</v>
          </cell>
          <cell r="C4868" t="str">
            <v>MANUTENÇÃO MENSAL DE ÁREAS VERDES - IRRIGAÇÃO</v>
          </cell>
          <cell r="D4868" t="str">
            <v>HA</v>
          </cell>
          <cell r="E4868">
            <v>6823.34</v>
          </cell>
        </row>
        <row r="4869">
          <cell r="B4869" t="str">
            <v>C1786</v>
          </cell>
          <cell r="C4869" t="str">
            <v>MANUTENÇÃO MENSAL DE ÁREAS VERDES - LIMPEZA GERAL E DIÁRIA</v>
          </cell>
          <cell r="D4869" t="str">
            <v>HA</v>
          </cell>
          <cell r="E4869">
            <v>1109.32</v>
          </cell>
        </row>
        <row r="4870">
          <cell r="B4870" t="str">
            <v>C1784</v>
          </cell>
          <cell r="C4870" t="str">
            <v>MANUTENÇÃO MENSAL DE CANTEIROS C/ ATÉ 7.000 M2</v>
          </cell>
          <cell r="D4870" t="str">
            <v>M2</v>
          </cell>
          <cell r="E4870">
            <v>0.98</v>
          </cell>
        </row>
        <row r="4871">
          <cell r="B4871" t="str">
            <v>C1785</v>
          </cell>
          <cell r="C4871" t="str">
            <v>MANUTENÇÃO MENSAL P/PODA E LIMPEZA DE ARBUSTOS</v>
          </cell>
          <cell r="D4871" t="str">
            <v>M2</v>
          </cell>
          <cell r="E4871">
            <v>0.05</v>
          </cell>
        </row>
        <row r="4872">
          <cell r="B4872" t="str">
            <v>C2035</v>
          </cell>
          <cell r="C4872" t="str">
            <v>PREPARO E SUBSTITUIÇÃO DE TERRA P/PLANTAÇÃO</v>
          </cell>
          <cell r="D4872" t="str">
            <v>M3</v>
          </cell>
          <cell r="E4872">
            <v>71.12</v>
          </cell>
        </row>
        <row r="4873">
          <cell r="B4873" t="str">
            <v>C2235</v>
          </cell>
          <cell r="C4873" t="str">
            <v>REVOLVIMENTO MECÂNICO DE TERRA PROFUNDIDADE 20-30cm</v>
          </cell>
          <cell r="D4873" t="str">
            <v>M2</v>
          </cell>
          <cell r="E4873">
            <v>0.28999999999999998</v>
          </cell>
        </row>
        <row r="4874">
          <cell r="B4874" t="str">
            <v>C2238</v>
          </cell>
          <cell r="C4874" t="str">
            <v>ROÇADO MANUAL INCLUSIVE RASTELAMENTO P/ HERBÁCEAS</v>
          </cell>
          <cell r="D4874" t="str">
            <v>M2</v>
          </cell>
          <cell r="E4874">
            <v>0.75</v>
          </cell>
        </row>
        <row r="4875">
          <cell r="B4875" t="str">
            <v>C2534</v>
          </cell>
          <cell r="C4875" t="str">
            <v>TRANSPORTE DE TERRA FÉRTIL.P/PLANTIO DE HERBÁCEAS/ÁRVORES ORNAMENTAIS</v>
          </cell>
          <cell r="D4875" t="str">
            <v>M3</v>
          </cell>
          <cell r="E4875">
            <v>3.95</v>
          </cell>
        </row>
        <row r="4876">
          <cell r="B4876" t="str">
            <v>PROTEÇÃO AMBIENTAL</v>
          </cell>
          <cell r="E4876">
            <v>34.590000000000003</v>
          </cell>
        </row>
        <row r="4877">
          <cell r="B4877" t="str">
            <v>C3259</v>
          </cell>
          <cell r="C4877" t="str">
            <v>CARGA E TRANSPORTE ATÉ 5KM DE REVESTIMENTO BETUMINOSO DEMOLIDO</v>
          </cell>
          <cell r="D4877" t="str">
            <v>M3</v>
          </cell>
          <cell r="E4877">
            <v>23.47</v>
          </cell>
        </row>
        <row r="4878">
          <cell r="B4878" t="str">
            <v>C3277</v>
          </cell>
          <cell r="C4878" t="str">
            <v>ESCARIFICAÇÃO DE JAZIDAS/EMPRÉSTIMOS/CAMINHOS DE SERVIÇOS</v>
          </cell>
          <cell r="D4878" t="str">
            <v>M3</v>
          </cell>
          <cell r="E4878">
            <v>1.69</v>
          </cell>
        </row>
        <row r="4879">
          <cell r="B4879" t="str">
            <v>C3279</v>
          </cell>
          <cell r="C4879" t="str">
            <v>ESCAVAÇÃO COM ESTOCAGEM DE MATERIAL EXPURGADO (TERRA VEGETAL)</v>
          </cell>
          <cell r="D4879" t="str">
            <v>M3</v>
          </cell>
          <cell r="E4879">
            <v>4.43</v>
          </cell>
        </row>
        <row r="4880">
          <cell r="B4880" t="str">
            <v>C3283</v>
          </cell>
          <cell r="C4880" t="str">
            <v>ESPALHAMENTO DO MATERIAL EXPURGADO (TERRA VEGETAL)</v>
          </cell>
          <cell r="D4880" t="str">
            <v>M3</v>
          </cell>
          <cell r="E4880">
            <v>3.34</v>
          </cell>
        </row>
        <row r="4881">
          <cell r="B4881" t="str">
            <v>C3308</v>
          </cell>
          <cell r="C4881" t="str">
            <v>RECONFORMAÇÃO DA FAIXA DE DOMÍNIO, EMPRÉSTIMOS, JAZIDAS E TALUDES</v>
          </cell>
          <cell r="D4881" t="str">
            <v>M2</v>
          </cell>
          <cell r="E4881">
            <v>0.17</v>
          </cell>
        </row>
        <row r="4882">
          <cell r="B4882" t="str">
            <v>C3108</v>
          </cell>
          <cell r="C4882" t="str">
            <v>REVESTIMENTO VEGETAL DE TALUDES</v>
          </cell>
          <cell r="D4882" t="str">
            <v>M2</v>
          </cell>
          <cell r="E4882">
            <v>1.46</v>
          </cell>
        </row>
        <row r="4883">
          <cell r="B4883" t="str">
            <v>MUROS E FECHAMENTOS</v>
          </cell>
          <cell r="E4883">
            <v>17920.990000000002</v>
          </cell>
        </row>
        <row r="4884">
          <cell r="B4884" t="str">
            <v>MUROS</v>
          </cell>
          <cell r="E4884">
            <v>1420.19</v>
          </cell>
        </row>
        <row r="4885">
          <cell r="B4885" t="str">
            <v>C1803</v>
          </cell>
          <cell r="C4885" t="str">
            <v>MURETA C/TIJOLO MACIÇO, REBOCADA, INCL. FUNDAÇÕES</v>
          </cell>
          <cell r="D4885" t="str">
            <v>M2</v>
          </cell>
          <cell r="E4885">
            <v>196.16</v>
          </cell>
        </row>
        <row r="4886">
          <cell r="B4886" t="str">
            <v>C1804</v>
          </cell>
          <cell r="C4886" t="str">
            <v>MURO DIVISÓRIO C/BLOCOS DE CONCRETO 14x19x39 CM, H=1.80M, C/ SAPATA CORRIDA DE CONCRETO FCK = 13,5 MPa E PILARES DE CONCRETO</v>
          </cell>
          <cell r="D4886" t="str">
            <v>M</v>
          </cell>
          <cell r="E4886">
            <v>154.43</v>
          </cell>
        </row>
        <row r="4888">
          <cell r="B4888" t="str">
            <v>C1805</v>
          </cell>
          <cell r="C4888" t="str">
            <v>MURO DIVISÓRIO C/ BLOCOS DE CONCRETO 14x19x39 CM, H=1,80 M, SOBRE SAPATA CORRIDA, C/ PILARETES E CINTA DE AMARRAÇÃO DE CONCRETO C/ PINGADEIRAS</v>
          </cell>
          <cell r="D4888" t="str">
            <v>M</v>
          </cell>
          <cell r="E4888">
            <v>209.91</v>
          </cell>
        </row>
        <row r="4890">
          <cell r="B4890" t="str">
            <v>C2887</v>
          </cell>
          <cell r="C4890" t="str">
            <v>MURO EM ALVENARIA C/FUNDAÇÃO, REBOCO 2 FACES, ALTURA ÚTIL 1.80M</v>
          </cell>
          <cell r="D4890" t="str">
            <v>M</v>
          </cell>
          <cell r="E4890">
            <v>239.74</v>
          </cell>
        </row>
        <row r="4891">
          <cell r="B4891" t="str">
            <v>C1806</v>
          </cell>
          <cell r="C4891" t="str">
            <v>MURO C/MOURÕES E PLACAS PRÉ-FABRICADAS DE CONCRETO H=2.00M</v>
          </cell>
          <cell r="D4891" t="str">
            <v>M</v>
          </cell>
          <cell r="E4891">
            <v>195.61</v>
          </cell>
        </row>
        <row r="4892">
          <cell r="B4892" t="str">
            <v>C1807</v>
          </cell>
          <cell r="C4892" t="str">
            <v>MURO CONTORNO DE ALVENARIA. E CONCRETO(PILAR+CINTA),INCLUSIVE PINTURA</v>
          </cell>
          <cell r="D4892" t="str">
            <v>M2</v>
          </cell>
          <cell r="E4892">
            <v>176.99</v>
          </cell>
        </row>
        <row r="4893">
          <cell r="B4893" t="str">
            <v>C4600</v>
          </cell>
          <cell r="C4893" t="str">
            <v>MURO DE ALVENARIA COM FUNDAÇÃO, REBOCO 2 FACES, ALT. ÚTIL 1,80m COM CERCA DE PROTEÇÃO EM "V" COM ARAME FARPADO</v>
          </cell>
          <cell r="D4893" t="str">
            <v>M</v>
          </cell>
          <cell r="E4893">
            <v>247.36</v>
          </cell>
        </row>
        <row r="4895">
          <cell r="B4895" t="str">
            <v>ALAMBRADOS</v>
          </cell>
          <cell r="E4895">
            <v>1161.81</v>
          </cell>
        </row>
        <row r="4896">
          <cell r="B4896" t="str">
            <v>C3736</v>
          </cell>
          <cell r="C4896" t="str">
            <v>ALAMBRADO C/ TELA DE ALUMÍNIO FIO ESP.=1.5 MM E MALHA DE (4X4)MM</v>
          </cell>
          <cell r="D4896" t="str">
            <v>M2</v>
          </cell>
          <cell r="E4896">
            <v>81.319999999999993</v>
          </cell>
        </row>
        <row r="4897">
          <cell r="B4897" t="str">
            <v>C0036</v>
          </cell>
          <cell r="C4897" t="str">
            <v>ALAMBRADO C/TELA DE ARAME GALVANIZADO.. ALTURA 2M</v>
          </cell>
          <cell r="D4897" t="str">
            <v>M</v>
          </cell>
          <cell r="E4897">
            <v>109.01</v>
          </cell>
        </row>
        <row r="4898">
          <cell r="B4898" t="str">
            <v>C3436</v>
          </cell>
          <cell r="C4898" t="str">
            <v>ALAMBRADO C/TELA DE NYLON FIO ESP.=3MM E MALHA DE (5 X 5)CM</v>
          </cell>
          <cell r="D4898" t="str">
            <v>M2</v>
          </cell>
          <cell r="E4898">
            <v>38.130000000000003</v>
          </cell>
        </row>
        <row r="4899">
          <cell r="B4899" t="str">
            <v>C3680</v>
          </cell>
          <cell r="C4899" t="str">
            <v>ALAMBRADO C/ TELA DE PVC FIO 10 MALHA DE 2"X2"</v>
          </cell>
          <cell r="D4899" t="str">
            <v>M2</v>
          </cell>
          <cell r="E4899">
            <v>74.05</v>
          </cell>
        </row>
        <row r="4900">
          <cell r="B4900" t="str">
            <v>C0037</v>
          </cell>
          <cell r="C4900" t="str">
            <v>ALAMBRADO C/TELA GALVANIZADA SOLDADA ALTURA 2M</v>
          </cell>
          <cell r="D4900" t="str">
            <v>M</v>
          </cell>
          <cell r="E4900">
            <v>56.66</v>
          </cell>
        </row>
        <row r="4901">
          <cell r="B4901" t="str">
            <v>C0035</v>
          </cell>
          <cell r="C4901" t="str">
            <v>ALAMBRADO C/ TUBO DE AÇO GALVANIZADO 2", INCLUSIVE PINTURA</v>
          </cell>
          <cell r="D4901" t="str">
            <v>M2</v>
          </cell>
          <cell r="E4901">
            <v>149.82</v>
          </cell>
        </row>
        <row r="4902">
          <cell r="B4902" t="str">
            <v>C0038</v>
          </cell>
          <cell r="C4902" t="str">
            <v>ALAMBRADO C/TUBO DE AÇO GALVANIZADO 4", INCLUSIVE PINTURA</v>
          </cell>
          <cell r="D4902" t="str">
            <v>M2</v>
          </cell>
          <cell r="E4902">
            <v>289.27</v>
          </cell>
        </row>
        <row r="4903">
          <cell r="B4903" t="str">
            <v>C0039</v>
          </cell>
          <cell r="C4903" t="str">
            <v>ALAMBRADO P/QUADRA ESPORTIVA ALTURA 1M</v>
          </cell>
          <cell r="D4903" t="str">
            <v>M</v>
          </cell>
          <cell r="E4903">
            <v>121.15</v>
          </cell>
        </row>
        <row r="4904">
          <cell r="B4904" t="str">
            <v>C0040</v>
          </cell>
          <cell r="C4904" t="str">
            <v>ALAMBRADO P/QUADRA ESPORTIVA ALTURA 4M</v>
          </cell>
          <cell r="D4904" t="str">
            <v>M</v>
          </cell>
          <cell r="E4904">
            <v>242.38</v>
          </cell>
        </row>
        <row r="4905">
          <cell r="B4905" t="str">
            <v>CERCAS</v>
          </cell>
          <cell r="E4905">
            <v>2059.86</v>
          </cell>
        </row>
        <row r="4906">
          <cell r="B4906" t="str">
            <v>C0733</v>
          </cell>
          <cell r="C4906" t="str">
            <v>CERCA DE ARAME FARPADO 7 FIOS,MURETA C/ ALTURA DE 0,70M - FUNDAÇÃO E REBOCO NAS 2 FACES</v>
          </cell>
          <cell r="D4906" t="str">
            <v>M</v>
          </cell>
          <cell r="E4906">
            <v>172.88</v>
          </cell>
        </row>
        <row r="4908">
          <cell r="B4908" t="str">
            <v>C0742</v>
          </cell>
          <cell r="C4908" t="str">
            <v>CERCA DE ARAME FARPADO -  ESTACA PONTA VIRADA, C/11 FIOS</v>
          </cell>
          <cell r="D4908" t="str">
            <v>M</v>
          </cell>
          <cell r="E4908">
            <v>63.88</v>
          </cell>
        </row>
        <row r="4909">
          <cell r="B4909" t="str">
            <v>C0735</v>
          </cell>
          <cell r="C4909" t="str">
            <v>CERCA C/ ESTACAS DE CONCRETO ARMADO (2,20 X 0,10 X 0,10M)E MOURÃO DE CONCRETO ARMADO (2,20 X 0,15 X 0,15M) - 4 FIOS DE ARAME FARPADO</v>
          </cell>
          <cell r="D4909" t="str">
            <v>M</v>
          </cell>
          <cell r="E4909">
            <v>23.61</v>
          </cell>
        </row>
        <row r="4911">
          <cell r="B4911" t="str">
            <v>C0743</v>
          </cell>
          <cell r="C4911" t="str">
            <v>CERCA C/ ESTACAS DE CONCRETO ARMADO (2,20 X 0,10 X 0,10M) E MOURÃO DE CONCRETO ARMADO (2,20 X 0,15 X 0,15M) - 6 FIOS DE ARAME FARPADO</v>
          </cell>
          <cell r="D4911" t="str">
            <v>M</v>
          </cell>
          <cell r="E4911">
            <v>30.13</v>
          </cell>
        </row>
        <row r="4913">
          <cell r="B4913" t="str">
            <v>C0736</v>
          </cell>
          <cell r="C4913" t="str">
            <v>CERCA C/ ESTACAS DE CONCRETO ARMADO (2,20 X 0,10 X 0,10M) E MOURÃO DE CONCRETO ARMADO (2,20 X 0,15 X 0,15M) - 8 FIOS DE ARAME FARPADO</v>
          </cell>
          <cell r="D4913" t="str">
            <v>M</v>
          </cell>
          <cell r="E4913">
            <v>36.65</v>
          </cell>
        </row>
        <row r="4915">
          <cell r="B4915" t="str">
            <v>C0740</v>
          </cell>
          <cell r="C4915" t="str">
            <v>CERCA DE MADEIRA C/ ARAME GALVANIZADO</v>
          </cell>
          <cell r="D4915" t="str">
            <v>M2</v>
          </cell>
          <cell r="E4915">
            <v>88.75</v>
          </cell>
        </row>
        <row r="4916">
          <cell r="B4916" t="str">
            <v>C0741</v>
          </cell>
          <cell r="C4916" t="str">
            <v>CERCA DE MADEIRA C/ TRAVESSAS DE MADEIRA</v>
          </cell>
          <cell r="D4916" t="str">
            <v>M2</v>
          </cell>
          <cell r="E4916">
            <v>145.1</v>
          </cell>
        </row>
        <row r="4917">
          <cell r="B4917" t="str">
            <v>C4731</v>
          </cell>
          <cell r="C4917" t="str">
            <v>CERCA COM ESTACAS DE MADEIRA ROLIÇA, D=10CM (DE 7 ATÉ 11CM), DISTANTES A 1,50M E MOURÕES ROLIÇOS, D=12CM (DE 10 ATÉ 15CM), DISTANTES A 50,00M - 4 FIOS DE ARAME FARPADO</v>
          </cell>
          <cell r="D4917" t="str">
            <v>M</v>
          </cell>
          <cell r="E4917">
            <v>12.57</v>
          </cell>
        </row>
        <row r="4919">
          <cell r="B4919" t="str">
            <v>C4732</v>
          </cell>
          <cell r="C4919" t="str">
            <v>CERCA COM ESTACAS DE MADEIRA ROLIÇA, D=10CM (DE 7 ATÉ 11CM), DISTANTES A 1,50M E MOURÕES ROLIÇOS, D=12CM (DE 10 ATÉ 15CM), DISTANTES A 50,00M - 6 FIOS DE ARAME FARPADO</v>
          </cell>
          <cell r="D4919" t="str">
            <v>M</v>
          </cell>
          <cell r="E4919">
            <v>15.37</v>
          </cell>
        </row>
        <row r="4921">
          <cell r="B4921" t="str">
            <v>C4733</v>
          </cell>
          <cell r="C4921" t="str">
            <v>CERCA COM ESTACAS DE MADEIRA ROLIÇA, D=10CM (DE 7 ATÉ 11CM), DISTANTES A 1,50M E MOURÕES ROLIÇOS, D=12CM (DE 10 ATÉ 11CM), DISTANTES A 50,00M - 8 FIOS DE ARAME FARPADO</v>
          </cell>
          <cell r="D4921" t="str">
            <v>M</v>
          </cell>
          <cell r="E4921">
            <v>19.079999999999998</v>
          </cell>
        </row>
        <row r="4923">
          <cell r="B4923" t="str">
            <v>C4725</v>
          </cell>
          <cell r="C4923" t="str">
            <v>CERCA/GRADIL NYLOFOR H=2,43M, MALHA 5 X 20CM - FIO 5,00MM, COM FIXADORES DE POLIAMIDA EM POSTE 40 x 60 MM CHUMBADOS EM BASE DE CONCRETO (EXCLUSIVE ESTA), REVESTIDOS EM POLIESTER POR PROCESSO DE PINTURA ELETROSTÁTICA (GRADIL E POSTE), NAS CORES VERDE OU BRANCA - FORNECIMENTO E INSTALAÇÃO</v>
          </cell>
          <cell r="D4923" t="str">
            <v>M</v>
          </cell>
          <cell r="E4923">
            <v>313.35000000000002</v>
          </cell>
        </row>
        <row r="4925">
          <cell r="B4925" t="str">
            <v>C4726</v>
          </cell>
          <cell r="C4925" t="str">
            <v>CERCA/GRADIL NYLOFOR H=2,03M, MALHA 5 X 20CM - FIO 5,00MM, COM FIXADORES DE POLIAMIDA EM POSTE 40 x 60 MM CHUMBADOS EM BASE DE CONCRETO (EXCLUSIVE ESTA) , REVESTIDOS EM POLIESTER POR PROCESSO DE PINTURA ELETROSTÁTICA (GRADIL E POSTE), NAS CORES VERDE OU BRANCA - FORNECIMENTO E INSTALAÇÃO</v>
          </cell>
          <cell r="D4925" t="str">
            <v>M</v>
          </cell>
          <cell r="E4925">
            <v>262.87</v>
          </cell>
        </row>
        <row r="4927">
          <cell r="B4927" t="str">
            <v>C4727</v>
          </cell>
          <cell r="C4927" t="str">
            <v>CERCA/GRADIL NYLOFOR H=1,53M, MALHA 5 X 20CM - FIO 5,00MM, COM FIXADORES DE POLIAMIDA EM POSTE 40 x 60 MM CHUMBADOS EM BASE DE CONCRETO (EXCLUSIVE ESTA) , REVESTIDOS EM POLIESTER POR PROCESSO DE PINTURA ELETROSTÁTICA (GRADIL E POSTE), NAS CORES VERDE OU BRANCA - FORNECIMENTO E INSTALAÇÃO</v>
          </cell>
          <cell r="D4927" t="str">
            <v>M</v>
          </cell>
          <cell r="E4927">
            <v>211.99</v>
          </cell>
        </row>
        <row r="4929">
          <cell r="B4929" t="str">
            <v>C4728</v>
          </cell>
          <cell r="C4929" t="str">
            <v>CERCA/GRADIL NYLOFOR H=2,43M, MALHA 5 X 20CM - FIO 4,30MM, COM FIXADORES DE POLIAMIDA EM POSTE 40 x 60 MM CHUMBADOS EM BASE DE CONCRETO (EXCLUSIVE ESTA) , REVESTIDOS EM POLIESTER POR PROCESSO DE PINTURA ELETROSTÁTICA (GRADIL E POSTE), NAS CORES VERDE OU BRANCA - FORNECIMENTO E INSTALAÇÃO</v>
          </cell>
          <cell r="D4929" t="str">
            <v>M</v>
          </cell>
          <cell r="E4929">
            <v>255.67</v>
          </cell>
        </row>
        <row r="4931">
          <cell r="B4931" t="str">
            <v>C4729</v>
          </cell>
          <cell r="C4931" t="str">
            <v>CERCA/GRADIL NYLOFOR H=2,03M, MALHA 5 X 20CM - FIO 4,30MM, COM FIXADORES DE POLIAMIDA EM POSTE 40 x 60 MM CHUMBADOS EM BASE DE CONCRETO (EXCLUSIVE ESTA) , REVESTIDOS EM POLIESTER POR PROCESSO DE PINTURA ELETROSTÁTICA (GRADIL E POSTE), NAS CORES VERDE OU BRANCA - FORNECIMENTO E INSTALAÇÃO</v>
          </cell>
          <cell r="D4931" t="str">
            <v>M</v>
          </cell>
          <cell r="E4931">
            <v>210.01</v>
          </cell>
        </row>
        <row r="4933">
          <cell r="B4933" t="str">
            <v>C4730</v>
          </cell>
          <cell r="C4933" t="str">
            <v>CERCA/GRADIL NYLOFOR H=1,53M, MALHA 5 X 20CM - FIO 4,30MM, COM FIXADORES DE POLIAMIDA EM POSTE 40 x 60 MM CHUMBADOS EM BASE DE CONCRETO (EXCLUSIVE ESTA) , REVESTIDOS EM POLIESTER POR PROCESSO DE PINTURA ELETROSTÁTICA (GRADIL E POSTE), NAS CORES VERDE OU BRANCA - FORNECIMENTO E INSTALAÇÃO</v>
          </cell>
          <cell r="D4933" t="str">
            <v>M</v>
          </cell>
          <cell r="E4933">
            <v>168.05</v>
          </cell>
        </row>
        <row r="4935">
          <cell r="B4935" t="str">
            <v>C4734</v>
          </cell>
          <cell r="C4935" t="str">
            <v>RECOMPOSIÇÃO PARCIAL DE CERCA - SUBSTITUIÇÃO ESTACA DE MADEIRA ROLIÇA D=10CM (DE 7 ATÉ 11CM)</v>
          </cell>
          <cell r="D4935" t="str">
            <v>UN</v>
          </cell>
          <cell r="E4935">
            <v>10.15</v>
          </cell>
        </row>
        <row r="4937">
          <cell r="B4937" t="str">
            <v>C4735</v>
          </cell>
          <cell r="C4937" t="str">
            <v>RECOMPOSIÇÃO PARCIAL DE CERCA - SUBSTITUIÇÃO MOURÃO DE MADEIRA ROLIÇA D=12CM (DE 10 ATÉ 15CM)</v>
          </cell>
          <cell r="D4937" t="str">
            <v>UN</v>
          </cell>
          <cell r="E4937">
            <v>10.3</v>
          </cell>
        </row>
        <row r="4939">
          <cell r="B4939" t="str">
            <v>C4736</v>
          </cell>
          <cell r="C4939" t="str">
            <v>REMOÇÃO E RECOLOCAÇÃO DE CERCA DE MADEIRA - ESTACA D=10CM ( DE 7 ATÉ 11CM), E MOURÃO D=12CM(DE 10 ATÉ 15CM) - 4 FIOS DE ARAME</v>
          </cell>
          <cell r="D4939" t="str">
            <v>M</v>
          </cell>
          <cell r="E4939">
            <v>9.43</v>
          </cell>
        </row>
        <row r="4941">
          <cell r="B4941" t="str">
            <v>DISPOSITIVOS DE PROTEÇÃO E ACESSO</v>
          </cell>
          <cell r="E4941">
            <v>13000.84</v>
          </cell>
        </row>
        <row r="4942">
          <cell r="B4942" t="str">
            <v>C1251</v>
          </cell>
          <cell r="C4942" t="str">
            <v>ESCADA DE MARINHEIRO,C/TUBO GALVANIZADO 3/4",H=VAR</v>
          </cell>
          <cell r="D4942" t="str">
            <v>M</v>
          </cell>
          <cell r="E4942">
            <v>172.44</v>
          </cell>
        </row>
        <row r="4943">
          <cell r="B4943" t="str">
            <v>C2775</v>
          </cell>
          <cell r="C4943" t="str">
            <v>ESCADA DE MARINHEIRO, DEGRAUS FERRO REDONDO 3/4"</v>
          </cell>
          <cell r="D4943" t="str">
            <v>M</v>
          </cell>
          <cell r="E4943">
            <v>86.9</v>
          </cell>
        </row>
        <row r="4944">
          <cell r="B4944" t="str">
            <v>C2774</v>
          </cell>
          <cell r="C4944" t="str">
            <v>ESCADA DE MARINHEIRO, DEGRAUS FERRO REDONDO 1/2"</v>
          </cell>
          <cell r="D4944" t="str">
            <v>M</v>
          </cell>
          <cell r="E4944">
            <v>49.32</v>
          </cell>
        </row>
        <row r="4945">
          <cell r="B4945" t="str">
            <v>C2773</v>
          </cell>
          <cell r="C4945" t="str">
            <v>ESCADA DE MARINHEIRO, DEGRAUS FERRO REDONDO 1"</v>
          </cell>
          <cell r="D4945" t="str">
            <v>M</v>
          </cell>
          <cell r="E4945">
            <v>110.62</v>
          </cell>
        </row>
        <row r="4946">
          <cell r="B4946" t="str">
            <v>C2768</v>
          </cell>
          <cell r="C4946" t="str">
            <v>ESCADA DE MARINHEIRO EM FERRO CHATO C/PROTEÇÃO</v>
          </cell>
          <cell r="D4946" t="str">
            <v>M</v>
          </cell>
          <cell r="E4946">
            <v>427.23</v>
          </cell>
        </row>
        <row r="4947">
          <cell r="B4947" t="str">
            <v>C2769</v>
          </cell>
          <cell r="C4947" t="str">
            <v>ESCADA DE MARINHEIRO EM FERRO CHATO S/PROTEÇÃO</v>
          </cell>
          <cell r="D4947" t="str">
            <v>M</v>
          </cell>
          <cell r="E4947">
            <v>183</v>
          </cell>
        </row>
        <row r="4948">
          <cell r="B4948" t="str">
            <v>C2776</v>
          </cell>
          <cell r="C4948" t="str">
            <v>ESCADA DE MARINHEIRO EM FERRO REDONDO 1"</v>
          </cell>
          <cell r="D4948" t="str">
            <v>M</v>
          </cell>
          <cell r="E4948">
            <v>112.93</v>
          </cell>
        </row>
        <row r="4949">
          <cell r="B4949" t="str">
            <v>C4748</v>
          </cell>
          <cell r="C4949" t="str">
            <v>ESCADA DE MARINHEIRO EM FIBRA DE VIDRO PULTRUDADA, PERFIL QUADRADO, PINTURA PROTETORA CONTRA RAIOS UV, COM GUARDA CORPO</v>
          </cell>
          <cell r="D4949" t="str">
            <v>M</v>
          </cell>
          <cell r="E4949">
            <v>1569.36</v>
          </cell>
        </row>
        <row r="4951">
          <cell r="B4951" t="str">
            <v>C4749</v>
          </cell>
          <cell r="C4951" t="str">
            <v>ESCADA DE MARINHEIRO EM FIBRA DE VIDRO PULTRUDADA, PERFIL QUADRADO, PINTURA PROTETORA CONTRA RAIOS UV, SEM GUARDA CORPO</v>
          </cell>
          <cell r="D4951" t="str">
            <v>M</v>
          </cell>
          <cell r="E4951">
            <v>1213.94</v>
          </cell>
        </row>
        <row r="4953">
          <cell r="B4953" t="str">
            <v>C2770</v>
          </cell>
          <cell r="C4953" t="str">
            <v>ESCADA DE MARINHEIRO TIPO PISCINA EM FERRO CHATO</v>
          </cell>
          <cell r="D4953" t="str">
            <v>M</v>
          </cell>
          <cell r="E4953">
            <v>223.69</v>
          </cell>
        </row>
        <row r="4954">
          <cell r="B4954" t="str">
            <v>C2772</v>
          </cell>
          <cell r="C4954" t="str">
            <v>ESCADA DE MARINHEIRO TIPO PISCINA, FERRO REDONDO 1"</v>
          </cell>
          <cell r="D4954" t="str">
            <v>M</v>
          </cell>
          <cell r="E4954">
            <v>114.98</v>
          </cell>
        </row>
        <row r="4955">
          <cell r="B4955" t="str">
            <v>C2771</v>
          </cell>
          <cell r="C4955" t="str">
            <v xml:space="preserve">ESCADA DE MARINHEIRO TIPO PISCINA, TUBO GALVANIZADO 1" </v>
          </cell>
          <cell r="D4955" t="str">
            <v>M</v>
          </cell>
          <cell r="E4955">
            <v>128.52000000000001</v>
          </cell>
        </row>
        <row r="4956">
          <cell r="B4956" t="str">
            <v>C1252</v>
          </cell>
          <cell r="C4956" t="str">
            <v>ESCADA HELICOIDAL,PRÉ-MOLDADA CONCRETO,D=1,0M</v>
          </cell>
          <cell r="D4956" t="str">
            <v>M</v>
          </cell>
          <cell r="E4956">
            <v>684.12</v>
          </cell>
        </row>
        <row r="4957">
          <cell r="B4957" t="str">
            <v>C4383</v>
          </cell>
          <cell r="C4957" t="str">
            <v>ESCADA PRÉ-MOLDADA EM CONCRETO Ø = 1,80m - h = 3,50m - FORNECIMENTO / MONTAGEM</v>
          </cell>
          <cell r="D4957" t="str">
            <v>UN</v>
          </cell>
          <cell r="E4957">
            <v>2863.42</v>
          </cell>
        </row>
        <row r="4959">
          <cell r="B4959" t="str">
            <v>C2814</v>
          </cell>
          <cell r="C4959" t="str">
            <v>ESTRADO DE MADEIRA COM BARROTE 3x3"</v>
          </cell>
          <cell r="D4959" t="str">
            <v>M2</v>
          </cell>
          <cell r="E4959">
            <v>66.36</v>
          </cell>
        </row>
        <row r="4960">
          <cell r="B4960" t="str">
            <v>C4386</v>
          </cell>
          <cell r="C4960" t="str">
            <v>ESTRUTURA PRÉ-FABRICADA EM AÇO GALVANIZADO PARA ESCADA - FORNECIMENTO E MONTAGEM</v>
          </cell>
          <cell r="D4960" t="str">
            <v>KG</v>
          </cell>
          <cell r="E4960">
            <v>28.43</v>
          </cell>
        </row>
        <row r="4962">
          <cell r="B4962" t="str">
            <v>C3505</v>
          </cell>
          <cell r="C4962" t="str">
            <v>GUARDA CORPO C/ CORRIMÃO EM TUBO DE AÇO GALVANIZADO 3/4"</v>
          </cell>
          <cell r="D4962" t="str">
            <v>M</v>
          </cell>
          <cell r="E4962">
            <v>64.73</v>
          </cell>
        </row>
        <row r="4963">
          <cell r="B4963" t="str">
            <v>C3506</v>
          </cell>
          <cell r="C4963" t="str">
            <v>GUARDA CORPO C/ CORRIMÃO EM TUBO DE AÇO GALVANIZADO 2"</v>
          </cell>
          <cell r="D4963" t="str">
            <v>M</v>
          </cell>
          <cell r="E4963">
            <v>159.44</v>
          </cell>
        </row>
        <row r="4964">
          <cell r="B4964" t="str">
            <v>C4755</v>
          </cell>
          <cell r="C4964" t="str">
            <v xml:space="preserve">GUARDA CORPO C/ CORRIMÃO EM TUBO SUPERIOR DE AÇO GALVANIZADO 3" 80MM                                 
</v>
          </cell>
          <cell r="D4964" t="str">
            <v>M</v>
          </cell>
          <cell r="E4964">
            <v>239.02</v>
          </cell>
        </row>
        <row r="4966">
          <cell r="B4966" t="str">
            <v>C4747</v>
          </cell>
          <cell r="C4966" t="str">
            <v>GUARDA CORPO EM FIBRA DE VIDRO C/ PERFIS PULTRUDADOS PINTADOS EM ESMALTE PU ACRÍLICO E SISTEMA DE ANCORAGEM EM AÇO INOXIDÁVEL AISI304 - H=1,10M</v>
          </cell>
          <cell r="D4966" t="str">
            <v>M</v>
          </cell>
          <cell r="E4966">
            <v>461.04</v>
          </cell>
        </row>
        <row r="4968">
          <cell r="B4968" t="str">
            <v>C2972</v>
          </cell>
          <cell r="C4968" t="str">
            <v>TAMPA CHAPA 1/4" ANTI-DERRAPANTE 50x70cm,C/ CANTONEIRA ARTICULADA</v>
          </cell>
          <cell r="D4968" t="str">
            <v>UN</v>
          </cell>
          <cell r="E4968">
            <v>221.02</v>
          </cell>
        </row>
        <row r="4969">
          <cell r="B4969" t="str">
            <v>C2970</v>
          </cell>
          <cell r="C4969" t="str">
            <v>TAMPA CHAPA 1/4" ANTI-DERRAPANTE 70x70CM,C/ CANTONEIRA ARTICULADA</v>
          </cell>
          <cell r="D4969" t="str">
            <v>UN</v>
          </cell>
          <cell r="E4969">
            <v>264.48</v>
          </cell>
        </row>
        <row r="4970">
          <cell r="B4970" t="str">
            <v>C2969</v>
          </cell>
          <cell r="C4970" t="str">
            <v>TAMPA CHAPA 1/4" ANTI-DERRAPANTE 70x130CM, C/CANTONEIRA ARTICULADA</v>
          </cell>
          <cell r="D4970" t="str">
            <v>UN</v>
          </cell>
          <cell r="E4970">
            <v>410.55</v>
          </cell>
        </row>
        <row r="4971">
          <cell r="B4971" t="str">
            <v>C2971</v>
          </cell>
          <cell r="C4971" t="str">
            <v>TAMPA CHAPA 1/4"ANTI DERRAPANTE 80x150CM,C/ CANTONEIRA ARTICULADA</v>
          </cell>
          <cell r="D4971" t="str">
            <v>UN</v>
          </cell>
          <cell r="E4971">
            <v>491.63</v>
          </cell>
        </row>
        <row r="4972">
          <cell r="B4972" t="str">
            <v>C2974</v>
          </cell>
          <cell r="C4972" t="str">
            <v>TAMPA DE INSPEÇÃO CORREDIÇA EM CHAPA DE AÇO  GALVANIZADA E=1/16", 125 X 70CM -  PADRÃO CAGECE</v>
          </cell>
          <cell r="D4972" t="str">
            <v>UN</v>
          </cell>
          <cell r="E4972">
            <v>279.33</v>
          </cell>
        </row>
        <row r="4974">
          <cell r="B4974" t="str">
            <v>C2973</v>
          </cell>
          <cell r="C4974" t="str">
            <v>TAMPA DE INSPEÇÃO EM CHAPA DE AÇO GALVANIZADO E=3/16" P/ RESERVATÓRIO, PADRÃO CAGECE</v>
          </cell>
          <cell r="D4974" t="str">
            <v>UN</v>
          </cell>
          <cell r="E4974">
            <v>408.53</v>
          </cell>
        </row>
        <row r="4976">
          <cell r="B4976" t="str">
            <v>C2975</v>
          </cell>
          <cell r="C4976" t="str">
            <v>TAMPA DE INSPEÇÃO REMOVÍVEL EM CHAPA DE AÇO GALVANIZADO E=1/16", 70 X 70CM - PADRÃO  CAGECE</v>
          </cell>
          <cell r="D4976" t="str">
            <v>UN</v>
          </cell>
          <cell r="E4976">
            <v>107.94</v>
          </cell>
        </row>
        <row r="4978">
          <cell r="B4978" t="str">
            <v>C2976</v>
          </cell>
          <cell r="C4978" t="str">
            <v>TAMPA DE INSPEÇÃO REMOVÍVEL EM CHAPA DE AÇO GALVANIZADO E=1/16", 90 X 70CM PADRÃO CAGECE</v>
          </cell>
          <cell r="D4978" t="str">
            <v>UN</v>
          </cell>
          <cell r="E4978">
            <v>146.05000000000001</v>
          </cell>
        </row>
        <row r="4980">
          <cell r="B4980" t="str">
            <v>C4751</v>
          </cell>
          <cell r="C4980" t="str">
            <v>TAMPA EM FIBRA DE VIDRO, PERFIS PULTRUDADOS ("I" DE 38,1MM X 38,1MM X 150MM) E COBERTURA SUPERFICIAL DE CHAPA PLANA ESP. 3MM, C/ ANTI-DERRAPANTE</v>
          </cell>
          <cell r="D4980" t="str">
            <v>M2</v>
          </cell>
          <cell r="E4980">
            <v>722.66</v>
          </cell>
        </row>
        <row r="4982">
          <cell r="B4982" t="str">
            <v>C4750</v>
          </cell>
          <cell r="C4982" t="str">
            <v>TAMPA EM FIBRA DE VIDRO, PERFIS PULTRUDADOS ("I" DE 38,1MM X 38,1MM X 150MM) E COBERTURA SUPERFICIAL DE CHAPA PLANA ESP. 4MM, C/ ANTI-DERRAPANTE</v>
          </cell>
          <cell r="D4982" t="str">
            <v>M2</v>
          </cell>
          <cell r="E4982">
            <v>989.16</v>
          </cell>
        </row>
        <row r="4984">
          <cell r="B4984" t="str">
            <v>OUTROS ELEMENTOS</v>
          </cell>
          <cell r="E4984">
            <v>278.27999999999997</v>
          </cell>
        </row>
        <row r="4985">
          <cell r="B4985" t="str">
            <v>C1275</v>
          </cell>
          <cell r="C4985" t="str">
            <v>ESFERA PRÉ-MOLDADA DE CONCRETO, DIAMETRO 25 CM</v>
          </cell>
          <cell r="D4985" t="str">
            <v>UN</v>
          </cell>
          <cell r="E4985">
            <v>28.71</v>
          </cell>
        </row>
        <row r="4986">
          <cell r="B4986" t="str">
            <v>C1276</v>
          </cell>
          <cell r="C4986" t="str">
            <v>ESFERA PRÉ-MOLDADA DE CONCRETO, DIAMETRO 40 CM</v>
          </cell>
          <cell r="D4986" t="str">
            <v>UN</v>
          </cell>
          <cell r="E4986">
            <v>43.14</v>
          </cell>
        </row>
        <row r="4987">
          <cell r="B4987" t="str">
            <v>C1423</v>
          </cell>
          <cell r="C4987" t="str">
            <v>GARRA METÁLICA (PEGA LADRÃO) P/ MUROS</v>
          </cell>
          <cell r="D4987" t="str">
            <v>M</v>
          </cell>
          <cell r="E4987">
            <v>20.43</v>
          </cell>
        </row>
        <row r="4988">
          <cell r="B4988" t="str">
            <v>C1830</v>
          </cell>
          <cell r="C4988" t="str">
            <v>OURIÇO P/ ALAMBRADO DE PRESÍDIO</v>
          </cell>
          <cell r="D4988" t="str">
            <v>M</v>
          </cell>
          <cell r="E4988">
            <v>58.42</v>
          </cell>
        </row>
        <row r="4989">
          <cell r="B4989" t="str">
            <v>C1829</v>
          </cell>
          <cell r="C4989" t="str">
            <v>OURIÇO P/ MURALHA DE PRESÍDIO</v>
          </cell>
          <cell r="D4989" t="str">
            <v>M</v>
          </cell>
          <cell r="E4989">
            <v>56.26</v>
          </cell>
        </row>
        <row r="4990">
          <cell r="B4990" t="str">
            <v>C1945</v>
          </cell>
          <cell r="C4990" t="str">
            <v>PONTA DE LANÇA METÁLICA EM EXTREMIDADES</v>
          </cell>
          <cell r="D4990" t="str">
            <v>M</v>
          </cell>
          <cell r="E4990">
            <v>71.319999999999993</v>
          </cell>
        </row>
        <row r="4991">
          <cell r="B4991" t="str">
            <v>SISTEMA DE AR CONDICIONADO</v>
          </cell>
          <cell r="E4991">
            <v>50686.61</v>
          </cell>
        </row>
        <row r="4992">
          <cell r="B4992" t="str">
            <v>EM EDIFICAÇÕES</v>
          </cell>
          <cell r="E4992">
            <v>50004.55</v>
          </cell>
        </row>
        <row r="4993">
          <cell r="B4993" t="str">
            <v>C3866</v>
          </cell>
          <cell r="C4993" t="str">
            <v>APARELHO DE JANELA CAP. 7.500 BTU (FORNECIMENTO E MONTAGEM)</v>
          </cell>
          <cell r="D4993" t="str">
            <v>UN</v>
          </cell>
          <cell r="E4993">
            <v>1148</v>
          </cell>
        </row>
        <row r="4994">
          <cell r="B4994" t="str">
            <v>C3867</v>
          </cell>
          <cell r="C4994" t="str">
            <v>APARELHO DE JANELA CAP. 10.000 BTU (FORNECIMENTO E MONTAGEM)</v>
          </cell>
          <cell r="D4994" t="str">
            <v>UN</v>
          </cell>
          <cell r="E4994">
            <v>1248</v>
          </cell>
        </row>
        <row r="4995">
          <cell r="B4995" t="str">
            <v>C3868</v>
          </cell>
          <cell r="C4995" t="str">
            <v>APARELHO DE JANELA CAP. 12.000 BTU (FORNECIMENTO E MONTAGEM)</v>
          </cell>
          <cell r="D4995" t="str">
            <v>UN</v>
          </cell>
          <cell r="E4995">
            <v>1348</v>
          </cell>
        </row>
        <row r="4996">
          <cell r="B4996" t="str">
            <v>C3870</v>
          </cell>
          <cell r="C4996" t="str">
            <v>APARELHO DE JANELA CAP. 18.000 BTU (FORNECIMENTO E MONTAGEM)</v>
          </cell>
          <cell r="D4996" t="str">
            <v>UN</v>
          </cell>
          <cell r="E4996">
            <v>1870</v>
          </cell>
        </row>
        <row r="4997">
          <cell r="B4997" t="str">
            <v>C3871</v>
          </cell>
          <cell r="C4997" t="str">
            <v>APARELHO DE JANELA CAP. 21.000 BTU (FORNECIMENTO E MONTAGEM)</v>
          </cell>
          <cell r="D4997" t="str">
            <v>UN</v>
          </cell>
          <cell r="E4997">
            <v>2201</v>
          </cell>
        </row>
        <row r="4998">
          <cell r="B4998" t="str">
            <v>C3872</v>
          </cell>
          <cell r="C4998" t="str">
            <v>APARELHO DE JANELA CAP. 30.000 BTU (FORNECIMENTO E MONTAGEM)</v>
          </cell>
          <cell r="D4998" t="str">
            <v>UN</v>
          </cell>
          <cell r="E4998">
            <v>3138.85</v>
          </cell>
        </row>
        <row r="4999">
          <cell r="B4999" t="str">
            <v>C4121</v>
          </cell>
          <cell r="C4999" t="str">
            <v>DIFUSOR LINEAR DE INSUFLAMENTO, EM ALUMÍNIO, COM REGISTROS ETC.</v>
          </cell>
          <cell r="D4999" t="str">
            <v>M</v>
          </cell>
          <cell r="E4999">
            <v>200.21</v>
          </cell>
        </row>
        <row r="5000">
          <cell r="B5000" t="str">
            <v>C3873</v>
          </cell>
          <cell r="C5000" t="str">
            <v>GRELHA DE INSUFLAMENTO/RETORNO, EM ALUMÍNIO ATÉ 0,25 M2 (FORNECIMENTO E MONTAGEM)</v>
          </cell>
          <cell r="D5000" t="str">
            <v>UN</v>
          </cell>
          <cell r="E5000">
            <v>124.67</v>
          </cell>
        </row>
        <row r="5002">
          <cell r="B5002" t="str">
            <v>C3874</v>
          </cell>
          <cell r="C5002" t="str">
            <v>GRELHA DE INSUFLAMENTO/RETORNO, EM ALUMÍNIO DE 0,26 M2 À 0,49 M2 (FORNECIMENTO E MONTAGEM)</v>
          </cell>
          <cell r="D5002" t="str">
            <v>UN</v>
          </cell>
          <cell r="E5002">
            <v>185.17</v>
          </cell>
        </row>
        <row r="5004">
          <cell r="B5004" t="str">
            <v>C3875</v>
          </cell>
          <cell r="C5004" t="str">
            <v>GRELHA DE INSUFLAMENTO/RETORNO, EM ALUMÍNIO DE 0,50 M2 À 0,64 M2 (FORNECIMENTO E MONTAGEM)</v>
          </cell>
          <cell r="D5004" t="str">
            <v>UN</v>
          </cell>
          <cell r="E5004">
            <v>220</v>
          </cell>
        </row>
        <row r="5006">
          <cell r="B5006" t="str">
            <v>C3876</v>
          </cell>
          <cell r="C5006" t="str">
            <v>GRELHA DE INSUFLAMENTO/RETORNO, EM ALUMÍNIO DE 0,65 M2 À 0,81M2 (FORNECIMENTO E MONTAGEM)</v>
          </cell>
          <cell r="D5006" t="str">
            <v>UN</v>
          </cell>
          <cell r="E5006">
            <v>274.43</v>
          </cell>
        </row>
        <row r="5008">
          <cell r="B5008" t="str">
            <v>C3877</v>
          </cell>
          <cell r="C5008" t="str">
            <v>GRELHA DE INSUFLAMENTO/RETORNO, EM ALUMÍNIO DE 0,82 M2 À 1,00 M2 (FORNECIMENTO E MONTAGEM)</v>
          </cell>
          <cell r="D5008" t="str">
            <v>UN</v>
          </cell>
          <cell r="E5008">
            <v>332.77</v>
          </cell>
        </row>
        <row r="5010">
          <cell r="B5010" t="str">
            <v>C4123</v>
          </cell>
          <cell r="C5010" t="str">
            <v>REDE DE INSUFLAMENTO/RETORNO C/ DUTOS EM CHAPA GALVANIZADA, DEFLETORES, CHAVEAMENTOS, FIXAÇÕES, ISOLAMENTO TÉRMICO EM CHAPAS DE ISOPOR AUTO-EXTINGUÍVEL, DUTOS FLEXÍVEIS DE LIGAÇÃO ETC.</v>
          </cell>
          <cell r="D5010" t="str">
            <v>KG</v>
          </cell>
          <cell r="E5010">
            <v>10.91</v>
          </cell>
        </row>
        <row r="5012">
          <cell r="B5012" t="str">
            <v>C4119</v>
          </cell>
          <cell r="C5012" t="str">
            <v>REDE DE INSUFLAMENTO/RETORNO, C/ DUTOS EM CHAPA GALVANIZADA, DEFLETORES, CHAVEAMENTOS, FIXAÇÕES, ISOLAMENTO TÉRMICO EM MANTAS DE LÃ DE ROCHA OU VIDRO, DUTOS FLEXÍVEIS DE LIGAÇÃO ETC.</v>
          </cell>
          <cell r="D5012" t="str">
            <v>KG</v>
          </cell>
          <cell r="E5012">
            <v>14.09</v>
          </cell>
        </row>
        <row r="5014">
          <cell r="B5014" t="str">
            <v>C3734</v>
          </cell>
          <cell r="C5014" t="str">
            <v>REMANEJAMENTO DE CONDENSADORES DE MINICENTRAIS DE AR CONDICIONADO, INCLUSIVE PONTO DE FORÇA E RECARGA DE GAS</v>
          </cell>
          <cell r="D5014" t="str">
            <v>UN</v>
          </cell>
          <cell r="E5014">
            <v>1081.52</v>
          </cell>
        </row>
        <row r="5016">
          <cell r="B5016" t="str">
            <v>C3878</v>
          </cell>
          <cell r="C5016" t="str">
            <v>REMANEJAMENTO DE GRELHA DE INSUFLAMENTO/RETORNO, ATÉ 0,25 M2</v>
          </cell>
          <cell r="D5016" t="str">
            <v>UN</v>
          </cell>
          <cell r="E5016">
            <v>28.21</v>
          </cell>
        </row>
        <row r="5017">
          <cell r="B5017" t="str">
            <v>C3879</v>
          </cell>
          <cell r="C5017" t="str">
            <v>REMANEJAMENTO DE GRELHA DE INSUFLAMENTO/RETORNO, DE 0,26 M2 À 0,49 M2</v>
          </cell>
          <cell r="D5017" t="str">
            <v>UN</v>
          </cell>
          <cell r="E5017">
            <v>57.24</v>
          </cell>
        </row>
        <row r="5018">
          <cell r="B5018" t="str">
            <v>C3880</v>
          </cell>
          <cell r="C5018" t="str">
            <v>REMANEJAMENTO DE GRELHA DE INSUFLAMENTO/RETORNO, DE 0,50 M2 À 0,64 M2</v>
          </cell>
          <cell r="D5018" t="str">
            <v>UN</v>
          </cell>
          <cell r="E5018">
            <v>70.55</v>
          </cell>
        </row>
        <row r="5019">
          <cell r="B5019" t="str">
            <v>C3881</v>
          </cell>
          <cell r="C5019" t="str">
            <v>REMANEJAMENTO DE GRELHA DE INSUFLAMENTO/RETORNO, DE 0,65 M2 À 0,81 M2</v>
          </cell>
          <cell r="D5019" t="str">
            <v>UN</v>
          </cell>
          <cell r="E5019">
            <v>89.33</v>
          </cell>
        </row>
        <row r="5020">
          <cell r="B5020" t="str">
            <v>C3882</v>
          </cell>
          <cell r="C5020" t="str">
            <v>REMANEJAMENTO DE GRELHA DE INSUFLAMENTO/RETORNO, DE 0,82 M2 À 1,00 M2</v>
          </cell>
          <cell r="D5020" t="str">
            <v>UN</v>
          </cell>
          <cell r="E5020">
            <v>109.72</v>
          </cell>
        </row>
        <row r="5021">
          <cell r="B5021" t="str">
            <v>C2269</v>
          </cell>
          <cell r="C5021" t="str">
            <v>SERVIÇO DE HIGIENIZAÇÃO E TRATAMENTO DE SISTEMA DE AR-CONDICIONADO</v>
          </cell>
          <cell r="D5021" t="str">
            <v>M</v>
          </cell>
          <cell r="E5021">
            <v>126.36</v>
          </cell>
        </row>
        <row r="5022">
          <cell r="B5022" t="str">
            <v>C4122</v>
          </cell>
          <cell r="C5022" t="str">
            <v>SISTEMA DE AR CONDICIONADO EXPOSIÇÃO DIRETA, C/ "FAN COILS" ("SELF CONTAINED"  OU C/ UNIDADE REMOTA), TUBULAÇÃO</v>
          </cell>
          <cell r="D5022" t="str">
            <v>TR</v>
          </cell>
          <cell r="E5022">
            <v>3738.99</v>
          </cell>
        </row>
        <row r="5024">
          <cell r="B5024" t="str">
            <v>C4118</v>
          </cell>
          <cell r="C5024" t="str">
            <v>SISTEMA DE AR-CONDICIONADO EXPOSIÇÃO INDIRETA, C/ "CHILLERS", TORRES, REDES HIDRÁULICAS (TUBULAÇÕES</v>
          </cell>
          <cell r="D5024" t="str">
            <v>TR</v>
          </cell>
          <cell r="E5024">
            <v>5590.88</v>
          </cell>
        </row>
        <row r="5026">
          <cell r="B5026" t="str">
            <v>C3860</v>
          </cell>
          <cell r="C5026" t="str">
            <v>SPLIT SYSTEM COMPLETO C/ CONTROLE REMOTO - CAP. 1,00 TR (FORNECIMENTO E MONTAGEM)</v>
          </cell>
          <cell r="D5026" t="str">
            <v>UN</v>
          </cell>
          <cell r="E5026">
            <v>2488.66</v>
          </cell>
        </row>
        <row r="5028">
          <cell r="B5028" t="str">
            <v>C3861</v>
          </cell>
          <cell r="C5028" t="str">
            <v>SPLIT SYSTEM COMPLETO C/ CONTROLE REMOTO - CAP. 1,50 TR (FORNECIMENTO E MONTAGEM)</v>
          </cell>
          <cell r="D5028" t="str">
            <v>UN</v>
          </cell>
          <cell r="E5028">
            <v>3272.25</v>
          </cell>
        </row>
        <row r="5030">
          <cell r="B5030" t="str">
            <v>C3862</v>
          </cell>
          <cell r="C5030" t="str">
            <v>SPLIT SYSTEM COMPLETO C/ CONTROLE REMOTO - CAP. 2,00 TR (FORNECIMENTO E MONTAGEM)</v>
          </cell>
          <cell r="D5030" t="str">
            <v>UN</v>
          </cell>
          <cell r="E5030">
            <v>3637.7</v>
          </cell>
        </row>
        <row r="5032">
          <cell r="B5032" t="str">
            <v>C3863</v>
          </cell>
          <cell r="C5032" t="str">
            <v>SPLIT SYSTEM COMPLETO C/ CONTROLE REMOTO - CAP. 2,50 TR (FORNECIMENTO E MONTAGEM)</v>
          </cell>
          <cell r="D5032" t="str">
            <v>UN</v>
          </cell>
          <cell r="E5032">
            <v>5197.04</v>
          </cell>
        </row>
        <row r="5034">
          <cell r="B5034" t="str">
            <v>C3864</v>
          </cell>
          <cell r="C5034" t="str">
            <v>SPLIT SYSTEM COMPLETO C/ CONTROLE REMOTO - CAP. 3,00 TR (FORNECIMENTO E MONTAGEM)</v>
          </cell>
          <cell r="D5034" t="str">
            <v>UN</v>
          </cell>
          <cell r="E5034">
            <v>5550</v>
          </cell>
        </row>
        <row r="5036">
          <cell r="B5036" t="str">
            <v>C3865</v>
          </cell>
          <cell r="C5036" t="str">
            <v>SPLIT SYSTEM COMPLETO C/ CONTROLE REMOTO - CAP. 4,00 TR (FORNECIMENTO E MONTAGEM)</v>
          </cell>
          <cell r="D5036" t="str">
            <v>UN</v>
          </cell>
          <cell r="E5036">
            <v>6650</v>
          </cell>
        </row>
        <row r="5038">
          <cell r="B5038" t="str">
            <v>REDE FRIGORÍGENA</v>
          </cell>
          <cell r="E5038">
            <v>682.06</v>
          </cell>
        </row>
        <row r="5039">
          <cell r="B5039" t="str">
            <v>C4776</v>
          </cell>
          <cell r="C5039" t="str">
            <v>REDE FRIGORÍGENA C/ TUBO DE COBRE 1/4" FLEXÍVEL, ISOLADO COM BORRACHA ELASTOMÉRICA, SUSTENTAÇÃO, SOLDA E LIMPEZA</v>
          </cell>
          <cell r="D5039" t="str">
            <v>M</v>
          </cell>
          <cell r="E5039">
            <v>19.739999999999998</v>
          </cell>
        </row>
        <row r="5041">
          <cell r="B5041" t="str">
            <v>C4777</v>
          </cell>
          <cell r="C5041" t="str">
            <v xml:space="preserve">REDE FRIGORÍGENA C/ TUBO DE COBRE 3/8" FLEXÍVEL, ISOLADO COM BORRACHA ELASTOMÉRICA, SUSTENTAÇÃO, SOLDA E LIMPEZA </v>
          </cell>
          <cell r="D5041" t="str">
            <v>M</v>
          </cell>
          <cell r="E5041">
            <v>20.76</v>
          </cell>
        </row>
        <row r="5043">
          <cell r="B5043" t="str">
            <v>C4778</v>
          </cell>
          <cell r="C5043" t="str">
            <v>REDE FRIGORÍGENA C/ TUBO DE COBRE 1/2" FLEXÍVEL, ISOLADO COM BORRACHA ELASTOMÉRICA, SUSTENTAÇÃO, SOLDA E LIMPEZA</v>
          </cell>
          <cell r="D5043" t="str">
            <v>M</v>
          </cell>
          <cell r="E5043">
            <v>25.5</v>
          </cell>
        </row>
        <row r="5045">
          <cell r="B5045" t="str">
            <v>C4779</v>
          </cell>
          <cell r="C5045" t="str">
            <v>REDE FRIGORÍGENA C/ TUBO DE COBRE 5/8" FLEXÍVEL, ISOLADO COM BORRACHA ELASTOMÉRICA, SUSTENTAÇÃO, SOLDA E LIMPEZA</v>
          </cell>
          <cell r="D5045" t="str">
            <v>M</v>
          </cell>
          <cell r="E5045">
            <v>29.11</v>
          </cell>
        </row>
        <row r="5047">
          <cell r="B5047" t="str">
            <v>C4780</v>
          </cell>
          <cell r="C5047" t="str">
            <v>REDE FRIGORÍGENA C/ TUBO DE COBRE 3/4" FLEXÍVEL, ISOLADO COM BORRACHA ELASTOMÉRICA, SUSTENTAÇÃO, SOLDA E LIMPEZA</v>
          </cell>
          <cell r="D5047" t="str">
            <v>M</v>
          </cell>
          <cell r="E5047">
            <v>32.54</v>
          </cell>
        </row>
        <row r="5049">
          <cell r="B5049" t="str">
            <v>C4781</v>
          </cell>
          <cell r="C5049" t="str">
            <v>REDE FRIGORÍGENA C/ TUBO DE COBRE 7/8" FLEXÍVEL, ISOLADO COM BORRACHA ELASTOMÉRICA, SUSTENTAÇÃO, SOLDA E LIMPEZA</v>
          </cell>
          <cell r="D5049" t="str">
            <v>M</v>
          </cell>
          <cell r="E5049">
            <v>51.65</v>
          </cell>
        </row>
        <row r="5051">
          <cell r="B5051" t="str">
            <v>C4784</v>
          </cell>
          <cell r="C5051" t="str">
            <v>REDE FRIGORÍGENA C/ TUBO DE COBRE 1", ISOLADO COM BORRACHA ELASTOMÉRICA, SUSTENTAÇÃO, SOLDA E LIMPEZA</v>
          </cell>
          <cell r="D5051" t="str">
            <v>M</v>
          </cell>
          <cell r="E5051">
            <v>57.73</v>
          </cell>
        </row>
        <row r="5053">
          <cell r="B5053" t="str">
            <v>C4785</v>
          </cell>
          <cell r="C5053" t="str">
            <v>REDE FRIGORÍGENA C/ TUBO DE COBRE 1 1/8", ISOLADO COM BORRACHA ELASTOMÉRICA, SUSTENTAÇÃO, SOLDA E LIMPEZA</v>
          </cell>
          <cell r="D5053" t="str">
            <v>M</v>
          </cell>
          <cell r="E5053">
            <v>69</v>
          </cell>
        </row>
        <row r="5055">
          <cell r="B5055" t="str">
            <v>C4786</v>
          </cell>
          <cell r="C5055" t="str">
            <v>REDE FRIGORÍGENA C/ TUBO DE COBRE 1 1/4", ISOLADO COM BORRACHA ELASTOMÉRICA, SUSTENTAÇÃO, SOLDA E LIMPEZA</v>
          </cell>
          <cell r="D5055" t="str">
            <v>M</v>
          </cell>
          <cell r="E5055">
            <v>80.28</v>
          </cell>
        </row>
        <row r="5057">
          <cell r="B5057" t="str">
            <v>C4787</v>
          </cell>
          <cell r="C5057" t="str">
            <v>REDE FRIGORÍGENA C/ TUBO DE COBRE 1 3/8", ISOLADO COM BORRACHA ELASTOMÉRICA, SUSTENTAÇÃO, SOLDA E LIMPEZA</v>
          </cell>
          <cell r="D5057" t="str">
            <v>M</v>
          </cell>
          <cell r="E5057">
            <v>87.31</v>
          </cell>
        </row>
        <row r="5059">
          <cell r="B5059" t="str">
            <v>C4788</v>
          </cell>
          <cell r="C5059" t="str">
            <v>REDE FRIGORÍGENA C/ TUBO DE COBRE 1 1/2", ISOLADO COM BORRACHA ELASTOMÉRICA, SUSTENTAÇÃO, SOLDA E LIMPEZA</v>
          </cell>
          <cell r="D5059" t="str">
            <v>M</v>
          </cell>
          <cell r="E5059">
            <v>94.34</v>
          </cell>
        </row>
        <row r="5061">
          <cell r="B5061" t="str">
            <v>C4789</v>
          </cell>
          <cell r="C5061" t="str">
            <v>REDE FRIGORÍGENA C/ TUBO DE COBRE 1 5/8", ISOLADO COM BORRACHA ELASTOMÉRICA, SUSTENTAÇÃO, SOLDA E LIMPEZA</v>
          </cell>
          <cell r="D5061" t="str">
            <v>M</v>
          </cell>
          <cell r="E5061">
            <v>114.11</v>
          </cell>
        </row>
        <row r="5063">
          <cell r="B5063" t="str">
            <v>ALUGUEL DE EQUIPAMENTOS</v>
          </cell>
          <cell r="E5063">
            <v>1757.77</v>
          </cell>
        </row>
        <row r="5064">
          <cell r="B5064" t="str">
            <v>HORA TRABALHADA</v>
          </cell>
          <cell r="E5064">
            <v>1747.69</v>
          </cell>
        </row>
        <row r="5065">
          <cell r="B5065" t="str">
            <v>C3256</v>
          </cell>
          <cell r="C5065" t="str">
            <v>CAMINHÃO DISTRIBUIDOR DE LIGANTE (ALUGUEL)</v>
          </cell>
          <cell r="D5065" t="str">
            <v>H</v>
          </cell>
          <cell r="E5065">
            <v>145.58000000000001</v>
          </cell>
        </row>
        <row r="5066">
          <cell r="B5066" t="str">
            <v>C3257</v>
          </cell>
          <cell r="C5066" t="str">
            <v>CAMINHÃO TANQUE 6.000 l (ALUGUEL)</v>
          </cell>
          <cell r="D5066" t="str">
            <v>H</v>
          </cell>
          <cell r="E5066">
            <v>74.989999999999995</v>
          </cell>
        </row>
        <row r="5067">
          <cell r="B5067" t="str">
            <v>C3258</v>
          </cell>
          <cell r="C5067" t="str">
            <v>CAMINHÃO TANQUE 8.000 l (ALUGUEL)</v>
          </cell>
          <cell r="D5067" t="str">
            <v>H</v>
          </cell>
          <cell r="E5067">
            <v>86.59</v>
          </cell>
        </row>
        <row r="5068">
          <cell r="B5068" t="str">
            <v>C3260</v>
          </cell>
          <cell r="C5068" t="str">
            <v>CARREGADEIRA DE PNEUS 1,70 M3 (ALUGUEL)</v>
          </cell>
          <cell r="D5068" t="str">
            <v>H</v>
          </cell>
          <cell r="E5068">
            <v>110.53</v>
          </cell>
        </row>
        <row r="5069">
          <cell r="B5069" t="str">
            <v>C3261</v>
          </cell>
          <cell r="C5069" t="str">
            <v>CARREGADEIRA DE PNEUS 3,00 M3 (ALUGUEL)</v>
          </cell>
          <cell r="D5069" t="str">
            <v>H</v>
          </cell>
          <cell r="E5069">
            <v>184.16</v>
          </cell>
        </row>
        <row r="5070">
          <cell r="B5070" t="str">
            <v>C3264</v>
          </cell>
          <cell r="C5070" t="str">
            <v>COMPACTADOR DE PNEUS AUTOPROPELIDO (ALUGUEL)</v>
          </cell>
          <cell r="D5070" t="str">
            <v>H</v>
          </cell>
          <cell r="E5070">
            <v>113.31</v>
          </cell>
        </row>
        <row r="5071">
          <cell r="B5071" t="str">
            <v>C3265</v>
          </cell>
          <cell r="C5071" t="str">
            <v>COMPACTADOR LISO TANDEM AUTOPROPELIDO (ALUGUEL)</v>
          </cell>
          <cell r="D5071" t="str">
            <v>H</v>
          </cell>
          <cell r="E5071">
            <v>56.67</v>
          </cell>
        </row>
        <row r="5072">
          <cell r="B5072" t="str">
            <v>C3266</v>
          </cell>
          <cell r="C5072" t="str">
            <v>COMPACTADOR LISO VIBRATÓRIO AUTOPROPELIDO (ALUGUEL)</v>
          </cell>
          <cell r="D5072" t="str">
            <v>H</v>
          </cell>
          <cell r="E5072">
            <v>109.63</v>
          </cell>
        </row>
        <row r="5073">
          <cell r="B5073" t="str">
            <v>C3267</v>
          </cell>
          <cell r="C5073" t="str">
            <v>COMPACTADOR PÉ DE CARNEIRO VIBRATÓRIO AUTOPROPELIDO (ALUGUEL)</v>
          </cell>
          <cell r="D5073" t="str">
            <v>H</v>
          </cell>
          <cell r="E5073">
            <v>112.04</v>
          </cell>
        </row>
        <row r="5074">
          <cell r="B5074" t="str">
            <v>C3278</v>
          </cell>
          <cell r="C5074" t="str">
            <v>ESCAVADEIRA HIDRÁULICA (ALUGUEL)</v>
          </cell>
          <cell r="D5074" t="str">
            <v>H</v>
          </cell>
          <cell r="E5074">
            <v>151.21</v>
          </cell>
        </row>
        <row r="5075">
          <cell r="B5075" t="str">
            <v>C3288</v>
          </cell>
          <cell r="C5075" t="str">
            <v>MOTONIVELADORA (ALUGUEL)</v>
          </cell>
          <cell r="D5075" t="str">
            <v>H</v>
          </cell>
          <cell r="E5075">
            <v>145.46</v>
          </cell>
        </row>
        <row r="5076">
          <cell r="B5076" t="str">
            <v>C3309</v>
          </cell>
          <cell r="C5076" t="str">
            <v>RETROESCAVADEIRA DE PNEUS (ALUGUEL)</v>
          </cell>
          <cell r="D5076" t="str">
            <v>H</v>
          </cell>
          <cell r="E5076">
            <v>67.959999999999994</v>
          </cell>
        </row>
        <row r="5077">
          <cell r="B5077" t="str">
            <v>C3313</v>
          </cell>
          <cell r="C5077" t="str">
            <v>TRATOR DE ESTEIRAS COM LÂMINA E ESCARIFICADOR (ALUGUEL)</v>
          </cell>
          <cell r="D5077" t="str">
            <v>H</v>
          </cell>
          <cell r="E5077">
            <v>174.42</v>
          </cell>
        </row>
        <row r="5078">
          <cell r="B5078" t="str">
            <v>C3314</v>
          </cell>
          <cell r="C5078" t="str">
            <v>TRATOR DE PNEUS (ALUGUEL)</v>
          </cell>
          <cell r="D5078" t="str">
            <v>H</v>
          </cell>
          <cell r="E5078">
            <v>62.94</v>
          </cell>
        </row>
        <row r="5079">
          <cell r="B5079" t="str">
            <v>C3317</v>
          </cell>
          <cell r="C5079" t="str">
            <v>VIBRO ACABADORA DE MISTURAS BETUMINOSAS (ALUGUEL)</v>
          </cell>
          <cell r="D5079" t="str">
            <v>H</v>
          </cell>
          <cell r="E5079">
            <v>152.21</v>
          </cell>
        </row>
        <row r="5080">
          <cell r="B5080" t="str">
            <v>KM RODADO</v>
          </cell>
          <cell r="E5080">
            <v>10.08</v>
          </cell>
        </row>
        <row r="5081">
          <cell r="B5081" t="str">
            <v>C3255</v>
          </cell>
          <cell r="C5081" t="str">
            <v>CAMINHÃO BASCULANTE 6 M3</v>
          </cell>
          <cell r="D5081" t="str">
            <v>KM</v>
          </cell>
          <cell r="E5081">
            <v>1.35</v>
          </cell>
        </row>
        <row r="5082">
          <cell r="B5082" t="str">
            <v>C3254</v>
          </cell>
          <cell r="C5082" t="str">
            <v>CAMINHÃO BASCULANTE 12 M3</v>
          </cell>
          <cell r="D5082" t="str">
            <v>KM</v>
          </cell>
          <cell r="E5082">
            <v>1.64</v>
          </cell>
        </row>
        <row r="5083">
          <cell r="B5083" t="str">
            <v>C3262</v>
          </cell>
          <cell r="C5083" t="str">
            <v>CAVALO MECÂNICO COM PRANCHA DE 2 EIXOS</v>
          </cell>
          <cell r="D5083" t="str">
            <v>KM</v>
          </cell>
          <cell r="E5083">
            <v>3.21</v>
          </cell>
        </row>
        <row r="5084">
          <cell r="B5084" t="str">
            <v>C3263</v>
          </cell>
          <cell r="C5084" t="str">
            <v>CAVALO MECÂNICO COM PRANCHA DE 3 EIXOS</v>
          </cell>
          <cell r="D5084" t="str">
            <v>KM</v>
          </cell>
          <cell r="E5084">
            <v>3.89</v>
          </cell>
        </row>
        <row r="5085">
          <cell r="B5085" t="str">
            <v>ACESSIBILIDADE À EDIFICAÇÕES E ESPAÇOS</v>
          </cell>
          <cell r="E5085">
            <v>6910.7</v>
          </cell>
        </row>
        <row r="5086">
          <cell r="B5086" t="str">
            <v>SERVIÇOS PRELIMINARES</v>
          </cell>
          <cell r="E5086">
            <v>61.19</v>
          </cell>
        </row>
        <row r="5087">
          <cell r="B5087" t="str">
            <v>C4618</v>
          </cell>
          <cell r="C5087" t="str">
            <v>DEMOLIÇÃO DE INSTALAÇÃO HIDRÁULICA - TUBOS E CONEXÕES</v>
          </cell>
          <cell r="D5087" t="str">
            <v>PT</v>
          </cell>
          <cell r="E5087">
            <v>20.23</v>
          </cell>
        </row>
        <row r="5088">
          <cell r="B5088" t="str">
            <v>C4619</v>
          </cell>
          <cell r="C5088" t="str">
            <v>DEMOLIÇÃO DE INSTALAÇÃO SANITÁRIA - TUBOS E CONEXÕES</v>
          </cell>
          <cell r="D5088" t="str">
            <v>PT</v>
          </cell>
          <cell r="E5088">
            <v>19.63</v>
          </cell>
        </row>
        <row r="5089">
          <cell r="B5089" t="str">
            <v>C4639</v>
          </cell>
          <cell r="C5089" t="str">
            <v>RETIRADA DE GUARDA-CORPO EM TUBOS C/ PEÇAS E CONEXÕES FERRO GALVANIZADO (SEM REAPROVEITAMENTO) DN ATÉ 60mm</v>
          </cell>
          <cell r="D5089" t="str">
            <v>M</v>
          </cell>
          <cell r="E5089">
            <v>16.079999999999998</v>
          </cell>
        </row>
        <row r="5091">
          <cell r="B5091" t="str">
            <v>C4640</v>
          </cell>
          <cell r="C5091" t="str">
            <v>RETIRADA DE GUIAS PRE-FABRICADAS DE CONCRETO</v>
          </cell>
          <cell r="D5091" t="str">
            <v>M</v>
          </cell>
          <cell r="E5091">
            <v>5.24</v>
          </cell>
        </row>
        <row r="5092">
          <cell r="B5092" t="str">
            <v>ESQUADRIAS E FERRAGENS</v>
          </cell>
          <cell r="E5092">
            <v>1636.21</v>
          </cell>
        </row>
        <row r="5093">
          <cell r="B5093" t="str">
            <v>C4621</v>
          </cell>
          <cell r="C5093" t="str">
            <v>BATEDOR PARA PORTA EM CHAPA DE ALUMÍNIO TIPO XADREZ LAVRADA ESP. 3mm C/ FIXAÇÃO SOBRE MADEIRA LISA OU REVESTIMENTO MELAMÍNICO COM FITA DUPLA FACE</v>
          </cell>
          <cell r="D5093" t="str">
            <v>M2</v>
          </cell>
          <cell r="E5093">
            <v>177.37</v>
          </cell>
        </row>
        <row r="5095">
          <cell r="B5095" t="str">
            <v>C4643</v>
          </cell>
          <cell r="C5095" t="str">
            <v>INSTALAÇÃO DE BARRA ANTI-PÂNICO C/ TRAVA EM AÇO INOX DIÂM. 1 1/2</v>
          </cell>
          <cell r="D5095" t="str">
            <v>CJ</v>
          </cell>
          <cell r="E5095">
            <v>1124.1300000000001</v>
          </cell>
        </row>
        <row r="5096">
          <cell r="B5096" t="str">
            <v>C4638</v>
          </cell>
          <cell r="C5096" t="str">
            <v>PUXADOR HORIZONTAL/VERTICAL PARA PORTA</v>
          </cell>
          <cell r="D5096" t="str">
            <v>M</v>
          </cell>
          <cell r="E5096">
            <v>223.88</v>
          </cell>
        </row>
        <row r="5097">
          <cell r="B5097" t="str">
            <v>C4647</v>
          </cell>
          <cell r="C5097" t="str">
            <v>RETIRADA DE DISPOSITIVO DE PRESSÃO DAS PORTAS</v>
          </cell>
          <cell r="D5097" t="str">
            <v>UN</v>
          </cell>
          <cell r="E5097">
            <v>17.95</v>
          </cell>
        </row>
        <row r="5098">
          <cell r="B5098" t="str">
            <v>C4637</v>
          </cell>
          <cell r="C5098" t="str">
            <v>RETIRADA COM SUBSTITUIÇÃO DE MAÇANETA EXISTENTE POR TIPO ALAVANCA</v>
          </cell>
          <cell r="D5098" t="str">
            <v>UN</v>
          </cell>
          <cell r="E5098">
            <v>92.87</v>
          </cell>
        </row>
        <row r="5099">
          <cell r="B5099" t="str">
            <v>INSTALAÇÕES, LOUÇAS E ACESSÓRIOS</v>
          </cell>
          <cell r="E5099">
            <v>3043.27</v>
          </cell>
        </row>
        <row r="5100">
          <cell r="B5100" t="str">
            <v>C4642</v>
          </cell>
          <cell r="C5100" t="str">
            <v>ASSENTO / BANCO - ARTICULÁVEL PARA BANHO DE DEFICIENTE</v>
          </cell>
          <cell r="D5100" t="str">
            <v>UN</v>
          </cell>
          <cell r="E5100">
            <v>550.48</v>
          </cell>
        </row>
        <row r="5101">
          <cell r="B5101" t="str">
            <v>C4635</v>
          </cell>
          <cell r="C5101" t="str">
            <v>BACIA SANITÁRIA PARA CADEIRANTES C/ ASSENTO (ABERTURA FRONTAL)</v>
          </cell>
          <cell r="D5101" t="str">
            <v>UN</v>
          </cell>
          <cell r="E5101">
            <v>729.08</v>
          </cell>
        </row>
        <row r="5102">
          <cell r="B5102" t="str">
            <v>C4634</v>
          </cell>
          <cell r="C5102" t="str">
            <v>BASE EM GRANITO COM MAPA TÁTIL</v>
          </cell>
          <cell r="D5102" t="str">
            <v>UN</v>
          </cell>
          <cell r="E5102">
            <v>915.09</v>
          </cell>
        </row>
        <row r="5103">
          <cell r="B5103" t="str">
            <v>C4636</v>
          </cell>
          <cell r="C5103" t="str">
            <v>LAVATÓRIO DE LOUÇA BRANCA C/ COLUNA SUSPENSA E ACESSÓRIOS</v>
          </cell>
          <cell r="D5103" t="str">
            <v>UN</v>
          </cell>
          <cell r="E5103">
            <v>504.3</v>
          </cell>
        </row>
        <row r="5104">
          <cell r="B5104" t="str">
            <v>C4630</v>
          </cell>
          <cell r="C5104" t="str">
            <v>REINSTALAÇÃO DE PONTO HIDRÁULICO, MATERIAL E EXECUÇÃO</v>
          </cell>
          <cell r="D5104" t="str">
            <v>PT</v>
          </cell>
          <cell r="E5104">
            <v>70.290000000000006</v>
          </cell>
        </row>
        <row r="5105">
          <cell r="B5105" t="str">
            <v>C4631</v>
          </cell>
          <cell r="C5105" t="str">
            <v>REINSTALAÇÃO DE PONTO SANITÁRIO, MATERIAL E EXECUÇÃO</v>
          </cell>
          <cell r="D5105" t="str">
            <v>PT</v>
          </cell>
          <cell r="E5105">
            <v>77.92</v>
          </cell>
        </row>
        <row r="5106">
          <cell r="B5106" t="str">
            <v>C4632</v>
          </cell>
          <cell r="C5106" t="str">
            <v>REMANEJAMENTO DE BACIA SANITÁRIA</v>
          </cell>
          <cell r="D5106" t="str">
            <v>UN</v>
          </cell>
          <cell r="E5106">
            <v>106.98</v>
          </cell>
        </row>
        <row r="5107">
          <cell r="B5107" t="str">
            <v>C4633</v>
          </cell>
          <cell r="C5107" t="str">
            <v>REMANEJAMENTO DE BANCADA DE GRANITO</v>
          </cell>
          <cell r="D5107" t="str">
            <v>M2</v>
          </cell>
          <cell r="E5107">
            <v>89.13</v>
          </cell>
        </row>
        <row r="5108">
          <cell r="B5108" t="str">
            <v>PISOS</v>
          </cell>
          <cell r="E5108">
            <v>263.37</v>
          </cell>
        </row>
        <row r="5109">
          <cell r="B5109" t="str">
            <v>C4625</v>
          </cell>
          <cell r="C5109" t="str">
            <v>BASE EM PREMOLDADO DE CONCRETO COM ADITIVO IMPERMEABILIZANTE P/ INSTALAÇÃO DE BACIA SANITÁRIA</v>
          </cell>
          <cell r="D5109" t="str">
            <v>UN</v>
          </cell>
          <cell r="E5109">
            <v>48.98</v>
          </cell>
        </row>
        <row r="5111">
          <cell r="B5111" t="str">
            <v>C4622</v>
          </cell>
          <cell r="C5111" t="str">
            <v>FITA ADESIVA ANTIDERRAPANTE E FOSFORESCENTE</v>
          </cell>
          <cell r="D5111" t="str">
            <v>UN</v>
          </cell>
          <cell r="E5111">
            <v>37.33</v>
          </cell>
        </row>
        <row r="5112">
          <cell r="B5112" t="str">
            <v>C4623</v>
          </cell>
          <cell r="C5112" t="str">
            <v>PISO PODOTÁTIL INTERNO EM BORRACHA 30x30cm ASSENTAMENTO COM COLA VINIL (FORNECIMENTO E ASSENTAMENTO)</v>
          </cell>
          <cell r="D5112" t="str">
            <v>M2</v>
          </cell>
          <cell r="E5112">
            <v>112.01</v>
          </cell>
        </row>
        <row r="5114">
          <cell r="B5114" t="str">
            <v>C4624</v>
          </cell>
          <cell r="C5114" t="str">
            <v>PISO PODOTÁTIL EXTERNO EM PMC ESP. 3CM, ASSENTADO COM ARGAMASSA (FORNECIMENTO E ASSENTAMENTO)</v>
          </cell>
          <cell r="D5114" t="str">
            <v>M2</v>
          </cell>
          <cell r="E5114">
            <v>65.05</v>
          </cell>
        </row>
        <row r="5116">
          <cell r="B5116" t="str">
            <v>SINALIZAÇÃO</v>
          </cell>
          <cell r="E5116">
            <v>508.59</v>
          </cell>
        </row>
        <row r="5117">
          <cell r="B5117" t="str">
            <v>C4626</v>
          </cell>
          <cell r="C5117" t="str">
            <v>PLACA EM ALUMÍNIO 15x30cm C/ VINIL APLICADO EM 1 FACE E FIXAÇÃO COM FITA DUPLA FACE (FORNECIMENTO E MONTAGEM)</v>
          </cell>
          <cell r="D5117" t="str">
            <v>UN</v>
          </cell>
          <cell r="E5117">
            <v>13.8</v>
          </cell>
        </row>
        <row r="5119">
          <cell r="B5119" t="str">
            <v>C4627</v>
          </cell>
          <cell r="C5119" t="str">
            <v>PLACA EM ALUMÍNIO 20x20cm C/ VINIL APLICADO EM 1 FACE E FIXAÇÃO COM FITA DUPLA FACE (FORNECIMENTO E MONTAGEM)</v>
          </cell>
          <cell r="D5119" t="str">
            <v>UN</v>
          </cell>
          <cell r="E5119">
            <v>12.11</v>
          </cell>
        </row>
        <row r="5121">
          <cell r="B5121" t="str">
            <v>C4628</v>
          </cell>
          <cell r="C5121" t="str">
            <v>PLACA EM ALUMÍNIO 20x25cm C/ VINIL APLICADO EM 1 FACE E FIXAÇÃO COM FITA DUPLA FACE (FORNECIMENTO E MONTAGEM)</v>
          </cell>
          <cell r="D5121" t="str">
            <v>UN</v>
          </cell>
          <cell r="E5121">
            <v>14.97</v>
          </cell>
        </row>
        <row r="5123">
          <cell r="B5123" t="str">
            <v>C4629</v>
          </cell>
          <cell r="C5123" t="str">
            <v>PLACA EM AÇO GALVANIZADO C/ APLICAÇÃO EM 1 FACE EM VINIL E FUNDO C/ PINTURA EM ESMALTE SINTÉTICO PRETO FOSCO (FORNECIMENTO E MONTAGEM)</v>
          </cell>
          <cell r="D5123" t="str">
            <v>M2</v>
          </cell>
          <cell r="E5123">
            <v>375.53</v>
          </cell>
        </row>
        <row r="5125">
          <cell r="B5125" t="str">
            <v>C4648</v>
          </cell>
          <cell r="C5125" t="str">
            <v>PLACAS COM BRAILLE PARA SINALIZAÇÃO TÁTIL</v>
          </cell>
          <cell r="D5125" t="str">
            <v>UN</v>
          </cell>
          <cell r="E5125">
            <v>48.95</v>
          </cell>
        </row>
        <row r="5126">
          <cell r="B5126" t="str">
            <v>C4641</v>
          </cell>
          <cell r="C5126" t="str">
            <v>SÍMBOLO INTERNACIONAL DE ACESSO - SIA - 15x15cm</v>
          </cell>
          <cell r="D5126" t="str">
            <v>UN</v>
          </cell>
          <cell r="E5126">
            <v>14.32</v>
          </cell>
        </row>
        <row r="5127">
          <cell r="B5127" t="str">
            <v>C4649</v>
          </cell>
          <cell r="C5127" t="str">
            <v>SINALIZAÇÃO PARA EXTINTOR</v>
          </cell>
          <cell r="D5127" t="str">
            <v>UN</v>
          </cell>
          <cell r="E5127">
            <v>28.91</v>
          </cell>
        </row>
        <row r="5128">
          <cell r="B5128" t="str">
            <v>DIVERSOS</v>
          </cell>
          <cell r="E5128">
            <v>1398.08</v>
          </cell>
        </row>
        <row r="5129">
          <cell r="B5129" t="str">
            <v>C4646</v>
          </cell>
          <cell r="C5129" t="str">
            <v>CORRIMÃO DUPLA ALTURA EM AÇO INOX DIAM 1 1/2</v>
          </cell>
          <cell r="D5129" t="str">
            <v>M</v>
          </cell>
          <cell r="E5129">
            <v>339.66</v>
          </cell>
        </row>
        <row r="5130">
          <cell r="B5130" t="str">
            <v>C4644</v>
          </cell>
          <cell r="C5130" t="str">
            <v>FORNECIMENTO E MONTAGEM DE BOTÕES EM BRAILLE COM SINALIZAÇÃO SONORA</v>
          </cell>
          <cell r="D5130" t="str">
            <v>CJ</v>
          </cell>
          <cell r="E5130">
            <v>958.56</v>
          </cell>
        </row>
        <row r="5131">
          <cell r="B5131" t="str">
            <v>C4620</v>
          </cell>
          <cell r="C5131" t="str">
            <v>GUIA DE BALIZAMENTO EM ALVENARIA ESP.=10cm ALTURA ATÉ 15cm COMPLETAMENTE EXECUTADA E ACABAMENTO EM TEXTURA ACRÍLICA E TOPO EM CHAPIM EM PMC</v>
          </cell>
          <cell r="D5131" t="str">
            <v>M</v>
          </cell>
          <cell r="E5131">
            <v>99.87</v>
          </cell>
        </row>
        <row r="5133">
          <cell r="B5133" t="str">
            <v>SERVIÇOS DIVERSOS</v>
          </cell>
          <cell r="E5133">
            <v>108.19</v>
          </cell>
        </row>
        <row r="5134">
          <cell r="B5134" t="str">
            <v>INDENIZAÇÕES</v>
          </cell>
          <cell r="E5134">
            <v>1.1200000000000001</v>
          </cell>
        </row>
        <row r="5135">
          <cell r="B5135" t="str">
            <v>C2840</v>
          </cell>
          <cell r="C5135" t="str">
            <v>INDENIZAÇÃO DE JAZIDA</v>
          </cell>
          <cell r="D5135" t="str">
            <v>M3</v>
          </cell>
          <cell r="E5135">
            <v>1.1200000000000001</v>
          </cell>
        </row>
        <row r="5136">
          <cell r="B5136" t="str">
            <v>LIMPEZA FINAL</v>
          </cell>
          <cell r="E5136">
            <v>107.07</v>
          </cell>
        </row>
        <row r="5137">
          <cell r="B5137" t="str">
            <v>C1078</v>
          </cell>
          <cell r="C5137" t="str">
            <v>DESCUPINIZAÇÃO C/ MATERIAL INSETICIDA</v>
          </cell>
          <cell r="D5137" t="str">
            <v>M2</v>
          </cell>
          <cell r="E5137">
            <v>7.39</v>
          </cell>
        </row>
        <row r="5138">
          <cell r="B5138" t="str">
            <v>C3605</v>
          </cell>
          <cell r="C5138" t="str">
            <v>LIMPEZA DA UNIDADE CASA TIPO "T 01" - PADRÃO POPULAR</v>
          </cell>
          <cell r="D5138" t="str">
            <v>UN</v>
          </cell>
          <cell r="E5138">
            <v>73.010000000000005</v>
          </cell>
        </row>
        <row r="5139">
          <cell r="B5139" t="str">
            <v>C3447</v>
          </cell>
          <cell r="C5139" t="str">
            <v>LIMPEZA DE PISO EM ÁREA URBANIZADA</v>
          </cell>
          <cell r="D5139" t="str">
            <v>M2</v>
          </cell>
          <cell r="E5139">
            <v>0.68</v>
          </cell>
        </row>
        <row r="5140">
          <cell r="B5140" t="str">
            <v>C1625</v>
          </cell>
          <cell r="C5140" t="str">
            <v>LIMPEZA DE PISOS E REVESTIMENTOS</v>
          </cell>
          <cell r="D5140" t="str">
            <v>M2</v>
          </cell>
          <cell r="E5140">
            <v>4.6900000000000004</v>
          </cell>
        </row>
        <row r="5141">
          <cell r="B5141" t="str">
            <v>C1626</v>
          </cell>
          <cell r="C5141" t="str">
            <v>LIMPEZA DE REVESTIMENTOS CERÂMICOS</v>
          </cell>
          <cell r="D5141" t="str">
            <v>M2</v>
          </cell>
          <cell r="E5141">
            <v>4.09</v>
          </cell>
        </row>
        <row r="5142">
          <cell r="B5142" t="str">
            <v>C1627</v>
          </cell>
          <cell r="C5142" t="str">
            <v>LIMPEZA DE VIDROS</v>
          </cell>
          <cell r="D5142" t="str">
            <v>M2</v>
          </cell>
          <cell r="E5142">
            <v>5.48</v>
          </cell>
        </row>
        <row r="5143">
          <cell r="B5143" t="str">
            <v>C1628</v>
          </cell>
          <cell r="C5143" t="str">
            <v>LIMPEZA GERAL</v>
          </cell>
          <cell r="D5143" t="str">
            <v>M2</v>
          </cell>
          <cell r="E5143">
            <v>6.39</v>
          </cell>
        </row>
        <row r="5144">
          <cell r="B5144" t="str">
            <v>C1629</v>
          </cell>
          <cell r="C5144" t="str">
            <v>LIMPEZA, RETIRADA DO PAPEL E LAVAGEM DE MOSAICO VIDROSO</v>
          </cell>
          <cell r="D5144" t="str">
            <v>M2</v>
          </cell>
          <cell r="E5144">
            <v>5.33</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Planilha"/>
      <sheetName val="anexo s"/>
      <sheetName val="anexo_s"/>
    </sheetNames>
    <sheetDataSet>
      <sheetData sheetId="0"/>
      <sheetData sheetId="1" refreshError="1"/>
      <sheetData sheetId="2"/>
      <sheetData sheetId="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T_OBRAS"/>
      <sheetName val="ligação predial"/>
      <sheetName val="REDE COLETORA"/>
      <sheetName val="ESTA ELEVATÓRIA_"/>
      <sheetName val="EMISSÁRIO_"/>
      <sheetName val="AQU TERRENO-"/>
      <sheetName val="RESUMO"/>
      <sheetName val="AQU TERRENO_"/>
      <sheetName val="detail"/>
      <sheetName val="Administração de obra"/>
      <sheetName val="2ª MED"/>
      <sheetName val="composições serviços"/>
      <sheetName val="Administração local"/>
      <sheetName val="LIGAÇÕES_DOMICILIARES_(SER)"/>
      <sheetName val="Serv"/>
      <sheetName val="Mat"/>
      <sheetName val="SERVIÇOS_"/>
      <sheetName val="Serviços"/>
      <sheetName val="comp"/>
      <sheetName val="orçamento"/>
      <sheetName val="composições"/>
      <sheetName val="ligação_predial"/>
      <sheetName val="REDE_COLETORA"/>
      <sheetName val="ESTA_ELEVATÓRIA_"/>
      <sheetName val="AQU_TERRENO-"/>
      <sheetName val="AQU_TERRENO_"/>
      <sheetName val="Administração_de_obra"/>
      <sheetName val="ligação_predial1"/>
      <sheetName val="REDE_COLETORA1"/>
      <sheetName val="ESTA_ELEVATÓRIA_1"/>
      <sheetName val="AQU_TERRENO-1"/>
      <sheetName val="AQU_TERRENO_1"/>
      <sheetName val="Administração_de_obra1"/>
      <sheetName val="anexo s"/>
      <sheetName val="planilha contrato"/>
      <sheetName val="banco de dados"/>
    </sheetNames>
    <sheetDataSet>
      <sheetData sheetId="0" refreshError="1">
        <row r="8">
          <cell r="H8">
            <v>15099.060000000001</v>
          </cell>
        </row>
      </sheetData>
      <sheetData sheetId="1" refreshError="1">
        <row r="9">
          <cell r="H9">
            <v>87735.12</v>
          </cell>
        </row>
        <row r="19">
          <cell r="H19">
            <v>33993.180000000008</v>
          </cell>
        </row>
      </sheetData>
      <sheetData sheetId="2" refreshError="1">
        <row r="9">
          <cell r="H9">
            <v>327265.86999999994</v>
          </cell>
        </row>
        <row r="67">
          <cell r="H67">
            <v>90106.86</v>
          </cell>
        </row>
      </sheetData>
      <sheetData sheetId="3" refreshError="1">
        <row r="9">
          <cell r="H9">
            <v>30966.526499999996</v>
          </cell>
        </row>
        <row r="106">
          <cell r="H106">
            <v>49744.2</v>
          </cell>
        </row>
        <row r="143">
          <cell r="H143">
            <v>18679.9211</v>
          </cell>
        </row>
      </sheetData>
      <sheetData sheetId="4" refreshError="1">
        <row r="9">
          <cell r="H9">
            <v>797.15</v>
          </cell>
        </row>
        <row r="39">
          <cell r="H39">
            <v>754.13</v>
          </cell>
        </row>
        <row r="50">
          <cell r="H50">
            <v>6502.5400000000009</v>
          </cell>
        </row>
        <row r="80">
          <cell r="H80">
            <v>3995.81</v>
          </cell>
        </row>
      </sheetData>
      <sheetData sheetId="5" refreshError="1">
        <row r="9">
          <cell r="H9">
            <v>12000</v>
          </cell>
        </row>
      </sheetData>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sheetData sheetId="22"/>
      <sheetData sheetId="23"/>
      <sheetData sheetId="24"/>
      <sheetData sheetId="25"/>
      <sheetData sheetId="26"/>
      <sheetData sheetId="27" refreshError="1"/>
      <sheetData sheetId="28" refreshError="1"/>
      <sheetData sheetId="29" refreshError="1"/>
      <sheetData sheetId="30" refreshError="1"/>
      <sheetData sheetId="31"/>
      <sheetData sheetId="32" refreshError="1"/>
      <sheetData sheetId="33" refreshError="1"/>
      <sheetData sheetId="34" refreshError="1"/>
      <sheetData sheetId="3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TAÇÃO"/>
      <sheetName val="MEMO arquib"/>
      <sheetName val="TAB22.1"/>
      <sheetName val="TP Nº 20"/>
      <sheetName val="ORÇAMENTO"/>
      <sheetName val="CRONOGRAMA"/>
      <sheetName val="Movimento de Terra"/>
      <sheetName val="Infra Estrutura"/>
      <sheetName val="Estrutura"/>
      <sheetName val="Áreas e Perímetros"/>
      <sheetName val="Revestimentos"/>
      <sheetName val="Paredes e Painéis"/>
      <sheetName val="CPMH"/>
      <sheetName val="CPS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básicas"/>
      <sheetName val="Mobilização_Desmob_Canteiro"/>
      <sheetName val="Aquisição_Transporte_Materiais"/>
      <sheetName val="pavimentação"/>
      <sheetName val="terraplenagem"/>
      <sheetName val="drenagem"/>
      <sheetName val="OAC"/>
      <sheetName val="sinalização"/>
      <sheetName val="OAE"/>
      <sheetName val="Banco de Dados"/>
    </sheetNames>
    <sheetDataSet>
      <sheetData sheetId="0"/>
      <sheetData sheetId="1"/>
      <sheetData sheetId="2"/>
      <sheetData sheetId="3"/>
      <sheetData sheetId="4"/>
      <sheetData sheetId="5"/>
      <sheetData sheetId="6"/>
      <sheetData sheetId="7"/>
      <sheetData sheetId="8"/>
      <sheetData sheetId="9">
        <row r="1">
          <cell r="B1" t="str">
            <v>Custo Unitário Mão-de-Obra</v>
          </cell>
          <cell r="T1" t="str">
            <v>Resumo dos Custos Unitários de Referência</v>
          </cell>
        </row>
        <row r="3">
          <cell r="A3" t="str">
            <v>Código</v>
          </cell>
          <cell r="B3" t="str">
            <v>Denominação</v>
          </cell>
          <cell r="C3" t="str">
            <v>Custo Horário</v>
          </cell>
          <cell r="T3" t="str">
            <v>Código</v>
          </cell>
          <cell r="U3" t="str">
            <v>Atividade/Serviço</v>
          </cell>
          <cell r="V3" t="str">
            <v>ud</v>
          </cell>
          <cell r="W3" t="str">
            <v>Custo</v>
          </cell>
        </row>
        <row r="4">
          <cell r="A4" t="str">
            <v>T000</v>
          </cell>
          <cell r="B4" t="str">
            <v>Salário Mínimo</v>
          </cell>
          <cell r="C4">
            <v>3.9087999999999998</v>
          </cell>
          <cell r="T4" t="str">
            <v>1 A 00 001 00</v>
          </cell>
          <cell r="U4" t="str">
            <v xml:space="preserve"> Transporte local c/ basc. 5 m3 rodov. não pav.</v>
          </cell>
          <cell r="V4" t="str">
            <v xml:space="preserve"> tkm</v>
          </cell>
          <cell r="W4">
            <v>0.59</v>
          </cell>
        </row>
        <row r="5">
          <cell r="A5" t="str">
            <v>T301</v>
          </cell>
          <cell r="B5" t="str">
            <v>Motorista de veículo leve</v>
          </cell>
          <cell r="C5">
            <v>11.335599999999999</v>
          </cell>
          <cell r="T5" t="str">
            <v>1 A 00 001 05</v>
          </cell>
          <cell r="U5" t="str">
            <v xml:space="preserve"> Transp. local c/ basc. 10m3 rodov. não pav (const)</v>
          </cell>
          <cell r="V5" t="str">
            <v xml:space="preserve"> tkm</v>
          </cell>
          <cell r="W5">
            <v>0.52</v>
          </cell>
        </row>
        <row r="6">
          <cell r="A6" t="str">
            <v>T302</v>
          </cell>
          <cell r="B6" t="str">
            <v>Motorista de caminhão</v>
          </cell>
          <cell r="C6">
            <v>12.5082</v>
          </cell>
          <cell r="T6" t="str">
            <v>1 A 00 001 06</v>
          </cell>
          <cell r="U6" t="str">
            <v xml:space="preserve"> Transp. local c/ basc. 10m3 rodov. não pav (consv)</v>
          </cell>
          <cell r="V6" t="str">
            <v xml:space="preserve"> tkm</v>
          </cell>
          <cell r="W6">
            <v>0.62</v>
          </cell>
        </row>
        <row r="7">
          <cell r="A7" t="str">
            <v>T303</v>
          </cell>
          <cell r="B7" t="str">
            <v>Motorista de veículo especial</v>
          </cell>
          <cell r="C7">
            <v>13.29</v>
          </cell>
          <cell r="T7" t="str">
            <v>1 A 00 001 07</v>
          </cell>
          <cell r="U7" t="str">
            <v xml:space="preserve"> Transp. local c/ basc. 10m3 rodov. não pav (restr) </v>
          </cell>
          <cell r="V7" t="str">
            <v>tkm</v>
          </cell>
          <cell r="W7">
            <v>0.6</v>
          </cell>
        </row>
        <row r="8">
          <cell r="A8" t="str">
            <v>T311</v>
          </cell>
          <cell r="B8" t="str">
            <v>Operador de equipamento leve 1</v>
          </cell>
          <cell r="C8">
            <v>9.3811999999999998</v>
          </cell>
          <cell r="T8" t="str">
            <v>1 A 00 001 08</v>
          </cell>
          <cell r="U8" t="str">
            <v xml:space="preserve"> Transporte local c/ basc. p/ rocha rodov. não pav. </v>
          </cell>
          <cell r="V8" t="str">
            <v>tkm</v>
          </cell>
          <cell r="W8">
            <v>0.76</v>
          </cell>
        </row>
        <row r="9">
          <cell r="A9" t="str">
            <v>T312</v>
          </cell>
          <cell r="B9" t="str">
            <v>Operador de equipamento leve 2</v>
          </cell>
          <cell r="C9">
            <v>10.553800000000001</v>
          </cell>
          <cell r="T9" t="str">
            <v>1 A 00 001 40</v>
          </cell>
          <cell r="U9" t="str">
            <v xml:space="preserve"> Transp. local c/ carroceria 15 t rodov. não pav. </v>
          </cell>
          <cell r="V9" t="str">
            <v>tkm</v>
          </cell>
          <cell r="W9">
            <v>0.67</v>
          </cell>
        </row>
        <row r="10">
          <cell r="A10" t="str">
            <v>T313</v>
          </cell>
          <cell r="B10" t="str">
            <v>Operador de equip. pesado</v>
          </cell>
          <cell r="C10">
            <v>13.680899999999999</v>
          </cell>
          <cell r="T10" t="str">
            <v>1 A 00 001 41</v>
          </cell>
          <cell r="U10" t="str">
            <v xml:space="preserve"> Transporte local c/ carroceria 4t rodov. não pav. </v>
          </cell>
          <cell r="V10" t="str">
            <v xml:space="preserve">tkm </v>
          </cell>
          <cell r="W10">
            <v>0.84</v>
          </cell>
        </row>
        <row r="11">
          <cell r="A11" t="str">
            <v>T314</v>
          </cell>
          <cell r="B11" t="str">
            <v>Operador de equip. especial</v>
          </cell>
          <cell r="C11">
            <v>14.4626</v>
          </cell>
          <cell r="T11" t="str">
            <v>1 A 00 001 50</v>
          </cell>
          <cell r="U11" t="str">
            <v xml:space="preserve"> Transporte local c/ betoneira rodov. não pav. </v>
          </cell>
          <cell r="V11" t="str">
            <v xml:space="preserve">tkm </v>
          </cell>
          <cell r="W11">
            <v>0.8</v>
          </cell>
        </row>
        <row r="12">
          <cell r="A12" t="str">
            <v>T401</v>
          </cell>
          <cell r="B12" t="str">
            <v>Pré-marcador</v>
          </cell>
          <cell r="C12">
            <v>14.4626</v>
          </cell>
          <cell r="T12" t="str">
            <v>1 A 00 001 60</v>
          </cell>
          <cell r="U12" t="str">
            <v xml:space="preserve"> Transp. local c/ carroc. c/ guind. rodov. não pav.</v>
          </cell>
          <cell r="V12" t="str">
            <v xml:space="preserve"> tkm </v>
          </cell>
          <cell r="W12">
            <v>0.76</v>
          </cell>
        </row>
        <row r="13">
          <cell r="A13" t="str">
            <v>T501</v>
          </cell>
          <cell r="B13" t="str">
            <v>Encarregado de turma</v>
          </cell>
          <cell r="C13">
            <v>14.0717</v>
          </cell>
          <cell r="T13" t="str">
            <v>1 A 00 001 90</v>
          </cell>
          <cell r="U13" t="str">
            <v xml:space="preserve"> Transporte comercial c/ carroc. rodov. não pav.</v>
          </cell>
          <cell r="V13" t="str">
            <v xml:space="preserve"> tkm </v>
          </cell>
          <cell r="W13">
            <v>0.4</v>
          </cell>
        </row>
        <row r="14">
          <cell r="A14" t="str">
            <v>T511</v>
          </cell>
          <cell r="B14" t="str">
            <v>Encarregado de pavimentação</v>
          </cell>
          <cell r="C14">
            <v>27.361699999999999</v>
          </cell>
          <cell r="T14" t="str">
            <v>1 A 00 001 91</v>
          </cell>
          <cell r="U14" t="str">
            <v xml:space="preserve"> Transporte comercial c/ basc. 10m3 rod. não pav.</v>
          </cell>
          <cell r="V14" t="str">
            <v xml:space="preserve"> tkm </v>
          </cell>
          <cell r="W14">
            <v>0.41</v>
          </cell>
        </row>
        <row r="15">
          <cell r="A15" t="str">
            <v>T512</v>
          </cell>
          <cell r="B15" t="str">
            <v>Encarregado de britagem</v>
          </cell>
          <cell r="C15">
            <v>27.361699999999999</v>
          </cell>
          <cell r="T15" t="str">
            <v>1 A 00 002 00</v>
          </cell>
          <cell r="U15" t="str">
            <v xml:space="preserve"> Transporte local c/ basc. 5m3 rodov. pav. </v>
          </cell>
          <cell r="V15" t="str">
            <v xml:space="preserve">tkm </v>
          </cell>
          <cell r="W15">
            <v>0.47</v>
          </cell>
        </row>
        <row r="16">
          <cell r="A16" t="str">
            <v>T601</v>
          </cell>
          <cell r="B16" t="str">
            <v>Blaster</v>
          </cell>
          <cell r="C16">
            <v>16.026199999999999</v>
          </cell>
          <cell r="T16" t="str">
            <v>1 A 00 002 03</v>
          </cell>
          <cell r="U16" t="str">
            <v xml:space="preserve"> Transp. local material para remendos </v>
          </cell>
          <cell r="V16" t="str">
            <v xml:space="preserve">tkm </v>
          </cell>
          <cell r="W16">
            <v>1.01</v>
          </cell>
        </row>
        <row r="17">
          <cell r="A17" t="str">
            <v>T602</v>
          </cell>
          <cell r="B17" t="str">
            <v>Montador</v>
          </cell>
          <cell r="C17">
            <v>10.1629</v>
          </cell>
          <cell r="T17" t="str">
            <v>1 A 00 002 05</v>
          </cell>
          <cell r="U17" t="str">
            <v xml:space="preserve"> Transp. local c/ basc. 10m3 rodov. pav. (const) </v>
          </cell>
          <cell r="V17" t="str">
            <v xml:space="preserve">tkm </v>
          </cell>
          <cell r="W17">
            <v>0.4</v>
          </cell>
        </row>
        <row r="18">
          <cell r="A18" t="str">
            <v>T603</v>
          </cell>
          <cell r="B18" t="str">
            <v>Carpinteiro</v>
          </cell>
          <cell r="C18">
            <v>10.1629</v>
          </cell>
          <cell r="T18" t="str">
            <v>1 A 00 002 06</v>
          </cell>
          <cell r="U18" t="str">
            <v xml:space="preserve"> Transp. local c/ basc. 10m3 rodov. pav. (consv) </v>
          </cell>
          <cell r="V18" t="str">
            <v xml:space="preserve">tkm </v>
          </cell>
          <cell r="W18">
            <v>0.47</v>
          </cell>
        </row>
        <row r="19">
          <cell r="A19" t="str">
            <v>T604</v>
          </cell>
          <cell r="B19" t="str">
            <v>Pedreiro</v>
          </cell>
          <cell r="C19">
            <v>10.1629</v>
          </cell>
          <cell r="T19" t="str">
            <v>1 A 00 002 07</v>
          </cell>
          <cell r="U19" t="str">
            <v xml:space="preserve"> Transp. local c/ basc. 10m3 rodov. pav. (restr) </v>
          </cell>
          <cell r="V19" t="str">
            <v xml:space="preserve">tkm </v>
          </cell>
          <cell r="W19">
            <v>0.45</v>
          </cell>
        </row>
        <row r="20">
          <cell r="A20" t="str">
            <v>T605</v>
          </cell>
          <cell r="B20" t="str">
            <v>Armador</v>
          </cell>
          <cell r="C20">
            <v>10.1629</v>
          </cell>
          <cell r="T20" t="str">
            <v>1 A 00 002 08</v>
          </cell>
          <cell r="U20" t="str">
            <v xml:space="preserve"> Transporte local c/ basc. p/ rocha rodov. pav.</v>
          </cell>
          <cell r="V20" t="str">
            <v xml:space="preserve"> tkm </v>
          </cell>
          <cell r="W20">
            <v>0.56999999999999995</v>
          </cell>
        </row>
        <row r="21">
          <cell r="A21" t="str">
            <v>T606</v>
          </cell>
          <cell r="B21" t="str">
            <v>Ferreiro</v>
          </cell>
          <cell r="C21">
            <v>10.1629</v>
          </cell>
          <cell r="T21" t="str">
            <v>1 A 00 002 40</v>
          </cell>
          <cell r="U21" t="str">
            <v xml:space="preserve"> Transporte local c/ carroceria 15 t rodov. pav. </v>
          </cell>
          <cell r="V21" t="str">
            <v xml:space="preserve">tkm </v>
          </cell>
          <cell r="W21">
            <v>0.5</v>
          </cell>
        </row>
        <row r="22">
          <cell r="A22" t="str">
            <v>T607</v>
          </cell>
          <cell r="B22" t="str">
            <v>Pintor</v>
          </cell>
          <cell r="C22">
            <v>10.1629</v>
          </cell>
          <cell r="T22" t="str">
            <v>1 A 00 002 41</v>
          </cell>
          <cell r="U22" t="str">
            <v xml:space="preserve"> Transporte local c/ carroceria 4t rodov. pav.</v>
          </cell>
          <cell r="V22" t="str">
            <v xml:space="preserve"> tkm </v>
          </cell>
          <cell r="W22">
            <v>0.66</v>
          </cell>
        </row>
        <row r="23">
          <cell r="A23" t="str">
            <v>T608</v>
          </cell>
          <cell r="B23" t="str">
            <v>Soldador</v>
          </cell>
          <cell r="C23">
            <v>10.1629</v>
          </cell>
          <cell r="T23" t="str">
            <v>1 A 00 002 50</v>
          </cell>
          <cell r="U23" t="str">
            <v xml:space="preserve"> Transporte local c/ betoneira rodov. pav. </v>
          </cell>
          <cell r="V23" t="str">
            <v xml:space="preserve">tkm </v>
          </cell>
          <cell r="W23">
            <v>0.59</v>
          </cell>
        </row>
        <row r="24">
          <cell r="A24" t="str">
            <v>T609</v>
          </cell>
          <cell r="B24" t="str">
            <v>Jardineiro</v>
          </cell>
          <cell r="C24">
            <v>10.1629</v>
          </cell>
          <cell r="T24" t="str">
            <v>1 A 00 002 60</v>
          </cell>
          <cell r="U24" t="str">
            <v xml:space="preserve"> Transp. local c/ carroceria c/ guind. rodov. pav. </v>
          </cell>
          <cell r="V24" t="str">
            <v xml:space="preserve">tkm </v>
          </cell>
          <cell r="W24">
            <v>0.68</v>
          </cell>
        </row>
        <row r="25">
          <cell r="A25" t="str">
            <v>T610</v>
          </cell>
          <cell r="B25" t="str">
            <v>Serralheiro</v>
          </cell>
          <cell r="C25">
            <v>10.1629</v>
          </cell>
          <cell r="T25" t="str">
            <v>1 A 00 002 90</v>
          </cell>
          <cell r="U25" t="str">
            <v xml:space="preserve"> Transporte comercial c/ carroceria rodov. pav.</v>
          </cell>
          <cell r="V25" t="str">
            <v xml:space="preserve"> tkm </v>
          </cell>
          <cell r="W25">
            <v>0.27</v>
          </cell>
        </row>
        <row r="26">
          <cell r="A26" t="str">
            <v>T701</v>
          </cell>
          <cell r="B26" t="str">
            <v>Servente</v>
          </cell>
          <cell r="C26">
            <v>5.8632</v>
          </cell>
          <cell r="T26" t="str">
            <v>1 A 00 002 91</v>
          </cell>
          <cell r="U26" t="str">
            <v xml:space="preserve"> Transporte comercial c/ basc. 10m3 rod. pav. </v>
          </cell>
          <cell r="V26" t="str">
            <v xml:space="preserve">tkm </v>
          </cell>
          <cell r="W26">
            <v>0.27</v>
          </cell>
        </row>
        <row r="27">
          <cell r="A27" t="str">
            <v>T702</v>
          </cell>
          <cell r="B27" t="str">
            <v>Ajudante</v>
          </cell>
          <cell r="C27">
            <v>6.6449999999999996</v>
          </cell>
          <cell r="T27" t="str">
            <v>1 A 00 102 00</v>
          </cell>
          <cell r="U27" t="str">
            <v xml:space="preserve"> Transporte local de material betuminoso </v>
          </cell>
          <cell r="V27" t="str">
            <v xml:space="preserve">tkm </v>
          </cell>
          <cell r="W27">
            <v>0.95</v>
          </cell>
        </row>
        <row r="28">
          <cell r="A28" t="str">
            <v>T801</v>
          </cell>
          <cell r="B28" t="str">
            <v>Perfurador de tubulão</v>
          </cell>
          <cell r="C28">
            <v>8.2085000000000008</v>
          </cell>
          <cell r="T28" t="str">
            <v>1 A 00 112 90</v>
          </cell>
          <cell r="U28" t="str">
            <v xml:space="preserve"> Transporte comercial material betuminoso a quente</v>
          </cell>
          <cell r="V28" t="str">
            <v xml:space="preserve"> tkm </v>
          </cell>
          <cell r="W28">
            <v>0</v>
          </cell>
        </row>
        <row r="29">
          <cell r="T29" t="str">
            <v>1 A 00 112 91</v>
          </cell>
          <cell r="U29" t="str">
            <v xml:space="preserve"> Transporte comercial material betuminoso a frio</v>
          </cell>
          <cell r="V29" t="str">
            <v xml:space="preserve"> tkm </v>
          </cell>
          <cell r="W29">
            <v>0</v>
          </cell>
        </row>
        <row r="30">
          <cell r="T30" t="str">
            <v>1 A 00 201 70</v>
          </cell>
          <cell r="U30" t="str">
            <v xml:space="preserve"> Transp. local água c/ cam. tanque rodov. não pav.</v>
          </cell>
          <cell r="V30" t="str">
            <v xml:space="preserve"> tkm </v>
          </cell>
          <cell r="W30">
            <v>0.74</v>
          </cell>
        </row>
        <row r="31">
          <cell r="T31" t="str">
            <v>1 A 00 202 70</v>
          </cell>
          <cell r="U31" t="str">
            <v xml:space="preserve"> Transp. local de água c/ cam. tanque rodov. pav.</v>
          </cell>
          <cell r="V31" t="str">
            <v xml:space="preserve"> tkm </v>
          </cell>
          <cell r="W31">
            <v>0.55000000000000004</v>
          </cell>
        </row>
        <row r="32">
          <cell r="T32" t="str">
            <v>1 A 00 301 00</v>
          </cell>
          <cell r="U32" t="str">
            <v xml:space="preserve"> Fornecimento de Aço CA-25</v>
          </cell>
          <cell r="V32" t="str">
            <v xml:space="preserve"> kg </v>
          </cell>
          <cell r="W32">
            <v>3.5</v>
          </cell>
        </row>
        <row r="33">
          <cell r="T33" t="str">
            <v>1 A 00 302 00</v>
          </cell>
          <cell r="U33" t="str">
            <v xml:space="preserve"> Fornecimento de Aço CA-50 </v>
          </cell>
          <cell r="V33" t="str">
            <v xml:space="preserve">kg </v>
          </cell>
          <cell r="W33">
            <v>3.44</v>
          </cell>
        </row>
        <row r="34">
          <cell r="T34" t="str">
            <v>1 A 00 303 00</v>
          </cell>
          <cell r="U34" t="str">
            <v xml:space="preserve"> Fornecimento de Aço CA-60 </v>
          </cell>
          <cell r="V34" t="str">
            <v xml:space="preserve">kg </v>
          </cell>
          <cell r="W34">
            <v>3.73</v>
          </cell>
        </row>
        <row r="35">
          <cell r="T35" t="str">
            <v>1 A 00 716 00</v>
          </cell>
          <cell r="U35" t="str">
            <v xml:space="preserve"> Areia comercial </v>
          </cell>
          <cell r="V35" t="str">
            <v xml:space="preserve">m3 </v>
          </cell>
          <cell r="W35">
            <v>24.43</v>
          </cell>
        </row>
        <row r="36">
          <cell r="T36" t="str">
            <v>1 A 00 717 00</v>
          </cell>
          <cell r="U36" t="str">
            <v xml:space="preserve"> Brita Comercial </v>
          </cell>
          <cell r="V36" t="str">
            <v xml:space="preserve">m3 </v>
          </cell>
          <cell r="W36">
            <v>38</v>
          </cell>
        </row>
        <row r="37">
          <cell r="T37" t="str">
            <v>1 A 00 901 01</v>
          </cell>
          <cell r="U37" t="str">
            <v xml:space="preserve"> Alvenaria de pedra argamassada </v>
          </cell>
          <cell r="V37" t="str">
            <v xml:space="preserve">m3 </v>
          </cell>
          <cell r="W37">
            <v>129.16</v>
          </cell>
        </row>
        <row r="38">
          <cell r="T38" t="str">
            <v>1 A 00 901 51</v>
          </cell>
          <cell r="U38" t="str">
            <v xml:space="preserve"> Alvenaria de pedra argamassada AC/PC </v>
          </cell>
          <cell r="V38" t="str">
            <v xml:space="preserve">m3 </v>
          </cell>
          <cell r="W38">
            <v>141.22999999999999</v>
          </cell>
        </row>
        <row r="39">
          <cell r="T39" t="str">
            <v>1 A 00 902 01</v>
          </cell>
          <cell r="U39" t="str">
            <v xml:space="preserve"> Alvenaria de tijolos </v>
          </cell>
          <cell r="V39" t="str">
            <v xml:space="preserve">m2 </v>
          </cell>
          <cell r="W39">
            <v>35.89</v>
          </cell>
        </row>
        <row r="40">
          <cell r="T40" t="str">
            <v>1 A 00 902 51</v>
          </cell>
          <cell r="U40" t="str">
            <v xml:space="preserve"> Alvenaria de tijolos AC </v>
          </cell>
          <cell r="V40" t="str">
            <v xml:space="preserve">m2 </v>
          </cell>
          <cell r="W40">
            <v>36.58</v>
          </cell>
        </row>
        <row r="41">
          <cell r="T41" t="str">
            <v>1 A 00 903 01</v>
          </cell>
          <cell r="U41" t="str">
            <v xml:space="preserve"> Dentes para bueiros duplos D=1,00 m </v>
          </cell>
          <cell r="V41" t="str">
            <v xml:space="preserve">und </v>
          </cell>
          <cell r="W41">
            <v>94.51</v>
          </cell>
        </row>
        <row r="42">
          <cell r="T42" t="str">
            <v>1 A 00 903 51</v>
          </cell>
          <cell r="U42" t="str">
            <v xml:space="preserve"> Dentes para bueiros duplos D=1,00 m AC/BC/PC </v>
          </cell>
          <cell r="V42" t="str">
            <v xml:space="preserve">und </v>
          </cell>
          <cell r="W42">
            <v>105.18</v>
          </cell>
        </row>
        <row r="43">
          <cell r="T43" t="str">
            <v>1 A 00 904 01</v>
          </cell>
          <cell r="U43" t="str">
            <v xml:space="preserve"> Dentes para bueiros duplos D=1,20 m </v>
          </cell>
          <cell r="V43" t="str">
            <v xml:space="preserve">und </v>
          </cell>
          <cell r="W43">
            <v>105.99</v>
          </cell>
        </row>
        <row r="44">
          <cell r="T44" t="str">
            <v>1 A 00 904 51</v>
          </cell>
          <cell r="U44" t="str">
            <v xml:space="preserve"> Dentes para bueiros duplos D=1,20 m AC/BC/PC </v>
          </cell>
          <cell r="V44" t="str">
            <v xml:space="preserve">und </v>
          </cell>
          <cell r="W44">
            <v>118.28</v>
          </cell>
        </row>
        <row r="45">
          <cell r="T45" t="str">
            <v>1 A 00 905 01</v>
          </cell>
          <cell r="U45" t="str">
            <v xml:space="preserve"> Dentes para bueiros duplos D=1,50 m</v>
          </cell>
          <cell r="V45" t="str">
            <v xml:space="preserve"> und </v>
          </cell>
          <cell r="W45">
            <v>132.78</v>
          </cell>
        </row>
        <row r="46">
          <cell r="T46" t="str">
            <v>1 A 00 905 51</v>
          </cell>
          <cell r="U46" t="str">
            <v xml:space="preserve"> Dentes para bueiros duplos D=1,50 m AC/BC/PC </v>
          </cell>
          <cell r="V46" t="str">
            <v xml:space="preserve">und </v>
          </cell>
          <cell r="W46">
            <v>147.44999999999999</v>
          </cell>
        </row>
        <row r="47">
          <cell r="T47" t="str">
            <v>1 A 00 906 01</v>
          </cell>
          <cell r="U47" t="str">
            <v xml:space="preserve"> Dentes para bueiros simples D=0,60 m </v>
          </cell>
          <cell r="V47" t="str">
            <v xml:space="preserve">und </v>
          </cell>
          <cell r="W47">
            <v>32.06</v>
          </cell>
        </row>
        <row r="48">
          <cell r="T48" t="str">
            <v>1 A 00 906 51</v>
          </cell>
          <cell r="U48" t="str">
            <v xml:space="preserve"> Dentes para bueiros simples D=0,60 m AC/BC/PC </v>
          </cell>
          <cell r="V48" t="str">
            <v xml:space="preserve">und </v>
          </cell>
          <cell r="W48">
            <v>35.630000000000003</v>
          </cell>
        </row>
        <row r="49">
          <cell r="T49" t="str">
            <v>1 A 00 907 01</v>
          </cell>
          <cell r="U49" t="str">
            <v xml:space="preserve"> Dentes para bueiros simples D=0,80 m </v>
          </cell>
          <cell r="V49" t="str">
            <v xml:space="preserve">und </v>
          </cell>
          <cell r="W49">
            <v>39.83</v>
          </cell>
        </row>
        <row r="50">
          <cell r="T50" t="str">
            <v>1 A 00 907 51</v>
          </cell>
          <cell r="U50" t="str">
            <v xml:space="preserve"> Dentes para bueiros simples D=0,80 m AC/BC/PC </v>
          </cell>
          <cell r="V50" t="str">
            <v xml:space="preserve">und </v>
          </cell>
          <cell r="W50">
            <v>44.27</v>
          </cell>
        </row>
        <row r="51">
          <cell r="T51" t="str">
            <v>1 A 00 908 01</v>
          </cell>
          <cell r="U51" t="str">
            <v xml:space="preserve"> Dentes para bueiros simples D=1,00 m </v>
          </cell>
          <cell r="V51" t="str">
            <v xml:space="preserve">und </v>
          </cell>
          <cell r="W51">
            <v>47.19</v>
          </cell>
        </row>
        <row r="52">
          <cell r="T52" t="str">
            <v>1 A 00 908 51</v>
          </cell>
          <cell r="U52" t="str">
            <v xml:space="preserve"> Dentes para bueiros simples D=1,00 m AC/BC/PC </v>
          </cell>
          <cell r="V52" t="str">
            <v xml:space="preserve">und </v>
          </cell>
          <cell r="W52">
            <v>52.51</v>
          </cell>
        </row>
        <row r="53">
          <cell r="T53" t="str">
            <v>1 A 00 909 01</v>
          </cell>
          <cell r="U53" t="str">
            <v xml:space="preserve"> Dentes para bueiros simples D=1,20 m </v>
          </cell>
          <cell r="V53" t="str">
            <v xml:space="preserve">und </v>
          </cell>
          <cell r="W53">
            <v>53.07</v>
          </cell>
        </row>
        <row r="54">
          <cell r="T54" t="str">
            <v>1 A 00 909 51</v>
          </cell>
          <cell r="U54" t="str">
            <v xml:space="preserve"> Dentes para bueiros simples D=1,20 m AC/BC/PC </v>
          </cell>
          <cell r="V54" t="str">
            <v xml:space="preserve">und </v>
          </cell>
          <cell r="W54">
            <v>59.22</v>
          </cell>
        </row>
        <row r="55">
          <cell r="T55" t="str">
            <v>1 A 00 910 01</v>
          </cell>
          <cell r="U55" t="str">
            <v xml:space="preserve"> Dentes para bueiros simples D=1,50 m </v>
          </cell>
          <cell r="V55" t="str">
            <v xml:space="preserve">und </v>
          </cell>
          <cell r="W55">
            <v>69.209999999999994</v>
          </cell>
        </row>
        <row r="56">
          <cell r="T56" t="str">
            <v>1 A 00 910 51</v>
          </cell>
          <cell r="U56" t="str">
            <v xml:space="preserve"> Dentes para bueiros simples D=1,50 m AC/BC/PC </v>
          </cell>
          <cell r="V56" t="str">
            <v xml:space="preserve">und </v>
          </cell>
          <cell r="W56">
            <v>76.55</v>
          </cell>
        </row>
        <row r="57">
          <cell r="T57" t="str">
            <v>1 A 00 911 01</v>
          </cell>
          <cell r="U57" t="str">
            <v xml:space="preserve"> Dentes para bueiros triplos D=1,00 m </v>
          </cell>
          <cell r="V57" t="str">
            <v xml:space="preserve">und </v>
          </cell>
          <cell r="W57">
            <v>137.06</v>
          </cell>
        </row>
        <row r="58">
          <cell r="T58" t="str">
            <v>1 A 00 911 51</v>
          </cell>
          <cell r="U58" t="str">
            <v xml:space="preserve"> Dentes para bueiros triplos D=1,00 m AC/BC/PC </v>
          </cell>
          <cell r="V58" t="str">
            <v xml:space="preserve">und </v>
          </cell>
          <cell r="W58">
            <v>153.05000000000001</v>
          </cell>
        </row>
        <row r="59">
          <cell r="T59" t="str">
            <v>1 A 00 912 01</v>
          </cell>
          <cell r="U59" t="str">
            <v xml:space="preserve"> Dentes para bueiros triplos D=1,20 m </v>
          </cell>
          <cell r="V59" t="str">
            <v xml:space="preserve">und </v>
          </cell>
          <cell r="W59">
            <v>159.06</v>
          </cell>
        </row>
        <row r="60">
          <cell r="T60" t="str">
            <v>1 A 00 912 51</v>
          </cell>
          <cell r="U60" t="str">
            <v xml:space="preserve"> Dentes para bueiros triplos D=1,20 m AC/BC/PC </v>
          </cell>
          <cell r="V60" t="str">
            <v xml:space="preserve">und </v>
          </cell>
          <cell r="W60">
            <v>177.5</v>
          </cell>
        </row>
        <row r="61">
          <cell r="T61" t="str">
            <v>1 A 00 913 01</v>
          </cell>
          <cell r="U61" t="str">
            <v xml:space="preserve"> Dentes para bueiros triplos D=1,50 m </v>
          </cell>
          <cell r="V61" t="str">
            <v xml:space="preserve">und </v>
          </cell>
          <cell r="W61">
            <v>195.59</v>
          </cell>
        </row>
        <row r="62">
          <cell r="T62" t="str">
            <v>1 A 00 913 51</v>
          </cell>
          <cell r="U62" t="str">
            <v xml:space="preserve"> Dentes para bueiros triplos D=1,50 m AC/BC/PC </v>
          </cell>
          <cell r="V62" t="str">
            <v xml:space="preserve">und </v>
          </cell>
          <cell r="W62">
            <v>217.57</v>
          </cell>
        </row>
        <row r="63">
          <cell r="T63" t="str">
            <v>1 A 00 961 00</v>
          </cell>
          <cell r="U63" t="str">
            <v xml:space="preserve"> Peças de Desgaste do Britador 30m3/h </v>
          </cell>
          <cell r="V63" t="str">
            <v xml:space="preserve">cjh </v>
          </cell>
          <cell r="W63">
            <v>45.29</v>
          </cell>
        </row>
        <row r="64">
          <cell r="T64" t="str">
            <v>1 A 00 962 00</v>
          </cell>
          <cell r="U64" t="str">
            <v xml:space="preserve"> Peças de Desgaste do Britador 9 a 20m3/h </v>
          </cell>
          <cell r="V64" t="str">
            <v xml:space="preserve">cjh </v>
          </cell>
          <cell r="W64">
            <v>25.42</v>
          </cell>
        </row>
        <row r="65">
          <cell r="T65" t="str">
            <v>1 A 00 963 00</v>
          </cell>
          <cell r="U65" t="str">
            <v xml:space="preserve"> Peças de Desgaste do Britador 80m3/h </v>
          </cell>
          <cell r="V65" t="str">
            <v xml:space="preserve">cjh </v>
          </cell>
          <cell r="W65">
            <v>124.06</v>
          </cell>
        </row>
        <row r="66">
          <cell r="T66" t="str">
            <v>1 A 00 964 00</v>
          </cell>
          <cell r="U66" t="str">
            <v xml:space="preserve"> Peças de desgaste britador prod. de rachão </v>
          </cell>
          <cell r="V66" t="str">
            <v xml:space="preserve">cjh </v>
          </cell>
          <cell r="W66">
            <v>37.33</v>
          </cell>
        </row>
        <row r="67">
          <cell r="T67" t="str">
            <v>1 A 00 999 06</v>
          </cell>
          <cell r="U67" t="str">
            <v xml:space="preserve"> Solo local / selo de argila apiloado </v>
          </cell>
          <cell r="V67" t="str">
            <v xml:space="preserve">m3 </v>
          </cell>
          <cell r="W67">
            <v>12.34</v>
          </cell>
        </row>
        <row r="68">
          <cell r="T68" t="str">
            <v>1 A 01 100 01</v>
          </cell>
          <cell r="U68" t="str">
            <v xml:space="preserve"> Limpeza camada vegetal em jazida (const e restr.) </v>
          </cell>
          <cell r="V68" t="str">
            <v xml:space="preserve">m2 </v>
          </cell>
          <cell r="W68">
            <v>0.34</v>
          </cell>
        </row>
        <row r="69">
          <cell r="T69" t="str">
            <v>1 A 01 100 02</v>
          </cell>
          <cell r="U69" t="str">
            <v xml:space="preserve"> Limpeza de camada vegetal em jazida (consv) </v>
          </cell>
          <cell r="V69" t="str">
            <v xml:space="preserve">m2 </v>
          </cell>
          <cell r="W69">
            <v>0.68</v>
          </cell>
        </row>
        <row r="70">
          <cell r="T70" t="str">
            <v>1 A 01 105 01</v>
          </cell>
          <cell r="U70" t="str">
            <v xml:space="preserve"> Expurgo de jazida (const e restr) </v>
          </cell>
          <cell r="V70" t="str">
            <v xml:space="preserve">m3 </v>
          </cell>
          <cell r="W70">
            <v>1.8</v>
          </cell>
        </row>
        <row r="71">
          <cell r="T71" t="str">
            <v>1 A 01 105 02</v>
          </cell>
          <cell r="U71" t="str">
            <v xml:space="preserve"> Expurgo de jazida (consv) </v>
          </cell>
          <cell r="V71" t="str">
            <v xml:space="preserve">m3 </v>
          </cell>
          <cell r="W71">
            <v>3.65</v>
          </cell>
        </row>
        <row r="72">
          <cell r="T72" t="str">
            <v>1 A 01 111 00</v>
          </cell>
          <cell r="U72" t="str">
            <v xml:space="preserve"> Material de base (conserv) </v>
          </cell>
          <cell r="V72" t="str">
            <v xml:space="preserve">m3 </v>
          </cell>
          <cell r="W72">
            <v>0</v>
          </cell>
        </row>
        <row r="73">
          <cell r="T73" t="str">
            <v>1 A 01 111 01</v>
          </cell>
          <cell r="U73" t="str">
            <v xml:space="preserve"> Esc. e carga material de jazida (consv) </v>
          </cell>
          <cell r="V73" t="str">
            <v xml:space="preserve">m3 </v>
          </cell>
          <cell r="W73">
            <v>6.84</v>
          </cell>
        </row>
        <row r="74">
          <cell r="T74" t="str">
            <v>1 A 01 120 01</v>
          </cell>
          <cell r="U74" t="str">
            <v xml:space="preserve"> Escav. e carga de mater. de jazida(const e restr) </v>
          </cell>
          <cell r="V74" t="str">
            <v xml:space="preserve">m3 </v>
          </cell>
          <cell r="W74">
            <v>3.66</v>
          </cell>
        </row>
        <row r="75">
          <cell r="T75" t="str">
            <v>1 A 01 150 01</v>
          </cell>
          <cell r="U75" t="str">
            <v xml:space="preserve"> Rocha p/ britagem c/ perfur. sobre esteira </v>
          </cell>
          <cell r="V75" t="str">
            <v xml:space="preserve">m3 </v>
          </cell>
          <cell r="W75">
            <v>22.71</v>
          </cell>
        </row>
        <row r="76">
          <cell r="T76" t="str">
            <v>1 A 01 150 02</v>
          </cell>
          <cell r="U76" t="str">
            <v xml:space="preserve"> Rocha p/ britagem com perfuratriz manual </v>
          </cell>
          <cell r="V76" t="str">
            <v xml:space="preserve">m3 </v>
          </cell>
          <cell r="W76">
            <v>22.35</v>
          </cell>
        </row>
        <row r="77">
          <cell r="T77" t="str">
            <v>1 A 01 155 01</v>
          </cell>
          <cell r="U77" t="str">
            <v xml:space="preserve"> Rachão ou pedra-de-mão produzidos-(const e rest) </v>
          </cell>
          <cell r="V77" t="str">
            <v>m3</v>
          </cell>
          <cell r="W77">
            <v>18.71</v>
          </cell>
        </row>
        <row r="78">
          <cell r="T78" t="str">
            <v>1 A 01 155 51</v>
          </cell>
          <cell r="U78" t="str">
            <v xml:space="preserve"> Rachão ou pedra-de-mão comercial (cont e rest)/ PC</v>
          </cell>
          <cell r="V78" t="str">
            <v xml:space="preserve"> m3 </v>
          </cell>
          <cell r="W78">
            <v>25</v>
          </cell>
        </row>
        <row r="79">
          <cell r="T79" t="str">
            <v>1 A 01 170 01</v>
          </cell>
          <cell r="U79" t="str">
            <v xml:space="preserve"> Areia extraída com escavadeira hidráulica </v>
          </cell>
          <cell r="V79" t="str">
            <v>m3</v>
          </cell>
          <cell r="W79">
            <v>6.1</v>
          </cell>
        </row>
        <row r="80">
          <cell r="T80" t="str">
            <v>1 A 01 170 02</v>
          </cell>
          <cell r="U80" t="str">
            <v xml:space="preserve"> Areia extraída com trator e carregadeira </v>
          </cell>
          <cell r="V80" t="str">
            <v>m3</v>
          </cell>
          <cell r="W80">
            <v>4.88</v>
          </cell>
        </row>
        <row r="81">
          <cell r="T81" t="str">
            <v>1 A 01 170 03</v>
          </cell>
          <cell r="U81" t="str">
            <v xml:space="preserve"> Areia extraída com draga de sucção (tipo bomba) </v>
          </cell>
          <cell r="V81" t="str">
            <v>m3</v>
          </cell>
          <cell r="W81">
            <v>18.079999999999998</v>
          </cell>
        </row>
        <row r="82">
          <cell r="T82" t="str">
            <v>1 A 01 200 01</v>
          </cell>
          <cell r="U82" t="str">
            <v xml:space="preserve"> Brita produzida em central de britagem de 80 m3/h </v>
          </cell>
          <cell r="V82" t="str">
            <v>m3</v>
          </cell>
          <cell r="W82">
            <v>22.63</v>
          </cell>
        </row>
        <row r="83">
          <cell r="T83" t="str">
            <v>1 A 01 200 02</v>
          </cell>
          <cell r="U83" t="str">
            <v xml:space="preserve"> Brita produzida em central de britagem de 30 m3/h</v>
          </cell>
          <cell r="V83" t="str">
            <v xml:space="preserve"> m3</v>
          </cell>
          <cell r="W83">
            <v>28.32</v>
          </cell>
        </row>
        <row r="84">
          <cell r="T84" t="str">
            <v>1 A 01 200 04</v>
          </cell>
          <cell r="U84" t="str">
            <v xml:space="preserve"> Pedra de mão produzida manualmente (consv) </v>
          </cell>
          <cell r="V84" t="str">
            <v>m3</v>
          </cell>
          <cell r="W84">
            <v>33.93</v>
          </cell>
        </row>
        <row r="85">
          <cell r="T85" t="str">
            <v>1 A 01 390 02</v>
          </cell>
          <cell r="U85" t="str">
            <v xml:space="preserve"> Usinagem de CBUQ (capa de rolamento) </v>
          </cell>
          <cell r="V85" t="str">
            <v xml:space="preserve">t </v>
          </cell>
          <cell r="W85">
            <v>31.41</v>
          </cell>
        </row>
        <row r="86">
          <cell r="T86" t="str">
            <v>1 A 01 390 03</v>
          </cell>
          <cell r="U86" t="str">
            <v xml:space="preserve"> Usinagem de CBUQ (binder) </v>
          </cell>
          <cell r="V86" t="str">
            <v>t</v>
          </cell>
          <cell r="W86">
            <v>29.5</v>
          </cell>
        </row>
        <row r="87">
          <cell r="T87" t="str">
            <v>1 A 01 390 52</v>
          </cell>
          <cell r="U87" t="str">
            <v xml:space="preserve"> Usinagem de CBUQ (capa de rolamento) AC/BC</v>
          </cell>
          <cell r="V87" t="str">
            <v>t</v>
          </cell>
          <cell r="W87">
            <v>41.23</v>
          </cell>
        </row>
        <row r="88">
          <cell r="T88" t="str">
            <v>1 A 01 390 53</v>
          </cell>
          <cell r="U88" t="str">
            <v xml:space="preserve"> Usinagem de CBUQ (binder) AC/BC</v>
          </cell>
          <cell r="V88" t="str">
            <v xml:space="preserve"> t </v>
          </cell>
          <cell r="W88">
            <v>39.72</v>
          </cell>
        </row>
        <row r="89">
          <cell r="T89" t="str">
            <v>1 A 01 391 02</v>
          </cell>
          <cell r="U89" t="str">
            <v xml:space="preserve"> Usinagem de areia-asfalto</v>
          </cell>
          <cell r="V89" t="str">
            <v xml:space="preserve"> t</v>
          </cell>
          <cell r="W89">
            <v>35.14</v>
          </cell>
        </row>
        <row r="90">
          <cell r="T90" t="str">
            <v>1 A 01 391 52</v>
          </cell>
          <cell r="U90" t="str">
            <v xml:space="preserve"> Usinagem de areia-asfalto AC</v>
          </cell>
          <cell r="V90" t="str">
            <v xml:space="preserve"> t </v>
          </cell>
          <cell r="W90">
            <v>48.33</v>
          </cell>
        </row>
        <row r="91">
          <cell r="T91" t="str">
            <v>1 A 01 395 01</v>
          </cell>
          <cell r="U91" t="str">
            <v xml:space="preserve"> Usinagem de brita graduada</v>
          </cell>
          <cell r="V91" t="str">
            <v xml:space="preserve"> m3</v>
          </cell>
          <cell r="W91">
            <v>39.229999999999997</v>
          </cell>
        </row>
        <row r="92">
          <cell r="T92" t="str">
            <v>1 A 01 395 02</v>
          </cell>
          <cell r="U92" t="str">
            <v xml:space="preserve"> Usinagem de solo-brita</v>
          </cell>
          <cell r="V92" t="str">
            <v xml:space="preserve"> m3</v>
          </cell>
          <cell r="W92">
            <v>21.57</v>
          </cell>
        </row>
        <row r="93">
          <cell r="T93" t="str">
            <v>1 A 01 395 51</v>
          </cell>
          <cell r="U93" t="str">
            <v xml:space="preserve"> Usinagem de brita graduada BC </v>
          </cell>
          <cell r="V93" t="str">
            <v xml:space="preserve">m3 </v>
          </cell>
          <cell r="W93">
            <v>63.83</v>
          </cell>
        </row>
        <row r="94">
          <cell r="T94" t="str">
            <v>1 A 01 395 52</v>
          </cell>
          <cell r="U94" t="str">
            <v xml:space="preserve"> Usinagem de solo-brita BC </v>
          </cell>
          <cell r="V94" t="str">
            <v xml:space="preserve">m3 </v>
          </cell>
          <cell r="W94">
            <v>31.41</v>
          </cell>
        </row>
        <row r="95">
          <cell r="T95" t="str">
            <v>1 A 01 396 01</v>
          </cell>
          <cell r="U95" t="str">
            <v xml:space="preserve"> Usinagem de solo-cimento</v>
          </cell>
          <cell r="V95" t="str">
            <v xml:space="preserve"> m3 </v>
          </cell>
          <cell r="W95">
            <v>65.91</v>
          </cell>
        </row>
        <row r="96">
          <cell r="T96" t="str">
            <v>1 A 01 396 02</v>
          </cell>
          <cell r="U96" t="str">
            <v xml:space="preserve"> Usinagem de solo melhorado com cimento.</v>
          </cell>
          <cell r="V96" t="str">
            <v xml:space="preserve"> m3 </v>
          </cell>
          <cell r="W96">
            <v>36.65</v>
          </cell>
        </row>
        <row r="97">
          <cell r="T97" t="str">
            <v>1 A 01 397 02</v>
          </cell>
          <cell r="U97" t="str">
            <v xml:space="preserve"> Usinagem de P.M.F. </v>
          </cell>
          <cell r="V97" t="str">
            <v xml:space="preserve">m3 </v>
          </cell>
          <cell r="W97">
            <v>38.06</v>
          </cell>
        </row>
        <row r="98">
          <cell r="T98" t="str">
            <v>1 A 01 397 52</v>
          </cell>
          <cell r="U98" t="str">
            <v xml:space="preserve"> Usinagem de P.M.F. AC/BC</v>
          </cell>
          <cell r="V98" t="str">
            <v xml:space="preserve"> m3 </v>
          </cell>
          <cell r="W98">
            <v>60.73</v>
          </cell>
        </row>
        <row r="99">
          <cell r="T99" t="str">
            <v>1 A 01 398 02</v>
          </cell>
          <cell r="U99" t="str">
            <v xml:space="preserve"> Usinagem de CBUQ p/ reciclagem em usina fixa. </v>
          </cell>
          <cell r="V99" t="str">
            <v>t</v>
          </cell>
          <cell r="W99">
            <v>25.17</v>
          </cell>
        </row>
        <row r="100">
          <cell r="T100" t="str">
            <v>1 A 01 398 52</v>
          </cell>
          <cell r="U100" t="str">
            <v xml:space="preserve"> Usinagem de CBUQ p/ reciclagem em usina fixa BC </v>
          </cell>
          <cell r="V100" t="str">
            <v xml:space="preserve">t </v>
          </cell>
          <cell r="W100">
            <v>30.18</v>
          </cell>
        </row>
        <row r="101">
          <cell r="T101" t="str">
            <v>1 A 01 401 01</v>
          </cell>
          <cell r="U101" t="str">
            <v xml:space="preserve"> Fôrma comum de madeira </v>
          </cell>
          <cell r="V101" t="str">
            <v>m2</v>
          </cell>
          <cell r="W101">
            <v>39.729999999999997</v>
          </cell>
        </row>
        <row r="102">
          <cell r="T102" t="str">
            <v>1 A 01 402 01</v>
          </cell>
          <cell r="U102" t="str">
            <v xml:space="preserve"> Fôrma de placa compensada resinada </v>
          </cell>
          <cell r="V102" t="str">
            <v xml:space="preserve">m2 </v>
          </cell>
          <cell r="W102">
            <v>34.22</v>
          </cell>
        </row>
        <row r="103">
          <cell r="T103" t="str">
            <v>1 A 01 403 01</v>
          </cell>
          <cell r="U103" t="str">
            <v xml:space="preserve"> Fôrma de placa compensada plastificada </v>
          </cell>
          <cell r="V103" t="str">
            <v xml:space="preserve">m2 </v>
          </cell>
          <cell r="W103">
            <v>38.200000000000003</v>
          </cell>
        </row>
        <row r="104">
          <cell r="T104" t="str">
            <v>1 A 01 404 01</v>
          </cell>
          <cell r="U104" t="str">
            <v xml:space="preserve"> Fôrma para tubulão</v>
          </cell>
          <cell r="V104" t="str">
            <v xml:space="preserve"> m2 </v>
          </cell>
          <cell r="W104">
            <v>25.84</v>
          </cell>
        </row>
        <row r="105">
          <cell r="T105" t="str">
            <v>1 A 01 405 01</v>
          </cell>
          <cell r="U105" t="str">
            <v xml:space="preserve"> Andaime de madeira</v>
          </cell>
          <cell r="V105" t="str">
            <v xml:space="preserve"> m3 </v>
          </cell>
          <cell r="W105">
            <v>13.83</v>
          </cell>
        </row>
        <row r="106">
          <cell r="T106" t="str">
            <v>1 A 01 407 01</v>
          </cell>
          <cell r="U106" t="str">
            <v xml:space="preserve"> Confecção e lançam. de concreto magro em betoneira </v>
          </cell>
          <cell r="V106" t="str">
            <v>m3</v>
          </cell>
          <cell r="W106">
            <v>153.66999999999999</v>
          </cell>
        </row>
        <row r="107">
          <cell r="T107" t="str">
            <v>1 A 01 407 51</v>
          </cell>
          <cell r="U107" t="str">
            <v xml:space="preserve"> Conf.e lanç. de concreto magro em betoneira AC/BC </v>
          </cell>
          <cell r="V107" t="str">
            <v>m3</v>
          </cell>
          <cell r="W107">
            <v>178.06</v>
          </cell>
        </row>
        <row r="108">
          <cell r="T108" t="str">
            <v>1 A 01 410 01</v>
          </cell>
          <cell r="U108" t="str">
            <v xml:space="preserve"> Concreto fck=10MPa contr raz uso geral conf e lanç </v>
          </cell>
          <cell r="V108" t="str">
            <v>m3</v>
          </cell>
          <cell r="W108">
            <v>167.36</v>
          </cell>
        </row>
        <row r="109">
          <cell r="T109" t="str">
            <v>1 A 01 410 51</v>
          </cell>
          <cell r="U109" t="str">
            <v xml:space="preserve"> Concr.fck=10MPa c.raz uso ger conf/lanç AC/BC </v>
          </cell>
          <cell r="V109" t="str">
            <v xml:space="preserve">m3 </v>
          </cell>
          <cell r="W109">
            <v>197.87</v>
          </cell>
        </row>
        <row r="110">
          <cell r="T110" t="str">
            <v>1 A 01 412 01</v>
          </cell>
          <cell r="U110" t="str">
            <v xml:space="preserve"> Concreto fck=15MPa contr raz uso geral conf e lanç</v>
          </cell>
          <cell r="V110" t="str">
            <v xml:space="preserve"> m3 </v>
          </cell>
          <cell r="W110">
            <v>180.38</v>
          </cell>
        </row>
        <row r="111">
          <cell r="T111" t="str">
            <v>1 A 01 412 51</v>
          </cell>
          <cell r="U111" t="str">
            <v xml:space="preserve"> Concr.fck=15MPa c.raz uso ger conf/lanç AC/BC </v>
          </cell>
          <cell r="V111" t="str">
            <v>m3</v>
          </cell>
          <cell r="W111">
            <v>210.34</v>
          </cell>
        </row>
        <row r="112">
          <cell r="T112" t="str">
            <v>1 A 01 415 01</v>
          </cell>
          <cell r="U112" t="str">
            <v xml:space="preserve"> Concr estr fck=15MPa contr raz uso ger conf e lanç </v>
          </cell>
          <cell r="V112" t="str">
            <v xml:space="preserve">m3 </v>
          </cell>
          <cell r="W112">
            <v>180.38</v>
          </cell>
        </row>
        <row r="113">
          <cell r="T113" t="str">
            <v>1 A 01 415 51</v>
          </cell>
          <cell r="U113" t="str">
            <v xml:space="preserve"> Concr estr fck=15MPa c.raz uso ger conf/lanç AC/BC </v>
          </cell>
          <cell r="V113" t="str">
            <v xml:space="preserve">m3 </v>
          </cell>
          <cell r="W113">
            <v>210.34</v>
          </cell>
        </row>
        <row r="114">
          <cell r="T114" t="str">
            <v>1 A 01 418 01</v>
          </cell>
          <cell r="U114" t="str">
            <v xml:space="preserve"> Concr estr fck=18MPa contr raz uso ger conf e lanç </v>
          </cell>
          <cell r="V114" t="str">
            <v>m3</v>
          </cell>
          <cell r="W114">
            <v>188.81</v>
          </cell>
        </row>
        <row r="115">
          <cell r="T115" t="str">
            <v>1 A 01 418 51</v>
          </cell>
          <cell r="U115" t="str">
            <v xml:space="preserve"> Concr.estr fck=18MPa c.raz uso ger conf/lanç AC/BC </v>
          </cell>
          <cell r="V115" t="str">
            <v xml:space="preserve">m3 </v>
          </cell>
          <cell r="W115">
            <v>219.32</v>
          </cell>
        </row>
        <row r="116">
          <cell r="T116" t="str">
            <v>1 A 01 422 01</v>
          </cell>
          <cell r="U116" t="str">
            <v xml:space="preserve"> Concr estr fck=25MPa contr raz uso ger conf e lanç </v>
          </cell>
          <cell r="V116" t="str">
            <v>m3</v>
          </cell>
          <cell r="W116">
            <v>206.18</v>
          </cell>
        </row>
        <row r="117">
          <cell r="T117" t="str">
            <v>1 A 01 422 51</v>
          </cell>
          <cell r="U117" t="str">
            <v xml:space="preserve"> Concr.estr.fck=25MPa c.raz uso ger conf/lanç AC/BC </v>
          </cell>
          <cell r="V117" t="str">
            <v xml:space="preserve">m3 </v>
          </cell>
          <cell r="W117">
            <v>234.89</v>
          </cell>
        </row>
        <row r="118">
          <cell r="T118" t="str">
            <v>1 A 01 423 00</v>
          </cell>
          <cell r="U118" t="str">
            <v xml:space="preserve"> Concreto fck=18MPa para pré-moldados (tubos) </v>
          </cell>
          <cell r="V118" t="str">
            <v>m3</v>
          </cell>
          <cell r="W118">
            <v>201.6</v>
          </cell>
        </row>
        <row r="119">
          <cell r="T119" t="str">
            <v>1 A 01 423 50</v>
          </cell>
          <cell r="U119" t="str">
            <v xml:space="preserve"> Concr.fck=18MPa para pré-moldados (tubos) AC/BC </v>
          </cell>
          <cell r="V119" t="str">
            <v xml:space="preserve">m3 </v>
          </cell>
          <cell r="W119">
            <v>224.7</v>
          </cell>
        </row>
        <row r="120">
          <cell r="T120" t="str">
            <v>1 A 01 424 00</v>
          </cell>
          <cell r="U120" t="str">
            <v xml:space="preserve"> Concreto poroso para pré-moldados (tubos) </v>
          </cell>
          <cell r="V120" t="str">
            <v xml:space="preserve">m3 </v>
          </cell>
          <cell r="W120">
            <v>206.56</v>
          </cell>
        </row>
        <row r="121">
          <cell r="T121" t="str">
            <v>1 A 01 424 50</v>
          </cell>
          <cell r="U121" t="str">
            <v xml:space="preserve"> Concreto poroso para pré-moldados (tubos) AC/BC</v>
          </cell>
          <cell r="V121" t="str">
            <v xml:space="preserve"> m3</v>
          </cell>
          <cell r="W121">
            <v>228.77</v>
          </cell>
        </row>
        <row r="122">
          <cell r="T122" t="str">
            <v>1 A 01 450 01</v>
          </cell>
          <cell r="U122" t="str">
            <v xml:space="preserve"> Escoramento de bueiros celulares </v>
          </cell>
          <cell r="V122" t="str">
            <v xml:space="preserve">m3 </v>
          </cell>
          <cell r="W122">
            <v>37.22</v>
          </cell>
        </row>
        <row r="123">
          <cell r="T123" t="str">
            <v>1 A 01 512 10</v>
          </cell>
          <cell r="U123" t="str">
            <v xml:space="preserve"> Concreto ciclópico fck=15 MPa </v>
          </cell>
          <cell r="V123" t="str">
            <v>m3</v>
          </cell>
          <cell r="W123">
            <v>141.84</v>
          </cell>
        </row>
        <row r="124">
          <cell r="T124" t="str">
            <v>1 A 01 512 60</v>
          </cell>
          <cell r="U124" t="str">
            <v xml:space="preserve"> Concreto ciclópico fck=15 MPa AC/BC/PC </v>
          </cell>
          <cell r="V124" t="str">
            <v xml:space="preserve">m3 </v>
          </cell>
          <cell r="W124">
            <v>164.99</v>
          </cell>
        </row>
        <row r="125">
          <cell r="T125" t="str">
            <v>1 A 01 515 10</v>
          </cell>
          <cell r="U125" t="str">
            <v xml:space="preserve"> Concreto ciclópico fck=15 MPa </v>
          </cell>
          <cell r="V125" t="str">
            <v xml:space="preserve">m3 </v>
          </cell>
          <cell r="W125">
            <v>141.84</v>
          </cell>
        </row>
        <row r="126">
          <cell r="T126" t="str">
            <v>1 A 01 515 60</v>
          </cell>
          <cell r="U126" t="str">
            <v xml:space="preserve"> Concreto ciclópico fck=15 MPa AC/BC/PC </v>
          </cell>
          <cell r="V126" t="str">
            <v xml:space="preserve">m3 </v>
          </cell>
          <cell r="W126">
            <v>164.99</v>
          </cell>
        </row>
        <row r="127">
          <cell r="T127" t="str">
            <v>1 A 01 580 01</v>
          </cell>
          <cell r="U127" t="str">
            <v xml:space="preserve"> Fornecimento, preparo e colocação formas aço CA 60 </v>
          </cell>
          <cell r="V127" t="str">
            <v xml:space="preserve">kg </v>
          </cell>
          <cell r="W127">
            <v>6.46</v>
          </cell>
        </row>
        <row r="128">
          <cell r="T128" t="str">
            <v>1 A 01 580 02</v>
          </cell>
          <cell r="U128" t="str">
            <v xml:space="preserve"> Fornecimento, preparo e colocação formas aço CA 50 </v>
          </cell>
          <cell r="V128" t="str">
            <v xml:space="preserve">kg </v>
          </cell>
          <cell r="W128">
            <v>6.14</v>
          </cell>
        </row>
        <row r="129">
          <cell r="T129" t="str">
            <v>1 A 01 580 03</v>
          </cell>
          <cell r="U129" t="str">
            <v xml:space="preserve"> Fornecimento, preparo e colocação formas aço CA 25 </v>
          </cell>
          <cell r="V129" t="str">
            <v>kg</v>
          </cell>
          <cell r="W129">
            <v>6.2</v>
          </cell>
        </row>
        <row r="130">
          <cell r="T130" t="str">
            <v>1 A 01 603 01</v>
          </cell>
          <cell r="U130" t="str">
            <v xml:space="preserve"> Argamassa cimento-areia 1:3 </v>
          </cell>
          <cell r="V130" t="str">
            <v>m3</v>
          </cell>
          <cell r="W130">
            <v>227.15</v>
          </cell>
        </row>
        <row r="131">
          <cell r="T131" t="str">
            <v>1 A 01 603 51</v>
          </cell>
          <cell r="U131" t="str">
            <v xml:space="preserve"> Argamassa cimento-areia 1:3 AC </v>
          </cell>
          <cell r="V131" t="str">
            <v>m3</v>
          </cell>
          <cell r="W131">
            <v>249.15</v>
          </cell>
        </row>
        <row r="132">
          <cell r="T132" t="str">
            <v>1 A 01 604 01</v>
          </cell>
          <cell r="U132" t="str">
            <v xml:space="preserve"> Argamassa cimento-areia 1:4</v>
          </cell>
          <cell r="V132" t="str">
            <v xml:space="preserve"> m3 </v>
          </cell>
          <cell r="W132">
            <v>187.67</v>
          </cell>
        </row>
        <row r="133">
          <cell r="T133" t="str">
            <v>1 A 01 604 51</v>
          </cell>
          <cell r="U133" t="str">
            <v xml:space="preserve"> Argamassa cimento-areia 1:4 AC </v>
          </cell>
          <cell r="V133" t="str">
            <v xml:space="preserve">m3 </v>
          </cell>
          <cell r="W133">
            <v>210.03</v>
          </cell>
        </row>
        <row r="134">
          <cell r="T134" t="str">
            <v>1 A 01 606 01</v>
          </cell>
          <cell r="U134" t="str">
            <v xml:space="preserve"> Argamassa cimento-areia 1:6 </v>
          </cell>
          <cell r="V134" t="str">
            <v>m3</v>
          </cell>
          <cell r="W134">
            <v>156.19999999999999</v>
          </cell>
        </row>
        <row r="135">
          <cell r="T135" t="str">
            <v>1 A 01 606 51</v>
          </cell>
          <cell r="U135" t="str">
            <v xml:space="preserve"> Argamassa cimento-areia 1:6 AC</v>
          </cell>
          <cell r="V135" t="str">
            <v xml:space="preserve"> m3</v>
          </cell>
          <cell r="W135">
            <v>178.2</v>
          </cell>
        </row>
        <row r="136">
          <cell r="T136" t="str">
            <v>1 A 01 620 01</v>
          </cell>
          <cell r="U136" t="str">
            <v xml:space="preserve"> Argamassa cimento-solo 1:10 </v>
          </cell>
          <cell r="V136" t="str">
            <v xml:space="preserve">m3 </v>
          </cell>
          <cell r="W136">
            <v>105.63</v>
          </cell>
        </row>
        <row r="137">
          <cell r="T137" t="str">
            <v>1 A 01 653 00</v>
          </cell>
          <cell r="U137" t="str">
            <v xml:space="preserve"> Usinagem para sub-base de concreto rolado</v>
          </cell>
          <cell r="V137" t="str">
            <v xml:space="preserve"> m3</v>
          </cell>
          <cell r="W137">
            <v>77.91</v>
          </cell>
        </row>
        <row r="138">
          <cell r="T138" t="str">
            <v>1 A 01 653 50</v>
          </cell>
          <cell r="U138" t="str">
            <v xml:space="preserve"> Usinagem p/ sub-base de concreto rolado AC/BC </v>
          </cell>
          <cell r="V138" t="str">
            <v xml:space="preserve">m3 </v>
          </cell>
          <cell r="W138">
            <v>101.28</v>
          </cell>
        </row>
        <row r="139">
          <cell r="T139" t="str">
            <v>1 A 01 654 00</v>
          </cell>
          <cell r="U139" t="str">
            <v xml:space="preserve"> Usinagem p/ sub-base de concr. de cimento portland </v>
          </cell>
          <cell r="V139" t="str">
            <v>m3</v>
          </cell>
          <cell r="W139">
            <v>99.12</v>
          </cell>
        </row>
        <row r="140">
          <cell r="T140" t="str">
            <v>1 A 01 654 50</v>
          </cell>
          <cell r="U140" t="str">
            <v xml:space="preserve"> Usinagem p/sub-base de concr.cimento portl. AC/BC </v>
          </cell>
          <cell r="V140" t="str">
            <v>m3</v>
          </cell>
          <cell r="W140">
            <v>122.49</v>
          </cell>
        </row>
        <row r="141">
          <cell r="T141" t="str">
            <v>1 A 01 656 00</v>
          </cell>
          <cell r="U141" t="str">
            <v xml:space="preserve"> Usinagem p/ conc. de cim. portland c/ forma desliz </v>
          </cell>
          <cell r="V141" t="str">
            <v>m3</v>
          </cell>
          <cell r="W141">
            <v>152.1</v>
          </cell>
        </row>
        <row r="142">
          <cell r="T142" t="str">
            <v>1 A 01 656 01</v>
          </cell>
          <cell r="U142" t="str">
            <v xml:space="preserve"> Usinagem de conc. c/ cim. portland p/ pav. rígido </v>
          </cell>
          <cell r="V142" t="str">
            <v xml:space="preserve">m3 </v>
          </cell>
          <cell r="W142">
            <v>176.64</v>
          </cell>
        </row>
        <row r="143">
          <cell r="T143" t="str">
            <v>1 A 01 656 50</v>
          </cell>
          <cell r="U143" t="str">
            <v xml:space="preserve"> Usinagem p/ conc.cim.portl.c/ forma desliz AC/BC </v>
          </cell>
          <cell r="V143" t="str">
            <v>m3</v>
          </cell>
          <cell r="W143">
            <v>174.6</v>
          </cell>
        </row>
        <row r="144">
          <cell r="T144" t="str">
            <v>1 A 01 656 51</v>
          </cell>
          <cell r="U144" t="str">
            <v xml:space="preserve"> Usinagem de conc. c/ cim. port.p/ pav.rígido AC/BC </v>
          </cell>
          <cell r="V144" t="str">
            <v>m3</v>
          </cell>
          <cell r="W144">
            <v>198.51</v>
          </cell>
        </row>
        <row r="145">
          <cell r="T145" t="str">
            <v>1 A 01 657 00</v>
          </cell>
          <cell r="U145" t="str">
            <v xml:space="preserve"> Usinagem p/ conc.cim. portland c/ equip. peq. por. </v>
          </cell>
          <cell r="V145" t="str">
            <v>m3</v>
          </cell>
          <cell r="W145">
            <v>190.55</v>
          </cell>
        </row>
        <row r="146">
          <cell r="T146" t="str">
            <v>1 A 01 657 50</v>
          </cell>
          <cell r="U146" t="str">
            <v xml:space="preserve"> Usinagem p/conc.cim. portl.c/ equip.peq.por.AC/BC </v>
          </cell>
          <cell r="V146" t="str">
            <v xml:space="preserve">m3 </v>
          </cell>
          <cell r="W146">
            <v>212.47</v>
          </cell>
        </row>
        <row r="147">
          <cell r="T147" t="str">
            <v>1 A 01 700 00</v>
          </cell>
          <cell r="U147" t="str">
            <v xml:space="preserve"> Fabricação de peças pré mold. de conc. p/ pavim. </v>
          </cell>
          <cell r="V147" t="str">
            <v>m3</v>
          </cell>
          <cell r="W147">
            <v>241.69</v>
          </cell>
        </row>
        <row r="148">
          <cell r="T148" t="str">
            <v>1 A 01 700 50</v>
          </cell>
          <cell r="U148" t="str">
            <v xml:space="preserve"> Fabric.de peças pré mold.de conc. p/pavim.AC/BC </v>
          </cell>
          <cell r="V148" t="str">
            <v xml:space="preserve">m3 </v>
          </cell>
          <cell r="W148">
            <v>263.04000000000002</v>
          </cell>
        </row>
        <row r="149">
          <cell r="T149" t="str">
            <v>1 A 01 720 00</v>
          </cell>
          <cell r="U149" t="str">
            <v xml:space="preserve"> Concreto fck=18MPa p/ pré-moldados (guarda-corpo)</v>
          </cell>
          <cell r="V149" t="str">
            <v xml:space="preserve"> m3</v>
          </cell>
          <cell r="W149">
            <v>203.58</v>
          </cell>
        </row>
        <row r="150">
          <cell r="T150" t="str">
            <v>1 A 01 720 01</v>
          </cell>
          <cell r="U150" t="str">
            <v xml:space="preserve"> Guarda-corpo tipo GM, moldado no local </v>
          </cell>
          <cell r="V150" t="str">
            <v>m</v>
          </cell>
          <cell r="W150">
            <v>201.95</v>
          </cell>
        </row>
        <row r="151">
          <cell r="T151" t="str">
            <v>1 A 01 720 02</v>
          </cell>
          <cell r="U151" t="str">
            <v xml:space="preserve"> Fabricação de Guarda-corpo</v>
          </cell>
          <cell r="V151" t="str">
            <v xml:space="preserve"> m </v>
          </cell>
          <cell r="W151">
            <v>36.020000000000003</v>
          </cell>
        </row>
        <row r="152">
          <cell r="T152" t="str">
            <v>1 A 01 720 50</v>
          </cell>
          <cell r="U152" t="str">
            <v xml:space="preserve"> Concr.fck = 18 mPa p/pré-mold.(guarda-corpo)AC/BC</v>
          </cell>
          <cell r="V152" t="str">
            <v xml:space="preserve"> m3</v>
          </cell>
          <cell r="W152">
            <v>226.68</v>
          </cell>
        </row>
        <row r="153">
          <cell r="T153" t="str">
            <v>1 A 01 720 51</v>
          </cell>
          <cell r="U153" t="str">
            <v xml:space="preserve"> Guarda-corpo tipo GM, moldado no local AC/BC </v>
          </cell>
          <cell r="V153" t="str">
            <v>m</v>
          </cell>
          <cell r="W153">
            <v>209.03</v>
          </cell>
        </row>
        <row r="154">
          <cell r="T154" t="str">
            <v>1 A 01 720 52</v>
          </cell>
          <cell r="U154" t="str">
            <v xml:space="preserve"> Fabricação de guarda - corpo AC/BC </v>
          </cell>
          <cell r="V154" t="str">
            <v xml:space="preserve">m </v>
          </cell>
          <cell r="W154">
            <v>0</v>
          </cell>
        </row>
        <row r="155">
          <cell r="T155" t="str">
            <v>1 A 01 725 01</v>
          </cell>
          <cell r="U155" t="str">
            <v xml:space="preserve"> Fabricação de balizador de concreto </v>
          </cell>
          <cell r="V155" t="str">
            <v>um</v>
          </cell>
          <cell r="W155">
            <v>11.58</v>
          </cell>
        </row>
        <row r="156">
          <cell r="T156" t="str">
            <v>1 A 01 725 51</v>
          </cell>
          <cell r="U156" t="str">
            <v xml:space="preserve"> Fabricação de balizador de concreto AC/BC</v>
          </cell>
          <cell r="V156" t="str">
            <v xml:space="preserve"> un </v>
          </cell>
          <cell r="W156">
            <v>11.77</v>
          </cell>
        </row>
        <row r="157">
          <cell r="T157" t="str">
            <v>1 A 01 730 00</v>
          </cell>
          <cell r="U157" t="str">
            <v xml:space="preserve"> Concreto fck=18MPa p/ pré moldados (mourões) </v>
          </cell>
          <cell r="V157" t="str">
            <v>m3</v>
          </cell>
          <cell r="W157">
            <v>187.79</v>
          </cell>
        </row>
        <row r="158">
          <cell r="T158" t="str">
            <v>1 A 01 730 01</v>
          </cell>
          <cell r="U158" t="str">
            <v xml:space="preserve"> Fabr. mourão de concr. esticador seção quad. 15cm</v>
          </cell>
          <cell r="V158" t="str">
            <v xml:space="preserve"> un </v>
          </cell>
          <cell r="W158">
            <v>30.52</v>
          </cell>
        </row>
        <row r="159">
          <cell r="T159" t="str">
            <v>1 A 01 730 02</v>
          </cell>
          <cell r="U159" t="str">
            <v xml:space="preserve"> Fabr. mourão de concr esticador seção triang. 15cm</v>
          </cell>
          <cell r="V159" t="str">
            <v xml:space="preserve"> un </v>
          </cell>
          <cell r="W159">
            <v>20.54</v>
          </cell>
        </row>
        <row r="160">
          <cell r="T160" t="str">
            <v>1 A 01 730 50</v>
          </cell>
          <cell r="U160" t="str">
            <v xml:space="preserve"> Concreto fck=18MPa p/pré moldados (mourões) AC/BC</v>
          </cell>
          <cell r="V160" t="str">
            <v xml:space="preserve"> m3 </v>
          </cell>
          <cell r="W160">
            <v>210.89</v>
          </cell>
        </row>
        <row r="161">
          <cell r="T161" t="str">
            <v>1 A 01 730 51</v>
          </cell>
          <cell r="U161" t="str">
            <v xml:space="preserve"> Fabric.Mourão concr.estic.seção quadr.15cm AC/BC </v>
          </cell>
          <cell r="V161" t="str">
            <v xml:space="preserve">un </v>
          </cell>
          <cell r="W161">
            <v>31.66</v>
          </cell>
        </row>
        <row r="162">
          <cell r="T162" t="str">
            <v>1 A 01 730 52</v>
          </cell>
          <cell r="U162" t="str">
            <v xml:space="preserve"> Fabric.Mourão concr.estic.seção triang.15cm AC/BC </v>
          </cell>
          <cell r="V162" t="str">
            <v xml:space="preserve">un </v>
          </cell>
          <cell r="W162">
            <v>21.11</v>
          </cell>
        </row>
        <row r="163">
          <cell r="T163" t="str">
            <v>1 A 01 735 01</v>
          </cell>
          <cell r="U163" t="str">
            <v xml:space="preserve"> Fabr. mourão de concreto suporte seção quad. 11cm </v>
          </cell>
          <cell r="V163" t="str">
            <v xml:space="preserve">un </v>
          </cell>
          <cell r="W163">
            <v>22.74</v>
          </cell>
        </row>
        <row r="164">
          <cell r="T164" t="str">
            <v>1 A 01 735 02</v>
          </cell>
          <cell r="U164" t="str">
            <v xml:space="preserve"> Fabr. mourão de concr. suporte seção triang. 11cm</v>
          </cell>
          <cell r="V164" t="str">
            <v xml:space="preserve"> un </v>
          </cell>
          <cell r="W164">
            <v>15.68</v>
          </cell>
        </row>
        <row r="165">
          <cell r="T165" t="str">
            <v>1 A 01 735 51</v>
          </cell>
          <cell r="U165" t="str">
            <v xml:space="preserve"> Fabric.Mourão concr.suporte seção quadr.11cm AC/BC </v>
          </cell>
          <cell r="V165" t="str">
            <v xml:space="preserve">un </v>
          </cell>
          <cell r="W165">
            <v>23.32</v>
          </cell>
        </row>
        <row r="166">
          <cell r="T166" t="str">
            <v>1 A 01 735 52</v>
          </cell>
          <cell r="U166" t="str">
            <v xml:space="preserve"> Fabric.Mourão concr.suporte sec.triang.11cm AC/BC </v>
          </cell>
          <cell r="V166" t="str">
            <v xml:space="preserve">un </v>
          </cell>
          <cell r="W166">
            <v>15.98</v>
          </cell>
        </row>
        <row r="167">
          <cell r="T167" t="str">
            <v>1 A 01 739 01</v>
          </cell>
          <cell r="U167" t="str">
            <v xml:space="preserve"> Confecção de tubos de concreto D=0,20m </v>
          </cell>
          <cell r="V167" t="str">
            <v xml:space="preserve">m </v>
          </cell>
          <cell r="W167">
            <v>12.11</v>
          </cell>
        </row>
        <row r="168">
          <cell r="T168" t="str">
            <v>1 A 01 739 51</v>
          </cell>
          <cell r="U168" t="str">
            <v xml:space="preserve"> Confecção de tubos de concreto D=0,20m AC/BC</v>
          </cell>
          <cell r="V168" t="str">
            <v xml:space="preserve"> m</v>
          </cell>
          <cell r="W168">
            <v>12.81</v>
          </cell>
        </row>
        <row r="169">
          <cell r="T169" t="str">
            <v>1 A 01 740 01</v>
          </cell>
          <cell r="U169" t="str">
            <v xml:space="preserve"> Confecção de tubos de concreto perfurado D=0,20m</v>
          </cell>
          <cell r="V169" t="str">
            <v xml:space="preserve"> m </v>
          </cell>
          <cell r="W169">
            <v>12.46</v>
          </cell>
        </row>
        <row r="170">
          <cell r="T170" t="str">
            <v>1 A 01 740 51</v>
          </cell>
          <cell r="U170" t="str">
            <v xml:space="preserve"> Confecção tubos concr.perfurado D=0,20m AC/BC</v>
          </cell>
          <cell r="V170" t="str">
            <v xml:space="preserve"> m </v>
          </cell>
          <cell r="W170">
            <v>13.16</v>
          </cell>
        </row>
        <row r="171">
          <cell r="T171" t="str">
            <v>1 A 01 741 01</v>
          </cell>
          <cell r="U171" t="str">
            <v xml:space="preserve"> Confecção de tubos de concreto poroso D=0,20m</v>
          </cell>
          <cell r="V171" t="str">
            <v xml:space="preserve"> m </v>
          </cell>
          <cell r="W171">
            <v>12.26</v>
          </cell>
        </row>
        <row r="172">
          <cell r="T172" t="str">
            <v>1 A 01 741 51</v>
          </cell>
          <cell r="U172" t="str">
            <v xml:space="preserve"> Confecção de tubos de concr.poroso D=0,20m AC/BC</v>
          </cell>
          <cell r="V172" t="str">
            <v xml:space="preserve"> m</v>
          </cell>
          <cell r="W172">
            <v>12.93</v>
          </cell>
        </row>
        <row r="173">
          <cell r="T173" t="str">
            <v>1 A 01 745 01</v>
          </cell>
          <cell r="U173" t="str">
            <v xml:space="preserve"> Confecção de tubos de concreto D=0,30m</v>
          </cell>
          <cell r="V173" t="str">
            <v xml:space="preserve"> m </v>
          </cell>
          <cell r="W173">
            <v>19.170000000000002</v>
          </cell>
        </row>
        <row r="174">
          <cell r="T174" t="str">
            <v>1 A 01 745 51</v>
          </cell>
          <cell r="U174" t="str">
            <v xml:space="preserve"> Confecção de tubos de concreto D=0,30m AC/BC</v>
          </cell>
          <cell r="V174" t="str">
            <v xml:space="preserve"> m</v>
          </cell>
          <cell r="W174">
            <v>20.440000000000001</v>
          </cell>
        </row>
        <row r="175">
          <cell r="T175" t="str">
            <v>1 A 01 746 01</v>
          </cell>
          <cell r="U175" t="str">
            <v xml:space="preserve"> Confecção de tubos de concreto perfurado D=0,30m</v>
          </cell>
          <cell r="V175" t="str">
            <v xml:space="preserve"> m </v>
          </cell>
          <cell r="W175">
            <v>19.53</v>
          </cell>
        </row>
        <row r="176">
          <cell r="T176" t="str">
            <v>1 A 01 746 51</v>
          </cell>
          <cell r="U176" t="str">
            <v xml:space="preserve"> Confecção de tubos concr.perfurado D=0,30m AC/BC</v>
          </cell>
          <cell r="V176" t="str">
            <v xml:space="preserve"> m </v>
          </cell>
          <cell r="W176">
            <v>20.8</v>
          </cell>
        </row>
        <row r="177">
          <cell r="T177" t="str">
            <v>1 A 01 747 01</v>
          </cell>
          <cell r="U177" t="str">
            <v xml:space="preserve"> Confecção de tubos de concreto poroso D=0,30m</v>
          </cell>
          <cell r="V177" t="str">
            <v xml:space="preserve"> m</v>
          </cell>
          <cell r="W177">
            <v>19.45</v>
          </cell>
        </row>
        <row r="178">
          <cell r="T178" t="str">
            <v>1 A 01 747 51</v>
          </cell>
          <cell r="U178" t="str">
            <v xml:space="preserve"> Confecção de tubos concr.poroso D=0,30m AC/BC</v>
          </cell>
          <cell r="V178" t="str">
            <v xml:space="preserve"> m</v>
          </cell>
          <cell r="W178">
            <v>20.67</v>
          </cell>
        </row>
        <row r="179">
          <cell r="T179" t="str">
            <v>1 A 01 751 01</v>
          </cell>
          <cell r="U179" t="str">
            <v xml:space="preserve"> Confecção de tubos de concreto D=0,40m</v>
          </cell>
          <cell r="V179" t="str">
            <v xml:space="preserve"> m</v>
          </cell>
          <cell r="W179">
            <v>28.09</v>
          </cell>
        </row>
        <row r="180">
          <cell r="T180" t="str">
            <v>1 A 01 751 51</v>
          </cell>
          <cell r="U180" t="str">
            <v xml:space="preserve"> Confecção de tubos de concreto D=0,40m AC/BC</v>
          </cell>
          <cell r="V180" t="str">
            <v xml:space="preserve"> m</v>
          </cell>
          <cell r="W180">
            <v>30.09</v>
          </cell>
        </row>
        <row r="181">
          <cell r="T181" t="str">
            <v>1 A 01 752 01</v>
          </cell>
          <cell r="U181" t="str">
            <v xml:space="preserve"> Confecção de tubos de concreto perfurado D=0,40m </v>
          </cell>
          <cell r="V181" t="str">
            <v xml:space="preserve">m </v>
          </cell>
          <cell r="W181">
            <v>28.45</v>
          </cell>
        </row>
        <row r="182">
          <cell r="T182" t="str">
            <v>1 A 01 752 51</v>
          </cell>
          <cell r="U182" t="str">
            <v xml:space="preserve"> Confecção de tubos concr.perfurado D=0,40m AC/BC</v>
          </cell>
          <cell r="V182" t="str">
            <v xml:space="preserve"> m</v>
          </cell>
          <cell r="W182">
            <v>30.45</v>
          </cell>
        </row>
        <row r="183">
          <cell r="T183" t="str">
            <v>1 A 01 753 01</v>
          </cell>
          <cell r="U183" t="str">
            <v xml:space="preserve"> Confecção de tubos de concreto poroso D=0,40m </v>
          </cell>
          <cell r="V183" t="str">
            <v xml:space="preserve">m </v>
          </cell>
          <cell r="W183">
            <v>28.52</v>
          </cell>
        </row>
        <row r="184">
          <cell r="T184" t="str">
            <v>1 A 01 753 51</v>
          </cell>
          <cell r="U184" t="str">
            <v xml:space="preserve"> Confecção de tubos concr.poroso D=0,40m AC/BC </v>
          </cell>
          <cell r="V184" t="str">
            <v xml:space="preserve">m </v>
          </cell>
          <cell r="W184">
            <v>30.45</v>
          </cell>
        </row>
        <row r="185">
          <cell r="T185" t="str">
            <v>1 A 01 755 01</v>
          </cell>
          <cell r="U185" t="str">
            <v xml:space="preserve"> Confecção de tubos de concreto armado D=0,60m CA-4</v>
          </cell>
          <cell r="V185" t="str">
            <v xml:space="preserve"> m</v>
          </cell>
          <cell r="W185">
            <v>132.72</v>
          </cell>
        </row>
        <row r="186">
          <cell r="T186" t="str">
            <v>1 A 01 755 51</v>
          </cell>
          <cell r="U186" t="str">
            <v xml:space="preserve"> Confecção de tubos concr.armado D=0,60m CA-4 AC/BC </v>
          </cell>
          <cell r="V186" t="str">
            <v xml:space="preserve">m </v>
          </cell>
          <cell r="W186">
            <v>136.66999999999999</v>
          </cell>
        </row>
        <row r="187">
          <cell r="T187" t="str">
            <v>1 A 01 760 01</v>
          </cell>
          <cell r="U187" t="str">
            <v xml:space="preserve"> Confecção de tubos de concreto armado D=0,80m CA-4</v>
          </cell>
          <cell r="V187" t="str">
            <v xml:space="preserve"> m</v>
          </cell>
          <cell r="W187">
            <v>200.78</v>
          </cell>
        </row>
        <row r="188">
          <cell r="T188" t="str">
            <v>1 A 01 760 51</v>
          </cell>
          <cell r="U188" t="str">
            <v xml:space="preserve"> Confecção de tubos concr.armado D=0,80m CA-4 AC/BC </v>
          </cell>
          <cell r="V188" t="str">
            <v xml:space="preserve">m </v>
          </cell>
          <cell r="W188">
            <v>207.31</v>
          </cell>
        </row>
        <row r="189">
          <cell r="T189" t="str">
            <v>1 A 01 765 01</v>
          </cell>
          <cell r="U189" t="str">
            <v xml:space="preserve"> Confecção de tubos de concreto armado D=1,00m CA-4 </v>
          </cell>
          <cell r="V189" t="str">
            <v xml:space="preserve">m </v>
          </cell>
          <cell r="W189">
            <v>303.08999999999997</v>
          </cell>
        </row>
        <row r="190">
          <cell r="T190" t="str">
            <v>1 A 01 765 51</v>
          </cell>
          <cell r="U190" t="str">
            <v xml:space="preserve"> Confecção de tubos concr.armado D=1,00m CA-4 AC/BC </v>
          </cell>
          <cell r="V190" t="str">
            <v xml:space="preserve">m </v>
          </cell>
          <cell r="W190">
            <v>312.83999999999997</v>
          </cell>
        </row>
        <row r="191">
          <cell r="T191" t="str">
            <v>1 A 01 770 01</v>
          </cell>
          <cell r="U191" t="str">
            <v xml:space="preserve"> Confecção de tubos de concreto armado D=1,20m CA-4 </v>
          </cell>
          <cell r="V191" t="str">
            <v>m</v>
          </cell>
          <cell r="W191">
            <v>427.23</v>
          </cell>
        </row>
        <row r="192">
          <cell r="T192" t="str">
            <v>1 A 01 770 51</v>
          </cell>
          <cell r="U192" t="str">
            <v xml:space="preserve"> Confecção de tubos concr.armado D=1,20m CA-4 AC/BC </v>
          </cell>
          <cell r="V192" t="str">
            <v xml:space="preserve">m </v>
          </cell>
          <cell r="W192">
            <v>439.77</v>
          </cell>
        </row>
        <row r="193">
          <cell r="T193" t="str">
            <v>1 A 01 775 01</v>
          </cell>
          <cell r="U193" t="str">
            <v xml:space="preserve"> Confecção de tubos de concreto armado D=1,50m CA-4 </v>
          </cell>
          <cell r="V193" t="str">
            <v>m</v>
          </cell>
          <cell r="W193">
            <v>679.03</v>
          </cell>
        </row>
        <row r="194">
          <cell r="T194" t="str">
            <v>1 A 01 775 51</v>
          </cell>
          <cell r="U194" t="str">
            <v xml:space="preserve"> Confecção de tubos concr.armado D=1,50m CA-4 AC/BC </v>
          </cell>
          <cell r="V194" t="str">
            <v xml:space="preserve">m </v>
          </cell>
          <cell r="W194">
            <v>695.69</v>
          </cell>
        </row>
        <row r="195">
          <cell r="T195" t="str">
            <v>1 A 01 780 01</v>
          </cell>
          <cell r="U195" t="str">
            <v xml:space="preserve"> Obtenção de grama para replantio</v>
          </cell>
          <cell r="V195" t="str">
            <v xml:space="preserve"> m2 </v>
          </cell>
          <cell r="W195">
            <v>1.07</v>
          </cell>
        </row>
        <row r="196">
          <cell r="T196" t="str">
            <v>1 A 01 790 01</v>
          </cell>
          <cell r="U196" t="str">
            <v xml:space="preserve"> Guia de madeira - 2,5 x 7,0 cm</v>
          </cell>
          <cell r="V196" t="str">
            <v xml:space="preserve"> m</v>
          </cell>
          <cell r="W196">
            <v>1.79</v>
          </cell>
        </row>
        <row r="197">
          <cell r="T197" t="str">
            <v>1 A 01 790 02</v>
          </cell>
          <cell r="U197" t="str">
            <v xml:space="preserve"> Guia de madeira - 2,5 x 10,0 cm</v>
          </cell>
          <cell r="V197" t="str">
            <v xml:space="preserve"> m </v>
          </cell>
          <cell r="W197">
            <v>1.39</v>
          </cell>
        </row>
        <row r="198">
          <cell r="T198" t="str">
            <v>1 A 01 800 01</v>
          </cell>
          <cell r="U198" t="str">
            <v xml:space="preserve"> Recuperação de chapa para placa de sinalização</v>
          </cell>
          <cell r="V198" t="str">
            <v xml:space="preserve"> m2</v>
          </cell>
          <cell r="W198">
            <v>23.8</v>
          </cell>
        </row>
        <row r="199">
          <cell r="T199" t="str">
            <v>1 A 01 810 01</v>
          </cell>
          <cell r="U199" t="str">
            <v xml:space="preserve"> Calha metálica semi-circular D=0,40 m </v>
          </cell>
          <cell r="V199" t="str">
            <v xml:space="preserve">m </v>
          </cell>
          <cell r="W199">
            <v>166.05</v>
          </cell>
        </row>
        <row r="200">
          <cell r="T200" t="str">
            <v>1 A 01 850 01</v>
          </cell>
          <cell r="U200" t="str">
            <v xml:space="preserve"> Confecção de placa de sinalização semi-refletiva </v>
          </cell>
          <cell r="V200" t="str">
            <v xml:space="preserve">m2 </v>
          </cell>
          <cell r="W200">
            <v>157.86000000000001</v>
          </cell>
        </row>
        <row r="201">
          <cell r="T201" t="str">
            <v>1 A 01 860 01</v>
          </cell>
          <cell r="U201" t="str">
            <v xml:space="preserve"> Confecção de placa de sinalização tot. refletiva </v>
          </cell>
          <cell r="V201" t="str">
            <v>m2</v>
          </cell>
          <cell r="W201">
            <v>211.27</v>
          </cell>
        </row>
        <row r="202">
          <cell r="T202" t="str">
            <v>1 A 01 870 01</v>
          </cell>
          <cell r="U202" t="str">
            <v xml:space="preserve"> Confecção de suporte e travessa p/ placa de sinal.</v>
          </cell>
          <cell r="V202" t="str">
            <v xml:space="preserve"> un </v>
          </cell>
          <cell r="W202">
            <v>23.25</v>
          </cell>
        </row>
        <row r="203">
          <cell r="T203" t="str">
            <v>1 A 01 890 01</v>
          </cell>
          <cell r="U203" t="str">
            <v xml:space="preserve"> Escavação manual em material de 1a categoria </v>
          </cell>
          <cell r="V203" t="str">
            <v xml:space="preserve">m3 </v>
          </cell>
          <cell r="W203">
            <v>22.89</v>
          </cell>
        </row>
        <row r="204">
          <cell r="T204" t="str">
            <v>1 A 01 891 01</v>
          </cell>
          <cell r="U204" t="str">
            <v xml:space="preserve"> Escavação manual de vala em material de 1a cat. </v>
          </cell>
          <cell r="V204" t="str">
            <v xml:space="preserve">m3 </v>
          </cell>
          <cell r="W204">
            <v>26.43</v>
          </cell>
        </row>
        <row r="205">
          <cell r="T205" t="str">
            <v>1 A 01 892 01</v>
          </cell>
          <cell r="U205" t="str">
            <v xml:space="preserve"> Escavação mecânica de vala em material de 1a cat. </v>
          </cell>
          <cell r="V205" t="str">
            <v xml:space="preserve">m3 </v>
          </cell>
          <cell r="W205">
            <v>4.03</v>
          </cell>
        </row>
        <row r="206">
          <cell r="T206" t="str">
            <v>1 A 01 893 01</v>
          </cell>
          <cell r="U206" t="str">
            <v xml:space="preserve"> Compactação manual </v>
          </cell>
          <cell r="V206" t="str">
            <v xml:space="preserve">m3 </v>
          </cell>
          <cell r="W206">
            <v>9.32</v>
          </cell>
        </row>
        <row r="207">
          <cell r="T207" t="str">
            <v>1 A 01 893 02</v>
          </cell>
          <cell r="U207" t="str">
            <v xml:space="preserve"> Reaterro e compactação</v>
          </cell>
          <cell r="V207" t="str">
            <v xml:space="preserve"> m3 </v>
          </cell>
          <cell r="W207">
            <v>17.52</v>
          </cell>
        </row>
        <row r="208">
          <cell r="T208" t="str">
            <v>1 A 01 894 01</v>
          </cell>
          <cell r="U208" t="str">
            <v xml:space="preserve"> Lastro de brita</v>
          </cell>
          <cell r="V208" t="str">
            <v xml:space="preserve"> m3 </v>
          </cell>
          <cell r="W208">
            <v>33.56</v>
          </cell>
        </row>
        <row r="209">
          <cell r="T209" t="str">
            <v>1 A 01 894 51</v>
          </cell>
          <cell r="U209" t="str">
            <v xml:space="preserve"> Lastro de brita BC </v>
          </cell>
          <cell r="V209" t="str">
            <v>m3</v>
          </cell>
          <cell r="W209">
            <v>52.01</v>
          </cell>
        </row>
        <row r="210">
          <cell r="T210" t="str">
            <v>1 A 02 702 00</v>
          </cell>
          <cell r="U210" t="str">
            <v xml:space="preserve"> Limpeza e enchim. junta pav. concr.(const e rest)</v>
          </cell>
          <cell r="V210" t="str">
            <v xml:space="preserve"> m</v>
          </cell>
          <cell r="W210">
            <v>1.98</v>
          </cell>
        </row>
        <row r="211">
          <cell r="T211" t="str">
            <v>1 A 99 001 00</v>
          </cell>
          <cell r="U211" t="str">
            <v xml:space="preserve"> Mistura areia-asfalto usinada a frio</v>
          </cell>
          <cell r="V211" t="str">
            <v xml:space="preserve"> m3 </v>
          </cell>
          <cell r="W211">
            <v>0</v>
          </cell>
        </row>
        <row r="212">
          <cell r="T212" t="str">
            <v>1 A 99 002 00</v>
          </cell>
          <cell r="U212" t="str">
            <v xml:space="preserve"> Mistura areia-asfalto usinada a quente</v>
          </cell>
          <cell r="V212" t="str">
            <v xml:space="preserve"> m3</v>
          </cell>
          <cell r="W212">
            <v>0</v>
          </cell>
        </row>
        <row r="213">
          <cell r="T213" t="str">
            <v>1 A 99 003 00</v>
          </cell>
          <cell r="U213" t="str">
            <v xml:space="preserve"> Mistura betuminosa usinada a frio </v>
          </cell>
          <cell r="V213" t="str">
            <v xml:space="preserve">m3 </v>
          </cell>
          <cell r="W213">
            <v>0</v>
          </cell>
        </row>
        <row r="214">
          <cell r="T214" t="str">
            <v>1 A 99 004 00</v>
          </cell>
          <cell r="U214" t="str">
            <v xml:space="preserve"> Mistura betuminosa usinada a quente </v>
          </cell>
          <cell r="V214" t="str">
            <v xml:space="preserve">m3 </v>
          </cell>
          <cell r="W214">
            <v>0</v>
          </cell>
        </row>
        <row r="215">
          <cell r="T215" t="str">
            <v>1 A 99 005 00</v>
          </cell>
          <cell r="U215" t="str">
            <v xml:space="preserve"> Mistura betuminosa </v>
          </cell>
          <cell r="V215" t="str">
            <v xml:space="preserve">m3 </v>
          </cell>
          <cell r="W215">
            <v>0</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API out.11"/>
      <sheetName val="SINAPI jul.12"/>
      <sheetName val="TS18A..."/>
      <sheetName val="Tab. Seinfra 19"/>
      <sheetName val="Resumo"/>
      <sheetName val="Planilha com BDI"/>
      <sheetName val="Planilha sem BDI"/>
      <sheetName val="Plan3"/>
      <sheetName val="Plan1"/>
      <sheetName val="SINAPI_out_11"/>
      <sheetName val="SINAPI_jul_12"/>
      <sheetName val="TS18A___"/>
      <sheetName val="Tab__Seinfra_19"/>
      <sheetName val="Planilha_com_BDI"/>
      <sheetName val="Planilha_sem_BDI"/>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Comparativo"/>
      <sheetName val="Cronograma"/>
      <sheetName val="Resumo"/>
      <sheetName val="Preço Básico"/>
      <sheetName val="Planilha Geral"/>
      <sheetName val="Memória de Cálculo REDE 150mm"/>
      <sheetName val="plan aux calculo EE"/>
      <sheetName val="Casa do Gerador"/>
      <sheetName val="M Cálculo E Recalque"/>
      <sheetName val="M Cálculo Extravassor"/>
      <sheetName val="COMP"/>
      <sheetName val="LIGAÇÕES_DOMICILIARES_(SER)"/>
      <sheetName val="Serv"/>
      <sheetName val="Mat"/>
      <sheetName val="SERVIÇOS_"/>
      <sheetName val="Serviços"/>
      <sheetName val="orçamento"/>
      <sheetName val="detalhado"/>
      <sheetName val="planilha contrato"/>
      <sheetName val="EQUIPAM."/>
      <sheetName val="composições serviços"/>
      <sheetName val="Resumo_Comparativo"/>
      <sheetName val="Preço_Básico"/>
      <sheetName val="Planilha_Geral"/>
      <sheetName val="Memória_de_Cálculo_REDE_150mm"/>
      <sheetName val="plan_aux_calculo_EE"/>
      <sheetName val="Casa_do_Gerador"/>
      <sheetName val="M_Cálculo_E_Recalque"/>
      <sheetName val="M_Cálculo_Extravassor"/>
      <sheetName val="Resumo_Comparativo1"/>
      <sheetName val="Preço_Básico1"/>
      <sheetName val="Planilha_Geral1"/>
      <sheetName val="Memória_de_Cálculo_REDE_150mm1"/>
      <sheetName val="plan_aux_calculo_EE1"/>
      <sheetName val="Casa_do_Gerador1"/>
      <sheetName val="M_Cálculo_E_Recalque1"/>
      <sheetName val="M_Cálculo_Extravassor1"/>
      <sheetName val="anexo s"/>
      <sheetName val="cant_obras"/>
      <sheetName val="aqu terreno-"/>
      <sheetName val="esta elevatória_"/>
      <sheetName val="emissário_"/>
      <sheetName val="ligação predial"/>
      <sheetName val="rede coletora"/>
      <sheetName val="detail"/>
      <sheetName val="COMPINST"/>
    </sheetNames>
    <sheetDataSet>
      <sheetData sheetId="0" refreshError="1"/>
      <sheetData sheetId="1" refreshError="1"/>
      <sheetData sheetId="2" refreshError="1">
        <row r="36">
          <cell r="E36">
            <v>9450482.4099999964</v>
          </cell>
        </row>
      </sheetData>
      <sheetData sheetId="3" refreshError="1"/>
      <sheetData sheetId="4"/>
      <sheetData sheetId="5"/>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sheetData sheetId="20" refreshError="1"/>
      <sheetData sheetId="21"/>
      <sheetData sheetId="22"/>
      <sheetData sheetId="23"/>
      <sheetData sheetId="24"/>
      <sheetData sheetId="25"/>
      <sheetData sheetId="26"/>
      <sheetData sheetId="27"/>
      <sheetData sheetId="28"/>
      <sheetData sheetId="29" refreshError="1"/>
      <sheetData sheetId="30" refreshError="1"/>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teiro"/>
      <sheetName val="Adutora"/>
      <sheetName val="Estação"/>
      <sheetName val="Reservatório"/>
      <sheetName val="Rede"/>
      <sheetName val="Ligação Predial"/>
      <sheetName val="Resumo"/>
      <sheetName val="Cronog Físico"/>
      <sheetName val="Cronog Financeiro"/>
      <sheetName val="EQUIPAM."/>
      <sheetName val="composições serviços"/>
    </sheetNames>
    <sheetDataSet>
      <sheetData sheetId="0" refreshError="1">
        <row r="11">
          <cell r="E11">
            <v>6142.31</v>
          </cell>
        </row>
      </sheetData>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sico"/>
      <sheetName val="Consolidado"/>
      <sheetName val="financeiro"/>
      <sheetName val="COMP"/>
      <sheetName val="ENCARGOS atual"/>
      <sheetName val="Canteiro"/>
      <sheetName val="ENCARGOS_atual"/>
    </sheetNames>
    <sheetDataSet>
      <sheetData sheetId="0" refreshError="1"/>
      <sheetData sheetId="1"/>
      <sheetData sheetId="2" refreshError="1"/>
      <sheetData sheetId="3"/>
      <sheetData sheetId="4" refreshError="1"/>
      <sheetData sheetId="5" refreshError="1"/>
      <sheetData sheetId="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
      <sheetName val="COMPOSIÇÕES"/>
      <sheetName val="detalhada"/>
      <sheetName val="ENCARGOS atual"/>
      <sheetName val="ANEXO D  - CRON FISICO"/>
      <sheetName val="ANEXO D - FISICO FINANC"/>
      <sheetName val="ANEXO Z2 - MED FAT"/>
      <sheetName val="COMP"/>
      <sheetName val="ENCARGOS_atual"/>
      <sheetName val="ANEXO_D__-_CRON_FISICO"/>
      <sheetName val="ANEXO_D_-_FISICO_FINANC"/>
      <sheetName val="ANEXO_Z2_-_MED_FA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letim de Medição"/>
      <sheetName val="TABELA 24.1"/>
      <sheetName val="Encargos Sociais"/>
      <sheetName val="BDI"/>
      <sheetName val="ORÇAMENTO-ELÉTRICA"/>
      <sheetName val="Cronograma Físico-financeiro"/>
      <sheetName val="Composição de Custos Unitários"/>
      <sheetName val="MEM. DA ESTR. MET. PINTURA"/>
      <sheetName val="COMPOSIÇÃO DE CUSTOS"/>
      <sheetName val="memorial"/>
      <sheetName val="levantamento "/>
      <sheetName val="MEMÓRIA DE CÁLCULO-ELÉTRICA"/>
      <sheetName val="CÁLCULO CABOS"/>
      <sheetName val="composições serviços"/>
      <sheetName val="Orçamento"/>
    </sheetNames>
    <sheetDataSet>
      <sheetData sheetId="0"/>
      <sheetData sheetId="1"/>
      <sheetData sheetId="2"/>
      <sheetData sheetId="3"/>
      <sheetData sheetId="4"/>
      <sheetData sheetId="5"/>
      <sheetData sheetId="6"/>
      <sheetData sheetId="7"/>
      <sheetData sheetId="8">
        <row r="7">
          <cell r="L7">
            <v>0.02</v>
          </cell>
        </row>
      </sheetData>
      <sheetData sheetId="9"/>
      <sheetData sheetId="10"/>
      <sheetData sheetId="11"/>
      <sheetData sheetId="12"/>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LHADO"/>
      <sheetName val="CONSOLIDADO"/>
      <sheetName val="COMP"/>
      <sheetName val="COMPOSIÇÕES"/>
    </sheetNames>
    <sheetDataSet>
      <sheetData sheetId="0"/>
      <sheetData sheetId="1"/>
      <sheetData sheetId="2"/>
      <sheetData sheetId="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o"/>
      <sheetName val="A - Canteiro de Obra"/>
      <sheetName val="B - Captação_Elevação 1a Etapa "/>
      <sheetName val="C - Captação_Elevação 2a Etapa "/>
      <sheetName val="D -Adutora OK"/>
      <sheetName val="E - Reservatório Apoiado OK"/>
      <sheetName val="F - Estação de Tratamento"/>
      <sheetName val="G - Rede de Distribuição OK"/>
      <sheetName val="H - Ligação Predial OK"/>
      <sheetName val="I - Escritório de Operações OK"/>
      <sheetName val="B _ Captação_Elevação 1a Etapa "/>
      <sheetName val="DETALHADO"/>
      <sheetName val="A_-_Canteiro_de_Obra"/>
      <sheetName val="B_-_Captação_Elevação_1a_Etapa_"/>
      <sheetName val="C_-_Captação_Elevação_2a_Etapa_"/>
      <sheetName val="D_-Adutora_OK"/>
      <sheetName val="E_-_Reservatório_Apoiado_OK"/>
      <sheetName val="F_-_Estação_de_Tratamento"/>
      <sheetName val="G_-_Rede_de_Distribuição_OK"/>
      <sheetName val="H_-_Ligação_Predial_OK"/>
      <sheetName val="I_-_Escritório_de_Operações_OK"/>
      <sheetName val="B___Captação_Elevação_1a_Etapa_"/>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BDI"/>
      <sheetName val="ENCSOC"/>
      <sheetName val="ENCSOC (2)"/>
      <sheetName val="TABELA"/>
      <sheetName val="Plan1"/>
      <sheetName val="BDI_sinapi"/>
      <sheetName val="orçamento"/>
      <sheetName val="planilha contrato"/>
      <sheetName val="Anexo C - PlanConsolidada"/>
      <sheetName val="COMPINST"/>
    </sheetNames>
    <sheetDataSet>
      <sheetData sheetId="0">
        <row r="9">
          <cell r="R9">
            <v>3.86</v>
          </cell>
        </row>
      </sheetData>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SINAPI"/>
      <sheetName val="TABELA"/>
      <sheetName val="Plan1"/>
      <sheetName val="ENCSOC (4)"/>
      <sheetName val="ENCSOC (5)"/>
      <sheetName val="LS C_DES"/>
      <sheetName val="BDI (13)"/>
      <sheetName val="BDI"/>
      <sheetName val="ENCSOC"/>
      <sheetName val="ENCSOC (6)"/>
      <sheetName val="ENCSOC (2)"/>
      <sheetName val="TAXAS"/>
      <sheetName val="BDI (3)"/>
      <sheetName val="BDI_sinapi"/>
      <sheetName val="BDI (2)"/>
      <sheetName val="BDI (4)"/>
      <sheetName val="BDI (5)"/>
      <sheetName val="BDI (6)"/>
      <sheetName val="BDI (7)"/>
      <sheetName val="ENCSOC (3)"/>
      <sheetName val="LEIS SOC"/>
      <sheetName val="BDI 16,61"/>
      <sheetName val="INTERS"/>
      <sheetName val="TX ADM"/>
      <sheetName val="SINAPI-07-2013"/>
      <sheetName val="LEIS SOC (2)"/>
      <sheetName val="BDI (8)"/>
      <sheetName val="LEIS SOC (3)"/>
      <sheetName val="BDI (9)"/>
      <sheetName val="BDI (10)"/>
      <sheetName val="BDI (11)"/>
      <sheetName val="BDI20"/>
      <sheetName val="BDI (12)"/>
      <sheetName val="BDI SV (2)"/>
      <sheetName val="BDI MAT (2)"/>
      <sheetName val="ENCSOC (7)"/>
      <sheetName val="BDI (14)"/>
      <sheetName val="BDI (15)"/>
      <sheetName val="BDI_UFC"/>
      <sheetName val="LEIS SOC_PMF"/>
      <sheetName val="BDI (16)"/>
      <sheetName val="BDI (17)"/>
      <sheetName val="BDI_MAT"/>
      <sheetName val="BDI_SV"/>
      <sheetName val="BDI (18)"/>
      <sheetName val="BDI (19)"/>
      <sheetName val="BDI_UFC (2)"/>
      <sheetName val="LEIS SOC (4)"/>
      <sheetName val="BDI_SV (2)"/>
      <sheetName val="BDI_MAT (2)"/>
      <sheetName val="ENCSOC 118"/>
      <sheetName val="BDI (20)"/>
      <sheetName val="BDI (21)"/>
      <sheetName val="BDI (22)"/>
      <sheetName val="ENCSOC (8)"/>
      <sheetName val="UFC"/>
      <sheetName val="BDI SV"/>
      <sheetName val="BDI MAT"/>
      <sheetName val="planilha contrato"/>
      <sheetName val="Administração local"/>
      <sheetName val="Orçamento"/>
    </sheetNames>
    <sheetDataSet>
      <sheetData sheetId="0" refreshError="1">
        <row r="2">
          <cell r="AN2">
            <v>8.32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23.1"/>
      <sheetName val="insumos"/>
      <sheetName val="Planilha"/>
      <sheetName val="Resumo"/>
      <sheetName val="Fisico"/>
      <sheetName val="Financeiro"/>
      <sheetName val="Faturamento Mensal"/>
      <sheetName val="Faturamento Acumulado"/>
      <sheetName val="COMP."/>
      <sheetName val="COMP. COMPLEMENTARES"/>
      <sheetName val="COMP. PMH"/>
    </sheetNames>
    <sheetDataSet>
      <sheetData sheetId="0" refreshError="1"/>
      <sheetData sheetId="1" refreshError="1"/>
      <sheetData sheetId="2">
        <row r="165">
          <cell r="I165">
            <v>0</v>
          </cell>
        </row>
        <row r="224">
          <cell r="I224">
            <v>44923.76999999999</v>
          </cell>
        </row>
        <row r="246">
          <cell r="I246">
            <v>18858.2</v>
          </cell>
        </row>
        <row r="255">
          <cell r="I255">
            <v>17747.189999999999</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E - CartaProp"/>
      <sheetName val="Anexo C - PlanConsolidada"/>
      <sheetName val="Anexo D - CronFÍS-FINANCEIRO"/>
      <sheetName val="Anexo D - CronFÍS"/>
      <sheetName val="Anexo S - 01.01.01"/>
      <sheetName val="Anexo S - 02.01.01"/>
      <sheetName val="Anexo S - 03.01.01"/>
      <sheetName val="Anexo S - 03.01.02"/>
      <sheetName val="Anexo S - 04.01.01"/>
      <sheetName val="Anexo S - 04.02.01"/>
      <sheetName val="Anexo S - 05.01.01"/>
      <sheetName val="Anexo S - 05.02.01"/>
      <sheetName val="Anexo S - 05.02.02"/>
      <sheetName val="Anexo S - 05.02.03"/>
      <sheetName val="Anexo S - 05.03.01"/>
      <sheetName val="Anexo S - 06.01.01"/>
      <sheetName val="Anexo S - 06.01.02"/>
      <sheetName val="Anexo S - 07.01.01"/>
      <sheetName val="Anexo S - 07.02.01"/>
      <sheetName val="Anexo S - 08.01.01"/>
      <sheetName val="Anexo S - 08.02.01"/>
      <sheetName val="Anexo S - 09.01.01"/>
      <sheetName val="Anexo S - 09.02.01"/>
      <sheetName val="Anexo S - 10.01.01"/>
      <sheetName val="Anexo S - 10.02.01"/>
      <sheetName val="Anexo S - 10.02.02"/>
      <sheetName val="Anexo S - 10.03.01"/>
      <sheetName val="Anexo S - 11.01.01"/>
      <sheetName val="Anexo S - 11.02.01"/>
      <sheetName val="Anexo S - 11.02.02"/>
      <sheetName val="Anexo S - 11.02.03"/>
      <sheetName val="Anexo S - 11.02.04"/>
      <sheetName val="Anexo S - 11.02.05"/>
      <sheetName val="Anexo S - 12.01.01"/>
      <sheetName val="Anexo S - 12.02.01"/>
      <sheetName val="Anexo S - 13.01.01"/>
      <sheetName val="Anexo S - 13.02.01"/>
      <sheetName val="Anexo S - 14.01.01"/>
      <sheetName val="Anexo S - 14.02.01"/>
      <sheetName val="Anexo S - 15.01.01"/>
      <sheetName val="Anexo S - 16.01.01"/>
      <sheetName val="Anexo S - 16.02.01"/>
      <sheetName val="Anexo S - 17.01.01"/>
      <sheetName val="Anexo S - 17.02.01"/>
      <sheetName val="AnexoZ2"/>
      <sheetName val="AnexoZ4"/>
      <sheetName val="AnexoZ5"/>
      <sheetName val="Anexo P - FichaDados"/>
      <sheetName val="COMP"/>
      <sheetName val="COMPINST"/>
      <sheetName val="planilha contrato"/>
      <sheetName val="EQUIPAM."/>
      <sheetName val="anexo s"/>
      <sheetName val="CANT_OBRAS"/>
      <sheetName val="AQU TERRENO-"/>
      <sheetName val="composições serviços"/>
      <sheetName val="planilha"/>
      <sheetName val="Administração de obra"/>
      <sheetName val="2ª MED"/>
      <sheetName val="Anexo_E_-_CartaProp"/>
      <sheetName val="Anexo_C_-_PlanConsolidada"/>
      <sheetName val="Anexo_D_-_CronFÍS-FINANCEIRO"/>
      <sheetName val="Anexo_D_-_CronFÍS"/>
      <sheetName val="Anexo_S_-_01_01_01"/>
      <sheetName val="Anexo_S_-_02_01_01"/>
      <sheetName val="Anexo_S_-_03_01_01"/>
      <sheetName val="Anexo_S_-_03_01_02"/>
      <sheetName val="Anexo_S_-_04_01_01"/>
      <sheetName val="Anexo_S_-_04_02_01"/>
      <sheetName val="Anexo_S_-_05_01_01"/>
      <sheetName val="Anexo_S_-_05_02_01"/>
      <sheetName val="Anexo_S_-_05_02_02"/>
      <sheetName val="Anexo_S_-_05_02_03"/>
      <sheetName val="Anexo_S_-_05_03_01"/>
      <sheetName val="Anexo_S_-_06_01_01"/>
      <sheetName val="Anexo_S_-_06_01_02"/>
      <sheetName val="Anexo_S_-_07_01_01"/>
      <sheetName val="Anexo_S_-_07_02_01"/>
      <sheetName val="Anexo_S_-_08_01_01"/>
      <sheetName val="Anexo_S_-_08_02_01"/>
      <sheetName val="Anexo_S_-_09_01_01"/>
      <sheetName val="Anexo_S_-_09_02_01"/>
      <sheetName val="Anexo_S_-_10_01_01"/>
      <sheetName val="Anexo_S_-_10_02_01"/>
      <sheetName val="Anexo_S_-_10_02_02"/>
      <sheetName val="Anexo_S_-_10_03_01"/>
      <sheetName val="Anexo_S_-_11_01_01"/>
      <sheetName val="Anexo_S_-_11_02_01"/>
      <sheetName val="Anexo_S_-_11_02_02"/>
      <sheetName val="Anexo_S_-_11_02_03"/>
      <sheetName val="Anexo_S_-_11_02_04"/>
      <sheetName val="Anexo_S_-_11_02_05"/>
      <sheetName val="Anexo_S_-_12_01_01"/>
      <sheetName val="Anexo_S_-_12_02_01"/>
      <sheetName val="Anexo_S_-_13_01_01"/>
      <sheetName val="Anexo_S_-_13_02_01"/>
      <sheetName val="Anexo_S_-_14_01_01"/>
      <sheetName val="Anexo_S_-_14_02_01"/>
      <sheetName val="Anexo_S_-_15_01_01"/>
      <sheetName val="Anexo_S_-_16_01_01"/>
      <sheetName val="Anexo_S_-_16_02_01"/>
      <sheetName val="Anexo_S_-_17_01_01"/>
      <sheetName val="Anexo_S_-_17_02_01"/>
      <sheetName val="Anexo_P_-_FichaDados"/>
      <sheetName val="Anexo_E_-_CartaProp1"/>
      <sheetName val="Anexo_C_-_PlanConsolidada1"/>
      <sheetName val="Anexo_D_-_CronFÍS-FINANCEIRO1"/>
      <sheetName val="Anexo_D_-_CronFÍS1"/>
      <sheetName val="Anexo_S_-_01_01_011"/>
      <sheetName val="Anexo_S_-_02_01_011"/>
      <sheetName val="Anexo_S_-_03_01_011"/>
      <sheetName val="Anexo_S_-_03_01_021"/>
      <sheetName val="Anexo_S_-_04_01_011"/>
      <sheetName val="Anexo_S_-_04_02_011"/>
      <sheetName val="Anexo_S_-_05_01_011"/>
      <sheetName val="Anexo_S_-_05_02_011"/>
      <sheetName val="Anexo_S_-_05_02_021"/>
      <sheetName val="Anexo_S_-_05_02_031"/>
      <sheetName val="Anexo_S_-_05_03_011"/>
      <sheetName val="Anexo_S_-_06_01_011"/>
      <sheetName val="Anexo_S_-_06_01_021"/>
      <sheetName val="Anexo_S_-_07_01_011"/>
      <sheetName val="Anexo_S_-_07_02_011"/>
      <sheetName val="Anexo_S_-_08_01_011"/>
      <sheetName val="Anexo_S_-_08_02_011"/>
      <sheetName val="Anexo_S_-_09_01_011"/>
      <sheetName val="Anexo_S_-_09_02_011"/>
      <sheetName val="Anexo_S_-_10_01_011"/>
      <sheetName val="Anexo_S_-_10_02_011"/>
      <sheetName val="Anexo_S_-_10_02_021"/>
      <sheetName val="Anexo_S_-_10_03_011"/>
      <sheetName val="Anexo_S_-_11_01_011"/>
      <sheetName val="Anexo_S_-_11_02_011"/>
      <sheetName val="Anexo_S_-_11_02_021"/>
      <sheetName val="Anexo_S_-_11_02_031"/>
      <sheetName val="Anexo_S_-_11_02_041"/>
      <sheetName val="Anexo_S_-_11_02_051"/>
      <sheetName val="Anexo_S_-_12_01_011"/>
      <sheetName val="Anexo_S_-_12_02_011"/>
      <sheetName val="Anexo_S_-_13_01_011"/>
      <sheetName val="Anexo_S_-_13_02_011"/>
      <sheetName val="Anexo_S_-_14_01_011"/>
      <sheetName val="Anexo_S_-_14_02_011"/>
      <sheetName val="Anexo_S_-_15_01_011"/>
      <sheetName val="Anexo_S_-_16_01_011"/>
      <sheetName val="Anexo_S_-_16_02_011"/>
      <sheetName val="Anexo_S_-_17_01_011"/>
      <sheetName val="Anexo_S_-_17_02_011"/>
      <sheetName val="Anexo_P_-_FichaDados1"/>
      <sheetName val="ESTA ELEVATÓRIA_"/>
      <sheetName val="EMISSÁRIO_"/>
      <sheetName val="ligação predial"/>
      <sheetName val="REDE COLETORA"/>
      <sheetName val="orçamento"/>
      <sheetName val="planilha com bdi"/>
      <sheetName val="COMPOSICOES"/>
      <sheetName val="COMPOS PROPRIAS"/>
    </sheetNames>
    <sheetDataSet>
      <sheetData sheetId="0" refreshError="1"/>
      <sheetData sheetId="1" refreshError="1">
        <row r="2">
          <cell r="I2">
            <v>0.7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refreshError="1"/>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ca Sintético"/>
      <sheetName val="SERVIÇOS  PRELIMINARES"/>
      <sheetName val="LIGAÇÃO PREDIAL SERVIÇO"/>
      <sheetName val="LIGAÇÃO PREDIAL MATERIAL"/>
      <sheetName val="REDE COLETORA SEV"/>
      <sheetName val="REDE COLETORA MAT"/>
      <sheetName val="ESTAÇÃO ELEVATÓRIA SERV"/>
      <sheetName val="ESTAÇÃO ELEVATÓRIA MAT"/>
      <sheetName val="RECALQUE SERVIÇO"/>
      <sheetName val="RECALQUE MATERIAL"/>
      <sheetName val="LIG INTRA DOMICILIAR SERV"/>
      <sheetName val="LIG INTRA DOMICILIAR MAT"/>
      <sheetName val="MELHORIA SANT SERVIÇO"/>
      <sheetName val="MELHORIAS SANT MATERIAIS"/>
      <sheetName val="EE ELETRICA MATERIAL"/>
      <sheetName val="EE ELETRICA SERVIÇ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M"/>
      <sheetName val="Anexo V - PREÇO ORIGINAL"/>
      <sheetName val="Anexo V - PREÇO ATUALIZ.TAB.17A"/>
      <sheetName val="Tab. Seinfra 17A"/>
      <sheetName val="5-INCC (2)"/>
      <sheetName val="Anexo C"/>
      <sheetName val="Anexo D.2"/>
      <sheetName val="Anexo D.1"/>
      <sheetName val="COMPOSIÇÕES MÃO DE OBRA"/>
      <sheetName val="ORÇ SINTÉTICO"/>
      <sheetName val="Resumo"/>
      <sheetName val="aditivo"/>
      <sheetName val="planilha contrato"/>
      <sheetName val="planilha_andrea_060212"/>
      <sheetName val="planilha com bdi"/>
      <sheetName val="Administração de obra"/>
      <sheetName val="anexo s"/>
      <sheetName val="Anexo_V_-_PREÇO_ORIGINAL"/>
      <sheetName val="Anexo_M"/>
      <sheetName val="Anexo_V_-_PREÇO_ATUALIZ_TAB_17A"/>
      <sheetName val="Tab__Seinfra_17A"/>
      <sheetName val="5-INCC_(2)"/>
      <sheetName val="Anexo_C"/>
      <sheetName val="Anexo_D_2"/>
      <sheetName val="Anexo_D_1"/>
      <sheetName val="Anexo_V_-_PREÇO_ORIGINAL1"/>
      <sheetName val="Anexo_M1"/>
      <sheetName val="Anexo_V_-_PREÇO_ATUALIZ_TAB_171"/>
      <sheetName val="Tab__Seinfra_17A1"/>
      <sheetName val="5-INCC_(2)1"/>
      <sheetName val="Anexo_C1"/>
      <sheetName val="Anexo_D_21"/>
      <sheetName val="Anexo_D_11"/>
      <sheetName val="CANT_OBRAS"/>
      <sheetName val="AQU TERRENO-"/>
      <sheetName val="ESTA ELEVATÓRIA_"/>
      <sheetName val="EMISSÁRIO_"/>
      <sheetName val="ligação predial"/>
      <sheetName val="REDE COLETORA"/>
      <sheetName val="EQUIPAM."/>
    </sheetNames>
    <sheetDataSet>
      <sheetData sheetId="0"/>
      <sheetData sheetId="1" refreshError="1">
        <row r="7">
          <cell r="G7">
            <v>32540.589999999997</v>
          </cell>
        </row>
        <row r="24">
          <cell r="G24">
            <v>4669.5600000000004</v>
          </cell>
        </row>
        <row r="57">
          <cell r="G57">
            <v>2730640.77</v>
          </cell>
        </row>
        <row r="58">
          <cell r="G58">
            <v>1870527.9200000004</v>
          </cell>
        </row>
        <row r="107">
          <cell r="G107">
            <v>212698.07</v>
          </cell>
        </row>
        <row r="154">
          <cell r="G154">
            <v>317668.12</v>
          </cell>
        </row>
        <row r="366">
          <cell r="G366">
            <v>779743.35</v>
          </cell>
        </row>
        <row r="367">
          <cell r="G367">
            <v>499292.04000000004</v>
          </cell>
        </row>
        <row r="376">
          <cell r="G376">
            <v>25485.100000000002</v>
          </cell>
        </row>
        <row r="386">
          <cell r="G386">
            <v>33287.21</v>
          </cell>
        </row>
        <row r="428">
          <cell r="G428">
            <v>108393.95999999998</v>
          </cell>
        </row>
        <row r="429">
          <cell r="G429">
            <v>4630.2800000000007</v>
          </cell>
        </row>
        <row r="433">
          <cell r="G433">
            <v>62.1</v>
          </cell>
        </row>
        <row r="437">
          <cell r="G437">
            <v>5484.5599999999995</v>
          </cell>
        </row>
        <row r="457">
          <cell r="G457">
            <v>5490</v>
          </cell>
        </row>
        <row r="465">
          <cell r="G465">
            <v>5492.4400000000005</v>
          </cell>
        </row>
        <row r="488">
          <cell r="G488">
            <v>43643.799999999996</v>
          </cell>
        </row>
        <row r="497">
          <cell r="G497">
            <v>6043.17</v>
          </cell>
        </row>
        <row r="502">
          <cell r="G502">
            <v>15792.62</v>
          </cell>
        </row>
        <row r="507">
          <cell r="G507">
            <v>8955.369999999999</v>
          </cell>
        </row>
        <row r="516">
          <cell r="G516">
            <v>12799.619999999999</v>
          </cell>
        </row>
        <row r="528">
          <cell r="G528">
            <v>171072.39</v>
          </cell>
        </row>
        <row r="529">
          <cell r="G529">
            <v>2550.2399999999998</v>
          </cell>
        </row>
        <row r="553">
          <cell r="G553">
            <v>88358.66</v>
          </cell>
        </row>
        <row r="586">
          <cell r="G586">
            <v>8068.47</v>
          </cell>
        </row>
        <row r="597">
          <cell r="G597">
            <v>72095.02</v>
          </cell>
        </row>
        <row r="601">
          <cell r="G601">
            <v>0</v>
          </cell>
        </row>
        <row r="605">
          <cell r="G605">
            <v>0</v>
          </cell>
        </row>
        <row r="609">
          <cell r="G609">
            <v>0</v>
          </cell>
        </row>
        <row r="613">
          <cell r="G613">
            <v>0</v>
          </cell>
        </row>
        <row r="617">
          <cell r="G617">
            <v>0</v>
          </cell>
        </row>
        <row r="621">
          <cell r="G621">
            <v>0</v>
          </cell>
        </row>
        <row r="626">
          <cell r="G626">
            <v>19767.919999999998</v>
          </cell>
        </row>
        <row r="627">
          <cell r="G627">
            <v>95.4</v>
          </cell>
        </row>
        <row r="631">
          <cell r="G631">
            <v>244.88</v>
          </cell>
        </row>
        <row r="638">
          <cell r="G638">
            <v>3588.9700000000003</v>
          </cell>
        </row>
        <row r="728">
          <cell r="G728">
            <v>79637.180000000008</v>
          </cell>
        </row>
        <row r="729">
          <cell r="G729">
            <v>1570.17</v>
          </cell>
        </row>
        <row r="742">
          <cell r="G742">
            <v>2197.2499999999995</v>
          </cell>
        </row>
        <row r="762">
          <cell r="G762">
            <v>507.48</v>
          </cell>
        </row>
        <row r="769">
          <cell r="G769">
            <v>374.73</v>
          </cell>
        </row>
        <row r="781">
          <cell r="G781">
            <v>747.8599999999999</v>
          </cell>
        </row>
        <row r="796">
          <cell r="G796">
            <v>3541.1499999999996</v>
          </cell>
        </row>
        <row r="808">
          <cell r="G808">
            <v>6477.4599999999982</v>
          </cell>
        </row>
        <row r="835">
          <cell r="G835">
            <v>63587.76</v>
          </cell>
        </row>
        <row r="839">
          <cell r="G839">
            <v>633.32000000000005</v>
          </cell>
        </row>
        <row r="843">
          <cell r="G843">
            <v>0</v>
          </cell>
        </row>
        <row r="848">
          <cell r="G848">
            <v>477520.07999999996</v>
          </cell>
        </row>
        <row r="849">
          <cell r="G849">
            <v>86452.44</v>
          </cell>
        </row>
        <row r="854">
          <cell r="G854">
            <v>301881.12</v>
          </cell>
        </row>
        <row r="926">
          <cell r="G926">
            <v>46908.57</v>
          </cell>
        </row>
        <row r="927">
          <cell r="G927">
            <v>21613.11</v>
          </cell>
        </row>
        <row r="937">
          <cell r="G937">
            <v>13940.46</v>
          </cell>
        </row>
        <row r="950">
          <cell r="G950">
            <v>11355</v>
          </cell>
        </row>
        <row r="964">
          <cell r="G964">
            <v>0</v>
          </cell>
        </row>
        <row r="973">
          <cell r="G973">
            <v>0</v>
          </cell>
        </row>
        <row r="989">
          <cell r="G989">
            <v>0</v>
          </cell>
        </row>
        <row r="1004">
          <cell r="G1004">
            <v>0</v>
          </cell>
        </row>
        <row r="1015">
          <cell r="G1015">
            <v>0</v>
          </cell>
        </row>
        <row r="1027">
          <cell r="G1027">
            <v>0</v>
          </cell>
        </row>
        <row r="1041">
          <cell r="G1041">
            <v>0</v>
          </cell>
        </row>
        <row r="1053">
          <cell r="G1053">
            <v>0</v>
          </cell>
        </row>
        <row r="1054">
          <cell r="G1054">
            <v>0</v>
          </cell>
        </row>
        <row r="1058">
          <cell r="G1058">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sheetData sheetId="27"/>
      <sheetData sheetId="28"/>
      <sheetData sheetId="29"/>
      <sheetData sheetId="30"/>
      <sheetData sheetId="31" refreshError="1"/>
      <sheetData sheetId="32" refreshError="1"/>
      <sheetData sheetId="33"/>
      <sheetData sheetId="34"/>
      <sheetData sheetId="35"/>
      <sheetData sheetId="36"/>
      <sheetData sheetId="37"/>
      <sheetData sheetId="38"/>
      <sheetData sheetId="3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Ç"/>
      <sheetName val="CFF"/>
      <sheetName val="CFIS"/>
      <sheetName val="BDI SV"/>
      <sheetName val="BDI MAT"/>
      <sheetName val="ENCSOC"/>
      <sheetName val="REL EQPT"/>
      <sheetName val="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UA"/>
      <sheetName val="Resumo"/>
      <sheetName val="Plan1"/>
    </sheetNames>
    <sheetDataSet>
      <sheetData sheetId="0"/>
      <sheetData sheetId="1" refreshError="1"/>
      <sheetData sheetId="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amp; MO"/>
      <sheetName val="COMPOSIÇÕES"/>
      <sheetName val="RESUMO"/>
      <sheetName val="PLANILHA"/>
      <sheetName val="ILUMINAÇÃO EXTERNA"/>
      <sheetName val="ADEQUAÇÃO ELÉTRICA E LÓGICA"/>
      <sheetName val="CABEAMENTO ESTRUTURADO"/>
      <sheetName val="CRONOGRAMA."/>
      <sheetName val="CRONOGRAMA"/>
      <sheetName val="LEIS SOCIAI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ª MED"/>
      <sheetName val="MEM. CALC. 1ª MED. CONVENIO"/>
      <sheetName val="MEM. CALC. 1ª MED. R.PROPRIO"/>
      <sheetName val="COMPOSICOES"/>
    </sheetNames>
    <sheetDataSet>
      <sheetData sheetId="0">
        <row r="1">
          <cell r="B1" t="str">
            <v>PREFEITURA DE HORIZONTE - CE</v>
          </cell>
        </row>
      </sheetData>
      <sheetData sheetId="1"/>
      <sheetData sheetId="2"/>
      <sheetData sheetId="3"/>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UMO C ENCARGOS"/>
      <sheetName val="TABELA"/>
      <sheetName val="PREÇOS"/>
      <sheetName val="ESPECIFICAÇÃO"/>
      <sheetName val="RESUMO"/>
      <sheetName val="COMPOSIÇÕES"/>
      <sheetName val="COTAÇÕES_IM"/>
      <sheetName val="ALUMÍNIO BRANCO"/>
      <sheetName val="Plan2"/>
      <sheetName val="COMP"/>
      <sheetName val="planilha contrato"/>
    </sheetNames>
    <sheetDataSet>
      <sheetData sheetId="0" refreshError="1"/>
      <sheetData sheetId="1" refreshError="1">
        <row r="2">
          <cell r="G2">
            <v>87.01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22.1"/>
      <sheetName val="ADITIVO"/>
      <sheetName val="ORÇAMENTO SINAPI"/>
      <sheetName val="CRONOGRAMA SINAPI"/>
      <sheetName val="COMPOSIÇÕES"/>
      <sheetName val="Movimento de Terra"/>
      <sheetName val="Infra Estrutura"/>
      <sheetName val="Áreas e Perímetros"/>
      <sheetName val="Revestimentos"/>
      <sheetName val="Paredes e Painéis"/>
      <sheetName val="Esquadrias"/>
      <sheetName val="Cobertura"/>
      <sheetName val="COMPOSIÇÃO POÇO"/>
      <sheetName val="anexo s"/>
      <sheetName val="QUALITATIVOS"/>
      <sheetName val="TABE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E - CartaProp"/>
      <sheetName val="Anexo C - PlanConsolidada"/>
      <sheetName val="Anexo D - CronFÍS-FINANCEIRO"/>
      <sheetName val="Anexo D - CronFÍS"/>
      <sheetName val="Anexo S - 01.01.01"/>
      <sheetName val="Anexo S - 02.01.01"/>
      <sheetName val="Anexo S - 03.01.01"/>
      <sheetName val="Anexo S - 03.01.02"/>
      <sheetName val="Anexo S - 04.01.01"/>
      <sheetName val="Anexo S - 04.02.01"/>
      <sheetName val="Anexo S - 05.01.01"/>
      <sheetName val="Anexo S - 05.02.01"/>
      <sheetName val="Anexo S - 05.02.02"/>
      <sheetName val="Anexo S - 05.02.03"/>
      <sheetName val="Anexo S - 05.03.01"/>
      <sheetName val="Anexo S - 06.01.01"/>
      <sheetName val="Anexo S - 06.01.02"/>
      <sheetName val="Anexo S - 07.01.01"/>
      <sheetName val="Anexo S - 07.02.01"/>
      <sheetName val="Anexo S - 08.01.01"/>
      <sheetName val="Anexo S - 08.02.01"/>
      <sheetName val="Anexo S - 09.01.01"/>
      <sheetName val="Anexo S - 09.02.01"/>
      <sheetName val="Anexo S - 10.01.01"/>
      <sheetName val="Anexo S - 10.02.01"/>
      <sheetName val="Anexo S - 10.02.02"/>
      <sheetName val="Anexo S - 10.03.01"/>
      <sheetName val="Anexo S - 11.01.01"/>
      <sheetName val="Anexo S - 11.02.01"/>
      <sheetName val="Anexo S - 11.02.02"/>
      <sheetName val="Anexo S - 11.02.03"/>
      <sheetName val="Anexo S - 11.02.04"/>
      <sheetName val="Anexo S - 11.02.05"/>
      <sheetName val="Anexo S - 12.01.01"/>
      <sheetName val="Anexo S - 12.02.01"/>
      <sheetName val="Anexo S - 13.01.01"/>
      <sheetName val="Anexo S - 13.02.01"/>
      <sheetName val="Anexo S - 14.01.01"/>
      <sheetName val="Anexo S - 14.02.01"/>
      <sheetName val="Anexo S - 15.01.01"/>
      <sheetName val="Anexo S - 16.01.01"/>
      <sheetName val="Anexo S - 16.02.01"/>
      <sheetName val="Anexo S - 17.01.01"/>
      <sheetName val="Anexo S - 17.02.01"/>
      <sheetName val="AnexoZ2"/>
      <sheetName val="AnexoZ4"/>
      <sheetName val="AnexoZ5"/>
      <sheetName val="Anexo P - FichaDados"/>
      <sheetName val="Planilha"/>
      <sheetName val="Anexo_E_-_CartaProp"/>
      <sheetName val="Anexo_C_-_PlanConsolidada"/>
      <sheetName val="Anexo_D_-_CronFÍS-FINANCEIRO"/>
      <sheetName val="Anexo_D_-_CronFÍS"/>
      <sheetName val="Anexo_S_-_01_01_01"/>
      <sheetName val="Anexo_S_-_02_01_01"/>
      <sheetName val="Anexo_S_-_03_01_01"/>
      <sheetName val="Anexo_S_-_03_01_02"/>
      <sheetName val="Anexo_S_-_04_01_01"/>
      <sheetName val="Anexo_S_-_04_02_01"/>
      <sheetName val="Anexo_S_-_05_01_01"/>
      <sheetName val="Anexo_S_-_05_02_01"/>
      <sheetName val="Anexo_S_-_05_02_02"/>
      <sheetName val="Anexo_S_-_05_02_03"/>
      <sheetName val="Anexo_S_-_05_03_01"/>
      <sheetName val="Anexo_S_-_06_01_01"/>
      <sheetName val="Anexo_S_-_06_01_02"/>
      <sheetName val="Anexo_S_-_07_01_01"/>
      <sheetName val="Anexo_S_-_07_02_01"/>
      <sheetName val="Anexo_S_-_08_01_01"/>
      <sheetName val="Anexo_S_-_08_02_01"/>
      <sheetName val="Anexo_S_-_09_01_01"/>
      <sheetName val="Anexo_S_-_09_02_01"/>
      <sheetName val="Anexo_S_-_10_01_01"/>
      <sheetName val="Anexo_S_-_10_02_01"/>
      <sheetName val="Anexo_S_-_10_02_02"/>
      <sheetName val="Anexo_S_-_10_03_01"/>
      <sheetName val="Anexo_S_-_11_01_01"/>
      <sheetName val="Anexo_S_-_11_02_01"/>
      <sheetName val="Anexo_S_-_11_02_02"/>
      <sheetName val="Anexo_S_-_11_02_03"/>
      <sheetName val="Anexo_S_-_11_02_04"/>
      <sheetName val="Anexo_S_-_11_02_05"/>
      <sheetName val="Anexo_S_-_12_01_01"/>
      <sheetName val="Anexo_S_-_12_02_01"/>
      <sheetName val="Anexo_S_-_13_01_01"/>
      <sheetName val="Anexo_S_-_13_02_01"/>
      <sheetName val="Anexo_S_-_14_01_01"/>
      <sheetName val="Anexo_S_-_14_02_01"/>
      <sheetName val="Anexo_S_-_15_01_01"/>
      <sheetName val="Anexo_S_-_16_01_01"/>
      <sheetName val="Anexo_S_-_16_02_01"/>
      <sheetName val="Anexo_S_-_17_01_01"/>
      <sheetName val="Anexo_S_-_17_02_01"/>
      <sheetName val="Anexo_P_-_FichaDado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lha"/>
      <sheetName val="med. detalhada"/>
      <sheetName val="Resumo"/>
      <sheetName val="Cronograma"/>
      <sheetName val="Consolidado"/>
      <sheetName val="1ª MEDIÇÃO"/>
      <sheetName val="2ª MEDIÇÃO"/>
      <sheetName val="3ª MEDIÇÃO"/>
      <sheetName val="4ª MEDIÇÃO"/>
      <sheetName val="5ª MEDIÇÃO"/>
      <sheetName val="6ª MEDIÇÃO"/>
      <sheetName val="7ª MEDIÇÃO"/>
      <sheetName val="8ª MEDIÇÃO"/>
      <sheetName val="9ª MEDIÇÃO"/>
      <sheetName val="10ª MEDIÇÃO"/>
      <sheetName val="11ª MEDIÇÃO"/>
      <sheetName val="12ª MEDIÇÃO"/>
      <sheetName val="13ª MEDIÇÃO"/>
      <sheetName val="14ª MEDIÇÃO"/>
      <sheetName val="15ª MEDIÇÃO"/>
      <sheetName val="16ª MEDIÇÃO"/>
      <sheetName val="17ª MEDIÇÃO"/>
      <sheetName val="18ª MEDIÇÃO"/>
      <sheetName val="19ª MEDIÇÃO"/>
      <sheetName val="20ª MEDIÇÃO"/>
      <sheetName val="20ª MED.ABERTA"/>
      <sheetName val="1º ADITIVO"/>
      <sheetName val="20ª MED. ADITADA"/>
      <sheetName val="Aditivo_resumo_verif."/>
      <sheetName val="MATERIAIS"/>
      <sheetName val="med__detalhada"/>
      <sheetName val="1ª_MEDIÇÃO"/>
      <sheetName val="2ª_MEDIÇÃO"/>
      <sheetName val="3ª_MEDIÇÃO"/>
      <sheetName val="4ª_MEDIÇÃO"/>
      <sheetName val="5ª_MEDIÇÃO"/>
      <sheetName val="6ª_MEDIÇÃO"/>
      <sheetName val="7ª_MEDIÇÃO"/>
      <sheetName val="8ª_MEDIÇÃO"/>
      <sheetName val="9ª_MEDIÇÃO"/>
      <sheetName val="10ª_MEDIÇÃO"/>
      <sheetName val="11ª_MEDIÇÃO"/>
      <sheetName val="12ª_MEDIÇÃO"/>
      <sheetName val="13ª_MEDIÇÃO"/>
      <sheetName val="14ª_MEDIÇÃO"/>
      <sheetName val="15ª_MEDIÇÃO"/>
      <sheetName val="16ª_MEDIÇÃO"/>
      <sheetName val="17ª_MEDIÇÃO"/>
      <sheetName val="18ª_MEDIÇÃO"/>
      <sheetName val="19ª_MEDIÇÃO"/>
      <sheetName val="20ª_MEDIÇÃO"/>
      <sheetName val="20ª_MED_ABERTA"/>
      <sheetName val="1º_ADITIVO"/>
      <sheetName val="20ª_MED__ADITADA"/>
      <sheetName val="Aditivo_resumo_verif_"/>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Ç"/>
      <sheetName val="CPU"/>
      <sheetName val="ENCSOC"/>
      <sheetName val="BDI"/>
      <sheetName val="CRON"/>
      <sheetName val="TABELA"/>
      <sheetName val="CANT_OBRAS"/>
      <sheetName val="AQU TERRENO-"/>
      <sheetName val="ESTA ELEVATÓRIA_"/>
      <sheetName val="EMISSÁRIO_"/>
      <sheetName val="ligação predial"/>
      <sheetName val="REDE COLETORA"/>
      <sheetName val="planilha contrato"/>
    </sheetNames>
    <sheetDataSet>
      <sheetData sheetId="0"/>
      <sheetData sheetId="1" refreshError="1">
        <row r="3">
          <cell r="R3">
            <v>0.10228</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Ç"/>
      <sheetName val="TABELA"/>
      <sheetName val="COMP"/>
      <sheetName val="CRON"/>
      <sheetName val="ENCSOC"/>
      <sheetName val="BDI SV"/>
      <sheetName val="BDI MAT"/>
      <sheetName val="COMPOSIÇÕES"/>
      <sheetName val="planilha contrato"/>
    </sheetNames>
    <sheetDataSet>
      <sheetData sheetId="0"/>
      <sheetData sheetId="1"/>
      <sheetData sheetId="2">
        <row r="4">
          <cell r="R4">
            <v>1.00502</v>
          </cell>
        </row>
      </sheetData>
      <sheetData sheetId="3"/>
      <sheetData sheetId="4"/>
      <sheetData sheetId="5"/>
      <sheetData sheetId="6"/>
      <sheetData sheetId="7" refreshError="1"/>
      <sheetData sheetId="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letim de Medição"/>
      <sheetName val="TABELA 24.1"/>
      <sheetName val="ORÇ."/>
      <sheetName val="MEMO"/>
      <sheetName val="CRONOG"/>
    </sheetNames>
    <sheetDataSet>
      <sheetData sheetId="0" refreshError="1"/>
      <sheetData sheetId="1" refreshError="1">
        <row r="5">
          <cell r="B5" t="str">
            <v>SERVICOS PRELIMINARES</v>
          </cell>
          <cell r="C5">
            <v>0</v>
          </cell>
          <cell r="D5">
            <v>0</v>
          </cell>
          <cell r="E5">
            <v>0</v>
          </cell>
          <cell r="F5">
            <v>0</v>
          </cell>
          <cell r="G5">
            <v>68536.89</v>
          </cell>
        </row>
        <row r="6">
          <cell r="B6" t="str">
            <v>CADASTRO</v>
          </cell>
          <cell r="C6">
            <v>0</v>
          </cell>
          <cell r="D6">
            <v>0</v>
          </cell>
          <cell r="E6">
            <v>0</v>
          </cell>
          <cell r="F6">
            <v>0</v>
          </cell>
          <cell r="G6">
            <v>168.08</v>
          </cell>
        </row>
        <row r="7">
          <cell r="B7" t="str">
            <v>C0580</v>
          </cell>
          <cell r="C7" t="str">
            <v>CADASTRO DE ADUTORA</v>
          </cell>
          <cell r="D7">
            <v>0</v>
          </cell>
          <cell r="E7">
            <v>0</v>
          </cell>
          <cell r="F7" t="str">
            <v>M</v>
          </cell>
          <cell r="G7">
            <v>1</v>
          </cell>
        </row>
        <row r="8">
          <cell r="B8" t="str">
            <v>C0581</v>
          </cell>
          <cell r="C8" t="str">
            <v>CADASTRO DE LIGAÇÃO</v>
          </cell>
          <cell r="D8">
            <v>0</v>
          </cell>
          <cell r="E8">
            <v>0</v>
          </cell>
          <cell r="F8" t="str">
            <v>UN</v>
          </cell>
          <cell r="G8">
            <v>2.14</v>
          </cell>
        </row>
        <row r="9">
          <cell r="B9" t="str">
            <v>C0582</v>
          </cell>
          <cell r="C9" t="str">
            <v>CADASTRO DE OBRAS LOCALIZADAS</v>
          </cell>
          <cell r="D9">
            <v>0</v>
          </cell>
          <cell r="E9">
            <v>0</v>
          </cell>
          <cell r="F9" t="str">
            <v>M2</v>
          </cell>
          <cell r="G9">
            <v>29.45</v>
          </cell>
        </row>
        <row r="10">
          <cell r="B10" t="str">
            <v>C0583</v>
          </cell>
          <cell r="C10" t="str">
            <v>CADASTRO DE REDE DE ÁGUA (MEIO MAGNÉTICO)</v>
          </cell>
          <cell r="D10">
            <v>0</v>
          </cell>
          <cell r="E10">
            <v>0</v>
          </cell>
          <cell r="F10" t="str">
            <v>M</v>
          </cell>
          <cell r="G10">
            <v>0.89</v>
          </cell>
        </row>
        <row r="11">
          <cell r="B11" t="str">
            <v>C0584</v>
          </cell>
          <cell r="C11" t="str">
            <v>CADASTRO DE REDE DE ESGOTO/EMISSÁRIO/DRENAGEM (MEIO MAGNÉTICO)</v>
          </cell>
          <cell r="D11">
            <v>0</v>
          </cell>
          <cell r="E11">
            <v>0</v>
          </cell>
          <cell r="F11" t="str">
            <v>M</v>
          </cell>
          <cell r="G11">
            <v>1.27</v>
          </cell>
        </row>
        <row r="12">
          <cell r="B12" t="str">
            <v>C3959</v>
          </cell>
          <cell r="C12" t="str">
            <v>CADASTRO E AVALIAÇÃO DE IMÓVEIS</v>
          </cell>
          <cell r="D12">
            <v>0</v>
          </cell>
          <cell r="E12">
            <v>0</v>
          </cell>
          <cell r="F12" t="str">
            <v>UT</v>
          </cell>
          <cell r="G12">
            <v>26.93</v>
          </cell>
        </row>
        <row r="13">
          <cell r="B13" t="str">
            <v>C3427</v>
          </cell>
          <cell r="C13" t="str">
            <v>CADASTRO OPERACIONAL DE CLIENTE CAPITAL - PADRÃO</v>
          </cell>
          <cell r="D13">
            <v>0</v>
          </cell>
          <cell r="E13">
            <v>0</v>
          </cell>
          <cell r="F13" t="str">
            <v>IMÓVEL</v>
          </cell>
          <cell r="G13">
            <v>6.85</v>
          </cell>
        </row>
        <row r="14">
          <cell r="B14" t="str">
            <v>C3428</v>
          </cell>
          <cell r="C14" t="str">
            <v>CADASTRO OPERACIONAL DE CLIENTE INTERIOR - PADRÃO</v>
          </cell>
          <cell r="D14">
            <v>0</v>
          </cell>
          <cell r="E14">
            <v>0</v>
          </cell>
          <cell r="F14" t="str">
            <v>IMÓVEL</v>
          </cell>
          <cell r="G14">
            <v>6.04</v>
          </cell>
        </row>
        <row r="15">
          <cell r="B15" t="str">
            <v>C4579</v>
          </cell>
          <cell r="C15" t="str">
            <v>CENSO DE CAMPO - CAPITAL</v>
          </cell>
          <cell r="D15">
            <v>0</v>
          </cell>
          <cell r="E15">
            <v>0</v>
          </cell>
          <cell r="F15" t="str">
            <v>IMÓVEL</v>
          </cell>
          <cell r="G15">
            <v>5.0599999999999996</v>
          </cell>
        </row>
        <row r="16">
          <cell r="B16" t="str">
            <v>C4580</v>
          </cell>
          <cell r="C16" t="str">
            <v>CENSO DE CAMPO - INTERIOR</v>
          </cell>
          <cell r="D16">
            <v>0</v>
          </cell>
          <cell r="E16">
            <v>0</v>
          </cell>
          <cell r="F16" t="str">
            <v>IMÓVEL</v>
          </cell>
          <cell r="G16">
            <v>6.07</v>
          </cell>
        </row>
        <row r="17">
          <cell r="B17" t="str">
            <v>C4581</v>
          </cell>
          <cell r="C17" t="str">
            <v>SERVIÇO DE OBTENÇÃO / ATUALIZAÇÃO DE PLANTA EM CAMPO MEIO DIGITAL</v>
          </cell>
          <cell r="D17">
            <v>0</v>
          </cell>
          <cell r="E17">
            <v>0</v>
          </cell>
          <cell r="F17" t="str">
            <v>QUADRA</v>
          </cell>
          <cell r="G17">
            <v>48.17</v>
          </cell>
        </row>
        <row r="18">
          <cell r="B18" t="str">
            <v>C4582</v>
          </cell>
          <cell r="C18" t="str">
            <v>SERVIÇO DE OBTENÇÃO / ATUALIZAÇÃO DE QUADRAS (OVERLAYS)</v>
          </cell>
          <cell r="D18">
            <v>0</v>
          </cell>
          <cell r="E18">
            <v>0</v>
          </cell>
          <cell r="F18" t="str">
            <v>QUADRA</v>
          </cell>
          <cell r="G18">
            <v>34.24</v>
          </cell>
        </row>
        <row r="19">
          <cell r="B19" t="str">
            <v>SONDAGENS</v>
          </cell>
          <cell r="C19">
            <v>0</v>
          </cell>
          <cell r="D19">
            <v>0</v>
          </cell>
          <cell r="E19">
            <v>0</v>
          </cell>
          <cell r="F19">
            <v>0</v>
          </cell>
          <cell r="G19">
            <v>4019.21</v>
          </cell>
        </row>
        <row r="20">
          <cell r="B20" t="str">
            <v>C2820</v>
          </cell>
          <cell r="C20" t="str">
            <v>EXECUÇÃO DE SONDAGEM ELÉTRICA VERTICAL AB/2 ATÉ 150m - SEV</v>
          </cell>
          <cell r="D20">
            <v>0</v>
          </cell>
          <cell r="E20">
            <v>0</v>
          </cell>
          <cell r="F20" t="str">
            <v>UN</v>
          </cell>
          <cell r="G20">
            <v>348.27</v>
          </cell>
        </row>
        <row r="21">
          <cell r="B21" t="str">
            <v>C2818</v>
          </cell>
          <cell r="C21" t="str">
            <v>EXECUÇÃO DE SONDAGEM ELÉTRICA VERTICAL AB/2 &gt;150m a 500m-SEV</v>
          </cell>
          <cell r="D21">
            <v>0</v>
          </cell>
          <cell r="E21">
            <v>0</v>
          </cell>
          <cell r="F21" t="str">
            <v>UN</v>
          </cell>
          <cell r="G21">
            <v>443.34</v>
          </cell>
        </row>
        <row r="22">
          <cell r="B22" t="str">
            <v>C2819</v>
          </cell>
          <cell r="C22" t="str">
            <v>EXECUÇÃO DE SONDAGEM ELÉTRICA VERTICAL AB/2 &gt;500m - SEV</v>
          </cell>
          <cell r="D22">
            <v>0</v>
          </cell>
          <cell r="E22">
            <v>0</v>
          </cell>
          <cell r="F22" t="str">
            <v>UN</v>
          </cell>
          <cell r="G22">
            <v>566.36</v>
          </cell>
        </row>
        <row r="23">
          <cell r="B23" t="str">
            <v>C2833</v>
          </cell>
          <cell r="C23" t="str">
            <v>FOTOGEOLOGIA</v>
          </cell>
          <cell r="D23">
            <v>0</v>
          </cell>
          <cell r="E23">
            <v>0</v>
          </cell>
          <cell r="F23" t="str">
            <v>UN</v>
          </cell>
          <cell r="G23">
            <v>270.79000000000002</v>
          </cell>
        </row>
        <row r="24">
          <cell r="B24" t="str">
            <v>C0053</v>
          </cell>
          <cell r="C24" t="str">
            <v>LEVANTAMENTO BATIMÉTRICO</v>
          </cell>
          <cell r="D24">
            <v>0</v>
          </cell>
          <cell r="E24">
            <v>0</v>
          </cell>
          <cell r="F24" t="str">
            <v>M2</v>
          </cell>
          <cell r="G24">
            <v>0.44</v>
          </cell>
        </row>
        <row r="25">
          <cell r="B25" t="str">
            <v>C2937</v>
          </cell>
          <cell r="C25" t="str">
            <v>RELATÓRIO FINAL DE SONDAGEM</v>
          </cell>
          <cell r="D25">
            <v>0</v>
          </cell>
          <cell r="E25">
            <v>0</v>
          </cell>
          <cell r="F25" t="str">
            <v>UN</v>
          </cell>
          <cell r="G25">
            <v>812.37</v>
          </cell>
        </row>
        <row r="26">
          <cell r="B26" t="str">
            <v>C0333</v>
          </cell>
          <cell r="C26" t="str">
            <v>SERVIÇOS DE SONDAGEM GEOTÉCNICA MISTA EM ROCHA</v>
          </cell>
          <cell r="D26">
            <v>0</v>
          </cell>
          <cell r="E26">
            <v>0</v>
          </cell>
          <cell r="F26" t="str">
            <v>M</v>
          </cell>
          <cell r="G26">
            <v>981.33</v>
          </cell>
        </row>
        <row r="27">
          <cell r="B27" t="str">
            <v>C0143</v>
          </cell>
          <cell r="C27" t="str">
            <v>SERVIÇOS DE SONDAGEM GEOTÉCNICA MISTA EM SOLOS</v>
          </cell>
          <cell r="D27">
            <v>0</v>
          </cell>
          <cell r="E27">
            <v>0</v>
          </cell>
          <cell r="F27" t="str">
            <v>M</v>
          </cell>
          <cell r="G27">
            <v>235.12</v>
          </cell>
        </row>
        <row r="28">
          <cell r="B28" t="str">
            <v>C2290</v>
          </cell>
          <cell r="C28" t="str">
            <v>SONDAGEM  À PERCUSSÃO P/RECONHECIMENTO DO SUBSOLO</v>
          </cell>
          <cell r="D28">
            <v>0</v>
          </cell>
          <cell r="E28">
            <v>0</v>
          </cell>
          <cell r="F28" t="str">
            <v>M</v>
          </cell>
          <cell r="G28">
            <v>54.52</v>
          </cell>
        </row>
        <row r="29">
          <cell r="B29" t="str">
            <v>C3955</v>
          </cell>
          <cell r="C29" t="str">
            <v>SONDAGEM ROTATIVA P/ RECONHECIMENTO DO SUBSOLO</v>
          </cell>
          <cell r="D29">
            <v>0</v>
          </cell>
          <cell r="E29">
            <v>0</v>
          </cell>
          <cell r="F29" t="str">
            <v>M</v>
          </cell>
          <cell r="G29">
            <v>306.67</v>
          </cell>
        </row>
        <row r="30">
          <cell r="B30" t="str">
            <v>PROJETOS</v>
          </cell>
          <cell r="C30">
            <v>0</v>
          </cell>
          <cell r="D30">
            <v>0</v>
          </cell>
          <cell r="E30">
            <v>0</v>
          </cell>
          <cell r="F30">
            <v>0</v>
          </cell>
          <cell r="G30">
            <v>149.33000000000001</v>
          </cell>
        </row>
        <row r="31">
          <cell r="B31" t="str">
            <v>C3507</v>
          </cell>
          <cell r="C31" t="str">
            <v>ELABORAÇÃO DE PROJETO DE CÁLCULO ESTRUTURAL (RESERVATÓRIO ELEVADO)</v>
          </cell>
          <cell r="D31">
            <v>0</v>
          </cell>
          <cell r="E31">
            <v>0</v>
          </cell>
          <cell r="F31" t="str">
            <v>M2xARF</v>
          </cell>
          <cell r="G31">
            <v>28.8</v>
          </cell>
        </row>
        <row r="32">
          <cell r="B32" t="str">
            <v>C3508</v>
          </cell>
          <cell r="C32" t="str">
            <v>ELABORAÇÃO DE PROJETO DE CÁLCULO ESTRUTURAL (RESERVATÓRIO APOIADO, ELEVATÓRIA E  CAIXA DE AREIA)</v>
          </cell>
          <cell r="D32">
            <v>0</v>
          </cell>
          <cell r="E32">
            <v>0</v>
          </cell>
          <cell r="F32" t="str">
            <v>M2xARF</v>
          </cell>
          <cell r="G32">
            <v>12.81</v>
          </cell>
        </row>
        <row r="33">
          <cell r="B33">
            <v>0</v>
          </cell>
          <cell r="C33">
            <v>0</v>
          </cell>
          <cell r="D33">
            <v>0</v>
          </cell>
          <cell r="E33">
            <v>0</v>
          </cell>
          <cell r="F33">
            <v>0</v>
          </cell>
          <cell r="G33">
            <v>0</v>
          </cell>
        </row>
        <row r="34">
          <cell r="B34" t="str">
            <v>C4617</v>
          </cell>
          <cell r="C34" t="str">
            <v>ELABORAÇÃO DE PROJETOS BÁSICOS DE ENGENHARIA</v>
          </cell>
          <cell r="D34">
            <v>0</v>
          </cell>
          <cell r="E34">
            <v>0</v>
          </cell>
          <cell r="F34" t="str">
            <v>UT</v>
          </cell>
          <cell r="G34">
            <v>26.93</v>
          </cell>
        </row>
        <row r="35">
          <cell r="B35" t="str">
            <v>C4584</v>
          </cell>
          <cell r="C35" t="str">
            <v>ELABORAÇÃO DE PROJETOS EXECUTIVOS DE ENGENHARIA</v>
          </cell>
          <cell r="D35">
            <v>0</v>
          </cell>
          <cell r="E35">
            <v>0</v>
          </cell>
          <cell r="F35" t="str">
            <v>UT</v>
          </cell>
          <cell r="G35">
            <v>26.93</v>
          </cell>
        </row>
        <row r="36">
          <cell r="B36" t="str">
            <v>C3956</v>
          </cell>
          <cell r="C36" t="str">
            <v>ELABORAÇÃO DE RELATÓRIO DE ESTUDO DE IMPACTO AMBIENTAL</v>
          </cell>
          <cell r="D36">
            <v>0</v>
          </cell>
          <cell r="E36">
            <v>0</v>
          </cell>
          <cell r="F36" t="str">
            <v>UT</v>
          </cell>
          <cell r="G36">
            <v>26.93</v>
          </cell>
        </row>
        <row r="37">
          <cell r="B37" t="str">
            <v>C1083</v>
          </cell>
          <cell r="C37" t="str">
            <v>ELABORAÇÃO DE RELATÓRIO "AS BUILT"</v>
          </cell>
          <cell r="D37">
            <v>0</v>
          </cell>
          <cell r="E37">
            <v>0</v>
          </cell>
          <cell r="F37" t="str">
            <v>UT</v>
          </cell>
          <cell r="G37">
            <v>26.93</v>
          </cell>
        </row>
        <row r="38">
          <cell r="B38" t="str">
            <v>PREPARAÇÃO DO TERRENO</v>
          </cell>
          <cell r="C38">
            <v>0</v>
          </cell>
          <cell r="D38">
            <v>0</v>
          </cell>
          <cell r="E38">
            <v>0</v>
          </cell>
          <cell r="F38">
            <v>0</v>
          </cell>
          <cell r="G38">
            <v>222.02</v>
          </cell>
        </row>
        <row r="39">
          <cell r="B39" t="str">
            <v>C0927</v>
          </cell>
          <cell r="C39" t="str">
            <v>CORTE DE CAPOEIRA FINA A FOICE</v>
          </cell>
          <cell r="D39">
            <v>0</v>
          </cell>
          <cell r="E39">
            <v>0</v>
          </cell>
          <cell r="F39" t="str">
            <v>M2</v>
          </cell>
          <cell r="G39">
            <v>0.71</v>
          </cell>
        </row>
        <row r="40">
          <cell r="B40" t="str">
            <v>C2102</v>
          </cell>
          <cell r="C40" t="str">
            <v>RASPAGEM E LIMPEZA DO TERRENO</v>
          </cell>
          <cell r="D40">
            <v>0</v>
          </cell>
          <cell r="E40">
            <v>0</v>
          </cell>
          <cell r="F40" t="str">
            <v>M2</v>
          </cell>
          <cell r="G40">
            <v>2.2799999999999998</v>
          </cell>
        </row>
        <row r="41">
          <cell r="B41" t="str">
            <v>C2204</v>
          </cell>
          <cell r="C41" t="str">
            <v>RETIRADA DE ÁRVORES</v>
          </cell>
          <cell r="D41">
            <v>0</v>
          </cell>
          <cell r="E41">
            <v>0</v>
          </cell>
          <cell r="F41" t="str">
            <v>UN</v>
          </cell>
          <cell r="G41">
            <v>219.03</v>
          </cell>
        </row>
        <row r="42">
          <cell r="B42" t="str">
            <v>CONSTRUÇÃO DO CANTEIRO DA OBRA</v>
          </cell>
          <cell r="C42">
            <v>0</v>
          </cell>
          <cell r="D42">
            <v>0</v>
          </cell>
          <cell r="E42">
            <v>0</v>
          </cell>
          <cell r="F42">
            <v>0</v>
          </cell>
          <cell r="G42">
            <v>60316.23</v>
          </cell>
        </row>
        <row r="43">
          <cell r="B43" t="str">
            <v>C0002</v>
          </cell>
          <cell r="C43" t="str">
            <v>ABRIGO PROVISÓRIO C/1 PAVIMENTO P/ALOJAMENTO E DEPÓSITO</v>
          </cell>
          <cell r="D43">
            <v>0</v>
          </cell>
          <cell r="E43">
            <v>0</v>
          </cell>
          <cell r="F43" t="str">
            <v>M2</v>
          </cell>
          <cell r="G43">
            <v>585.87</v>
          </cell>
        </row>
        <row r="44">
          <cell r="B44" t="str">
            <v>C0003</v>
          </cell>
          <cell r="C44" t="str">
            <v>ABRIGO PROVISÓRIO C/2 PAVIMENTOS P/ALOJAMENTO E DEPÓSITO</v>
          </cell>
          <cell r="D44">
            <v>0</v>
          </cell>
          <cell r="E44">
            <v>0</v>
          </cell>
          <cell r="F44" t="str">
            <v>M2</v>
          </cell>
          <cell r="G44">
            <v>544.46</v>
          </cell>
        </row>
        <row r="45">
          <cell r="B45" t="str">
            <v>C0043</v>
          </cell>
          <cell r="C45" t="str">
            <v>ALOJAMENTO</v>
          </cell>
          <cell r="D45">
            <v>0</v>
          </cell>
          <cell r="E45">
            <v>0</v>
          </cell>
          <cell r="F45" t="str">
            <v>M2</v>
          </cell>
          <cell r="G45">
            <v>181.08</v>
          </cell>
        </row>
        <row r="46">
          <cell r="B46" t="str">
            <v>C0369</v>
          </cell>
          <cell r="C46" t="str">
            <v>BARRACÃO ABERTO</v>
          </cell>
          <cell r="D46">
            <v>0</v>
          </cell>
          <cell r="E46">
            <v>0</v>
          </cell>
          <cell r="F46" t="str">
            <v>M2</v>
          </cell>
          <cell r="G46">
            <v>93.45</v>
          </cell>
        </row>
        <row r="47">
          <cell r="B47" t="str">
            <v>C0370</v>
          </cell>
          <cell r="C47" t="str">
            <v>BARRACÃO PARA ESCRITÓRIO TIPO A1</v>
          </cell>
          <cell r="D47">
            <v>0</v>
          </cell>
          <cell r="E47">
            <v>0</v>
          </cell>
          <cell r="F47" t="str">
            <v>UN</v>
          </cell>
          <cell r="G47">
            <v>3766.22</v>
          </cell>
        </row>
        <row r="48">
          <cell r="B48" t="str">
            <v>C0371</v>
          </cell>
          <cell r="C48" t="str">
            <v>BARRACÃO PARA ESCRITÓRIO TIPO A2</v>
          </cell>
          <cell r="D48">
            <v>0</v>
          </cell>
          <cell r="E48">
            <v>0</v>
          </cell>
          <cell r="F48" t="str">
            <v>UN</v>
          </cell>
          <cell r="G48">
            <v>6325.17</v>
          </cell>
        </row>
        <row r="49">
          <cell r="B49" t="str">
            <v>C0372</v>
          </cell>
          <cell r="C49" t="str">
            <v>BARRACÃO PARA ESCRITÓRIO TIPO A3</v>
          </cell>
          <cell r="D49">
            <v>0</v>
          </cell>
          <cell r="E49">
            <v>0</v>
          </cell>
          <cell r="F49" t="str">
            <v>UN</v>
          </cell>
          <cell r="G49">
            <v>9893.31</v>
          </cell>
        </row>
        <row r="50">
          <cell r="B50" t="str">
            <v>C0373</v>
          </cell>
          <cell r="C50" t="str">
            <v>BARRACÃO PARA ESCRITÓRIO TIPO A4</v>
          </cell>
          <cell r="D50">
            <v>0</v>
          </cell>
          <cell r="E50">
            <v>0</v>
          </cell>
          <cell r="F50" t="str">
            <v>UN</v>
          </cell>
          <cell r="G50">
            <v>13537.39</v>
          </cell>
        </row>
        <row r="51">
          <cell r="B51" t="str">
            <v>C0374</v>
          </cell>
          <cell r="C51" t="str">
            <v>BARRACÃO PARA ESCRITÓRIO TIPO A5</v>
          </cell>
          <cell r="D51">
            <v>0</v>
          </cell>
          <cell r="E51">
            <v>0</v>
          </cell>
          <cell r="F51" t="str">
            <v>UN</v>
          </cell>
          <cell r="G51">
            <v>18437.04</v>
          </cell>
        </row>
        <row r="52">
          <cell r="B52" t="str">
            <v>C2831</v>
          </cell>
          <cell r="C52" t="str">
            <v>FOSSA SUMIDOURO PARA BARRACÃO</v>
          </cell>
          <cell r="D52">
            <v>0</v>
          </cell>
          <cell r="E52">
            <v>0</v>
          </cell>
          <cell r="F52" t="str">
            <v>UN</v>
          </cell>
          <cell r="G52">
            <v>1459.01</v>
          </cell>
        </row>
        <row r="53">
          <cell r="B53" t="str">
            <v>C2851</v>
          </cell>
          <cell r="C53" t="str">
            <v>INSTALAÇÕES PROVISÓRIAS DE ÁGUA</v>
          </cell>
          <cell r="D53">
            <v>0</v>
          </cell>
          <cell r="E53">
            <v>0</v>
          </cell>
          <cell r="F53" t="str">
            <v>UN</v>
          </cell>
          <cell r="G53">
            <v>901.58</v>
          </cell>
        </row>
        <row r="54">
          <cell r="B54" t="str">
            <v>C2849</v>
          </cell>
          <cell r="C54" t="str">
            <v>INSTALAÇÕES PROVISÓRIAS DE ESGOTO</v>
          </cell>
          <cell r="D54">
            <v>0</v>
          </cell>
          <cell r="E54">
            <v>0</v>
          </cell>
          <cell r="F54" t="str">
            <v>UN</v>
          </cell>
          <cell r="G54">
            <v>206</v>
          </cell>
        </row>
        <row r="55">
          <cell r="B55" t="str">
            <v>C2850</v>
          </cell>
          <cell r="C55" t="str">
            <v>INSTALAÇÕES PROVISÓRIAS DE LUZ , FORÇA,TELEFONE E LÓGICA</v>
          </cell>
          <cell r="D55">
            <v>0</v>
          </cell>
          <cell r="E55">
            <v>0</v>
          </cell>
          <cell r="F55" t="str">
            <v>UN</v>
          </cell>
          <cell r="G55">
            <v>1510.9</v>
          </cell>
        </row>
        <row r="56">
          <cell r="B56" t="str">
            <v>C1622</v>
          </cell>
          <cell r="C56" t="str">
            <v>LIGAÇÃO PROVISÓRIA DE ÁGUA E SANITÁRIO</v>
          </cell>
          <cell r="D56">
            <v>0</v>
          </cell>
          <cell r="E56">
            <v>0</v>
          </cell>
          <cell r="F56" t="str">
            <v>UN</v>
          </cell>
          <cell r="G56">
            <v>1778.22</v>
          </cell>
        </row>
        <row r="57">
          <cell r="B57" t="str">
            <v>C1794</v>
          </cell>
          <cell r="C57" t="str">
            <v>MOBILIZAÇÃO E DESMOBILIZAÇÃO DE EQUIPAMENTOS EM CAMINHÃO EQUIPADO C/ GUINDASTE</v>
          </cell>
          <cell r="D57">
            <v>0</v>
          </cell>
          <cell r="E57">
            <v>0</v>
          </cell>
          <cell r="F57" t="str">
            <v>KM</v>
          </cell>
          <cell r="G57">
            <v>3.92</v>
          </cell>
        </row>
        <row r="58">
          <cell r="B58">
            <v>0</v>
          </cell>
          <cell r="C58">
            <v>0</v>
          </cell>
          <cell r="D58">
            <v>0</v>
          </cell>
          <cell r="E58">
            <v>0</v>
          </cell>
          <cell r="F58">
            <v>0</v>
          </cell>
          <cell r="G58">
            <v>0</v>
          </cell>
        </row>
        <row r="59">
          <cell r="B59" t="str">
            <v>C3375</v>
          </cell>
          <cell r="C59" t="str">
            <v>MOBILIZAÇÃO E DESMOBILIZAÇÃO DE EQUIPAMENTOS EM CAVALO MECÂNICO C/ PRANCHA DE 3 EIXOS</v>
          </cell>
          <cell r="D59">
            <v>0</v>
          </cell>
          <cell r="E59">
            <v>0</v>
          </cell>
          <cell r="F59" t="str">
            <v>KM</v>
          </cell>
          <cell r="G59">
            <v>5.36</v>
          </cell>
        </row>
        <row r="60">
          <cell r="B60">
            <v>0</v>
          </cell>
          <cell r="C60">
            <v>0</v>
          </cell>
          <cell r="D60">
            <v>0</v>
          </cell>
          <cell r="E60">
            <v>0</v>
          </cell>
          <cell r="F60">
            <v>0</v>
          </cell>
          <cell r="G60">
            <v>0</v>
          </cell>
        </row>
        <row r="61">
          <cell r="B61" t="str">
            <v>C4541</v>
          </cell>
          <cell r="C61" t="str">
            <v>PLACA PADRÃO DE OBRA, TIPO BANNER</v>
          </cell>
          <cell r="D61">
            <v>0</v>
          </cell>
          <cell r="E61">
            <v>0</v>
          </cell>
          <cell r="F61" t="str">
            <v>M2</v>
          </cell>
          <cell r="G61">
            <v>231.43</v>
          </cell>
        </row>
        <row r="62">
          <cell r="B62" t="str">
            <v>C1937</v>
          </cell>
          <cell r="C62" t="str">
            <v>PLACAS PADRÃO DE OBRA</v>
          </cell>
          <cell r="D62">
            <v>0</v>
          </cell>
          <cell r="E62">
            <v>0</v>
          </cell>
          <cell r="F62" t="str">
            <v>M2</v>
          </cell>
          <cell r="G62">
            <v>128.31</v>
          </cell>
        </row>
        <row r="63">
          <cell r="B63" t="str">
            <v>C2936</v>
          </cell>
          <cell r="C63" t="str">
            <v>REFEITÓRIOS</v>
          </cell>
          <cell r="D63">
            <v>0</v>
          </cell>
          <cell r="E63">
            <v>0</v>
          </cell>
          <cell r="F63" t="str">
            <v>M2</v>
          </cell>
          <cell r="G63">
            <v>197.64</v>
          </cell>
        </row>
        <row r="64">
          <cell r="B64" t="str">
            <v>C2946</v>
          </cell>
          <cell r="C64" t="str">
            <v>SANITÁRIOS E CHUVEIROS</v>
          </cell>
          <cell r="D64">
            <v>0</v>
          </cell>
          <cell r="E64">
            <v>0</v>
          </cell>
          <cell r="F64" t="str">
            <v>M2</v>
          </cell>
          <cell r="G64">
            <v>149.29</v>
          </cell>
        </row>
        <row r="65">
          <cell r="B65" t="str">
            <v>C2316</v>
          </cell>
          <cell r="C65" t="str">
            <v>TAPUME DE CHAPA DE MADEIRA COMPENSADA E= 6mm C/ABERTURA E PORTÃO</v>
          </cell>
          <cell r="D65">
            <v>0</v>
          </cell>
          <cell r="E65">
            <v>0</v>
          </cell>
          <cell r="F65" t="str">
            <v>M2</v>
          </cell>
          <cell r="G65">
            <v>79.459999999999994</v>
          </cell>
        </row>
        <row r="66">
          <cell r="B66" t="str">
            <v>C3974</v>
          </cell>
          <cell r="C66" t="str">
            <v>TAPUME DE ESTRUTURA DE MADEIRA C/ FECHAMENTO EM CHAPA DE AÇO GALVANIZADO DE 0,3 mm e ALTURA DE 2 M</v>
          </cell>
          <cell r="D66">
            <v>0</v>
          </cell>
          <cell r="E66">
            <v>0</v>
          </cell>
          <cell r="F66" t="str">
            <v>M2</v>
          </cell>
          <cell r="G66">
            <v>140.47</v>
          </cell>
        </row>
        <row r="67">
          <cell r="B67">
            <v>0</v>
          </cell>
          <cell r="C67">
            <v>0</v>
          </cell>
          <cell r="D67">
            <v>0</v>
          </cell>
          <cell r="E67">
            <v>0</v>
          </cell>
          <cell r="F67">
            <v>0</v>
          </cell>
          <cell r="G67">
            <v>0</v>
          </cell>
        </row>
        <row r="68">
          <cell r="B68" t="str">
            <v>C2317</v>
          </cell>
          <cell r="C68" t="str">
            <v>TAPUME DE TÁBUAS DE 3.ª C/ABERTURA E PORTÃO</v>
          </cell>
          <cell r="D68">
            <v>0</v>
          </cell>
          <cell r="E68">
            <v>0</v>
          </cell>
          <cell r="F68" t="str">
            <v>M2</v>
          </cell>
          <cell r="G68">
            <v>86.58</v>
          </cell>
        </row>
        <row r="69">
          <cell r="B69" t="str">
            <v>C2318</v>
          </cell>
          <cell r="C69" t="str">
            <v>TAPUME DE TÁBUAS DE 3.ª SOBREPOSTAS</v>
          </cell>
          <cell r="D69">
            <v>0</v>
          </cell>
          <cell r="E69">
            <v>0</v>
          </cell>
          <cell r="F69" t="str">
            <v>M2</v>
          </cell>
          <cell r="G69">
            <v>74.09</v>
          </cell>
        </row>
        <row r="70">
          <cell r="B70" t="str">
            <v>LOCAÇÃO DA OBRA</v>
          </cell>
          <cell r="C70">
            <v>0</v>
          </cell>
          <cell r="D70">
            <v>0</v>
          </cell>
          <cell r="E70">
            <v>0</v>
          </cell>
          <cell r="F70">
            <v>0</v>
          </cell>
          <cell r="G70">
            <v>566.95000000000005</v>
          </cell>
        </row>
        <row r="71">
          <cell r="B71" t="str">
            <v>C1630</v>
          </cell>
          <cell r="C71" t="str">
            <v>LOCAÇÃO DA OBRA - EXECUÇÃO DE GABARITO</v>
          </cell>
          <cell r="D71">
            <v>0</v>
          </cell>
          <cell r="E71">
            <v>0</v>
          </cell>
          <cell r="F71" t="str">
            <v>M2</v>
          </cell>
          <cell r="G71">
            <v>4.12</v>
          </cell>
        </row>
        <row r="72">
          <cell r="B72" t="str">
            <v>C2872</v>
          </cell>
          <cell r="C72" t="str">
            <v>LOCAÇÃO DA OBRA COM AUXÍLIO TOPOGRÁFICO (ÁREA &gt;5000 M2)</v>
          </cell>
          <cell r="D72">
            <v>0</v>
          </cell>
          <cell r="E72">
            <v>0</v>
          </cell>
          <cell r="F72" t="str">
            <v>HA</v>
          </cell>
          <cell r="G72">
            <v>554.49</v>
          </cell>
        </row>
        <row r="73">
          <cell r="B73" t="str">
            <v>C2873</v>
          </cell>
          <cell r="C73" t="str">
            <v>LOCAÇÃO DA OBRA COM AUXÍLIO TOPOGRÁFICO (ÁREA ATÉ 5000 M2)</v>
          </cell>
          <cell r="D73">
            <v>0</v>
          </cell>
          <cell r="E73">
            <v>0</v>
          </cell>
          <cell r="F73" t="str">
            <v>M2</v>
          </cell>
          <cell r="G73">
            <v>0.28999999999999998</v>
          </cell>
        </row>
        <row r="74">
          <cell r="B74" t="str">
            <v>C2874</v>
          </cell>
          <cell r="C74" t="str">
            <v>LOCAÇÃO DE REDE DE ÁGUA</v>
          </cell>
          <cell r="D74">
            <v>0</v>
          </cell>
          <cell r="E74">
            <v>0</v>
          </cell>
          <cell r="F74" t="str">
            <v>M</v>
          </cell>
          <cell r="G74">
            <v>0.17</v>
          </cell>
        </row>
        <row r="75">
          <cell r="B75" t="str">
            <v>C0774</v>
          </cell>
          <cell r="C75" t="str">
            <v>LOCAÇÃO DE OBRAS EM MAR</v>
          </cell>
          <cell r="D75">
            <v>0</v>
          </cell>
          <cell r="E75">
            <v>0</v>
          </cell>
          <cell r="F75" t="str">
            <v>M2</v>
          </cell>
          <cell r="G75">
            <v>0.44</v>
          </cell>
        </row>
        <row r="76">
          <cell r="B76" t="str">
            <v>C0775</v>
          </cell>
          <cell r="C76" t="str">
            <v>LOCAÇÃO DE JAZIDAS EM MAR</v>
          </cell>
          <cell r="D76">
            <v>0</v>
          </cell>
          <cell r="E76">
            <v>0</v>
          </cell>
          <cell r="F76" t="str">
            <v>M2</v>
          </cell>
          <cell r="G76">
            <v>0.51</v>
          </cell>
        </row>
        <row r="77">
          <cell r="B77" t="str">
            <v>C2875</v>
          </cell>
          <cell r="C77" t="str">
            <v>LOCAÇÃO E NIVELAMENTO DE ADUTORA</v>
          </cell>
          <cell r="D77">
            <v>0</v>
          </cell>
          <cell r="E77">
            <v>0</v>
          </cell>
          <cell r="F77" t="str">
            <v>M</v>
          </cell>
          <cell r="G77">
            <v>1.69</v>
          </cell>
        </row>
        <row r="78">
          <cell r="B78" t="str">
            <v>C2876</v>
          </cell>
          <cell r="C78" t="str">
            <v>LOCAÇÃO E NIVELAMENTO DE REDE DE ESGOTO/EMISSÁRIO/DRENAGEM</v>
          </cell>
          <cell r="D78">
            <v>0</v>
          </cell>
          <cell r="E78">
            <v>0</v>
          </cell>
          <cell r="F78" t="str">
            <v>M</v>
          </cell>
          <cell r="G78">
            <v>2.2999999999999998</v>
          </cell>
        </row>
        <row r="79">
          <cell r="B79" t="str">
            <v>C3528</v>
          </cell>
          <cell r="C79" t="str">
            <v>MUTIRÃO MISTO - LOCAÇÃO DA OBRA - EXECUÇÃO DE GABARITO</v>
          </cell>
          <cell r="D79">
            <v>0</v>
          </cell>
          <cell r="E79">
            <v>0</v>
          </cell>
          <cell r="F79" t="str">
            <v>M2</v>
          </cell>
          <cell r="G79">
            <v>2.93</v>
          </cell>
        </row>
        <row r="80">
          <cell r="B80" t="str">
            <v>DEMOLIÇÕES E RETIRADAS</v>
          </cell>
          <cell r="C80">
            <v>0</v>
          </cell>
          <cell r="D80">
            <v>0</v>
          </cell>
          <cell r="E80">
            <v>0</v>
          </cell>
          <cell r="F80">
            <v>0</v>
          </cell>
          <cell r="G80">
            <v>2784.7</v>
          </cell>
        </row>
        <row r="81">
          <cell r="B81" t="str">
            <v>C2992</v>
          </cell>
          <cell r="C81" t="str">
            <v>DEMOLIÇÃO DE ALVENARIA DE PEDRA COM REMOÇÃO LATERAL</v>
          </cell>
          <cell r="D81">
            <v>0</v>
          </cell>
          <cell r="E81">
            <v>0</v>
          </cell>
          <cell r="F81" t="str">
            <v>M3</v>
          </cell>
          <cell r="G81">
            <v>93.41</v>
          </cell>
        </row>
        <row r="82">
          <cell r="B82" t="str">
            <v>C1042</v>
          </cell>
          <cell r="C82" t="str">
            <v>DEMOLIÇÃO DE ALVENARIA DE TIJOLOS  C/ REAPROVEITAMENTO</v>
          </cell>
          <cell r="D82">
            <v>0</v>
          </cell>
          <cell r="E82">
            <v>0</v>
          </cell>
          <cell r="F82" t="str">
            <v>M3</v>
          </cell>
          <cell r="G82">
            <v>62.84</v>
          </cell>
        </row>
        <row r="83">
          <cell r="B83" t="str">
            <v>C1043</v>
          </cell>
          <cell r="C83" t="str">
            <v>DEMOLIÇÃO DE ALVENARIA DE TIJOLOS S/ REAPROVEITAMENTO</v>
          </cell>
          <cell r="D83">
            <v>0</v>
          </cell>
          <cell r="E83">
            <v>0</v>
          </cell>
          <cell r="F83" t="str">
            <v>M3</v>
          </cell>
          <cell r="G83">
            <v>31.42</v>
          </cell>
        </row>
        <row r="84">
          <cell r="B84" t="str">
            <v>C1044</v>
          </cell>
          <cell r="C84" t="str">
            <v>DEMOLIÇÃO DE CALHAS</v>
          </cell>
          <cell r="D84">
            <v>0</v>
          </cell>
          <cell r="E84">
            <v>0</v>
          </cell>
          <cell r="F84" t="str">
            <v>M</v>
          </cell>
          <cell r="G84">
            <v>11.82</v>
          </cell>
        </row>
        <row r="85">
          <cell r="B85" t="str">
            <v>C1045</v>
          </cell>
          <cell r="C85" t="str">
            <v>DEMOLIÇÃO DE COBERTURA C/TELHAS CERÂMICAS</v>
          </cell>
          <cell r="D85">
            <v>0</v>
          </cell>
          <cell r="E85">
            <v>0</v>
          </cell>
          <cell r="F85" t="str">
            <v>M2</v>
          </cell>
          <cell r="G85">
            <v>6.28</v>
          </cell>
        </row>
        <row r="86">
          <cell r="B86" t="str">
            <v>C1046</v>
          </cell>
          <cell r="C86" t="str">
            <v>DEMOLIÇÃO DE COBERTURA C/TELHAS ONDULADAS DE FIBROCIMENTO</v>
          </cell>
          <cell r="D86">
            <v>0</v>
          </cell>
          <cell r="E86">
            <v>0</v>
          </cell>
          <cell r="F86" t="str">
            <v>M2</v>
          </cell>
          <cell r="G86">
            <v>2.62</v>
          </cell>
        </row>
        <row r="87">
          <cell r="B87" t="str">
            <v>C1047</v>
          </cell>
          <cell r="C87" t="str">
            <v>DEMOLIÇÃO DE COBOGÓS</v>
          </cell>
          <cell r="D87">
            <v>0</v>
          </cell>
          <cell r="E87">
            <v>0</v>
          </cell>
          <cell r="F87" t="str">
            <v>M2</v>
          </cell>
          <cell r="G87">
            <v>17.73</v>
          </cell>
        </row>
        <row r="88">
          <cell r="B88" t="str">
            <v>C1048</v>
          </cell>
          <cell r="C88" t="str">
            <v>DEMOLIÇÃO DE CONCRETO ARMADO C/MARTELETE PNEUMÁTICO</v>
          </cell>
          <cell r="D88">
            <v>0</v>
          </cell>
          <cell r="E88">
            <v>0</v>
          </cell>
          <cell r="F88" t="str">
            <v>M3</v>
          </cell>
          <cell r="G88">
            <v>359.37</v>
          </cell>
        </row>
        <row r="89">
          <cell r="B89" t="str">
            <v>C1049</v>
          </cell>
          <cell r="C89" t="str">
            <v>DEMOLIÇÃO DE CONCRETO SIMPLES</v>
          </cell>
          <cell r="D89">
            <v>0</v>
          </cell>
          <cell r="E89">
            <v>0</v>
          </cell>
          <cell r="F89" t="str">
            <v>M3</v>
          </cell>
          <cell r="G89">
            <v>136.13999999999999</v>
          </cell>
        </row>
        <row r="90">
          <cell r="B90" t="str">
            <v>C1058</v>
          </cell>
          <cell r="C90" t="str">
            <v>DEMOLIÇÃO DE DEGRAUS DE PEDRA</v>
          </cell>
          <cell r="D90">
            <v>0</v>
          </cell>
          <cell r="E90">
            <v>0</v>
          </cell>
          <cell r="F90" t="str">
            <v>M</v>
          </cell>
          <cell r="G90">
            <v>16.760000000000002</v>
          </cell>
        </row>
        <row r="91">
          <cell r="B91" t="str">
            <v>C1050</v>
          </cell>
          <cell r="C91" t="str">
            <v>DEMOLIÇÃO DE DIVISÓRIA LEVE</v>
          </cell>
          <cell r="D91">
            <v>0</v>
          </cell>
          <cell r="E91">
            <v>0</v>
          </cell>
          <cell r="F91" t="str">
            <v>M2</v>
          </cell>
          <cell r="G91">
            <v>15.86</v>
          </cell>
        </row>
        <row r="92">
          <cell r="B92" t="str">
            <v>C1051</v>
          </cell>
          <cell r="C92" t="str">
            <v>DEMOLIÇÃO DE DIVISÓRIA OUTRAS (PRÉ MOLDADO)</v>
          </cell>
          <cell r="D92">
            <v>0</v>
          </cell>
          <cell r="E92">
            <v>0</v>
          </cell>
          <cell r="F92" t="str">
            <v>M2</v>
          </cell>
          <cell r="G92">
            <v>20.65</v>
          </cell>
        </row>
        <row r="93">
          <cell r="B93" t="str">
            <v>C1052</v>
          </cell>
          <cell r="C93" t="str">
            <v>DEMOLIÇÃO DE ESTRUTURA DE MADEIRA P/TELHADOS</v>
          </cell>
          <cell r="D93">
            <v>0</v>
          </cell>
          <cell r="E93">
            <v>0</v>
          </cell>
          <cell r="F93" t="str">
            <v>M2</v>
          </cell>
          <cell r="G93">
            <v>15.36</v>
          </cell>
        </row>
        <row r="94">
          <cell r="B94" t="str">
            <v>C1053</v>
          </cell>
          <cell r="C94" t="str">
            <v>DEMOLIÇÃO DE ESTRUTURA METÁLICA</v>
          </cell>
          <cell r="D94">
            <v>0</v>
          </cell>
          <cell r="E94">
            <v>0</v>
          </cell>
          <cell r="F94" t="str">
            <v>M2</v>
          </cell>
          <cell r="G94">
            <v>17.73</v>
          </cell>
        </row>
        <row r="95">
          <cell r="B95" t="str">
            <v>C1054</v>
          </cell>
          <cell r="C95" t="str">
            <v>DEMOLIÇÃO DE FORRO DE PVC</v>
          </cell>
          <cell r="D95">
            <v>0</v>
          </cell>
          <cell r="E95">
            <v>0</v>
          </cell>
          <cell r="F95" t="str">
            <v>M2</v>
          </cell>
          <cell r="G95">
            <v>7.85</v>
          </cell>
        </row>
        <row r="96">
          <cell r="B96" t="str">
            <v>C1055</v>
          </cell>
          <cell r="C96" t="str">
            <v>DEMOLIÇÃO DE FORRO DE TÁBUAS DE PINHO</v>
          </cell>
          <cell r="D96">
            <v>0</v>
          </cell>
          <cell r="E96">
            <v>0</v>
          </cell>
          <cell r="F96" t="str">
            <v>M2</v>
          </cell>
          <cell r="G96">
            <v>3.55</v>
          </cell>
        </row>
        <row r="97">
          <cell r="B97" t="str">
            <v>C1056</v>
          </cell>
          <cell r="C97" t="str">
            <v>DEMOLIÇÃO DE FORRO DE GESSO</v>
          </cell>
          <cell r="D97">
            <v>0</v>
          </cell>
          <cell r="E97">
            <v>0</v>
          </cell>
          <cell r="F97" t="str">
            <v>M2</v>
          </cell>
          <cell r="G97">
            <v>2.08</v>
          </cell>
        </row>
        <row r="98">
          <cell r="B98" t="str">
            <v>C1057</v>
          </cell>
          <cell r="C98" t="str">
            <v>DEMOLIÇÃO DE FORRO PACOTE</v>
          </cell>
          <cell r="D98">
            <v>0</v>
          </cell>
          <cell r="E98">
            <v>0</v>
          </cell>
          <cell r="F98" t="str">
            <v>M2</v>
          </cell>
          <cell r="G98">
            <v>5.24</v>
          </cell>
        </row>
        <row r="99">
          <cell r="B99" t="str">
            <v>C2993</v>
          </cell>
          <cell r="C99" t="str">
            <v>DEMOLIÇÃO DE FORRO DE LAMBRI</v>
          </cell>
          <cell r="D99">
            <v>0</v>
          </cell>
          <cell r="E99">
            <v>0</v>
          </cell>
          <cell r="F99" t="str">
            <v>M2</v>
          </cell>
          <cell r="G99">
            <v>3.55</v>
          </cell>
        </row>
        <row r="100">
          <cell r="B100" t="str">
            <v>C1061</v>
          </cell>
          <cell r="C100" t="str">
            <v>DEMOLIÇÃO DE LOUÇA SANITÁRIA</v>
          </cell>
          <cell r="D100">
            <v>0</v>
          </cell>
          <cell r="E100">
            <v>0</v>
          </cell>
          <cell r="F100" t="str">
            <v>UN</v>
          </cell>
          <cell r="G100">
            <v>10.86</v>
          </cell>
        </row>
        <row r="101">
          <cell r="B101" t="str">
            <v>C1062</v>
          </cell>
          <cell r="C101" t="str">
            <v>DEMOLIÇÃO DE PAVIMENTAÇÃO ASFÁLTICA C/MARTELETE PNEUMÁTICO</v>
          </cell>
          <cell r="D101">
            <v>0</v>
          </cell>
          <cell r="E101">
            <v>0</v>
          </cell>
          <cell r="F101" t="str">
            <v>M2</v>
          </cell>
          <cell r="G101">
            <v>14.48</v>
          </cell>
        </row>
        <row r="102">
          <cell r="B102" t="str">
            <v>C1063</v>
          </cell>
          <cell r="C102" t="str">
            <v>DEMOLIÇÃO DE PÉRGOLAS OU BRISES</v>
          </cell>
          <cell r="D102">
            <v>0</v>
          </cell>
          <cell r="E102">
            <v>0</v>
          </cell>
          <cell r="F102" t="str">
            <v>M3</v>
          </cell>
          <cell r="G102">
            <v>136.13999999999999</v>
          </cell>
        </row>
        <row r="103">
          <cell r="B103" t="str">
            <v>C1064</v>
          </cell>
          <cell r="C103" t="str">
            <v>DEMOLIÇÃO DE PISO CERÂMICO</v>
          </cell>
          <cell r="D103">
            <v>0</v>
          </cell>
          <cell r="E103">
            <v>0</v>
          </cell>
          <cell r="F103" t="str">
            <v>M2</v>
          </cell>
          <cell r="G103">
            <v>7.33</v>
          </cell>
        </row>
        <row r="104">
          <cell r="B104" t="str">
            <v>C1065</v>
          </cell>
          <cell r="C104" t="str">
            <v>DEMOLIÇÃO DE PISO CERÂMICO SOBRE LASTRO DE CONCRETO</v>
          </cell>
          <cell r="D104">
            <v>0</v>
          </cell>
          <cell r="E104">
            <v>0</v>
          </cell>
          <cell r="F104" t="str">
            <v>M2</v>
          </cell>
          <cell r="G104">
            <v>14.66</v>
          </cell>
        </row>
        <row r="105">
          <cell r="B105" t="str">
            <v>C1066</v>
          </cell>
          <cell r="C105" t="str">
            <v>DEMOLIÇÃO DE PISO CIMENTADO SOBRE LASTRO DE CONCRETO</v>
          </cell>
          <cell r="D105">
            <v>0</v>
          </cell>
          <cell r="E105">
            <v>0</v>
          </cell>
          <cell r="F105" t="str">
            <v>M2</v>
          </cell>
          <cell r="G105">
            <v>13.61</v>
          </cell>
        </row>
        <row r="106">
          <cell r="B106" t="str">
            <v>C2716</v>
          </cell>
          <cell r="C106" t="str">
            <v>DEMOLIÇÃO DE PISO DE LADRILHO</v>
          </cell>
          <cell r="D106">
            <v>0</v>
          </cell>
          <cell r="E106">
            <v>0</v>
          </cell>
          <cell r="F106" t="str">
            <v>M2</v>
          </cell>
          <cell r="G106">
            <v>9.1300000000000008</v>
          </cell>
        </row>
        <row r="107">
          <cell r="B107" t="str">
            <v>C1067</v>
          </cell>
          <cell r="C107" t="str">
            <v>DEMOLIÇÃO DE PISO DE TÁBUAS DE PEROBA</v>
          </cell>
          <cell r="D107">
            <v>0</v>
          </cell>
          <cell r="E107">
            <v>0</v>
          </cell>
          <cell r="F107" t="str">
            <v>M2</v>
          </cell>
          <cell r="G107">
            <v>10.64</v>
          </cell>
        </row>
        <row r="108">
          <cell r="B108" t="str">
            <v>C1068</v>
          </cell>
          <cell r="C108" t="str">
            <v>DEMOLIÇÃO DE PISO E VIGAS DE MADEIRA</v>
          </cell>
          <cell r="D108">
            <v>0</v>
          </cell>
          <cell r="E108">
            <v>0</v>
          </cell>
          <cell r="F108" t="str">
            <v>M2</v>
          </cell>
          <cell r="G108">
            <v>14.18</v>
          </cell>
        </row>
        <row r="109">
          <cell r="B109" t="str">
            <v>C1069</v>
          </cell>
          <cell r="C109" t="str">
            <v>DEMOLIÇÃO DE PISO INDUSTRIAL</v>
          </cell>
          <cell r="D109">
            <v>0</v>
          </cell>
          <cell r="E109">
            <v>0</v>
          </cell>
          <cell r="F109" t="str">
            <v>M2</v>
          </cell>
          <cell r="G109">
            <v>28.07</v>
          </cell>
        </row>
        <row r="110">
          <cell r="B110" t="str">
            <v>C1070</v>
          </cell>
          <cell r="C110" t="str">
            <v>DEMOLIÇÃO DE REVESTIMENTO C/ARGAMASSA</v>
          </cell>
          <cell r="D110">
            <v>0</v>
          </cell>
          <cell r="E110">
            <v>0</v>
          </cell>
          <cell r="F110" t="str">
            <v>M2</v>
          </cell>
          <cell r="G110">
            <v>5.24</v>
          </cell>
        </row>
        <row r="111">
          <cell r="B111" t="str">
            <v>C1071</v>
          </cell>
          <cell r="C111" t="str">
            <v>DEMOLIÇÃO DE REVESTIMENTO C/AZULEJOS</v>
          </cell>
          <cell r="D111">
            <v>0</v>
          </cell>
          <cell r="E111">
            <v>0</v>
          </cell>
          <cell r="F111" t="str">
            <v>M2</v>
          </cell>
          <cell r="G111">
            <v>26.18</v>
          </cell>
        </row>
        <row r="112">
          <cell r="B112" t="str">
            <v>C1074</v>
          </cell>
          <cell r="C112" t="str">
            <v>DEMOLIÇÃO DE REVESTIMENTO C/CERÂMICAS</v>
          </cell>
          <cell r="D112">
            <v>0</v>
          </cell>
          <cell r="E112">
            <v>0</v>
          </cell>
          <cell r="F112" t="str">
            <v>M2</v>
          </cell>
          <cell r="G112">
            <v>26.18</v>
          </cell>
        </row>
        <row r="113">
          <cell r="B113" t="str">
            <v>C1072</v>
          </cell>
          <cell r="C113" t="str">
            <v>DEMOLIÇÃO DE REVESTIMENTO C/LAMBRIS</v>
          </cell>
          <cell r="D113">
            <v>0</v>
          </cell>
          <cell r="E113">
            <v>0</v>
          </cell>
          <cell r="F113" t="str">
            <v>M2</v>
          </cell>
          <cell r="G113">
            <v>26.18</v>
          </cell>
        </row>
        <row r="114">
          <cell r="B114" t="str">
            <v>C1073</v>
          </cell>
          <cell r="C114" t="str">
            <v>DEMOLIÇÃO DE REVESTIMENTO C/ PEDRAS NATURAIS</v>
          </cell>
          <cell r="D114">
            <v>0</v>
          </cell>
          <cell r="E114">
            <v>0</v>
          </cell>
          <cell r="F114" t="str">
            <v>M2</v>
          </cell>
          <cell r="G114">
            <v>30.35</v>
          </cell>
        </row>
        <row r="115">
          <cell r="B115" t="str">
            <v>C1075</v>
          </cell>
          <cell r="C115" t="str">
            <v>DEMOLIÇÃO DE SARJETA OU SARJETÃO DE CONCRETO</v>
          </cell>
          <cell r="D115">
            <v>0</v>
          </cell>
          <cell r="E115">
            <v>0</v>
          </cell>
          <cell r="F115" t="str">
            <v>M2</v>
          </cell>
          <cell r="G115">
            <v>8.3800000000000008</v>
          </cell>
        </row>
        <row r="116">
          <cell r="B116" t="str">
            <v>C1076</v>
          </cell>
          <cell r="C116" t="str">
            <v>DEMOLIÇÃO DE SOLEIRAS, PEITORIS E DEGRAUS</v>
          </cell>
          <cell r="D116">
            <v>0</v>
          </cell>
          <cell r="E116">
            <v>0</v>
          </cell>
          <cell r="F116" t="str">
            <v>M</v>
          </cell>
          <cell r="G116">
            <v>13.61</v>
          </cell>
        </row>
        <row r="117">
          <cell r="B117" t="str">
            <v>C1077</v>
          </cell>
          <cell r="C117" t="str">
            <v>DEMOLIÇÃO DE VIGAS DE FERRO</v>
          </cell>
          <cell r="D117">
            <v>0</v>
          </cell>
          <cell r="E117">
            <v>0</v>
          </cell>
          <cell r="F117" t="str">
            <v>KG</v>
          </cell>
          <cell r="G117">
            <v>0.16</v>
          </cell>
        </row>
        <row r="118">
          <cell r="B118" t="str">
            <v>C3064</v>
          </cell>
          <cell r="C118" t="str">
            <v>DEMOLIÇÃO E REMOÇÃO DE PAVIMENTO EM PARALELEPIPEDO E POLIÉDRICO</v>
          </cell>
          <cell r="D118">
            <v>0</v>
          </cell>
          <cell r="E118">
            <v>0</v>
          </cell>
          <cell r="F118" t="str">
            <v>M2</v>
          </cell>
          <cell r="G118">
            <v>4.5599999999999996</v>
          </cell>
        </row>
        <row r="119">
          <cell r="B119" t="str">
            <v>C3063</v>
          </cell>
          <cell r="C119" t="str">
            <v>DEMOLIÇÃO E REMOÇÃO DE PAREDES DE TAIPA</v>
          </cell>
          <cell r="D119">
            <v>0</v>
          </cell>
          <cell r="E119">
            <v>0</v>
          </cell>
          <cell r="F119" t="str">
            <v>M2</v>
          </cell>
          <cell r="G119">
            <v>15.21</v>
          </cell>
        </row>
        <row r="120">
          <cell r="B120" t="str">
            <v>C2717</v>
          </cell>
          <cell r="C120" t="str">
            <v>DEMOLIÇÃO MANUAL DE CONCRETO ARMADO</v>
          </cell>
          <cell r="D120">
            <v>0</v>
          </cell>
          <cell r="E120">
            <v>0</v>
          </cell>
          <cell r="F120" t="str">
            <v>M3</v>
          </cell>
          <cell r="G120">
            <v>251.34</v>
          </cell>
        </row>
        <row r="121">
          <cell r="B121" t="str">
            <v>C3103</v>
          </cell>
          <cell r="C121" t="str">
            <v>REMOÇÃO DE BUEIROS EXISTENTES</v>
          </cell>
          <cell r="D121">
            <v>0</v>
          </cell>
          <cell r="E121">
            <v>0</v>
          </cell>
          <cell r="F121" t="str">
            <v>M</v>
          </cell>
          <cell r="G121">
            <v>73.010000000000005</v>
          </cell>
        </row>
        <row r="122">
          <cell r="B122" t="str">
            <v>C3104</v>
          </cell>
          <cell r="C122" t="str">
            <v>REMOÇÃO DE CERCAS</v>
          </cell>
          <cell r="D122">
            <v>0</v>
          </cell>
          <cell r="E122">
            <v>0</v>
          </cell>
          <cell r="F122" t="str">
            <v>M</v>
          </cell>
          <cell r="G122">
            <v>0.23</v>
          </cell>
        </row>
        <row r="123">
          <cell r="B123" t="str">
            <v>C2197</v>
          </cell>
          <cell r="C123" t="str">
            <v>REMOÇÃO DE PINTURA ANTIGA A CAL</v>
          </cell>
          <cell r="D123">
            <v>0</v>
          </cell>
          <cell r="E123">
            <v>0</v>
          </cell>
          <cell r="F123" t="str">
            <v>M2</v>
          </cell>
          <cell r="G123">
            <v>1.83</v>
          </cell>
        </row>
        <row r="124">
          <cell r="B124" t="str">
            <v>C2198</v>
          </cell>
          <cell r="C124" t="str">
            <v>REMOÇÃO DE PINTURA ANTIGA À TEMPERA</v>
          </cell>
          <cell r="D124">
            <v>0</v>
          </cell>
          <cell r="E124">
            <v>0</v>
          </cell>
          <cell r="F124" t="str">
            <v>M2</v>
          </cell>
          <cell r="G124">
            <v>2.74</v>
          </cell>
        </row>
        <row r="125">
          <cell r="B125" t="str">
            <v>C3038</v>
          </cell>
          <cell r="C125" t="str">
            <v>RETIRADA DE CAIXA DE AR CONDICIONADO</v>
          </cell>
          <cell r="D125">
            <v>0</v>
          </cell>
          <cell r="E125">
            <v>0</v>
          </cell>
          <cell r="F125" t="str">
            <v>UN</v>
          </cell>
          <cell r="G125">
            <v>45.18</v>
          </cell>
        </row>
        <row r="126">
          <cell r="B126" t="str">
            <v>C3039</v>
          </cell>
          <cell r="C126" t="str">
            <v>RETIRADA DE CARPETE S/REAPROVEITAMENTO</v>
          </cell>
          <cell r="D126">
            <v>0</v>
          </cell>
          <cell r="E126">
            <v>0</v>
          </cell>
          <cell r="F126" t="str">
            <v>M2</v>
          </cell>
          <cell r="G126">
            <v>2.2799999999999998</v>
          </cell>
        </row>
        <row r="127">
          <cell r="B127" t="str">
            <v>C3376</v>
          </cell>
          <cell r="C127" t="str">
            <v>RETIRADA DE COLETOR EM CONCRETO ATÉ 400mm</v>
          </cell>
          <cell r="D127">
            <v>0</v>
          </cell>
          <cell r="E127">
            <v>0</v>
          </cell>
          <cell r="F127" t="str">
            <v>M</v>
          </cell>
          <cell r="G127">
            <v>26.62</v>
          </cell>
        </row>
        <row r="128">
          <cell r="B128" t="str">
            <v>C2206</v>
          </cell>
          <cell r="C128" t="str">
            <v>RETIRADA DE ESQUADRIAS METÁLICAS</v>
          </cell>
          <cell r="D128">
            <v>0</v>
          </cell>
          <cell r="E128">
            <v>0</v>
          </cell>
          <cell r="F128" t="str">
            <v>M2</v>
          </cell>
          <cell r="G128">
            <v>5.24</v>
          </cell>
        </row>
        <row r="129">
          <cell r="B129" t="str">
            <v>C3040</v>
          </cell>
          <cell r="C129" t="str">
            <v>RETIRADA DE GRADE DE FERRO</v>
          </cell>
          <cell r="D129">
            <v>0</v>
          </cell>
          <cell r="E129">
            <v>0</v>
          </cell>
          <cell r="F129" t="str">
            <v>M2</v>
          </cell>
          <cell r="G129">
            <v>4.5199999999999996</v>
          </cell>
        </row>
        <row r="130">
          <cell r="B130" t="str">
            <v>C2207</v>
          </cell>
          <cell r="C130" t="str">
            <v>RETIRADA DE GUIAS PRÉ FABRICADAS DE CONCRETO</v>
          </cell>
          <cell r="D130">
            <v>0</v>
          </cell>
          <cell r="E130">
            <v>0</v>
          </cell>
          <cell r="F130" t="str">
            <v>M</v>
          </cell>
          <cell r="G130">
            <v>5.24</v>
          </cell>
        </row>
        <row r="131">
          <cell r="B131" t="str">
            <v>C3373</v>
          </cell>
          <cell r="C131" t="str">
            <v>RETIRADA DE MEIO FIO DE PEDRA GRANÍTICA</v>
          </cell>
          <cell r="D131">
            <v>0</v>
          </cell>
          <cell r="E131">
            <v>0</v>
          </cell>
          <cell r="F131" t="str">
            <v>M</v>
          </cell>
          <cell r="G131">
            <v>5.24</v>
          </cell>
        </row>
        <row r="132">
          <cell r="B132" t="str">
            <v>C2938</v>
          </cell>
          <cell r="C132" t="str">
            <v>RETIRADA DE PAVIMENTAÇÃO ASFÁLTICA COM BASE EM PEDRA</v>
          </cell>
          <cell r="D132">
            <v>0</v>
          </cell>
          <cell r="E132">
            <v>0</v>
          </cell>
          <cell r="F132" t="str">
            <v>M2</v>
          </cell>
          <cell r="G132">
            <v>18.62</v>
          </cell>
        </row>
        <row r="133">
          <cell r="B133" t="str">
            <v>C2939</v>
          </cell>
          <cell r="C133" t="str">
            <v>RETIRADA DE PAVIMENTAÇÃO EM BLOCO DE CONCRETO</v>
          </cell>
          <cell r="D133">
            <v>0</v>
          </cell>
          <cell r="E133">
            <v>0</v>
          </cell>
          <cell r="F133" t="str">
            <v>M2</v>
          </cell>
          <cell r="G133">
            <v>5.93</v>
          </cell>
        </row>
        <row r="134">
          <cell r="B134" t="str">
            <v>C3041</v>
          </cell>
          <cell r="C134" t="str">
            <v>RETIRADA DE PAVIMENTAÇÃO EM BLOKRET C/ REMOÇÃO LATERAL</v>
          </cell>
          <cell r="D134">
            <v>0</v>
          </cell>
          <cell r="E134">
            <v>0</v>
          </cell>
          <cell r="F134" t="str">
            <v>M2</v>
          </cell>
          <cell r="G134">
            <v>6.28</v>
          </cell>
        </row>
        <row r="135">
          <cell r="B135" t="str">
            <v>C2940</v>
          </cell>
          <cell r="C135" t="str">
            <v>RETIRADA DE PAVIMENTAÇÃO EM PARALELEPÍPEDO OU PEDRA TOSCA</v>
          </cell>
          <cell r="D135">
            <v>0</v>
          </cell>
          <cell r="E135">
            <v>0</v>
          </cell>
          <cell r="F135" t="str">
            <v>M2</v>
          </cell>
          <cell r="G135">
            <v>5.48</v>
          </cell>
        </row>
        <row r="136">
          <cell r="B136" t="str">
            <v>C2941</v>
          </cell>
          <cell r="C136" t="str">
            <v>RETIRADA DE PAVIMENTAÇÃO EM PASSEIO CIMENTADO</v>
          </cell>
          <cell r="D136">
            <v>0</v>
          </cell>
          <cell r="E136">
            <v>0</v>
          </cell>
          <cell r="F136" t="str">
            <v>M2</v>
          </cell>
          <cell r="G136">
            <v>9.1300000000000008</v>
          </cell>
        </row>
        <row r="137">
          <cell r="B137" t="str">
            <v>C2942</v>
          </cell>
          <cell r="C137" t="str">
            <v>RETIRADA DE PAVIMENTAÇÃO EM PEDRA PORTUGUESA</v>
          </cell>
          <cell r="D137">
            <v>0</v>
          </cell>
          <cell r="E137">
            <v>0</v>
          </cell>
          <cell r="F137" t="str">
            <v>M2</v>
          </cell>
          <cell r="G137">
            <v>4.5599999999999996</v>
          </cell>
        </row>
        <row r="138">
          <cell r="B138" t="str">
            <v>C2209</v>
          </cell>
          <cell r="C138" t="str">
            <v>RETIRADA DE PISO PAVIFLEX</v>
          </cell>
          <cell r="D138">
            <v>0</v>
          </cell>
          <cell r="E138">
            <v>0</v>
          </cell>
          <cell r="F138" t="str">
            <v>M2</v>
          </cell>
          <cell r="G138">
            <v>5.91</v>
          </cell>
        </row>
        <row r="139">
          <cell r="B139" t="str">
            <v>C2210</v>
          </cell>
          <cell r="C139" t="str">
            <v>RETIRADA DE PORTAS E JANELAS, INCLUSIVE BATENTES</v>
          </cell>
          <cell r="D139">
            <v>0</v>
          </cell>
          <cell r="E139">
            <v>0</v>
          </cell>
          <cell r="F139" t="str">
            <v>M2</v>
          </cell>
          <cell r="G139">
            <v>8.3800000000000008</v>
          </cell>
        </row>
        <row r="140">
          <cell r="B140" t="str">
            <v>C3047</v>
          </cell>
          <cell r="C140" t="str">
            <v>RETIRADA DE TUBO PVC ENTERRADO DN=50mm</v>
          </cell>
          <cell r="D140">
            <v>0</v>
          </cell>
          <cell r="E140">
            <v>0</v>
          </cell>
          <cell r="F140" t="str">
            <v>M</v>
          </cell>
          <cell r="G140">
            <v>4.49</v>
          </cell>
        </row>
        <row r="141">
          <cell r="B141" t="str">
            <v>C3048</v>
          </cell>
          <cell r="C141" t="str">
            <v>RETIRADA DE TUBO PVC ENTERRADO DN=75mm</v>
          </cell>
          <cell r="D141">
            <v>0</v>
          </cell>
          <cell r="E141">
            <v>0</v>
          </cell>
          <cell r="F141" t="str">
            <v>M</v>
          </cell>
          <cell r="G141">
            <v>5.54</v>
          </cell>
        </row>
        <row r="142">
          <cell r="B142" t="str">
            <v>C3049</v>
          </cell>
          <cell r="C142" t="str">
            <v>RETIRADA DE TUBO PVC ENTERRADO DN=85mm</v>
          </cell>
          <cell r="D142">
            <v>0</v>
          </cell>
          <cell r="E142">
            <v>0</v>
          </cell>
          <cell r="F142" t="str">
            <v>M</v>
          </cell>
          <cell r="G142">
            <v>6.06</v>
          </cell>
        </row>
        <row r="143">
          <cell r="B143" t="str">
            <v>C3042</v>
          </cell>
          <cell r="C143" t="str">
            <v>RETIRADA DE TUBO PVC ENTERRADO DN=100mm</v>
          </cell>
          <cell r="D143">
            <v>0</v>
          </cell>
          <cell r="E143">
            <v>0</v>
          </cell>
          <cell r="F143" t="str">
            <v>M</v>
          </cell>
          <cell r="G143">
            <v>6.58</v>
          </cell>
        </row>
        <row r="144">
          <cell r="B144" t="str">
            <v>C3043</v>
          </cell>
          <cell r="C144" t="str">
            <v>RETIRADA DE TUBO PVC ENTERRADO DN=150mm</v>
          </cell>
          <cell r="D144">
            <v>0</v>
          </cell>
          <cell r="E144">
            <v>0</v>
          </cell>
          <cell r="F144" t="str">
            <v>M</v>
          </cell>
          <cell r="G144">
            <v>8.98</v>
          </cell>
        </row>
        <row r="145">
          <cell r="B145" t="str">
            <v>C3044</v>
          </cell>
          <cell r="C145" t="str">
            <v>RETIRADA DE TUBO PVC ENTERRADO DN=200mm</v>
          </cell>
          <cell r="D145">
            <v>0</v>
          </cell>
          <cell r="E145">
            <v>0</v>
          </cell>
          <cell r="F145" t="str">
            <v>M</v>
          </cell>
          <cell r="G145">
            <v>12.42</v>
          </cell>
        </row>
        <row r="146">
          <cell r="B146" t="str">
            <v>C3045</v>
          </cell>
          <cell r="C146" t="str">
            <v>RETIRADA DE TUBO PVC ENTERRADO DN=250mm</v>
          </cell>
          <cell r="D146">
            <v>0</v>
          </cell>
          <cell r="E146">
            <v>0</v>
          </cell>
          <cell r="F146" t="str">
            <v>M</v>
          </cell>
          <cell r="G146">
            <v>14.51</v>
          </cell>
        </row>
        <row r="147">
          <cell r="B147" t="str">
            <v>C3046</v>
          </cell>
          <cell r="C147" t="str">
            <v>RETIRADA DE TUBO PVC ENTERRADO DN=300mm</v>
          </cell>
          <cell r="D147">
            <v>0</v>
          </cell>
          <cell r="E147">
            <v>0</v>
          </cell>
          <cell r="F147" t="str">
            <v>M</v>
          </cell>
          <cell r="G147">
            <v>19</v>
          </cell>
        </row>
        <row r="148">
          <cell r="B148" t="str">
            <v>C3054</v>
          </cell>
          <cell r="C148" t="str">
            <v>RETIRADA DE TUBOS DE CONCRETO D=30cm</v>
          </cell>
          <cell r="D148">
            <v>0</v>
          </cell>
          <cell r="E148">
            <v>0</v>
          </cell>
          <cell r="F148" t="str">
            <v>M</v>
          </cell>
          <cell r="G148">
            <v>17.989999999999998</v>
          </cell>
        </row>
        <row r="149">
          <cell r="B149" t="str">
            <v>C3055</v>
          </cell>
          <cell r="C149" t="str">
            <v>RETIRADA DE TUBOS DE CONCRETO D=40cm</v>
          </cell>
          <cell r="D149">
            <v>0</v>
          </cell>
          <cell r="E149">
            <v>0</v>
          </cell>
          <cell r="F149" t="str">
            <v>M</v>
          </cell>
          <cell r="G149">
            <v>22.89</v>
          </cell>
        </row>
        <row r="150">
          <cell r="B150" t="str">
            <v>C3056</v>
          </cell>
          <cell r="C150" t="str">
            <v>RETIRADA DE TUBOS DE CONCRETO D=50cm</v>
          </cell>
          <cell r="D150">
            <v>0</v>
          </cell>
          <cell r="E150">
            <v>0</v>
          </cell>
          <cell r="F150" t="str">
            <v>M</v>
          </cell>
          <cell r="G150">
            <v>29.98</v>
          </cell>
        </row>
        <row r="151">
          <cell r="B151" t="str">
            <v>C3057</v>
          </cell>
          <cell r="C151" t="str">
            <v>RETIRADA DE TUBOS DE CONCRETO D=60cm</v>
          </cell>
          <cell r="D151">
            <v>0</v>
          </cell>
          <cell r="E151">
            <v>0</v>
          </cell>
          <cell r="F151" t="str">
            <v>M</v>
          </cell>
          <cell r="G151">
            <v>38.69</v>
          </cell>
        </row>
        <row r="152">
          <cell r="B152" t="str">
            <v>C3050</v>
          </cell>
          <cell r="C152" t="str">
            <v>RETIRADA DE TUBOS DE CONCRETO D=80cm</v>
          </cell>
          <cell r="D152">
            <v>0</v>
          </cell>
          <cell r="E152">
            <v>0</v>
          </cell>
          <cell r="F152" t="str">
            <v>M</v>
          </cell>
          <cell r="G152">
            <v>55.58</v>
          </cell>
        </row>
        <row r="153">
          <cell r="B153" t="str">
            <v>C3051</v>
          </cell>
          <cell r="C153" t="str">
            <v>RETIRADA DE TUBOS DE CONCRETO D=100cm</v>
          </cell>
          <cell r="D153">
            <v>0</v>
          </cell>
          <cell r="E153">
            <v>0</v>
          </cell>
          <cell r="F153" t="str">
            <v>M</v>
          </cell>
          <cell r="G153">
            <v>94.87</v>
          </cell>
        </row>
        <row r="154">
          <cell r="B154" t="str">
            <v>C3052</v>
          </cell>
          <cell r="C154" t="str">
            <v>RETIRADA DE TUBOS DE CONCRETO D=120cm</v>
          </cell>
          <cell r="D154">
            <v>0</v>
          </cell>
          <cell r="E154">
            <v>0</v>
          </cell>
          <cell r="F154" t="str">
            <v>M</v>
          </cell>
          <cell r="G154">
            <v>135.54</v>
          </cell>
        </row>
        <row r="155">
          <cell r="B155" t="str">
            <v>C3053</v>
          </cell>
          <cell r="C155" t="str">
            <v>RETIRADA DE TUBOS DE CONCRETO D=150cm</v>
          </cell>
          <cell r="D155">
            <v>0</v>
          </cell>
          <cell r="E155">
            <v>0</v>
          </cell>
          <cell r="F155" t="str">
            <v>M</v>
          </cell>
          <cell r="G155">
            <v>199.22</v>
          </cell>
        </row>
        <row r="156">
          <cell r="B156" t="str">
            <v>C3377</v>
          </cell>
          <cell r="C156" t="str">
            <v>RETIRADA DE TUBOS E CONEXÕES EM PVC JE DN 50MM</v>
          </cell>
          <cell r="D156">
            <v>0</v>
          </cell>
          <cell r="E156">
            <v>0</v>
          </cell>
          <cell r="F156" t="str">
            <v>M</v>
          </cell>
          <cell r="G156">
            <v>1.48</v>
          </cell>
        </row>
        <row r="157">
          <cell r="B157" t="str">
            <v>C3378</v>
          </cell>
          <cell r="C157" t="str">
            <v>RETIRADA DE TUBOS E CONEXÕES EM PVC JE DN 75MM</v>
          </cell>
          <cell r="D157">
            <v>0</v>
          </cell>
          <cell r="E157">
            <v>0</v>
          </cell>
          <cell r="F157" t="str">
            <v>M</v>
          </cell>
          <cell r="G157">
            <v>1.79</v>
          </cell>
        </row>
        <row r="158">
          <cell r="B158" t="str">
            <v>C3379</v>
          </cell>
          <cell r="C158" t="str">
            <v>RETIRADA DE TUBOS E CONEXÕES EM PVC JE DN 100MM</v>
          </cell>
          <cell r="D158">
            <v>0</v>
          </cell>
          <cell r="E158">
            <v>0</v>
          </cell>
          <cell r="F158" t="str">
            <v>M</v>
          </cell>
          <cell r="G158">
            <v>2.39</v>
          </cell>
        </row>
        <row r="159">
          <cell r="B159" t="str">
            <v>C3380</v>
          </cell>
          <cell r="C159" t="str">
            <v>RETIRADA DE TUBOS E CONEXÕES EM PVC JE DN 125MM</v>
          </cell>
          <cell r="D159">
            <v>0</v>
          </cell>
          <cell r="E159">
            <v>0</v>
          </cell>
          <cell r="F159" t="str">
            <v>M</v>
          </cell>
          <cell r="G159">
            <v>3</v>
          </cell>
        </row>
        <row r="160">
          <cell r="B160" t="str">
            <v>C3381</v>
          </cell>
          <cell r="C160" t="str">
            <v>RETIRADA DE TUBOS E CONEXÕES EM PVC JE DN 150MM</v>
          </cell>
          <cell r="D160">
            <v>0</v>
          </cell>
          <cell r="E160">
            <v>0</v>
          </cell>
          <cell r="F160" t="str">
            <v>M</v>
          </cell>
          <cell r="G160">
            <v>3.43</v>
          </cell>
        </row>
        <row r="161">
          <cell r="B161" t="str">
            <v>C3382</v>
          </cell>
          <cell r="C161" t="str">
            <v>RETIRADA DE TUBOS E CONEXÕES EM PVC JE DN 200MM</v>
          </cell>
          <cell r="D161">
            <v>0</v>
          </cell>
          <cell r="E161">
            <v>0</v>
          </cell>
          <cell r="F161" t="str">
            <v>M</v>
          </cell>
          <cell r="G161">
            <v>4.4800000000000004</v>
          </cell>
        </row>
        <row r="162">
          <cell r="B162" t="str">
            <v>C3383</v>
          </cell>
          <cell r="C162" t="str">
            <v>RETIRADA DE TUBOS E CONEXÕES EM PVC JE DN 250MM</v>
          </cell>
          <cell r="D162">
            <v>0</v>
          </cell>
          <cell r="E162">
            <v>0</v>
          </cell>
          <cell r="F162" t="str">
            <v>M</v>
          </cell>
          <cell r="G162">
            <v>5.0199999999999996</v>
          </cell>
        </row>
        <row r="163">
          <cell r="B163" t="str">
            <v>C3384</v>
          </cell>
          <cell r="C163" t="str">
            <v>RETIRADA DE TUBOS E CONEXÕES EM PVC JE DN 300MM</v>
          </cell>
          <cell r="D163">
            <v>0</v>
          </cell>
          <cell r="E163">
            <v>0</v>
          </cell>
          <cell r="F163" t="str">
            <v>M</v>
          </cell>
          <cell r="G163">
            <v>7.13</v>
          </cell>
        </row>
        <row r="164">
          <cell r="B164" t="str">
            <v>C3385</v>
          </cell>
          <cell r="C164" t="str">
            <v>RETIRADA DE TUBOS E CONEXÕES EM PVC JE DN 350MM</v>
          </cell>
          <cell r="D164">
            <v>0</v>
          </cell>
          <cell r="E164">
            <v>0</v>
          </cell>
          <cell r="F164" t="str">
            <v>M</v>
          </cell>
          <cell r="G164">
            <v>7.91</v>
          </cell>
        </row>
        <row r="165">
          <cell r="B165" t="str">
            <v>C3386</v>
          </cell>
          <cell r="C165" t="str">
            <v>RETIRADA DE TUBOS E CONEXÕES EM PVC JE DN 400MM</v>
          </cell>
          <cell r="D165">
            <v>0</v>
          </cell>
          <cell r="E165">
            <v>0</v>
          </cell>
          <cell r="F165" t="str">
            <v>M</v>
          </cell>
          <cell r="G165">
            <v>8.94</v>
          </cell>
        </row>
        <row r="166">
          <cell r="B166" t="str">
            <v>C3387</v>
          </cell>
          <cell r="C166" t="str">
            <v>RETIRADA DE TUBOS, PEÇAS E CONEXÕES EM FoFo JE DN 50MM</v>
          </cell>
          <cell r="D166">
            <v>0</v>
          </cell>
          <cell r="E166">
            <v>0</v>
          </cell>
          <cell r="F166" t="str">
            <v>M</v>
          </cell>
          <cell r="G166">
            <v>3.84</v>
          </cell>
        </row>
        <row r="167">
          <cell r="B167" t="str">
            <v>C3388</v>
          </cell>
          <cell r="C167" t="str">
            <v>RETIRADA DE TUBOS, PEÇAS E CONEXÕES EM FoFo JE DN 75MM</v>
          </cell>
          <cell r="D167">
            <v>0</v>
          </cell>
          <cell r="E167">
            <v>0</v>
          </cell>
          <cell r="F167" t="str">
            <v>M</v>
          </cell>
          <cell r="G167">
            <v>4.6500000000000004</v>
          </cell>
        </row>
        <row r="168">
          <cell r="B168" t="str">
            <v>C3389</v>
          </cell>
          <cell r="C168" t="str">
            <v>RETIRADA DE TUBOS, PEÇAS E CONEXÕES EM FoFo JE DN 100MM</v>
          </cell>
          <cell r="D168">
            <v>0</v>
          </cell>
          <cell r="E168">
            <v>0</v>
          </cell>
          <cell r="F168" t="str">
            <v>M</v>
          </cell>
          <cell r="G168">
            <v>7.64</v>
          </cell>
        </row>
        <row r="169">
          <cell r="B169" t="str">
            <v>C3390</v>
          </cell>
          <cell r="C169" t="str">
            <v>RETIRADA DE TUBOS, PEÇAS E CONEXÕES EM FoFo JE DN 150MM</v>
          </cell>
          <cell r="D169">
            <v>0</v>
          </cell>
          <cell r="E169">
            <v>0</v>
          </cell>
          <cell r="F169" t="str">
            <v>M</v>
          </cell>
          <cell r="G169">
            <v>10.63</v>
          </cell>
        </row>
        <row r="170">
          <cell r="B170" t="str">
            <v>C3391</v>
          </cell>
          <cell r="C170" t="str">
            <v>RETIRADA DE TUBOS, PEÇAS E CONEXÕES EM FoFo JE DN 200MM</v>
          </cell>
          <cell r="D170">
            <v>0</v>
          </cell>
          <cell r="E170">
            <v>0</v>
          </cell>
          <cell r="F170" t="str">
            <v>M</v>
          </cell>
          <cell r="G170">
            <v>12.21</v>
          </cell>
        </row>
        <row r="171">
          <cell r="B171" t="str">
            <v>C3392</v>
          </cell>
          <cell r="C171" t="str">
            <v>RETIRADA DE TUBOS, PEÇAS E CONEXÕES EM FoFo JE DN 250MM</v>
          </cell>
          <cell r="D171">
            <v>0</v>
          </cell>
          <cell r="E171">
            <v>0</v>
          </cell>
          <cell r="F171" t="str">
            <v>M</v>
          </cell>
          <cell r="G171">
            <v>15.32</v>
          </cell>
        </row>
        <row r="172">
          <cell r="B172" t="str">
            <v>C3393</v>
          </cell>
          <cell r="C172" t="str">
            <v>RETIRADA DE TUBOS, PEÇAS E CONEXÕES EM FoFo JE DN 300MM</v>
          </cell>
          <cell r="D172">
            <v>0</v>
          </cell>
          <cell r="E172">
            <v>0</v>
          </cell>
          <cell r="F172" t="str">
            <v>M</v>
          </cell>
          <cell r="G172">
            <v>19.41</v>
          </cell>
        </row>
        <row r="173">
          <cell r="B173" t="str">
            <v>C3394</v>
          </cell>
          <cell r="C173" t="str">
            <v>RETIRADA DE TUBOS, PEÇAS E CONEXÕES EM FoFo JE DN 350MM</v>
          </cell>
          <cell r="D173">
            <v>0</v>
          </cell>
          <cell r="E173">
            <v>0</v>
          </cell>
          <cell r="F173" t="str">
            <v>M</v>
          </cell>
          <cell r="G173">
            <v>23.21</v>
          </cell>
        </row>
        <row r="174">
          <cell r="B174" t="str">
            <v>C3395</v>
          </cell>
          <cell r="C174" t="str">
            <v>RETIRADA DE TUBOS, PEÇAS E CONEXÕES EM FoFo JE DN 400MM</v>
          </cell>
          <cell r="D174">
            <v>0</v>
          </cell>
          <cell r="E174">
            <v>0</v>
          </cell>
          <cell r="F174" t="str">
            <v>M</v>
          </cell>
          <cell r="G174">
            <v>26.62</v>
          </cell>
        </row>
        <row r="175">
          <cell r="B175" t="str">
            <v>C3396</v>
          </cell>
          <cell r="C175" t="str">
            <v>RETIRADA DE TUBOS, PEÇAS E CONEXÕES EM FoFo JE DN 450MM</v>
          </cell>
          <cell r="D175">
            <v>0</v>
          </cell>
          <cell r="E175">
            <v>0</v>
          </cell>
          <cell r="F175" t="str">
            <v>M</v>
          </cell>
          <cell r="G175">
            <v>34.1</v>
          </cell>
        </row>
        <row r="176">
          <cell r="B176" t="str">
            <v>C3397</v>
          </cell>
          <cell r="C176" t="str">
            <v>RETIRADA DE TUBOS, PEÇAS E CONEXÕES EM FoFo JE DN 500MM</v>
          </cell>
          <cell r="D176">
            <v>0</v>
          </cell>
          <cell r="E176">
            <v>0</v>
          </cell>
          <cell r="F176" t="str">
            <v>M</v>
          </cell>
          <cell r="G176">
            <v>41.59</v>
          </cell>
        </row>
        <row r="177">
          <cell r="B177" t="str">
            <v>C3398</v>
          </cell>
          <cell r="C177" t="str">
            <v>RETIRADA DE TUBOS, PEÇAS E CONEXÕES EM FoFo JE DN 600MM</v>
          </cell>
          <cell r="D177">
            <v>0</v>
          </cell>
          <cell r="E177">
            <v>0</v>
          </cell>
          <cell r="F177" t="str">
            <v>M</v>
          </cell>
          <cell r="G177">
            <v>48.75</v>
          </cell>
        </row>
        <row r="178">
          <cell r="B178" t="str">
            <v>C3399</v>
          </cell>
          <cell r="C178" t="str">
            <v>RETIRADA DE TUBOS, PEÇAS E CONEXÕES EM FoFo JE DN 700MM</v>
          </cell>
          <cell r="D178">
            <v>0</v>
          </cell>
          <cell r="E178">
            <v>0</v>
          </cell>
          <cell r="F178" t="str">
            <v>M</v>
          </cell>
          <cell r="G178">
            <v>62.51</v>
          </cell>
        </row>
        <row r="179">
          <cell r="B179" t="str">
            <v>C2211</v>
          </cell>
          <cell r="C179" t="str">
            <v>RETIRADA DE VIDROS C/ REAPROVEITAMENTO</v>
          </cell>
          <cell r="D179">
            <v>0</v>
          </cell>
          <cell r="E179">
            <v>0</v>
          </cell>
          <cell r="F179" t="str">
            <v>M2</v>
          </cell>
          <cell r="G179">
            <v>23.16</v>
          </cell>
        </row>
        <row r="180">
          <cell r="B180" t="str">
            <v>TRÂNSITO E SEGURANÇA</v>
          </cell>
          <cell r="C180">
            <v>0</v>
          </cell>
          <cell r="D180">
            <v>0</v>
          </cell>
          <cell r="E180">
            <v>0</v>
          </cell>
          <cell r="F180">
            <v>0</v>
          </cell>
          <cell r="G180">
            <v>310.38</v>
          </cell>
        </row>
        <row r="181">
          <cell r="B181" t="str">
            <v>C0375</v>
          </cell>
          <cell r="C181" t="str">
            <v>BARREIRA DE CONCRETO (NEW JERSEY) SIMPLES</v>
          </cell>
          <cell r="D181">
            <v>0</v>
          </cell>
          <cell r="E181">
            <v>0</v>
          </cell>
          <cell r="F181" t="str">
            <v>M</v>
          </cell>
          <cell r="G181">
            <v>250.43</v>
          </cell>
        </row>
        <row r="182">
          <cell r="B182" t="str">
            <v>C2891</v>
          </cell>
          <cell r="C182" t="str">
            <v>PASSADIÇOS COM CHAPAS DE AÇO</v>
          </cell>
          <cell r="D182">
            <v>0</v>
          </cell>
          <cell r="E182">
            <v>0</v>
          </cell>
          <cell r="F182" t="str">
            <v>M2</v>
          </cell>
          <cell r="G182">
            <v>9.0299999999999994</v>
          </cell>
        </row>
        <row r="183">
          <cell r="B183" t="str">
            <v>C2892</v>
          </cell>
          <cell r="C183" t="str">
            <v>PASSADIÇOS COM PRANCHAS DE MADEIRA</v>
          </cell>
          <cell r="D183">
            <v>0</v>
          </cell>
          <cell r="E183">
            <v>0</v>
          </cell>
          <cell r="F183" t="str">
            <v>M2</v>
          </cell>
          <cell r="G183">
            <v>28.78</v>
          </cell>
        </row>
        <row r="184">
          <cell r="B184" t="str">
            <v>C2947</v>
          </cell>
          <cell r="C184" t="str">
            <v>SINALIZAÇÃO DE ADVERTÊNCIA</v>
          </cell>
          <cell r="D184">
            <v>0</v>
          </cell>
          <cell r="E184">
            <v>0</v>
          </cell>
          <cell r="F184" t="str">
            <v>UN</v>
          </cell>
          <cell r="G184">
            <v>9.52</v>
          </cell>
        </row>
        <row r="185">
          <cell r="B185" t="str">
            <v>C2948</v>
          </cell>
          <cell r="C185" t="str">
            <v>SINALIZAÇÃO DE TRÂNSITO COM BARREIRAS</v>
          </cell>
          <cell r="D185">
            <v>0</v>
          </cell>
          <cell r="E185">
            <v>0</v>
          </cell>
          <cell r="F185" t="str">
            <v>M</v>
          </cell>
          <cell r="G185">
            <v>3.35</v>
          </cell>
        </row>
        <row r="186">
          <cell r="B186" t="str">
            <v>C2949</v>
          </cell>
          <cell r="C186" t="str">
            <v>SINALIZAÇÃO DE TRÂNSITO NOTURNA</v>
          </cell>
          <cell r="D186">
            <v>0</v>
          </cell>
          <cell r="E186">
            <v>0</v>
          </cell>
          <cell r="F186" t="str">
            <v>M</v>
          </cell>
          <cell r="G186">
            <v>1.71</v>
          </cell>
        </row>
        <row r="187">
          <cell r="B187" t="str">
            <v>C2950</v>
          </cell>
          <cell r="C187" t="str">
            <v>SINALIZAÇÃO EM TAPUME COM INDICATIVO DE FLUXO</v>
          </cell>
          <cell r="D187">
            <v>0</v>
          </cell>
          <cell r="E187">
            <v>0</v>
          </cell>
          <cell r="F187" t="str">
            <v>M2</v>
          </cell>
          <cell r="G187">
            <v>4.68</v>
          </cell>
        </row>
        <row r="188">
          <cell r="B188" t="str">
            <v>C2978</v>
          </cell>
          <cell r="C188" t="str">
            <v>SINALIZAÇÃO EM TAPUME DE PROTEÇÃO COM CHAPAS COMPENSADAS E= 12mm</v>
          </cell>
          <cell r="D188">
            <v>0</v>
          </cell>
          <cell r="E188">
            <v>0</v>
          </cell>
          <cell r="F188" t="str">
            <v>M</v>
          </cell>
          <cell r="G188">
            <v>2.86</v>
          </cell>
        </row>
        <row r="189">
          <cell r="B189" t="str">
            <v>MOVIMENTO DE TERRA</v>
          </cell>
          <cell r="C189">
            <v>0</v>
          </cell>
          <cell r="D189">
            <v>0</v>
          </cell>
          <cell r="E189">
            <v>0</v>
          </cell>
          <cell r="F189">
            <v>0</v>
          </cell>
          <cell r="G189">
            <v>15279.09</v>
          </cell>
        </row>
        <row r="190">
          <cell r="B190" t="str">
            <v>ESCAVAÇÕES EM CAMPO ABERTO</v>
          </cell>
          <cell r="C190">
            <v>0</v>
          </cell>
          <cell r="D190">
            <v>0</v>
          </cell>
          <cell r="E190">
            <v>0</v>
          </cell>
          <cell r="F190">
            <v>0</v>
          </cell>
          <cell r="G190">
            <v>1755.74</v>
          </cell>
        </row>
        <row r="191">
          <cell r="B191" t="str">
            <v>C2779</v>
          </cell>
          <cell r="C191" t="str">
            <v>ESCAVAÇÃO EM S.Q.N SATURADO, PROF.2.0 a 12.0m (POÇO AMAZONAS)</v>
          </cell>
          <cell r="D191">
            <v>0</v>
          </cell>
          <cell r="E191">
            <v>0</v>
          </cell>
          <cell r="F191" t="str">
            <v>M3</v>
          </cell>
          <cell r="G191">
            <v>103.31</v>
          </cell>
        </row>
        <row r="192">
          <cell r="B192" t="str">
            <v>C1263</v>
          </cell>
          <cell r="C192" t="str">
            <v>ESCAVAÇÃO MANUAL CAMPO ABERTO EM ROCHA C/EXPLOS.PERF.MAN. ATÉ 2M</v>
          </cell>
          <cell r="D192">
            <v>0</v>
          </cell>
          <cell r="E192">
            <v>0</v>
          </cell>
          <cell r="F192" t="str">
            <v>M3</v>
          </cell>
          <cell r="G192">
            <v>189.98</v>
          </cell>
        </row>
        <row r="193">
          <cell r="B193" t="str">
            <v>C1260</v>
          </cell>
          <cell r="C193" t="str">
            <v>ESCAVAÇÃO MANUAL CAMPO ABERTO EM ROCHA C/EXPLOS.PERF.MAN. - 2,01 A 4,00M</v>
          </cell>
          <cell r="D193">
            <v>0</v>
          </cell>
          <cell r="E193">
            <v>0</v>
          </cell>
          <cell r="F193" t="str">
            <v>M3</v>
          </cell>
          <cell r="G193">
            <v>202.3</v>
          </cell>
        </row>
        <row r="194">
          <cell r="B194" t="str">
            <v>C1261</v>
          </cell>
          <cell r="C194" t="str">
            <v>ESCAVAÇÃO MANUAL CAMPO ABERTO EM ROCHA C/EXPLOS.PERF.MAN. - 4,01 A 6,00M</v>
          </cell>
          <cell r="D194">
            <v>0</v>
          </cell>
          <cell r="E194">
            <v>0</v>
          </cell>
          <cell r="F194" t="str">
            <v>M3</v>
          </cell>
          <cell r="G194">
            <v>214.62</v>
          </cell>
        </row>
        <row r="195">
          <cell r="B195" t="str">
            <v>C1262</v>
          </cell>
          <cell r="C195" t="str">
            <v>ESCAVAÇÃO MANUAL CAMPO ABERTO EM ROCHA C/EXPLOS.PERF.MAN. - 6,01 A 8,00M</v>
          </cell>
          <cell r="D195">
            <v>0</v>
          </cell>
          <cell r="E195">
            <v>0</v>
          </cell>
          <cell r="F195" t="str">
            <v>M3</v>
          </cell>
          <cell r="G195">
            <v>226.94</v>
          </cell>
        </row>
        <row r="196">
          <cell r="B196" t="str">
            <v>C1266</v>
          </cell>
          <cell r="C196" t="str">
            <v>ESCAVAÇÃO MANUAL CAMPO ABERTO EM ROCHA C/EXPLOS.PERF.MEC. ATÉ 2M</v>
          </cell>
          <cell r="D196">
            <v>0</v>
          </cell>
          <cell r="E196">
            <v>0</v>
          </cell>
          <cell r="F196" t="str">
            <v>M3</v>
          </cell>
          <cell r="G196">
            <v>147.93</v>
          </cell>
        </row>
        <row r="197">
          <cell r="B197" t="str">
            <v>C1264</v>
          </cell>
          <cell r="C197" t="str">
            <v>ESCAVAÇÃO MANUAL CAMPO ABERTO EM ROCHA C/EXPLOS.PERF.MEC. - 2,01 A 4,00M</v>
          </cell>
          <cell r="D197">
            <v>0</v>
          </cell>
          <cell r="E197">
            <v>0</v>
          </cell>
          <cell r="F197" t="str">
            <v>M3</v>
          </cell>
          <cell r="G197">
            <v>160.71</v>
          </cell>
        </row>
        <row r="198">
          <cell r="B198" t="str">
            <v>C1265</v>
          </cell>
          <cell r="C198" t="str">
            <v>ESCAVAÇÃO MANUAL CAMPO ABERTO EM ROCHA C/EXPLOS.PERF.MEC. - 4,01 A 6,00M</v>
          </cell>
          <cell r="D198">
            <v>0</v>
          </cell>
          <cell r="E198">
            <v>0</v>
          </cell>
          <cell r="F198" t="str">
            <v>M3</v>
          </cell>
          <cell r="G198">
            <v>173.48</v>
          </cell>
        </row>
        <row r="199">
          <cell r="B199" t="str">
            <v>C1254</v>
          </cell>
          <cell r="C199" t="str">
            <v>ESCAVAÇÃO MANUAL CAMPO ABERTO EM ROCHA C/EXPLOS.PERF.MEC. - 6,01 A 8,00M</v>
          </cell>
          <cell r="D199">
            <v>0</v>
          </cell>
          <cell r="E199">
            <v>0</v>
          </cell>
          <cell r="F199" t="str">
            <v>M3</v>
          </cell>
          <cell r="G199">
            <v>186.26</v>
          </cell>
        </row>
        <row r="200">
          <cell r="B200" t="str">
            <v>C1256</v>
          </cell>
          <cell r="C200" t="str">
            <v>ESCAVAÇÃO MANUAL CAMPO ABERTO EM TERRA ATÉ 2M</v>
          </cell>
          <cell r="D200">
            <v>0</v>
          </cell>
          <cell r="E200">
            <v>0</v>
          </cell>
          <cell r="F200" t="str">
            <v>M3</v>
          </cell>
          <cell r="G200">
            <v>26.74</v>
          </cell>
        </row>
        <row r="201">
          <cell r="B201" t="str">
            <v>C1257</v>
          </cell>
          <cell r="C201" t="str">
            <v>ESCAVAÇÃO MANUAL CAMPO ABERTO EM TERRA, DE 2,01 A 4,00M</v>
          </cell>
          <cell r="D201">
            <v>0</v>
          </cell>
          <cell r="E201">
            <v>0</v>
          </cell>
          <cell r="F201" t="str">
            <v>M3</v>
          </cell>
          <cell r="G201">
            <v>31.85</v>
          </cell>
        </row>
        <row r="202">
          <cell r="B202" t="str">
            <v>C1258</v>
          </cell>
          <cell r="C202" t="str">
            <v>ESCAVAÇÃO MANUAL CAMPO ABERTO EM TERRA, DE 4,00 A 6,00M</v>
          </cell>
          <cell r="D202">
            <v>0</v>
          </cell>
          <cell r="E202">
            <v>0</v>
          </cell>
          <cell r="F202" t="str">
            <v>M3</v>
          </cell>
          <cell r="G202">
            <v>36.96</v>
          </cell>
        </row>
        <row r="203">
          <cell r="B203" t="str">
            <v>C1259</v>
          </cell>
          <cell r="C203" t="str">
            <v>ESCAVAÇÃO MANUAL CAMPO ABERTO EM TERRA, DE 6,00 A 8,00M</v>
          </cell>
          <cell r="D203">
            <v>0</v>
          </cell>
          <cell r="E203">
            <v>0</v>
          </cell>
          <cell r="F203" t="str">
            <v>M3</v>
          </cell>
          <cell r="G203">
            <v>42.62</v>
          </cell>
        </row>
        <row r="204">
          <cell r="B204" t="str">
            <v>C1267</v>
          </cell>
          <cell r="C204" t="str">
            <v>ESCAVAÇÃO MECAN. CAMPO ABERTO EM TERRA EXCETO ROCHA ATÉ 2M</v>
          </cell>
          <cell r="D204">
            <v>0</v>
          </cell>
          <cell r="E204">
            <v>0</v>
          </cell>
          <cell r="F204" t="str">
            <v>M3</v>
          </cell>
          <cell r="G204">
            <v>2.2999999999999998</v>
          </cell>
        </row>
        <row r="205">
          <cell r="B205" t="str">
            <v>C1268</v>
          </cell>
          <cell r="C205" t="str">
            <v>ESCAVAÇÃO MECAN. CAMPO ABERTO EM TERRA EXCETO ROCHA ATÉ 4M</v>
          </cell>
          <cell r="D205">
            <v>0</v>
          </cell>
          <cell r="E205">
            <v>0</v>
          </cell>
          <cell r="F205" t="str">
            <v>M3</v>
          </cell>
          <cell r="G205">
            <v>2.64</v>
          </cell>
        </row>
        <row r="206">
          <cell r="B206" t="str">
            <v>C1269</v>
          </cell>
          <cell r="C206" t="str">
            <v>ESCAVAÇÃO MECAN. CAMPO ABERTO EM TERRA EXCETO ROCHA ATÉ 6M</v>
          </cell>
          <cell r="D206">
            <v>0</v>
          </cell>
          <cell r="E206">
            <v>0</v>
          </cell>
          <cell r="F206" t="str">
            <v>M3</v>
          </cell>
          <cell r="G206">
            <v>3.24</v>
          </cell>
        </row>
        <row r="207">
          <cell r="B207" t="str">
            <v>C1270</v>
          </cell>
          <cell r="C207" t="str">
            <v>ESCAVAÇÃO MECAN. CAMPO ABERTO EM TERRA EXCETO ROCHA ATÉ 8M</v>
          </cell>
          <cell r="D207">
            <v>0</v>
          </cell>
          <cell r="E207">
            <v>0</v>
          </cell>
          <cell r="F207" t="str">
            <v>M3</v>
          </cell>
          <cell r="G207">
            <v>3.84</v>
          </cell>
        </row>
        <row r="208">
          <cell r="B208" t="str">
            <v>ESCAVAÇÃO E CARGA DE MATERIAL</v>
          </cell>
          <cell r="C208">
            <v>0</v>
          </cell>
          <cell r="D208">
            <v>0</v>
          </cell>
          <cell r="E208">
            <v>0</v>
          </cell>
          <cell r="F208">
            <v>0</v>
          </cell>
          <cell r="G208">
            <v>88.15</v>
          </cell>
        </row>
        <row r="209">
          <cell r="B209" t="str">
            <v>C3208</v>
          </cell>
          <cell r="C209" t="str">
            <v>ESCAVAÇÃO E CARGA DE MATERIAL 1-CAT.</v>
          </cell>
          <cell r="D209">
            <v>0</v>
          </cell>
          <cell r="E209">
            <v>0</v>
          </cell>
          <cell r="F209" t="str">
            <v>M3</v>
          </cell>
          <cell r="G209">
            <v>4.8899999999999997</v>
          </cell>
        </row>
        <row r="210">
          <cell r="B210" t="str">
            <v>C3209</v>
          </cell>
          <cell r="C210" t="str">
            <v>ESCAVAÇÃO E CARGA DE MATERIAL 2-CAT.</v>
          </cell>
          <cell r="D210">
            <v>0</v>
          </cell>
          <cell r="E210">
            <v>0</v>
          </cell>
          <cell r="F210" t="str">
            <v>M3</v>
          </cell>
          <cell r="G210">
            <v>6.63</v>
          </cell>
        </row>
        <row r="211">
          <cell r="B211" t="str">
            <v>C3210</v>
          </cell>
          <cell r="C211" t="str">
            <v>ESCAVAÇÃO E CARGA DE MATERIAL 3-CAT.</v>
          </cell>
          <cell r="D211">
            <v>0</v>
          </cell>
          <cell r="E211">
            <v>0</v>
          </cell>
          <cell r="F211" t="str">
            <v>M3</v>
          </cell>
          <cell r="G211">
            <v>29.59</v>
          </cell>
        </row>
        <row r="212">
          <cell r="B212" t="str">
            <v>C3212</v>
          </cell>
          <cell r="C212" t="str">
            <v>ESCAVAÇÃO E CARGA DE SOLO MOLE</v>
          </cell>
          <cell r="D212">
            <v>0</v>
          </cell>
          <cell r="E212">
            <v>0</v>
          </cell>
          <cell r="F212" t="str">
            <v>M3</v>
          </cell>
          <cell r="G212">
            <v>9.1199999999999992</v>
          </cell>
        </row>
        <row r="213">
          <cell r="B213" t="str">
            <v>C2797</v>
          </cell>
          <cell r="C213" t="str">
            <v>ESCAVAÇÃO SUBMERSA (DRAGAGEM)</v>
          </cell>
          <cell r="D213">
            <v>0</v>
          </cell>
          <cell r="E213">
            <v>0</v>
          </cell>
          <cell r="F213" t="str">
            <v>M3</v>
          </cell>
          <cell r="G213">
            <v>37.93</v>
          </cell>
        </row>
        <row r="214">
          <cell r="B214" t="str">
            <v>CARGA,TRANSPORTE E DESCARGA DE MATERIAL</v>
          </cell>
          <cell r="C214">
            <v>0</v>
          </cell>
          <cell r="D214">
            <v>0</v>
          </cell>
          <cell r="E214">
            <v>0</v>
          </cell>
          <cell r="F214">
            <v>0</v>
          </cell>
          <cell r="G214">
            <v>276.27999999999997</v>
          </cell>
        </row>
        <row r="215">
          <cell r="B215" t="str">
            <v>C0702</v>
          </cell>
          <cell r="C215" t="str">
            <v>CARGA MANUAL DE ENTULHO EM CAMINHÃO BASCULANTE</v>
          </cell>
          <cell r="D215">
            <v>0</v>
          </cell>
          <cell r="E215">
            <v>0</v>
          </cell>
          <cell r="F215" t="str">
            <v>M3</v>
          </cell>
          <cell r="G215">
            <v>12.62</v>
          </cell>
        </row>
        <row r="216">
          <cell r="B216" t="str">
            <v>C0706</v>
          </cell>
          <cell r="C216" t="str">
            <v>CARGA MANUAL DE ROCHA EM CAMINHÃO BASCULANTE</v>
          </cell>
          <cell r="D216">
            <v>0</v>
          </cell>
          <cell r="E216">
            <v>0</v>
          </cell>
          <cell r="F216" t="str">
            <v>M3</v>
          </cell>
          <cell r="G216">
            <v>13.15</v>
          </cell>
        </row>
        <row r="217">
          <cell r="B217" t="str">
            <v>C0707</v>
          </cell>
          <cell r="C217" t="str">
            <v>CARGA MANUAL DE TERRA EM CAMINHÃO BASCULANTE</v>
          </cell>
          <cell r="D217">
            <v>0</v>
          </cell>
          <cell r="E217">
            <v>0</v>
          </cell>
          <cell r="F217" t="str">
            <v>M3</v>
          </cell>
          <cell r="G217">
            <v>10.52</v>
          </cell>
        </row>
        <row r="218">
          <cell r="B218" t="str">
            <v>C0708</v>
          </cell>
          <cell r="C218" t="str">
            <v>CARGA MECANIZADA DE ENTULHO EM CAMINHÃO BASCULANTE</v>
          </cell>
          <cell r="D218">
            <v>0</v>
          </cell>
          <cell r="E218">
            <v>0</v>
          </cell>
          <cell r="F218" t="str">
            <v>M3</v>
          </cell>
          <cell r="G218">
            <v>2.81</v>
          </cell>
        </row>
        <row r="219">
          <cell r="B219" t="str">
            <v>C0709</v>
          </cell>
          <cell r="C219" t="str">
            <v>CARGA MECANIZADA DE ROCHA EM CAMINHÃO BASCULANTE</v>
          </cell>
          <cell r="D219">
            <v>0</v>
          </cell>
          <cell r="E219">
            <v>0</v>
          </cell>
          <cell r="F219" t="str">
            <v>M3</v>
          </cell>
          <cell r="G219">
            <v>3</v>
          </cell>
        </row>
        <row r="220">
          <cell r="B220" t="str">
            <v>C0710</v>
          </cell>
          <cell r="C220" t="str">
            <v>CARGA MECANIZADA DE TERRA EM CAMINHÃO BASCULANTE</v>
          </cell>
          <cell r="D220">
            <v>0</v>
          </cell>
          <cell r="E220">
            <v>0</v>
          </cell>
          <cell r="F220" t="str">
            <v>M3</v>
          </cell>
          <cell r="G220">
            <v>2.65</v>
          </cell>
        </row>
        <row r="221">
          <cell r="B221" t="str">
            <v>C2987</v>
          </cell>
          <cell r="C221" t="str">
            <v>COMPLEMENTAÇÃO DE TRANSPORTE EM CAMINHÃO BASCULANTE</v>
          </cell>
          <cell r="D221">
            <v>0</v>
          </cell>
          <cell r="E221">
            <v>0</v>
          </cell>
          <cell r="F221" t="str">
            <v>M3xKM</v>
          </cell>
          <cell r="G221">
            <v>0.83</v>
          </cell>
        </row>
        <row r="222">
          <cell r="B222" t="str">
            <v>C2529</v>
          </cell>
          <cell r="C222" t="str">
            <v>TRANSPORTE DE MATERIAL, EXCETO ROCHA EM CAMINHÃO ATÉ 0.5 KM</v>
          </cell>
          <cell r="D222">
            <v>0</v>
          </cell>
          <cell r="E222">
            <v>0</v>
          </cell>
          <cell r="F222" t="str">
            <v>M3</v>
          </cell>
          <cell r="G222">
            <v>3.55</v>
          </cell>
        </row>
        <row r="223">
          <cell r="B223" t="str">
            <v>C2531</v>
          </cell>
          <cell r="C223" t="str">
            <v>TRANSPORTE DE MATERIAL, EXCETO ROCHA EM CAMINHÃO ATÉ 1KM</v>
          </cell>
          <cell r="D223">
            <v>0</v>
          </cell>
          <cell r="E223">
            <v>0</v>
          </cell>
          <cell r="F223" t="str">
            <v>M3</v>
          </cell>
          <cell r="G223">
            <v>3.95</v>
          </cell>
        </row>
        <row r="224">
          <cell r="B224" t="str">
            <v>C2533</v>
          </cell>
          <cell r="C224" t="str">
            <v>TRANSPORTE DE MATERIAL, EXCETO ROCHA EM CAMINHÃO ATÉ 5 KM</v>
          </cell>
          <cell r="D224">
            <v>0</v>
          </cell>
          <cell r="E224">
            <v>0</v>
          </cell>
          <cell r="F224" t="str">
            <v>M3</v>
          </cell>
          <cell r="G224">
            <v>19.760000000000002</v>
          </cell>
        </row>
        <row r="225">
          <cell r="B225" t="str">
            <v>C2530</v>
          </cell>
          <cell r="C225" t="str">
            <v>TRANSPORTE DE MATERIAL, EXCETO ROCHA EM CAMINHÃO ATÉ 10KM</v>
          </cell>
          <cell r="D225">
            <v>0</v>
          </cell>
          <cell r="E225">
            <v>0</v>
          </cell>
          <cell r="F225" t="str">
            <v>M3</v>
          </cell>
          <cell r="G225">
            <v>23.7</v>
          </cell>
        </row>
        <row r="226">
          <cell r="B226" t="str">
            <v>C2532</v>
          </cell>
          <cell r="C226" t="str">
            <v>TRANSPORTE DE MATERIAL, EXCETO ROCHA EM CAMINHÃO ATÉ 20KM</v>
          </cell>
          <cell r="D226">
            <v>0</v>
          </cell>
          <cell r="E226">
            <v>0</v>
          </cell>
          <cell r="F226" t="str">
            <v>M3</v>
          </cell>
          <cell r="G226">
            <v>35.549999999999997</v>
          </cell>
        </row>
        <row r="227">
          <cell r="B227" t="str">
            <v>C2536</v>
          </cell>
          <cell r="C227" t="str">
            <v>TRANSPORTE HORIZONTAL ATÉ 30M DE MATERIAIS À GRANEL</v>
          </cell>
          <cell r="D227">
            <v>0</v>
          </cell>
          <cell r="E227">
            <v>0</v>
          </cell>
          <cell r="F227" t="str">
            <v>M3</v>
          </cell>
          <cell r="G227">
            <v>22.82</v>
          </cell>
        </row>
        <row r="228">
          <cell r="B228" t="str">
            <v>C2537</v>
          </cell>
          <cell r="C228" t="str">
            <v>TRANSPORTE HORIZONTAL DE 30,00 ATÉ 60,00M DE MATERIAIS À GRANEL</v>
          </cell>
          <cell r="D228">
            <v>0</v>
          </cell>
          <cell r="E228">
            <v>0</v>
          </cell>
          <cell r="F228" t="str">
            <v>M3</v>
          </cell>
          <cell r="G228">
            <v>28.29</v>
          </cell>
        </row>
        <row r="229">
          <cell r="B229" t="str">
            <v>C2535</v>
          </cell>
          <cell r="C229" t="str">
            <v>TRANSPORTE HORIZONTAL DE 60,01 ATÉ 100,00M DE MATERIAIS À GRANEL</v>
          </cell>
          <cell r="D229">
            <v>0</v>
          </cell>
          <cell r="E229">
            <v>0</v>
          </cell>
          <cell r="F229" t="str">
            <v>M3</v>
          </cell>
          <cell r="G229">
            <v>37.42</v>
          </cell>
        </row>
        <row r="230">
          <cell r="B230" t="str">
            <v>C2538</v>
          </cell>
          <cell r="C230" t="str">
            <v>TRANSPORTE VERTICAL DE MATERIAIS À GRANEL P/ A 1A LAJE</v>
          </cell>
          <cell r="D230">
            <v>0</v>
          </cell>
          <cell r="E230">
            <v>0</v>
          </cell>
          <cell r="F230" t="str">
            <v>M3</v>
          </cell>
          <cell r="G230">
            <v>16.43</v>
          </cell>
        </row>
        <row r="231">
          <cell r="B231" t="str">
            <v>C2539</v>
          </cell>
          <cell r="C231" t="str">
            <v>TRANSPORTE VERTICAL DE MATERIAIS À GRANEL P/ A 2A LAJE</v>
          </cell>
          <cell r="D231">
            <v>0</v>
          </cell>
          <cell r="E231">
            <v>0</v>
          </cell>
          <cell r="F231" t="str">
            <v>M3</v>
          </cell>
          <cell r="G231">
            <v>39.24</v>
          </cell>
        </row>
        <row r="232">
          <cell r="B232" t="str">
            <v>ESCAVAÇÃO, CARGA, TRANSPORTE E DESCARGA DE MATERIAL</v>
          </cell>
          <cell r="C232">
            <v>0</v>
          </cell>
          <cell r="D232">
            <v>0</v>
          </cell>
          <cell r="E232">
            <v>0</v>
          </cell>
          <cell r="F232">
            <v>0</v>
          </cell>
          <cell r="G232">
            <v>879.67</v>
          </cell>
        </row>
        <row r="233">
          <cell r="B233" t="str">
            <v>C3131</v>
          </cell>
          <cell r="C233" t="str">
            <v>ARRASAMENTO ATERRO (ESCALONAMENTO) DMT ATÉ 50M</v>
          </cell>
          <cell r="D233">
            <v>0</v>
          </cell>
          <cell r="E233">
            <v>0</v>
          </cell>
          <cell r="F233" t="str">
            <v>M3</v>
          </cell>
          <cell r="G233">
            <v>5.01</v>
          </cell>
        </row>
        <row r="234">
          <cell r="B234" t="str">
            <v>C3182</v>
          </cell>
          <cell r="C234" t="str">
            <v>ESCAVAÇÃO CARGA TRANSP. 1-CAT ATÉ 200M</v>
          </cell>
          <cell r="D234">
            <v>0</v>
          </cell>
          <cell r="E234">
            <v>0</v>
          </cell>
          <cell r="F234" t="str">
            <v>M3</v>
          </cell>
          <cell r="G234">
            <v>7.17</v>
          </cell>
        </row>
        <row r="235">
          <cell r="B235" t="str">
            <v>C3178</v>
          </cell>
          <cell r="C235" t="str">
            <v>ESCAVAÇÃO CARGA TRANSP. 1-CAT 201 A 400M</v>
          </cell>
          <cell r="D235">
            <v>0</v>
          </cell>
          <cell r="E235">
            <v>0</v>
          </cell>
          <cell r="F235" t="str">
            <v>M3</v>
          </cell>
          <cell r="G235">
            <v>7.82</v>
          </cell>
        </row>
        <row r="236">
          <cell r="B236" t="str">
            <v>C3180</v>
          </cell>
          <cell r="C236" t="str">
            <v>ESCAVAÇÃO CARGA TRANSP. 1-CAT 401 A 600M</v>
          </cell>
          <cell r="D236">
            <v>0</v>
          </cell>
          <cell r="E236">
            <v>0</v>
          </cell>
          <cell r="F236" t="str">
            <v>M3</v>
          </cell>
          <cell r="G236">
            <v>8.31</v>
          </cell>
        </row>
        <row r="237">
          <cell r="B237" t="str">
            <v>C3169</v>
          </cell>
          <cell r="C237" t="str">
            <v>ESCAVACAO CARGA TRANSP. 1-CAT 601 A 800M</v>
          </cell>
          <cell r="D237">
            <v>0</v>
          </cell>
          <cell r="E237">
            <v>0</v>
          </cell>
          <cell r="F237" t="str">
            <v>M3</v>
          </cell>
          <cell r="G237">
            <v>9.0399999999999991</v>
          </cell>
        </row>
        <row r="238">
          <cell r="B238" t="str">
            <v>C3181</v>
          </cell>
          <cell r="C238" t="str">
            <v>ESCAVAÇÃO CARGA TRANSP. 1-CAT 801 A 1000M</v>
          </cell>
          <cell r="D238">
            <v>0</v>
          </cell>
          <cell r="E238">
            <v>0</v>
          </cell>
          <cell r="F238" t="str">
            <v>M3</v>
          </cell>
          <cell r="G238">
            <v>9.56</v>
          </cell>
        </row>
        <row r="239">
          <cell r="B239" t="str">
            <v>C3175</v>
          </cell>
          <cell r="C239" t="str">
            <v>ESCAVAÇÃO CARGA TRANSP. 1-CAT 1001 A 1200M</v>
          </cell>
          <cell r="D239">
            <v>0</v>
          </cell>
          <cell r="E239">
            <v>0</v>
          </cell>
          <cell r="F239" t="str">
            <v>M3</v>
          </cell>
          <cell r="G239">
            <v>9.77</v>
          </cell>
        </row>
        <row r="240">
          <cell r="B240" t="str">
            <v>C3165</v>
          </cell>
          <cell r="C240" t="str">
            <v>ESCAVACÃO CARGA TRANSP. 1-CAT 1201 A 1400M</v>
          </cell>
          <cell r="D240">
            <v>0</v>
          </cell>
          <cell r="E240">
            <v>0</v>
          </cell>
          <cell r="F240" t="str">
            <v>M3</v>
          </cell>
          <cell r="G240">
            <v>10.48</v>
          </cell>
        </row>
        <row r="241">
          <cell r="B241" t="str">
            <v>C3176</v>
          </cell>
          <cell r="C241" t="str">
            <v>ESCAVAÇÃO CARGA TRANSP. 1-CAT 1401 A 1600M</v>
          </cell>
          <cell r="D241">
            <v>0</v>
          </cell>
          <cell r="E241">
            <v>0</v>
          </cell>
          <cell r="F241" t="str">
            <v>M3</v>
          </cell>
          <cell r="G241">
            <v>10.93</v>
          </cell>
        </row>
        <row r="242">
          <cell r="B242" t="str">
            <v>C3177</v>
          </cell>
          <cell r="C242" t="str">
            <v>ESCAVAÇÃO CARGA TRANSP. 1-CAT 1601 A 1800M</v>
          </cell>
          <cell r="D242">
            <v>0</v>
          </cell>
          <cell r="E242">
            <v>0</v>
          </cell>
          <cell r="F242" t="str">
            <v>M3</v>
          </cell>
          <cell r="G242">
            <v>11.59</v>
          </cell>
        </row>
        <row r="243">
          <cell r="B243" t="str">
            <v>C3166</v>
          </cell>
          <cell r="C243" t="str">
            <v>ESCAVAÇÃO CARGA TRANSP. 1-CAT 1801 A 2000M</v>
          </cell>
          <cell r="D243">
            <v>0</v>
          </cell>
          <cell r="E243">
            <v>0</v>
          </cell>
          <cell r="F243" t="str">
            <v>M3</v>
          </cell>
          <cell r="G243">
            <v>12.08</v>
          </cell>
        </row>
        <row r="244">
          <cell r="B244" t="str">
            <v>C3167</v>
          </cell>
          <cell r="C244" t="str">
            <v>ESCAVAÇÃO CARGA TRANSP. 1-CAT 2001 A 3000M</v>
          </cell>
          <cell r="D244">
            <v>0</v>
          </cell>
          <cell r="E244">
            <v>0</v>
          </cell>
          <cell r="F244" t="str">
            <v>M3</v>
          </cell>
          <cell r="G244">
            <v>12.45</v>
          </cell>
        </row>
        <row r="245">
          <cell r="B245" t="str">
            <v>C3168</v>
          </cell>
          <cell r="C245" t="str">
            <v>ESCAVAÇÃO CARGA TRANSP. 1-CAT 3001 A 4000M</v>
          </cell>
          <cell r="D245">
            <v>0</v>
          </cell>
          <cell r="E245">
            <v>0</v>
          </cell>
          <cell r="F245" t="str">
            <v>M3</v>
          </cell>
          <cell r="G245">
            <v>14.15</v>
          </cell>
        </row>
        <row r="246">
          <cell r="B246" t="str">
            <v>C3179</v>
          </cell>
          <cell r="C246" t="str">
            <v>ESCAVAÇÃO CARGA TRANSP. 1-CAT 4001 A 5000M</v>
          </cell>
          <cell r="D246">
            <v>0</v>
          </cell>
          <cell r="E246">
            <v>0</v>
          </cell>
          <cell r="F246" t="str">
            <v>M3</v>
          </cell>
          <cell r="G246">
            <v>15.76</v>
          </cell>
        </row>
        <row r="247">
          <cell r="B247" t="str">
            <v>C3192</v>
          </cell>
          <cell r="C247" t="str">
            <v>ESCAVAÇÃO CARGA TRANSP. 2-CAT ATÉ 200M</v>
          </cell>
          <cell r="D247">
            <v>0</v>
          </cell>
          <cell r="E247">
            <v>0</v>
          </cell>
          <cell r="F247" t="str">
            <v>M3</v>
          </cell>
          <cell r="G247">
            <v>9.3699999999999992</v>
          </cell>
        </row>
        <row r="248">
          <cell r="B248" t="str">
            <v>C3187</v>
          </cell>
          <cell r="C248" t="str">
            <v>ESCAVAÇÃO CARGA TRANSP. 2-CAT 201 A 400M</v>
          </cell>
          <cell r="D248">
            <v>0</v>
          </cell>
          <cell r="E248">
            <v>0</v>
          </cell>
          <cell r="F248" t="str">
            <v>M3</v>
          </cell>
          <cell r="G248">
            <v>9.8000000000000007</v>
          </cell>
        </row>
        <row r="249">
          <cell r="B249" t="str">
            <v>C3189</v>
          </cell>
          <cell r="C249" t="str">
            <v>ESCAVAÇÃO CARGA TRANSP. 2-CAT 401 A 600M</v>
          </cell>
          <cell r="D249">
            <v>0</v>
          </cell>
          <cell r="E249">
            <v>0</v>
          </cell>
          <cell r="F249" t="str">
            <v>M3</v>
          </cell>
          <cell r="G249">
            <v>10.73</v>
          </cell>
        </row>
        <row r="250">
          <cell r="B250" t="str">
            <v>C3190</v>
          </cell>
          <cell r="C250" t="str">
            <v>ESCAVAÇÃO CARGA TRANSP. 2-CAT 601 A 800M</v>
          </cell>
          <cell r="D250">
            <v>0</v>
          </cell>
          <cell r="E250">
            <v>0</v>
          </cell>
          <cell r="F250" t="str">
            <v>M3</v>
          </cell>
          <cell r="G250">
            <v>11.25</v>
          </cell>
        </row>
        <row r="251">
          <cell r="B251" t="str">
            <v>C3191</v>
          </cell>
          <cell r="C251" t="str">
            <v>ESCAVAÇÃO CARGA TRANSP. 2-CAT 801 A 1000M</v>
          </cell>
          <cell r="D251">
            <v>0</v>
          </cell>
          <cell r="E251">
            <v>0</v>
          </cell>
          <cell r="F251" t="str">
            <v>M3</v>
          </cell>
          <cell r="G251">
            <v>11.81</v>
          </cell>
        </row>
        <row r="252">
          <cell r="B252" t="str">
            <v>C3170</v>
          </cell>
          <cell r="C252" t="str">
            <v>ESCAVAÇÃO CARGA TRANSP. 2-CAT 1001 A 1200M</v>
          </cell>
          <cell r="D252">
            <v>0</v>
          </cell>
          <cell r="E252">
            <v>0</v>
          </cell>
          <cell r="F252" t="str">
            <v>M3</v>
          </cell>
          <cell r="G252">
            <v>12.44</v>
          </cell>
        </row>
        <row r="253">
          <cell r="B253" t="str">
            <v>C3183</v>
          </cell>
          <cell r="C253" t="str">
            <v>ESCAVAÇÃO CARGA TRANSP. 2-CAT 1201 A 1400M</v>
          </cell>
          <cell r="D253">
            <v>0</v>
          </cell>
          <cell r="E253">
            <v>0</v>
          </cell>
          <cell r="F253" t="str">
            <v>M3</v>
          </cell>
          <cell r="G253">
            <v>12.96</v>
          </cell>
        </row>
        <row r="254">
          <cell r="B254" t="str">
            <v>C3184</v>
          </cell>
          <cell r="C254" t="str">
            <v>ESCAVAÇÃO CARGA TRANSP. 2-CAT 1401 A 1600M</v>
          </cell>
          <cell r="D254">
            <v>0</v>
          </cell>
          <cell r="E254">
            <v>0</v>
          </cell>
          <cell r="F254" t="str">
            <v>M3</v>
          </cell>
          <cell r="G254">
            <v>13.48</v>
          </cell>
        </row>
        <row r="255">
          <cell r="B255" t="str">
            <v>C3185</v>
          </cell>
          <cell r="C255" t="str">
            <v>ESCAVAÇÃO CARGA TRANSP. 2-CAT 1601 A 1800M</v>
          </cell>
          <cell r="D255">
            <v>0</v>
          </cell>
          <cell r="E255">
            <v>0</v>
          </cell>
          <cell r="F255" t="str">
            <v>M3</v>
          </cell>
          <cell r="G255">
            <v>14.33</v>
          </cell>
        </row>
        <row r="256">
          <cell r="B256" t="str">
            <v>C3186</v>
          </cell>
          <cell r="C256" t="str">
            <v>ESCAVAÇÃO CARGA TRANSP. 2-CAT 1801 A 2000M</v>
          </cell>
          <cell r="D256">
            <v>0</v>
          </cell>
          <cell r="E256">
            <v>0</v>
          </cell>
          <cell r="F256" t="str">
            <v>M3</v>
          </cell>
          <cell r="G256">
            <v>14.83</v>
          </cell>
        </row>
        <row r="257">
          <cell r="B257" t="str">
            <v>C3171</v>
          </cell>
          <cell r="C257" t="str">
            <v>ESCAVAÇÃO CARGA TRANSP. 2-CAT 2001 A 3000M</v>
          </cell>
          <cell r="D257">
            <v>0</v>
          </cell>
          <cell r="E257">
            <v>0</v>
          </cell>
          <cell r="F257" t="str">
            <v>M3</v>
          </cell>
          <cell r="G257">
            <v>15.26</v>
          </cell>
        </row>
        <row r="258">
          <cell r="B258" t="str">
            <v>C3188</v>
          </cell>
          <cell r="C258" t="str">
            <v>ESCAVAÇÃO CARGA TRANSP. 2-CAT 3001 A 4000M</v>
          </cell>
          <cell r="D258">
            <v>0</v>
          </cell>
          <cell r="E258">
            <v>0</v>
          </cell>
          <cell r="F258" t="str">
            <v>M3</v>
          </cell>
          <cell r="G258">
            <v>16.989999999999998</v>
          </cell>
        </row>
        <row r="259">
          <cell r="B259" t="str">
            <v>C3172</v>
          </cell>
          <cell r="C259" t="str">
            <v>ESCAVAÇÃO CARGA TRANSP. 2-CAT 4001 A 5000M</v>
          </cell>
          <cell r="D259">
            <v>0</v>
          </cell>
          <cell r="E259">
            <v>0</v>
          </cell>
          <cell r="F259" t="str">
            <v>M3</v>
          </cell>
          <cell r="G259">
            <v>18.91</v>
          </cell>
        </row>
        <row r="260">
          <cell r="B260" t="str">
            <v>C3205</v>
          </cell>
          <cell r="C260" t="str">
            <v>ESCAVAÇÃO CARGA TRANSP. 3-CAT ATÉ 50M</v>
          </cell>
          <cell r="D260">
            <v>0</v>
          </cell>
          <cell r="E260">
            <v>0</v>
          </cell>
          <cell r="F260" t="str">
            <v>M3</v>
          </cell>
          <cell r="G260">
            <v>30.39</v>
          </cell>
        </row>
        <row r="261">
          <cell r="B261" t="str">
            <v>C3202</v>
          </cell>
          <cell r="C261" t="str">
            <v>ESCAVAÇÃO CARGA TRANSP. 3-CAT 51 A 100M</v>
          </cell>
          <cell r="D261">
            <v>0</v>
          </cell>
          <cell r="E261">
            <v>0</v>
          </cell>
          <cell r="F261" t="str">
            <v>M3</v>
          </cell>
          <cell r="G261">
            <v>33.42</v>
          </cell>
        </row>
        <row r="262">
          <cell r="B262" t="str">
            <v>C3194</v>
          </cell>
          <cell r="C262" t="str">
            <v>ESCAVAÇÃO CARGA TRANSP. 3-CAT 101 A 200M</v>
          </cell>
          <cell r="D262">
            <v>0</v>
          </cell>
          <cell r="E262">
            <v>0</v>
          </cell>
          <cell r="F262" t="str">
            <v>M3</v>
          </cell>
          <cell r="G262">
            <v>33.590000000000003</v>
          </cell>
        </row>
        <row r="263">
          <cell r="B263" t="str">
            <v>C3200</v>
          </cell>
          <cell r="C263" t="str">
            <v>ESCAVAÇÃO CARGA TRANSP. 3-CAT 201 A 400M</v>
          </cell>
          <cell r="D263">
            <v>0</v>
          </cell>
          <cell r="E263">
            <v>0</v>
          </cell>
          <cell r="F263" t="str">
            <v>M3</v>
          </cell>
          <cell r="G263">
            <v>34.1</v>
          </cell>
        </row>
        <row r="264">
          <cell r="B264" t="str">
            <v>C3201</v>
          </cell>
          <cell r="C264" t="str">
            <v>ESCAVAÇÃO CARGA TRANSP. 3-CAT 401 A 600M</v>
          </cell>
          <cell r="D264">
            <v>0</v>
          </cell>
          <cell r="E264">
            <v>0</v>
          </cell>
          <cell r="F264" t="str">
            <v>M3</v>
          </cell>
          <cell r="G264">
            <v>34.81</v>
          </cell>
        </row>
        <row r="265">
          <cell r="B265" t="str">
            <v>C3203</v>
          </cell>
          <cell r="C265" t="str">
            <v>ESCAVAÇÃO CARGA TRANSP. 3-CAT 601 A 800M</v>
          </cell>
          <cell r="D265">
            <v>0</v>
          </cell>
          <cell r="E265">
            <v>0</v>
          </cell>
          <cell r="F265" t="str">
            <v>M3</v>
          </cell>
          <cell r="G265">
            <v>36.1</v>
          </cell>
        </row>
        <row r="266">
          <cell r="B266" t="str">
            <v>C3204</v>
          </cell>
          <cell r="C266" t="str">
            <v>ESCAVAÇÃO CARGA TRANSP. 3-CAT 801 A 1000M</v>
          </cell>
          <cell r="D266">
            <v>0</v>
          </cell>
          <cell r="E266">
            <v>0</v>
          </cell>
          <cell r="F266" t="str">
            <v>M3</v>
          </cell>
          <cell r="G266">
            <v>36.79</v>
          </cell>
        </row>
        <row r="267">
          <cell r="B267" t="str">
            <v>C3193</v>
          </cell>
          <cell r="C267" t="str">
            <v>ESCAVAÇÃO CARGA TRANSP. 3-CAT 1001 A 1200M</v>
          </cell>
          <cell r="D267">
            <v>0</v>
          </cell>
          <cell r="E267">
            <v>0</v>
          </cell>
          <cell r="F267" t="str">
            <v>M3</v>
          </cell>
          <cell r="G267">
            <v>37.11</v>
          </cell>
        </row>
        <row r="268">
          <cell r="B268" t="str">
            <v>C3195</v>
          </cell>
          <cell r="C268" t="str">
            <v>ESCAVAÇÃO CARGA TRANSP. 3-CAT 1201 A 1400M</v>
          </cell>
          <cell r="D268">
            <v>0</v>
          </cell>
          <cell r="E268">
            <v>0</v>
          </cell>
          <cell r="F268" t="str">
            <v>M3</v>
          </cell>
          <cell r="G268">
            <v>38.270000000000003</v>
          </cell>
        </row>
        <row r="269">
          <cell r="B269" t="str">
            <v>C3196</v>
          </cell>
          <cell r="C269" t="str">
            <v>ESCAVAÇÃO CARGA TRANSP. 3-CAT 1401 A 1600M</v>
          </cell>
          <cell r="D269">
            <v>0</v>
          </cell>
          <cell r="E269">
            <v>0</v>
          </cell>
          <cell r="F269" t="str">
            <v>M3</v>
          </cell>
          <cell r="G269">
            <v>38.94</v>
          </cell>
        </row>
        <row r="270">
          <cell r="B270" t="str">
            <v>C3197</v>
          </cell>
          <cell r="C270" t="str">
            <v>ESCAVAÇÃO CARGA TRANSP. 3-CAT 1601 A 1800M</v>
          </cell>
          <cell r="D270">
            <v>0</v>
          </cell>
          <cell r="E270">
            <v>0</v>
          </cell>
          <cell r="F270" t="str">
            <v>M3</v>
          </cell>
          <cell r="G270">
            <v>39.53</v>
          </cell>
        </row>
        <row r="271">
          <cell r="B271" t="str">
            <v>C3198</v>
          </cell>
          <cell r="C271" t="str">
            <v>ESCAVAÇÃO CARGA TRANSP. 3-CAT 1801 A 2000M</v>
          </cell>
          <cell r="D271">
            <v>0</v>
          </cell>
          <cell r="E271">
            <v>0</v>
          </cell>
          <cell r="F271" t="str">
            <v>M3</v>
          </cell>
          <cell r="G271">
            <v>40.200000000000003</v>
          </cell>
        </row>
        <row r="272">
          <cell r="B272" t="str">
            <v>C3199</v>
          </cell>
          <cell r="C272" t="str">
            <v>ESCAVAÇÃO CARGA TRANSP. 3-CAT 2001 A 3000M</v>
          </cell>
          <cell r="D272">
            <v>0</v>
          </cell>
          <cell r="E272">
            <v>0</v>
          </cell>
          <cell r="F272" t="str">
            <v>M3</v>
          </cell>
          <cell r="G272">
            <v>41.28</v>
          </cell>
        </row>
        <row r="273">
          <cell r="B273" t="str">
            <v>C3173</v>
          </cell>
          <cell r="C273" t="str">
            <v>ESCAVAÇÃO CARGA TRANSP. 3-CAT 3001 A 4000M</v>
          </cell>
          <cell r="D273">
            <v>0</v>
          </cell>
          <cell r="E273">
            <v>0</v>
          </cell>
          <cell r="F273" t="str">
            <v>M3</v>
          </cell>
          <cell r="G273">
            <v>43.49</v>
          </cell>
        </row>
        <row r="274">
          <cell r="B274" t="str">
            <v>C3174</v>
          </cell>
          <cell r="C274" t="str">
            <v>ESCAVAÇÃO CARGA TRANSP. 3-CAT 4001 A 5000M</v>
          </cell>
          <cell r="D274">
            <v>0</v>
          </cell>
          <cell r="E274">
            <v>0</v>
          </cell>
          <cell r="F274" t="str">
            <v>M3</v>
          </cell>
          <cell r="G274">
            <v>45.38</v>
          </cell>
        </row>
        <row r="275">
          <cell r="B275" t="str">
            <v>ESCAVAÇÕES EM VALAS,VALETAS,CANAIS E FUNDAÇÕES</v>
          </cell>
          <cell r="C275">
            <v>0</v>
          </cell>
          <cell r="D275">
            <v>0</v>
          </cell>
          <cell r="E275">
            <v>0</v>
          </cell>
          <cell r="F275">
            <v>0</v>
          </cell>
          <cell r="G275">
            <v>11739.77</v>
          </cell>
        </row>
        <row r="276">
          <cell r="B276" t="str">
            <v>C3280</v>
          </cell>
          <cell r="C276" t="str">
            <v>ESCAVAÇÃO DE BASE DE TUBULÃO A AR COMPRIMIDO ATÉ 12M</v>
          </cell>
          <cell r="D276">
            <v>0</v>
          </cell>
          <cell r="E276">
            <v>0</v>
          </cell>
          <cell r="F276" t="str">
            <v>M3</v>
          </cell>
          <cell r="G276">
            <v>515.07000000000005</v>
          </cell>
        </row>
        <row r="277">
          <cell r="B277" t="str">
            <v>C3281</v>
          </cell>
          <cell r="C277" t="str">
            <v>ESCAVAÇÃO DE BASE DE TUBULÃO A AR COMPRIMIDO DE 12,00 A 18M</v>
          </cell>
          <cell r="D277">
            <v>0</v>
          </cell>
          <cell r="E277">
            <v>0</v>
          </cell>
          <cell r="F277" t="str">
            <v>M3</v>
          </cell>
          <cell r="G277">
            <v>584.45000000000005</v>
          </cell>
        </row>
        <row r="278">
          <cell r="B278" t="str">
            <v>C3282</v>
          </cell>
          <cell r="C278" t="str">
            <v>ESCAVAÇÃO DE BASE DE TUBULÃO A CEU ABERTO</v>
          </cell>
          <cell r="D278">
            <v>0</v>
          </cell>
          <cell r="E278">
            <v>0</v>
          </cell>
          <cell r="F278" t="str">
            <v>M3</v>
          </cell>
          <cell r="G278">
            <v>334.17</v>
          </cell>
        </row>
        <row r="279">
          <cell r="B279" t="str">
            <v>C2777</v>
          </cell>
          <cell r="C279" t="str">
            <v>ESCAVAÇÃO DE MATERIAL DE 3A. CAT A FOGO</v>
          </cell>
          <cell r="D279">
            <v>0</v>
          </cell>
          <cell r="E279">
            <v>0</v>
          </cell>
          <cell r="F279" t="str">
            <v>M3</v>
          </cell>
          <cell r="G279">
            <v>96.03</v>
          </cell>
        </row>
        <row r="280">
          <cell r="B280" t="str">
            <v>C2778</v>
          </cell>
          <cell r="C280" t="str">
            <v>ESCAVAÇÃO DE MATERIAL DE 3A. CAT A FRIO</v>
          </cell>
          <cell r="D280">
            <v>0</v>
          </cell>
          <cell r="E280">
            <v>0</v>
          </cell>
          <cell r="F280" t="str">
            <v>M3</v>
          </cell>
          <cell r="G280">
            <v>515.12</v>
          </cell>
        </row>
        <row r="281">
          <cell r="B281" t="str">
            <v>C3206</v>
          </cell>
          <cell r="C281" t="str">
            <v>ESCAVAÇÃO DE POÇO TUBULÃO A AR COMPRIMIDO C/ DESCIDA DE CAMISA DE CONCRETO ARMADO ATÉ 12m</v>
          </cell>
          <cell r="D281">
            <v>0</v>
          </cell>
          <cell r="E281">
            <v>0</v>
          </cell>
          <cell r="F281" t="str">
            <v>M3</v>
          </cell>
          <cell r="G281">
            <v>496.12</v>
          </cell>
        </row>
        <row r="282">
          <cell r="B282">
            <v>0</v>
          </cell>
          <cell r="C282">
            <v>0</v>
          </cell>
          <cell r="D282">
            <v>0</v>
          </cell>
          <cell r="E282">
            <v>0</v>
          </cell>
          <cell r="F282">
            <v>0</v>
          </cell>
          <cell r="G282">
            <v>0</v>
          </cell>
        </row>
        <row r="283">
          <cell r="B283" t="str">
            <v>C3213</v>
          </cell>
          <cell r="C283" t="str">
            <v>ESCAVAÇÃO DE POÇO TUBULÃO A AR COMPRIMIDO C/DESCIDA DE CAMISA DE CONCRETO ARMADO 12,01 A 18,00M</v>
          </cell>
          <cell r="D283">
            <v>0</v>
          </cell>
          <cell r="E283">
            <v>0</v>
          </cell>
          <cell r="F283" t="str">
            <v>M3</v>
          </cell>
          <cell r="G283">
            <v>559.15</v>
          </cell>
        </row>
        <row r="284">
          <cell r="B284">
            <v>0</v>
          </cell>
          <cell r="C284">
            <v>0</v>
          </cell>
          <cell r="D284">
            <v>0</v>
          </cell>
          <cell r="E284">
            <v>0</v>
          </cell>
          <cell r="F284">
            <v>0</v>
          </cell>
          <cell r="G284">
            <v>0</v>
          </cell>
        </row>
        <row r="285">
          <cell r="B285" t="str">
            <v>C3207</v>
          </cell>
          <cell r="C285" t="str">
            <v>ESCAVAÇÃO DE POÇO TUBULÃO A CEU ABERTO  C/ DESCIDA DE CAMISA DE CONCRETO ARMADO</v>
          </cell>
          <cell r="D285">
            <v>0</v>
          </cell>
          <cell r="E285">
            <v>0</v>
          </cell>
          <cell r="F285" t="str">
            <v>M3</v>
          </cell>
          <cell r="G285">
            <v>265.06</v>
          </cell>
        </row>
        <row r="286">
          <cell r="B286">
            <v>0</v>
          </cell>
          <cell r="C286">
            <v>0</v>
          </cell>
          <cell r="D286">
            <v>0</v>
          </cell>
          <cell r="E286">
            <v>0</v>
          </cell>
          <cell r="F286">
            <v>0</v>
          </cell>
          <cell r="G286">
            <v>0</v>
          </cell>
        </row>
        <row r="287">
          <cell r="B287" t="str">
            <v>C3400</v>
          </cell>
          <cell r="C287" t="str">
            <v>ESCAVAÇÃO EM ROCHA BRANDA  A FRIO</v>
          </cell>
          <cell r="D287">
            <v>0</v>
          </cell>
          <cell r="E287">
            <v>0</v>
          </cell>
          <cell r="F287" t="str">
            <v>M3</v>
          </cell>
          <cell r="G287">
            <v>206.07</v>
          </cell>
        </row>
        <row r="288">
          <cell r="B288" t="str">
            <v>C1255</v>
          </cell>
          <cell r="C288" t="str">
            <v>ESCAVAÇÃO MANUAL C/ APIL. FUNDO P/ CAIXA EM ALVENARIA</v>
          </cell>
          <cell r="D288">
            <v>0</v>
          </cell>
          <cell r="E288">
            <v>0</v>
          </cell>
          <cell r="F288" t="str">
            <v>M3</v>
          </cell>
          <cell r="G288">
            <v>42.25</v>
          </cell>
        </row>
        <row r="289">
          <cell r="B289" t="str">
            <v>C2784</v>
          </cell>
          <cell r="C289" t="str">
            <v>ESCAVAÇÃO MANUAL SOLO DE 1A.CAT. PROF. ATÉ 1.50m</v>
          </cell>
          <cell r="D289">
            <v>0</v>
          </cell>
          <cell r="E289">
            <v>0</v>
          </cell>
          <cell r="F289" t="str">
            <v>M3</v>
          </cell>
          <cell r="G289">
            <v>24.18</v>
          </cell>
        </row>
        <row r="290">
          <cell r="B290" t="str">
            <v>C2781</v>
          </cell>
          <cell r="C290" t="str">
            <v>ESCAVAÇÃO MANUAL SOLO DE 1A CAT. PROF. DE 1.51 a 3.00m</v>
          </cell>
          <cell r="D290">
            <v>0</v>
          </cell>
          <cell r="E290">
            <v>0</v>
          </cell>
          <cell r="F290" t="str">
            <v>M3</v>
          </cell>
          <cell r="G290">
            <v>31.94</v>
          </cell>
        </row>
        <row r="291">
          <cell r="B291" t="str">
            <v>C2782</v>
          </cell>
          <cell r="C291" t="str">
            <v>ESCAVAÇÃO MANUAL SOLO DE 1A CAT. PROF. DE 3.01 a 4.50m</v>
          </cell>
          <cell r="D291">
            <v>0</v>
          </cell>
          <cell r="E291">
            <v>0</v>
          </cell>
          <cell r="F291" t="str">
            <v>M3</v>
          </cell>
          <cell r="G291">
            <v>37.42</v>
          </cell>
        </row>
        <row r="292">
          <cell r="B292" t="str">
            <v>C2783</v>
          </cell>
          <cell r="C292" t="str">
            <v>ESCAVAÇÃO MANUAL SOLO DE 1A CAT. PROF. DE 4.51 a 6.00m</v>
          </cell>
          <cell r="D292">
            <v>0</v>
          </cell>
          <cell r="E292">
            <v>0</v>
          </cell>
          <cell r="F292" t="str">
            <v>M3</v>
          </cell>
          <cell r="G292">
            <v>43.81</v>
          </cell>
        </row>
        <row r="293">
          <cell r="B293" t="str">
            <v>C2785</v>
          </cell>
          <cell r="C293" t="str">
            <v>ESCAVAÇÃO MANUAL SOLO DE 2A CAT. PROF. ATÉ 1.50m</v>
          </cell>
          <cell r="D293">
            <v>0</v>
          </cell>
          <cell r="E293">
            <v>0</v>
          </cell>
          <cell r="F293" t="str">
            <v>M3</v>
          </cell>
          <cell r="G293">
            <v>31.94</v>
          </cell>
        </row>
        <row r="294">
          <cell r="B294" t="str">
            <v>C2786</v>
          </cell>
          <cell r="C294" t="str">
            <v>ESCAVAÇÃO MANUAL SOLO DE 2A CAT. PROF. DE 1.51 a 3.00m</v>
          </cell>
          <cell r="D294">
            <v>0</v>
          </cell>
          <cell r="E294">
            <v>0</v>
          </cell>
          <cell r="F294" t="str">
            <v>M3</v>
          </cell>
          <cell r="G294">
            <v>48.28</v>
          </cell>
        </row>
        <row r="295">
          <cell r="B295" t="str">
            <v>C2787</v>
          </cell>
          <cell r="C295" t="str">
            <v>ESCAVAÇÃO MANUAL SOLO DE 2A CAT. PROF. DE 3.01 a 4.50m</v>
          </cell>
          <cell r="D295">
            <v>0</v>
          </cell>
          <cell r="E295">
            <v>0</v>
          </cell>
          <cell r="F295" t="str">
            <v>M3</v>
          </cell>
          <cell r="G295">
            <v>64.61</v>
          </cell>
        </row>
        <row r="296">
          <cell r="B296" t="str">
            <v>C2788</v>
          </cell>
          <cell r="C296" t="str">
            <v>ESCAVAÇÃO MANUAL SOLO DE 2A CAT. PROF. DE 4.51 a 6.00m</v>
          </cell>
          <cell r="D296">
            <v>0</v>
          </cell>
          <cell r="E296">
            <v>0</v>
          </cell>
          <cell r="F296" t="str">
            <v>M3</v>
          </cell>
          <cell r="G296">
            <v>81.040000000000006</v>
          </cell>
        </row>
        <row r="297">
          <cell r="B297" t="str">
            <v>C2789</v>
          </cell>
          <cell r="C297" t="str">
            <v>ESCAVAÇÃO MECÂNICA SOLO DE 1A CAT. PROF. ATÉ 2.00m</v>
          </cell>
          <cell r="D297">
            <v>0</v>
          </cell>
          <cell r="E297">
            <v>0</v>
          </cell>
          <cell r="F297" t="str">
            <v>M3</v>
          </cell>
          <cell r="G297">
            <v>5.78</v>
          </cell>
        </row>
        <row r="298">
          <cell r="B298" t="str">
            <v>C2790</v>
          </cell>
          <cell r="C298" t="str">
            <v>ESCAVAÇÃO MECÂNICA SOLO DE 1A CAT. PROF. DE 2.01 a 4.00m</v>
          </cell>
          <cell r="D298">
            <v>0</v>
          </cell>
          <cell r="E298">
            <v>0</v>
          </cell>
          <cell r="F298" t="str">
            <v>M3</v>
          </cell>
          <cell r="G298">
            <v>7.7</v>
          </cell>
        </row>
        <row r="299">
          <cell r="B299" t="str">
            <v>C2791</v>
          </cell>
          <cell r="C299" t="str">
            <v>ESCAVAÇÃO MECÂNICA SOLO DE 1A CAT. PROF. DE 4.01 a 6.00m</v>
          </cell>
          <cell r="D299">
            <v>0</v>
          </cell>
          <cell r="E299">
            <v>0</v>
          </cell>
          <cell r="F299" t="str">
            <v>M3</v>
          </cell>
          <cell r="G299">
            <v>12.03</v>
          </cell>
        </row>
        <row r="300">
          <cell r="B300" t="str">
            <v>C2792</v>
          </cell>
          <cell r="C300" t="str">
            <v>ESCAVAÇÃO MECÂNICA SOLO DE 1A CAT. PROF. DE 6.01 a 8.00m</v>
          </cell>
          <cell r="D300">
            <v>0</v>
          </cell>
          <cell r="E300">
            <v>0</v>
          </cell>
          <cell r="F300" t="str">
            <v>M3</v>
          </cell>
          <cell r="G300">
            <v>34.82</v>
          </cell>
        </row>
        <row r="301">
          <cell r="B301" t="str">
            <v>C2796</v>
          </cell>
          <cell r="C301" t="str">
            <v>ESCAVAÇÃO MECÂNICA SOLO DE 2A.CAT. PROF. ATÉ 2.00m</v>
          </cell>
          <cell r="D301">
            <v>0</v>
          </cell>
          <cell r="E301">
            <v>0</v>
          </cell>
          <cell r="F301" t="str">
            <v>M3</v>
          </cell>
          <cell r="G301">
            <v>14.02</v>
          </cell>
        </row>
        <row r="302">
          <cell r="B302" t="str">
            <v>C2793</v>
          </cell>
          <cell r="C302" t="str">
            <v>ESCAVAÇÃO MECÂNICA SOLO DE 2A CAT. PROF. DE 2.01 a 4.00m</v>
          </cell>
          <cell r="D302">
            <v>0</v>
          </cell>
          <cell r="E302">
            <v>0</v>
          </cell>
          <cell r="F302" t="str">
            <v>M3</v>
          </cell>
          <cell r="G302">
            <v>20.6</v>
          </cell>
        </row>
        <row r="303">
          <cell r="B303" t="str">
            <v>C2794</v>
          </cell>
          <cell r="C303" t="str">
            <v>ESCAVAÇÃO MECÂNICA SOLO DE 2A CAT. PROF. DE 4.01 a 6.00m</v>
          </cell>
          <cell r="D303">
            <v>0</v>
          </cell>
          <cell r="E303">
            <v>0</v>
          </cell>
          <cell r="F303" t="str">
            <v>M3</v>
          </cell>
          <cell r="G303">
            <v>29.37</v>
          </cell>
        </row>
        <row r="304">
          <cell r="B304" t="str">
            <v>C2795</v>
          </cell>
          <cell r="C304" t="str">
            <v>ESCAVAÇÃO MECÂNICA SOLO DE 2A. CAT. PROF. DE 6.01 a 8.00m</v>
          </cell>
          <cell r="D304">
            <v>0</v>
          </cell>
          <cell r="E304">
            <v>0</v>
          </cell>
          <cell r="F304" t="str">
            <v>M3</v>
          </cell>
          <cell r="G304">
            <v>52.94</v>
          </cell>
        </row>
        <row r="305">
          <cell r="B305" t="str">
            <v>C3474</v>
          </cell>
          <cell r="C305" t="str">
            <v>TRAVESSIA MÉTODO NÃO DESTRUTIVO P/ TUBO ATÉ DN 100 (COMPLETO)</v>
          </cell>
          <cell r="D305">
            <v>0</v>
          </cell>
          <cell r="E305">
            <v>0</v>
          </cell>
          <cell r="F305" t="str">
            <v>M</v>
          </cell>
          <cell r="G305">
            <v>1135.1600000000001</v>
          </cell>
        </row>
        <row r="306">
          <cell r="B306" t="str">
            <v>C3475</v>
          </cell>
          <cell r="C306" t="str">
            <v>TRAVESSIA MÉTODO NÃO DESTRUTIVO P/ TUBO 100&lt;DN&lt;=200 (COMPLETO)</v>
          </cell>
          <cell r="D306">
            <v>0</v>
          </cell>
          <cell r="E306">
            <v>0</v>
          </cell>
          <cell r="F306" t="str">
            <v>M</v>
          </cell>
          <cell r="G306">
            <v>1532.76</v>
          </cell>
        </row>
        <row r="307">
          <cell r="B307" t="str">
            <v>C3476</v>
          </cell>
          <cell r="C307" t="str">
            <v>TRAVESSIA MÉTODO NÃO DESTRUTIVO P/ TUBO 200&lt;DN&lt;=300 (COMPLETO)</v>
          </cell>
          <cell r="D307">
            <v>0</v>
          </cell>
          <cell r="E307">
            <v>0</v>
          </cell>
          <cell r="F307" t="str">
            <v>M</v>
          </cell>
          <cell r="G307">
            <v>1872.08</v>
          </cell>
        </row>
        <row r="308">
          <cell r="B308" t="str">
            <v>C4218</v>
          </cell>
          <cell r="C308" t="str">
            <v>TRAVESSIA MÉTODO NÃO DESTRUTIVO P/ TUBO 300&lt;DN&lt;=500 (COMPLETO)</v>
          </cell>
          <cell r="D308">
            <v>0</v>
          </cell>
          <cell r="E308">
            <v>0</v>
          </cell>
          <cell r="F308" t="str">
            <v>M</v>
          </cell>
          <cell r="G308">
            <v>3045.84</v>
          </cell>
        </row>
        <row r="309">
          <cell r="B309" t="str">
            <v>ATERRO,REATERRO E COMPACTAÇÃO</v>
          </cell>
          <cell r="C309">
            <v>0</v>
          </cell>
          <cell r="D309">
            <v>0</v>
          </cell>
          <cell r="E309">
            <v>0</v>
          </cell>
          <cell r="F309">
            <v>0</v>
          </cell>
          <cell r="G309">
            <v>328.54</v>
          </cell>
        </row>
        <row r="310">
          <cell r="B310" t="str">
            <v>C0095</v>
          </cell>
          <cell r="C310" t="str">
            <v>APILOAMENTO DE PISO OU FUNDO DE VALAS C/MAÇO DE 30 A 60 KG</v>
          </cell>
          <cell r="D310">
            <v>0</v>
          </cell>
          <cell r="E310">
            <v>0</v>
          </cell>
          <cell r="F310" t="str">
            <v>M2</v>
          </cell>
          <cell r="G310">
            <v>15.51</v>
          </cell>
        </row>
        <row r="311">
          <cell r="B311" t="str">
            <v>C0328</v>
          </cell>
          <cell r="C311" t="str">
            <v>ATERRO C/COMPACTAÇÃO MECÂNICA E CONTROLE, MAT. DE AQUISIÇÃO</v>
          </cell>
          <cell r="D311">
            <v>0</v>
          </cell>
          <cell r="E311">
            <v>0</v>
          </cell>
          <cell r="F311" t="str">
            <v>M3</v>
          </cell>
          <cell r="G311">
            <v>64.819999999999993</v>
          </cell>
        </row>
        <row r="312">
          <cell r="B312" t="str">
            <v>C0329</v>
          </cell>
          <cell r="C312" t="str">
            <v>ATERRO C/COMPACTAÇÃO MECÂNICA E CONTROLE, MAT. PRODUZIDO (S/TRANSP.)</v>
          </cell>
          <cell r="D312">
            <v>0</v>
          </cell>
          <cell r="E312">
            <v>0</v>
          </cell>
          <cell r="F312" t="str">
            <v>M3</v>
          </cell>
          <cell r="G312">
            <v>18.11</v>
          </cell>
        </row>
        <row r="313">
          <cell r="B313" t="str">
            <v>C0330</v>
          </cell>
          <cell r="C313" t="str">
            <v>ATERRO C/COMPACTAÇÃO MANUAL S/CONTROLE, MAT. C/AQUISIÇÃO</v>
          </cell>
          <cell r="D313">
            <v>0</v>
          </cell>
          <cell r="E313">
            <v>0</v>
          </cell>
          <cell r="F313" t="str">
            <v>M3</v>
          </cell>
          <cell r="G313">
            <v>66.11</v>
          </cell>
        </row>
        <row r="314">
          <cell r="B314" t="str">
            <v>C0331</v>
          </cell>
          <cell r="C314" t="str">
            <v>ATERRO C/COMPACTAÇÃO MANUAL S/CONTROLE, MAT. PRODUZIDO (S/TRANSP.)</v>
          </cell>
          <cell r="D314">
            <v>0</v>
          </cell>
          <cell r="E314">
            <v>0</v>
          </cell>
          <cell r="F314" t="str">
            <v>M3</v>
          </cell>
          <cell r="G314">
            <v>19.41</v>
          </cell>
        </row>
        <row r="315">
          <cell r="B315" t="str">
            <v>C3145</v>
          </cell>
          <cell r="C315" t="str">
            <v>COMPACTAÇÃO DE ATERROS  95% P.N</v>
          </cell>
          <cell r="D315">
            <v>0</v>
          </cell>
          <cell r="E315">
            <v>0</v>
          </cell>
          <cell r="F315" t="str">
            <v>M3</v>
          </cell>
          <cell r="G315">
            <v>2.78</v>
          </cell>
        </row>
        <row r="316">
          <cell r="B316" t="str">
            <v>C3146</v>
          </cell>
          <cell r="C316" t="str">
            <v>COMPACTAÇÃO DE ATERROS 100% P.N</v>
          </cell>
          <cell r="D316">
            <v>0</v>
          </cell>
          <cell r="E316">
            <v>0</v>
          </cell>
          <cell r="F316" t="str">
            <v>M3</v>
          </cell>
          <cell r="G316">
            <v>2.88</v>
          </cell>
        </row>
        <row r="317">
          <cell r="B317" t="str">
            <v>C4665</v>
          </cell>
          <cell r="C317" t="str">
            <v>COMPACTAÇÃO DE ATERROS 95% P.I. P/ OBRAS AEROPORTUÁRIAS</v>
          </cell>
          <cell r="D317">
            <v>0</v>
          </cell>
          <cell r="E317">
            <v>0</v>
          </cell>
          <cell r="F317" t="str">
            <v>M3</v>
          </cell>
          <cell r="G317">
            <v>3.07</v>
          </cell>
        </row>
        <row r="318">
          <cell r="B318" t="str">
            <v>C4666</v>
          </cell>
          <cell r="C318" t="str">
            <v>COMPACTAÇÃO DE ATERROS 100% P.I. P/ OBRAS AEROPORTUÁRIAS</v>
          </cell>
          <cell r="D318">
            <v>0</v>
          </cell>
          <cell r="E318">
            <v>0</v>
          </cell>
          <cell r="F318" t="str">
            <v>M3</v>
          </cell>
          <cell r="G318">
            <v>3.33</v>
          </cell>
        </row>
        <row r="319">
          <cell r="B319" t="str">
            <v>C4667</v>
          </cell>
          <cell r="C319" t="str">
            <v>COMPACTAÇÃO DE ATERROS 95% P.M. P/ OBRAS AEROPORTUÁRIAS</v>
          </cell>
          <cell r="D319">
            <v>0</v>
          </cell>
          <cell r="E319">
            <v>0</v>
          </cell>
          <cell r="F319" t="str">
            <v>M3</v>
          </cell>
          <cell r="G319">
            <v>3.42</v>
          </cell>
        </row>
        <row r="320">
          <cell r="B320" t="str">
            <v>C4668</v>
          </cell>
          <cell r="C320" t="str">
            <v>COMPACTAÇÃO DE ATERROS 100% P.M. P/ OBRAS AEROPORTUÁRIAS</v>
          </cell>
          <cell r="D320">
            <v>0</v>
          </cell>
          <cell r="E320">
            <v>0</v>
          </cell>
          <cell r="F320" t="str">
            <v>M3</v>
          </cell>
          <cell r="G320">
            <v>3.52</v>
          </cell>
        </row>
        <row r="321">
          <cell r="B321" t="str">
            <v>C0821</v>
          </cell>
          <cell r="C321" t="str">
            <v>COMPACTAÇÃO MECÂNICA DE CALÇAMENTO C/COMPACTADOR TIPO SAPO</v>
          </cell>
          <cell r="D321">
            <v>0</v>
          </cell>
          <cell r="E321">
            <v>0</v>
          </cell>
          <cell r="F321" t="str">
            <v>M2</v>
          </cell>
          <cell r="G321">
            <v>1.1100000000000001</v>
          </cell>
        </row>
        <row r="322">
          <cell r="B322" t="str">
            <v>C0822</v>
          </cell>
          <cell r="C322" t="str">
            <v>COMPACTAÇÃO MECÂNICA DO CALÇAMENTO C/ ROLO LISO</v>
          </cell>
          <cell r="D322">
            <v>0</v>
          </cell>
          <cell r="E322">
            <v>0</v>
          </cell>
          <cell r="F322" t="str">
            <v>M2</v>
          </cell>
          <cell r="G322">
            <v>0.79</v>
          </cell>
        </row>
        <row r="323">
          <cell r="B323" t="str">
            <v>C0928</v>
          </cell>
          <cell r="C323" t="str">
            <v>CORTE E ATERRO COMPENSADO S/CONTROLE DO GRAU DE COMPACTAÇÃO</v>
          </cell>
          <cell r="D323">
            <v>0</v>
          </cell>
          <cell r="E323">
            <v>0</v>
          </cell>
          <cell r="F323" t="str">
            <v>M3</v>
          </cell>
          <cell r="G323">
            <v>7.17</v>
          </cell>
        </row>
        <row r="324">
          <cell r="B324" t="str">
            <v>C0930</v>
          </cell>
          <cell r="C324" t="str">
            <v>CORTE MANUAL EM TERRA</v>
          </cell>
          <cell r="D324">
            <v>0</v>
          </cell>
          <cell r="E324">
            <v>0</v>
          </cell>
          <cell r="F324" t="str">
            <v>M3</v>
          </cell>
          <cell r="G324">
            <v>27.38</v>
          </cell>
        </row>
        <row r="325">
          <cell r="B325" t="str">
            <v>C3214</v>
          </cell>
          <cell r="C325" t="str">
            <v>ESPALHAMENTO E ADENSAMENTO DE AREIA</v>
          </cell>
          <cell r="D325">
            <v>0</v>
          </cell>
          <cell r="E325">
            <v>0</v>
          </cell>
          <cell r="F325" t="str">
            <v>M3</v>
          </cell>
          <cell r="G325">
            <v>7.36</v>
          </cell>
        </row>
        <row r="326">
          <cell r="B326" t="str">
            <v>C2989</v>
          </cell>
          <cell r="C326" t="str">
            <v>ESPALHAMENTO MECÂNICO DE SOLO EM BOTA FORA</v>
          </cell>
          <cell r="D326">
            <v>0</v>
          </cell>
          <cell r="E326">
            <v>0</v>
          </cell>
          <cell r="F326" t="str">
            <v>M3</v>
          </cell>
          <cell r="G326">
            <v>1.44</v>
          </cell>
        </row>
        <row r="327">
          <cell r="B327" t="str">
            <v>C3530</v>
          </cell>
          <cell r="C327" t="str">
            <v>MUTIRÃO MISTO - ATERRO COM COMPACTAÇÃO MANUAL S/CONTROLE, MAT. C/AQUISIÇÃO</v>
          </cell>
          <cell r="D327">
            <v>0</v>
          </cell>
          <cell r="E327">
            <v>0</v>
          </cell>
          <cell r="F327" t="str">
            <v>M3</v>
          </cell>
          <cell r="G327">
            <v>50.6</v>
          </cell>
        </row>
        <row r="328">
          <cell r="B328">
            <v>0</v>
          </cell>
          <cell r="C328">
            <v>0</v>
          </cell>
          <cell r="D328">
            <v>0</v>
          </cell>
          <cell r="E328">
            <v>0</v>
          </cell>
          <cell r="F328">
            <v>0</v>
          </cell>
          <cell r="G328">
            <v>0</v>
          </cell>
        </row>
        <row r="329">
          <cell r="B329" t="str">
            <v>C2921</v>
          </cell>
          <cell r="C329" t="str">
            <v>REATERRO C/COMPACTAÇÃO MANUAL S/CONTROLE, MATERIAL DA VALA</v>
          </cell>
          <cell r="D329">
            <v>0</v>
          </cell>
          <cell r="E329">
            <v>0</v>
          </cell>
          <cell r="F329" t="str">
            <v>M3</v>
          </cell>
          <cell r="G329">
            <v>15.51</v>
          </cell>
        </row>
        <row r="330">
          <cell r="B330" t="str">
            <v>C2920</v>
          </cell>
          <cell r="C330" t="str">
            <v>REATERRO C/COMPACTAÇÃO MECÂNICA, E CONTROLE, MATERIAL DA VALA</v>
          </cell>
          <cell r="D330">
            <v>0</v>
          </cell>
          <cell r="E330">
            <v>0</v>
          </cell>
          <cell r="F330" t="str">
            <v>M3</v>
          </cell>
          <cell r="G330">
            <v>14.22</v>
          </cell>
        </row>
        <row r="331">
          <cell r="B331" t="str">
            <v>CARGA, TRANSPORTE E DESCARGA DE TUBOS E CONEXÕES</v>
          </cell>
          <cell r="C331">
            <v>0</v>
          </cell>
          <cell r="D331">
            <v>0</v>
          </cell>
          <cell r="E331">
            <v>0</v>
          </cell>
          <cell r="F331">
            <v>0</v>
          </cell>
          <cell r="G331">
            <v>210.94</v>
          </cell>
        </row>
        <row r="332">
          <cell r="B332" t="str">
            <v>C0717</v>
          </cell>
          <cell r="C332" t="str">
            <v>CARGA, DESCARGA E TRANSP. DE TUBOS E CONEXÕES EM MBV DN 100mm ATÉ 15km</v>
          </cell>
          <cell r="D332">
            <v>0</v>
          </cell>
          <cell r="E332">
            <v>0</v>
          </cell>
          <cell r="F332" t="str">
            <v>M</v>
          </cell>
          <cell r="G332">
            <v>0.89</v>
          </cell>
        </row>
        <row r="333">
          <cell r="B333" t="str">
            <v>C0711</v>
          </cell>
          <cell r="C333" t="str">
            <v>CARGA, DESCARGA E TRANSP. DE TUBOS E CONEXÕES EM MBV DN 150mm ATÉ 15km</v>
          </cell>
          <cell r="D333">
            <v>0</v>
          </cell>
          <cell r="E333">
            <v>0</v>
          </cell>
          <cell r="F333" t="str">
            <v>M</v>
          </cell>
          <cell r="G333">
            <v>1.25</v>
          </cell>
        </row>
        <row r="334">
          <cell r="B334" t="str">
            <v>C0712</v>
          </cell>
          <cell r="C334" t="str">
            <v>CARGA, DESCARGA E TRANSP. DE TUBOS E CONEXÕES EM MBV DN 200mm ATÉ 15km</v>
          </cell>
          <cell r="D334">
            <v>0</v>
          </cell>
          <cell r="E334">
            <v>0</v>
          </cell>
          <cell r="F334" t="str">
            <v>M</v>
          </cell>
          <cell r="G334">
            <v>1.79</v>
          </cell>
        </row>
        <row r="335">
          <cell r="B335" t="str">
            <v>C0713</v>
          </cell>
          <cell r="C335" t="str">
            <v>CARGA, DESCARGA E TRANSP. DE TUBOS E CONEXÕES EM MBV DN 250mm ATÉ 15km</v>
          </cell>
          <cell r="D335">
            <v>0</v>
          </cell>
          <cell r="E335">
            <v>0</v>
          </cell>
          <cell r="F335" t="str">
            <v>M</v>
          </cell>
          <cell r="G335">
            <v>3.13</v>
          </cell>
        </row>
        <row r="336">
          <cell r="B336" t="str">
            <v>C0714</v>
          </cell>
          <cell r="C336" t="str">
            <v>CARGA, DESCARGA E TRANSP. DE TUBOS E CONEXÕES EM MBV DN 300mm ATÉ 15km</v>
          </cell>
          <cell r="D336">
            <v>0</v>
          </cell>
          <cell r="E336">
            <v>0</v>
          </cell>
          <cell r="F336" t="str">
            <v>M</v>
          </cell>
          <cell r="G336">
            <v>3.85</v>
          </cell>
        </row>
        <row r="337">
          <cell r="B337" t="str">
            <v>C0715</v>
          </cell>
          <cell r="C337" t="str">
            <v>CARGA, DESCARGA E TRANSP. DE TUBOS E CONEXÕES EM MBV DN 350mm ATÉ 15km</v>
          </cell>
          <cell r="D337">
            <v>0</v>
          </cell>
          <cell r="E337">
            <v>0</v>
          </cell>
          <cell r="F337" t="str">
            <v>M</v>
          </cell>
          <cell r="G337">
            <v>6.31</v>
          </cell>
        </row>
        <row r="338">
          <cell r="B338" t="str">
            <v>C0716</v>
          </cell>
          <cell r="C338" t="str">
            <v>CARGA, DESCARGA E TRANSP. DE TUBOS E CONEXÕES EM MBV DN 400mm ATÉ 15km</v>
          </cell>
          <cell r="D338">
            <v>0</v>
          </cell>
          <cell r="E338">
            <v>0</v>
          </cell>
          <cell r="F338" t="str">
            <v>M</v>
          </cell>
          <cell r="G338">
            <v>9.2200000000000006</v>
          </cell>
        </row>
        <row r="339">
          <cell r="B339" t="str">
            <v>C4672</v>
          </cell>
          <cell r="C339" t="str">
            <v>CARGA E DESCARGA DE TUBOS CORRUGADOS DE DUPLA PAREDE E CONEXÕES EM PEAD</v>
          </cell>
          <cell r="D339">
            <v>0</v>
          </cell>
          <cell r="E339">
            <v>0</v>
          </cell>
          <cell r="F339" t="str">
            <v>M</v>
          </cell>
          <cell r="G339">
            <v>26.98</v>
          </cell>
        </row>
        <row r="340">
          <cell r="B340">
            <v>0</v>
          </cell>
          <cell r="C340">
            <v>0</v>
          </cell>
          <cell r="D340">
            <v>0</v>
          </cell>
          <cell r="E340">
            <v>0</v>
          </cell>
          <cell r="F340">
            <v>0</v>
          </cell>
          <cell r="G340">
            <v>0</v>
          </cell>
        </row>
        <row r="341">
          <cell r="B341" t="str">
            <v>C0703</v>
          </cell>
          <cell r="C341" t="str">
            <v>CARGA E DESCARGA DE TUBOS DE CONCRETO</v>
          </cell>
          <cell r="D341">
            <v>0</v>
          </cell>
          <cell r="E341">
            <v>0</v>
          </cell>
          <cell r="F341" t="str">
            <v>T</v>
          </cell>
          <cell r="G341">
            <v>46.04</v>
          </cell>
        </row>
        <row r="342">
          <cell r="B342" t="str">
            <v>C0704</v>
          </cell>
          <cell r="C342" t="str">
            <v>CARGA E DESCARGA DE TUBOS E CONEXÕES EM AÇO</v>
          </cell>
          <cell r="D342">
            <v>0</v>
          </cell>
          <cell r="E342">
            <v>0</v>
          </cell>
          <cell r="F342" t="str">
            <v>T</v>
          </cell>
          <cell r="G342">
            <v>34.53</v>
          </cell>
        </row>
        <row r="343">
          <cell r="B343" t="str">
            <v>C0705</v>
          </cell>
          <cell r="C343" t="str">
            <v>CARGA E DESCARGA DE TUBOS E CONEXÕES EM FoFo</v>
          </cell>
          <cell r="D343">
            <v>0</v>
          </cell>
          <cell r="E343">
            <v>0</v>
          </cell>
          <cell r="F343" t="str">
            <v>T</v>
          </cell>
          <cell r="G343">
            <v>40.28</v>
          </cell>
        </row>
        <row r="344">
          <cell r="B344" t="str">
            <v>C0727</v>
          </cell>
          <cell r="C344" t="str">
            <v>CARGA, TRANSPORTE E DESCARGA DE TUBOS E PEÇAS EM PVC DN 50mm ATÉ 15km</v>
          </cell>
          <cell r="D344">
            <v>0</v>
          </cell>
          <cell r="E344">
            <v>0</v>
          </cell>
          <cell r="F344" t="str">
            <v>M</v>
          </cell>
          <cell r="G344">
            <v>0.21</v>
          </cell>
        </row>
        <row r="345">
          <cell r="B345" t="str">
            <v>C0728</v>
          </cell>
          <cell r="C345" t="str">
            <v>CARGA, TRANSPORTE E DESCARGA DE TUBOS E PEÇAS EM PVC DN 75mm ATÉ 15km</v>
          </cell>
          <cell r="D345">
            <v>0</v>
          </cell>
          <cell r="E345">
            <v>0</v>
          </cell>
          <cell r="F345" t="str">
            <v>M</v>
          </cell>
          <cell r="G345">
            <v>0.36</v>
          </cell>
        </row>
        <row r="346">
          <cell r="B346" t="str">
            <v>C0718</v>
          </cell>
          <cell r="C346" t="str">
            <v>CARGA, TRANSPORTE E DESCARGA DE TUBOS E PEÇAS EM PVC DN 100mm ATÉ 15km</v>
          </cell>
          <cell r="D346">
            <v>0</v>
          </cell>
          <cell r="E346">
            <v>0</v>
          </cell>
          <cell r="F346" t="str">
            <v>M</v>
          </cell>
          <cell r="G346">
            <v>0.4</v>
          </cell>
        </row>
        <row r="347">
          <cell r="B347" t="str">
            <v>C0719</v>
          </cell>
          <cell r="C347" t="str">
            <v>CARGA, TRANSPORTE E DESCARGA DE TUBOS E PEÇAS EM PVC DN 150mm ATÉ 15km</v>
          </cell>
          <cell r="D347">
            <v>0</v>
          </cell>
          <cell r="E347">
            <v>0</v>
          </cell>
          <cell r="F347" t="str">
            <v>M</v>
          </cell>
          <cell r="G347">
            <v>0.6</v>
          </cell>
        </row>
        <row r="348">
          <cell r="B348" t="str">
            <v>C0720</v>
          </cell>
          <cell r="C348" t="str">
            <v>CARGA, TRANSPORTE E DESCARGA DE TUBOS E PEÇAS EM PVC DN 200mm ATÉ 15km</v>
          </cell>
          <cell r="D348">
            <v>0</v>
          </cell>
          <cell r="E348">
            <v>0</v>
          </cell>
          <cell r="F348" t="str">
            <v>M</v>
          </cell>
          <cell r="G348">
            <v>0.8</v>
          </cell>
        </row>
        <row r="349">
          <cell r="B349" t="str">
            <v>C0721</v>
          </cell>
          <cell r="C349" t="str">
            <v>CARGA, TRANSPORTE E DESCARGA DE TUBOS E PEÇAS EM PVC DN 250mm ATÉ 15km</v>
          </cell>
          <cell r="D349">
            <v>0</v>
          </cell>
          <cell r="E349">
            <v>0</v>
          </cell>
          <cell r="F349" t="str">
            <v>M</v>
          </cell>
          <cell r="G349">
            <v>1</v>
          </cell>
        </row>
        <row r="350">
          <cell r="B350" t="str">
            <v>C0722</v>
          </cell>
          <cell r="C350" t="str">
            <v>CARGA, TRANSPORTE E DESCARGA DE TUBOS E PEÇAS EM PVC DN 300mm ATÉ 15km</v>
          </cell>
          <cell r="D350">
            <v>0</v>
          </cell>
          <cell r="E350">
            <v>0</v>
          </cell>
          <cell r="F350" t="str">
            <v>M</v>
          </cell>
          <cell r="G350">
            <v>1.19</v>
          </cell>
        </row>
        <row r="351">
          <cell r="B351" t="str">
            <v>C0723</v>
          </cell>
          <cell r="C351" t="str">
            <v>CARGA, TRANSPORTE E DESCARGA DE TUBOS E PEÇAS EM PVC DN 350mm ATÉ 15km</v>
          </cell>
          <cell r="D351">
            <v>0</v>
          </cell>
          <cell r="E351">
            <v>0</v>
          </cell>
          <cell r="F351" t="str">
            <v>M</v>
          </cell>
          <cell r="G351">
            <v>1.4</v>
          </cell>
        </row>
        <row r="352">
          <cell r="B352" t="str">
            <v>C0724</v>
          </cell>
          <cell r="C352" t="str">
            <v>CARGA, TRANSPORTE E DESCARGA DE TUBOS E PEÇAS EM PVC DN 400mm ATÉ 15km</v>
          </cell>
          <cell r="D352">
            <v>0</v>
          </cell>
          <cell r="E352">
            <v>0</v>
          </cell>
          <cell r="F352" t="str">
            <v>M</v>
          </cell>
          <cell r="G352">
            <v>1.6</v>
          </cell>
        </row>
        <row r="353">
          <cell r="B353" t="str">
            <v>C0725</v>
          </cell>
          <cell r="C353" t="str">
            <v>CARGA, TRANSPORTE E DESCARGA DE TUBOS E PEÇAS EM PVC DN 450mm ATÉ 15km</v>
          </cell>
          <cell r="D353">
            <v>0</v>
          </cell>
          <cell r="E353">
            <v>0</v>
          </cell>
          <cell r="F353" t="str">
            <v>M</v>
          </cell>
          <cell r="G353">
            <v>1.84</v>
          </cell>
        </row>
        <row r="354">
          <cell r="B354" t="str">
            <v>C0726</v>
          </cell>
          <cell r="C354" t="str">
            <v>CARGA, TRANSPORTE E DESCARGA DE TUBOS E PEÇAS EM PVC DN 500mm ATÉ 15km</v>
          </cell>
          <cell r="D354">
            <v>0</v>
          </cell>
          <cell r="E354">
            <v>0</v>
          </cell>
          <cell r="F354" t="str">
            <v>M</v>
          </cell>
          <cell r="G354">
            <v>2.04</v>
          </cell>
        </row>
        <row r="355">
          <cell r="B355" t="str">
            <v>C2980</v>
          </cell>
          <cell r="C355" t="str">
            <v>TRANSPORTE DE TUBOS E CONEXÕES DE FoFo, AÇO OU CONCRETO</v>
          </cell>
          <cell r="D355">
            <v>0</v>
          </cell>
          <cell r="E355">
            <v>0</v>
          </cell>
          <cell r="F355" t="str">
            <v>T</v>
          </cell>
          <cell r="G355">
            <v>25.21</v>
          </cell>
        </row>
        <row r="356">
          <cell r="B356" t="str">
            <v>SERVIÇOS AUXILIARES</v>
          </cell>
          <cell r="C356">
            <v>0</v>
          </cell>
          <cell r="D356">
            <v>0</v>
          </cell>
          <cell r="E356">
            <v>0</v>
          </cell>
          <cell r="F356">
            <v>0</v>
          </cell>
          <cell r="G356">
            <v>8571.58</v>
          </cell>
        </row>
        <row r="357">
          <cell r="B357" t="str">
            <v>SERVIÇOS PREPARATÓRIOS</v>
          </cell>
          <cell r="C357">
            <v>0</v>
          </cell>
          <cell r="D357">
            <v>0</v>
          </cell>
          <cell r="E357">
            <v>0</v>
          </cell>
          <cell r="F357">
            <v>0</v>
          </cell>
          <cell r="G357">
            <v>10.92</v>
          </cell>
        </row>
        <row r="358">
          <cell r="B358" t="str">
            <v>C3160</v>
          </cell>
          <cell r="C358" t="str">
            <v>DESMATAMENTO DE JAZIDA</v>
          </cell>
          <cell r="D358">
            <v>0</v>
          </cell>
          <cell r="E358">
            <v>0</v>
          </cell>
          <cell r="F358" t="str">
            <v>M2</v>
          </cell>
          <cell r="G358">
            <v>0.33</v>
          </cell>
        </row>
        <row r="359">
          <cell r="B359" t="str">
            <v>C3161</v>
          </cell>
          <cell r="C359" t="str">
            <v>DESMATAMENTO DESTOCAMENTO DE ÁRVORE E LIMPEZA</v>
          </cell>
          <cell r="D359">
            <v>0</v>
          </cell>
          <cell r="E359">
            <v>0</v>
          </cell>
          <cell r="F359" t="str">
            <v>M2</v>
          </cell>
          <cell r="G359">
            <v>0.22</v>
          </cell>
        </row>
        <row r="360">
          <cell r="B360" t="str">
            <v>C3211</v>
          </cell>
          <cell r="C360" t="str">
            <v>ESCAVAÇÃO E CARGA DE MATERIAL DE JAZIDA</v>
          </cell>
          <cell r="D360">
            <v>0</v>
          </cell>
          <cell r="E360">
            <v>0</v>
          </cell>
          <cell r="F360" t="str">
            <v>M3</v>
          </cell>
          <cell r="G360">
            <v>3.7</v>
          </cell>
        </row>
        <row r="361">
          <cell r="B361" t="str">
            <v>C3218</v>
          </cell>
          <cell r="C361" t="str">
            <v>EXPURGO DE JAZIDA</v>
          </cell>
          <cell r="D361">
            <v>0</v>
          </cell>
          <cell r="E361">
            <v>0</v>
          </cell>
          <cell r="F361" t="str">
            <v>M3</v>
          </cell>
          <cell r="G361">
            <v>2.88</v>
          </cell>
        </row>
        <row r="362">
          <cell r="B362" t="str">
            <v>C3319</v>
          </cell>
          <cell r="C362" t="str">
            <v>NIVELAMENTO DE FUNDO DE VALAS</v>
          </cell>
          <cell r="D362">
            <v>0</v>
          </cell>
          <cell r="E362">
            <v>0</v>
          </cell>
          <cell r="F362" t="str">
            <v>M2</v>
          </cell>
          <cell r="G362">
            <v>3.59</v>
          </cell>
        </row>
        <row r="363">
          <cell r="B363" t="str">
            <v>C2990</v>
          </cell>
          <cell r="C363" t="str">
            <v>REGULARIZAÇÃO DE TALUDES</v>
          </cell>
          <cell r="D363">
            <v>0</v>
          </cell>
          <cell r="E363">
            <v>0</v>
          </cell>
          <cell r="F363" t="str">
            <v>M2</v>
          </cell>
          <cell r="G363">
            <v>0.21</v>
          </cell>
        </row>
        <row r="364">
          <cell r="B364" t="str">
            <v>SUSTENTAÇÕES DIVERSAS</v>
          </cell>
          <cell r="C364">
            <v>0</v>
          </cell>
          <cell r="D364">
            <v>0</v>
          </cell>
          <cell r="E364">
            <v>0</v>
          </cell>
          <cell r="F364">
            <v>0</v>
          </cell>
          <cell r="G364">
            <v>3838.35</v>
          </cell>
        </row>
        <row r="365">
          <cell r="B365" t="str">
            <v>C0083</v>
          </cell>
          <cell r="C365" t="str">
            <v>ANDAIME METÁLICO DE ENCAIXE P/FACHADAS-LOCAÇÃO MENSAL</v>
          </cell>
          <cell r="D365">
            <v>0</v>
          </cell>
          <cell r="E365">
            <v>0</v>
          </cell>
          <cell r="F365" t="str">
            <v>M2</v>
          </cell>
          <cell r="G365">
            <v>8.48</v>
          </cell>
        </row>
        <row r="366">
          <cell r="B366" t="str">
            <v>C0084</v>
          </cell>
          <cell r="C366" t="str">
            <v>ANDAIME P/1 M3 DE CONCRETO ARMADO</v>
          </cell>
          <cell r="D366">
            <v>0</v>
          </cell>
          <cell r="E366">
            <v>0</v>
          </cell>
          <cell r="F366" t="str">
            <v>UN</v>
          </cell>
          <cell r="G366">
            <v>13.04</v>
          </cell>
        </row>
        <row r="367">
          <cell r="B367" t="str">
            <v>C0086</v>
          </cell>
          <cell r="C367" t="str">
            <v>ANDAIME P/ALVENARIA DE 1/2 TIJOLO</v>
          </cell>
          <cell r="D367">
            <v>0</v>
          </cell>
          <cell r="E367">
            <v>0</v>
          </cell>
          <cell r="F367" t="str">
            <v>M2</v>
          </cell>
          <cell r="G367">
            <v>2.34</v>
          </cell>
        </row>
        <row r="368">
          <cell r="B368" t="str">
            <v>C0085</v>
          </cell>
          <cell r="C368" t="str">
            <v>ANDAIME P/ALVENARIA DE 1 TIJOLO</v>
          </cell>
          <cell r="D368">
            <v>0</v>
          </cell>
          <cell r="E368">
            <v>0</v>
          </cell>
          <cell r="F368" t="str">
            <v>M2</v>
          </cell>
          <cell r="G368">
            <v>6.32</v>
          </cell>
        </row>
        <row r="369">
          <cell r="B369" t="str">
            <v>C0087</v>
          </cell>
          <cell r="C369" t="str">
            <v>ANDAIME P/REVESTIMENTO DE FORROS</v>
          </cell>
          <cell r="D369">
            <v>0</v>
          </cell>
          <cell r="E369">
            <v>0</v>
          </cell>
          <cell r="F369" t="str">
            <v>M2</v>
          </cell>
          <cell r="G369">
            <v>5.87</v>
          </cell>
        </row>
        <row r="370">
          <cell r="B370" t="str">
            <v>C0088</v>
          </cell>
          <cell r="C370" t="str">
            <v>ANDAIME PRINCIPAL VERTICAL INCLUSIVE DEMOLIÇÃO</v>
          </cell>
          <cell r="D370">
            <v>0</v>
          </cell>
          <cell r="E370">
            <v>0</v>
          </cell>
          <cell r="F370" t="str">
            <v>M2</v>
          </cell>
          <cell r="G370">
            <v>31.33</v>
          </cell>
        </row>
        <row r="371">
          <cell r="B371" t="str">
            <v>C3352</v>
          </cell>
          <cell r="C371" t="str">
            <v>ANDAIME SUSPENSO E PLATAFORMA DE MADEIRA</v>
          </cell>
          <cell r="D371">
            <v>0</v>
          </cell>
          <cell r="E371">
            <v>0</v>
          </cell>
          <cell r="F371" t="str">
            <v>M2</v>
          </cell>
          <cell r="G371">
            <v>34.619999999999997</v>
          </cell>
        </row>
        <row r="372">
          <cell r="B372" t="str">
            <v>C0364</v>
          </cell>
          <cell r="C372" t="str">
            <v>BANDEJA SALVA-VIDAS C/TÁBUAS DE 1"x12" DE 2ª</v>
          </cell>
          <cell r="D372">
            <v>0</v>
          </cell>
          <cell r="E372">
            <v>0</v>
          </cell>
          <cell r="F372" t="str">
            <v>M</v>
          </cell>
          <cell r="G372">
            <v>233.35</v>
          </cell>
        </row>
        <row r="373">
          <cell r="B373" t="str">
            <v>C3320</v>
          </cell>
          <cell r="C373" t="str">
            <v>CIMBRAMENTO DE MADEIRA</v>
          </cell>
          <cell r="D373">
            <v>0</v>
          </cell>
          <cell r="E373">
            <v>0</v>
          </cell>
          <cell r="F373" t="str">
            <v>M3</v>
          </cell>
          <cell r="G373">
            <v>30.97</v>
          </cell>
        </row>
        <row r="374">
          <cell r="B374" t="str">
            <v>C1236</v>
          </cell>
          <cell r="C374" t="str">
            <v>ENCAIXOTAMENTO DE EDIFICAÇÕES</v>
          </cell>
          <cell r="D374">
            <v>0</v>
          </cell>
          <cell r="E374">
            <v>0</v>
          </cell>
          <cell r="F374" t="str">
            <v>M2</v>
          </cell>
          <cell r="G374">
            <v>77.88</v>
          </cell>
        </row>
        <row r="375">
          <cell r="B375" t="str">
            <v>C1246</v>
          </cell>
          <cell r="C375" t="str">
            <v>ENTELAMENTO DE EDIFICAÇÕES C/PASSARELA DE TÁBUAS DE 1"x12" DE 2º</v>
          </cell>
          <cell r="D375">
            <v>0</v>
          </cell>
          <cell r="E375">
            <v>0</v>
          </cell>
          <cell r="F375" t="str">
            <v>M2</v>
          </cell>
          <cell r="G375">
            <v>197.22</v>
          </cell>
        </row>
        <row r="376">
          <cell r="B376" t="str">
            <v>C2804</v>
          </cell>
          <cell r="C376" t="str">
            <v>ESCORAMENTO DE ÁRVORES</v>
          </cell>
          <cell r="D376">
            <v>0</v>
          </cell>
          <cell r="E376">
            <v>0</v>
          </cell>
          <cell r="F376" t="str">
            <v>UN</v>
          </cell>
          <cell r="G376">
            <v>83.08</v>
          </cell>
        </row>
        <row r="377">
          <cell r="B377" t="str">
            <v>C2803</v>
          </cell>
          <cell r="C377" t="str">
            <v>ESCORAMENTO DE POSTES</v>
          </cell>
          <cell r="D377">
            <v>0</v>
          </cell>
          <cell r="E377">
            <v>0</v>
          </cell>
          <cell r="F377" t="str">
            <v>UN</v>
          </cell>
          <cell r="G377">
            <v>423.56</v>
          </cell>
        </row>
        <row r="378">
          <cell r="B378" t="str">
            <v>C3351</v>
          </cell>
          <cell r="C378" t="str">
            <v>ESCORAMENTO P/ OBRAS D'ARTES CORRENTES</v>
          </cell>
          <cell r="D378">
            <v>0</v>
          </cell>
          <cell r="E378">
            <v>0</v>
          </cell>
          <cell r="F378" t="str">
            <v>M3</v>
          </cell>
          <cell r="G378">
            <v>43.97</v>
          </cell>
        </row>
        <row r="379">
          <cell r="B379" t="str">
            <v>C3081</v>
          </cell>
          <cell r="C379" t="str">
            <v>ESCORAMENTO TUBULAR TIPO CONVENCIONAL</v>
          </cell>
          <cell r="D379">
            <v>0</v>
          </cell>
          <cell r="E379">
            <v>0</v>
          </cell>
          <cell r="F379" t="str">
            <v>M3</v>
          </cell>
          <cell r="G379">
            <v>31.54</v>
          </cell>
        </row>
        <row r="380">
          <cell r="B380" t="str">
            <v>C1274</v>
          </cell>
          <cell r="C380" t="str">
            <v>ESCORAMENTO DE PROTEÇÃO EM EDIFICAÇÕES VIZINHAS</v>
          </cell>
          <cell r="D380">
            <v>0</v>
          </cell>
          <cell r="E380">
            <v>0</v>
          </cell>
          <cell r="F380" t="str">
            <v>M2</v>
          </cell>
          <cell r="G380">
            <v>163.46</v>
          </cell>
        </row>
        <row r="381">
          <cell r="B381" t="str">
            <v>C4166</v>
          </cell>
          <cell r="C381" t="str">
            <v>ESTRUTURA DE SUSTENTAÇÃO EM VIGAS TRELIÇADAS E TABLADO DE MADEIRA</v>
          </cell>
          <cell r="D381">
            <v>0</v>
          </cell>
          <cell r="E381">
            <v>0</v>
          </cell>
          <cell r="F381" t="str">
            <v>M2</v>
          </cell>
          <cell r="G381">
            <v>153.15</v>
          </cell>
        </row>
        <row r="382">
          <cell r="B382" t="str">
            <v>C3466</v>
          </cell>
          <cell r="C382" t="str">
            <v>EXECUÇÃO DE ESTRUTURA METÁLICA P/ IÇAMENTO D0 RESERVATÓRIO</v>
          </cell>
          <cell r="D382">
            <v>0</v>
          </cell>
          <cell r="E382">
            <v>0</v>
          </cell>
          <cell r="F382" t="str">
            <v>KG</v>
          </cell>
          <cell r="G382">
            <v>9.25</v>
          </cell>
        </row>
        <row r="383">
          <cell r="B383" t="str">
            <v>C4766</v>
          </cell>
          <cell r="C383" t="str">
            <v>LOCAÇÃO DE CUBETAS (61X61)CM H=21CM, PARA LAJE NERVURADA - FORNECIMENTO</v>
          </cell>
          <cell r="D383">
            <v>0</v>
          </cell>
          <cell r="E383">
            <v>0</v>
          </cell>
          <cell r="F383" t="str">
            <v>M2XMÊS</v>
          </cell>
          <cell r="G383">
            <v>13.5</v>
          </cell>
        </row>
        <row r="384">
          <cell r="B384">
            <v>0</v>
          </cell>
          <cell r="C384">
            <v>0</v>
          </cell>
          <cell r="D384">
            <v>0</v>
          </cell>
          <cell r="E384">
            <v>0</v>
          </cell>
          <cell r="F384">
            <v>0</v>
          </cell>
          <cell r="G384">
            <v>0</v>
          </cell>
        </row>
        <row r="385">
          <cell r="B385" t="str">
            <v>C4125</v>
          </cell>
          <cell r="C385" t="str">
            <v>LOCAÇÃO MENSAL DE ANDAIME METÁLICO</v>
          </cell>
          <cell r="D385">
            <v>0</v>
          </cell>
          <cell r="E385">
            <v>0</v>
          </cell>
          <cell r="F385" t="str">
            <v>M3</v>
          </cell>
          <cell r="G385">
            <v>4.68</v>
          </cell>
        </row>
        <row r="386">
          <cell r="B386" t="str">
            <v>C3470</v>
          </cell>
          <cell r="C386" t="str">
            <v>LOCAÇÃO MENSAL DE CIMBRAMENTO METÁLICO</v>
          </cell>
          <cell r="D386">
            <v>0</v>
          </cell>
          <cell r="E386">
            <v>0</v>
          </cell>
          <cell r="F386" t="str">
            <v>M3</v>
          </cell>
          <cell r="G386">
            <v>17.64</v>
          </cell>
        </row>
        <row r="387">
          <cell r="B387" t="str">
            <v>C1271</v>
          </cell>
          <cell r="C387" t="str">
            <v>LOCAÇÃO MENSAL DE ESCORA METÁLICA P/VIGAS/LAJES</v>
          </cell>
          <cell r="D387">
            <v>0</v>
          </cell>
          <cell r="E387">
            <v>0</v>
          </cell>
          <cell r="F387" t="str">
            <v>M2</v>
          </cell>
          <cell r="G387">
            <v>8.91</v>
          </cell>
        </row>
        <row r="388">
          <cell r="B388" t="str">
            <v>C4129</v>
          </cell>
          <cell r="C388" t="str">
            <v>LOCAÇÃO MENSAL DE ESCORAMENTO TUBULAR</v>
          </cell>
          <cell r="D388">
            <v>0</v>
          </cell>
          <cell r="E388">
            <v>0</v>
          </cell>
          <cell r="F388" t="str">
            <v>M3</v>
          </cell>
          <cell r="G388">
            <v>10.98</v>
          </cell>
        </row>
        <row r="389">
          <cell r="B389" t="str">
            <v>C3469</v>
          </cell>
          <cell r="C389" t="str">
            <v>LOCAÇÃO MENSAL DE MACACOS HIDRAÚLICOS DE 50 T</v>
          </cell>
          <cell r="D389">
            <v>0</v>
          </cell>
          <cell r="E389">
            <v>0</v>
          </cell>
          <cell r="F389" t="str">
            <v>M3</v>
          </cell>
          <cell r="G389">
            <v>873.44</v>
          </cell>
        </row>
        <row r="390">
          <cell r="B390" t="str">
            <v>C4782</v>
          </cell>
          <cell r="C390" t="str">
            <v>LOCAÇÃO MENSAL PARA ESCORAMENTO E CIMBRAMENTO P/ LAJES NERVURADAS</v>
          </cell>
          <cell r="D390">
            <v>0</v>
          </cell>
          <cell r="E390">
            <v>0</v>
          </cell>
          <cell r="F390" t="str">
            <v>M2XMÊS</v>
          </cell>
          <cell r="G390">
            <v>14.4</v>
          </cell>
        </row>
        <row r="391">
          <cell r="B391" t="str">
            <v>C3468</v>
          </cell>
          <cell r="C391" t="str">
            <v>MONTAGEM E DESMONTAGEM DE ESTRUTURA METÁLICA P/ IÇAMENTO</v>
          </cell>
          <cell r="D391">
            <v>0</v>
          </cell>
          <cell r="E391">
            <v>0</v>
          </cell>
          <cell r="F391" t="str">
            <v>KG</v>
          </cell>
          <cell r="G391">
            <v>4.3099999999999996</v>
          </cell>
        </row>
        <row r="392">
          <cell r="B392" t="str">
            <v>C4754</v>
          </cell>
          <cell r="C392" t="str">
            <v xml:space="preserve">PLATAFORMA EM TÁBUAS DE PINHO, INCLUSIVE MOVIMENTAÇÃO (UTIL. 6X)                                   
</v>
          </cell>
          <cell r="D392">
            <v>0</v>
          </cell>
          <cell r="E392">
            <v>0</v>
          </cell>
          <cell r="F392" t="str">
            <v>M</v>
          </cell>
          <cell r="G392">
            <v>2.2200000000000002</v>
          </cell>
        </row>
        <row r="393">
          <cell r="B393">
            <v>0</v>
          </cell>
          <cell r="C393">
            <v>0</v>
          </cell>
          <cell r="D393">
            <v>0</v>
          </cell>
          <cell r="E393">
            <v>0</v>
          </cell>
          <cell r="F393">
            <v>0</v>
          </cell>
          <cell r="G393">
            <v>0</v>
          </cell>
        </row>
        <row r="394">
          <cell r="B394" t="str">
            <v>C2154</v>
          </cell>
          <cell r="C394" t="str">
            <v>REFORMA DE ANDAIME EXTERNO ATÉ 3 ANDARES</v>
          </cell>
          <cell r="D394">
            <v>0</v>
          </cell>
          <cell r="E394">
            <v>0</v>
          </cell>
          <cell r="F394" t="str">
            <v>M2</v>
          </cell>
          <cell r="G394">
            <v>3.27</v>
          </cell>
        </row>
        <row r="395">
          <cell r="B395" t="str">
            <v>C2155</v>
          </cell>
          <cell r="C395" t="str">
            <v>REFORMA DE ANDAIME EXTERNO MAIOR QUE 3 ANDARES</v>
          </cell>
          <cell r="D395">
            <v>0</v>
          </cell>
          <cell r="E395">
            <v>0</v>
          </cell>
          <cell r="F395" t="str">
            <v>M2</v>
          </cell>
          <cell r="G395">
            <v>6.13</v>
          </cell>
        </row>
        <row r="396">
          <cell r="B396" t="str">
            <v>C2967</v>
          </cell>
          <cell r="C396" t="str">
            <v>SUSTENTAÇÃO DE TUBULAÇÕES EXISTENTES - MADEIRA</v>
          </cell>
          <cell r="D396">
            <v>0</v>
          </cell>
          <cell r="E396">
            <v>0</v>
          </cell>
          <cell r="F396" t="str">
            <v>M3</v>
          </cell>
          <cell r="G396">
            <v>1328.7</v>
          </cell>
        </row>
        <row r="397">
          <cell r="B397" t="str">
            <v>C2968</v>
          </cell>
          <cell r="C397" t="str">
            <v>SUSTENTAÇÃO DE TUBULAÇÕES EXISTENTES - METÁLICA</v>
          </cell>
          <cell r="D397">
            <v>0</v>
          </cell>
          <cell r="E397">
            <v>0</v>
          </cell>
          <cell r="F397" t="str">
            <v>KG</v>
          </cell>
          <cell r="G397">
            <v>0.73</v>
          </cell>
        </row>
        <row r="398">
          <cell r="B398" t="str">
            <v>ESCORAMENTO DE MADEIRA  EM VALAS E CAVAS</v>
          </cell>
          <cell r="C398">
            <v>0</v>
          </cell>
          <cell r="D398">
            <v>0</v>
          </cell>
          <cell r="E398">
            <v>0</v>
          </cell>
          <cell r="F398">
            <v>0</v>
          </cell>
          <cell r="G398">
            <v>160.97</v>
          </cell>
        </row>
        <row r="399">
          <cell r="B399" t="str">
            <v>C1272</v>
          </cell>
          <cell r="C399" t="str">
            <v>ESCORAMENTO COMUM DE VALAS TIPO CONTÍNUO C/PRANCHAS PEROBA</v>
          </cell>
          <cell r="D399">
            <v>0</v>
          </cell>
          <cell r="E399">
            <v>0</v>
          </cell>
          <cell r="F399" t="str">
            <v>M2</v>
          </cell>
          <cell r="G399">
            <v>69.319999999999993</v>
          </cell>
        </row>
        <row r="400">
          <cell r="B400" t="str">
            <v>C2798</v>
          </cell>
          <cell r="C400" t="str">
            <v>ESCORAMENTO CONTÍNUO COM CHAPA COMPENSADA DE 12mm</v>
          </cell>
          <cell r="D400">
            <v>0</v>
          </cell>
          <cell r="E400">
            <v>0</v>
          </cell>
          <cell r="F400" t="str">
            <v>M2</v>
          </cell>
          <cell r="G400">
            <v>13.11</v>
          </cell>
        </row>
        <row r="401">
          <cell r="B401" t="str">
            <v>C1273</v>
          </cell>
          <cell r="C401" t="str">
            <v>ESCORAMENTO CONTÍNUO P/GALERIA MOLDADA</v>
          </cell>
          <cell r="D401">
            <v>0</v>
          </cell>
          <cell r="E401">
            <v>0</v>
          </cell>
          <cell r="F401" t="str">
            <v>M2</v>
          </cell>
          <cell r="G401">
            <v>58.82</v>
          </cell>
        </row>
        <row r="402">
          <cell r="B402" t="str">
            <v>C2805</v>
          </cell>
          <cell r="C402" t="str">
            <v>ESCORAMENTO DESCONTÍNUO COM PRANCHAS DE MADEIRA</v>
          </cell>
          <cell r="D402">
            <v>0</v>
          </cell>
          <cell r="E402">
            <v>0</v>
          </cell>
          <cell r="F402" t="str">
            <v>M2</v>
          </cell>
          <cell r="G402">
            <v>19.72</v>
          </cell>
        </row>
        <row r="403">
          <cell r="B403" t="str">
            <v>ESCORAMENTO METÁLICO EM VALAS,CAVAS OU POÇOS</v>
          </cell>
          <cell r="C403">
            <v>0</v>
          </cell>
          <cell r="D403">
            <v>0</v>
          </cell>
          <cell r="E403">
            <v>0</v>
          </cell>
          <cell r="F403">
            <v>0</v>
          </cell>
          <cell r="G403">
            <v>138.28</v>
          </cell>
        </row>
        <row r="404">
          <cell r="B404" t="str">
            <v>C2799</v>
          </cell>
          <cell r="C404" t="str">
            <v>ESCORAMENTO CONTÍNUO DE VALAS C/PRANCHAS METÁLICAS DE 2.00M</v>
          </cell>
          <cell r="D404">
            <v>0</v>
          </cell>
          <cell r="E404">
            <v>0</v>
          </cell>
          <cell r="F404" t="str">
            <v>M2</v>
          </cell>
          <cell r="G404">
            <v>19.809999999999999</v>
          </cell>
        </row>
        <row r="405">
          <cell r="B405" t="str">
            <v>C2800</v>
          </cell>
          <cell r="C405" t="str">
            <v>ESCORAMENTO CONTÍNUO DE VALAS C/PRANCHAS METÁLICAS DE 3.00M</v>
          </cell>
          <cell r="D405">
            <v>0</v>
          </cell>
          <cell r="E405">
            <v>0</v>
          </cell>
          <cell r="F405" t="str">
            <v>M2</v>
          </cell>
          <cell r="G405">
            <v>28.86</v>
          </cell>
        </row>
        <row r="406">
          <cell r="B406" t="str">
            <v>C2801</v>
          </cell>
          <cell r="C406" t="str">
            <v>ESCORAMENTO CONTÍNUO DE VALAS C/PRANCHAS METÁLICAS DE 4.00M</v>
          </cell>
          <cell r="D406">
            <v>0</v>
          </cell>
          <cell r="E406">
            <v>0</v>
          </cell>
          <cell r="F406" t="str">
            <v>M2</v>
          </cell>
          <cell r="G406">
            <v>36.03</v>
          </cell>
        </row>
        <row r="407">
          <cell r="B407" t="str">
            <v>C2802</v>
          </cell>
          <cell r="C407" t="str">
            <v>ESCORAMENTO CONTÍNUO DE VALAS C/PRANCHAS METÁLICAS DE 6.00M</v>
          </cell>
          <cell r="D407">
            <v>0</v>
          </cell>
          <cell r="E407">
            <v>0</v>
          </cell>
          <cell r="F407" t="str">
            <v>M2</v>
          </cell>
          <cell r="G407">
            <v>53.58</v>
          </cell>
        </row>
        <row r="408">
          <cell r="B408" t="str">
            <v>INSTALAÇÃO DE GUINCHO</v>
          </cell>
          <cell r="C408">
            <v>0</v>
          </cell>
          <cell r="D408">
            <v>0</v>
          </cell>
          <cell r="E408">
            <v>0</v>
          </cell>
          <cell r="F408">
            <v>0</v>
          </cell>
          <cell r="G408">
            <v>3082.87</v>
          </cell>
        </row>
        <row r="409">
          <cell r="B409" t="str">
            <v>C1355</v>
          </cell>
          <cell r="C409" t="str">
            <v>EXECUÇÃO DE BASE DA CAÇAMBA E INSTALAÇÃO DO GUINCHO</v>
          </cell>
          <cell r="D409">
            <v>0</v>
          </cell>
          <cell r="E409">
            <v>0</v>
          </cell>
          <cell r="F409" t="str">
            <v>UN</v>
          </cell>
          <cell r="G409">
            <v>2792.19</v>
          </cell>
        </row>
        <row r="410">
          <cell r="B410" t="str">
            <v>C2508</v>
          </cell>
          <cell r="C410" t="str">
            <v>TORRE PARA GUINCHO</v>
          </cell>
          <cell r="D410">
            <v>0</v>
          </cell>
          <cell r="E410">
            <v>0</v>
          </cell>
          <cell r="F410" t="str">
            <v>M</v>
          </cell>
          <cell r="G410">
            <v>290.67</v>
          </cell>
        </row>
        <row r="411">
          <cell r="B411" t="str">
            <v>PRODUÇÃO DE MATERIAIS</v>
          </cell>
          <cell r="C411">
            <v>0</v>
          </cell>
          <cell r="D411">
            <v>0</v>
          </cell>
          <cell r="E411">
            <v>0</v>
          </cell>
          <cell r="F411">
            <v>0</v>
          </cell>
          <cell r="G411">
            <v>246.43</v>
          </cell>
        </row>
        <row r="412">
          <cell r="B412" t="str">
            <v>C3129</v>
          </cell>
          <cell r="C412" t="str">
            <v>AREIA DE CAMPO - EXTRAÇÃO</v>
          </cell>
          <cell r="D412">
            <v>0</v>
          </cell>
          <cell r="E412">
            <v>0</v>
          </cell>
          <cell r="F412" t="str">
            <v>M3</v>
          </cell>
          <cell r="G412">
            <v>3.54</v>
          </cell>
        </row>
        <row r="413">
          <cell r="B413" t="str">
            <v>C3130</v>
          </cell>
          <cell r="C413" t="str">
            <v>AREIA DE RIO - EXTRAÇÃO</v>
          </cell>
          <cell r="D413">
            <v>0</v>
          </cell>
          <cell r="E413">
            <v>0</v>
          </cell>
          <cell r="F413" t="str">
            <v>M3</v>
          </cell>
          <cell r="G413">
            <v>6.74</v>
          </cell>
        </row>
        <row r="414">
          <cell r="B414" t="str">
            <v>C3139</v>
          </cell>
          <cell r="C414" t="str">
            <v>BRITA PRODUZIDA PARA BASES</v>
          </cell>
          <cell r="D414">
            <v>0</v>
          </cell>
          <cell r="E414">
            <v>0</v>
          </cell>
          <cell r="F414" t="str">
            <v>M3</v>
          </cell>
          <cell r="G414">
            <v>57.58</v>
          </cell>
        </row>
        <row r="415">
          <cell r="B415" t="str">
            <v>C3252</v>
          </cell>
          <cell r="C415" t="str">
            <v>BRITA PRODUZIDA PARA REVESTIMENTOS BETUMINOSOS</v>
          </cell>
          <cell r="D415">
            <v>0</v>
          </cell>
          <cell r="E415">
            <v>0</v>
          </cell>
          <cell r="F415" t="str">
            <v>M3</v>
          </cell>
          <cell r="G415">
            <v>68.86</v>
          </cell>
        </row>
        <row r="416">
          <cell r="B416" t="str">
            <v>C3253</v>
          </cell>
          <cell r="C416" t="str">
            <v>BRITA PRODUZIDA PARA USOS DIVERSOS</v>
          </cell>
          <cell r="D416">
            <v>0</v>
          </cell>
          <cell r="E416">
            <v>0</v>
          </cell>
          <cell r="F416" t="str">
            <v>M3</v>
          </cell>
          <cell r="G416">
            <v>62.84</v>
          </cell>
        </row>
        <row r="417">
          <cell r="B417" t="str">
            <v>C3227</v>
          </cell>
          <cell r="C417" t="str">
            <v>PEDRA DE MÃO/POLIÉDRICA</v>
          </cell>
          <cell r="D417">
            <v>0</v>
          </cell>
          <cell r="E417">
            <v>0</v>
          </cell>
          <cell r="F417" t="str">
            <v>M3</v>
          </cell>
          <cell r="G417">
            <v>23.44</v>
          </cell>
        </row>
        <row r="418">
          <cell r="B418" t="str">
            <v>C3235</v>
          </cell>
          <cell r="C418" t="str">
            <v>ROCHA PARA BRITAGEM</v>
          </cell>
          <cell r="D418">
            <v>0</v>
          </cell>
          <cell r="E418">
            <v>0</v>
          </cell>
          <cell r="F418" t="str">
            <v>M3</v>
          </cell>
          <cell r="G418">
            <v>23.44</v>
          </cell>
        </row>
        <row r="419">
          <cell r="B419" t="str">
            <v>LASTROS</v>
          </cell>
          <cell r="C419">
            <v>0</v>
          </cell>
          <cell r="D419">
            <v>0</v>
          </cell>
          <cell r="E419">
            <v>0</v>
          </cell>
          <cell r="F419">
            <v>0</v>
          </cell>
          <cell r="G419">
            <v>936.36</v>
          </cell>
        </row>
        <row r="420">
          <cell r="B420" t="str">
            <v>C2860</v>
          </cell>
          <cell r="C420" t="str">
            <v>LASTRO DE AREIA ADQUIRIDA</v>
          </cell>
          <cell r="D420">
            <v>0</v>
          </cell>
          <cell r="E420">
            <v>0</v>
          </cell>
          <cell r="F420" t="str">
            <v>M3</v>
          </cell>
          <cell r="G420">
            <v>69.36</v>
          </cell>
        </row>
        <row r="421">
          <cell r="B421" t="str">
            <v>C2861</v>
          </cell>
          <cell r="C421" t="str">
            <v>LASTRO DE AREIA EXTRAIDA (S/ TRANSPORTE)</v>
          </cell>
          <cell r="D421">
            <v>0</v>
          </cell>
          <cell r="E421">
            <v>0</v>
          </cell>
          <cell r="F421" t="str">
            <v>M3</v>
          </cell>
          <cell r="G421">
            <v>15.93</v>
          </cell>
        </row>
        <row r="422">
          <cell r="B422" t="str">
            <v>C2862</v>
          </cell>
          <cell r="C422" t="str">
            <v>LASTRO DE BRITA</v>
          </cell>
          <cell r="D422">
            <v>0</v>
          </cell>
          <cell r="E422">
            <v>0</v>
          </cell>
          <cell r="F422" t="str">
            <v>M3</v>
          </cell>
          <cell r="G422">
            <v>82.65</v>
          </cell>
        </row>
        <row r="423">
          <cell r="B423" t="str">
            <v>C1605</v>
          </cell>
          <cell r="C423" t="str">
            <v>LASTRO DE BRITA  APILOADO MANUALMENTE</v>
          </cell>
          <cell r="D423">
            <v>0</v>
          </cell>
          <cell r="E423">
            <v>0</v>
          </cell>
          <cell r="F423" t="str">
            <v>M3</v>
          </cell>
          <cell r="G423">
            <v>90.02</v>
          </cell>
        </row>
        <row r="424">
          <cell r="B424" t="str">
            <v>C1606</v>
          </cell>
          <cell r="C424" t="str">
            <v>LASTRO DE BRITA ESP.= 10CM, P/CAIXA EM ALVENARIA</v>
          </cell>
          <cell r="D424">
            <v>0</v>
          </cell>
          <cell r="E424">
            <v>0</v>
          </cell>
          <cell r="F424" t="str">
            <v>M3</v>
          </cell>
          <cell r="G424">
            <v>76.33</v>
          </cell>
        </row>
        <row r="425">
          <cell r="B425" t="str">
            <v>C1607</v>
          </cell>
          <cell r="C425" t="str">
            <v>LASTRO DE CONCRETO IMPERMEABILIZADO E=6CM</v>
          </cell>
          <cell r="D425">
            <v>0</v>
          </cell>
          <cell r="E425">
            <v>0</v>
          </cell>
          <cell r="F425" t="str">
            <v>M2</v>
          </cell>
          <cell r="G425">
            <v>35.090000000000003</v>
          </cell>
        </row>
        <row r="426">
          <cell r="B426" t="str">
            <v>C1608</v>
          </cell>
          <cell r="C426" t="str">
            <v>LASTRO DE CONCRETO IMPERMEABILIZADO E=8CM</v>
          </cell>
          <cell r="D426">
            <v>0</v>
          </cell>
          <cell r="E426">
            <v>0</v>
          </cell>
          <cell r="F426" t="str">
            <v>M2</v>
          </cell>
          <cell r="G426">
            <v>50.12</v>
          </cell>
        </row>
        <row r="427">
          <cell r="B427" t="str">
            <v>C1609</v>
          </cell>
          <cell r="C427" t="str">
            <v>LASTRO DE CONCRETO INCLUINDO PREPARO E LANÇAMENTO</v>
          </cell>
          <cell r="D427">
            <v>0</v>
          </cell>
          <cell r="E427">
            <v>0</v>
          </cell>
          <cell r="F427" t="str">
            <v>M3</v>
          </cell>
          <cell r="G427">
            <v>364.22</v>
          </cell>
        </row>
        <row r="428">
          <cell r="B428" t="str">
            <v>C1611</v>
          </cell>
          <cell r="C428" t="str">
            <v>LASTRO DE CONCRETO REGULARIZADO ESP.= 5CM</v>
          </cell>
          <cell r="D428">
            <v>0</v>
          </cell>
          <cell r="E428">
            <v>0</v>
          </cell>
          <cell r="F428" t="str">
            <v>M2</v>
          </cell>
          <cell r="G428">
            <v>25.64</v>
          </cell>
        </row>
        <row r="429">
          <cell r="B429" t="str">
            <v>C2863</v>
          </cell>
          <cell r="C429" t="str">
            <v>LASTRO DE PEDRA DE MÃO</v>
          </cell>
          <cell r="D429">
            <v>0</v>
          </cell>
          <cell r="E429">
            <v>0</v>
          </cell>
          <cell r="F429" t="str">
            <v>M3</v>
          </cell>
          <cell r="G429">
            <v>81.8</v>
          </cell>
        </row>
        <row r="430">
          <cell r="B430" t="str">
            <v>C2864</v>
          </cell>
          <cell r="C430" t="str">
            <v>LASTRO DE PÓ DE PEDRA</v>
          </cell>
          <cell r="D430">
            <v>0</v>
          </cell>
          <cell r="E430">
            <v>0</v>
          </cell>
          <cell r="F430" t="str">
            <v>M3</v>
          </cell>
          <cell r="G430">
            <v>45.21</v>
          </cell>
        </row>
        <row r="431">
          <cell r="B431" t="str">
            <v>SERVIÇOS DE USINAGEM</v>
          </cell>
          <cell r="C431">
            <v>0</v>
          </cell>
          <cell r="D431">
            <v>0</v>
          </cell>
          <cell r="E431">
            <v>0</v>
          </cell>
          <cell r="F431">
            <v>0</v>
          </cell>
          <cell r="G431">
            <v>80.22</v>
          </cell>
        </row>
        <row r="432">
          <cell r="B432" t="str">
            <v>C3315</v>
          </cell>
          <cell r="C432" t="str">
            <v>USINAGEM DE MISTURAS BETUMINOSAS A FRIO</v>
          </cell>
          <cell r="D432">
            <v>0</v>
          </cell>
          <cell r="E432">
            <v>0</v>
          </cell>
          <cell r="F432" t="str">
            <v>M3</v>
          </cell>
          <cell r="G432">
            <v>11.91</v>
          </cell>
        </row>
        <row r="433">
          <cell r="B433" t="str">
            <v>C3316</v>
          </cell>
          <cell r="C433" t="str">
            <v>USINAGEM DE MISTURAS BETUMINOSAS A QUENTE</v>
          </cell>
          <cell r="D433">
            <v>0</v>
          </cell>
          <cell r="E433">
            <v>0</v>
          </cell>
          <cell r="F433" t="str">
            <v>M3</v>
          </cell>
          <cell r="G433">
            <v>57.05</v>
          </cell>
        </row>
        <row r="434">
          <cell r="B434" t="str">
            <v>C3244</v>
          </cell>
          <cell r="C434" t="str">
            <v>USINAGEM DE MISTURAS DE AGREGADOS</v>
          </cell>
          <cell r="D434">
            <v>0</v>
          </cell>
          <cell r="E434">
            <v>0</v>
          </cell>
          <cell r="F434" t="str">
            <v>M3</v>
          </cell>
          <cell r="G434">
            <v>11.26</v>
          </cell>
        </row>
        <row r="435">
          <cell r="B435" t="str">
            <v>TRANSPORTE COM ELEVADOR</v>
          </cell>
          <cell r="C435">
            <v>0</v>
          </cell>
          <cell r="D435">
            <v>0</v>
          </cell>
          <cell r="E435">
            <v>0</v>
          </cell>
          <cell r="F435">
            <v>0</v>
          </cell>
          <cell r="G435">
            <v>24.55</v>
          </cell>
        </row>
        <row r="436">
          <cell r="B436" t="str">
            <v>C2540</v>
          </cell>
          <cell r="C436" t="str">
            <v>TRANSPORTE VERTICAL DE MATERIAIS A GRANEL P/ A 2a. LAJE</v>
          </cell>
          <cell r="D436">
            <v>0</v>
          </cell>
          <cell r="E436">
            <v>0</v>
          </cell>
          <cell r="F436" t="str">
            <v>M3</v>
          </cell>
          <cell r="G436">
            <v>11.95</v>
          </cell>
        </row>
        <row r="437">
          <cell r="B437" t="str">
            <v>C2541</v>
          </cell>
          <cell r="C437" t="str">
            <v>TRANSPORTE VERTICAL DE MATERIAIS A GRANEL P/ A 5a. LAJE</v>
          </cell>
          <cell r="D437">
            <v>0</v>
          </cell>
          <cell r="E437">
            <v>0</v>
          </cell>
          <cell r="F437" t="str">
            <v>M3</v>
          </cell>
          <cell r="G437">
            <v>12.61</v>
          </cell>
        </row>
        <row r="438">
          <cell r="B438" t="str">
            <v>TRANSPORTE COM GUINDASTE</v>
          </cell>
          <cell r="C438">
            <v>0</v>
          </cell>
          <cell r="D438">
            <v>0</v>
          </cell>
          <cell r="E438">
            <v>0</v>
          </cell>
          <cell r="F438">
            <v>0</v>
          </cell>
          <cell r="G438">
            <v>52.62</v>
          </cell>
        </row>
        <row r="439">
          <cell r="B439" t="str">
            <v>C2525</v>
          </cell>
          <cell r="C439" t="str">
            <v>TRANSPORTE C/GUINDASTE DE TORRE CAP. 1200KG</v>
          </cell>
          <cell r="D439">
            <v>0</v>
          </cell>
          <cell r="E439">
            <v>0</v>
          </cell>
          <cell r="F439" t="str">
            <v>CICLO</v>
          </cell>
          <cell r="G439">
            <v>7.11</v>
          </cell>
        </row>
        <row r="440">
          <cell r="B440" t="str">
            <v>C2526</v>
          </cell>
          <cell r="C440" t="str">
            <v>TRANSPORTE C/GUINDASTE ESTACIONÁRIO CAP. 1100KG</v>
          </cell>
          <cell r="D440">
            <v>0</v>
          </cell>
          <cell r="E440">
            <v>0</v>
          </cell>
          <cell r="F440" t="str">
            <v>CICLO</v>
          </cell>
          <cell r="G440">
            <v>6.1</v>
          </cell>
        </row>
        <row r="441">
          <cell r="B441" t="str">
            <v>C2528</v>
          </cell>
          <cell r="C441" t="str">
            <v>TRANSPORTE C/GUINDASTE SOBRE TRILHO CAP. 1100KG</v>
          </cell>
          <cell r="D441">
            <v>0</v>
          </cell>
          <cell r="E441">
            <v>0</v>
          </cell>
          <cell r="F441" t="str">
            <v>CICLO</v>
          </cell>
          <cell r="G441">
            <v>12.88</v>
          </cell>
        </row>
        <row r="442">
          <cell r="B442" t="str">
            <v>C2527</v>
          </cell>
          <cell r="C442" t="str">
            <v>TRANSPORTE C/GUINDASTE SOBRE TRILHO CAP. 1200KG</v>
          </cell>
          <cell r="D442">
            <v>0</v>
          </cell>
          <cell r="E442">
            <v>0</v>
          </cell>
          <cell r="F442" t="str">
            <v>CICLO</v>
          </cell>
          <cell r="G442">
            <v>26.53</v>
          </cell>
        </row>
        <row r="443">
          <cell r="B443" t="str">
            <v>OBRAS DE DRENAGEM</v>
          </cell>
          <cell r="C443">
            <v>0</v>
          </cell>
          <cell r="D443">
            <v>0</v>
          </cell>
          <cell r="E443">
            <v>0</v>
          </cell>
          <cell r="F443">
            <v>0</v>
          </cell>
          <cell r="G443">
            <v>391729.16</v>
          </cell>
        </row>
        <row r="444">
          <cell r="B444" t="str">
            <v>ESGOTAMENTO DE ÁREAS E VALAS</v>
          </cell>
          <cell r="C444">
            <v>0</v>
          </cell>
          <cell r="D444">
            <v>0</v>
          </cell>
          <cell r="E444">
            <v>0</v>
          </cell>
          <cell r="F444">
            <v>0</v>
          </cell>
          <cell r="G444">
            <v>10.7</v>
          </cell>
        </row>
        <row r="445">
          <cell r="B445" t="str">
            <v>C1278</v>
          </cell>
          <cell r="C445" t="str">
            <v>ESGOTAMENTO C/BOMBA ELÉTRICA DE IMERSÃO 1KW ATÉ 8M</v>
          </cell>
          <cell r="D445">
            <v>0</v>
          </cell>
          <cell r="E445">
            <v>0</v>
          </cell>
          <cell r="F445" t="str">
            <v>M3</v>
          </cell>
          <cell r="G445">
            <v>0.04</v>
          </cell>
        </row>
        <row r="446">
          <cell r="B446" t="str">
            <v>C1277</v>
          </cell>
          <cell r="C446" t="str">
            <v>ESGOTAMENTO C/BOMBA ELÉTRICA DE IMERSÃO  2.7KW ATÉ 8M</v>
          </cell>
          <cell r="D446">
            <v>0</v>
          </cell>
          <cell r="E446">
            <v>0</v>
          </cell>
          <cell r="F446" t="str">
            <v>M3</v>
          </cell>
          <cell r="G446">
            <v>0.05</v>
          </cell>
        </row>
        <row r="447">
          <cell r="B447" t="str">
            <v>C2806</v>
          </cell>
          <cell r="C447" t="str">
            <v>ESGOTAMENTO COM CONJUNTO MOTO-BOMBA DE 20m3/h, H=6m.c.a</v>
          </cell>
          <cell r="D447">
            <v>0</v>
          </cell>
          <cell r="E447">
            <v>0</v>
          </cell>
          <cell r="F447" t="str">
            <v>H</v>
          </cell>
          <cell r="G447">
            <v>5.3</v>
          </cell>
        </row>
        <row r="448">
          <cell r="B448" t="str">
            <v>C2807</v>
          </cell>
          <cell r="C448" t="str">
            <v>ESGOTAMENTO COM CUNJUNTO MOTO-BOMBA DE 20m3/h, H=10m.c.a</v>
          </cell>
          <cell r="D448">
            <v>0</v>
          </cell>
          <cell r="E448">
            <v>0</v>
          </cell>
          <cell r="F448" t="str">
            <v>H</v>
          </cell>
          <cell r="G448">
            <v>5.3</v>
          </cell>
        </row>
        <row r="449">
          <cell r="B449" t="str">
            <v>REBAIXAMENTO DO LENÇOL FREÁTICO</v>
          </cell>
          <cell r="C449">
            <v>0</v>
          </cell>
          <cell r="D449">
            <v>0</v>
          </cell>
          <cell r="E449">
            <v>0</v>
          </cell>
          <cell r="F449">
            <v>0</v>
          </cell>
          <cell r="G449">
            <v>62.97</v>
          </cell>
        </row>
        <row r="450">
          <cell r="B450" t="str">
            <v>C2924</v>
          </cell>
          <cell r="C450" t="str">
            <v>REBAIXAMENTO DE LENÇOL FREÁTICO EM ÁREAS</v>
          </cell>
          <cell r="D450">
            <v>0</v>
          </cell>
          <cell r="E450">
            <v>0</v>
          </cell>
          <cell r="F450" t="str">
            <v>PTxDIA</v>
          </cell>
          <cell r="G450">
            <v>13.94</v>
          </cell>
        </row>
        <row r="451">
          <cell r="B451" t="str">
            <v>C2922</v>
          </cell>
          <cell r="C451" t="str">
            <v>REBAIXAMENTO DE LENÇOL FREÁTICO EM ÁREAS (POÇOS DE VISITA)</v>
          </cell>
          <cell r="D451">
            <v>0</v>
          </cell>
          <cell r="E451">
            <v>0</v>
          </cell>
          <cell r="F451" t="str">
            <v>PTxDIA</v>
          </cell>
          <cell r="G451">
            <v>23.57</v>
          </cell>
        </row>
        <row r="452">
          <cell r="B452" t="str">
            <v>C2923</v>
          </cell>
          <cell r="C452" t="str">
            <v>REBAIXAMENTO DE LENÇOL FREÁTICO EM VALAS</v>
          </cell>
          <cell r="D452">
            <v>0</v>
          </cell>
          <cell r="E452">
            <v>0</v>
          </cell>
          <cell r="F452" t="str">
            <v>M</v>
          </cell>
          <cell r="G452">
            <v>25.47</v>
          </cell>
        </row>
        <row r="453">
          <cell r="B453" t="str">
            <v>OBRAS D' ARTE CORRENTE</v>
          </cell>
          <cell r="C453">
            <v>0</v>
          </cell>
          <cell r="D453">
            <v>0</v>
          </cell>
          <cell r="E453">
            <v>0</v>
          </cell>
          <cell r="F453">
            <v>0</v>
          </cell>
          <cell r="G453">
            <v>373913.64</v>
          </cell>
        </row>
        <row r="454">
          <cell r="B454" t="str">
            <v>C0109</v>
          </cell>
          <cell r="C454" t="str">
            <v>AQUISIÇÃO, ASSENT. E REJUNT. DE TUBO DE CONCRETO SIMPLES D=30cm</v>
          </cell>
          <cell r="D454">
            <v>0</v>
          </cell>
          <cell r="E454">
            <v>0</v>
          </cell>
          <cell r="F454" t="str">
            <v>M</v>
          </cell>
          <cell r="G454">
            <v>82.19</v>
          </cell>
        </row>
        <row r="455">
          <cell r="B455" t="str">
            <v>C0110</v>
          </cell>
          <cell r="C455" t="str">
            <v>AQUISIÇÃO, ASSENT. E REJUNT. DE TUBO DE CONCRETO SIMPLES D=40cm</v>
          </cell>
          <cell r="D455">
            <v>0</v>
          </cell>
          <cell r="E455">
            <v>0</v>
          </cell>
          <cell r="F455" t="str">
            <v>M</v>
          </cell>
          <cell r="G455">
            <v>88.17</v>
          </cell>
        </row>
        <row r="456">
          <cell r="B456" t="str">
            <v>C0105</v>
          </cell>
          <cell r="C456" t="str">
            <v>AQUISIÇÃO, ASSENT. E REJUNT. DE TUBO DE CONCRETO ARMADO D= 60cm</v>
          </cell>
          <cell r="D456">
            <v>0</v>
          </cell>
          <cell r="E456">
            <v>0</v>
          </cell>
          <cell r="F456" t="str">
            <v>M</v>
          </cell>
          <cell r="G456">
            <v>135.47999999999999</v>
          </cell>
        </row>
        <row r="457">
          <cell r="B457" t="str">
            <v>C0108</v>
          </cell>
          <cell r="C457" t="str">
            <v>AQUISIÇÃO, ASSENT. E REJUNT. DE TUBO DE CONCRETO ARMADO D=80cm</v>
          </cell>
          <cell r="D457">
            <v>0</v>
          </cell>
          <cell r="E457">
            <v>0</v>
          </cell>
          <cell r="F457" t="str">
            <v>M</v>
          </cell>
          <cell r="G457">
            <v>214.59</v>
          </cell>
        </row>
        <row r="458">
          <cell r="B458" t="str">
            <v>C0104</v>
          </cell>
          <cell r="C458" t="str">
            <v>AQUISIÇÃO, ASSENT. E REJUNT. DE TUBO DE CONCRETO ARMADO D= 100cm</v>
          </cell>
          <cell r="D458">
            <v>0</v>
          </cell>
          <cell r="E458">
            <v>0</v>
          </cell>
          <cell r="F458" t="str">
            <v>M</v>
          </cell>
          <cell r="G458">
            <v>301.72000000000003</v>
          </cell>
        </row>
        <row r="459">
          <cell r="B459" t="str">
            <v>C4325</v>
          </cell>
          <cell r="C459" t="str">
            <v>AQUISIÇÃO, ASSENT. E REJUNT. DE TUBO DE CONCRETO ARMADO D=100 cm, SOBRE BERÇO DE CONCRETO MOLDADO "IN LOCO", FCK &gt; 10MPa</v>
          </cell>
          <cell r="D459">
            <v>0</v>
          </cell>
          <cell r="E459">
            <v>0</v>
          </cell>
          <cell r="F459" t="str">
            <v>M</v>
          </cell>
          <cell r="G459">
            <v>514.29</v>
          </cell>
        </row>
        <row r="460">
          <cell r="B460">
            <v>0</v>
          </cell>
          <cell r="C460">
            <v>0</v>
          </cell>
          <cell r="D460">
            <v>0</v>
          </cell>
          <cell r="E460">
            <v>0</v>
          </cell>
          <cell r="F460">
            <v>0</v>
          </cell>
          <cell r="G460">
            <v>0</v>
          </cell>
        </row>
        <row r="461">
          <cell r="B461" t="str">
            <v>C0106</v>
          </cell>
          <cell r="C461" t="str">
            <v>AQUISIÇÃO, ASSENT. E REJUNT. DE TUBO DE CONCRETO ARMADO D=120cm</v>
          </cell>
          <cell r="D461">
            <v>0</v>
          </cell>
          <cell r="E461">
            <v>0</v>
          </cell>
          <cell r="F461" t="str">
            <v>M</v>
          </cell>
          <cell r="G461">
            <v>432.08</v>
          </cell>
        </row>
        <row r="462">
          <cell r="B462" t="str">
            <v>C0107</v>
          </cell>
          <cell r="C462" t="str">
            <v>AQUISIÇÃO, ASSENT. E REJUNT. DE TUBO DE CONCRETO ARMADO D=150cm</v>
          </cell>
          <cell r="D462">
            <v>0</v>
          </cell>
          <cell r="E462">
            <v>0</v>
          </cell>
          <cell r="F462" t="str">
            <v>M</v>
          </cell>
          <cell r="G462">
            <v>647.23</v>
          </cell>
        </row>
        <row r="463">
          <cell r="B463" t="str">
            <v>C4673</v>
          </cell>
          <cell r="C463" t="str">
            <v>AQUISIÇÃO E ASSENTAMENTO DE TUBO CORRUGADO DE DUPLA PAREDE PEAD D=37,5cm</v>
          </cell>
          <cell r="D463">
            <v>0</v>
          </cell>
          <cell r="E463">
            <v>0</v>
          </cell>
          <cell r="F463" t="str">
            <v>M</v>
          </cell>
          <cell r="G463">
            <v>123.93</v>
          </cell>
        </row>
        <row r="464">
          <cell r="B464">
            <v>0</v>
          </cell>
          <cell r="C464">
            <v>0</v>
          </cell>
          <cell r="D464">
            <v>0</v>
          </cell>
          <cell r="E464">
            <v>0</v>
          </cell>
          <cell r="F464">
            <v>0</v>
          </cell>
          <cell r="G464">
            <v>0</v>
          </cell>
        </row>
        <row r="465">
          <cell r="B465" t="str">
            <v>C4674</v>
          </cell>
          <cell r="C465" t="str">
            <v>AQUISIÇÃO E ASSENTAMENTO DE TUBO CORRUGADO DE DUPLA PAREDE PEAD D=45,0cm</v>
          </cell>
          <cell r="D465">
            <v>0</v>
          </cell>
          <cell r="E465">
            <v>0</v>
          </cell>
          <cell r="F465" t="str">
            <v>M</v>
          </cell>
          <cell r="G465">
            <v>168.16</v>
          </cell>
        </row>
        <row r="466">
          <cell r="B466">
            <v>0</v>
          </cell>
          <cell r="C466">
            <v>0</v>
          </cell>
          <cell r="D466">
            <v>0</v>
          </cell>
          <cell r="E466">
            <v>0</v>
          </cell>
          <cell r="F466">
            <v>0</v>
          </cell>
          <cell r="G466">
            <v>0</v>
          </cell>
        </row>
        <row r="467">
          <cell r="B467" t="str">
            <v>C4675</v>
          </cell>
          <cell r="C467" t="str">
            <v>AQUISIÇÃO E ASSENTAMENTO DE TUBO CORRUGADO DE DUPLA PAREDE PEAD D=60,0cm</v>
          </cell>
          <cell r="D467">
            <v>0</v>
          </cell>
          <cell r="E467">
            <v>0</v>
          </cell>
          <cell r="F467" t="str">
            <v>M</v>
          </cell>
          <cell r="G467">
            <v>277.18</v>
          </cell>
        </row>
        <row r="468">
          <cell r="B468">
            <v>0</v>
          </cell>
          <cell r="C468">
            <v>0</v>
          </cell>
          <cell r="D468">
            <v>0</v>
          </cell>
          <cell r="E468">
            <v>0</v>
          </cell>
          <cell r="F468">
            <v>0</v>
          </cell>
          <cell r="G468">
            <v>0</v>
          </cell>
        </row>
        <row r="469">
          <cell r="B469" t="str">
            <v>C4676</v>
          </cell>
          <cell r="C469" t="str">
            <v>AQUISIÇÃO E ASSENTAMENTO DE TUBO CORRUGADO DE DUPLA PAREDE PEAD D=75,0cm</v>
          </cell>
          <cell r="D469">
            <v>0</v>
          </cell>
          <cell r="E469">
            <v>0</v>
          </cell>
          <cell r="F469" t="str">
            <v>M</v>
          </cell>
          <cell r="G469">
            <v>384.68</v>
          </cell>
        </row>
        <row r="470">
          <cell r="B470">
            <v>0</v>
          </cell>
          <cell r="C470">
            <v>0</v>
          </cell>
          <cell r="D470">
            <v>0</v>
          </cell>
          <cell r="E470">
            <v>0</v>
          </cell>
          <cell r="F470">
            <v>0</v>
          </cell>
          <cell r="G470">
            <v>0</v>
          </cell>
        </row>
        <row r="471">
          <cell r="B471" t="str">
            <v>C4677</v>
          </cell>
          <cell r="C471" t="str">
            <v>AQUISIÇÃO E ASSENTAMENTO DE TUBO CORRUGADO DE DUPLA PAREDE PEAD D=90,0cm</v>
          </cell>
          <cell r="D471">
            <v>0</v>
          </cell>
          <cell r="E471">
            <v>0</v>
          </cell>
          <cell r="F471" t="str">
            <v>M</v>
          </cell>
          <cell r="G471">
            <v>491.4</v>
          </cell>
        </row>
        <row r="472">
          <cell r="B472">
            <v>0</v>
          </cell>
          <cell r="C472">
            <v>0</v>
          </cell>
          <cell r="D472">
            <v>0</v>
          </cell>
          <cell r="E472">
            <v>0</v>
          </cell>
          <cell r="F472">
            <v>0</v>
          </cell>
          <cell r="G472">
            <v>0</v>
          </cell>
        </row>
        <row r="473">
          <cell r="B473" t="str">
            <v>C4678</v>
          </cell>
          <cell r="C473" t="str">
            <v>AQUISIÇÃO E ASSENTAMENTO DE TUBO CORRUGADO DE DUPLA PAREDE PEAD D=105,0cm</v>
          </cell>
          <cell r="D473">
            <v>0</v>
          </cell>
          <cell r="E473">
            <v>0</v>
          </cell>
          <cell r="F473" t="str">
            <v>M</v>
          </cell>
          <cell r="G473">
            <v>601.69000000000005</v>
          </cell>
        </row>
        <row r="474">
          <cell r="B474">
            <v>0</v>
          </cell>
          <cell r="C474">
            <v>0</v>
          </cell>
          <cell r="D474">
            <v>0</v>
          </cell>
          <cell r="E474">
            <v>0</v>
          </cell>
          <cell r="F474">
            <v>0</v>
          </cell>
          <cell r="G474">
            <v>0</v>
          </cell>
        </row>
        <row r="475">
          <cell r="B475" t="str">
            <v>C4679</v>
          </cell>
          <cell r="C475" t="str">
            <v>AQUISIÇÃO E ASSENTAMENTO DE TUBO CORRUGADO DE DUPLA PAREDE PEAD D=120,0cm</v>
          </cell>
          <cell r="D475">
            <v>0</v>
          </cell>
          <cell r="E475">
            <v>0</v>
          </cell>
          <cell r="F475" t="str">
            <v>M</v>
          </cell>
          <cell r="G475">
            <v>759.04</v>
          </cell>
        </row>
        <row r="476">
          <cell r="B476">
            <v>0</v>
          </cell>
          <cell r="C476">
            <v>0</v>
          </cell>
          <cell r="D476">
            <v>0</v>
          </cell>
          <cell r="E476">
            <v>0</v>
          </cell>
          <cell r="F476">
            <v>0</v>
          </cell>
          <cell r="G476">
            <v>0</v>
          </cell>
        </row>
        <row r="477">
          <cell r="B477" t="str">
            <v>C0424</v>
          </cell>
          <cell r="C477" t="str">
            <v>BOCA DE BUEIRO SIMPLES TUBULAR  D= 80cm</v>
          </cell>
          <cell r="D477">
            <v>0</v>
          </cell>
          <cell r="E477">
            <v>0</v>
          </cell>
          <cell r="F477" t="str">
            <v>UN</v>
          </cell>
          <cell r="G477">
            <v>1004.61</v>
          </cell>
        </row>
        <row r="478">
          <cell r="B478" t="str">
            <v>C0423</v>
          </cell>
          <cell r="C478" t="str">
            <v>BOCA DE BUEIRO SIMPLES TUBULAR  D= 100cm</v>
          </cell>
          <cell r="D478">
            <v>0</v>
          </cell>
          <cell r="E478">
            <v>0</v>
          </cell>
          <cell r="F478" t="str">
            <v>UN</v>
          </cell>
          <cell r="G478">
            <v>1328.23</v>
          </cell>
        </row>
        <row r="479">
          <cell r="B479" t="str">
            <v>C0406</v>
          </cell>
          <cell r="C479" t="str">
            <v>BOCA DE BUEIRO DUPLO TUBULAR    D= 80cm</v>
          </cell>
          <cell r="D479">
            <v>0</v>
          </cell>
          <cell r="E479">
            <v>0</v>
          </cell>
          <cell r="F479" t="str">
            <v>UN</v>
          </cell>
          <cell r="G479">
            <v>1655.66</v>
          </cell>
        </row>
        <row r="480">
          <cell r="B480" t="str">
            <v>C0407</v>
          </cell>
          <cell r="C480" t="str">
            <v>BOCA DE BUEIRO DUPLO TUBULAR    D=100cm</v>
          </cell>
          <cell r="D480">
            <v>0</v>
          </cell>
          <cell r="E480">
            <v>0</v>
          </cell>
          <cell r="F480" t="str">
            <v>UN</v>
          </cell>
          <cell r="G480">
            <v>2083.34</v>
          </cell>
        </row>
        <row r="481">
          <cell r="B481" t="str">
            <v>C0440</v>
          </cell>
          <cell r="C481" t="str">
            <v>BOCA DE BUEIRO TRIPLO TUBULAR   D=100cm</v>
          </cell>
          <cell r="D481">
            <v>0</v>
          </cell>
          <cell r="E481">
            <v>0</v>
          </cell>
          <cell r="F481" t="str">
            <v>UN</v>
          </cell>
          <cell r="G481">
            <v>2838.45</v>
          </cell>
        </row>
        <row r="482">
          <cell r="B482" t="str">
            <v>C0408</v>
          </cell>
          <cell r="C482" t="str">
            <v>BOCA DE BUEIRO SIMPLES CAPEADO  (1.00 X 1.00m)</v>
          </cell>
          <cell r="D482">
            <v>0</v>
          </cell>
          <cell r="E482">
            <v>0</v>
          </cell>
          <cell r="F482" t="str">
            <v>UN</v>
          </cell>
          <cell r="G482">
            <v>1160.1400000000001</v>
          </cell>
        </row>
        <row r="483">
          <cell r="B483" t="str">
            <v>C0409</v>
          </cell>
          <cell r="C483" t="str">
            <v>BOCA DE BUEIRO SIMPLES CAPEADO  (1.50 X 1.00m)</v>
          </cell>
          <cell r="D483">
            <v>0</v>
          </cell>
          <cell r="E483">
            <v>0</v>
          </cell>
          <cell r="F483" t="str">
            <v>UN</v>
          </cell>
          <cell r="G483">
            <v>1406.73</v>
          </cell>
        </row>
        <row r="484">
          <cell r="B484" t="str">
            <v>C0410</v>
          </cell>
          <cell r="C484" t="str">
            <v>BOCA DE BUEIRO SIMPLES CAPEADO  (1.50 X 1.50m)</v>
          </cell>
          <cell r="D484">
            <v>0</v>
          </cell>
          <cell r="E484">
            <v>0</v>
          </cell>
          <cell r="F484" t="str">
            <v>UN</v>
          </cell>
          <cell r="G484">
            <v>2036.29</v>
          </cell>
        </row>
        <row r="485">
          <cell r="B485" t="str">
            <v>C0411</v>
          </cell>
          <cell r="C485" t="str">
            <v>BOCA DE BUEIRO SIMPLES CAPEADO  (2.00 X 1.00m)</v>
          </cell>
          <cell r="D485">
            <v>0</v>
          </cell>
          <cell r="E485">
            <v>0</v>
          </cell>
          <cell r="F485" t="str">
            <v>UN</v>
          </cell>
          <cell r="G485">
            <v>1616.19</v>
          </cell>
        </row>
        <row r="486">
          <cell r="B486" t="str">
            <v>C0412</v>
          </cell>
          <cell r="C486" t="str">
            <v>BOCA DE BUEIRO SIMPLES CAPEADO  (2.00 X 1.50m)</v>
          </cell>
          <cell r="D486">
            <v>0</v>
          </cell>
          <cell r="E486">
            <v>0</v>
          </cell>
          <cell r="F486" t="str">
            <v>UN</v>
          </cell>
          <cell r="G486">
            <v>2248.34</v>
          </cell>
        </row>
        <row r="487">
          <cell r="B487" t="str">
            <v>C0413</v>
          </cell>
          <cell r="C487" t="str">
            <v>BOCA DE BUEIRO SIMPLES CAPEADO  (2.00 X 2.00m)</v>
          </cell>
          <cell r="D487">
            <v>0</v>
          </cell>
          <cell r="E487">
            <v>0</v>
          </cell>
          <cell r="F487" t="str">
            <v>UN</v>
          </cell>
          <cell r="G487">
            <v>3012.48</v>
          </cell>
        </row>
        <row r="488">
          <cell r="B488" t="str">
            <v>C0414</v>
          </cell>
          <cell r="C488" t="str">
            <v>BOCA DE BUEIRO SIMPLES CAPEADO  (2.50 X 1.00m)</v>
          </cell>
          <cell r="D488">
            <v>0</v>
          </cell>
          <cell r="E488">
            <v>0</v>
          </cell>
          <cell r="F488" t="str">
            <v>UN</v>
          </cell>
          <cell r="G488">
            <v>1823.3</v>
          </cell>
        </row>
        <row r="489">
          <cell r="B489" t="str">
            <v>C0415</v>
          </cell>
          <cell r="C489" t="str">
            <v>BOCA DE BUEIRO SIMPLES CAPEADO  (2.50 X 1.50m)</v>
          </cell>
          <cell r="D489">
            <v>0</v>
          </cell>
          <cell r="E489">
            <v>0</v>
          </cell>
          <cell r="F489" t="str">
            <v>UN</v>
          </cell>
          <cell r="G489">
            <v>2492.1</v>
          </cell>
        </row>
        <row r="490">
          <cell r="B490" t="str">
            <v>C0416</v>
          </cell>
          <cell r="C490" t="str">
            <v>BOCA DE BUEIRO SIMPLES CAPEADO  (2.50 X 2.00m)</v>
          </cell>
          <cell r="D490">
            <v>0</v>
          </cell>
          <cell r="E490">
            <v>0</v>
          </cell>
          <cell r="F490" t="str">
            <v>UN</v>
          </cell>
          <cell r="G490">
            <v>3380.19</v>
          </cell>
        </row>
        <row r="491">
          <cell r="B491" t="str">
            <v>C0417</v>
          </cell>
          <cell r="C491" t="str">
            <v>BOCA DE BUEIRO SIMPLES CAPEADO  (2.50 X 2.50m)</v>
          </cell>
          <cell r="D491">
            <v>0</v>
          </cell>
          <cell r="E491">
            <v>0</v>
          </cell>
          <cell r="F491" t="str">
            <v>UN</v>
          </cell>
          <cell r="G491">
            <v>4326.82</v>
          </cell>
        </row>
        <row r="492">
          <cell r="B492" t="str">
            <v>C0418</v>
          </cell>
          <cell r="C492" t="str">
            <v>BOCA DE BUEIRO SIMPLES CAPEADO  (3.00 X 1.00m)</v>
          </cell>
          <cell r="D492">
            <v>0</v>
          </cell>
          <cell r="E492">
            <v>0</v>
          </cell>
          <cell r="F492" t="str">
            <v>UN</v>
          </cell>
          <cell r="G492">
            <v>2034.46</v>
          </cell>
        </row>
        <row r="493">
          <cell r="B493" t="str">
            <v>C0419</v>
          </cell>
          <cell r="C493" t="str">
            <v>BOCA DE BUEIRO SIMPLES CAPEADO  (3.00 X 1.50m)</v>
          </cell>
          <cell r="D493">
            <v>0</v>
          </cell>
          <cell r="E493">
            <v>0</v>
          </cell>
          <cell r="F493" t="str">
            <v>UN</v>
          </cell>
          <cell r="G493">
            <v>2854.96</v>
          </cell>
        </row>
        <row r="494">
          <cell r="B494" t="str">
            <v>C0420</v>
          </cell>
          <cell r="C494" t="str">
            <v>BOCA DE BUEIRO SIMPLES CAPEADO  (3.00 X 2.00m)</v>
          </cell>
          <cell r="D494">
            <v>0</v>
          </cell>
          <cell r="E494">
            <v>0</v>
          </cell>
          <cell r="F494" t="str">
            <v>UN</v>
          </cell>
          <cell r="G494">
            <v>3711.58</v>
          </cell>
        </row>
        <row r="495">
          <cell r="B495" t="str">
            <v>C0421</v>
          </cell>
          <cell r="C495" t="str">
            <v>BOCA DE BUEIRO SIMPLES CAPEADO  (3.00 X 2.50m)</v>
          </cell>
          <cell r="D495">
            <v>0</v>
          </cell>
          <cell r="E495">
            <v>0</v>
          </cell>
          <cell r="F495" t="str">
            <v>UN</v>
          </cell>
          <cell r="G495">
            <v>4701.6499999999996</v>
          </cell>
        </row>
        <row r="496">
          <cell r="B496" t="str">
            <v>C0422</v>
          </cell>
          <cell r="C496" t="str">
            <v>BOCA DE BUEIRO SIMPLES CAPEADO  (3.00 X 3.00m)</v>
          </cell>
          <cell r="D496">
            <v>0</v>
          </cell>
          <cell r="E496">
            <v>0</v>
          </cell>
          <cell r="F496" t="str">
            <v>UN</v>
          </cell>
          <cell r="G496">
            <v>5825.17</v>
          </cell>
        </row>
        <row r="497">
          <cell r="B497" t="str">
            <v>C0391</v>
          </cell>
          <cell r="C497" t="str">
            <v>BOCA DE BUEIRO DUPLO CAPEADO    (1.00 X 1.00m)</v>
          </cell>
          <cell r="D497">
            <v>0</v>
          </cell>
          <cell r="E497">
            <v>0</v>
          </cell>
          <cell r="F497" t="str">
            <v>UN</v>
          </cell>
          <cell r="G497">
            <v>1657.84</v>
          </cell>
        </row>
        <row r="498">
          <cell r="B498" t="str">
            <v>C0392</v>
          </cell>
          <cell r="C498" t="str">
            <v>BOCA DE BUEIRO DUPLO CAPEADO    (1.50 X 1.00m)</v>
          </cell>
          <cell r="D498">
            <v>0</v>
          </cell>
          <cell r="E498">
            <v>0</v>
          </cell>
          <cell r="F498" t="str">
            <v>UN</v>
          </cell>
          <cell r="G498">
            <v>2103.2199999999998</v>
          </cell>
        </row>
        <row r="499">
          <cell r="B499" t="str">
            <v>C0393</v>
          </cell>
          <cell r="C499" t="str">
            <v>BOCA DE BUEIRO DUPLO CAPEADO    (1.50 X 1.50m)</v>
          </cell>
          <cell r="D499">
            <v>0</v>
          </cell>
          <cell r="E499">
            <v>0</v>
          </cell>
          <cell r="F499" t="str">
            <v>UN</v>
          </cell>
          <cell r="G499">
            <v>2894.43</v>
          </cell>
        </row>
        <row r="500">
          <cell r="B500" t="str">
            <v>C0394</v>
          </cell>
          <cell r="C500" t="str">
            <v>BOCA DE BUEIRO DUPLO CAPEADO    (2.00 X 1.00m)</v>
          </cell>
          <cell r="D500">
            <v>0</v>
          </cell>
          <cell r="E500">
            <v>0</v>
          </cell>
          <cell r="F500" t="str">
            <v>UN</v>
          </cell>
          <cell r="G500">
            <v>2495.61</v>
          </cell>
        </row>
        <row r="501">
          <cell r="B501" t="str">
            <v>C0395</v>
          </cell>
          <cell r="C501" t="str">
            <v>BOCA DE BUEIRO DUPLO CAPEADO    (2.00 X 1.50m)</v>
          </cell>
          <cell r="D501">
            <v>0</v>
          </cell>
          <cell r="E501">
            <v>0</v>
          </cell>
          <cell r="F501" t="str">
            <v>UN</v>
          </cell>
          <cell r="G501">
            <v>3296.21</v>
          </cell>
        </row>
        <row r="502">
          <cell r="B502" t="str">
            <v>C0396</v>
          </cell>
          <cell r="C502" t="str">
            <v>BOCA DE BUEIRO DUPLO CAPEADO    (2.00 X 2.00m)</v>
          </cell>
          <cell r="D502">
            <v>0</v>
          </cell>
          <cell r="E502">
            <v>0</v>
          </cell>
          <cell r="F502" t="str">
            <v>UN</v>
          </cell>
          <cell r="G502">
            <v>4230.91</v>
          </cell>
        </row>
        <row r="503">
          <cell r="B503" t="str">
            <v>C0397</v>
          </cell>
          <cell r="C503" t="str">
            <v>BOCA DE BUEIRO DUPLO CAPEADO    (2.50 X 1.00m)</v>
          </cell>
          <cell r="D503">
            <v>0</v>
          </cell>
          <cell r="E503">
            <v>0</v>
          </cell>
          <cell r="F503" t="str">
            <v>UN</v>
          </cell>
          <cell r="G503">
            <v>2873.03</v>
          </cell>
        </row>
        <row r="504">
          <cell r="B504" t="str">
            <v>C0398</v>
          </cell>
          <cell r="C504" t="str">
            <v>BOCA DE BUEIRO DUPLO CAPEADO    (2.50 X 1.50m)</v>
          </cell>
          <cell r="D504">
            <v>0</v>
          </cell>
          <cell r="E504">
            <v>0</v>
          </cell>
          <cell r="F504" t="str">
            <v>UN</v>
          </cell>
          <cell r="G504">
            <v>3738.92</v>
          </cell>
        </row>
        <row r="505">
          <cell r="B505" t="str">
            <v>C0399</v>
          </cell>
          <cell r="C505" t="str">
            <v>BOCA DE BUEIRO DUPLO CAPEADO    (2.50 X 2.00m)</v>
          </cell>
          <cell r="D505">
            <v>0</v>
          </cell>
          <cell r="E505">
            <v>0</v>
          </cell>
          <cell r="F505" t="str">
            <v>UN</v>
          </cell>
          <cell r="G505">
            <v>4880.74</v>
          </cell>
        </row>
        <row r="506">
          <cell r="B506" t="str">
            <v>C0400</v>
          </cell>
          <cell r="C506" t="str">
            <v>BOCA DE BUEIRO DUPLO CAPEADO    (2.50 X 2.50m)</v>
          </cell>
          <cell r="D506">
            <v>0</v>
          </cell>
          <cell r="E506">
            <v>0</v>
          </cell>
          <cell r="F506" t="str">
            <v>UN</v>
          </cell>
          <cell r="G506">
            <v>6033.77</v>
          </cell>
        </row>
        <row r="507">
          <cell r="B507" t="str">
            <v>C0401</v>
          </cell>
          <cell r="C507" t="str">
            <v>BOCA DE BUEIRO DUPLO CAPEADO    (3.00 X 1.00m)</v>
          </cell>
          <cell r="D507">
            <v>0</v>
          </cell>
          <cell r="E507">
            <v>0</v>
          </cell>
          <cell r="F507" t="str">
            <v>UN</v>
          </cell>
          <cell r="G507">
            <v>3260.07</v>
          </cell>
        </row>
        <row r="508">
          <cell r="B508" t="str">
            <v>C0402</v>
          </cell>
          <cell r="C508" t="str">
            <v>BOCA DE BUEIRO DUPLO CAPEADO    (3.00 X 1.50m)</v>
          </cell>
          <cell r="D508">
            <v>0</v>
          </cell>
          <cell r="E508">
            <v>0</v>
          </cell>
          <cell r="F508" t="str">
            <v>UN</v>
          </cell>
          <cell r="G508">
            <v>4377.34</v>
          </cell>
        </row>
        <row r="509">
          <cell r="B509" t="str">
            <v>C0403</v>
          </cell>
          <cell r="C509" t="str">
            <v>BOCA DE BUEIRO DUPLO CAPEADO    (3.00 X 2.00m)</v>
          </cell>
          <cell r="D509">
            <v>0</v>
          </cell>
          <cell r="E509">
            <v>0</v>
          </cell>
          <cell r="F509" t="str">
            <v>UN</v>
          </cell>
          <cell r="G509">
            <v>5471.84</v>
          </cell>
        </row>
        <row r="510">
          <cell r="B510" t="str">
            <v>C0404</v>
          </cell>
          <cell r="C510" t="str">
            <v>BOCA DE BUEIRO DUPLO CAPEADO    (3.00 X 2.50m)</v>
          </cell>
          <cell r="D510">
            <v>0</v>
          </cell>
          <cell r="E510">
            <v>0</v>
          </cell>
          <cell r="F510" t="str">
            <v>UN</v>
          </cell>
          <cell r="G510">
            <v>6699.79</v>
          </cell>
        </row>
        <row r="511">
          <cell r="B511" t="str">
            <v>C0405</v>
          </cell>
          <cell r="C511" t="str">
            <v>BOCA DE BUEIRO DUPLO CAPEADO    (3.00 X 3.00m)</v>
          </cell>
          <cell r="D511">
            <v>0</v>
          </cell>
          <cell r="E511">
            <v>0</v>
          </cell>
          <cell r="F511" t="str">
            <v>UN</v>
          </cell>
          <cell r="G511">
            <v>8061.19</v>
          </cell>
        </row>
        <row r="512">
          <cell r="B512" t="str">
            <v>C0425</v>
          </cell>
          <cell r="C512" t="str">
            <v>BOCA DE BUEIRO TRIPLO CAPEADO   (1.00 X 1.00m)</v>
          </cell>
          <cell r="D512">
            <v>0</v>
          </cell>
          <cell r="E512">
            <v>0</v>
          </cell>
          <cell r="F512" t="str">
            <v>UN</v>
          </cell>
          <cell r="G512">
            <v>2155.39</v>
          </cell>
        </row>
        <row r="513">
          <cell r="B513" t="str">
            <v>C0426</v>
          </cell>
          <cell r="C513" t="str">
            <v>BOCA DE BUEIRO TRIPLO CAPEADO   (1.50 X 1.00m)</v>
          </cell>
          <cell r="D513">
            <v>0</v>
          </cell>
          <cell r="E513">
            <v>0</v>
          </cell>
          <cell r="F513" t="str">
            <v>UN</v>
          </cell>
          <cell r="G513">
            <v>2799.71</v>
          </cell>
        </row>
        <row r="514">
          <cell r="B514" t="str">
            <v>C0427</v>
          </cell>
          <cell r="C514" t="str">
            <v>BOCA DE BUEIRO TRIPLO CAPEADO   (1.50 X 1.50m)</v>
          </cell>
          <cell r="D514">
            <v>0</v>
          </cell>
          <cell r="E514">
            <v>0</v>
          </cell>
          <cell r="F514" t="str">
            <v>UN</v>
          </cell>
          <cell r="G514">
            <v>3752.73</v>
          </cell>
        </row>
        <row r="515">
          <cell r="B515" t="str">
            <v>C0428</v>
          </cell>
          <cell r="C515" t="str">
            <v>BOCA DE BUEIRO TRIPLO CAPEADO   (2.00 X 1.00m)</v>
          </cell>
          <cell r="D515">
            <v>0</v>
          </cell>
          <cell r="E515">
            <v>0</v>
          </cell>
          <cell r="F515" t="str">
            <v>UN</v>
          </cell>
          <cell r="G515">
            <v>3373.57</v>
          </cell>
        </row>
        <row r="516">
          <cell r="B516" t="str">
            <v>C0431</v>
          </cell>
          <cell r="C516" t="str">
            <v>BOCA DE BUEIRO TRIPLO CAPEADO   (2.50 X 1.00m)</v>
          </cell>
          <cell r="D516">
            <v>0</v>
          </cell>
          <cell r="E516">
            <v>0</v>
          </cell>
          <cell r="F516" t="str">
            <v>UN</v>
          </cell>
          <cell r="G516">
            <v>3922.51</v>
          </cell>
        </row>
        <row r="517">
          <cell r="B517" t="str">
            <v>C0429</v>
          </cell>
          <cell r="C517" t="str">
            <v>BOCA DE BUEIRO TRIPLO CAPEADO   (2.00 X 1.50m)</v>
          </cell>
          <cell r="D517">
            <v>0</v>
          </cell>
          <cell r="E517">
            <v>0</v>
          </cell>
          <cell r="F517" t="str">
            <v>UN</v>
          </cell>
          <cell r="G517">
            <v>4344.72</v>
          </cell>
        </row>
        <row r="518">
          <cell r="B518" t="str">
            <v>C0430</v>
          </cell>
          <cell r="C518" t="str">
            <v>BOCA DE BUEIRO TRIPLO CAPEADO   (2.00 X 2.00m)</v>
          </cell>
          <cell r="D518">
            <v>0</v>
          </cell>
          <cell r="E518">
            <v>0</v>
          </cell>
          <cell r="F518" t="str">
            <v>UN</v>
          </cell>
          <cell r="G518">
            <v>5449.09</v>
          </cell>
        </row>
        <row r="519">
          <cell r="B519" t="str">
            <v>C0432</v>
          </cell>
          <cell r="C519" t="str">
            <v>BOCA DE BUEIRO TRIPLO CAPEADO   (2.50 X 1.50m)</v>
          </cell>
          <cell r="D519">
            <v>0</v>
          </cell>
          <cell r="E519">
            <v>0</v>
          </cell>
          <cell r="F519" t="str">
            <v>UN</v>
          </cell>
          <cell r="G519">
            <v>4986.1499999999996</v>
          </cell>
        </row>
        <row r="520">
          <cell r="B520" t="str">
            <v>C0433</v>
          </cell>
          <cell r="C520" t="str">
            <v>BOCA DE BUEIRO TRIPLO CAPEADO   (2.50 X 2.00m)</v>
          </cell>
          <cell r="D520">
            <v>0</v>
          </cell>
          <cell r="E520">
            <v>0</v>
          </cell>
          <cell r="F520" t="str">
            <v>UN</v>
          </cell>
          <cell r="G520">
            <v>6381.45</v>
          </cell>
        </row>
        <row r="521">
          <cell r="B521" t="str">
            <v>C0434</v>
          </cell>
          <cell r="C521" t="str">
            <v>BOCA DE BUEIRO TRIPLO CAPEADO   (2.50 X 2.50m)</v>
          </cell>
          <cell r="D521">
            <v>0</v>
          </cell>
          <cell r="E521">
            <v>0</v>
          </cell>
          <cell r="F521" t="str">
            <v>UN</v>
          </cell>
          <cell r="G521">
            <v>7740.31</v>
          </cell>
        </row>
        <row r="522">
          <cell r="B522" t="str">
            <v>C0435</v>
          </cell>
          <cell r="C522" t="str">
            <v>BOCA DE BUEIRO TRIPLO CAPEADO   (3.00 X 1.00m)</v>
          </cell>
          <cell r="D522">
            <v>0</v>
          </cell>
          <cell r="E522">
            <v>0</v>
          </cell>
          <cell r="F522" t="str">
            <v>UN</v>
          </cell>
          <cell r="G522">
            <v>4485.6899999999996</v>
          </cell>
        </row>
        <row r="523">
          <cell r="B523" t="str">
            <v>C0436</v>
          </cell>
          <cell r="C523" t="str">
            <v>BOCA DE BUEIRO TRIPLO CAPEADO   (3.00 X 1.50m)</v>
          </cell>
          <cell r="D523">
            <v>0</v>
          </cell>
          <cell r="E523">
            <v>0</v>
          </cell>
          <cell r="F523" t="str">
            <v>UN</v>
          </cell>
          <cell r="G523">
            <v>5899.33</v>
          </cell>
        </row>
        <row r="524">
          <cell r="B524" t="str">
            <v>C0437</v>
          </cell>
          <cell r="C524" t="str">
            <v>BOCA DE BUEIRO TRIPLO CAPEADO   (3.00 X 2.00m)</v>
          </cell>
          <cell r="D524">
            <v>0</v>
          </cell>
          <cell r="E524">
            <v>0</v>
          </cell>
          <cell r="F524" t="str">
            <v>UN</v>
          </cell>
          <cell r="G524">
            <v>7231.7</v>
          </cell>
        </row>
        <row r="525">
          <cell r="B525" t="str">
            <v>C0438</v>
          </cell>
          <cell r="C525" t="str">
            <v>BOCA DE BUEIRO TRIPLO CAPEADO   (3.00 X 2.50m)</v>
          </cell>
          <cell r="D525">
            <v>0</v>
          </cell>
          <cell r="E525">
            <v>0</v>
          </cell>
          <cell r="F525" t="str">
            <v>UN</v>
          </cell>
          <cell r="G525">
            <v>8697.5300000000007</v>
          </cell>
        </row>
        <row r="526">
          <cell r="B526" t="str">
            <v>C0439</v>
          </cell>
          <cell r="C526" t="str">
            <v>BOCA DE BUEIRO TRIPLO CAPEADO   (3.00 X 3.00m)</v>
          </cell>
          <cell r="D526">
            <v>0</v>
          </cell>
          <cell r="E526">
            <v>0</v>
          </cell>
          <cell r="F526" t="str">
            <v>UN</v>
          </cell>
          <cell r="G526">
            <v>10296.81</v>
          </cell>
        </row>
        <row r="527">
          <cell r="B527" t="str">
            <v>C0919</v>
          </cell>
          <cell r="C527" t="str">
            <v>CORPO DE BUEIRO SIMPLESTUBULAR  D= 80cm</v>
          </cell>
          <cell r="D527">
            <v>0</v>
          </cell>
          <cell r="E527">
            <v>0</v>
          </cell>
          <cell r="F527" t="str">
            <v>M</v>
          </cell>
          <cell r="G527">
            <v>324.44</v>
          </cell>
        </row>
        <row r="528">
          <cell r="B528" t="str">
            <v>C0920</v>
          </cell>
          <cell r="C528" t="str">
            <v>CORPO DE BUEIRO SIMPLES TUBULAR  D=100cm</v>
          </cell>
          <cell r="D528">
            <v>0</v>
          </cell>
          <cell r="E528">
            <v>0</v>
          </cell>
          <cell r="F528" t="str">
            <v>M</v>
          </cell>
          <cell r="G528">
            <v>449.49</v>
          </cell>
        </row>
        <row r="529">
          <cell r="B529" t="str">
            <v>C0886</v>
          </cell>
          <cell r="C529" t="str">
            <v>CORPO DE BUEIRO DUPLO TUBULAR   D=  80cm</v>
          </cell>
          <cell r="D529">
            <v>0</v>
          </cell>
          <cell r="E529">
            <v>0</v>
          </cell>
          <cell r="F529" t="str">
            <v>M</v>
          </cell>
          <cell r="G529">
            <v>612.51</v>
          </cell>
        </row>
        <row r="530">
          <cell r="B530" t="str">
            <v>C0887</v>
          </cell>
          <cell r="C530" t="str">
            <v>CORPO DE BUEIRO DUPLO TUBULAR   D= 100cm</v>
          </cell>
          <cell r="D530">
            <v>0</v>
          </cell>
          <cell r="E530">
            <v>0</v>
          </cell>
          <cell r="F530" t="str">
            <v>M</v>
          </cell>
          <cell r="G530">
            <v>853.96</v>
          </cell>
        </row>
        <row r="531">
          <cell r="B531" t="str">
            <v>C0918</v>
          </cell>
          <cell r="C531" t="str">
            <v>CORPO DE BUEIRO TRIPLO TUBULAR  D= 100cm</v>
          </cell>
          <cell r="D531">
            <v>0</v>
          </cell>
          <cell r="E531">
            <v>0</v>
          </cell>
          <cell r="F531" t="str">
            <v>M</v>
          </cell>
          <cell r="G531">
            <v>1257.17</v>
          </cell>
        </row>
        <row r="532">
          <cell r="B532" t="str">
            <v>C0888</v>
          </cell>
          <cell r="C532" t="str">
            <v>CORPO DE BUEIRO SIMPLES CAPEADO (1.00 X 1.00m)</v>
          </cell>
          <cell r="D532">
            <v>0</v>
          </cell>
          <cell r="E532">
            <v>0</v>
          </cell>
          <cell r="F532" t="str">
            <v>M</v>
          </cell>
          <cell r="G532">
            <v>915.45</v>
          </cell>
        </row>
        <row r="533">
          <cell r="B533" t="str">
            <v>C0889</v>
          </cell>
          <cell r="C533" t="str">
            <v>CORPO DE BUEIRO SIMPLES CAPEADO (1.50 X 1.00m)</v>
          </cell>
          <cell r="D533">
            <v>0</v>
          </cell>
          <cell r="E533">
            <v>0</v>
          </cell>
          <cell r="F533" t="str">
            <v>M</v>
          </cell>
          <cell r="G533">
            <v>1187.6400000000001</v>
          </cell>
        </row>
        <row r="534">
          <cell r="B534" t="str">
            <v>C0890</v>
          </cell>
          <cell r="C534" t="str">
            <v>CORPO DE BUEIRO SIMPLES CAPEADO (1.50 X 1.50m)</v>
          </cell>
          <cell r="D534">
            <v>0</v>
          </cell>
          <cell r="E534">
            <v>0</v>
          </cell>
          <cell r="F534" t="str">
            <v>M</v>
          </cell>
          <cell r="G534">
            <v>1490.77</v>
          </cell>
        </row>
        <row r="535">
          <cell r="B535" t="str">
            <v>C0891</v>
          </cell>
          <cell r="C535" t="str">
            <v>CORPO DE BUEIRO SIMPLES CAPEADO (2.00 X 1.00m)</v>
          </cell>
          <cell r="D535">
            <v>0</v>
          </cell>
          <cell r="E535">
            <v>0</v>
          </cell>
          <cell r="F535" t="str">
            <v>M</v>
          </cell>
          <cell r="G535">
            <v>1468.39</v>
          </cell>
        </row>
        <row r="536">
          <cell r="B536" t="str">
            <v>C0892</v>
          </cell>
          <cell r="C536" t="str">
            <v>CORPO DE BUEIRO SIMPLES CAPEADO (2.00 X 1.50m)</v>
          </cell>
          <cell r="D536">
            <v>0</v>
          </cell>
          <cell r="E536">
            <v>0</v>
          </cell>
          <cell r="F536" t="str">
            <v>M</v>
          </cell>
          <cell r="G536">
            <v>1738.85</v>
          </cell>
        </row>
        <row r="537">
          <cell r="B537" t="str">
            <v>C0893</v>
          </cell>
          <cell r="C537" t="str">
            <v>CORPO DE BUEIRO SIMPLES CAPEADO (2.00 X 2.00m)</v>
          </cell>
          <cell r="D537">
            <v>0</v>
          </cell>
          <cell r="E537">
            <v>0</v>
          </cell>
          <cell r="F537" t="str">
            <v>M</v>
          </cell>
          <cell r="G537">
            <v>2009.3</v>
          </cell>
        </row>
        <row r="538">
          <cell r="B538" t="str">
            <v>C0894</v>
          </cell>
          <cell r="C538" t="str">
            <v>CORPO DE BUEIRO SIMPLES CAPEADO (2.50 X 1.00m)</v>
          </cell>
          <cell r="D538">
            <v>0</v>
          </cell>
          <cell r="E538">
            <v>0</v>
          </cell>
          <cell r="F538" t="str">
            <v>M</v>
          </cell>
          <cell r="G538">
            <v>1670.01</v>
          </cell>
        </row>
        <row r="539">
          <cell r="B539" t="str">
            <v>C0895</v>
          </cell>
          <cell r="C539" t="str">
            <v>CORPO DE BUEIRO SIMPLES CAPEADO (2.50 X 1.50m)</v>
          </cell>
          <cell r="D539">
            <v>0</v>
          </cell>
          <cell r="E539">
            <v>0</v>
          </cell>
          <cell r="F539" t="str">
            <v>M</v>
          </cell>
          <cell r="G539">
            <v>1951.45</v>
          </cell>
        </row>
        <row r="540">
          <cell r="B540" t="str">
            <v>C0897</v>
          </cell>
          <cell r="C540" t="str">
            <v>CORPO DE BUEIRO SIMPLES CAPEADO (2.50 X 2.50m)</v>
          </cell>
          <cell r="D540">
            <v>0</v>
          </cell>
          <cell r="E540">
            <v>0</v>
          </cell>
          <cell r="F540" t="str">
            <v>M</v>
          </cell>
          <cell r="G540">
            <v>2674.32</v>
          </cell>
        </row>
        <row r="541">
          <cell r="B541" t="str">
            <v>C0896</v>
          </cell>
          <cell r="C541" t="str">
            <v>CORPO DE BUEIRO SIMPLES CAPEADO (2.50 X 2.00m)</v>
          </cell>
          <cell r="D541">
            <v>0</v>
          </cell>
          <cell r="E541">
            <v>0</v>
          </cell>
          <cell r="F541" t="str">
            <v>M</v>
          </cell>
          <cell r="G541">
            <v>2368.6</v>
          </cell>
        </row>
        <row r="542">
          <cell r="B542" t="str">
            <v>C0898</v>
          </cell>
          <cell r="C542" t="str">
            <v>CORPO DE BUEIRO SIMPLES CAPEADO (3.00 X 1.00m)</v>
          </cell>
          <cell r="D542">
            <v>0</v>
          </cell>
          <cell r="E542">
            <v>0</v>
          </cell>
          <cell r="F542" t="str">
            <v>M</v>
          </cell>
          <cell r="G542">
            <v>1900.56</v>
          </cell>
        </row>
        <row r="543">
          <cell r="B543" t="str">
            <v>C0899</v>
          </cell>
          <cell r="C543" t="str">
            <v>CORPO DE BUEIRO SIMPLES CAPEADO (3.00 X 1.50m)</v>
          </cell>
          <cell r="D543">
            <v>0</v>
          </cell>
          <cell r="E543">
            <v>0</v>
          </cell>
          <cell r="F543" t="str">
            <v>M</v>
          </cell>
          <cell r="G543">
            <v>2360.5</v>
          </cell>
        </row>
        <row r="544">
          <cell r="B544" t="str">
            <v>C0900</v>
          </cell>
          <cell r="C544" t="str">
            <v>CORPO DE BUEIRO SIMPLES CAPEADO (3.00 X 2.00m)</v>
          </cell>
          <cell r="D544">
            <v>0</v>
          </cell>
          <cell r="E544">
            <v>0</v>
          </cell>
          <cell r="F544" t="str">
            <v>M</v>
          </cell>
          <cell r="G544">
            <v>2689.36</v>
          </cell>
        </row>
        <row r="545">
          <cell r="B545" t="str">
            <v>C0901</v>
          </cell>
          <cell r="C545" t="str">
            <v>CORPO DE BUEIRO SIMPLES CAPEADO (3.00 X 2.50m)</v>
          </cell>
          <cell r="D545">
            <v>0</v>
          </cell>
          <cell r="E545">
            <v>0</v>
          </cell>
          <cell r="F545" t="str">
            <v>M</v>
          </cell>
          <cell r="G545">
            <v>3018.21</v>
          </cell>
        </row>
        <row r="546">
          <cell r="B546" t="str">
            <v>C0902</v>
          </cell>
          <cell r="C546" t="str">
            <v>CORPO DE BUEIRO SIMPLES CAPEADO (3.00 X 3.00m)</v>
          </cell>
          <cell r="D546">
            <v>0</v>
          </cell>
          <cell r="E546">
            <v>0</v>
          </cell>
          <cell r="F546" t="str">
            <v>M</v>
          </cell>
          <cell r="G546">
            <v>3347.06</v>
          </cell>
        </row>
        <row r="547">
          <cell r="B547" t="str">
            <v>C0872</v>
          </cell>
          <cell r="C547" t="str">
            <v>CORPO DE BUEIRO DUPLO CAPEADO   (1.00 X 1.00m)</v>
          </cell>
          <cell r="D547">
            <v>0</v>
          </cell>
          <cell r="E547">
            <v>0</v>
          </cell>
          <cell r="F547" t="str">
            <v>M</v>
          </cell>
          <cell r="G547">
            <v>1504.92</v>
          </cell>
        </row>
        <row r="548">
          <cell r="B548" t="str">
            <v>C0873</v>
          </cell>
          <cell r="C548" t="str">
            <v>CORPO DE BUEIRO DUPLO CAPEADO   (1.50 X 1.00m)</v>
          </cell>
          <cell r="D548">
            <v>0</v>
          </cell>
          <cell r="E548">
            <v>0</v>
          </cell>
          <cell r="F548" t="str">
            <v>M</v>
          </cell>
          <cell r="G548">
            <v>2005.59</v>
          </cell>
        </row>
        <row r="549">
          <cell r="B549" t="str">
            <v>C0874</v>
          </cell>
          <cell r="C549" t="str">
            <v>CORPO DE BUEIRO DUPLO CAPEADO   (1.50 X 1.50m)</v>
          </cell>
          <cell r="D549">
            <v>0</v>
          </cell>
          <cell r="E549">
            <v>0</v>
          </cell>
          <cell r="F549" t="str">
            <v>M</v>
          </cell>
          <cell r="G549">
            <v>2476.81</v>
          </cell>
        </row>
        <row r="550">
          <cell r="B550" t="str">
            <v>C0875</v>
          </cell>
          <cell r="C550" t="str">
            <v>CORPO DE BUEIRO DUPLO CAPEADO   (2.00 X 1.00m)</v>
          </cell>
          <cell r="D550">
            <v>0</v>
          </cell>
          <cell r="E550">
            <v>0</v>
          </cell>
          <cell r="F550" t="str">
            <v>M</v>
          </cell>
          <cell r="G550">
            <v>2545.25</v>
          </cell>
        </row>
        <row r="551">
          <cell r="B551" t="str">
            <v>C0876</v>
          </cell>
          <cell r="C551" t="str">
            <v>CORPO DE BUEIRO DUPLO CAPEADO   (2.00 X 1.50m)</v>
          </cell>
          <cell r="D551">
            <v>0</v>
          </cell>
          <cell r="E551">
            <v>0</v>
          </cell>
          <cell r="F551" t="str">
            <v>M</v>
          </cell>
          <cell r="G551">
            <v>2972.92</v>
          </cell>
        </row>
        <row r="552">
          <cell r="B552" t="str">
            <v>C0877</v>
          </cell>
          <cell r="C552" t="str">
            <v>CORPO DE BUEIRO DUPLO CAPEADO   (2.00 X 2.00m)</v>
          </cell>
          <cell r="D552">
            <v>0</v>
          </cell>
          <cell r="E552">
            <v>0</v>
          </cell>
          <cell r="F552" t="str">
            <v>M</v>
          </cell>
          <cell r="G552">
            <v>3400.59</v>
          </cell>
        </row>
        <row r="553">
          <cell r="B553" t="str">
            <v>C0878</v>
          </cell>
          <cell r="C553" t="str">
            <v>CORPO DE BUEIRO DUPLO CAPEADO   (2.50 X 1.00m)</v>
          </cell>
          <cell r="D553">
            <v>0</v>
          </cell>
          <cell r="E553">
            <v>0</v>
          </cell>
          <cell r="F553" t="str">
            <v>M</v>
          </cell>
          <cell r="G553">
            <v>2948.48</v>
          </cell>
        </row>
        <row r="554">
          <cell r="B554" t="str">
            <v>C0879</v>
          </cell>
          <cell r="C554" t="str">
            <v>CORPO DE BUEIRO DUPLO CAPEADO   (2.50 X 1.50m)</v>
          </cell>
          <cell r="D554">
            <v>0</v>
          </cell>
          <cell r="E554">
            <v>0</v>
          </cell>
          <cell r="F554" t="str">
            <v>M</v>
          </cell>
          <cell r="G554">
            <v>3398.13</v>
          </cell>
        </row>
        <row r="555">
          <cell r="B555" t="str">
            <v>C0880</v>
          </cell>
          <cell r="C555" t="str">
            <v>CORPO DE BUEIRO DUPLO CAPEADO   (2.50 X 2.00m)</v>
          </cell>
          <cell r="D555">
            <v>0</v>
          </cell>
          <cell r="E555">
            <v>0</v>
          </cell>
          <cell r="F555" t="str">
            <v>M</v>
          </cell>
          <cell r="G555">
            <v>4051.21</v>
          </cell>
        </row>
        <row r="556">
          <cell r="B556" t="str">
            <v>C0921</v>
          </cell>
          <cell r="C556" t="str">
            <v>CORPO DE BUEIRO DUPLO CAPEADO   (2.50 X 2.50m)</v>
          </cell>
          <cell r="D556">
            <v>0</v>
          </cell>
          <cell r="E556">
            <v>0</v>
          </cell>
          <cell r="F556" t="str">
            <v>M</v>
          </cell>
          <cell r="G556">
            <v>4537.28</v>
          </cell>
        </row>
        <row r="557">
          <cell r="B557" t="str">
            <v>C0881</v>
          </cell>
          <cell r="C557" t="str">
            <v>CORPO DE BUEIRO DUPLO CAPEADO   (3.00 X 1.00m)</v>
          </cell>
          <cell r="D557">
            <v>0</v>
          </cell>
          <cell r="E557">
            <v>0</v>
          </cell>
          <cell r="F557" t="str">
            <v>M</v>
          </cell>
          <cell r="G557">
            <v>3409.59</v>
          </cell>
        </row>
        <row r="558">
          <cell r="B558" t="str">
            <v>C0882</v>
          </cell>
          <cell r="C558" t="str">
            <v>CORPO DE BUEIRO DUPLO CAPEADO   (3.00 X 1.50m)</v>
          </cell>
          <cell r="D558">
            <v>0</v>
          </cell>
          <cell r="E558">
            <v>0</v>
          </cell>
          <cell r="F558" t="str">
            <v>M</v>
          </cell>
          <cell r="G558">
            <v>4132.4799999999996</v>
          </cell>
        </row>
        <row r="559">
          <cell r="B559" t="str">
            <v>C0883</v>
          </cell>
          <cell r="C559" t="str">
            <v>CORPO DE BUEIRO DUPLO CAPEADO   (3.00 X 2.00m)</v>
          </cell>
          <cell r="D559">
            <v>0</v>
          </cell>
          <cell r="E559">
            <v>0</v>
          </cell>
          <cell r="F559" t="str">
            <v>M</v>
          </cell>
          <cell r="G559">
            <v>4658.74</v>
          </cell>
        </row>
        <row r="560">
          <cell r="B560" t="str">
            <v>C0884</v>
          </cell>
          <cell r="C560" t="str">
            <v>CORPO DE BUEIRO DUPLO CAPEADO   (3.00 X 2.50m)</v>
          </cell>
          <cell r="D560">
            <v>0</v>
          </cell>
          <cell r="E560">
            <v>0</v>
          </cell>
          <cell r="F560" t="str">
            <v>M</v>
          </cell>
          <cell r="G560">
            <v>5185</v>
          </cell>
        </row>
        <row r="561">
          <cell r="B561" t="str">
            <v>C0885</v>
          </cell>
          <cell r="C561" t="str">
            <v>CORPO DE BUEIRO DUPLO CAPEADO   (3.00 X 3.00m)</v>
          </cell>
          <cell r="D561">
            <v>0</v>
          </cell>
          <cell r="E561">
            <v>0</v>
          </cell>
          <cell r="F561" t="str">
            <v>M</v>
          </cell>
          <cell r="G561">
            <v>5711.25</v>
          </cell>
        </row>
        <row r="562">
          <cell r="B562" t="str">
            <v>C0903</v>
          </cell>
          <cell r="C562" t="str">
            <v>CORPO DE BUEIRO TRIPLO CAPEADO  (1.00 X 1.00m)</v>
          </cell>
          <cell r="D562">
            <v>0</v>
          </cell>
          <cell r="E562">
            <v>0</v>
          </cell>
          <cell r="F562" t="str">
            <v>M</v>
          </cell>
          <cell r="G562">
            <v>2094.38</v>
          </cell>
        </row>
        <row r="563">
          <cell r="B563" t="str">
            <v>C0905</v>
          </cell>
          <cell r="C563" t="str">
            <v>CORPO DE BUEIRO TRIPLO CAPEADO  (1.50 X 1.50m)</v>
          </cell>
          <cell r="D563">
            <v>0</v>
          </cell>
          <cell r="E563">
            <v>0</v>
          </cell>
          <cell r="F563" t="str">
            <v>M</v>
          </cell>
          <cell r="G563">
            <v>3462.83</v>
          </cell>
        </row>
        <row r="564">
          <cell r="B564" t="str">
            <v>C0904</v>
          </cell>
          <cell r="C564" t="str">
            <v>CORPO DE BUEIRO TRIPLO CAPEADO  (1.50 X 1.00m)</v>
          </cell>
          <cell r="D564">
            <v>0</v>
          </cell>
          <cell r="E564">
            <v>0</v>
          </cell>
          <cell r="F564" t="str">
            <v>M</v>
          </cell>
          <cell r="G564">
            <v>2823.54</v>
          </cell>
        </row>
        <row r="565">
          <cell r="B565" t="str">
            <v>C0907</v>
          </cell>
          <cell r="C565" t="str">
            <v>CORPO DE BUEIRO TRIPLO CAPEADO  (2.00 X 1.50m)</v>
          </cell>
          <cell r="D565">
            <v>0</v>
          </cell>
          <cell r="E565">
            <v>0</v>
          </cell>
          <cell r="F565" t="str">
            <v>M</v>
          </cell>
          <cell r="G565">
            <v>4206.99</v>
          </cell>
        </row>
        <row r="566">
          <cell r="B566" t="str">
            <v>C0906</v>
          </cell>
          <cell r="C566" t="str">
            <v>CORPO DE BUEIRO TRIPLO CAPEADO  (2.00 X 1.00m)</v>
          </cell>
          <cell r="D566">
            <v>0</v>
          </cell>
          <cell r="E566">
            <v>0</v>
          </cell>
          <cell r="F566" t="str">
            <v>M</v>
          </cell>
          <cell r="G566">
            <v>3622.11</v>
          </cell>
        </row>
        <row r="567">
          <cell r="B567" t="str">
            <v>C0908</v>
          </cell>
          <cell r="C567" t="str">
            <v>CORPO DE BUEIRO TRIPLO CAPEADO  (2.00 X 2.00m)</v>
          </cell>
          <cell r="D567">
            <v>0</v>
          </cell>
          <cell r="E567">
            <v>0</v>
          </cell>
          <cell r="F567" t="str">
            <v>M</v>
          </cell>
          <cell r="G567">
            <v>4791.87</v>
          </cell>
        </row>
        <row r="568">
          <cell r="B568" t="str">
            <v>C0909</v>
          </cell>
          <cell r="C568" t="str">
            <v>CORPO DE BUEIRO TRIPLO CAPEADO  (2.50 X 1.00m)</v>
          </cell>
          <cell r="D568">
            <v>0</v>
          </cell>
          <cell r="E568">
            <v>0</v>
          </cell>
          <cell r="F568" t="str">
            <v>M</v>
          </cell>
          <cell r="G568">
            <v>4226.95</v>
          </cell>
        </row>
        <row r="569">
          <cell r="B569" t="str">
            <v>C0910</v>
          </cell>
          <cell r="C569" t="str">
            <v>CORPO DE BUEIRO TRIPLO CAPEADO  (2.50 X 1.50m)</v>
          </cell>
          <cell r="D569">
            <v>0</v>
          </cell>
          <cell r="E569">
            <v>0</v>
          </cell>
          <cell r="F569" t="str">
            <v>M</v>
          </cell>
          <cell r="G569">
            <v>4844.8100000000004</v>
          </cell>
        </row>
        <row r="570">
          <cell r="B570" t="str">
            <v>C0911</v>
          </cell>
          <cell r="C570" t="str">
            <v>CORPO DE BUEIRO TRIPLO CAPEADO  (2.50 X 2.00m)</v>
          </cell>
          <cell r="D570">
            <v>0</v>
          </cell>
          <cell r="E570">
            <v>0</v>
          </cell>
          <cell r="F570" t="str">
            <v>M</v>
          </cell>
          <cell r="G570">
            <v>5733.82</v>
          </cell>
        </row>
        <row r="571">
          <cell r="B571" t="str">
            <v>C0912</v>
          </cell>
          <cell r="C571" t="str">
            <v>CORPO DE BUEIRO TRIPLO CAPEADO  (2.50 X 2.50m)</v>
          </cell>
          <cell r="D571">
            <v>0</v>
          </cell>
          <cell r="E571">
            <v>0</v>
          </cell>
          <cell r="F571" t="str">
            <v>M</v>
          </cell>
          <cell r="G571">
            <v>6400.23</v>
          </cell>
        </row>
        <row r="572">
          <cell r="B572" t="str">
            <v>C0913</v>
          </cell>
          <cell r="C572" t="str">
            <v>CORPO DE BUEIRO TRIPLO CAPEADO  (3.00 X 1.00m)</v>
          </cell>
          <cell r="D572">
            <v>0</v>
          </cell>
          <cell r="E572">
            <v>0</v>
          </cell>
          <cell r="F572" t="str">
            <v>M</v>
          </cell>
          <cell r="G572">
            <v>4918.62</v>
          </cell>
        </row>
        <row r="573">
          <cell r="B573" t="str">
            <v>C0914</v>
          </cell>
          <cell r="C573" t="str">
            <v>CORPO DE BUEIRO TRIPLO CAPEADO  (3.00 X 1.50m)</v>
          </cell>
          <cell r="D573">
            <v>0</v>
          </cell>
          <cell r="E573">
            <v>0</v>
          </cell>
          <cell r="F573" t="str">
            <v>M</v>
          </cell>
          <cell r="G573">
            <v>5904.46</v>
          </cell>
        </row>
        <row r="574">
          <cell r="B574" t="str">
            <v>C0915</v>
          </cell>
          <cell r="C574" t="str">
            <v>CORPO DE BUEIRO TRIPLO CAPEADO  (3.00 X 2.00m)</v>
          </cell>
          <cell r="D574">
            <v>0</v>
          </cell>
          <cell r="E574">
            <v>0</v>
          </cell>
          <cell r="F574" t="str">
            <v>M</v>
          </cell>
          <cell r="G574">
            <v>6628.12</v>
          </cell>
        </row>
        <row r="575">
          <cell r="B575" t="str">
            <v>C0916</v>
          </cell>
          <cell r="C575" t="str">
            <v>CORPO DE BUEIRO TRIPLO CAPEADO  (3.00 X 2.50m)</v>
          </cell>
          <cell r="D575">
            <v>0</v>
          </cell>
          <cell r="E575">
            <v>0</v>
          </cell>
          <cell r="F575" t="str">
            <v>M</v>
          </cell>
          <cell r="G575">
            <v>7351.78</v>
          </cell>
        </row>
        <row r="576">
          <cell r="B576" t="str">
            <v>C0917</v>
          </cell>
          <cell r="C576" t="str">
            <v>CORPO DE BUEIRO TRIPLO CAPEADO  (3.00 X 3.00m)</v>
          </cell>
          <cell r="D576">
            <v>0</v>
          </cell>
          <cell r="E576">
            <v>0</v>
          </cell>
          <cell r="F576" t="str">
            <v>M</v>
          </cell>
          <cell r="G576">
            <v>8075.45</v>
          </cell>
        </row>
        <row r="577">
          <cell r="B577" t="str">
            <v>C4687</v>
          </cell>
          <cell r="C577" t="str">
            <v>CORPO DE BUEIRO SIMPLES - TUBO CORRUGADO DE DUPLA PAREDE PEAD D=120,0cm</v>
          </cell>
          <cell r="D577">
            <v>0</v>
          </cell>
          <cell r="E577">
            <v>0</v>
          </cell>
          <cell r="F577" t="str">
            <v>M</v>
          </cell>
          <cell r="G577">
            <v>911.41</v>
          </cell>
        </row>
        <row r="578">
          <cell r="B578">
            <v>0</v>
          </cell>
          <cell r="C578">
            <v>0</v>
          </cell>
          <cell r="D578">
            <v>0</v>
          </cell>
          <cell r="E578">
            <v>0</v>
          </cell>
          <cell r="F578">
            <v>0</v>
          </cell>
          <cell r="G578">
            <v>0</v>
          </cell>
        </row>
        <row r="579">
          <cell r="B579" t="str">
            <v>C4688</v>
          </cell>
          <cell r="C579" t="str">
            <v>CORPO DE BUEIRO DUPLO - TUBO CORRUGADO DE DUPLA PAREDE PEAD D=120,0cm</v>
          </cell>
          <cell r="D579">
            <v>0</v>
          </cell>
          <cell r="E579">
            <v>0</v>
          </cell>
          <cell r="F579" t="str">
            <v>M</v>
          </cell>
          <cell r="G579">
            <v>1768.75</v>
          </cell>
        </row>
        <row r="580">
          <cell r="B580" t="str">
            <v>C4689</v>
          </cell>
          <cell r="C580" t="str">
            <v>CORPO DE BUEIRO TRIPLO - TUBO CORRUGADO DE DUPLA PAREDE PEAD D=120,0cm</v>
          </cell>
          <cell r="D580">
            <v>0</v>
          </cell>
          <cell r="E580">
            <v>0</v>
          </cell>
          <cell r="F580" t="str">
            <v>M</v>
          </cell>
          <cell r="G580">
            <v>2624.83</v>
          </cell>
        </row>
        <row r="581">
          <cell r="B581" t="str">
            <v>C3630</v>
          </cell>
          <cell r="C581" t="str">
            <v>GALERIA EM PVC HELICOIDAL TIPO RIB LOC D=0,40m</v>
          </cell>
          <cell r="D581">
            <v>0</v>
          </cell>
          <cell r="E581">
            <v>0</v>
          </cell>
          <cell r="F581" t="str">
            <v>M</v>
          </cell>
          <cell r="G581">
            <v>150.24</v>
          </cell>
        </row>
        <row r="582">
          <cell r="B582" t="str">
            <v>C3632</v>
          </cell>
          <cell r="C582" t="str">
            <v>GALERIA EM PVC HELICOIDAL TIPO RIB LOC D=0,60m</v>
          </cell>
          <cell r="D582">
            <v>0</v>
          </cell>
          <cell r="E582">
            <v>0</v>
          </cell>
          <cell r="F582" t="str">
            <v>M</v>
          </cell>
          <cell r="G582">
            <v>270.14999999999998</v>
          </cell>
        </row>
        <row r="583">
          <cell r="B583" t="str">
            <v>C3633</v>
          </cell>
          <cell r="C583" t="str">
            <v>GALERIA EM PVC HELICOIDAL TIPO RIB LOC D=0,70m</v>
          </cell>
          <cell r="D583">
            <v>0</v>
          </cell>
          <cell r="E583">
            <v>0</v>
          </cell>
          <cell r="F583" t="str">
            <v>M</v>
          </cell>
          <cell r="G583">
            <v>377.88</v>
          </cell>
        </row>
        <row r="584">
          <cell r="B584" t="str">
            <v>C3631</v>
          </cell>
          <cell r="C584" t="str">
            <v>GALERIA EM PVC HELICOIDAL TIPO RIB LOC D=0,50m</v>
          </cell>
          <cell r="D584">
            <v>0</v>
          </cell>
          <cell r="E584">
            <v>0</v>
          </cell>
          <cell r="F584" t="str">
            <v>M</v>
          </cell>
          <cell r="G584">
            <v>189.05</v>
          </cell>
        </row>
        <row r="585">
          <cell r="B585" t="str">
            <v>C3634</v>
          </cell>
          <cell r="C585" t="str">
            <v>GALERIA EM PVC HELICOIDAL TIPO RIB LOC D=0,80m</v>
          </cell>
          <cell r="D585">
            <v>0</v>
          </cell>
          <cell r="E585">
            <v>0</v>
          </cell>
          <cell r="F585" t="str">
            <v>M</v>
          </cell>
          <cell r="G585">
            <v>429.98</v>
          </cell>
        </row>
        <row r="586">
          <cell r="B586" t="str">
            <v>C3635</v>
          </cell>
          <cell r="C586" t="str">
            <v>GALERIA EM PVC HELICOIDAL TIPO RIB LOC D=0,90m</v>
          </cell>
          <cell r="D586">
            <v>0</v>
          </cell>
          <cell r="E586">
            <v>0</v>
          </cell>
          <cell r="F586" t="str">
            <v>M</v>
          </cell>
          <cell r="G586">
            <v>488.23</v>
          </cell>
        </row>
        <row r="587">
          <cell r="B587" t="str">
            <v>C3636</v>
          </cell>
          <cell r="C587" t="str">
            <v>GALERIA EM PVC HELICOIDAL TIPO RIB LOC D=1,00m</v>
          </cell>
          <cell r="D587">
            <v>0</v>
          </cell>
          <cell r="E587">
            <v>0</v>
          </cell>
          <cell r="F587" t="str">
            <v>M</v>
          </cell>
          <cell r="G587">
            <v>698.96</v>
          </cell>
        </row>
        <row r="588">
          <cell r="B588" t="str">
            <v>C3637</v>
          </cell>
          <cell r="C588" t="str">
            <v>GALERIA EM PVC HELICOIDAL TIPO RIB LOC D=1,20m</v>
          </cell>
          <cell r="D588">
            <v>0</v>
          </cell>
          <cell r="E588">
            <v>0</v>
          </cell>
          <cell r="F588" t="str">
            <v>M</v>
          </cell>
          <cell r="G588">
            <v>848.29</v>
          </cell>
        </row>
        <row r="589">
          <cell r="B589" t="str">
            <v>C4680</v>
          </cell>
          <cell r="C589" t="str">
            <v>GALERIA EM TUBO CORRUGADO DE DUPLA PAREDE PEAD D=37,5cm</v>
          </cell>
          <cell r="D589">
            <v>0</v>
          </cell>
          <cell r="E589">
            <v>0</v>
          </cell>
          <cell r="F589" t="str">
            <v>M</v>
          </cell>
          <cell r="G589">
            <v>105.67</v>
          </cell>
        </row>
        <row r="590">
          <cell r="B590" t="str">
            <v>C4681</v>
          </cell>
          <cell r="C590" t="str">
            <v>GALERIA EM TUBO CORRUGADO DE DUPLA PAREDE PEAD D=45,0cm</v>
          </cell>
          <cell r="D590">
            <v>0</v>
          </cell>
          <cell r="E590">
            <v>0</v>
          </cell>
          <cell r="F590" t="str">
            <v>M</v>
          </cell>
          <cell r="G590">
            <v>145.25</v>
          </cell>
        </row>
        <row r="591">
          <cell r="B591" t="str">
            <v>C4682</v>
          </cell>
          <cell r="C591" t="str">
            <v>GALERIA EM TUBO CORRUGADO DE DUPLA PAREDE PEAD D=60,0cm</v>
          </cell>
          <cell r="D591">
            <v>0</v>
          </cell>
          <cell r="E591">
            <v>0</v>
          </cell>
          <cell r="F591" t="str">
            <v>M</v>
          </cell>
          <cell r="G591">
            <v>244.99</v>
          </cell>
        </row>
        <row r="592">
          <cell r="B592" t="str">
            <v>C4683</v>
          </cell>
          <cell r="C592" t="str">
            <v>GALERIA EM TUBO CORRUGADO DE DUPLA PAREDE PEAD D=75,0cm</v>
          </cell>
          <cell r="D592">
            <v>0</v>
          </cell>
          <cell r="E592">
            <v>0</v>
          </cell>
          <cell r="F592" t="str">
            <v>M</v>
          </cell>
          <cell r="G592">
            <v>341.24</v>
          </cell>
        </row>
        <row r="593">
          <cell r="B593" t="str">
            <v>C4684</v>
          </cell>
          <cell r="C593" t="str">
            <v>GALERIA EM TUBO CORRUGADO DE DUPLA PAREDE PEAD D=90,0cm</v>
          </cell>
          <cell r="D593">
            <v>0</v>
          </cell>
          <cell r="E593">
            <v>0</v>
          </cell>
          <cell r="F593" t="str">
            <v>M</v>
          </cell>
          <cell r="G593">
            <v>437.84</v>
          </cell>
        </row>
        <row r="594">
          <cell r="B594" t="str">
            <v>C4685</v>
          </cell>
          <cell r="C594" t="str">
            <v>GALERIA EM TUBO CORRUGADO DE DUPLA PAREDE PEAD D=105,0cm</v>
          </cell>
          <cell r="D594">
            <v>0</v>
          </cell>
          <cell r="E594">
            <v>0</v>
          </cell>
          <cell r="F594" t="str">
            <v>M</v>
          </cell>
          <cell r="G594">
            <v>535.33000000000004</v>
          </cell>
        </row>
        <row r="595">
          <cell r="B595" t="str">
            <v>C4686</v>
          </cell>
          <cell r="C595" t="str">
            <v>GALERIA EM TUBO CORRUGADO DE DUPLA PAREDE PEAD D=120,0cm</v>
          </cell>
          <cell r="D595">
            <v>0</v>
          </cell>
          <cell r="E595">
            <v>0</v>
          </cell>
          <cell r="F595" t="str">
            <v>M</v>
          </cell>
          <cell r="G595">
            <v>679.2</v>
          </cell>
        </row>
        <row r="596">
          <cell r="B596" t="str">
            <v>DRENAGEM PROFUNDA</v>
          </cell>
          <cell r="C596">
            <v>0</v>
          </cell>
          <cell r="D596">
            <v>0</v>
          </cell>
          <cell r="E596">
            <v>0</v>
          </cell>
          <cell r="F596">
            <v>0</v>
          </cell>
          <cell r="G596">
            <v>971.29</v>
          </cell>
        </row>
        <row r="597">
          <cell r="B597" t="str">
            <v>C3401</v>
          </cell>
          <cell r="C597" t="str">
            <v>COLOCAÇÃO DE MATERIAL PARA O LEITO FILTRANTE</v>
          </cell>
          <cell r="D597">
            <v>0</v>
          </cell>
          <cell r="E597">
            <v>0</v>
          </cell>
          <cell r="F597" t="str">
            <v>M3</v>
          </cell>
          <cell r="G597">
            <v>56.48</v>
          </cell>
        </row>
        <row r="598">
          <cell r="B598" t="str">
            <v>C2728</v>
          </cell>
          <cell r="C598" t="str">
            <v>DRENAGEM COM TUBO CERÂMICO PERFURADO, D= 10cm</v>
          </cell>
          <cell r="D598">
            <v>0</v>
          </cell>
          <cell r="E598">
            <v>0</v>
          </cell>
          <cell r="F598" t="str">
            <v>M</v>
          </cell>
          <cell r="G598">
            <v>14.13</v>
          </cell>
        </row>
        <row r="599">
          <cell r="B599" t="str">
            <v>C2729</v>
          </cell>
          <cell r="C599" t="str">
            <v>DRENAGEM COM TUBO CERÂMICO PERFURADO, D= 15cm</v>
          </cell>
          <cell r="D599">
            <v>0</v>
          </cell>
          <cell r="E599">
            <v>0</v>
          </cell>
          <cell r="F599" t="str">
            <v>M</v>
          </cell>
          <cell r="G599">
            <v>19.23</v>
          </cell>
        </row>
        <row r="600">
          <cell r="B600" t="str">
            <v>C2730</v>
          </cell>
          <cell r="C600" t="str">
            <v>DRENAGEM COM TUBO CERÂMICO PERFURADO, D= 20cm</v>
          </cell>
          <cell r="D600">
            <v>0</v>
          </cell>
          <cell r="E600">
            <v>0</v>
          </cell>
          <cell r="F600" t="str">
            <v>M</v>
          </cell>
          <cell r="G600">
            <v>30.37</v>
          </cell>
        </row>
        <row r="601">
          <cell r="B601" t="str">
            <v>C2731</v>
          </cell>
          <cell r="C601" t="str">
            <v>DRENAGEM COM TUBO DE CONCRETO POROSO, D= 15cm</v>
          </cell>
          <cell r="D601">
            <v>0</v>
          </cell>
          <cell r="E601">
            <v>0</v>
          </cell>
          <cell r="F601" t="str">
            <v>M</v>
          </cell>
          <cell r="G601">
            <v>24.79</v>
          </cell>
        </row>
        <row r="602">
          <cell r="B602" t="str">
            <v>C2732</v>
          </cell>
          <cell r="C602" t="str">
            <v>DRENAGEM COM TUBO DE CONCRETO POROSO, D= 20cm</v>
          </cell>
          <cell r="D602">
            <v>0</v>
          </cell>
          <cell r="E602">
            <v>0</v>
          </cell>
          <cell r="F602" t="str">
            <v>M</v>
          </cell>
          <cell r="G602">
            <v>36.65</v>
          </cell>
        </row>
        <row r="603">
          <cell r="B603" t="str">
            <v>C2733</v>
          </cell>
          <cell r="C603" t="str">
            <v>DRENAGEM COM TUBO DE CONCRETO POROSO, D= 30cm</v>
          </cell>
          <cell r="D603">
            <v>0</v>
          </cell>
          <cell r="E603">
            <v>0</v>
          </cell>
          <cell r="F603" t="str">
            <v>M</v>
          </cell>
          <cell r="G603">
            <v>48.27</v>
          </cell>
        </row>
        <row r="604">
          <cell r="B604" t="str">
            <v>C3071</v>
          </cell>
          <cell r="C604" t="str">
            <v>DRENO PROFUNDO C/TUBO POROSO D=20cm/AREIA</v>
          </cell>
          <cell r="D604">
            <v>0</v>
          </cell>
          <cell r="E604">
            <v>0</v>
          </cell>
          <cell r="F604" t="str">
            <v>M</v>
          </cell>
          <cell r="G604">
            <v>42.1</v>
          </cell>
        </row>
        <row r="605">
          <cell r="B605" t="str">
            <v>C3070</v>
          </cell>
          <cell r="C605" t="str">
            <v>DRENO PROFUNDO C/TUBO POROSO D=20cm/AREIA:BRITA</v>
          </cell>
          <cell r="D605">
            <v>0</v>
          </cell>
          <cell r="E605">
            <v>0</v>
          </cell>
          <cell r="F605" t="str">
            <v>M</v>
          </cell>
          <cell r="G605">
            <v>54.12</v>
          </cell>
        </row>
        <row r="606">
          <cell r="B606" t="str">
            <v>C3072</v>
          </cell>
          <cell r="C606" t="str">
            <v>DRENO PROFUNDO C/TUBO POROSO D=20cm/BRITA</v>
          </cell>
          <cell r="D606">
            <v>0</v>
          </cell>
          <cell r="E606">
            <v>0</v>
          </cell>
          <cell r="F606" t="str">
            <v>M</v>
          </cell>
          <cell r="G606">
            <v>75.09</v>
          </cell>
        </row>
        <row r="607">
          <cell r="B607" t="str">
            <v>C3073</v>
          </cell>
          <cell r="C607" t="str">
            <v>DRENO PROFUNDO COM ENCHIMENTO DE AREIA</v>
          </cell>
          <cell r="D607">
            <v>0</v>
          </cell>
          <cell r="E607">
            <v>0</v>
          </cell>
          <cell r="F607" t="str">
            <v>M</v>
          </cell>
          <cell r="G607">
            <v>8.4</v>
          </cell>
        </row>
        <row r="608">
          <cell r="B608" t="str">
            <v>C3074</v>
          </cell>
          <cell r="C608" t="str">
            <v>DRENO PROFUNDO COM ENCHIMENTO DE BRITA</v>
          </cell>
          <cell r="D608">
            <v>0</v>
          </cell>
          <cell r="E608">
            <v>0</v>
          </cell>
          <cell r="F608" t="str">
            <v>M</v>
          </cell>
          <cell r="G608">
            <v>44.87</v>
          </cell>
        </row>
        <row r="609">
          <cell r="B609" t="str">
            <v>C3085</v>
          </cell>
          <cell r="C609" t="str">
            <v>EXTREMIDADE PARA DRENO PROFUNDO</v>
          </cell>
          <cell r="D609">
            <v>0</v>
          </cell>
          <cell r="E609">
            <v>0</v>
          </cell>
          <cell r="F609" t="str">
            <v>UN</v>
          </cell>
          <cell r="G609">
            <v>406.15</v>
          </cell>
        </row>
        <row r="610">
          <cell r="B610" t="str">
            <v>C2590</v>
          </cell>
          <cell r="C610" t="str">
            <v>TUBO DE PVC CORRUGADO PERFURADO D= 10cm</v>
          </cell>
          <cell r="D610">
            <v>0</v>
          </cell>
          <cell r="E610">
            <v>0</v>
          </cell>
          <cell r="F610" t="str">
            <v>M</v>
          </cell>
          <cell r="G610">
            <v>26.38</v>
          </cell>
        </row>
        <row r="611">
          <cell r="B611" t="str">
            <v>C2591</v>
          </cell>
          <cell r="C611" t="str">
            <v>TUBO DE PVC CORRUGADO PERFURADO D= 15cm</v>
          </cell>
          <cell r="D611">
            <v>0</v>
          </cell>
          <cell r="E611">
            <v>0</v>
          </cell>
          <cell r="F611" t="str">
            <v>M</v>
          </cell>
          <cell r="G611">
            <v>40.28</v>
          </cell>
        </row>
        <row r="612">
          <cell r="B612" t="str">
            <v>C2592</v>
          </cell>
          <cell r="C612" t="str">
            <v>TUBO DE PVC CORRUGADO PERFURADO D= 20cm</v>
          </cell>
          <cell r="D612">
            <v>0</v>
          </cell>
          <cell r="E612">
            <v>0</v>
          </cell>
          <cell r="F612" t="str">
            <v>M</v>
          </cell>
          <cell r="G612">
            <v>43.98</v>
          </cell>
        </row>
        <row r="613">
          <cell r="B613" t="str">
            <v>DRENAGEM SUB-SUPERFICIAL</v>
          </cell>
          <cell r="C613">
            <v>0</v>
          </cell>
          <cell r="D613">
            <v>0</v>
          </cell>
          <cell r="E613">
            <v>0</v>
          </cell>
          <cell r="F613">
            <v>0</v>
          </cell>
          <cell r="G613">
            <v>474.48</v>
          </cell>
        </row>
        <row r="614">
          <cell r="B614" t="str">
            <v>C4661</v>
          </cell>
          <cell r="C614" t="str">
            <v>BARBACÃ C/ TUBO PVC ESGOTO 50 mm, INCLUSIVE GEOTÊXTIL NÃO-TECIDO 100% POLIÉSTER COM RESISTÊNCIA A TRAÇÃO LONGITUDINAL MÍNIMA DE 8 kN/m (BIDIM RT-08 OU SIMILAR) E BRITA</v>
          </cell>
          <cell r="D614">
            <v>0</v>
          </cell>
          <cell r="E614">
            <v>0</v>
          </cell>
          <cell r="F614" t="str">
            <v>UN</v>
          </cell>
          <cell r="G614">
            <v>4.03</v>
          </cell>
        </row>
        <row r="615">
          <cell r="B615">
            <v>0</v>
          </cell>
          <cell r="C615">
            <v>0</v>
          </cell>
          <cell r="D615">
            <v>0</v>
          </cell>
          <cell r="E615">
            <v>0</v>
          </cell>
          <cell r="F615">
            <v>0</v>
          </cell>
          <cell r="G615">
            <v>0</v>
          </cell>
        </row>
        <row r="616">
          <cell r="B616" t="str">
            <v>C4662</v>
          </cell>
          <cell r="C616" t="str">
            <v>BARBACÃ C/ TUBO PVC ESGOTO 75 mm, INCLUSIVE GEOTÊXTIL NÃO-TECIDO 100% POLIÉSTER COM RESISTÊNCIA A TRAÇÃO LONGITUDINAL MÍNIMA DE 8 kN/m (BIDIM RT-08 OU SIMILAR) E BRITA</v>
          </cell>
          <cell r="D616">
            <v>0</v>
          </cell>
          <cell r="E616">
            <v>0</v>
          </cell>
          <cell r="F616" t="str">
            <v>UN</v>
          </cell>
          <cell r="G616">
            <v>5.25</v>
          </cell>
        </row>
        <row r="617">
          <cell r="B617">
            <v>0</v>
          </cell>
          <cell r="C617">
            <v>0</v>
          </cell>
          <cell r="D617">
            <v>0</v>
          </cell>
          <cell r="E617">
            <v>0</v>
          </cell>
          <cell r="F617">
            <v>0</v>
          </cell>
          <cell r="G617">
            <v>0</v>
          </cell>
        </row>
        <row r="618">
          <cell r="B618" t="str">
            <v>C4663</v>
          </cell>
          <cell r="C618" t="str">
            <v>BARBACÃ C/ TUBO PVC ESGOTO 100 mm, INCLUSIVE GEOTÊXTIL NÃO-TECIDO 100% POLIÉSTER COM RESISTÊNCIA A TRAÇÃO LONGITUDINAL MÍNIMA DE 8 kN/m (BIDIM RT-08 OU SIMILAR) E BRITA</v>
          </cell>
          <cell r="D618">
            <v>0</v>
          </cell>
          <cell r="E618">
            <v>0</v>
          </cell>
          <cell r="F618" t="str">
            <v>UN</v>
          </cell>
          <cell r="G618">
            <v>6.11</v>
          </cell>
        </row>
        <row r="619">
          <cell r="B619">
            <v>0</v>
          </cell>
          <cell r="C619">
            <v>0</v>
          </cell>
          <cell r="D619">
            <v>0</v>
          </cell>
          <cell r="E619">
            <v>0</v>
          </cell>
          <cell r="F619">
            <v>0</v>
          </cell>
          <cell r="G619">
            <v>0</v>
          </cell>
        </row>
        <row r="620">
          <cell r="B620" t="str">
            <v>C3141</v>
          </cell>
          <cell r="C620" t="str">
            <v>COLCHÃO DRENANTE DE AREIA ( S/TRANSP)</v>
          </cell>
          <cell r="D620">
            <v>0</v>
          </cell>
          <cell r="E620">
            <v>0</v>
          </cell>
          <cell r="F620" t="str">
            <v>M3</v>
          </cell>
          <cell r="G620">
            <v>11.61</v>
          </cell>
        </row>
        <row r="621">
          <cell r="B621" t="str">
            <v>C3142</v>
          </cell>
          <cell r="C621" t="str">
            <v>COLCHÃO DRENANTE DE BRITA ( S/TRANSP)</v>
          </cell>
          <cell r="D621">
            <v>0</v>
          </cell>
          <cell r="E621">
            <v>0</v>
          </cell>
          <cell r="F621" t="str">
            <v>M3</v>
          </cell>
          <cell r="G621">
            <v>71.790000000000006</v>
          </cell>
        </row>
        <row r="622">
          <cell r="B622" t="str">
            <v>C3076</v>
          </cell>
          <cell r="C622" t="str">
            <v>DRENO SUB-SUPERFICIAL C/ENCHIMENTO DE BRITA</v>
          </cell>
          <cell r="D622">
            <v>0</v>
          </cell>
          <cell r="E622">
            <v>0</v>
          </cell>
          <cell r="F622" t="str">
            <v>M</v>
          </cell>
          <cell r="G622">
            <v>14.84</v>
          </cell>
        </row>
        <row r="623">
          <cell r="B623" t="str">
            <v>C4660</v>
          </cell>
          <cell r="C623" t="str">
            <v>DRENO SUB-SUPERFICIAL C/ GEOTÊXTIL NÃO TECIDO 100% POLIÉSTER COM RESISTÊNCIA A TRAÇÃO LONGITUDINAL MÍNIMA DE 9 kN/m (BIDIM RT-09 OU SIMILAR) INCLUSIVE ENCHIMENTO DE BRITA</v>
          </cell>
          <cell r="D623">
            <v>0</v>
          </cell>
          <cell r="E623">
            <v>0</v>
          </cell>
          <cell r="F623" t="str">
            <v>M</v>
          </cell>
          <cell r="G623">
            <v>28.92</v>
          </cell>
        </row>
        <row r="624">
          <cell r="B624">
            <v>0</v>
          </cell>
          <cell r="C624">
            <v>0</v>
          </cell>
          <cell r="D624">
            <v>0</v>
          </cell>
          <cell r="E624">
            <v>0</v>
          </cell>
          <cell r="F624">
            <v>0</v>
          </cell>
          <cell r="G624">
            <v>0</v>
          </cell>
        </row>
        <row r="625">
          <cell r="B625" t="str">
            <v>C3086</v>
          </cell>
          <cell r="C625" t="str">
            <v>EXTREMIDADE PARA DRENO SUB-SUPERFICIAL</v>
          </cell>
          <cell r="D625">
            <v>0</v>
          </cell>
          <cell r="E625">
            <v>0</v>
          </cell>
          <cell r="F625" t="str">
            <v>UN</v>
          </cell>
          <cell r="G625">
            <v>148.35</v>
          </cell>
        </row>
        <row r="626">
          <cell r="B626" t="str">
            <v>C4659</v>
          </cell>
          <cell r="C626" t="str">
            <v>GEOTEXTIL NÃO TECIDO 100% POLIÉSTER COM RESISTÊNCIA AO PUNCIONAMENTO CBR MÍNIMA DE 2 kN</v>
          </cell>
          <cell r="D626">
            <v>0</v>
          </cell>
          <cell r="E626">
            <v>0</v>
          </cell>
          <cell r="F626" t="str">
            <v>M2</v>
          </cell>
          <cell r="G626">
            <v>7.74</v>
          </cell>
        </row>
        <row r="627">
          <cell r="B627">
            <v>0</v>
          </cell>
          <cell r="C627">
            <v>0</v>
          </cell>
          <cell r="D627">
            <v>0</v>
          </cell>
          <cell r="E627">
            <v>0</v>
          </cell>
          <cell r="F627">
            <v>0</v>
          </cell>
          <cell r="G627">
            <v>0</v>
          </cell>
        </row>
        <row r="628">
          <cell r="B628" t="str">
            <v>C4650</v>
          </cell>
          <cell r="C628" t="str">
            <v>GEOTÊXTIL NÃO-TECIDO 100% POLIÉSTER COM RESISTÊNCIA AO PUNCIONAMENTO CBR MÍNIMA DE 5,5 kN (BIDIM RT-31 OU SIMILAR) PARA ÁREAS SUBMERSAS</v>
          </cell>
          <cell r="D628">
            <v>0</v>
          </cell>
          <cell r="E628">
            <v>0</v>
          </cell>
          <cell r="F628" t="str">
            <v>M2</v>
          </cell>
          <cell r="G628">
            <v>31.5</v>
          </cell>
        </row>
        <row r="629">
          <cell r="B629">
            <v>0</v>
          </cell>
          <cell r="C629">
            <v>0</v>
          </cell>
          <cell r="D629">
            <v>0</v>
          </cell>
          <cell r="E629">
            <v>0</v>
          </cell>
          <cell r="F629">
            <v>0</v>
          </cell>
          <cell r="G629">
            <v>0</v>
          </cell>
        </row>
        <row r="630">
          <cell r="B630" t="str">
            <v>C4651</v>
          </cell>
          <cell r="C630" t="str">
            <v>GEOTÊXTIL NÃO-TECIDO 100% POLIÉSTER COM RESISTÊNCIA A TRAÇÃO LONGITUDINAL MÍNIMA DE 7 kN/m (BIDIM RT-07 OU SIMILAR)</v>
          </cell>
          <cell r="D630">
            <v>0</v>
          </cell>
          <cell r="E630">
            <v>0</v>
          </cell>
          <cell r="F630" t="str">
            <v>M2</v>
          </cell>
          <cell r="G630">
            <v>6.45</v>
          </cell>
        </row>
        <row r="631">
          <cell r="B631">
            <v>0</v>
          </cell>
          <cell r="C631">
            <v>0</v>
          </cell>
          <cell r="D631">
            <v>0</v>
          </cell>
          <cell r="E631">
            <v>0</v>
          </cell>
          <cell r="F631">
            <v>0</v>
          </cell>
          <cell r="G631">
            <v>0</v>
          </cell>
        </row>
        <row r="632">
          <cell r="B632" t="str">
            <v>C4652</v>
          </cell>
          <cell r="C632" t="str">
            <v>GEOTÊXTIL NÃO-TECIDO 100% POLIÉSTER COM RESISTÊNCIA A TRAÇÃO LONGITUDINAL MÍNIMA DE 8 kN/m (BIDIM RT-08 OU SIMILAR)</v>
          </cell>
          <cell r="D632">
            <v>0</v>
          </cell>
          <cell r="E632">
            <v>0</v>
          </cell>
          <cell r="F632" t="str">
            <v>M2</v>
          </cell>
          <cell r="G632">
            <v>7.18</v>
          </cell>
        </row>
        <row r="633">
          <cell r="B633">
            <v>0</v>
          </cell>
          <cell r="C633">
            <v>0</v>
          </cell>
          <cell r="D633">
            <v>0</v>
          </cell>
          <cell r="E633">
            <v>0</v>
          </cell>
          <cell r="F633">
            <v>0</v>
          </cell>
          <cell r="G633">
            <v>0</v>
          </cell>
        </row>
        <row r="634">
          <cell r="B634" t="str">
            <v>C4653</v>
          </cell>
          <cell r="C634" t="str">
            <v>GEOTÊXTIL NÃO-TECIDO 100% POLIÉSTER COM RESISTÊNCIA A TRAÇÃO LONGITUDINAL MÍNIMA DE 9 kN/m (BIDIM RT-09 OU SIMILAR)</v>
          </cell>
          <cell r="D634">
            <v>0</v>
          </cell>
          <cell r="E634">
            <v>0</v>
          </cell>
          <cell r="F634" t="str">
            <v>M2</v>
          </cell>
          <cell r="G634">
            <v>8.1</v>
          </cell>
        </row>
        <row r="635">
          <cell r="B635">
            <v>0</v>
          </cell>
          <cell r="C635">
            <v>0</v>
          </cell>
          <cell r="D635">
            <v>0</v>
          </cell>
          <cell r="E635">
            <v>0</v>
          </cell>
          <cell r="F635">
            <v>0</v>
          </cell>
          <cell r="G635">
            <v>0</v>
          </cell>
        </row>
        <row r="636">
          <cell r="B636" t="str">
            <v>C4586</v>
          </cell>
          <cell r="C636" t="str">
            <v>GEOTÊXTIL NÃO-TECIDO 100% POLIÉSTER COM RESISTÊNCIA A TRAÇÃO LONGITUDINAL MÍNIMA DE 10 kN/m (BIDIM RT-10 OU SIMILAR)</v>
          </cell>
          <cell r="D636">
            <v>0</v>
          </cell>
          <cell r="E636">
            <v>0</v>
          </cell>
          <cell r="F636" t="str">
            <v>M2</v>
          </cell>
          <cell r="G636">
            <v>9.0500000000000007</v>
          </cell>
        </row>
        <row r="637">
          <cell r="B637">
            <v>0</v>
          </cell>
          <cell r="C637">
            <v>0</v>
          </cell>
          <cell r="D637">
            <v>0</v>
          </cell>
          <cell r="E637">
            <v>0</v>
          </cell>
          <cell r="F637">
            <v>0</v>
          </cell>
          <cell r="G637">
            <v>0</v>
          </cell>
        </row>
        <row r="638">
          <cell r="B638" t="str">
            <v>C4654</v>
          </cell>
          <cell r="C638" t="str">
            <v>GEOTÊXTIL NÃO-TECIDO 100% POLIÉSTER COM RESISTÊNCIA A TRAÇÃO LONGITUDINAL MÍNIMA DE 14 kN/m (BIDIM RT-14 OU SIMILAR)</v>
          </cell>
          <cell r="D638">
            <v>0</v>
          </cell>
          <cell r="E638">
            <v>0</v>
          </cell>
          <cell r="F638" t="str">
            <v>M2</v>
          </cell>
          <cell r="G638">
            <v>12.26</v>
          </cell>
        </row>
        <row r="639">
          <cell r="B639">
            <v>0</v>
          </cell>
          <cell r="C639">
            <v>0</v>
          </cell>
          <cell r="D639">
            <v>0</v>
          </cell>
          <cell r="E639">
            <v>0</v>
          </cell>
          <cell r="F639">
            <v>0</v>
          </cell>
          <cell r="G639">
            <v>0</v>
          </cell>
        </row>
        <row r="640">
          <cell r="B640" t="str">
            <v>C4655</v>
          </cell>
          <cell r="C640" t="str">
            <v>GEOTÊXTIL NÃO-TECIDO 100% POLIÉSTER COM RESISTÊNCIA A TRAÇÃO LONGITUDINAL MÍNIMA DE 16 kN/m (BIDIM RT-16 OU SIMILAR)</v>
          </cell>
          <cell r="D640">
            <v>0</v>
          </cell>
          <cell r="E640">
            <v>0</v>
          </cell>
          <cell r="F640" t="str">
            <v>M2</v>
          </cell>
          <cell r="G640">
            <v>14.1</v>
          </cell>
        </row>
        <row r="641">
          <cell r="B641">
            <v>0</v>
          </cell>
          <cell r="C641">
            <v>0</v>
          </cell>
          <cell r="D641">
            <v>0</v>
          </cell>
          <cell r="E641">
            <v>0</v>
          </cell>
          <cell r="F641">
            <v>0</v>
          </cell>
          <cell r="G641">
            <v>0</v>
          </cell>
        </row>
        <row r="642">
          <cell r="B642" t="str">
            <v>C4656</v>
          </cell>
          <cell r="C642" t="str">
            <v>GEOTÊXTIL NÃO-TECIDO 100% POLIÉSTER COM RESISTÊNCIA A TRAÇÃO LONGITUDINAL MÍNIMA DE 21 kN/m (BIDIM RT-21 OU SIMILAR)</v>
          </cell>
          <cell r="D642">
            <v>0</v>
          </cell>
          <cell r="E642">
            <v>0</v>
          </cell>
          <cell r="F642" t="str">
            <v>M2</v>
          </cell>
          <cell r="G642">
            <v>17.54</v>
          </cell>
        </row>
        <row r="643">
          <cell r="B643">
            <v>0</v>
          </cell>
          <cell r="C643">
            <v>0</v>
          </cell>
          <cell r="D643">
            <v>0</v>
          </cell>
          <cell r="E643">
            <v>0</v>
          </cell>
          <cell r="F643">
            <v>0</v>
          </cell>
          <cell r="G643">
            <v>0</v>
          </cell>
        </row>
        <row r="644">
          <cell r="B644" t="str">
            <v>C4657</v>
          </cell>
          <cell r="C644" t="str">
            <v>GEOTÊXTIL NÃO-TECIDO 100% POLIÉSTER COM RESISTÊNCIA A TRAÇÃO LONGITUDINAL MÍNIMA DE 26 kN/m (BIDIM RT-26 OU SIMILAR)</v>
          </cell>
          <cell r="D644">
            <v>0</v>
          </cell>
          <cell r="E644">
            <v>0</v>
          </cell>
          <cell r="F644" t="str">
            <v>M2</v>
          </cell>
          <cell r="G644">
            <v>22.24</v>
          </cell>
        </row>
        <row r="645">
          <cell r="B645">
            <v>0</v>
          </cell>
          <cell r="C645">
            <v>0</v>
          </cell>
          <cell r="D645">
            <v>0</v>
          </cell>
          <cell r="E645">
            <v>0</v>
          </cell>
          <cell r="F645">
            <v>0</v>
          </cell>
          <cell r="G645">
            <v>0</v>
          </cell>
        </row>
        <row r="646">
          <cell r="B646" t="str">
            <v>C4658</v>
          </cell>
          <cell r="C646" t="str">
            <v>GEOTÊXTIL NÃO-TECIDO 100% POLIÉSTER COM RESISTÊNCIA A TRAÇÃO LONGITUDINAL MÍNIMA DE 31 kN/m (BIDIM RT-31 OU SIMILAR)</v>
          </cell>
          <cell r="D646">
            <v>0</v>
          </cell>
          <cell r="E646">
            <v>0</v>
          </cell>
          <cell r="F646" t="str">
            <v>M2</v>
          </cell>
          <cell r="G646">
            <v>26.31</v>
          </cell>
        </row>
        <row r="647">
          <cell r="B647">
            <v>0</v>
          </cell>
          <cell r="C647">
            <v>0</v>
          </cell>
          <cell r="D647">
            <v>0</v>
          </cell>
          <cell r="E647">
            <v>0</v>
          </cell>
          <cell r="F647">
            <v>0</v>
          </cell>
          <cell r="G647">
            <v>0</v>
          </cell>
        </row>
        <row r="648">
          <cell r="B648" t="str">
            <v>C4752</v>
          </cell>
          <cell r="C648" t="str">
            <v>MANTA GEOTEXTIL, TECIDA 100% POLIPROPILENO, RESISTÊNCIA A TRAÇÃO DE 55KN/M E DEFORMAÇÃO INFERIOR A 15% (FORNECIMENTO E ASSENTAMENTO)</v>
          </cell>
          <cell r="D648">
            <v>0</v>
          </cell>
          <cell r="E648">
            <v>0</v>
          </cell>
          <cell r="F648" t="str">
            <v>M2</v>
          </cell>
          <cell r="G648">
            <v>8.2799999999999994</v>
          </cell>
        </row>
        <row r="649">
          <cell r="B649">
            <v>0</v>
          </cell>
          <cell r="C649">
            <v>0</v>
          </cell>
          <cell r="D649">
            <v>0</v>
          </cell>
          <cell r="E649">
            <v>0</v>
          </cell>
          <cell r="F649">
            <v>0</v>
          </cell>
          <cell r="G649">
            <v>0</v>
          </cell>
        </row>
        <row r="650">
          <cell r="B650" t="str">
            <v>C4753</v>
          </cell>
          <cell r="C650" t="str">
            <v>PEÇA EM MADEIRA MUIRACATIARA (2,50X5,00CM) PARA FIXAÇÃO DA MANTA GEOTEXTIL</v>
          </cell>
          <cell r="D650">
            <v>0</v>
          </cell>
          <cell r="E650">
            <v>0</v>
          </cell>
          <cell r="F650" t="str">
            <v>M</v>
          </cell>
          <cell r="G650">
            <v>12.84</v>
          </cell>
        </row>
        <row r="651">
          <cell r="B651">
            <v>0</v>
          </cell>
          <cell r="C651">
            <v>0</v>
          </cell>
          <cell r="D651">
            <v>0</v>
          </cell>
          <cell r="E651">
            <v>0</v>
          </cell>
          <cell r="F651">
            <v>0</v>
          </cell>
          <cell r="G651">
            <v>0</v>
          </cell>
        </row>
        <row r="652">
          <cell r="B652" t="str">
            <v>DRENAGEM SUPERFICIAL</v>
          </cell>
          <cell r="C652">
            <v>0</v>
          </cell>
          <cell r="D652">
            <v>0</v>
          </cell>
          <cell r="E652">
            <v>0</v>
          </cell>
          <cell r="F652">
            <v>0</v>
          </cell>
          <cell r="G652">
            <v>16296.09</v>
          </cell>
        </row>
        <row r="653">
          <cell r="B653" t="str">
            <v>C0365</v>
          </cell>
          <cell r="C653" t="str">
            <v xml:space="preserve">BANQUETA/ MEIO FIO DE CONCRETO MOLDADO NO LOCAL </v>
          </cell>
          <cell r="D653">
            <v>0</v>
          </cell>
          <cell r="E653">
            <v>0</v>
          </cell>
          <cell r="F653" t="str">
            <v>M</v>
          </cell>
          <cell r="G653">
            <v>17.41</v>
          </cell>
        </row>
        <row r="654">
          <cell r="B654" t="str">
            <v>C0367</v>
          </cell>
          <cell r="C654" t="str">
            <v>BANQUETA/ MEIO FIO DE CONCRETO PRÉ-MOLDADO (1,00x0,25x0,15m)</v>
          </cell>
          <cell r="D654">
            <v>0</v>
          </cell>
          <cell r="E654">
            <v>0</v>
          </cell>
          <cell r="F654" t="str">
            <v>M</v>
          </cell>
          <cell r="G654">
            <v>26.93</v>
          </cell>
        </row>
        <row r="655">
          <cell r="B655" t="str">
            <v>C0366</v>
          </cell>
          <cell r="C655" t="str">
            <v>BANQUETA/ MEIO FIO DE CONCRETO P/ VIAS URBANAS (1,00x0,35x0,15m)</v>
          </cell>
          <cell r="D655">
            <v>0</v>
          </cell>
          <cell r="E655">
            <v>0</v>
          </cell>
          <cell r="F655" t="str">
            <v>M</v>
          </cell>
          <cell r="G655">
            <v>34.57</v>
          </cell>
        </row>
        <row r="656">
          <cell r="B656" t="str">
            <v>C0368</v>
          </cell>
          <cell r="C656" t="str">
            <v>BANQUETA/ MEIO FIO DE TIJOLO MACIÇO</v>
          </cell>
          <cell r="D656">
            <v>0</v>
          </cell>
          <cell r="E656">
            <v>0</v>
          </cell>
          <cell r="F656" t="str">
            <v>M</v>
          </cell>
          <cell r="G656">
            <v>19.670000000000002</v>
          </cell>
        </row>
        <row r="657">
          <cell r="B657" t="str">
            <v>C3065</v>
          </cell>
          <cell r="C657" t="str">
            <v>DESCIDA D'ÁGUA DE CONCRETO ARMADO PADRÃO DERT</v>
          </cell>
          <cell r="D657">
            <v>0</v>
          </cell>
          <cell r="E657">
            <v>0</v>
          </cell>
          <cell r="F657" t="str">
            <v>M</v>
          </cell>
          <cell r="G657">
            <v>119.13</v>
          </cell>
        </row>
        <row r="658">
          <cell r="B658" t="str">
            <v>C3066</v>
          </cell>
          <cell r="C658" t="str">
            <v>DESCIDA D'ÁGUA DE CONCRETO ARMADO TIPO U</v>
          </cell>
          <cell r="D658">
            <v>0</v>
          </cell>
          <cell r="E658">
            <v>0</v>
          </cell>
          <cell r="F658" t="str">
            <v>M</v>
          </cell>
          <cell r="G658">
            <v>117.84</v>
          </cell>
        </row>
        <row r="659">
          <cell r="B659" t="str">
            <v>C3067</v>
          </cell>
          <cell r="C659" t="str">
            <v>DESCIDA D'AGUA EM CALHA PRÉ-MOLDADA DE CONCRETO D= 0,40m</v>
          </cell>
          <cell r="D659">
            <v>0</v>
          </cell>
          <cell r="E659">
            <v>0</v>
          </cell>
          <cell r="F659" t="str">
            <v>M</v>
          </cell>
          <cell r="G659">
            <v>51.8</v>
          </cell>
        </row>
        <row r="660">
          <cell r="B660" t="str">
            <v>C2727</v>
          </cell>
          <cell r="C660" t="str">
            <v>DRENAGEM COM CALHA PRÉ-MOLDADA DE CONCRETO D= 0,30m</v>
          </cell>
          <cell r="D660">
            <v>0</v>
          </cell>
          <cell r="E660">
            <v>0</v>
          </cell>
          <cell r="F660" t="str">
            <v>M</v>
          </cell>
          <cell r="G660">
            <v>45.82</v>
          </cell>
        </row>
        <row r="661">
          <cell r="B661" t="str">
            <v>C4583</v>
          </cell>
          <cell r="C661" t="str">
            <v>MEIO FIO CONJUGADO C/ SARJETA, EXTRUSADO COM CONCRETO FCK 20 MPa</v>
          </cell>
          <cell r="D661">
            <v>0</v>
          </cell>
          <cell r="E661">
            <v>0</v>
          </cell>
          <cell r="F661" t="str">
            <v>M</v>
          </cell>
          <cell r="G661">
            <v>44.21</v>
          </cell>
        </row>
        <row r="662">
          <cell r="B662" t="str">
            <v>C3097</v>
          </cell>
          <cell r="C662" t="str">
            <v>MEIO FIO DE PEDRA GRANÍTICA</v>
          </cell>
          <cell r="D662">
            <v>0</v>
          </cell>
          <cell r="E662">
            <v>0</v>
          </cell>
          <cell r="F662" t="str">
            <v>M</v>
          </cell>
          <cell r="G662">
            <v>14.44</v>
          </cell>
        </row>
        <row r="663">
          <cell r="B663" t="str">
            <v>C3449</v>
          </cell>
          <cell r="C663" t="str">
            <v>MEIO FIO PRÉ MOLDADO (0,07x0,30x1,00)m C/REJUNTAMENTO</v>
          </cell>
          <cell r="D663">
            <v>0</v>
          </cell>
          <cell r="E663">
            <v>0</v>
          </cell>
          <cell r="F663" t="str">
            <v>M</v>
          </cell>
          <cell r="G663">
            <v>17.37</v>
          </cell>
        </row>
        <row r="664">
          <cell r="B664" t="str">
            <v>C2018</v>
          </cell>
          <cell r="C664" t="str">
            <v>POÇO DE VISITA DE ALVENARIA P/ GALERIA DE ÁGUAS PLUVIAIS DIAM. = 1m  E PROFUNDIDADE= 2m</v>
          </cell>
          <cell r="D664">
            <v>0</v>
          </cell>
          <cell r="E664">
            <v>0</v>
          </cell>
          <cell r="F664" t="str">
            <v>UN</v>
          </cell>
          <cell r="G664">
            <v>3409.07</v>
          </cell>
        </row>
        <row r="665">
          <cell r="B665">
            <v>0</v>
          </cell>
          <cell r="C665">
            <v>0</v>
          </cell>
          <cell r="D665">
            <v>0</v>
          </cell>
          <cell r="E665">
            <v>0</v>
          </cell>
          <cell r="F665">
            <v>0</v>
          </cell>
          <cell r="G665">
            <v>0</v>
          </cell>
        </row>
        <row r="666">
          <cell r="B666" t="str">
            <v>C2019</v>
          </cell>
          <cell r="C666" t="str">
            <v>POÇO DE VISITA DE ALVENARIA P/ GALERIA DE ÁGUAS PLUVIAIS DIAM. = 1m  E PROFUNDIDADE= 4m</v>
          </cell>
          <cell r="D666">
            <v>0</v>
          </cell>
          <cell r="E666">
            <v>0</v>
          </cell>
          <cell r="F666" t="str">
            <v>UN</v>
          </cell>
          <cell r="G666">
            <v>4904.24</v>
          </cell>
        </row>
        <row r="667">
          <cell r="B667">
            <v>0</v>
          </cell>
          <cell r="C667">
            <v>0</v>
          </cell>
          <cell r="D667">
            <v>0</v>
          </cell>
          <cell r="E667">
            <v>0</v>
          </cell>
          <cell r="F667">
            <v>0</v>
          </cell>
          <cell r="G667">
            <v>0</v>
          </cell>
        </row>
        <row r="668">
          <cell r="B668" t="str">
            <v>C2020</v>
          </cell>
          <cell r="C668" t="str">
            <v>POÇO DE VISITA DE ALVENARIA P/ GALERIA DE ÁGUAS PLUVIAIS DIAM.= 1m  E PROFUNDIDADE= 6m</v>
          </cell>
          <cell r="D668">
            <v>0</v>
          </cell>
          <cell r="E668">
            <v>0</v>
          </cell>
          <cell r="F668" t="str">
            <v>UN</v>
          </cell>
          <cell r="G668">
            <v>6458.05</v>
          </cell>
        </row>
        <row r="669">
          <cell r="B669">
            <v>0</v>
          </cell>
          <cell r="C669">
            <v>0</v>
          </cell>
          <cell r="D669">
            <v>0</v>
          </cell>
          <cell r="E669">
            <v>0</v>
          </cell>
          <cell r="F669">
            <v>0</v>
          </cell>
          <cell r="G669">
            <v>0</v>
          </cell>
        </row>
        <row r="670">
          <cell r="B670" t="str">
            <v>C3110</v>
          </cell>
          <cell r="C670" t="str">
            <v>SAIDA D'AGUA C/ DISSIPADOR DE ENERGIA</v>
          </cell>
          <cell r="D670">
            <v>0</v>
          </cell>
          <cell r="E670">
            <v>0</v>
          </cell>
          <cell r="F670" t="str">
            <v>UN</v>
          </cell>
          <cell r="G670">
            <v>169.78</v>
          </cell>
        </row>
        <row r="671">
          <cell r="B671" t="str">
            <v>C3322</v>
          </cell>
          <cell r="C671" t="str">
            <v>SARJETA CONJUGADA COM BANQUETA EM CONCRETO SIMPLES</v>
          </cell>
          <cell r="D671">
            <v>0</v>
          </cell>
          <cell r="E671">
            <v>0</v>
          </cell>
          <cell r="F671" t="str">
            <v>M</v>
          </cell>
          <cell r="G671">
            <v>59.08</v>
          </cell>
        </row>
        <row r="672">
          <cell r="B672" t="str">
            <v>C3111</v>
          </cell>
          <cell r="C672" t="str">
            <v>SARJETA DE CONCRETO SIMPLES "U" C/H=0,35m/E=0,08m</v>
          </cell>
          <cell r="D672">
            <v>0</v>
          </cell>
          <cell r="E672">
            <v>0</v>
          </cell>
          <cell r="F672" t="str">
            <v>M</v>
          </cell>
          <cell r="G672">
            <v>106.57</v>
          </cell>
        </row>
        <row r="673">
          <cell r="B673" t="str">
            <v>C3112</v>
          </cell>
          <cell r="C673" t="str">
            <v>SARJETA DE CONCRETO SIMPLES C/L=1,00m/E=0,08m</v>
          </cell>
          <cell r="D673">
            <v>0</v>
          </cell>
          <cell r="E673">
            <v>0</v>
          </cell>
          <cell r="F673" t="str">
            <v>M</v>
          </cell>
          <cell r="G673">
            <v>36.840000000000003</v>
          </cell>
        </row>
        <row r="674">
          <cell r="B674" t="str">
            <v>C3113</v>
          </cell>
          <cell r="C674" t="str">
            <v>SARJETA DE CONCRETO SIMPLES C/L=1,20m/E=0,08m</v>
          </cell>
          <cell r="D674">
            <v>0</v>
          </cell>
          <cell r="E674">
            <v>0</v>
          </cell>
          <cell r="F674" t="str">
            <v>M</v>
          </cell>
          <cell r="G674">
            <v>44.89</v>
          </cell>
        </row>
        <row r="675">
          <cell r="B675" t="str">
            <v>C2310</v>
          </cell>
          <cell r="C675" t="str">
            <v>TAMPÃO DE FERRO FUNDIDO P/ POÇO DE VISITA  DE DIAM-=1 M</v>
          </cell>
          <cell r="D675">
            <v>0</v>
          </cell>
          <cell r="E675">
            <v>0</v>
          </cell>
          <cell r="F675" t="str">
            <v>UN</v>
          </cell>
          <cell r="G675">
            <v>598.36</v>
          </cell>
        </row>
        <row r="676">
          <cell r="B676" t="str">
            <v>ARGAMASSAS</v>
          </cell>
          <cell r="C676">
            <v>0</v>
          </cell>
          <cell r="D676">
            <v>0</v>
          </cell>
          <cell r="E676">
            <v>0</v>
          </cell>
          <cell r="F676">
            <v>0</v>
          </cell>
          <cell r="G676">
            <v>21877.56</v>
          </cell>
        </row>
        <row r="677">
          <cell r="B677" t="str">
            <v>PREPARAÇÃO DE MATERIAIS</v>
          </cell>
          <cell r="C677">
            <v>0</v>
          </cell>
          <cell r="D677">
            <v>0</v>
          </cell>
          <cell r="E677">
            <v>0</v>
          </cell>
          <cell r="F677">
            <v>0</v>
          </cell>
          <cell r="G677">
            <v>448.14</v>
          </cell>
        </row>
        <row r="678">
          <cell r="B678" t="str">
            <v>C0115</v>
          </cell>
          <cell r="C678" t="str">
            <v>AREIA SECA MEIO PENEIRADA</v>
          </cell>
          <cell r="D678">
            <v>0</v>
          </cell>
          <cell r="E678">
            <v>0</v>
          </cell>
          <cell r="F678" t="str">
            <v>M3</v>
          </cell>
          <cell r="G678">
            <v>169.31</v>
          </cell>
        </row>
        <row r="679">
          <cell r="B679" t="str">
            <v>C0116</v>
          </cell>
          <cell r="C679" t="str">
            <v>AREIA SECA PENEIRADA</v>
          </cell>
          <cell r="D679">
            <v>0</v>
          </cell>
          <cell r="E679">
            <v>0</v>
          </cell>
          <cell r="F679" t="str">
            <v>M3</v>
          </cell>
          <cell r="G679">
            <v>278.83</v>
          </cell>
        </row>
        <row r="680">
          <cell r="B680" t="str">
            <v>ARGAMASSA  DE CAL</v>
          </cell>
          <cell r="C680">
            <v>0</v>
          </cell>
          <cell r="D680">
            <v>0</v>
          </cell>
          <cell r="E680">
            <v>0</v>
          </cell>
          <cell r="F680">
            <v>0</v>
          </cell>
          <cell r="G680">
            <v>0</v>
          </cell>
        </row>
        <row r="681">
          <cell r="B681" t="str">
            <v>ARGAMASSA DE CIMENTO</v>
          </cell>
          <cell r="C681">
            <v>0</v>
          </cell>
          <cell r="D681">
            <v>0</v>
          </cell>
          <cell r="E681">
            <v>0</v>
          </cell>
          <cell r="F681">
            <v>0</v>
          </cell>
          <cell r="G681">
            <v>18101.240000000002</v>
          </cell>
        </row>
        <row r="682">
          <cell r="B682" t="str">
            <v>C0117</v>
          </cell>
          <cell r="C682" t="str">
            <v>ARGAMASSA DE CIMENTO ARENOSO E AREIA S/PEN. TRAÇO 1:2:4</v>
          </cell>
          <cell r="D682">
            <v>0</v>
          </cell>
          <cell r="E682">
            <v>0</v>
          </cell>
          <cell r="F682" t="str">
            <v>M3</v>
          </cell>
          <cell r="G682">
            <v>306.05</v>
          </cell>
        </row>
        <row r="683">
          <cell r="B683" t="str">
            <v>C0129</v>
          </cell>
          <cell r="C683" t="str">
            <v>ARGAMASSA DE CIMENTO ARENOSO E AREIA S/PEN. TRAÇO 1:2:6</v>
          </cell>
          <cell r="D683">
            <v>0</v>
          </cell>
          <cell r="E683">
            <v>0</v>
          </cell>
          <cell r="F683" t="str">
            <v>M3</v>
          </cell>
          <cell r="G683">
            <v>273.83</v>
          </cell>
        </row>
        <row r="684">
          <cell r="B684" t="str">
            <v>C0133</v>
          </cell>
          <cell r="C684" t="str">
            <v>ARGAMASSA DE CIMENTO ARENOSO E AREIA S/PEN. TRAÇO1:2.5:3.5</v>
          </cell>
          <cell r="D684">
            <v>0</v>
          </cell>
          <cell r="E684">
            <v>0</v>
          </cell>
          <cell r="F684" t="str">
            <v>M3</v>
          </cell>
          <cell r="G684">
            <v>304.95</v>
          </cell>
        </row>
        <row r="685">
          <cell r="B685" t="str">
            <v>C0130</v>
          </cell>
          <cell r="C685" t="str">
            <v>ARGAMASSA DE CIMENTO ARENOSO E AREIA S/PEN. TRAÇO 1:3:3</v>
          </cell>
          <cell r="D685">
            <v>0</v>
          </cell>
          <cell r="E685">
            <v>0</v>
          </cell>
          <cell r="F685" t="str">
            <v>M3</v>
          </cell>
          <cell r="G685">
            <v>303.89</v>
          </cell>
        </row>
        <row r="686">
          <cell r="B686" t="str">
            <v>C0131</v>
          </cell>
          <cell r="C686" t="str">
            <v>ARGAMASSA DE CIMENTO ARENOSO E AREIA S/PEN. TRAÇO 1:3:5</v>
          </cell>
          <cell r="D686">
            <v>0</v>
          </cell>
          <cell r="E686">
            <v>0</v>
          </cell>
          <cell r="F686" t="str">
            <v>M3</v>
          </cell>
          <cell r="G686">
            <v>272.2</v>
          </cell>
        </row>
        <row r="687">
          <cell r="B687" t="str">
            <v>C0132</v>
          </cell>
          <cell r="C687" t="str">
            <v>ARGAMASSA DE CIMENTO ARENOSO E AREIA S/PEN. TRAÇO 1:3:7</v>
          </cell>
          <cell r="D687">
            <v>0</v>
          </cell>
          <cell r="E687">
            <v>0</v>
          </cell>
          <cell r="F687" t="str">
            <v>M3</v>
          </cell>
          <cell r="G687">
            <v>254.91</v>
          </cell>
        </row>
        <row r="688">
          <cell r="B688" t="str">
            <v>C0181</v>
          </cell>
          <cell r="C688" t="str">
            <v>ARGAMASSA DE CIMENTO ARENOSO E AREIA S/PEN. TRAÇO 1:3.5:2.5</v>
          </cell>
          <cell r="D688">
            <v>0</v>
          </cell>
          <cell r="E688">
            <v>0</v>
          </cell>
          <cell r="F688" t="str">
            <v>M3</v>
          </cell>
          <cell r="G688">
            <v>302.82</v>
          </cell>
        </row>
        <row r="689">
          <cell r="B689" t="str">
            <v>C0118</v>
          </cell>
          <cell r="C689" t="str">
            <v>ARGAMASSA DE CIMENTO ARENOSO E AREIA S/PEN. TRAÇO 1:4:2</v>
          </cell>
          <cell r="D689">
            <v>0</v>
          </cell>
          <cell r="E689">
            <v>0</v>
          </cell>
          <cell r="F689" t="str">
            <v>M3</v>
          </cell>
          <cell r="G689">
            <v>301.73</v>
          </cell>
        </row>
        <row r="690">
          <cell r="B690" t="str">
            <v>C0119</v>
          </cell>
          <cell r="C690" t="str">
            <v>ARGAMASSA DE CIMENTO ARENOSO E AREIA S/PEN. TRAÇO 1:4:4</v>
          </cell>
          <cell r="D690">
            <v>0</v>
          </cell>
          <cell r="E690">
            <v>0</v>
          </cell>
          <cell r="F690" t="str">
            <v>M3</v>
          </cell>
          <cell r="G690">
            <v>270.56</v>
          </cell>
        </row>
        <row r="691">
          <cell r="B691" t="str">
            <v>C0120</v>
          </cell>
          <cell r="C691" t="str">
            <v>ARGAMASSA DE CIMENTO ARENOSO E AREIA S/PEN. TRAÇO 1:4:6</v>
          </cell>
          <cell r="D691">
            <v>0</v>
          </cell>
          <cell r="E691">
            <v>0</v>
          </cell>
          <cell r="F691" t="str">
            <v>M3</v>
          </cell>
          <cell r="G691">
            <v>253.57</v>
          </cell>
        </row>
        <row r="692">
          <cell r="B692" t="str">
            <v>C0121</v>
          </cell>
          <cell r="C692" t="str">
            <v>ARGAMASSA DE CIMENTO ARENOSO E AREIA S/PEN. TRAÇO 1:4:8</v>
          </cell>
          <cell r="D692">
            <v>0</v>
          </cell>
          <cell r="E692">
            <v>0</v>
          </cell>
          <cell r="F692" t="str">
            <v>M3</v>
          </cell>
          <cell r="G692">
            <v>240.33</v>
          </cell>
        </row>
        <row r="693">
          <cell r="B693" t="str">
            <v>C0122</v>
          </cell>
          <cell r="C693" t="str">
            <v>ARGAMASSA DE CIMENTO ARENOSO E AREIA S/PEN. TRAÇO 1:5:3</v>
          </cell>
          <cell r="D693">
            <v>0</v>
          </cell>
          <cell r="E693">
            <v>0</v>
          </cell>
          <cell r="F693" t="str">
            <v>M3</v>
          </cell>
          <cell r="G693">
            <v>268.92</v>
          </cell>
        </row>
        <row r="694">
          <cell r="B694" t="str">
            <v>C0128</v>
          </cell>
          <cell r="C694" t="str">
            <v>ARGAMASSA DE CIMENTO ARENOSO E AREIA S/PEN. TRAÇO 1:5:5</v>
          </cell>
          <cell r="D694">
            <v>0</v>
          </cell>
          <cell r="E694">
            <v>0</v>
          </cell>
          <cell r="F694" t="str">
            <v>M3</v>
          </cell>
          <cell r="G694">
            <v>252.23</v>
          </cell>
        </row>
        <row r="695">
          <cell r="B695" t="str">
            <v>C0123</v>
          </cell>
          <cell r="C695" t="str">
            <v>ARGAMASSA DE CIMENTO ARENOSO E AREIA S/PEN. TRAÇO 1:5:7</v>
          </cell>
          <cell r="D695">
            <v>0</v>
          </cell>
          <cell r="E695">
            <v>0</v>
          </cell>
          <cell r="F695" t="str">
            <v>M3</v>
          </cell>
          <cell r="G695">
            <v>239.19</v>
          </cell>
        </row>
        <row r="696">
          <cell r="B696" t="str">
            <v>C0179</v>
          </cell>
          <cell r="C696" t="str">
            <v>ARGAMASSA DE CIMENTO ARENOSO E AREIA S/PEN. TRAÇO 1:6:2</v>
          </cell>
          <cell r="D696">
            <v>0</v>
          </cell>
          <cell r="E696">
            <v>0</v>
          </cell>
          <cell r="F696" t="str">
            <v>M3</v>
          </cell>
          <cell r="G696">
            <v>267.27999999999997</v>
          </cell>
        </row>
        <row r="697">
          <cell r="B697" t="str">
            <v>C0124</v>
          </cell>
          <cell r="C697" t="str">
            <v>ARGAMASSA DE CIMENTO ARENOSO E AREIA S/PEN. TRAÇO 1:6:4</v>
          </cell>
          <cell r="D697">
            <v>0</v>
          </cell>
          <cell r="E697">
            <v>0</v>
          </cell>
          <cell r="F697" t="str">
            <v>M3</v>
          </cell>
          <cell r="G697">
            <v>250.88</v>
          </cell>
        </row>
        <row r="698">
          <cell r="B698" t="str">
            <v>C0125</v>
          </cell>
          <cell r="C698" t="str">
            <v>ARGAMASSA DE CIMENTO ARENOSO E AREIA S/PEN. TRAÇO 1:6:6</v>
          </cell>
          <cell r="D698">
            <v>0</v>
          </cell>
          <cell r="E698">
            <v>0</v>
          </cell>
          <cell r="F698" t="str">
            <v>M3</v>
          </cell>
          <cell r="G698">
            <v>238.06</v>
          </cell>
        </row>
        <row r="699">
          <cell r="B699" t="str">
            <v>C0180</v>
          </cell>
          <cell r="C699" t="str">
            <v>ARGAMASSA DE CIMENTO ARENOSO E AREIA S/PEN. TRAÇO 1:7:3</v>
          </cell>
          <cell r="D699">
            <v>0</v>
          </cell>
          <cell r="E699">
            <v>0</v>
          </cell>
          <cell r="F699" t="str">
            <v>M3</v>
          </cell>
          <cell r="G699">
            <v>249.54</v>
          </cell>
        </row>
        <row r="700">
          <cell r="B700" t="str">
            <v>C0126</v>
          </cell>
          <cell r="C700" t="str">
            <v>ARGAMASSA DE CIMENTO ARENOSO E AREIA S/PEN. TRAÇO 1:7:5</v>
          </cell>
          <cell r="D700">
            <v>0</v>
          </cell>
          <cell r="E700">
            <v>0</v>
          </cell>
          <cell r="F700" t="str">
            <v>M3</v>
          </cell>
          <cell r="G700">
            <v>236.93</v>
          </cell>
        </row>
        <row r="701">
          <cell r="B701" t="str">
            <v>C0127</v>
          </cell>
          <cell r="C701" t="str">
            <v>ARGAMASSA DE CIMENTO ARENOSO E AREIA S/PEN. TRAÇO 1:8:4</v>
          </cell>
          <cell r="D701">
            <v>0</v>
          </cell>
          <cell r="E701">
            <v>0</v>
          </cell>
          <cell r="F701" t="str">
            <v>M3</v>
          </cell>
          <cell r="G701">
            <v>235.79</v>
          </cell>
        </row>
        <row r="702">
          <cell r="B702" t="str">
            <v>C0162</v>
          </cell>
          <cell r="C702" t="str">
            <v>ARGAMASSA DE CIMENTO BRANCO E PÓ DE MÁRMORE TRAÇO 1:3</v>
          </cell>
          <cell r="D702">
            <v>0</v>
          </cell>
          <cell r="E702">
            <v>0</v>
          </cell>
          <cell r="F702" t="str">
            <v>M3</v>
          </cell>
          <cell r="G702">
            <v>744.76</v>
          </cell>
        </row>
        <row r="703">
          <cell r="B703" t="str">
            <v>C0160</v>
          </cell>
          <cell r="C703" t="str">
            <v>ARGAMASSA DE CIMENTO E AREIA FINA PENEIRADA E ADITIVO AGLUTINANTE ORGANO-SINTÉTICO NO TRAÇO 1:8</v>
          </cell>
          <cell r="D703">
            <v>0</v>
          </cell>
          <cell r="E703">
            <v>0</v>
          </cell>
          <cell r="F703" t="str">
            <v>M3</v>
          </cell>
          <cell r="G703">
            <v>219.28</v>
          </cell>
        </row>
        <row r="704">
          <cell r="B704">
            <v>0</v>
          </cell>
          <cell r="C704">
            <v>0</v>
          </cell>
          <cell r="D704">
            <v>0</v>
          </cell>
          <cell r="E704">
            <v>0</v>
          </cell>
          <cell r="F704">
            <v>0</v>
          </cell>
          <cell r="G704">
            <v>0</v>
          </cell>
        </row>
        <row r="705">
          <cell r="B705" t="str">
            <v>C0161</v>
          </cell>
          <cell r="C705" t="str">
            <v>ARGAMASSA DE CIMENTO E AREIA MEDIA PENEIRADA E ADITIVO AGLUTINANTE ORGANO-SINTÉTICO NO TRAÇO 1:8</v>
          </cell>
          <cell r="D705">
            <v>0</v>
          </cell>
          <cell r="E705">
            <v>0</v>
          </cell>
          <cell r="F705" t="str">
            <v>M3</v>
          </cell>
          <cell r="G705">
            <v>231.71</v>
          </cell>
        </row>
        <row r="706">
          <cell r="B706">
            <v>0</v>
          </cell>
          <cell r="C706">
            <v>0</v>
          </cell>
          <cell r="D706">
            <v>0</v>
          </cell>
          <cell r="E706">
            <v>0</v>
          </cell>
          <cell r="F706">
            <v>0</v>
          </cell>
          <cell r="G706">
            <v>0</v>
          </cell>
        </row>
        <row r="707">
          <cell r="B707" t="str">
            <v>C0155</v>
          </cell>
          <cell r="C707" t="str">
            <v>ARGAMASSA DE CIMENTO E AREIA PENEIRADA C/ IMPERMEABILIZANTE TRAÇO 1:1.5</v>
          </cell>
          <cell r="D707">
            <v>0</v>
          </cell>
          <cell r="E707">
            <v>0</v>
          </cell>
          <cell r="F707" t="str">
            <v>M3</v>
          </cell>
          <cell r="G707">
            <v>799.8</v>
          </cell>
        </row>
        <row r="708">
          <cell r="B708" t="str">
            <v>C0154</v>
          </cell>
          <cell r="C708" t="str">
            <v>ARGAMASSA DE CIMENTO E AREIA PENEIRADA C/ IMPERMEABILIZANTE TRAÇO 1:4</v>
          </cell>
          <cell r="D708">
            <v>0</v>
          </cell>
          <cell r="E708">
            <v>0</v>
          </cell>
          <cell r="F708" t="str">
            <v>M3</v>
          </cell>
          <cell r="G708">
            <v>664.58</v>
          </cell>
        </row>
        <row r="709">
          <cell r="B709" t="str">
            <v>C0163</v>
          </cell>
          <cell r="C709" t="str">
            <v>ARGAMASSA DE CIMENTO E AREIA PEN. TRAÇO 1:2</v>
          </cell>
          <cell r="D709">
            <v>0</v>
          </cell>
          <cell r="E709">
            <v>0</v>
          </cell>
          <cell r="F709" t="str">
            <v>M3</v>
          </cell>
          <cell r="G709">
            <v>642.45000000000005</v>
          </cell>
        </row>
        <row r="710">
          <cell r="B710" t="str">
            <v>C0164</v>
          </cell>
          <cell r="C710" t="str">
            <v>ARGAMASSA DE CIMENTO E AREIA PEN. TRAÇO 1:3</v>
          </cell>
          <cell r="D710">
            <v>0</v>
          </cell>
          <cell r="E710">
            <v>0</v>
          </cell>
          <cell r="F710" t="str">
            <v>M3</v>
          </cell>
          <cell r="G710">
            <v>595.08000000000004</v>
          </cell>
        </row>
        <row r="711">
          <cell r="B711" t="str">
            <v>C0165</v>
          </cell>
          <cell r="C711" t="str">
            <v>ARGAMASSA DE CIMENTO E AREIA PEN. TRAÇO 1:4</v>
          </cell>
          <cell r="D711">
            <v>0</v>
          </cell>
          <cell r="E711">
            <v>0</v>
          </cell>
          <cell r="F711" t="str">
            <v>M3</v>
          </cell>
          <cell r="G711">
            <v>534.58000000000004</v>
          </cell>
        </row>
        <row r="712">
          <cell r="B712" t="str">
            <v>C4429</v>
          </cell>
          <cell r="C712" t="str">
            <v>ARGAMASSA DE CIMENTO E AREIA PEN. TRAÇO 1:5</v>
          </cell>
          <cell r="D712">
            <v>0</v>
          </cell>
          <cell r="E712">
            <v>0</v>
          </cell>
          <cell r="F712" t="str">
            <v>M3</v>
          </cell>
          <cell r="G712">
            <v>498.08</v>
          </cell>
        </row>
        <row r="713">
          <cell r="B713" t="str">
            <v>C4430</v>
          </cell>
          <cell r="C713" t="str">
            <v>ARGAMASSA DE CIMENTO E AREIA PEN. TRAÇO 1:6</v>
          </cell>
          <cell r="D713">
            <v>0</v>
          </cell>
          <cell r="E713">
            <v>0</v>
          </cell>
          <cell r="F713" t="str">
            <v>M3</v>
          </cell>
          <cell r="G713">
            <v>473.58</v>
          </cell>
        </row>
        <row r="714">
          <cell r="B714" t="str">
            <v>C3009</v>
          </cell>
          <cell r="C714" t="str">
            <v>ARGAMASSA DE CIMENTO E AREIA PEN. TRAÇO 1:7</v>
          </cell>
          <cell r="D714">
            <v>0</v>
          </cell>
          <cell r="E714">
            <v>0</v>
          </cell>
          <cell r="F714" t="str">
            <v>M3</v>
          </cell>
          <cell r="G714">
            <v>456.08</v>
          </cell>
        </row>
        <row r="715">
          <cell r="B715" t="str">
            <v>C0156</v>
          </cell>
          <cell r="C715" t="str">
            <v>ARGAMASSA DE CIMENTO E AREIA S/PEN. C/IMPERMEAB. TRAÇO 1:2</v>
          </cell>
          <cell r="D715">
            <v>0</v>
          </cell>
          <cell r="E715">
            <v>0</v>
          </cell>
          <cell r="F715" t="str">
            <v>M3</v>
          </cell>
          <cell r="G715">
            <v>592.03</v>
          </cell>
        </row>
        <row r="716">
          <cell r="B716" t="str">
            <v>C0157</v>
          </cell>
          <cell r="C716" t="str">
            <v>ARGAMASSA DE CIMENTO E AREIA S/PEN. C/IMPERMEAB. TRAÇO 1:3</v>
          </cell>
          <cell r="D716">
            <v>0</v>
          </cell>
          <cell r="E716">
            <v>0</v>
          </cell>
          <cell r="F716" t="str">
            <v>M3</v>
          </cell>
          <cell r="G716">
            <v>520.20000000000005</v>
          </cell>
        </row>
        <row r="717">
          <cell r="B717" t="str">
            <v>C0158</v>
          </cell>
          <cell r="C717" t="str">
            <v>ARGAMASSA DE CIMENTO E AREIA S/PEN. C/IMPERMEAB. TRAÇO 1:4</v>
          </cell>
          <cell r="D717">
            <v>0</v>
          </cell>
          <cell r="E717">
            <v>0</v>
          </cell>
          <cell r="F717" t="str">
            <v>M3</v>
          </cell>
          <cell r="G717">
            <v>459.7</v>
          </cell>
        </row>
        <row r="718">
          <cell r="B718" t="str">
            <v>C0159</v>
          </cell>
          <cell r="C718" t="str">
            <v>ARGAMASSA DE CIMENTO E AREIA S/PEN. C/IMPERMEAB. TRAÇO 1:5</v>
          </cell>
          <cell r="D718">
            <v>0</v>
          </cell>
          <cell r="E718">
            <v>0</v>
          </cell>
          <cell r="F718" t="str">
            <v>M3</v>
          </cell>
          <cell r="G718">
            <v>423.2</v>
          </cell>
        </row>
        <row r="719">
          <cell r="B719" t="str">
            <v>C0166</v>
          </cell>
          <cell r="C719" t="str">
            <v>ARGAMASSA DE CIMENTO E AREIA S/PEN. TRAÇO 1:1</v>
          </cell>
          <cell r="D719">
            <v>0</v>
          </cell>
          <cell r="E719">
            <v>0</v>
          </cell>
          <cell r="F719" t="str">
            <v>M3</v>
          </cell>
          <cell r="G719">
            <v>582.22</v>
          </cell>
        </row>
        <row r="720">
          <cell r="B720" t="str">
            <v>C0167</v>
          </cell>
          <cell r="C720" t="str">
            <v>ARGAMASSA DE CIMENTO E AREIA S/PEN. TRAÇO 1:1.5</v>
          </cell>
          <cell r="D720">
            <v>0</v>
          </cell>
          <cell r="E720">
            <v>0</v>
          </cell>
          <cell r="F720" t="str">
            <v>M3</v>
          </cell>
          <cell r="G720">
            <v>511.09</v>
          </cell>
        </row>
        <row r="721">
          <cell r="B721" t="str">
            <v>C0168</v>
          </cell>
          <cell r="C721" t="str">
            <v>ARGAMASSA DE CIMENTO E AREIA S/PEN. TRAÇO 1:2</v>
          </cell>
          <cell r="D721">
            <v>0</v>
          </cell>
          <cell r="E721">
            <v>0</v>
          </cell>
          <cell r="F721" t="str">
            <v>M3</v>
          </cell>
          <cell r="G721">
            <v>462.03</v>
          </cell>
        </row>
        <row r="722">
          <cell r="B722" t="str">
            <v>C0169</v>
          </cell>
          <cell r="C722" t="str">
            <v>ARGAMASSA DE CIMENTO E AREIA S/PEN. TRAÇO 1:2.5</v>
          </cell>
          <cell r="D722">
            <v>0</v>
          </cell>
          <cell r="E722">
            <v>0</v>
          </cell>
          <cell r="F722" t="str">
            <v>M3</v>
          </cell>
          <cell r="G722">
            <v>426.08</v>
          </cell>
        </row>
        <row r="723">
          <cell r="B723" t="str">
            <v>C0170</v>
          </cell>
          <cell r="C723" t="str">
            <v>ARGAMASSA DE CIMENTO E AREIA S/PEN. TRAÇO 1:3</v>
          </cell>
          <cell r="D723">
            <v>0</v>
          </cell>
          <cell r="E723">
            <v>0</v>
          </cell>
          <cell r="F723" t="str">
            <v>M3</v>
          </cell>
          <cell r="G723">
            <v>390.2</v>
          </cell>
        </row>
        <row r="724">
          <cell r="B724" t="str">
            <v>C0171</v>
          </cell>
          <cell r="C724" t="str">
            <v>ARGAMASSA DE CIMENTO E AREIA S/PEN. TRAÇO 1:4</v>
          </cell>
          <cell r="D724">
            <v>0</v>
          </cell>
          <cell r="E724">
            <v>0</v>
          </cell>
          <cell r="F724" t="str">
            <v>M3</v>
          </cell>
          <cell r="G724">
            <v>329.7</v>
          </cell>
        </row>
        <row r="725">
          <cell r="B725" t="str">
            <v>C0172</v>
          </cell>
          <cell r="C725" t="str">
            <v>ARGAMASSA DE CIMENTO E AREIA S/PEN. TRAÇO 1:5</v>
          </cell>
          <cell r="D725">
            <v>0</v>
          </cell>
          <cell r="E725">
            <v>0</v>
          </cell>
          <cell r="F725" t="str">
            <v>M3</v>
          </cell>
          <cell r="G725">
            <v>293.2</v>
          </cell>
        </row>
        <row r="726">
          <cell r="B726" t="str">
            <v>C0173</v>
          </cell>
          <cell r="C726" t="str">
            <v>ARGAMASSA DE CIMENTO E AREIA S/PEN. TRAÇO 1:6</v>
          </cell>
          <cell r="D726">
            <v>0</v>
          </cell>
          <cell r="E726">
            <v>0</v>
          </cell>
          <cell r="F726" t="str">
            <v>M3</v>
          </cell>
          <cell r="G726">
            <v>268.7</v>
          </cell>
        </row>
        <row r="727">
          <cell r="B727" t="str">
            <v>C0174</v>
          </cell>
          <cell r="C727" t="str">
            <v>ARGAMASSA DE CIMENTO E AREIA S/PEN. TRAÇO 1:7</v>
          </cell>
          <cell r="D727">
            <v>0</v>
          </cell>
          <cell r="E727">
            <v>0</v>
          </cell>
          <cell r="F727" t="str">
            <v>M3</v>
          </cell>
          <cell r="G727">
            <v>251.2</v>
          </cell>
        </row>
        <row r="728">
          <cell r="B728" t="str">
            <v>C3323</v>
          </cell>
          <cell r="C728" t="str">
            <v>ARGAMASSA DE CIMENTO E AREIA TRAÇO 1:3 COM AREIA PRODUZIDA</v>
          </cell>
          <cell r="D728">
            <v>0</v>
          </cell>
          <cell r="E728">
            <v>0</v>
          </cell>
          <cell r="F728" t="str">
            <v>M3</v>
          </cell>
          <cell r="G728">
            <v>342.45</v>
          </cell>
        </row>
        <row r="729">
          <cell r="B729" t="str">
            <v>C3324</v>
          </cell>
          <cell r="C729" t="str">
            <v>ARGAMASSA DE CIMENTO E AREIA TRAÇO 1:4 COM AREIA PRODUZIDA</v>
          </cell>
          <cell r="D729">
            <v>0</v>
          </cell>
          <cell r="E729">
            <v>0</v>
          </cell>
          <cell r="F729" t="str">
            <v>M3</v>
          </cell>
          <cell r="G729">
            <v>281.95</v>
          </cell>
        </row>
        <row r="730">
          <cell r="B730" t="str">
            <v>C0175</v>
          </cell>
          <cell r="C730" t="str">
            <v>ARGAMASSA DE CIMENTO E PEDRISCO TRAÇO 1:4</v>
          </cell>
          <cell r="D730">
            <v>0</v>
          </cell>
          <cell r="E730">
            <v>0</v>
          </cell>
          <cell r="F730" t="str">
            <v>M3</v>
          </cell>
          <cell r="G730">
            <v>307.26</v>
          </cell>
        </row>
        <row r="731">
          <cell r="B731" t="str">
            <v>C3554</v>
          </cell>
          <cell r="C731" t="str">
            <v>MUTIRÃO MISTO - ARGAMASSA DE CIMENTO E AREIA S/PEN. TRAÇO 1:3</v>
          </cell>
          <cell r="D731">
            <v>0</v>
          </cell>
          <cell r="E731">
            <v>0</v>
          </cell>
          <cell r="F731" t="str">
            <v>M3</v>
          </cell>
          <cell r="G731">
            <v>298.94</v>
          </cell>
        </row>
        <row r="732">
          <cell r="B732" t="str">
            <v>C3553</v>
          </cell>
          <cell r="C732" t="str">
            <v>MUTIRÃO MISTO - ARGAMASSA DE CIMENTO E AREIA S/PEN. TRAÇO 1:6</v>
          </cell>
          <cell r="D732">
            <v>0</v>
          </cell>
          <cell r="E732">
            <v>0</v>
          </cell>
          <cell r="F732" t="str">
            <v>M3</v>
          </cell>
          <cell r="G732">
            <v>177.44</v>
          </cell>
        </row>
        <row r="733">
          <cell r="B733" t="str">
            <v>ARGAMASSA MISTA</v>
          </cell>
          <cell r="C733">
            <v>0</v>
          </cell>
          <cell r="D733">
            <v>0</v>
          </cell>
          <cell r="E733">
            <v>0</v>
          </cell>
          <cell r="F733">
            <v>0</v>
          </cell>
          <cell r="G733">
            <v>3306.99</v>
          </cell>
        </row>
        <row r="734">
          <cell r="B734" t="str">
            <v>C0185</v>
          </cell>
          <cell r="C734" t="str">
            <v>ARGAMASSA MISTA DE CAL EM PASTA E AREIA S/PEN. TRAÇO 1:4  C/100 KG DE CIMENTO</v>
          </cell>
          <cell r="D734">
            <v>0</v>
          </cell>
          <cell r="E734">
            <v>0</v>
          </cell>
          <cell r="F734" t="str">
            <v>M3</v>
          </cell>
          <cell r="G734">
            <v>383.5</v>
          </cell>
        </row>
        <row r="735">
          <cell r="B735">
            <v>0</v>
          </cell>
          <cell r="C735">
            <v>0</v>
          </cell>
          <cell r="D735">
            <v>0</v>
          </cell>
          <cell r="E735">
            <v>0</v>
          </cell>
          <cell r="F735">
            <v>0</v>
          </cell>
          <cell r="G735">
            <v>0</v>
          </cell>
        </row>
        <row r="736">
          <cell r="B736" t="str">
            <v>C0189</v>
          </cell>
          <cell r="C736" t="str">
            <v>ARGAMASSA MISTA DE CAL HIDR. E AREIA S/PEN. TRAÇO 1:3 C/100KG DE CIMENTO</v>
          </cell>
          <cell r="D736">
            <v>0</v>
          </cell>
          <cell r="E736">
            <v>0</v>
          </cell>
          <cell r="F736" t="str">
            <v>M3</v>
          </cell>
          <cell r="G736">
            <v>377.02</v>
          </cell>
        </row>
        <row r="737">
          <cell r="B737" t="str">
            <v>C0192</v>
          </cell>
          <cell r="C737" t="str">
            <v>ARGAMASSA MISTA DE CAL HIDR. E AREIA S/PEN. TRAÇO 1:4 C/100KG DE CIMENTO</v>
          </cell>
          <cell r="D737">
            <v>0</v>
          </cell>
          <cell r="E737">
            <v>0</v>
          </cell>
          <cell r="F737" t="str">
            <v>M3</v>
          </cell>
          <cell r="G737">
            <v>331.88</v>
          </cell>
        </row>
        <row r="738">
          <cell r="B738" t="str">
            <v>C0194</v>
          </cell>
          <cell r="C738" t="str">
            <v>ARGAMASSA MISTA DE CIMENTO CAL HIDR. E AREIA PEN.  TRAÇO 1:2:8</v>
          </cell>
          <cell r="D738">
            <v>0</v>
          </cell>
          <cell r="E738">
            <v>0</v>
          </cell>
          <cell r="F738" t="str">
            <v>M3</v>
          </cell>
          <cell r="G738">
            <v>577.66999999999996</v>
          </cell>
        </row>
        <row r="739">
          <cell r="B739" t="str">
            <v>C0197</v>
          </cell>
          <cell r="C739" t="str">
            <v>ARGAMASSA MISTA DE CIMENTO CAL HIDR. E AREIA S/PEN. TRAÇO 1:1:4</v>
          </cell>
          <cell r="D739">
            <v>0</v>
          </cell>
          <cell r="E739">
            <v>0</v>
          </cell>
          <cell r="F739" t="str">
            <v>M3</v>
          </cell>
          <cell r="G739">
            <v>464.38</v>
          </cell>
        </row>
        <row r="740">
          <cell r="B740" t="str">
            <v>C0205</v>
          </cell>
          <cell r="C740" t="str">
            <v>ARGAMASSA MISTA DE CIMENTO CAL HIDR. E AREIA S/PEN. TRAÇO 1:2:8</v>
          </cell>
          <cell r="D740">
            <v>0</v>
          </cell>
          <cell r="E740">
            <v>0</v>
          </cell>
          <cell r="F740" t="str">
            <v>M3</v>
          </cell>
          <cell r="G740">
            <v>372.88</v>
          </cell>
        </row>
        <row r="741">
          <cell r="B741" t="str">
            <v>C0200</v>
          </cell>
          <cell r="C741" t="str">
            <v>ARGAMASSA MISTA DE CIMENTO CAL HIDR. E AREIA S/PEN. TRAÇO 1:2:9</v>
          </cell>
          <cell r="D741">
            <v>0</v>
          </cell>
          <cell r="E741">
            <v>0</v>
          </cell>
          <cell r="F741" t="str">
            <v>M3</v>
          </cell>
          <cell r="G741">
            <v>348.08</v>
          </cell>
        </row>
        <row r="742">
          <cell r="B742" t="str">
            <v>C1439</v>
          </cell>
          <cell r="C742" t="str">
            <v>GROUT CIMENTO, CAL HIDR., AREIA E PEDRISCO  TRAÇO 1:0.1:3:2</v>
          </cell>
          <cell r="D742">
            <v>0</v>
          </cell>
          <cell r="E742">
            <v>0</v>
          </cell>
          <cell r="F742" t="str">
            <v>M3</v>
          </cell>
          <cell r="G742">
            <v>451.59</v>
          </cell>
        </row>
        <row r="743">
          <cell r="B743" t="str">
            <v>ARGAMASSA INDUSTRIALIZADA</v>
          </cell>
          <cell r="C743">
            <v>0</v>
          </cell>
          <cell r="D743">
            <v>0</v>
          </cell>
          <cell r="E743">
            <v>0</v>
          </cell>
          <cell r="F743">
            <v>0</v>
          </cell>
          <cell r="G743">
            <v>21.19</v>
          </cell>
        </row>
        <row r="744">
          <cell r="B744" t="str">
            <v>C0210</v>
          </cell>
          <cell r="C744" t="str">
            <v>ARGAMASSA PRÉ-FABRICADA P/REBOCO</v>
          </cell>
          <cell r="D744">
            <v>0</v>
          </cell>
          <cell r="E744">
            <v>0</v>
          </cell>
          <cell r="F744" t="str">
            <v>M2</v>
          </cell>
          <cell r="G744">
            <v>4.55</v>
          </cell>
        </row>
        <row r="745">
          <cell r="B745" t="str">
            <v>C0211</v>
          </cell>
          <cell r="C745" t="str">
            <v>ARGAMASSA PRÉ-FABRICADA P/REBOCO IMITAÇÃO TRAVERTINO</v>
          </cell>
          <cell r="D745">
            <v>0</v>
          </cell>
          <cell r="E745">
            <v>0</v>
          </cell>
          <cell r="F745" t="str">
            <v>M2</v>
          </cell>
          <cell r="G745">
            <v>4.55</v>
          </cell>
        </row>
        <row r="746">
          <cell r="B746" t="str">
            <v>C0212</v>
          </cell>
          <cell r="C746" t="str">
            <v>ARGAMASSA PRÉ-FABRICADA P/REBOCO TIPO MASSA RASPADA</v>
          </cell>
          <cell r="D746">
            <v>0</v>
          </cell>
          <cell r="E746">
            <v>0</v>
          </cell>
          <cell r="F746" t="str">
            <v>M2</v>
          </cell>
          <cell r="G746">
            <v>11.49</v>
          </cell>
        </row>
        <row r="747">
          <cell r="B747" t="str">
            <v>C1848</v>
          </cell>
          <cell r="C747" t="str">
            <v>PASTA DE CIMENTO COLANTE</v>
          </cell>
          <cell r="D747">
            <v>0</v>
          </cell>
          <cell r="E747">
            <v>0</v>
          </cell>
          <cell r="F747" t="str">
            <v>KG</v>
          </cell>
          <cell r="G747">
            <v>0.61</v>
          </cell>
        </row>
        <row r="748">
          <cell r="B748" t="str">
            <v>FUNDAÇÕES E  ESTRUTURAS</v>
          </cell>
          <cell r="C748">
            <v>0</v>
          </cell>
          <cell r="D748">
            <v>0</v>
          </cell>
          <cell r="E748">
            <v>0</v>
          </cell>
          <cell r="F748">
            <v>0</v>
          </cell>
          <cell r="G748">
            <v>95700.09</v>
          </cell>
        </row>
        <row r="749">
          <cell r="B749" t="str">
            <v>TUBULÕES A CÉU ABERTO</v>
          </cell>
          <cell r="C749">
            <v>0</v>
          </cell>
          <cell r="D749">
            <v>0</v>
          </cell>
          <cell r="E749">
            <v>0</v>
          </cell>
          <cell r="F749">
            <v>0</v>
          </cell>
          <cell r="G749">
            <v>9221.83</v>
          </cell>
        </row>
        <row r="750">
          <cell r="B750" t="str">
            <v>C0825</v>
          </cell>
          <cell r="C750" t="str">
            <v>CONCRETAGEM DE BASE DE TUBULÃO À CÉU ABERTO</v>
          </cell>
          <cell r="D750">
            <v>0</v>
          </cell>
          <cell r="E750">
            <v>0</v>
          </cell>
          <cell r="F750" t="str">
            <v>M3</v>
          </cell>
          <cell r="G750">
            <v>939.03</v>
          </cell>
        </row>
        <row r="751">
          <cell r="B751" t="str">
            <v>C0826</v>
          </cell>
          <cell r="C751" t="str">
            <v>CONCRETAGEM DE TUBULÃO (CAMISA/ENCHIM.)   À CÉU ABERTO  D=1,20m</v>
          </cell>
          <cell r="D751">
            <v>0</v>
          </cell>
          <cell r="E751">
            <v>0</v>
          </cell>
          <cell r="F751" t="str">
            <v>M</v>
          </cell>
          <cell r="G751">
            <v>1492.02</v>
          </cell>
        </row>
        <row r="752">
          <cell r="B752" t="str">
            <v>C0827</v>
          </cell>
          <cell r="C752" t="str">
            <v>CONCRETAGEM DE TUBULÃO (CAMISA/ENCHIM.)   À CÉU ABERTO  D=1,40m</v>
          </cell>
          <cell r="D752">
            <v>0</v>
          </cell>
          <cell r="E752">
            <v>0</v>
          </cell>
          <cell r="F752" t="str">
            <v>M</v>
          </cell>
          <cell r="G752">
            <v>1808.39</v>
          </cell>
        </row>
        <row r="753">
          <cell r="B753" t="str">
            <v>C0828</v>
          </cell>
          <cell r="C753" t="str">
            <v>CONCRETAGEM DE TUBULÃO (CAMISA/ENCHIM.)   À CÉU ABERTO  D=1,60m</v>
          </cell>
          <cell r="D753">
            <v>0</v>
          </cell>
          <cell r="E753">
            <v>0</v>
          </cell>
          <cell r="F753" t="str">
            <v>M</v>
          </cell>
          <cell r="G753">
            <v>2138.9</v>
          </cell>
        </row>
        <row r="754">
          <cell r="B754" t="str">
            <v>C2636</v>
          </cell>
          <cell r="C754" t="str">
            <v>TUBULÃO - CEU ABERTO - C/CONCRETO FCK 13.5 MPa</v>
          </cell>
          <cell r="D754">
            <v>0</v>
          </cell>
          <cell r="E754">
            <v>0</v>
          </cell>
          <cell r="F754" t="str">
            <v>M3</v>
          </cell>
          <cell r="G754">
            <v>374.5</v>
          </cell>
        </row>
        <row r="755">
          <cell r="B755" t="str">
            <v>C2637</v>
          </cell>
          <cell r="C755" t="str">
            <v>TUBULÃO - CEU ABERTO - C/CONCRETO FCK 13.5 MPa C/RACHÃO</v>
          </cell>
          <cell r="D755">
            <v>0</v>
          </cell>
          <cell r="E755">
            <v>0</v>
          </cell>
          <cell r="F755" t="str">
            <v>M3</v>
          </cell>
          <cell r="G755">
            <v>335.77</v>
          </cell>
        </row>
        <row r="756">
          <cell r="B756" t="str">
            <v>C2638</v>
          </cell>
          <cell r="C756" t="str">
            <v>TUBULÃO - CEU ABERTO - C/CONCRETO FCK 15 MPa</v>
          </cell>
          <cell r="D756">
            <v>0</v>
          </cell>
          <cell r="E756">
            <v>0</v>
          </cell>
          <cell r="F756" t="str">
            <v>M3</v>
          </cell>
          <cell r="G756">
            <v>380.07</v>
          </cell>
        </row>
        <row r="757">
          <cell r="B757" t="str">
            <v>C2634</v>
          </cell>
          <cell r="C757" t="str">
            <v>TUBULAO - CEU ABERTO - C/CONCRETO FCK 15 MPa C/RACHÃO</v>
          </cell>
          <cell r="D757">
            <v>0</v>
          </cell>
          <cell r="E757">
            <v>0</v>
          </cell>
          <cell r="F757" t="str">
            <v>M3</v>
          </cell>
          <cell r="G757">
            <v>340.42</v>
          </cell>
        </row>
        <row r="758">
          <cell r="B758" t="str">
            <v>C2639</v>
          </cell>
          <cell r="C758" t="str">
            <v>TUBULÃO - CEU ABERTO - C/CONCRETO FCK 18 MPa</v>
          </cell>
          <cell r="D758">
            <v>0</v>
          </cell>
          <cell r="E758">
            <v>0</v>
          </cell>
          <cell r="F758" t="str">
            <v>M3</v>
          </cell>
          <cell r="G758">
            <v>391.18</v>
          </cell>
        </row>
        <row r="759">
          <cell r="B759" t="str">
            <v>C2635</v>
          </cell>
          <cell r="C759" t="str">
            <v>TUBULAO - CEU ABERTO - C/CONCRETO FCK 18 MPa  C/RACHÃO</v>
          </cell>
          <cell r="D759">
            <v>0</v>
          </cell>
          <cell r="E759">
            <v>0</v>
          </cell>
          <cell r="F759" t="str">
            <v>M3</v>
          </cell>
          <cell r="G759">
            <v>349.2</v>
          </cell>
        </row>
        <row r="760">
          <cell r="B760" t="str">
            <v>C2641</v>
          </cell>
          <cell r="C760" t="str">
            <v>TUBULÃO - CEU ABERTO - C/CONCRETO USINADO FCK 15 MPa</v>
          </cell>
          <cell r="D760">
            <v>0</v>
          </cell>
          <cell r="E760">
            <v>0</v>
          </cell>
          <cell r="F760" t="str">
            <v>M3</v>
          </cell>
          <cell r="G760">
            <v>328.53</v>
          </cell>
        </row>
        <row r="761">
          <cell r="B761" t="str">
            <v>C2642</v>
          </cell>
          <cell r="C761" t="str">
            <v>TUBULÃO - CEU ABERTO - C/CONCRETO USINADO FCK 20 MPa</v>
          </cell>
          <cell r="D761">
            <v>0</v>
          </cell>
          <cell r="E761">
            <v>0</v>
          </cell>
          <cell r="F761" t="str">
            <v>M3</v>
          </cell>
          <cell r="G761">
            <v>343.83</v>
          </cell>
        </row>
        <row r="762">
          <cell r="B762" t="str">
            <v>TUBULÕES A AR COMPRIMIDO</v>
          </cell>
          <cell r="C762">
            <v>0</v>
          </cell>
          <cell r="D762">
            <v>0</v>
          </cell>
          <cell r="E762">
            <v>0</v>
          </cell>
          <cell r="F762">
            <v>0</v>
          </cell>
          <cell r="G762">
            <v>17056.39</v>
          </cell>
        </row>
        <row r="763">
          <cell r="B763" t="str">
            <v>C3148</v>
          </cell>
          <cell r="C763" t="str">
            <v>CONCRETAGEM DE BASES TUBULÃO AR COMPRIMIDO ATE 12m</v>
          </cell>
          <cell r="D763">
            <v>0</v>
          </cell>
          <cell r="E763">
            <v>0</v>
          </cell>
          <cell r="F763" t="str">
            <v>M3</v>
          </cell>
          <cell r="G763">
            <v>1178.95</v>
          </cell>
        </row>
        <row r="764">
          <cell r="B764" t="str">
            <v>C3147</v>
          </cell>
          <cell r="C764" t="str">
            <v>CONCRETAGEM DE BASES TUBULÃO AR COMPRIMIDO 12/18m</v>
          </cell>
          <cell r="D764">
            <v>0</v>
          </cell>
          <cell r="E764">
            <v>0</v>
          </cell>
          <cell r="F764" t="str">
            <v>M3</v>
          </cell>
          <cell r="G764">
            <v>1224.1300000000001</v>
          </cell>
        </row>
        <row r="765">
          <cell r="B765" t="str">
            <v>C3149</v>
          </cell>
          <cell r="C765" t="str">
            <v>CONCRETAGEM DE TUBULÃO (CAMISA/ENCHIM.)   AR COMP. D=1,20m  ATÉ 12m</v>
          </cell>
          <cell r="D765">
            <v>0</v>
          </cell>
          <cell r="E765">
            <v>0</v>
          </cell>
          <cell r="F765" t="str">
            <v>M</v>
          </cell>
          <cell r="G765">
            <v>1749.73</v>
          </cell>
        </row>
        <row r="766">
          <cell r="B766" t="str">
            <v>C3150</v>
          </cell>
          <cell r="C766" t="str">
            <v>CONCRETAGEM DE TUBULÃO (CAMISA/ENCHIM.)   AR COMP. D=1,20m  DE 12/18m</v>
          </cell>
          <cell r="D766">
            <v>0</v>
          </cell>
          <cell r="E766">
            <v>0</v>
          </cell>
          <cell r="F766" t="str">
            <v>M</v>
          </cell>
          <cell r="G766">
            <v>1793.17</v>
          </cell>
        </row>
        <row r="767">
          <cell r="B767" t="str">
            <v>C3151</v>
          </cell>
          <cell r="C767" t="str">
            <v>CONCRETAGEM DE TUBULÃO (CAMISA/ENCHIM.)   AR COMP. D=1,40m  ATÉ 12m</v>
          </cell>
          <cell r="D767">
            <v>0</v>
          </cell>
          <cell r="E767">
            <v>0</v>
          </cell>
          <cell r="F767" t="str">
            <v>M</v>
          </cell>
          <cell r="G767">
            <v>2120.9899999999998</v>
          </cell>
        </row>
        <row r="768">
          <cell r="B768" t="str">
            <v>C3152</v>
          </cell>
          <cell r="C768" t="str">
            <v>CONCRETAGEM DE TUBULÃO (CAMISA/ENCHIM.)   AR COMP. D=1,40m  DE 12/18m</v>
          </cell>
          <cell r="D768">
            <v>0</v>
          </cell>
          <cell r="E768">
            <v>0</v>
          </cell>
          <cell r="F768" t="str">
            <v>M</v>
          </cell>
          <cell r="G768">
            <v>2183.19</v>
          </cell>
        </row>
        <row r="769">
          <cell r="B769" t="str">
            <v>C3153</v>
          </cell>
          <cell r="C769" t="str">
            <v>CONCRETAGEM DE TUBULÃO (CAMISA/ENCHIM.)   AR COMP. D=1,60m  ATÉ 12m</v>
          </cell>
          <cell r="D769">
            <v>0</v>
          </cell>
          <cell r="E769">
            <v>0</v>
          </cell>
          <cell r="F769" t="str">
            <v>M</v>
          </cell>
          <cell r="G769">
            <v>2482.3000000000002</v>
          </cell>
        </row>
        <row r="770">
          <cell r="B770" t="str">
            <v>C3154</v>
          </cell>
          <cell r="C770" t="str">
            <v>CONCRETAGEM DE TUBULÃO (CAMISA/ENCHIM.)   AR COMP. D=1,60m DE 12/18m</v>
          </cell>
          <cell r="D770">
            <v>0</v>
          </cell>
          <cell r="E770">
            <v>0</v>
          </cell>
          <cell r="F770" t="str">
            <v>M</v>
          </cell>
          <cell r="G770">
            <v>2608.11</v>
          </cell>
        </row>
        <row r="771">
          <cell r="B771" t="str">
            <v>C0963</v>
          </cell>
          <cell r="C771" t="str">
            <v>CRAVAÇÃO DE CAMISA METÁLICA INCLUSIVE ESCAVAÇÃO MECÂNICA</v>
          </cell>
          <cell r="D771">
            <v>0</v>
          </cell>
          <cell r="E771">
            <v>0</v>
          </cell>
          <cell r="F771" t="str">
            <v>M</v>
          </cell>
          <cell r="G771">
            <v>1023.79</v>
          </cell>
        </row>
        <row r="772">
          <cell r="B772" t="str">
            <v>C2643</v>
          </cell>
          <cell r="C772" t="str">
            <v>TUBULÃO SOB AR COMPRIMIDO - C/CONCRETO FCK 15 MPa</v>
          </cell>
          <cell r="D772">
            <v>0</v>
          </cell>
          <cell r="E772">
            <v>0</v>
          </cell>
          <cell r="F772" t="str">
            <v>M3</v>
          </cell>
          <cell r="G772">
            <v>692.03</v>
          </cell>
        </row>
        <row r="773">
          <cell r="B773" t="str">
            <v>ESTACAS</v>
          </cell>
          <cell r="C773">
            <v>0</v>
          </cell>
          <cell r="D773">
            <v>0</v>
          </cell>
          <cell r="E773">
            <v>0</v>
          </cell>
          <cell r="F773">
            <v>0</v>
          </cell>
          <cell r="G773">
            <v>2911.59</v>
          </cell>
        </row>
        <row r="774">
          <cell r="B774" t="str">
            <v>C0938</v>
          </cell>
          <cell r="C774" t="str">
            <v>CORTE PERFIL METÁLICO ' I ' DE 10"X4"X5/8"  P/EMPREITADA</v>
          </cell>
          <cell r="D774">
            <v>0</v>
          </cell>
          <cell r="E774">
            <v>0</v>
          </cell>
          <cell r="F774" t="str">
            <v>UN</v>
          </cell>
          <cell r="G774">
            <v>29.16</v>
          </cell>
        </row>
        <row r="775">
          <cell r="B775" t="str">
            <v>C0939</v>
          </cell>
          <cell r="C775" t="str">
            <v>CORTE PERFIL METÁLICO ' I '  DE 12"X5"X1/4" P/EMPREITADA</v>
          </cell>
          <cell r="D775">
            <v>0</v>
          </cell>
          <cell r="E775">
            <v>0</v>
          </cell>
          <cell r="F775" t="str">
            <v>UN</v>
          </cell>
          <cell r="G775">
            <v>34.979999999999997</v>
          </cell>
        </row>
        <row r="776">
          <cell r="B776" t="str">
            <v>C0936</v>
          </cell>
          <cell r="C776" t="str">
            <v>CORTE PERFIL METÁLICO DUPLO I DE 10"X4"X5/8" P/EMPREITADA</v>
          </cell>
          <cell r="D776">
            <v>0</v>
          </cell>
          <cell r="E776">
            <v>0</v>
          </cell>
          <cell r="F776" t="str">
            <v>UN</v>
          </cell>
          <cell r="G776">
            <v>53.29</v>
          </cell>
        </row>
        <row r="777">
          <cell r="B777" t="str">
            <v>C0937</v>
          </cell>
          <cell r="C777" t="str">
            <v>CORTE PERFIL METÁLICO DUPLO ' I '  DE 12"X5"X1/4" P/EMPREITADA</v>
          </cell>
          <cell r="D777">
            <v>0</v>
          </cell>
          <cell r="E777">
            <v>0</v>
          </cell>
          <cell r="F777" t="str">
            <v>UN</v>
          </cell>
          <cell r="G777">
            <v>63.7</v>
          </cell>
        </row>
        <row r="778">
          <cell r="B778" t="str">
            <v>C1292</v>
          </cell>
          <cell r="C778" t="str">
            <v>ESTACA DE MADEIRA CONDIÇÕES FAVORÁVEIS D= 22cm P/6 A 8T</v>
          </cell>
          <cell r="D778">
            <v>0</v>
          </cell>
          <cell r="E778">
            <v>0</v>
          </cell>
          <cell r="F778" t="str">
            <v>M</v>
          </cell>
          <cell r="G778">
            <v>50.21</v>
          </cell>
        </row>
        <row r="779">
          <cell r="B779" t="str">
            <v>C1293</v>
          </cell>
          <cell r="C779" t="str">
            <v>ESTACA DE MADEIRA CONDIÇÕES FAVORÁVEIS D= 25cm P/8 A 10T</v>
          </cell>
          <cell r="D779">
            <v>0</v>
          </cell>
          <cell r="E779">
            <v>0</v>
          </cell>
          <cell r="F779" t="str">
            <v>M</v>
          </cell>
          <cell r="G779">
            <v>55.23</v>
          </cell>
        </row>
        <row r="780">
          <cell r="B780" t="str">
            <v>C1290</v>
          </cell>
          <cell r="C780" t="str">
            <v>ESTACA DE MADEIRA CONDIÇÕES POUCO FAVORÁVEIS D= 22cm P/6 A 8T</v>
          </cell>
          <cell r="D780">
            <v>0</v>
          </cell>
          <cell r="E780">
            <v>0</v>
          </cell>
          <cell r="F780" t="str">
            <v>M</v>
          </cell>
          <cell r="G780">
            <v>65.02</v>
          </cell>
        </row>
        <row r="781">
          <cell r="B781" t="str">
            <v>C1291</v>
          </cell>
          <cell r="C781" t="str">
            <v>ESTACA DE MADEIRA CONDIÇÕES POUCO FAVORÁVEIS D= 25cm P/8 A 10T</v>
          </cell>
          <cell r="D781">
            <v>0</v>
          </cell>
          <cell r="E781">
            <v>0</v>
          </cell>
          <cell r="F781" t="str">
            <v>M</v>
          </cell>
          <cell r="G781">
            <v>70.040000000000006</v>
          </cell>
        </row>
        <row r="782">
          <cell r="B782" t="str">
            <v>C4690</v>
          </cell>
          <cell r="C782" t="str">
            <v>ESTACA RAIZ DIÂMETRO 160mm - ATÉ 30 Tf</v>
          </cell>
          <cell r="D782">
            <v>0</v>
          </cell>
          <cell r="E782">
            <v>0</v>
          </cell>
          <cell r="F782" t="str">
            <v>M</v>
          </cell>
          <cell r="G782">
            <v>133.88</v>
          </cell>
        </row>
        <row r="783">
          <cell r="B783" t="str">
            <v>C4691</v>
          </cell>
          <cell r="C783" t="str">
            <v>ESTACA RAIZ DIÂMETRO 200mm - ATÉ 40 Tf</v>
          </cell>
          <cell r="D783">
            <v>0</v>
          </cell>
          <cell r="E783">
            <v>0</v>
          </cell>
          <cell r="F783" t="str">
            <v>M</v>
          </cell>
          <cell r="G783">
            <v>169.69</v>
          </cell>
        </row>
        <row r="784">
          <cell r="B784" t="str">
            <v>C4692</v>
          </cell>
          <cell r="C784" t="str">
            <v>ESTACA RAIZ DIÂMETRO 250mm - ATÉ 60 Tf</v>
          </cell>
          <cell r="D784">
            <v>0</v>
          </cell>
          <cell r="E784">
            <v>0</v>
          </cell>
          <cell r="F784" t="str">
            <v>M</v>
          </cell>
          <cell r="G784">
            <v>214.67</v>
          </cell>
        </row>
        <row r="785">
          <cell r="B785" t="str">
            <v>C4693</v>
          </cell>
          <cell r="C785" t="str">
            <v>ESTACA RAIZ DIÂMETRO 310mm - ATÉ 90 Tf</v>
          </cell>
          <cell r="D785">
            <v>0</v>
          </cell>
          <cell r="E785">
            <v>0</v>
          </cell>
          <cell r="F785" t="str">
            <v>M</v>
          </cell>
          <cell r="G785">
            <v>253.66</v>
          </cell>
        </row>
        <row r="786">
          <cell r="B786" t="str">
            <v>C4697</v>
          </cell>
          <cell r="C786" t="str">
            <v>ESTACA RAIZ DIÂMETRO 350mm - ATÉ 110 Tf</v>
          </cell>
          <cell r="D786">
            <v>0</v>
          </cell>
          <cell r="E786">
            <v>0</v>
          </cell>
          <cell r="F786" t="str">
            <v>M</v>
          </cell>
          <cell r="G786">
            <v>287.02999999999997</v>
          </cell>
        </row>
        <row r="787">
          <cell r="B787" t="str">
            <v>C4694</v>
          </cell>
          <cell r="C787" t="str">
            <v>ESTACA RAIZ DIÂMETRO 410mm - ATÉ 125 Tf</v>
          </cell>
          <cell r="D787">
            <v>0</v>
          </cell>
          <cell r="E787">
            <v>0</v>
          </cell>
          <cell r="F787" t="str">
            <v>M</v>
          </cell>
          <cell r="G787">
            <v>366.89</v>
          </cell>
        </row>
        <row r="788">
          <cell r="B788" t="str">
            <v>C4695</v>
          </cell>
          <cell r="C788" t="str">
            <v>ESTACA RAIZ DIÂMETRO 450mm - ATÉ 145 Tf</v>
          </cell>
          <cell r="D788">
            <v>0</v>
          </cell>
          <cell r="E788">
            <v>0</v>
          </cell>
          <cell r="F788" t="str">
            <v>M</v>
          </cell>
          <cell r="G788">
            <v>417.54</v>
          </cell>
        </row>
        <row r="789">
          <cell r="B789" t="str">
            <v>C4696</v>
          </cell>
          <cell r="C789" t="str">
            <v>ESTACA RAIZ DIÂMETRO 450mm - ATÉ 169 Tf</v>
          </cell>
          <cell r="D789">
            <v>0</v>
          </cell>
          <cell r="E789">
            <v>0</v>
          </cell>
          <cell r="F789" t="str">
            <v>M</v>
          </cell>
          <cell r="G789">
            <v>436.6</v>
          </cell>
        </row>
        <row r="790">
          <cell r="B790" t="str">
            <v>C4698</v>
          </cell>
          <cell r="C790" t="str">
            <v>PERFIL METÁLICO "I" OU "H" COM CRAVAÇÃO EMPREITADA</v>
          </cell>
          <cell r="D790">
            <v>0</v>
          </cell>
          <cell r="E790">
            <v>0</v>
          </cell>
          <cell r="F790" t="str">
            <v>KG</v>
          </cell>
          <cell r="G790">
            <v>7.54</v>
          </cell>
        </row>
        <row r="791">
          <cell r="B791" t="str">
            <v>C4699</v>
          </cell>
          <cell r="C791" t="str">
            <v>SOLDA DE TOPO EM PERFIL "I" OU "H"</v>
          </cell>
          <cell r="D791">
            <v>0</v>
          </cell>
          <cell r="E791">
            <v>0</v>
          </cell>
          <cell r="F791" t="str">
            <v>UN</v>
          </cell>
          <cell r="G791">
            <v>178.35</v>
          </cell>
        </row>
        <row r="792">
          <cell r="B792" t="str">
            <v>C2282</v>
          </cell>
          <cell r="C792" t="str">
            <v>SOLDA LONGITUDINAL EM PERFIL METÁLICO P/EMPREITADA</v>
          </cell>
          <cell r="D792">
            <v>0</v>
          </cell>
          <cell r="E792">
            <v>0</v>
          </cell>
          <cell r="F792" t="str">
            <v>M</v>
          </cell>
          <cell r="G792">
            <v>24.1</v>
          </cell>
        </row>
        <row r="793">
          <cell r="B793" t="str">
            <v>EMBASAMENTOS E BALDRAMES</v>
          </cell>
          <cell r="C793">
            <v>0</v>
          </cell>
          <cell r="D793">
            <v>0</v>
          </cell>
          <cell r="E793">
            <v>0</v>
          </cell>
          <cell r="F793">
            <v>0</v>
          </cell>
          <cell r="G793">
            <v>2285.7199999999998</v>
          </cell>
        </row>
        <row r="794">
          <cell r="B794" t="str">
            <v>C0054</v>
          </cell>
          <cell r="C794" t="str">
            <v>ALVENARIA DE EMBASAMENTO DE PEDRA ARGAMASSADA</v>
          </cell>
          <cell r="D794">
            <v>0</v>
          </cell>
          <cell r="E794">
            <v>0</v>
          </cell>
          <cell r="F794" t="str">
            <v>M3</v>
          </cell>
          <cell r="G794">
            <v>284.36</v>
          </cell>
        </row>
        <row r="795">
          <cell r="B795" t="str">
            <v>C0055</v>
          </cell>
          <cell r="C795" t="str">
            <v>ALVENARIA DE EMBASAMENTO DE TIJOLO COMUM, C/ARGAMASSA MISTA C/ CAL HIDRATADA</v>
          </cell>
          <cell r="D795">
            <v>0</v>
          </cell>
          <cell r="E795">
            <v>0</v>
          </cell>
          <cell r="F795" t="str">
            <v>M3</v>
          </cell>
          <cell r="G795">
            <v>459.92</v>
          </cell>
        </row>
        <row r="796">
          <cell r="B796">
            <v>0</v>
          </cell>
          <cell r="C796">
            <v>0</v>
          </cell>
          <cell r="D796">
            <v>0</v>
          </cell>
          <cell r="E796">
            <v>0</v>
          </cell>
          <cell r="F796">
            <v>0</v>
          </cell>
          <cell r="G796">
            <v>0</v>
          </cell>
        </row>
        <row r="797">
          <cell r="B797" t="str">
            <v>C0056</v>
          </cell>
          <cell r="C797" t="str">
            <v>ALVENARIA DE EMBASAMENTO DE TIJOLO FURADO, C/ ARGAMASSA MISTA C/ CAL HIDRATADA (1:2:8)</v>
          </cell>
          <cell r="D797">
            <v>0</v>
          </cell>
          <cell r="E797">
            <v>0</v>
          </cell>
          <cell r="F797" t="str">
            <v>M3</v>
          </cell>
          <cell r="G797">
            <v>345.99</v>
          </cell>
        </row>
        <row r="798">
          <cell r="B798">
            <v>0</v>
          </cell>
          <cell r="C798">
            <v>0</v>
          </cell>
          <cell r="D798">
            <v>0</v>
          </cell>
          <cell r="E798">
            <v>0</v>
          </cell>
          <cell r="F798">
            <v>0</v>
          </cell>
          <cell r="G798">
            <v>0</v>
          </cell>
        </row>
        <row r="799">
          <cell r="B799" t="str">
            <v>C4592</v>
          </cell>
          <cell r="C799" t="str">
            <v>ALVENARIA DE EMBASAMENTO EM TIJOLO CERÂMICO FURADO C/ ARGAMASSA CIMENTO E AREIA 1:4</v>
          </cell>
          <cell r="D799">
            <v>0</v>
          </cell>
          <cell r="E799">
            <v>0</v>
          </cell>
          <cell r="F799" t="str">
            <v>M3</v>
          </cell>
          <cell r="G799">
            <v>396.02</v>
          </cell>
        </row>
        <row r="800">
          <cell r="B800">
            <v>0</v>
          </cell>
          <cell r="C800">
            <v>0</v>
          </cell>
          <cell r="D800">
            <v>0</v>
          </cell>
          <cell r="E800">
            <v>0</v>
          </cell>
          <cell r="F800">
            <v>0</v>
          </cell>
          <cell r="G800">
            <v>0</v>
          </cell>
        </row>
        <row r="801">
          <cell r="B801" t="str">
            <v>C0089</v>
          </cell>
          <cell r="C801" t="str">
            <v>ANEL DE IMPERMEABILIZAÇÃO C/ARMAÇÃO EM FERRO</v>
          </cell>
          <cell r="D801">
            <v>0</v>
          </cell>
          <cell r="E801">
            <v>0</v>
          </cell>
          <cell r="F801" t="str">
            <v>M3</v>
          </cell>
          <cell r="G801">
            <v>469.16</v>
          </cell>
        </row>
        <row r="802">
          <cell r="B802" t="str">
            <v>C0471</v>
          </cell>
          <cell r="C802" t="str">
            <v>BROCA D= 20cm COM CONCRETO FCK=13.5MPa, MAIS VIGA BALDRAME 20X20cm E UMA FIADA DE BLOCO DE CONCRETO 14X19X39cm</v>
          </cell>
          <cell r="D802">
            <v>0</v>
          </cell>
          <cell r="E802">
            <v>0</v>
          </cell>
          <cell r="F802" t="str">
            <v>M</v>
          </cell>
          <cell r="G802">
            <v>68.239999999999995</v>
          </cell>
        </row>
        <row r="803">
          <cell r="B803">
            <v>0</v>
          </cell>
          <cell r="C803">
            <v>0</v>
          </cell>
          <cell r="D803">
            <v>0</v>
          </cell>
          <cell r="E803">
            <v>0</v>
          </cell>
          <cell r="F803">
            <v>0</v>
          </cell>
          <cell r="G803">
            <v>0</v>
          </cell>
        </row>
        <row r="804">
          <cell r="B804" t="str">
            <v>C3604</v>
          </cell>
          <cell r="C804" t="str">
            <v>MUTIRÃO MISTO - ALVENARIA DE EMBASAMENTO C/TIJ. FURADO, C/ ARG. MISTA C/CAL HIDRATADA</v>
          </cell>
          <cell r="D804">
            <v>0</v>
          </cell>
          <cell r="E804">
            <v>0</v>
          </cell>
          <cell r="F804" t="str">
            <v>M3</v>
          </cell>
          <cell r="G804">
            <v>262.02999999999997</v>
          </cell>
        </row>
        <row r="805">
          <cell r="B805">
            <v>0</v>
          </cell>
          <cell r="C805">
            <v>0</v>
          </cell>
          <cell r="D805">
            <v>0</v>
          </cell>
          <cell r="E805">
            <v>0</v>
          </cell>
          <cell r="F805">
            <v>0</v>
          </cell>
          <cell r="G805">
            <v>0</v>
          </cell>
        </row>
        <row r="806">
          <cell r="B806" t="str">
            <v>FORMAS</v>
          </cell>
          <cell r="C806">
            <v>0</v>
          </cell>
          <cell r="D806">
            <v>0</v>
          </cell>
          <cell r="E806">
            <v>0</v>
          </cell>
          <cell r="F806">
            <v>0</v>
          </cell>
          <cell r="G806">
            <v>4053.42</v>
          </cell>
        </row>
        <row r="807">
          <cell r="B807" t="str">
            <v>C4713</v>
          </cell>
          <cell r="C807" t="str">
            <v>CONFECÇÃO DE FORMA ACRÍLICA 5MM P/ LOGOMARCAS EM PREMOLDADOS DE CONCRETO (ABRIGO PARADA DE ÔNIBUS), PARA UTIL. 40 X</v>
          </cell>
          <cell r="D807">
            <v>0</v>
          </cell>
          <cell r="E807">
            <v>0</v>
          </cell>
          <cell r="F807" t="str">
            <v>M2</v>
          </cell>
          <cell r="G807">
            <v>633.41</v>
          </cell>
        </row>
        <row r="808">
          <cell r="B808">
            <v>0</v>
          </cell>
          <cell r="C808">
            <v>0</v>
          </cell>
          <cell r="D808">
            <v>0</v>
          </cell>
          <cell r="E808">
            <v>0</v>
          </cell>
          <cell r="F808">
            <v>0</v>
          </cell>
          <cell r="G808">
            <v>0</v>
          </cell>
        </row>
        <row r="809">
          <cell r="B809" t="str">
            <v>C4710</v>
          </cell>
          <cell r="C809" t="str">
            <v>CONFECÇÃO DE FORMA METÁLICA P/ PEÇAS PREMOLDADAS DE CONCRETO (ABRIGO PARADA DE ÔNIBUS), PARA UTIL. 15 X</v>
          </cell>
          <cell r="D809">
            <v>0</v>
          </cell>
          <cell r="E809">
            <v>0</v>
          </cell>
          <cell r="F809" t="str">
            <v>M2</v>
          </cell>
          <cell r="G809">
            <v>540.95000000000005</v>
          </cell>
        </row>
        <row r="810">
          <cell r="B810">
            <v>0</v>
          </cell>
          <cell r="C810">
            <v>0</v>
          </cell>
          <cell r="D810">
            <v>0</v>
          </cell>
          <cell r="E810">
            <v>0</v>
          </cell>
          <cell r="F810">
            <v>0</v>
          </cell>
          <cell r="G810">
            <v>0</v>
          </cell>
        </row>
        <row r="811">
          <cell r="B811" t="str">
            <v>C2822</v>
          </cell>
          <cell r="C811" t="str">
            <v>FORMA CURVA CHAPA COMPENSADA PLASTIFICADA, ESP.= 12mm</v>
          </cell>
          <cell r="D811">
            <v>0</v>
          </cell>
          <cell r="E811">
            <v>0</v>
          </cell>
          <cell r="F811" t="str">
            <v>M2</v>
          </cell>
          <cell r="G811">
            <v>153.47</v>
          </cell>
        </row>
        <row r="812">
          <cell r="B812" t="str">
            <v>C3990</v>
          </cell>
          <cell r="C812" t="str">
            <v>FORMA CURVA CHAPA COMPENSADA PLASTIFICADA, ESP.= 18mm</v>
          </cell>
          <cell r="D812">
            <v>0</v>
          </cell>
          <cell r="E812">
            <v>0</v>
          </cell>
          <cell r="F812" t="str">
            <v>M2</v>
          </cell>
          <cell r="G812">
            <v>157.54</v>
          </cell>
        </row>
        <row r="813">
          <cell r="B813" t="str">
            <v>C2823</v>
          </cell>
          <cell r="C813" t="str">
            <v>FORMA CURVA CHAPA COMPENSADA RESINADA, ESP.=  6mm</v>
          </cell>
          <cell r="D813">
            <v>0</v>
          </cell>
          <cell r="E813">
            <v>0</v>
          </cell>
          <cell r="F813" t="str">
            <v>M2</v>
          </cell>
          <cell r="G813">
            <v>134.4</v>
          </cell>
        </row>
        <row r="814">
          <cell r="B814" t="str">
            <v>C2824</v>
          </cell>
          <cell r="C814" t="str">
            <v xml:space="preserve">FORMA CURVA CHAPA COMPENSADA RESINADA, ESP.= 10mm </v>
          </cell>
          <cell r="D814">
            <v>0</v>
          </cell>
          <cell r="E814">
            <v>0</v>
          </cell>
          <cell r="F814" t="str">
            <v>M2</v>
          </cell>
          <cell r="G814">
            <v>136.51</v>
          </cell>
        </row>
        <row r="815">
          <cell r="B815" t="str">
            <v>C2825</v>
          </cell>
          <cell r="C815" t="str">
            <v>FORMA CURVA CHAPA COMPENSADA RESINADA, ESP.= 12mm</v>
          </cell>
          <cell r="D815">
            <v>0</v>
          </cell>
          <cell r="E815">
            <v>0</v>
          </cell>
          <cell r="F815" t="str">
            <v>M2</v>
          </cell>
          <cell r="G815">
            <v>138.09</v>
          </cell>
        </row>
        <row r="816">
          <cell r="B816" t="str">
            <v>C3981</v>
          </cell>
          <cell r="C816" t="str">
            <v>FORMA DE PAPELÃO RESINADO TIPO ESTRUTUBOS D=1,20 M  (FORNECIMENTO/MONTAGEM/DESMONTAGEM)</v>
          </cell>
          <cell r="D816">
            <v>0</v>
          </cell>
          <cell r="E816">
            <v>0</v>
          </cell>
          <cell r="F816" t="str">
            <v>M</v>
          </cell>
          <cell r="G816">
            <v>156.75</v>
          </cell>
        </row>
        <row r="817">
          <cell r="B817">
            <v>0</v>
          </cell>
          <cell r="C817">
            <v>0</v>
          </cell>
          <cell r="D817">
            <v>0</v>
          </cell>
          <cell r="E817">
            <v>0</v>
          </cell>
          <cell r="F817">
            <v>0</v>
          </cell>
          <cell r="G817">
            <v>0</v>
          </cell>
        </row>
        <row r="818">
          <cell r="B818" t="str">
            <v>C1400</v>
          </cell>
          <cell r="C818" t="str">
            <v>FORMA DE TÁBUAS DE 1" DE 3A. P/FUNDAÇÕES UTIL. 5 X</v>
          </cell>
          <cell r="D818">
            <v>0</v>
          </cell>
          <cell r="E818">
            <v>0</v>
          </cell>
          <cell r="F818" t="str">
            <v>M2</v>
          </cell>
          <cell r="G818">
            <v>43.72</v>
          </cell>
        </row>
        <row r="819">
          <cell r="B819" t="str">
            <v>C1401</v>
          </cell>
          <cell r="C819" t="str">
            <v>FORMA DE TÁBUAS DE 1" DE 3A. P/SUPERESTRUTURA - UTIL. 2 X</v>
          </cell>
          <cell r="D819">
            <v>0</v>
          </cell>
          <cell r="E819">
            <v>0</v>
          </cell>
          <cell r="F819" t="str">
            <v>M2</v>
          </cell>
          <cell r="G819">
            <v>108.08</v>
          </cell>
        </row>
        <row r="820">
          <cell r="B820" t="str">
            <v>C3984</v>
          </cell>
          <cell r="C820" t="str">
            <v>FORMA INTERNA E EXTERNA PARA ESTACAS DE CONCRETO</v>
          </cell>
          <cell r="D820">
            <v>0</v>
          </cell>
          <cell r="E820">
            <v>0</v>
          </cell>
          <cell r="F820" t="str">
            <v>M2</v>
          </cell>
          <cell r="G820">
            <v>27.62</v>
          </cell>
        </row>
        <row r="821">
          <cell r="B821" t="str">
            <v>C4158</v>
          </cell>
          <cell r="C821" t="str">
            <v>FORMA METÁLICA P/ PILAR</v>
          </cell>
          <cell r="D821">
            <v>0</v>
          </cell>
          <cell r="E821">
            <v>0</v>
          </cell>
          <cell r="F821" t="str">
            <v>M2</v>
          </cell>
          <cell r="G821">
            <v>124.22</v>
          </cell>
        </row>
        <row r="822">
          <cell r="B822" t="str">
            <v>C4282</v>
          </cell>
          <cell r="C822" t="str">
            <v>FORMA P/ CONCRETO "IN LOCO" (APLICAÇÃO)</v>
          </cell>
          <cell r="D822">
            <v>0</v>
          </cell>
          <cell r="E822">
            <v>0</v>
          </cell>
          <cell r="F822" t="str">
            <v>M2</v>
          </cell>
          <cell r="G822">
            <v>63.57</v>
          </cell>
        </row>
        <row r="823">
          <cell r="B823" t="str">
            <v>C4281</v>
          </cell>
          <cell r="C823" t="str">
            <v>FORMA P/ CONCRETO "IN LOCO" (FABRICAÇÃO)</v>
          </cell>
          <cell r="D823">
            <v>0</v>
          </cell>
          <cell r="E823">
            <v>0</v>
          </cell>
          <cell r="F823" t="str">
            <v>M2</v>
          </cell>
          <cell r="G823">
            <v>168.55</v>
          </cell>
        </row>
        <row r="824">
          <cell r="B824" t="str">
            <v>C1404</v>
          </cell>
          <cell r="C824" t="str">
            <v>FORMA  P/ PEÇAS PRÉ-MOLDADAS DE CONCRETO PROTENDIDO, REVESTIDAS C/CHAPA METÁLICA, UTIL. (10 A 15 X)</v>
          </cell>
          <cell r="D824">
            <v>0</v>
          </cell>
          <cell r="E824">
            <v>0</v>
          </cell>
          <cell r="F824" t="str">
            <v>M2</v>
          </cell>
          <cell r="G824">
            <v>448.73</v>
          </cell>
        </row>
        <row r="825">
          <cell r="B825">
            <v>0</v>
          </cell>
          <cell r="C825">
            <v>0</v>
          </cell>
          <cell r="D825">
            <v>0</v>
          </cell>
          <cell r="E825">
            <v>0</v>
          </cell>
          <cell r="F825">
            <v>0</v>
          </cell>
          <cell r="G825">
            <v>0</v>
          </cell>
        </row>
        <row r="826">
          <cell r="B826" t="str">
            <v>C1403</v>
          </cell>
          <cell r="C826" t="str">
            <v>FORMA P/ PEÇAS PRÉ-MOLDADAS DE CONCRETO PROTENDIDO, REVESTIDAS C/CHAPA COMPENSADA PLASTIFICADA (12X)</v>
          </cell>
          <cell r="D826">
            <v>0</v>
          </cell>
          <cell r="E826">
            <v>0</v>
          </cell>
          <cell r="F826" t="str">
            <v>M2</v>
          </cell>
          <cell r="G826">
            <v>401.88</v>
          </cell>
        </row>
        <row r="827">
          <cell r="B827">
            <v>0</v>
          </cell>
          <cell r="C827">
            <v>0</v>
          </cell>
          <cell r="D827">
            <v>0</v>
          </cell>
          <cell r="E827">
            <v>0</v>
          </cell>
          <cell r="F827">
            <v>0</v>
          </cell>
          <cell r="G827">
            <v>0</v>
          </cell>
        </row>
        <row r="828">
          <cell r="B828" t="str">
            <v>C4301</v>
          </cell>
          <cell r="C828" t="str">
            <v>FORMA PARA CONCRETO "IN LOCO", INCLUSIVE DESFORMA</v>
          </cell>
          <cell r="D828">
            <v>0</v>
          </cell>
          <cell r="E828">
            <v>0</v>
          </cell>
          <cell r="F828" t="str">
            <v>M2</v>
          </cell>
          <cell r="G828">
            <v>103.27</v>
          </cell>
        </row>
        <row r="829">
          <cell r="B829" t="str">
            <v>C4302</v>
          </cell>
          <cell r="C829" t="str">
            <v>FORMA PARA CONCRETO PRÉ-MOLDADO, INCLUSIVE DESFORMA</v>
          </cell>
          <cell r="D829">
            <v>0</v>
          </cell>
          <cell r="E829">
            <v>0</v>
          </cell>
          <cell r="F829" t="str">
            <v>M2</v>
          </cell>
          <cell r="G829">
            <v>35.31</v>
          </cell>
        </row>
        <row r="830">
          <cell r="B830" t="str">
            <v>C1399</v>
          </cell>
          <cell r="C830" t="str">
            <v>FORMA PLANA CHAPA COMPENSADA PLASTIFICADA, ESP.= 12mm UTIL. 5X</v>
          </cell>
          <cell r="D830">
            <v>0</v>
          </cell>
          <cell r="E830">
            <v>0</v>
          </cell>
          <cell r="F830" t="str">
            <v>M2</v>
          </cell>
          <cell r="G830">
            <v>74.33</v>
          </cell>
        </row>
        <row r="831">
          <cell r="B831" t="str">
            <v>C3991</v>
          </cell>
          <cell r="C831" t="str">
            <v>FORMA PLANA CHAPA COMPENSADA PLASTIFICADA, ESP.= 18mm UTIL. 5X</v>
          </cell>
          <cell r="D831">
            <v>0</v>
          </cell>
          <cell r="E831">
            <v>0</v>
          </cell>
          <cell r="F831" t="str">
            <v>M2</v>
          </cell>
          <cell r="G831">
            <v>76.97</v>
          </cell>
        </row>
        <row r="832">
          <cell r="B832" t="str">
            <v>C1402</v>
          </cell>
          <cell r="C832" t="str">
            <v>FORMA PLANA CHAPA COMPENSADA RESINADA, ESP.= 10mm P/GALERIA  E BUEIROS CAPEADOS</v>
          </cell>
          <cell r="D832">
            <v>0</v>
          </cell>
          <cell r="E832">
            <v>0</v>
          </cell>
          <cell r="F832" t="str">
            <v>M2</v>
          </cell>
          <cell r="G832">
            <v>40.42</v>
          </cell>
        </row>
        <row r="833">
          <cell r="B833">
            <v>0</v>
          </cell>
          <cell r="C833">
            <v>0</v>
          </cell>
          <cell r="D833">
            <v>0</v>
          </cell>
          <cell r="E833">
            <v>0</v>
          </cell>
          <cell r="F833">
            <v>0</v>
          </cell>
          <cell r="G833">
            <v>0</v>
          </cell>
        </row>
        <row r="834">
          <cell r="B834" t="str">
            <v>C2827</v>
          </cell>
          <cell r="C834" t="str">
            <v>FORMA PLANA CHAPA COMPENSADA RESINADA, ESP.= 10mm UTIL. 3X</v>
          </cell>
          <cell r="D834">
            <v>0</v>
          </cell>
          <cell r="E834">
            <v>0</v>
          </cell>
          <cell r="F834" t="str">
            <v>M2</v>
          </cell>
          <cell r="G834">
            <v>87.59</v>
          </cell>
        </row>
        <row r="835">
          <cell r="B835" t="str">
            <v>C1405</v>
          </cell>
          <cell r="C835" t="str">
            <v>FORMA PLANA CHAPA COMPENSADA RESINADA, ESP.= 12mm UTIL. 3 X</v>
          </cell>
          <cell r="D835">
            <v>0</v>
          </cell>
          <cell r="E835">
            <v>0</v>
          </cell>
          <cell r="F835" t="str">
            <v>M2</v>
          </cell>
          <cell r="G835">
            <v>89.94</v>
          </cell>
        </row>
        <row r="836">
          <cell r="B836" t="str">
            <v>C4711</v>
          </cell>
          <cell r="C836" t="str">
            <v>MONTAGEM DE FORMA METÁLICA P/ CONCRETO PREMOLDADO (ABRIGO PARADA DE ÔNIBUS), INCL. DESFORMA</v>
          </cell>
          <cell r="D836">
            <v>0</v>
          </cell>
          <cell r="E836">
            <v>0</v>
          </cell>
          <cell r="F836" t="str">
            <v>M2</v>
          </cell>
          <cell r="G836">
            <v>46.16</v>
          </cell>
        </row>
        <row r="837">
          <cell r="B837">
            <v>0</v>
          </cell>
          <cell r="C837">
            <v>0</v>
          </cell>
          <cell r="D837">
            <v>0</v>
          </cell>
          <cell r="E837">
            <v>0</v>
          </cell>
          <cell r="F837">
            <v>0</v>
          </cell>
          <cell r="G837">
            <v>0</v>
          </cell>
        </row>
        <row r="838">
          <cell r="B838" t="str">
            <v>C1799</v>
          </cell>
          <cell r="C838" t="str">
            <v>MONTAGEM, DESMONTAGEM E REPAROS EM FORMAS P/PRE-MOLDADOS</v>
          </cell>
          <cell r="D838">
            <v>0</v>
          </cell>
          <cell r="E838">
            <v>0</v>
          </cell>
          <cell r="F838" t="str">
            <v>M2</v>
          </cell>
          <cell r="G838">
            <v>47.87</v>
          </cell>
        </row>
        <row r="839">
          <cell r="B839" t="str">
            <v>C4759</v>
          </cell>
          <cell r="C839" t="str">
            <v xml:space="preserve">MONTAGEM E DESMONTAGEM DAS FORMAS/ESCORAMENTOS ESPECIAIS P/ LAJE NERVURADA INCLUSIVE DESMOLDANTE                                        
</v>
          </cell>
          <cell r="D839">
            <v>0</v>
          </cell>
          <cell r="E839">
            <v>0</v>
          </cell>
          <cell r="F839" t="str">
            <v>M2</v>
          </cell>
          <cell r="G839">
            <v>14.08</v>
          </cell>
        </row>
        <row r="840">
          <cell r="B840">
            <v>0</v>
          </cell>
          <cell r="C840">
            <v>0</v>
          </cell>
          <cell r="D840">
            <v>0</v>
          </cell>
          <cell r="E840">
            <v>0</v>
          </cell>
          <cell r="F840">
            <v>0</v>
          </cell>
          <cell r="G840">
            <v>0</v>
          </cell>
        </row>
        <row r="841">
          <cell r="B841" t="str">
            <v>ARMADURAS</v>
          </cell>
          <cell r="C841">
            <v>0</v>
          </cell>
          <cell r="D841">
            <v>0</v>
          </cell>
          <cell r="E841">
            <v>0</v>
          </cell>
          <cell r="F841">
            <v>0</v>
          </cell>
          <cell r="G841">
            <v>8955.68</v>
          </cell>
        </row>
        <row r="842">
          <cell r="B842" t="str">
            <v>C3331</v>
          </cell>
          <cell r="C842" t="str">
            <v>ANCORAGEM ATIVA PARA CABO COM 1 CORDOALHA DE 12,7mm</v>
          </cell>
          <cell r="D842">
            <v>0</v>
          </cell>
          <cell r="E842">
            <v>0</v>
          </cell>
          <cell r="F842" t="str">
            <v>UN</v>
          </cell>
          <cell r="G842">
            <v>62.94</v>
          </cell>
        </row>
        <row r="843">
          <cell r="B843" t="str">
            <v>C3332</v>
          </cell>
          <cell r="C843" t="str">
            <v>ANCORAGEM ATIVA PARA CABO COM 2 CORDOALHA DE 12,7mm</v>
          </cell>
          <cell r="D843">
            <v>0</v>
          </cell>
          <cell r="E843">
            <v>0</v>
          </cell>
          <cell r="F843" t="str">
            <v>UN</v>
          </cell>
          <cell r="G843">
            <v>108.47</v>
          </cell>
        </row>
        <row r="844">
          <cell r="B844" t="str">
            <v>C3333</v>
          </cell>
          <cell r="C844" t="str">
            <v>ANCORAGEM ATIVA PARA CABO COM 4 CORDOALHA DE 12,7mm</v>
          </cell>
          <cell r="D844">
            <v>0</v>
          </cell>
          <cell r="E844">
            <v>0</v>
          </cell>
          <cell r="F844" t="str">
            <v>UN</v>
          </cell>
          <cell r="G844">
            <v>185.35</v>
          </cell>
        </row>
        <row r="845">
          <cell r="B845" t="str">
            <v>C3334</v>
          </cell>
          <cell r="C845" t="str">
            <v>ANCORAGEM ATIVA PARA CABO COM 6 CORDOALHA DE 12,7mm</v>
          </cell>
          <cell r="D845">
            <v>0</v>
          </cell>
          <cell r="E845">
            <v>0</v>
          </cell>
          <cell r="F845" t="str">
            <v>UN</v>
          </cell>
          <cell r="G845">
            <v>277.93</v>
          </cell>
        </row>
        <row r="846">
          <cell r="B846" t="str">
            <v>C3335</v>
          </cell>
          <cell r="C846" t="str">
            <v>ANCORAGEM ATIVA PARA CABO COM 7 CORDOALHA DE 12,7mm</v>
          </cell>
          <cell r="D846">
            <v>0</v>
          </cell>
          <cell r="E846">
            <v>0</v>
          </cell>
          <cell r="F846" t="str">
            <v>UN</v>
          </cell>
          <cell r="G846">
            <v>321.27999999999997</v>
          </cell>
        </row>
        <row r="847">
          <cell r="B847" t="str">
            <v>C3336</v>
          </cell>
          <cell r="C847" t="str">
            <v>ANCORAGEM ATIVA PARA CABO COM 12 CORDOALHA DE 12,7mm</v>
          </cell>
          <cell r="D847">
            <v>0</v>
          </cell>
          <cell r="E847">
            <v>0</v>
          </cell>
          <cell r="F847" t="str">
            <v>UN</v>
          </cell>
          <cell r="G847">
            <v>539.24</v>
          </cell>
        </row>
        <row r="848">
          <cell r="B848" t="str">
            <v>C3337</v>
          </cell>
          <cell r="C848" t="str">
            <v>ANCORAGEM PASSIVA PARA CABO COM 1 CORDOALHA DE 12,7mm</v>
          </cell>
          <cell r="D848">
            <v>0</v>
          </cell>
          <cell r="E848">
            <v>0</v>
          </cell>
          <cell r="F848" t="str">
            <v>UN</v>
          </cell>
          <cell r="G848">
            <v>32.619999999999997</v>
          </cell>
        </row>
        <row r="849">
          <cell r="B849" t="str">
            <v>C3338</v>
          </cell>
          <cell r="C849" t="str">
            <v>ANCORAGEM PASSIVA PARA CABO COM 2 CORDOALHA DE 12,7mm</v>
          </cell>
          <cell r="D849">
            <v>0</v>
          </cell>
          <cell r="E849">
            <v>0</v>
          </cell>
          <cell r="F849" t="str">
            <v>UN</v>
          </cell>
          <cell r="G849">
            <v>53.56</v>
          </cell>
        </row>
        <row r="850">
          <cell r="B850" t="str">
            <v>C3339</v>
          </cell>
          <cell r="C850" t="str">
            <v>ANCORAGEM PASSIVA PARA CABO COM 4 CORDOALHA DE 12,7mm</v>
          </cell>
          <cell r="D850">
            <v>0</v>
          </cell>
          <cell r="E850">
            <v>0</v>
          </cell>
          <cell r="F850" t="str">
            <v>UN</v>
          </cell>
          <cell r="G850">
            <v>91.84</v>
          </cell>
        </row>
        <row r="851">
          <cell r="B851" t="str">
            <v>C3340</v>
          </cell>
          <cell r="C851" t="str">
            <v xml:space="preserve">ANCORAGEM PASSIVA PARA CABO COM 6 CORDOALHA DE 12,7mm </v>
          </cell>
          <cell r="D851">
            <v>0</v>
          </cell>
          <cell r="E851">
            <v>0</v>
          </cell>
          <cell r="F851" t="str">
            <v>UN</v>
          </cell>
          <cell r="G851">
            <v>121.64</v>
          </cell>
        </row>
        <row r="852">
          <cell r="B852" t="str">
            <v>C3341</v>
          </cell>
          <cell r="C852" t="str">
            <v>ANCORAGEM PASSIVA PARA CABO COM 7 CORDOALHA DE 12,7mm</v>
          </cell>
          <cell r="D852">
            <v>0</v>
          </cell>
          <cell r="E852">
            <v>0</v>
          </cell>
          <cell r="F852" t="str">
            <v>UN</v>
          </cell>
          <cell r="G852">
            <v>156.27000000000001</v>
          </cell>
        </row>
        <row r="853">
          <cell r="B853" t="str">
            <v>C3342</v>
          </cell>
          <cell r="C853" t="str">
            <v>ANCORAGEM PASSIVA PARA CABO COM 12 CORDOALHA DE 12,7mm</v>
          </cell>
          <cell r="D853">
            <v>0</v>
          </cell>
          <cell r="E853">
            <v>0</v>
          </cell>
          <cell r="F853" t="str">
            <v>UN</v>
          </cell>
          <cell r="G853">
            <v>206.23</v>
          </cell>
        </row>
        <row r="854">
          <cell r="B854" t="str">
            <v>C4132</v>
          </cell>
          <cell r="C854" t="str">
            <v>ARMADURA  P/ ESTACAS PRÉ-MOLDADAS DE CONCRETO (APLICAÇÃO)</v>
          </cell>
          <cell r="D854">
            <v>0</v>
          </cell>
          <cell r="E854">
            <v>0</v>
          </cell>
          <cell r="F854" t="str">
            <v>T</v>
          </cell>
          <cell r="G854">
            <v>794.5</v>
          </cell>
        </row>
        <row r="855">
          <cell r="B855" t="str">
            <v>C0213</v>
          </cell>
          <cell r="C855" t="str">
            <v>ARMADURA CA-25 GROSSA D= 12,5 A 25,0mm</v>
          </cell>
          <cell r="D855">
            <v>0</v>
          </cell>
          <cell r="E855">
            <v>0</v>
          </cell>
          <cell r="F855" t="str">
            <v>KG</v>
          </cell>
          <cell r="G855">
            <v>7.56</v>
          </cell>
        </row>
        <row r="856">
          <cell r="B856" t="str">
            <v>C0214</v>
          </cell>
          <cell r="C856" t="str">
            <v>ARMADURA CA-25 MÉDIA D= 6,3 A 10,0mm</v>
          </cell>
          <cell r="D856">
            <v>0</v>
          </cell>
          <cell r="E856">
            <v>0</v>
          </cell>
          <cell r="F856" t="str">
            <v>KG</v>
          </cell>
          <cell r="G856">
            <v>6.99</v>
          </cell>
        </row>
        <row r="857">
          <cell r="B857" t="str">
            <v>C0215</v>
          </cell>
          <cell r="C857" t="str">
            <v>ARMADURA CA-50A GROSSA D= 12,5 A 25,0mm</v>
          </cell>
          <cell r="D857">
            <v>0</v>
          </cell>
          <cell r="E857">
            <v>0</v>
          </cell>
          <cell r="F857" t="str">
            <v>KG</v>
          </cell>
          <cell r="G857">
            <v>7.25</v>
          </cell>
        </row>
        <row r="858">
          <cell r="B858" t="str">
            <v>C0216</v>
          </cell>
          <cell r="C858" t="str">
            <v>ARMADURA CA-50A MÉDIA D= 6,3 A 10,0mm</v>
          </cell>
          <cell r="D858">
            <v>0</v>
          </cell>
          <cell r="E858">
            <v>0</v>
          </cell>
          <cell r="F858" t="str">
            <v>KG</v>
          </cell>
          <cell r="G858">
            <v>6.67</v>
          </cell>
        </row>
        <row r="859">
          <cell r="B859" t="str">
            <v>C0217</v>
          </cell>
          <cell r="C859" t="str">
            <v>ARMADURA CA-60 FINA D=3,40 A 6,40mm</v>
          </cell>
          <cell r="D859">
            <v>0</v>
          </cell>
          <cell r="E859">
            <v>0</v>
          </cell>
          <cell r="F859" t="str">
            <v>KG</v>
          </cell>
          <cell r="G859">
            <v>6.64</v>
          </cell>
        </row>
        <row r="860">
          <cell r="B860" t="str">
            <v>C0218</v>
          </cell>
          <cell r="C860" t="str">
            <v>ARMADURA CA-60 MÉDIA D= 6,4 A 9,5mm</v>
          </cell>
          <cell r="D860">
            <v>0</v>
          </cell>
          <cell r="E860">
            <v>0</v>
          </cell>
          <cell r="F860" t="str">
            <v>KG</v>
          </cell>
          <cell r="G860">
            <v>6.88</v>
          </cell>
        </row>
        <row r="861">
          <cell r="B861" t="str">
            <v>C4151</v>
          </cell>
          <cell r="C861" t="str">
            <v>ARMADURA DE AÇO CA 50/60</v>
          </cell>
          <cell r="D861">
            <v>0</v>
          </cell>
          <cell r="E861">
            <v>0</v>
          </cell>
          <cell r="F861" t="str">
            <v>KG</v>
          </cell>
          <cell r="G861">
            <v>7.21</v>
          </cell>
        </row>
        <row r="862">
          <cell r="B862" t="str">
            <v>C3985</v>
          </cell>
          <cell r="C862" t="str">
            <v>ARMADURA DE CORDOALHA CP-190RB</v>
          </cell>
          <cell r="D862">
            <v>0</v>
          </cell>
          <cell r="E862">
            <v>0</v>
          </cell>
          <cell r="F862" t="str">
            <v>KG</v>
          </cell>
          <cell r="G862">
            <v>14.32</v>
          </cell>
        </row>
        <row r="863">
          <cell r="B863" t="str">
            <v>C0219</v>
          </cell>
          <cell r="C863" t="str">
            <v>ARMADURA DE TELA DE AÇO</v>
          </cell>
          <cell r="D863">
            <v>0</v>
          </cell>
          <cell r="E863">
            <v>0</v>
          </cell>
          <cell r="F863" t="str">
            <v>M2</v>
          </cell>
          <cell r="G863">
            <v>12.22</v>
          </cell>
        </row>
        <row r="864">
          <cell r="B864" t="str">
            <v>C0220</v>
          </cell>
          <cell r="C864" t="str">
            <v>ARMADURA EM TELA SOLDADA DE AÇO CA-60B</v>
          </cell>
          <cell r="D864">
            <v>0</v>
          </cell>
          <cell r="E864">
            <v>0</v>
          </cell>
          <cell r="F864" t="str">
            <v>KG</v>
          </cell>
          <cell r="G864">
            <v>12.15</v>
          </cell>
        </row>
        <row r="865">
          <cell r="B865" t="str">
            <v>C4071</v>
          </cell>
          <cell r="C865" t="str">
            <v>ARMADURA EM TELA SOLDÁVEL Q-92</v>
          </cell>
          <cell r="D865">
            <v>0</v>
          </cell>
          <cell r="E865">
            <v>0</v>
          </cell>
          <cell r="F865" t="str">
            <v>M2</v>
          </cell>
          <cell r="G865">
            <v>8.6</v>
          </cell>
        </row>
        <row r="866">
          <cell r="B866" t="str">
            <v>C4131</v>
          </cell>
          <cell r="C866" t="str">
            <v>ARMADURA P/ ESTACAS PRÉ-MOLDADAS DE CONCRETO (FABRICAÇÃO)</v>
          </cell>
          <cell r="D866">
            <v>0</v>
          </cell>
          <cell r="E866">
            <v>0</v>
          </cell>
          <cell r="F866" t="str">
            <v>T</v>
          </cell>
          <cell r="G866">
            <v>5812.29</v>
          </cell>
        </row>
        <row r="867">
          <cell r="B867" t="str">
            <v>C3344</v>
          </cell>
          <cell r="C867" t="str">
            <v>CONFECÇÃO E COLOCAÇÃO DE CABO COM 1 CORDOALHA DE D=12,7mm COM BAINHA</v>
          </cell>
          <cell r="D867">
            <v>0</v>
          </cell>
          <cell r="E867">
            <v>0</v>
          </cell>
          <cell r="F867" t="str">
            <v>KG</v>
          </cell>
          <cell r="G867">
            <v>20.81</v>
          </cell>
        </row>
        <row r="868">
          <cell r="B868" t="str">
            <v>C3325</v>
          </cell>
          <cell r="C868" t="str">
            <v>CONFECÇÃO E COLOCAÇÃO DE CABO COM 2 CORDOALHA DE D=12,7mm COM BAINHA</v>
          </cell>
          <cell r="D868">
            <v>0</v>
          </cell>
          <cell r="E868">
            <v>0</v>
          </cell>
          <cell r="F868" t="str">
            <v>KG</v>
          </cell>
          <cell r="G868">
            <v>14.57</v>
          </cell>
        </row>
        <row r="869">
          <cell r="B869" t="str">
            <v>C3326</v>
          </cell>
          <cell r="C869" t="str">
            <v>CONFECÇÃO E COLOCAÇÃO DE CABO COM 4 CORDOALHA DE D=12,7mm COM BAINHA</v>
          </cell>
          <cell r="D869">
            <v>0</v>
          </cell>
          <cell r="E869">
            <v>0</v>
          </cell>
          <cell r="F869" t="str">
            <v>KG</v>
          </cell>
          <cell r="G869">
            <v>12.2</v>
          </cell>
        </row>
        <row r="870">
          <cell r="B870" t="str">
            <v>C3327</v>
          </cell>
          <cell r="C870" t="str">
            <v>CONFECÇAO E COLOCAÇAO DE CABO COM 6 CORDOALHA DE D=12,7mm COM BAINHA</v>
          </cell>
          <cell r="D870">
            <v>0</v>
          </cell>
          <cell r="E870">
            <v>0</v>
          </cell>
          <cell r="F870" t="str">
            <v>KG</v>
          </cell>
          <cell r="G870">
            <v>11.66</v>
          </cell>
        </row>
        <row r="871">
          <cell r="B871" t="str">
            <v>C3328</v>
          </cell>
          <cell r="C871" t="str">
            <v>CONFECÇÃO E COLOCAÇÃO DE CABO COM 7 CORDOALHAS DE D=12,7mm COM BAINHA</v>
          </cell>
          <cell r="D871">
            <v>0</v>
          </cell>
          <cell r="E871">
            <v>0</v>
          </cell>
          <cell r="F871" t="str">
            <v>KG</v>
          </cell>
          <cell r="G871">
            <v>11.21</v>
          </cell>
        </row>
        <row r="872">
          <cell r="B872">
            <v>0</v>
          </cell>
          <cell r="C872">
            <v>0</v>
          </cell>
          <cell r="D872">
            <v>0</v>
          </cell>
          <cell r="E872">
            <v>0</v>
          </cell>
          <cell r="F872">
            <v>0</v>
          </cell>
          <cell r="G872">
            <v>0</v>
          </cell>
        </row>
        <row r="873">
          <cell r="B873" t="str">
            <v>C3329</v>
          </cell>
          <cell r="C873" t="str">
            <v>CONFECÇÃO E COLOCAÇÃO DE CABO COM 12 CORDOALHAS DE D=12,7mm COM BAINHA</v>
          </cell>
          <cell r="D873">
            <v>0</v>
          </cell>
          <cell r="E873">
            <v>0</v>
          </cell>
          <cell r="F873" t="str">
            <v>KG</v>
          </cell>
          <cell r="G873">
            <v>10.42</v>
          </cell>
        </row>
        <row r="874">
          <cell r="B874">
            <v>0</v>
          </cell>
          <cell r="C874">
            <v>0</v>
          </cell>
          <cell r="D874">
            <v>0</v>
          </cell>
          <cell r="E874">
            <v>0</v>
          </cell>
          <cell r="F874">
            <v>0</v>
          </cell>
          <cell r="G874">
            <v>0</v>
          </cell>
        </row>
        <row r="875">
          <cell r="B875" t="str">
            <v>C3343</v>
          </cell>
          <cell r="C875" t="str">
            <v>PROTENSÃO E INJEÇÃO EM CABO COM CORDOALHA DE 12,7mm</v>
          </cell>
          <cell r="D875">
            <v>0</v>
          </cell>
          <cell r="E875">
            <v>0</v>
          </cell>
          <cell r="F875" t="str">
            <v>KG</v>
          </cell>
          <cell r="G875">
            <v>7.59</v>
          </cell>
        </row>
        <row r="876">
          <cell r="B876" t="str">
            <v>C3330</v>
          </cell>
          <cell r="C876" t="str">
            <v>PURGADOR PARA ANCORAGEM</v>
          </cell>
          <cell r="D876">
            <v>0</v>
          </cell>
          <cell r="E876">
            <v>0</v>
          </cell>
          <cell r="F876" t="str">
            <v>UN</v>
          </cell>
          <cell r="G876">
            <v>6.62</v>
          </cell>
        </row>
        <row r="877">
          <cell r="B877" t="str">
            <v>CONCRETOS</v>
          </cell>
          <cell r="C877">
            <v>0</v>
          </cell>
          <cell r="D877">
            <v>0</v>
          </cell>
          <cell r="E877">
            <v>0</v>
          </cell>
          <cell r="F877">
            <v>0</v>
          </cell>
          <cell r="G877">
            <v>25193.99</v>
          </cell>
        </row>
        <row r="878">
          <cell r="B878" t="str">
            <v>C0006</v>
          </cell>
          <cell r="C878" t="str">
            <v>ACABAMENTO DE SUPERFÍCIES C/DESEMPENADEIRA MECÂNICA</v>
          </cell>
          <cell r="D878">
            <v>0</v>
          </cell>
          <cell r="E878">
            <v>0</v>
          </cell>
          <cell r="F878" t="str">
            <v>M2</v>
          </cell>
          <cell r="G878">
            <v>0.11</v>
          </cell>
        </row>
        <row r="879">
          <cell r="B879" t="str">
            <v>C0028</v>
          </cell>
          <cell r="C879" t="str">
            <v>ADENSAMENTO/REGULARIZAÇÃO SUP.CONCRETO RÉGUA DUPLA L=3 A 6m</v>
          </cell>
          <cell r="D879">
            <v>0</v>
          </cell>
          <cell r="E879">
            <v>0</v>
          </cell>
          <cell r="F879" t="str">
            <v>M2</v>
          </cell>
          <cell r="G879">
            <v>3.16</v>
          </cell>
        </row>
        <row r="880">
          <cell r="B880" t="str">
            <v>C0027</v>
          </cell>
          <cell r="C880" t="str">
            <v>ADENSAMENTO/REGULARIZAÇÃO SUPERFICIAL DE CONCRETO C/RÉGUA SIMPLES L= 3m</v>
          </cell>
          <cell r="D880">
            <v>0</v>
          </cell>
          <cell r="E880">
            <v>0</v>
          </cell>
          <cell r="F880" t="str">
            <v>M2</v>
          </cell>
          <cell r="G880">
            <v>2.41</v>
          </cell>
        </row>
        <row r="881">
          <cell r="B881">
            <v>0</v>
          </cell>
          <cell r="C881">
            <v>0</v>
          </cell>
          <cell r="D881">
            <v>0</v>
          </cell>
          <cell r="E881">
            <v>0</v>
          </cell>
          <cell r="F881">
            <v>0</v>
          </cell>
          <cell r="G881">
            <v>0</v>
          </cell>
        </row>
        <row r="882">
          <cell r="B882" t="str">
            <v>C0034</v>
          </cell>
          <cell r="C882" t="str">
            <v>ADIÇÃO DE IMPERMEABILIZANTE PARA CONCRETO ESTRUTURAL</v>
          </cell>
          <cell r="D882">
            <v>0</v>
          </cell>
          <cell r="E882">
            <v>0</v>
          </cell>
          <cell r="F882" t="str">
            <v>M3</v>
          </cell>
          <cell r="G882">
            <v>60.19</v>
          </cell>
        </row>
        <row r="883">
          <cell r="B883" t="str">
            <v>C0461</v>
          </cell>
          <cell r="C883" t="str">
            <v>BOMBEAMENTO DE CONCRETO</v>
          </cell>
          <cell r="D883">
            <v>0</v>
          </cell>
          <cell r="E883">
            <v>0</v>
          </cell>
          <cell r="F883" t="str">
            <v>M3</v>
          </cell>
          <cell r="G883">
            <v>41</v>
          </cell>
        </row>
        <row r="884">
          <cell r="B884" t="str">
            <v>C0829</v>
          </cell>
          <cell r="C884" t="str">
            <v>CONCRETO CICLÓPICO FCK 10 MPa  COM AGREGADO PRODUZIDO (S/TRANSP)</v>
          </cell>
          <cell r="D884">
            <v>0</v>
          </cell>
          <cell r="E884">
            <v>0</v>
          </cell>
          <cell r="F884" t="str">
            <v>M3</v>
          </cell>
          <cell r="G884">
            <v>307.52999999999997</v>
          </cell>
        </row>
        <row r="885">
          <cell r="B885" t="str">
            <v>C0830</v>
          </cell>
          <cell r="C885" t="str">
            <v>CONCRETO CICLÓPICO FCK 15 MPa COM AGREGADO ADQUIRIDO</v>
          </cell>
          <cell r="D885">
            <v>0</v>
          </cell>
          <cell r="E885">
            <v>0</v>
          </cell>
          <cell r="F885" t="str">
            <v>M3</v>
          </cell>
          <cell r="G885">
            <v>361.63</v>
          </cell>
        </row>
        <row r="886">
          <cell r="B886" t="str">
            <v>C4134</v>
          </cell>
          <cell r="C886" t="str">
            <v>CONCRETO DE ALTO DESEMPENHO FCK &gt; 50 MPa / EXECUTADO EM CENTRAL DOSADORA</v>
          </cell>
          <cell r="D886">
            <v>0</v>
          </cell>
          <cell r="E886">
            <v>0</v>
          </cell>
          <cell r="F886" t="str">
            <v>M3</v>
          </cell>
          <cell r="G886">
            <v>464.26</v>
          </cell>
        </row>
        <row r="887">
          <cell r="B887">
            <v>0</v>
          </cell>
          <cell r="C887">
            <v>0</v>
          </cell>
          <cell r="D887">
            <v>0</v>
          </cell>
          <cell r="E887">
            <v>0</v>
          </cell>
          <cell r="F887">
            <v>0</v>
          </cell>
          <cell r="G887">
            <v>0</v>
          </cell>
        </row>
        <row r="888">
          <cell r="B888" t="str">
            <v>C4438</v>
          </cell>
          <cell r="C888" t="str">
            <v>CONCRETO FCK &gt; 30 MPa SUBMERSO C/ PLATAFORMAS, INCLUSIVE LANÇAMENTO, CURA E TRANSPORTE</v>
          </cell>
          <cell r="D888">
            <v>0</v>
          </cell>
          <cell r="E888">
            <v>0</v>
          </cell>
          <cell r="F888" t="str">
            <v>M3</v>
          </cell>
          <cell r="G888">
            <v>605.16</v>
          </cell>
        </row>
        <row r="889">
          <cell r="B889">
            <v>0</v>
          </cell>
          <cell r="C889">
            <v>0</v>
          </cell>
          <cell r="D889">
            <v>0</v>
          </cell>
          <cell r="E889">
            <v>0</v>
          </cell>
          <cell r="F889">
            <v>0</v>
          </cell>
          <cell r="G889">
            <v>0</v>
          </cell>
        </row>
        <row r="890">
          <cell r="B890" t="str">
            <v>C0834</v>
          </cell>
          <cell r="C890" t="str">
            <v>CONCRETO GROUT (ARGAMASSA AUTONIVELANTE), LANÇAMENTO E CURA</v>
          </cell>
          <cell r="D890">
            <v>0</v>
          </cell>
          <cell r="E890">
            <v>0</v>
          </cell>
          <cell r="F890" t="str">
            <v>M3</v>
          </cell>
          <cell r="G890">
            <v>5936</v>
          </cell>
        </row>
        <row r="891">
          <cell r="B891" t="str">
            <v>C0833</v>
          </cell>
          <cell r="C891" t="str">
            <v>CONCRETO GROUT C/ATÉ 50% DE PEDRISCO EM PESO, LANÇAMENTO E CURA</v>
          </cell>
          <cell r="D891">
            <v>0</v>
          </cell>
          <cell r="E891">
            <v>0</v>
          </cell>
          <cell r="F891" t="str">
            <v>M3</v>
          </cell>
          <cell r="G891">
            <v>4446</v>
          </cell>
        </row>
        <row r="892">
          <cell r="B892" t="str">
            <v>C4291</v>
          </cell>
          <cell r="C892" t="str">
            <v>CONCRETO MOLDADO "IN LOCO" FCK ACIMA DE 10 MPa, INCLUSIVE LANÇAMENTO E CURA</v>
          </cell>
          <cell r="D892">
            <v>0</v>
          </cell>
          <cell r="E892">
            <v>0</v>
          </cell>
          <cell r="F892" t="str">
            <v>M3</v>
          </cell>
          <cell r="G892">
            <v>504.99</v>
          </cell>
        </row>
        <row r="893">
          <cell r="B893">
            <v>0</v>
          </cell>
          <cell r="C893">
            <v>0</v>
          </cell>
          <cell r="D893">
            <v>0</v>
          </cell>
          <cell r="E893">
            <v>0</v>
          </cell>
          <cell r="F893">
            <v>0</v>
          </cell>
          <cell r="G893">
            <v>0</v>
          </cell>
        </row>
        <row r="894">
          <cell r="B894" t="str">
            <v>C4292</v>
          </cell>
          <cell r="C894" t="str">
            <v>CONCRETO MOLDADO "IN LOCO" FCK ACIMA DE 50 MPa, INCLUSIVE LANÇAMENTO E CURA</v>
          </cell>
          <cell r="D894">
            <v>0</v>
          </cell>
          <cell r="E894">
            <v>0</v>
          </cell>
          <cell r="F894" t="str">
            <v>M3</v>
          </cell>
          <cell r="G894">
            <v>746.84</v>
          </cell>
        </row>
        <row r="895">
          <cell r="B895">
            <v>0</v>
          </cell>
          <cell r="C895">
            <v>0</v>
          </cell>
          <cell r="D895">
            <v>0</v>
          </cell>
          <cell r="E895">
            <v>0</v>
          </cell>
          <cell r="F895">
            <v>0</v>
          </cell>
          <cell r="G895">
            <v>0</v>
          </cell>
        </row>
        <row r="896">
          <cell r="B896" t="str">
            <v>C0836</v>
          </cell>
          <cell r="C896" t="str">
            <v>CONCRETO NÃO ESTRUTURAL PREPARO MANUAL</v>
          </cell>
          <cell r="D896">
            <v>0</v>
          </cell>
          <cell r="E896">
            <v>0</v>
          </cell>
          <cell r="F896" t="str">
            <v>M3</v>
          </cell>
          <cell r="G896">
            <v>291.13</v>
          </cell>
        </row>
        <row r="897">
          <cell r="B897" t="str">
            <v>C3268</v>
          </cell>
          <cell r="C897" t="str">
            <v xml:space="preserve">CONCRETO P/VIBR., FCK=10MPa COM AGREGADO PRODUZIDO (S/TRANSP.) </v>
          </cell>
          <cell r="D897">
            <v>0</v>
          </cell>
          <cell r="E897">
            <v>0</v>
          </cell>
          <cell r="F897" t="str">
            <v>M3</v>
          </cell>
          <cell r="G897">
            <v>260.45</v>
          </cell>
        </row>
        <row r="898">
          <cell r="B898" t="str">
            <v>C3269</v>
          </cell>
          <cell r="C898" t="str">
            <v>CONCRETO P/VIBR., FCK=13,5MPa COM AGREGADO PRODUZIDO (S/TRANSP.)</v>
          </cell>
          <cell r="D898">
            <v>0</v>
          </cell>
          <cell r="E898">
            <v>0</v>
          </cell>
          <cell r="F898" t="str">
            <v>M3</v>
          </cell>
          <cell r="G898">
            <v>274.29000000000002</v>
          </cell>
        </row>
        <row r="899">
          <cell r="B899" t="str">
            <v>C3270</v>
          </cell>
          <cell r="C899" t="str">
            <v>CONCRETO P/VIBR., FCK=15MPa COM AGREGADO PRODUZIDO (S/ TRANSP.)</v>
          </cell>
          <cell r="D899">
            <v>0</v>
          </cell>
          <cell r="E899">
            <v>0</v>
          </cell>
          <cell r="F899" t="str">
            <v>M3</v>
          </cell>
          <cell r="G899">
            <v>280.22000000000003</v>
          </cell>
        </row>
        <row r="900">
          <cell r="B900" t="str">
            <v>C3271</v>
          </cell>
          <cell r="C900" t="str">
            <v>CONCRETO P/VIBR., FCK=18MPA COM AGREGADO PRODUZIDO (S/ TRANSP.)</v>
          </cell>
          <cell r="D900">
            <v>0</v>
          </cell>
          <cell r="E900">
            <v>0</v>
          </cell>
          <cell r="F900" t="str">
            <v>M3</v>
          </cell>
          <cell r="G900">
            <v>293.08999999999997</v>
          </cell>
        </row>
        <row r="901">
          <cell r="B901" t="str">
            <v>C3272</v>
          </cell>
          <cell r="C901" t="str">
            <v>CONCRETO P/VIBR., FCK=20MPa COM AGREGADO PRODUZIDO (S/TRANSP.)</v>
          </cell>
          <cell r="D901">
            <v>0</v>
          </cell>
          <cell r="E901">
            <v>0</v>
          </cell>
          <cell r="F901" t="str">
            <v>M3</v>
          </cell>
          <cell r="G901">
            <v>300.99</v>
          </cell>
        </row>
        <row r="902">
          <cell r="B902" t="str">
            <v>C3273</v>
          </cell>
          <cell r="C902" t="str">
            <v>CONCRETO P/VIBR., FCK=25MPa COM AGREGADO PRODUZIDO (S/TRANSP.)</v>
          </cell>
          <cell r="D902">
            <v>0</v>
          </cell>
          <cell r="E902">
            <v>0</v>
          </cell>
          <cell r="F902" t="str">
            <v>M3</v>
          </cell>
          <cell r="G902">
            <v>307.58999999999997</v>
          </cell>
        </row>
        <row r="903">
          <cell r="B903" t="str">
            <v>C3274</v>
          </cell>
          <cell r="C903" t="str">
            <v>CONCRETO P/VIBR., FCK=30MPa COM AGREGADO PRODUZIDO (S/TRANSP.)</v>
          </cell>
          <cell r="D903">
            <v>0</v>
          </cell>
          <cell r="E903">
            <v>0</v>
          </cell>
          <cell r="F903" t="str">
            <v>M3</v>
          </cell>
          <cell r="G903">
            <v>331.51</v>
          </cell>
        </row>
        <row r="904">
          <cell r="B904" t="str">
            <v>C3275</v>
          </cell>
          <cell r="C904" t="str">
            <v>CONCRETO P/VIBR., FCK=35MPa COM AGREGADO PRODUZIDO (S/TRANSP.)</v>
          </cell>
          <cell r="D904">
            <v>0</v>
          </cell>
          <cell r="E904">
            <v>0</v>
          </cell>
          <cell r="F904" t="str">
            <v>M3</v>
          </cell>
          <cell r="G904">
            <v>356.55</v>
          </cell>
        </row>
        <row r="905">
          <cell r="B905" t="str">
            <v>C3276</v>
          </cell>
          <cell r="C905" t="str">
            <v>CONCRETO P/VIBR., FCK=40MPa COM AGREGADO PRODUZIDO (S/TRANSP.)</v>
          </cell>
          <cell r="D905">
            <v>0</v>
          </cell>
          <cell r="E905">
            <v>0</v>
          </cell>
          <cell r="F905" t="str">
            <v>M3</v>
          </cell>
          <cell r="G905">
            <v>385.73</v>
          </cell>
        </row>
        <row r="906">
          <cell r="B906" t="str">
            <v>C0838</v>
          </cell>
          <cell r="C906" t="str">
            <v>CONCRETO P/VIBR., FCK 10 MPa COM AGREGADO ADQUIRIDO</v>
          </cell>
          <cell r="D906">
            <v>0</v>
          </cell>
          <cell r="E906">
            <v>0</v>
          </cell>
          <cell r="F906" t="str">
            <v>M3</v>
          </cell>
          <cell r="G906">
            <v>291.24</v>
          </cell>
        </row>
        <row r="907">
          <cell r="B907" t="str">
            <v>C0839</v>
          </cell>
          <cell r="C907" t="str">
            <v>CONCRETO P/VIBR., FCK 13.5 MPa COM AGREGADO ADQUIRIDO</v>
          </cell>
          <cell r="D907">
            <v>0</v>
          </cell>
          <cell r="E907">
            <v>0</v>
          </cell>
          <cell r="F907" t="str">
            <v>M3</v>
          </cell>
          <cell r="G907">
            <v>304.2</v>
          </cell>
        </row>
        <row r="908">
          <cell r="B908" t="str">
            <v>C0840</v>
          </cell>
          <cell r="C908" t="str">
            <v>CONCRETO P/VIBR., FCK 15 MPa COM AGREGADO ADQUIRIDO</v>
          </cell>
          <cell r="D908">
            <v>0</v>
          </cell>
          <cell r="E908">
            <v>0</v>
          </cell>
          <cell r="F908" t="str">
            <v>M3</v>
          </cell>
          <cell r="G908">
            <v>309.75</v>
          </cell>
        </row>
        <row r="909">
          <cell r="B909" t="str">
            <v>C0841</v>
          </cell>
          <cell r="C909" t="str">
            <v>CONCRETO P/VIBR., FCK 18 MPa COM AGREGADO ADQUIRIDO</v>
          </cell>
          <cell r="D909">
            <v>0</v>
          </cell>
          <cell r="E909">
            <v>0</v>
          </cell>
          <cell r="F909" t="str">
            <v>M3</v>
          </cell>
          <cell r="G909">
            <v>321.81</v>
          </cell>
        </row>
        <row r="910">
          <cell r="B910" t="str">
            <v>C0842</v>
          </cell>
          <cell r="C910" t="str">
            <v>CONCRETO P/VIBR., FCK 20 MPa COM AGREGADO ADQUIRIDO</v>
          </cell>
          <cell r="D910">
            <v>0</v>
          </cell>
          <cell r="E910">
            <v>0</v>
          </cell>
          <cell r="F910" t="str">
            <v>M3</v>
          </cell>
          <cell r="G910">
            <v>329.16</v>
          </cell>
        </row>
        <row r="911">
          <cell r="B911" t="str">
            <v>C0843</v>
          </cell>
          <cell r="C911" t="str">
            <v>CONCRETO P/VIBR., FCK 25 MPa COM AGREGADO ADQUIRIDO</v>
          </cell>
          <cell r="D911">
            <v>0</v>
          </cell>
          <cell r="E911">
            <v>0</v>
          </cell>
          <cell r="F911" t="str">
            <v>M3</v>
          </cell>
          <cell r="G911">
            <v>331.8</v>
          </cell>
        </row>
        <row r="912">
          <cell r="B912" t="str">
            <v>C0844</v>
          </cell>
          <cell r="C912" t="str">
            <v>CONCRETO P/VIBR., FCK 30 MPa COM AGREGADO ADQUIRIDO</v>
          </cell>
          <cell r="D912">
            <v>0</v>
          </cell>
          <cell r="E912">
            <v>0</v>
          </cell>
          <cell r="F912" t="str">
            <v>M3</v>
          </cell>
          <cell r="G912">
            <v>358.16</v>
          </cell>
        </row>
        <row r="913">
          <cell r="B913" t="str">
            <v>C0845</v>
          </cell>
          <cell r="C913" t="str">
            <v>CONCRETO P/VIBR., FCK 35 MPa COM AGREGADO ADQUIRIDO</v>
          </cell>
          <cell r="D913">
            <v>0</v>
          </cell>
          <cell r="E913">
            <v>0</v>
          </cell>
          <cell r="F913" t="str">
            <v>M3</v>
          </cell>
          <cell r="G913">
            <v>377.61</v>
          </cell>
        </row>
        <row r="914">
          <cell r="B914" t="str">
            <v>C0846</v>
          </cell>
          <cell r="C914" t="str">
            <v>CONCRETO P/VIBR., FCK 40 MPa COM AGREGADO ADQUIRIDO</v>
          </cell>
          <cell r="D914">
            <v>0</v>
          </cell>
          <cell r="E914">
            <v>0</v>
          </cell>
          <cell r="F914" t="str">
            <v>M3</v>
          </cell>
          <cell r="G914">
            <v>404.91</v>
          </cell>
        </row>
        <row r="915">
          <cell r="B915" t="str">
            <v>C3731</v>
          </cell>
          <cell r="C915" t="str">
            <v>CONCRETO P/VIBR., FCK 50MPa COM AGREGADO ADQUIRIDO</v>
          </cell>
          <cell r="D915">
            <v>0</v>
          </cell>
          <cell r="E915">
            <v>0</v>
          </cell>
          <cell r="F915" t="str">
            <v>M3</v>
          </cell>
          <cell r="G915">
            <v>569.94000000000005</v>
          </cell>
        </row>
        <row r="916">
          <cell r="B916" t="str">
            <v>C0847</v>
          </cell>
          <cell r="C916" t="str">
            <v>CONCRETO PRE-MISTURADO FCK=10 MPa</v>
          </cell>
          <cell r="D916">
            <v>0</v>
          </cell>
          <cell r="E916">
            <v>0</v>
          </cell>
          <cell r="F916" t="str">
            <v>M3</v>
          </cell>
          <cell r="G916">
            <v>240.72</v>
          </cell>
        </row>
        <row r="917">
          <cell r="B917" t="str">
            <v>C0848</v>
          </cell>
          <cell r="C917" t="str">
            <v>CONCRETO PRE-MISTURADO FCK 15 MPa</v>
          </cell>
          <cell r="D917">
            <v>0</v>
          </cell>
          <cell r="E917">
            <v>0</v>
          </cell>
          <cell r="F917" t="str">
            <v>M3</v>
          </cell>
          <cell r="G917">
            <v>246.84</v>
          </cell>
        </row>
        <row r="918">
          <cell r="B918" t="str">
            <v>C0849</v>
          </cell>
          <cell r="C918" t="str">
            <v>CONCRETO PRE-MISTURADO FCK 20 MPa</v>
          </cell>
          <cell r="D918">
            <v>0</v>
          </cell>
          <cell r="E918">
            <v>0</v>
          </cell>
          <cell r="F918" t="str">
            <v>M3</v>
          </cell>
          <cell r="G918">
            <v>262.14</v>
          </cell>
        </row>
        <row r="919">
          <cell r="B919" t="str">
            <v>C0850</v>
          </cell>
          <cell r="C919" t="str">
            <v>CONCRETO PRE-MISTURADO FCK 25 MPa</v>
          </cell>
          <cell r="D919">
            <v>0</v>
          </cell>
          <cell r="E919">
            <v>0</v>
          </cell>
          <cell r="F919" t="str">
            <v>M3</v>
          </cell>
          <cell r="G919">
            <v>270.3</v>
          </cell>
        </row>
        <row r="920">
          <cell r="B920" t="str">
            <v>C0851</v>
          </cell>
          <cell r="C920" t="str">
            <v>CONCRETO PRE-MISTURADO FCK 30 MPa</v>
          </cell>
          <cell r="D920">
            <v>0</v>
          </cell>
          <cell r="E920">
            <v>0</v>
          </cell>
          <cell r="F920" t="str">
            <v>M3</v>
          </cell>
          <cell r="G920">
            <v>283.56</v>
          </cell>
        </row>
        <row r="921">
          <cell r="B921" t="str">
            <v>C0852</v>
          </cell>
          <cell r="C921" t="str">
            <v>CONCRETO PRE-MISTURADO FCK 35 MPa</v>
          </cell>
          <cell r="D921">
            <v>0</v>
          </cell>
          <cell r="E921">
            <v>0</v>
          </cell>
          <cell r="F921" t="str">
            <v>M3</v>
          </cell>
          <cell r="G921">
            <v>295.45999999999998</v>
          </cell>
        </row>
        <row r="922">
          <cell r="B922" t="str">
            <v>C4169</v>
          </cell>
          <cell r="C922" t="str">
            <v>CONCRETO PRE-MISTURADO FCK 50 MPa</v>
          </cell>
          <cell r="D922">
            <v>0</v>
          </cell>
          <cell r="E922">
            <v>0</v>
          </cell>
          <cell r="F922" t="str">
            <v>M3</v>
          </cell>
          <cell r="G922">
            <v>454.41</v>
          </cell>
        </row>
        <row r="923">
          <cell r="B923" t="str">
            <v>C0853</v>
          </cell>
          <cell r="C923" t="str">
            <v>CONCRETO PRE-MISTURADO FCK 40 MPa</v>
          </cell>
          <cell r="D923">
            <v>0</v>
          </cell>
          <cell r="E923">
            <v>0</v>
          </cell>
          <cell r="F923" t="str">
            <v>M3</v>
          </cell>
          <cell r="G923">
            <v>324.7</v>
          </cell>
        </row>
        <row r="924">
          <cell r="B924" t="str">
            <v>C4170</v>
          </cell>
          <cell r="C924" t="str">
            <v>CONCRETO PRE-MISTURADO FCK 50 MPa - ALTO DESEMPENHO</v>
          </cell>
          <cell r="D924">
            <v>0</v>
          </cell>
          <cell r="E924">
            <v>0</v>
          </cell>
          <cell r="F924" t="str">
            <v>M3</v>
          </cell>
          <cell r="G924">
            <v>515.69000000000005</v>
          </cell>
        </row>
        <row r="925">
          <cell r="B925" t="str">
            <v>C4293</v>
          </cell>
          <cell r="C925" t="str">
            <v>CONCRETO PRÉ-MOLDADO FCK ACIMA DE 50 MPa INCLUSIVE LANÇAMENTO, CURA E TRANSPORTE</v>
          </cell>
          <cell r="D925">
            <v>0</v>
          </cell>
          <cell r="E925">
            <v>0</v>
          </cell>
          <cell r="F925" t="str">
            <v>M3</v>
          </cell>
          <cell r="G925">
            <v>539.91999999999996</v>
          </cell>
        </row>
        <row r="926">
          <cell r="B926">
            <v>0</v>
          </cell>
          <cell r="C926">
            <v>0</v>
          </cell>
          <cell r="D926">
            <v>0</v>
          </cell>
          <cell r="E926">
            <v>0</v>
          </cell>
          <cell r="F926">
            <v>0</v>
          </cell>
          <cell r="G926">
            <v>0</v>
          </cell>
        </row>
        <row r="927">
          <cell r="B927" t="str">
            <v>C4768</v>
          </cell>
          <cell r="C927" t="str">
            <v>CONTROLE TECNOLÓGICO DE CONCRETO C/ ROMPIMENTO DE CORPO-DE-PROVA À COMPRESSÃO</v>
          </cell>
          <cell r="D927">
            <v>0</v>
          </cell>
          <cell r="E927">
            <v>0</v>
          </cell>
          <cell r="F927" t="str">
            <v>UN</v>
          </cell>
          <cell r="G927">
            <v>91.73</v>
          </cell>
        </row>
        <row r="928">
          <cell r="B928">
            <v>0</v>
          </cell>
          <cell r="C928">
            <v>0</v>
          </cell>
          <cell r="D928">
            <v>0</v>
          </cell>
          <cell r="E928">
            <v>0</v>
          </cell>
          <cell r="F928">
            <v>0</v>
          </cell>
          <cell r="G928">
            <v>0</v>
          </cell>
        </row>
        <row r="929">
          <cell r="B929" t="str">
            <v>C4303</v>
          </cell>
          <cell r="C929" t="str">
            <v>INJEÇÃO DE CONCRETO SUBMERSO C/ PLATAFORMAS</v>
          </cell>
          <cell r="D929">
            <v>0</v>
          </cell>
          <cell r="E929">
            <v>0</v>
          </cell>
          <cell r="F929" t="str">
            <v>M3</v>
          </cell>
          <cell r="G929">
            <v>1012.72</v>
          </cell>
        </row>
        <row r="930">
          <cell r="B930" t="str">
            <v>C4135</v>
          </cell>
          <cell r="C930" t="str">
            <v>LANÇAMENTO DE CONCRETO EM PRÉ-MOLDADO</v>
          </cell>
          <cell r="D930">
            <v>0</v>
          </cell>
          <cell r="E930">
            <v>0</v>
          </cell>
          <cell r="F930" t="str">
            <v>M3</v>
          </cell>
          <cell r="G930">
            <v>24.9</v>
          </cell>
        </row>
        <row r="931">
          <cell r="B931" t="str">
            <v>C1603</v>
          </cell>
          <cell r="C931" t="str">
            <v>LANÇAMENTO E APLICAÇÃO DE CONCRETO C/ ELEVAÇÃO</v>
          </cell>
          <cell r="D931">
            <v>0</v>
          </cell>
          <cell r="E931">
            <v>0</v>
          </cell>
          <cell r="F931" t="str">
            <v>M3</v>
          </cell>
          <cell r="G931">
            <v>140.33000000000001</v>
          </cell>
        </row>
        <row r="932">
          <cell r="B932" t="str">
            <v>C1604</v>
          </cell>
          <cell r="C932" t="str">
            <v>LANÇAMENTO E APLICAÇÃO DE CONCRETO S/ ELEVAÇÃO</v>
          </cell>
          <cell r="D932">
            <v>0</v>
          </cell>
          <cell r="E932">
            <v>0</v>
          </cell>
          <cell r="F932" t="str">
            <v>M3</v>
          </cell>
          <cell r="G932">
            <v>81.69</v>
          </cell>
        </row>
        <row r="933">
          <cell r="B933" t="str">
            <v>C3531</v>
          </cell>
          <cell r="C933" t="str">
            <v>MUTIRÃO MISTO - CONCRETO P/VIBR., FCK 13.5 MPa COM AGREGADO ADQUIRIDO</v>
          </cell>
          <cell r="D933">
            <v>0</v>
          </cell>
          <cell r="E933">
            <v>0</v>
          </cell>
          <cell r="F933" t="str">
            <v>M3</v>
          </cell>
          <cell r="G933">
            <v>249.45</v>
          </cell>
        </row>
        <row r="934">
          <cell r="B934" t="str">
            <v>ELEMENTOS DE CONCRETO PRÉ FABRICADO</v>
          </cell>
          <cell r="C934">
            <v>0</v>
          </cell>
          <cell r="D934">
            <v>0</v>
          </cell>
          <cell r="E934">
            <v>0</v>
          </cell>
          <cell r="F934">
            <v>0</v>
          </cell>
          <cell r="G934">
            <v>17320.48</v>
          </cell>
        </row>
        <row r="935">
          <cell r="B935" t="str">
            <v>C3250</v>
          </cell>
          <cell r="C935" t="str">
            <v>CONFECÇÃO DE BANQUETA / MEIO FIO PRÉ-MOLDADA DE CONCRETO (1,00 x 0,25 x 0,15 m)</v>
          </cell>
          <cell r="D935">
            <v>0</v>
          </cell>
          <cell r="E935">
            <v>0</v>
          </cell>
          <cell r="F935" t="str">
            <v>M</v>
          </cell>
          <cell r="G935">
            <v>17.489999999999998</v>
          </cell>
        </row>
        <row r="936">
          <cell r="B936">
            <v>0</v>
          </cell>
          <cell r="C936">
            <v>0</v>
          </cell>
          <cell r="D936">
            <v>0</v>
          </cell>
          <cell r="E936">
            <v>0</v>
          </cell>
          <cell r="F936">
            <v>0</v>
          </cell>
          <cell r="G936">
            <v>0</v>
          </cell>
        </row>
        <row r="937">
          <cell r="B937" t="str">
            <v>C3251</v>
          </cell>
          <cell r="C937" t="str">
            <v>CONFECÇÃO DE BANQUETA / MEIO FIO  PRÉ-MOLDADA DE CONCRETO PARA VIAS URBANAS (1,00 x 0,35 x 0,15m)</v>
          </cell>
          <cell r="D937">
            <v>0</v>
          </cell>
          <cell r="E937">
            <v>0</v>
          </cell>
          <cell r="F937" t="str">
            <v>M</v>
          </cell>
          <cell r="G937">
            <v>25.28</v>
          </cell>
        </row>
        <row r="938">
          <cell r="B938">
            <v>0</v>
          </cell>
          <cell r="C938">
            <v>0</v>
          </cell>
          <cell r="D938">
            <v>0</v>
          </cell>
          <cell r="E938">
            <v>0</v>
          </cell>
          <cell r="F938">
            <v>0</v>
          </cell>
          <cell r="G938">
            <v>0</v>
          </cell>
        </row>
        <row r="939">
          <cell r="B939" t="str">
            <v>C3606</v>
          </cell>
          <cell r="C939" t="str">
            <v>CONFECÇÃO E MONTAGEM DE ABÓBADAS PRÉ-MOLDADAS DE CONCRETO P/TERMINAL RODOVIARIO  TIPO "A"</v>
          </cell>
          <cell r="D939">
            <v>0</v>
          </cell>
          <cell r="E939">
            <v>0</v>
          </cell>
          <cell r="F939" t="str">
            <v>M</v>
          </cell>
          <cell r="G939">
            <v>1371.01</v>
          </cell>
        </row>
        <row r="940">
          <cell r="B940">
            <v>0</v>
          </cell>
          <cell r="C940">
            <v>0</v>
          </cell>
          <cell r="D940">
            <v>0</v>
          </cell>
          <cell r="E940">
            <v>0</v>
          </cell>
          <cell r="F940">
            <v>0</v>
          </cell>
          <cell r="G940">
            <v>0</v>
          </cell>
        </row>
        <row r="941">
          <cell r="B941" t="str">
            <v>C3609</v>
          </cell>
          <cell r="C941" t="str">
            <v>CONFECÇÃO E MONTAGEM DE PILAR PRÉ-MOLDADO DE CONCRETO P/TERMINAL RODOVIARIO  TIPO "A"</v>
          </cell>
          <cell r="D941">
            <v>0</v>
          </cell>
          <cell r="E941">
            <v>0</v>
          </cell>
          <cell r="F941" t="str">
            <v>UN</v>
          </cell>
          <cell r="G941">
            <v>1873.95</v>
          </cell>
        </row>
        <row r="942">
          <cell r="B942">
            <v>0</v>
          </cell>
          <cell r="C942">
            <v>0</v>
          </cell>
          <cell r="D942">
            <v>0</v>
          </cell>
          <cell r="E942">
            <v>0</v>
          </cell>
          <cell r="F942">
            <v>0</v>
          </cell>
          <cell r="G942">
            <v>0</v>
          </cell>
        </row>
        <row r="943">
          <cell r="B943" t="str">
            <v>C3607</v>
          </cell>
          <cell r="C943" t="str">
            <v>CONFECÇÃO E MONTAGEM DE PÓRTICO INDICATIVO PRÉ-MOLDADO DE CONCRETO P/TERMINAL RODOVIÁRIO</v>
          </cell>
          <cell r="D943">
            <v>0</v>
          </cell>
          <cell r="E943">
            <v>0</v>
          </cell>
          <cell r="F943" t="str">
            <v>UN</v>
          </cell>
          <cell r="G943">
            <v>8440.15</v>
          </cell>
        </row>
        <row r="944">
          <cell r="B944">
            <v>0</v>
          </cell>
          <cell r="C944">
            <v>0</v>
          </cell>
          <cell r="D944">
            <v>0</v>
          </cell>
          <cell r="E944">
            <v>0</v>
          </cell>
          <cell r="F944">
            <v>0</v>
          </cell>
          <cell r="G944">
            <v>0</v>
          </cell>
        </row>
        <row r="945">
          <cell r="B945" t="str">
            <v>C3608</v>
          </cell>
          <cell r="C945" t="str">
            <v>CONFECÇÃO E MONTAGEM DE SAPATA PRÉ-MOLDADA DE CONCRETO P/TERMINAL RODOVIÁRIO  TIPO "A"</v>
          </cell>
          <cell r="D945">
            <v>0</v>
          </cell>
          <cell r="E945">
            <v>0</v>
          </cell>
          <cell r="F945" t="str">
            <v>M</v>
          </cell>
          <cell r="G945">
            <v>1235.76</v>
          </cell>
        </row>
        <row r="946">
          <cell r="B946">
            <v>0</v>
          </cell>
          <cell r="C946">
            <v>0</v>
          </cell>
          <cell r="D946">
            <v>0</v>
          </cell>
          <cell r="E946">
            <v>0</v>
          </cell>
          <cell r="F946">
            <v>0</v>
          </cell>
          <cell r="G946">
            <v>0</v>
          </cell>
        </row>
        <row r="947">
          <cell r="B947" t="str">
            <v>C3610</v>
          </cell>
          <cell r="C947" t="str">
            <v>CONFECÇÃO E MONTAGEM DE VIGA CALHA PRÉ-MOLDADA DE CONCRETO P/TERMINAL RODOVIÁRIO  TIPO "A"</v>
          </cell>
          <cell r="D947">
            <v>0</v>
          </cell>
          <cell r="E947">
            <v>0</v>
          </cell>
          <cell r="F947" t="str">
            <v>M</v>
          </cell>
          <cell r="G947">
            <v>513.41</v>
          </cell>
        </row>
        <row r="948">
          <cell r="B948">
            <v>0</v>
          </cell>
          <cell r="C948">
            <v>0</v>
          </cell>
          <cell r="D948">
            <v>0</v>
          </cell>
          <cell r="E948">
            <v>0</v>
          </cell>
          <cell r="F948">
            <v>0</v>
          </cell>
          <cell r="G948">
            <v>0</v>
          </cell>
        </row>
        <row r="949">
          <cell r="B949" t="str">
            <v>C3284</v>
          </cell>
          <cell r="C949" t="str">
            <v>ESTACAS DE CONCRETO ARMADO (2,20 x 0,10 x 0,10 M) P/ CERCAS</v>
          </cell>
          <cell r="D949">
            <v>0</v>
          </cell>
          <cell r="E949">
            <v>0</v>
          </cell>
          <cell r="F949" t="str">
            <v>UN</v>
          </cell>
          <cell r="G949">
            <v>21.78</v>
          </cell>
        </row>
        <row r="950">
          <cell r="B950" t="str">
            <v>C4449</v>
          </cell>
          <cell r="C950" t="str">
            <v>LAJE PRÉ-FABRICADA P/ FÔRRO - VÃO ATÉ 2 m</v>
          </cell>
          <cell r="D950">
            <v>0</v>
          </cell>
          <cell r="E950">
            <v>0</v>
          </cell>
          <cell r="F950" t="str">
            <v>M2</v>
          </cell>
          <cell r="G950">
            <v>69.540000000000006</v>
          </cell>
        </row>
        <row r="951">
          <cell r="B951" t="str">
            <v>C4418</v>
          </cell>
          <cell r="C951" t="str">
            <v>LAJE PRÉ-FABRICADA P/ FÔRRO - VÃO DE 2,01 A 3 m</v>
          </cell>
          <cell r="D951">
            <v>0</v>
          </cell>
          <cell r="E951">
            <v>0</v>
          </cell>
          <cell r="F951" t="str">
            <v>M2</v>
          </cell>
          <cell r="G951">
            <v>77.599999999999994</v>
          </cell>
        </row>
        <row r="952">
          <cell r="B952" t="str">
            <v>C4419</v>
          </cell>
          <cell r="C952" t="str">
            <v>LAJE PRÉ-FABRICADA P/ FÔRRO - VÃO DE 3,01 A 4 m</v>
          </cell>
          <cell r="D952">
            <v>0</v>
          </cell>
          <cell r="E952">
            <v>0</v>
          </cell>
          <cell r="F952" t="str">
            <v>M2</v>
          </cell>
          <cell r="G952">
            <v>80.099999999999994</v>
          </cell>
        </row>
        <row r="953">
          <cell r="B953" t="str">
            <v>C4420</v>
          </cell>
          <cell r="C953" t="str">
            <v>LAJE PRÉ-FABRICADA P/ FÔRRO - VÃO ACIMA DE 4,01 m</v>
          </cell>
          <cell r="D953">
            <v>0</v>
          </cell>
          <cell r="E953">
            <v>0</v>
          </cell>
          <cell r="F953" t="str">
            <v>M2</v>
          </cell>
          <cell r="G953">
            <v>82.56</v>
          </cell>
        </row>
        <row r="954">
          <cell r="B954" t="str">
            <v>C4448</v>
          </cell>
          <cell r="C954" t="str">
            <v>LAJE PRÉ-FABRICADA P/ PISO - VÃO ATÉ 2 m</v>
          </cell>
          <cell r="D954">
            <v>0</v>
          </cell>
          <cell r="E954">
            <v>0</v>
          </cell>
          <cell r="F954" t="str">
            <v>M2</v>
          </cell>
          <cell r="G954">
            <v>71.739999999999995</v>
          </cell>
        </row>
        <row r="955">
          <cell r="B955" t="str">
            <v>C4415</v>
          </cell>
          <cell r="C955" t="str">
            <v>LAJE PRÉ-FABRICADA P/ PISO - VÃO DE 2,01 A 3 m</v>
          </cell>
          <cell r="D955">
            <v>0</v>
          </cell>
          <cell r="E955">
            <v>0</v>
          </cell>
          <cell r="F955" t="str">
            <v>M2</v>
          </cell>
          <cell r="G955">
            <v>80.33</v>
          </cell>
        </row>
        <row r="956">
          <cell r="B956" t="str">
            <v>C4416</v>
          </cell>
          <cell r="C956" t="str">
            <v>LAJE PRÉ-FABRICADA P/ PISO - VÃO DE 3,01 A 4 m</v>
          </cell>
          <cell r="D956">
            <v>0</v>
          </cell>
          <cell r="E956">
            <v>0</v>
          </cell>
          <cell r="F956" t="str">
            <v>M2</v>
          </cell>
          <cell r="G956">
            <v>80.599999999999994</v>
          </cell>
        </row>
        <row r="957">
          <cell r="B957" t="str">
            <v>C4417</v>
          </cell>
          <cell r="C957" t="str">
            <v>LAJE PRÉ-FABRICADA P/ PISO - VÃO ACIMA DE 4,01 m</v>
          </cell>
          <cell r="D957">
            <v>0</v>
          </cell>
          <cell r="E957">
            <v>0</v>
          </cell>
          <cell r="F957" t="str">
            <v>M2</v>
          </cell>
          <cell r="G957">
            <v>84.1</v>
          </cell>
        </row>
        <row r="958">
          <cell r="B958" t="str">
            <v>C4455</v>
          </cell>
          <cell r="C958" t="str">
            <v>LAJE PRÉ-FABRICADA TRELIÇADA P/ FÔRRO - VÃO ATÉ 2,80 m</v>
          </cell>
          <cell r="D958">
            <v>0</v>
          </cell>
          <cell r="E958">
            <v>0</v>
          </cell>
          <cell r="F958" t="str">
            <v>M2</v>
          </cell>
          <cell r="G958">
            <v>87.1</v>
          </cell>
        </row>
        <row r="959">
          <cell r="B959" t="str">
            <v>C4456</v>
          </cell>
          <cell r="C959" t="str">
            <v>LAJE PRÉ-FABRICADA TRELIÇADA P/ FÔRRO - VÃO  DE 2,81 A 3,80 m</v>
          </cell>
          <cell r="D959">
            <v>0</v>
          </cell>
          <cell r="E959">
            <v>0</v>
          </cell>
          <cell r="F959" t="str">
            <v>M2</v>
          </cell>
          <cell r="G959">
            <v>89.1</v>
          </cell>
        </row>
        <row r="960">
          <cell r="B960" t="str">
            <v>C4457</v>
          </cell>
          <cell r="C960" t="str">
            <v>LAJE PRÉ-FABRICADA TRELIÇADA P/ FÔRRO - VÃO  DE 3,81 A 4,80 m</v>
          </cell>
          <cell r="D960">
            <v>0</v>
          </cell>
          <cell r="E960">
            <v>0</v>
          </cell>
          <cell r="F960" t="str">
            <v>M2</v>
          </cell>
          <cell r="G960">
            <v>93.03</v>
          </cell>
        </row>
        <row r="961">
          <cell r="B961" t="str">
            <v>C4458</v>
          </cell>
          <cell r="C961" t="str">
            <v>LAJE PRÉ-FABRICADA TRELIÇADA P/ FÔRRO - VÃO  ACIMA DE 4,81 m</v>
          </cell>
          <cell r="D961">
            <v>0</v>
          </cell>
          <cell r="E961">
            <v>0</v>
          </cell>
          <cell r="F961" t="str">
            <v>M2</v>
          </cell>
          <cell r="G961">
            <v>104.75</v>
          </cell>
        </row>
        <row r="962">
          <cell r="B962" t="str">
            <v>C4450</v>
          </cell>
          <cell r="C962" t="str">
            <v>LAJE PRÉ-FABRICADA TRELIÇADA P/ PISO - VÃO ATÉ 1,80 m</v>
          </cell>
          <cell r="D962">
            <v>0</v>
          </cell>
          <cell r="E962">
            <v>0</v>
          </cell>
          <cell r="F962" t="str">
            <v>M2</v>
          </cell>
          <cell r="G962">
            <v>84.04</v>
          </cell>
        </row>
        <row r="963">
          <cell r="B963" t="str">
            <v>C4451</v>
          </cell>
          <cell r="C963" t="str">
            <v>LAJE PRÉ-FABRICADA TRELIÇADA P/ PISO - VÃO DE 1,81 A 2,80 m</v>
          </cell>
          <cell r="D963">
            <v>0</v>
          </cell>
          <cell r="E963">
            <v>0</v>
          </cell>
          <cell r="F963" t="str">
            <v>M2</v>
          </cell>
          <cell r="G963">
            <v>92.8</v>
          </cell>
        </row>
        <row r="964">
          <cell r="B964" t="str">
            <v>C4452</v>
          </cell>
          <cell r="C964" t="str">
            <v>LAJE PRÉ-FABRICADA TRELIÇADA P/ PISO - VÃO DE 2,81 A 3,80 m</v>
          </cell>
          <cell r="D964">
            <v>0</v>
          </cell>
          <cell r="E964">
            <v>0</v>
          </cell>
          <cell r="F964" t="str">
            <v>M2</v>
          </cell>
          <cell r="G964">
            <v>97</v>
          </cell>
        </row>
        <row r="965">
          <cell r="B965" t="str">
            <v>C4453</v>
          </cell>
          <cell r="C965" t="str">
            <v>LAJE PRÉ-FABRICADA TRELIÇADA P/ PISO - VÃO DE 3,81 A 4,80 m</v>
          </cell>
          <cell r="D965">
            <v>0</v>
          </cell>
          <cell r="E965">
            <v>0</v>
          </cell>
          <cell r="F965" t="str">
            <v>M2</v>
          </cell>
          <cell r="G965">
            <v>98.43</v>
          </cell>
        </row>
        <row r="966">
          <cell r="B966" t="str">
            <v>C4454</v>
          </cell>
          <cell r="C966" t="str">
            <v>LAJE PRÉ-FABRICADA TRELIÇADA P/ PISO - VÃO ACIMA DE 4,81 m</v>
          </cell>
          <cell r="D966">
            <v>0</v>
          </cell>
          <cell r="E966">
            <v>0</v>
          </cell>
          <cell r="F966" t="str">
            <v>M2</v>
          </cell>
          <cell r="G966">
            <v>109.38</v>
          </cell>
        </row>
        <row r="967">
          <cell r="B967" t="str">
            <v>C2881</v>
          </cell>
          <cell r="C967" t="str">
            <v>MONTAGEM DE ANEL PRÉ-MOLDADO D=0,60m, h=0,50m</v>
          </cell>
          <cell r="D967">
            <v>0</v>
          </cell>
          <cell r="E967">
            <v>0</v>
          </cell>
          <cell r="F967" t="str">
            <v>UN</v>
          </cell>
          <cell r="G967">
            <v>5.34</v>
          </cell>
        </row>
        <row r="968">
          <cell r="B968" t="str">
            <v>C3459</v>
          </cell>
          <cell r="C968" t="str">
            <v>MONTAGEM  DE ANEL PRÉ-MOLDADO D=1,00m  h=0,50m</v>
          </cell>
          <cell r="D968">
            <v>0</v>
          </cell>
          <cell r="E968">
            <v>0</v>
          </cell>
          <cell r="F968" t="str">
            <v>UN</v>
          </cell>
          <cell r="G968">
            <v>14.87</v>
          </cell>
        </row>
        <row r="969">
          <cell r="B969" t="str">
            <v>C4598</v>
          </cell>
          <cell r="C969" t="str">
            <v>MONTAGEM DE ANEL PREMOLDADO D=1,20m h=0,50m MSD FUNASA TIPO 10 (MATERIAL E EXECUÇÃO)</v>
          </cell>
          <cell r="D969">
            <v>0</v>
          </cell>
          <cell r="E969">
            <v>0</v>
          </cell>
          <cell r="F969" t="str">
            <v>UN</v>
          </cell>
          <cell r="G969">
            <v>20.07</v>
          </cell>
        </row>
        <row r="970">
          <cell r="B970">
            <v>0</v>
          </cell>
          <cell r="C970">
            <v>0</v>
          </cell>
          <cell r="D970">
            <v>0</v>
          </cell>
          <cell r="E970">
            <v>0</v>
          </cell>
          <cell r="F970">
            <v>0</v>
          </cell>
          <cell r="G970">
            <v>0</v>
          </cell>
        </row>
        <row r="971">
          <cell r="B971" t="str">
            <v>C3460</v>
          </cell>
          <cell r="C971" t="str">
            <v>MONTAGEM  DE ANEL PRÉ-MOLDADO D=1,50m  h=0,50m</v>
          </cell>
          <cell r="D971">
            <v>0</v>
          </cell>
          <cell r="E971">
            <v>0</v>
          </cell>
          <cell r="F971" t="str">
            <v>UN</v>
          </cell>
          <cell r="G971">
            <v>26.76</v>
          </cell>
        </row>
        <row r="972">
          <cell r="B972" t="str">
            <v>C2882</v>
          </cell>
          <cell r="C972" t="str">
            <v>MONTAGEM DE ANEL PRÉ-MOLDADO P/DECANTO DIGESTOR/FILTRO ANAERÓBIO</v>
          </cell>
          <cell r="D972">
            <v>0</v>
          </cell>
          <cell r="E972">
            <v>0</v>
          </cell>
          <cell r="F972" t="str">
            <v>UN</v>
          </cell>
          <cell r="G972">
            <v>38.380000000000003</v>
          </cell>
        </row>
        <row r="973">
          <cell r="B973" t="str">
            <v>C2883</v>
          </cell>
          <cell r="C973" t="str">
            <v>MONTAGEM DE CALHA VERTEDOURA PRÉ-MOLDADA P/FILTRO ANAERÓBIO</v>
          </cell>
          <cell r="D973">
            <v>0</v>
          </cell>
          <cell r="E973">
            <v>0</v>
          </cell>
          <cell r="F973" t="str">
            <v>UN</v>
          </cell>
          <cell r="G973">
            <v>19.329999999999998</v>
          </cell>
        </row>
        <row r="974">
          <cell r="B974" t="str">
            <v>C2884</v>
          </cell>
          <cell r="C974" t="str">
            <v>MONTAGEM DE CÂMARA DE DECANTAÇÃO PRÉ-MOLDADA</v>
          </cell>
          <cell r="D974">
            <v>0</v>
          </cell>
          <cell r="E974">
            <v>0</v>
          </cell>
          <cell r="F974" t="str">
            <v>UN</v>
          </cell>
          <cell r="G974">
            <v>219.74</v>
          </cell>
        </row>
        <row r="975">
          <cell r="B975" t="str">
            <v>C2885</v>
          </cell>
          <cell r="C975" t="str">
            <v>MONTAGEM DE TAMPA DE FECHAMENTO/LAJE DE FUNDO P/ANEL D=600MM</v>
          </cell>
          <cell r="D975">
            <v>0</v>
          </cell>
          <cell r="E975">
            <v>0</v>
          </cell>
          <cell r="F975" t="str">
            <v>UN</v>
          </cell>
          <cell r="G975">
            <v>3.11</v>
          </cell>
        </row>
        <row r="976">
          <cell r="B976" t="str">
            <v>C2886</v>
          </cell>
          <cell r="C976" t="str">
            <v>MONTAGEM DE TAMPA PRÉ-MOLDADA P/DECANTO/FILTRO/FUNDO FALSO</v>
          </cell>
          <cell r="D976">
            <v>0</v>
          </cell>
          <cell r="E976">
            <v>0</v>
          </cell>
          <cell r="F976" t="str">
            <v>UN</v>
          </cell>
          <cell r="G976">
            <v>31.95</v>
          </cell>
        </row>
        <row r="977">
          <cell r="B977" t="str">
            <v>C3289</v>
          </cell>
          <cell r="C977" t="str">
            <v>MOURÃO DE CONCRETO (2,20 x 0,15 x 0,15 M)</v>
          </cell>
          <cell r="D977">
            <v>0</v>
          </cell>
          <cell r="E977">
            <v>0</v>
          </cell>
          <cell r="F977" t="str">
            <v>UN</v>
          </cell>
          <cell r="G977">
            <v>47.62</v>
          </cell>
        </row>
        <row r="978">
          <cell r="B978" t="str">
            <v>C1838</v>
          </cell>
          <cell r="C978" t="str">
            <v>PAINEL PROTENDIDO P/PISOS/PAREDES DE VEDAÇÃO ESP.=10cm</v>
          </cell>
          <cell r="D978">
            <v>0</v>
          </cell>
          <cell r="E978">
            <v>0</v>
          </cell>
          <cell r="F978" t="str">
            <v>M2</v>
          </cell>
          <cell r="G978">
            <v>151.74</v>
          </cell>
        </row>
        <row r="979">
          <cell r="B979" t="str">
            <v>C1839</v>
          </cell>
          <cell r="C979" t="str">
            <v>PAINEL PROTENDIDO P/PISOS/PAREDES DE VEDAÇÃO ESP.=15cm</v>
          </cell>
          <cell r="D979">
            <v>0</v>
          </cell>
          <cell r="E979">
            <v>0</v>
          </cell>
          <cell r="F979" t="str">
            <v>M2</v>
          </cell>
          <cell r="G979">
            <v>186.27</v>
          </cell>
        </row>
        <row r="980">
          <cell r="B980" t="str">
            <v>C1840</v>
          </cell>
          <cell r="C980" t="str">
            <v>PAINEL PROTENDIDO P/PISOS/PAREDES DE VEDAÇÃO ESP.=20cm</v>
          </cell>
          <cell r="D980">
            <v>0</v>
          </cell>
          <cell r="E980">
            <v>0</v>
          </cell>
          <cell r="F980" t="str">
            <v>M2</v>
          </cell>
          <cell r="G980">
            <v>227</v>
          </cell>
        </row>
        <row r="981">
          <cell r="B981" t="str">
            <v>C1841</v>
          </cell>
          <cell r="C981" t="str">
            <v>PAINEL PROTENDIDO P/PISOS/PAREDES DE VEDAÇÃO ESP.=25cm</v>
          </cell>
          <cell r="D981">
            <v>0</v>
          </cell>
          <cell r="E981">
            <v>0</v>
          </cell>
          <cell r="F981" t="str">
            <v>M2</v>
          </cell>
          <cell r="G981">
            <v>231.59</v>
          </cell>
        </row>
        <row r="982">
          <cell r="B982" t="str">
            <v>C1842</v>
          </cell>
          <cell r="C982" t="str">
            <v>PAINEL-COBERTURA DE CONCRETO CELULAR AUTOCLAVADO ARMADO, C/ DIMENSÕES 7,5X40X280cm</v>
          </cell>
          <cell r="D982">
            <v>0</v>
          </cell>
          <cell r="E982">
            <v>0</v>
          </cell>
          <cell r="F982" t="str">
            <v>M2</v>
          </cell>
          <cell r="G982">
            <v>66.61</v>
          </cell>
        </row>
        <row r="983">
          <cell r="B983">
            <v>0</v>
          </cell>
          <cell r="C983">
            <v>0</v>
          </cell>
          <cell r="D983">
            <v>0</v>
          </cell>
          <cell r="E983">
            <v>0</v>
          </cell>
          <cell r="F983">
            <v>0</v>
          </cell>
          <cell r="G983">
            <v>0</v>
          </cell>
        </row>
        <row r="984">
          <cell r="B984" t="str">
            <v>C1843</v>
          </cell>
          <cell r="C984" t="str">
            <v>PAINEL-LAJE DE CONCRETO CELULAR AUTOCLAVADO, C/ DIMENSÕES 10X40X280cm</v>
          </cell>
          <cell r="D984">
            <v>0</v>
          </cell>
          <cell r="E984">
            <v>0</v>
          </cell>
          <cell r="F984" t="str">
            <v>M2</v>
          </cell>
          <cell r="G984">
            <v>76.89</v>
          </cell>
        </row>
        <row r="985">
          <cell r="B985" t="str">
            <v>C1899</v>
          </cell>
          <cell r="C985" t="str">
            <v>PEÇAS PRÉ- MOLDADAS (PM) DE CONCRETO, ESP.= 3cm</v>
          </cell>
          <cell r="D985">
            <v>0</v>
          </cell>
          <cell r="E985">
            <v>0</v>
          </cell>
          <cell r="F985" t="str">
            <v>M2</v>
          </cell>
          <cell r="G985">
            <v>233.55</v>
          </cell>
        </row>
        <row r="986">
          <cell r="B986" t="str">
            <v>C1900</v>
          </cell>
          <cell r="C986" t="str">
            <v>PEÇAS PRÉ- MOLDADAS (PM) DE CONCRETO, ESP.= 4cm</v>
          </cell>
          <cell r="D986">
            <v>0</v>
          </cell>
          <cell r="E986">
            <v>0</v>
          </cell>
          <cell r="F986" t="str">
            <v>M2</v>
          </cell>
          <cell r="G986">
            <v>241.31</v>
          </cell>
        </row>
        <row r="987">
          <cell r="B987" t="str">
            <v>C1901</v>
          </cell>
          <cell r="C987" t="str">
            <v>PEÇAS PRÉ- MOLDADAS (PM) DE CONCRETO, ESP.= 5cm</v>
          </cell>
          <cell r="D987">
            <v>0</v>
          </cell>
          <cell r="E987">
            <v>0</v>
          </cell>
          <cell r="F987" t="str">
            <v>M2</v>
          </cell>
          <cell r="G987">
            <v>245.06</v>
          </cell>
        </row>
        <row r="988">
          <cell r="B988" t="str">
            <v>C1886</v>
          </cell>
          <cell r="C988" t="str">
            <v>PÉRGOLAS PRÉ-MOLDADAS (PM) DE CONCRETO, ESP.= 5cm</v>
          </cell>
          <cell r="D988">
            <v>0</v>
          </cell>
          <cell r="E988">
            <v>0</v>
          </cell>
          <cell r="F988" t="str">
            <v>M2</v>
          </cell>
          <cell r="G988">
            <v>252.28</v>
          </cell>
        </row>
        <row r="989">
          <cell r="B989" t="str">
            <v>JUNTA DE DILATAÇÃO</v>
          </cell>
          <cell r="C989">
            <v>0</v>
          </cell>
          <cell r="D989">
            <v>0</v>
          </cell>
          <cell r="E989">
            <v>0</v>
          </cell>
          <cell r="F989">
            <v>0</v>
          </cell>
          <cell r="G989">
            <v>1509.88</v>
          </cell>
        </row>
        <row r="990">
          <cell r="B990" t="str">
            <v>C1418</v>
          </cell>
          <cell r="C990" t="str">
            <v>FUNGENBAND P/ JUNTAS DE DILATAÇÃO</v>
          </cell>
          <cell r="D990">
            <v>0</v>
          </cell>
          <cell r="E990">
            <v>0</v>
          </cell>
          <cell r="F990" t="str">
            <v>M</v>
          </cell>
          <cell r="G990">
            <v>85.43</v>
          </cell>
        </row>
        <row r="991">
          <cell r="B991" t="str">
            <v>C4073</v>
          </cell>
          <cell r="C991" t="str">
            <v>JUNTA ASFÁLTICA NAS PLACAS DOS TALUDES DAS LAGOAS (SEÇÃO 1,5 x 3,0 cm)</v>
          </cell>
          <cell r="D991">
            <v>0</v>
          </cell>
          <cell r="E991">
            <v>0</v>
          </cell>
          <cell r="F991" t="str">
            <v>M</v>
          </cell>
          <cell r="G991">
            <v>6.04</v>
          </cell>
        </row>
        <row r="992">
          <cell r="B992" t="str">
            <v>C3732</v>
          </cell>
          <cell r="C992" t="str">
            <v>JUNTA DE DILATAÇÃO À BASE DE MASTIQUE (1.00 x 1.00cm)</v>
          </cell>
          <cell r="D992">
            <v>0</v>
          </cell>
          <cell r="E992">
            <v>0</v>
          </cell>
          <cell r="F992" t="str">
            <v>M</v>
          </cell>
          <cell r="G992">
            <v>33.700000000000003</v>
          </cell>
        </row>
        <row r="993">
          <cell r="B993" t="str">
            <v>C3993</v>
          </cell>
          <cell r="C993" t="str">
            <v>JUNTA DE MOVIMENTAÇÃO TIPO JEENE</v>
          </cell>
          <cell r="D993">
            <v>0</v>
          </cell>
          <cell r="E993">
            <v>0</v>
          </cell>
          <cell r="F993" t="str">
            <v>M</v>
          </cell>
          <cell r="G993">
            <v>603.96</v>
          </cell>
        </row>
        <row r="994">
          <cell r="B994" t="str">
            <v>C4209</v>
          </cell>
          <cell r="C994" t="str">
            <v>JUNTA DILATAÇÃO COM CORDA DE SISAL E ASFALTO OXIDADO (SEÇÃO 1,5 x 3 cm)</v>
          </cell>
          <cell r="D994">
            <v>0</v>
          </cell>
          <cell r="E994">
            <v>0</v>
          </cell>
          <cell r="F994" t="str">
            <v>M</v>
          </cell>
          <cell r="G994">
            <v>8.75</v>
          </cell>
        </row>
        <row r="995">
          <cell r="B995" t="str">
            <v>C4305</v>
          </cell>
          <cell r="C995" t="str">
            <v>JUNTA JEENE JJ 5070 VV</v>
          </cell>
          <cell r="D995">
            <v>0</v>
          </cell>
          <cell r="E995">
            <v>0</v>
          </cell>
          <cell r="F995" t="str">
            <v>M</v>
          </cell>
          <cell r="G995">
            <v>603.96</v>
          </cell>
        </row>
        <row r="996">
          <cell r="B996" t="str">
            <v>C3090</v>
          </cell>
          <cell r="C996" t="str">
            <v>JUNTA TRAFLEX-TR-CS DA MAPEL OU SIMILAR</v>
          </cell>
          <cell r="D996">
            <v>0</v>
          </cell>
          <cell r="E996">
            <v>0</v>
          </cell>
          <cell r="F996" t="str">
            <v>M</v>
          </cell>
          <cell r="G996">
            <v>81.319999999999993</v>
          </cell>
        </row>
        <row r="997">
          <cell r="B997" t="str">
            <v>C4571</v>
          </cell>
          <cell r="C997" t="str">
            <v>MASTIQUE BETUMINOSO MODIFICADO COM POLIURETANO, TIXOTRÓPICO, BICOMPONENTE PARA JUNTA DE DILATAÇÃO</v>
          </cell>
          <cell r="D997">
            <v>0</v>
          </cell>
          <cell r="E997">
            <v>0</v>
          </cell>
          <cell r="F997" t="str">
            <v>M</v>
          </cell>
          <cell r="G997">
            <v>18.48</v>
          </cell>
        </row>
        <row r="998">
          <cell r="B998">
            <v>0</v>
          </cell>
          <cell r="C998">
            <v>0</v>
          </cell>
          <cell r="D998">
            <v>0</v>
          </cell>
          <cell r="E998">
            <v>0</v>
          </cell>
          <cell r="F998">
            <v>0</v>
          </cell>
          <cell r="G998">
            <v>0</v>
          </cell>
        </row>
        <row r="999">
          <cell r="B999" t="str">
            <v>C1814</v>
          </cell>
          <cell r="C999" t="str">
            <v>NEOPRENE P/ JUNTAS DE DILATAÇÃO</v>
          </cell>
          <cell r="D999">
            <v>0</v>
          </cell>
          <cell r="E999">
            <v>0</v>
          </cell>
          <cell r="F999" t="str">
            <v>M</v>
          </cell>
          <cell r="G999">
            <v>40.08</v>
          </cell>
        </row>
        <row r="1000">
          <cell r="B1000" t="str">
            <v>C2268</v>
          </cell>
          <cell r="C1000" t="str">
            <v>SELANTE ELASTRÔMETRO P/ JUNTA DE DILATAÇÃO</v>
          </cell>
          <cell r="D1000">
            <v>0</v>
          </cell>
          <cell r="E1000">
            <v>0</v>
          </cell>
          <cell r="F1000" t="str">
            <v>M</v>
          </cell>
          <cell r="G1000">
            <v>28.17</v>
          </cell>
        </row>
        <row r="1001">
          <cell r="B1001" t="str">
            <v>RECUPERAÇÃO ESTRUTURAL</v>
          </cell>
          <cell r="C1001">
            <v>0</v>
          </cell>
          <cell r="D1001">
            <v>0</v>
          </cell>
          <cell r="E1001">
            <v>0</v>
          </cell>
          <cell r="F1001">
            <v>0</v>
          </cell>
          <cell r="G1001">
            <v>3995.66</v>
          </cell>
        </row>
        <row r="1002">
          <cell r="B1002" t="str">
            <v>C0005</v>
          </cell>
          <cell r="C1002" t="str">
            <v>ACABAMENTO DE PEDREIRO</v>
          </cell>
          <cell r="D1002">
            <v>0</v>
          </cell>
          <cell r="E1002">
            <v>0</v>
          </cell>
          <cell r="F1002" t="str">
            <v>M2</v>
          </cell>
          <cell r="G1002">
            <v>41.99</v>
          </cell>
        </row>
        <row r="1003">
          <cell r="B1003" t="str">
            <v>C0094</v>
          </cell>
          <cell r="C1003" t="str">
            <v>APICOAMENTO EM CONCRETO/PREPARO DA SUPERFÍCIE</v>
          </cell>
          <cell r="D1003">
            <v>0</v>
          </cell>
          <cell r="E1003">
            <v>0</v>
          </cell>
          <cell r="F1003" t="str">
            <v>M2</v>
          </cell>
          <cell r="G1003">
            <v>18.25</v>
          </cell>
        </row>
        <row r="1004">
          <cell r="B1004" t="str">
            <v>C0098</v>
          </cell>
          <cell r="C1004" t="str">
            <v>APLICAÇÃO DE ADESIVO ESTRUTURAL BASE EPOXI</v>
          </cell>
          <cell r="D1004">
            <v>0</v>
          </cell>
          <cell r="E1004">
            <v>0</v>
          </cell>
          <cell r="F1004" t="str">
            <v>KG</v>
          </cell>
          <cell r="G1004">
            <v>58.77</v>
          </cell>
        </row>
        <row r="1005">
          <cell r="B1005" t="str">
            <v>C0809</v>
          </cell>
          <cell r="C1005" t="str">
            <v>COLOCAÇÃO DE INJETORES</v>
          </cell>
          <cell r="D1005">
            <v>0</v>
          </cell>
          <cell r="E1005">
            <v>0</v>
          </cell>
          <cell r="F1005" t="str">
            <v>UN</v>
          </cell>
          <cell r="G1005">
            <v>11.74</v>
          </cell>
        </row>
        <row r="1006">
          <cell r="B1006" t="str">
            <v>C3156</v>
          </cell>
          <cell r="C1006" t="str">
            <v>CONCRETO PROJETADO (MEDIDO NA MÁQUINA 35MPa)</v>
          </cell>
          <cell r="D1006">
            <v>0</v>
          </cell>
          <cell r="E1006">
            <v>0</v>
          </cell>
          <cell r="F1006" t="str">
            <v>M3</v>
          </cell>
          <cell r="G1006">
            <v>931.37</v>
          </cell>
        </row>
        <row r="1007">
          <cell r="B1007" t="str">
            <v>C0929</v>
          </cell>
          <cell r="C1007" t="str">
            <v>CORTE EM CONCRETO DETERIORADO</v>
          </cell>
          <cell r="D1007">
            <v>0</v>
          </cell>
          <cell r="E1007">
            <v>0</v>
          </cell>
          <cell r="F1007" t="str">
            <v>M2</v>
          </cell>
          <cell r="G1007">
            <v>18.25</v>
          </cell>
        </row>
        <row r="1008">
          <cell r="B1008" t="str">
            <v>C3083</v>
          </cell>
          <cell r="C1008" t="str">
            <v>EXECUÇÃO DE FUROS EM CONCRETO C/BROCA 1/2"&lt;= D &lt;=1"</v>
          </cell>
          <cell r="D1008">
            <v>0</v>
          </cell>
          <cell r="E1008">
            <v>0</v>
          </cell>
          <cell r="F1008" t="str">
            <v>UN</v>
          </cell>
          <cell r="G1008">
            <v>11.77</v>
          </cell>
        </row>
        <row r="1009">
          <cell r="B1009" t="str">
            <v>C3082</v>
          </cell>
          <cell r="C1009" t="str">
            <v>EXECUÇÃO DE FUROS EM CONCRETO C/BROCA 1"&lt; D &lt;=1 1/2"</v>
          </cell>
          <cell r="D1009">
            <v>0</v>
          </cell>
          <cell r="E1009">
            <v>0</v>
          </cell>
          <cell r="F1009" t="str">
            <v>UN</v>
          </cell>
          <cell r="G1009">
            <v>16.73</v>
          </cell>
        </row>
        <row r="1010">
          <cell r="B1010" t="str">
            <v>C4410</v>
          </cell>
          <cell r="C1010" t="str">
            <v>EXECUÇÃO DE FURO EM CONCRETO COM BROCA - Ø 1 1/2" A 2"</v>
          </cell>
          <cell r="D1010">
            <v>0</v>
          </cell>
          <cell r="E1010">
            <v>0</v>
          </cell>
          <cell r="F1010" t="str">
            <v>M</v>
          </cell>
          <cell r="G1010">
            <v>78.37</v>
          </cell>
        </row>
        <row r="1011">
          <cell r="B1011" t="str">
            <v>C3084</v>
          </cell>
          <cell r="C1011" t="str">
            <v>EXECUÇÃO DE PINGADEIRAS</v>
          </cell>
          <cell r="D1011">
            <v>0</v>
          </cell>
          <cell r="E1011">
            <v>0</v>
          </cell>
          <cell r="F1011" t="str">
            <v>M</v>
          </cell>
          <cell r="G1011">
            <v>6.7</v>
          </cell>
        </row>
        <row r="1012">
          <cell r="B1012" t="str">
            <v>C3467</v>
          </cell>
          <cell r="C1012" t="str">
            <v>FORNECIMENTO E COLOCAÇÃO DE CHUMBADOR PARABOULT DE  3/4" a 1"</v>
          </cell>
          <cell r="D1012">
            <v>0</v>
          </cell>
          <cell r="E1012">
            <v>0</v>
          </cell>
          <cell r="F1012" t="str">
            <v>UN</v>
          </cell>
          <cell r="G1012">
            <v>67.489999999999995</v>
          </cell>
        </row>
        <row r="1013">
          <cell r="B1013" t="str">
            <v>C2830</v>
          </cell>
          <cell r="C1013" t="str">
            <v>FORNECIMENTO E CRAVAÇÃO DE PINOS C/PISTOLA P/FIXAÇÃO DE TELA</v>
          </cell>
          <cell r="D1013">
            <v>0</v>
          </cell>
          <cell r="E1013">
            <v>0</v>
          </cell>
          <cell r="F1013" t="str">
            <v>UN</v>
          </cell>
          <cell r="G1013">
            <v>3.23</v>
          </cell>
        </row>
        <row r="1014">
          <cell r="B1014" t="str">
            <v>C1523</v>
          </cell>
          <cell r="C1014" t="str">
            <v>JATEAMENTO DE AR COMPRIMIDO, P/LIMPEZA DE SUPERFÍCIES</v>
          </cell>
          <cell r="D1014">
            <v>0</v>
          </cell>
          <cell r="E1014">
            <v>0</v>
          </cell>
          <cell r="F1014" t="str">
            <v>M2</v>
          </cell>
          <cell r="G1014">
            <v>10.4</v>
          </cell>
        </row>
        <row r="1015">
          <cell r="B1015" t="str">
            <v>C1524</v>
          </cell>
          <cell r="C1015" t="str">
            <v>JATEAMENTO DE AREIA À SECO EM SUPERFÍCIES</v>
          </cell>
          <cell r="D1015">
            <v>0</v>
          </cell>
          <cell r="E1015">
            <v>0</v>
          </cell>
          <cell r="F1015" t="str">
            <v>M2</v>
          </cell>
          <cell r="G1015">
            <v>8.48</v>
          </cell>
        </row>
        <row r="1016">
          <cell r="B1016" t="str">
            <v>C3091</v>
          </cell>
          <cell r="C1016" t="str">
            <v>LIMPEZA COM JATO DE AREIA/ÁGUA</v>
          </cell>
          <cell r="D1016">
            <v>0</v>
          </cell>
          <cell r="E1016">
            <v>0</v>
          </cell>
          <cell r="F1016" t="str">
            <v>M2</v>
          </cell>
          <cell r="G1016">
            <v>54.15</v>
          </cell>
        </row>
        <row r="1017">
          <cell r="B1017" t="str">
            <v>C3095</v>
          </cell>
          <cell r="C1017" t="str">
            <v>LIMPEZA DE SUPERFÍCIE C/ ESCOVA DE AÇO</v>
          </cell>
          <cell r="D1017">
            <v>0</v>
          </cell>
          <cell r="E1017">
            <v>0</v>
          </cell>
          <cell r="F1017" t="str">
            <v>M2</v>
          </cell>
          <cell r="G1017">
            <v>3.65</v>
          </cell>
        </row>
        <row r="1018">
          <cell r="B1018" t="str">
            <v>C2900</v>
          </cell>
          <cell r="C1018" t="str">
            <v>PINTURA PROTEÇÃO C/INIBIDOR MIGRATÓRIO CORROSÃO, 3 DEMÃOS</v>
          </cell>
          <cell r="D1018">
            <v>0</v>
          </cell>
          <cell r="E1018">
            <v>0</v>
          </cell>
          <cell r="F1018" t="str">
            <v>M2</v>
          </cell>
          <cell r="G1018">
            <v>14.44</v>
          </cell>
        </row>
        <row r="1019">
          <cell r="B1019" t="str">
            <v>C4738</v>
          </cell>
          <cell r="C1019" t="str">
            <v>RECUPERAÇÃO CONCRETO, C/REFORÇO E RECONSTITUIÇÃO “GROUNT”, ESP.=60MM</v>
          </cell>
          <cell r="D1019">
            <v>0</v>
          </cell>
          <cell r="E1019">
            <v>0</v>
          </cell>
          <cell r="F1019" t="str">
            <v>M2</v>
          </cell>
          <cell r="G1019">
            <v>385.42</v>
          </cell>
        </row>
        <row r="1020">
          <cell r="B1020" t="str">
            <v>C4737</v>
          </cell>
          <cell r="C1020" t="str">
            <v xml:space="preserve">RECUPERAÇÃO CONCRETO, C/MICROCONCRETO FLUIDO, ESP.=300MM
</v>
          </cell>
          <cell r="D1020">
            <v>0</v>
          </cell>
          <cell r="E1020">
            <v>0</v>
          </cell>
          <cell r="F1020" t="str">
            <v>M2</v>
          </cell>
          <cell r="G1020">
            <v>1254.28</v>
          </cell>
        </row>
        <row r="1021">
          <cell r="B1021">
            <v>0</v>
          </cell>
          <cell r="C1021">
            <v>0</v>
          </cell>
          <cell r="D1021">
            <v>0</v>
          </cell>
          <cell r="E1021">
            <v>0</v>
          </cell>
          <cell r="F1021">
            <v>0</v>
          </cell>
          <cell r="G1021">
            <v>0</v>
          </cell>
        </row>
        <row r="1022">
          <cell r="B1022" t="str">
            <v>C4739</v>
          </cell>
          <cell r="C1022" t="str">
            <v>RECUPERAÇÃO CONCRETO, S/REFORÇO E RECONSTITUIÇÃO “GROUNT”, ESP.=60MM</v>
          </cell>
          <cell r="D1022">
            <v>0</v>
          </cell>
          <cell r="E1022">
            <v>0</v>
          </cell>
          <cell r="F1022" t="str">
            <v>M2</v>
          </cell>
          <cell r="G1022">
            <v>332.47</v>
          </cell>
        </row>
        <row r="1023">
          <cell r="B1023" t="str">
            <v>C4740</v>
          </cell>
          <cell r="C1023" t="str">
            <v>RECUPERAÇÃO CONCRETO, S/REFORÇO RECONSTITUIÇÃO C/ ARGAMASSA POLIMÉRICA ESP.=25MM</v>
          </cell>
          <cell r="D1023">
            <v>0</v>
          </cell>
          <cell r="E1023">
            <v>0</v>
          </cell>
          <cell r="F1023" t="str">
            <v>M2</v>
          </cell>
          <cell r="G1023">
            <v>234.93</v>
          </cell>
        </row>
        <row r="1024">
          <cell r="B1024">
            <v>0</v>
          </cell>
          <cell r="C1024">
            <v>0</v>
          </cell>
          <cell r="D1024">
            <v>0</v>
          </cell>
          <cell r="E1024">
            <v>0</v>
          </cell>
          <cell r="F1024">
            <v>0</v>
          </cell>
          <cell r="G1024">
            <v>0</v>
          </cell>
        </row>
        <row r="1025">
          <cell r="B1025" t="str">
            <v>C4741</v>
          </cell>
          <cell r="C1025" t="str">
            <v>RECUPERAÇÃO CONCRETO, SÓ REFORÇO DA ARMADURA</v>
          </cell>
          <cell r="D1025">
            <v>0</v>
          </cell>
          <cell r="E1025">
            <v>0</v>
          </cell>
          <cell r="F1025" t="str">
            <v>M2</v>
          </cell>
          <cell r="G1025">
            <v>149.75</v>
          </cell>
        </row>
        <row r="1026">
          <cell r="B1026" t="str">
            <v>C3102</v>
          </cell>
          <cell r="C1026" t="str">
            <v>RECUPERAÇÃO DE GUARDA CORPO</v>
          </cell>
          <cell r="D1026">
            <v>0</v>
          </cell>
          <cell r="E1026">
            <v>0</v>
          </cell>
          <cell r="F1026" t="str">
            <v>M</v>
          </cell>
          <cell r="G1026">
            <v>182.31</v>
          </cell>
        </row>
        <row r="1027">
          <cell r="B1027" t="str">
            <v>C3106</v>
          </cell>
          <cell r="C1027" t="str">
            <v>REPOSIÇÃO DE ARMADURA OXIDADA (REFORÇO, FORNECIMENTO, DOBBRAGEM E COLOCAÇÃO)</v>
          </cell>
          <cell r="D1027">
            <v>0</v>
          </cell>
          <cell r="E1027">
            <v>0</v>
          </cell>
          <cell r="F1027" t="str">
            <v>KG</v>
          </cell>
          <cell r="G1027">
            <v>12.41</v>
          </cell>
        </row>
        <row r="1028">
          <cell r="B1028">
            <v>0</v>
          </cell>
          <cell r="C1028">
            <v>0</v>
          </cell>
          <cell r="D1028">
            <v>0</v>
          </cell>
          <cell r="E1028">
            <v>0</v>
          </cell>
          <cell r="F1028">
            <v>0</v>
          </cell>
          <cell r="G1028">
            <v>0</v>
          </cell>
        </row>
        <row r="1029">
          <cell r="B1029" t="str">
            <v>C3114</v>
          </cell>
          <cell r="C1029" t="str">
            <v>SELAGEM DE FISSURAS C/ INJEÇÃO DE RESINAS</v>
          </cell>
          <cell r="D1029">
            <v>0</v>
          </cell>
          <cell r="E1029">
            <v>0</v>
          </cell>
          <cell r="F1029" t="str">
            <v>KG</v>
          </cell>
          <cell r="G1029">
            <v>88.29</v>
          </cell>
        </row>
        <row r="1030">
          <cell r="B1030" t="str">
            <v>RASGO EM CONCRETO  PARA TUBULAÇÕES</v>
          </cell>
          <cell r="C1030">
            <v>0</v>
          </cell>
          <cell r="D1030">
            <v>0</v>
          </cell>
          <cell r="E1030">
            <v>0</v>
          </cell>
          <cell r="F1030">
            <v>0</v>
          </cell>
          <cell r="G1030">
            <v>48.47</v>
          </cell>
        </row>
        <row r="1031">
          <cell r="B1031" t="str">
            <v>C2098</v>
          </cell>
          <cell r="C1031" t="str">
            <v>RASGO EM CONCRETO P/TUBULAÇÕES D=15 A 25mm (1/2" A 1")</v>
          </cell>
          <cell r="D1031">
            <v>0</v>
          </cell>
          <cell r="E1031">
            <v>0</v>
          </cell>
          <cell r="F1031" t="str">
            <v>M</v>
          </cell>
          <cell r="G1031">
            <v>10.17</v>
          </cell>
        </row>
        <row r="1032">
          <cell r="B1032" t="str">
            <v>C2099</v>
          </cell>
          <cell r="C1032" t="str">
            <v>RASGO EM CONCRETO P/TUBULAÇÕES D=32 A 50mm (1 1/4" A 2")</v>
          </cell>
          <cell r="D1032">
            <v>0</v>
          </cell>
          <cell r="E1032">
            <v>0</v>
          </cell>
          <cell r="F1032" t="str">
            <v>M</v>
          </cell>
          <cell r="G1032">
            <v>15.86</v>
          </cell>
        </row>
        <row r="1033">
          <cell r="B1033" t="str">
            <v>C2100</v>
          </cell>
          <cell r="C1033" t="str">
            <v>RASGO EM CONCRETO P/TUBULAÇÕES D=65 A 100mm (2 1/2" A 4")</v>
          </cell>
          <cell r="D1033">
            <v>0</v>
          </cell>
          <cell r="E1033">
            <v>0</v>
          </cell>
          <cell r="F1033" t="str">
            <v>M</v>
          </cell>
          <cell r="G1033">
            <v>22.44</v>
          </cell>
        </row>
        <row r="1034">
          <cell r="B1034" t="str">
            <v>OUTROS ELEMENTOS</v>
          </cell>
          <cell r="C1034">
            <v>0</v>
          </cell>
          <cell r="D1034">
            <v>0</v>
          </cell>
          <cell r="E1034">
            <v>0</v>
          </cell>
          <cell r="F1034">
            <v>0</v>
          </cell>
          <cell r="G1034">
            <v>3146.97</v>
          </cell>
        </row>
        <row r="1035">
          <cell r="B1035" t="str">
            <v>C0090</v>
          </cell>
          <cell r="C1035" t="str">
            <v>APARELHO DE APOIO EM NEOPRENE</v>
          </cell>
          <cell r="D1035">
            <v>0</v>
          </cell>
          <cell r="E1035">
            <v>0</v>
          </cell>
          <cell r="F1035" t="str">
            <v>KG</v>
          </cell>
          <cell r="G1035">
            <v>57.16</v>
          </cell>
        </row>
        <row r="1036">
          <cell r="B1036" t="str">
            <v>C3402</v>
          </cell>
          <cell r="C1036" t="str">
            <v>BLOCO DE ANCORAGEM EM CONCRETO CICLÓPICO</v>
          </cell>
          <cell r="D1036">
            <v>0</v>
          </cell>
          <cell r="E1036">
            <v>0</v>
          </cell>
          <cell r="F1036" t="str">
            <v>M3</v>
          </cell>
          <cell r="G1036">
            <v>536.51</v>
          </cell>
        </row>
        <row r="1037">
          <cell r="B1037" t="str">
            <v>C3403</v>
          </cell>
          <cell r="C1037" t="str">
            <v>BLOCO DE ANCORAGEM EM CONCRETO SIMPLES FCK=10MPa</v>
          </cell>
          <cell r="D1037">
            <v>0</v>
          </cell>
          <cell r="E1037">
            <v>0</v>
          </cell>
          <cell r="F1037" t="str">
            <v>M3</v>
          </cell>
          <cell r="G1037">
            <v>466.12</v>
          </cell>
        </row>
        <row r="1038">
          <cell r="B1038" t="str">
            <v>C3404</v>
          </cell>
          <cell r="C1038" t="str">
            <v>BLOCO DE ANCORAGEM EM CONCRETO ESTRUTURAL FCK=15MPa</v>
          </cell>
          <cell r="D1038">
            <v>0</v>
          </cell>
          <cell r="E1038">
            <v>0</v>
          </cell>
          <cell r="F1038" t="str">
            <v>M3</v>
          </cell>
          <cell r="G1038">
            <v>1020.16</v>
          </cell>
        </row>
        <row r="1039">
          <cell r="B1039" t="str">
            <v>C4098</v>
          </cell>
          <cell r="C1039" t="str">
            <v>BLOCO DE POLIESTIRENO EXPANDIDO (ISOPOR) EM CAIXÃO PERDIDO</v>
          </cell>
          <cell r="D1039">
            <v>0</v>
          </cell>
          <cell r="E1039">
            <v>0</v>
          </cell>
          <cell r="F1039" t="str">
            <v>M3</v>
          </cell>
          <cell r="G1039">
            <v>242.53</v>
          </cell>
        </row>
        <row r="1040">
          <cell r="B1040" t="str">
            <v>C4379</v>
          </cell>
          <cell r="C1040" t="str">
            <v>CANTONEIRA EM AÇO (6 x 6 x 1/2") - FORNECIMENTO E COLOCAÇÃO</v>
          </cell>
          <cell r="D1040">
            <v>0</v>
          </cell>
          <cell r="E1040">
            <v>0</v>
          </cell>
          <cell r="F1040" t="str">
            <v>M</v>
          </cell>
          <cell r="G1040">
            <v>184.02</v>
          </cell>
        </row>
        <row r="1041">
          <cell r="B1041" t="str">
            <v>C3068</v>
          </cell>
          <cell r="C1041" t="str">
            <v>DRENO DE PVC D= 75mm</v>
          </cell>
          <cell r="D1041">
            <v>0</v>
          </cell>
          <cell r="E1041">
            <v>0</v>
          </cell>
          <cell r="F1041" t="str">
            <v>UN</v>
          </cell>
          <cell r="G1041">
            <v>27.87</v>
          </cell>
        </row>
        <row r="1042">
          <cell r="B1042" t="str">
            <v>C4297</v>
          </cell>
          <cell r="C1042" t="str">
            <v>DRENOS DE PVC D=75mm</v>
          </cell>
          <cell r="D1042">
            <v>0</v>
          </cell>
          <cell r="E1042">
            <v>0</v>
          </cell>
          <cell r="F1042" t="str">
            <v>M</v>
          </cell>
          <cell r="G1042">
            <v>93.11</v>
          </cell>
        </row>
        <row r="1043">
          <cell r="B1043" t="str">
            <v>C3069</v>
          </cell>
          <cell r="C1043" t="str">
            <v>DRENO DE PVC D=100mm</v>
          </cell>
          <cell r="D1043">
            <v>0</v>
          </cell>
          <cell r="E1043">
            <v>0</v>
          </cell>
          <cell r="F1043" t="str">
            <v>UN</v>
          </cell>
          <cell r="G1043">
            <v>32.15</v>
          </cell>
        </row>
        <row r="1044">
          <cell r="B1044" t="str">
            <v>C4326</v>
          </cell>
          <cell r="C1044" t="str">
            <v>FORNECIMENTO E COLOCAÇÃO DE CANTONEIRA EM AÇO SAC (3"X3"X5/16")</v>
          </cell>
          <cell r="D1044">
            <v>0</v>
          </cell>
          <cell r="E1044">
            <v>0</v>
          </cell>
          <cell r="F1044" t="str">
            <v>M</v>
          </cell>
          <cell r="G1044">
            <v>93.07</v>
          </cell>
        </row>
        <row r="1045">
          <cell r="B1045" t="str">
            <v>C3088</v>
          </cell>
          <cell r="C1045" t="str">
            <v>FORNECIMENTO E COLOCAÇÃO DE CANTONEIRA DE FERRO (4"X4"X3/8")</v>
          </cell>
          <cell r="D1045">
            <v>0</v>
          </cell>
          <cell r="E1045">
            <v>0</v>
          </cell>
          <cell r="F1045" t="str">
            <v>KG</v>
          </cell>
          <cell r="G1045">
            <v>30.61</v>
          </cell>
        </row>
        <row r="1046">
          <cell r="B1046" t="str">
            <v>C2829</v>
          </cell>
          <cell r="C1046" t="str">
            <v>FORNECIMENTO E COLOCAÇÃO DE ISOPOR 20MM (PLACA DE 1,20 X 0,60M)</v>
          </cell>
          <cell r="D1046">
            <v>0</v>
          </cell>
          <cell r="E1046">
            <v>0</v>
          </cell>
          <cell r="F1046" t="str">
            <v xml:space="preserve"> M2</v>
          </cell>
          <cell r="G1046">
            <v>11.89</v>
          </cell>
        </row>
        <row r="1047">
          <cell r="B1047" t="str">
            <v>C3089</v>
          </cell>
          <cell r="C1047" t="str">
            <v>GUARDA CORPO (VARANDA)</v>
          </cell>
          <cell r="D1047">
            <v>0</v>
          </cell>
          <cell r="E1047">
            <v>0</v>
          </cell>
          <cell r="F1047" t="str">
            <v>M</v>
          </cell>
          <cell r="G1047">
            <v>235.71</v>
          </cell>
        </row>
        <row r="1048">
          <cell r="B1048" t="str">
            <v>C1094</v>
          </cell>
          <cell r="C1048" t="str">
            <v>MONTAGEM DE APOIO AOS PÓRTICOS</v>
          </cell>
          <cell r="D1048">
            <v>0</v>
          </cell>
          <cell r="E1048">
            <v>0</v>
          </cell>
          <cell r="F1048" t="str">
            <v>M</v>
          </cell>
          <cell r="G1048">
            <v>116.08</v>
          </cell>
        </row>
        <row r="1049">
          <cell r="B1049" t="str">
            <v>CONTENÇÕES</v>
          </cell>
          <cell r="C1049">
            <v>0</v>
          </cell>
          <cell r="D1049">
            <v>0</v>
          </cell>
          <cell r="E1049">
            <v>0</v>
          </cell>
          <cell r="F1049">
            <v>0</v>
          </cell>
          <cell r="G1049">
            <v>6706.67</v>
          </cell>
        </row>
        <row r="1050">
          <cell r="B1050" t="str">
            <v>ENROCAMENTO E PROTEÇÃO DE TALUDES</v>
          </cell>
          <cell r="C1050">
            <v>0</v>
          </cell>
          <cell r="D1050">
            <v>0</v>
          </cell>
          <cell r="E1050">
            <v>0</v>
          </cell>
          <cell r="F1050">
            <v>0</v>
          </cell>
          <cell r="G1050">
            <v>304.62</v>
          </cell>
        </row>
        <row r="1051">
          <cell r="B1051" t="str">
            <v>C3077</v>
          </cell>
          <cell r="C1051" t="str">
            <v>ENROCAMENTO DE PEDRA ARRUMADA (PRODUZIDA) (S/TRANSPORTE)</v>
          </cell>
          <cell r="D1051">
            <v>0</v>
          </cell>
          <cell r="E1051">
            <v>0</v>
          </cell>
          <cell r="F1051" t="str">
            <v>M3</v>
          </cell>
          <cell r="G1051">
            <v>62.07</v>
          </cell>
        </row>
        <row r="1052">
          <cell r="B1052" t="str">
            <v>C2764</v>
          </cell>
          <cell r="C1052" t="str">
            <v>ENROCAMENTO DE PEDRA DE MÃO ARRUMADA (ADQUIRIDA)</v>
          </cell>
          <cell r="D1052">
            <v>0</v>
          </cell>
          <cell r="E1052">
            <v>0</v>
          </cell>
          <cell r="F1052" t="str">
            <v>M3</v>
          </cell>
          <cell r="G1052">
            <v>88.46</v>
          </cell>
        </row>
        <row r="1053">
          <cell r="B1053" t="str">
            <v>C2765</v>
          </cell>
          <cell r="C1053" t="str">
            <v>ENROCAMENTO DE PEDRA DE MÃO JOGADA (ADQUIRIDA)</v>
          </cell>
          <cell r="D1053">
            <v>0</v>
          </cell>
          <cell r="E1053">
            <v>0</v>
          </cell>
          <cell r="F1053" t="str">
            <v>M3</v>
          </cell>
          <cell r="G1053">
            <v>77.16</v>
          </cell>
        </row>
        <row r="1054">
          <cell r="B1054" t="str">
            <v>C3078</v>
          </cell>
          <cell r="C1054" t="str">
            <v>ENROCAMENTO DE PEDRA JOGADA (PRODUZIDA) (S/TRANSPORTE)</v>
          </cell>
          <cell r="D1054">
            <v>0</v>
          </cell>
          <cell r="E1054">
            <v>0</v>
          </cell>
          <cell r="F1054" t="str">
            <v>M3</v>
          </cell>
          <cell r="G1054">
            <v>51.94</v>
          </cell>
        </row>
        <row r="1055">
          <cell r="B1055" t="str">
            <v>C3079</v>
          </cell>
          <cell r="C1055" t="str">
            <v>ENROCAMENTO DE PEDRA JOGADA DE CORTE DE 3.ª CATEGORIA (S/TRANSPORTE)</v>
          </cell>
          <cell r="D1055">
            <v>0</v>
          </cell>
          <cell r="E1055">
            <v>0</v>
          </cell>
          <cell r="F1055" t="str">
            <v>M3</v>
          </cell>
          <cell r="G1055">
            <v>24.98</v>
          </cell>
        </row>
        <row r="1056">
          <cell r="B1056" t="str">
            <v>ENSECADEIRAS</v>
          </cell>
          <cell r="C1056">
            <v>0</v>
          </cell>
          <cell r="D1056">
            <v>0</v>
          </cell>
          <cell r="E1056">
            <v>0</v>
          </cell>
          <cell r="F1056">
            <v>0</v>
          </cell>
          <cell r="G1056">
            <v>447.3</v>
          </cell>
        </row>
        <row r="1057">
          <cell r="B1057" t="str">
            <v>C2767</v>
          </cell>
          <cell r="C1057" t="str">
            <v>ENSECADEIRA COM SACOS DE AREIA, S/ FORNECIMENTO DE AREIA</v>
          </cell>
          <cell r="D1057">
            <v>0</v>
          </cell>
          <cell r="E1057">
            <v>0</v>
          </cell>
          <cell r="F1057" t="str">
            <v>M3</v>
          </cell>
          <cell r="G1057">
            <v>58.43</v>
          </cell>
        </row>
        <row r="1058">
          <cell r="B1058" t="str">
            <v>C1244</v>
          </cell>
          <cell r="C1058" t="str">
            <v>ENSECADEIRA DE PAREDE SIMPLES</v>
          </cell>
          <cell r="D1058">
            <v>0</v>
          </cell>
          <cell r="E1058">
            <v>0</v>
          </cell>
          <cell r="F1058" t="str">
            <v>M2</v>
          </cell>
          <cell r="G1058">
            <v>111.14</v>
          </cell>
        </row>
        <row r="1059">
          <cell r="B1059" t="str">
            <v>C1243</v>
          </cell>
          <cell r="C1059" t="str">
            <v>ENSECADEIRA DE PAREDE DUPLA</v>
          </cell>
          <cell r="D1059">
            <v>0</v>
          </cell>
          <cell r="E1059">
            <v>0</v>
          </cell>
          <cell r="F1059" t="str">
            <v>M2</v>
          </cell>
          <cell r="G1059">
            <v>277.72000000000003</v>
          </cell>
        </row>
        <row r="1060">
          <cell r="B1060" t="str">
            <v>MURO DE ARRIMO</v>
          </cell>
          <cell r="C1060">
            <v>0</v>
          </cell>
          <cell r="D1060">
            <v>0</v>
          </cell>
          <cell r="E1060">
            <v>0</v>
          </cell>
          <cell r="F1060">
            <v>0</v>
          </cell>
          <cell r="G1060">
            <v>3901.04</v>
          </cell>
        </row>
        <row r="1061">
          <cell r="B1061" t="str">
            <v>C1808</v>
          </cell>
          <cell r="C1061" t="str">
            <v>MURO DE ARRIMO C/ BLOCOS DE CONCRETO ARTICULADO (30X15X28)cm</v>
          </cell>
          <cell r="D1061">
            <v>0</v>
          </cell>
          <cell r="E1061">
            <v>0</v>
          </cell>
          <cell r="F1061" t="str">
            <v>M2</v>
          </cell>
          <cell r="G1061">
            <v>187.58</v>
          </cell>
        </row>
        <row r="1062">
          <cell r="B1062" t="str">
            <v>C1809</v>
          </cell>
          <cell r="C1062" t="str">
            <v>MURO DE ARRIMO C/ BLOCOS DE CONCRETO ARTICULADO (60X45X15)cm  C/INJEÇÃO ATÉ 2,5m</v>
          </cell>
          <cell r="D1062">
            <v>0</v>
          </cell>
          <cell r="E1062">
            <v>0</v>
          </cell>
          <cell r="F1062" t="str">
            <v>M2</v>
          </cell>
          <cell r="G1062">
            <v>282.01</v>
          </cell>
        </row>
        <row r="1063">
          <cell r="B1063">
            <v>0</v>
          </cell>
          <cell r="C1063">
            <v>0</v>
          </cell>
          <cell r="D1063">
            <v>0</v>
          </cell>
          <cell r="E1063">
            <v>0</v>
          </cell>
          <cell r="F1063">
            <v>0</v>
          </cell>
          <cell r="G1063">
            <v>0</v>
          </cell>
        </row>
        <row r="1064">
          <cell r="B1064" t="str">
            <v>C1810</v>
          </cell>
          <cell r="C1064" t="str">
            <v>MURO DE ARRIMO C/GABIÃO, ALTURA 2m</v>
          </cell>
          <cell r="D1064">
            <v>0</v>
          </cell>
          <cell r="E1064">
            <v>0</v>
          </cell>
          <cell r="F1064" t="str">
            <v>M</v>
          </cell>
          <cell r="G1064">
            <v>965.79</v>
          </cell>
        </row>
        <row r="1065">
          <cell r="B1065" t="str">
            <v>C1811</v>
          </cell>
          <cell r="C1065" t="str">
            <v>MURO DE ARRIMO C/GABIÃO, ALTURA 4m</v>
          </cell>
          <cell r="D1065">
            <v>0</v>
          </cell>
          <cell r="E1065">
            <v>0</v>
          </cell>
          <cell r="F1065" t="str">
            <v>M</v>
          </cell>
          <cell r="G1065">
            <v>2465.66</v>
          </cell>
        </row>
        <row r="1066">
          <cell r="B1066" t="str">
            <v>GABIÕES</v>
          </cell>
          <cell r="C1066">
            <v>0</v>
          </cell>
          <cell r="D1066">
            <v>0</v>
          </cell>
          <cell r="E1066">
            <v>0</v>
          </cell>
          <cell r="F1066">
            <v>0</v>
          </cell>
          <cell r="G1066">
            <v>2053.71</v>
          </cell>
        </row>
        <row r="1067">
          <cell r="B1067" t="str">
            <v>C2763</v>
          </cell>
          <cell r="C1067" t="str">
            <v>ENCHIMENTO DE GABIÃO COM PEDRA DE MÃO</v>
          </cell>
          <cell r="D1067">
            <v>0</v>
          </cell>
          <cell r="E1067">
            <v>0</v>
          </cell>
          <cell r="F1067" t="str">
            <v>M3</v>
          </cell>
          <cell r="G1067">
            <v>93.02</v>
          </cell>
        </row>
        <row r="1068">
          <cell r="B1068" t="str">
            <v>C1317</v>
          </cell>
          <cell r="C1068" t="str">
            <v>ESTIVAS - ESTRUTURAS SUBMERSAS C/GABIÕES-SACO ALT.= 1m</v>
          </cell>
          <cell r="D1068">
            <v>0</v>
          </cell>
          <cell r="E1068">
            <v>0</v>
          </cell>
          <cell r="F1068" t="str">
            <v>M</v>
          </cell>
          <cell r="G1068">
            <v>694.17</v>
          </cell>
        </row>
        <row r="1069">
          <cell r="B1069" t="str">
            <v>C1422</v>
          </cell>
          <cell r="C1069" t="str">
            <v>GABIÃO COLCHÃO ESP.= 30cm</v>
          </cell>
          <cell r="D1069">
            <v>0</v>
          </cell>
          <cell r="E1069">
            <v>0</v>
          </cell>
          <cell r="F1069" t="str">
            <v>M2</v>
          </cell>
          <cell r="G1069">
            <v>122.89</v>
          </cell>
        </row>
        <row r="1070">
          <cell r="B1070" t="str">
            <v>C1420</v>
          </cell>
          <cell r="C1070" t="str">
            <v>GABIÃO P/EXECUÇÃO DE OBRAS</v>
          </cell>
          <cell r="D1070">
            <v>0</v>
          </cell>
          <cell r="E1070">
            <v>0</v>
          </cell>
          <cell r="F1070" t="str">
            <v>M3</v>
          </cell>
          <cell r="G1070">
            <v>379.2</v>
          </cell>
        </row>
        <row r="1071">
          <cell r="B1071" t="str">
            <v>C2834</v>
          </cell>
          <cell r="C1071" t="str">
            <v>GABIÃO TELA GALV. REVEST. PVC TIPO CAIXA ALT.=0,50m</v>
          </cell>
          <cell r="D1071">
            <v>0</v>
          </cell>
          <cell r="E1071">
            <v>0</v>
          </cell>
          <cell r="F1071" t="str">
            <v>M3</v>
          </cell>
          <cell r="G1071">
            <v>291.25</v>
          </cell>
        </row>
        <row r="1072">
          <cell r="B1072" t="str">
            <v>C2835</v>
          </cell>
          <cell r="C1072" t="str">
            <v>GABIÃO TELA GALV. REVEST. PVC TIPO CAIXA ALT.=1,00m</v>
          </cell>
          <cell r="D1072">
            <v>0</v>
          </cell>
          <cell r="E1072">
            <v>0</v>
          </cell>
          <cell r="F1072" t="str">
            <v>M3</v>
          </cell>
          <cell r="G1072">
            <v>207.01</v>
          </cell>
        </row>
        <row r="1073">
          <cell r="B1073" t="str">
            <v>C2836</v>
          </cell>
          <cell r="C1073" t="str">
            <v>GABIÃO TELA GALV. REVEST. PVC TIPO COLCHÃO RENO ALT.=0,17m</v>
          </cell>
          <cell r="D1073">
            <v>0</v>
          </cell>
          <cell r="E1073">
            <v>0</v>
          </cell>
          <cell r="F1073" t="str">
            <v>M2</v>
          </cell>
          <cell r="G1073">
            <v>81.97</v>
          </cell>
        </row>
        <row r="1074">
          <cell r="B1074" t="str">
            <v>C2837</v>
          </cell>
          <cell r="C1074" t="str">
            <v>GABIÃO TELA GALV. REVEST. PVC TIPO COLCHÃO RENO ALT.=0,23m</v>
          </cell>
          <cell r="D1074">
            <v>0</v>
          </cell>
          <cell r="E1074">
            <v>0</v>
          </cell>
          <cell r="F1074" t="str">
            <v>M2</v>
          </cell>
          <cell r="G1074">
            <v>87.99</v>
          </cell>
        </row>
        <row r="1075">
          <cell r="B1075" t="str">
            <v>C2838</v>
          </cell>
          <cell r="C1075" t="str">
            <v>GABIÃO TELA GALV. REVEST. PVC TIPO COLCHÃO RENO ALT.=0,30m</v>
          </cell>
          <cell r="D1075">
            <v>0</v>
          </cell>
          <cell r="E1075">
            <v>0</v>
          </cell>
          <cell r="F1075" t="str">
            <v>M2</v>
          </cell>
          <cell r="G1075">
            <v>96.23</v>
          </cell>
        </row>
        <row r="1076">
          <cell r="B1076" t="str">
            <v>PAREDES E PAINÉIS</v>
          </cell>
          <cell r="C1076">
            <v>0</v>
          </cell>
          <cell r="D1076">
            <v>0</v>
          </cell>
          <cell r="E1076">
            <v>0</v>
          </cell>
          <cell r="F1076">
            <v>0</v>
          </cell>
          <cell r="G1076">
            <v>16473.849999999999</v>
          </cell>
        </row>
        <row r="1077">
          <cell r="B1077" t="str">
            <v>ALVENARIA DE ELEVAÇÃO</v>
          </cell>
          <cell r="C1077">
            <v>0</v>
          </cell>
          <cell r="D1077">
            <v>0</v>
          </cell>
          <cell r="E1077">
            <v>0</v>
          </cell>
          <cell r="F1077">
            <v>0</v>
          </cell>
          <cell r="G1077">
            <v>2513.27</v>
          </cell>
        </row>
        <row r="1078">
          <cell r="B1078" t="str">
            <v>C0047</v>
          </cell>
          <cell r="C1078" t="str">
            <v>ALVENARIA DE BLOCO CERÂMICO FURADO (9x19x39)cm  C/ARGAMASSA MISTA DE CAL HIDRATADA, ESP=9 cm</v>
          </cell>
          <cell r="D1078">
            <v>0</v>
          </cell>
          <cell r="E1078">
            <v>0</v>
          </cell>
          <cell r="F1078" t="str">
            <v>M2</v>
          </cell>
          <cell r="G1078">
            <v>22.84</v>
          </cell>
        </row>
        <row r="1079">
          <cell r="B1079">
            <v>0</v>
          </cell>
          <cell r="C1079">
            <v>0</v>
          </cell>
          <cell r="D1079">
            <v>0</v>
          </cell>
          <cell r="E1079">
            <v>0</v>
          </cell>
          <cell r="F1079">
            <v>0</v>
          </cell>
          <cell r="G1079">
            <v>0</v>
          </cell>
        </row>
        <row r="1080">
          <cell r="B1080" t="str">
            <v>C0046</v>
          </cell>
          <cell r="C1080" t="str">
            <v>ALVENARIA DE BLOCO CERÂMICO FURADO (19x19x39)cm C/ARGAMASSA MISTA DE CAL HIDRATADA ESP=19 cm</v>
          </cell>
          <cell r="D1080">
            <v>0</v>
          </cell>
          <cell r="E1080">
            <v>0</v>
          </cell>
          <cell r="F1080" t="str">
            <v>M2</v>
          </cell>
          <cell r="G1080">
            <v>44.88</v>
          </cell>
        </row>
        <row r="1081">
          <cell r="B1081">
            <v>0</v>
          </cell>
          <cell r="C1081">
            <v>0</v>
          </cell>
          <cell r="D1081">
            <v>0</v>
          </cell>
          <cell r="E1081">
            <v>0</v>
          </cell>
          <cell r="F1081">
            <v>0</v>
          </cell>
          <cell r="G1081">
            <v>0</v>
          </cell>
        </row>
        <row r="1082">
          <cell r="B1082" t="str">
            <v>C3612</v>
          </cell>
          <cell r="C1082" t="str">
            <v>ALVENARIA DE BLOCO DE CONCRETO TIPO STONE CINZA (14x19x49)cm C/ARGAMASSA MISTA DE CAL HIDRATADA ESP=</v>
          </cell>
          <cell r="D1082">
            <v>0</v>
          </cell>
          <cell r="E1082">
            <v>0</v>
          </cell>
          <cell r="F1082" t="str">
            <v>M2</v>
          </cell>
          <cell r="G1082">
            <v>57.03</v>
          </cell>
        </row>
        <row r="1083">
          <cell r="B1083">
            <v>0</v>
          </cell>
          <cell r="C1083">
            <v>0</v>
          </cell>
          <cell r="D1083">
            <v>0</v>
          </cell>
          <cell r="E1083">
            <v>0</v>
          </cell>
          <cell r="F1083">
            <v>0</v>
          </cell>
          <cell r="G1083">
            <v>0</v>
          </cell>
        </row>
        <row r="1084">
          <cell r="B1084" t="str">
            <v>C3613</v>
          </cell>
          <cell r="C1084" t="str">
            <v>ALVENARIA DE BLOCO DE CONCRETO TIPO STONE COLORIDO (14x19x49)cm C/ARGAMASSA MISTA DE CAL HIDRATADA E</v>
          </cell>
          <cell r="D1084">
            <v>0</v>
          </cell>
          <cell r="E1084">
            <v>0</v>
          </cell>
          <cell r="F1084" t="str">
            <v>M2</v>
          </cell>
          <cell r="G1084">
            <v>73.53</v>
          </cell>
        </row>
        <row r="1085">
          <cell r="B1085">
            <v>0</v>
          </cell>
          <cell r="C1085">
            <v>0</v>
          </cell>
          <cell r="D1085">
            <v>0</v>
          </cell>
          <cell r="E1085">
            <v>0</v>
          </cell>
          <cell r="F1085">
            <v>0</v>
          </cell>
          <cell r="G1085">
            <v>0</v>
          </cell>
        </row>
        <row r="1086">
          <cell r="B1086" t="str">
            <v>C0049</v>
          </cell>
          <cell r="C1086" t="str">
            <v>ALVENARIA DE BLOCO  DE CONCRETO (6,7x19x39)cm C/ARGAMASSA  MISTA DE CAL HIDRATADA ESP=6,7 c</v>
          </cell>
          <cell r="D1086">
            <v>0</v>
          </cell>
          <cell r="E1086">
            <v>0</v>
          </cell>
          <cell r="F1086" t="str">
            <v>M2</v>
          </cell>
          <cell r="G1086">
            <v>35.75</v>
          </cell>
        </row>
        <row r="1087">
          <cell r="B1087">
            <v>0</v>
          </cell>
          <cell r="C1087">
            <v>0</v>
          </cell>
          <cell r="D1087">
            <v>0</v>
          </cell>
          <cell r="E1087">
            <v>0</v>
          </cell>
          <cell r="F1087">
            <v>0</v>
          </cell>
          <cell r="G1087">
            <v>0</v>
          </cell>
        </row>
        <row r="1088">
          <cell r="B1088" t="str">
            <v>C3743</v>
          </cell>
          <cell r="C1088" t="str">
            <v>ALVENARIA DE BLOCO DE CONCRETO (9x19x39)cm C/ARGAMASSA MISTA DE CAL HIDRATADA ESP=9 cm</v>
          </cell>
          <cell r="D1088">
            <v>0</v>
          </cell>
          <cell r="E1088">
            <v>0</v>
          </cell>
          <cell r="F1088" t="str">
            <v>M2</v>
          </cell>
          <cell r="G1088">
            <v>36.75</v>
          </cell>
        </row>
        <row r="1089">
          <cell r="B1089">
            <v>0</v>
          </cell>
          <cell r="C1089">
            <v>0</v>
          </cell>
          <cell r="D1089">
            <v>0</v>
          </cell>
          <cell r="E1089">
            <v>0</v>
          </cell>
          <cell r="F1089">
            <v>0</v>
          </cell>
          <cell r="G1089">
            <v>0</v>
          </cell>
        </row>
        <row r="1090">
          <cell r="B1090" t="str">
            <v>C3744</v>
          </cell>
          <cell r="C1090" t="str">
            <v>ALVENARIA DE BLOCO DE CONCRETO (14x19x39)cm C/ARGAMASSA MISTA DE CAL HIDRATADA ESP=14 cm</v>
          </cell>
          <cell r="D1090">
            <v>0</v>
          </cell>
          <cell r="E1090">
            <v>0</v>
          </cell>
          <cell r="F1090" t="str">
            <v>M2</v>
          </cell>
          <cell r="G1090">
            <v>42.12</v>
          </cell>
        </row>
        <row r="1091">
          <cell r="B1091">
            <v>0</v>
          </cell>
          <cell r="C1091">
            <v>0</v>
          </cell>
          <cell r="D1091">
            <v>0</v>
          </cell>
          <cell r="E1091">
            <v>0</v>
          </cell>
          <cell r="F1091">
            <v>0</v>
          </cell>
          <cell r="G1091">
            <v>0</v>
          </cell>
        </row>
        <row r="1092">
          <cell r="B1092" t="str">
            <v>C0048</v>
          </cell>
          <cell r="C1092" t="str">
            <v>ALVENARIA DE BLOCO DE CONCRETO (19x19x39)cm C/ARGAMASSA MISTA DE CAL HIDRATADA ESP=19 cm</v>
          </cell>
          <cell r="D1092">
            <v>0</v>
          </cell>
          <cell r="E1092">
            <v>0</v>
          </cell>
          <cell r="F1092" t="str">
            <v>M2</v>
          </cell>
          <cell r="G1092">
            <v>50.91</v>
          </cell>
        </row>
        <row r="1093">
          <cell r="B1093">
            <v>0</v>
          </cell>
          <cell r="C1093">
            <v>0</v>
          </cell>
          <cell r="D1093">
            <v>0</v>
          </cell>
          <cell r="E1093">
            <v>0</v>
          </cell>
          <cell r="F1093">
            <v>0</v>
          </cell>
          <cell r="G1093">
            <v>0</v>
          </cell>
        </row>
        <row r="1094">
          <cell r="B1094" t="str">
            <v>C0050</v>
          </cell>
          <cell r="C1094" t="str">
            <v>ALVENARIA DE BLOCO DE VIDRO C/ARGAMASSA MISTA DE CAL HIDRATADA ESP=10 cm</v>
          </cell>
          <cell r="D1094">
            <v>0</v>
          </cell>
          <cell r="E1094">
            <v>0</v>
          </cell>
          <cell r="F1094" t="str">
            <v>M2</v>
          </cell>
          <cell r="G1094">
            <v>526.11</v>
          </cell>
        </row>
        <row r="1095">
          <cell r="B1095">
            <v>0</v>
          </cell>
          <cell r="C1095">
            <v>0</v>
          </cell>
          <cell r="D1095">
            <v>0</v>
          </cell>
          <cell r="E1095">
            <v>0</v>
          </cell>
          <cell r="F1095">
            <v>0</v>
          </cell>
          <cell r="G1095">
            <v>0</v>
          </cell>
        </row>
        <row r="1096">
          <cell r="B1096" t="str">
            <v>C0073</v>
          </cell>
          <cell r="C1096" t="str">
            <v>ALVENARIA DE TIJOLO CERÂMICO FURADO (9x19x19)cm C/ARGAMASSA MISTA DE CAL HIDRATADA ESP.=10cm (1:2:8)</v>
          </cell>
          <cell r="D1096">
            <v>0</v>
          </cell>
          <cell r="E1096">
            <v>0</v>
          </cell>
          <cell r="F1096" t="str">
            <v>M2</v>
          </cell>
          <cell r="G1096">
            <v>37.58</v>
          </cell>
        </row>
        <row r="1097">
          <cell r="B1097">
            <v>0</v>
          </cell>
          <cell r="C1097">
            <v>0</v>
          </cell>
          <cell r="D1097">
            <v>0</v>
          </cell>
          <cell r="E1097">
            <v>0</v>
          </cell>
          <cell r="F1097">
            <v>0</v>
          </cell>
          <cell r="G1097">
            <v>0</v>
          </cell>
        </row>
        <row r="1098">
          <cell r="B1098" t="str">
            <v>C0074</v>
          </cell>
          <cell r="C1098" t="str">
            <v>ALVENARIA DE TIJOLO CERÂMICO FURADO (9x19x19)cm C/ARGAMASSA MISTA DE CAL HIDRATADA ESP=20 cm</v>
          </cell>
          <cell r="D1098">
            <v>0</v>
          </cell>
          <cell r="E1098">
            <v>0</v>
          </cell>
          <cell r="F1098" t="str">
            <v>M2</v>
          </cell>
          <cell r="G1098">
            <v>66.3</v>
          </cell>
        </row>
        <row r="1099">
          <cell r="B1099">
            <v>0</v>
          </cell>
          <cell r="C1099">
            <v>0</v>
          </cell>
          <cell r="D1099">
            <v>0</v>
          </cell>
          <cell r="E1099">
            <v>0</v>
          </cell>
          <cell r="F1099">
            <v>0</v>
          </cell>
          <cell r="G1099">
            <v>0</v>
          </cell>
        </row>
        <row r="1100">
          <cell r="B1100" t="str">
            <v>C3658</v>
          </cell>
          <cell r="C1100" t="str">
            <v>ALVENARIA DE TIJOLO CERÂMICO FURADO (9x19x19)cm C/ARGAMASSA MISTA DE CAL HIDRATADA, ESP=30cm</v>
          </cell>
          <cell r="D1100">
            <v>0</v>
          </cell>
          <cell r="E1100">
            <v>0</v>
          </cell>
          <cell r="F1100" t="str">
            <v>M2</v>
          </cell>
          <cell r="G1100">
            <v>96.51</v>
          </cell>
        </row>
        <row r="1101">
          <cell r="B1101">
            <v>0</v>
          </cell>
          <cell r="C1101">
            <v>0</v>
          </cell>
          <cell r="D1101">
            <v>0</v>
          </cell>
          <cell r="E1101">
            <v>0</v>
          </cell>
          <cell r="F1101">
            <v>0</v>
          </cell>
          <cell r="G1101">
            <v>0</v>
          </cell>
        </row>
        <row r="1102">
          <cell r="B1102" t="str">
            <v>C0075</v>
          </cell>
          <cell r="C1102" t="str">
            <v>ALVENARIA DE TIJOLO COMUM C/ARGAMASSA MISTA DE CAL HIDRATADA 1:2:8   ESP=5 cm</v>
          </cell>
          <cell r="D1102">
            <v>0</v>
          </cell>
          <cell r="E1102">
            <v>0</v>
          </cell>
          <cell r="F1102" t="str">
            <v>M2</v>
          </cell>
          <cell r="G1102">
            <v>34.9</v>
          </cell>
        </row>
        <row r="1103">
          <cell r="B1103">
            <v>0</v>
          </cell>
          <cell r="C1103">
            <v>0</v>
          </cell>
          <cell r="D1103">
            <v>0</v>
          </cell>
          <cell r="E1103">
            <v>0</v>
          </cell>
          <cell r="F1103">
            <v>0</v>
          </cell>
          <cell r="G1103">
            <v>0</v>
          </cell>
        </row>
        <row r="1104">
          <cell r="B1104" t="str">
            <v>C0076</v>
          </cell>
          <cell r="C1104" t="str">
            <v>ALVENARIA DE TIJOLO COMUM C/ARGAMASSA MISTA DE CAL HIDRATADA 1:2:8   ESP=10 cm</v>
          </cell>
          <cell r="D1104">
            <v>0</v>
          </cell>
          <cell r="E1104">
            <v>0</v>
          </cell>
          <cell r="F1104" t="str">
            <v>M2</v>
          </cell>
          <cell r="G1104">
            <v>66.47</v>
          </cell>
        </row>
        <row r="1105">
          <cell r="B1105">
            <v>0</v>
          </cell>
          <cell r="C1105">
            <v>0</v>
          </cell>
          <cell r="D1105">
            <v>0</v>
          </cell>
          <cell r="E1105">
            <v>0</v>
          </cell>
          <cell r="F1105">
            <v>0</v>
          </cell>
          <cell r="G1105">
            <v>0</v>
          </cell>
        </row>
        <row r="1106">
          <cell r="B1106" t="str">
            <v>C0077</v>
          </cell>
          <cell r="C1106" t="str">
            <v>ALVENARIA DE TIJOLO COMUM C/ARGAMASSA MISTA DE CAL HIDRATADA 1:2:8   ESP=20 cm</v>
          </cell>
          <cell r="D1106">
            <v>0</v>
          </cell>
          <cell r="E1106">
            <v>0</v>
          </cell>
          <cell r="F1106" t="str">
            <v>M2</v>
          </cell>
          <cell r="G1106">
            <v>117.48</v>
          </cell>
        </row>
        <row r="1107">
          <cell r="B1107">
            <v>0</v>
          </cell>
          <cell r="C1107">
            <v>0</v>
          </cell>
          <cell r="D1107">
            <v>0</v>
          </cell>
          <cell r="E1107">
            <v>0</v>
          </cell>
          <cell r="F1107">
            <v>0</v>
          </cell>
          <cell r="G1107">
            <v>0</v>
          </cell>
        </row>
        <row r="1108">
          <cell r="B1108" t="str">
            <v>C0078</v>
          </cell>
          <cell r="C1108" t="str">
            <v>ALVENARIA DE TIJOLO COMUM C/ARGAMASSA MISTA DE CAL HIDRATADA 1:2:8   ESP=30 cm</v>
          </cell>
          <cell r="D1108">
            <v>0</v>
          </cell>
          <cell r="E1108">
            <v>0</v>
          </cell>
          <cell r="F1108" t="str">
            <v>M2</v>
          </cell>
          <cell r="G1108">
            <v>163.21</v>
          </cell>
        </row>
        <row r="1109">
          <cell r="B1109">
            <v>0</v>
          </cell>
          <cell r="C1109">
            <v>0</v>
          </cell>
          <cell r="D1109">
            <v>0</v>
          </cell>
          <cell r="E1109">
            <v>0</v>
          </cell>
          <cell r="F1109">
            <v>0</v>
          </cell>
          <cell r="G1109">
            <v>0</v>
          </cell>
        </row>
        <row r="1110">
          <cell r="B1110" t="str">
            <v>C3614</v>
          </cell>
          <cell r="C1110" t="str">
            <v>ALVENARIA DE TIJOLO MACIÇO APARENTE (23x11x5)cm C/ARGAMASSA MISTA DE CAL HIDRATADA, ESP=11 cm</v>
          </cell>
          <cell r="D1110">
            <v>0</v>
          </cell>
          <cell r="E1110">
            <v>0</v>
          </cell>
          <cell r="F1110" t="str">
            <v>M2</v>
          </cell>
          <cell r="G1110">
            <v>114.01</v>
          </cell>
        </row>
        <row r="1111">
          <cell r="B1111">
            <v>0</v>
          </cell>
          <cell r="C1111">
            <v>0</v>
          </cell>
          <cell r="D1111">
            <v>0</v>
          </cell>
          <cell r="E1111">
            <v>0</v>
          </cell>
          <cell r="F1111">
            <v>0</v>
          </cell>
          <cell r="G1111">
            <v>0</v>
          </cell>
        </row>
        <row r="1112">
          <cell r="B1112" t="str">
            <v>C3615</v>
          </cell>
          <cell r="C1112" t="str">
            <v>ALVENARIA DE TIJOLO MACIÇO APARENTE (23x11x5)cm C/ARGAMASSA MISTA DE CAL HIDRATADA ESP=22 cm</v>
          </cell>
          <cell r="D1112">
            <v>0</v>
          </cell>
          <cell r="E1112">
            <v>0</v>
          </cell>
          <cell r="F1112" t="str">
            <v>M2</v>
          </cell>
          <cell r="G1112">
            <v>205.97</v>
          </cell>
        </row>
        <row r="1113">
          <cell r="B1113">
            <v>0</v>
          </cell>
          <cell r="C1113">
            <v>0</v>
          </cell>
          <cell r="D1113">
            <v>0</v>
          </cell>
          <cell r="E1113">
            <v>0</v>
          </cell>
          <cell r="F1113">
            <v>0</v>
          </cell>
          <cell r="G1113">
            <v>0</v>
          </cell>
        </row>
        <row r="1114">
          <cell r="B1114" t="str">
            <v>C0061</v>
          </cell>
          <cell r="C1114" t="str">
            <v>ALVENARIA DE TIJOLO REFRATÁRIO 1/2 VEZ C/ARGAMASSA 1:4+100 Kg CIMENTO</v>
          </cell>
          <cell r="D1114">
            <v>0</v>
          </cell>
          <cell r="E1114">
            <v>0</v>
          </cell>
          <cell r="F1114" t="str">
            <v>M2</v>
          </cell>
          <cell r="G1114">
            <v>208.24</v>
          </cell>
        </row>
        <row r="1115">
          <cell r="B1115" t="str">
            <v>C0060</v>
          </cell>
          <cell r="C1115" t="str">
            <v>ALVENARIA DE TIJOLO REFRATÁRIO 1 VEZ C/ARGAMASSA 1:4+100 Kg CIMENTO</v>
          </cell>
          <cell r="D1115">
            <v>0</v>
          </cell>
          <cell r="E1115">
            <v>0</v>
          </cell>
          <cell r="F1115" t="str">
            <v>M2</v>
          </cell>
          <cell r="G1115">
            <v>385.44</v>
          </cell>
        </row>
        <row r="1116">
          <cell r="B1116" t="str">
            <v>C3533</v>
          </cell>
          <cell r="C1116" t="str">
            <v>MUTIRÃO MISTO - ALVENARIA DE TIJOLO CERÂMICO FURADO (9X19X19)cm ARGAMASSA MISTA DE CAL HIDRATADA ESP=10CM</v>
          </cell>
          <cell r="D1116">
            <v>0</v>
          </cell>
          <cell r="E1116">
            <v>0</v>
          </cell>
          <cell r="F1116" t="str">
            <v>M2</v>
          </cell>
          <cell r="G1116">
            <v>27.36</v>
          </cell>
        </row>
        <row r="1117">
          <cell r="B1117">
            <v>0</v>
          </cell>
          <cell r="C1117">
            <v>0</v>
          </cell>
          <cell r="D1117">
            <v>0</v>
          </cell>
          <cell r="E1117">
            <v>0</v>
          </cell>
          <cell r="F1117">
            <v>0</v>
          </cell>
          <cell r="G1117">
            <v>0</v>
          </cell>
        </row>
        <row r="1118">
          <cell r="B1118" t="str">
            <v>C4507</v>
          </cell>
          <cell r="C1118" t="str">
            <v>PAREDE DE BLOCO DE GESSO STAND, INCLUSIVE EMASSAMENTO - FORNECIMENTO E EXECUÇÃO</v>
          </cell>
          <cell r="D1118">
            <v>0</v>
          </cell>
          <cell r="E1118">
            <v>0</v>
          </cell>
          <cell r="F1118" t="str">
            <v>M2</v>
          </cell>
          <cell r="G1118">
            <v>44.54</v>
          </cell>
        </row>
        <row r="1119">
          <cell r="B1119">
            <v>0</v>
          </cell>
          <cell r="C1119">
            <v>0</v>
          </cell>
          <cell r="D1119">
            <v>0</v>
          </cell>
          <cell r="E1119">
            <v>0</v>
          </cell>
          <cell r="F1119">
            <v>0</v>
          </cell>
          <cell r="G1119">
            <v>0</v>
          </cell>
        </row>
        <row r="1120">
          <cell r="B1120" t="str">
            <v>C4508</v>
          </cell>
          <cell r="C1120" t="str">
            <v>PAREDE DE BLOCO DE GESSO HIDROFUGANTE, INCLUSIVE EMASSAMENTO - FORNECIMENTO E EXECUÇÃO</v>
          </cell>
          <cell r="D1120">
            <v>0</v>
          </cell>
          <cell r="E1120">
            <v>0</v>
          </cell>
          <cell r="F1120" t="str">
            <v>M2</v>
          </cell>
          <cell r="G1120">
            <v>55.31</v>
          </cell>
        </row>
        <row r="1121">
          <cell r="B1121">
            <v>0</v>
          </cell>
          <cell r="C1121">
            <v>0</v>
          </cell>
          <cell r="D1121">
            <v>0</v>
          </cell>
          <cell r="E1121">
            <v>0</v>
          </cell>
          <cell r="F1121">
            <v>0</v>
          </cell>
          <cell r="G1121">
            <v>0</v>
          </cell>
        </row>
        <row r="1122">
          <cell r="B1122" t="str">
            <v>ALVENARIA ESTRUTURAL</v>
          </cell>
          <cell r="C1122">
            <v>0</v>
          </cell>
          <cell r="D1122">
            <v>0</v>
          </cell>
          <cell r="E1122">
            <v>0</v>
          </cell>
          <cell r="F1122">
            <v>0</v>
          </cell>
          <cell r="G1122">
            <v>570.13</v>
          </cell>
        </row>
        <row r="1123">
          <cell r="B1123" t="str">
            <v>C0068</v>
          </cell>
          <cell r="C1123" t="str">
            <v>ALVENARIA ESTRUTURAL DE BLOCO DE CONCRETO (14x19x39)cm C/ARGAMASSA MISTA DE CAL HIDRATADA ESP=14 cm</v>
          </cell>
          <cell r="D1123">
            <v>0</v>
          </cell>
          <cell r="E1123">
            <v>0</v>
          </cell>
          <cell r="F1123" t="str">
            <v>M2</v>
          </cell>
          <cell r="G1123">
            <v>53.09</v>
          </cell>
        </row>
        <row r="1124">
          <cell r="B1124">
            <v>0</v>
          </cell>
          <cell r="C1124">
            <v>0</v>
          </cell>
          <cell r="D1124">
            <v>0</v>
          </cell>
          <cell r="E1124">
            <v>0</v>
          </cell>
          <cell r="F1124">
            <v>0</v>
          </cell>
          <cell r="G1124">
            <v>0</v>
          </cell>
        </row>
        <row r="1125">
          <cell r="B1125" t="str">
            <v>C0069</v>
          </cell>
          <cell r="C1125" t="str">
            <v>ALVENARIA ESTRUTURAL DE BLOCO DE CONCRETO (19x19x39)cm C/ARGAMASSA MISTA DE CAL HIDRATADA ESP=19 cm</v>
          </cell>
          <cell r="D1125">
            <v>0</v>
          </cell>
          <cell r="E1125">
            <v>0</v>
          </cell>
          <cell r="F1125" t="str">
            <v>M2</v>
          </cell>
          <cell r="G1125">
            <v>64.459999999999994</v>
          </cell>
        </row>
        <row r="1126">
          <cell r="B1126">
            <v>0</v>
          </cell>
          <cell r="C1126">
            <v>0</v>
          </cell>
          <cell r="D1126">
            <v>0</v>
          </cell>
          <cell r="E1126">
            <v>0</v>
          </cell>
          <cell r="F1126">
            <v>0</v>
          </cell>
          <cell r="G1126">
            <v>0</v>
          </cell>
        </row>
        <row r="1127">
          <cell r="B1127" t="str">
            <v>C0064</v>
          </cell>
          <cell r="C1127" t="str">
            <v>ALVENARIA ESTRUTURAL DE BLOCO CERÂMICO (9X19X39cm) ESP.=9cm</v>
          </cell>
          <cell r="D1127">
            <v>0</v>
          </cell>
          <cell r="E1127">
            <v>0</v>
          </cell>
          <cell r="F1127" t="str">
            <v>M2</v>
          </cell>
          <cell r="G1127">
            <v>26.98</v>
          </cell>
        </row>
        <row r="1128">
          <cell r="B1128" t="str">
            <v>C0062</v>
          </cell>
          <cell r="C1128" t="str">
            <v>ALVENARIA ESTRUTURAL DE BLOCO CERÂMICO (14X19X39cm) ESP.=14cm</v>
          </cell>
          <cell r="D1128">
            <v>0</v>
          </cell>
          <cell r="E1128">
            <v>0</v>
          </cell>
          <cell r="F1128" t="str">
            <v>M2</v>
          </cell>
          <cell r="G1128">
            <v>32.69</v>
          </cell>
        </row>
        <row r="1129">
          <cell r="B1129" t="str">
            <v>C4542</v>
          </cell>
          <cell r="C1129" t="str">
            <v>ALVENARIA ESTRUTURAL DE BLOCO CERÂMICO (14X19X39cm) ESP.=14cm - COM SUPERFÍCIE EXTERNA LISA PARA ACABAMENTO APARENTE</v>
          </cell>
          <cell r="D1129">
            <v>0</v>
          </cell>
          <cell r="E1129">
            <v>0</v>
          </cell>
          <cell r="F1129" t="str">
            <v>M2</v>
          </cell>
          <cell r="G1129">
            <v>39.4</v>
          </cell>
        </row>
        <row r="1130">
          <cell r="B1130">
            <v>0</v>
          </cell>
          <cell r="C1130">
            <v>0</v>
          </cell>
          <cell r="D1130">
            <v>0</v>
          </cell>
          <cell r="E1130">
            <v>0</v>
          </cell>
          <cell r="F1130">
            <v>0</v>
          </cell>
          <cell r="G1130">
            <v>0</v>
          </cell>
        </row>
        <row r="1131">
          <cell r="B1131" t="str">
            <v>C0063</v>
          </cell>
          <cell r="C1131" t="str">
            <v>ALVENARIA ESTRUTURAL DE BLOCO CERÂMICO (19X19X39cm) ESP.=19cm</v>
          </cell>
          <cell r="D1131">
            <v>0</v>
          </cell>
          <cell r="E1131">
            <v>0</v>
          </cell>
          <cell r="F1131" t="str">
            <v>M2</v>
          </cell>
          <cell r="G1131">
            <v>38.29</v>
          </cell>
        </row>
        <row r="1132">
          <cell r="B1132" t="str">
            <v>C4585</v>
          </cell>
          <cell r="C1132" t="str">
            <v>ALVENARIA ESTRUTURAL DE BLOCO CERÂMICO COM SUPERFÍCIES EXTERNA LISA, PARA ACABAMENTO APARENTE (14x19x29)cm ESP. 14cm, INCLUSIVE PEÇAS ESPECIAIS CALHA U E J</v>
          </cell>
          <cell r="D1132">
            <v>0</v>
          </cell>
          <cell r="E1132">
            <v>0</v>
          </cell>
          <cell r="F1132" t="str">
            <v>M2</v>
          </cell>
          <cell r="G1132">
            <v>45.91</v>
          </cell>
        </row>
        <row r="1133">
          <cell r="B1133">
            <v>0</v>
          </cell>
          <cell r="C1133">
            <v>0</v>
          </cell>
          <cell r="D1133">
            <v>0</v>
          </cell>
          <cell r="E1133">
            <v>0</v>
          </cell>
          <cell r="F1133">
            <v>0</v>
          </cell>
          <cell r="G1133">
            <v>0</v>
          </cell>
        </row>
        <row r="1134">
          <cell r="B1134" t="str">
            <v>C0079</v>
          </cell>
          <cell r="C1134" t="str">
            <v>AMARRAÇÃO EM PAREDES, COM FERRO</v>
          </cell>
          <cell r="D1134">
            <v>0</v>
          </cell>
          <cell r="E1134">
            <v>0</v>
          </cell>
          <cell r="F1134" t="str">
            <v>UN</v>
          </cell>
          <cell r="G1134">
            <v>96.09</v>
          </cell>
        </row>
        <row r="1135">
          <cell r="B1135" t="str">
            <v>C1845</v>
          </cell>
          <cell r="C1135" t="str">
            <v>PAREDE ESTRUTURAL EM CONCRETO ARMADO ESP.=12cm</v>
          </cell>
          <cell r="D1135">
            <v>0</v>
          </cell>
          <cell r="E1135">
            <v>0</v>
          </cell>
          <cell r="F1135" t="str">
            <v>M2</v>
          </cell>
          <cell r="G1135">
            <v>173.2</v>
          </cell>
        </row>
        <row r="1136">
          <cell r="B1136" t="str">
            <v>ALVENARIA DE PEDRA</v>
          </cell>
          <cell r="C1136">
            <v>0</v>
          </cell>
          <cell r="D1136">
            <v>0</v>
          </cell>
          <cell r="E1136">
            <v>0</v>
          </cell>
          <cell r="F1136">
            <v>0</v>
          </cell>
          <cell r="G1136">
            <v>1818.35</v>
          </cell>
        </row>
        <row r="1137">
          <cell r="B1137" t="str">
            <v>C3345</v>
          </cell>
          <cell r="C1137" t="str">
            <v>ALVENARIA DE PEDRA ARGAMASSADA (TRAÇO 1:3) C/AGREGADOS ADQUIRIDOS</v>
          </cell>
          <cell r="D1137">
            <v>0</v>
          </cell>
          <cell r="E1137">
            <v>0</v>
          </cell>
          <cell r="F1137" t="str">
            <v>M3</v>
          </cell>
          <cell r="G1137">
            <v>300.44</v>
          </cell>
        </row>
        <row r="1138">
          <cell r="B1138" t="str">
            <v>C3346</v>
          </cell>
          <cell r="C1138" t="str">
            <v>ALVENARIA DE PEDRA ARGAMASSADA (TRAÇO 1:3) C/AGREGADOS PRODUZIDOS (S/TRANSP)</v>
          </cell>
          <cell r="D1138">
            <v>0</v>
          </cell>
          <cell r="E1138">
            <v>0</v>
          </cell>
          <cell r="F1138" t="str">
            <v>M3</v>
          </cell>
          <cell r="G1138">
            <v>260.89999999999998</v>
          </cell>
        </row>
        <row r="1139">
          <cell r="B1139">
            <v>0</v>
          </cell>
          <cell r="C1139">
            <v>0</v>
          </cell>
          <cell r="D1139">
            <v>0</v>
          </cell>
          <cell r="E1139">
            <v>0</v>
          </cell>
          <cell r="F1139">
            <v>0</v>
          </cell>
          <cell r="G1139">
            <v>0</v>
          </cell>
        </row>
        <row r="1140">
          <cell r="B1140" t="str">
            <v>C3347</v>
          </cell>
          <cell r="C1140" t="str">
            <v>ALVENARIA DE PEDRA ARGAMASSADA (TRAÇO 1:4) C/AGREGADOS ADQUIRIDOS</v>
          </cell>
          <cell r="D1140">
            <v>0</v>
          </cell>
          <cell r="E1140">
            <v>0</v>
          </cell>
          <cell r="F1140" t="str">
            <v>M3</v>
          </cell>
          <cell r="G1140">
            <v>282.29000000000002</v>
          </cell>
        </row>
        <row r="1141">
          <cell r="B1141" t="str">
            <v>C0057</v>
          </cell>
          <cell r="C1141" t="str">
            <v>ALVENARIA DE PEDRA ARGAMASSADA (TRAÇO 1:4) C/AGREGADOS PRODUZIDOS (S/TRANSP)</v>
          </cell>
          <cell r="D1141">
            <v>0</v>
          </cell>
          <cell r="E1141">
            <v>0</v>
          </cell>
          <cell r="F1141" t="str">
            <v>M3</v>
          </cell>
          <cell r="G1141">
            <v>242.75</v>
          </cell>
        </row>
        <row r="1142">
          <cell r="B1142">
            <v>0</v>
          </cell>
          <cell r="C1142">
            <v>0</v>
          </cell>
          <cell r="D1142">
            <v>0</v>
          </cell>
          <cell r="E1142">
            <v>0</v>
          </cell>
          <cell r="F1142">
            <v>0</v>
          </cell>
          <cell r="G1142">
            <v>0</v>
          </cell>
        </row>
        <row r="1143">
          <cell r="B1143" t="str">
            <v>C3723</v>
          </cell>
          <cell r="C1143" t="str">
            <v>ALVENARIA DE PEDRA ARGAMASSADA (TRAÇO 1:6) C/AGREGADOS ADQUIRIDOS</v>
          </cell>
          <cell r="D1143">
            <v>0</v>
          </cell>
          <cell r="E1143">
            <v>0</v>
          </cell>
          <cell r="F1143" t="str">
            <v>M3</v>
          </cell>
          <cell r="G1143">
            <v>263.99</v>
          </cell>
        </row>
        <row r="1144">
          <cell r="B1144" t="str">
            <v>C0058</v>
          </cell>
          <cell r="C1144" t="str">
            <v>ALVENARIA DE PEDRA ARGAMASSADA (TRAÇO 1:2:8) C/ AGREGADOS ADQUIRIDOS</v>
          </cell>
          <cell r="D1144">
            <v>0</v>
          </cell>
          <cell r="E1144">
            <v>0</v>
          </cell>
          <cell r="F1144" t="str">
            <v>M3</v>
          </cell>
          <cell r="G1144">
            <v>295.24</v>
          </cell>
        </row>
        <row r="1145">
          <cell r="B1145" t="str">
            <v>C3529</v>
          </cell>
          <cell r="C1145" t="str">
            <v>MUTIRÃO MISTO - ALVENARIA DE PEDRA ARGAMASSADA (TRAÇO 1:6) C/AGREGADOS ADQUIRIDOS</v>
          </cell>
          <cell r="D1145">
            <v>0</v>
          </cell>
          <cell r="E1145">
            <v>0</v>
          </cell>
          <cell r="F1145" t="str">
            <v>M3</v>
          </cell>
          <cell r="G1145">
            <v>172.73</v>
          </cell>
        </row>
        <row r="1146">
          <cell r="B1146">
            <v>0</v>
          </cell>
          <cell r="C1146">
            <v>0</v>
          </cell>
          <cell r="D1146">
            <v>0</v>
          </cell>
          <cell r="E1146">
            <v>0</v>
          </cell>
          <cell r="F1146">
            <v>0</v>
          </cell>
          <cell r="G1146">
            <v>0</v>
          </cell>
        </row>
        <row r="1147">
          <cell r="B1147" t="str">
            <v>RASGO EM ALVENARIA P/ TUBULAÇÕES</v>
          </cell>
          <cell r="C1147">
            <v>0</v>
          </cell>
          <cell r="D1147">
            <v>0</v>
          </cell>
          <cell r="E1147">
            <v>0</v>
          </cell>
          <cell r="F1147">
            <v>0</v>
          </cell>
          <cell r="G1147">
            <v>19.149999999999999</v>
          </cell>
        </row>
        <row r="1148">
          <cell r="B1148" t="str">
            <v>C2095</v>
          </cell>
          <cell r="C1148" t="str">
            <v>RASGO EM ALVENARIA P/TUBULAÇÕES D=15 A 25mm (1/2" A 1")</v>
          </cell>
          <cell r="D1148">
            <v>0</v>
          </cell>
          <cell r="E1148">
            <v>0</v>
          </cell>
          <cell r="F1148" t="str">
            <v>M</v>
          </cell>
          <cell r="G1148">
            <v>3.96</v>
          </cell>
        </row>
        <row r="1149">
          <cell r="B1149" t="str">
            <v>C2096</v>
          </cell>
          <cell r="C1149" t="str">
            <v>RASGO EM ALVENARIA P/TUBULAÇÕES D=32 A 50mm (1 1/4" A 2")</v>
          </cell>
          <cell r="D1149">
            <v>0</v>
          </cell>
          <cell r="E1149">
            <v>0</v>
          </cell>
          <cell r="F1149" t="str">
            <v>M</v>
          </cell>
          <cell r="G1149">
            <v>6.21</v>
          </cell>
        </row>
        <row r="1150">
          <cell r="B1150" t="str">
            <v>C2097</v>
          </cell>
          <cell r="C1150" t="str">
            <v>RASGO EM ALVENARIA P/TUBULAÇÕES D=65 A 100mm (2 1/2" A 4")</v>
          </cell>
          <cell r="D1150">
            <v>0</v>
          </cell>
          <cell r="E1150">
            <v>0</v>
          </cell>
          <cell r="F1150" t="str">
            <v>M</v>
          </cell>
          <cell r="G1150">
            <v>8.98</v>
          </cell>
        </row>
        <row r="1151">
          <cell r="B1151" t="str">
            <v>DIVISÓRIAS</v>
          </cell>
          <cell r="C1151">
            <v>0</v>
          </cell>
          <cell r="D1151">
            <v>0</v>
          </cell>
          <cell r="E1151">
            <v>0</v>
          </cell>
          <cell r="F1151">
            <v>0</v>
          </cell>
          <cell r="G1151">
            <v>3003.78</v>
          </cell>
        </row>
        <row r="1152">
          <cell r="B1152" t="str">
            <v>C4495</v>
          </cell>
          <cell r="C1152" t="str">
            <v>DIVISÓRIA DE GESSO ACARTONADO e=48mm, S/ REVESTIMENTO - FORNECIMENTO E MONTAGEM</v>
          </cell>
          <cell r="D1152">
            <v>0</v>
          </cell>
          <cell r="E1152">
            <v>0</v>
          </cell>
          <cell r="F1152" t="str">
            <v>M2</v>
          </cell>
          <cell r="G1152">
            <v>85</v>
          </cell>
        </row>
        <row r="1153">
          <cell r="B1153">
            <v>0</v>
          </cell>
          <cell r="C1153">
            <v>0</v>
          </cell>
          <cell r="D1153">
            <v>0</v>
          </cell>
          <cell r="E1153">
            <v>0</v>
          </cell>
          <cell r="F1153">
            <v>0</v>
          </cell>
          <cell r="G1153">
            <v>0</v>
          </cell>
        </row>
        <row r="1154">
          <cell r="B1154" t="str">
            <v>C4496</v>
          </cell>
          <cell r="C1154" t="str">
            <v>DIVISÓRIA DE GESSO ACARTONADO e=70mm, S/ REVESTIMENTO - FORNECIMENTO E MONTAGEM</v>
          </cell>
          <cell r="D1154">
            <v>0</v>
          </cell>
          <cell r="E1154">
            <v>0</v>
          </cell>
          <cell r="F1154" t="str">
            <v>M2</v>
          </cell>
          <cell r="G1154">
            <v>86.65</v>
          </cell>
        </row>
        <row r="1155">
          <cell r="B1155">
            <v>0</v>
          </cell>
          <cell r="C1155">
            <v>0</v>
          </cell>
          <cell r="D1155">
            <v>0</v>
          </cell>
          <cell r="E1155">
            <v>0</v>
          </cell>
          <cell r="F1155">
            <v>0</v>
          </cell>
          <cell r="G1155">
            <v>0</v>
          </cell>
        </row>
        <row r="1156">
          <cell r="B1156" t="str">
            <v>C1134</v>
          </cell>
          <cell r="C1156" t="str">
            <v>DIVISÓRIA DE GRANILITE C/ARGAMASSA DE CIMENTO E AREIA</v>
          </cell>
          <cell r="D1156">
            <v>0</v>
          </cell>
          <cell r="E1156">
            <v>0</v>
          </cell>
          <cell r="F1156" t="str">
            <v>M2</v>
          </cell>
          <cell r="G1156">
            <v>182.13</v>
          </cell>
        </row>
        <row r="1157">
          <cell r="B1157" t="str">
            <v>C4070</v>
          </cell>
          <cell r="C1157" t="str">
            <v>DIVISÓRIA DE GRANITO CINZA E=2cm</v>
          </cell>
          <cell r="D1157">
            <v>0</v>
          </cell>
          <cell r="E1157">
            <v>0</v>
          </cell>
          <cell r="F1157" t="str">
            <v>M2</v>
          </cell>
          <cell r="G1157">
            <v>369.27</v>
          </cell>
        </row>
        <row r="1158">
          <cell r="B1158" t="str">
            <v>C4096</v>
          </cell>
          <cell r="C1158" t="str">
            <v>DIVISÓRIA DE GRANITO CINZA E=3cm</v>
          </cell>
          <cell r="D1158">
            <v>0</v>
          </cell>
          <cell r="E1158">
            <v>0</v>
          </cell>
          <cell r="F1158" t="str">
            <v>M2</v>
          </cell>
          <cell r="G1158">
            <v>397.6</v>
          </cell>
        </row>
        <row r="1159">
          <cell r="B1159" t="str">
            <v>C1142</v>
          </cell>
          <cell r="C1159" t="str">
            <v>DIVISÓRIA PRÉ-MOLDADA EM CONCRETO ESP.=5cm</v>
          </cell>
          <cell r="D1159">
            <v>0</v>
          </cell>
          <cell r="E1159">
            <v>0</v>
          </cell>
          <cell r="F1159" t="str">
            <v>M2</v>
          </cell>
          <cell r="G1159">
            <v>97.79</v>
          </cell>
        </row>
        <row r="1160">
          <cell r="B1160" t="str">
            <v>C4486</v>
          </cell>
          <cell r="C1160" t="str">
            <v>DIVISÓRIA PAINEL CELULAR, MONTANTE/RODAPÉ SIMPLES, PERFIL EM AÇO - FORNECIMENTO E MONTAGEM</v>
          </cell>
          <cell r="D1160">
            <v>0</v>
          </cell>
          <cell r="E1160">
            <v>0</v>
          </cell>
          <cell r="F1160" t="str">
            <v>M2</v>
          </cell>
          <cell r="G1160">
            <v>75</v>
          </cell>
        </row>
        <row r="1161">
          <cell r="B1161">
            <v>0</v>
          </cell>
          <cell r="C1161">
            <v>0</v>
          </cell>
          <cell r="D1161">
            <v>0</v>
          </cell>
          <cell r="E1161">
            <v>0</v>
          </cell>
          <cell r="F1161">
            <v>0</v>
          </cell>
          <cell r="G1161">
            <v>0</v>
          </cell>
        </row>
        <row r="1162">
          <cell r="B1162" t="str">
            <v>C4488</v>
          </cell>
          <cell r="C1162" t="str">
            <v>DIVISÓRIA PAINEL CELULAR, MONTANTE/RODAPÉ SIMPLES, PERFIL EM ALUMÍNIO - FORNECIMENTO E MONTAGEM</v>
          </cell>
          <cell r="D1162">
            <v>0</v>
          </cell>
          <cell r="E1162">
            <v>0</v>
          </cell>
          <cell r="F1162" t="str">
            <v>M2</v>
          </cell>
          <cell r="G1162">
            <v>81</v>
          </cell>
        </row>
        <row r="1163">
          <cell r="B1163">
            <v>0</v>
          </cell>
          <cell r="C1163">
            <v>0</v>
          </cell>
          <cell r="D1163">
            <v>0</v>
          </cell>
          <cell r="E1163">
            <v>0</v>
          </cell>
          <cell r="F1163">
            <v>0</v>
          </cell>
          <cell r="G1163">
            <v>0</v>
          </cell>
        </row>
        <row r="1164">
          <cell r="B1164" t="str">
            <v>C4487</v>
          </cell>
          <cell r="C1164" t="str">
            <v>DIVISÓRIA PAINEL CELULAR, MONTANTE/RODAPÉ DUPLO, PERFIL EM AÇO - FORNECIMENTO E MONTAGEM</v>
          </cell>
          <cell r="D1164">
            <v>0</v>
          </cell>
          <cell r="E1164">
            <v>0</v>
          </cell>
          <cell r="F1164" t="str">
            <v>M2</v>
          </cell>
          <cell r="G1164">
            <v>88.14</v>
          </cell>
        </row>
        <row r="1165">
          <cell r="B1165">
            <v>0</v>
          </cell>
          <cell r="C1165">
            <v>0</v>
          </cell>
          <cell r="D1165">
            <v>0</v>
          </cell>
          <cell r="E1165">
            <v>0</v>
          </cell>
          <cell r="F1165">
            <v>0</v>
          </cell>
          <cell r="G1165">
            <v>0</v>
          </cell>
        </row>
        <row r="1166">
          <cell r="B1166" t="str">
            <v>C4489</v>
          </cell>
          <cell r="C1166" t="str">
            <v>DIVISÓRIA PAINEL CELULAR, MONTANTE/RODAPÉ DUPLO, PERFIL EM ALUMÍNIO - FORNECIMENTO E MONTAGEM</v>
          </cell>
          <cell r="D1166">
            <v>0</v>
          </cell>
          <cell r="E1166">
            <v>0</v>
          </cell>
          <cell r="F1166" t="str">
            <v>M2</v>
          </cell>
          <cell r="G1166">
            <v>98</v>
          </cell>
        </row>
        <row r="1167">
          <cell r="B1167">
            <v>0</v>
          </cell>
          <cell r="C1167">
            <v>0</v>
          </cell>
          <cell r="D1167">
            <v>0</v>
          </cell>
          <cell r="E1167">
            <v>0</v>
          </cell>
          <cell r="F1167">
            <v>0</v>
          </cell>
          <cell r="G1167">
            <v>0</v>
          </cell>
        </row>
        <row r="1168">
          <cell r="B1168" t="str">
            <v>C4497</v>
          </cell>
          <cell r="C1168" t="str">
            <v>DIVISÓRIA PAINEL FIBRAROC, MONTANTE/RODAPÉ SIMPLES, PERFIL EM AÇO - FORNECIMENTO E MONTAGEM</v>
          </cell>
          <cell r="D1168">
            <v>0</v>
          </cell>
          <cell r="E1168">
            <v>0</v>
          </cell>
          <cell r="F1168" t="str">
            <v>M2</v>
          </cell>
          <cell r="G1168">
            <v>137.22999999999999</v>
          </cell>
        </row>
        <row r="1169">
          <cell r="B1169">
            <v>0</v>
          </cell>
          <cell r="C1169">
            <v>0</v>
          </cell>
          <cell r="D1169">
            <v>0</v>
          </cell>
          <cell r="E1169">
            <v>0</v>
          </cell>
          <cell r="F1169">
            <v>0</v>
          </cell>
          <cell r="G1169">
            <v>0</v>
          </cell>
        </row>
        <row r="1170">
          <cell r="B1170" t="str">
            <v>C4498</v>
          </cell>
          <cell r="C1170" t="str">
            <v>DIVISÓRIA PAINEL FIBRAROC, MONTANTE/RODAPÉ SIMPLES, PERFIL EM ALUMÍNIO - FORNECIMENTO E MONTAGEM</v>
          </cell>
          <cell r="D1170">
            <v>0</v>
          </cell>
          <cell r="E1170">
            <v>0</v>
          </cell>
          <cell r="F1170" t="str">
            <v>M2</v>
          </cell>
          <cell r="G1170">
            <v>154.19999999999999</v>
          </cell>
        </row>
        <row r="1171">
          <cell r="B1171">
            <v>0</v>
          </cell>
          <cell r="C1171">
            <v>0</v>
          </cell>
          <cell r="D1171">
            <v>0</v>
          </cell>
          <cell r="E1171">
            <v>0</v>
          </cell>
          <cell r="F1171">
            <v>0</v>
          </cell>
          <cell r="G1171">
            <v>0</v>
          </cell>
        </row>
        <row r="1172">
          <cell r="B1172" t="str">
            <v>C4499</v>
          </cell>
          <cell r="C1172" t="str">
            <v>DIVISÓRIA PAINEL FIBRAROC, MONTANTE/RODAPÉ DUPLO, PERFIL EM AÇO - FORNECIMENTO E MONTAGEM</v>
          </cell>
          <cell r="D1172">
            <v>0</v>
          </cell>
          <cell r="E1172">
            <v>0</v>
          </cell>
          <cell r="F1172" t="str">
            <v>M2</v>
          </cell>
          <cell r="G1172">
            <v>141</v>
          </cell>
        </row>
        <row r="1173">
          <cell r="B1173">
            <v>0</v>
          </cell>
          <cell r="C1173">
            <v>0</v>
          </cell>
          <cell r="D1173">
            <v>0</v>
          </cell>
          <cell r="E1173">
            <v>0</v>
          </cell>
          <cell r="F1173">
            <v>0</v>
          </cell>
          <cell r="G1173">
            <v>0</v>
          </cell>
        </row>
        <row r="1174">
          <cell r="B1174" t="str">
            <v>C4500</v>
          </cell>
          <cell r="C1174" t="str">
            <v>DIVISÓRIA PAINEL FIBRAROC, MONTANTE/RODAPÉ DUPLO, PERFIL EM ALUMÍNIO - FORNECIMENTO E MONTAGEM</v>
          </cell>
          <cell r="D1174">
            <v>0</v>
          </cell>
          <cell r="E1174">
            <v>0</v>
          </cell>
          <cell r="F1174" t="str">
            <v>M2</v>
          </cell>
          <cell r="G1174">
            <v>207.03</v>
          </cell>
        </row>
        <row r="1175">
          <cell r="B1175">
            <v>0</v>
          </cell>
          <cell r="C1175">
            <v>0</v>
          </cell>
          <cell r="D1175">
            <v>0</v>
          </cell>
          <cell r="E1175">
            <v>0</v>
          </cell>
          <cell r="F1175">
            <v>0</v>
          </cell>
          <cell r="G1175">
            <v>0</v>
          </cell>
        </row>
        <row r="1176">
          <cell r="B1176" t="str">
            <v>C4493</v>
          </cell>
          <cell r="C1176" t="str">
            <v>DIVISÓRIA PAINEL PVC, MONTANTE/RODAPÉ SIMPLES, PERFIL EM AÇO - FORNECIMENTO E MONTAGEM</v>
          </cell>
          <cell r="D1176">
            <v>0</v>
          </cell>
          <cell r="E1176">
            <v>0</v>
          </cell>
          <cell r="F1176" t="str">
            <v>M2</v>
          </cell>
          <cell r="G1176">
            <v>128.19999999999999</v>
          </cell>
        </row>
        <row r="1177">
          <cell r="B1177">
            <v>0</v>
          </cell>
          <cell r="C1177">
            <v>0</v>
          </cell>
          <cell r="D1177">
            <v>0</v>
          </cell>
          <cell r="E1177">
            <v>0</v>
          </cell>
          <cell r="F1177">
            <v>0</v>
          </cell>
          <cell r="G1177">
            <v>0</v>
          </cell>
        </row>
        <row r="1178">
          <cell r="B1178" t="str">
            <v>C4494</v>
          </cell>
          <cell r="C1178" t="str">
            <v>DIVISÓRIA PAINEL PVC, MONTANTE/RODAPÉ SIMPLES, PERFIL EM ALUMÍNIO - FORNECIMENTO E MONTAGEM</v>
          </cell>
          <cell r="D1178">
            <v>0</v>
          </cell>
          <cell r="E1178">
            <v>0</v>
          </cell>
          <cell r="F1178" t="str">
            <v>M2</v>
          </cell>
          <cell r="G1178">
            <v>155.9</v>
          </cell>
        </row>
        <row r="1179">
          <cell r="B1179">
            <v>0</v>
          </cell>
          <cell r="C1179">
            <v>0</v>
          </cell>
          <cell r="D1179">
            <v>0</v>
          </cell>
          <cell r="E1179">
            <v>0</v>
          </cell>
          <cell r="F1179">
            <v>0</v>
          </cell>
          <cell r="G1179">
            <v>0</v>
          </cell>
        </row>
        <row r="1180">
          <cell r="B1180" t="str">
            <v>C4502</v>
          </cell>
          <cell r="C1180" t="str">
            <v>REMANEJAMENTO DE DIVISÓRIA - DESMONTAGEM E REMONTAGEM</v>
          </cell>
          <cell r="D1180">
            <v>0</v>
          </cell>
          <cell r="E1180">
            <v>0</v>
          </cell>
          <cell r="F1180" t="str">
            <v>M2</v>
          </cell>
          <cell r="G1180">
            <v>15.41</v>
          </cell>
        </row>
        <row r="1181">
          <cell r="B1181" t="str">
            <v>C4490</v>
          </cell>
          <cell r="C1181" t="str">
            <v>VÃO DE PORTA - PORTA COMPLETA C/ FECHADURA TIPO CILINDRO, P/ DIVISÓRIAS EM GERAL (SEM REQUADRO) - FORNECIMENTO E MONTAGEM</v>
          </cell>
          <cell r="D1181">
            <v>0</v>
          </cell>
          <cell r="E1181">
            <v>0</v>
          </cell>
          <cell r="F1181" t="str">
            <v>UN</v>
          </cell>
          <cell r="G1181">
            <v>193.03</v>
          </cell>
        </row>
        <row r="1182">
          <cell r="B1182">
            <v>0</v>
          </cell>
          <cell r="C1182">
            <v>0</v>
          </cell>
          <cell r="D1182">
            <v>0</v>
          </cell>
          <cell r="E1182">
            <v>0</v>
          </cell>
          <cell r="F1182">
            <v>0</v>
          </cell>
          <cell r="G1182">
            <v>0</v>
          </cell>
        </row>
        <row r="1183">
          <cell r="B1183" t="str">
            <v>C4491</v>
          </cell>
          <cell r="C1183" t="str">
            <v>VÃO DE PORTA - PORTA COMPLETA C/ FECHADURA TIPO CILINDRO, P/ DIVISÓRIAS EM GERAL (COM REQUADRO EM ALUMÍNIO) - FORNECIMENTO E MONTAGEM</v>
          </cell>
          <cell r="D1183">
            <v>0</v>
          </cell>
          <cell r="E1183">
            <v>0</v>
          </cell>
          <cell r="F1183" t="str">
            <v>UN</v>
          </cell>
          <cell r="G1183">
            <v>207.56</v>
          </cell>
        </row>
        <row r="1184">
          <cell r="B1184">
            <v>0</v>
          </cell>
          <cell r="C1184">
            <v>0</v>
          </cell>
          <cell r="D1184">
            <v>0</v>
          </cell>
          <cell r="E1184">
            <v>0</v>
          </cell>
          <cell r="F1184">
            <v>0</v>
          </cell>
          <cell r="G1184">
            <v>0</v>
          </cell>
        </row>
        <row r="1185">
          <cell r="B1185" t="str">
            <v>C4492</v>
          </cell>
          <cell r="C1185" t="str">
            <v>VIDRO TRANSPARENTE LISO 4mm, P/ DIVISÓRIAS EM GERAL FORNECIMENTO E MONTAGEM</v>
          </cell>
          <cell r="D1185">
            <v>0</v>
          </cell>
          <cell r="E1185">
            <v>0</v>
          </cell>
          <cell r="F1185" t="str">
            <v>M2</v>
          </cell>
          <cell r="G1185">
            <v>103.66</v>
          </cell>
        </row>
        <row r="1186">
          <cell r="B1186">
            <v>0</v>
          </cell>
          <cell r="C1186">
            <v>0</v>
          </cell>
          <cell r="D1186">
            <v>0</v>
          </cell>
          <cell r="E1186">
            <v>0</v>
          </cell>
          <cell r="F1186">
            <v>0</v>
          </cell>
          <cell r="G1186">
            <v>0</v>
          </cell>
        </row>
        <row r="1187">
          <cell r="B1187" t="str">
            <v>ELEMENTOS VAZADOS</v>
          </cell>
          <cell r="C1187">
            <v>0</v>
          </cell>
          <cell r="D1187">
            <v>0</v>
          </cell>
          <cell r="E1187">
            <v>0</v>
          </cell>
          <cell r="F1187">
            <v>0</v>
          </cell>
          <cell r="G1187">
            <v>2102.71</v>
          </cell>
        </row>
        <row r="1188">
          <cell r="B1188" t="str">
            <v>C1177</v>
          </cell>
          <cell r="C1188" t="str">
            <v>ALVENARIA DE BLOCOS DE VIDRO (20x20x10)cm</v>
          </cell>
          <cell r="D1188">
            <v>0</v>
          </cell>
          <cell r="E1188">
            <v>0</v>
          </cell>
          <cell r="F1188" t="str">
            <v>M2</v>
          </cell>
          <cell r="G1188">
            <v>505.09</v>
          </cell>
        </row>
        <row r="1189">
          <cell r="B1189" t="str">
            <v>C1174</v>
          </cell>
          <cell r="C1189" t="str">
            <v>ALVENARIA DE ELEMENTO VAZADO CERÂMICO (20X20X10cm) C/ARG. CIMENTO E AREIA TRAÇO 1:3</v>
          </cell>
          <cell r="D1189">
            <v>0</v>
          </cell>
          <cell r="E1189">
            <v>0</v>
          </cell>
          <cell r="F1189" t="str">
            <v>M2</v>
          </cell>
          <cell r="G1189">
            <v>116.57</v>
          </cell>
        </row>
        <row r="1190">
          <cell r="B1190">
            <v>0</v>
          </cell>
          <cell r="C1190">
            <v>0</v>
          </cell>
          <cell r="D1190">
            <v>0</v>
          </cell>
          <cell r="E1190">
            <v>0</v>
          </cell>
          <cell r="F1190">
            <v>0</v>
          </cell>
          <cell r="G1190">
            <v>0</v>
          </cell>
        </row>
        <row r="1191">
          <cell r="B1191" t="str">
            <v>C1175</v>
          </cell>
          <cell r="C1191" t="str">
            <v>ALVENARIA DE ELEMENTO VAZADO DE CONCRETO (20X10X6cm) C/ARG. CIMENTO E AREIA TRAÇO 1:3 ANTI-CHUVA</v>
          </cell>
          <cell r="D1191">
            <v>0</v>
          </cell>
          <cell r="E1191">
            <v>0</v>
          </cell>
          <cell r="F1191" t="str">
            <v>M2</v>
          </cell>
          <cell r="G1191">
            <v>200.24</v>
          </cell>
        </row>
        <row r="1192">
          <cell r="B1192">
            <v>0</v>
          </cell>
          <cell r="C1192">
            <v>0</v>
          </cell>
          <cell r="D1192">
            <v>0</v>
          </cell>
          <cell r="E1192">
            <v>0</v>
          </cell>
          <cell r="F1192">
            <v>0</v>
          </cell>
          <cell r="G1192">
            <v>0</v>
          </cell>
        </row>
        <row r="1193">
          <cell r="B1193" t="str">
            <v>C1176</v>
          </cell>
          <cell r="C1193" t="str">
            <v>ALVENARIA DE ELEMENTO VAZADO DE CONCRETO (20X20X20cm) C/ARG. CIMENTO E AREIA TRAÇO 1:3</v>
          </cell>
          <cell r="D1193">
            <v>0</v>
          </cell>
          <cell r="E1193">
            <v>0</v>
          </cell>
          <cell r="F1193" t="str">
            <v>M2</v>
          </cell>
          <cell r="G1193">
            <v>160.04</v>
          </cell>
        </row>
        <row r="1194">
          <cell r="B1194">
            <v>0</v>
          </cell>
          <cell r="C1194">
            <v>0</v>
          </cell>
          <cell r="D1194">
            <v>0</v>
          </cell>
          <cell r="E1194">
            <v>0</v>
          </cell>
          <cell r="F1194">
            <v>0</v>
          </cell>
          <cell r="G1194">
            <v>0</v>
          </cell>
        </row>
        <row r="1195">
          <cell r="B1195" t="str">
            <v>C0051</v>
          </cell>
          <cell r="C1195" t="str">
            <v>ALVENARIA DE ELEMENTO VAZADO DE CONCRETO (32X12X6cm) C/ARG. CIMENTO E AREIA TRAÇO 1:3 TIPO PESTANA</v>
          </cell>
          <cell r="D1195">
            <v>0</v>
          </cell>
          <cell r="E1195">
            <v>0</v>
          </cell>
          <cell r="F1195" t="str">
            <v>M2</v>
          </cell>
          <cell r="G1195">
            <v>83.04</v>
          </cell>
        </row>
        <row r="1196">
          <cell r="B1196">
            <v>0</v>
          </cell>
          <cell r="C1196">
            <v>0</v>
          </cell>
          <cell r="D1196">
            <v>0</v>
          </cell>
          <cell r="E1196">
            <v>0</v>
          </cell>
          <cell r="F1196">
            <v>0</v>
          </cell>
          <cell r="G1196">
            <v>0</v>
          </cell>
        </row>
        <row r="1197">
          <cell r="B1197" t="str">
            <v>C0052</v>
          </cell>
          <cell r="C1197" t="str">
            <v>ALVENARIA DE ELEMENTO VAZADO DE CONCRETO (50X50X6cm) C/ARG. CIMENTO E AREIA TRAÇO 1:3 ANTI-CHUVA</v>
          </cell>
          <cell r="D1197">
            <v>0</v>
          </cell>
          <cell r="E1197">
            <v>0</v>
          </cell>
          <cell r="F1197" t="str">
            <v>M2</v>
          </cell>
          <cell r="G1197">
            <v>40.69</v>
          </cell>
        </row>
        <row r="1198">
          <cell r="B1198">
            <v>0</v>
          </cell>
          <cell r="C1198">
            <v>0</v>
          </cell>
          <cell r="D1198">
            <v>0</v>
          </cell>
          <cell r="E1198">
            <v>0</v>
          </cell>
          <cell r="F1198">
            <v>0</v>
          </cell>
          <cell r="G1198">
            <v>0</v>
          </cell>
        </row>
        <row r="1199">
          <cell r="B1199" t="str">
            <v>C0804</v>
          </cell>
          <cell r="C1199" t="str">
            <v>COBOGÓ ANTI-CHUVA (50x40)cm C/ARG. CIMENTO E AREIA TRAÇO 1:3</v>
          </cell>
          <cell r="D1199">
            <v>0</v>
          </cell>
          <cell r="E1199">
            <v>0</v>
          </cell>
          <cell r="F1199" t="str">
            <v>M2</v>
          </cell>
          <cell r="G1199">
            <v>59.1</v>
          </cell>
        </row>
        <row r="1200">
          <cell r="B1200" t="str">
            <v>C0805</v>
          </cell>
          <cell r="C1200" t="str">
            <v>COBOGÓ DE CIMENTO TIPO DIAMANTE</v>
          </cell>
          <cell r="D1200">
            <v>0</v>
          </cell>
          <cell r="E1200">
            <v>0</v>
          </cell>
          <cell r="F1200" t="str">
            <v>M2</v>
          </cell>
          <cell r="G1200">
            <v>89.34</v>
          </cell>
        </row>
        <row r="1201">
          <cell r="B1201" t="str">
            <v>C0806</v>
          </cell>
          <cell r="C1201" t="str">
            <v>COBOGÓ DE CIMENTO TIPO VENEZIANO (50X50X6)cm C/ARG. CIMENTO E AREIA TRAÇO 1:3</v>
          </cell>
          <cell r="D1201">
            <v>0</v>
          </cell>
          <cell r="E1201">
            <v>0</v>
          </cell>
          <cell r="F1201" t="str">
            <v>M2</v>
          </cell>
          <cell r="G1201">
            <v>45.64</v>
          </cell>
        </row>
        <row r="1202">
          <cell r="B1202">
            <v>0</v>
          </cell>
          <cell r="C1202">
            <v>0</v>
          </cell>
          <cell r="D1202">
            <v>0</v>
          </cell>
          <cell r="E1202">
            <v>0</v>
          </cell>
          <cell r="F1202">
            <v>0</v>
          </cell>
          <cell r="G1202">
            <v>0</v>
          </cell>
        </row>
        <row r="1203">
          <cell r="B1203" t="str">
            <v>C4525</v>
          </cell>
          <cell r="C1203" t="str">
            <v>COBOGÓ DE VIDRO (20x10x18)cm</v>
          </cell>
          <cell r="D1203">
            <v>0</v>
          </cell>
          <cell r="E1203">
            <v>0</v>
          </cell>
          <cell r="F1203" t="str">
            <v>M2</v>
          </cell>
          <cell r="G1203">
            <v>755.03</v>
          </cell>
        </row>
        <row r="1204">
          <cell r="B1204" t="str">
            <v>C3534</v>
          </cell>
          <cell r="C1204" t="str">
            <v>MUTIRÃO MISTO - COBOGÓ ANTI-CHUVA (50X40)cm</v>
          </cell>
          <cell r="D1204">
            <v>0</v>
          </cell>
          <cell r="E1204">
            <v>0</v>
          </cell>
          <cell r="F1204" t="str">
            <v>M2</v>
          </cell>
          <cell r="G1204">
            <v>47.95</v>
          </cell>
        </row>
        <row r="1205">
          <cell r="B1205" t="str">
            <v>VERGAS E CHAPIM</v>
          </cell>
          <cell r="C1205">
            <v>0</v>
          </cell>
          <cell r="D1205">
            <v>0</v>
          </cell>
          <cell r="E1205">
            <v>0</v>
          </cell>
          <cell r="F1205">
            <v>0</v>
          </cell>
          <cell r="G1205">
            <v>2194.71</v>
          </cell>
        </row>
        <row r="1206">
          <cell r="B1206" t="str">
            <v>C3521</v>
          </cell>
          <cell r="C1206" t="str">
            <v>CHAPIM EM GRANITO VERDE MERUOCA</v>
          </cell>
          <cell r="D1206">
            <v>0</v>
          </cell>
          <cell r="E1206">
            <v>0</v>
          </cell>
          <cell r="F1206" t="str">
            <v>M2</v>
          </cell>
          <cell r="G1206">
            <v>306.63</v>
          </cell>
        </row>
        <row r="1207">
          <cell r="B1207" t="str">
            <v>C0773</v>
          </cell>
          <cell r="C1207" t="str">
            <v>CHAPIM PRÉ-MOLDADO DE CONCRETO</v>
          </cell>
          <cell r="D1207">
            <v>0</v>
          </cell>
          <cell r="E1207">
            <v>0</v>
          </cell>
          <cell r="F1207" t="str">
            <v>M2</v>
          </cell>
          <cell r="G1207">
            <v>71.2</v>
          </cell>
        </row>
        <row r="1208">
          <cell r="B1208" t="str">
            <v>C3532</v>
          </cell>
          <cell r="C1208" t="str">
            <v>MUTIRÃO MISTO - VERGA RETA DE CONCRETO ARMADO</v>
          </cell>
          <cell r="D1208">
            <v>0</v>
          </cell>
          <cell r="E1208">
            <v>0</v>
          </cell>
          <cell r="F1208" t="str">
            <v>M3</v>
          </cell>
          <cell r="G1208">
            <v>762.68</v>
          </cell>
        </row>
        <row r="1209">
          <cell r="B1209" t="str">
            <v>C2665</v>
          </cell>
          <cell r="C1209" t="str">
            <v>VERGA EM ARCO DE CONCRETO ARMADO</v>
          </cell>
          <cell r="D1209">
            <v>0</v>
          </cell>
          <cell r="E1209">
            <v>0</v>
          </cell>
          <cell r="F1209" t="str">
            <v>M</v>
          </cell>
          <cell r="G1209">
            <v>53.19</v>
          </cell>
        </row>
        <row r="1210">
          <cell r="B1210" t="str">
            <v>C2666</v>
          </cell>
          <cell r="C1210" t="str">
            <v>VERGA RETA DE CONCRETO ARMADO</v>
          </cell>
          <cell r="D1210">
            <v>0</v>
          </cell>
          <cell r="E1210">
            <v>0</v>
          </cell>
          <cell r="F1210" t="str">
            <v>M3</v>
          </cell>
          <cell r="G1210">
            <v>1001</v>
          </cell>
        </row>
        <row r="1211">
          <cell r="B1211" t="str">
            <v>OUTROS ELEMENTOS</v>
          </cell>
          <cell r="C1211">
            <v>0</v>
          </cell>
          <cell r="D1211">
            <v>0</v>
          </cell>
          <cell r="E1211">
            <v>0</v>
          </cell>
          <cell r="F1211">
            <v>0</v>
          </cell>
          <cell r="G1211">
            <v>4251.76</v>
          </cell>
        </row>
        <row r="1212">
          <cell r="B1212" t="str">
            <v>C0383</v>
          </cell>
          <cell r="C1212" t="str">
            <v>BATE-MACAS EM AÇO INOXIDÁVEL CONTRA IMPACTO EM PAREDE</v>
          </cell>
          <cell r="D1212">
            <v>0</v>
          </cell>
          <cell r="E1212">
            <v>0</v>
          </cell>
          <cell r="F1212" t="str">
            <v>M</v>
          </cell>
          <cell r="G1212">
            <v>277.52999999999997</v>
          </cell>
        </row>
        <row r="1213">
          <cell r="B1213" t="str">
            <v>C0384</v>
          </cell>
          <cell r="C1213" t="str">
            <v>BATE-MACAS EM MADEIRA BOLEADA</v>
          </cell>
          <cell r="D1213">
            <v>0</v>
          </cell>
          <cell r="E1213">
            <v>0</v>
          </cell>
          <cell r="F1213" t="str">
            <v>M</v>
          </cell>
          <cell r="G1213">
            <v>93.83</v>
          </cell>
        </row>
        <row r="1214">
          <cell r="B1214" t="str">
            <v>C4501</v>
          </cell>
          <cell r="C1214" t="str">
            <v>FACHADA DE VIDRO TEMPERADO DE 10mm FIXADO COM SPIDER GLASS</v>
          </cell>
          <cell r="D1214">
            <v>0</v>
          </cell>
          <cell r="E1214">
            <v>0</v>
          </cell>
          <cell r="F1214" t="str">
            <v>M2</v>
          </cell>
          <cell r="G1214">
            <v>549.98</v>
          </cell>
        </row>
        <row r="1215">
          <cell r="B1215" t="str">
            <v>C4444</v>
          </cell>
          <cell r="C1215" t="str">
            <v>FACHADA METÁLICA PADRÃO PARA DELEGACIAS</v>
          </cell>
          <cell r="D1215">
            <v>0</v>
          </cell>
          <cell r="E1215">
            <v>0</v>
          </cell>
          <cell r="F1215" t="str">
            <v>M2</v>
          </cell>
          <cell r="G1215">
            <v>340.33</v>
          </cell>
        </row>
        <row r="1216">
          <cell r="B1216" t="str">
            <v>C1391</v>
          </cell>
          <cell r="C1216" t="str">
            <v>FLANELÓGRAFO EM MONTANTE DE MADEIRA</v>
          </cell>
          <cell r="D1216">
            <v>0</v>
          </cell>
          <cell r="E1216">
            <v>0</v>
          </cell>
          <cell r="F1216" t="str">
            <v>M2</v>
          </cell>
          <cell r="G1216">
            <v>205.01</v>
          </cell>
        </row>
        <row r="1217">
          <cell r="B1217" t="str">
            <v>C1791</v>
          </cell>
          <cell r="C1217" t="str">
            <v>MESA EM ALVENARIA, TAMPO CONCRETO PRÉ-MOLDADO, ACABADA</v>
          </cell>
          <cell r="D1217">
            <v>0</v>
          </cell>
          <cell r="E1217">
            <v>0</v>
          </cell>
          <cell r="F1217" t="str">
            <v>M2</v>
          </cell>
          <cell r="G1217">
            <v>207.75</v>
          </cell>
        </row>
        <row r="1218">
          <cell r="B1218" t="str">
            <v>C1836</v>
          </cell>
          <cell r="C1218" t="str">
            <v>PAINEL ESTRUTURADO AÇO INOX, ESCOVADO CHAPA 20</v>
          </cell>
          <cell r="D1218">
            <v>0</v>
          </cell>
          <cell r="E1218">
            <v>0</v>
          </cell>
          <cell r="F1218" t="str">
            <v>M2</v>
          </cell>
          <cell r="G1218">
            <v>463.63</v>
          </cell>
        </row>
        <row r="1219">
          <cell r="B1219" t="str">
            <v>C1837</v>
          </cell>
          <cell r="C1219" t="str">
            <v>PAINEL INFORMATIVO DUPLO C/PORTA DE CORRER EM VIDRO</v>
          </cell>
          <cell r="D1219">
            <v>0</v>
          </cell>
          <cell r="E1219">
            <v>0</v>
          </cell>
          <cell r="F1219" t="str">
            <v>M2</v>
          </cell>
          <cell r="G1219">
            <v>584.03</v>
          </cell>
        </row>
        <row r="1220">
          <cell r="B1220" t="str">
            <v>C1897</v>
          </cell>
          <cell r="C1220" t="str">
            <v>PEÇA DE MADEIRA BOLEADA NAS QUINAS FIXADAS EM PAREDES</v>
          </cell>
          <cell r="D1220">
            <v>0</v>
          </cell>
          <cell r="E1220">
            <v>0</v>
          </cell>
          <cell r="F1220" t="str">
            <v>M</v>
          </cell>
          <cell r="G1220">
            <v>32.9</v>
          </cell>
        </row>
        <row r="1221">
          <cell r="B1221" t="str">
            <v>C0032</v>
          </cell>
          <cell r="C1221" t="str">
            <v>PORTA EM PVC P/DIVISÓRIA (0,80X2,10)M COMPLETA - FORNECIMENTO E MONTAGEM</v>
          </cell>
          <cell r="D1221">
            <v>0</v>
          </cell>
          <cell r="E1221">
            <v>0</v>
          </cell>
          <cell r="F1221" t="str">
            <v>UN</v>
          </cell>
          <cell r="G1221">
            <v>372</v>
          </cell>
        </row>
        <row r="1222">
          <cell r="B1222" t="str">
            <v>C4756</v>
          </cell>
          <cell r="C1222" t="str">
            <v xml:space="preserve">PRATELEIRA DE GRANITO CINZA ESP.=2CM                                    
</v>
          </cell>
          <cell r="D1222">
            <v>0</v>
          </cell>
          <cell r="E1222">
            <v>0</v>
          </cell>
          <cell r="F1222" t="str">
            <v>M2</v>
          </cell>
          <cell r="G1222">
            <v>158.12</v>
          </cell>
        </row>
        <row r="1223">
          <cell r="B1223">
            <v>0</v>
          </cell>
          <cell r="C1223">
            <v>0</v>
          </cell>
          <cell r="D1223">
            <v>0</v>
          </cell>
          <cell r="E1223">
            <v>0</v>
          </cell>
          <cell r="F1223">
            <v>0</v>
          </cell>
          <cell r="G1223">
            <v>0</v>
          </cell>
        </row>
        <row r="1224">
          <cell r="B1224" t="str">
            <v>C2910</v>
          </cell>
          <cell r="C1224" t="str">
            <v>PRATELEIRA DE MADEIRA DE LEI PLAINADA</v>
          </cell>
          <cell r="D1224">
            <v>0</v>
          </cell>
          <cell r="E1224">
            <v>0</v>
          </cell>
          <cell r="F1224" t="str">
            <v>M2</v>
          </cell>
          <cell r="G1224">
            <v>108.13</v>
          </cell>
        </row>
        <row r="1225">
          <cell r="B1225" t="str">
            <v>C2023</v>
          </cell>
          <cell r="C1225" t="str">
            <v>PRATELEIRA DE MÁRMORE NATURAL POLIDA DE 1 FACE</v>
          </cell>
          <cell r="D1225">
            <v>0</v>
          </cell>
          <cell r="E1225">
            <v>0</v>
          </cell>
          <cell r="F1225" t="str">
            <v>M2</v>
          </cell>
          <cell r="G1225">
            <v>177.2</v>
          </cell>
        </row>
        <row r="1226">
          <cell r="B1226" t="str">
            <v>C2024</v>
          </cell>
          <cell r="C1226" t="str">
            <v>PRATELEIRA DE MÁRMORE NATURAL POLIDA DE 2 FACES</v>
          </cell>
          <cell r="D1226">
            <v>0</v>
          </cell>
          <cell r="E1226">
            <v>0</v>
          </cell>
          <cell r="F1226" t="str">
            <v>M2</v>
          </cell>
          <cell r="G1226">
            <v>195.25</v>
          </cell>
        </row>
        <row r="1227">
          <cell r="B1227" t="str">
            <v>C2021</v>
          </cell>
          <cell r="C1227" t="str">
            <v>PRATELEIRA DE MARMORITE NATURAL POLIDA DE 1 FACE</v>
          </cell>
          <cell r="D1227">
            <v>0</v>
          </cell>
          <cell r="E1227">
            <v>0</v>
          </cell>
          <cell r="F1227" t="str">
            <v>M2</v>
          </cell>
          <cell r="G1227">
            <v>99.96</v>
          </cell>
        </row>
        <row r="1228">
          <cell r="B1228" t="str">
            <v>C2022</v>
          </cell>
          <cell r="C1228" t="str">
            <v>PRATELEIRA DE MARMORITE NATURAL POLIDA DE 2 FACES</v>
          </cell>
          <cell r="D1228">
            <v>0</v>
          </cell>
          <cell r="E1228">
            <v>0</v>
          </cell>
          <cell r="F1228" t="str">
            <v>M2</v>
          </cell>
          <cell r="G1228">
            <v>117.89</v>
          </cell>
        </row>
        <row r="1229">
          <cell r="B1229" t="str">
            <v>C4757</v>
          </cell>
          <cell r="C1229" t="str">
            <v xml:space="preserve">PRATELEIRA PRÉ-MOLDADA "IN LOCO" DE CONCRETO ESP.=5,0CM                                
</v>
          </cell>
          <cell r="D1229">
            <v>0</v>
          </cell>
          <cell r="E1229">
            <v>0</v>
          </cell>
          <cell r="F1229" t="str">
            <v>M2</v>
          </cell>
          <cell r="G1229">
            <v>259.89</v>
          </cell>
        </row>
        <row r="1230">
          <cell r="B1230">
            <v>0</v>
          </cell>
          <cell r="C1230">
            <v>0</v>
          </cell>
          <cell r="D1230">
            <v>0</v>
          </cell>
          <cell r="E1230">
            <v>0</v>
          </cell>
          <cell r="F1230">
            <v>0</v>
          </cell>
          <cell r="G1230">
            <v>0</v>
          </cell>
        </row>
        <row r="1231">
          <cell r="B1231" t="str">
            <v>C3674</v>
          </cell>
          <cell r="C1231" t="str">
            <v>SUPORTE EM BARRA CHATA DE FERRO ENGASTADO NA PAREDE P/BANCADAS E/OU PRATELEIRAS</v>
          </cell>
          <cell r="D1231">
            <v>0</v>
          </cell>
          <cell r="E1231">
            <v>0</v>
          </cell>
          <cell r="F1231" t="str">
            <v>UN</v>
          </cell>
          <cell r="G1231">
            <v>8.36</v>
          </cell>
        </row>
        <row r="1232">
          <cell r="B1232">
            <v>0</v>
          </cell>
          <cell r="C1232">
            <v>0</v>
          </cell>
          <cell r="D1232">
            <v>0</v>
          </cell>
          <cell r="E1232">
            <v>0</v>
          </cell>
          <cell r="F1232">
            <v>0</v>
          </cell>
          <cell r="G1232">
            <v>0</v>
          </cell>
        </row>
        <row r="1233">
          <cell r="B1233" t="str">
            <v>ESQUADRIAS E FERRAGENS</v>
          </cell>
          <cell r="C1233">
            <v>0</v>
          </cell>
          <cell r="D1233">
            <v>0</v>
          </cell>
          <cell r="E1233">
            <v>0</v>
          </cell>
          <cell r="F1233">
            <v>0</v>
          </cell>
          <cell r="G1233">
            <v>54248.86</v>
          </cell>
        </row>
        <row r="1234">
          <cell r="B1234" t="str">
            <v>ESQUADRIAS DE MADEIRA</v>
          </cell>
          <cell r="C1234">
            <v>0</v>
          </cell>
          <cell r="D1234">
            <v>0</v>
          </cell>
          <cell r="E1234">
            <v>0</v>
          </cell>
          <cell r="F1234">
            <v>0</v>
          </cell>
          <cell r="G1234">
            <v>23787.67</v>
          </cell>
        </row>
        <row r="1235">
          <cell r="B1235" t="str">
            <v>C0363</v>
          </cell>
          <cell r="C1235" t="str">
            <v>BANDEIROLA EM MADEIRA</v>
          </cell>
          <cell r="D1235">
            <v>0</v>
          </cell>
          <cell r="E1235">
            <v>0</v>
          </cell>
          <cell r="F1235" t="str">
            <v>M2</v>
          </cell>
          <cell r="G1235">
            <v>156.21</v>
          </cell>
        </row>
        <row r="1236">
          <cell r="B1236" t="str">
            <v>C1284</v>
          </cell>
          <cell r="C1236" t="str">
            <v>ESQUADRIAS DE MADEIRA E VIDRO</v>
          </cell>
          <cell r="D1236">
            <v>0</v>
          </cell>
          <cell r="E1236">
            <v>0</v>
          </cell>
          <cell r="F1236" t="str">
            <v>M2</v>
          </cell>
          <cell r="G1236">
            <v>307.95999999999998</v>
          </cell>
        </row>
        <row r="1237">
          <cell r="B1237" t="str">
            <v>C3544</v>
          </cell>
          <cell r="C1237" t="str">
            <v>JANELA TIPO FICHA (1.40X1.10)m - MADEIRA MISTA - COMPLETA - PADRÃO POPULAR</v>
          </cell>
          <cell r="D1237">
            <v>0</v>
          </cell>
          <cell r="E1237">
            <v>0</v>
          </cell>
          <cell r="F1237" t="str">
            <v>UN</v>
          </cell>
          <cell r="G1237">
            <v>246.21</v>
          </cell>
        </row>
        <row r="1238">
          <cell r="B1238" t="str">
            <v>C1519</v>
          </cell>
          <cell r="C1238" t="str">
            <v>JANELA VENEZIANA MÓVEL (S/ACESSÓRIOS)</v>
          </cell>
          <cell r="D1238">
            <v>0</v>
          </cell>
          <cell r="E1238">
            <v>0</v>
          </cell>
          <cell r="F1238" t="str">
            <v>M2</v>
          </cell>
          <cell r="G1238">
            <v>221.04</v>
          </cell>
        </row>
        <row r="1239">
          <cell r="B1239" t="str">
            <v>C3543</v>
          </cell>
          <cell r="C1239" t="str">
            <v>MUTIRÃO MISTO - JANELA TIPO FICHA (1.40X1.10)m - MADEIRA MISTA - COMPLETA</v>
          </cell>
          <cell r="D1239">
            <v>0</v>
          </cell>
          <cell r="E1239">
            <v>0</v>
          </cell>
          <cell r="F1239" t="str">
            <v>UN</v>
          </cell>
          <cell r="G1239">
            <v>194.16</v>
          </cell>
        </row>
        <row r="1240">
          <cell r="B1240" t="str">
            <v>C3541</v>
          </cell>
          <cell r="C1240" t="str">
            <v>MUTIRÃO MISTO - PORTA TIPO FICHA (0.60X2.10)m - MADEIRA MISTA - COMPLETA</v>
          </cell>
          <cell r="D1240">
            <v>0</v>
          </cell>
          <cell r="E1240">
            <v>0</v>
          </cell>
          <cell r="F1240" t="str">
            <v>UN</v>
          </cell>
          <cell r="G1240">
            <v>227.69</v>
          </cell>
        </row>
        <row r="1241">
          <cell r="B1241" t="str">
            <v>C3537</v>
          </cell>
          <cell r="C1241" t="str">
            <v>MUTIRÃO MISTO - PORTA TIPO FICHA (0.80X2.10)m - ROLADA MADEIRA MISTA - COMPLETA C/FECHADURA</v>
          </cell>
          <cell r="D1241">
            <v>0</v>
          </cell>
          <cell r="E1241">
            <v>0</v>
          </cell>
          <cell r="F1241" t="str">
            <v>UN</v>
          </cell>
          <cell r="G1241">
            <v>275.69</v>
          </cell>
        </row>
        <row r="1242">
          <cell r="B1242">
            <v>0</v>
          </cell>
          <cell r="C1242">
            <v>0</v>
          </cell>
          <cell r="D1242">
            <v>0</v>
          </cell>
          <cell r="E1242">
            <v>0</v>
          </cell>
          <cell r="F1242">
            <v>0</v>
          </cell>
          <cell r="G1242">
            <v>0</v>
          </cell>
        </row>
        <row r="1243">
          <cell r="B1243" t="str">
            <v>C3539</v>
          </cell>
          <cell r="C1243" t="str">
            <v>MUTIRÃO MISTO - PORTA TIPO FICHA (0.80X2.10)m - ROLADA MADEIRA MISTA - COMPLETA S/FECHADURA</v>
          </cell>
          <cell r="D1243">
            <v>0</v>
          </cell>
          <cell r="E1243">
            <v>0</v>
          </cell>
          <cell r="F1243" t="str">
            <v>UN</v>
          </cell>
          <cell r="G1243">
            <v>240.69</v>
          </cell>
        </row>
        <row r="1244">
          <cell r="B1244">
            <v>0</v>
          </cell>
          <cell r="C1244">
            <v>0</v>
          </cell>
          <cell r="D1244">
            <v>0</v>
          </cell>
          <cell r="E1244">
            <v>0</v>
          </cell>
          <cell r="F1244">
            <v>0</v>
          </cell>
          <cell r="G1244">
            <v>0</v>
          </cell>
        </row>
        <row r="1245">
          <cell r="B1245" t="str">
            <v>C1959</v>
          </cell>
          <cell r="C1245" t="str">
            <v>PORTA COMPENSADO P/ARMÁRIO EMBUTIDO C/BATENTE DE (7X1.5)cm</v>
          </cell>
          <cell r="D1245">
            <v>0</v>
          </cell>
          <cell r="E1245">
            <v>0</v>
          </cell>
          <cell r="F1245" t="str">
            <v>M2</v>
          </cell>
          <cell r="G1245">
            <v>109.49</v>
          </cell>
        </row>
        <row r="1246">
          <cell r="B1246" t="str">
            <v>C1960</v>
          </cell>
          <cell r="C1246" t="str">
            <v>PORTA COMPENSADO P/ARMÁRIO SOB PIA</v>
          </cell>
          <cell r="D1246">
            <v>0</v>
          </cell>
          <cell r="E1246">
            <v>0</v>
          </cell>
          <cell r="F1246" t="str">
            <v>M2</v>
          </cell>
          <cell r="G1246">
            <v>113.81</v>
          </cell>
        </row>
        <row r="1247">
          <cell r="B1247" t="str">
            <v>C1962</v>
          </cell>
          <cell r="C1247" t="str">
            <v>PORTA COMPLETA, BLINDOR/CHUMBO (0,60X2.1O)m (S/ACESSÓRIOS)</v>
          </cell>
          <cell r="D1247">
            <v>0</v>
          </cell>
          <cell r="E1247">
            <v>0</v>
          </cell>
          <cell r="F1247" t="str">
            <v>UN</v>
          </cell>
          <cell r="G1247">
            <v>1463.16</v>
          </cell>
        </row>
        <row r="1248">
          <cell r="B1248" t="str">
            <v>C1963</v>
          </cell>
          <cell r="C1248" t="str">
            <v>PORTA COMPLETA, BLINDOR/CHUMBO (0,80X2,10)m  (S/ACESSÓRIOS)</v>
          </cell>
          <cell r="D1248">
            <v>0</v>
          </cell>
          <cell r="E1248">
            <v>0</v>
          </cell>
          <cell r="F1248" t="str">
            <v>UN</v>
          </cell>
          <cell r="G1248">
            <v>1920.96</v>
          </cell>
        </row>
        <row r="1249">
          <cell r="B1249" t="str">
            <v>C1961</v>
          </cell>
          <cell r="C1249" t="str">
            <v>PORTA COMPLETA, BLINDOR/CHUMBO (1,20X2,10)m (S/ACESSÓRIOS)</v>
          </cell>
          <cell r="D1249">
            <v>0</v>
          </cell>
          <cell r="E1249">
            <v>0</v>
          </cell>
          <cell r="F1249" t="str">
            <v>UN</v>
          </cell>
          <cell r="G1249">
            <v>2836.56</v>
          </cell>
        </row>
        <row r="1250">
          <cell r="B1250" t="str">
            <v>C1977</v>
          </cell>
          <cell r="C1250" t="str">
            <v>PORTA EXTERNA DE CEDRO LISA COMPLETA UMA FOLHA (0.80X 2.10)m</v>
          </cell>
          <cell r="D1250">
            <v>0</v>
          </cell>
          <cell r="E1250">
            <v>0</v>
          </cell>
          <cell r="F1250" t="str">
            <v>UN</v>
          </cell>
          <cell r="G1250">
            <v>474.27</v>
          </cell>
        </row>
        <row r="1251">
          <cell r="B1251" t="str">
            <v>C1978</v>
          </cell>
          <cell r="C1251" t="str">
            <v>PORTA EXTERNA DE CEDRO LISA COMPLETA UMA FOLHA (0.90X2.10)m</v>
          </cell>
          <cell r="D1251">
            <v>0</v>
          </cell>
          <cell r="E1251">
            <v>0</v>
          </cell>
          <cell r="F1251" t="str">
            <v>UN</v>
          </cell>
          <cell r="G1251">
            <v>493.27</v>
          </cell>
        </row>
        <row r="1252">
          <cell r="B1252" t="str">
            <v>C1979</v>
          </cell>
          <cell r="C1252" t="str">
            <v>PORTA EXTERNA DE CEDRO LISA COMPLETA UMA FOLHA (1.00X2.10)m</v>
          </cell>
          <cell r="D1252">
            <v>0</v>
          </cell>
          <cell r="E1252">
            <v>0</v>
          </cell>
          <cell r="F1252" t="str">
            <v>UN</v>
          </cell>
          <cell r="G1252">
            <v>513.27</v>
          </cell>
        </row>
        <row r="1253">
          <cell r="B1253" t="str">
            <v>C1985</v>
          </cell>
          <cell r="C1253" t="str">
            <v>PORTA INTERNA DE CEDRO LISA COMPLETA UMA FOLHA (0.60X 2.10)m</v>
          </cell>
          <cell r="D1253">
            <v>0</v>
          </cell>
          <cell r="E1253">
            <v>0</v>
          </cell>
          <cell r="F1253" t="str">
            <v>UN</v>
          </cell>
          <cell r="G1253">
            <v>442.9</v>
          </cell>
        </row>
        <row r="1254">
          <cell r="B1254" t="str">
            <v>C1986</v>
          </cell>
          <cell r="C1254" t="str">
            <v>PORTA INTERNA DE CEDRO LISA COMPLETA UMA FOLHA (0.70X 2.10)m</v>
          </cell>
          <cell r="D1254">
            <v>0</v>
          </cell>
          <cell r="E1254">
            <v>0</v>
          </cell>
          <cell r="F1254" t="str">
            <v>UN</v>
          </cell>
          <cell r="G1254">
            <v>462.9</v>
          </cell>
        </row>
        <row r="1255">
          <cell r="B1255" t="str">
            <v>C1987</v>
          </cell>
          <cell r="C1255" t="str">
            <v>PORTA INTERNA DE CEDRO LISA COMPLETA UMA FOLHA (0.80X 2.10)m</v>
          </cell>
          <cell r="D1255">
            <v>0</v>
          </cell>
          <cell r="E1255">
            <v>0</v>
          </cell>
          <cell r="F1255" t="str">
            <v>UN</v>
          </cell>
          <cell r="G1255">
            <v>482.9</v>
          </cell>
        </row>
        <row r="1256">
          <cell r="B1256" t="str">
            <v>C1988</v>
          </cell>
          <cell r="C1256" t="str">
            <v>PORTA INTERNA DE CEDRO LISA COMPLETA UMA FOLHA (0.90X 2.10)m</v>
          </cell>
          <cell r="D1256">
            <v>0</v>
          </cell>
          <cell r="E1256">
            <v>0</v>
          </cell>
          <cell r="F1256" t="str">
            <v>UN</v>
          </cell>
          <cell r="G1256">
            <v>501.9</v>
          </cell>
        </row>
        <row r="1257">
          <cell r="B1257" t="str">
            <v>C1989</v>
          </cell>
          <cell r="C1257" t="str">
            <v>PORTA INTERNA DE CEDRO LISA COMPLETA UMA FOLHA (1.00X 2.10)m</v>
          </cell>
          <cell r="D1257">
            <v>0</v>
          </cell>
          <cell r="E1257">
            <v>0</v>
          </cell>
          <cell r="F1257" t="str">
            <v>UN</v>
          </cell>
          <cell r="G1257">
            <v>521.9</v>
          </cell>
        </row>
        <row r="1258">
          <cell r="B1258" t="str">
            <v>C1974</v>
          </cell>
          <cell r="C1258" t="str">
            <v>PORTA EXTERNA DE CEDRO LISA COMPLETA DUAS FOLHAS (1.60X2.10)m</v>
          </cell>
          <cell r="D1258">
            <v>0</v>
          </cell>
          <cell r="E1258">
            <v>0</v>
          </cell>
          <cell r="F1258" t="str">
            <v>UN</v>
          </cell>
          <cell r="G1258">
            <v>776.78</v>
          </cell>
        </row>
        <row r="1259">
          <cell r="B1259" t="str">
            <v>C1975</v>
          </cell>
          <cell r="C1259" t="str">
            <v>PORTA EXTERNA DE CEDRO LISA COMPLETA DUAS FOLHAS (1.80X2.10)m</v>
          </cell>
          <cell r="D1259">
            <v>0</v>
          </cell>
          <cell r="E1259">
            <v>0</v>
          </cell>
          <cell r="F1259" t="str">
            <v>UN</v>
          </cell>
          <cell r="G1259">
            <v>814.78</v>
          </cell>
        </row>
        <row r="1260">
          <cell r="B1260" t="str">
            <v>C1976</v>
          </cell>
          <cell r="C1260" t="str">
            <v>PORTA EXTERNA DE CEDRO LISA COMPLETA DUAS FOLHAS (2.00X2.10)m</v>
          </cell>
          <cell r="D1260">
            <v>0</v>
          </cell>
          <cell r="E1260">
            <v>0</v>
          </cell>
          <cell r="F1260" t="str">
            <v>UN</v>
          </cell>
          <cell r="G1260">
            <v>854.78</v>
          </cell>
        </row>
        <row r="1261">
          <cell r="B1261" t="str">
            <v>C1980</v>
          </cell>
          <cell r="C1261" t="str">
            <v>PORTA INTERNA DE CEDRO LISA COMPLETA DUAS FOLHAS (1.20X 2.10)m</v>
          </cell>
          <cell r="D1261">
            <v>0</v>
          </cell>
          <cell r="E1261">
            <v>0</v>
          </cell>
          <cell r="F1261" t="str">
            <v>UN</v>
          </cell>
          <cell r="G1261">
            <v>707.64</v>
          </cell>
        </row>
        <row r="1262">
          <cell r="B1262" t="str">
            <v>C1981</v>
          </cell>
          <cell r="C1262" t="str">
            <v>PORTA INTERNA DE CEDRO LISA COMPLETA DUAS FOLHAS (1.40X 2.10)m</v>
          </cell>
          <cell r="D1262">
            <v>0</v>
          </cell>
          <cell r="E1262">
            <v>0</v>
          </cell>
          <cell r="F1262" t="str">
            <v>UN</v>
          </cell>
          <cell r="G1262">
            <v>747.64</v>
          </cell>
        </row>
        <row r="1263">
          <cell r="B1263" t="str">
            <v>C1982</v>
          </cell>
          <cell r="C1263" t="str">
            <v>PORTA INTERNA DE CEDRO LISA COMPLETA DUAS FOLHAS (1.60X 2.10)m</v>
          </cell>
          <cell r="D1263">
            <v>0</v>
          </cell>
          <cell r="E1263">
            <v>0</v>
          </cell>
          <cell r="F1263" t="str">
            <v>UN</v>
          </cell>
          <cell r="G1263">
            <v>787.64</v>
          </cell>
        </row>
        <row r="1264">
          <cell r="B1264" t="str">
            <v>C1983</v>
          </cell>
          <cell r="C1264" t="str">
            <v>PORTA INTERNA DE CEDRO LISA COMPLETA DUAS FOLHAS (1.80X 2.10)m</v>
          </cell>
          <cell r="D1264">
            <v>0</v>
          </cell>
          <cell r="E1264">
            <v>0</v>
          </cell>
          <cell r="F1264" t="str">
            <v>UN</v>
          </cell>
          <cell r="G1264">
            <v>825.64</v>
          </cell>
        </row>
        <row r="1265">
          <cell r="B1265" t="str">
            <v>C1984</v>
          </cell>
          <cell r="C1265" t="str">
            <v>PORTA INTERNA DE CEDRO LISA COMPLETA DUAS FOLHAS (2.00X 2.10)m</v>
          </cell>
          <cell r="D1265">
            <v>0</v>
          </cell>
          <cell r="E1265">
            <v>0</v>
          </cell>
          <cell r="F1265" t="str">
            <v>UN</v>
          </cell>
          <cell r="G1265">
            <v>865.64</v>
          </cell>
        </row>
        <row r="1266">
          <cell r="B1266" t="str">
            <v>C4604</v>
          </cell>
          <cell r="C1266" t="str">
            <v>PORTA EXTERNA DE MUIRACATIARA 1 FOLHA COMPLETA (0,60x2,10x0,03m)</v>
          </cell>
          <cell r="D1266">
            <v>0</v>
          </cell>
          <cell r="E1266">
            <v>0</v>
          </cell>
          <cell r="F1266" t="str">
            <v>UN</v>
          </cell>
          <cell r="G1266">
            <v>715.02</v>
          </cell>
        </row>
        <row r="1267">
          <cell r="B1267" t="str">
            <v>C1992</v>
          </cell>
          <cell r="C1267" t="str">
            <v>PORTA TIPO EUCATEX  (S/ACESSÓRIOS)</v>
          </cell>
          <cell r="D1267">
            <v>0</v>
          </cell>
          <cell r="E1267">
            <v>0</v>
          </cell>
          <cell r="F1267" t="str">
            <v>UN</v>
          </cell>
          <cell r="G1267">
            <v>171.27</v>
          </cell>
        </row>
        <row r="1268">
          <cell r="B1268" t="str">
            <v>C3405</v>
          </cell>
          <cell r="C1268" t="str">
            <v>PORTA TIPO FICHA  EXTERNA-PADRÃO FUNASA (0,55X1,90m)</v>
          </cell>
          <cell r="D1268">
            <v>0</v>
          </cell>
          <cell r="E1268">
            <v>0</v>
          </cell>
          <cell r="F1268" t="str">
            <v>UN</v>
          </cell>
          <cell r="G1268">
            <v>250.9</v>
          </cell>
        </row>
        <row r="1269">
          <cell r="B1269" t="str">
            <v>C3542</v>
          </cell>
          <cell r="C1269" t="str">
            <v>PORTA TIPO FICHA (0.60X2.10)m - MADEIRA MISTA - COMPLETA - PADRÃO POPULAR</v>
          </cell>
          <cell r="D1269">
            <v>0</v>
          </cell>
          <cell r="E1269">
            <v>0</v>
          </cell>
          <cell r="F1269" t="str">
            <v>UN</v>
          </cell>
          <cell r="G1269">
            <v>279.74</v>
          </cell>
        </row>
        <row r="1270">
          <cell r="B1270" t="str">
            <v>C3538</v>
          </cell>
          <cell r="C1270" t="str">
            <v>PORTA TIPO FICHA (0.80X2.10)m - ROLADA MADEIRA MISTA - COMPLETA C/FECHADURA - PADRÃO POPULAR</v>
          </cell>
          <cell r="D1270">
            <v>0</v>
          </cell>
          <cell r="E1270">
            <v>0</v>
          </cell>
          <cell r="F1270" t="str">
            <v>UN</v>
          </cell>
          <cell r="G1270">
            <v>327.99</v>
          </cell>
        </row>
        <row r="1271">
          <cell r="B1271">
            <v>0</v>
          </cell>
          <cell r="C1271">
            <v>0</v>
          </cell>
          <cell r="D1271">
            <v>0</v>
          </cell>
          <cell r="E1271">
            <v>0</v>
          </cell>
          <cell r="F1271">
            <v>0</v>
          </cell>
          <cell r="G1271">
            <v>0</v>
          </cell>
        </row>
        <row r="1272">
          <cell r="B1272" t="str">
            <v>C3540</v>
          </cell>
          <cell r="C1272" t="str">
            <v>PORTA TIPO FICHA (0.80X2.10)m - ROLADA MADEIRA MISTA - COMPLETA S/FECHADURA - PADRÃO POPULAR</v>
          </cell>
          <cell r="D1272">
            <v>0</v>
          </cell>
          <cell r="E1272">
            <v>0</v>
          </cell>
          <cell r="F1272" t="str">
            <v>UN</v>
          </cell>
          <cell r="G1272">
            <v>292.74</v>
          </cell>
        </row>
        <row r="1273">
          <cell r="B1273">
            <v>0</v>
          </cell>
          <cell r="C1273">
            <v>0</v>
          </cell>
          <cell r="D1273">
            <v>0</v>
          </cell>
          <cell r="E1273">
            <v>0</v>
          </cell>
          <cell r="F1273">
            <v>0</v>
          </cell>
          <cell r="G1273">
            <v>0</v>
          </cell>
        </row>
        <row r="1274">
          <cell r="B1274" t="str">
            <v>C1993</v>
          </cell>
          <cell r="C1274" t="str">
            <v>PORTA TIPO FICHA EMBUTIDA (S/ACESSÓRIOS)</v>
          </cell>
          <cell r="D1274">
            <v>0</v>
          </cell>
          <cell r="E1274">
            <v>0</v>
          </cell>
          <cell r="F1274" t="str">
            <v>M2</v>
          </cell>
          <cell r="G1274">
            <v>249.83</v>
          </cell>
        </row>
        <row r="1275">
          <cell r="B1275" t="str">
            <v>C1994</v>
          </cell>
          <cell r="C1275" t="str">
            <v>PORTA TIPO PARANÁ (S/ACESSÓRIOS)</v>
          </cell>
          <cell r="D1275">
            <v>0</v>
          </cell>
          <cell r="E1275">
            <v>0</v>
          </cell>
          <cell r="F1275" t="str">
            <v>M2</v>
          </cell>
          <cell r="G1275">
            <v>76.11</v>
          </cell>
        </row>
        <row r="1276">
          <cell r="B1276" t="str">
            <v>C4423</v>
          </cell>
          <cell r="C1276" t="str">
            <v>PORTA TIPO PARANÁ (0,60 x 2,10 m), C/ FERRAGENS</v>
          </cell>
          <cell r="D1276">
            <v>0</v>
          </cell>
          <cell r="E1276">
            <v>0</v>
          </cell>
          <cell r="F1276" t="str">
            <v>UN</v>
          </cell>
          <cell r="G1276">
            <v>202.76</v>
          </cell>
        </row>
        <row r="1277">
          <cell r="B1277" t="str">
            <v>C4424</v>
          </cell>
          <cell r="C1277" t="str">
            <v>PORTA TIPO PARANÁ (0,60 x 2,10 m), COMPLETA</v>
          </cell>
          <cell r="D1277">
            <v>0</v>
          </cell>
          <cell r="E1277">
            <v>0</v>
          </cell>
          <cell r="F1277" t="str">
            <v>UN</v>
          </cell>
          <cell r="G1277">
            <v>501.21</v>
          </cell>
        </row>
        <row r="1278">
          <cell r="B1278" t="str">
            <v>C4425</v>
          </cell>
          <cell r="C1278" t="str">
            <v>PORTA TIPO PARANÁ (0,70 x 2,10 m), C/ FERRAGENS</v>
          </cell>
          <cell r="D1278">
            <v>0</v>
          </cell>
          <cell r="E1278">
            <v>0</v>
          </cell>
          <cell r="F1278" t="str">
            <v>UN</v>
          </cell>
          <cell r="G1278">
            <v>208.36</v>
          </cell>
        </row>
        <row r="1279">
          <cell r="B1279" t="str">
            <v>C4426</v>
          </cell>
          <cell r="C1279" t="str">
            <v>PORTA TIPO PARANÁ (0,70 x 2,10 m), COMPLETA</v>
          </cell>
          <cell r="D1279">
            <v>0</v>
          </cell>
          <cell r="E1279">
            <v>0</v>
          </cell>
          <cell r="F1279" t="str">
            <v>UN</v>
          </cell>
          <cell r="G1279">
            <v>506.81</v>
          </cell>
        </row>
        <row r="1280">
          <cell r="B1280" t="str">
            <v>C4427</v>
          </cell>
          <cell r="C1280" t="str">
            <v>PORTA TIPO PARANÁ (0,80 x 2,10 m), C/ FERRAGENS</v>
          </cell>
          <cell r="D1280">
            <v>0</v>
          </cell>
          <cell r="E1280">
            <v>0</v>
          </cell>
          <cell r="F1280" t="str">
            <v>UN</v>
          </cell>
          <cell r="G1280">
            <v>221.26</v>
          </cell>
        </row>
        <row r="1281">
          <cell r="B1281" t="str">
            <v>C4428</v>
          </cell>
          <cell r="C1281" t="str">
            <v>PORTA TIPO PARANÁ (0,80 x 2,10 m), COMPLETA</v>
          </cell>
          <cell r="D1281">
            <v>0</v>
          </cell>
          <cell r="E1281">
            <v>0</v>
          </cell>
          <cell r="F1281" t="str">
            <v>UN</v>
          </cell>
          <cell r="G1281">
            <v>519.71</v>
          </cell>
        </row>
        <row r="1282">
          <cell r="B1282" t="str">
            <v>C4396</v>
          </cell>
          <cell r="C1282" t="str">
            <v>PORTA TIPO VENEZIANA  0,60x1.80 (FORNECIMENTO E MONTAGEM)</v>
          </cell>
          <cell r="D1282">
            <v>0</v>
          </cell>
          <cell r="E1282">
            <v>0</v>
          </cell>
          <cell r="F1282" t="str">
            <v>UN</v>
          </cell>
          <cell r="G1282">
            <v>375.8</v>
          </cell>
        </row>
        <row r="1283">
          <cell r="B1283" t="str">
            <v>C1998</v>
          </cell>
          <cell r="C1283" t="str">
            <v>PORTADA EM MADEIRA TRELIÇADA COMPLETA, INCLUSIVE FERRAGENS</v>
          </cell>
          <cell r="D1283">
            <v>0</v>
          </cell>
          <cell r="E1283">
            <v>0</v>
          </cell>
          <cell r="F1283" t="str">
            <v>M2</v>
          </cell>
          <cell r="G1283">
            <v>300.73</v>
          </cell>
        </row>
        <row r="1284">
          <cell r="B1284" t="str">
            <v>ESQUADRIAS METÁLICAS</v>
          </cell>
          <cell r="C1284">
            <v>0</v>
          </cell>
          <cell r="D1284">
            <v>0</v>
          </cell>
          <cell r="E1284">
            <v>0</v>
          </cell>
          <cell r="F1284">
            <v>0</v>
          </cell>
          <cell r="G1284">
            <v>21766.05</v>
          </cell>
        </row>
        <row r="1285">
          <cell r="B1285" t="str">
            <v>C0807</v>
          </cell>
          <cell r="C1285" t="str">
            <v>COFRE-TRANCA PARA GRADES DE FERRO SEGURANÇA MÁXIMA</v>
          </cell>
          <cell r="D1285">
            <v>0</v>
          </cell>
          <cell r="E1285">
            <v>0</v>
          </cell>
          <cell r="F1285" t="str">
            <v>UN</v>
          </cell>
          <cell r="G1285">
            <v>2534.0700000000002</v>
          </cell>
        </row>
        <row r="1286">
          <cell r="B1286" t="str">
            <v>C4560</v>
          </cell>
          <cell r="C1286" t="str">
            <v>GRADE DE ALUMÍNIO DE PROTEÇÃO</v>
          </cell>
          <cell r="D1286">
            <v>0</v>
          </cell>
          <cell r="E1286">
            <v>0</v>
          </cell>
          <cell r="F1286" t="str">
            <v>M2</v>
          </cell>
          <cell r="G1286">
            <v>183.57</v>
          </cell>
        </row>
        <row r="1287">
          <cell r="B1287" t="str">
            <v>C1426</v>
          </cell>
          <cell r="C1287" t="str">
            <v>GRADE DE FERRO DE PROTEÇÃO</v>
          </cell>
          <cell r="D1287">
            <v>0</v>
          </cell>
          <cell r="E1287">
            <v>0</v>
          </cell>
          <cell r="F1287" t="str">
            <v>M2</v>
          </cell>
          <cell r="G1287">
            <v>168.6</v>
          </cell>
        </row>
        <row r="1288">
          <cell r="B1288" t="str">
            <v>C3681</v>
          </cell>
          <cell r="C1288" t="str">
            <v>GRADE DE FERRO TUBULAR C/MOLDURA EM BARRA CHATA DE FERRO</v>
          </cell>
          <cell r="D1288">
            <v>0</v>
          </cell>
          <cell r="E1288">
            <v>0</v>
          </cell>
          <cell r="F1288" t="str">
            <v>M2</v>
          </cell>
          <cell r="G1288">
            <v>298.39</v>
          </cell>
        </row>
        <row r="1289">
          <cell r="B1289" t="str">
            <v>C3248</v>
          </cell>
          <cell r="C1289" t="str">
            <v>GRADE DE FERRO P/CELAS EM SEGURANÇA MÁXIMA</v>
          </cell>
          <cell r="D1289">
            <v>0</v>
          </cell>
          <cell r="E1289">
            <v>0</v>
          </cell>
          <cell r="F1289" t="str">
            <v>M2</v>
          </cell>
          <cell r="G1289">
            <v>226.95</v>
          </cell>
        </row>
        <row r="1290">
          <cell r="B1290" t="str">
            <v>C1437</v>
          </cell>
          <cell r="C1290" t="str">
            <v>GRELHA DE FERRO P/CANALETAS</v>
          </cell>
          <cell r="D1290">
            <v>0</v>
          </cell>
          <cell r="E1290">
            <v>0</v>
          </cell>
          <cell r="F1290" t="str">
            <v>M2</v>
          </cell>
          <cell r="G1290">
            <v>168.25</v>
          </cell>
        </row>
        <row r="1291">
          <cell r="B1291" t="str">
            <v>C1516</v>
          </cell>
          <cell r="C1291" t="str">
            <v>JANELA DE ALUMÍNIO, TIPO VENEZIANA</v>
          </cell>
          <cell r="D1291">
            <v>0</v>
          </cell>
          <cell r="E1291">
            <v>0</v>
          </cell>
          <cell r="F1291" t="str">
            <v>M2</v>
          </cell>
          <cell r="G1291">
            <v>422.25</v>
          </cell>
        </row>
        <row r="1292">
          <cell r="B1292" t="str">
            <v>C1517</v>
          </cell>
          <cell r="C1292" t="str">
            <v>JANELA DE FERRO TIPO CAIXILHO BASCULANTE OU FIXO</v>
          </cell>
          <cell r="D1292">
            <v>0</v>
          </cell>
          <cell r="E1292">
            <v>0</v>
          </cell>
          <cell r="F1292" t="str">
            <v>M2</v>
          </cell>
          <cell r="G1292">
            <v>223.54</v>
          </cell>
        </row>
        <row r="1293">
          <cell r="B1293" t="str">
            <v>C1518</v>
          </cell>
          <cell r="C1293" t="str">
            <v>JANELA DE FERRO TIPO CAIXILHO DE CORRER OU MAXIMAR</v>
          </cell>
          <cell r="D1293">
            <v>0</v>
          </cell>
          <cell r="E1293">
            <v>0</v>
          </cell>
          <cell r="F1293" t="str">
            <v>M2</v>
          </cell>
          <cell r="G1293">
            <v>252.86</v>
          </cell>
        </row>
        <row r="1294">
          <cell r="B1294" t="str">
            <v>C4515</v>
          </cell>
          <cell r="C1294" t="str">
            <v>JANELA EM ALUMÍNIO ANODIZADO NATURAL/FOSCO, DE CORRER, COM BANDEIROLA E/OU PEITORIL, SEM VIDRO - FORNECIMENTO E MONTAGEM</v>
          </cell>
          <cell r="D1294">
            <v>0</v>
          </cell>
          <cell r="E1294">
            <v>0</v>
          </cell>
          <cell r="F1294" t="str">
            <v>M2</v>
          </cell>
          <cell r="G1294">
            <v>287.10000000000002</v>
          </cell>
        </row>
        <row r="1295">
          <cell r="B1295">
            <v>0</v>
          </cell>
          <cell r="C1295">
            <v>0</v>
          </cell>
          <cell r="D1295">
            <v>0</v>
          </cell>
          <cell r="E1295">
            <v>0</v>
          </cell>
          <cell r="F1295">
            <v>0</v>
          </cell>
          <cell r="G1295">
            <v>0</v>
          </cell>
        </row>
        <row r="1296">
          <cell r="B1296" t="str">
            <v>C4513</v>
          </cell>
          <cell r="C1296" t="str">
            <v>JANELA EM ALUMÍNIO ANODIZADO NATURAL/FOSCO, DE CORRER, SEM BANDEIROLA E/OU PEITORIL, SEM VIDRO - FORNECIMENTO E MONTAGEM</v>
          </cell>
          <cell r="D1296">
            <v>0</v>
          </cell>
          <cell r="E1296">
            <v>0</v>
          </cell>
          <cell r="F1296" t="str">
            <v>M2</v>
          </cell>
          <cell r="G1296">
            <v>244.51</v>
          </cell>
        </row>
        <row r="1297">
          <cell r="B1297">
            <v>0</v>
          </cell>
          <cell r="C1297">
            <v>0</v>
          </cell>
          <cell r="D1297">
            <v>0</v>
          </cell>
          <cell r="E1297">
            <v>0</v>
          </cell>
          <cell r="F1297">
            <v>0</v>
          </cell>
          <cell r="G1297">
            <v>0</v>
          </cell>
        </row>
        <row r="1298">
          <cell r="B1298" t="str">
            <v>C4519</v>
          </cell>
          <cell r="C1298" t="str">
            <v>JANELA EM ALUMÍNIO ANODIZADO PRETO, DE CORRER, SEM BANDEIROLA E/OU PEITORIL, SEM VIDRO - FORNECIMENTO E MONTAGEM</v>
          </cell>
          <cell r="D1298">
            <v>0</v>
          </cell>
          <cell r="E1298">
            <v>0</v>
          </cell>
          <cell r="F1298" t="str">
            <v>M2</v>
          </cell>
          <cell r="G1298">
            <v>270.2</v>
          </cell>
        </row>
        <row r="1299">
          <cell r="B1299">
            <v>0</v>
          </cell>
          <cell r="C1299">
            <v>0</v>
          </cell>
          <cell r="D1299">
            <v>0</v>
          </cell>
          <cell r="E1299">
            <v>0</v>
          </cell>
          <cell r="F1299">
            <v>0</v>
          </cell>
          <cell r="G1299">
            <v>0</v>
          </cell>
        </row>
        <row r="1300">
          <cell r="B1300" t="str">
            <v>C4521</v>
          </cell>
          <cell r="C1300" t="str">
            <v>JANELA EM ALUMÍNIO ANODIZADO PRETO, DE CORRER, COM BANDEIROLA E/OU PEITORIL, SEM VIDRO - FORNECIMENTO E MONTAGEM</v>
          </cell>
          <cell r="D1300">
            <v>0</v>
          </cell>
          <cell r="E1300">
            <v>0</v>
          </cell>
          <cell r="F1300" t="str">
            <v>M2</v>
          </cell>
          <cell r="G1300">
            <v>311.70999999999998</v>
          </cell>
        </row>
        <row r="1301">
          <cell r="B1301">
            <v>0</v>
          </cell>
          <cell r="C1301">
            <v>0</v>
          </cell>
          <cell r="D1301">
            <v>0</v>
          </cell>
          <cell r="E1301">
            <v>0</v>
          </cell>
          <cell r="F1301">
            <v>0</v>
          </cell>
          <cell r="G1301">
            <v>0</v>
          </cell>
        </row>
        <row r="1302">
          <cell r="B1302" t="str">
            <v>C1958</v>
          </cell>
          <cell r="C1302" t="str">
            <v>PORTA DE FERRO COMPACTA EM CHAPA, INCLUS. BATENTES E FERRAGENS</v>
          </cell>
          <cell r="D1302">
            <v>0</v>
          </cell>
          <cell r="E1302">
            <v>0</v>
          </cell>
          <cell r="F1302" t="str">
            <v>M2</v>
          </cell>
          <cell r="G1302">
            <v>239.58</v>
          </cell>
        </row>
        <row r="1303">
          <cell r="B1303" t="str">
            <v>C1966</v>
          </cell>
          <cell r="C1303" t="str">
            <v>PORTA CORTA-FOGO UMA FOLHA (0,80X2,10)m  OU  (0,90x2,10)m</v>
          </cell>
          <cell r="D1303">
            <v>0</v>
          </cell>
          <cell r="E1303">
            <v>0</v>
          </cell>
          <cell r="F1303" t="str">
            <v>UN</v>
          </cell>
          <cell r="G1303">
            <v>1120.8800000000001</v>
          </cell>
        </row>
        <row r="1304">
          <cell r="B1304" t="str">
            <v>C1964</v>
          </cell>
          <cell r="C1304" t="str">
            <v>PORTA CORTA-FOGO DUAS FOLHAS LARG.=1,20 A 2,20m  E ALT.=2,10 A 2,40 m</v>
          </cell>
          <cell r="D1304">
            <v>0</v>
          </cell>
          <cell r="E1304">
            <v>0</v>
          </cell>
          <cell r="F1304" t="str">
            <v>UN</v>
          </cell>
          <cell r="G1304">
            <v>1908.52</v>
          </cell>
        </row>
        <row r="1305">
          <cell r="B1305" t="str">
            <v>C1965</v>
          </cell>
          <cell r="C1305" t="str">
            <v>PORTA CORTA-FOGO INDUSTRIAL DE CORRER</v>
          </cell>
          <cell r="D1305">
            <v>0</v>
          </cell>
          <cell r="E1305">
            <v>0</v>
          </cell>
          <cell r="F1305" t="str">
            <v>M2</v>
          </cell>
          <cell r="G1305">
            <v>1766.22</v>
          </cell>
        </row>
        <row r="1306">
          <cell r="B1306" t="str">
            <v>C1969</v>
          </cell>
          <cell r="C1306" t="str">
            <v>PORTA DE AÇO EM CHAPA ONDULADA OU GRADES DE ENROLAR</v>
          </cell>
          <cell r="D1306">
            <v>0</v>
          </cell>
          <cell r="E1306">
            <v>0</v>
          </cell>
          <cell r="F1306" t="str">
            <v>M2</v>
          </cell>
          <cell r="G1306">
            <v>214.6</v>
          </cell>
        </row>
        <row r="1307">
          <cell r="B1307" t="str">
            <v>C1967</v>
          </cell>
          <cell r="C1307" t="str">
            <v>PORTA DE ALUMÍNIO ANODIZADO COMPACTA</v>
          </cell>
          <cell r="D1307">
            <v>0</v>
          </cell>
          <cell r="E1307">
            <v>0</v>
          </cell>
          <cell r="F1307" t="str">
            <v>M2</v>
          </cell>
          <cell r="G1307">
            <v>373.93</v>
          </cell>
        </row>
        <row r="1308">
          <cell r="B1308" t="str">
            <v>C1968</v>
          </cell>
          <cell r="C1308" t="str">
            <v>PORTA DE ALUMÍNIO C/VIDRO CRISTAL TEMPERADO</v>
          </cell>
          <cell r="D1308">
            <v>0</v>
          </cell>
          <cell r="E1308">
            <v>0</v>
          </cell>
          <cell r="F1308" t="str">
            <v>M2</v>
          </cell>
          <cell r="G1308">
            <v>373.47</v>
          </cell>
        </row>
        <row r="1309">
          <cell r="B1309" t="str">
            <v>C1973</v>
          </cell>
          <cell r="C1309" t="str">
            <v>PORTA DE ALUMÍNIO E ACRÍLICO</v>
          </cell>
          <cell r="D1309">
            <v>0</v>
          </cell>
          <cell r="E1309">
            <v>0</v>
          </cell>
          <cell r="F1309" t="str">
            <v>M2</v>
          </cell>
          <cell r="G1309">
            <v>296.39999999999998</v>
          </cell>
        </row>
        <row r="1310">
          <cell r="B1310" t="str">
            <v>C1970</v>
          </cell>
          <cell r="C1310" t="str">
            <v>PORTA DE FERRO EM CHAPA</v>
          </cell>
          <cell r="D1310">
            <v>0</v>
          </cell>
          <cell r="E1310">
            <v>0</v>
          </cell>
          <cell r="F1310" t="str">
            <v>M2</v>
          </cell>
          <cell r="G1310">
            <v>178.08</v>
          </cell>
        </row>
        <row r="1311">
          <cell r="B1311" t="str">
            <v>C4518</v>
          </cell>
          <cell r="C1311" t="str">
            <v>PORTA EM ALUMÍNIO ANODIZADO NATURAL/FOSCO, DE ABRIR, COM BANDEIROLA E/OU PEITORIL, SEM VIDRO - FORNECIMENTO E MONTAGEM</v>
          </cell>
          <cell r="D1311">
            <v>0</v>
          </cell>
          <cell r="E1311">
            <v>0</v>
          </cell>
          <cell r="F1311" t="str">
            <v>M2</v>
          </cell>
          <cell r="G1311">
            <v>319.5</v>
          </cell>
        </row>
        <row r="1312">
          <cell r="B1312">
            <v>0</v>
          </cell>
          <cell r="C1312">
            <v>0</v>
          </cell>
          <cell r="D1312">
            <v>0</v>
          </cell>
          <cell r="E1312">
            <v>0</v>
          </cell>
          <cell r="F1312">
            <v>0</v>
          </cell>
          <cell r="G1312">
            <v>0</v>
          </cell>
        </row>
        <row r="1313">
          <cell r="B1313" t="str">
            <v>C4517</v>
          </cell>
          <cell r="C1313" t="str">
            <v>PORTA EM ALUMÍNIO ANODIZADO NATURAL/FOSCO, DE ABRIR, SEM BANDEIROLA E/OU PEITORIL, SEM VIDRO - FORNECIMENTO E MONTAGEM</v>
          </cell>
          <cell r="D1313">
            <v>0</v>
          </cell>
          <cell r="E1313">
            <v>0</v>
          </cell>
          <cell r="F1313" t="str">
            <v>M2</v>
          </cell>
          <cell r="G1313">
            <v>290</v>
          </cell>
        </row>
        <row r="1314">
          <cell r="B1314">
            <v>0</v>
          </cell>
          <cell r="C1314">
            <v>0</v>
          </cell>
          <cell r="D1314">
            <v>0</v>
          </cell>
          <cell r="E1314">
            <v>0</v>
          </cell>
          <cell r="F1314">
            <v>0</v>
          </cell>
          <cell r="G1314">
            <v>0</v>
          </cell>
        </row>
        <row r="1315">
          <cell r="B1315" t="str">
            <v>C4516</v>
          </cell>
          <cell r="C1315" t="str">
            <v>PORTA EM ALUMÍNIO ANODIZADO NATURAL/FOSCO, DE CORRER, COM BANDEIROLA E/OU PEITORIL, SEM VIDRO - FORNECIMENTO E MONTAGEM</v>
          </cell>
          <cell r="D1315">
            <v>0</v>
          </cell>
          <cell r="E1315">
            <v>0</v>
          </cell>
          <cell r="F1315" t="str">
            <v>M2</v>
          </cell>
          <cell r="G1315">
            <v>311.57</v>
          </cell>
        </row>
        <row r="1316">
          <cell r="B1316">
            <v>0</v>
          </cell>
          <cell r="C1316">
            <v>0</v>
          </cell>
          <cell r="D1316">
            <v>0</v>
          </cell>
          <cell r="E1316">
            <v>0</v>
          </cell>
          <cell r="F1316">
            <v>0</v>
          </cell>
          <cell r="G1316">
            <v>0</v>
          </cell>
        </row>
        <row r="1317">
          <cell r="B1317" t="str">
            <v>C4514</v>
          </cell>
          <cell r="C1317" t="str">
            <v>PORTA EM ALUMÍNIO ANODIZADO NATURAL/FOSCO, DE CORRER, SEM BANDEIROLA E/OU PEITORIL, SEM VIDRO - FORNECIMENTO E MONTAGEM</v>
          </cell>
          <cell r="D1317">
            <v>0</v>
          </cell>
          <cell r="E1317">
            <v>0</v>
          </cell>
          <cell r="F1317" t="str">
            <v>M2</v>
          </cell>
          <cell r="G1317">
            <v>287.5</v>
          </cell>
        </row>
        <row r="1318">
          <cell r="B1318">
            <v>0</v>
          </cell>
          <cell r="C1318">
            <v>0</v>
          </cell>
          <cell r="D1318">
            <v>0</v>
          </cell>
          <cell r="E1318">
            <v>0</v>
          </cell>
          <cell r="F1318">
            <v>0</v>
          </cell>
          <cell r="G1318">
            <v>0</v>
          </cell>
        </row>
        <row r="1319">
          <cell r="B1319" t="str">
            <v>C4524</v>
          </cell>
          <cell r="C1319" t="str">
            <v>PORTA EM ALUMÍNIO ANODIZADO PRETO, DE ABRIR, COM BANDEIROLA E/OU PEITORIL, SEM VIDRO - FORNECIMENTO E MONTAGEM</v>
          </cell>
          <cell r="D1319">
            <v>0</v>
          </cell>
          <cell r="E1319">
            <v>0</v>
          </cell>
          <cell r="F1319" t="str">
            <v>M2</v>
          </cell>
          <cell r="G1319">
            <v>351.5</v>
          </cell>
        </row>
        <row r="1320">
          <cell r="B1320">
            <v>0</v>
          </cell>
          <cell r="C1320">
            <v>0</v>
          </cell>
          <cell r="D1320">
            <v>0</v>
          </cell>
          <cell r="E1320">
            <v>0</v>
          </cell>
          <cell r="F1320">
            <v>0</v>
          </cell>
          <cell r="G1320">
            <v>0</v>
          </cell>
        </row>
        <row r="1321">
          <cell r="B1321" t="str">
            <v>C4523</v>
          </cell>
          <cell r="C1321" t="str">
            <v>PORTA EM ALUMÍNIO ANODIZADO PRETO, DE ABRIR, SEM BANDEIROLA E/OU PEITORIL, SEM VIDRO - FORNECIMENTO E MONTAGEM</v>
          </cell>
          <cell r="D1321">
            <v>0</v>
          </cell>
          <cell r="E1321">
            <v>0</v>
          </cell>
          <cell r="F1321" t="str">
            <v>M2</v>
          </cell>
          <cell r="G1321">
            <v>321.3</v>
          </cell>
        </row>
        <row r="1322">
          <cell r="B1322">
            <v>0</v>
          </cell>
          <cell r="C1322">
            <v>0</v>
          </cell>
          <cell r="D1322">
            <v>0</v>
          </cell>
          <cell r="E1322">
            <v>0</v>
          </cell>
          <cell r="F1322">
            <v>0</v>
          </cell>
          <cell r="G1322">
            <v>0</v>
          </cell>
        </row>
        <row r="1323">
          <cell r="B1323" t="str">
            <v>C4522</v>
          </cell>
          <cell r="C1323" t="str">
            <v>PORTA EM ALUMÍNIO ANODIZADO PRETO, DE CORRER, COM BANDEIROLA E/OU PEITORIL, SEM VIDRO - FORNECIMENTO E MONTAGEM</v>
          </cell>
          <cell r="D1323">
            <v>0</v>
          </cell>
          <cell r="E1323">
            <v>0</v>
          </cell>
          <cell r="F1323" t="str">
            <v>M2</v>
          </cell>
          <cell r="G1323">
            <v>330.2</v>
          </cell>
        </row>
        <row r="1324">
          <cell r="B1324">
            <v>0</v>
          </cell>
          <cell r="C1324">
            <v>0</v>
          </cell>
          <cell r="D1324">
            <v>0</v>
          </cell>
          <cell r="E1324">
            <v>0</v>
          </cell>
          <cell r="F1324">
            <v>0</v>
          </cell>
          <cell r="G1324">
            <v>0</v>
          </cell>
        </row>
        <row r="1325">
          <cell r="B1325" t="str">
            <v>C4520</v>
          </cell>
          <cell r="C1325" t="str">
            <v>PORTA EM ALUMÍNIO ANODIZADO PRETO, DE CORRER, SEM BANDEIROLA E/OU PEITORIL, SEM VIDRO - FORNECIMENTO E MONTAGEM</v>
          </cell>
          <cell r="D1325">
            <v>0</v>
          </cell>
          <cell r="E1325">
            <v>0</v>
          </cell>
          <cell r="F1325" t="str">
            <v>M2</v>
          </cell>
          <cell r="G1325">
            <v>319.5</v>
          </cell>
        </row>
        <row r="1326">
          <cell r="B1326">
            <v>0</v>
          </cell>
          <cell r="C1326">
            <v>0</v>
          </cell>
          <cell r="D1326">
            <v>0</v>
          </cell>
          <cell r="E1326">
            <v>0</v>
          </cell>
          <cell r="F1326">
            <v>0</v>
          </cell>
          <cell r="G1326">
            <v>0</v>
          </cell>
        </row>
        <row r="1327">
          <cell r="B1327" t="str">
            <v>C3737</v>
          </cell>
          <cell r="C1327" t="str">
            <v>PORTA FRIGORÍFICA TERMO-ISOLANTE DE ACIONAMENTO MANUAL C/AQUECIMENTO. 2100X1000X150MM -( FORNECIMENTO</v>
          </cell>
          <cell r="D1327">
            <v>0</v>
          </cell>
          <cell r="E1327">
            <v>0</v>
          </cell>
          <cell r="F1327" t="str">
            <v>UN</v>
          </cell>
          <cell r="G1327">
            <v>2464.08</v>
          </cell>
        </row>
        <row r="1328">
          <cell r="B1328">
            <v>0</v>
          </cell>
          <cell r="C1328">
            <v>0</v>
          </cell>
          <cell r="D1328">
            <v>0</v>
          </cell>
          <cell r="E1328">
            <v>0</v>
          </cell>
          <cell r="F1328">
            <v>0</v>
          </cell>
          <cell r="G1328">
            <v>0</v>
          </cell>
        </row>
        <row r="1329">
          <cell r="B1329" t="str">
            <v>C1991</v>
          </cell>
          <cell r="C1329" t="str">
            <v>PORTA SASAZAKI-VENEZIANA, INCLUSIVE BATENTES E FERRAGENS</v>
          </cell>
          <cell r="D1329">
            <v>0</v>
          </cell>
          <cell r="E1329">
            <v>0</v>
          </cell>
          <cell r="F1329" t="str">
            <v>M2</v>
          </cell>
          <cell r="G1329">
            <v>258.42</v>
          </cell>
        </row>
        <row r="1330">
          <cell r="B1330" t="str">
            <v>C3733</v>
          </cell>
          <cell r="C1330" t="str">
            <v>PORTÃO DE ALUMÍNIO ANODIZADO NATURAL, FECHAMENTO TOTAL C/ LAMBRI BOLA E CORREDIÇO (FORNECIMENTO E MONTAGEM)</v>
          </cell>
          <cell r="D1330">
            <v>0</v>
          </cell>
          <cell r="E1330">
            <v>0</v>
          </cell>
          <cell r="F1330" t="str">
            <v>M2</v>
          </cell>
          <cell r="G1330">
            <v>285</v>
          </cell>
        </row>
        <row r="1331">
          <cell r="B1331">
            <v>0</v>
          </cell>
          <cell r="C1331">
            <v>0</v>
          </cell>
          <cell r="D1331">
            <v>0</v>
          </cell>
          <cell r="E1331">
            <v>0</v>
          </cell>
          <cell r="F1331">
            <v>0</v>
          </cell>
          <cell r="G1331">
            <v>0</v>
          </cell>
        </row>
        <row r="1332">
          <cell r="B1332" t="str">
            <v>C4397</v>
          </cell>
          <cell r="C1332" t="str">
            <v>PORTÃO DE ALUMÍNIO EM TUBOS DE 20 mm (FORNECIMENTO E MONTAGEM)</v>
          </cell>
          <cell r="D1332">
            <v>0</v>
          </cell>
          <cell r="E1332">
            <v>0</v>
          </cell>
          <cell r="F1332" t="str">
            <v>M2</v>
          </cell>
          <cell r="G1332">
            <v>319.10000000000002</v>
          </cell>
        </row>
        <row r="1333">
          <cell r="B1333" t="str">
            <v>C1999</v>
          </cell>
          <cell r="C1333" t="str">
            <v>PORTÃO DE FERRO EM BARRA CHATA TIPO TIJOLINHO</v>
          </cell>
          <cell r="D1333">
            <v>0</v>
          </cell>
          <cell r="E1333">
            <v>0</v>
          </cell>
          <cell r="F1333" t="str">
            <v>M2</v>
          </cell>
          <cell r="G1333">
            <v>170.41</v>
          </cell>
        </row>
        <row r="1334">
          <cell r="B1334" t="str">
            <v>C3659</v>
          </cell>
          <cell r="C1334" t="str">
            <v>PORTÃO DE METALON E BARRA CHATA DE FERRO C/FECHADURA E DOBRADIÇA, INCLUS. PINTURA ESMALTE SINTÉTICO</v>
          </cell>
          <cell r="D1334">
            <v>0</v>
          </cell>
          <cell r="E1334">
            <v>0</v>
          </cell>
          <cell r="F1334" t="str">
            <v>M2</v>
          </cell>
          <cell r="G1334">
            <v>310.98</v>
          </cell>
        </row>
        <row r="1335">
          <cell r="B1335">
            <v>0</v>
          </cell>
          <cell r="C1335">
            <v>0</v>
          </cell>
          <cell r="D1335">
            <v>0</v>
          </cell>
          <cell r="E1335">
            <v>0</v>
          </cell>
          <cell r="F1335">
            <v>0</v>
          </cell>
          <cell r="G1335">
            <v>0</v>
          </cell>
        </row>
        <row r="1336">
          <cell r="B1336" t="str">
            <v>C2903</v>
          </cell>
          <cell r="C1336" t="str">
            <v>PORTÃO DE TUBO DE AÇO GALVANIZADO DE 2" (1X2)m, INCL. PILARES DE SUSTENTAÇÃO</v>
          </cell>
          <cell r="D1336">
            <v>0</v>
          </cell>
          <cell r="E1336">
            <v>0</v>
          </cell>
          <cell r="F1336" t="str">
            <v>UN</v>
          </cell>
          <cell r="G1336">
            <v>699.89</v>
          </cell>
        </row>
        <row r="1337">
          <cell r="B1337">
            <v>0</v>
          </cell>
          <cell r="C1337">
            <v>0</v>
          </cell>
          <cell r="D1337">
            <v>0</v>
          </cell>
          <cell r="E1337">
            <v>0</v>
          </cell>
          <cell r="F1337">
            <v>0</v>
          </cell>
          <cell r="G1337">
            <v>0</v>
          </cell>
        </row>
        <row r="1338">
          <cell r="B1338" t="str">
            <v>C2904</v>
          </cell>
          <cell r="C1338" t="str">
            <v>PORTÃO DE TUBO DE AÇO GALVANIZADO DE 2" (4X2)m, INCL.. PILARES DE SUSTENTAÇÃO</v>
          </cell>
          <cell r="D1338">
            <v>0</v>
          </cell>
          <cell r="E1338">
            <v>0</v>
          </cell>
          <cell r="F1338" t="str">
            <v>UN</v>
          </cell>
          <cell r="G1338">
            <v>2331.6999999999998</v>
          </cell>
        </row>
        <row r="1339">
          <cell r="B1339">
            <v>0</v>
          </cell>
          <cell r="C1339">
            <v>0</v>
          </cell>
          <cell r="D1339">
            <v>0</v>
          </cell>
          <cell r="E1339">
            <v>0</v>
          </cell>
          <cell r="F1339">
            <v>0</v>
          </cell>
          <cell r="G1339">
            <v>0</v>
          </cell>
        </row>
        <row r="1340">
          <cell r="B1340" t="str">
            <v>C3729</v>
          </cell>
          <cell r="C1340" t="str">
            <v>REMANEJAMENTO DE ESQUADRIAS DE ALUMÍNIO</v>
          </cell>
          <cell r="D1340">
            <v>0</v>
          </cell>
          <cell r="E1340">
            <v>0</v>
          </cell>
          <cell r="F1340" t="str">
            <v>M2</v>
          </cell>
          <cell r="G1340">
            <v>40.17</v>
          </cell>
        </row>
        <row r="1341">
          <cell r="B1341" t="str">
            <v>C2423</v>
          </cell>
          <cell r="C1341" t="str">
            <v>TELA METÁLICA AÇO GALVANIZADO, MALHA (13 X 13)MM2</v>
          </cell>
          <cell r="D1341">
            <v>0</v>
          </cell>
          <cell r="E1341">
            <v>0</v>
          </cell>
          <cell r="F1341" t="str">
            <v>M2</v>
          </cell>
          <cell r="G1341">
            <v>78.95</v>
          </cell>
        </row>
        <row r="1342">
          <cell r="B1342" t="str">
            <v>C3249</v>
          </cell>
          <cell r="C1342" t="str">
            <v>TRANCA EM FERRO PARA CELAS PRISIONAIS</v>
          </cell>
          <cell r="D1342">
            <v>0</v>
          </cell>
          <cell r="E1342">
            <v>0</v>
          </cell>
          <cell r="F1342" t="str">
            <v>UN</v>
          </cell>
          <cell r="G1342">
            <v>205.05</v>
          </cell>
        </row>
        <row r="1343">
          <cell r="B1343" t="str">
            <v>C4400</v>
          </cell>
          <cell r="C1343" t="str">
            <v>TELA DE AÇO ELETROSOLDADA COM FIOS DE 3,4mm C/ 15 cm (INSTALADO)</v>
          </cell>
          <cell r="D1343">
            <v>0</v>
          </cell>
          <cell r="E1343">
            <v>0</v>
          </cell>
          <cell r="F1343" t="str">
            <v>KG</v>
          </cell>
          <cell r="G1343">
            <v>3.83</v>
          </cell>
        </row>
        <row r="1344">
          <cell r="B1344" t="str">
            <v>C4401</v>
          </cell>
          <cell r="C1344" t="str">
            <v>TELA DE AÇO ELETROSOLDADA COM FIOS DE 5,0mm C/ 15 cm (INSTALADO)</v>
          </cell>
          <cell r="D1344">
            <v>0</v>
          </cell>
          <cell r="E1344">
            <v>0</v>
          </cell>
          <cell r="F1344" t="str">
            <v>KG</v>
          </cell>
          <cell r="G1344">
            <v>3.72</v>
          </cell>
        </row>
        <row r="1345">
          <cell r="B1345" t="str">
            <v>MOBILIÁRIO</v>
          </cell>
          <cell r="C1345">
            <v>0</v>
          </cell>
          <cell r="D1345">
            <v>0</v>
          </cell>
          <cell r="E1345">
            <v>0</v>
          </cell>
          <cell r="F1345">
            <v>0</v>
          </cell>
          <cell r="G1345">
            <v>3760.22</v>
          </cell>
        </row>
        <row r="1346">
          <cell r="B1346" t="str">
            <v>C0221</v>
          </cell>
          <cell r="C1346" t="str">
            <v>ARMÁRIO ALTO EM DIVISÓRIA (ABERTO)</v>
          </cell>
          <cell r="D1346">
            <v>0</v>
          </cell>
          <cell r="E1346">
            <v>0</v>
          </cell>
          <cell r="F1346" t="str">
            <v>M2</v>
          </cell>
          <cell r="G1346">
            <v>373.49</v>
          </cell>
        </row>
        <row r="1347">
          <cell r="B1347" t="str">
            <v>C0222</v>
          </cell>
          <cell r="C1347" t="str">
            <v>ARMÁRIO BAIXO EM DIVISÓRIA (FECHADO)</v>
          </cell>
          <cell r="D1347">
            <v>0</v>
          </cell>
          <cell r="E1347">
            <v>0</v>
          </cell>
          <cell r="F1347" t="str">
            <v>M2</v>
          </cell>
          <cell r="G1347">
            <v>538.46</v>
          </cell>
        </row>
        <row r="1348">
          <cell r="B1348" t="str">
            <v>C0223</v>
          </cell>
          <cell r="C1348" t="str">
            <v>ARMÁRIO DE AÇO P/ UTENSÍLIOS (1.90X0.90X0.50)m</v>
          </cell>
          <cell r="D1348">
            <v>0</v>
          </cell>
          <cell r="E1348">
            <v>0</v>
          </cell>
          <cell r="F1348" t="str">
            <v>UN</v>
          </cell>
          <cell r="G1348">
            <v>499</v>
          </cell>
        </row>
        <row r="1349">
          <cell r="B1349" t="str">
            <v>C0224</v>
          </cell>
          <cell r="C1349" t="str">
            <v>ARMÁRIO DE AÇO TIPO ESCANINHO - MODELO 3 PORTAS</v>
          </cell>
          <cell r="D1349">
            <v>0</v>
          </cell>
          <cell r="E1349">
            <v>0</v>
          </cell>
          <cell r="F1349" t="str">
            <v>UN</v>
          </cell>
          <cell r="G1349">
            <v>195.33</v>
          </cell>
        </row>
        <row r="1350">
          <cell r="B1350" t="str">
            <v>C0226</v>
          </cell>
          <cell r="C1350" t="str">
            <v>ARMÁRIO EM BRUMASA REVESTIDO COM FÓRMICA</v>
          </cell>
          <cell r="D1350">
            <v>0</v>
          </cell>
          <cell r="E1350">
            <v>0</v>
          </cell>
          <cell r="F1350" t="str">
            <v>M2</v>
          </cell>
          <cell r="G1350">
            <v>192.74</v>
          </cell>
        </row>
        <row r="1351">
          <cell r="B1351" t="str">
            <v>C0227</v>
          </cell>
          <cell r="C1351" t="str">
            <v>ARMÁRIO SOBREPOR EM MADEIRA C/ CAPEADO EM CEREJEIRA</v>
          </cell>
          <cell r="D1351">
            <v>0</v>
          </cell>
          <cell r="E1351">
            <v>0</v>
          </cell>
          <cell r="F1351" t="str">
            <v>M2</v>
          </cell>
          <cell r="G1351">
            <v>472.86</v>
          </cell>
        </row>
        <row r="1352">
          <cell r="B1352" t="str">
            <v>C0228</v>
          </cell>
          <cell r="C1352" t="str">
            <v>ARMÁRIO SOBREPOR EM MADEIRA SUCUPIRA</v>
          </cell>
          <cell r="D1352">
            <v>0</v>
          </cell>
          <cell r="E1352">
            <v>0</v>
          </cell>
          <cell r="F1352" t="str">
            <v>M2</v>
          </cell>
          <cell r="G1352">
            <v>449.73</v>
          </cell>
        </row>
        <row r="1353">
          <cell r="B1353" t="str">
            <v>C0353</v>
          </cell>
          <cell r="C1353" t="str">
            <v>BALCÃO EM BRUMASA REVESTIDO EM FÓRMICA</v>
          </cell>
          <cell r="D1353">
            <v>0</v>
          </cell>
          <cell r="E1353">
            <v>0</v>
          </cell>
          <cell r="F1353" t="str">
            <v>M2</v>
          </cell>
          <cell r="G1353">
            <v>349.4</v>
          </cell>
        </row>
        <row r="1354">
          <cell r="B1354" t="str">
            <v>C1450</v>
          </cell>
          <cell r="C1354" t="str">
            <v>GUARDA-ROUPA EM MADEIRA SUCUPIRA</v>
          </cell>
          <cell r="D1354">
            <v>0</v>
          </cell>
          <cell r="E1354">
            <v>0</v>
          </cell>
          <cell r="F1354" t="str">
            <v>M2</v>
          </cell>
          <cell r="G1354">
            <v>367.31</v>
          </cell>
        </row>
        <row r="1355">
          <cell r="B1355" t="str">
            <v>C2134</v>
          </cell>
          <cell r="C1355" t="str">
            <v>RECIPIENTE PRÉ-MOLDADO C/PORTA EM CHAPA DE AÇO, P/GUARDAR TELEVISÃO</v>
          </cell>
          <cell r="D1355">
            <v>0</v>
          </cell>
          <cell r="E1355">
            <v>0</v>
          </cell>
          <cell r="F1355" t="str">
            <v>UN</v>
          </cell>
          <cell r="G1355">
            <v>182.91</v>
          </cell>
        </row>
        <row r="1356">
          <cell r="B1356" t="str">
            <v>C2295</v>
          </cell>
          <cell r="C1356" t="str">
            <v>SUPORTE METÁLICO PARA TELEVISÃO</v>
          </cell>
          <cell r="D1356">
            <v>0</v>
          </cell>
          <cell r="E1356">
            <v>0</v>
          </cell>
          <cell r="F1356" t="str">
            <v>UN</v>
          </cell>
          <cell r="G1356">
            <v>139.01</v>
          </cell>
        </row>
        <row r="1357">
          <cell r="B1357" t="str">
            <v>OUTROS ELEMENTOS</v>
          </cell>
          <cell r="C1357">
            <v>0</v>
          </cell>
          <cell r="D1357">
            <v>0</v>
          </cell>
          <cell r="E1357">
            <v>0</v>
          </cell>
          <cell r="F1357">
            <v>0</v>
          </cell>
          <cell r="G1357">
            <v>4934.93</v>
          </cell>
        </row>
        <row r="1358">
          <cell r="B1358" t="str">
            <v>C0042</v>
          </cell>
          <cell r="C1358" t="str">
            <v>ALIZAR (GUARNIÇÃO) DE MADEIRA</v>
          </cell>
          <cell r="D1358">
            <v>0</v>
          </cell>
          <cell r="E1358">
            <v>0</v>
          </cell>
          <cell r="F1358" t="str">
            <v>M</v>
          </cell>
          <cell r="G1358">
            <v>5.58</v>
          </cell>
        </row>
        <row r="1359">
          <cell r="B1359" t="str">
            <v>C4422</v>
          </cell>
          <cell r="C1359" t="str">
            <v>ALIZAR DE MADEIRA L= 5 cm (1 FACE)</v>
          </cell>
          <cell r="D1359">
            <v>0</v>
          </cell>
          <cell r="E1359">
            <v>0</v>
          </cell>
          <cell r="F1359" t="str">
            <v>CJ</v>
          </cell>
          <cell r="G1359">
            <v>24.92</v>
          </cell>
        </row>
        <row r="1360">
          <cell r="B1360" t="str">
            <v>C3437</v>
          </cell>
          <cell r="C1360" t="str">
            <v>ARMADOR DE EMBUTIR</v>
          </cell>
          <cell r="D1360">
            <v>0</v>
          </cell>
          <cell r="E1360">
            <v>0</v>
          </cell>
          <cell r="F1360" t="str">
            <v>UN</v>
          </cell>
          <cell r="G1360">
            <v>26.99</v>
          </cell>
        </row>
        <row r="1361">
          <cell r="B1361" t="str">
            <v>C3438</v>
          </cell>
          <cell r="C1361" t="str">
            <v>ARMADOR TIPO RABO DE ANDORINHA</v>
          </cell>
          <cell r="D1361">
            <v>0</v>
          </cell>
          <cell r="E1361">
            <v>0</v>
          </cell>
          <cell r="F1361" t="str">
            <v>UN</v>
          </cell>
          <cell r="G1361">
            <v>18.260000000000002</v>
          </cell>
        </row>
        <row r="1362">
          <cell r="B1362" t="str">
            <v>C3651</v>
          </cell>
          <cell r="C1362" t="str">
            <v>BATE-MACAS EM AÇO INOXIDÁVEL CONTRA IMPACTO EM PORTA DE MADEIRA</v>
          </cell>
          <cell r="D1362">
            <v>0</v>
          </cell>
          <cell r="E1362">
            <v>0</v>
          </cell>
          <cell r="F1362" t="str">
            <v>M2</v>
          </cell>
          <cell r="G1362">
            <v>442.33</v>
          </cell>
        </row>
        <row r="1363">
          <cell r="B1363" t="str">
            <v>C0585</v>
          </cell>
          <cell r="C1363" t="str">
            <v xml:space="preserve">CADEADO GRANDE </v>
          </cell>
          <cell r="D1363">
            <v>0</v>
          </cell>
          <cell r="E1363">
            <v>0</v>
          </cell>
          <cell r="F1363" t="str">
            <v>UN</v>
          </cell>
          <cell r="G1363">
            <v>26.27</v>
          </cell>
        </row>
        <row r="1364">
          <cell r="B1364" t="str">
            <v>C0586</v>
          </cell>
          <cell r="C1364" t="str">
            <v>CADEADO MÉDIO</v>
          </cell>
          <cell r="D1364">
            <v>0</v>
          </cell>
          <cell r="E1364">
            <v>0</v>
          </cell>
          <cell r="F1364" t="str">
            <v>UN</v>
          </cell>
          <cell r="G1364">
            <v>15.6</v>
          </cell>
        </row>
        <row r="1365">
          <cell r="B1365" t="str">
            <v>C0587</v>
          </cell>
          <cell r="C1365" t="str">
            <v>CADEADO PEQUENO</v>
          </cell>
          <cell r="D1365">
            <v>0</v>
          </cell>
          <cell r="E1365">
            <v>0</v>
          </cell>
          <cell r="F1365" t="str">
            <v>UN</v>
          </cell>
          <cell r="G1365">
            <v>10</v>
          </cell>
        </row>
        <row r="1366">
          <cell r="B1366" t="str">
            <v>C0699</v>
          </cell>
          <cell r="C1366" t="str">
            <v>CAPEADO DE CEREJEIRA C/APLICAÇÃO</v>
          </cell>
          <cell r="D1366">
            <v>0</v>
          </cell>
          <cell r="E1366">
            <v>0</v>
          </cell>
          <cell r="F1366" t="str">
            <v>M2</v>
          </cell>
          <cell r="G1366">
            <v>34.479999999999997</v>
          </cell>
        </row>
        <row r="1367">
          <cell r="B1367" t="str">
            <v>C0700</v>
          </cell>
          <cell r="C1367" t="str">
            <v>CAPEADO DE MOGNO C/ APLICAÇÃO</v>
          </cell>
          <cell r="D1367">
            <v>0</v>
          </cell>
          <cell r="E1367">
            <v>0</v>
          </cell>
          <cell r="F1367" t="str">
            <v>M2</v>
          </cell>
          <cell r="G1367">
            <v>42.33</v>
          </cell>
        </row>
        <row r="1368">
          <cell r="B1368" t="str">
            <v>C0701</v>
          </cell>
          <cell r="C1368" t="str">
            <v>CAPEADO DE PAU-MARFIM C/ APLICAÇÃO</v>
          </cell>
          <cell r="D1368">
            <v>0</v>
          </cell>
          <cell r="E1368">
            <v>0</v>
          </cell>
          <cell r="F1368" t="str">
            <v>M2</v>
          </cell>
          <cell r="G1368">
            <v>38.92</v>
          </cell>
        </row>
        <row r="1369">
          <cell r="B1369" t="str">
            <v>C0922</v>
          </cell>
          <cell r="C1369" t="str">
            <v>CORRIMÃO EM ALUMÍNIO ANODIZADO</v>
          </cell>
          <cell r="D1369">
            <v>0</v>
          </cell>
          <cell r="E1369">
            <v>0</v>
          </cell>
          <cell r="F1369" t="str">
            <v>M</v>
          </cell>
          <cell r="G1369">
            <v>98.75</v>
          </cell>
        </row>
        <row r="1370">
          <cell r="B1370" t="str">
            <v>C0923</v>
          </cell>
          <cell r="C1370" t="str">
            <v>CORRIMÃO EM MADEIRA MACIÇA ( PINTADA )</v>
          </cell>
          <cell r="D1370">
            <v>0</v>
          </cell>
          <cell r="E1370">
            <v>0</v>
          </cell>
          <cell r="F1370" t="str">
            <v>M</v>
          </cell>
          <cell r="G1370">
            <v>57.6</v>
          </cell>
        </row>
        <row r="1371">
          <cell r="B1371" t="str">
            <v>C0924</v>
          </cell>
          <cell r="C1371" t="str">
            <v>CORRIMÃO EM TUBO DE AÇO INOX</v>
          </cell>
          <cell r="D1371">
            <v>0</v>
          </cell>
          <cell r="E1371">
            <v>0</v>
          </cell>
          <cell r="F1371" t="str">
            <v>M</v>
          </cell>
          <cell r="G1371">
            <v>206.54</v>
          </cell>
        </row>
        <row r="1372">
          <cell r="B1372" t="str">
            <v>C1144</v>
          </cell>
          <cell r="C1372" t="str">
            <v>DOBRADIÇA CROMADA 3" X 2 1/2"</v>
          </cell>
          <cell r="D1372">
            <v>0</v>
          </cell>
          <cell r="E1372">
            <v>0</v>
          </cell>
          <cell r="F1372" t="str">
            <v>UN</v>
          </cell>
          <cell r="G1372">
            <v>16.12</v>
          </cell>
        </row>
        <row r="1373">
          <cell r="B1373" t="str">
            <v>C1143</v>
          </cell>
          <cell r="C1373" t="str">
            <v>DOBRADIÇA CROMADA 3 1/2" X 3"</v>
          </cell>
          <cell r="D1373">
            <v>0</v>
          </cell>
          <cell r="E1373">
            <v>0</v>
          </cell>
          <cell r="F1373" t="str">
            <v>UN</v>
          </cell>
          <cell r="G1373">
            <v>20.53</v>
          </cell>
        </row>
        <row r="1374">
          <cell r="B1374" t="str">
            <v>C1145</v>
          </cell>
          <cell r="C1374" t="str">
            <v>DOBRADIÇA CROMADA TIPO PALMELA</v>
          </cell>
          <cell r="D1374">
            <v>0</v>
          </cell>
          <cell r="E1374">
            <v>0</v>
          </cell>
          <cell r="F1374" t="str">
            <v>UN</v>
          </cell>
          <cell r="G1374">
            <v>15.88</v>
          </cell>
        </row>
        <row r="1375">
          <cell r="B1375" t="str">
            <v>C1146</v>
          </cell>
          <cell r="C1375" t="str">
            <v>DOBRADIÇA CROMADA TIPO VAI - VEM</v>
          </cell>
          <cell r="D1375">
            <v>0</v>
          </cell>
          <cell r="E1375">
            <v>0</v>
          </cell>
          <cell r="F1375" t="str">
            <v>UN</v>
          </cell>
          <cell r="G1375">
            <v>50.33</v>
          </cell>
        </row>
        <row r="1376">
          <cell r="B1376" t="str">
            <v>C4588</v>
          </cell>
          <cell r="C1376" t="str">
            <v>DOBRADIÇA DE FERRO (PADRÃO POPULAR)</v>
          </cell>
          <cell r="D1376">
            <v>0</v>
          </cell>
          <cell r="E1376">
            <v>0</v>
          </cell>
          <cell r="F1376" t="str">
            <v>UN</v>
          </cell>
          <cell r="G1376">
            <v>13.62</v>
          </cell>
        </row>
        <row r="1377">
          <cell r="B1377" t="str">
            <v>C4552</v>
          </cell>
          <cell r="C1377" t="str">
            <v>DOBRADIÇA PARA FIXAÇÃO EM GRANITO</v>
          </cell>
          <cell r="D1377">
            <v>0</v>
          </cell>
          <cell r="E1377">
            <v>0</v>
          </cell>
          <cell r="F1377" t="str">
            <v>UN</v>
          </cell>
          <cell r="G1377">
            <v>59.77</v>
          </cell>
        </row>
        <row r="1378">
          <cell r="B1378" t="str">
            <v>C1360</v>
          </cell>
          <cell r="C1378" t="str">
            <v>FECHADURA COMPLETA PARA PORTA EXTERNA</v>
          </cell>
          <cell r="D1378">
            <v>0</v>
          </cell>
          <cell r="E1378">
            <v>0</v>
          </cell>
          <cell r="F1378" t="str">
            <v>UN</v>
          </cell>
          <cell r="G1378">
            <v>100.37</v>
          </cell>
        </row>
        <row r="1379">
          <cell r="B1379" t="str">
            <v>C1361</v>
          </cell>
          <cell r="C1379" t="str">
            <v>FECHADURA COMPLETA PARA PORTA INTERNA</v>
          </cell>
          <cell r="D1379">
            <v>0</v>
          </cell>
          <cell r="E1379">
            <v>0</v>
          </cell>
          <cell r="F1379" t="str">
            <v>UN</v>
          </cell>
          <cell r="G1379">
            <v>93.87</v>
          </cell>
        </row>
        <row r="1380">
          <cell r="B1380" t="str">
            <v>C1362</v>
          </cell>
          <cell r="C1380" t="str">
            <v>FECHADURA DE TARJETA (LIVRE-OCUPADA)</v>
          </cell>
          <cell r="D1380">
            <v>0</v>
          </cell>
          <cell r="E1380">
            <v>0</v>
          </cell>
          <cell r="F1380" t="str">
            <v>UN</v>
          </cell>
          <cell r="G1380">
            <v>60.31</v>
          </cell>
        </row>
        <row r="1381">
          <cell r="B1381" t="str">
            <v>C4553</v>
          </cell>
          <cell r="C1381" t="str">
            <v>FECHADURA DE TARJETA (LIVRE-OCUPADA) PARA FIXAÇÃO EM GRANITO</v>
          </cell>
          <cell r="D1381">
            <v>0</v>
          </cell>
          <cell r="E1381">
            <v>0</v>
          </cell>
          <cell r="F1381" t="str">
            <v>UN</v>
          </cell>
          <cell r="G1381">
            <v>56.41</v>
          </cell>
        </row>
        <row r="1382">
          <cell r="B1382" t="str">
            <v>C4587</v>
          </cell>
          <cell r="C1382" t="str">
            <v>FECHADURA DE SOBREPOR (PADRÃO POPULAR)</v>
          </cell>
          <cell r="D1382">
            <v>0</v>
          </cell>
          <cell r="E1382">
            <v>0</v>
          </cell>
          <cell r="F1382" t="str">
            <v>UN</v>
          </cell>
          <cell r="G1382">
            <v>82.87</v>
          </cell>
        </row>
        <row r="1383">
          <cell r="B1383" t="str">
            <v>C1364</v>
          </cell>
          <cell r="C1383" t="str">
            <v>FERROLHO DE SOBREPOR OU EMBUTIR GRANDE</v>
          </cell>
          <cell r="D1383">
            <v>0</v>
          </cell>
          <cell r="E1383">
            <v>0</v>
          </cell>
          <cell r="F1383" t="str">
            <v>UN</v>
          </cell>
          <cell r="G1383">
            <v>20.34</v>
          </cell>
        </row>
        <row r="1384">
          <cell r="B1384" t="str">
            <v>C1365</v>
          </cell>
          <cell r="C1384" t="str">
            <v>FERROLHO DE SOBREPOR OU EMBUTIR MÉDIO</v>
          </cell>
          <cell r="D1384">
            <v>0</v>
          </cell>
          <cell r="E1384">
            <v>0</v>
          </cell>
          <cell r="F1384" t="str">
            <v>UN</v>
          </cell>
          <cell r="G1384">
            <v>16.670000000000002</v>
          </cell>
        </row>
        <row r="1385">
          <cell r="B1385" t="str">
            <v>C1366</v>
          </cell>
          <cell r="C1385" t="str">
            <v>FERROLHO DE SOBREPOR OU EMBUTIR PEQUENO</v>
          </cell>
          <cell r="D1385">
            <v>0</v>
          </cell>
          <cell r="E1385">
            <v>0</v>
          </cell>
          <cell r="F1385" t="str">
            <v>UN</v>
          </cell>
          <cell r="G1385">
            <v>10.57</v>
          </cell>
        </row>
        <row r="1386">
          <cell r="B1386" t="str">
            <v>C1407</v>
          </cell>
          <cell r="C1386" t="str">
            <v>FORRAMENTO EM AÇO (BATENTAÇO) LARG. =12cm</v>
          </cell>
          <cell r="D1386">
            <v>0</v>
          </cell>
          <cell r="E1386">
            <v>0</v>
          </cell>
          <cell r="F1386" t="str">
            <v>M</v>
          </cell>
          <cell r="G1386">
            <v>38.85</v>
          </cell>
        </row>
        <row r="1387">
          <cell r="B1387" t="str">
            <v>C3673</v>
          </cell>
          <cell r="C1387" t="str">
            <v>FORRAMENTO EM AÇO C/PERFIL "U"  L=15CM  - PARA PRESÍDIOS</v>
          </cell>
          <cell r="D1387">
            <v>0</v>
          </cell>
          <cell r="E1387">
            <v>0</v>
          </cell>
          <cell r="F1387" t="str">
            <v>M</v>
          </cell>
          <cell r="G1387">
            <v>35.81</v>
          </cell>
        </row>
        <row r="1388">
          <cell r="B1388" t="str">
            <v>C4421</v>
          </cell>
          <cell r="C1388" t="str">
            <v>FORRAMENTO DE MADEIRA L = 15 cm</v>
          </cell>
          <cell r="D1388">
            <v>0</v>
          </cell>
          <cell r="E1388">
            <v>0</v>
          </cell>
          <cell r="F1388" t="str">
            <v>CJ</v>
          </cell>
          <cell r="G1388">
            <v>248.61</v>
          </cell>
        </row>
        <row r="1389">
          <cell r="B1389" t="str">
            <v>C1408</v>
          </cell>
          <cell r="C1389" t="str">
            <v>FORRAMENTO OU BATENTE DE MADEIRA</v>
          </cell>
          <cell r="D1389">
            <v>0</v>
          </cell>
          <cell r="E1389">
            <v>0</v>
          </cell>
          <cell r="F1389" t="str">
            <v>M</v>
          </cell>
          <cell r="G1389">
            <v>28.36</v>
          </cell>
        </row>
        <row r="1390">
          <cell r="B1390" t="str">
            <v>C1447</v>
          </cell>
          <cell r="C1390" t="str">
            <v>GUARDA CORPO C/BARRA CHATA DE FERRO E CORRIMÃO EM MADEIRA MACIÇA</v>
          </cell>
          <cell r="D1390">
            <v>0</v>
          </cell>
          <cell r="E1390">
            <v>0</v>
          </cell>
          <cell r="F1390" t="str">
            <v>M2</v>
          </cell>
          <cell r="G1390">
            <v>168.69</v>
          </cell>
        </row>
        <row r="1391">
          <cell r="B1391" t="str">
            <v>C3683</v>
          </cell>
          <cell r="C1391" t="str">
            <v>GUARDA CORPO DE MADEIRA E CORDA DE SISAL</v>
          </cell>
          <cell r="D1391">
            <v>0</v>
          </cell>
          <cell r="E1391">
            <v>0</v>
          </cell>
          <cell r="F1391" t="str">
            <v>M</v>
          </cell>
          <cell r="G1391">
            <v>75.430000000000007</v>
          </cell>
        </row>
        <row r="1392">
          <cell r="B1392" t="str">
            <v>C1448</v>
          </cell>
          <cell r="C1392" t="str">
            <v>GUARDA CORPO DE TUBO DE AÇO INOX</v>
          </cell>
          <cell r="D1392">
            <v>0</v>
          </cell>
          <cell r="E1392">
            <v>0</v>
          </cell>
          <cell r="F1392" t="str">
            <v>M</v>
          </cell>
          <cell r="G1392">
            <v>250.24</v>
          </cell>
        </row>
        <row r="1393">
          <cell r="B1393" t="str">
            <v>C1449</v>
          </cell>
          <cell r="C1393" t="str">
            <v>GUARDA CORPO METÁLICO - CROMADO</v>
          </cell>
          <cell r="D1393">
            <v>0</v>
          </cell>
          <cell r="E1393">
            <v>0</v>
          </cell>
          <cell r="F1393" t="str">
            <v>M</v>
          </cell>
          <cell r="G1393">
            <v>210.42</v>
          </cell>
        </row>
        <row r="1394">
          <cell r="B1394" t="str">
            <v>C1795</v>
          </cell>
          <cell r="C1394" t="str">
            <v>MOLA HIDRÁULICA P/PORTA DE VIDRO</v>
          </cell>
          <cell r="D1394">
            <v>0</v>
          </cell>
          <cell r="E1394">
            <v>0</v>
          </cell>
          <cell r="F1394" t="str">
            <v>UN</v>
          </cell>
          <cell r="G1394">
            <v>570.32000000000005</v>
          </cell>
        </row>
        <row r="1395">
          <cell r="B1395" t="str">
            <v>C1796</v>
          </cell>
          <cell r="C1395" t="str">
            <v>MOLA P/ PORTA TIPO COIMBRA</v>
          </cell>
          <cell r="D1395">
            <v>0</v>
          </cell>
          <cell r="E1395">
            <v>0</v>
          </cell>
          <cell r="F1395" t="str">
            <v>UN</v>
          </cell>
          <cell r="G1395">
            <v>178.88</v>
          </cell>
        </row>
        <row r="1396">
          <cell r="B1396" t="str">
            <v>C3552</v>
          </cell>
          <cell r="C1396" t="str">
            <v>MUTIRÃO MISTO - ARMADOR RABO DE ANDORINHA</v>
          </cell>
          <cell r="D1396">
            <v>0</v>
          </cell>
          <cell r="E1396">
            <v>0</v>
          </cell>
          <cell r="F1396" t="str">
            <v>UN</v>
          </cell>
          <cell r="G1396">
            <v>15.42</v>
          </cell>
        </row>
        <row r="1397">
          <cell r="B1397" t="str">
            <v>C1868</v>
          </cell>
          <cell r="C1397" t="str">
            <v>PEGADOR METÁLICO P/PORTA (INTERNO)</v>
          </cell>
          <cell r="D1397">
            <v>0</v>
          </cell>
          <cell r="E1397">
            <v>0</v>
          </cell>
          <cell r="F1397" t="str">
            <v>UN</v>
          </cell>
          <cell r="G1397">
            <v>23.08</v>
          </cell>
        </row>
        <row r="1398">
          <cell r="B1398" t="str">
            <v>C3522</v>
          </cell>
          <cell r="C1398" t="str">
            <v>PILAR EM MADEIRA LIMPA DE 1a. QUALIDADE 20cmX20cm</v>
          </cell>
          <cell r="D1398">
            <v>0</v>
          </cell>
          <cell r="E1398">
            <v>0</v>
          </cell>
          <cell r="F1398" t="str">
            <v>M</v>
          </cell>
          <cell r="G1398">
            <v>84.71</v>
          </cell>
        </row>
        <row r="1399">
          <cell r="B1399" t="str">
            <v>C3676</v>
          </cell>
          <cell r="C1399" t="str">
            <v>PORTA DE PVC SANFONADA (0,80 X 2,10) COMPLETA - FORNECIMENTO E MONTAGEM</v>
          </cell>
          <cell r="D1399">
            <v>0</v>
          </cell>
          <cell r="E1399">
            <v>0</v>
          </cell>
          <cell r="F1399" t="str">
            <v>UN</v>
          </cell>
          <cell r="G1399">
            <v>120</v>
          </cell>
        </row>
        <row r="1400">
          <cell r="B1400" t="str">
            <v>C4556</v>
          </cell>
          <cell r="C1400" t="str">
            <v>PORTÃO PIVOTANTE NYLOFOR, COMPOSTO DE QUADRO, PAINÉIS E ACESSÓRIOS COM PINTURA ELETROSTÁTICA COM TINTA POLIESTER, NAS CORES VERDE OU BRANCA, COM POSTE EM AÇO REVESTIDO, COR VERDE OU BRANCA - FORNECIMENTO E MONTAGEM</v>
          </cell>
          <cell r="D1400">
            <v>0</v>
          </cell>
          <cell r="E1400">
            <v>0</v>
          </cell>
          <cell r="F1400" t="str">
            <v>M2</v>
          </cell>
          <cell r="G1400">
            <v>440</v>
          </cell>
        </row>
        <row r="1401">
          <cell r="B1401">
            <v>0</v>
          </cell>
          <cell r="C1401">
            <v>0</v>
          </cell>
          <cell r="D1401">
            <v>0</v>
          </cell>
          <cell r="E1401">
            <v>0</v>
          </cell>
          <cell r="F1401">
            <v>0</v>
          </cell>
          <cell r="G1401">
            <v>0</v>
          </cell>
        </row>
        <row r="1402">
          <cell r="B1402" t="str">
            <v>C4557</v>
          </cell>
          <cell r="C1402" t="str">
            <v xml:space="preserve">PORTÃO DESLIZANTE NYLOFOR, COMPOSTO DE QUADRO, PAINÉIS E ACESSÓRIOS COM PINTURA ELETROSTÁTICA COM TINTA POLIESTER, NAS CORES VERDE OU BRANCA, COM POSTE EM AÇO REVESTIDO, COR VERDE OU BRANCA - FORNECIMENTO E MONTAGEM								
</v>
          </cell>
          <cell r="D1402">
            <v>0</v>
          </cell>
          <cell r="E1402">
            <v>0</v>
          </cell>
          <cell r="F1402" t="str">
            <v>M2</v>
          </cell>
          <cell r="G1402">
            <v>440</v>
          </cell>
        </row>
        <row r="1403">
          <cell r="B1403">
            <v>0</v>
          </cell>
          <cell r="C1403">
            <v>0</v>
          </cell>
          <cell r="D1403">
            <v>0</v>
          </cell>
          <cell r="E1403">
            <v>0</v>
          </cell>
          <cell r="F1403">
            <v>0</v>
          </cell>
          <cell r="G1403">
            <v>0</v>
          </cell>
        </row>
        <row r="1404">
          <cell r="B1404" t="str">
            <v>C2031</v>
          </cell>
          <cell r="C1404" t="str">
            <v>PRENDEDOR METÁLICO PARA PORTA</v>
          </cell>
          <cell r="D1404">
            <v>0</v>
          </cell>
          <cell r="E1404">
            <v>0</v>
          </cell>
          <cell r="F1404" t="str">
            <v>UN</v>
          </cell>
          <cell r="G1404">
            <v>21.24</v>
          </cell>
        </row>
        <row r="1405">
          <cell r="B1405" t="str">
            <v>C2215</v>
          </cell>
          <cell r="C1405" t="str">
            <v>REVESTIMENTO DE FÓRMICA EM ESQUADRIAS OU MÓVEIS</v>
          </cell>
          <cell r="D1405">
            <v>0</v>
          </cell>
          <cell r="E1405">
            <v>0</v>
          </cell>
          <cell r="F1405" t="str">
            <v>M2</v>
          </cell>
          <cell r="G1405">
            <v>42.95</v>
          </cell>
        </row>
        <row r="1406">
          <cell r="B1406" t="str">
            <v>C2319</v>
          </cell>
          <cell r="C1406" t="str">
            <v>TARJETA CROMADA P/ JANELAS VENEZIANAS</v>
          </cell>
          <cell r="D1406">
            <v>0</v>
          </cell>
          <cell r="E1406">
            <v>0</v>
          </cell>
          <cell r="F1406" t="str">
            <v>UN</v>
          </cell>
          <cell r="G1406">
            <v>6.44</v>
          </cell>
        </row>
        <row r="1407">
          <cell r="B1407" t="str">
            <v>C3675</v>
          </cell>
          <cell r="C1407" t="str">
            <v>VENEZIANA INDUSTRIAL DE PVC RÍGIDO, TRANSLÚCIDO E MONTANTES EM AÇO GALVANIZADO OU ALUMÍNIO (FORNECIM</v>
          </cell>
          <cell r="D1407">
            <v>0</v>
          </cell>
          <cell r="E1407">
            <v>0</v>
          </cell>
          <cell r="F1407" t="str">
            <v>M2</v>
          </cell>
          <cell r="G1407">
            <v>269.26</v>
          </cell>
        </row>
        <row r="1408">
          <cell r="B1408">
            <v>0</v>
          </cell>
          <cell r="C1408">
            <v>0</v>
          </cell>
          <cell r="D1408">
            <v>0</v>
          </cell>
          <cell r="E1408">
            <v>0</v>
          </cell>
          <cell r="F1408">
            <v>0</v>
          </cell>
          <cell r="G1408">
            <v>0</v>
          </cell>
        </row>
        <row r="1409">
          <cell r="B1409" t="str">
            <v>VIDROS</v>
          </cell>
          <cell r="C1409">
            <v>0</v>
          </cell>
          <cell r="D1409">
            <v>0</v>
          </cell>
          <cell r="E1409">
            <v>0</v>
          </cell>
          <cell r="F1409">
            <v>0</v>
          </cell>
          <cell r="G1409">
            <v>52354.89</v>
          </cell>
        </row>
        <row r="1410">
          <cell r="B1410" t="str">
            <v>CRISTAL COMUM</v>
          </cell>
          <cell r="C1410">
            <v>0</v>
          </cell>
          <cell r="D1410">
            <v>0</v>
          </cell>
          <cell r="E1410">
            <v>0</v>
          </cell>
          <cell r="F1410">
            <v>0</v>
          </cell>
          <cell r="G1410">
            <v>984.55</v>
          </cell>
        </row>
        <row r="1411">
          <cell r="B1411" t="str">
            <v>C2670</v>
          </cell>
          <cell r="C1411" t="str">
            <v>VIDRO COMUM EM CAIXILHOS C/MASSA ESP.= 4mm, COLOCADO</v>
          </cell>
          <cell r="D1411">
            <v>0</v>
          </cell>
          <cell r="E1411">
            <v>0</v>
          </cell>
          <cell r="F1411" t="str">
            <v>M2</v>
          </cell>
          <cell r="G1411">
            <v>108</v>
          </cell>
        </row>
        <row r="1412">
          <cell r="B1412" t="str">
            <v>C2671</v>
          </cell>
          <cell r="C1412" t="str">
            <v>VIDRO COMUM EM CAIXILHOS C/MASSA ESP.= 5mm, COLOCADO</v>
          </cell>
          <cell r="D1412">
            <v>0</v>
          </cell>
          <cell r="E1412">
            <v>0</v>
          </cell>
          <cell r="F1412" t="str">
            <v>M2</v>
          </cell>
          <cell r="G1412">
            <v>126.5</v>
          </cell>
        </row>
        <row r="1413">
          <cell r="B1413" t="str">
            <v>C2672</v>
          </cell>
          <cell r="C1413" t="str">
            <v>VIDRO COMUM EM CAIXILHOS C/MASSA ESP.= 6mm, COLOCADO</v>
          </cell>
          <cell r="D1413">
            <v>0</v>
          </cell>
          <cell r="E1413">
            <v>0</v>
          </cell>
          <cell r="F1413" t="str">
            <v>M2</v>
          </cell>
          <cell r="G1413">
            <v>150</v>
          </cell>
        </row>
        <row r="1414">
          <cell r="B1414" t="str">
            <v>C2673</v>
          </cell>
          <cell r="C1414" t="str">
            <v>VIDRO COMUM FUMÊ EM CAIXILHOS C/MASSA E= 4mm, COLOCADO</v>
          </cell>
          <cell r="D1414">
            <v>0</v>
          </cell>
          <cell r="E1414">
            <v>0</v>
          </cell>
          <cell r="F1414" t="str">
            <v>M2</v>
          </cell>
          <cell r="G1414">
            <v>143</v>
          </cell>
        </row>
        <row r="1415">
          <cell r="B1415" t="str">
            <v>C2674</v>
          </cell>
          <cell r="C1415" t="str">
            <v>VIDRO COMUM FUMÊ EM CAIXILHOS C/MASSA E= 5mm, COLOCADO</v>
          </cell>
          <cell r="D1415">
            <v>0</v>
          </cell>
          <cell r="E1415">
            <v>0</v>
          </cell>
          <cell r="F1415" t="str">
            <v>M2</v>
          </cell>
          <cell r="G1415">
            <v>156.66999999999999</v>
          </cell>
        </row>
        <row r="1416">
          <cell r="B1416" t="str">
            <v>C2675</v>
          </cell>
          <cell r="C1416" t="str">
            <v>VIDRO COMUM FUMÊ EM CAIXILHOS C/MASSA E= 6mm, COLOCADO</v>
          </cell>
          <cell r="D1416">
            <v>0</v>
          </cell>
          <cell r="E1416">
            <v>0</v>
          </cell>
          <cell r="F1416" t="str">
            <v>M2</v>
          </cell>
          <cell r="G1416">
            <v>205.7</v>
          </cell>
        </row>
        <row r="1417">
          <cell r="B1417" t="str">
            <v>C2984</v>
          </cell>
          <cell r="C1417" t="str">
            <v>VIDRO TRANSLÚCIDO CANELADO OU MARTELADO E=3mm (COLOCADO)</v>
          </cell>
          <cell r="D1417">
            <v>0</v>
          </cell>
          <cell r="E1417">
            <v>0</v>
          </cell>
          <cell r="F1417" t="str">
            <v>M2</v>
          </cell>
          <cell r="G1417">
            <v>94.68</v>
          </cell>
        </row>
        <row r="1418">
          <cell r="B1418" t="str">
            <v>CRISTAL TEMPERADO</v>
          </cell>
          <cell r="C1418">
            <v>0</v>
          </cell>
          <cell r="D1418">
            <v>0</v>
          </cell>
          <cell r="E1418">
            <v>0</v>
          </cell>
          <cell r="F1418">
            <v>0</v>
          </cell>
          <cell r="G1418">
            <v>49435.75</v>
          </cell>
        </row>
        <row r="1419">
          <cell r="B1419" t="str">
            <v>C1382</v>
          </cell>
          <cell r="C1419" t="str">
            <v>FIXO 2 FOLHAS E BASCULANTE DE VIDRO TEMPERADO (1.80X2.10)m  E=10mm</v>
          </cell>
          <cell r="D1419">
            <v>0</v>
          </cell>
          <cell r="E1419">
            <v>0</v>
          </cell>
          <cell r="F1419" t="str">
            <v>CJ</v>
          </cell>
          <cell r="G1419">
            <v>1732.01</v>
          </cell>
        </row>
        <row r="1420">
          <cell r="B1420" t="str">
            <v>C1383</v>
          </cell>
          <cell r="C1420" t="str">
            <v>FIXO 2 FOLHAS. 2  BANDEIRAS E 1 CONTRAVENTAMENTO DE VIDRO TEMPERADO (1.80 X 3.50)m  E=10mm</v>
          </cell>
          <cell r="D1420">
            <v>0</v>
          </cell>
          <cell r="E1420">
            <v>0</v>
          </cell>
          <cell r="F1420" t="str">
            <v>CJ</v>
          </cell>
          <cell r="G1420">
            <v>2895.47</v>
          </cell>
        </row>
        <row r="1421">
          <cell r="B1421">
            <v>0</v>
          </cell>
          <cell r="C1421">
            <v>0</v>
          </cell>
          <cell r="D1421">
            <v>0</v>
          </cell>
          <cell r="E1421">
            <v>0</v>
          </cell>
          <cell r="F1421">
            <v>0</v>
          </cell>
          <cell r="G1421">
            <v>0</v>
          </cell>
        </row>
        <row r="1422">
          <cell r="B1422" t="str">
            <v>C1384</v>
          </cell>
          <cell r="C1422" t="str">
            <v>FIXO 3 FOLHAS 3 BANDEIRAS E 2 CONTRAVENTAMENTO DE VIDRO TEMPERADO (2.70 X3.50)m  E=10mm</v>
          </cell>
          <cell r="D1422">
            <v>0</v>
          </cell>
          <cell r="E1422">
            <v>0</v>
          </cell>
          <cell r="F1422" t="str">
            <v>CJ</v>
          </cell>
          <cell r="G1422">
            <v>4444.49</v>
          </cell>
        </row>
        <row r="1423">
          <cell r="B1423">
            <v>0</v>
          </cell>
          <cell r="C1423">
            <v>0</v>
          </cell>
          <cell r="D1423">
            <v>0</v>
          </cell>
          <cell r="E1423">
            <v>0</v>
          </cell>
          <cell r="F1423">
            <v>0</v>
          </cell>
          <cell r="G1423">
            <v>0</v>
          </cell>
        </row>
        <row r="1424">
          <cell r="B1424" t="str">
            <v>C1385</v>
          </cell>
          <cell r="C1424" t="str">
            <v>FIXO 3 FOLHAS E BASCULANTES 2 FOLHAS DE VIDRO TEMPERADO (0.70X2.10)m  E=10mm</v>
          </cell>
          <cell r="D1424">
            <v>0</v>
          </cell>
          <cell r="E1424">
            <v>0</v>
          </cell>
          <cell r="F1424" t="str">
            <v>CJ</v>
          </cell>
          <cell r="G1424">
            <v>2692</v>
          </cell>
        </row>
        <row r="1425">
          <cell r="B1425">
            <v>0</v>
          </cell>
          <cell r="C1425">
            <v>0</v>
          </cell>
          <cell r="D1425">
            <v>0</v>
          </cell>
          <cell r="E1425">
            <v>0</v>
          </cell>
          <cell r="F1425">
            <v>0</v>
          </cell>
          <cell r="G1425">
            <v>0</v>
          </cell>
        </row>
        <row r="1426">
          <cell r="B1426" t="str">
            <v>C1386</v>
          </cell>
          <cell r="C1426" t="str">
            <v>FIXO DE VIDRO TEMPERADO C/BANDEIRA (0.90X3.50)m  E=10mm</v>
          </cell>
          <cell r="D1426">
            <v>0</v>
          </cell>
          <cell r="E1426">
            <v>0</v>
          </cell>
          <cell r="F1426" t="str">
            <v>CJ</v>
          </cell>
          <cell r="G1426">
            <v>1382.2</v>
          </cell>
        </row>
        <row r="1427">
          <cell r="B1427" t="str">
            <v>C1387</v>
          </cell>
          <cell r="C1427" t="str">
            <v>FIXO DE VIDRO TEMPERADO 1 FOLHA   (0.90X2.10)m  E=10mm</v>
          </cell>
          <cell r="D1427">
            <v>0</v>
          </cell>
          <cell r="E1427">
            <v>0</v>
          </cell>
          <cell r="F1427" t="str">
            <v>CJ</v>
          </cell>
          <cell r="G1427">
            <v>820.21</v>
          </cell>
        </row>
        <row r="1428">
          <cell r="B1428" t="str">
            <v>C1388</v>
          </cell>
          <cell r="C1428" t="str">
            <v>FIXO DE VIDRO TEMPERADO 2 FOLHAS (1.80X2.10)m  E=10mm</v>
          </cell>
          <cell r="D1428">
            <v>0</v>
          </cell>
          <cell r="E1428">
            <v>0</v>
          </cell>
          <cell r="F1428" t="str">
            <v>CJ</v>
          </cell>
          <cell r="G1428">
            <v>1614.67</v>
          </cell>
        </row>
        <row r="1429">
          <cell r="B1429" t="str">
            <v>C1389</v>
          </cell>
          <cell r="C1429" t="str">
            <v>FIXO DE VIDRO TEMPERADO 3 FOLHAS (2.70X2.10)m  E=10mm</v>
          </cell>
          <cell r="D1429">
            <v>0</v>
          </cell>
          <cell r="E1429">
            <v>0</v>
          </cell>
          <cell r="F1429" t="str">
            <v>CJ</v>
          </cell>
          <cell r="G1429">
            <v>2409.14</v>
          </cell>
        </row>
        <row r="1430">
          <cell r="B1430" t="str">
            <v>C1390</v>
          </cell>
          <cell r="C1430" t="str">
            <v>FIXO E BASCULANTE DE VIDRO TEMPERADO  (0.90X2.10)m  E=10mm</v>
          </cell>
          <cell r="D1430">
            <v>0</v>
          </cell>
          <cell r="E1430">
            <v>0</v>
          </cell>
          <cell r="F1430" t="str">
            <v>CJ</v>
          </cell>
          <cell r="G1430">
            <v>878.4</v>
          </cell>
        </row>
        <row r="1431">
          <cell r="B1431" t="str">
            <v>C1952</v>
          </cell>
          <cell r="C1431" t="str">
            <v>PORTA 2 FOLHAS C/BANDEIRA DE VIDRO TEMPERADO E=10mm C/MOLA (1.80X2.90)m</v>
          </cell>
          <cell r="D1431">
            <v>0</v>
          </cell>
          <cell r="E1431">
            <v>0</v>
          </cell>
          <cell r="F1431" t="str">
            <v>CJ</v>
          </cell>
          <cell r="G1431">
            <v>3808.06</v>
          </cell>
        </row>
        <row r="1432">
          <cell r="B1432" t="str">
            <v>C1953</v>
          </cell>
          <cell r="C1432" t="str">
            <v>PORTA 2 FOLHAS C/BANDEIRA DE VIDRO TEMPERADO E=10mm C/MOLA (1.80X3.50)m</v>
          </cell>
          <cell r="D1432">
            <v>0</v>
          </cell>
          <cell r="E1432">
            <v>0</v>
          </cell>
          <cell r="F1432" t="str">
            <v>CJ</v>
          </cell>
          <cell r="G1432">
            <v>4194.16</v>
          </cell>
        </row>
        <row r="1433">
          <cell r="B1433" t="str">
            <v>C1954</v>
          </cell>
          <cell r="C1433" t="str">
            <v>PORTA 2 FOLHAS C/BANDEIRA E FIXO 2 FLS. DE VIDRO TEMPERADO E=10mm (3.60X2.90)m</v>
          </cell>
          <cell r="D1433">
            <v>0</v>
          </cell>
          <cell r="E1433">
            <v>0</v>
          </cell>
          <cell r="F1433" t="str">
            <v>CJ</v>
          </cell>
          <cell r="G1433">
            <v>5923.09</v>
          </cell>
        </row>
        <row r="1434">
          <cell r="B1434">
            <v>0</v>
          </cell>
          <cell r="C1434">
            <v>0</v>
          </cell>
          <cell r="D1434">
            <v>0</v>
          </cell>
          <cell r="E1434">
            <v>0</v>
          </cell>
          <cell r="F1434">
            <v>0</v>
          </cell>
          <cell r="G1434">
            <v>0</v>
          </cell>
        </row>
        <row r="1435">
          <cell r="B1435" t="str">
            <v>C1955</v>
          </cell>
          <cell r="C1435" t="str">
            <v>PORTA 2 FOLHAS. FIXA 2 FOLHAS. 3 BANDEIRAS 2 CONTRAVENTAMENTO DE VIDRO TEMPERADO DE10mm (3.60X3.50)m</v>
          </cell>
          <cell r="D1435">
            <v>0</v>
          </cell>
          <cell r="E1435">
            <v>0</v>
          </cell>
          <cell r="F1435" t="str">
            <v>CJ</v>
          </cell>
          <cell r="G1435">
            <v>7270.86</v>
          </cell>
        </row>
        <row r="1436">
          <cell r="B1436">
            <v>0</v>
          </cell>
          <cell r="C1436">
            <v>0</v>
          </cell>
          <cell r="D1436">
            <v>0</v>
          </cell>
          <cell r="E1436">
            <v>0</v>
          </cell>
          <cell r="F1436">
            <v>0</v>
          </cell>
          <cell r="G1436">
            <v>0</v>
          </cell>
        </row>
        <row r="1437">
          <cell r="B1437" t="str">
            <v>C1956</v>
          </cell>
          <cell r="C1437" t="str">
            <v xml:space="preserve">PORTA C/BANDEIRA DE VIDRO TEMPERADO E=10mm C/MOLA (0.90X2.90)m  </v>
          </cell>
          <cell r="D1437">
            <v>0</v>
          </cell>
          <cell r="E1437">
            <v>0</v>
          </cell>
          <cell r="F1437" t="str">
            <v>CJ</v>
          </cell>
          <cell r="G1437">
            <v>1960.22</v>
          </cell>
        </row>
        <row r="1438">
          <cell r="B1438" t="str">
            <v>C1957</v>
          </cell>
          <cell r="C1438" t="str">
            <v>PORTA C/BANDEIRA DE VIDRO TEMPERADO E=10mm C/MOLA (0.90X3.50)m</v>
          </cell>
          <cell r="D1438">
            <v>0</v>
          </cell>
          <cell r="E1438">
            <v>0</v>
          </cell>
          <cell r="F1438" t="str">
            <v>CJ</v>
          </cell>
          <cell r="G1438">
            <v>2153.27</v>
          </cell>
        </row>
        <row r="1439">
          <cell r="B1439" t="str">
            <v>C1972</v>
          </cell>
          <cell r="C1439" t="str">
            <v>PORTA DE VIDRO TEMPERADO 1 FOLHA (0.90X2.10)m  E=10mm</v>
          </cell>
          <cell r="D1439">
            <v>0</v>
          </cell>
          <cell r="E1439">
            <v>0</v>
          </cell>
          <cell r="F1439" t="str">
            <v>CJ</v>
          </cell>
          <cell r="G1439">
            <v>1576.27</v>
          </cell>
        </row>
        <row r="1440">
          <cell r="B1440" t="str">
            <v>C1971</v>
          </cell>
          <cell r="C1440" t="str">
            <v>PORTA DE VIDRO TEMPERADO  2 FOLHAS (1.80X2.10)m  E=10mm</v>
          </cell>
          <cell r="D1440">
            <v>0</v>
          </cell>
          <cell r="E1440">
            <v>0</v>
          </cell>
          <cell r="F1440" t="str">
            <v>CJ</v>
          </cell>
          <cell r="G1440">
            <v>3149.41</v>
          </cell>
        </row>
        <row r="1441">
          <cell r="B1441" t="str">
            <v>C2676</v>
          </cell>
          <cell r="C1441" t="str">
            <v>VIDRO TEMPERADO EM CAIXILHO C/GAX. DE NEOPRENE ESP.= 6mm</v>
          </cell>
          <cell r="D1441">
            <v>0</v>
          </cell>
          <cell r="E1441">
            <v>0</v>
          </cell>
          <cell r="F1441" t="str">
            <v>M2</v>
          </cell>
          <cell r="G1441">
            <v>258</v>
          </cell>
        </row>
        <row r="1442">
          <cell r="B1442" t="str">
            <v>C2677</v>
          </cell>
          <cell r="C1442" t="str">
            <v>VIDRO TEMPERADO EM CAIXILHO C/MASSA ESP.= 6mm</v>
          </cell>
          <cell r="D1442">
            <v>0</v>
          </cell>
          <cell r="E1442">
            <v>0</v>
          </cell>
          <cell r="F1442" t="str">
            <v>M2</v>
          </cell>
          <cell r="G1442">
            <v>273.82</v>
          </cell>
        </row>
        <row r="1443">
          <cell r="B1443" t="str">
            <v xml:space="preserve">OUTROS  ELEMENTOS </v>
          </cell>
          <cell r="C1443">
            <v>0</v>
          </cell>
          <cell r="D1443">
            <v>0</v>
          </cell>
          <cell r="E1443">
            <v>0</v>
          </cell>
          <cell r="F1443">
            <v>0</v>
          </cell>
          <cell r="G1443">
            <v>1934.59</v>
          </cell>
        </row>
        <row r="1444">
          <cell r="B1444" t="str">
            <v>C3650</v>
          </cell>
          <cell r="C1444" t="str">
            <v>GUICHÊ EM AÇO INOX E VIDRO TEMPERADO E=6MM</v>
          </cell>
          <cell r="D1444">
            <v>0</v>
          </cell>
          <cell r="E1444">
            <v>0</v>
          </cell>
          <cell r="F1444" t="str">
            <v>M2</v>
          </cell>
          <cell r="G1444">
            <v>372.03</v>
          </cell>
        </row>
        <row r="1445">
          <cell r="B1445" t="str">
            <v>C1451</v>
          </cell>
          <cell r="C1445" t="str">
            <v>GUICHÊ EM ALUMÍNIO E VIDRO TEMPERADO E=10mm</v>
          </cell>
          <cell r="D1445">
            <v>0</v>
          </cell>
          <cell r="E1445">
            <v>0</v>
          </cell>
          <cell r="F1445" t="str">
            <v>M2</v>
          </cell>
          <cell r="G1445">
            <v>463.23</v>
          </cell>
        </row>
        <row r="1446">
          <cell r="B1446" t="str">
            <v>C1873</v>
          </cell>
          <cell r="C1446" t="str">
            <v>PELÍCULA DE INSULFILM</v>
          </cell>
          <cell r="D1446">
            <v>0</v>
          </cell>
          <cell r="E1446">
            <v>0</v>
          </cell>
          <cell r="F1446" t="str">
            <v>M2</v>
          </cell>
          <cell r="G1446">
            <v>42.69</v>
          </cell>
        </row>
        <row r="1447">
          <cell r="B1447" t="str">
            <v>C1874</v>
          </cell>
          <cell r="C1447" t="str">
            <v>PELÍCULA DE POLIÉSTER, INVESTIGAÇÃO</v>
          </cell>
          <cell r="D1447">
            <v>0</v>
          </cell>
          <cell r="E1447">
            <v>0</v>
          </cell>
          <cell r="F1447" t="str">
            <v>M2</v>
          </cell>
          <cell r="G1447">
            <v>83.36</v>
          </cell>
        </row>
        <row r="1448">
          <cell r="B1448" t="str">
            <v>C3649</v>
          </cell>
          <cell r="C1448" t="str">
            <v>VISOR COM VIDRO TEMPERADO E=6MM E MOLDURA DE AÇO INOX</v>
          </cell>
          <cell r="D1448">
            <v>0</v>
          </cell>
          <cell r="E1448">
            <v>0</v>
          </cell>
          <cell r="F1448" t="str">
            <v>M2</v>
          </cell>
          <cell r="G1448">
            <v>334.92</v>
          </cell>
        </row>
        <row r="1449">
          <cell r="B1449" t="str">
            <v>C2679</v>
          </cell>
          <cell r="C1449" t="str">
            <v>VISOR COM VIDRO TEMPERADO E=6mm E MOLDURA DE ALUMÍNIO</v>
          </cell>
          <cell r="D1449">
            <v>0</v>
          </cell>
          <cell r="E1449">
            <v>0</v>
          </cell>
          <cell r="F1449" t="str">
            <v>M2</v>
          </cell>
          <cell r="G1449">
            <v>303.98</v>
          </cell>
        </row>
        <row r="1450">
          <cell r="B1450" t="str">
            <v>C2680</v>
          </cell>
          <cell r="C1450" t="str">
            <v>VISOR COM VIDRO TEMPERADO E=6mm E MOLDURA DE MADEIRA</v>
          </cell>
          <cell r="D1450">
            <v>0</v>
          </cell>
          <cell r="E1450">
            <v>0</v>
          </cell>
          <cell r="F1450" t="str">
            <v>M2</v>
          </cell>
          <cell r="G1450">
            <v>334.38</v>
          </cell>
        </row>
        <row r="1451">
          <cell r="B1451" t="str">
            <v>COBERTURA</v>
          </cell>
          <cell r="C1451">
            <v>0</v>
          </cell>
          <cell r="D1451">
            <v>0</v>
          </cell>
          <cell r="E1451">
            <v>0</v>
          </cell>
          <cell r="F1451">
            <v>0</v>
          </cell>
          <cell r="G1451">
            <v>17338.009999999998</v>
          </cell>
        </row>
        <row r="1452">
          <cell r="B1452" t="str">
            <v>ESTRUTURA DE MADEIRA</v>
          </cell>
          <cell r="C1452">
            <v>0</v>
          </cell>
          <cell r="D1452">
            <v>0</v>
          </cell>
          <cell r="E1452">
            <v>0</v>
          </cell>
          <cell r="F1452">
            <v>0</v>
          </cell>
          <cell r="G1452">
            <v>1248.5899999999999</v>
          </cell>
        </row>
        <row r="1453">
          <cell r="B1453" t="str">
            <v>C3722</v>
          </cell>
          <cell r="C1453" t="str">
            <v>ESTRUTURA DE MADEIRA P/ COBERTA DE PALHA DE CARNÁUBA</v>
          </cell>
          <cell r="D1453">
            <v>0</v>
          </cell>
          <cell r="E1453">
            <v>0</v>
          </cell>
          <cell r="F1453" t="str">
            <v>M2</v>
          </cell>
          <cell r="G1453">
            <v>74.180000000000007</v>
          </cell>
        </row>
        <row r="1454">
          <cell r="B1454" t="str">
            <v>C1336</v>
          </cell>
          <cell r="C1454" t="str">
            <v>ESTRUTURA DE MADEIRA P/ TELHA CERÂMICA OU CONCRETO VÃO 3 A 7m (TESOURAS / TERÇAS / CONTRAVENTAMENTOS / FERRAGENS)</v>
          </cell>
          <cell r="D1454">
            <v>0</v>
          </cell>
          <cell r="E1454">
            <v>0</v>
          </cell>
          <cell r="F1454" t="str">
            <v>M2</v>
          </cell>
          <cell r="G1454">
            <v>101.81</v>
          </cell>
        </row>
        <row r="1455">
          <cell r="B1455">
            <v>0</v>
          </cell>
          <cell r="C1455">
            <v>0</v>
          </cell>
          <cell r="D1455">
            <v>0</v>
          </cell>
          <cell r="E1455">
            <v>0</v>
          </cell>
          <cell r="F1455">
            <v>0</v>
          </cell>
          <cell r="G1455">
            <v>0</v>
          </cell>
        </row>
        <row r="1456">
          <cell r="B1456" t="str">
            <v>C1337</v>
          </cell>
          <cell r="C1456" t="str">
            <v>ESTRUTURA DE MADEIRA P/ TELHA CERÂMICA OU CONCRETO VÃO 7 A 10m (TESOURAS / TERÇAS / CONTRAVENTAMENTOS / FERRAGENS)</v>
          </cell>
          <cell r="D1456">
            <v>0</v>
          </cell>
          <cell r="E1456">
            <v>0</v>
          </cell>
          <cell r="F1456" t="str">
            <v>M2</v>
          </cell>
          <cell r="G1456">
            <v>112.34</v>
          </cell>
        </row>
        <row r="1457">
          <cell r="B1457">
            <v>0</v>
          </cell>
          <cell r="C1457">
            <v>0</v>
          </cell>
          <cell r="D1457">
            <v>0</v>
          </cell>
          <cell r="E1457">
            <v>0</v>
          </cell>
          <cell r="F1457">
            <v>0</v>
          </cell>
          <cell r="G1457">
            <v>0</v>
          </cell>
        </row>
        <row r="1458">
          <cell r="B1458" t="str">
            <v>C1335</v>
          </cell>
          <cell r="C1458" t="str">
            <v>ESTRUTURA DE MADEIRA P/ TELHA CERÂMICA OU CONCRETO VÃO 10 A 13m (TESOURAS / TERÇAS / CONTRAVENTAMENTOS / FERRAGENS)</v>
          </cell>
          <cell r="D1458">
            <v>0</v>
          </cell>
          <cell r="E1458">
            <v>0</v>
          </cell>
          <cell r="F1458" t="str">
            <v>M2</v>
          </cell>
          <cell r="G1458">
            <v>125.45</v>
          </cell>
        </row>
        <row r="1459">
          <cell r="B1459">
            <v>0</v>
          </cell>
          <cell r="C1459">
            <v>0</v>
          </cell>
          <cell r="D1459">
            <v>0</v>
          </cell>
          <cell r="E1459">
            <v>0</v>
          </cell>
          <cell r="F1459">
            <v>0</v>
          </cell>
          <cell r="G1459">
            <v>0</v>
          </cell>
        </row>
        <row r="1460">
          <cell r="B1460" t="str">
            <v>C1338</v>
          </cell>
          <cell r="C1460" t="str">
            <v>ESTRUTURA DE MADEIRA P/ TELHA ONDULADA DE FIBROCIMENTO, ALUMÍNIO OU PLÁSTICAS, VÃO 10m</v>
          </cell>
          <cell r="D1460">
            <v>0</v>
          </cell>
          <cell r="E1460">
            <v>0</v>
          </cell>
          <cell r="F1460" t="str">
            <v>M2</v>
          </cell>
          <cell r="G1460">
            <v>74.98</v>
          </cell>
        </row>
        <row r="1461">
          <cell r="B1461">
            <v>0</v>
          </cell>
          <cell r="C1461">
            <v>0</v>
          </cell>
          <cell r="D1461">
            <v>0</v>
          </cell>
          <cell r="E1461">
            <v>0</v>
          </cell>
          <cell r="F1461">
            <v>0</v>
          </cell>
          <cell r="G1461">
            <v>0</v>
          </cell>
        </row>
        <row r="1462">
          <cell r="B1462" t="str">
            <v>C1339</v>
          </cell>
          <cell r="C1462" t="str">
            <v>ESTRUTURA DE MADEIRA P/ TELHA ONDULADA DE FIBROCIMENTO, ALUMÍNIO OU PLÁSTICAS,  VÃO 15m</v>
          </cell>
          <cell r="D1462">
            <v>0</v>
          </cell>
          <cell r="E1462">
            <v>0</v>
          </cell>
          <cell r="F1462" t="str">
            <v>M2</v>
          </cell>
          <cell r="G1462">
            <v>88.7</v>
          </cell>
        </row>
        <row r="1463">
          <cell r="B1463">
            <v>0</v>
          </cell>
          <cell r="C1463">
            <v>0</v>
          </cell>
          <cell r="D1463">
            <v>0</v>
          </cell>
          <cell r="E1463">
            <v>0</v>
          </cell>
          <cell r="F1463">
            <v>0</v>
          </cell>
          <cell r="G1463">
            <v>0</v>
          </cell>
        </row>
        <row r="1464">
          <cell r="B1464" t="str">
            <v>C1340</v>
          </cell>
          <cell r="C1464" t="str">
            <v>ESTRUTURA DE MADEIRA P/ TELHA ONDULADA DE FIBROCIMENTO, ALUMÍNIO OU PLÁSTICAS, VÃO 20m</v>
          </cell>
          <cell r="D1464">
            <v>0</v>
          </cell>
          <cell r="E1464">
            <v>0</v>
          </cell>
          <cell r="F1464" t="str">
            <v>M2</v>
          </cell>
          <cell r="G1464">
            <v>107.57</v>
          </cell>
        </row>
        <row r="1465">
          <cell r="B1465">
            <v>0</v>
          </cell>
          <cell r="C1465">
            <v>0</v>
          </cell>
          <cell r="D1465">
            <v>0</v>
          </cell>
          <cell r="E1465">
            <v>0</v>
          </cell>
          <cell r="F1465">
            <v>0</v>
          </cell>
          <cell r="G1465">
            <v>0</v>
          </cell>
        </row>
        <row r="1466">
          <cell r="B1466" t="str">
            <v>C4511</v>
          </cell>
          <cell r="C1466" t="str">
            <v>ESTRUTURA DE MADEIRA P/ TELHAS ONDULADAS DE FIBROCIMENTO, ALUMÍNIO OU PLÁSTICAS, APOIADA SOBRE PAREDES E/OU LAJES DE FORRO</v>
          </cell>
          <cell r="D1466">
            <v>0</v>
          </cell>
          <cell r="E1466">
            <v>0</v>
          </cell>
          <cell r="F1466" t="str">
            <v>M2</v>
          </cell>
          <cell r="G1466">
            <v>51.23</v>
          </cell>
        </row>
        <row r="1467">
          <cell r="B1467">
            <v>0</v>
          </cell>
          <cell r="C1467">
            <v>0</v>
          </cell>
          <cell r="D1467">
            <v>0</v>
          </cell>
          <cell r="E1467">
            <v>0</v>
          </cell>
          <cell r="F1467">
            <v>0</v>
          </cell>
          <cell r="G1467">
            <v>0</v>
          </cell>
        </row>
        <row r="1468">
          <cell r="B1468" t="str">
            <v>C1341</v>
          </cell>
          <cell r="C1468" t="str">
            <v>ESTRUTURA DE MADEIRA P/ TELHA ESTRUTURAL DE FIBROCIMENTO ANCORADA EM LAJES OU EM PAREDES</v>
          </cell>
          <cell r="D1468">
            <v>0</v>
          </cell>
          <cell r="E1468">
            <v>0</v>
          </cell>
          <cell r="F1468" t="str">
            <v>M2</v>
          </cell>
          <cell r="G1468">
            <v>30.41</v>
          </cell>
        </row>
        <row r="1469">
          <cell r="B1469">
            <v>0</v>
          </cell>
          <cell r="C1469">
            <v>0</v>
          </cell>
          <cell r="D1469">
            <v>0</v>
          </cell>
          <cell r="E1469">
            <v>0</v>
          </cell>
          <cell r="F1469">
            <v>0</v>
          </cell>
          <cell r="G1469">
            <v>0</v>
          </cell>
        </row>
        <row r="1470">
          <cell r="B1470" t="str">
            <v>C3005</v>
          </cell>
          <cell r="C1470" t="str">
            <v>MADEIRAMENTO P/TELHA CERÂMICA C/ REAPROVEITAMENTO</v>
          </cell>
          <cell r="D1470">
            <v>0</v>
          </cell>
          <cell r="E1470">
            <v>0</v>
          </cell>
          <cell r="F1470" t="str">
            <v>M2</v>
          </cell>
          <cell r="G1470">
            <v>25.07</v>
          </cell>
        </row>
        <row r="1471">
          <cell r="B1471" t="str">
            <v>C4459</v>
          </cell>
          <cell r="C1471" t="str">
            <v>MADEIRAMENTO P/ TELHA CERÂMICA - (RIPA, CAIBRO)</v>
          </cell>
          <cell r="D1471">
            <v>0</v>
          </cell>
          <cell r="E1471">
            <v>0</v>
          </cell>
          <cell r="F1471" t="str">
            <v>M2</v>
          </cell>
          <cell r="G1471">
            <v>32.36</v>
          </cell>
        </row>
        <row r="1472">
          <cell r="B1472" t="str">
            <v>C4460</v>
          </cell>
          <cell r="C1472" t="str">
            <v>MADEIRAMENTO P/ TELHA CERÂMICA - (RIPA, CAIBRO, LINHA)</v>
          </cell>
          <cell r="D1472">
            <v>0</v>
          </cell>
          <cell r="E1472">
            <v>0</v>
          </cell>
          <cell r="F1472" t="str">
            <v>M2</v>
          </cell>
          <cell r="G1472">
            <v>68.83</v>
          </cell>
        </row>
        <row r="1473">
          <cell r="B1473" t="str">
            <v>C4467</v>
          </cell>
          <cell r="C1473" t="str">
            <v>MADEIRAMENTO P/TELHA CERÂMICA - (RIPA, CAIBRO, LINHA) - CASA POPULAR</v>
          </cell>
          <cell r="D1473">
            <v>0</v>
          </cell>
          <cell r="E1473">
            <v>0</v>
          </cell>
          <cell r="F1473" t="str">
            <v>M2</v>
          </cell>
          <cell r="G1473">
            <v>43.59</v>
          </cell>
        </row>
        <row r="1474">
          <cell r="B1474" t="str">
            <v>C3006</v>
          </cell>
          <cell r="C1474" t="str">
            <v>MADEIRAMENTO P/TELHA FIBROCIMENTO C/ REAPROVEITAMENTO</v>
          </cell>
          <cell r="D1474">
            <v>0</v>
          </cell>
          <cell r="E1474">
            <v>0</v>
          </cell>
          <cell r="F1474" t="str">
            <v>M2</v>
          </cell>
          <cell r="G1474">
            <v>24.88</v>
          </cell>
        </row>
        <row r="1475">
          <cell r="B1475" t="str">
            <v>C2237</v>
          </cell>
          <cell r="C1475" t="str">
            <v>RIPA DE PEROBA (2X8)cm</v>
          </cell>
          <cell r="D1475">
            <v>0</v>
          </cell>
          <cell r="E1475">
            <v>0</v>
          </cell>
          <cell r="F1475" t="str">
            <v>M</v>
          </cell>
          <cell r="G1475">
            <v>13.44</v>
          </cell>
        </row>
        <row r="1476">
          <cell r="B1476" t="str">
            <v>C2460</v>
          </cell>
          <cell r="C1476" t="str">
            <v>TESOURA EM MASSARANDUBA C/ACESSÓRIOS</v>
          </cell>
          <cell r="D1476">
            <v>0</v>
          </cell>
          <cell r="E1476">
            <v>0</v>
          </cell>
          <cell r="F1476" t="str">
            <v>M</v>
          </cell>
          <cell r="G1476">
            <v>112.75</v>
          </cell>
        </row>
        <row r="1477">
          <cell r="B1477" t="str">
            <v>C2678</v>
          </cell>
          <cell r="C1477" t="str">
            <v>VIGA DE MADEIRA MACIÇA 6" X 3"</v>
          </cell>
          <cell r="D1477">
            <v>0</v>
          </cell>
          <cell r="E1477">
            <v>0</v>
          </cell>
          <cell r="F1477" t="str">
            <v>M</v>
          </cell>
          <cell r="G1477">
            <v>52.27</v>
          </cell>
        </row>
        <row r="1478">
          <cell r="B1478" t="str">
            <v>C3721</v>
          </cell>
          <cell r="C1478" t="str">
            <v>VIGA DE MADEIRA MACIÇA 10"x 4"</v>
          </cell>
          <cell r="D1478">
            <v>0</v>
          </cell>
          <cell r="E1478">
            <v>0</v>
          </cell>
          <cell r="F1478" t="str">
            <v>M</v>
          </cell>
          <cell r="G1478">
            <v>108.73</v>
          </cell>
        </row>
        <row r="1479">
          <cell r="B1479" t="str">
            <v>ESTRUTURA METÁLICA</v>
          </cell>
          <cell r="C1479">
            <v>0</v>
          </cell>
          <cell r="D1479">
            <v>0</v>
          </cell>
          <cell r="E1479">
            <v>0</v>
          </cell>
          <cell r="F1479">
            <v>0</v>
          </cell>
          <cell r="G1479">
            <v>6344.18</v>
          </cell>
        </row>
        <row r="1480">
          <cell r="B1480" t="str">
            <v>C0818</v>
          </cell>
          <cell r="C1480" t="str">
            <v>COLUNAS P/PÉ DIREITO DE 6m  VÃO DE 20m</v>
          </cell>
          <cell r="D1480">
            <v>0</v>
          </cell>
          <cell r="E1480">
            <v>0</v>
          </cell>
          <cell r="F1480" t="str">
            <v>M2</v>
          </cell>
          <cell r="G1480">
            <v>40.159999999999997</v>
          </cell>
        </row>
        <row r="1481">
          <cell r="B1481" t="str">
            <v>C0819</v>
          </cell>
          <cell r="C1481" t="str">
            <v>COLUNAS P/PÉ DIREITO DE 6m  VÃO DE 30m</v>
          </cell>
          <cell r="D1481">
            <v>0</v>
          </cell>
          <cell r="E1481">
            <v>0</v>
          </cell>
          <cell r="F1481" t="str">
            <v>M2</v>
          </cell>
          <cell r="G1481">
            <v>45.35</v>
          </cell>
        </row>
        <row r="1482">
          <cell r="B1482" t="str">
            <v>C0820</v>
          </cell>
          <cell r="C1482" t="str">
            <v>COLUNAS P/PÉ DIREITO DE 6m  VÃO DE 40m</v>
          </cell>
          <cell r="D1482">
            <v>0</v>
          </cell>
          <cell r="E1482">
            <v>0</v>
          </cell>
          <cell r="F1482" t="str">
            <v>M2</v>
          </cell>
          <cell r="G1482">
            <v>50.16</v>
          </cell>
        </row>
        <row r="1483">
          <cell r="B1483" t="str">
            <v>C1326</v>
          </cell>
          <cell r="C1483" t="str">
            <v>ESTRUTURA DE AÇO EM ARCO VÃO DE 20m</v>
          </cell>
          <cell r="D1483">
            <v>0</v>
          </cell>
          <cell r="E1483">
            <v>0</v>
          </cell>
          <cell r="F1483" t="str">
            <v>M2</v>
          </cell>
          <cell r="G1483">
            <v>91.63</v>
          </cell>
        </row>
        <row r="1484">
          <cell r="B1484" t="str">
            <v>C1327</v>
          </cell>
          <cell r="C1484" t="str">
            <v>ESTRUTURA DE AÇO EM ARCO VÃO DE 30m</v>
          </cell>
          <cell r="D1484">
            <v>0</v>
          </cell>
          <cell r="E1484">
            <v>0</v>
          </cell>
          <cell r="F1484" t="str">
            <v>M2</v>
          </cell>
          <cell r="G1484">
            <v>94.29</v>
          </cell>
        </row>
        <row r="1485">
          <cell r="B1485" t="str">
            <v>C1328</v>
          </cell>
          <cell r="C1485" t="str">
            <v>ESTRUTURA DE AÇO EM ARCO VÃO DE 40m</v>
          </cell>
          <cell r="D1485">
            <v>0</v>
          </cell>
          <cell r="E1485">
            <v>0</v>
          </cell>
          <cell r="F1485" t="str">
            <v>M2</v>
          </cell>
          <cell r="G1485">
            <v>102.09</v>
          </cell>
        </row>
        <row r="1486">
          <cell r="B1486" t="str">
            <v>C1329</v>
          </cell>
          <cell r="C1486" t="str">
            <v>ESTRUTURA DE AÇO EM SHED VÃO DE 20m</v>
          </cell>
          <cell r="D1486">
            <v>0</v>
          </cell>
          <cell r="E1486">
            <v>0</v>
          </cell>
          <cell r="F1486" t="str">
            <v>M2</v>
          </cell>
          <cell r="G1486">
            <v>127.12</v>
          </cell>
        </row>
        <row r="1487">
          <cell r="B1487" t="str">
            <v>C1330</v>
          </cell>
          <cell r="C1487" t="str">
            <v>ESTRUTURA DE AÇO EM SHED VÃO DE 30m</v>
          </cell>
          <cell r="D1487">
            <v>0</v>
          </cell>
          <cell r="E1487">
            <v>0</v>
          </cell>
          <cell r="F1487" t="str">
            <v>M2</v>
          </cell>
          <cell r="G1487">
            <v>132.07</v>
          </cell>
        </row>
        <row r="1488">
          <cell r="B1488" t="str">
            <v>C1331</v>
          </cell>
          <cell r="C1488" t="str">
            <v>ESTRUTURA DE AÇO EM SHED VÃO DE 40m</v>
          </cell>
          <cell r="D1488">
            <v>0</v>
          </cell>
          <cell r="E1488">
            <v>0</v>
          </cell>
          <cell r="F1488" t="str">
            <v>M2</v>
          </cell>
          <cell r="G1488">
            <v>136.85</v>
          </cell>
        </row>
        <row r="1489">
          <cell r="B1489" t="str">
            <v>C1332</v>
          </cell>
          <cell r="C1489" t="str">
            <v>ESTRUTURA DE AÇO TIPO FINK VÃO DE 20m</v>
          </cell>
          <cell r="D1489">
            <v>0</v>
          </cell>
          <cell r="E1489">
            <v>0</v>
          </cell>
          <cell r="F1489" t="str">
            <v>M2</v>
          </cell>
          <cell r="G1489">
            <v>100.39</v>
          </cell>
        </row>
        <row r="1490">
          <cell r="B1490" t="str">
            <v>C1333</v>
          </cell>
          <cell r="C1490" t="str">
            <v>ESTRUTURA DE AÇO TIPO FINK VÃO DE 30m</v>
          </cell>
          <cell r="D1490">
            <v>0</v>
          </cell>
          <cell r="E1490">
            <v>0</v>
          </cell>
          <cell r="F1490" t="str">
            <v>M2</v>
          </cell>
          <cell r="G1490">
            <v>105.44</v>
          </cell>
        </row>
        <row r="1491">
          <cell r="B1491" t="str">
            <v>C1334</v>
          </cell>
          <cell r="C1491" t="str">
            <v>ESTRUTURA DE AÇO TIPO FINK VÃO DE 40m</v>
          </cell>
          <cell r="D1491">
            <v>0</v>
          </cell>
          <cell r="E1491">
            <v>0</v>
          </cell>
          <cell r="F1491" t="str">
            <v>M2</v>
          </cell>
          <cell r="G1491">
            <v>109.71</v>
          </cell>
        </row>
        <row r="1492">
          <cell r="B1492" t="str">
            <v>C1318</v>
          </cell>
          <cell r="C1492" t="str">
            <v>ESTRUTURA DE ALUMÍNIO EM ARCO VÃO DE 20m</v>
          </cell>
          <cell r="D1492">
            <v>0</v>
          </cell>
          <cell r="E1492">
            <v>0</v>
          </cell>
          <cell r="F1492" t="str">
            <v>M2</v>
          </cell>
          <cell r="G1492">
            <v>146.19999999999999</v>
          </cell>
        </row>
        <row r="1493">
          <cell r="B1493" t="str">
            <v>C1319</v>
          </cell>
          <cell r="C1493" t="str">
            <v>ESTRUTURA DE ALUMÍNIO EM ARCO VÃO DE 30m</v>
          </cell>
          <cell r="D1493">
            <v>0</v>
          </cell>
          <cell r="E1493">
            <v>0</v>
          </cell>
          <cell r="F1493" t="str">
            <v>M2</v>
          </cell>
          <cell r="G1493">
            <v>167.08</v>
          </cell>
        </row>
        <row r="1494">
          <cell r="B1494" t="str">
            <v>C1320</v>
          </cell>
          <cell r="C1494" t="str">
            <v>ESTRUTURA DE ALUMÍNIO EM ARCO VÃO DE 40m</v>
          </cell>
          <cell r="D1494">
            <v>0</v>
          </cell>
          <cell r="E1494">
            <v>0</v>
          </cell>
          <cell r="F1494" t="str">
            <v>M2</v>
          </cell>
          <cell r="G1494">
            <v>187.96</v>
          </cell>
        </row>
        <row r="1495">
          <cell r="B1495" t="str">
            <v>C1324</v>
          </cell>
          <cell r="C1495" t="str">
            <v>ESTRUTURA DE ALUMÍNIO EM DUAS ÁGUAS VÃO DE 20m</v>
          </cell>
          <cell r="D1495">
            <v>0</v>
          </cell>
          <cell r="E1495">
            <v>0</v>
          </cell>
          <cell r="F1495" t="str">
            <v>M2</v>
          </cell>
          <cell r="G1495">
            <v>155.47999999999999</v>
          </cell>
        </row>
        <row r="1496">
          <cell r="B1496" t="str">
            <v>C1321</v>
          </cell>
          <cell r="C1496" t="str">
            <v>ESTRUTURA DE ALUMÍNIO EM DUAS ÁGUAS VÃO DE 25m</v>
          </cell>
          <cell r="D1496">
            <v>0</v>
          </cell>
          <cell r="E1496">
            <v>0</v>
          </cell>
          <cell r="F1496" t="str">
            <v>M2</v>
          </cell>
          <cell r="G1496">
            <v>169.4</v>
          </cell>
        </row>
        <row r="1497">
          <cell r="B1497" t="str">
            <v>C1322</v>
          </cell>
          <cell r="C1497" t="str">
            <v>ESTRUTURA DE ALUMÍNIO EM DUAS ÁGUAS VÃO DE 30m</v>
          </cell>
          <cell r="D1497">
            <v>0</v>
          </cell>
          <cell r="E1497">
            <v>0</v>
          </cell>
          <cell r="F1497" t="str">
            <v>M2</v>
          </cell>
          <cell r="G1497">
            <v>183.32</v>
          </cell>
        </row>
        <row r="1498">
          <cell r="B1498" t="str">
            <v>C1323</v>
          </cell>
          <cell r="C1498" t="str">
            <v>ESTRUTURA DE ALUMÍNIO EM DUAS ÁGUAS VÃO DE 40m</v>
          </cell>
          <cell r="D1498">
            <v>0</v>
          </cell>
          <cell r="E1498">
            <v>0</v>
          </cell>
          <cell r="F1498" t="str">
            <v>M2</v>
          </cell>
          <cell r="G1498">
            <v>206.52</v>
          </cell>
        </row>
        <row r="1499">
          <cell r="B1499" t="str">
            <v>C1325</v>
          </cell>
          <cell r="C1499" t="str">
            <v>ESTRUTURA DE ALUMÍNIO EM SHED VÃO DE 20 A 30m</v>
          </cell>
          <cell r="D1499">
            <v>0</v>
          </cell>
          <cell r="E1499">
            <v>0</v>
          </cell>
          <cell r="F1499" t="str">
            <v>M2</v>
          </cell>
          <cell r="G1499">
            <v>208.84</v>
          </cell>
        </row>
        <row r="1500">
          <cell r="B1500" t="str">
            <v>C1342</v>
          </cell>
          <cell r="C1500" t="str">
            <v>ESTRUTURA ESPACIAL DE ALUMÍNIO VÃO DE 20m</v>
          </cell>
          <cell r="D1500">
            <v>0</v>
          </cell>
          <cell r="E1500">
            <v>0</v>
          </cell>
          <cell r="F1500" t="str">
            <v>M2</v>
          </cell>
          <cell r="G1500">
            <v>163.13</v>
          </cell>
        </row>
        <row r="1501">
          <cell r="B1501" t="str">
            <v>C1343</v>
          </cell>
          <cell r="C1501" t="str">
            <v>ESTRUTURA ESPACIAL DE ALUMÍNIO VÃO DE 30m</v>
          </cell>
          <cell r="D1501">
            <v>0</v>
          </cell>
          <cell r="E1501">
            <v>0</v>
          </cell>
          <cell r="F1501" t="str">
            <v>M2</v>
          </cell>
          <cell r="G1501">
            <v>193.29</v>
          </cell>
        </row>
        <row r="1502">
          <cell r="B1502" t="str">
            <v>C1344</v>
          </cell>
          <cell r="C1502" t="str">
            <v>ESTRUTURA ESPACIAL DE ALUMÍNIO VÃO DE 40m</v>
          </cell>
          <cell r="D1502">
            <v>0</v>
          </cell>
          <cell r="E1502">
            <v>0</v>
          </cell>
          <cell r="F1502" t="str">
            <v>M2</v>
          </cell>
          <cell r="G1502">
            <v>221.13</v>
          </cell>
        </row>
        <row r="1503">
          <cell r="B1503" t="str">
            <v>C1345</v>
          </cell>
          <cell r="C1503" t="str">
            <v>ESTRUTURA ESPACIAL DE ALUMÍNIO VÃO DE 50m</v>
          </cell>
          <cell r="D1503">
            <v>0</v>
          </cell>
          <cell r="E1503">
            <v>0</v>
          </cell>
          <cell r="F1503" t="str">
            <v>M2</v>
          </cell>
          <cell r="G1503">
            <v>248.97</v>
          </cell>
        </row>
        <row r="1504">
          <cell r="B1504" t="str">
            <v>C1346</v>
          </cell>
          <cell r="C1504" t="str">
            <v>ESTRUTURA ESPACIAL DE ALUMÍNIO VÃO DE 60m</v>
          </cell>
          <cell r="D1504">
            <v>0</v>
          </cell>
          <cell r="E1504">
            <v>0</v>
          </cell>
          <cell r="F1504" t="str">
            <v>M2</v>
          </cell>
          <cell r="G1504">
            <v>276.81</v>
          </cell>
        </row>
        <row r="1505">
          <cell r="B1505" t="str">
            <v>C1352</v>
          </cell>
          <cell r="C1505" t="str">
            <v>ESTRUTURA METÁLICA EM TUBO DE AÇO 150mm, INCLUS. PINTURA</v>
          </cell>
          <cell r="D1505">
            <v>0</v>
          </cell>
          <cell r="E1505">
            <v>0</v>
          </cell>
          <cell r="F1505" t="str">
            <v>M</v>
          </cell>
          <cell r="G1505">
            <v>336.44</v>
          </cell>
        </row>
        <row r="1506">
          <cell r="B1506" t="str">
            <v>C1353</v>
          </cell>
          <cell r="C1506" t="str">
            <v>ESTRUTURA METÁLICA TRELIÇADA EM AÇO, EM MARQUISES</v>
          </cell>
          <cell r="D1506">
            <v>0</v>
          </cell>
          <cell r="E1506">
            <v>0</v>
          </cell>
          <cell r="F1506" t="str">
            <v>M2</v>
          </cell>
          <cell r="G1506">
            <v>130.19999999999999</v>
          </cell>
        </row>
        <row r="1507">
          <cell r="B1507" t="str">
            <v>C1600</v>
          </cell>
          <cell r="C1507" t="str">
            <v>LANTERNIM SIMPLES VÃO DE 20m</v>
          </cell>
          <cell r="D1507">
            <v>0</v>
          </cell>
          <cell r="E1507">
            <v>0</v>
          </cell>
          <cell r="F1507" t="str">
            <v>M2</v>
          </cell>
          <cell r="G1507">
            <v>17.14</v>
          </cell>
        </row>
        <row r="1508">
          <cell r="B1508" t="str">
            <v>C1601</v>
          </cell>
          <cell r="C1508" t="str">
            <v>LANTERNIM SIMPLES VÃO DE 30m</v>
          </cell>
          <cell r="D1508">
            <v>0</v>
          </cell>
          <cell r="E1508">
            <v>0</v>
          </cell>
          <cell r="F1508" t="str">
            <v>M2</v>
          </cell>
          <cell r="G1508">
            <v>22.08</v>
          </cell>
        </row>
        <row r="1509">
          <cell r="B1509" t="str">
            <v>C1602</v>
          </cell>
          <cell r="C1509" t="str">
            <v>LANTERNIM SIMPLES VÃO DE 40m</v>
          </cell>
          <cell r="D1509">
            <v>0</v>
          </cell>
          <cell r="E1509">
            <v>0</v>
          </cell>
          <cell r="F1509" t="str">
            <v>M2</v>
          </cell>
          <cell r="G1509">
            <v>28.51</v>
          </cell>
        </row>
        <row r="1510">
          <cell r="B1510" t="str">
            <v>C1597</v>
          </cell>
          <cell r="C1510" t="str">
            <v>LANTERNIM DUPLO VÃO DE 20m</v>
          </cell>
          <cell r="D1510">
            <v>0</v>
          </cell>
          <cell r="E1510">
            <v>0</v>
          </cell>
          <cell r="F1510" t="str">
            <v>M2</v>
          </cell>
          <cell r="G1510">
            <v>29.85</v>
          </cell>
        </row>
        <row r="1511">
          <cell r="B1511" t="str">
            <v>C1598</v>
          </cell>
          <cell r="C1511" t="str">
            <v>LANTERNIM DUPLO VÃO DE 30m</v>
          </cell>
          <cell r="D1511">
            <v>0</v>
          </cell>
          <cell r="E1511">
            <v>0</v>
          </cell>
          <cell r="F1511" t="str">
            <v>M2</v>
          </cell>
          <cell r="G1511">
            <v>34.89</v>
          </cell>
        </row>
        <row r="1512">
          <cell r="B1512" t="str">
            <v>C1599</v>
          </cell>
          <cell r="C1512" t="str">
            <v>LANTERNIM DUPLO VÃO DE 40m</v>
          </cell>
          <cell r="D1512">
            <v>0</v>
          </cell>
          <cell r="E1512">
            <v>0</v>
          </cell>
          <cell r="F1512" t="str">
            <v>M2</v>
          </cell>
          <cell r="G1512">
            <v>39.700000000000003</v>
          </cell>
        </row>
        <row r="1513">
          <cell r="B1513" t="str">
            <v>C1879</v>
          </cell>
          <cell r="C1513" t="str">
            <v>PERFIL METÁLICO ' I ', PRÉ-PINTADO C/ H=200mm</v>
          </cell>
          <cell r="D1513">
            <v>0</v>
          </cell>
          <cell r="E1513">
            <v>0</v>
          </cell>
          <cell r="F1513" t="str">
            <v>M</v>
          </cell>
          <cell r="G1513">
            <v>238.57</v>
          </cell>
        </row>
        <row r="1514">
          <cell r="B1514" t="str">
            <v>C1878</v>
          </cell>
          <cell r="C1514" t="str">
            <v>PERFIL METÁLICO  ' I ', PRÉ-PINTADO C/ H=300mm</v>
          </cell>
          <cell r="D1514">
            <v>0</v>
          </cell>
          <cell r="E1514">
            <v>0</v>
          </cell>
          <cell r="F1514" t="str">
            <v>M</v>
          </cell>
          <cell r="G1514">
            <v>440.97</v>
          </cell>
        </row>
        <row r="1515">
          <cell r="B1515" t="str">
            <v>C1880</v>
          </cell>
          <cell r="C1515" t="str">
            <v>PERFIL METÁLICO ' I ', PRÉ-PINTADO C/ H=400mm</v>
          </cell>
          <cell r="D1515">
            <v>0</v>
          </cell>
          <cell r="E1515">
            <v>0</v>
          </cell>
          <cell r="F1515" t="str">
            <v>M</v>
          </cell>
          <cell r="G1515">
            <v>566.95000000000005</v>
          </cell>
        </row>
        <row r="1516">
          <cell r="B1516" t="str">
            <v>C1881</v>
          </cell>
          <cell r="C1516" t="str">
            <v>PERFIL METÁLICO ' I ', PRÉ-PINTADO C/ H=500mm</v>
          </cell>
          <cell r="D1516">
            <v>0</v>
          </cell>
          <cell r="E1516">
            <v>0</v>
          </cell>
          <cell r="F1516" t="str">
            <v>M</v>
          </cell>
          <cell r="G1516">
            <v>773.47</v>
          </cell>
        </row>
        <row r="1517">
          <cell r="B1517" t="str">
            <v>C4395</v>
          </cell>
          <cell r="C1517" t="str">
            <v>PERFIL "U" EM ALUMÍNIO 3/4" x 3/4" P/ COBERTURA</v>
          </cell>
          <cell r="D1517">
            <v>0</v>
          </cell>
          <cell r="E1517">
            <v>0</v>
          </cell>
          <cell r="F1517" t="str">
            <v>M</v>
          </cell>
          <cell r="G1517">
            <v>22</v>
          </cell>
        </row>
        <row r="1518">
          <cell r="B1518" t="str">
            <v>TELHAS</v>
          </cell>
          <cell r="C1518">
            <v>0</v>
          </cell>
          <cell r="D1518">
            <v>0</v>
          </cell>
          <cell r="E1518">
            <v>0</v>
          </cell>
          <cell r="F1518">
            <v>0</v>
          </cell>
          <cell r="G1518">
            <v>4352.49</v>
          </cell>
        </row>
        <row r="1519">
          <cell r="B1519" t="str">
            <v>C0041</v>
          </cell>
          <cell r="C1519" t="str">
            <v>ALGEIROZ EM TELHAMENTO COLONIAL</v>
          </cell>
          <cell r="D1519">
            <v>0</v>
          </cell>
          <cell r="E1519">
            <v>0</v>
          </cell>
          <cell r="F1519" t="str">
            <v>M</v>
          </cell>
          <cell r="G1519">
            <v>14.97</v>
          </cell>
        </row>
        <row r="1520">
          <cell r="B1520" t="str">
            <v>C0387</v>
          </cell>
          <cell r="C1520" t="str">
            <v>BEIRA E BICA EM TELHA COLONIAL</v>
          </cell>
          <cell r="D1520">
            <v>0</v>
          </cell>
          <cell r="E1520">
            <v>0</v>
          </cell>
          <cell r="F1520" t="str">
            <v>M</v>
          </cell>
          <cell r="G1520">
            <v>7.49</v>
          </cell>
        </row>
        <row r="1521">
          <cell r="B1521" t="str">
            <v>C0675</v>
          </cell>
          <cell r="C1521" t="str">
            <v>CANTONEIRA DE FIBROCIMENTO P/TELHA ONDULADA</v>
          </cell>
          <cell r="D1521">
            <v>0</v>
          </cell>
          <cell r="E1521">
            <v>0</v>
          </cell>
          <cell r="F1521" t="str">
            <v>M</v>
          </cell>
          <cell r="G1521">
            <v>41.42</v>
          </cell>
        </row>
        <row r="1522">
          <cell r="B1522" t="str">
            <v>C0768</v>
          </cell>
          <cell r="C1522" t="str">
            <v>CHAPA CORRUGADA DE ALUMÍNIO E=0.7MM</v>
          </cell>
          <cell r="D1522">
            <v>0</v>
          </cell>
          <cell r="E1522">
            <v>0</v>
          </cell>
          <cell r="F1522" t="str">
            <v>M2</v>
          </cell>
          <cell r="G1522">
            <v>75.349999999999994</v>
          </cell>
        </row>
        <row r="1523">
          <cell r="B1523" t="str">
            <v>C0803</v>
          </cell>
          <cell r="C1523" t="str">
            <v>COBERTURA C/TELHA PVC RÍGIDO INCLINAÇÃO 27%</v>
          </cell>
          <cell r="D1523">
            <v>0</v>
          </cell>
          <cell r="E1523">
            <v>0</v>
          </cell>
          <cell r="F1523" t="str">
            <v>M2</v>
          </cell>
          <cell r="G1523">
            <v>54.8</v>
          </cell>
        </row>
        <row r="1524">
          <cell r="B1524" t="str">
            <v>C0987</v>
          </cell>
          <cell r="C1524" t="str">
            <v>CUMEEIRA ARTICULADA DE FIBROCIMENTO P/TELHA MODULADA</v>
          </cell>
          <cell r="D1524">
            <v>0</v>
          </cell>
          <cell r="E1524">
            <v>0</v>
          </cell>
          <cell r="F1524" t="str">
            <v>M</v>
          </cell>
          <cell r="G1524">
            <v>56.59</v>
          </cell>
        </row>
        <row r="1525">
          <cell r="B1525" t="str">
            <v>C0988</v>
          </cell>
          <cell r="C1525" t="str">
            <v>CUMEEIRA ARTICULADA DE FIBROCIMENTO P/TELHA VOGATEX</v>
          </cell>
          <cell r="D1525">
            <v>0</v>
          </cell>
          <cell r="E1525">
            <v>0</v>
          </cell>
          <cell r="F1525" t="str">
            <v>M</v>
          </cell>
          <cell r="G1525">
            <v>38.61</v>
          </cell>
        </row>
        <row r="1526">
          <cell r="B1526" t="str">
            <v>C0989</v>
          </cell>
          <cell r="C1526" t="str">
            <v>CUMEEIRA CERÂMICA DA TELHA CANAL "TIMOM"</v>
          </cell>
          <cell r="D1526">
            <v>0</v>
          </cell>
          <cell r="E1526">
            <v>0</v>
          </cell>
          <cell r="F1526" t="str">
            <v>M</v>
          </cell>
          <cell r="G1526">
            <v>17.829999999999998</v>
          </cell>
        </row>
        <row r="1527">
          <cell r="B1527" t="str">
            <v>C0990</v>
          </cell>
          <cell r="C1527" t="str">
            <v>CUMEEIRA CERÂMICA DA TELHA RETANGULAR "TIMOM"</v>
          </cell>
          <cell r="D1527">
            <v>0</v>
          </cell>
          <cell r="E1527">
            <v>0</v>
          </cell>
          <cell r="F1527" t="str">
            <v>M</v>
          </cell>
          <cell r="G1527">
            <v>17.53</v>
          </cell>
        </row>
        <row r="1528">
          <cell r="B1528" t="str">
            <v>C0993</v>
          </cell>
          <cell r="C1528" t="str">
            <v>CUMEEIRA DE ALUMÍNIO E=0.8mm</v>
          </cell>
          <cell r="D1528">
            <v>0</v>
          </cell>
          <cell r="E1528">
            <v>0</v>
          </cell>
          <cell r="F1528" t="str">
            <v>M</v>
          </cell>
          <cell r="G1528">
            <v>48.77</v>
          </cell>
        </row>
        <row r="1529">
          <cell r="B1529" t="str">
            <v>C0994</v>
          </cell>
          <cell r="C1529" t="str">
            <v>CUMEEIRA DE CONCRETO COLORIDA INCLUSIVE EMBOÇAMENTO</v>
          </cell>
          <cell r="D1529">
            <v>0</v>
          </cell>
          <cell r="E1529">
            <v>0</v>
          </cell>
          <cell r="F1529" t="str">
            <v>M</v>
          </cell>
          <cell r="G1529">
            <v>74.27</v>
          </cell>
        </row>
        <row r="1530">
          <cell r="B1530" t="str">
            <v>C0995</v>
          </cell>
          <cell r="C1530" t="str">
            <v>CUMEEIRA NORMAL DE FIBROCIMENTO P/TELHA CANALETE 49</v>
          </cell>
          <cell r="D1530">
            <v>0</v>
          </cell>
          <cell r="E1530">
            <v>0</v>
          </cell>
          <cell r="F1530" t="str">
            <v>M</v>
          </cell>
          <cell r="G1530">
            <v>101.25</v>
          </cell>
        </row>
        <row r="1531">
          <cell r="B1531" t="str">
            <v>C0996</v>
          </cell>
          <cell r="C1531" t="str">
            <v>CUMEEIRA NORMAL DE FIBROCIMENTO P/TELHA CANALETE 90</v>
          </cell>
          <cell r="D1531">
            <v>0</v>
          </cell>
          <cell r="E1531">
            <v>0</v>
          </cell>
          <cell r="F1531" t="str">
            <v>M</v>
          </cell>
          <cell r="G1531">
            <v>90.72</v>
          </cell>
        </row>
        <row r="1532">
          <cell r="B1532" t="str">
            <v>C0997</v>
          </cell>
          <cell r="C1532" t="str">
            <v>CUMEEIRA NORMAL DE FIBROCIMENTO P/TELHA KALHETA DELTA</v>
          </cell>
          <cell r="D1532">
            <v>0</v>
          </cell>
          <cell r="E1532">
            <v>0</v>
          </cell>
          <cell r="F1532" t="str">
            <v>M</v>
          </cell>
          <cell r="G1532">
            <v>98.66</v>
          </cell>
        </row>
        <row r="1533">
          <cell r="B1533" t="str">
            <v>C0998</v>
          </cell>
          <cell r="C1533" t="str">
            <v>CUMEEIRA NORMAL DE FIBROCIMENTO P/TELHA KALHETÃO</v>
          </cell>
          <cell r="D1533">
            <v>0</v>
          </cell>
          <cell r="E1533">
            <v>0</v>
          </cell>
          <cell r="F1533" t="str">
            <v>M</v>
          </cell>
          <cell r="G1533">
            <v>92.14</v>
          </cell>
        </row>
        <row r="1534">
          <cell r="B1534" t="str">
            <v>C0999</v>
          </cell>
          <cell r="C1534" t="str">
            <v>CUMEEIRA NORMAL DE FIBROCIMENTO P/TELHA MAXIPLAC</v>
          </cell>
          <cell r="D1534">
            <v>0</v>
          </cell>
          <cell r="E1534">
            <v>0</v>
          </cell>
          <cell r="F1534" t="str">
            <v>M</v>
          </cell>
          <cell r="G1534">
            <v>71.430000000000007</v>
          </cell>
        </row>
        <row r="1535">
          <cell r="B1535" t="str">
            <v>C1000</v>
          </cell>
          <cell r="C1535" t="str">
            <v>CUMEEIRA NORMAL DE FIBROCIMENTO P/TELHA ONDULADA</v>
          </cell>
          <cell r="D1535">
            <v>0</v>
          </cell>
          <cell r="E1535">
            <v>0</v>
          </cell>
          <cell r="F1535" t="str">
            <v>M</v>
          </cell>
          <cell r="G1535">
            <v>32.92</v>
          </cell>
        </row>
        <row r="1536">
          <cell r="B1536" t="str">
            <v>C1001</v>
          </cell>
          <cell r="C1536" t="str">
            <v>CUMEEIRA NORMAL PARA TELHA DE MADEIRA</v>
          </cell>
          <cell r="D1536">
            <v>0</v>
          </cell>
          <cell r="E1536">
            <v>0</v>
          </cell>
          <cell r="F1536" t="str">
            <v>M</v>
          </cell>
          <cell r="G1536">
            <v>17.84</v>
          </cell>
        </row>
        <row r="1537">
          <cell r="B1537" t="str">
            <v>C4463</v>
          </cell>
          <cell r="C1537" t="str">
            <v>CUMEEIRA TELHA CERÂMICA, EMBOÇADA</v>
          </cell>
          <cell r="D1537">
            <v>0</v>
          </cell>
          <cell r="E1537">
            <v>0</v>
          </cell>
          <cell r="F1537" t="str">
            <v>M</v>
          </cell>
          <cell r="G1537">
            <v>15.59</v>
          </cell>
        </row>
        <row r="1538">
          <cell r="B1538" t="str">
            <v>C1002</v>
          </cell>
          <cell r="C1538" t="str">
            <v>CUMEEIRA TERMOACÚSTICA</v>
          </cell>
          <cell r="D1538">
            <v>0</v>
          </cell>
          <cell r="E1538">
            <v>0</v>
          </cell>
          <cell r="F1538" t="str">
            <v>M</v>
          </cell>
          <cell r="G1538">
            <v>59.73</v>
          </cell>
        </row>
        <row r="1539">
          <cell r="B1539" t="str">
            <v>C1003</v>
          </cell>
          <cell r="C1539" t="str">
            <v>CUMEEIRA TIPO ONDULINE EM ESTRUTURA DE MADEIRA</v>
          </cell>
          <cell r="D1539">
            <v>0</v>
          </cell>
          <cell r="E1539">
            <v>0</v>
          </cell>
          <cell r="F1539" t="str">
            <v>M</v>
          </cell>
          <cell r="G1539">
            <v>41.57</v>
          </cell>
        </row>
        <row r="1540">
          <cell r="B1540" t="str">
            <v>C1004</v>
          </cell>
          <cell r="C1540" t="str">
            <v>CUMEEIRA TIPO ONDULINE EM ESTRUTURA METÁLICA</v>
          </cell>
          <cell r="D1540">
            <v>0</v>
          </cell>
          <cell r="E1540">
            <v>0</v>
          </cell>
          <cell r="F1540" t="str">
            <v>M</v>
          </cell>
          <cell r="G1540">
            <v>54.87</v>
          </cell>
        </row>
        <row r="1541">
          <cell r="B1541" t="str">
            <v>C1005</v>
          </cell>
          <cell r="C1541" t="str">
            <v>CUMEEIRA TIPO SHED OU RUFO DE FIBROCIMENTO P/TELHA ONDULADA</v>
          </cell>
          <cell r="D1541">
            <v>0</v>
          </cell>
          <cell r="E1541">
            <v>0</v>
          </cell>
          <cell r="F1541" t="str">
            <v>M</v>
          </cell>
          <cell r="G1541">
            <v>48.94</v>
          </cell>
        </row>
        <row r="1542">
          <cell r="B1542" t="str">
            <v>C1006</v>
          </cell>
          <cell r="C1542" t="str">
            <v>CUMEEIRA UNIVERSAL DE FIBROCIMENTO P/TELHA ONDULADA</v>
          </cell>
          <cell r="D1542">
            <v>0</v>
          </cell>
          <cell r="E1542">
            <v>0</v>
          </cell>
          <cell r="F1542" t="str">
            <v>M</v>
          </cell>
          <cell r="G1542">
            <v>32.92</v>
          </cell>
        </row>
        <row r="1543">
          <cell r="B1543" t="str">
            <v>C3858</v>
          </cell>
          <cell r="C1543" t="str">
            <v>DESMONTAGEM DE TELHAMENTO EM ESTRUTURAS METÁLICAS</v>
          </cell>
          <cell r="D1543">
            <v>0</v>
          </cell>
          <cell r="E1543">
            <v>0</v>
          </cell>
          <cell r="F1543" t="str">
            <v>M2</v>
          </cell>
          <cell r="G1543">
            <v>5.42</v>
          </cell>
        </row>
        <row r="1544">
          <cell r="B1544" t="str">
            <v>C4464</v>
          </cell>
          <cell r="C1544" t="str">
            <v>EMBOÇAMENTO DA ÚLTIMA FIADA TELHA CERÂMICA</v>
          </cell>
          <cell r="D1544">
            <v>0</v>
          </cell>
          <cell r="E1544">
            <v>0</v>
          </cell>
          <cell r="F1544" t="str">
            <v>M</v>
          </cell>
          <cell r="G1544">
            <v>7.47</v>
          </cell>
        </row>
        <row r="1545">
          <cell r="B1545" t="str">
            <v>C1363</v>
          </cell>
          <cell r="C1545" t="str">
            <v>FECHAMENTO LATERAL C/TELHA DE FIBROCIMENTO ONDULADA E=6mm</v>
          </cell>
          <cell r="D1545">
            <v>0</v>
          </cell>
          <cell r="E1545">
            <v>0</v>
          </cell>
          <cell r="F1545" t="str">
            <v>M2</v>
          </cell>
          <cell r="G1545">
            <v>36.659999999999997</v>
          </cell>
        </row>
        <row r="1546">
          <cell r="B1546" t="str">
            <v>C1380</v>
          </cell>
          <cell r="C1546" t="str">
            <v>FIXAÇÃO DE TELHAS CANALETE 90-(LINHA DE FIXAÇÃO)</v>
          </cell>
          <cell r="D1546">
            <v>0</v>
          </cell>
          <cell r="E1546">
            <v>0</v>
          </cell>
          <cell r="F1546" t="str">
            <v>UN</v>
          </cell>
          <cell r="G1546">
            <v>178.76</v>
          </cell>
        </row>
        <row r="1547">
          <cell r="B1547" t="str">
            <v>C1381</v>
          </cell>
          <cell r="C1547" t="str">
            <v>FIXAÇÃO DE TELHAS KALHETÃO (LINHA DE FIXAÇÃO)</v>
          </cell>
          <cell r="D1547">
            <v>0</v>
          </cell>
          <cell r="E1547">
            <v>0</v>
          </cell>
          <cell r="F1547" t="str">
            <v>UN</v>
          </cell>
          <cell r="G1547">
            <v>104.58</v>
          </cell>
        </row>
        <row r="1548">
          <cell r="B1548" t="str">
            <v>C3859</v>
          </cell>
          <cell r="C1548" t="str">
            <v>MONTAGEM DE TELHAMENTO EM ESTRUTURAS METÁLICAS</v>
          </cell>
          <cell r="D1548">
            <v>0</v>
          </cell>
          <cell r="E1548">
            <v>0</v>
          </cell>
          <cell r="F1548" t="str">
            <v>M2</v>
          </cell>
          <cell r="G1548">
            <v>6.78</v>
          </cell>
        </row>
        <row r="1549">
          <cell r="B1549" t="str">
            <v>C2199</v>
          </cell>
          <cell r="C1549" t="str">
            <v>RETELHAMENTO C/ OUTROS TIPOS DE TELHA MAT. FIXAÇÃO</v>
          </cell>
          <cell r="D1549">
            <v>0</v>
          </cell>
          <cell r="E1549">
            <v>0</v>
          </cell>
          <cell r="F1549" t="str">
            <v>M2</v>
          </cell>
          <cell r="G1549">
            <v>27</v>
          </cell>
        </row>
        <row r="1550">
          <cell r="B1550" t="str">
            <v>C2200</v>
          </cell>
          <cell r="C1550" t="str">
            <v>RETELHAMENTO C/ TELHA CERÂMICA  ATE 20% NOVA</v>
          </cell>
          <cell r="D1550">
            <v>0</v>
          </cell>
          <cell r="E1550">
            <v>0</v>
          </cell>
          <cell r="F1550" t="str">
            <v>M2</v>
          </cell>
          <cell r="G1550">
            <v>27.61</v>
          </cell>
        </row>
        <row r="1551">
          <cell r="B1551" t="str">
            <v>C2201</v>
          </cell>
          <cell r="C1551" t="str">
            <v>RETELHAMENTO C/ TELHA CERÂMICA COM 50% NOVA</v>
          </cell>
          <cell r="D1551">
            <v>0</v>
          </cell>
          <cell r="E1551">
            <v>0</v>
          </cell>
          <cell r="F1551" t="str">
            <v>M2</v>
          </cell>
          <cell r="G1551">
            <v>31.75</v>
          </cell>
        </row>
        <row r="1552">
          <cell r="B1552" t="str">
            <v>C2203</v>
          </cell>
          <cell r="C1552" t="str">
            <v>RETELHAMENTO C/ TELHA FIBROCIMENTO MAT. DE FIXAÇÃO</v>
          </cell>
          <cell r="D1552">
            <v>0</v>
          </cell>
          <cell r="E1552">
            <v>0</v>
          </cell>
          <cell r="F1552" t="str">
            <v>M2</v>
          </cell>
          <cell r="G1552">
            <v>22.21</v>
          </cell>
        </row>
        <row r="1553">
          <cell r="B1553" t="str">
            <v>C2303</v>
          </cell>
          <cell r="C1553" t="str">
            <v>TAMPÃO DE FIBROCIMENTO P/TELHA KALHETA DELTA</v>
          </cell>
          <cell r="D1553">
            <v>0</v>
          </cell>
          <cell r="E1553">
            <v>0</v>
          </cell>
          <cell r="F1553" t="str">
            <v>M</v>
          </cell>
          <cell r="G1553">
            <v>46.08</v>
          </cell>
        </row>
        <row r="1554">
          <cell r="B1554" t="str">
            <v>C2304</v>
          </cell>
          <cell r="C1554" t="str">
            <v>TAMPÃO DE FIBROCIMENTO P/TELHA KALHETÃO</v>
          </cell>
          <cell r="D1554">
            <v>0</v>
          </cell>
          <cell r="E1554">
            <v>0</v>
          </cell>
          <cell r="F1554" t="str">
            <v>M</v>
          </cell>
          <cell r="G1554">
            <v>31.6</v>
          </cell>
        </row>
        <row r="1555">
          <cell r="B1555" t="str">
            <v>C2305</v>
          </cell>
          <cell r="C1555" t="str">
            <v>TAMPÃO E RUFO DE FIBROCIMENTO</v>
          </cell>
          <cell r="D1555">
            <v>0</v>
          </cell>
          <cell r="E1555">
            <v>0</v>
          </cell>
          <cell r="F1555" t="str">
            <v>M</v>
          </cell>
          <cell r="G1555">
            <v>87.52</v>
          </cell>
        </row>
        <row r="1556">
          <cell r="B1556" t="str">
            <v>C4462</v>
          </cell>
          <cell r="C1556" t="str">
            <v>TELHA CERÂMICA</v>
          </cell>
          <cell r="D1556">
            <v>0</v>
          </cell>
          <cell r="E1556">
            <v>0</v>
          </cell>
          <cell r="F1556" t="str">
            <v>M2</v>
          </cell>
          <cell r="G1556">
            <v>40.03</v>
          </cell>
        </row>
        <row r="1557">
          <cell r="B1557" t="str">
            <v>C2429</v>
          </cell>
          <cell r="C1557" t="str">
            <v>TELHA CERÂMICA TIPO CANAL C/ ESBARRO "TIMON"</v>
          </cell>
          <cell r="D1557">
            <v>0</v>
          </cell>
          <cell r="E1557">
            <v>0</v>
          </cell>
          <cell r="F1557" t="str">
            <v>M2</v>
          </cell>
          <cell r="G1557">
            <v>77.97</v>
          </cell>
        </row>
        <row r="1558">
          <cell r="B1558" t="str">
            <v>C2430</v>
          </cell>
          <cell r="C1558" t="str">
            <v>TELHA CERÂMICA TIPO RETANGULAR C/ ESBARRO "TIMOM"</v>
          </cell>
          <cell r="D1558">
            <v>0</v>
          </cell>
          <cell r="E1558">
            <v>0</v>
          </cell>
          <cell r="F1558" t="str">
            <v>M2</v>
          </cell>
          <cell r="G1558">
            <v>74.97</v>
          </cell>
        </row>
        <row r="1559">
          <cell r="B1559" t="str">
            <v>C2431</v>
          </cell>
          <cell r="C1559" t="str">
            <v>TELHA DE AÇO ZINCADA PRÉ-PINTADA INCLINAÇÃO 1%.VAO 10.5m</v>
          </cell>
          <cell r="D1559">
            <v>0</v>
          </cell>
          <cell r="E1559">
            <v>0</v>
          </cell>
          <cell r="F1559" t="str">
            <v>M2</v>
          </cell>
          <cell r="G1559">
            <v>95.17</v>
          </cell>
        </row>
        <row r="1560">
          <cell r="B1560" t="str">
            <v>C2432</v>
          </cell>
          <cell r="C1560" t="str">
            <v>TELHA DE AÇO ZINCADA PRÉ-PINTADA INCLINAÇÃO 2.75% VÃO 16m</v>
          </cell>
          <cell r="D1560">
            <v>0</v>
          </cell>
          <cell r="E1560">
            <v>0</v>
          </cell>
          <cell r="F1560" t="str">
            <v>M2</v>
          </cell>
          <cell r="G1560">
            <v>95.17</v>
          </cell>
        </row>
        <row r="1561">
          <cell r="B1561" t="str">
            <v>C2433</v>
          </cell>
          <cell r="C1561" t="str">
            <v>TELHA DE AÇO ZINCADA PRÉ-PINTADA INCLINAÇÃO 3%.VÃO 22m</v>
          </cell>
          <cell r="D1561">
            <v>0</v>
          </cell>
          <cell r="E1561">
            <v>0</v>
          </cell>
          <cell r="F1561" t="str">
            <v>M2</v>
          </cell>
          <cell r="G1561">
            <v>153.87</v>
          </cell>
        </row>
        <row r="1562">
          <cell r="B1562" t="str">
            <v>C2434</v>
          </cell>
          <cell r="C1562" t="str">
            <v>TELHA DE AÇO ZINCADA PRÉ-PINTADA INCLINAÇÃO 3%.VÃO 24m</v>
          </cell>
          <cell r="D1562">
            <v>0</v>
          </cell>
          <cell r="E1562">
            <v>0</v>
          </cell>
          <cell r="F1562" t="str">
            <v>M2</v>
          </cell>
          <cell r="G1562">
            <v>167.9</v>
          </cell>
        </row>
        <row r="1563">
          <cell r="B1563" t="str">
            <v>C2435</v>
          </cell>
          <cell r="C1563" t="str">
            <v>TELHA DE AÇO ZINCADA PRÉ-PINTADA INCLINAÇÃO 3%.VÃO 26m</v>
          </cell>
          <cell r="D1563">
            <v>0</v>
          </cell>
          <cell r="E1563">
            <v>0</v>
          </cell>
          <cell r="F1563" t="str">
            <v>M2</v>
          </cell>
          <cell r="G1563">
            <v>193.67</v>
          </cell>
        </row>
        <row r="1564">
          <cell r="B1564" t="str">
            <v>C2425</v>
          </cell>
          <cell r="C1564" t="str">
            <v>TELHA DE ALUMÍNIO C/ MIOLO POLIURETANO, TRAPEZOIDAL + LISA</v>
          </cell>
          <cell r="D1564">
            <v>0</v>
          </cell>
          <cell r="E1564">
            <v>0</v>
          </cell>
          <cell r="F1564" t="str">
            <v>M2</v>
          </cell>
          <cell r="G1564">
            <v>112.03</v>
          </cell>
        </row>
        <row r="1565">
          <cell r="B1565" t="str">
            <v>C2426</v>
          </cell>
          <cell r="C1565" t="str">
            <v>TELHA DE ALUMÍNIO C/MIOLO POLIURETANO, TRAPEZOIDAL+TRAPEZOIDAL</v>
          </cell>
          <cell r="D1565">
            <v>0</v>
          </cell>
          <cell r="E1565">
            <v>0</v>
          </cell>
          <cell r="F1565" t="str">
            <v>M2</v>
          </cell>
          <cell r="G1565">
            <v>112.03</v>
          </cell>
        </row>
        <row r="1566">
          <cell r="B1566" t="str">
            <v>C4554</v>
          </cell>
          <cell r="C1566" t="str">
            <v>TELHA DE ALUMÍNIO, TRAPEZOIDAL e = 0,7mm</v>
          </cell>
          <cell r="D1566">
            <v>0</v>
          </cell>
          <cell r="E1566">
            <v>0</v>
          </cell>
          <cell r="F1566" t="str">
            <v>M2</v>
          </cell>
          <cell r="G1566">
            <v>53.01</v>
          </cell>
        </row>
        <row r="1567">
          <cell r="B1567" t="str">
            <v>C2436</v>
          </cell>
          <cell r="C1567" t="str">
            <v>TELHA DE CONCRETO COLORIDA INCLINAÇÃO ACIMA DE 30%</v>
          </cell>
          <cell r="D1567">
            <v>0</v>
          </cell>
          <cell r="E1567">
            <v>0</v>
          </cell>
          <cell r="F1567" t="str">
            <v>M2</v>
          </cell>
          <cell r="G1567">
            <v>36.69</v>
          </cell>
        </row>
        <row r="1568">
          <cell r="B1568" t="str">
            <v>C2437</v>
          </cell>
          <cell r="C1568" t="str">
            <v>TELHA DE FIBROCIMENTO CANALETE 49 INCLINAÇÃO 3%</v>
          </cell>
          <cell r="D1568">
            <v>0</v>
          </cell>
          <cell r="E1568">
            <v>0</v>
          </cell>
          <cell r="F1568" t="str">
            <v>M2</v>
          </cell>
          <cell r="G1568">
            <v>96.14</v>
          </cell>
        </row>
        <row r="1569">
          <cell r="B1569" t="str">
            <v>C2438</v>
          </cell>
          <cell r="C1569" t="str">
            <v>TELHA DE FIBROCIMENTO CANALETE 90 INCLINAÇÃO 3%</v>
          </cell>
          <cell r="D1569">
            <v>0</v>
          </cell>
          <cell r="E1569">
            <v>0</v>
          </cell>
          <cell r="F1569" t="str">
            <v>M2</v>
          </cell>
          <cell r="G1569">
            <v>153.51</v>
          </cell>
        </row>
        <row r="1570">
          <cell r="B1570" t="str">
            <v>C2439</v>
          </cell>
          <cell r="C1570" t="str">
            <v>TELHA DE FIBROCIMENTO CANALETE 90 INCLINAÇÃO 9%</v>
          </cell>
          <cell r="D1570">
            <v>0</v>
          </cell>
          <cell r="E1570">
            <v>0</v>
          </cell>
          <cell r="F1570" t="str">
            <v>M2</v>
          </cell>
          <cell r="G1570">
            <v>155.41</v>
          </cell>
        </row>
        <row r="1571">
          <cell r="B1571" t="str">
            <v>C2440</v>
          </cell>
          <cell r="C1571" t="str">
            <v>TELHA DE FIBROCIMENTO KALHETA DELTA INCLINAÇÃO 3%</v>
          </cell>
          <cell r="D1571">
            <v>0</v>
          </cell>
          <cell r="E1571">
            <v>0</v>
          </cell>
          <cell r="F1571" t="str">
            <v>M2</v>
          </cell>
          <cell r="G1571">
            <v>117.72</v>
          </cell>
        </row>
        <row r="1572">
          <cell r="B1572" t="str">
            <v>C2441</v>
          </cell>
          <cell r="C1572" t="str">
            <v>TELHA DE FIBROCIMENTO KALHETÃO INCLINAÇÃO 3%</v>
          </cell>
          <cell r="D1572">
            <v>0</v>
          </cell>
          <cell r="E1572">
            <v>0</v>
          </cell>
          <cell r="F1572" t="str">
            <v>M2</v>
          </cell>
          <cell r="G1572">
            <v>104.55</v>
          </cell>
        </row>
        <row r="1573">
          <cell r="B1573" t="str">
            <v>C2442</v>
          </cell>
          <cell r="C1573" t="str">
            <v>TELHA DE FIBROCIMENTO KALHETÃO INCLINAÇÃO 9%</v>
          </cell>
          <cell r="D1573">
            <v>0</v>
          </cell>
          <cell r="E1573">
            <v>0</v>
          </cell>
          <cell r="F1573" t="str">
            <v>M2</v>
          </cell>
          <cell r="G1573">
            <v>105.48</v>
          </cell>
        </row>
        <row r="1574">
          <cell r="B1574" t="str">
            <v>C2443</v>
          </cell>
          <cell r="C1574" t="str">
            <v>TELHA DE FIBROCIMENTO MAXIPLAC E=6mm INCLINAÇÃO 27%</v>
          </cell>
          <cell r="D1574">
            <v>0</v>
          </cell>
          <cell r="E1574">
            <v>0</v>
          </cell>
          <cell r="F1574" t="str">
            <v>M2</v>
          </cell>
          <cell r="G1574">
            <v>19.32</v>
          </cell>
        </row>
        <row r="1575">
          <cell r="B1575" t="str">
            <v>C2444</v>
          </cell>
          <cell r="C1575" t="str">
            <v>TELHA DE FIBROCIMENTO MODULADA, INCLINAÇÃO 18%</v>
          </cell>
          <cell r="D1575">
            <v>0</v>
          </cell>
          <cell r="E1575">
            <v>0</v>
          </cell>
          <cell r="F1575" t="str">
            <v>M2</v>
          </cell>
          <cell r="G1575">
            <v>129.61000000000001</v>
          </cell>
        </row>
        <row r="1576">
          <cell r="B1576" t="str">
            <v>C2446</v>
          </cell>
          <cell r="C1576" t="str">
            <v>TELHA DE FIBROCIMENTO ONDULADA E=6mm EM ARCO</v>
          </cell>
          <cell r="D1576">
            <v>0</v>
          </cell>
          <cell r="E1576">
            <v>0</v>
          </cell>
          <cell r="F1576" t="str">
            <v>M2</v>
          </cell>
          <cell r="G1576">
            <v>37.86</v>
          </cell>
        </row>
        <row r="1577">
          <cell r="B1577" t="str">
            <v>C2445</v>
          </cell>
          <cell r="C1577" t="str">
            <v>TELHA DE FIBROCIMENTO ONDULADA E=6mm , INCLINAÇÃO 27%</v>
          </cell>
          <cell r="D1577">
            <v>0</v>
          </cell>
          <cell r="E1577">
            <v>0</v>
          </cell>
          <cell r="F1577" t="str">
            <v>M2</v>
          </cell>
          <cell r="G1577">
            <v>35.659999999999997</v>
          </cell>
        </row>
        <row r="1578">
          <cell r="B1578" t="str">
            <v>C3745</v>
          </cell>
          <cell r="C1578" t="str">
            <v>TELHA DE FIBROCIMENTO ONDULADA E= 8mm, INCLINAÇÃO 27%</v>
          </cell>
          <cell r="D1578">
            <v>0</v>
          </cell>
          <cell r="E1578">
            <v>0</v>
          </cell>
          <cell r="F1578" t="str">
            <v>M2</v>
          </cell>
          <cell r="G1578">
            <v>46.47</v>
          </cell>
        </row>
        <row r="1579">
          <cell r="B1579" t="str">
            <v>C2447</v>
          </cell>
          <cell r="C1579" t="str">
            <v>TELHA DE FIBROCIMENTO VOGATEX, INCLINAÇÃO 27%</v>
          </cell>
          <cell r="D1579">
            <v>0</v>
          </cell>
          <cell r="E1579">
            <v>0</v>
          </cell>
          <cell r="F1579" t="str">
            <v>M2</v>
          </cell>
          <cell r="G1579">
            <v>13.74</v>
          </cell>
        </row>
        <row r="1580">
          <cell r="B1580" t="str">
            <v>C2448</v>
          </cell>
          <cell r="C1580" t="str">
            <v>TELHA DE MADEIRA COMPENSADA ONDULADA E=6mm</v>
          </cell>
          <cell r="D1580">
            <v>0</v>
          </cell>
          <cell r="E1580">
            <v>0</v>
          </cell>
          <cell r="F1580" t="str">
            <v>M2</v>
          </cell>
          <cell r="G1580">
            <v>16.63</v>
          </cell>
        </row>
        <row r="1581">
          <cell r="B1581" t="str">
            <v>C2449</v>
          </cell>
          <cell r="C1581" t="str">
            <v>TELHA DE POLIESTER REFORÇADO</v>
          </cell>
          <cell r="D1581">
            <v>0</v>
          </cell>
          <cell r="E1581">
            <v>0</v>
          </cell>
          <cell r="F1581" t="str">
            <v>M2</v>
          </cell>
          <cell r="G1581">
            <v>27.64</v>
          </cell>
        </row>
        <row r="1582">
          <cell r="B1582" t="str">
            <v>C2450</v>
          </cell>
          <cell r="C1582" t="str">
            <v>TELHA TERMOACÚSTICA TRAPEZOIDAL INCLINAÇÃO 17.6%</v>
          </cell>
          <cell r="D1582">
            <v>0</v>
          </cell>
          <cell r="E1582">
            <v>0</v>
          </cell>
          <cell r="F1582" t="str">
            <v>M2</v>
          </cell>
          <cell r="G1582">
            <v>115.56</v>
          </cell>
        </row>
        <row r="1583">
          <cell r="B1583" t="str">
            <v>C2451</v>
          </cell>
          <cell r="C1583" t="str">
            <v>TELHA TIPO ONDULINE EM ESTRUTURA DE MADEIRA</v>
          </cell>
          <cell r="D1583">
            <v>0</v>
          </cell>
          <cell r="E1583">
            <v>0</v>
          </cell>
          <cell r="F1583" t="str">
            <v>M2</v>
          </cell>
          <cell r="G1583">
            <v>34.630000000000003</v>
          </cell>
        </row>
        <row r="1584">
          <cell r="B1584" t="str">
            <v>C2452</v>
          </cell>
          <cell r="C1584" t="str">
            <v>TELHA TIPO ONDULINE EM ESTRUTURA METÁLICA</v>
          </cell>
          <cell r="D1584">
            <v>0</v>
          </cell>
          <cell r="E1584">
            <v>0</v>
          </cell>
          <cell r="F1584" t="str">
            <v>M2</v>
          </cell>
          <cell r="G1584">
            <v>61.23</v>
          </cell>
        </row>
        <row r="1585">
          <cell r="B1585" t="str">
            <v>C2453</v>
          </cell>
          <cell r="C1585" t="str">
            <v>TELHA TRANSPARENTE ONDULADA</v>
          </cell>
          <cell r="D1585">
            <v>0</v>
          </cell>
          <cell r="E1585">
            <v>0</v>
          </cell>
          <cell r="F1585" t="str">
            <v>M2</v>
          </cell>
          <cell r="G1585">
            <v>49.2</v>
          </cell>
        </row>
        <row r="1586">
          <cell r="B1586" t="str">
            <v>COBERTURA (MADEIRAMENTO E TELHAMENTO)</v>
          </cell>
          <cell r="C1586">
            <v>0</v>
          </cell>
          <cell r="D1586">
            <v>0</v>
          </cell>
          <cell r="E1586">
            <v>0</v>
          </cell>
          <cell r="F1586">
            <v>0</v>
          </cell>
          <cell r="G1586">
            <v>544.86</v>
          </cell>
        </row>
        <row r="1587">
          <cell r="B1587" t="str">
            <v>C0800</v>
          </cell>
          <cell r="C1587" t="str">
            <v>COBERTURA C/TELHA ESTRUTURAL DE FIBRO-CIMENTO, CANALETE 49 C/ APOIOS</v>
          </cell>
          <cell r="D1587">
            <v>0</v>
          </cell>
          <cell r="E1587">
            <v>0</v>
          </cell>
          <cell r="F1587" t="str">
            <v>M2</v>
          </cell>
          <cell r="G1587">
            <v>129.72</v>
          </cell>
        </row>
        <row r="1588">
          <cell r="B1588" t="str">
            <v>C0801</v>
          </cell>
          <cell r="C1588" t="str">
            <v>COBERTURA C/TELHA ESTRUTURAL DE FIBRO-CIMENTO, CANALETE 90 C/ APOIOS</v>
          </cell>
          <cell r="D1588">
            <v>0</v>
          </cell>
          <cell r="E1588">
            <v>0</v>
          </cell>
          <cell r="F1588" t="str">
            <v>M2</v>
          </cell>
          <cell r="G1588">
            <v>129.47</v>
          </cell>
        </row>
        <row r="1589">
          <cell r="B1589" t="str">
            <v>C0802</v>
          </cell>
          <cell r="C1589" t="str">
            <v>COBERTURA C/TELHA ONDULADA DE FIBRO-CIMENTO E= 6mm ( C/MADEIRAMENTO )</v>
          </cell>
          <cell r="D1589">
            <v>0</v>
          </cell>
          <cell r="E1589">
            <v>0</v>
          </cell>
          <cell r="F1589" t="str">
            <v>M2</v>
          </cell>
          <cell r="G1589">
            <v>104.43</v>
          </cell>
        </row>
        <row r="1590">
          <cell r="B1590" t="str">
            <v>C4465</v>
          </cell>
          <cell r="C1590" t="str">
            <v>COBERTURA TELHA CERÂMICA - (RIPA, CAIBRO)</v>
          </cell>
          <cell r="D1590">
            <v>0</v>
          </cell>
          <cell r="E1590">
            <v>0</v>
          </cell>
          <cell r="F1590" t="str">
            <v>M2</v>
          </cell>
          <cell r="G1590">
            <v>72.39</v>
          </cell>
        </row>
        <row r="1591">
          <cell r="B1591" t="str">
            <v>C4466</v>
          </cell>
          <cell r="C1591" t="str">
            <v>COBERTURA TELHA CERÂMICA (RIPA, CAIBRO, LINHA)</v>
          </cell>
          <cell r="D1591">
            <v>0</v>
          </cell>
          <cell r="E1591">
            <v>0</v>
          </cell>
          <cell r="F1591" t="str">
            <v>M2</v>
          </cell>
          <cell r="G1591">
            <v>108.86</v>
          </cell>
        </row>
        <row r="1592">
          <cell r="B1592" t="str">
            <v>DOMOS</v>
          </cell>
          <cell r="C1592">
            <v>0</v>
          </cell>
          <cell r="D1592">
            <v>0</v>
          </cell>
          <cell r="E1592">
            <v>0</v>
          </cell>
          <cell r="F1592">
            <v>0</v>
          </cell>
          <cell r="G1592">
            <v>3648.29</v>
          </cell>
        </row>
        <row r="1593">
          <cell r="B1593" t="str">
            <v>C4370</v>
          </cell>
          <cell r="C1593" t="str">
            <v>ABÓBADA DE POLICARBONATO TRANSPARENTE (FORN./MONTAGEM)</v>
          </cell>
          <cell r="D1593">
            <v>0</v>
          </cell>
          <cell r="E1593">
            <v>0</v>
          </cell>
          <cell r="F1593" t="str">
            <v>M2</v>
          </cell>
          <cell r="G1593">
            <v>615.77</v>
          </cell>
        </row>
        <row r="1594">
          <cell r="B1594" t="str">
            <v>C0769</v>
          </cell>
          <cell r="C1594" t="str">
            <v>CHAPA POLICARBONATO  ALVEOLAR CRISTAL ESP.= 6mm</v>
          </cell>
          <cell r="D1594">
            <v>0</v>
          </cell>
          <cell r="E1594">
            <v>0</v>
          </cell>
          <cell r="F1594" t="str">
            <v>M2</v>
          </cell>
          <cell r="G1594">
            <v>124.84</v>
          </cell>
        </row>
        <row r="1595">
          <cell r="B1595" t="str">
            <v>C0770</v>
          </cell>
          <cell r="C1595" t="str">
            <v>CHAPA POLICARBONATO COMPACTO CRISTAL ESP.= 6mm</v>
          </cell>
          <cell r="D1595">
            <v>0</v>
          </cell>
          <cell r="E1595">
            <v>0</v>
          </cell>
          <cell r="F1595" t="str">
            <v>M2</v>
          </cell>
          <cell r="G1595">
            <v>390.5</v>
          </cell>
        </row>
        <row r="1596">
          <cell r="B1596" t="str">
            <v>C0771</v>
          </cell>
          <cell r="C1596" t="str">
            <v>CHAPA POLICARBONATO FUMÊ ESP.= 4mm</v>
          </cell>
          <cell r="D1596">
            <v>0</v>
          </cell>
          <cell r="E1596">
            <v>0</v>
          </cell>
          <cell r="F1596" t="str">
            <v>M2</v>
          </cell>
          <cell r="G1596">
            <v>69.400000000000006</v>
          </cell>
        </row>
        <row r="1597">
          <cell r="B1597" t="str">
            <v>C0772</v>
          </cell>
          <cell r="C1597" t="str">
            <v>CHAPA POLICARBONATO FUMÊ ESP.= 4mm  C/ PELICULA REFLETIVA</v>
          </cell>
          <cell r="D1597">
            <v>0</v>
          </cell>
          <cell r="E1597">
            <v>0</v>
          </cell>
          <cell r="F1597" t="str">
            <v>M2</v>
          </cell>
          <cell r="G1597">
            <v>717.61</v>
          </cell>
        </row>
        <row r="1598">
          <cell r="B1598" t="str">
            <v>C1147</v>
          </cell>
          <cell r="C1598" t="str">
            <v>DOMO INDIVIDUAL DE ACRÍLICO</v>
          </cell>
          <cell r="D1598">
            <v>0</v>
          </cell>
          <cell r="E1598">
            <v>0</v>
          </cell>
          <cell r="F1598" t="str">
            <v>M2</v>
          </cell>
          <cell r="G1598">
            <v>391.84</v>
          </cell>
        </row>
        <row r="1599">
          <cell r="B1599" t="str">
            <v>C1148</v>
          </cell>
          <cell r="C1599" t="str">
            <v>DOMO INDIVIDUAL DE FIBRA DE VIDRO</v>
          </cell>
          <cell r="D1599">
            <v>0</v>
          </cell>
          <cell r="E1599">
            <v>0</v>
          </cell>
          <cell r="F1599" t="str">
            <v>M2</v>
          </cell>
          <cell r="G1599">
            <v>340.99</v>
          </cell>
        </row>
        <row r="1600">
          <cell r="B1600" t="str">
            <v>C1149</v>
          </cell>
          <cell r="C1600" t="str">
            <v>DOMO MODULAR DE ACRÍLICO</v>
          </cell>
          <cell r="D1600">
            <v>0</v>
          </cell>
          <cell r="E1600">
            <v>0</v>
          </cell>
          <cell r="F1600" t="str">
            <v>M2</v>
          </cell>
          <cell r="G1600">
            <v>472.35</v>
          </cell>
        </row>
        <row r="1601">
          <cell r="B1601" t="str">
            <v>C1150</v>
          </cell>
          <cell r="C1601" t="str">
            <v>DOMO MODULAR DE FIBRA DE VIDRO</v>
          </cell>
          <cell r="D1601">
            <v>0</v>
          </cell>
          <cell r="E1601">
            <v>0</v>
          </cell>
          <cell r="F1601" t="str">
            <v>M2</v>
          </cell>
          <cell r="G1601">
            <v>525</v>
          </cell>
        </row>
        <row r="1602">
          <cell r="B1602" t="str">
            <v>OUTROS ELEMENTOS</v>
          </cell>
          <cell r="C1602">
            <v>0</v>
          </cell>
          <cell r="D1602">
            <v>0</v>
          </cell>
          <cell r="E1602">
            <v>0</v>
          </cell>
          <cell r="F1602">
            <v>0</v>
          </cell>
          <cell r="G1602">
            <v>1199.5899999999999</v>
          </cell>
        </row>
        <row r="1603">
          <cell r="B1603" t="str">
            <v>C3448</v>
          </cell>
          <cell r="C1603" t="str">
            <v>BEIRAL DE MADEIRA (1X10)cm</v>
          </cell>
          <cell r="D1603">
            <v>0</v>
          </cell>
          <cell r="E1603">
            <v>0</v>
          </cell>
          <cell r="F1603" t="str">
            <v>M</v>
          </cell>
          <cell r="G1603">
            <v>19.68</v>
          </cell>
        </row>
        <row r="1604">
          <cell r="B1604" t="str">
            <v>C0388</v>
          </cell>
          <cell r="C1604" t="str">
            <v>BEIRAL DE MADEIRA DE (2 X 8)cm, INCLUSIVE PINTURA</v>
          </cell>
          <cell r="D1604">
            <v>0</v>
          </cell>
          <cell r="E1604">
            <v>0</v>
          </cell>
          <cell r="F1604" t="str">
            <v>M</v>
          </cell>
          <cell r="G1604">
            <v>17.41</v>
          </cell>
        </row>
        <row r="1605">
          <cell r="B1605" t="str">
            <v>C0657</v>
          </cell>
          <cell r="C1605" t="str">
            <v>CALHA DE ALUMÍNIO DESENVOLVIMENTO DE 25cm</v>
          </cell>
          <cell r="D1605">
            <v>0</v>
          </cell>
          <cell r="E1605">
            <v>0</v>
          </cell>
          <cell r="F1605" t="str">
            <v>M</v>
          </cell>
          <cell r="G1605">
            <v>41.73</v>
          </cell>
        </row>
        <row r="1606">
          <cell r="B1606" t="str">
            <v>C0658</v>
          </cell>
          <cell r="C1606" t="str">
            <v>CALHA DE CHAPA COBRE 26 DESENVOLVIMENTO 33cm</v>
          </cell>
          <cell r="D1606">
            <v>0</v>
          </cell>
          <cell r="E1606">
            <v>0</v>
          </cell>
          <cell r="F1606" t="str">
            <v>M</v>
          </cell>
          <cell r="G1606">
            <v>90.67</v>
          </cell>
        </row>
        <row r="1607">
          <cell r="B1607" t="str">
            <v>C0659</v>
          </cell>
          <cell r="C1607" t="str">
            <v>CALHA DE CHAPA COBRE 26 DESENVOLVIMENTO 50cm</v>
          </cell>
          <cell r="D1607">
            <v>0</v>
          </cell>
          <cell r="E1607">
            <v>0</v>
          </cell>
          <cell r="F1607" t="str">
            <v>M</v>
          </cell>
          <cell r="G1607">
            <v>116.97</v>
          </cell>
        </row>
        <row r="1608">
          <cell r="B1608" t="str">
            <v>C0660</v>
          </cell>
          <cell r="C1608" t="str">
            <v>CALHA DE CHAPA GALVANIZADA 26 DESENVOLVIMENTO 33cm</v>
          </cell>
          <cell r="D1608">
            <v>0</v>
          </cell>
          <cell r="E1608">
            <v>0</v>
          </cell>
          <cell r="F1608" t="str">
            <v>M</v>
          </cell>
          <cell r="G1608">
            <v>41.72</v>
          </cell>
        </row>
        <row r="1609">
          <cell r="B1609" t="str">
            <v>C0661</v>
          </cell>
          <cell r="C1609" t="str">
            <v>CALHA DE CHAPA GALVANIZADA 26 DESENVOLVIMENTO 50cm</v>
          </cell>
          <cell r="D1609">
            <v>0</v>
          </cell>
          <cell r="E1609">
            <v>0</v>
          </cell>
          <cell r="F1609" t="str">
            <v>M</v>
          </cell>
          <cell r="G1609">
            <v>62.49</v>
          </cell>
        </row>
        <row r="1610">
          <cell r="B1610" t="str">
            <v>C0662</v>
          </cell>
          <cell r="C1610" t="str">
            <v>CALHA DE FIBERGLASS ESP.= 2mm  DESENVOLVIMENTO 30cm</v>
          </cell>
          <cell r="D1610">
            <v>0</v>
          </cell>
          <cell r="E1610">
            <v>0</v>
          </cell>
          <cell r="F1610" t="str">
            <v>M</v>
          </cell>
          <cell r="G1610">
            <v>30.65</v>
          </cell>
        </row>
        <row r="1611">
          <cell r="B1611" t="str">
            <v>C3684</v>
          </cell>
          <cell r="C1611" t="str">
            <v>COBERTA EM PALHA DE CARNAÚBA</v>
          </cell>
          <cell r="D1611">
            <v>0</v>
          </cell>
          <cell r="E1611">
            <v>0</v>
          </cell>
          <cell r="F1611" t="str">
            <v>M2</v>
          </cell>
          <cell r="G1611">
            <v>23.59</v>
          </cell>
        </row>
        <row r="1612">
          <cell r="B1612" t="str">
            <v>C3746</v>
          </cell>
          <cell r="C1612" t="str">
            <v>ESTACIONAMENTO COBERTO C/ TELHA DE FIBROCIMENTO - VAGA (4,50x2,75)</v>
          </cell>
          <cell r="D1612">
            <v>0</v>
          </cell>
          <cell r="E1612">
            <v>0</v>
          </cell>
          <cell r="F1612" t="str">
            <v>M2</v>
          </cell>
          <cell r="G1612">
            <v>114.75</v>
          </cell>
        </row>
        <row r="1613">
          <cell r="B1613" t="str">
            <v>C1631</v>
          </cell>
          <cell r="C1613" t="str">
            <v>LONA PLÁSTICA PRETA, P/SERVIÇOS EM COBERTAS</v>
          </cell>
          <cell r="D1613">
            <v>0</v>
          </cell>
          <cell r="E1613">
            <v>0</v>
          </cell>
          <cell r="F1613" t="str">
            <v>M2</v>
          </cell>
          <cell r="G1613">
            <v>6.96</v>
          </cell>
        </row>
        <row r="1614">
          <cell r="B1614" t="str">
            <v>C2248</v>
          </cell>
          <cell r="C1614" t="str">
            <v>RUFO DE CHAPA COBRE 26 DESENVOLVIMENTO 33cm</v>
          </cell>
          <cell r="D1614">
            <v>0</v>
          </cell>
          <cell r="E1614">
            <v>0</v>
          </cell>
          <cell r="F1614" t="str">
            <v>M</v>
          </cell>
          <cell r="G1614">
            <v>73.73</v>
          </cell>
        </row>
        <row r="1615">
          <cell r="B1615" t="str">
            <v>C2249</v>
          </cell>
          <cell r="C1615" t="str">
            <v>RUFO DE CHAPA GALVANIZADA 26 DESENVOLVIMENTO 33cm</v>
          </cell>
          <cell r="D1615">
            <v>0</v>
          </cell>
          <cell r="E1615">
            <v>0</v>
          </cell>
          <cell r="F1615" t="str">
            <v>M</v>
          </cell>
          <cell r="G1615">
            <v>27.18</v>
          </cell>
        </row>
        <row r="1616">
          <cell r="B1616" t="str">
            <v>C2250</v>
          </cell>
          <cell r="C1616" t="str">
            <v>RUFO DE FIBROCIMENTO</v>
          </cell>
          <cell r="D1616">
            <v>0</v>
          </cell>
          <cell r="E1616">
            <v>0</v>
          </cell>
          <cell r="F1616" t="str">
            <v>M</v>
          </cell>
          <cell r="G1616">
            <v>84.77</v>
          </cell>
        </row>
        <row r="1617">
          <cell r="B1617" t="str">
            <v>C2251</v>
          </cell>
          <cell r="C1617" t="str">
            <v>RUFO DE FIBROCIMENTO C/ VEDAÇÃO ELÁSTICA</v>
          </cell>
          <cell r="D1617">
            <v>0</v>
          </cell>
          <cell r="E1617">
            <v>0</v>
          </cell>
          <cell r="F1617" t="str">
            <v>M</v>
          </cell>
          <cell r="G1617">
            <v>86.99</v>
          </cell>
        </row>
        <row r="1618">
          <cell r="B1618" t="str">
            <v>C2252</v>
          </cell>
          <cell r="C1618" t="str">
            <v>RUFO DE FIBROCIMENTO P/TELHA MAXIPLAC</v>
          </cell>
          <cell r="D1618">
            <v>0</v>
          </cell>
          <cell r="E1618">
            <v>0</v>
          </cell>
          <cell r="F1618" t="str">
            <v>M</v>
          </cell>
          <cell r="G1618">
            <v>61.31</v>
          </cell>
        </row>
        <row r="1619">
          <cell r="B1619" t="str">
            <v>C2253</v>
          </cell>
          <cell r="C1619" t="str">
            <v>RUFO DE FIBROCIMENTO P/TELHA ONDULADA</v>
          </cell>
          <cell r="D1619">
            <v>0</v>
          </cell>
          <cell r="E1619">
            <v>0</v>
          </cell>
          <cell r="F1619" t="str">
            <v>M</v>
          </cell>
          <cell r="G1619">
            <v>48.94</v>
          </cell>
        </row>
        <row r="1620">
          <cell r="B1620" t="str">
            <v>C3652</v>
          </cell>
          <cell r="C1620" t="str">
            <v>RUFO/ALGEIROZ EM CONCRETO PRÉ-MOLDADO L=30CM</v>
          </cell>
          <cell r="D1620">
            <v>0</v>
          </cell>
          <cell r="E1620">
            <v>0</v>
          </cell>
          <cell r="F1620" t="str">
            <v>M</v>
          </cell>
          <cell r="G1620">
            <v>71.67</v>
          </cell>
        </row>
        <row r="1621">
          <cell r="B1621" t="str">
            <v>C2479</v>
          </cell>
          <cell r="C1621" t="str">
            <v>TOLDO COM ESTRUTURA METÁLICA</v>
          </cell>
          <cell r="D1621">
            <v>0</v>
          </cell>
          <cell r="E1621">
            <v>0</v>
          </cell>
          <cell r="F1621" t="str">
            <v>M2</v>
          </cell>
          <cell r="G1621">
            <v>178.37</v>
          </cell>
        </row>
        <row r="1622">
          <cell r="B1622" t="str">
            <v>IMPERMEABILIZAÇÃO</v>
          </cell>
          <cell r="C1622">
            <v>0</v>
          </cell>
          <cell r="D1622">
            <v>0</v>
          </cell>
          <cell r="E1622">
            <v>0</v>
          </cell>
          <cell r="F1622">
            <v>0</v>
          </cell>
          <cell r="G1622">
            <v>1548</v>
          </cell>
        </row>
        <row r="1623">
          <cell r="B1623" t="str">
            <v>BALDRAMES</v>
          </cell>
          <cell r="C1623">
            <v>0</v>
          </cell>
          <cell r="D1623">
            <v>0</v>
          </cell>
          <cell r="E1623">
            <v>0</v>
          </cell>
          <cell r="F1623">
            <v>0</v>
          </cell>
          <cell r="G1623">
            <v>62.87</v>
          </cell>
        </row>
        <row r="1624">
          <cell r="B1624" t="str">
            <v>C1462</v>
          </cell>
          <cell r="C1624" t="str">
            <v>IMPERMEABILIZAÇÃO DE ALVENARIA DE EMBASAMENTO NO RESPALDO C/ARGAMASSA CIMENTO E AREIA S/ PENEIRAMENTO, TRAÇO 1:3, ESP.=2cm C/ ADITIVO IMPERMABILIZANTE</v>
          </cell>
          <cell r="D1624">
            <v>0</v>
          </cell>
          <cell r="E1624">
            <v>0</v>
          </cell>
          <cell r="F1624" t="str">
            <v>M2</v>
          </cell>
          <cell r="G1624">
            <v>27.35</v>
          </cell>
        </row>
        <row r="1625">
          <cell r="B1625">
            <v>0</v>
          </cell>
          <cell r="C1625">
            <v>0</v>
          </cell>
          <cell r="D1625">
            <v>0</v>
          </cell>
          <cell r="E1625">
            <v>0</v>
          </cell>
          <cell r="F1625">
            <v>0</v>
          </cell>
          <cell r="G1625">
            <v>0</v>
          </cell>
        </row>
        <row r="1626">
          <cell r="B1626" t="str">
            <v>C1466</v>
          </cell>
          <cell r="C1626" t="str">
            <v>IMPERMEABILIZAÇÃO HORIZONTAL DE ALICERCES C/MANTA BUTÍLICA EM PAREDES DE 1 ½  TIJOLO</v>
          </cell>
          <cell r="D1626">
            <v>0</v>
          </cell>
          <cell r="E1626">
            <v>0</v>
          </cell>
          <cell r="F1626" t="str">
            <v>M</v>
          </cell>
          <cell r="G1626">
            <v>35.520000000000003</v>
          </cell>
        </row>
        <row r="1627">
          <cell r="B1627">
            <v>0</v>
          </cell>
          <cell r="C1627">
            <v>0</v>
          </cell>
          <cell r="D1627">
            <v>0</v>
          </cell>
          <cell r="E1627">
            <v>0</v>
          </cell>
          <cell r="F1627">
            <v>0</v>
          </cell>
          <cell r="G1627">
            <v>0</v>
          </cell>
        </row>
        <row r="1628">
          <cell r="B1628" t="str">
            <v>PISOS</v>
          </cell>
          <cell r="C1628">
            <v>0</v>
          </cell>
          <cell r="D1628">
            <v>0</v>
          </cell>
          <cell r="E1628">
            <v>0</v>
          </cell>
          <cell r="F1628">
            <v>0</v>
          </cell>
          <cell r="G1628">
            <v>65.25</v>
          </cell>
        </row>
        <row r="1629">
          <cell r="B1629" t="str">
            <v>C1424</v>
          </cell>
          <cell r="C1629" t="str">
            <v>GEOTEXTIL COMO CAMADA  DE DESLIZAMENTO / SEPARAÇÃO OU COMO CAMADA DE BERÇO E/OU AMORTECIMENTO</v>
          </cell>
          <cell r="D1629">
            <v>0</v>
          </cell>
          <cell r="E1629">
            <v>0</v>
          </cell>
          <cell r="F1629" t="str">
            <v>M2</v>
          </cell>
          <cell r="G1629">
            <v>10.09</v>
          </cell>
        </row>
        <row r="1630">
          <cell r="B1630">
            <v>0</v>
          </cell>
          <cell r="C1630">
            <v>0</v>
          </cell>
          <cell r="D1630">
            <v>0</v>
          </cell>
          <cell r="E1630">
            <v>0</v>
          </cell>
          <cell r="F1630">
            <v>0</v>
          </cell>
          <cell r="G1630">
            <v>0</v>
          </cell>
        </row>
        <row r="1631">
          <cell r="B1631" t="str">
            <v>C1465</v>
          </cell>
          <cell r="C1631" t="str">
            <v>IMPERMEABILIZAÇÃO DE ÁREAS SUJEITAS A INFILTRAÇÃO POR LENÇOL FREÁTICO</v>
          </cell>
          <cell r="D1631">
            <v>0</v>
          </cell>
          <cell r="E1631">
            <v>0</v>
          </cell>
          <cell r="F1631" t="str">
            <v>M2</v>
          </cell>
          <cell r="G1631">
            <v>21.81</v>
          </cell>
        </row>
        <row r="1632">
          <cell r="B1632" t="str">
            <v>C1472</v>
          </cell>
          <cell r="C1632" t="str">
            <v>IMPERMEABILIZAÇÃO P/ REBAIXO BANHEIRO E COZINHA C/TINTA ASFÁLTICA</v>
          </cell>
          <cell r="D1632">
            <v>0</v>
          </cell>
          <cell r="E1632">
            <v>0</v>
          </cell>
          <cell r="F1632" t="str">
            <v>M2</v>
          </cell>
          <cell r="G1632">
            <v>10.039999999999999</v>
          </cell>
        </row>
        <row r="1633">
          <cell r="B1633" t="str">
            <v>C2057</v>
          </cell>
          <cell r="C1633" t="str">
            <v>PROTEÇÃO DE SUPERFÍCIES IMPERMEABILIZADAS</v>
          </cell>
          <cell r="D1633">
            <v>0</v>
          </cell>
          <cell r="E1633">
            <v>0</v>
          </cell>
          <cell r="F1633" t="str">
            <v>M2</v>
          </cell>
          <cell r="G1633">
            <v>23.32</v>
          </cell>
        </row>
        <row r="1634">
          <cell r="B1634" t="str">
            <v>CALHAS</v>
          </cell>
          <cell r="C1634">
            <v>0</v>
          </cell>
          <cell r="D1634">
            <v>0</v>
          </cell>
          <cell r="E1634">
            <v>0</v>
          </cell>
          <cell r="F1634">
            <v>0</v>
          </cell>
          <cell r="G1634">
            <v>112.82</v>
          </cell>
        </row>
        <row r="1635">
          <cell r="B1635" t="str">
            <v>C1458</v>
          </cell>
          <cell r="C1635" t="str">
            <v>IMPERMEABILIZAÇÃO C/ IMPERMEABILIZANTE ESTRUTURAL E APLICAÇÃO DE MEMBRANA DE BASE ACRÍLICA</v>
          </cell>
          <cell r="D1635">
            <v>0</v>
          </cell>
          <cell r="E1635">
            <v>0</v>
          </cell>
          <cell r="F1635" t="str">
            <v>M2</v>
          </cell>
          <cell r="G1635">
            <v>51.57</v>
          </cell>
        </row>
        <row r="1636">
          <cell r="B1636">
            <v>0</v>
          </cell>
          <cell r="C1636">
            <v>0</v>
          </cell>
          <cell r="D1636">
            <v>0</v>
          </cell>
          <cell r="E1636">
            <v>0</v>
          </cell>
          <cell r="F1636">
            <v>0</v>
          </cell>
          <cell r="G1636">
            <v>0</v>
          </cell>
        </row>
        <row r="1637">
          <cell r="B1637" t="str">
            <v>C1463</v>
          </cell>
          <cell r="C1637" t="str">
            <v>IMPERMEABILIZAÇÃO DE CALHA, VIGA-CALHA, JARDINEIRA C/MANTA ASFÁLTICA .AUTO-ADESIVA</v>
          </cell>
          <cell r="D1637">
            <v>0</v>
          </cell>
          <cell r="E1637">
            <v>0</v>
          </cell>
          <cell r="F1637" t="str">
            <v>M2</v>
          </cell>
          <cell r="G1637">
            <v>28.7</v>
          </cell>
        </row>
        <row r="1638">
          <cell r="B1638">
            <v>0</v>
          </cell>
          <cell r="C1638">
            <v>0</v>
          </cell>
          <cell r="D1638">
            <v>0</v>
          </cell>
          <cell r="E1638">
            <v>0</v>
          </cell>
          <cell r="F1638">
            <v>0</v>
          </cell>
          <cell r="G1638">
            <v>0</v>
          </cell>
        </row>
        <row r="1639">
          <cell r="B1639" t="str">
            <v>C1470</v>
          </cell>
          <cell r="C1639" t="str">
            <v>IMPERMEABILIZAÇÃO JARDINEIRAS C/ARGAMASSA DE CIMENTO E AREIA S/ PENEIRAMENTO, TRAÇO 1:3 - ESP.= 3cm</v>
          </cell>
          <cell r="D1639">
            <v>0</v>
          </cell>
          <cell r="E1639">
            <v>0</v>
          </cell>
          <cell r="F1639" t="str">
            <v>M2</v>
          </cell>
          <cell r="G1639">
            <v>32.549999999999997</v>
          </cell>
        </row>
        <row r="1640">
          <cell r="B1640">
            <v>0</v>
          </cell>
          <cell r="C1640">
            <v>0</v>
          </cell>
          <cell r="D1640">
            <v>0</v>
          </cell>
          <cell r="E1640">
            <v>0</v>
          </cell>
          <cell r="F1640">
            <v>0</v>
          </cell>
          <cell r="G1640">
            <v>0</v>
          </cell>
        </row>
        <row r="1641">
          <cell r="B1641" t="str">
            <v>COBERTURAS</v>
          </cell>
          <cell r="C1641">
            <v>0</v>
          </cell>
          <cell r="D1641">
            <v>0</v>
          </cell>
          <cell r="E1641">
            <v>0</v>
          </cell>
          <cell r="F1641">
            <v>0</v>
          </cell>
          <cell r="G1641">
            <v>520.65</v>
          </cell>
        </row>
        <row r="1642">
          <cell r="B1642" t="str">
            <v>C1476</v>
          </cell>
          <cell r="C1642" t="str">
            <v>IMPERMEABILIZAÇÃO À BASE DE ELASTÔMEROS  SINTÉTICOS CALANDRADOS E PRÉ-VULCANIZADOS C/ MANTA BUTÍLICA</v>
          </cell>
          <cell r="D1642">
            <v>0</v>
          </cell>
          <cell r="E1642">
            <v>0</v>
          </cell>
          <cell r="F1642" t="str">
            <v>M2</v>
          </cell>
          <cell r="G1642">
            <v>104.6</v>
          </cell>
        </row>
        <row r="1643">
          <cell r="B1643">
            <v>0</v>
          </cell>
          <cell r="C1643">
            <v>0</v>
          </cell>
          <cell r="D1643">
            <v>0</v>
          </cell>
          <cell r="E1643">
            <v>0</v>
          </cell>
          <cell r="F1643">
            <v>0</v>
          </cell>
          <cell r="G1643">
            <v>0</v>
          </cell>
        </row>
        <row r="1644">
          <cell r="B1644" t="str">
            <v>C1173</v>
          </cell>
          <cell r="C1644" t="str">
            <v>IMPERMEABILIZAÇÃO À BASE DE ELASTÔMEROS SINTÉTICOS "NEOPRENE + HYPALON"</v>
          </cell>
          <cell r="D1644">
            <v>0</v>
          </cell>
          <cell r="E1644">
            <v>0</v>
          </cell>
          <cell r="F1644" t="str">
            <v>M2</v>
          </cell>
          <cell r="G1644">
            <v>175.47</v>
          </cell>
        </row>
        <row r="1645">
          <cell r="B1645">
            <v>0</v>
          </cell>
          <cell r="C1645">
            <v>0</v>
          </cell>
          <cell r="D1645">
            <v>0</v>
          </cell>
          <cell r="E1645">
            <v>0</v>
          </cell>
          <cell r="F1645">
            <v>0</v>
          </cell>
          <cell r="G1645">
            <v>0</v>
          </cell>
        </row>
        <row r="1646">
          <cell r="B1646" t="str">
            <v>C1232</v>
          </cell>
          <cell r="C1646" t="str">
            <v>IMPERMEABILIZAÇÃO À BASE DE EMULSÃO ASFÁLTICA ESTRUTURADA C/ VÉU DE FIBRA DE VIDRO C/ PINTURA DEFLETIVA</v>
          </cell>
          <cell r="D1646">
            <v>0</v>
          </cell>
          <cell r="E1646">
            <v>0</v>
          </cell>
          <cell r="F1646" t="str">
            <v>M2</v>
          </cell>
          <cell r="G1646">
            <v>88.35</v>
          </cell>
        </row>
        <row r="1647">
          <cell r="B1647">
            <v>0</v>
          </cell>
          <cell r="C1647">
            <v>0</v>
          </cell>
          <cell r="D1647">
            <v>0</v>
          </cell>
          <cell r="E1647">
            <v>0</v>
          </cell>
          <cell r="F1647">
            <v>0</v>
          </cell>
          <cell r="G1647">
            <v>0</v>
          </cell>
        </row>
        <row r="1648">
          <cell r="B1648" t="str">
            <v>C1459</v>
          </cell>
          <cell r="C1648" t="str">
            <v>IMPERMEABLIZAÇÃO C/ APLICAÇÃO DIRETA DE IMPERMEABILIZANTE ESTRUTURAL SEGUIDA DE APLICAÇÃO DE MEMBRANA DE BASE ACRÍLICA</v>
          </cell>
          <cell r="D1648">
            <v>0</v>
          </cell>
          <cell r="E1648">
            <v>0</v>
          </cell>
          <cell r="F1648" t="str">
            <v>M2</v>
          </cell>
          <cell r="G1648">
            <v>51.57</v>
          </cell>
        </row>
        <row r="1649">
          <cell r="B1649">
            <v>0</v>
          </cell>
          <cell r="C1649">
            <v>0</v>
          </cell>
          <cell r="D1649">
            <v>0</v>
          </cell>
          <cell r="E1649">
            <v>0</v>
          </cell>
          <cell r="F1649">
            <v>0</v>
          </cell>
          <cell r="G1649">
            <v>0</v>
          </cell>
        </row>
        <row r="1650">
          <cell r="B1650" t="str">
            <v>C1471</v>
          </cell>
          <cell r="C1650" t="str">
            <v>IMPERMEABILIZAÇÃO C/ MANTA ASFÁLTICA C/ ARMADURA DE FILME DE POLIETILENO</v>
          </cell>
          <cell r="D1650">
            <v>0</v>
          </cell>
          <cell r="E1650">
            <v>0</v>
          </cell>
          <cell r="F1650" t="str">
            <v>M2</v>
          </cell>
          <cell r="G1650">
            <v>38.56</v>
          </cell>
        </row>
        <row r="1651">
          <cell r="B1651" t="str">
            <v>C1464</v>
          </cell>
          <cell r="C1651" t="str">
            <v>IMPERMEABILIZAÇÃO DE COBERTURAS PLANAS C/MANTA À BASE DE ASFALTO MODIFICADO</v>
          </cell>
          <cell r="D1651">
            <v>0</v>
          </cell>
          <cell r="E1651">
            <v>0</v>
          </cell>
          <cell r="F1651" t="str">
            <v>M2</v>
          </cell>
          <cell r="G1651">
            <v>35.93</v>
          </cell>
        </row>
        <row r="1652">
          <cell r="B1652">
            <v>0</v>
          </cell>
          <cell r="C1652">
            <v>0</v>
          </cell>
          <cell r="D1652">
            <v>0</v>
          </cell>
          <cell r="E1652">
            <v>0</v>
          </cell>
          <cell r="F1652">
            <v>0</v>
          </cell>
          <cell r="G1652">
            <v>0</v>
          </cell>
        </row>
        <row r="1653">
          <cell r="B1653" t="str">
            <v>C1779</v>
          </cell>
          <cell r="C1653" t="str">
            <v>IMPERMEABILIZAÇÃO DE LAJES C/ MANTA ASFÁLTICA PRÉ-FABRICADA, C/ VÉU DE POLIÉSTER</v>
          </cell>
          <cell r="D1653">
            <v>0</v>
          </cell>
          <cell r="E1653">
            <v>0</v>
          </cell>
          <cell r="F1653" t="str">
            <v>M2</v>
          </cell>
          <cell r="G1653">
            <v>26.16</v>
          </cell>
        </row>
        <row r="1654">
          <cell r="B1654">
            <v>0</v>
          </cell>
          <cell r="C1654">
            <v>0</v>
          </cell>
          <cell r="D1654">
            <v>0</v>
          </cell>
          <cell r="E1654">
            <v>0</v>
          </cell>
          <cell r="F1654">
            <v>0</v>
          </cell>
          <cell r="G1654">
            <v>0</v>
          </cell>
        </row>
        <row r="1655">
          <cell r="B1655" t="str">
            <v>RESERVATÓRIOS</v>
          </cell>
          <cell r="C1655">
            <v>0</v>
          </cell>
          <cell r="D1655">
            <v>0</v>
          </cell>
          <cell r="E1655">
            <v>0</v>
          </cell>
          <cell r="F1655">
            <v>0</v>
          </cell>
          <cell r="G1655">
            <v>336.7</v>
          </cell>
        </row>
        <row r="1656">
          <cell r="B1656" t="str">
            <v>C1473</v>
          </cell>
          <cell r="C1656" t="str">
            <v>IMPERMEABILIZAÇÃO DE RESERVATÓRIOS E PISCINAS ELEVADAS C/ IMPERMEABILIZANTE ESTRUTURAL C/ APLICAÇÃO DE MEMBRANA ELÁSTICA BI-COMPONENTE</v>
          </cell>
          <cell r="D1656">
            <v>0</v>
          </cell>
          <cell r="E1656">
            <v>0</v>
          </cell>
          <cell r="F1656" t="str">
            <v>M2</v>
          </cell>
          <cell r="G1656">
            <v>24.25</v>
          </cell>
        </row>
        <row r="1657">
          <cell r="B1657">
            <v>0</v>
          </cell>
          <cell r="C1657">
            <v>0</v>
          </cell>
          <cell r="D1657">
            <v>0</v>
          </cell>
          <cell r="E1657">
            <v>0</v>
          </cell>
          <cell r="F1657">
            <v>0</v>
          </cell>
          <cell r="G1657">
            <v>0</v>
          </cell>
        </row>
        <row r="1658">
          <cell r="B1658" t="str">
            <v>C1474</v>
          </cell>
          <cell r="C1658" t="str">
            <v>IMPERMEABILIZAÇÃO DE RESERVATÓRIOS ELEVADOS C/ ARGAMASSA RÍGIDA E DE IMPERMEABILIZAÇÃO SEMIPLÁSTICA C/ ASFALTO MODIFICADO E ESTRUTURADO</v>
          </cell>
          <cell r="D1658">
            <v>0</v>
          </cell>
          <cell r="E1658">
            <v>0</v>
          </cell>
          <cell r="F1658" t="str">
            <v>M2</v>
          </cell>
          <cell r="G1658">
            <v>136.05000000000001</v>
          </cell>
        </row>
        <row r="1659">
          <cell r="B1659">
            <v>0</v>
          </cell>
          <cell r="C1659">
            <v>0</v>
          </cell>
          <cell r="D1659">
            <v>0</v>
          </cell>
          <cell r="E1659">
            <v>0</v>
          </cell>
          <cell r="F1659">
            <v>0</v>
          </cell>
          <cell r="G1659">
            <v>0</v>
          </cell>
        </row>
        <row r="1660">
          <cell r="B1660" t="str">
            <v>C1475</v>
          </cell>
          <cell r="C1660" t="str">
            <v>IMPERMEABILIZAÇÃO DE SUPERFÍCIES INTERNAS DE RESERVATÓRIOS ENTERRADOS</v>
          </cell>
          <cell r="D1660">
            <v>0</v>
          </cell>
          <cell r="E1660">
            <v>0</v>
          </cell>
          <cell r="F1660" t="str">
            <v>M2</v>
          </cell>
          <cell r="G1660">
            <v>49.6</v>
          </cell>
        </row>
        <row r="1661">
          <cell r="B1661" t="str">
            <v>C1469</v>
          </cell>
          <cell r="C1661" t="str">
            <v>IMPERMEABILIZAÇÃO INTERNA E EXTERNA P/RESERVATÓRIO ENTERRADO</v>
          </cell>
          <cell r="D1661">
            <v>0</v>
          </cell>
          <cell r="E1661">
            <v>0</v>
          </cell>
          <cell r="F1661" t="str">
            <v>M2</v>
          </cell>
          <cell r="G1661">
            <v>52.58</v>
          </cell>
        </row>
        <row r="1662">
          <cell r="B1662" t="str">
            <v>C1460</v>
          </cell>
          <cell r="C1662" t="str">
            <v>IMPERMEABILIZAÇÃO INTERNA C/ CIMENTO IMPERMEABILIZANTE ESTRUTURAL</v>
          </cell>
          <cell r="D1662">
            <v>0</v>
          </cell>
          <cell r="E1662">
            <v>0</v>
          </cell>
          <cell r="F1662" t="str">
            <v>M2</v>
          </cell>
          <cell r="G1662">
            <v>13.77</v>
          </cell>
        </row>
        <row r="1663">
          <cell r="B1663" t="str">
            <v>C1467</v>
          </cell>
          <cell r="C1663" t="str">
            <v>IMPERMEABILIZAÇÃO INTERNA DE PISCINAS ENTERRADAS C/CIMENTO IMPERMEABILIZANTE ESTRUTURAL</v>
          </cell>
          <cell r="D1663">
            <v>0</v>
          </cell>
          <cell r="E1663">
            <v>0</v>
          </cell>
          <cell r="F1663" t="str">
            <v>M2</v>
          </cell>
          <cell r="G1663">
            <v>17.309999999999999</v>
          </cell>
        </row>
        <row r="1664">
          <cell r="B1664">
            <v>0</v>
          </cell>
          <cell r="C1664">
            <v>0</v>
          </cell>
          <cell r="D1664">
            <v>0</v>
          </cell>
          <cell r="E1664">
            <v>0</v>
          </cell>
          <cell r="F1664">
            <v>0</v>
          </cell>
          <cell r="G1664">
            <v>0</v>
          </cell>
        </row>
        <row r="1665">
          <cell r="B1665" t="str">
            <v>C1468</v>
          </cell>
          <cell r="C1665" t="str">
            <v>IMPERMEABILIZAÇÃO INTERNA C/ MANTA ASFÁLTICA C/ ARMADURA DE FILME DE POLIETILENO</v>
          </cell>
          <cell r="D1665">
            <v>0</v>
          </cell>
          <cell r="E1665">
            <v>0</v>
          </cell>
          <cell r="F1665" t="str">
            <v>M2</v>
          </cell>
          <cell r="G1665">
            <v>41.27</v>
          </cell>
        </row>
        <row r="1666">
          <cell r="B1666">
            <v>0</v>
          </cell>
          <cell r="C1666">
            <v>0</v>
          </cell>
          <cell r="D1666">
            <v>0</v>
          </cell>
          <cell r="E1666">
            <v>0</v>
          </cell>
          <cell r="F1666">
            <v>0</v>
          </cell>
          <cell r="G1666">
            <v>0</v>
          </cell>
        </row>
        <row r="1667">
          <cell r="B1667" t="str">
            <v>C2033</v>
          </cell>
          <cell r="C1667" t="str">
            <v>PREPARO DE SUPERFÍCIE INTERNA EM RESERVATÓRIOS A SEREM IMPERMEABILIZADOS</v>
          </cell>
          <cell r="D1667">
            <v>0</v>
          </cell>
          <cell r="E1667">
            <v>0</v>
          </cell>
          <cell r="F1667" t="str">
            <v>M2</v>
          </cell>
          <cell r="G1667">
            <v>1.89</v>
          </cell>
        </row>
        <row r="1668">
          <cell r="B1668">
            <v>0</v>
          </cell>
          <cell r="C1668">
            <v>0</v>
          </cell>
          <cell r="D1668">
            <v>0</v>
          </cell>
          <cell r="E1668">
            <v>0</v>
          </cell>
          <cell r="F1668">
            <v>0</v>
          </cell>
          <cell r="G1668">
            <v>0</v>
          </cell>
        </row>
        <row r="1669">
          <cell r="B1669" t="str">
            <v>CORTINA</v>
          </cell>
          <cell r="C1669">
            <v>0</v>
          </cell>
          <cell r="D1669">
            <v>0</v>
          </cell>
          <cell r="E1669">
            <v>0</v>
          </cell>
          <cell r="F1669">
            <v>0</v>
          </cell>
          <cell r="G1669">
            <v>149.47</v>
          </cell>
        </row>
        <row r="1670">
          <cell r="B1670" t="str">
            <v>C0667</v>
          </cell>
          <cell r="C1670" t="str">
            <v>CAMADA PROTETORA DE SUPERFÍCIES HORIZONTAIS C/ ARGAMASSA DE CIMENTO E AREIA S/ PENEIRAMENTO TRAÇO 1:5 - ESP.= 1 A 2 cm</v>
          </cell>
          <cell r="D1670">
            <v>0</v>
          </cell>
          <cell r="E1670">
            <v>0</v>
          </cell>
          <cell r="F1670" t="str">
            <v>M2</v>
          </cell>
          <cell r="G1670">
            <v>20.25</v>
          </cell>
        </row>
        <row r="1671">
          <cell r="B1671">
            <v>0</v>
          </cell>
          <cell r="C1671">
            <v>0</v>
          </cell>
          <cell r="D1671">
            <v>0</v>
          </cell>
          <cell r="E1671">
            <v>0</v>
          </cell>
          <cell r="F1671">
            <v>0</v>
          </cell>
          <cell r="G1671">
            <v>0</v>
          </cell>
        </row>
        <row r="1672">
          <cell r="B1672" t="str">
            <v>C0668</v>
          </cell>
          <cell r="C1672" t="str">
            <v>CAMADA PROTETORA DE SUPERFÍCIES VERTICAIS C/ PINTURA DE EMULSÃO ASFÁLTICA E ARGAMASSA DE CIMENTO E AREIA S/ PENEIRAMENTO TRAÇO 1:5, ESP.= 1 A 2 cm</v>
          </cell>
          <cell r="D1672">
            <v>0</v>
          </cell>
          <cell r="E1672">
            <v>0</v>
          </cell>
          <cell r="F1672" t="str">
            <v>M2</v>
          </cell>
          <cell r="G1672">
            <v>24.92</v>
          </cell>
        </row>
        <row r="1673">
          <cell r="B1673">
            <v>0</v>
          </cell>
          <cell r="C1673">
            <v>0</v>
          </cell>
          <cell r="D1673">
            <v>0</v>
          </cell>
          <cell r="E1673">
            <v>0</v>
          </cell>
          <cell r="F1673">
            <v>0</v>
          </cell>
          <cell r="G1673">
            <v>0</v>
          </cell>
        </row>
        <row r="1674">
          <cell r="B1674" t="str">
            <v>C1461</v>
          </cell>
          <cell r="C1674" t="str">
            <v>IMPERMEABILIZAÇÃO DE ÁREAS SUJEITAS À UMIDADE C/ APLICAÇÃO DE DUAS DEMÃOS DE IMPERMEABILIZANTE ESTRUTURAL DILUÍDO C/ ÁGUA E EMULSÃO ADESIVA TRAÇO 12:4:1</v>
          </cell>
          <cell r="D1674">
            <v>0</v>
          </cell>
          <cell r="E1674">
            <v>0</v>
          </cell>
          <cell r="F1674" t="str">
            <v>M2</v>
          </cell>
          <cell r="G1674">
            <v>9.7799999999999994</v>
          </cell>
        </row>
        <row r="1675">
          <cell r="B1675">
            <v>0</v>
          </cell>
          <cell r="C1675">
            <v>0</v>
          </cell>
          <cell r="D1675">
            <v>0</v>
          </cell>
          <cell r="E1675">
            <v>0</v>
          </cell>
          <cell r="F1675">
            <v>0</v>
          </cell>
          <cell r="G1675">
            <v>0</v>
          </cell>
        </row>
        <row r="1676">
          <cell r="B1676" t="str">
            <v>C2188</v>
          </cell>
          <cell r="C1676" t="str">
            <v>REGULARIZAÇÃO DE SUPERFÍCIES HORIZONTAIS E VERTICAIS C/ ARGAMASSA DE CIMENTO E AREIA S/ PENEIRAMENTO, TRAÇO 1:3, ESP.= 6cm P/ APLICAÇÃO DE IMPERMEABILIZAÇÃO</v>
          </cell>
          <cell r="D1676">
            <v>0</v>
          </cell>
          <cell r="E1676">
            <v>0</v>
          </cell>
          <cell r="F1676" t="str">
            <v>M2</v>
          </cell>
          <cell r="G1676">
            <v>37.049999999999997</v>
          </cell>
        </row>
        <row r="1677">
          <cell r="B1677">
            <v>0</v>
          </cell>
          <cell r="C1677">
            <v>0</v>
          </cell>
          <cell r="D1677">
            <v>0</v>
          </cell>
          <cell r="E1677">
            <v>0</v>
          </cell>
          <cell r="F1677">
            <v>0</v>
          </cell>
          <cell r="G1677">
            <v>0</v>
          </cell>
        </row>
        <row r="1678">
          <cell r="B1678" t="str">
            <v>C2217</v>
          </cell>
          <cell r="C1678" t="str">
            <v>REVESTIMENTO DE SUPERFÍCIE HORIZONTAL OU VERTICAL C/ARGAMASSA DE CIMENTO E AREIA S/ PENEIRAMENTO TRAÇO 1:3, ESP.= 5cm</v>
          </cell>
          <cell r="D1678">
            <v>0</v>
          </cell>
          <cell r="E1678">
            <v>0</v>
          </cell>
          <cell r="F1678" t="str">
            <v>M2</v>
          </cell>
          <cell r="G1678">
            <v>57.46</v>
          </cell>
        </row>
        <row r="1679">
          <cell r="B1679">
            <v>0</v>
          </cell>
          <cell r="C1679">
            <v>0</v>
          </cell>
          <cell r="D1679">
            <v>0</v>
          </cell>
          <cell r="E1679">
            <v>0</v>
          </cell>
          <cell r="F1679">
            <v>0</v>
          </cell>
          <cell r="G1679">
            <v>0</v>
          </cell>
        </row>
        <row r="1680">
          <cell r="B1680" t="str">
            <v>OUTROS ELEMENTOS</v>
          </cell>
          <cell r="C1680">
            <v>0</v>
          </cell>
          <cell r="D1680">
            <v>0</v>
          </cell>
          <cell r="E1680">
            <v>0</v>
          </cell>
          <cell r="F1680">
            <v>0</v>
          </cell>
          <cell r="G1680">
            <v>300.25</v>
          </cell>
        </row>
        <row r="1681">
          <cell r="B1681" t="str">
            <v>C4723</v>
          </cell>
          <cell r="C1681" t="str">
            <v xml:space="preserve">IMPERMEABILIZAÇÃO À BASE DE ARGAMASSA POLIMÉRICA E RESINA EPOXI(SUPERFÍCIES EM CONTATO DIRETO COM ÁGUA RESIDUÁRIAS OU CONTATO COM GASES                                                                                                                        </v>
          </cell>
          <cell r="D1681">
            <v>0</v>
          </cell>
          <cell r="E1681">
            <v>0</v>
          </cell>
          <cell r="F1681" t="str">
            <v>M2</v>
          </cell>
          <cell r="G1681">
            <v>40.119999999999997</v>
          </cell>
        </row>
        <row r="1682">
          <cell r="B1682">
            <v>0</v>
          </cell>
          <cell r="C1682">
            <v>0</v>
          </cell>
          <cell r="D1682">
            <v>0</v>
          </cell>
          <cell r="E1682">
            <v>0</v>
          </cell>
          <cell r="F1682">
            <v>0</v>
          </cell>
          <cell r="G1682">
            <v>0</v>
          </cell>
        </row>
        <row r="1683">
          <cell r="B1683" t="str">
            <v>C4722</v>
          </cell>
          <cell r="C1683" t="str">
            <v>IMPERMEABILIZAÇÃO À BASE DE ARGAMASSA POLIMÉRICA, RESINA TERMOPLÁSTICA E TELA DE POLIESTER MALHA 2X2MM (SUPERFÍCIE EM CONTATO DIRETO COM A ÁGUA)</v>
          </cell>
          <cell r="D1683">
            <v>0</v>
          </cell>
          <cell r="E1683">
            <v>0</v>
          </cell>
          <cell r="F1683" t="str">
            <v>M2</v>
          </cell>
          <cell r="G1683">
            <v>29.41</v>
          </cell>
        </row>
        <row r="1684">
          <cell r="B1684">
            <v>0</v>
          </cell>
          <cell r="C1684">
            <v>0</v>
          </cell>
          <cell r="D1684">
            <v>0</v>
          </cell>
          <cell r="E1684">
            <v>0</v>
          </cell>
          <cell r="F1684">
            <v>0</v>
          </cell>
          <cell r="G1684">
            <v>0</v>
          </cell>
        </row>
        <row r="1685">
          <cell r="B1685" t="str">
            <v>C4724</v>
          </cell>
          <cell r="C1685" t="str">
            <v>IMPERMEABILIZAÇÃO À BASE DE ARGAMASSA POLIMÉRICA (LAJE DE RESERVATÓRIO SOB AÇÃO DE GASES)</v>
          </cell>
          <cell r="D1685">
            <v>0</v>
          </cell>
          <cell r="E1685">
            <v>0</v>
          </cell>
          <cell r="F1685" t="str">
            <v>M2</v>
          </cell>
          <cell r="G1685">
            <v>6.41</v>
          </cell>
        </row>
        <row r="1686">
          <cell r="B1686">
            <v>0</v>
          </cell>
          <cell r="C1686">
            <v>0</v>
          </cell>
          <cell r="D1686">
            <v>0</v>
          </cell>
          <cell r="E1686">
            <v>0</v>
          </cell>
          <cell r="F1686">
            <v>0</v>
          </cell>
          <cell r="G1686">
            <v>0</v>
          </cell>
        </row>
        <row r="1687">
          <cell r="B1687" t="str">
            <v>C2841</v>
          </cell>
          <cell r="C1687" t="str">
            <v>IMPERMEABILIZAÇÃO C/ ARGAMASSA DE  CIMENTO E AREIA 1:3 ADITIVADA, ESP.= 2.50cm</v>
          </cell>
          <cell r="D1687">
            <v>0</v>
          </cell>
          <cell r="E1687">
            <v>0</v>
          </cell>
          <cell r="F1687" t="str">
            <v>M2</v>
          </cell>
          <cell r="G1687">
            <v>26.13</v>
          </cell>
        </row>
        <row r="1688">
          <cell r="B1688">
            <v>0</v>
          </cell>
          <cell r="C1688">
            <v>0</v>
          </cell>
          <cell r="D1688">
            <v>0</v>
          </cell>
          <cell r="E1688">
            <v>0</v>
          </cell>
          <cell r="F1688">
            <v>0</v>
          </cell>
          <cell r="G1688">
            <v>0</v>
          </cell>
        </row>
        <row r="1689">
          <cell r="B1689" t="str">
            <v>C2842</v>
          </cell>
          <cell r="C1689" t="str">
            <v>IMPERMEABILIZAÇÃO C/ CIMENTO CRISTALIZANTE, BASE ACRÍLICA</v>
          </cell>
          <cell r="D1689">
            <v>0</v>
          </cell>
          <cell r="E1689">
            <v>0</v>
          </cell>
          <cell r="F1689" t="str">
            <v>M2</v>
          </cell>
          <cell r="G1689">
            <v>47.44</v>
          </cell>
        </row>
        <row r="1690">
          <cell r="B1690" t="str">
            <v>C2843</v>
          </cell>
          <cell r="C1690" t="str">
            <v>IMPERMEABILIZAÇÃO C/ EMULSÃO ASFÁLTICA CONSUMO 2kg/m²</v>
          </cell>
          <cell r="D1690">
            <v>0</v>
          </cell>
          <cell r="E1690">
            <v>0</v>
          </cell>
          <cell r="F1690" t="str">
            <v>M2</v>
          </cell>
          <cell r="G1690">
            <v>17.53</v>
          </cell>
        </row>
        <row r="1691">
          <cell r="B1691" t="str">
            <v>C3444</v>
          </cell>
          <cell r="C1691" t="str">
            <v>IMPERMEABILIZAÇÃO C/ SIKA E IGOL P/ CX. D´ÁGUA</v>
          </cell>
          <cell r="D1691">
            <v>0</v>
          </cell>
          <cell r="E1691">
            <v>0</v>
          </cell>
          <cell r="F1691" t="str">
            <v>M2</v>
          </cell>
          <cell r="G1691">
            <v>40.04</v>
          </cell>
        </row>
        <row r="1692">
          <cell r="B1692" t="str">
            <v>C4021</v>
          </cell>
          <cell r="C1692" t="str">
            <v>IMPERMEABILIZAÇÃO DE ACABAMENTO C/ HEYDICRYL PLUS, COR BRANCA, CONSUMO 3,0 KG/M2, REFORÇADA C/ TELA</v>
          </cell>
          <cell r="D1692">
            <v>0</v>
          </cell>
          <cell r="E1692">
            <v>0</v>
          </cell>
          <cell r="F1692" t="str">
            <v>M2</v>
          </cell>
          <cell r="G1692">
            <v>14.9</v>
          </cell>
        </row>
        <row r="1693">
          <cell r="B1693">
            <v>0</v>
          </cell>
          <cell r="C1693">
            <v>0</v>
          </cell>
          <cell r="D1693">
            <v>0</v>
          </cell>
          <cell r="E1693">
            <v>0</v>
          </cell>
          <cell r="F1693">
            <v>0</v>
          </cell>
          <cell r="G1693">
            <v>0</v>
          </cell>
        </row>
        <row r="1694">
          <cell r="B1694" t="str">
            <v>C4124</v>
          </cell>
          <cell r="C1694" t="str">
            <v>IMPERMEABILIZAÇÃO EM DUPLA CAMADA COM MANTA ESTRUTURADA EM POLIÉSTER 4mm - TIPO IV E MANTA DE ALUMÍNIO</v>
          </cell>
          <cell r="D1694">
            <v>0</v>
          </cell>
          <cell r="E1694">
            <v>0</v>
          </cell>
          <cell r="F1694" t="str">
            <v>M2</v>
          </cell>
          <cell r="G1694">
            <v>78.25</v>
          </cell>
        </row>
        <row r="1695">
          <cell r="B1695">
            <v>0</v>
          </cell>
          <cell r="C1695">
            <v>0</v>
          </cell>
          <cell r="D1695">
            <v>0</v>
          </cell>
          <cell r="E1695">
            <v>0</v>
          </cell>
          <cell r="F1695">
            <v>0</v>
          </cell>
          <cell r="G1695">
            <v>0</v>
          </cell>
        </row>
        <row r="1696">
          <cell r="B1696" t="str">
            <v>PROTEÇÃO TÉRMICA</v>
          </cell>
          <cell r="C1696">
            <v>0</v>
          </cell>
          <cell r="D1696">
            <v>0</v>
          </cell>
          <cell r="E1696">
            <v>0</v>
          </cell>
          <cell r="F1696">
            <v>0</v>
          </cell>
          <cell r="G1696">
            <v>702.05</v>
          </cell>
        </row>
        <row r="1697">
          <cell r="B1697" t="str">
            <v>ISOLAMENTO DE PAREDES</v>
          </cell>
          <cell r="C1697">
            <v>0</v>
          </cell>
          <cell r="D1697">
            <v>0</v>
          </cell>
          <cell r="E1697">
            <v>0</v>
          </cell>
          <cell r="F1697">
            <v>0</v>
          </cell>
          <cell r="G1697">
            <v>259.61</v>
          </cell>
        </row>
        <row r="1698">
          <cell r="B1698" t="str">
            <v>C1501</v>
          </cell>
          <cell r="C1698" t="str">
            <v>ISOLAMENTO TÉRMICO C/ESPUMA RÍGIDA DE POLIURETANO ESP.= 5cm</v>
          </cell>
          <cell r="D1698">
            <v>0</v>
          </cell>
          <cell r="E1698">
            <v>0</v>
          </cell>
          <cell r="F1698" t="str">
            <v>M2</v>
          </cell>
          <cell r="G1698">
            <v>9.09</v>
          </cell>
        </row>
        <row r="1699">
          <cell r="B1699" t="str">
            <v>C1502</v>
          </cell>
          <cell r="C1699" t="str">
            <v>ISOLAMENTO TÉRMICO C/MANTAS DE FIBRA DE VIDRO ENSACADAS ESP.= 5cm</v>
          </cell>
          <cell r="D1699">
            <v>0</v>
          </cell>
          <cell r="E1699">
            <v>0</v>
          </cell>
          <cell r="F1699" t="str">
            <v>M2</v>
          </cell>
          <cell r="G1699">
            <v>52.98</v>
          </cell>
        </row>
        <row r="1700">
          <cell r="B1700" t="str">
            <v>C1505</v>
          </cell>
          <cell r="C1700" t="str">
            <v>ISOLAMENTO TÉRMICO C/PAINEL DE FIBRA DE VIDRO FLEXÍVEL ESP.=50mm FIXADO COM ADESIVO HIDRO-ASFÁLTICO</v>
          </cell>
          <cell r="D1700">
            <v>0</v>
          </cell>
          <cell r="E1700">
            <v>0</v>
          </cell>
          <cell r="F1700" t="str">
            <v>M2</v>
          </cell>
          <cell r="G1700">
            <v>26.98</v>
          </cell>
        </row>
        <row r="1701">
          <cell r="B1701">
            <v>0</v>
          </cell>
          <cell r="C1701">
            <v>0</v>
          </cell>
          <cell r="D1701">
            <v>0</v>
          </cell>
          <cell r="E1701">
            <v>0</v>
          </cell>
          <cell r="F1701">
            <v>0</v>
          </cell>
          <cell r="G1701">
            <v>0</v>
          </cell>
        </row>
        <row r="1702">
          <cell r="B1702" t="str">
            <v>C1503</v>
          </cell>
          <cell r="C1702" t="str">
            <v>ISOLAMENTO TÉRMICO C/PAINEL DE FIBRA DE VIDRO RÍGIDO ESP.= 25mm FIXADO COM ASFALTO OXIDADO (MODIFICADO)</v>
          </cell>
          <cell r="D1702">
            <v>0</v>
          </cell>
          <cell r="E1702">
            <v>0</v>
          </cell>
          <cell r="F1702" t="str">
            <v>M2</v>
          </cell>
          <cell r="G1702">
            <v>80.459999999999994</v>
          </cell>
        </row>
        <row r="1703">
          <cell r="B1703">
            <v>0</v>
          </cell>
          <cell r="C1703">
            <v>0</v>
          </cell>
          <cell r="D1703">
            <v>0</v>
          </cell>
          <cell r="E1703">
            <v>0</v>
          </cell>
          <cell r="F1703">
            <v>0</v>
          </cell>
          <cell r="G1703">
            <v>0</v>
          </cell>
        </row>
        <row r="1704">
          <cell r="B1704" t="str">
            <v>C1506</v>
          </cell>
          <cell r="C1704" t="str">
            <v>ISOLAMENTO TÉRMICO C/PAINEL DE FIBRA DE VIDRO SEMI-RÍGIDO ESP.= 50mm FIXADO C/ARAME E TELA</v>
          </cell>
          <cell r="D1704">
            <v>0</v>
          </cell>
          <cell r="E1704">
            <v>0</v>
          </cell>
          <cell r="F1704" t="str">
            <v>M2</v>
          </cell>
          <cell r="G1704">
            <v>31.32</v>
          </cell>
        </row>
        <row r="1705">
          <cell r="B1705">
            <v>0</v>
          </cell>
          <cell r="C1705">
            <v>0</v>
          </cell>
          <cell r="D1705">
            <v>0</v>
          </cell>
          <cell r="E1705">
            <v>0</v>
          </cell>
          <cell r="F1705">
            <v>0</v>
          </cell>
          <cell r="G1705">
            <v>0</v>
          </cell>
        </row>
        <row r="1706">
          <cell r="B1706" t="str">
            <v>C1504</v>
          </cell>
          <cell r="C1706" t="str">
            <v>ISOLAMENTO TÉRMICO C/TIJOLO CERÂMICO FURADO (30X20X10)cm</v>
          </cell>
          <cell r="D1706">
            <v>0</v>
          </cell>
          <cell r="E1706">
            <v>0</v>
          </cell>
          <cell r="F1706" t="str">
            <v>M2</v>
          </cell>
          <cell r="G1706">
            <v>58.78</v>
          </cell>
        </row>
        <row r="1707">
          <cell r="B1707" t="str">
            <v>ISOLAMENTO DE COBERTURAS E LAJES</v>
          </cell>
          <cell r="C1707">
            <v>0</v>
          </cell>
          <cell r="D1707">
            <v>0</v>
          </cell>
          <cell r="E1707">
            <v>0</v>
          </cell>
          <cell r="F1707">
            <v>0</v>
          </cell>
          <cell r="G1707">
            <v>363.2</v>
          </cell>
        </row>
        <row r="1708">
          <cell r="B1708" t="str">
            <v>C1500</v>
          </cell>
          <cell r="C1708" t="str">
            <v>ISOLAMENTO TÉRMICO C/ARGILA EXPANDIDA AGLOMERADA ESP.= 20cm</v>
          </cell>
          <cell r="D1708">
            <v>0</v>
          </cell>
          <cell r="E1708">
            <v>0</v>
          </cell>
          <cell r="F1708" t="str">
            <v>M2</v>
          </cell>
          <cell r="G1708">
            <v>68.680000000000007</v>
          </cell>
        </row>
        <row r="1709">
          <cell r="B1709" t="str">
            <v>C1507</v>
          </cell>
          <cell r="C1709" t="str">
            <v>ISOLAMENTO TÉRMICO C/DOLOMITA MAGNESIANA BRITADA ESP.= 10cm</v>
          </cell>
          <cell r="D1709">
            <v>0</v>
          </cell>
          <cell r="E1709">
            <v>0</v>
          </cell>
          <cell r="F1709" t="str">
            <v>M2</v>
          </cell>
          <cell r="G1709">
            <v>15.93</v>
          </cell>
        </row>
        <row r="1710">
          <cell r="B1710" t="str">
            <v>C1508</v>
          </cell>
          <cell r="C1710" t="str">
            <v>ISOLAMENTO TÉRMICO C/LAJOTAS PRE-MOLDADAS DE CONCRETO</v>
          </cell>
          <cell r="D1710">
            <v>0</v>
          </cell>
          <cell r="E1710">
            <v>0</v>
          </cell>
          <cell r="F1710" t="str">
            <v>M2</v>
          </cell>
          <cell r="G1710">
            <v>49.76</v>
          </cell>
        </row>
        <row r="1711">
          <cell r="B1711" t="str">
            <v>C1509</v>
          </cell>
          <cell r="C1711" t="str">
            <v>ISOLAMENTO TÉRMICO C/MANTAS DE FIBRA DE VIDRO ESP.= 7.5cm  PROTEGIDAS C/ASFALTO OXIDADO</v>
          </cell>
          <cell r="D1711">
            <v>0</v>
          </cell>
          <cell r="E1711">
            <v>0</v>
          </cell>
          <cell r="F1711" t="str">
            <v>M2</v>
          </cell>
          <cell r="G1711">
            <v>37.369999999999997</v>
          </cell>
        </row>
        <row r="1712">
          <cell r="B1712">
            <v>0</v>
          </cell>
          <cell r="C1712">
            <v>0</v>
          </cell>
          <cell r="D1712">
            <v>0</v>
          </cell>
          <cell r="E1712">
            <v>0</v>
          </cell>
          <cell r="F1712">
            <v>0</v>
          </cell>
          <cell r="G1712">
            <v>0</v>
          </cell>
        </row>
        <row r="1713">
          <cell r="B1713" t="str">
            <v>C1510</v>
          </cell>
          <cell r="C1713" t="str">
            <v>ISOLAMENTO TÉRMICO C/PEDRA BRITADA SOLTA ESP.= 25cm, SOBRE ARGAMASA DE PROTEÇÃO P/IMPERMEABILIZAÇÃO</v>
          </cell>
          <cell r="D1713">
            <v>0</v>
          </cell>
          <cell r="E1713">
            <v>0</v>
          </cell>
          <cell r="F1713" t="str">
            <v>M2</v>
          </cell>
          <cell r="G1713">
            <v>22</v>
          </cell>
        </row>
        <row r="1714">
          <cell r="B1714">
            <v>0</v>
          </cell>
          <cell r="C1714">
            <v>0</v>
          </cell>
          <cell r="D1714">
            <v>0</v>
          </cell>
          <cell r="E1714">
            <v>0</v>
          </cell>
          <cell r="F1714">
            <v>0</v>
          </cell>
          <cell r="G1714">
            <v>0</v>
          </cell>
        </row>
        <row r="1715">
          <cell r="B1715" t="str">
            <v>C1511</v>
          </cell>
          <cell r="C1715" t="str">
            <v>ISOLAMENTO TÉRMICO C/PLACAS DE CONCRETO CELULAR ESP.= 5cm</v>
          </cell>
          <cell r="D1715">
            <v>0</v>
          </cell>
          <cell r="E1715">
            <v>0</v>
          </cell>
          <cell r="F1715" t="str">
            <v>M2</v>
          </cell>
          <cell r="G1715">
            <v>55.42</v>
          </cell>
        </row>
        <row r="1716">
          <cell r="B1716" t="str">
            <v>C1512</v>
          </cell>
          <cell r="C1716" t="str">
            <v>ISOLAMENTO TÉRMICO C/PLACAS DE POLIESTIRENO EXPANDIDO ESP.= 5cm</v>
          </cell>
          <cell r="D1716">
            <v>0</v>
          </cell>
          <cell r="E1716">
            <v>0</v>
          </cell>
          <cell r="F1716" t="str">
            <v>M2</v>
          </cell>
          <cell r="G1716">
            <v>22.51</v>
          </cell>
        </row>
        <row r="1717">
          <cell r="B1717" t="str">
            <v>C1513</v>
          </cell>
          <cell r="C1717" t="str">
            <v>ISOLAMENTO TÉRMICO C/VERMICULITA AGLOMERADA C/CIMENTO E AREIA ESP.= 15cm</v>
          </cell>
          <cell r="D1717">
            <v>0</v>
          </cell>
          <cell r="E1717">
            <v>0</v>
          </cell>
          <cell r="F1717" t="str">
            <v>M2</v>
          </cell>
          <cell r="G1717">
            <v>91.53</v>
          </cell>
        </row>
        <row r="1718">
          <cell r="B1718">
            <v>0</v>
          </cell>
          <cell r="C1718">
            <v>0</v>
          </cell>
          <cell r="D1718">
            <v>0</v>
          </cell>
          <cell r="E1718">
            <v>0</v>
          </cell>
          <cell r="F1718">
            <v>0</v>
          </cell>
          <cell r="G1718">
            <v>0</v>
          </cell>
        </row>
        <row r="1719">
          <cell r="B1719" t="str">
            <v>ISOLAMENTO DE TUBOS DE AÇO</v>
          </cell>
          <cell r="C1719">
            <v>0</v>
          </cell>
          <cell r="D1719">
            <v>0</v>
          </cell>
          <cell r="E1719">
            <v>0</v>
          </cell>
          <cell r="F1719">
            <v>0</v>
          </cell>
          <cell r="G1719">
            <v>79.23</v>
          </cell>
        </row>
        <row r="1720">
          <cell r="B1720" t="str">
            <v>C3717</v>
          </cell>
          <cell r="C1720" t="str">
            <v>ISOLAMENTO TÉRMICO COM POLIESTIRENO EXPANDIDO (ISOPOR) EM TUBO DE AÇO PRETO  DE 2"</v>
          </cell>
          <cell r="D1720">
            <v>0</v>
          </cell>
          <cell r="E1720">
            <v>0</v>
          </cell>
          <cell r="F1720" t="str">
            <v>M</v>
          </cell>
          <cell r="G1720">
            <v>32.71</v>
          </cell>
        </row>
        <row r="1721">
          <cell r="B1721">
            <v>0</v>
          </cell>
          <cell r="C1721">
            <v>0</v>
          </cell>
          <cell r="D1721">
            <v>0</v>
          </cell>
          <cell r="E1721">
            <v>0</v>
          </cell>
          <cell r="F1721">
            <v>0</v>
          </cell>
          <cell r="G1721">
            <v>0</v>
          </cell>
        </row>
        <row r="1722">
          <cell r="B1722" t="str">
            <v>C3718</v>
          </cell>
          <cell r="C1722" t="str">
            <v>ISOLAMENTO TÉRMICO COM POLIESTIRENO EXPANDIDO (ISOPOR) EM TUBO DE AÇO PRETO  DE 2 1/2"</v>
          </cell>
          <cell r="D1722">
            <v>0</v>
          </cell>
          <cell r="E1722">
            <v>0</v>
          </cell>
          <cell r="F1722" t="str">
            <v>M</v>
          </cell>
          <cell r="G1722">
            <v>46.51</v>
          </cell>
        </row>
        <row r="1723">
          <cell r="B1723">
            <v>0</v>
          </cell>
          <cell r="C1723">
            <v>0</v>
          </cell>
          <cell r="D1723">
            <v>0</v>
          </cell>
          <cell r="E1723">
            <v>0</v>
          </cell>
          <cell r="F1723">
            <v>0</v>
          </cell>
          <cell r="G1723">
            <v>0</v>
          </cell>
        </row>
        <row r="1724">
          <cell r="B1724" t="str">
            <v>REVESTIMENTOS</v>
          </cell>
          <cell r="C1724">
            <v>0</v>
          </cell>
          <cell r="D1724">
            <v>0</v>
          </cell>
          <cell r="E1724">
            <v>0</v>
          </cell>
          <cell r="F1724">
            <v>0</v>
          </cell>
          <cell r="G1724">
            <v>7628.06</v>
          </cell>
        </row>
        <row r="1725">
          <cell r="B1725" t="str">
            <v>ARGAMASSAS PARA PAREDES INTERNAS E EXTERNAS</v>
          </cell>
          <cell r="C1725">
            <v>0</v>
          </cell>
          <cell r="D1725">
            <v>0</v>
          </cell>
          <cell r="E1725">
            <v>0</v>
          </cell>
          <cell r="F1725">
            <v>0</v>
          </cell>
          <cell r="G1725">
            <v>790.77</v>
          </cell>
        </row>
        <row r="1726">
          <cell r="B1726" t="str">
            <v>C0776</v>
          </cell>
          <cell r="C1726" t="str">
            <v>CHAPISCO C/ ARGAMASSA DE CIMENTO E AREIA S/PENEIRAR TRAÇO 1:3  ESP.= 5mm P/ PAREDE</v>
          </cell>
          <cell r="D1726">
            <v>0</v>
          </cell>
          <cell r="E1726">
            <v>0</v>
          </cell>
          <cell r="F1726" t="str">
            <v>M2</v>
          </cell>
          <cell r="G1726">
            <v>4.21</v>
          </cell>
        </row>
        <row r="1727">
          <cell r="B1727">
            <v>0</v>
          </cell>
          <cell r="C1727">
            <v>0</v>
          </cell>
          <cell r="D1727">
            <v>0</v>
          </cell>
          <cell r="E1727">
            <v>0</v>
          </cell>
          <cell r="F1727">
            <v>0</v>
          </cell>
          <cell r="G1727">
            <v>0</v>
          </cell>
        </row>
        <row r="1728">
          <cell r="B1728" t="str">
            <v>C0777</v>
          </cell>
          <cell r="C1728" t="str">
            <v>CHAPISCO C/ ARGAMASSA DE CIMENTO E PEDRISCO TRAÇO 1:4  ESP.= 7mm P/ PAREDE</v>
          </cell>
          <cell r="D1728">
            <v>0</v>
          </cell>
          <cell r="E1728">
            <v>0</v>
          </cell>
          <cell r="F1728" t="str">
            <v>M2</v>
          </cell>
          <cell r="G1728">
            <v>6.67</v>
          </cell>
        </row>
        <row r="1729">
          <cell r="B1729">
            <v>0</v>
          </cell>
          <cell r="C1729">
            <v>0</v>
          </cell>
          <cell r="D1729">
            <v>0</v>
          </cell>
          <cell r="E1729">
            <v>0</v>
          </cell>
          <cell r="F1729">
            <v>0</v>
          </cell>
          <cell r="G1729">
            <v>0</v>
          </cell>
        </row>
        <row r="1730">
          <cell r="B1730" t="str">
            <v>C1220</v>
          </cell>
          <cell r="C1730" t="str">
            <v>EMBOÇO C/ ARGAMASSA DE CIMENTO E AREIA S/ PENEIRAR, TRAÇO 1:3</v>
          </cell>
          <cell r="D1730">
            <v>0</v>
          </cell>
          <cell r="E1730">
            <v>0</v>
          </cell>
          <cell r="F1730" t="str">
            <v>M2</v>
          </cell>
          <cell r="G1730">
            <v>21.36</v>
          </cell>
        </row>
        <row r="1731">
          <cell r="B1731" t="str">
            <v>C1221</v>
          </cell>
          <cell r="C1731" t="str">
            <v>EMBOÇO C/ ARGAMASSA DE CIMENTO E AREIA S/ PENEIRAR, TRAÇO 1:4</v>
          </cell>
          <cell r="D1731">
            <v>0</v>
          </cell>
          <cell r="E1731">
            <v>0</v>
          </cell>
          <cell r="F1731" t="str">
            <v>M2</v>
          </cell>
          <cell r="G1731">
            <v>20.149999999999999</v>
          </cell>
        </row>
        <row r="1732">
          <cell r="B1732" t="str">
            <v>C1226</v>
          </cell>
          <cell r="C1732" t="str">
            <v>EMBOÇO C/ ARGAMASSA DE CIMENTO E AREIA S/ PENEIRAR, TRAÇO 1:5</v>
          </cell>
          <cell r="D1732">
            <v>0</v>
          </cell>
          <cell r="E1732">
            <v>0</v>
          </cell>
          <cell r="F1732" t="str">
            <v>M2</v>
          </cell>
          <cell r="G1732">
            <v>19.420000000000002</v>
          </cell>
        </row>
        <row r="1733">
          <cell r="B1733" t="str">
            <v>C3245</v>
          </cell>
          <cell r="C1733" t="str">
            <v>EMBOÇO C/ ARGAMASSA DE CIMENTO E AREIA S/ PENEIRAR, TRAÇO 1:6</v>
          </cell>
          <cell r="D1733">
            <v>0</v>
          </cell>
          <cell r="E1733">
            <v>0</v>
          </cell>
          <cell r="F1733" t="str">
            <v>M2</v>
          </cell>
          <cell r="G1733">
            <v>18.93</v>
          </cell>
        </row>
        <row r="1734">
          <cell r="B1734" t="str">
            <v>C3246</v>
          </cell>
          <cell r="C1734" t="str">
            <v>EMBOÇO C/ ARGAMASSA DE CIMENTO E AREIA S/ PENEIRAR, TRAÇO 1:7</v>
          </cell>
          <cell r="D1734">
            <v>0</v>
          </cell>
          <cell r="E1734">
            <v>0</v>
          </cell>
          <cell r="F1734" t="str">
            <v>M2</v>
          </cell>
          <cell r="G1734">
            <v>18.579999999999998</v>
          </cell>
        </row>
        <row r="1735">
          <cell r="B1735" t="str">
            <v>C1211</v>
          </cell>
          <cell r="C1735" t="str">
            <v>EMBOÇO C/ ARGAMASSA DE CIMENTO, ARENOSO E AREIA S/PENEIRAR TRAÇO 1:7:3  ESP.= 20mm P/ PAREDE</v>
          </cell>
          <cell r="D1735">
            <v>0</v>
          </cell>
          <cell r="E1735">
            <v>0</v>
          </cell>
          <cell r="F1735" t="str">
            <v>M2</v>
          </cell>
          <cell r="G1735">
            <v>18.55</v>
          </cell>
        </row>
        <row r="1736">
          <cell r="B1736">
            <v>0</v>
          </cell>
          <cell r="C1736">
            <v>0</v>
          </cell>
          <cell r="D1736">
            <v>0</v>
          </cell>
          <cell r="E1736">
            <v>0</v>
          </cell>
          <cell r="F1736">
            <v>0</v>
          </cell>
          <cell r="G1736">
            <v>0</v>
          </cell>
        </row>
        <row r="1737">
          <cell r="B1737" t="str">
            <v>C3023</v>
          </cell>
          <cell r="C1737" t="str">
            <v>EMBOÇO C/ ARGAMASSA DE CIMENTO E AREIA PENEIRADA, TRAÇO 1:3</v>
          </cell>
          <cell r="D1737">
            <v>0</v>
          </cell>
          <cell r="E1737">
            <v>0</v>
          </cell>
          <cell r="F1737" t="str">
            <v>M2</v>
          </cell>
          <cell r="G1737">
            <v>25.46</v>
          </cell>
        </row>
        <row r="1738">
          <cell r="B1738" t="str">
            <v>C3029</v>
          </cell>
          <cell r="C1738" t="str">
            <v>EMBOÇO C/ ARGAMASSA DE CIMENTO E AREIA PENEIRADA, TRAÇO 1:4</v>
          </cell>
          <cell r="D1738">
            <v>0</v>
          </cell>
          <cell r="E1738">
            <v>0</v>
          </cell>
          <cell r="F1738" t="str">
            <v>M2</v>
          </cell>
          <cell r="G1738">
            <v>24.25</v>
          </cell>
        </row>
        <row r="1739">
          <cell r="B1739" t="str">
            <v>C3080</v>
          </cell>
          <cell r="C1739" t="str">
            <v>EMBOÇO C/ ARGAMASSA DE CIMENTO E AREIA PENEIRADA, TRAÇO 1:5</v>
          </cell>
          <cell r="D1739">
            <v>0</v>
          </cell>
          <cell r="E1739">
            <v>0</v>
          </cell>
          <cell r="F1739" t="str">
            <v>M2</v>
          </cell>
          <cell r="G1739">
            <v>23.52</v>
          </cell>
        </row>
        <row r="1740">
          <cell r="B1740" t="str">
            <v>C3120</v>
          </cell>
          <cell r="C1740" t="str">
            <v>EMBOÇO C/ ARGAMASSA DE CIMENTO E AREIA PENEIRADA, TRAÇO 1:6</v>
          </cell>
          <cell r="D1740">
            <v>0</v>
          </cell>
          <cell r="E1740">
            <v>0</v>
          </cell>
          <cell r="F1740" t="str">
            <v>M2</v>
          </cell>
          <cell r="G1740">
            <v>23.03</v>
          </cell>
        </row>
        <row r="1741">
          <cell r="B1741" t="str">
            <v>C3122</v>
          </cell>
          <cell r="C1741" t="str">
            <v>EMBOÇO C/ ARGAMASSA DE CIMENTO E AREIA PENEIRADA, TRAÇO 1:7</v>
          </cell>
          <cell r="D1741">
            <v>0</v>
          </cell>
          <cell r="E1741">
            <v>0</v>
          </cell>
          <cell r="F1741" t="str">
            <v>M2</v>
          </cell>
          <cell r="G1741">
            <v>22.68</v>
          </cell>
        </row>
        <row r="1742">
          <cell r="B1742" t="str">
            <v>C1212</v>
          </cell>
          <cell r="C1742" t="str">
            <v>EMBOÇO C/ ARGAMASSA MISTA DE CIMENTO, CAL EM PASTA E AREIA S/PENEIRAR TRAÇO 1:1.5:9  ESP.= 20mm P/ PAREDE</v>
          </cell>
          <cell r="D1742">
            <v>0</v>
          </cell>
          <cell r="E1742">
            <v>0</v>
          </cell>
          <cell r="F1742" t="str">
            <v>M2</v>
          </cell>
          <cell r="G1742">
            <v>20.57</v>
          </cell>
        </row>
        <row r="1743">
          <cell r="B1743">
            <v>0</v>
          </cell>
          <cell r="C1743">
            <v>0</v>
          </cell>
          <cell r="D1743">
            <v>0</v>
          </cell>
          <cell r="E1743">
            <v>0</v>
          </cell>
          <cell r="F1743">
            <v>0</v>
          </cell>
          <cell r="G1743">
            <v>0</v>
          </cell>
        </row>
        <row r="1744">
          <cell r="B1744" t="str">
            <v>C1213</v>
          </cell>
          <cell r="C1744" t="str">
            <v>EMBOÇO C/ ARGAMASSA MISTA DE CIMENTO, CAL HIDRATADA E AREIA S/PENEIRAR TRAÇO 1:2:9  ESP.= 20mm P/ PAREDE</v>
          </cell>
          <cell r="D1744">
            <v>0</v>
          </cell>
          <cell r="E1744">
            <v>0</v>
          </cell>
          <cell r="F1744" t="str">
            <v>M2</v>
          </cell>
          <cell r="G1744">
            <v>20.52</v>
          </cell>
        </row>
        <row r="1745">
          <cell r="B1745">
            <v>0</v>
          </cell>
          <cell r="C1745">
            <v>0</v>
          </cell>
          <cell r="D1745">
            <v>0</v>
          </cell>
          <cell r="E1745">
            <v>0</v>
          </cell>
          <cell r="F1745">
            <v>0</v>
          </cell>
          <cell r="G1745">
            <v>0</v>
          </cell>
        </row>
        <row r="1746">
          <cell r="B1746" t="str">
            <v>C1238</v>
          </cell>
          <cell r="C1746" t="str">
            <v>ENCHIMENTO DE RASGO C/ARGAMASSA DIAM.= 15 A 25mm (1/2" A 1")</v>
          </cell>
          <cell r="D1746">
            <v>0</v>
          </cell>
          <cell r="E1746">
            <v>0</v>
          </cell>
          <cell r="F1746" t="str">
            <v>M</v>
          </cell>
          <cell r="G1746">
            <v>2.97</v>
          </cell>
        </row>
        <row r="1747">
          <cell r="B1747" t="str">
            <v>C1239</v>
          </cell>
          <cell r="C1747" t="str">
            <v>ENCHIMENTO DE RASGO C/ARGAMASSA DIAM.= 32 A 50mm (1 1/4" A 2")</v>
          </cell>
          <cell r="D1747">
            <v>0</v>
          </cell>
          <cell r="E1747">
            <v>0</v>
          </cell>
          <cell r="F1747" t="str">
            <v>M</v>
          </cell>
          <cell r="G1747">
            <v>4.17</v>
          </cell>
        </row>
        <row r="1748">
          <cell r="B1748" t="str">
            <v>C1240</v>
          </cell>
          <cell r="C1748" t="str">
            <v>ENCHIMENTO DE RASGO C/ARGAMASSA DIAM.= 65 A100mm  (2 1/2" A 4")</v>
          </cell>
          <cell r="D1748">
            <v>0</v>
          </cell>
          <cell r="E1748">
            <v>0</v>
          </cell>
          <cell r="F1748" t="str">
            <v>M</v>
          </cell>
          <cell r="G1748">
            <v>6.68</v>
          </cell>
        </row>
        <row r="1749">
          <cell r="B1749" t="str">
            <v>C1245</v>
          </cell>
          <cell r="C1749" t="str">
            <v>ENTELAMENTO CORRETIVO DE SUPERFÍCIE C/TRINCA P/RETRAÇÃO OU DILATAÇÃO TELA LARG.=15cm REF. CENT.LARG.=5cm</v>
          </cell>
          <cell r="D1749">
            <v>0</v>
          </cell>
          <cell r="E1749">
            <v>0</v>
          </cell>
          <cell r="F1749" t="str">
            <v>M</v>
          </cell>
          <cell r="G1749">
            <v>12.88</v>
          </cell>
        </row>
        <row r="1750">
          <cell r="B1750">
            <v>0</v>
          </cell>
          <cell r="C1750">
            <v>0</v>
          </cell>
          <cell r="D1750">
            <v>0</v>
          </cell>
          <cell r="E1750">
            <v>0</v>
          </cell>
          <cell r="F1750">
            <v>0</v>
          </cell>
          <cell r="G1750">
            <v>0</v>
          </cell>
        </row>
        <row r="1751">
          <cell r="B1751" t="str">
            <v>C1247</v>
          </cell>
          <cell r="C1751" t="str">
            <v>ENTELAMENTO PREVENTIVO DE SUPERFÍCIE SUJEITA A TRINCAS P/RETRAÇÃO OU DILATAÇÃO TELA LARG.= 25cm</v>
          </cell>
          <cell r="D1751">
            <v>0</v>
          </cell>
          <cell r="E1751">
            <v>0</v>
          </cell>
          <cell r="F1751" t="str">
            <v>M</v>
          </cell>
          <cell r="G1751">
            <v>5.92</v>
          </cell>
        </row>
        <row r="1752">
          <cell r="B1752">
            <v>0</v>
          </cell>
          <cell r="C1752">
            <v>0</v>
          </cell>
          <cell r="D1752">
            <v>0</v>
          </cell>
          <cell r="E1752">
            <v>0</v>
          </cell>
          <cell r="F1752">
            <v>0</v>
          </cell>
          <cell r="G1752">
            <v>0</v>
          </cell>
        </row>
        <row r="1753">
          <cell r="B1753" t="str">
            <v>C3545</v>
          </cell>
          <cell r="C1753" t="str">
            <v>MUTIRÃO MISTO - CHAPISCO C/ARGAMASSA DE CIMENTO E PEDRISCO TRAÇO 1:4  ESP.=7mm P/PAREDE</v>
          </cell>
          <cell r="D1753">
            <v>0</v>
          </cell>
          <cell r="E1753">
            <v>0</v>
          </cell>
          <cell r="F1753" t="str">
            <v>M2</v>
          </cell>
          <cell r="G1753">
            <v>4.34</v>
          </cell>
        </row>
        <row r="1754">
          <cell r="B1754">
            <v>0</v>
          </cell>
          <cell r="C1754">
            <v>0</v>
          </cell>
          <cell r="D1754">
            <v>0</v>
          </cell>
          <cell r="E1754">
            <v>0</v>
          </cell>
          <cell r="F1754">
            <v>0</v>
          </cell>
          <cell r="G1754">
            <v>0</v>
          </cell>
        </row>
        <row r="1755">
          <cell r="B1755" t="str">
            <v>C3546</v>
          </cell>
          <cell r="C1755" t="str">
            <v>MUTIRÃO MISTO - REBOCO C/ ARGAMASSA DE CAL TRAÇO 1:4 P/PAREDE</v>
          </cell>
          <cell r="D1755">
            <v>0</v>
          </cell>
          <cell r="E1755">
            <v>0</v>
          </cell>
          <cell r="F1755" t="str">
            <v>M2</v>
          </cell>
          <cell r="G1755">
            <v>8.98</v>
          </cell>
        </row>
        <row r="1756">
          <cell r="B1756" t="str">
            <v>C2110</v>
          </cell>
          <cell r="C1756" t="str">
            <v>REBOCO C/ACABAMENTO.LISO.C/ARGAMASSA DE CIMENTO E AREIA PENEIRADA E ADITIVO IMPERMEABILIZANTE TRAÇO 1:1.5 ESP=5 mm</v>
          </cell>
          <cell r="D1756">
            <v>0</v>
          </cell>
          <cell r="E1756">
            <v>0</v>
          </cell>
          <cell r="F1756" t="str">
            <v>M2</v>
          </cell>
          <cell r="G1756">
            <v>22.85</v>
          </cell>
        </row>
        <row r="1757">
          <cell r="B1757">
            <v>0</v>
          </cell>
          <cell r="C1757">
            <v>0</v>
          </cell>
          <cell r="D1757">
            <v>0</v>
          </cell>
          <cell r="E1757">
            <v>0</v>
          </cell>
          <cell r="F1757">
            <v>0</v>
          </cell>
          <cell r="G1757">
            <v>0</v>
          </cell>
        </row>
        <row r="1758">
          <cell r="B1758" t="str">
            <v>C2121</v>
          </cell>
          <cell r="C1758" t="str">
            <v>REBOCO C/ARGAMASSA DE CAL EM PASTA E AREIA PENEIRADA TRAÇO 1:3  ESP=5 mm P/PAREDE</v>
          </cell>
          <cell r="D1758">
            <v>0</v>
          </cell>
          <cell r="E1758">
            <v>0</v>
          </cell>
          <cell r="F1758" t="str">
            <v>M2</v>
          </cell>
          <cell r="G1758">
            <v>14.16</v>
          </cell>
        </row>
        <row r="1759">
          <cell r="B1759">
            <v>0</v>
          </cell>
          <cell r="C1759">
            <v>0</v>
          </cell>
          <cell r="D1759">
            <v>0</v>
          </cell>
          <cell r="E1759">
            <v>0</v>
          </cell>
          <cell r="F1759">
            <v>0</v>
          </cell>
          <cell r="G1759">
            <v>0</v>
          </cell>
        </row>
        <row r="1760">
          <cell r="B1760" t="str">
            <v>C2122</v>
          </cell>
          <cell r="C1760" t="str">
            <v>REBOCO C/ARGAMASSA DE CAL EM PASTA E AREIA PENEIRADA TRAÇO 1:4  ESP=5 mm P/PAREDE</v>
          </cell>
          <cell r="D1760">
            <v>0</v>
          </cell>
          <cell r="E1760">
            <v>0</v>
          </cell>
          <cell r="F1760" t="str">
            <v>M2</v>
          </cell>
          <cell r="G1760">
            <v>13.83</v>
          </cell>
        </row>
        <row r="1761">
          <cell r="B1761">
            <v>0</v>
          </cell>
          <cell r="C1761">
            <v>0</v>
          </cell>
          <cell r="D1761">
            <v>0</v>
          </cell>
          <cell r="E1761">
            <v>0</v>
          </cell>
          <cell r="F1761">
            <v>0</v>
          </cell>
          <cell r="G1761">
            <v>0</v>
          </cell>
        </row>
        <row r="1762">
          <cell r="B1762" t="str">
            <v>C2123</v>
          </cell>
          <cell r="C1762" t="str">
            <v>REBOCO C/ARGAMASSA DE CAL HIDRATADA E AREIA PENEIRADA TRAÇO 1:3  ESP=5 mm P/PAREDE</v>
          </cell>
          <cell r="D1762">
            <v>0</v>
          </cell>
          <cell r="E1762">
            <v>0</v>
          </cell>
          <cell r="F1762" t="str">
            <v>M2</v>
          </cell>
          <cell r="G1762">
            <v>13.85</v>
          </cell>
        </row>
        <row r="1763">
          <cell r="B1763">
            <v>0</v>
          </cell>
          <cell r="C1763">
            <v>0</v>
          </cell>
          <cell r="D1763">
            <v>0</v>
          </cell>
          <cell r="E1763">
            <v>0</v>
          </cell>
          <cell r="F1763">
            <v>0</v>
          </cell>
          <cell r="G1763">
            <v>0</v>
          </cell>
        </row>
        <row r="1764">
          <cell r="B1764" t="str">
            <v>C3408</v>
          </cell>
          <cell r="C1764" t="str">
            <v>REBOCO C/ ARGAMASSA DE CIMENTO E AREIA S/ PENEIRAR, TRAÇO 1:3</v>
          </cell>
          <cell r="D1764">
            <v>0</v>
          </cell>
          <cell r="E1764">
            <v>0</v>
          </cell>
          <cell r="F1764" t="str">
            <v>M2</v>
          </cell>
          <cell r="G1764">
            <v>23.31</v>
          </cell>
        </row>
        <row r="1765">
          <cell r="B1765" t="str">
            <v>C3409</v>
          </cell>
          <cell r="C1765" t="str">
            <v>REBOCO C/ ARGAMASSA DE CIMENTO E AREIA S/ PENEIRAR, TRAÇO 1:4</v>
          </cell>
          <cell r="D1765">
            <v>0</v>
          </cell>
          <cell r="E1765">
            <v>0</v>
          </cell>
          <cell r="F1765" t="str">
            <v>M2</v>
          </cell>
          <cell r="G1765">
            <v>21.8</v>
          </cell>
        </row>
        <row r="1766">
          <cell r="B1766" t="str">
            <v>C3124</v>
          </cell>
          <cell r="C1766" t="str">
            <v>REBOCO C/ ARGAMASSA DE CIMENTO E AREIA S/ PENEIRAR, TRAÇO 1:5</v>
          </cell>
          <cell r="D1766">
            <v>0</v>
          </cell>
          <cell r="E1766">
            <v>0</v>
          </cell>
          <cell r="F1766" t="str">
            <v>M2</v>
          </cell>
          <cell r="G1766">
            <v>20.88</v>
          </cell>
        </row>
        <row r="1767">
          <cell r="B1767" t="str">
            <v>C3407</v>
          </cell>
          <cell r="C1767" t="str">
            <v>REBOCO C/ ARGAMASSA DE CIMENTO E AREIA S/ PENEIRAR, TRAÇO 1:6</v>
          </cell>
          <cell r="D1767">
            <v>0</v>
          </cell>
          <cell r="E1767">
            <v>0</v>
          </cell>
          <cell r="F1767" t="str">
            <v>M2</v>
          </cell>
          <cell r="G1767">
            <v>20.27</v>
          </cell>
        </row>
        <row r="1768">
          <cell r="B1768" t="str">
            <v>C3162</v>
          </cell>
          <cell r="C1768" t="str">
            <v>REBOCO C/ ARGAMASSA DE CIMENTO E AREIA S/ PENEIRAR, TRAÇO 1:7</v>
          </cell>
          <cell r="D1768">
            <v>0</v>
          </cell>
          <cell r="E1768">
            <v>0</v>
          </cell>
          <cell r="F1768" t="str">
            <v>M2</v>
          </cell>
          <cell r="G1768">
            <v>19.829999999999998</v>
          </cell>
        </row>
        <row r="1769">
          <cell r="B1769" t="str">
            <v>C3028</v>
          </cell>
          <cell r="C1769" t="str">
            <v>REBOCO C/ ARGAMASSA DE CIMENTO E AREIA PENEIRADA, TRAÇO 1:3</v>
          </cell>
          <cell r="D1769">
            <v>0</v>
          </cell>
          <cell r="E1769">
            <v>0</v>
          </cell>
          <cell r="F1769" t="str">
            <v>M2</v>
          </cell>
          <cell r="G1769">
            <v>28.43</v>
          </cell>
        </row>
        <row r="1770">
          <cell r="B1770" t="str">
            <v>C3037</v>
          </cell>
          <cell r="C1770" t="str">
            <v>REBOCO C/ ARGAMASSA DE CIMENTO E AREIA PENEIRADA, TRAÇO 1:4</v>
          </cell>
          <cell r="D1770">
            <v>0</v>
          </cell>
          <cell r="E1770">
            <v>0</v>
          </cell>
          <cell r="F1770" t="str">
            <v>M2</v>
          </cell>
          <cell r="G1770">
            <v>26.92</v>
          </cell>
        </row>
        <row r="1771">
          <cell r="B1771" t="str">
            <v>C3087</v>
          </cell>
          <cell r="C1771" t="str">
            <v>REBOCO C/ ARGAMASSA DE CIMENTO E AREIA PENEIRADA, TRAÇO 1:5</v>
          </cell>
          <cell r="D1771">
            <v>0</v>
          </cell>
          <cell r="E1771">
            <v>0</v>
          </cell>
          <cell r="F1771" t="str">
            <v>M2</v>
          </cell>
          <cell r="G1771">
            <v>26.01</v>
          </cell>
        </row>
        <row r="1772">
          <cell r="B1772" t="str">
            <v>C3121</v>
          </cell>
          <cell r="C1772" t="str">
            <v>REBOCO C/ ARGAMASSA DE CIMENTO E AREIA PENEIRADA, TRAÇO 1:6</v>
          </cell>
          <cell r="D1772">
            <v>0</v>
          </cell>
          <cell r="E1772">
            <v>0</v>
          </cell>
          <cell r="F1772" t="str">
            <v>M2</v>
          </cell>
          <cell r="G1772">
            <v>25.39</v>
          </cell>
        </row>
        <row r="1773">
          <cell r="B1773" t="str">
            <v>C3123</v>
          </cell>
          <cell r="C1773" t="str">
            <v>REBOCO C/ ARGAMASSA DE CIMENTO E AREIA PENEIRADA, TRAÇO 1:7</v>
          </cell>
          <cell r="D1773">
            <v>0</v>
          </cell>
          <cell r="E1773">
            <v>0</v>
          </cell>
          <cell r="F1773" t="str">
            <v>M2</v>
          </cell>
          <cell r="G1773">
            <v>24.96</v>
          </cell>
        </row>
        <row r="1774">
          <cell r="B1774" t="str">
            <v>C2126</v>
          </cell>
          <cell r="C1774" t="str">
            <v>REBOCO C/ARGAMASSA PRÉ-FABRICADA ESP=5 mm P/ PAREDE</v>
          </cell>
          <cell r="D1774">
            <v>0</v>
          </cell>
          <cell r="E1774">
            <v>0</v>
          </cell>
          <cell r="F1774" t="str">
            <v>M2</v>
          </cell>
          <cell r="G1774">
            <v>15.84</v>
          </cell>
        </row>
        <row r="1775">
          <cell r="B1775" t="str">
            <v>C4002</v>
          </cell>
          <cell r="C1775" t="str">
            <v>REBOCO C/ ARGAMASSA PRÉ-FABRICADA ESP=20 mm P/ PAREDE</v>
          </cell>
          <cell r="D1775">
            <v>0</v>
          </cell>
          <cell r="E1775">
            <v>0</v>
          </cell>
          <cell r="F1775" t="str">
            <v>M2</v>
          </cell>
          <cell r="G1775">
            <v>30.64</v>
          </cell>
        </row>
        <row r="1776">
          <cell r="B1776" t="str">
            <v>C2108</v>
          </cell>
          <cell r="C1776" t="str">
            <v>REBOCO C/ARGAMASSA PRÉ-FABRICADA,  ADESIVO DE ALTA RESISTÊNCIA P/TINTA EPÓXI ESP= 5mm P/PAREDE</v>
          </cell>
          <cell r="D1776">
            <v>0</v>
          </cell>
          <cell r="E1776">
            <v>0</v>
          </cell>
          <cell r="F1776" t="str">
            <v>M2</v>
          </cell>
          <cell r="G1776">
            <v>18.239999999999998</v>
          </cell>
        </row>
        <row r="1777">
          <cell r="B1777">
            <v>0</v>
          </cell>
          <cell r="C1777">
            <v>0</v>
          </cell>
          <cell r="D1777">
            <v>0</v>
          </cell>
          <cell r="E1777">
            <v>0</v>
          </cell>
          <cell r="F1777">
            <v>0</v>
          </cell>
          <cell r="G1777">
            <v>0</v>
          </cell>
        </row>
        <row r="1778">
          <cell r="B1778" t="str">
            <v>C2127</v>
          </cell>
          <cell r="C1778" t="str">
            <v>REBOCO COM BARITA</v>
          </cell>
          <cell r="D1778">
            <v>0</v>
          </cell>
          <cell r="E1778">
            <v>0</v>
          </cell>
          <cell r="F1778" t="str">
            <v>M2</v>
          </cell>
          <cell r="G1778">
            <v>61.95</v>
          </cell>
        </row>
        <row r="1779">
          <cell r="B1779" t="str">
            <v>C4510</v>
          </cell>
          <cell r="C1779" t="str">
            <v>REBOCO DE GESSO SOBRE BLOCO DE CONCRETO E/OU TIJOLO CERÂMICO - FORNECIMENTO E EXECUÇÃO</v>
          </cell>
          <cell r="D1779">
            <v>0</v>
          </cell>
          <cell r="E1779">
            <v>0</v>
          </cell>
          <cell r="F1779" t="str">
            <v>M2</v>
          </cell>
          <cell r="G1779">
            <v>15.52</v>
          </cell>
        </row>
        <row r="1780">
          <cell r="B1780">
            <v>0</v>
          </cell>
          <cell r="C1780">
            <v>0</v>
          </cell>
          <cell r="D1780">
            <v>0</v>
          </cell>
          <cell r="E1780">
            <v>0</v>
          </cell>
          <cell r="F1780">
            <v>0</v>
          </cell>
          <cell r="G1780">
            <v>0</v>
          </cell>
        </row>
        <row r="1781">
          <cell r="B1781" t="str">
            <v>C4509</v>
          </cell>
          <cell r="C1781" t="str">
            <v>REBOCO DE GESSO SOBRE GESSO E/OU EMBOÇO - FORNECIMENTO E EXECUÇÃO</v>
          </cell>
          <cell r="D1781">
            <v>0</v>
          </cell>
          <cell r="E1781">
            <v>0</v>
          </cell>
          <cell r="F1781" t="str">
            <v>M2</v>
          </cell>
          <cell r="G1781">
            <v>12.15</v>
          </cell>
        </row>
        <row r="1782">
          <cell r="B1782" t="str">
            <v>C2205</v>
          </cell>
          <cell r="C1782" t="str">
            <v>RETIRADA DE AZULEJOS DAS CAIXAS E IMERSÃO EM ÁGUA</v>
          </cell>
          <cell r="D1782">
            <v>0</v>
          </cell>
          <cell r="E1782">
            <v>0</v>
          </cell>
          <cell r="F1782" t="str">
            <v>M2</v>
          </cell>
          <cell r="G1782">
            <v>0.14000000000000001</v>
          </cell>
        </row>
        <row r="1783">
          <cell r="B1783" t="str">
            <v>ACABAMENTOS DE PAREDES INTERNAS E EXTERNAS</v>
          </cell>
          <cell r="C1783">
            <v>0</v>
          </cell>
          <cell r="D1783">
            <v>0</v>
          </cell>
          <cell r="E1783">
            <v>0</v>
          </cell>
          <cell r="F1783">
            <v>0</v>
          </cell>
          <cell r="G1783">
            <v>4667.45</v>
          </cell>
        </row>
        <row r="1784">
          <cell r="B1784" t="str">
            <v>C0007</v>
          </cell>
          <cell r="C1784" t="str">
            <v>ACABAMENTO INTERNO E EXTERNO EM PAREDE DE CONCRETO C/CIMENTO  ESP= 2 mm</v>
          </cell>
          <cell r="D1784">
            <v>0</v>
          </cell>
          <cell r="E1784">
            <v>0</v>
          </cell>
          <cell r="F1784" t="str">
            <v>M2</v>
          </cell>
          <cell r="G1784">
            <v>8.02</v>
          </cell>
        </row>
        <row r="1785">
          <cell r="B1785">
            <v>0</v>
          </cell>
          <cell r="C1785">
            <v>0</v>
          </cell>
          <cell r="D1785">
            <v>0</v>
          </cell>
          <cell r="E1785">
            <v>0</v>
          </cell>
          <cell r="F1785">
            <v>0</v>
          </cell>
          <cell r="G1785">
            <v>0</v>
          </cell>
        </row>
        <row r="1786">
          <cell r="B1786" t="str">
            <v>C0334</v>
          </cell>
          <cell r="C1786" t="str">
            <v>AZULEJOS JUNTA A PRUMO C/ARGAMASSA MISTA CIMENTO,  CAL HIDRATADA .E AREIA TRAÇO 1:2:8</v>
          </cell>
          <cell r="D1786">
            <v>0</v>
          </cell>
          <cell r="E1786">
            <v>0</v>
          </cell>
          <cell r="F1786" t="str">
            <v>M2</v>
          </cell>
          <cell r="G1786">
            <v>70.87</v>
          </cell>
        </row>
        <row r="1787">
          <cell r="B1787">
            <v>0</v>
          </cell>
          <cell r="C1787">
            <v>0</v>
          </cell>
          <cell r="D1787">
            <v>0</v>
          </cell>
          <cell r="E1787">
            <v>0</v>
          </cell>
          <cell r="F1787">
            <v>0</v>
          </cell>
          <cell r="G1787">
            <v>0</v>
          </cell>
        </row>
        <row r="1788">
          <cell r="B1788" t="str">
            <v>C0335</v>
          </cell>
          <cell r="C1788" t="str">
            <v>AZULEJOS JUNTA A PRUMO C/ARGAMASSA DE CAL EM PASTA E AREIA TRAÇO 1:3.C/100KG DE CIMENTO</v>
          </cell>
          <cell r="D1788">
            <v>0</v>
          </cell>
          <cell r="E1788">
            <v>0</v>
          </cell>
          <cell r="F1788" t="str">
            <v>M2</v>
          </cell>
          <cell r="G1788">
            <v>71.06</v>
          </cell>
        </row>
        <row r="1789">
          <cell r="B1789">
            <v>0</v>
          </cell>
          <cell r="C1789">
            <v>0</v>
          </cell>
          <cell r="D1789">
            <v>0</v>
          </cell>
          <cell r="E1789">
            <v>0</v>
          </cell>
          <cell r="F1789">
            <v>0</v>
          </cell>
          <cell r="G1789">
            <v>0</v>
          </cell>
        </row>
        <row r="1790">
          <cell r="B1790" t="str">
            <v>C0336</v>
          </cell>
          <cell r="C1790" t="str">
            <v>AZULEJOS JUNTA À PRUMO C/CIMENTO COLANTE</v>
          </cell>
          <cell r="D1790">
            <v>0</v>
          </cell>
          <cell r="E1790">
            <v>0</v>
          </cell>
          <cell r="F1790" t="str">
            <v>M2</v>
          </cell>
          <cell r="G1790">
            <v>34.89</v>
          </cell>
        </row>
        <row r="1791">
          <cell r="B1791" t="str">
            <v>C0337</v>
          </cell>
          <cell r="C1791" t="str">
            <v>AZULEJOS JUNTA À PRUMO C/COLA A BASE DE PVA</v>
          </cell>
          <cell r="D1791">
            <v>0</v>
          </cell>
          <cell r="E1791">
            <v>0</v>
          </cell>
          <cell r="F1791" t="str">
            <v>M2</v>
          </cell>
          <cell r="G1791">
            <v>49.41</v>
          </cell>
        </row>
        <row r="1792">
          <cell r="B1792" t="str">
            <v>C0338</v>
          </cell>
          <cell r="C1792" t="str">
            <v>AZULEJOS JUNTA AMARRADA C/ARGAMASSA MISTA CIMENTO, CAL HIDRATADA E AREIA TRAÇO 1:2:8</v>
          </cell>
          <cell r="D1792">
            <v>0</v>
          </cell>
          <cell r="E1792">
            <v>0</v>
          </cell>
          <cell r="F1792" t="str">
            <v>M2</v>
          </cell>
          <cell r="G1792">
            <v>65.48</v>
          </cell>
        </row>
        <row r="1793">
          <cell r="B1793">
            <v>0</v>
          </cell>
          <cell r="C1793">
            <v>0</v>
          </cell>
          <cell r="D1793">
            <v>0</v>
          </cell>
          <cell r="E1793">
            <v>0</v>
          </cell>
          <cell r="F1793">
            <v>0</v>
          </cell>
          <cell r="G1793">
            <v>0</v>
          </cell>
        </row>
        <row r="1794">
          <cell r="B1794" t="str">
            <v>C0339</v>
          </cell>
          <cell r="C1794" t="str">
            <v>AZULEJOS JUNTA AMARRADA C/ARGAMASSA DE CAL VIRGEM E AREIA TRAÇO 1:3.C/100Kg DE CIMENTO</v>
          </cell>
          <cell r="D1794">
            <v>0</v>
          </cell>
          <cell r="E1794">
            <v>0</v>
          </cell>
          <cell r="F1794" t="str">
            <v>M2</v>
          </cell>
          <cell r="G1794">
            <v>65.59</v>
          </cell>
        </row>
        <row r="1795">
          <cell r="B1795">
            <v>0</v>
          </cell>
          <cell r="C1795">
            <v>0</v>
          </cell>
          <cell r="D1795">
            <v>0</v>
          </cell>
          <cell r="E1795">
            <v>0</v>
          </cell>
          <cell r="F1795">
            <v>0</v>
          </cell>
          <cell r="G1795">
            <v>0</v>
          </cell>
        </row>
        <row r="1796">
          <cell r="B1796" t="str">
            <v>C0340</v>
          </cell>
          <cell r="C1796" t="str">
            <v>AZULEJOS JUNTA AMARRADA C/CIMENTO COLANTE</v>
          </cell>
          <cell r="D1796">
            <v>0</v>
          </cell>
          <cell r="E1796">
            <v>0</v>
          </cell>
          <cell r="F1796" t="str">
            <v>M2</v>
          </cell>
          <cell r="G1796">
            <v>33.68</v>
          </cell>
        </row>
        <row r="1797">
          <cell r="B1797" t="str">
            <v>C0341</v>
          </cell>
          <cell r="C1797" t="str">
            <v>AZULEJOS JUNTA AMARRADA C/COLA À BASE DE PVA</v>
          </cell>
          <cell r="D1797">
            <v>0</v>
          </cell>
          <cell r="E1797">
            <v>0</v>
          </cell>
          <cell r="F1797" t="str">
            <v>M2</v>
          </cell>
          <cell r="G1797">
            <v>48.06</v>
          </cell>
        </row>
        <row r="1798">
          <cell r="B1798" t="str">
            <v>C0342</v>
          </cell>
          <cell r="C1798" t="str">
            <v>AZULEJOS JUNTA DIAGONAL C/ARGAMASSA DE CAL EM PASTA E AREIA TRAÇO 1:3 C/100KG DE CIMENTO</v>
          </cell>
          <cell r="D1798">
            <v>0</v>
          </cell>
          <cell r="E1798">
            <v>0</v>
          </cell>
          <cell r="F1798" t="str">
            <v>M2</v>
          </cell>
          <cell r="G1798">
            <v>84.44</v>
          </cell>
        </row>
        <row r="1799">
          <cell r="B1799">
            <v>0</v>
          </cell>
          <cell r="C1799">
            <v>0</v>
          </cell>
          <cell r="D1799">
            <v>0</v>
          </cell>
          <cell r="E1799">
            <v>0</v>
          </cell>
          <cell r="F1799">
            <v>0</v>
          </cell>
          <cell r="G1799">
            <v>0</v>
          </cell>
        </row>
        <row r="1800">
          <cell r="B1800" t="str">
            <v>C0343</v>
          </cell>
          <cell r="C1800" t="str">
            <v>AZULEJOS JUNTA DIAGONAL C/ARGAMASSA MISTA CIMENTO, CAL HIDRATADA E AREIA TRAÇO 1:2:8</v>
          </cell>
          <cell r="D1800">
            <v>0</v>
          </cell>
          <cell r="E1800">
            <v>0</v>
          </cell>
          <cell r="F1800" t="str">
            <v>M2</v>
          </cell>
          <cell r="G1800">
            <v>84.33</v>
          </cell>
        </row>
        <row r="1801">
          <cell r="B1801">
            <v>0</v>
          </cell>
          <cell r="C1801">
            <v>0</v>
          </cell>
          <cell r="D1801">
            <v>0</v>
          </cell>
          <cell r="E1801">
            <v>0</v>
          </cell>
          <cell r="F1801">
            <v>0</v>
          </cell>
          <cell r="G1801">
            <v>0</v>
          </cell>
        </row>
        <row r="1802">
          <cell r="B1802" t="str">
            <v>C0344</v>
          </cell>
          <cell r="C1802" t="str">
            <v>AZULEJOS JUNTA DIAGONAL C/CIMENTO COLANTE</v>
          </cell>
          <cell r="D1802">
            <v>0</v>
          </cell>
          <cell r="E1802">
            <v>0</v>
          </cell>
          <cell r="F1802" t="str">
            <v>M2</v>
          </cell>
          <cell r="G1802">
            <v>37.31</v>
          </cell>
        </row>
        <row r="1803">
          <cell r="B1803" t="str">
            <v>C0345</v>
          </cell>
          <cell r="C1803" t="str">
            <v>AZULEJOS JUNTA DIAGONAL C/COLA A BASE DE PVA</v>
          </cell>
          <cell r="D1803">
            <v>0</v>
          </cell>
          <cell r="E1803">
            <v>0</v>
          </cell>
          <cell r="F1803" t="str">
            <v>M2</v>
          </cell>
          <cell r="G1803">
            <v>52.77</v>
          </cell>
        </row>
        <row r="1804">
          <cell r="B1804" t="str">
            <v>C0674</v>
          </cell>
          <cell r="C1804" t="str">
            <v>CANTONEIRA DE ALUMÍNIO P/ AZULEJOS</v>
          </cell>
          <cell r="D1804">
            <v>0</v>
          </cell>
          <cell r="E1804">
            <v>0</v>
          </cell>
          <cell r="F1804" t="str">
            <v>M</v>
          </cell>
          <cell r="G1804">
            <v>15.15</v>
          </cell>
        </row>
        <row r="1805">
          <cell r="B1805" t="str">
            <v>C4431</v>
          </cell>
          <cell r="C1805" t="str">
            <v>CERÂMICA ESMALTADA C/ ARG. CIMENTO E AREIA ATÉ 10x10cm (100 cm²) - DECORATIVA P/ PAREDE</v>
          </cell>
          <cell r="D1805">
            <v>0</v>
          </cell>
          <cell r="E1805">
            <v>0</v>
          </cell>
          <cell r="F1805" t="str">
            <v>M2</v>
          </cell>
          <cell r="G1805">
            <v>74.84</v>
          </cell>
        </row>
        <row r="1806">
          <cell r="B1806">
            <v>0</v>
          </cell>
          <cell r="C1806">
            <v>0</v>
          </cell>
          <cell r="D1806">
            <v>0</v>
          </cell>
          <cell r="E1806">
            <v>0</v>
          </cell>
          <cell r="F1806">
            <v>0</v>
          </cell>
          <cell r="G1806">
            <v>0</v>
          </cell>
        </row>
        <row r="1807">
          <cell r="B1807" t="str">
            <v>C4432</v>
          </cell>
          <cell r="C1807" t="str">
            <v>CERÂMICA ESMALTADA C/ ARG. CIMENTO E AREIA ATÉ 30x30cm (900 cm²) - PEI-5/PEI-4 P/ PAREDE</v>
          </cell>
          <cell r="D1807">
            <v>0</v>
          </cell>
          <cell r="E1807">
            <v>0</v>
          </cell>
          <cell r="F1807" t="str">
            <v>M2</v>
          </cell>
          <cell r="G1807">
            <v>70.41</v>
          </cell>
        </row>
        <row r="1808">
          <cell r="B1808">
            <v>0</v>
          </cell>
          <cell r="C1808">
            <v>0</v>
          </cell>
          <cell r="D1808">
            <v>0</v>
          </cell>
          <cell r="E1808">
            <v>0</v>
          </cell>
          <cell r="F1808">
            <v>0</v>
          </cell>
          <cell r="G1808">
            <v>0</v>
          </cell>
        </row>
        <row r="1809">
          <cell r="B1809" t="str">
            <v>C4434</v>
          </cell>
          <cell r="C1809" t="str">
            <v>CERÂMICA ESMALTADA C/ ARG. CIMENTO E AREIA ACIMA DE 30x30cm (900 cm²) - PEI-5/PEI-4 P/ PAREDE</v>
          </cell>
          <cell r="D1809">
            <v>0</v>
          </cell>
          <cell r="E1809">
            <v>0</v>
          </cell>
          <cell r="F1809" t="str">
            <v>M2</v>
          </cell>
          <cell r="G1809">
            <v>77.459999999999994</v>
          </cell>
        </row>
        <row r="1810">
          <cell r="B1810">
            <v>0</v>
          </cell>
          <cell r="C1810">
            <v>0</v>
          </cell>
          <cell r="D1810">
            <v>0</v>
          </cell>
          <cell r="E1810">
            <v>0</v>
          </cell>
          <cell r="F1810">
            <v>0</v>
          </cell>
          <cell r="G1810">
            <v>0</v>
          </cell>
        </row>
        <row r="1811">
          <cell r="B1811" t="str">
            <v>C4442</v>
          </cell>
          <cell r="C1811" t="str">
            <v>CERÂMICA ESMALTADA C/ ARG. PRÉ-FABRICADA ATÉ 10x10cm (100cm²) - DECORATIVA - P/ PAREDE</v>
          </cell>
          <cell r="D1811">
            <v>0</v>
          </cell>
          <cell r="E1811">
            <v>0</v>
          </cell>
          <cell r="F1811" t="str">
            <v>M2</v>
          </cell>
          <cell r="G1811">
            <v>57.52</v>
          </cell>
        </row>
        <row r="1812">
          <cell r="B1812">
            <v>0</v>
          </cell>
          <cell r="C1812">
            <v>0</v>
          </cell>
          <cell r="D1812">
            <v>0</v>
          </cell>
          <cell r="E1812">
            <v>0</v>
          </cell>
          <cell r="F1812">
            <v>0</v>
          </cell>
          <cell r="G1812">
            <v>0</v>
          </cell>
        </row>
        <row r="1813">
          <cell r="B1813" t="str">
            <v>C4443</v>
          </cell>
          <cell r="C1813" t="str">
            <v>CERÂMICA ESMALTADA C/ ARG. PRÉ-FABRICADA ATÉ 30x30cm (900cm²) - PEI-5/PEI-4 - P/ PAREDE</v>
          </cell>
          <cell r="D1813">
            <v>0</v>
          </cell>
          <cell r="E1813">
            <v>0</v>
          </cell>
          <cell r="F1813" t="str">
            <v>M2</v>
          </cell>
          <cell r="G1813">
            <v>57.09</v>
          </cell>
        </row>
        <row r="1814">
          <cell r="B1814">
            <v>0</v>
          </cell>
          <cell r="C1814">
            <v>0</v>
          </cell>
          <cell r="D1814">
            <v>0</v>
          </cell>
          <cell r="E1814">
            <v>0</v>
          </cell>
          <cell r="F1814">
            <v>0</v>
          </cell>
          <cell r="G1814">
            <v>0</v>
          </cell>
        </row>
        <row r="1815">
          <cell r="B1815" t="str">
            <v>C4445</v>
          </cell>
          <cell r="C1815" t="str">
            <v>CERÂMICA ESMALTADA C/ ARG. PRÉ-FABRICADA ACIMA DE 30x30cm (900cm²) - PEI-5/PEI-4 - P/ PAREDE</v>
          </cell>
          <cell r="D1815">
            <v>0</v>
          </cell>
          <cell r="E1815">
            <v>0</v>
          </cell>
          <cell r="F1815" t="str">
            <v>M2</v>
          </cell>
          <cell r="G1815">
            <v>68.14</v>
          </cell>
        </row>
        <row r="1816">
          <cell r="B1816">
            <v>0</v>
          </cell>
          <cell r="C1816">
            <v>0</v>
          </cell>
          <cell r="D1816">
            <v>0</v>
          </cell>
          <cell r="E1816">
            <v>0</v>
          </cell>
          <cell r="F1816">
            <v>0</v>
          </cell>
          <cell r="G1816">
            <v>0</v>
          </cell>
        </row>
        <row r="1817">
          <cell r="B1817" t="str">
            <v>C0766</v>
          </cell>
          <cell r="C1817" t="str">
            <v>CERÂMICA VERMELHA (7.5X15)cm C/ARGAMASSA MISTA CIMENTO CAL HIDRATADA E AREIA</v>
          </cell>
          <cell r="D1817">
            <v>0</v>
          </cell>
          <cell r="E1817">
            <v>0</v>
          </cell>
          <cell r="F1817" t="str">
            <v>M2</v>
          </cell>
          <cell r="G1817">
            <v>55.59</v>
          </cell>
        </row>
        <row r="1818">
          <cell r="B1818">
            <v>0</v>
          </cell>
          <cell r="C1818">
            <v>0</v>
          </cell>
          <cell r="D1818">
            <v>0</v>
          </cell>
          <cell r="E1818">
            <v>0</v>
          </cell>
          <cell r="F1818">
            <v>0</v>
          </cell>
          <cell r="G1818">
            <v>0</v>
          </cell>
        </row>
        <row r="1819">
          <cell r="B1819" t="str">
            <v>C0782</v>
          </cell>
          <cell r="C1819" t="str">
            <v>CHAPISCO MECÂNICO DE ADÔRNO</v>
          </cell>
          <cell r="D1819">
            <v>0</v>
          </cell>
          <cell r="E1819">
            <v>0</v>
          </cell>
          <cell r="F1819" t="str">
            <v>M2</v>
          </cell>
          <cell r="G1819">
            <v>10.92</v>
          </cell>
        </row>
        <row r="1820">
          <cell r="B1820" t="str">
            <v>C1367</v>
          </cell>
          <cell r="C1820" t="str">
            <v>FILETE DE GRANITO LARG.= 4cm</v>
          </cell>
          <cell r="D1820">
            <v>0</v>
          </cell>
          <cell r="E1820">
            <v>0</v>
          </cell>
          <cell r="F1820" t="str">
            <v>M</v>
          </cell>
          <cell r="G1820">
            <v>18.440000000000001</v>
          </cell>
        </row>
        <row r="1821">
          <cell r="B1821" t="str">
            <v>C1801</v>
          </cell>
          <cell r="C1821" t="str">
            <v>MOSAICO VIDROSO C/ARGAMASSA MISTA CIMENTO,CAL E AREIA  TRAÇO 1:1:6  INCLUSIVE. LIMPEZA</v>
          </cell>
          <cell r="D1821">
            <v>0</v>
          </cell>
          <cell r="E1821">
            <v>0</v>
          </cell>
          <cell r="F1821" t="str">
            <v>M2</v>
          </cell>
          <cell r="G1821">
            <v>242.56</v>
          </cell>
        </row>
        <row r="1822">
          <cell r="B1822">
            <v>0</v>
          </cell>
          <cell r="C1822">
            <v>0</v>
          </cell>
          <cell r="D1822">
            <v>0</v>
          </cell>
          <cell r="E1822">
            <v>0</v>
          </cell>
          <cell r="F1822">
            <v>0</v>
          </cell>
          <cell r="G1822">
            <v>0</v>
          </cell>
        </row>
        <row r="1823">
          <cell r="B1823" t="str">
            <v>C4411</v>
          </cell>
          <cell r="C1823" t="str">
            <v>PASTILHA (5x5)cm EM CORES, COM ARGAMASSA PRÉ-FABRICADA</v>
          </cell>
          <cell r="D1823">
            <v>0</v>
          </cell>
          <cell r="E1823">
            <v>0</v>
          </cell>
          <cell r="F1823" t="str">
            <v>M2</v>
          </cell>
          <cell r="G1823">
            <v>117.56</v>
          </cell>
        </row>
        <row r="1824">
          <cell r="B1824" t="str">
            <v>C1849</v>
          </cell>
          <cell r="C1824" t="str">
            <v>PASTILHAS DE PORCELANA C/ARGAMASSA PRÉ-FABRICADA</v>
          </cell>
          <cell r="D1824">
            <v>0</v>
          </cell>
          <cell r="E1824">
            <v>0</v>
          </cell>
          <cell r="F1824" t="str">
            <v>M2</v>
          </cell>
          <cell r="G1824">
            <v>127.49</v>
          </cell>
        </row>
        <row r="1825">
          <cell r="B1825" t="str">
            <v>C1850</v>
          </cell>
          <cell r="C1825" t="str">
            <v>PASTILHAS DE PORCELANA EM SUPERFÍCIES CURVAS</v>
          </cell>
          <cell r="D1825">
            <v>0</v>
          </cell>
          <cell r="E1825">
            <v>0</v>
          </cell>
          <cell r="F1825" t="str">
            <v>M2</v>
          </cell>
          <cell r="G1825">
            <v>134.27000000000001</v>
          </cell>
        </row>
        <row r="1826">
          <cell r="B1826" t="str">
            <v>C1851</v>
          </cell>
          <cell r="C1826" t="str">
            <v>PASTILHAS DE PORCELANA C/ARGAMASSA MISTA CIMENTO, CAL HIDRATADA E AREIA TRAÇO 1:3:9</v>
          </cell>
          <cell r="D1826">
            <v>0</v>
          </cell>
          <cell r="E1826">
            <v>0</v>
          </cell>
          <cell r="F1826" t="str">
            <v>M2</v>
          </cell>
          <cell r="G1826">
            <v>138.27000000000001</v>
          </cell>
        </row>
        <row r="1827">
          <cell r="B1827">
            <v>0</v>
          </cell>
          <cell r="C1827">
            <v>0</v>
          </cell>
          <cell r="D1827">
            <v>0</v>
          </cell>
          <cell r="E1827">
            <v>0</v>
          </cell>
          <cell r="F1827">
            <v>0</v>
          </cell>
          <cell r="G1827">
            <v>0</v>
          </cell>
        </row>
        <row r="1828">
          <cell r="B1828" t="str">
            <v>C1853</v>
          </cell>
          <cell r="C1828" t="str">
            <v>PASTILHAS DE PORCELANA C/CIMENTO COLANTE INCLUSIVE LIMPEZA</v>
          </cell>
          <cell r="D1828">
            <v>0</v>
          </cell>
          <cell r="E1828">
            <v>0</v>
          </cell>
          <cell r="F1828" t="str">
            <v>M2</v>
          </cell>
          <cell r="G1828">
            <v>113.51</v>
          </cell>
        </row>
        <row r="1829">
          <cell r="B1829" t="str">
            <v>C1861</v>
          </cell>
          <cell r="C1829" t="str">
            <v>PASTILHAS DE PORCELANA EM FAIXAS ATÉ 40cm DE LARGURA C/ARGAMASSA PRÉ-FABRICADA</v>
          </cell>
          <cell r="D1829">
            <v>0</v>
          </cell>
          <cell r="E1829">
            <v>0</v>
          </cell>
          <cell r="F1829" t="str">
            <v>M2</v>
          </cell>
          <cell r="G1829">
            <v>112.09</v>
          </cell>
        </row>
        <row r="1830">
          <cell r="B1830">
            <v>0</v>
          </cell>
          <cell r="C1830">
            <v>0</v>
          </cell>
          <cell r="D1830">
            <v>0</v>
          </cell>
          <cell r="E1830">
            <v>0</v>
          </cell>
          <cell r="F1830">
            <v>0</v>
          </cell>
          <cell r="G1830">
            <v>0</v>
          </cell>
        </row>
        <row r="1831">
          <cell r="B1831" t="str">
            <v>C1857</v>
          </cell>
          <cell r="C1831" t="str">
            <v>PASTILHAS DE PORCELANA EM FAIXAS DE ATÉ 4cm, C/ARGAMASSA MISTA DE CIMENTO, CAL HIDRATADA E AREIA</v>
          </cell>
          <cell r="D1831">
            <v>0</v>
          </cell>
          <cell r="E1831">
            <v>0</v>
          </cell>
          <cell r="F1831" t="str">
            <v>M</v>
          </cell>
          <cell r="G1831">
            <v>15.84</v>
          </cell>
        </row>
        <row r="1832">
          <cell r="B1832">
            <v>0</v>
          </cell>
          <cell r="C1832">
            <v>0</v>
          </cell>
          <cell r="D1832">
            <v>0</v>
          </cell>
          <cell r="E1832">
            <v>0</v>
          </cell>
          <cell r="F1832">
            <v>0</v>
          </cell>
          <cell r="G1832">
            <v>0</v>
          </cell>
        </row>
        <row r="1833">
          <cell r="B1833" t="str">
            <v>C1856</v>
          </cell>
          <cell r="C1833" t="str">
            <v>PASTILHAS DE PORCELANA EM FAIXAS DE 5 A 14cm, C/ARGAMASSA MISTA DE CIMENTO, CAL HIDRATADA E AREIA</v>
          </cell>
          <cell r="D1833">
            <v>0</v>
          </cell>
          <cell r="E1833">
            <v>0</v>
          </cell>
          <cell r="F1833" t="str">
            <v>M</v>
          </cell>
          <cell r="G1833">
            <v>29.03</v>
          </cell>
        </row>
        <row r="1834">
          <cell r="B1834">
            <v>0</v>
          </cell>
          <cell r="C1834">
            <v>0</v>
          </cell>
          <cell r="D1834">
            <v>0</v>
          </cell>
          <cell r="E1834">
            <v>0</v>
          </cell>
          <cell r="F1834">
            <v>0</v>
          </cell>
          <cell r="G1834">
            <v>0</v>
          </cell>
        </row>
        <row r="1835">
          <cell r="B1835" t="str">
            <v>C1854</v>
          </cell>
          <cell r="C1835" t="str">
            <v>PASTILHAS DE PORCELANA EM FAIXAS DE 15 A 24cm, C/ARGAMASSA MISTA DE CIMENTO, CAL HIDRATADA E AREIA</v>
          </cell>
          <cell r="D1835">
            <v>0</v>
          </cell>
          <cell r="E1835">
            <v>0</v>
          </cell>
          <cell r="F1835" t="str">
            <v>M</v>
          </cell>
          <cell r="G1835">
            <v>41</v>
          </cell>
        </row>
        <row r="1836">
          <cell r="B1836">
            <v>0</v>
          </cell>
          <cell r="C1836">
            <v>0</v>
          </cell>
          <cell r="D1836">
            <v>0</v>
          </cell>
          <cell r="E1836">
            <v>0</v>
          </cell>
          <cell r="F1836">
            <v>0</v>
          </cell>
          <cell r="G1836">
            <v>0</v>
          </cell>
        </row>
        <row r="1837">
          <cell r="B1837" t="str">
            <v>C1855</v>
          </cell>
          <cell r="C1837" t="str">
            <v>PASTILHAS DE PORCELANA EM FAIXAS DE 25 A 40cm, C/ARGAMASSA MISTA DE CIMENTO, CAL HIDRATADA  E AREIA</v>
          </cell>
          <cell r="D1837">
            <v>0</v>
          </cell>
          <cell r="E1837">
            <v>0</v>
          </cell>
          <cell r="F1837" t="str">
            <v>M</v>
          </cell>
          <cell r="G1837">
            <v>60.23</v>
          </cell>
        </row>
        <row r="1838">
          <cell r="B1838">
            <v>0</v>
          </cell>
          <cell r="C1838">
            <v>0</v>
          </cell>
          <cell r="D1838">
            <v>0</v>
          </cell>
          <cell r="E1838">
            <v>0</v>
          </cell>
          <cell r="F1838">
            <v>0</v>
          </cell>
          <cell r="G1838">
            <v>0</v>
          </cell>
        </row>
        <row r="1839">
          <cell r="B1839" t="str">
            <v>C1858</v>
          </cell>
          <cell r="C1839" t="str">
            <v>PASTILHAS DE PORCELANA EM SUPERFICIES CURVAS</v>
          </cell>
          <cell r="D1839">
            <v>0</v>
          </cell>
          <cell r="E1839">
            <v>0</v>
          </cell>
          <cell r="F1839" t="str">
            <v>M2</v>
          </cell>
          <cell r="G1839">
            <v>156.38</v>
          </cell>
        </row>
        <row r="1840">
          <cell r="B1840" t="str">
            <v>C1866</v>
          </cell>
          <cell r="C1840" t="str">
            <v>PEDRAS NATURAIS DECORATIVAS POLIDAS, C/ARGAMASSA MISTA CIMENTO CAL HIDRATADA E AREIA</v>
          </cell>
          <cell r="D1840">
            <v>0</v>
          </cell>
          <cell r="E1840">
            <v>0</v>
          </cell>
          <cell r="F1840" t="str">
            <v>M2</v>
          </cell>
          <cell r="G1840">
            <v>49.02</v>
          </cell>
        </row>
        <row r="1841">
          <cell r="B1841">
            <v>0</v>
          </cell>
          <cell r="C1841">
            <v>0</v>
          </cell>
          <cell r="D1841">
            <v>0</v>
          </cell>
          <cell r="E1841">
            <v>0</v>
          </cell>
          <cell r="F1841">
            <v>0</v>
          </cell>
          <cell r="G1841">
            <v>0</v>
          </cell>
        </row>
        <row r="1842">
          <cell r="B1842" t="str">
            <v>C1867</v>
          </cell>
          <cell r="C1842" t="str">
            <v>PEDRAS NATURAIS DECORATIVAS, C/ARGAMASSA MISTA CIMENTO. CAL HIDRATADA E AREIA</v>
          </cell>
          <cell r="D1842">
            <v>0</v>
          </cell>
          <cell r="E1842">
            <v>0</v>
          </cell>
          <cell r="F1842" t="str">
            <v>M2</v>
          </cell>
          <cell r="G1842">
            <v>44.99</v>
          </cell>
        </row>
        <row r="1843">
          <cell r="B1843">
            <v>0</v>
          </cell>
          <cell r="C1843">
            <v>0</v>
          </cell>
          <cell r="D1843">
            <v>0</v>
          </cell>
          <cell r="E1843">
            <v>0</v>
          </cell>
          <cell r="F1843">
            <v>0</v>
          </cell>
          <cell r="G1843">
            <v>0</v>
          </cell>
        </row>
        <row r="1844">
          <cell r="B1844" t="str">
            <v>C1877</v>
          </cell>
          <cell r="C1844" t="str">
            <v>PERFIL DE ALUMÍNIO TIPO ( L- T- U )</v>
          </cell>
          <cell r="D1844">
            <v>0</v>
          </cell>
          <cell r="E1844">
            <v>0</v>
          </cell>
          <cell r="F1844" t="str">
            <v>M</v>
          </cell>
          <cell r="G1844">
            <v>15.34</v>
          </cell>
        </row>
        <row r="1845">
          <cell r="B1845" t="str">
            <v>C1904</v>
          </cell>
          <cell r="C1845" t="str">
            <v>PINGADOR METÁLICO/ALUMÍNIO ( 1 X 1)cm  P/ FACHADAS</v>
          </cell>
          <cell r="D1845">
            <v>0</v>
          </cell>
          <cell r="E1845">
            <v>0</v>
          </cell>
          <cell r="F1845" t="str">
            <v>M</v>
          </cell>
          <cell r="G1845">
            <v>15.32</v>
          </cell>
        </row>
        <row r="1846">
          <cell r="B1846" t="str">
            <v>C1936</v>
          </cell>
          <cell r="C1846" t="str">
            <v>PLACAS DE MÁRMORE PADRONIZADO C/CIMENTO COLANTE</v>
          </cell>
          <cell r="D1846">
            <v>0</v>
          </cell>
          <cell r="E1846">
            <v>0</v>
          </cell>
          <cell r="F1846" t="str">
            <v>M2</v>
          </cell>
          <cell r="G1846">
            <v>196.6</v>
          </cell>
        </row>
        <row r="1847">
          <cell r="B1847" t="str">
            <v>C4436</v>
          </cell>
          <cell r="C1847" t="str">
            <v>PORCELANATO NATURAL (FOSCO) C/ ARG. CIMENTO E AREIA P/ PAREDE</v>
          </cell>
          <cell r="D1847">
            <v>0</v>
          </cell>
          <cell r="E1847">
            <v>0</v>
          </cell>
          <cell r="F1847" t="str">
            <v>M2</v>
          </cell>
          <cell r="G1847">
            <v>80.63</v>
          </cell>
        </row>
        <row r="1848">
          <cell r="B1848" t="str">
            <v>C4447</v>
          </cell>
          <cell r="C1848" t="str">
            <v>PORCELANATO NATURAL (FOSCO) C/ ARG. PRÉ-FABRICADA - P/ PAREDE</v>
          </cell>
          <cell r="D1848">
            <v>0</v>
          </cell>
          <cell r="E1848">
            <v>0</v>
          </cell>
          <cell r="F1848" t="str">
            <v>M2</v>
          </cell>
          <cell r="G1848">
            <v>71.3</v>
          </cell>
        </row>
        <row r="1849">
          <cell r="B1849" t="str">
            <v>C4435</v>
          </cell>
          <cell r="C1849" t="str">
            <v>PORCELANATO POLIDO C/ ARG. CIMENTO E AREIA P/ PAREDE</v>
          </cell>
          <cell r="D1849">
            <v>0</v>
          </cell>
          <cell r="E1849">
            <v>0</v>
          </cell>
          <cell r="F1849" t="str">
            <v>M2</v>
          </cell>
          <cell r="G1849">
            <v>103.9</v>
          </cell>
        </row>
        <row r="1850">
          <cell r="B1850" t="str">
            <v>C4446</v>
          </cell>
          <cell r="C1850" t="str">
            <v>PORCELANATO POLIDO C/ ARG. PRÉ-FABRICADA - P/ PAREDE</v>
          </cell>
          <cell r="D1850">
            <v>0</v>
          </cell>
          <cell r="E1850">
            <v>0</v>
          </cell>
          <cell r="F1850" t="str">
            <v>M2</v>
          </cell>
          <cell r="G1850">
            <v>94.58</v>
          </cell>
        </row>
        <row r="1851">
          <cell r="B1851" t="str">
            <v>C1102</v>
          </cell>
          <cell r="C1851" t="str">
            <v>REJUNTAMENTO C/ ARG. PRÉ-FABRICADA, JUNTA ATÉ 2mm EM CERÂMICA, ATÉ 10x10 cm (100 cm²) - DECORATIVA (PAREDE/PISO)</v>
          </cell>
          <cell r="D1851">
            <v>0</v>
          </cell>
          <cell r="E1851">
            <v>0</v>
          </cell>
          <cell r="F1851" t="str">
            <v>M2</v>
          </cell>
          <cell r="G1851">
            <v>7.01</v>
          </cell>
        </row>
        <row r="1852">
          <cell r="B1852">
            <v>0</v>
          </cell>
          <cell r="C1852">
            <v>0</v>
          </cell>
          <cell r="D1852">
            <v>0</v>
          </cell>
          <cell r="E1852">
            <v>0</v>
          </cell>
          <cell r="F1852">
            <v>0</v>
          </cell>
          <cell r="G1852">
            <v>0</v>
          </cell>
        </row>
        <row r="1853">
          <cell r="B1853" t="str">
            <v>C1120</v>
          </cell>
          <cell r="C1853" t="str">
            <v>REJUNTAMENTO C/ ARG. PRÉ-FABRICADA, JUNTA ATÉ 2mm EM CERÂMICA, ATÉ 30x30 cm (900 cm²) (PAREDE/PISO)</v>
          </cell>
          <cell r="D1853">
            <v>0</v>
          </cell>
          <cell r="E1853">
            <v>0</v>
          </cell>
          <cell r="F1853" t="str">
            <v>M2</v>
          </cell>
          <cell r="G1853">
            <v>5.16</v>
          </cell>
        </row>
        <row r="1854">
          <cell r="B1854">
            <v>0</v>
          </cell>
          <cell r="C1854">
            <v>0</v>
          </cell>
          <cell r="D1854">
            <v>0</v>
          </cell>
          <cell r="E1854">
            <v>0</v>
          </cell>
          <cell r="F1854">
            <v>0</v>
          </cell>
          <cell r="G1854">
            <v>0</v>
          </cell>
        </row>
        <row r="1855">
          <cell r="B1855" t="str">
            <v>C1123</v>
          </cell>
          <cell r="C1855" t="str">
            <v>REJUNTAMENTO C/ ARG. PRÉ-FABRICADA, JUNTA ATÉ 2mm EM CERÂMICA, ACIMA DE 30x30 cm (900 cm²) E PORCELANATOS (PAREDE/PISO)</v>
          </cell>
          <cell r="D1855">
            <v>0</v>
          </cell>
          <cell r="E1855">
            <v>0</v>
          </cell>
          <cell r="F1855" t="str">
            <v>M2</v>
          </cell>
          <cell r="G1855">
            <v>4.9800000000000004</v>
          </cell>
        </row>
        <row r="1856">
          <cell r="B1856">
            <v>0</v>
          </cell>
          <cell r="C1856">
            <v>0</v>
          </cell>
          <cell r="D1856">
            <v>0</v>
          </cell>
          <cell r="E1856">
            <v>0</v>
          </cell>
          <cell r="F1856">
            <v>0</v>
          </cell>
          <cell r="G1856">
            <v>0</v>
          </cell>
        </row>
        <row r="1857">
          <cell r="B1857" t="str">
            <v>C1126</v>
          </cell>
          <cell r="C1857" t="str">
            <v>REJUNTAMENTO C/ ARG. PRÉ-FABRICADA, JUNTA ENTRE 2mm E 6mm EM CERÂMICA, ATÉ 10x10 cm (100 cm²) - DECORATIVA (PAREDE/PISO)</v>
          </cell>
          <cell r="D1857">
            <v>0</v>
          </cell>
          <cell r="E1857">
            <v>0</v>
          </cell>
          <cell r="F1857" t="str">
            <v>M2</v>
          </cell>
          <cell r="G1857">
            <v>9.74</v>
          </cell>
        </row>
        <row r="1858">
          <cell r="B1858">
            <v>0</v>
          </cell>
          <cell r="C1858">
            <v>0</v>
          </cell>
          <cell r="D1858">
            <v>0</v>
          </cell>
          <cell r="E1858">
            <v>0</v>
          </cell>
          <cell r="F1858">
            <v>0</v>
          </cell>
          <cell r="G1858">
            <v>0</v>
          </cell>
        </row>
        <row r="1859">
          <cell r="B1859" t="str">
            <v>C1129</v>
          </cell>
          <cell r="C1859" t="str">
            <v>REJUNTAMENTO C/ ARG. PRÉ-FABRICADA, JUNTA ENTRE 2mm E 6mm EM CERÂMICA, ATÉ 30x30 cm (900 cm²) (PAREDE/PISO)</v>
          </cell>
          <cell r="D1859">
            <v>0</v>
          </cell>
          <cell r="E1859">
            <v>0</v>
          </cell>
          <cell r="F1859" t="str">
            <v>M2</v>
          </cell>
          <cell r="G1859">
            <v>6.12</v>
          </cell>
        </row>
        <row r="1860">
          <cell r="B1860">
            <v>0</v>
          </cell>
          <cell r="C1860">
            <v>0</v>
          </cell>
          <cell r="D1860">
            <v>0</v>
          </cell>
          <cell r="E1860">
            <v>0</v>
          </cell>
          <cell r="F1860">
            <v>0</v>
          </cell>
          <cell r="G1860">
            <v>0</v>
          </cell>
        </row>
        <row r="1861">
          <cell r="B1861" t="str">
            <v>C1427</v>
          </cell>
          <cell r="C1861" t="str">
            <v>REJUNTAMENTO C/ ARG. PRÉ-FABRICADA, JUNTA ENTRE 2mm E 6mm EM CERÂMICA, ACIMA DE 30x30 cm (900 cm²) E PORCELANATOS (PAREDE/PISO)</v>
          </cell>
          <cell r="D1861">
            <v>0</v>
          </cell>
          <cell r="E1861">
            <v>0</v>
          </cell>
          <cell r="F1861" t="str">
            <v>M2</v>
          </cell>
          <cell r="G1861">
            <v>5.68</v>
          </cell>
        </row>
        <row r="1862">
          <cell r="B1862">
            <v>0</v>
          </cell>
          <cell r="C1862">
            <v>0</v>
          </cell>
          <cell r="D1862">
            <v>0</v>
          </cell>
          <cell r="E1862">
            <v>0</v>
          </cell>
          <cell r="F1862">
            <v>0</v>
          </cell>
          <cell r="G1862">
            <v>0</v>
          </cell>
        </row>
        <row r="1863">
          <cell r="B1863" t="str">
            <v>C2058</v>
          </cell>
          <cell r="C1863" t="str">
            <v>REJUNTAMENTO C/ ARG. PRÉ-FABRICADA, JUNTA ENTRE 6mm E 10mm EM CERÂMICA, ATÉ 10x10 cm (100 cm²) - DECORATIVA (PAREDE/PISO)</v>
          </cell>
          <cell r="D1863">
            <v>0</v>
          </cell>
          <cell r="E1863">
            <v>0</v>
          </cell>
          <cell r="F1863" t="str">
            <v>M2</v>
          </cell>
          <cell r="G1863">
            <v>12.46</v>
          </cell>
        </row>
        <row r="1864">
          <cell r="B1864">
            <v>0</v>
          </cell>
          <cell r="C1864">
            <v>0</v>
          </cell>
          <cell r="D1864">
            <v>0</v>
          </cell>
          <cell r="E1864">
            <v>0</v>
          </cell>
          <cell r="F1864">
            <v>0</v>
          </cell>
          <cell r="G1864">
            <v>0</v>
          </cell>
        </row>
        <row r="1865">
          <cell r="B1865" t="str">
            <v>C2780</v>
          </cell>
          <cell r="C1865" t="str">
            <v>REJUNTAMENTO C/ ARG. PRÉ-FABRICADA, JUNTA ENTRE 6mm E 10mm EM CERÂMICA, ATÉ 30x30 cm (900 cm²) (PAREDE/PISO)</v>
          </cell>
          <cell r="D1865">
            <v>0</v>
          </cell>
          <cell r="E1865">
            <v>0</v>
          </cell>
          <cell r="F1865" t="str">
            <v>M2</v>
          </cell>
          <cell r="G1865">
            <v>7.08</v>
          </cell>
        </row>
        <row r="1866">
          <cell r="B1866">
            <v>0</v>
          </cell>
          <cell r="C1866">
            <v>0</v>
          </cell>
          <cell r="D1866">
            <v>0</v>
          </cell>
          <cell r="E1866">
            <v>0</v>
          </cell>
          <cell r="F1866">
            <v>0</v>
          </cell>
          <cell r="G1866">
            <v>0</v>
          </cell>
        </row>
        <row r="1867">
          <cell r="B1867" t="str">
            <v>C2828</v>
          </cell>
          <cell r="C1867" t="str">
            <v>REJUNTAMENTO C/ ARG. PRÉ-FABRICADA, JUNTA ENTRE 6mm E 10mm EM CERÂMICA, ACIMA DE 30x30 cm (900 cm²) E PORCELANATOS (PAREDE/PISO)</v>
          </cell>
          <cell r="D1867">
            <v>0</v>
          </cell>
          <cell r="E1867">
            <v>0</v>
          </cell>
          <cell r="F1867" t="str">
            <v>M2</v>
          </cell>
          <cell r="G1867">
            <v>6.38</v>
          </cell>
        </row>
        <row r="1868">
          <cell r="B1868">
            <v>0</v>
          </cell>
          <cell r="C1868">
            <v>0</v>
          </cell>
          <cell r="D1868">
            <v>0</v>
          </cell>
          <cell r="E1868">
            <v>0</v>
          </cell>
          <cell r="F1868">
            <v>0</v>
          </cell>
          <cell r="G1868">
            <v>0</v>
          </cell>
        </row>
        <row r="1869">
          <cell r="B1869" t="str">
            <v>C2190</v>
          </cell>
          <cell r="C1869" t="str">
            <v>REJUNTAMENTO P/AZULEJO C/ARGAMASSA PRÉ FABRICADA  ESP.= 3mm</v>
          </cell>
          <cell r="D1869">
            <v>0</v>
          </cell>
          <cell r="E1869">
            <v>0</v>
          </cell>
          <cell r="F1869" t="str">
            <v>M2</v>
          </cell>
          <cell r="G1869">
            <v>6.57</v>
          </cell>
        </row>
        <row r="1870">
          <cell r="B1870" t="str">
            <v>C2191</v>
          </cell>
          <cell r="C1870" t="str">
            <v>REJUNTAMENTO P/AZULEJO C/CIMENTO BRANCO ESP.= 3mm</v>
          </cell>
          <cell r="D1870">
            <v>0</v>
          </cell>
          <cell r="E1870">
            <v>0</v>
          </cell>
          <cell r="F1870" t="str">
            <v>M2</v>
          </cell>
          <cell r="G1870">
            <v>5.9</v>
          </cell>
        </row>
        <row r="1871">
          <cell r="B1871" t="str">
            <v>C2103</v>
          </cell>
          <cell r="C1871" t="str">
            <v>REJUNTAMENTO P/CERÂMICA C/ L-FLEX E EPOXI (PAREDE/PISO)</v>
          </cell>
          <cell r="D1871">
            <v>0</v>
          </cell>
          <cell r="E1871">
            <v>0</v>
          </cell>
          <cell r="F1871" t="str">
            <v>M2</v>
          </cell>
          <cell r="G1871">
            <v>7.11</v>
          </cell>
        </row>
        <row r="1872">
          <cell r="B1872" t="str">
            <v>C2212</v>
          </cell>
          <cell r="C1872" t="str">
            <v>REVESTIMENTO C/CARPETE ESP= 4mm</v>
          </cell>
          <cell r="D1872">
            <v>0</v>
          </cell>
          <cell r="E1872">
            <v>0</v>
          </cell>
          <cell r="F1872" t="str">
            <v>M2</v>
          </cell>
          <cell r="G1872">
            <v>40.369999999999997</v>
          </cell>
        </row>
        <row r="1873">
          <cell r="B1873" t="str">
            <v>C2223</v>
          </cell>
          <cell r="C1873" t="str">
            <v>REVESTIMENTO C/CHAPAS FIBROCIMENTO SOBRE CAIBROS VERTICAIS</v>
          </cell>
          <cell r="D1873">
            <v>0</v>
          </cell>
          <cell r="E1873">
            <v>0</v>
          </cell>
          <cell r="F1873" t="str">
            <v>M2</v>
          </cell>
          <cell r="G1873">
            <v>78.47</v>
          </cell>
        </row>
        <row r="1874">
          <cell r="B1874" t="str">
            <v>C2224</v>
          </cell>
          <cell r="C1874" t="str">
            <v>REVESTIMENTO C/CHAPAS FIBROCIMENTO SOBRE PERFIS ESTRUTURAIS ESP.= 35mm</v>
          </cell>
          <cell r="D1874">
            <v>0</v>
          </cell>
          <cell r="E1874">
            <v>0</v>
          </cell>
          <cell r="F1874" t="str">
            <v>M2</v>
          </cell>
          <cell r="G1874">
            <v>83.92</v>
          </cell>
        </row>
        <row r="1875">
          <cell r="B1875" t="str">
            <v>C2225</v>
          </cell>
          <cell r="C1875" t="str">
            <v>REVESTIMENTO C/CHAPAS FIBROCIMENTO SOBRE PERFIS ESTRUTURAIS ESP.= 50mm</v>
          </cell>
          <cell r="D1875">
            <v>0</v>
          </cell>
          <cell r="E1875">
            <v>0</v>
          </cell>
          <cell r="F1875" t="str">
            <v>M2</v>
          </cell>
          <cell r="G1875">
            <v>103.43</v>
          </cell>
        </row>
        <row r="1876">
          <cell r="B1876" t="str">
            <v>C2226</v>
          </cell>
          <cell r="C1876" t="str">
            <v xml:space="preserve">REVESTIMENTO C/CHAPAS FIBROCIMENTO SOBRE PERFIS ESTRUTURAIS TIPO " I " </v>
          </cell>
          <cell r="D1876">
            <v>0</v>
          </cell>
          <cell r="E1876">
            <v>0</v>
          </cell>
          <cell r="F1876" t="str">
            <v>M2</v>
          </cell>
          <cell r="G1876">
            <v>73.959999999999994</v>
          </cell>
        </row>
        <row r="1877">
          <cell r="B1877" t="str">
            <v>C2227</v>
          </cell>
          <cell r="C1877" t="str">
            <v>REVESTIMENTO C/CHAPAS FIBROCIMENTO SOBRE SARRAFOS</v>
          </cell>
          <cell r="D1877">
            <v>0</v>
          </cell>
          <cell r="E1877">
            <v>0</v>
          </cell>
          <cell r="F1877" t="str">
            <v>M2</v>
          </cell>
          <cell r="G1877">
            <v>97.96</v>
          </cell>
        </row>
        <row r="1878">
          <cell r="B1878" t="str">
            <v>C2228</v>
          </cell>
          <cell r="C1878" t="str">
            <v>REVESTIMENTO C/CHAPAS FIBROCIMENTO SOBRE SARRAFOS VERTICAIS</v>
          </cell>
          <cell r="D1878">
            <v>0</v>
          </cell>
          <cell r="E1878">
            <v>0</v>
          </cell>
          <cell r="F1878" t="str">
            <v>M2</v>
          </cell>
          <cell r="G1878">
            <v>102.47</v>
          </cell>
        </row>
        <row r="1879">
          <cell r="B1879" t="str">
            <v>C2216</v>
          </cell>
          <cell r="C1879" t="str">
            <v>REVESTIMENTO C/LAMINADO MELAMÍNICO COLADO</v>
          </cell>
          <cell r="D1879">
            <v>0</v>
          </cell>
          <cell r="E1879">
            <v>0</v>
          </cell>
          <cell r="F1879" t="str">
            <v>M2</v>
          </cell>
          <cell r="G1879">
            <v>51.41</v>
          </cell>
        </row>
        <row r="1880">
          <cell r="B1880" t="str">
            <v>C2213</v>
          </cell>
          <cell r="C1880" t="str">
            <v>REVESTIMENTO C/CORTIÇA ESP= 12mm</v>
          </cell>
          <cell r="D1880">
            <v>0</v>
          </cell>
          <cell r="E1880">
            <v>0</v>
          </cell>
          <cell r="F1880" t="str">
            <v>M2</v>
          </cell>
          <cell r="G1880">
            <v>134.54</v>
          </cell>
        </row>
        <row r="1881">
          <cell r="B1881" t="str">
            <v>C2218</v>
          </cell>
          <cell r="C1881" t="str">
            <v>REVESTIMENTO C/PEDRAS GRANÍTICAS</v>
          </cell>
          <cell r="D1881">
            <v>0</v>
          </cell>
          <cell r="E1881">
            <v>0</v>
          </cell>
          <cell r="F1881" t="str">
            <v>M2</v>
          </cell>
          <cell r="G1881">
            <v>76.92</v>
          </cell>
        </row>
        <row r="1882">
          <cell r="B1882" t="str">
            <v>C2214</v>
          </cell>
          <cell r="C1882" t="str">
            <v>REVESTIMENTO C/QUARTZOLITE</v>
          </cell>
          <cell r="D1882">
            <v>0</v>
          </cell>
          <cell r="E1882">
            <v>0</v>
          </cell>
          <cell r="F1882" t="str">
            <v>M2</v>
          </cell>
          <cell r="G1882">
            <v>20.8</v>
          </cell>
        </row>
        <row r="1883">
          <cell r="B1883" t="str">
            <v>C2221</v>
          </cell>
          <cell r="C1883" t="str">
            <v>REVESTIMENTO INTERNO C/PAPEL DE PAREDE</v>
          </cell>
          <cell r="D1883">
            <v>0</v>
          </cell>
          <cell r="E1883">
            <v>0</v>
          </cell>
          <cell r="F1883" t="str">
            <v>M2</v>
          </cell>
          <cell r="G1883">
            <v>44.28</v>
          </cell>
        </row>
        <row r="1884">
          <cell r="B1884" t="str">
            <v>C2222</v>
          </cell>
          <cell r="C1884" t="str">
            <v>REVESTIMENTO METÁLICO, TIPO "REYNOBOND" DUAS CHAPAS</v>
          </cell>
          <cell r="D1884">
            <v>0</v>
          </cell>
          <cell r="E1884">
            <v>0</v>
          </cell>
          <cell r="F1884" t="str">
            <v>M2</v>
          </cell>
          <cell r="G1884">
            <v>435.46</v>
          </cell>
        </row>
        <row r="1885">
          <cell r="B1885" t="str">
            <v>C4128</v>
          </cell>
          <cell r="C1885" t="str">
            <v>TIJOLINHO APARENTE 6,50x18cm C/ ARGAMASSA DE CIMENTO E AREIA 1:3</v>
          </cell>
          <cell r="D1885">
            <v>0</v>
          </cell>
          <cell r="E1885">
            <v>0</v>
          </cell>
          <cell r="F1885" t="str">
            <v>M2</v>
          </cell>
          <cell r="G1885">
            <v>67.86</v>
          </cell>
        </row>
        <row r="1886">
          <cell r="B1886" t="str">
            <v>ARGAMASSAS PARA TETOS</v>
          </cell>
          <cell r="C1886">
            <v>0</v>
          </cell>
          <cell r="D1886">
            <v>0</v>
          </cell>
          <cell r="E1886">
            <v>0</v>
          </cell>
          <cell r="F1886">
            <v>0</v>
          </cell>
          <cell r="G1886">
            <v>253.99</v>
          </cell>
        </row>
        <row r="1887">
          <cell r="B1887" t="str">
            <v>C0778</v>
          </cell>
          <cell r="C1887" t="str">
            <v>CHAPISCO C/ ARGAMASSA DE CIMENTO E AREIA  S/ PENEIRAR TRAÇO 1:3  ESP=5 mm P/ TETO</v>
          </cell>
          <cell r="D1887">
            <v>0</v>
          </cell>
          <cell r="E1887">
            <v>0</v>
          </cell>
          <cell r="F1887" t="str">
            <v>M2</v>
          </cell>
          <cell r="G1887">
            <v>7.99</v>
          </cell>
        </row>
        <row r="1888">
          <cell r="B1888">
            <v>0</v>
          </cell>
          <cell r="C1888">
            <v>0</v>
          </cell>
          <cell r="D1888">
            <v>0</v>
          </cell>
          <cell r="E1888">
            <v>0</v>
          </cell>
          <cell r="F1888">
            <v>0</v>
          </cell>
          <cell r="G1888">
            <v>0</v>
          </cell>
        </row>
        <row r="1889">
          <cell r="B1889" t="str">
            <v>C0779</v>
          </cell>
          <cell r="C1889" t="str">
            <v>CHAPISCO C/ PASTA DE CIMENTO COLANTE P/ TETO</v>
          </cell>
          <cell r="D1889">
            <v>0</v>
          </cell>
          <cell r="E1889">
            <v>0</v>
          </cell>
          <cell r="F1889" t="str">
            <v>M2</v>
          </cell>
          <cell r="G1889">
            <v>5.66</v>
          </cell>
        </row>
        <row r="1890">
          <cell r="B1890" t="str">
            <v>C0781</v>
          </cell>
          <cell r="C1890" t="str">
            <v>CHAPISCO C/ ARGAMASSA DE CIMENTO E AREIA S/ PENEIRAR TRAÇO 1:4 P/ TETO</v>
          </cell>
          <cell r="D1890">
            <v>0</v>
          </cell>
          <cell r="E1890">
            <v>0</v>
          </cell>
          <cell r="F1890" t="str">
            <v>M2</v>
          </cell>
          <cell r="G1890">
            <v>7.63</v>
          </cell>
        </row>
        <row r="1891">
          <cell r="B1891" t="str">
            <v>C3034</v>
          </cell>
          <cell r="C1891" t="str">
            <v>REBOCO C/ ARGAMASSA MISTA DE CIMENTO, CAL HIDRATADA E AREIA S/ PENEIRAR, TRAÇO 1:2:8, ESP=20 mm P/ TETO</v>
          </cell>
          <cell r="D1891">
            <v>0</v>
          </cell>
          <cell r="E1891">
            <v>0</v>
          </cell>
          <cell r="F1891" t="str">
            <v>M2</v>
          </cell>
          <cell r="G1891">
            <v>23.27</v>
          </cell>
        </row>
        <row r="1892">
          <cell r="B1892">
            <v>0</v>
          </cell>
          <cell r="C1892">
            <v>0</v>
          </cell>
          <cell r="D1892">
            <v>0</v>
          </cell>
          <cell r="E1892">
            <v>0</v>
          </cell>
          <cell r="F1892">
            <v>0</v>
          </cell>
          <cell r="G1892">
            <v>0</v>
          </cell>
        </row>
        <row r="1893">
          <cell r="B1893" t="str">
            <v>C1218</v>
          </cell>
          <cell r="C1893" t="str">
            <v>EMBOÇO C/ ARGAMASSA MISTA DE CIMENTO, CAL HIDRATADA E AREIA S/ PENEIRAR TRAÇO 1:2:9  ESP=20 mm P/ TETO</v>
          </cell>
          <cell r="D1893">
            <v>0</v>
          </cell>
          <cell r="E1893">
            <v>0</v>
          </cell>
          <cell r="F1893" t="str">
            <v>M2</v>
          </cell>
          <cell r="G1893">
            <v>22.77</v>
          </cell>
        </row>
        <row r="1894">
          <cell r="B1894">
            <v>0</v>
          </cell>
          <cell r="C1894">
            <v>0</v>
          </cell>
          <cell r="D1894">
            <v>0</v>
          </cell>
          <cell r="E1894">
            <v>0</v>
          </cell>
          <cell r="F1894">
            <v>0</v>
          </cell>
          <cell r="G1894">
            <v>0</v>
          </cell>
        </row>
        <row r="1895">
          <cell r="B1895" t="str">
            <v>C1217</v>
          </cell>
          <cell r="C1895" t="str">
            <v>EMBOÇO C/ ARGAMASSA MISTA CIMENTO, CAL HIDRATADA E AREIA S/ PENEIRAR TRAÇO 1:2:11 ESP=20 mm P/ TETO</v>
          </cell>
          <cell r="D1895">
            <v>0</v>
          </cell>
          <cell r="E1895">
            <v>0</v>
          </cell>
          <cell r="F1895" t="str">
            <v>M2</v>
          </cell>
          <cell r="G1895">
            <v>21.61</v>
          </cell>
        </row>
        <row r="1896">
          <cell r="B1896">
            <v>0</v>
          </cell>
          <cell r="C1896">
            <v>0</v>
          </cell>
          <cell r="D1896">
            <v>0</v>
          </cell>
          <cell r="E1896">
            <v>0</v>
          </cell>
          <cell r="F1896">
            <v>0</v>
          </cell>
          <cell r="G1896">
            <v>0</v>
          </cell>
        </row>
        <row r="1897">
          <cell r="B1897" t="str">
            <v>C2111</v>
          </cell>
          <cell r="C1897" t="str">
            <v>REBOCO C/ ARGAMASSA DE CAL EM PASTA E AREIA PENEIRADA TRAÇO 1:2  ESP=5 mm P/ TETO</v>
          </cell>
          <cell r="D1897">
            <v>0</v>
          </cell>
          <cell r="E1897">
            <v>0</v>
          </cell>
          <cell r="F1897" t="str">
            <v>M2</v>
          </cell>
          <cell r="G1897">
            <v>16.73</v>
          </cell>
        </row>
        <row r="1898">
          <cell r="B1898">
            <v>0</v>
          </cell>
          <cell r="C1898">
            <v>0</v>
          </cell>
          <cell r="D1898">
            <v>0</v>
          </cell>
          <cell r="E1898">
            <v>0</v>
          </cell>
          <cell r="F1898">
            <v>0</v>
          </cell>
          <cell r="G1898">
            <v>0</v>
          </cell>
        </row>
        <row r="1899">
          <cell r="B1899" t="str">
            <v>C2107</v>
          </cell>
          <cell r="C1899" t="str">
            <v>REBOCO  C/ ARGAMASSA DE CAL EM PASTA E AREIA PENEIRADA TRAÇO 1:1.5  ESP=5 mm P/ TETO</v>
          </cell>
          <cell r="D1899">
            <v>0</v>
          </cell>
          <cell r="E1899">
            <v>0</v>
          </cell>
          <cell r="F1899" t="str">
            <v>M2</v>
          </cell>
          <cell r="G1899">
            <v>16.82</v>
          </cell>
        </row>
        <row r="1900">
          <cell r="B1900">
            <v>0</v>
          </cell>
          <cell r="C1900">
            <v>0</v>
          </cell>
          <cell r="D1900">
            <v>0</v>
          </cell>
          <cell r="E1900">
            <v>0</v>
          </cell>
          <cell r="F1900">
            <v>0</v>
          </cell>
          <cell r="G1900">
            <v>0</v>
          </cell>
        </row>
        <row r="1901">
          <cell r="B1901" t="str">
            <v>C2112</v>
          </cell>
          <cell r="C1901" t="str">
            <v>REBOCO C/ ARGAMASSA DE CAL EM PASTA E AREIA PENEIRADA TRAÇO 1:3  ESP=5 mm P/ TETO</v>
          </cell>
          <cell r="D1901">
            <v>0</v>
          </cell>
          <cell r="E1901">
            <v>0</v>
          </cell>
          <cell r="F1901" t="str">
            <v>M2</v>
          </cell>
          <cell r="G1901">
            <v>16.43</v>
          </cell>
        </row>
        <row r="1902">
          <cell r="B1902">
            <v>0</v>
          </cell>
          <cell r="C1902">
            <v>0</v>
          </cell>
          <cell r="D1902">
            <v>0</v>
          </cell>
          <cell r="E1902">
            <v>0</v>
          </cell>
          <cell r="F1902">
            <v>0</v>
          </cell>
          <cell r="G1902">
            <v>0</v>
          </cell>
        </row>
        <row r="1903">
          <cell r="B1903" t="str">
            <v>C2113</v>
          </cell>
          <cell r="C1903" t="str">
            <v>REBOCO C/ ARGAMASSA DE CAL EM PASTA E AREIA PENEIRADA TRAÇO 1:4  ESP=5 mm P/ TETO</v>
          </cell>
          <cell r="D1903">
            <v>0</v>
          </cell>
          <cell r="E1903">
            <v>0</v>
          </cell>
          <cell r="F1903" t="str">
            <v>M2</v>
          </cell>
          <cell r="G1903">
            <v>16.190000000000001</v>
          </cell>
        </row>
        <row r="1904">
          <cell r="B1904">
            <v>0</v>
          </cell>
          <cell r="C1904">
            <v>0</v>
          </cell>
          <cell r="D1904">
            <v>0</v>
          </cell>
          <cell r="E1904">
            <v>0</v>
          </cell>
          <cell r="F1904">
            <v>0</v>
          </cell>
          <cell r="G1904">
            <v>0</v>
          </cell>
        </row>
        <row r="1905">
          <cell r="B1905" t="str">
            <v>C2116</v>
          </cell>
          <cell r="C1905" t="str">
            <v>REBOCO C/ ARGAMASSA DE CAL HIDRATADA E AREIA PENEIRADA TRAÇO 1:3  ESP=5 mm P/ TETO</v>
          </cell>
          <cell r="D1905">
            <v>0</v>
          </cell>
          <cell r="E1905">
            <v>0</v>
          </cell>
          <cell r="F1905" t="str">
            <v>M2</v>
          </cell>
          <cell r="G1905">
            <v>16.2</v>
          </cell>
        </row>
        <row r="1906">
          <cell r="B1906">
            <v>0</v>
          </cell>
          <cell r="C1906">
            <v>0</v>
          </cell>
          <cell r="D1906">
            <v>0</v>
          </cell>
          <cell r="E1906">
            <v>0</v>
          </cell>
          <cell r="F1906">
            <v>0</v>
          </cell>
          <cell r="G1906">
            <v>0</v>
          </cell>
        </row>
        <row r="1907">
          <cell r="B1907" t="str">
            <v>C2125</v>
          </cell>
          <cell r="C1907" t="str">
            <v>REBOCO C/ ARGAMASSA DE CAL HIDRATADA E AREIA PENEIRADA, TRAÇO 1:4.5  ESP=5 mm P/ TETO</v>
          </cell>
          <cell r="D1907">
            <v>0</v>
          </cell>
          <cell r="E1907">
            <v>0</v>
          </cell>
          <cell r="F1907" t="str">
            <v>M2</v>
          </cell>
          <cell r="G1907">
            <v>15.71</v>
          </cell>
        </row>
        <row r="1908">
          <cell r="B1908">
            <v>0</v>
          </cell>
          <cell r="C1908">
            <v>0</v>
          </cell>
          <cell r="D1908">
            <v>0</v>
          </cell>
          <cell r="E1908">
            <v>0</v>
          </cell>
          <cell r="F1908">
            <v>0</v>
          </cell>
          <cell r="G1908">
            <v>0</v>
          </cell>
        </row>
        <row r="1909">
          <cell r="B1909" t="str">
            <v>C3032</v>
          </cell>
          <cell r="C1909" t="str">
            <v>REBOCO  C/ ARGAMASSA DE CAL HIDRATADA E AREIA S/ PENEIRAR, TRAÇO 1:3, C/ 100 KG DE CIMENTO E ESP=20 mm P/ TETO</v>
          </cell>
          <cell r="D1909">
            <v>0</v>
          </cell>
          <cell r="E1909">
            <v>0</v>
          </cell>
          <cell r="F1909" t="str">
            <v>M2</v>
          </cell>
          <cell r="G1909">
            <v>23.35</v>
          </cell>
        </row>
        <row r="1910">
          <cell r="B1910">
            <v>0</v>
          </cell>
          <cell r="C1910">
            <v>0</v>
          </cell>
          <cell r="D1910">
            <v>0</v>
          </cell>
          <cell r="E1910">
            <v>0</v>
          </cell>
          <cell r="F1910">
            <v>0</v>
          </cell>
          <cell r="G1910">
            <v>0</v>
          </cell>
        </row>
        <row r="1911">
          <cell r="B1911" t="str">
            <v>C3033</v>
          </cell>
          <cell r="C1911" t="str">
            <v>REBOCO C/ ARGAMASSA DE CAL HIDRATADA E AREIA S/ PENEIRAR TRAÇO 1:4, C/ 100 KG DE CIMENTO E ESP=20 mm P/ TETO</v>
          </cell>
          <cell r="D1911">
            <v>0</v>
          </cell>
          <cell r="E1911">
            <v>0</v>
          </cell>
          <cell r="F1911" t="str">
            <v>M2</v>
          </cell>
          <cell r="G1911">
            <v>22.45</v>
          </cell>
        </row>
        <row r="1912">
          <cell r="B1912">
            <v>0</v>
          </cell>
          <cell r="C1912">
            <v>0</v>
          </cell>
          <cell r="D1912">
            <v>0</v>
          </cell>
          <cell r="E1912">
            <v>0</v>
          </cell>
          <cell r="F1912">
            <v>0</v>
          </cell>
          <cell r="G1912">
            <v>0</v>
          </cell>
        </row>
        <row r="1913">
          <cell r="B1913" t="str">
            <v>C3035</v>
          </cell>
          <cell r="C1913" t="str">
            <v>REBOCO C/ ARGAMASSA DE CIMENTO E AREIA S/ PENEIRAR TRAÇO 1:6, ESP=20 mm P/ TETO</v>
          </cell>
          <cell r="D1913">
            <v>0</v>
          </cell>
          <cell r="E1913">
            <v>0</v>
          </cell>
          <cell r="F1913" t="str">
            <v>M2</v>
          </cell>
          <cell r="G1913">
            <v>21.19</v>
          </cell>
        </row>
        <row r="1914">
          <cell r="B1914">
            <v>0</v>
          </cell>
          <cell r="C1914">
            <v>0</v>
          </cell>
          <cell r="D1914">
            <v>0</v>
          </cell>
          <cell r="E1914">
            <v>0</v>
          </cell>
          <cell r="F1914">
            <v>0</v>
          </cell>
          <cell r="G1914">
            <v>0</v>
          </cell>
        </row>
        <row r="1915">
          <cell r="B1915" t="str">
            <v>ACABAMENTOS PARA TETOS</v>
          </cell>
          <cell r="C1915">
            <v>0</v>
          </cell>
          <cell r="D1915">
            <v>0</v>
          </cell>
          <cell r="E1915">
            <v>0</v>
          </cell>
          <cell r="F1915">
            <v>0</v>
          </cell>
          <cell r="G1915">
            <v>1915.85</v>
          </cell>
        </row>
        <row r="1916">
          <cell r="B1916" t="str">
            <v>C4476</v>
          </cell>
          <cell r="C1916" t="str">
            <v>FORRO ACÚSTICO TIPO "SONEX" EM ESPUMA FLEXÍVEL DE POLIURETANO, AUTO-EXTINGUÍVEL, C/ SUPERFÍCIE ESCULPIDA, COR BRANCA 20/35 - FORNECIMENTO E MONTAGEM</v>
          </cell>
          <cell r="D1916">
            <v>0</v>
          </cell>
          <cell r="E1916">
            <v>0</v>
          </cell>
          <cell r="F1916" t="str">
            <v>M2</v>
          </cell>
          <cell r="G1916">
            <v>96.72</v>
          </cell>
        </row>
        <row r="1917">
          <cell r="B1917">
            <v>0</v>
          </cell>
          <cell r="C1917">
            <v>0</v>
          </cell>
          <cell r="D1917">
            <v>0</v>
          </cell>
          <cell r="E1917">
            <v>0</v>
          </cell>
          <cell r="F1917">
            <v>0</v>
          </cell>
          <cell r="G1917">
            <v>0</v>
          </cell>
        </row>
        <row r="1918">
          <cell r="B1918" t="str">
            <v>C4477</v>
          </cell>
          <cell r="C1918" t="str">
            <v>FORRO ACÚSTICO TIPO "SONEX" EM ESPUMA FLEXÍVEL DE POLIURETANO, AUTO-EXTINGUÍVEL, C/ SUPERFÍCIE ESCULPIDA, COR BRANCA 35/35 - FORNECIMENTO E MONTAGEM</v>
          </cell>
          <cell r="D1918">
            <v>0</v>
          </cell>
          <cell r="E1918">
            <v>0</v>
          </cell>
          <cell r="F1918" t="str">
            <v>M2</v>
          </cell>
          <cell r="G1918">
            <v>134.1</v>
          </cell>
        </row>
        <row r="1919">
          <cell r="B1919">
            <v>0</v>
          </cell>
          <cell r="C1919">
            <v>0</v>
          </cell>
          <cell r="D1919">
            <v>0</v>
          </cell>
          <cell r="E1919">
            <v>0</v>
          </cell>
          <cell r="F1919">
            <v>0</v>
          </cell>
          <cell r="G1919">
            <v>0</v>
          </cell>
        </row>
        <row r="1920">
          <cell r="B1920" t="str">
            <v>C4478</v>
          </cell>
          <cell r="C1920" t="str">
            <v>FORRO ACÚSTICO TIPO "SONEX" EM ESPUMA FLEXÍVEL DE POLIURETANO, AUTO-EXTINGUÍVEL, C/ SUPERFÍCIE ESCULPIDA, COR BRANCA 50/75 - FORNECIMENTO E MONTAGEM</v>
          </cell>
          <cell r="D1920">
            <v>0</v>
          </cell>
          <cell r="E1920">
            <v>0</v>
          </cell>
          <cell r="F1920" t="str">
            <v>M2</v>
          </cell>
          <cell r="G1920">
            <v>145.80000000000001</v>
          </cell>
        </row>
        <row r="1921">
          <cell r="B1921">
            <v>0</v>
          </cell>
          <cell r="C1921">
            <v>0</v>
          </cell>
          <cell r="D1921">
            <v>0</v>
          </cell>
          <cell r="E1921">
            <v>0</v>
          </cell>
          <cell r="F1921">
            <v>0</v>
          </cell>
          <cell r="G1921">
            <v>0</v>
          </cell>
        </row>
        <row r="1922">
          <cell r="B1922" t="str">
            <v>C4473</v>
          </cell>
          <cell r="C1922" t="str">
            <v>FORRO ACÚSTICO TIPO "SONEX" EM ESPUMA FLEXÍVEL DE POLIURETANO, AUTO-EXTINGUÍVEL, C/ SUPERFÍCIE ESCULPIDA, COR GRAFITE 20/35 - FORNECIMENTO E MONTAGEM</v>
          </cell>
          <cell r="D1922">
            <v>0</v>
          </cell>
          <cell r="E1922">
            <v>0</v>
          </cell>
          <cell r="F1922" t="str">
            <v>M2</v>
          </cell>
          <cell r="G1922">
            <v>80.900000000000006</v>
          </cell>
        </row>
        <row r="1923">
          <cell r="B1923">
            <v>0</v>
          </cell>
          <cell r="C1923">
            <v>0</v>
          </cell>
          <cell r="D1923">
            <v>0</v>
          </cell>
          <cell r="E1923">
            <v>0</v>
          </cell>
          <cell r="F1923">
            <v>0</v>
          </cell>
          <cell r="G1923">
            <v>0</v>
          </cell>
        </row>
        <row r="1924">
          <cell r="B1924" t="str">
            <v>C4474</v>
          </cell>
          <cell r="C1924" t="str">
            <v>FORRO ACÚSTICO TIPO "SONEX" EM ESPUMA FLEXÍVEL DE POLIURETANO, AUTO-EXTINGUÍVEL, C/ SUPERFÍCIE ESCULPIDA, COR GRAFITE 35/35 - FORNECIMENTO E MONTAGEM</v>
          </cell>
          <cell r="D1924">
            <v>0</v>
          </cell>
          <cell r="E1924">
            <v>0</v>
          </cell>
          <cell r="F1924" t="str">
            <v>M2</v>
          </cell>
          <cell r="G1924">
            <v>96.2</v>
          </cell>
        </row>
        <row r="1925">
          <cell r="B1925">
            <v>0</v>
          </cell>
          <cell r="C1925">
            <v>0</v>
          </cell>
          <cell r="D1925">
            <v>0</v>
          </cell>
          <cell r="E1925">
            <v>0</v>
          </cell>
          <cell r="F1925">
            <v>0</v>
          </cell>
          <cell r="G1925">
            <v>0</v>
          </cell>
        </row>
        <row r="1926">
          <cell r="B1926" t="str">
            <v>C4475</v>
          </cell>
          <cell r="C1926" t="str">
            <v>FORRO ACÚSTICO TIPO "SONEX" EM ESPUMA FLEXÍVEL DE POLIURETANO, AUTO-EXTINGUÍVEL, C/ SUPERFÍCIE ESCULPIDA, COR GRAFITE 50/75 - FORNECIMENTO E MONTAGEM</v>
          </cell>
          <cell r="D1926">
            <v>0</v>
          </cell>
          <cell r="E1926">
            <v>0</v>
          </cell>
          <cell r="F1926" t="str">
            <v>M2</v>
          </cell>
          <cell r="G1926">
            <v>115.9</v>
          </cell>
        </row>
        <row r="1927">
          <cell r="B1927">
            <v>0</v>
          </cell>
          <cell r="C1927">
            <v>0</v>
          </cell>
          <cell r="D1927">
            <v>0</v>
          </cell>
          <cell r="E1927">
            <v>0</v>
          </cell>
          <cell r="F1927">
            <v>0</v>
          </cell>
          <cell r="G1927">
            <v>0</v>
          </cell>
        </row>
        <row r="1928">
          <cell r="B1928" t="str">
            <v>C4479</v>
          </cell>
          <cell r="C1928" t="str">
            <v>FORRO ACÚSTICO TIPO "SONEX" EM PLACAS DE FIBRA MINERAL C/PERFIL "T" EM AÇO - FORNECIMENTO E MONTAGEM</v>
          </cell>
          <cell r="D1928">
            <v>0</v>
          </cell>
          <cell r="E1928">
            <v>0</v>
          </cell>
          <cell r="F1928" t="str">
            <v>M2</v>
          </cell>
          <cell r="G1928">
            <v>85.27</v>
          </cell>
        </row>
        <row r="1929">
          <cell r="B1929">
            <v>0</v>
          </cell>
          <cell r="C1929">
            <v>0</v>
          </cell>
          <cell r="D1929">
            <v>0</v>
          </cell>
          <cell r="E1929">
            <v>0</v>
          </cell>
          <cell r="F1929">
            <v>0</v>
          </cell>
          <cell r="G1929">
            <v>0</v>
          </cell>
        </row>
        <row r="1930">
          <cell r="B1930" t="str">
            <v>C4480</v>
          </cell>
          <cell r="C1930" t="str">
            <v>FORRO ACÚSTICO TIPO "SONEX" EM PLACAS DE FIBRA MINERAL C/PERFIL "T" EM ALUMÍNIO - FORNECIMENTO E MONTAGEM</v>
          </cell>
          <cell r="D1930">
            <v>0</v>
          </cell>
          <cell r="E1930">
            <v>0</v>
          </cell>
          <cell r="F1930" t="str">
            <v>M2</v>
          </cell>
          <cell r="G1930">
            <v>90.07</v>
          </cell>
        </row>
        <row r="1931">
          <cell r="B1931">
            <v>0</v>
          </cell>
          <cell r="C1931">
            <v>0</v>
          </cell>
          <cell r="D1931">
            <v>0</v>
          </cell>
          <cell r="E1931">
            <v>0</v>
          </cell>
          <cell r="F1931">
            <v>0</v>
          </cell>
          <cell r="G1931">
            <v>0</v>
          </cell>
        </row>
        <row r="1932">
          <cell r="B1932" t="str">
            <v>C4481</v>
          </cell>
          <cell r="C1932" t="str">
            <v>FORRO ACÚSTICO TIPO "SONEX" EM PLACAS DE FIBRA MINERAL C/PERFIL "CARTOLA" EM ALUMÍNIO - FORNECIMENTO E MONTAGEM</v>
          </cell>
          <cell r="D1932">
            <v>0</v>
          </cell>
          <cell r="E1932">
            <v>0</v>
          </cell>
          <cell r="F1932" t="str">
            <v>M2</v>
          </cell>
          <cell r="G1932">
            <v>92.7</v>
          </cell>
        </row>
        <row r="1933">
          <cell r="B1933">
            <v>0</v>
          </cell>
          <cell r="C1933">
            <v>0</v>
          </cell>
          <cell r="D1933">
            <v>0</v>
          </cell>
          <cell r="E1933">
            <v>0</v>
          </cell>
          <cell r="F1933">
            <v>0</v>
          </cell>
          <cell r="G1933">
            <v>0</v>
          </cell>
        </row>
        <row r="1934">
          <cell r="B1934" t="str">
            <v>C4285</v>
          </cell>
          <cell r="C1934" t="str">
            <v>FORRO DE GESSO ACARTONADO ARAMADO - FORNECIMENTO E MONTAGEM</v>
          </cell>
          <cell r="D1934">
            <v>0</v>
          </cell>
          <cell r="E1934">
            <v>0</v>
          </cell>
          <cell r="F1934" t="str">
            <v>M2</v>
          </cell>
          <cell r="G1934">
            <v>35.200000000000003</v>
          </cell>
        </row>
        <row r="1935">
          <cell r="B1935" t="str">
            <v>C4294</v>
          </cell>
          <cell r="C1935" t="str">
            <v>FORRO DE GESSO ACARTONADO ESTRUTURADO - FORNECIMENTO E MONTAGEM</v>
          </cell>
          <cell r="D1935">
            <v>0</v>
          </cell>
          <cell r="E1935">
            <v>0</v>
          </cell>
          <cell r="F1935" t="str">
            <v>M2</v>
          </cell>
          <cell r="G1935">
            <v>46.3</v>
          </cell>
        </row>
        <row r="1936">
          <cell r="B1936" t="str">
            <v>C3970</v>
          </cell>
          <cell r="C1936" t="str">
            <v>FORRO DE GESSO CONVENCIONAL (60x60)cm COM TIRO E ARAME GALVANIZADO ENCAPADO - FORNECIMENTO E MONTAGEM</v>
          </cell>
          <cell r="D1936">
            <v>0</v>
          </cell>
          <cell r="E1936">
            <v>0</v>
          </cell>
          <cell r="F1936" t="str">
            <v>M2</v>
          </cell>
          <cell r="G1936">
            <v>24.4</v>
          </cell>
        </row>
        <row r="1937">
          <cell r="B1937">
            <v>0</v>
          </cell>
          <cell r="C1937">
            <v>0</v>
          </cell>
          <cell r="D1937">
            <v>0</v>
          </cell>
          <cell r="E1937">
            <v>0</v>
          </cell>
          <cell r="F1937">
            <v>0</v>
          </cell>
          <cell r="G1937">
            <v>0</v>
          </cell>
        </row>
        <row r="1938">
          <cell r="B1938" t="str">
            <v>C3971</v>
          </cell>
          <cell r="C1938" t="str">
            <v>FORRO DE GESSO CONVENCIONAL (60x60)cm SEM TIRO E ARAME GALVANIZADO ENCAPADO - FORNECIMENTO E MONTAGEM</v>
          </cell>
          <cell r="D1938">
            <v>0</v>
          </cell>
          <cell r="E1938">
            <v>0</v>
          </cell>
          <cell r="F1938" t="str">
            <v>M2</v>
          </cell>
          <cell r="G1938">
            <v>19.52</v>
          </cell>
        </row>
        <row r="1939">
          <cell r="B1939">
            <v>0</v>
          </cell>
          <cell r="C1939">
            <v>0</v>
          </cell>
          <cell r="D1939">
            <v>0</v>
          </cell>
          <cell r="E1939">
            <v>0</v>
          </cell>
          <cell r="F1939">
            <v>0</v>
          </cell>
          <cell r="G1939">
            <v>0</v>
          </cell>
        </row>
        <row r="1940">
          <cell r="B1940" t="str">
            <v>C2998</v>
          </cell>
          <cell r="C1940" t="str">
            <v>FORRO DE LAMBRI DE MADEIRA (7x1)cm</v>
          </cell>
          <cell r="D1940">
            <v>0</v>
          </cell>
          <cell r="E1940">
            <v>0</v>
          </cell>
          <cell r="F1940" t="str">
            <v>M2</v>
          </cell>
          <cell r="G1940">
            <v>116.89</v>
          </cell>
        </row>
        <row r="1941">
          <cell r="B1941" t="str">
            <v>C4484</v>
          </cell>
          <cell r="C1941" t="str">
            <v>FORRO PACOTE C/ PERFIL "CARTOLA" EM AÇO - FORNECIMENTO E MONTAGEM</v>
          </cell>
          <cell r="D1941">
            <v>0</v>
          </cell>
          <cell r="E1941">
            <v>0</v>
          </cell>
          <cell r="F1941" t="str">
            <v>M2</v>
          </cell>
          <cell r="G1941">
            <v>61.34</v>
          </cell>
        </row>
        <row r="1942">
          <cell r="B1942" t="str">
            <v>C4485</v>
          </cell>
          <cell r="C1942" t="str">
            <v>FORRO PACOTE C/ PERFIL "CARTOLA" EM ALUMÍNIO - FORNECIMENTO E MONTAGEM</v>
          </cell>
          <cell r="D1942">
            <v>0</v>
          </cell>
          <cell r="E1942">
            <v>0</v>
          </cell>
          <cell r="F1942" t="str">
            <v>M2</v>
          </cell>
          <cell r="G1942">
            <v>84.5</v>
          </cell>
        </row>
        <row r="1943">
          <cell r="B1943" t="str">
            <v>C4482</v>
          </cell>
          <cell r="C1943" t="str">
            <v>FORRO PACOTE C/ PERFIL "T" EM AÇO - FORNECIMENTO E MONTAGEM</v>
          </cell>
          <cell r="D1943">
            <v>0</v>
          </cell>
          <cell r="E1943">
            <v>0</v>
          </cell>
          <cell r="F1943" t="str">
            <v>M2</v>
          </cell>
          <cell r="G1943">
            <v>50.43</v>
          </cell>
        </row>
        <row r="1944">
          <cell r="B1944" t="str">
            <v>C4483</v>
          </cell>
          <cell r="C1944" t="str">
            <v>FORRO PACOTE C/ PERFIL "T" EM ALUMÍNIO - FORNECIMENTO E MONTAGEM</v>
          </cell>
          <cell r="D1944">
            <v>0</v>
          </cell>
          <cell r="E1944">
            <v>0</v>
          </cell>
          <cell r="F1944" t="str">
            <v>M2</v>
          </cell>
          <cell r="G1944">
            <v>54.52</v>
          </cell>
        </row>
        <row r="1945">
          <cell r="B1945" t="str">
            <v>C4472</v>
          </cell>
          <cell r="C1945" t="str">
            <v>FORRO PVC - COLMÉIA - FORNECIMENTO E MONTAGEM</v>
          </cell>
          <cell r="D1945">
            <v>0</v>
          </cell>
          <cell r="E1945">
            <v>0</v>
          </cell>
          <cell r="F1945" t="str">
            <v>M2</v>
          </cell>
          <cell r="G1945">
            <v>153.9</v>
          </cell>
        </row>
        <row r="1946">
          <cell r="B1946" t="str">
            <v>C4468</v>
          </cell>
          <cell r="C1946" t="str">
            <v>FORRO PVC - LAMBRI (100x6000 OU 200x6000)mm - FORNECIMENTO E MONTAGEM</v>
          </cell>
          <cell r="D1946">
            <v>0</v>
          </cell>
          <cell r="E1946">
            <v>0</v>
          </cell>
          <cell r="F1946" t="str">
            <v>M2</v>
          </cell>
          <cell r="G1946">
            <v>36</v>
          </cell>
        </row>
        <row r="1947">
          <cell r="B1947" t="str">
            <v>C4471</v>
          </cell>
          <cell r="C1947" t="str">
            <v>FORRO PVC - MODULADO (618x1250)mm C/ PERFIL "CARTOLA" EM ALUMÍNIO - FORNECIMENTO E MONTAGEM</v>
          </cell>
          <cell r="D1947">
            <v>0</v>
          </cell>
          <cell r="E1947">
            <v>0</v>
          </cell>
          <cell r="F1947" t="str">
            <v>M2</v>
          </cell>
          <cell r="G1947">
            <v>98.5</v>
          </cell>
        </row>
        <row r="1948">
          <cell r="B1948">
            <v>0</v>
          </cell>
          <cell r="C1948">
            <v>0</v>
          </cell>
          <cell r="D1948">
            <v>0</v>
          </cell>
          <cell r="E1948">
            <v>0</v>
          </cell>
          <cell r="F1948">
            <v>0</v>
          </cell>
          <cell r="G1948">
            <v>0</v>
          </cell>
        </row>
        <row r="1949">
          <cell r="B1949" t="str">
            <v>C4469</v>
          </cell>
          <cell r="C1949" t="str">
            <v>FORRO PVC - MODULADO (618x1250)mm C/ PERFIL "T" EM AÇO - FORNECIMENTO E MONTAGEM</v>
          </cell>
          <cell r="D1949">
            <v>0</v>
          </cell>
          <cell r="E1949">
            <v>0</v>
          </cell>
          <cell r="F1949" t="str">
            <v>M2</v>
          </cell>
          <cell r="G1949">
            <v>69.67</v>
          </cell>
        </row>
        <row r="1950">
          <cell r="B1950">
            <v>0</v>
          </cell>
          <cell r="C1950">
            <v>0</v>
          </cell>
          <cell r="D1950">
            <v>0</v>
          </cell>
          <cell r="E1950">
            <v>0</v>
          </cell>
          <cell r="F1950">
            <v>0</v>
          </cell>
          <cell r="G1950">
            <v>0</v>
          </cell>
        </row>
        <row r="1951">
          <cell r="B1951" t="str">
            <v>C4470</v>
          </cell>
          <cell r="C1951" t="str">
            <v>FORRO PVC - MODULADO (618x1250)mm C/ PERFIL "T" EM ALUMÍNIO - FORNECIMENTO E MONTAGEM</v>
          </cell>
          <cell r="D1951">
            <v>0</v>
          </cell>
          <cell r="E1951">
            <v>0</v>
          </cell>
          <cell r="F1951" t="str">
            <v>M2</v>
          </cell>
          <cell r="G1951">
            <v>71.73</v>
          </cell>
        </row>
        <row r="1952">
          <cell r="B1952">
            <v>0</v>
          </cell>
          <cell r="C1952">
            <v>0</v>
          </cell>
          <cell r="D1952">
            <v>0</v>
          </cell>
          <cell r="E1952">
            <v>0</v>
          </cell>
          <cell r="F1952">
            <v>0</v>
          </cell>
          <cell r="G1952">
            <v>0</v>
          </cell>
        </row>
        <row r="1953">
          <cell r="B1953" t="str">
            <v>C4512</v>
          </cell>
          <cell r="C1953" t="str">
            <v>REMANEJAMENTO DE FORROS (PACOTE / MODULADOS) - EXECUÇÃO</v>
          </cell>
          <cell r="D1953">
            <v>0</v>
          </cell>
          <cell r="E1953">
            <v>0</v>
          </cell>
          <cell r="F1953" t="str">
            <v>M2</v>
          </cell>
          <cell r="G1953">
            <v>10.97</v>
          </cell>
        </row>
        <row r="1954">
          <cell r="B1954" t="str">
            <v>C4506</v>
          </cell>
          <cell r="C1954" t="str">
            <v>SANCA DE GESSO P/ FORRO ACARTONADO - FORNECIMENTO E MONTAGEM</v>
          </cell>
          <cell r="D1954">
            <v>0</v>
          </cell>
          <cell r="E1954">
            <v>0</v>
          </cell>
          <cell r="F1954" t="str">
            <v>M</v>
          </cell>
          <cell r="G1954">
            <v>23.45</v>
          </cell>
        </row>
        <row r="1955">
          <cell r="B1955" t="str">
            <v>C4284</v>
          </cell>
          <cell r="C1955" t="str">
            <v>SANCA DE GESSO P/ FORRO CONVENCIONAL - FORNECIMENTO E MONTAGEM</v>
          </cell>
          <cell r="D1955">
            <v>0</v>
          </cell>
          <cell r="E1955">
            <v>0</v>
          </cell>
          <cell r="F1955" t="str">
            <v>M</v>
          </cell>
          <cell r="G1955">
            <v>12.95</v>
          </cell>
        </row>
        <row r="1956">
          <cell r="B1956" t="str">
            <v>C2478</v>
          </cell>
          <cell r="C1956" t="str">
            <v>TIROS E PINO DE AÇO PARA FIXAÇÃO</v>
          </cell>
          <cell r="D1956">
            <v>0</v>
          </cell>
          <cell r="E1956">
            <v>0</v>
          </cell>
          <cell r="F1956" t="str">
            <v>UN</v>
          </cell>
          <cell r="G1956">
            <v>7.92</v>
          </cell>
        </row>
        <row r="1957">
          <cell r="B1957" t="str">
            <v>PISOS</v>
          </cell>
          <cell r="C1957">
            <v>0</v>
          </cell>
          <cell r="D1957">
            <v>0</v>
          </cell>
          <cell r="E1957">
            <v>0</v>
          </cell>
          <cell r="F1957">
            <v>0</v>
          </cell>
          <cell r="G1957">
            <v>10177.709999999999</v>
          </cell>
        </row>
        <row r="1958">
          <cell r="B1958" t="str">
            <v>PISOS INTERNOS</v>
          </cell>
          <cell r="C1958">
            <v>0</v>
          </cell>
          <cell r="D1958">
            <v>0</v>
          </cell>
          <cell r="E1958">
            <v>0</v>
          </cell>
          <cell r="F1958">
            <v>0</v>
          </cell>
          <cell r="G1958">
            <v>8497</v>
          </cell>
        </row>
        <row r="1959">
          <cell r="B1959" t="str">
            <v>C0099</v>
          </cell>
          <cell r="C1959" t="str">
            <v>APLICAÇÃO DE SINTECO EM PISOS C/MADEIRA</v>
          </cell>
          <cell r="D1959">
            <v>0</v>
          </cell>
          <cell r="E1959">
            <v>0</v>
          </cell>
          <cell r="F1959" t="str">
            <v>M2</v>
          </cell>
          <cell r="G1959">
            <v>37.49</v>
          </cell>
        </row>
        <row r="1960">
          <cell r="B1960" t="str">
            <v>C4437</v>
          </cell>
          <cell r="C1960" t="str">
            <v>CERÂMICA ESMALTADA C/ ARG. CIMENTO E AREIA ATÉ 30x30cm (900 cm²) - PEI-5/PEI-4 P/ PISO</v>
          </cell>
          <cell r="D1960">
            <v>0</v>
          </cell>
          <cell r="E1960">
            <v>0</v>
          </cell>
          <cell r="F1960" t="str">
            <v>M2</v>
          </cell>
          <cell r="G1960">
            <v>65.89</v>
          </cell>
        </row>
        <row r="1961">
          <cell r="B1961">
            <v>0</v>
          </cell>
          <cell r="C1961">
            <v>0</v>
          </cell>
          <cell r="D1961">
            <v>0</v>
          </cell>
          <cell r="E1961">
            <v>0</v>
          </cell>
          <cell r="F1961">
            <v>0</v>
          </cell>
          <cell r="G1961">
            <v>0</v>
          </cell>
        </row>
        <row r="1962">
          <cell r="B1962" t="str">
            <v>C4439</v>
          </cell>
          <cell r="C1962" t="str">
            <v>CERÂMICA ESMALTADA C/ ARG. CIMENTO E AREIA ACIMA DE 30x30cm (900 cm²) - PEI-5/PEI-4 P/ PISO</v>
          </cell>
          <cell r="D1962">
            <v>0</v>
          </cell>
          <cell r="E1962">
            <v>0</v>
          </cell>
          <cell r="F1962" t="str">
            <v>M2</v>
          </cell>
          <cell r="G1962">
            <v>72.94</v>
          </cell>
        </row>
        <row r="1963">
          <cell r="B1963">
            <v>0</v>
          </cell>
          <cell r="C1963">
            <v>0</v>
          </cell>
          <cell r="D1963">
            <v>0</v>
          </cell>
          <cell r="E1963">
            <v>0</v>
          </cell>
          <cell r="F1963">
            <v>0</v>
          </cell>
          <cell r="G1963">
            <v>0</v>
          </cell>
        </row>
        <row r="1964">
          <cell r="B1964" t="str">
            <v>C2996</v>
          </cell>
          <cell r="C1964" t="str">
            <v>CERÂMICA ESMALTADA C/ ARG. PRÉ-FABRICADA ATÉ 30x30 cm (900 cm²) - PEI-5/PEI-4 - P/ PISO</v>
          </cell>
          <cell r="D1964">
            <v>0</v>
          </cell>
          <cell r="E1964">
            <v>0</v>
          </cell>
          <cell r="F1964" t="str">
            <v>M2</v>
          </cell>
          <cell r="G1964">
            <v>54.37</v>
          </cell>
        </row>
        <row r="1965">
          <cell r="B1965">
            <v>0</v>
          </cell>
          <cell r="C1965">
            <v>0</v>
          </cell>
          <cell r="D1965">
            <v>0</v>
          </cell>
          <cell r="E1965">
            <v>0</v>
          </cell>
          <cell r="F1965">
            <v>0</v>
          </cell>
          <cell r="G1965">
            <v>0</v>
          </cell>
        </row>
        <row r="1966">
          <cell r="B1966" t="str">
            <v>C3001</v>
          </cell>
          <cell r="C1966" t="str">
            <v>CERÂMICA ESMALTADA C/ ARG. PRÉ-FABRICADA ACIMA DE 30x30 cm (900 cm²) - PEI-5/PEI-4 - P/ PISO</v>
          </cell>
          <cell r="D1966">
            <v>0</v>
          </cell>
          <cell r="E1966">
            <v>0</v>
          </cell>
          <cell r="F1966" t="str">
            <v>M2</v>
          </cell>
          <cell r="G1966">
            <v>65.430000000000007</v>
          </cell>
        </row>
        <row r="1967">
          <cell r="B1967">
            <v>0</v>
          </cell>
          <cell r="C1967">
            <v>0</v>
          </cell>
          <cell r="D1967">
            <v>0</v>
          </cell>
          <cell r="E1967">
            <v>0</v>
          </cell>
          <cell r="F1967">
            <v>0</v>
          </cell>
          <cell r="G1967">
            <v>0</v>
          </cell>
        </row>
        <row r="1968">
          <cell r="B1968" t="str">
            <v>C4380</v>
          </cell>
          <cell r="C1968" t="str">
            <v>CHAPA DE ALUMÍNIO CORRUGADA COM SUPORTE DE PERFIL EM "L" - FORNECIMENTO E COLOCAÇÃO</v>
          </cell>
          <cell r="D1968">
            <v>0</v>
          </cell>
          <cell r="E1968">
            <v>0</v>
          </cell>
          <cell r="F1968" t="str">
            <v>M2</v>
          </cell>
          <cell r="G1968">
            <v>768.03</v>
          </cell>
        </row>
        <row r="1969">
          <cell r="B1969">
            <v>0</v>
          </cell>
          <cell r="C1969">
            <v>0</v>
          </cell>
          <cell r="D1969">
            <v>0</v>
          </cell>
          <cell r="E1969">
            <v>0</v>
          </cell>
          <cell r="F1969">
            <v>0</v>
          </cell>
          <cell r="G1969">
            <v>0</v>
          </cell>
        </row>
        <row r="1970">
          <cell r="B1970" t="str">
            <v>C0837</v>
          </cell>
          <cell r="C1970" t="str">
            <v>CONCRETO NÃO-ESTRUTURAL S/BETONEIRA P/LASTRO</v>
          </cell>
          <cell r="D1970">
            <v>0</v>
          </cell>
          <cell r="E1970">
            <v>0</v>
          </cell>
          <cell r="F1970" t="str">
            <v>M3</v>
          </cell>
          <cell r="G1970">
            <v>281.55</v>
          </cell>
        </row>
        <row r="1971">
          <cell r="B1971" t="str">
            <v>C0871</v>
          </cell>
          <cell r="C1971" t="str">
            <v>CORDÃO DE PEROBA P/RODAPÉS</v>
          </cell>
          <cell r="D1971">
            <v>0</v>
          </cell>
          <cell r="E1971">
            <v>0</v>
          </cell>
          <cell r="F1971" t="str">
            <v>M</v>
          </cell>
          <cell r="G1971">
            <v>10.51</v>
          </cell>
        </row>
        <row r="1972">
          <cell r="B1972" t="str">
            <v>C1032</v>
          </cell>
          <cell r="C1972" t="str">
            <v>DEGRAU COM FORRAÇÃO TÊXTIL (20X30)cm</v>
          </cell>
          <cell r="D1972">
            <v>0</v>
          </cell>
          <cell r="E1972">
            <v>0</v>
          </cell>
          <cell r="F1972" t="str">
            <v>M</v>
          </cell>
          <cell r="G1972">
            <v>29.77</v>
          </cell>
        </row>
        <row r="1973">
          <cell r="B1973" t="str">
            <v>C1033</v>
          </cell>
          <cell r="C1973" t="str">
            <v xml:space="preserve">DEGRAU COM PLACAS LISAS DE BORRACHA (50X32X2.5)cm  </v>
          </cell>
          <cell r="D1973">
            <v>0</v>
          </cell>
          <cell r="E1973">
            <v>0</v>
          </cell>
          <cell r="F1973" t="str">
            <v>M</v>
          </cell>
          <cell r="G1973">
            <v>88.91</v>
          </cell>
        </row>
        <row r="1974">
          <cell r="B1974" t="str">
            <v>C1034</v>
          </cell>
          <cell r="C1974" t="str">
            <v>DEGRAU DE GRANILITE MOLDADO NO LOCAL (20X30)cm</v>
          </cell>
          <cell r="D1974">
            <v>0</v>
          </cell>
          <cell r="E1974">
            <v>0</v>
          </cell>
          <cell r="F1974" t="str">
            <v>M</v>
          </cell>
          <cell r="G1974">
            <v>65.45</v>
          </cell>
        </row>
        <row r="1975">
          <cell r="B1975" t="str">
            <v>C1035</v>
          </cell>
          <cell r="C1975" t="str">
            <v>DEGRAU DE MÁRMORE (20X30)cm</v>
          </cell>
          <cell r="D1975">
            <v>0</v>
          </cell>
          <cell r="E1975">
            <v>0</v>
          </cell>
          <cell r="F1975" t="str">
            <v>M</v>
          </cell>
          <cell r="G1975">
            <v>96.07</v>
          </cell>
        </row>
        <row r="1976">
          <cell r="B1976" t="str">
            <v>C1036</v>
          </cell>
          <cell r="C1976" t="str">
            <v>DEGRAU INDUSTRIAL MONOLÍTICO C/PINGADEIRA</v>
          </cell>
          <cell r="D1976">
            <v>0</v>
          </cell>
          <cell r="E1976">
            <v>0</v>
          </cell>
          <cell r="F1976" t="str">
            <v>M</v>
          </cell>
          <cell r="G1976">
            <v>48.77</v>
          </cell>
        </row>
        <row r="1977">
          <cell r="B1977" t="str">
            <v>C1037</v>
          </cell>
          <cell r="C1977" t="str">
            <v>DEGRAU INDUSTRIAL MONOLÍTICO S/PINGADEIRA</v>
          </cell>
          <cell r="D1977">
            <v>0</v>
          </cell>
          <cell r="E1977">
            <v>0</v>
          </cell>
          <cell r="F1977" t="str">
            <v>M</v>
          </cell>
          <cell r="G1977">
            <v>35.5</v>
          </cell>
        </row>
        <row r="1978">
          <cell r="B1978" t="str">
            <v>C1038</v>
          </cell>
          <cell r="C1978" t="str">
            <v>DEGRAU PRÉ-MOLDADO DE GRANILITE</v>
          </cell>
          <cell r="D1978">
            <v>0</v>
          </cell>
          <cell r="E1978">
            <v>0</v>
          </cell>
          <cell r="F1978" t="str">
            <v>M</v>
          </cell>
          <cell r="G1978">
            <v>66.540000000000006</v>
          </cell>
        </row>
        <row r="1979">
          <cell r="B1979" t="str">
            <v>C1237</v>
          </cell>
          <cell r="C1979" t="str">
            <v>ENCERAMENTO DE PISOS C/ DUAS DEMÃOS DE CÊRA</v>
          </cell>
          <cell r="D1979">
            <v>0</v>
          </cell>
          <cell r="E1979">
            <v>0</v>
          </cell>
          <cell r="F1979" t="str">
            <v>M2</v>
          </cell>
          <cell r="G1979">
            <v>15.44</v>
          </cell>
        </row>
        <row r="1980">
          <cell r="B1980" t="str">
            <v>C4066</v>
          </cell>
          <cell r="C1980" t="str">
            <v>GRANITO POLIDO E=2cm, BRANCO, ARGAMASSA CIMENTO E AREIA 1:4, C/ REJUNTAMENTO</v>
          </cell>
          <cell r="D1980">
            <v>0</v>
          </cell>
          <cell r="E1980">
            <v>0</v>
          </cell>
          <cell r="F1980" t="str">
            <v>M2</v>
          </cell>
          <cell r="G1980">
            <v>309.52999999999997</v>
          </cell>
        </row>
        <row r="1981">
          <cell r="B1981">
            <v>0</v>
          </cell>
          <cell r="C1981">
            <v>0</v>
          </cell>
          <cell r="D1981">
            <v>0</v>
          </cell>
          <cell r="E1981">
            <v>0</v>
          </cell>
          <cell r="F1981">
            <v>0</v>
          </cell>
          <cell r="G1981">
            <v>0</v>
          </cell>
        </row>
        <row r="1982">
          <cell r="B1982" t="str">
            <v>C4065</v>
          </cell>
          <cell r="C1982" t="str">
            <v>GRANITO POLIDO E=2cm, CINZA, ARGAMASSA DE CIMENTO E AREIA 1:4, C/ REJUNTAMENTO</v>
          </cell>
          <cell r="D1982">
            <v>0</v>
          </cell>
          <cell r="E1982">
            <v>0</v>
          </cell>
          <cell r="F1982" t="str">
            <v>M2</v>
          </cell>
          <cell r="G1982">
            <v>196.85</v>
          </cell>
        </row>
        <row r="1983">
          <cell r="B1983">
            <v>0</v>
          </cell>
          <cell r="C1983">
            <v>0</v>
          </cell>
          <cell r="D1983">
            <v>0</v>
          </cell>
          <cell r="E1983">
            <v>0</v>
          </cell>
          <cell r="F1983">
            <v>0</v>
          </cell>
          <cell r="G1983">
            <v>0</v>
          </cell>
        </row>
        <row r="1984">
          <cell r="B1984" t="str">
            <v>C4067</v>
          </cell>
          <cell r="C1984" t="str">
            <v>GRANITO POLIDO E=2cm, OUTRAS CORES, ARGAMASSA CIMENTO E AREIA 1:4, C/ REJUNTAMENTO</v>
          </cell>
          <cell r="D1984">
            <v>0</v>
          </cell>
          <cell r="E1984">
            <v>0</v>
          </cell>
          <cell r="F1984" t="str">
            <v>M2</v>
          </cell>
          <cell r="G1984">
            <v>230.15</v>
          </cell>
        </row>
        <row r="1985">
          <cell r="B1985">
            <v>0</v>
          </cell>
          <cell r="C1985">
            <v>0</v>
          </cell>
          <cell r="D1985">
            <v>0</v>
          </cell>
          <cell r="E1985">
            <v>0</v>
          </cell>
          <cell r="F1985">
            <v>0</v>
          </cell>
          <cell r="G1985">
            <v>0</v>
          </cell>
        </row>
        <row r="1986">
          <cell r="B1986" t="str">
            <v>C4064</v>
          </cell>
          <cell r="C1986" t="str">
            <v>GRANITO POLIDO E=2cm, PRETO,  ARGAMASSA CIMENTO E AREIA 1:4, C/ REJUNTAMENTO</v>
          </cell>
          <cell r="D1986">
            <v>0</v>
          </cell>
          <cell r="E1986">
            <v>0</v>
          </cell>
          <cell r="F1986" t="str">
            <v>M2</v>
          </cell>
          <cell r="G1986">
            <v>257.16000000000003</v>
          </cell>
        </row>
        <row r="1987">
          <cell r="B1987">
            <v>0</v>
          </cell>
          <cell r="C1987">
            <v>0</v>
          </cell>
          <cell r="D1987">
            <v>0</v>
          </cell>
          <cell r="E1987">
            <v>0</v>
          </cell>
          <cell r="F1987">
            <v>0</v>
          </cell>
          <cell r="G1987">
            <v>0</v>
          </cell>
        </row>
        <row r="1988">
          <cell r="B1988" t="str">
            <v>C1623</v>
          </cell>
          <cell r="C1988" t="str">
            <v>LIMPEZA DE BASE OU LASTRO</v>
          </cell>
          <cell r="D1988">
            <v>0</v>
          </cell>
          <cell r="E1988">
            <v>0</v>
          </cell>
          <cell r="F1988" t="str">
            <v>M2</v>
          </cell>
          <cell r="G1988">
            <v>0.91</v>
          </cell>
        </row>
        <row r="1989">
          <cell r="B1989" t="str">
            <v>C3547</v>
          </cell>
          <cell r="C1989" t="str">
            <v>MUTIRÃO MISTO - PEITORIL DE CIMENTO</v>
          </cell>
          <cell r="D1989">
            <v>0</v>
          </cell>
          <cell r="E1989">
            <v>0</v>
          </cell>
          <cell r="F1989" t="str">
            <v>M2</v>
          </cell>
          <cell r="G1989">
            <v>61.85</v>
          </cell>
        </row>
        <row r="1990">
          <cell r="B1990" t="str">
            <v>C3549</v>
          </cell>
          <cell r="C1990" t="str">
            <v>MUTIRÃO MISTO - PISO CIMENTADO ESP.=1.5cm</v>
          </cell>
          <cell r="D1990">
            <v>0</v>
          </cell>
          <cell r="E1990">
            <v>0</v>
          </cell>
          <cell r="F1990" t="str">
            <v>M2</v>
          </cell>
          <cell r="G1990">
            <v>17.04</v>
          </cell>
        </row>
        <row r="1991">
          <cell r="B1991" t="str">
            <v>C3548</v>
          </cell>
          <cell r="C1991" t="str">
            <v>MUTIRÃO MISTO - PISO MORTO DE CONCRETO FCK=13.5 MPa C/PREPARO E LANÇAMENTO</v>
          </cell>
          <cell r="D1991">
            <v>0</v>
          </cell>
          <cell r="E1991">
            <v>0</v>
          </cell>
          <cell r="F1991" t="str">
            <v>M3</v>
          </cell>
          <cell r="G1991">
            <v>276.38</v>
          </cell>
        </row>
        <row r="1992">
          <cell r="B1992">
            <v>0</v>
          </cell>
          <cell r="C1992">
            <v>0</v>
          </cell>
          <cell r="D1992">
            <v>0</v>
          </cell>
          <cell r="E1992">
            <v>0</v>
          </cell>
          <cell r="F1992">
            <v>0</v>
          </cell>
          <cell r="G1992">
            <v>0</v>
          </cell>
        </row>
        <row r="1993">
          <cell r="B1993" t="str">
            <v>C1846</v>
          </cell>
          <cell r="C1993" t="str">
            <v>PARQUETES DE MADEIRA FIXADOS C/COLA A BASE DE PVA</v>
          </cell>
          <cell r="D1993">
            <v>0</v>
          </cell>
          <cell r="E1993">
            <v>0</v>
          </cell>
          <cell r="F1993" t="str">
            <v>M2</v>
          </cell>
          <cell r="G1993">
            <v>77.67</v>
          </cell>
        </row>
        <row r="1994">
          <cell r="B1994" t="str">
            <v>C1852</v>
          </cell>
          <cell r="C1994" t="str">
            <v>PASTILHAS DE PORCELANA C/CIMENTO COLANTE</v>
          </cell>
          <cell r="D1994">
            <v>0</v>
          </cell>
          <cell r="E1994">
            <v>0</v>
          </cell>
          <cell r="F1994" t="str">
            <v>M2</v>
          </cell>
          <cell r="G1994">
            <v>110.89</v>
          </cell>
        </row>
        <row r="1995">
          <cell r="B1995" t="str">
            <v>C1859</v>
          </cell>
          <cell r="C1995" t="str">
            <v>PASTILHAS DE PORCELANA C/ARGAMASSA MISTA CIMENTO, CAL HIDRATADA E AREIA</v>
          </cell>
          <cell r="D1995">
            <v>0</v>
          </cell>
          <cell r="E1995">
            <v>0</v>
          </cell>
          <cell r="F1995" t="str">
            <v>M2</v>
          </cell>
          <cell r="G1995">
            <v>161.83000000000001</v>
          </cell>
        </row>
        <row r="1996">
          <cell r="B1996" t="str">
            <v>C3015</v>
          </cell>
          <cell r="C1996" t="str">
            <v>PEITORIL DE CIMENTO</v>
          </cell>
          <cell r="D1996">
            <v>0</v>
          </cell>
          <cell r="E1996">
            <v>0</v>
          </cell>
          <cell r="F1996" t="str">
            <v>M2</v>
          </cell>
          <cell r="G1996">
            <v>89.77</v>
          </cell>
        </row>
        <row r="1997">
          <cell r="B1997" t="str">
            <v>C1869</v>
          </cell>
          <cell r="C1997" t="str">
            <v>PEITORIL DE GRANITO L= 15 cm</v>
          </cell>
          <cell r="D1997">
            <v>0</v>
          </cell>
          <cell r="E1997">
            <v>0</v>
          </cell>
          <cell r="F1997" t="str">
            <v>M</v>
          </cell>
          <cell r="G1997">
            <v>50.76</v>
          </cell>
        </row>
        <row r="1998">
          <cell r="B1998" t="str">
            <v>C1870</v>
          </cell>
          <cell r="C1998" t="str">
            <v>PEITORIL DE MARMORE L= 15cm</v>
          </cell>
          <cell r="D1998">
            <v>0</v>
          </cell>
          <cell r="E1998">
            <v>0</v>
          </cell>
          <cell r="F1998" t="str">
            <v>M</v>
          </cell>
          <cell r="G1998">
            <v>34.299999999999997</v>
          </cell>
        </row>
        <row r="1999">
          <cell r="B1999" t="str">
            <v>C1871</v>
          </cell>
          <cell r="C1999" t="str">
            <v>PEITORIL DE MÁRMORE  L= 25cm</v>
          </cell>
          <cell r="D1999">
            <v>0</v>
          </cell>
          <cell r="E1999">
            <v>0</v>
          </cell>
          <cell r="F1999" t="str">
            <v>M</v>
          </cell>
          <cell r="G1999">
            <v>56.92</v>
          </cell>
        </row>
        <row r="2000">
          <cell r="B2000" t="str">
            <v>C3016</v>
          </cell>
          <cell r="C2000" t="str">
            <v>PEITORIL DE MARMORITE</v>
          </cell>
          <cell r="D2000">
            <v>0</v>
          </cell>
          <cell r="E2000">
            <v>0</v>
          </cell>
          <cell r="F2000" t="str">
            <v>M2</v>
          </cell>
          <cell r="G2000">
            <v>100.5</v>
          </cell>
        </row>
        <row r="2001">
          <cell r="B2001" t="str">
            <v>C1872</v>
          </cell>
          <cell r="C2001" t="str">
            <v>PEITORIL PRÉ-MOLDADO DE GRANILITE L= 10cm</v>
          </cell>
          <cell r="D2001">
            <v>0</v>
          </cell>
          <cell r="E2001">
            <v>0</v>
          </cell>
          <cell r="F2001" t="str">
            <v>M</v>
          </cell>
          <cell r="G2001">
            <v>28.87</v>
          </cell>
        </row>
        <row r="2002">
          <cell r="B2002" t="str">
            <v>C1912</v>
          </cell>
          <cell r="C2002" t="str">
            <v>PISO ANTIDERRAPANTE NITOPISO TF-5000, SELADO C/NITOP. FC-140</v>
          </cell>
          <cell r="D2002">
            <v>0</v>
          </cell>
          <cell r="E2002">
            <v>0</v>
          </cell>
          <cell r="F2002" t="str">
            <v>M2</v>
          </cell>
          <cell r="G2002">
            <v>125.55</v>
          </cell>
        </row>
        <row r="2003">
          <cell r="B2003" t="str">
            <v>C1914</v>
          </cell>
          <cell r="C2003" t="str">
            <v>PISO C/FORRAÇÃO TÊXTIL ( CARPETE  E = 4mm )</v>
          </cell>
          <cell r="D2003">
            <v>0</v>
          </cell>
          <cell r="E2003">
            <v>0</v>
          </cell>
          <cell r="F2003" t="str">
            <v>M2</v>
          </cell>
          <cell r="G2003">
            <v>37.25</v>
          </cell>
        </row>
        <row r="2004">
          <cell r="B2004" t="str">
            <v>C1915</v>
          </cell>
          <cell r="C2004" t="str">
            <v>PISO CIMENTADO C/ ARGAMASSA DE CIMENTO E AREIA S/ PENEIRAR, TRAÇO 1:4, ESP.= 1.5cm</v>
          </cell>
          <cell r="D2004">
            <v>0</v>
          </cell>
          <cell r="E2004">
            <v>0</v>
          </cell>
          <cell r="F2004" t="str">
            <v>M2</v>
          </cell>
          <cell r="G2004">
            <v>27.54</v>
          </cell>
        </row>
        <row r="2005">
          <cell r="B2005">
            <v>0</v>
          </cell>
          <cell r="C2005">
            <v>0</v>
          </cell>
          <cell r="D2005">
            <v>0</v>
          </cell>
          <cell r="E2005">
            <v>0</v>
          </cell>
          <cell r="F2005">
            <v>0</v>
          </cell>
          <cell r="G2005">
            <v>0</v>
          </cell>
        </row>
        <row r="2006">
          <cell r="B2006" t="str">
            <v>C1916</v>
          </cell>
          <cell r="C2006" t="str">
            <v>PISO CIMENTADO C/ ARGAMASSA DE CIMENTO E AREIA S/ PENEIRAR, TRAÇO 1:4, ESP.= 1,5cm C/ IMPERMEABILIZANTE</v>
          </cell>
          <cell r="D2006">
            <v>0</v>
          </cell>
          <cell r="E2006">
            <v>0</v>
          </cell>
          <cell r="F2006" t="str">
            <v>M2</v>
          </cell>
          <cell r="G2006">
            <v>29.49</v>
          </cell>
        </row>
        <row r="2007">
          <cell r="B2007">
            <v>0</v>
          </cell>
          <cell r="C2007">
            <v>0</v>
          </cell>
          <cell r="D2007">
            <v>0</v>
          </cell>
          <cell r="E2007">
            <v>0</v>
          </cell>
          <cell r="F2007">
            <v>0</v>
          </cell>
          <cell r="G2007">
            <v>0</v>
          </cell>
        </row>
        <row r="2008">
          <cell r="B2008" t="str">
            <v>C4601</v>
          </cell>
          <cell r="C2008" t="str">
            <v>PISO CIMENTADO COM ARGAMASSA DE CIMENTO E AREIA S/ PENEIRAR ESP. 2,0 cm</v>
          </cell>
          <cell r="D2008">
            <v>0</v>
          </cell>
          <cell r="E2008">
            <v>0</v>
          </cell>
          <cell r="F2008" t="str">
            <v>M2</v>
          </cell>
          <cell r="G2008">
            <v>28.73</v>
          </cell>
        </row>
        <row r="2009">
          <cell r="B2009" t="str">
            <v>C1918</v>
          </cell>
          <cell r="C2009" t="str">
            <v>PISO ELEVADO COMPOSTO DE PLACAS DE AÇO REVESTIDO C/PAVIFLEX MONTADO SOBRE ESTRUTURA DE SUSTENTAÇÃO REGULÁVEL ( FORNECIMENTO E MONTAGEM )</v>
          </cell>
          <cell r="D2009">
            <v>0</v>
          </cell>
          <cell r="E2009">
            <v>0</v>
          </cell>
          <cell r="F2009" t="str">
            <v>M2</v>
          </cell>
          <cell r="G2009">
            <v>467.1</v>
          </cell>
        </row>
        <row r="2010">
          <cell r="B2010">
            <v>0</v>
          </cell>
          <cell r="C2010">
            <v>0</v>
          </cell>
          <cell r="D2010">
            <v>0</v>
          </cell>
          <cell r="E2010">
            <v>0</v>
          </cell>
          <cell r="F2010">
            <v>0</v>
          </cell>
          <cell r="G2010">
            <v>0</v>
          </cell>
        </row>
        <row r="2011">
          <cell r="B2011" t="str">
            <v>C2901</v>
          </cell>
          <cell r="C2011" t="str">
            <v>PISO DE BORRACHA ANTI-DERRAPANTE</v>
          </cell>
          <cell r="D2011">
            <v>0</v>
          </cell>
          <cell r="E2011">
            <v>0</v>
          </cell>
          <cell r="F2011" t="str">
            <v>M2</v>
          </cell>
          <cell r="G2011">
            <v>153.69</v>
          </cell>
        </row>
        <row r="2012">
          <cell r="B2012" t="str">
            <v>C3024</v>
          </cell>
          <cell r="C2012" t="str">
            <v>PISO EM MÁRMORE BRANCO ESP.= 3cm</v>
          </cell>
          <cell r="D2012">
            <v>0</v>
          </cell>
          <cell r="E2012">
            <v>0</v>
          </cell>
          <cell r="F2012" t="str">
            <v>M2</v>
          </cell>
          <cell r="G2012">
            <v>218.62</v>
          </cell>
        </row>
        <row r="2013">
          <cell r="B2013" t="str">
            <v>C1919</v>
          </cell>
          <cell r="C2013" t="str">
            <v>PISO INDUSTRIAL NATURAL  ESP.= 12mm, INCLUS. POLIMENTO (EXTERNO)</v>
          </cell>
          <cell r="D2013">
            <v>0</v>
          </cell>
          <cell r="E2013">
            <v>0</v>
          </cell>
          <cell r="F2013" t="str">
            <v>M2</v>
          </cell>
          <cell r="G2013">
            <v>74.88</v>
          </cell>
        </row>
        <row r="2014">
          <cell r="B2014" t="str">
            <v>C1920</v>
          </cell>
          <cell r="C2014" t="str">
            <v>PISO INDUSTRIAL NATURAL  ESP.= 12mm, INCLUS. POLIMENTO (INTERNO)</v>
          </cell>
          <cell r="D2014">
            <v>0</v>
          </cell>
          <cell r="E2014">
            <v>0</v>
          </cell>
          <cell r="F2014" t="str">
            <v>M2</v>
          </cell>
          <cell r="G2014">
            <v>89.88</v>
          </cell>
        </row>
        <row r="2015">
          <cell r="B2015" t="str">
            <v>C1921</v>
          </cell>
          <cell r="C2015" t="str">
            <v>PISO DE BORRACHA (LENÇOL) ANTIDERRAPANTE TIPO GRÃO DE ARROZ,  ESP.= 3mm</v>
          </cell>
          <cell r="D2015">
            <v>0</v>
          </cell>
          <cell r="E2015">
            <v>0</v>
          </cell>
          <cell r="F2015" t="str">
            <v>M2</v>
          </cell>
          <cell r="G2015">
            <v>99.62</v>
          </cell>
        </row>
        <row r="2016">
          <cell r="B2016" t="str">
            <v>C1922</v>
          </cell>
          <cell r="C2016" t="str">
            <v>PISO MONOLÍTICO C/ARGAMASSA A BASE DE EPOXI</v>
          </cell>
          <cell r="D2016">
            <v>0</v>
          </cell>
          <cell r="E2016">
            <v>0</v>
          </cell>
          <cell r="F2016" t="str">
            <v>M2</v>
          </cell>
          <cell r="G2016">
            <v>77.05</v>
          </cell>
        </row>
        <row r="2017">
          <cell r="B2017" t="str">
            <v>C3025</v>
          </cell>
          <cell r="C2017" t="str">
            <v>PISO MORTO CONCRETO FCK=13,5MPa C/PREPARO E LANÇAMENTO</v>
          </cell>
          <cell r="D2017">
            <v>0</v>
          </cell>
          <cell r="E2017">
            <v>0</v>
          </cell>
          <cell r="F2017" t="str">
            <v>M3</v>
          </cell>
          <cell r="G2017">
            <v>385.89</v>
          </cell>
        </row>
        <row r="2018">
          <cell r="B2018" t="str">
            <v>C3026</v>
          </cell>
          <cell r="C2018" t="str">
            <v>PISO MORTO DE TIJOLO MACIÇO C/REJUNTAMENTO</v>
          </cell>
          <cell r="D2018">
            <v>0</v>
          </cell>
          <cell r="E2018">
            <v>0</v>
          </cell>
          <cell r="F2018" t="str">
            <v>M2</v>
          </cell>
          <cell r="G2018">
            <v>35.01</v>
          </cell>
        </row>
        <row r="2019">
          <cell r="B2019" t="str">
            <v>C3027</v>
          </cell>
          <cell r="C2019" t="str">
            <v>PISO MORTO DE TIJOLO MACIÇO S/REJUNTAMENTO</v>
          </cell>
          <cell r="D2019">
            <v>0</v>
          </cell>
          <cell r="E2019">
            <v>0</v>
          </cell>
          <cell r="F2019" t="str">
            <v>M2</v>
          </cell>
          <cell r="G2019">
            <v>25.05</v>
          </cell>
        </row>
        <row r="2020">
          <cell r="B2020" t="str">
            <v>C2902</v>
          </cell>
          <cell r="C2020" t="str">
            <v>PISO TIPO MONOLÍTICO DE ALTA RESISTÊNCIA</v>
          </cell>
          <cell r="D2020">
            <v>0</v>
          </cell>
          <cell r="E2020">
            <v>0</v>
          </cell>
          <cell r="F2020" t="str">
            <v>M2</v>
          </cell>
          <cell r="G2020">
            <v>52.97</v>
          </cell>
        </row>
        <row r="2021">
          <cell r="B2021" t="str">
            <v>C4022</v>
          </cell>
          <cell r="C2021" t="str">
            <v>PISO TIPO MONOLÍTICO DE ALTA RESISTÊNCIA, DE BAIXA ESPESSURA, DE POLIURETAMO ANTIDERRAPANTE, S/ JUNTAS, TIPO DUROCOR OU SIMILAR</v>
          </cell>
          <cell r="D2021">
            <v>0</v>
          </cell>
          <cell r="E2021">
            <v>0</v>
          </cell>
          <cell r="F2021" t="str">
            <v>M2</v>
          </cell>
          <cell r="G2021">
            <v>235.12</v>
          </cell>
        </row>
        <row r="2022">
          <cell r="B2022">
            <v>0</v>
          </cell>
          <cell r="C2022">
            <v>0</v>
          </cell>
          <cell r="D2022">
            <v>0</v>
          </cell>
          <cell r="E2022">
            <v>0</v>
          </cell>
          <cell r="F2022">
            <v>0</v>
          </cell>
          <cell r="G2022">
            <v>0</v>
          </cell>
        </row>
        <row r="2023">
          <cell r="B2023" t="str">
            <v>C4503</v>
          </cell>
          <cell r="C2023" t="str">
            <v>PISO VINÍLICO TIPO "PAVIFLEX", e=1,6mm - FORNECIMENTO E COLOCAÇÃO</v>
          </cell>
          <cell r="D2023">
            <v>0</v>
          </cell>
          <cell r="E2023">
            <v>0</v>
          </cell>
          <cell r="F2023" t="str">
            <v>M2</v>
          </cell>
          <cell r="G2023">
            <v>44</v>
          </cell>
        </row>
        <row r="2024">
          <cell r="B2024" t="str">
            <v>C4504</v>
          </cell>
          <cell r="C2024" t="str">
            <v>PISO VINÍLICO TIPO "PAVIFLEX", e=2,0mm - FORNECIMENTO E COLOCAÇÃO</v>
          </cell>
          <cell r="D2024">
            <v>0</v>
          </cell>
          <cell r="E2024">
            <v>0</v>
          </cell>
          <cell r="F2024" t="str">
            <v>M2</v>
          </cell>
          <cell r="G2024">
            <v>55</v>
          </cell>
        </row>
        <row r="2025">
          <cell r="B2025" t="str">
            <v>C1934</v>
          </cell>
          <cell r="C2025" t="str">
            <v>PLACA DE BORRACHA (50x50)cm  ESP.= 7,5mm, ARGAMASSA DE CIMENTO E AREIA PENEIRADA 1:2, E NATA DE COLA PVA</v>
          </cell>
          <cell r="D2025">
            <v>0</v>
          </cell>
          <cell r="E2025">
            <v>0</v>
          </cell>
          <cell r="F2025" t="str">
            <v>M2</v>
          </cell>
          <cell r="G2025">
            <v>172.57</v>
          </cell>
        </row>
        <row r="2026">
          <cell r="B2026">
            <v>0</v>
          </cell>
          <cell r="C2026">
            <v>0</v>
          </cell>
          <cell r="D2026">
            <v>0</v>
          </cell>
          <cell r="E2026">
            <v>0</v>
          </cell>
          <cell r="F2026">
            <v>0</v>
          </cell>
          <cell r="G2026">
            <v>0</v>
          </cell>
        </row>
        <row r="2027">
          <cell r="B2027" t="str">
            <v>C1933</v>
          </cell>
          <cell r="C2027" t="str">
            <v>PLACA DE BORRACHA (50X50)cm  ESP.=13mm,  E NATA DE COLA PVA</v>
          </cell>
          <cell r="D2027">
            <v>0</v>
          </cell>
          <cell r="E2027">
            <v>0</v>
          </cell>
          <cell r="F2027" t="str">
            <v>M2</v>
          </cell>
          <cell r="G2027">
            <v>213.89</v>
          </cell>
        </row>
        <row r="2028">
          <cell r="B2028" t="str">
            <v>C4099</v>
          </cell>
          <cell r="C2028" t="str">
            <v>POLIMENTO EM CONCRETO NIVELADO À LASER</v>
          </cell>
          <cell r="D2028">
            <v>0</v>
          </cell>
          <cell r="E2028">
            <v>0</v>
          </cell>
          <cell r="F2028" t="str">
            <v>M2</v>
          </cell>
          <cell r="G2028">
            <v>12.67</v>
          </cell>
        </row>
        <row r="2029">
          <cell r="B2029" t="str">
            <v>C1943</v>
          </cell>
          <cell r="C2029" t="str">
            <v>POLIMENTO EM PISO INDUSTRIAL</v>
          </cell>
          <cell r="D2029">
            <v>0</v>
          </cell>
          <cell r="E2029">
            <v>0</v>
          </cell>
          <cell r="F2029" t="str">
            <v>M2</v>
          </cell>
          <cell r="G2029">
            <v>43.56</v>
          </cell>
        </row>
        <row r="2030">
          <cell r="B2030" t="str">
            <v>C1944</v>
          </cell>
          <cell r="C2030" t="str">
            <v>POLIMENTO EM PISOS DE MÁRMORE</v>
          </cell>
          <cell r="D2030">
            <v>0</v>
          </cell>
          <cell r="E2030">
            <v>0</v>
          </cell>
          <cell r="F2030" t="str">
            <v>M2</v>
          </cell>
          <cell r="G2030">
            <v>41.94</v>
          </cell>
        </row>
        <row r="2031">
          <cell r="B2031" t="str">
            <v>C4441</v>
          </cell>
          <cell r="C2031" t="str">
            <v>PORCELANATO NATURAL (FOSCO) C/ ARG. CIMENTO E AREIA P/ PISO</v>
          </cell>
          <cell r="D2031">
            <v>0</v>
          </cell>
          <cell r="E2031">
            <v>0</v>
          </cell>
          <cell r="F2031" t="str">
            <v>M2</v>
          </cell>
          <cell r="G2031">
            <v>76.11</v>
          </cell>
        </row>
        <row r="2032">
          <cell r="B2032" t="str">
            <v>C3007</v>
          </cell>
          <cell r="C2032" t="str">
            <v>PORCELANATO NATURAL (FOSCO) C/ ARG. PRÉ-FABRICADA - P/ PISO</v>
          </cell>
          <cell r="D2032">
            <v>0</v>
          </cell>
          <cell r="E2032">
            <v>0</v>
          </cell>
          <cell r="F2032" t="str">
            <v>M2</v>
          </cell>
          <cell r="G2032">
            <v>68.59</v>
          </cell>
        </row>
        <row r="2033">
          <cell r="B2033" t="str">
            <v>C3002</v>
          </cell>
          <cell r="C2033" t="str">
            <v>PORCELANATO POLIDO C/ ARG. PRÉ-FABRICADA - P/ PISO</v>
          </cell>
          <cell r="D2033">
            <v>0</v>
          </cell>
          <cell r="E2033">
            <v>0</v>
          </cell>
          <cell r="F2033" t="str">
            <v>M2</v>
          </cell>
          <cell r="G2033">
            <v>91.87</v>
          </cell>
        </row>
        <row r="2034">
          <cell r="B2034" t="str">
            <v>C4440</v>
          </cell>
          <cell r="C2034" t="str">
            <v>PORCELANATO POLIDO C/ ARG. CIMENTO E AREIA P/ PISO</v>
          </cell>
          <cell r="D2034">
            <v>0</v>
          </cell>
          <cell r="E2034">
            <v>0</v>
          </cell>
          <cell r="F2034" t="str">
            <v>M2</v>
          </cell>
          <cell r="G2034">
            <v>99.39</v>
          </cell>
        </row>
        <row r="2035">
          <cell r="B2035" t="str">
            <v>C2101</v>
          </cell>
          <cell r="C2035" t="str">
            <v>RASPAGEM E CALAFETAÇÃO DE TACOS C/UMA DEMÃO DE CÊRA</v>
          </cell>
          <cell r="D2035">
            <v>0</v>
          </cell>
          <cell r="E2035">
            <v>0</v>
          </cell>
          <cell r="F2035" t="str">
            <v>M2</v>
          </cell>
          <cell r="G2035">
            <v>29.38</v>
          </cell>
        </row>
        <row r="2036">
          <cell r="B2036" t="str">
            <v>C2181</v>
          </cell>
          <cell r="C2036" t="str">
            <v>REGULARIZAÇÃO DE BASE C/ ARGAMASSA CIMENTO E AREIA S/ PENEIRAR, TRAÇO 1:3 - ESP= 3cm</v>
          </cell>
          <cell r="D2036">
            <v>0</v>
          </cell>
          <cell r="E2036">
            <v>0</v>
          </cell>
          <cell r="F2036" t="str">
            <v>M2</v>
          </cell>
          <cell r="G2036">
            <v>17.350000000000001</v>
          </cell>
        </row>
        <row r="2037">
          <cell r="B2037">
            <v>0</v>
          </cell>
          <cell r="C2037">
            <v>0</v>
          </cell>
          <cell r="D2037">
            <v>0</v>
          </cell>
          <cell r="E2037">
            <v>0</v>
          </cell>
          <cell r="F2037">
            <v>0</v>
          </cell>
          <cell r="G2037">
            <v>0</v>
          </cell>
        </row>
        <row r="2038">
          <cell r="B2038" t="str">
            <v>C2179</v>
          </cell>
          <cell r="C2038" t="str">
            <v>REGULARIZAÇÃO DE BASE C/ ARGAMASSA CIMENTO E AREIA S/ PENEIRAR, TRAÇO 1:4 - ESP= 3cm</v>
          </cell>
          <cell r="D2038">
            <v>0</v>
          </cell>
          <cell r="E2038">
            <v>0</v>
          </cell>
          <cell r="F2038" t="str">
            <v>M2</v>
          </cell>
          <cell r="G2038">
            <v>15.54</v>
          </cell>
        </row>
        <row r="2039">
          <cell r="B2039">
            <v>0</v>
          </cell>
          <cell r="C2039">
            <v>0</v>
          </cell>
          <cell r="D2039">
            <v>0</v>
          </cell>
          <cell r="E2039">
            <v>0</v>
          </cell>
          <cell r="F2039">
            <v>0</v>
          </cell>
          <cell r="G2039">
            <v>0</v>
          </cell>
        </row>
        <row r="2040">
          <cell r="B2040" t="str">
            <v>C2180</v>
          </cell>
          <cell r="C2040" t="str">
            <v>REGULARIZAÇÃO DE BASE C/ ARGAMASSA CIMENTO E AREIA S/ PENEIRAR, TRAÇO 1:5 - ESP= 3cm</v>
          </cell>
          <cell r="D2040">
            <v>0</v>
          </cell>
          <cell r="E2040">
            <v>0</v>
          </cell>
          <cell r="F2040" t="str">
            <v>M2</v>
          </cell>
          <cell r="G2040">
            <v>14.44</v>
          </cell>
        </row>
        <row r="2041">
          <cell r="B2041">
            <v>0</v>
          </cell>
          <cell r="C2041">
            <v>0</v>
          </cell>
          <cell r="D2041">
            <v>0</v>
          </cell>
          <cell r="E2041">
            <v>0</v>
          </cell>
          <cell r="F2041">
            <v>0</v>
          </cell>
          <cell r="G2041">
            <v>0</v>
          </cell>
        </row>
        <row r="2042">
          <cell r="B2042" t="str">
            <v>C2184</v>
          </cell>
          <cell r="C2042" t="str">
            <v>REGULARIZAÇÃO DE BASE C/ ARGAMASSA CIMENTO E AREIA S/ PENEIRAR, TRAÇO 1:5 - ESP= 3cm, C/IMPERMEABILIZANTE</v>
          </cell>
          <cell r="D2042">
            <v>0</v>
          </cell>
          <cell r="E2042">
            <v>0</v>
          </cell>
          <cell r="F2042" t="str">
            <v>M2</v>
          </cell>
          <cell r="G2042">
            <v>18.34</v>
          </cell>
        </row>
        <row r="2043">
          <cell r="B2043">
            <v>0</v>
          </cell>
          <cell r="C2043">
            <v>0</v>
          </cell>
          <cell r="D2043">
            <v>0</v>
          </cell>
          <cell r="E2043">
            <v>0</v>
          </cell>
          <cell r="F2043">
            <v>0</v>
          </cell>
          <cell r="G2043">
            <v>0</v>
          </cell>
        </row>
        <row r="2044">
          <cell r="B2044" t="str">
            <v>C2185</v>
          </cell>
          <cell r="C2044" t="str">
            <v>REGULARIZAÇÃO PARA DEGRAUS C/ ARGAMASSA DE CIMENTO E AREIA S/ PENEIRAR, TRAÇO 1:5 - ESP= 1cm</v>
          </cell>
          <cell r="D2044">
            <v>0</v>
          </cell>
          <cell r="E2044">
            <v>0</v>
          </cell>
          <cell r="F2044" t="str">
            <v>M</v>
          </cell>
          <cell r="G2044">
            <v>4.8600000000000003</v>
          </cell>
        </row>
        <row r="2045">
          <cell r="B2045">
            <v>0</v>
          </cell>
          <cell r="C2045">
            <v>0</v>
          </cell>
          <cell r="D2045">
            <v>0</v>
          </cell>
          <cell r="E2045">
            <v>0</v>
          </cell>
          <cell r="F2045">
            <v>0</v>
          </cell>
          <cell r="G2045">
            <v>0</v>
          </cell>
        </row>
        <row r="2046">
          <cell r="B2046" t="str">
            <v>C2186</v>
          </cell>
          <cell r="C2046" t="str">
            <v>REGULARIZAÇÃO PARA RODAPÉS C/ ARGAMASSA DE CIMENTO E AREIA S/ PENEIRAR, TRAÇO 1:5 - H=7cm, ESP= 3cm</v>
          </cell>
          <cell r="D2046">
            <v>0</v>
          </cell>
          <cell r="E2046">
            <v>0</v>
          </cell>
          <cell r="F2046" t="str">
            <v>M</v>
          </cell>
          <cell r="G2046">
            <v>2.87</v>
          </cell>
        </row>
        <row r="2047">
          <cell r="B2047">
            <v>0</v>
          </cell>
          <cell r="C2047">
            <v>0</v>
          </cell>
          <cell r="D2047">
            <v>0</v>
          </cell>
          <cell r="E2047">
            <v>0</v>
          </cell>
          <cell r="F2047">
            <v>0</v>
          </cell>
          <cell r="G2047">
            <v>0</v>
          </cell>
        </row>
        <row r="2048">
          <cell r="B2048" t="str">
            <v>C2234</v>
          </cell>
          <cell r="C2048" t="str">
            <v>REVESTIMENTOS DE PISOS C/GRANILITE</v>
          </cell>
          <cell r="D2048">
            <v>0</v>
          </cell>
          <cell r="E2048">
            <v>0</v>
          </cell>
          <cell r="F2048" t="str">
            <v>M2</v>
          </cell>
          <cell r="G2048">
            <v>84.26</v>
          </cell>
        </row>
        <row r="2049">
          <cell r="B2049" t="str">
            <v>C2219</v>
          </cell>
          <cell r="C2049" t="str">
            <v>REVESTIMENTO EPÓXICO P/PISOS DUAS DEMÃOS</v>
          </cell>
          <cell r="D2049">
            <v>0</v>
          </cell>
          <cell r="E2049">
            <v>0</v>
          </cell>
          <cell r="F2049" t="str">
            <v>M2</v>
          </cell>
          <cell r="G2049">
            <v>134.53</v>
          </cell>
        </row>
        <row r="2050">
          <cell r="B2050" t="str">
            <v>C2240</v>
          </cell>
          <cell r="C2050" t="str">
            <v>RODAPÉ COM FORRAÇÃO TÊXTIL (CARPETE) H= 7cm</v>
          </cell>
          <cell r="D2050">
            <v>0</v>
          </cell>
          <cell r="E2050">
            <v>0</v>
          </cell>
          <cell r="F2050" t="str">
            <v>M</v>
          </cell>
          <cell r="G2050">
            <v>5.89</v>
          </cell>
        </row>
        <row r="2051">
          <cell r="B2051" t="str">
            <v>C4001</v>
          </cell>
          <cell r="C2051" t="str">
            <v>RODAPÉ DE GRANITO H=10 cm</v>
          </cell>
          <cell r="D2051">
            <v>0</v>
          </cell>
          <cell r="E2051">
            <v>0</v>
          </cell>
          <cell r="F2051" t="str">
            <v>M</v>
          </cell>
          <cell r="G2051">
            <v>23.96</v>
          </cell>
        </row>
        <row r="2052">
          <cell r="B2052" t="str">
            <v>C2241</v>
          </cell>
          <cell r="C2052" t="str">
            <v>RODAPÉ DE MÁRMORE H= 10cm</v>
          </cell>
          <cell r="D2052">
            <v>0</v>
          </cell>
          <cell r="E2052">
            <v>0</v>
          </cell>
          <cell r="F2052" t="str">
            <v>M</v>
          </cell>
          <cell r="G2052">
            <v>21.05</v>
          </cell>
        </row>
        <row r="2053">
          <cell r="B2053" t="str">
            <v>C2242</v>
          </cell>
          <cell r="C2053" t="str">
            <v>RODAPÉ DE PEROBA (7X1.5)cm</v>
          </cell>
          <cell r="D2053">
            <v>0</v>
          </cell>
          <cell r="E2053">
            <v>0</v>
          </cell>
          <cell r="F2053" t="str">
            <v>M</v>
          </cell>
          <cell r="G2053">
            <v>20.39</v>
          </cell>
        </row>
        <row r="2054">
          <cell r="B2054" t="str">
            <v>C2243</v>
          </cell>
          <cell r="C2054" t="str">
            <v>RODAPÉ EM PERFIL DE ALUMÍNIO</v>
          </cell>
          <cell r="D2054">
            <v>0</v>
          </cell>
          <cell r="E2054">
            <v>0</v>
          </cell>
          <cell r="F2054" t="str">
            <v>M</v>
          </cell>
          <cell r="G2054">
            <v>16.23</v>
          </cell>
        </row>
        <row r="2055">
          <cell r="B2055" t="str">
            <v>C2245</v>
          </cell>
          <cell r="C2055" t="str">
            <v>RODAPÉ INDUSTRIAL MONOLÍTICO H= 7cm</v>
          </cell>
          <cell r="D2055">
            <v>0</v>
          </cell>
          <cell r="E2055">
            <v>0</v>
          </cell>
          <cell r="F2055" t="str">
            <v>M</v>
          </cell>
          <cell r="G2055">
            <v>8.1</v>
          </cell>
        </row>
        <row r="2056">
          <cell r="B2056" t="str">
            <v>C2244</v>
          </cell>
          <cell r="C2056" t="str">
            <v>RODAPÉ INDUSTRIAL MONOLÍTICO H= 10cm</v>
          </cell>
          <cell r="D2056">
            <v>0</v>
          </cell>
          <cell r="E2056">
            <v>0</v>
          </cell>
          <cell r="F2056" t="str">
            <v>M</v>
          </cell>
          <cell r="G2056">
            <v>13.58</v>
          </cell>
        </row>
        <row r="2057">
          <cell r="B2057" t="str">
            <v>C2246</v>
          </cell>
          <cell r="C2057" t="str">
            <v>RODAPÉ PRE-MOLDADO DE GRANILITE  H= 10cm</v>
          </cell>
          <cell r="D2057">
            <v>0</v>
          </cell>
          <cell r="E2057">
            <v>0</v>
          </cell>
          <cell r="F2057" t="str">
            <v>M</v>
          </cell>
          <cell r="G2057">
            <v>35.619999999999997</v>
          </cell>
        </row>
        <row r="2058">
          <cell r="B2058" t="str">
            <v>C4505</v>
          </cell>
          <cell r="C2058" t="str">
            <v>RODAPÉ VINÍLICO, H=5cm - FORNECIMENTO E COLOCAÇÃO</v>
          </cell>
          <cell r="D2058">
            <v>0</v>
          </cell>
          <cell r="E2058">
            <v>0</v>
          </cell>
          <cell r="F2058" t="str">
            <v>M</v>
          </cell>
          <cell r="G2058">
            <v>13.27</v>
          </cell>
        </row>
        <row r="2059">
          <cell r="B2059" t="str">
            <v>C2283</v>
          </cell>
          <cell r="C2059" t="str">
            <v>SOLEIRA CIMENTADA L= 15cm</v>
          </cell>
          <cell r="D2059">
            <v>0</v>
          </cell>
          <cell r="E2059">
            <v>0</v>
          </cell>
          <cell r="F2059" t="str">
            <v>M</v>
          </cell>
          <cell r="G2059">
            <v>5.01</v>
          </cell>
        </row>
        <row r="2060">
          <cell r="B2060" t="str">
            <v>C2284</v>
          </cell>
          <cell r="C2060" t="str">
            <v>SOLEIRA DE GRANITO L= 15cm</v>
          </cell>
          <cell r="D2060">
            <v>0</v>
          </cell>
          <cell r="E2060">
            <v>0</v>
          </cell>
          <cell r="F2060" t="str">
            <v>M</v>
          </cell>
          <cell r="G2060">
            <v>69.86</v>
          </cell>
        </row>
        <row r="2061">
          <cell r="B2061" t="str">
            <v>C2285</v>
          </cell>
          <cell r="C2061" t="str">
            <v>SOLEIRA DE GRANITO L= 25cm</v>
          </cell>
          <cell r="D2061">
            <v>0</v>
          </cell>
          <cell r="E2061">
            <v>0</v>
          </cell>
          <cell r="F2061" t="str">
            <v>M</v>
          </cell>
          <cell r="G2061">
            <v>110.39</v>
          </cell>
        </row>
        <row r="2062">
          <cell r="B2062" t="str">
            <v>C2286</v>
          </cell>
          <cell r="C2062" t="str">
            <v>SOLEIRA DE MARMORE L= 15cm</v>
          </cell>
          <cell r="D2062">
            <v>0</v>
          </cell>
          <cell r="E2062">
            <v>0</v>
          </cell>
          <cell r="F2062" t="str">
            <v>M</v>
          </cell>
          <cell r="G2062">
            <v>34.299999999999997</v>
          </cell>
        </row>
        <row r="2063">
          <cell r="B2063" t="str">
            <v>C2287</v>
          </cell>
          <cell r="C2063" t="str">
            <v>SOLEIRA DE MÁRMORE L= 25 cm</v>
          </cell>
          <cell r="D2063">
            <v>0</v>
          </cell>
          <cell r="E2063">
            <v>0</v>
          </cell>
          <cell r="F2063" t="str">
            <v>M</v>
          </cell>
          <cell r="G2063">
            <v>56.92</v>
          </cell>
        </row>
        <row r="2064">
          <cell r="B2064" t="str">
            <v>C3058</v>
          </cell>
          <cell r="C2064" t="str">
            <v>SOLEIRA DE MARMORITE</v>
          </cell>
          <cell r="D2064">
            <v>0</v>
          </cell>
          <cell r="E2064">
            <v>0</v>
          </cell>
          <cell r="F2064" t="str">
            <v>M2</v>
          </cell>
          <cell r="G2064">
            <v>93.75</v>
          </cell>
        </row>
        <row r="2065">
          <cell r="B2065" t="str">
            <v>C2288</v>
          </cell>
          <cell r="C2065" t="str">
            <v>SOLEIRA PRÉ-MOLDADA DE GRANILITE L= 15cm</v>
          </cell>
          <cell r="D2065">
            <v>0</v>
          </cell>
          <cell r="E2065">
            <v>0</v>
          </cell>
          <cell r="F2065" t="str">
            <v>M</v>
          </cell>
          <cell r="G2065">
            <v>34.04</v>
          </cell>
        </row>
        <row r="2066">
          <cell r="B2066" t="str">
            <v>C2289</v>
          </cell>
          <cell r="C2066" t="str">
            <v>SOLEIRA PRÉ-MOLDADA DE GRANILITE L= 25cm</v>
          </cell>
          <cell r="D2066">
            <v>0</v>
          </cell>
          <cell r="E2066">
            <v>0</v>
          </cell>
          <cell r="F2066" t="str">
            <v>M</v>
          </cell>
          <cell r="G2066">
            <v>55.18</v>
          </cell>
        </row>
        <row r="2067">
          <cell r="B2067" t="str">
            <v>C3488</v>
          </cell>
          <cell r="C2067" t="str">
            <v>TÁBUAS CORRIDAS SOBRE VIGAS DE PEROBA</v>
          </cell>
          <cell r="D2067">
            <v>0</v>
          </cell>
          <cell r="E2067">
            <v>0</v>
          </cell>
          <cell r="F2067" t="str">
            <v>M2</v>
          </cell>
          <cell r="G2067">
            <v>229.39</v>
          </cell>
        </row>
        <row r="2068">
          <cell r="B2068" t="str">
            <v>C2296</v>
          </cell>
          <cell r="C2068" t="str">
            <v>TACOS DE MADEIRA C/ARGAMASSA DE CIMENTO E AREIA PENEIRADA TRAÇO 1:4</v>
          </cell>
          <cell r="D2068">
            <v>0</v>
          </cell>
          <cell r="E2068">
            <v>0</v>
          </cell>
          <cell r="F2068" t="str">
            <v>M2</v>
          </cell>
          <cell r="G2068">
            <v>136.1</v>
          </cell>
        </row>
        <row r="2069">
          <cell r="B2069" t="str">
            <v>C2297</v>
          </cell>
          <cell r="C2069" t="str">
            <v>TACOS DE MADEIRA C/COLA À BASE DE PVA</v>
          </cell>
          <cell r="D2069">
            <v>0</v>
          </cell>
          <cell r="E2069">
            <v>0</v>
          </cell>
          <cell r="F2069" t="str">
            <v>M2</v>
          </cell>
          <cell r="G2069">
            <v>115.93</v>
          </cell>
        </row>
        <row r="2070">
          <cell r="B2070" t="str">
            <v>C2315</v>
          </cell>
          <cell r="C2070" t="str">
            <v>TAPETE TIPO TABACOW, ESP. ATÉ 6mm</v>
          </cell>
          <cell r="D2070">
            <v>0</v>
          </cell>
          <cell r="E2070">
            <v>0</v>
          </cell>
          <cell r="F2070" t="str">
            <v>M2</v>
          </cell>
          <cell r="G2070">
            <v>57.83</v>
          </cell>
        </row>
        <row r="2071">
          <cell r="B2071" t="str">
            <v>C2314</v>
          </cell>
          <cell r="C2071" t="str">
            <v>TAPETE TIPO TABACOW  ESP.  6,01mm &lt;= ESP &lt;= 10mm</v>
          </cell>
          <cell r="D2071">
            <v>0</v>
          </cell>
          <cell r="E2071">
            <v>0</v>
          </cell>
          <cell r="F2071" t="str">
            <v>M2</v>
          </cell>
          <cell r="G2071">
            <v>71.64</v>
          </cell>
        </row>
        <row r="2072">
          <cell r="B2072" t="str">
            <v>PISOS EXTERNOS</v>
          </cell>
          <cell r="C2072">
            <v>0</v>
          </cell>
          <cell r="D2072">
            <v>0</v>
          </cell>
          <cell r="E2072">
            <v>0</v>
          </cell>
          <cell r="F2072">
            <v>0</v>
          </cell>
          <cell r="G2072">
            <v>1680.71</v>
          </cell>
        </row>
        <row r="2073">
          <cell r="B2073" t="str">
            <v>C3410</v>
          </cell>
          <cell r="C2073" t="str">
            <v>CALÇADA DE PROTEÇÃO EM CIMENTADO C/ BASE DE CONCRETO</v>
          </cell>
          <cell r="D2073">
            <v>0</v>
          </cell>
          <cell r="E2073">
            <v>0</v>
          </cell>
          <cell r="F2073" t="str">
            <v>M2</v>
          </cell>
          <cell r="G2073">
            <v>162.37</v>
          </cell>
        </row>
        <row r="2074">
          <cell r="B2074" t="str">
            <v>C1586</v>
          </cell>
          <cell r="C2074" t="str">
            <v>LADRILHOS HIDRÁULICOS C/ARGAMASSA DE CAL 1:4+100KG CIMENTO</v>
          </cell>
          <cell r="D2074">
            <v>0</v>
          </cell>
          <cell r="E2074">
            <v>0</v>
          </cell>
          <cell r="F2074" t="str">
            <v>M2</v>
          </cell>
          <cell r="G2074">
            <v>81.760000000000005</v>
          </cell>
        </row>
        <row r="2075">
          <cell r="B2075" t="str">
            <v>C1862</v>
          </cell>
          <cell r="C2075" t="str">
            <v>PAVIMENTAÇÃO RÚSTICA C/CONCRETO P/LASTRO NA ESP.DE 9cm E CAMADA SUPERFICIAL DE  CONCRETO FCK=13.5MPa  NA ESP.DE 3cm</v>
          </cell>
          <cell r="D2075">
            <v>0</v>
          </cell>
          <cell r="E2075">
            <v>0</v>
          </cell>
          <cell r="F2075" t="str">
            <v>M2</v>
          </cell>
          <cell r="G2075">
            <v>81.680000000000007</v>
          </cell>
        </row>
        <row r="2076">
          <cell r="B2076">
            <v>0</v>
          </cell>
          <cell r="C2076">
            <v>0</v>
          </cell>
          <cell r="D2076">
            <v>0</v>
          </cell>
          <cell r="E2076">
            <v>0</v>
          </cell>
          <cell r="F2076">
            <v>0</v>
          </cell>
          <cell r="G2076">
            <v>0</v>
          </cell>
        </row>
        <row r="2077">
          <cell r="B2077" t="str">
            <v>C3011</v>
          </cell>
          <cell r="C2077" t="str">
            <v>PAVIMENTAÇÃO TIPO CITIPLAC S/COLCHÃO - FORNECIMENTO E EXECUÇÃO</v>
          </cell>
          <cell r="D2077">
            <v>0</v>
          </cell>
          <cell r="E2077">
            <v>0</v>
          </cell>
          <cell r="F2077" t="str">
            <v>M2</v>
          </cell>
          <cell r="G2077">
            <v>25.92</v>
          </cell>
        </row>
        <row r="2078">
          <cell r="B2078" t="str">
            <v>C1863</v>
          </cell>
          <cell r="C2078" t="str">
            <v>PEDRA CARIRI ESP.= 2cm, C/ ARGAMASSA MISTA DE CIMENTO CAL HIDRATADA E AREIA</v>
          </cell>
          <cell r="D2078">
            <v>0</v>
          </cell>
          <cell r="E2078">
            <v>0</v>
          </cell>
          <cell r="F2078" t="str">
            <v>M2</v>
          </cell>
          <cell r="G2078">
            <v>37.99</v>
          </cell>
        </row>
        <row r="2079">
          <cell r="B2079">
            <v>0</v>
          </cell>
          <cell r="C2079">
            <v>0</v>
          </cell>
          <cell r="D2079">
            <v>0</v>
          </cell>
          <cell r="E2079">
            <v>0</v>
          </cell>
          <cell r="F2079">
            <v>0</v>
          </cell>
          <cell r="G2079">
            <v>0</v>
          </cell>
        </row>
        <row r="2080">
          <cell r="B2080" t="str">
            <v>C1864</v>
          </cell>
          <cell r="C2080" t="str">
            <v>PEDRA PORTUGUESA - COR BRANCA</v>
          </cell>
          <cell r="D2080">
            <v>0</v>
          </cell>
          <cell r="E2080">
            <v>0</v>
          </cell>
          <cell r="F2080" t="str">
            <v>M2</v>
          </cell>
          <cell r="G2080">
            <v>70.819999999999993</v>
          </cell>
        </row>
        <row r="2081">
          <cell r="B2081" t="str">
            <v>C1865</v>
          </cell>
          <cell r="C2081" t="str">
            <v>PEDRA PORTUGUESA  2 CORES</v>
          </cell>
          <cell r="D2081">
            <v>0</v>
          </cell>
          <cell r="E2081">
            <v>0</v>
          </cell>
          <cell r="F2081" t="str">
            <v>M2</v>
          </cell>
          <cell r="G2081">
            <v>70.819999999999993</v>
          </cell>
        </row>
        <row r="2082">
          <cell r="B2082" t="str">
            <v>C3014</v>
          </cell>
          <cell r="C2082" t="str">
            <v>PEDRA SÃO TOMÉ</v>
          </cell>
          <cell r="D2082">
            <v>0</v>
          </cell>
          <cell r="E2082">
            <v>0</v>
          </cell>
          <cell r="F2082" t="str">
            <v>M2</v>
          </cell>
          <cell r="G2082">
            <v>133.16999999999999</v>
          </cell>
        </row>
        <row r="2083">
          <cell r="B2083" t="str">
            <v>C3450</v>
          </cell>
          <cell r="C2083" t="str">
            <v>PISO CIMENTADO ESP.=1,50cm C/ JUNTA PLÁSTICA ( 27x3 )mm EM MÓDULOS ( 1,00x1,00 )m</v>
          </cell>
          <cell r="D2083">
            <v>0</v>
          </cell>
          <cell r="E2083">
            <v>0</v>
          </cell>
          <cell r="F2083" t="str">
            <v>M2</v>
          </cell>
          <cell r="G2083">
            <v>31.71</v>
          </cell>
        </row>
        <row r="2084">
          <cell r="B2084">
            <v>0</v>
          </cell>
          <cell r="C2084">
            <v>0</v>
          </cell>
          <cell r="D2084">
            <v>0</v>
          </cell>
          <cell r="E2084">
            <v>0</v>
          </cell>
          <cell r="F2084">
            <v>0</v>
          </cell>
          <cell r="G2084">
            <v>0</v>
          </cell>
        </row>
        <row r="2085">
          <cell r="B2085" t="str">
            <v>C1847</v>
          </cell>
          <cell r="C2085" t="str">
            <v>PISO DE CONCRETO FCK=13,5MPa ESP=7 cm, INCL. PREPARO DE CAIXA</v>
          </cell>
          <cell r="D2085">
            <v>0</v>
          </cell>
          <cell r="E2085">
            <v>0</v>
          </cell>
          <cell r="F2085" t="str">
            <v>M2</v>
          </cell>
          <cell r="G2085">
            <v>53.45</v>
          </cell>
        </row>
        <row r="2086">
          <cell r="B2086" t="str">
            <v>C1917</v>
          </cell>
          <cell r="C2086" t="str">
            <v>PISO DE CONCRETO FCK=15MPa  ESP.= 12cm,  ARMADO C/TELA DE AÇO</v>
          </cell>
          <cell r="D2086">
            <v>0</v>
          </cell>
          <cell r="E2086">
            <v>0</v>
          </cell>
          <cell r="F2086" t="str">
            <v>M2</v>
          </cell>
          <cell r="G2086">
            <v>67.2</v>
          </cell>
        </row>
        <row r="2087">
          <cell r="B2087" t="str">
            <v>C1935</v>
          </cell>
          <cell r="C2087" t="str">
            <v>PISO DE CONCRETO FCK=20MPa  ESP.= 20cm, P/ESTACIONAMENTO DE ÔNIBUS</v>
          </cell>
          <cell r="D2087">
            <v>0</v>
          </cell>
          <cell r="E2087">
            <v>0</v>
          </cell>
          <cell r="F2087" t="str">
            <v>M2</v>
          </cell>
          <cell r="G2087">
            <v>85.81</v>
          </cell>
        </row>
        <row r="2088">
          <cell r="B2088" t="str">
            <v>C3446</v>
          </cell>
          <cell r="C2088" t="str">
            <v>PISO INTERTRAVADO TIPO TIJOLINHO (19,9x10x4)cm CINZA</v>
          </cell>
          <cell r="D2088">
            <v>0</v>
          </cell>
          <cell r="E2088">
            <v>0</v>
          </cell>
          <cell r="F2088" t="str">
            <v>M2</v>
          </cell>
          <cell r="G2088">
            <v>35.58</v>
          </cell>
        </row>
        <row r="2089">
          <cell r="B2089" t="str">
            <v>C3445</v>
          </cell>
          <cell r="C2089" t="str">
            <v>PISO INTERTRAVADO TIPO TIJOLINHO (19,9x10x4)cm COLORIDO</v>
          </cell>
          <cell r="D2089">
            <v>0</v>
          </cell>
          <cell r="E2089">
            <v>0</v>
          </cell>
          <cell r="F2089" t="str">
            <v>M2</v>
          </cell>
          <cell r="G2089">
            <v>40.58</v>
          </cell>
        </row>
        <row r="2090">
          <cell r="B2090" t="str">
            <v>C4165</v>
          </cell>
          <cell r="C2090" t="str">
            <v>PISO MONOLÍTICO DE POLIURETANO, ANTIDERRAPANTE, AUTONIVELANTE, S/ JUNTAS</v>
          </cell>
          <cell r="D2090">
            <v>0</v>
          </cell>
          <cell r="E2090">
            <v>0</v>
          </cell>
          <cell r="F2090" t="str">
            <v>M2</v>
          </cell>
          <cell r="G2090">
            <v>161.1</v>
          </cell>
        </row>
        <row r="2091">
          <cell r="B2091" t="str">
            <v>C3012</v>
          </cell>
          <cell r="C2091" t="str">
            <v>PISO PRÉ-MOLDADO ARTICULADO DE 6 FACES e = 4,5 cm</v>
          </cell>
          <cell r="D2091">
            <v>0</v>
          </cell>
          <cell r="E2091">
            <v>0</v>
          </cell>
          <cell r="F2091" t="str">
            <v>M2</v>
          </cell>
          <cell r="G2091">
            <v>35.04</v>
          </cell>
        </row>
        <row r="2092">
          <cell r="B2092" t="str">
            <v>C3013</v>
          </cell>
          <cell r="C2092" t="str">
            <v>PISO PRÉ-MOLDADO ARTICULADO DE 6 FACES e = 6,0 cm</v>
          </cell>
          <cell r="D2092">
            <v>0</v>
          </cell>
          <cell r="E2092">
            <v>0</v>
          </cell>
          <cell r="F2092" t="str">
            <v>M2</v>
          </cell>
          <cell r="G2092">
            <v>37.04</v>
          </cell>
        </row>
        <row r="2093">
          <cell r="B2093" t="str">
            <v>C1923</v>
          </cell>
          <cell r="C2093" t="str">
            <v>PISO PRÉ-MOLDADO ARTICULADO E INTERTRAVADO DE 16 FACES - e = 4,5 cm P/ PASSEIO</v>
          </cell>
          <cell r="D2093">
            <v>0</v>
          </cell>
          <cell r="E2093">
            <v>0</v>
          </cell>
          <cell r="F2093" t="str">
            <v>M2</v>
          </cell>
          <cell r="G2093">
            <v>47.2</v>
          </cell>
        </row>
        <row r="2094">
          <cell r="B2094">
            <v>0</v>
          </cell>
          <cell r="C2094">
            <v>0</v>
          </cell>
          <cell r="D2094">
            <v>0</v>
          </cell>
          <cell r="E2094">
            <v>0</v>
          </cell>
          <cell r="F2094">
            <v>0</v>
          </cell>
          <cell r="G2094">
            <v>0</v>
          </cell>
        </row>
        <row r="2095">
          <cell r="B2095" t="str">
            <v>C1089</v>
          </cell>
          <cell r="C2095" t="str">
            <v>PISO PRÉ-MOLDADO ARTICULADO E INTERTRAVADO DE 16 FACES - e = 6,0 cm P/ TRÁFEGO LEVE</v>
          </cell>
          <cell r="D2095">
            <v>0</v>
          </cell>
          <cell r="E2095">
            <v>0</v>
          </cell>
          <cell r="F2095" t="str">
            <v>M2</v>
          </cell>
          <cell r="G2095">
            <v>56.03</v>
          </cell>
        </row>
        <row r="2096">
          <cell r="B2096">
            <v>0</v>
          </cell>
          <cell r="C2096">
            <v>0</v>
          </cell>
          <cell r="D2096">
            <v>0</v>
          </cell>
          <cell r="E2096">
            <v>0</v>
          </cell>
          <cell r="F2096">
            <v>0</v>
          </cell>
          <cell r="G2096">
            <v>0</v>
          </cell>
        </row>
        <row r="2097">
          <cell r="B2097" t="str">
            <v>C3782</v>
          </cell>
          <cell r="C2097" t="str">
            <v>PISO PRÉ-MOLDADO ARTICULADO E INTERTRAVADO DE 16 FACES - e = 8,0 cm (35 MPa) P/ TRÁFEGO PESADO</v>
          </cell>
          <cell r="D2097">
            <v>0</v>
          </cell>
          <cell r="E2097">
            <v>0</v>
          </cell>
          <cell r="F2097" t="str">
            <v>M2</v>
          </cell>
          <cell r="G2097">
            <v>65.72</v>
          </cell>
        </row>
        <row r="2098">
          <cell r="B2098">
            <v>0</v>
          </cell>
          <cell r="C2098">
            <v>0</v>
          </cell>
          <cell r="D2098">
            <v>0</v>
          </cell>
          <cell r="E2098">
            <v>0</v>
          </cell>
          <cell r="F2098">
            <v>0</v>
          </cell>
          <cell r="G2098">
            <v>0</v>
          </cell>
        </row>
        <row r="2099">
          <cell r="B2099" t="str">
            <v>C4576</v>
          </cell>
          <cell r="C2099" t="str">
            <v>PISO PRÉ-MOLDADO ARTICULADO, INTERTRAVADO, SEXTAVADO E COM CUNHAS MACHO E FÊMEA NAS FACES LATERAIS e=8,0cm (fck=35Mpa) P/ TRÁFEGO PESADO</v>
          </cell>
          <cell r="D2099">
            <v>0</v>
          </cell>
          <cell r="E2099">
            <v>0</v>
          </cell>
          <cell r="F2099" t="str">
            <v>M2</v>
          </cell>
          <cell r="G2099">
            <v>65.680000000000007</v>
          </cell>
        </row>
        <row r="2100">
          <cell r="B2100">
            <v>0</v>
          </cell>
          <cell r="C2100">
            <v>0</v>
          </cell>
          <cell r="D2100">
            <v>0</v>
          </cell>
          <cell r="E2100">
            <v>0</v>
          </cell>
          <cell r="F2100">
            <v>0</v>
          </cell>
          <cell r="G2100">
            <v>0</v>
          </cell>
        </row>
        <row r="2101">
          <cell r="B2101" t="str">
            <v>C1924</v>
          </cell>
          <cell r="C2101" t="str">
            <v>PISO RÚSTICO DE CONCRETO RIPADO (0.50X0.50)m  JUNTAS= 5cm  ESP.= 8cm</v>
          </cell>
          <cell r="D2101">
            <v>0</v>
          </cell>
          <cell r="E2101">
            <v>0</v>
          </cell>
          <cell r="F2101" t="str">
            <v>M2</v>
          </cell>
          <cell r="G2101">
            <v>66.2</v>
          </cell>
        </row>
        <row r="2102">
          <cell r="B2102" t="str">
            <v>C1925</v>
          </cell>
          <cell r="C2102" t="str">
            <v>PISO RÚSTICO DE CONCRETO RIPADO (1.00X1.00)m  JUNTAS= 10cm  ESP.= 8cm</v>
          </cell>
          <cell r="D2102">
            <v>0</v>
          </cell>
          <cell r="E2102">
            <v>0</v>
          </cell>
          <cell r="F2102" t="str">
            <v>M2</v>
          </cell>
          <cell r="G2102">
            <v>58.37</v>
          </cell>
        </row>
        <row r="2103">
          <cell r="B2103" t="str">
            <v>C1926</v>
          </cell>
          <cell r="C2103" t="str">
            <v>PISO RÚSTICO DE CONCRETO RIPADO (1.20X1.20)m   ESP.= 7cm</v>
          </cell>
          <cell r="D2103">
            <v>0</v>
          </cell>
          <cell r="E2103">
            <v>0</v>
          </cell>
          <cell r="F2103" t="str">
            <v>M2</v>
          </cell>
          <cell r="G2103">
            <v>51.02</v>
          </cell>
        </row>
        <row r="2104">
          <cell r="B2104" t="str">
            <v>C1927</v>
          </cell>
          <cell r="C2104" t="str">
            <v>PISO RÚSTICO DE CONCRETO RIPADO (1.50X1.50)m   ESP.= 7cm</v>
          </cell>
          <cell r="D2104">
            <v>0</v>
          </cell>
          <cell r="E2104">
            <v>0</v>
          </cell>
          <cell r="F2104" t="str">
            <v>M2</v>
          </cell>
          <cell r="G2104">
            <v>50.07</v>
          </cell>
        </row>
        <row r="2105">
          <cell r="B2105" t="str">
            <v>C2032</v>
          </cell>
          <cell r="C2105" t="str">
            <v>REGULARIZAÇÃO MECANIZADA  ATÉ 0,40 M , COMPACTADA P/ PAVIMENTAÇÃO</v>
          </cell>
          <cell r="D2105">
            <v>0</v>
          </cell>
          <cell r="E2105">
            <v>0</v>
          </cell>
          <cell r="F2105" t="str">
            <v>M2</v>
          </cell>
          <cell r="G2105">
            <v>8.3699999999999992</v>
          </cell>
        </row>
        <row r="2106">
          <cell r="B2106" t="str">
            <v>INSTALAÇÕES HIDRÁULICAS</v>
          </cell>
          <cell r="C2106">
            <v>0</v>
          </cell>
          <cell r="D2106">
            <v>0</v>
          </cell>
          <cell r="E2106">
            <v>0</v>
          </cell>
          <cell r="F2106">
            <v>0</v>
          </cell>
          <cell r="G2106">
            <v>534008.67000000004</v>
          </cell>
        </row>
        <row r="2107">
          <cell r="B2107" t="str">
            <v>TUBOS E CONEXÕES DE FERRO FUNDIDO</v>
          </cell>
          <cell r="C2107">
            <v>0</v>
          </cell>
          <cell r="D2107">
            <v>0</v>
          </cell>
          <cell r="E2107">
            <v>0</v>
          </cell>
          <cell r="F2107">
            <v>0</v>
          </cell>
          <cell r="G2107">
            <v>6794.27</v>
          </cell>
        </row>
        <row r="2108">
          <cell r="B2108" t="str">
            <v>C0319</v>
          </cell>
          <cell r="C2108" t="str">
            <v>ASSENTAMENTO DE TUBOS, PEÇAS E CONEXÕES EM FoFo, JE DN 50mm</v>
          </cell>
          <cell r="D2108">
            <v>0</v>
          </cell>
          <cell r="E2108">
            <v>0</v>
          </cell>
          <cell r="F2108" t="str">
            <v>M</v>
          </cell>
          <cell r="G2108">
            <v>3.29</v>
          </cell>
        </row>
        <row r="2109">
          <cell r="B2109" t="str">
            <v>C0322</v>
          </cell>
          <cell r="C2109" t="str">
            <v>ASSENTAMENTO DE TUBOS, PEÇAS E CONEXÕES EM FoFo, JE DN 75mm</v>
          </cell>
          <cell r="D2109">
            <v>0</v>
          </cell>
          <cell r="E2109">
            <v>0</v>
          </cell>
          <cell r="F2109" t="str">
            <v>M</v>
          </cell>
          <cell r="G2109">
            <v>4.08</v>
          </cell>
        </row>
        <row r="2110">
          <cell r="B2110" t="str">
            <v>C0308</v>
          </cell>
          <cell r="C2110" t="str">
            <v>ASSENTAMENTO DE TUBOS, PEÇAS E CONEXÕES EM FoFo, JE DN 100mm</v>
          </cell>
          <cell r="D2110">
            <v>0</v>
          </cell>
          <cell r="E2110">
            <v>0</v>
          </cell>
          <cell r="F2110" t="str">
            <v>M</v>
          </cell>
          <cell r="G2110">
            <v>6.65</v>
          </cell>
        </row>
        <row r="2111">
          <cell r="B2111" t="str">
            <v>C0311</v>
          </cell>
          <cell r="C2111" t="str">
            <v>ASSENTAMENTO DE TUBOS, PEÇAS E CONEXÕES EM FoFo, JE DN 150mm</v>
          </cell>
          <cell r="D2111">
            <v>0</v>
          </cell>
          <cell r="E2111">
            <v>0</v>
          </cell>
          <cell r="F2111" t="str">
            <v>M</v>
          </cell>
          <cell r="G2111">
            <v>8.82</v>
          </cell>
        </row>
        <row r="2112">
          <cell r="B2112" t="str">
            <v>C0312</v>
          </cell>
          <cell r="C2112" t="str">
            <v>ASSENTAMENTO DE TUBOS, PEÇAS E CONEXÕES EM FoFo, JE DN 200mm</v>
          </cell>
          <cell r="D2112">
            <v>0</v>
          </cell>
          <cell r="E2112">
            <v>0</v>
          </cell>
          <cell r="F2112" t="str">
            <v>M</v>
          </cell>
          <cell r="G2112">
            <v>10.57</v>
          </cell>
        </row>
        <row r="2113">
          <cell r="B2113" t="str">
            <v>C0313</v>
          </cell>
          <cell r="C2113" t="str">
            <v>ASSENTAMENTO DE TUBOS, PEÇAS E CONEXÕES EM FoFo, JE DN 250mm</v>
          </cell>
          <cell r="D2113">
            <v>0</v>
          </cell>
          <cell r="E2113">
            <v>0</v>
          </cell>
          <cell r="F2113" t="str">
            <v>M</v>
          </cell>
          <cell r="G2113">
            <v>12.8</v>
          </cell>
        </row>
        <row r="2114">
          <cell r="B2114" t="str">
            <v>C0314</v>
          </cell>
          <cell r="C2114" t="str">
            <v>ASSENTAMENTO DE TUBOS, PEÇAS E CONEXÕES EM FoFo, JE DN 300mm</v>
          </cell>
          <cell r="D2114">
            <v>0</v>
          </cell>
          <cell r="E2114">
            <v>0</v>
          </cell>
          <cell r="F2114" t="str">
            <v>M</v>
          </cell>
          <cell r="G2114">
            <v>16.239999999999998</v>
          </cell>
        </row>
        <row r="2115">
          <cell r="B2115" t="str">
            <v>C0315</v>
          </cell>
          <cell r="C2115" t="str">
            <v>ASSENTAMENTO DE TUBOS, PEÇAS E CONEXÕES EM FoFo, JE DN 350mm</v>
          </cell>
          <cell r="D2115">
            <v>0</v>
          </cell>
          <cell r="E2115">
            <v>0</v>
          </cell>
          <cell r="F2115" t="str">
            <v>M</v>
          </cell>
          <cell r="G2115">
            <v>19.329999999999998</v>
          </cell>
        </row>
        <row r="2116">
          <cell r="B2116" t="str">
            <v>C0316</v>
          </cell>
          <cell r="C2116" t="str">
            <v>ASSENTAMENTO DE TUBOS, PEÇAS E CONEXÕES EM FoFo, JE DN 400mm</v>
          </cell>
          <cell r="D2116">
            <v>0</v>
          </cell>
          <cell r="E2116">
            <v>0</v>
          </cell>
          <cell r="F2116" t="str">
            <v>M</v>
          </cell>
          <cell r="G2116">
            <v>22.41</v>
          </cell>
        </row>
        <row r="2117">
          <cell r="B2117" t="str">
            <v>C0317</v>
          </cell>
          <cell r="C2117" t="str">
            <v>ASSENTAMENTO DE TUBOS, PEÇAS E CONEXÕES EM FoFo, JE DN 450mm</v>
          </cell>
          <cell r="D2117">
            <v>0</v>
          </cell>
          <cell r="E2117">
            <v>0</v>
          </cell>
          <cell r="F2117" t="str">
            <v>M</v>
          </cell>
          <cell r="G2117">
            <v>28.43</v>
          </cell>
        </row>
        <row r="2118">
          <cell r="B2118" t="str">
            <v>C0318</v>
          </cell>
          <cell r="C2118" t="str">
            <v>ASSENTAMENTO DE TUBOS, PEÇAS E CONEXÕES EM FoFo, JE DN 500mm</v>
          </cell>
          <cell r="D2118">
            <v>0</v>
          </cell>
          <cell r="E2118">
            <v>0</v>
          </cell>
          <cell r="F2118" t="str">
            <v>M</v>
          </cell>
          <cell r="G2118">
            <v>34.869999999999997</v>
          </cell>
        </row>
        <row r="2119">
          <cell r="B2119" t="str">
            <v>C0320</v>
          </cell>
          <cell r="C2119" t="str">
            <v>ASSENTAMENTO DE TUBOS, PEÇAS E CONEXÕES EM FoFo, JE DN 600mm</v>
          </cell>
          <cell r="D2119">
            <v>0</v>
          </cell>
          <cell r="E2119">
            <v>0</v>
          </cell>
          <cell r="F2119" t="str">
            <v>M</v>
          </cell>
          <cell r="G2119">
            <v>42.9</v>
          </cell>
        </row>
        <row r="2120">
          <cell r="B2120" t="str">
            <v>C0321</v>
          </cell>
          <cell r="C2120" t="str">
            <v>ASSENTAMENTO DE TUBOS, PEÇAS E CONEXÕES EM FoFo, JE DN 700mm</v>
          </cell>
          <cell r="D2120">
            <v>0</v>
          </cell>
          <cell r="E2120">
            <v>0</v>
          </cell>
          <cell r="F2120" t="str">
            <v>M</v>
          </cell>
          <cell r="G2120">
            <v>52.18</v>
          </cell>
        </row>
        <row r="2121">
          <cell r="B2121" t="str">
            <v>C0323</v>
          </cell>
          <cell r="C2121" t="str">
            <v>ASSENTAMENTO DE TUBOS, PEÇAS E CONEXÕES EM FoFo, JE DN 800mm</v>
          </cell>
          <cell r="D2121">
            <v>0</v>
          </cell>
          <cell r="E2121">
            <v>0</v>
          </cell>
          <cell r="F2121" t="str">
            <v>M</v>
          </cell>
          <cell r="G2121">
            <v>54.67</v>
          </cell>
        </row>
        <row r="2122">
          <cell r="B2122" t="str">
            <v>C0324</v>
          </cell>
          <cell r="C2122" t="str">
            <v>ASSENTAMENTO DE TUBOS, PEÇAS E CONEXÕES EM FoFo, JE DN 900mm</v>
          </cell>
          <cell r="D2122">
            <v>0</v>
          </cell>
          <cell r="E2122">
            <v>0</v>
          </cell>
          <cell r="F2122" t="str">
            <v>M</v>
          </cell>
          <cell r="G2122">
            <v>69.25</v>
          </cell>
        </row>
        <row r="2123">
          <cell r="B2123" t="str">
            <v>C0307</v>
          </cell>
          <cell r="C2123" t="str">
            <v>ASSENTAMENTO DE TUBOS, PEÇAS E CONEXÕES EM FoFo, JE DN 1000mm</v>
          </cell>
          <cell r="D2123">
            <v>0</v>
          </cell>
          <cell r="E2123">
            <v>0</v>
          </cell>
          <cell r="F2123" t="str">
            <v>M</v>
          </cell>
          <cell r="G2123">
            <v>81.239999999999995</v>
          </cell>
        </row>
        <row r="2124">
          <cell r="B2124" t="str">
            <v>C0309</v>
          </cell>
          <cell r="C2124" t="str">
            <v>ASSENTAMENTO DE TUBOS, PEÇAS E CONEXÕES EM FoFo, JE DN 1100mm</v>
          </cell>
          <cell r="D2124">
            <v>0</v>
          </cell>
          <cell r="E2124">
            <v>0</v>
          </cell>
          <cell r="F2124" t="str">
            <v>M</v>
          </cell>
          <cell r="G2124">
            <v>92.19</v>
          </cell>
        </row>
        <row r="2125">
          <cell r="B2125" t="str">
            <v>C0310</v>
          </cell>
          <cell r="C2125" t="str">
            <v>ASSENTAMENTO DE TUBOS, PEÇAS E CONEXÕES EM FoFo, JE DN 1200mm</v>
          </cell>
          <cell r="D2125">
            <v>0</v>
          </cell>
          <cell r="E2125">
            <v>0</v>
          </cell>
          <cell r="F2125" t="str">
            <v>M</v>
          </cell>
          <cell r="G2125">
            <v>105.66</v>
          </cell>
        </row>
        <row r="2126">
          <cell r="B2126" t="str">
            <v>C0475</v>
          </cell>
          <cell r="C2126" t="str">
            <v>BUCHA DE REDUÇÃO FERRO FUNDIDO D= 75X50mm (3"X2")</v>
          </cell>
          <cell r="D2126">
            <v>0</v>
          </cell>
          <cell r="E2126">
            <v>0</v>
          </cell>
          <cell r="F2126" t="str">
            <v>UN</v>
          </cell>
          <cell r="G2126">
            <v>77.36</v>
          </cell>
        </row>
        <row r="2127">
          <cell r="B2127" t="str">
            <v>C0476</v>
          </cell>
          <cell r="C2127" t="str">
            <v>BUCHA DE REDUÇÃO FERRO FUNDIDO D=100X75mm (4"X3")</v>
          </cell>
          <cell r="D2127">
            <v>0</v>
          </cell>
          <cell r="E2127">
            <v>0</v>
          </cell>
          <cell r="F2127" t="str">
            <v>UN</v>
          </cell>
          <cell r="G2127">
            <v>97.32</v>
          </cell>
        </row>
        <row r="2128">
          <cell r="B2128" t="str">
            <v>C0477</v>
          </cell>
          <cell r="C2128" t="str">
            <v>BUCHA DE REDUÇÃO FERRO FUNDIDO D=150X100mm (6"X4")</v>
          </cell>
          <cell r="D2128">
            <v>0</v>
          </cell>
          <cell r="E2128">
            <v>0</v>
          </cell>
          <cell r="F2128" t="str">
            <v>UN</v>
          </cell>
          <cell r="G2128">
            <v>297.54000000000002</v>
          </cell>
        </row>
        <row r="2129">
          <cell r="B2129" t="str">
            <v>C0655</v>
          </cell>
          <cell r="C2129" t="str">
            <v>CAIXA SIFONADA DE FERRO D= 150mm</v>
          </cell>
          <cell r="D2129">
            <v>0</v>
          </cell>
          <cell r="E2129">
            <v>0</v>
          </cell>
          <cell r="F2129" t="str">
            <v>UN</v>
          </cell>
          <cell r="G2129">
            <v>95.59</v>
          </cell>
        </row>
        <row r="2130">
          <cell r="B2130" t="str">
            <v>C1438</v>
          </cell>
          <cell r="C2130" t="str">
            <v>GRELHA HEMISFÉRICA FERRO FUNDIDO D=80mm (3")</v>
          </cell>
          <cell r="D2130">
            <v>0</v>
          </cell>
          <cell r="E2130">
            <v>0</v>
          </cell>
          <cell r="F2130" t="str">
            <v>UN</v>
          </cell>
          <cell r="G2130">
            <v>50.03</v>
          </cell>
        </row>
        <row r="2131">
          <cell r="B2131" t="str">
            <v>C1536</v>
          </cell>
          <cell r="C2131" t="str">
            <v>JOELHO FERRO FUNDIDO D= 50mm (2")</v>
          </cell>
          <cell r="D2131">
            <v>0</v>
          </cell>
          <cell r="E2131">
            <v>0</v>
          </cell>
          <cell r="F2131" t="str">
            <v>UN</v>
          </cell>
          <cell r="G2131">
            <v>124.4</v>
          </cell>
        </row>
        <row r="2132">
          <cell r="B2132" t="str">
            <v>C1537</v>
          </cell>
          <cell r="C2132" t="str">
            <v>JOELHO FERRO FUNDIDO D= 75mm (3")</v>
          </cell>
          <cell r="D2132">
            <v>0</v>
          </cell>
          <cell r="E2132">
            <v>0</v>
          </cell>
          <cell r="F2132" t="str">
            <v>UN</v>
          </cell>
          <cell r="G2132">
            <v>155.32</v>
          </cell>
        </row>
        <row r="2133">
          <cell r="B2133" t="str">
            <v>C1535</v>
          </cell>
          <cell r="C2133" t="str">
            <v>JOELHO FERRO FUNDIDO D= 100mm (4")</v>
          </cell>
          <cell r="D2133">
            <v>0</v>
          </cell>
          <cell r="E2133">
            <v>0</v>
          </cell>
          <cell r="F2133" t="str">
            <v>UN</v>
          </cell>
          <cell r="G2133">
            <v>231.64</v>
          </cell>
        </row>
        <row r="2134">
          <cell r="B2134" t="str">
            <v>C1538</v>
          </cell>
          <cell r="C2134" t="str">
            <v>JOELHO FERRO FUNDIDO D=150mm (6")</v>
          </cell>
          <cell r="D2134">
            <v>0</v>
          </cell>
          <cell r="E2134">
            <v>0</v>
          </cell>
          <cell r="F2134" t="str">
            <v>UN</v>
          </cell>
          <cell r="G2134">
            <v>417.92</v>
          </cell>
        </row>
        <row r="2135">
          <cell r="B2135" t="str">
            <v>C1534</v>
          </cell>
          <cell r="C2135" t="str">
            <v>JOELHO FERRO FUNDIDO C/VISITA D= 100X50mm (4"X2")</v>
          </cell>
          <cell r="D2135">
            <v>0</v>
          </cell>
          <cell r="E2135">
            <v>0</v>
          </cell>
          <cell r="F2135" t="str">
            <v>UN</v>
          </cell>
          <cell r="G2135">
            <v>153.71</v>
          </cell>
        </row>
        <row r="2136">
          <cell r="B2136" t="str">
            <v>C1539</v>
          </cell>
          <cell r="C2136" t="str">
            <v>JOELHO FERRO FUNDIDO JUNTA ELÁSTICA, D= 50mm (2")</v>
          </cell>
          <cell r="D2136">
            <v>0</v>
          </cell>
          <cell r="E2136">
            <v>0</v>
          </cell>
          <cell r="F2136" t="str">
            <v>UN</v>
          </cell>
          <cell r="G2136">
            <v>107.17</v>
          </cell>
        </row>
        <row r="2137">
          <cell r="B2137" t="str">
            <v>C1569</v>
          </cell>
          <cell r="C2137" t="str">
            <v>JUNÇÃO DUPLA FERRO FUNDIDO. J.E. D=100X100mm (4"X4")</v>
          </cell>
          <cell r="D2137">
            <v>0</v>
          </cell>
          <cell r="E2137">
            <v>0</v>
          </cell>
          <cell r="F2137" t="str">
            <v>UN</v>
          </cell>
          <cell r="G2137">
            <v>521.65</v>
          </cell>
        </row>
        <row r="2138">
          <cell r="B2138" t="str">
            <v>C1679</v>
          </cell>
          <cell r="C2138" t="str">
            <v>LUVA BIPARTIDA FERRO FUNDIDO D= 50mm (2")</v>
          </cell>
          <cell r="D2138">
            <v>0</v>
          </cell>
          <cell r="E2138">
            <v>0</v>
          </cell>
          <cell r="F2138" t="str">
            <v>UN</v>
          </cell>
          <cell r="G2138">
            <v>119.24</v>
          </cell>
        </row>
        <row r="2139">
          <cell r="B2139" t="str">
            <v>C1680</v>
          </cell>
          <cell r="C2139" t="str">
            <v>LUVA BIPARTIDA FERRO FUNDIDO D= 75mm (3")</v>
          </cell>
          <cell r="D2139">
            <v>0</v>
          </cell>
          <cell r="E2139">
            <v>0</v>
          </cell>
          <cell r="F2139" t="str">
            <v>UN</v>
          </cell>
          <cell r="G2139">
            <v>143.84</v>
          </cell>
        </row>
        <row r="2140">
          <cell r="B2140" t="str">
            <v>C1681</v>
          </cell>
          <cell r="C2140" t="str">
            <v>LUVA BIPARTIDA FERRO FUNDIDO D=150mm (6")</v>
          </cell>
          <cell r="D2140">
            <v>0</v>
          </cell>
          <cell r="E2140">
            <v>0</v>
          </cell>
          <cell r="F2140" t="str">
            <v>UN</v>
          </cell>
          <cell r="G2140">
            <v>268.39</v>
          </cell>
        </row>
        <row r="2141">
          <cell r="B2141" t="str">
            <v>C1682</v>
          </cell>
          <cell r="C2141" t="str">
            <v>LUVA BIPARTIDA FERRO FUNDIDO. D=100mm (4")</v>
          </cell>
          <cell r="D2141">
            <v>0</v>
          </cell>
          <cell r="E2141">
            <v>0</v>
          </cell>
          <cell r="F2141" t="str">
            <v>UN</v>
          </cell>
          <cell r="G2141">
            <v>167.8</v>
          </cell>
        </row>
        <row r="2142">
          <cell r="B2142" t="str">
            <v>C1683</v>
          </cell>
          <cell r="C2142" t="str">
            <v>LUVA BOLSAXBOLSA FERRO FUNDIDO D= 50mm (2")</v>
          </cell>
          <cell r="D2142">
            <v>0</v>
          </cell>
          <cell r="E2142">
            <v>0</v>
          </cell>
          <cell r="F2142" t="str">
            <v>UN</v>
          </cell>
          <cell r="G2142">
            <v>66.11</v>
          </cell>
        </row>
        <row r="2143">
          <cell r="B2143" t="str">
            <v>C1684</v>
          </cell>
          <cell r="C2143" t="str">
            <v>LUVA BOLSAXBOLSA FERRO FUNDIDO D= 75mm (3")</v>
          </cell>
          <cell r="D2143">
            <v>0</v>
          </cell>
          <cell r="E2143">
            <v>0</v>
          </cell>
          <cell r="F2143" t="str">
            <v>UN</v>
          </cell>
          <cell r="G2143">
            <v>77.81</v>
          </cell>
        </row>
        <row r="2144">
          <cell r="B2144" t="str">
            <v>C1685</v>
          </cell>
          <cell r="C2144" t="str">
            <v>LUVA BOLSAXBOLSA FERRO FUNDIDO D=100mm (4")</v>
          </cell>
          <cell r="D2144">
            <v>0</v>
          </cell>
          <cell r="E2144">
            <v>0</v>
          </cell>
          <cell r="F2144" t="str">
            <v>UN</v>
          </cell>
          <cell r="G2144">
            <v>193.9</v>
          </cell>
        </row>
        <row r="2145">
          <cell r="B2145" t="str">
            <v>C1686</v>
          </cell>
          <cell r="C2145" t="str">
            <v>LUVA BOLSAXBOLSA FERRO FUNDIDO D=150MM (6')</v>
          </cell>
          <cell r="D2145">
            <v>0</v>
          </cell>
          <cell r="E2145">
            <v>0</v>
          </cell>
          <cell r="F2145" t="str">
            <v>UN</v>
          </cell>
          <cell r="G2145">
            <v>248.65</v>
          </cell>
        </row>
        <row r="2146">
          <cell r="B2146" t="str">
            <v>C1938</v>
          </cell>
          <cell r="C2146" t="str">
            <v>PLUG FERRO FUNDIDO D= 50mm (2")</v>
          </cell>
          <cell r="D2146">
            <v>0</v>
          </cell>
          <cell r="E2146">
            <v>0</v>
          </cell>
          <cell r="F2146" t="str">
            <v>UN</v>
          </cell>
          <cell r="G2146">
            <v>41.41</v>
          </cell>
        </row>
        <row r="2147">
          <cell r="B2147" t="str">
            <v>C1939</v>
          </cell>
          <cell r="C2147" t="str">
            <v>PLUG FERRO FUNDIDO D= 75mm (3")</v>
          </cell>
          <cell r="D2147">
            <v>0</v>
          </cell>
          <cell r="E2147">
            <v>0</v>
          </cell>
          <cell r="F2147" t="str">
            <v>UN</v>
          </cell>
          <cell r="G2147">
            <v>51.62</v>
          </cell>
        </row>
        <row r="2148">
          <cell r="B2148" t="str">
            <v>C1940</v>
          </cell>
          <cell r="C2148" t="str">
            <v>PLUG FERRO FUNDIDO D=100mm (4")</v>
          </cell>
          <cell r="D2148">
            <v>0</v>
          </cell>
          <cell r="E2148">
            <v>0</v>
          </cell>
          <cell r="F2148" t="str">
            <v>UN</v>
          </cell>
          <cell r="G2148">
            <v>75.849999999999994</v>
          </cell>
        </row>
        <row r="2149">
          <cell r="B2149" t="str">
            <v>C1941</v>
          </cell>
          <cell r="C2149" t="str">
            <v>PLUG FERRO FUNDIDO D=150mm (6")</v>
          </cell>
          <cell r="D2149">
            <v>0</v>
          </cell>
          <cell r="E2149">
            <v>0</v>
          </cell>
          <cell r="F2149" t="str">
            <v>UN</v>
          </cell>
          <cell r="G2149">
            <v>99.55</v>
          </cell>
        </row>
        <row r="2150">
          <cell r="B2150" t="str">
            <v>C2415</v>
          </cell>
          <cell r="C2150" t="str">
            <v>TÊ SANITÁRIO FERRO FUNDIDO D= 50X50mm (2"X2")</v>
          </cell>
          <cell r="D2150">
            <v>0</v>
          </cell>
          <cell r="E2150">
            <v>0</v>
          </cell>
          <cell r="F2150" t="str">
            <v>UN</v>
          </cell>
          <cell r="G2150">
            <v>173.84</v>
          </cell>
        </row>
        <row r="2151">
          <cell r="B2151" t="str">
            <v>C2416</v>
          </cell>
          <cell r="C2151" t="str">
            <v>TÊ SANITÁRIO FERRO FUNDIDO D= 75X50mm (3"X2")</v>
          </cell>
          <cell r="D2151">
            <v>0</v>
          </cell>
          <cell r="E2151">
            <v>0</v>
          </cell>
          <cell r="F2151" t="str">
            <v>UN</v>
          </cell>
          <cell r="G2151">
            <v>208.73</v>
          </cell>
        </row>
        <row r="2152">
          <cell r="B2152" t="str">
            <v>C2422</v>
          </cell>
          <cell r="C2152" t="str">
            <v>TÊ SANITÁRIO FERRO FUNDIDO D=75X75mm (3"X3")</v>
          </cell>
          <cell r="D2152">
            <v>0</v>
          </cell>
          <cell r="E2152">
            <v>0</v>
          </cell>
          <cell r="F2152" t="str">
            <v>UN</v>
          </cell>
          <cell r="G2152">
            <v>237.4</v>
          </cell>
        </row>
        <row r="2153">
          <cell r="B2153" t="str">
            <v>C2418</v>
          </cell>
          <cell r="C2153" t="str">
            <v>TÊ SANITÁRIO FERRO FUNDIDO D=100X50mm (4"X2")</v>
          </cell>
          <cell r="D2153">
            <v>0</v>
          </cell>
          <cell r="E2153">
            <v>0</v>
          </cell>
          <cell r="F2153" t="str">
            <v>UN</v>
          </cell>
          <cell r="G2153">
            <v>255</v>
          </cell>
        </row>
        <row r="2154">
          <cell r="B2154" t="str">
            <v>C2419</v>
          </cell>
          <cell r="C2154" t="str">
            <v>TÊ SANITÁRIO FERRO FUNDIDO D=100X75mm (4"X3")</v>
          </cell>
          <cell r="D2154">
            <v>0</v>
          </cell>
          <cell r="E2154">
            <v>0</v>
          </cell>
          <cell r="F2154" t="str">
            <v>UN</v>
          </cell>
          <cell r="G2154">
            <v>269.39999999999998</v>
          </cell>
        </row>
        <row r="2155">
          <cell r="B2155" t="str">
            <v>C2417</v>
          </cell>
          <cell r="C2155" t="str">
            <v>TÊ SANITÁRIO FERRO FUNDIDO D=100X100mm (4"X4")</v>
          </cell>
          <cell r="D2155">
            <v>0</v>
          </cell>
          <cell r="E2155">
            <v>0</v>
          </cell>
          <cell r="F2155" t="str">
            <v>UN</v>
          </cell>
          <cell r="G2155">
            <v>283.86</v>
          </cell>
        </row>
        <row r="2156">
          <cell r="B2156" t="str">
            <v>C2420</v>
          </cell>
          <cell r="C2156" t="str">
            <v>TÊ SANITÁRIO FERRO FUNDIDO D=150X100mm (6"X4")</v>
          </cell>
          <cell r="D2156">
            <v>0</v>
          </cell>
          <cell r="E2156">
            <v>0</v>
          </cell>
          <cell r="F2156" t="str">
            <v>UN</v>
          </cell>
          <cell r="G2156">
            <v>387.69</v>
          </cell>
        </row>
        <row r="2157">
          <cell r="B2157" t="str">
            <v>C2421</v>
          </cell>
          <cell r="C2157" t="str">
            <v>TÊ SANITÁRIO FERRO FUNDIDO D=150X150mm (6"X6")</v>
          </cell>
          <cell r="D2157">
            <v>0</v>
          </cell>
          <cell r="E2157">
            <v>0</v>
          </cell>
          <cell r="F2157" t="str">
            <v>UN</v>
          </cell>
          <cell r="G2157">
            <v>428.93</v>
          </cell>
        </row>
        <row r="2158">
          <cell r="B2158" t="str">
            <v>TUBOS E CONEXÕES DE AÇO</v>
          </cell>
          <cell r="C2158">
            <v>0</v>
          </cell>
          <cell r="D2158">
            <v>0</v>
          </cell>
          <cell r="E2158">
            <v>0</v>
          </cell>
          <cell r="F2158">
            <v>0</v>
          </cell>
          <cell r="G2158">
            <v>14927.79</v>
          </cell>
        </row>
        <row r="2159">
          <cell r="B2159" t="str">
            <v>C0264</v>
          </cell>
          <cell r="C2159" t="str">
            <v>ASSENTAMENTO DE TUBOS E CONEXÕES EM AÇO, J.ELASTICA D=16"</v>
          </cell>
          <cell r="D2159">
            <v>0</v>
          </cell>
          <cell r="E2159">
            <v>0</v>
          </cell>
          <cell r="F2159" t="str">
            <v>M</v>
          </cell>
          <cell r="G2159">
            <v>22.21</v>
          </cell>
        </row>
        <row r="2160">
          <cell r="B2160" t="str">
            <v>C0265</v>
          </cell>
          <cell r="C2160" t="str">
            <v>ASSENTAMENTO DE TUBOS E CONEXÕES EM AÇO, J.ELASTICA D=20"</v>
          </cell>
          <cell r="D2160">
            <v>0</v>
          </cell>
          <cell r="E2160">
            <v>0</v>
          </cell>
          <cell r="F2160" t="str">
            <v>M</v>
          </cell>
          <cell r="G2160">
            <v>34.090000000000003</v>
          </cell>
        </row>
        <row r="2161">
          <cell r="B2161" t="str">
            <v>C0266</v>
          </cell>
          <cell r="C2161" t="str">
            <v>ASSENTAMENTO DE TUBOS E CONEXÕES EM AÇO, J.ELASTICA D=24"</v>
          </cell>
          <cell r="D2161">
            <v>0</v>
          </cell>
          <cell r="E2161">
            <v>0</v>
          </cell>
          <cell r="F2161" t="str">
            <v>M</v>
          </cell>
          <cell r="G2161">
            <v>41.34</v>
          </cell>
        </row>
        <row r="2162">
          <cell r="B2162" t="str">
            <v>C0267</v>
          </cell>
          <cell r="C2162" t="str">
            <v>ASSENTAMENTO DE TUBOS E CONEXÕES EM AÇO, J.ELASTICA D=28"</v>
          </cell>
          <cell r="D2162">
            <v>0</v>
          </cell>
          <cell r="E2162">
            <v>0</v>
          </cell>
          <cell r="F2162" t="str">
            <v>M</v>
          </cell>
          <cell r="G2162">
            <v>49.52</v>
          </cell>
        </row>
        <row r="2163">
          <cell r="B2163" t="str">
            <v>C0268</v>
          </cell>
          <cell r="C2163" t="str">
            <v>ASSENTAMENTO DE TUBOS E CONEXÕES EM AÇO, J.ELASTICA D=32"</v>
          </cell>
          <cell r="D2163">
            <v>0</v>
          </cell>
          <cell r="E2163">
            <v>0</v>
          </cell>
          <cell r="F2163" t="str">
            <v>M</v>
          </cell>
          <cell r="G2163">
            <v>50.7</v>
          </cell>
        </row>
        <row r="2164">
          <cell r="B2164" t="str">
            <v>C0269</v>
          </cell>
          <cell r="C2164" t="str">
            <v>ASSENTAMENTO DE TUBOS E CONEXÕES EM AÇO, J.ELASTICA D=36"</v>
          </cell>
          <cell r="D2164">
            <v>0</v>
          </cell>
          <cell r="E2164">
            <v>0</v>
          </cell>
          <cell r="F2164" t="str">
            <v>M</v>
          </cell>
          <cell r="G2164">
            <v>63.79</v>
          </cell>
        </row>
        <row r="2165">
          <cell r="B2165" t="str">
            <v>C0270</v>
          </cell>
          <cell r="C2165" t="str">
            <v>ASSENTAMENTO DE TUBOS E CONEXÕES EM AÇO, J.ELASTICA D=40"</v>
          </cell>
          <cell r="D2165">
            <v>0</v>
          </cell>
          <cell r="E2165">
            <v>0</v>
          </cell>
          <cell r="F2165" t="str">
            <v>M</v>
          </cell>
          <cell r="G2165">
            <v>74.08</v>
          </cell>
        </row>
        <row r="2166">
          <cell r="B2166" t="str">
            <v>C0271</v>
          </cell>
          <cell r="C2166" t="str">
            <v>ASSENTAMENTO DE TUBOS E CONEXÕES EM AÇO, J.ELASTICA D=44"</v>
          </cell>
          <cell r="D2166">
            <v>0</v>
          </cell>
          <cell r="E2166">
            <v>0</v>
          </cell>
          <cell r="F2166" t="str">
            <v>M</v>
          </cell>
          <cell r="G2166">
            <v>91.64</v>
          </cell>
        </row>
        <row r="2167">
          <cell r="B2167" t="str">
            <v>C0272</v>
          </cell>
          <cell r="C2167" t="str">
            <v>ASSENTAMENTO DE TUBOS E CONEXÕES EM AÇO, J.ELASTICA D=48"</v>
          </cell>
          <cell r="D2167">
            <v>0</v>
          </cell>
          <cell r="E2167">
            <v>0</v>
          </cell>
          <cell r="F2167" t="str">
            <v>M</v>
          </cell>
          <cell r="G2167">
            <v>102.55</v>
          </cell>
        </row>
        <row r="2168">
          <cell r="B2168" t="str">
            <v>C0273</v>
          </cell>
          <cell r="C2168" t="str">
            <v>ASSENTAMENTO DE TUBOS E CONEXÕES EM AÇO, J.ELASTICA D=60"</v>
          </cell>
          <cell r="D2168">
            <v>0</v>
          </cell>
          <cell r="E2168">
            <v>0</v>
          </cell>
          <cell r="F2168" t="str">
            <v>M</v>
          </cell>
          <cell r="G2168">
            <v>151.66999999999999</v>
          </cell>
        </row>
        <row r="2169">
          <cell r="B2169" t="str">
            <v>C0274</v>
          </cell>
          <cell r="C2169" t="str">
            <v>ASSENTAMENTO DE TUBOS E CONEXÕES EM AÇO, J.ELASTICA D=72"</v>
          </cell>
          <cell r="D2169">
            <v>0</v>
          </cell>
          <cell r="E2169">
            <v>0</v>
          </cell>
          <cell r="F2169" t="str">
            <v>M</v>
          </cell>
          <cell r="G2169">
            <v>192.7</v>
          </cell>
        </row>
        <row r="2170">
          <cell r="B2170" t="str">
            <v>C0248</v>
          </cell>
          <cell r="C2170" t="str">
            <v>ASSENTAMENTO DE TUBOS E CONEXÕES EM AÇO, J. SOLDADA D=16"</v>
          </cell>
          <cell r="D2170">
            <v>0</v>
          </cell>
          <cell r="E2170">
            <v>0</v>
          </cell>
          <cell r="F2170" t="str">
            <v>M</v>
          </cell>
          <cell r="G2170">
            <v>62.36</v>
          </cell>
        </row>
        <row r="2171">
          <cell r="B2171" t="str">
            <v>C0249</v>
          </cell>
          <cell r="C2171" t="str">
            <v>ASSENTAMENTO DE TUBOS E CONEXÕES EM AÇO, J. SOLDADA D=20"</v>
          </cell>
          <cell r="D2171">
            <v>0</v>
          </cell>
          <cell r="E2171">
            <v>0</v>
          </cell>
          <cell r="F2171" t="str">
            <v>M</v>
          </cell>
          <cell r="G2171">
            <v>77.97</v>
          </cell>
        </row>
        <row r="2172">
          <cell r="B2172" t="str">
            <v>C0250</v>
          </cell>
          <cell r="C2172" t="str">
            <v>ASSENTAMENTO DE TUBOS E CONEXÕES EM AÇO, J. SOLDADA D=24"</v>
          </cell>
          <cell r="D2172">
            <v>0</v>
          </cell>
          <cell r="E2172">
            <v>0</v>
          </cell>
          <cell r="F2172" t="str">
            <v>M</v>
          </cell>
          <cell r="G2172">
            <v>91.4</v>
          </cell>
        </row>
        <row r="2173">
          <cell r="B2173" t="str">
            <v>C0251</v>
          </cell>
          <cell r="C2173" t="str">
            <v>ASSENTAMENTO DE TUBOS E CONEXÕES EM AÇO, J. SOLDADA D=28"</v>
          </cell>
          <cell r="D2173">
            <v>0</v>
          </cell>
          <cell r="E2173">
            <v>0</v>
          </cell>
          <cell r="F2173" t="str">
            <v>M</v>
          </cell>
          <cell r="G2173">
            <v>109.27</v>
          </cell>
        </row>
        <row r="2174">
          <cell r="B2174" t="str">
            <v>C0252</v>
          </cell>
          <cell r="C2174" t="str">
            <v>ASSENTAMENTO DE TUBOS E CONEXÕES EM AÇO, J. SOLDADA D=30"</v>
          </cell>
          <cell r="D2174">
            <v>0</v>
          </cell>
          <cell r="E2174">
            <v>0</v>
          </cell>
          <cell r="F2174" t="str">
            <v>M</v>
          </cell>
          <cell r="G2174">
            <v>115.14</v>
          </cell>
        </row>
        <row r="2175">
          <cell r="B2175" t="str">
            <v>C0253</v>
          </cell>
          <cell r="C2175" t="str">
            <v>ASSENTAMENTO DE TUBOS E CONEXÕES EM AÇO, J. SOLDADA D=32"</v>
          </cell>
          <cell r="D2175">
            <v>0</v>
          </cell>
          <cell r="E2175">
            <v>0</v>
          </cell>
          <cell r="F2175" t="str">
            <v>M</v>
          </cell>
          <cell r="G2175">
            <v>123.37</v>
          </cell>
        </row>
        <row r="2176">
          <cell r="B2176" t="str">
            <v>C0254</v>
          </cell>
          <cell r="C2176" t="str">
            <v>ASSENTAMENTO DE TUBOS E CONEXÕES EM AÇO, J. SOLDADA D=36"</v>
          </cell>
          <cell r="D2176">
            <v>0</v>
          </cell>
          <cell r="E2176">
            <v>0</v>
          </cell>
          <cell r="F2176" t="str">
            <v>M</v>
          </cell>
          <cell r="G2176">
            <v>138.01</v>
          </cell>
        </row>
        <row r="2177">
          <cell r="B2177" t="str">
            <v>C0255</v>
          </cell>
          <cell r="C2177" t="str">
            <v>ASSENTAMENTO DE TUBOS E CONEXÕES EM AÇO, J. SOLDADA D=40"</v>
          </cell>
          <cell r="D2177">
            <v>0</v>
          </cell>
          <cell r="E2177">
            <v>0</v>
          </cell>
          <cell r="F2177" t="str">
            <v>M</v>
          </cell>
          <cell r="G2177">
            <v>158.82</v>
          </cell>
        </row>
        <row r="2178">
          <cell r="B2178" t="str">
            <v>C0256</v>
          </cell>
          <cell r="C2178" t="str">
            <v>ASSENTAMENTO DE TUBOS E CONEXÕES EM AÇO, J. SOLDADA D=42"</v>
          </cell>
          <cell r="D2178">
            <v>0</v>
          </cell>
          <cell r="E2178">
            <v>0</v>
          </cell>
          <cell r="F2178" t="str">
            <v>M</v>
          </cell>
          <cell r="G2178">
            <v>214.79</v>
          </cell>
        </row>
        <row r="2179">
          <cell r="B2179" t="str">
            <v>C0257</v>
          </cell>
          <cell r="C2179" t="str">
            <v>ASSENTAMENTO DE TUBOS E CONEXÕES EM AÇO, J. SOLDADA D=44"</v>
          </cell>
          <cell r="D2179">
            <v>0</v>
          </cell>
          <cell r="E2179">
            <v>0</v>
          </cell>
          <cell r="F2179" t="str">
            <v>M</v>
          </cell>
          <cell r="G2179">
            <v>223.74</v>
          </cell>
        </row>
        <row r="2180">
          <cell r="B2180" t="str">
            <v>C0258</v>
          </cell>
          <cell r="C2180" t="str">
            <v>ASSENTAMENTO DE TUBOS E CONEXÕES EM AÇO, J. SOLDADA D=48"</v>
          </cell>
          <cell r="D2180">
            <v>0</v>
          </cell>
          <cell r="E2180">
            <v>0</v>
          </cell>
          <cell r="F2180" t="str">
            <v>M</v>
          </cell>
          <cell r="G2180">
            <v>244.13</v>
          </cell>
        </row>
        <row r="2181">
          <cell r="B2181" t="str">
            <v>C0259</v>
          </cell>
          <cell r="C2181" t="str">
            <v>ASSENTAMENTO DE TUBOS E CONEXÕES EM AÇO, J. SOLDADA D=54"</v>
          </cell>
          <cell r="D2181">
            <v>0</v>
          </cell>
          <cell r="E2181">
            <v>0</v>
          </cell>
          <cell r="F2181" t="str">
            <v>M</v>
          </cell>
          <cell r="G2181">
            <v>309.93</v>
          </cell>
        </row>
        <row r="2182">
          <cell r="B2182" t="str">
            <v>C0260</v>
          </cell>
          <cell r="C2182" t="str">
            <v>ASSENTAMENTO DE TUBOS E CONEXÕES EM AÇO, J. SOLDADA D=56"</v>
          </cell>
          <cell r="D2182">
            <v>0</v>
          </cell>
          <cell r="E2182">
            <v>0</v>
          </cell>
          <cell r="F2182" t="str">
            <v>M</v>
          </cell>
          <cell r="G2182">
            <v>335.9</v>
          </cell>
        </row>
        <row r="2183">
          <cell r="B2183" t="str">
            <v>C0261</v>
          </cell>
          <cell r="C2183" t="str">
            <v>ASSENTAMENTO DE TUBOS E CONEXÕES EM AÇO, J. SOLDADA D=60"</v>
          </cell>
          <cell r="D2183">
            <v>0</v>
          </cell>
          <cell r="E2183">
            <v>0</v>
          </cell>
          <cell r="F2183" t="str">
            <v>M</v>
          </cell>
          <cell r="G2183">
            <v>359.27</v>
          </cell>
        </row>
        <row r="2184">
          <cell r="B2184" t="str">
            <v>C0262</v>
          </cell>
          <cell r="C2184" t="str">
            <v>ASSENTAMENTO DE TUBOS E CONEXÕES EM AÇO, J. SOLDADA D=64"</v>
          </cell>
          <cell r="D2184">
            <v>0</v>
          </cell>
          <cell r="E2184">
            <v>0</v>
          </cell>
          <cell r="F2184" t="str">
            <v>M</v>
          </cell>
          <cell r="G2184">
            <v>390.13</v>
          </cell>
        </row>
        <row r="2185">
          <cell r="B2185" t="str">
            <v>C0234</v>
          </cell>
          <cell r="C2185" t="str">
            <v>ASSENTAMENTO DE TUBOS E CONEXÒES EM AÇO, J. SOLDADA D=72"</v>
          </cell>
          <cell r="D2185">
            <v>0</v>
          </cell>
          <cell r="E2185">
            <v>0</v>
          </cell>
          <cell r="F2185" t="str">
            <v>M</v>
          </cell>
          <cell r="G2185">
            <v>446.57</v>
          </cell>
        </row>
        <row r="2186">
          <cell r="B2186" t="str">
            <v>C0263</v>
          </cell>
          <cell r="C2186" t="str">
            <v>ASSENTAMENTO DE TUBOS E CONEXÕES EM AÇO, J. SOLDADA D=84"</v>
          </cell>
          <cell r="D2186">
            <v>0</v>
          </cell>
          <cell r="E2186">
            <v>0</v>
          </cell>
          <cell r="F2186" t="str">
            <v>M</v>
          </cell>
          <cell r="G2186">
            <v>549.79</v>
          </cell>
        </row>
        <row r="2187">
          <cell r="B2187" t="str">
            <v>C0247</v>
          </cell>
          <cell r="C2187" t="str">
            <v>ASSENTAMENTO DE TUBOS E CONEXÕES EM AÇO, J. SOLDADA D=100"</v>
          </cell>
          <cell r="D2187">
            <v>0</v>
          </cell>
          <cell r="E2187">
            <v>0</v>
          </cell>
          <cell r="F2187" t="str">
            <v>M</v>
          </cell>
          <cell r="G2187">
            <v>640.73</v>
          </cell>
        </row>
        <row r="2188">
          <cell r="B2188" t="str">
            <v>C4373</v>
          </cell>
          <cell r="C2188" t="str">
            <v>BUCHA DE REDUÇÃO DE AÇO GALVANIZADO 1 1/4"x 1"</v>
          </cell>
          <cell r="D2188">
            <v>0</v>
          </cell>
          <cell r="E2188">
            <v>0</v>
          </cell>
          <cell r="F2188" t="str">
            <v>UN</v>
          </cell>
          <cell r="G2188">
            <v>13.71</v>
          </cell>
        </row>
        <row r="2189">
          <cell r="B2189" t="str">
            <v>C4374</v>
          </cell>
          <cell r="C2189" t="str">
            <v>BUCHA DE REDUÇÃO DE AÇO GALVANIZADO 1 1/2"x 1"</v>
          </cell>
          <cell r="D2189">
            <v>0</v>
          </cell>
          <cell r="E2189">
            <v>0</v>
          </cell>
          <cell r="F2189" t="str">
            <v>UN</v>
          </cell>
          <cell r="G2189">
            <v>17.399999999999999</v>
          </cell>
        </row>
        <row r="2190">
          <cell r="B2190" t="str">
            <v>C4376</v>
          </cell>
          <cell r="C2190" t="str">
            <v>BUCHA DE REDUÇÃO DE AÇO GALVANIZADO 2"x 1/2"</v>
          </cell>
          <cell r="D2190">
            <v>0</v>
          </cell>
          <cell r="E2190">
            <v>0</v>
          </cell>
          <cell r="F2190" t="str">
            <v>UN</v>
          </cell>
          <cell r="G2190">
            <v>23.39</v>
          </cell>
        </row>
        <row r="2191">
          <cell r="B2191" t="str">
            <v>C0510</v>
          </cell>
          <cell r="C2191" t="str">
            <v>BUJÃO EM AÇO GALV. D=15mm (1/2")  À  25mm (1")</v>
          </cell>
          <cell r="D2191">
            <v>0</v>
          </cell>
          <cell r="E2191">
            <v>0</v>
          </cell>
          <cell r="F2191" t="str">
            <v>UN</v>
          </cell>
          <cell r="G2191">
            <v>4.07</v>
          </cell>
        </row>
        <row r="2192">
          <cell r="B2192" t="str">
            <v>C0511</v>
          </cell>
          <cell r="C2192" t="str">
            <v>BUJÃO EM AÇO GALV. D=32mm (1 1/4")  À 50mm (2")</v>
          </cell>
          <cell r="D2192">
            <v>0</v>
          </cell>
          <cell r="E2192">
            <v>0</v>
          </cell>
          <cell r="F2192" t="str">
            <v>UN</v>
          </cell>
          <cell r="G2192">
            <v>10.51</v>
          </cell>
        </row>
        <row r="2193">
          <cell r="B2193" t="str">
            <v>C0512</v>
          </cell>
          <cell r="C2193" t="str">
            <v>BUJÃO EM AÇO GALV. D=65mm (2 1/2")  À  80mm (3")</v>
          </cell>
          <cell r="D2193">
            <v>0</v>
          </cell>
          <cell r="E2193">
            <v>0</v>
          </cell>
          <cell r="F2193" t="str">
            <v>UN</v>
          </cell>
          <cell r="G2193">
            <v>23.76</v>
          </cell>
        </row>
        <row r="2194">
          <cell r="B2194" t="str">
            <v>C0509</v>
          </cell>
          <cell r="C2194" t="str">
            <v>BUJÃO EM AÇO GALV. D=100mm (4')</v>
          </cell>
          <cell r="D2194">
            <v>0</v>
          </cell>
          <cell r="E2194">
            <v>0</v>
          </cell>
          <cell r="F2194" t="str">
            <v>UN</v>
          </cell>
          <cell r="G2194">
            <v>49.93</v>
          </cell>
        </row>
        <row r="2195">
          <cell r="B2195" t="str">
            <v>C0513</v>
          </cell>
          <cell r="C2195" t="str">
            <v>BUJÃO OU TAMPÃO AÇO GALV. D=65mm (2 1/2')  À  80mm (3")</v>
          </cell>
          <cell r="D2195">
            <v>0</v>
          </cell>
          <cell r="E2195">
            <v>0</v>
          </cell>
          <cell r="F2195" t="str">
            <v>UN</v>
          </cell>
          <cell r="G2195">
            <v>23.76</v>
          </cell>
        </row>
        <row r="2196">
          <cell r="B2196" t="str">
            <v>C3700</v>
          </cell>
          <cell r="C2196" t="str">
            <v>COTOVELO 90 AÇO ASTM A-120 ROSCÁVEL DE 20mm (3/4")</v>
          </cell>
          <cell r="D2196">
            <v>0</v>
          </cell>
          <cell r="E2196">
            <v>0</v>
          </cell>
          <cell r="F2196" t="str">
            <v>UN</v>
          </cell>
          <cell r="G2196">
            <v>37.770000000000003</v>
          </cell>
        </row>
        <row r="2197">
          <cell r="B2197" t="str">
            <v>C3701</v>
          </cell>
          <cell r="C2197" t="str">
            <v>COTOVELO 90 AÇO ASTM A-120 ROSCÁVEL DE 25mm (1")</v>
          </cell>
          <cell r="D2197">
            <v>0</v>
          </cell>
          <cell r="E2197">
            <v>0</v>
          </cell>
          <cell r="F2197" t="str">
            <v>UN</v>
          </cell>
          <cell r="G2197">
            <v>59.47</v>
          </cell>
        </row>
        <row r="2198">
          <cell r="B2198" t="str">
            <v>C3702</v>
          </cell>
          <cell r="C2198" t="str">
            <v>COTOVELO 90 AÇO ASTM A-120 ROSCÁVEL DE 32mm (1 1/4")</v>
          </cell>
          <cell r="D2198">
            <v>0</v>
          </cell>
          <cell r="E2198">
            <v>0</v>
          </cell>
          <cell r="F2198" t="str">
            <v>UN</v>
          </cell>
          <cell r="G2198">
            <v>80.959999999999994</v>
          </cell>
        </row>
        <row r="2199">
          <cell r="B2199" t="str">
            <v>C3703</v>
          </cell>
          <cell r="C2199" t="str">
            <v>COTOVELO 90 AÇO ASTM A-120 ROSCÁVEL DE 40mm (1 1/2")</v>
          </cell>
          <cell r="D2199">
            <v>0</v>
          </cell>
          <cell r="E2199">
            <v>0</v>
          </cell>
          <cell r="F2199" t="str">
            <v>UN</v>
          </cell>
          <cell r="G2199">
            <v>85.66</v>
          </cell>
        </row>
        <row r="2200">
          <cell r="B2200" t="str">
            <v>C3704</v>
          </cell>
          <cell r="C2200" t="str">
            <v>COTOVELO 90 AÇO ASTM A-120 ROSCÁVEL DE 50mm (2")</v>
          </cell>
          <cell r="D2200">
            <v>0</v>
          </cell>
          <cell r="E2200">
            <v>0</v>
          </cell>
          <cell r="F2200" t="str">
            <v>UN</v>
          </cell>
          <cell r="G2200">
            <v>90.36</v>
          </cell>
        </row>
        <row r="2201">
          <cell r="B2201" t="str">
            <v>C3705</v>
          </cell>
          <cell r="C2201" t="str">
            <v>COTOVELO 90 AÇO ASTM A-120 ROSCÁVEL DE 80mm (3")</v>
          </cell>
          <cell r="D2201">
            <v>0</v>
          </cell>
          <cell r="E2201">
            <v>0</v>
          </cell>
          <cell r="F2201" t="str">
            <v>UN</v>
          </cell>
          <cell r="G2201">
            <v>96.25</v>
          </cell>
        </row>
        <row r="2202">
          <cell r="B2202" t="str">
            <v>C3706</v>
          </cell>
          <cell r="C2202" t="str">
            <v>COTOVELO 90 AÇO ASTM A-120 ROSCÁVEL DE 100mm (4")</v>
          </cell>
          <cell r="D2202">
            <v>0</v>
          </cell>
          <cell r="E2202">
            <v>0</v>
          </cell>
          <cell r="F2202" t="str">
            <v>UN</v>
          </cell>
          <cell r="G2202">
            <v>102.04</v>
          </cell>
        </row>
        <row r="2203">
          <cell r="B2203" t="str">
            <v>C0940</v>
          </cell>
          <cell r="C2203" t="str">
            <v>COTOVELO AÇO GALV. D= 15mm (1/2")</v>
          </cell>
          <cell r="D2203">
            <v>0</v>
          </cell>
          <cell r="E2203">
            <v>0</v>
          </cell>
          <cell r="F2203" t="str">
            <v>UN</v>
          </cell>
          <cell r="G2203">
            <v>12.57</v>
          </cell>
        </row>
        <row r="2204">
          <cell r="B2204" t="str">
            <v>C0941</v>
          </cell>
          <cell r="C2204" t="str">
            <v>COTOVELO AÇO GALV. D= 20mm (3/4")</v>
          </cell>
          <cell r="D2204">
            <v>0</v>
          </cell>
          <cell r="E2204">
            <v>0</v>
          </cell>
          <cell r="F2204" t="str">
            <v>UN</v>
          </cell>
          <cell r="G2204">
            <v>14.44</v>
          </cell>
        </row>
        <row r="2205">
          <cell r="B2205" t="str">
            <v>C0942</v>
          </cell>
          <cell r="C2205" t="str">
            <v>COTOVELO AÇO GALV. D= 25mm (1")</v>
          </cell>
          <cell r="D2205">
            <v>0</v>
          </cell>
          <cell r="E2205">
            <v>0</v>
          </cell>
          <cell r="F2205" t="str">
            <v>UN</v>
          </cell>
          <cell r="G2205">
            <v>16.850000000000001</v>
          </cell>
        </row>
        <row r="2206">
          <cell r="B2206" t="str">
            <v>C0943</v>
          </cell>
          <cell r="C2206" t="str">
            <v>COTOVELO AÇO GALV. D= 32mm (1 1/4")</v>
          </cell>
          <cell r="D2206">
            <v>0</v>
          </cell>
          <cell r="E2206">
            <v>0</v>
          </cell>
          <cell r="F2206" t="str">
            <v>UN</v>
          </cell>
          <cell r="G2206">
            <v>28.89</v>
          </cell>
        </row>
        <row r="2207">
          <cell r="B2207" t="str">
            <v>C0944</v>
          </cell>
          <cell r="C2207" t="str">
            <v>COTOVELO AÇO GALV. D= 40mm (1 1/2")</v>
          </cell>
          <cell r="D2207">
            <v>0</v>
          </cell>
          <cell r="E2207">
            <v>0</v>
          </cell>
          <cell r="F2207" t="str">
            <v>UN</v>
          </cell>
          <cell r="G2207">
            <v>32.99</v>
          </cell>
        </row>
        <row r="2208">
          <cell r="B2208" t="str">
            <v>C0945</v>
          </cell>
          <cell r="C2208" t="str">
            <v>COTOVELO AÇO GALV. D= 50mm (2")</v>
          </cell>
          <cell r="D2208">
            <v>0</v>
          </cell>
          <cell r="E2208">
            <v>0</v>
          </cell>
          <cell r="F2208" t="str">
            <v>UN</v>
          </cell>
          <cell r="G2208">
            <v>43.53</v>
          </cell>
        </row>
        <row r="2209">
          <cell r="B2209" t="str">
            <v>C0946</v>
          </cell>
          <cell r="C2209" t="str">
            <v>COTOVELO AÇO GALV. D= 65mm (2 1/2")</v>
          </cell>
          <cell r="D2209">
            <v>0</v>
          </cell>
          <cell r="E2209">
            <v>0</v>
          </cell>
          <cell r="F2209" t="str">
            <v>UN</v>
          </cell>
          <cell r="G2209">
            <v>55.15</v>
          </cell>
        </row>
        <row r="2210">
          <cell r="B2210" t="str">
            <v>C0947</v>
          </cell>
          <cell r="C2210" t="str">
            <v>COTOVELO AÇO GALV. D= 80mm (3")</v>
          </cell>
          <cell r="D2210">
            <v>0</v>
          </cell>
          <cell r="E2210">
            <v>0</v>
          </cell>
          <cell r="F2210" t="str">
            <v>UN</v>
          </cell>
          <cell r="G2210">
            <v>71.650000000000006</v>
          </cell>
        </row>
        <row r="2211">
          <cell r="B2211" t="str">
            <v>C0948</v>
          </cell>
          <cell r="C2211" t="str">
            <v>COTOVELO AÇO GALV. D=100mm (4")</v>
          </cell>
          <cell r="D2211">
            <v>0</v>
          </cell>
          <cell r="E2211">
            <v>0</v>
          </cell>
          <cell r="F2211" t="str">
            <v>UN</v>
          </cell>
          <cell r="G2211">
            <v>108.66</v>
          </cell>
        </row>
        <row r="2212">
          <cell r="B2212" t="str">
            <v>C0949</v>
          </cell>
          <cell r="C2212" t="str">
            <v>COTOVELO AÇO GALV. D=125mm (5")</v>
          </cell>
          <cell r="D2212">
            <v>0</v>
          </cell>
          <cell r="E2212">
            <v>0</v>
          </cell>
          <cell r="F2212" t="str">
            <v>UN</v>
          </cell>
          <cell r="G2212">
            <v>278.33</v>
          </cell>
        </row>
        <row r="2213">
          <cell r="B2213" t="str">
            <v>C0950</v>
          </cell>
          <cell r="C2213" t="str">
            <v>COTOVELO AÇO GALV. D=150mm (6")</v>
          </cell>
          <cell r="D2213">
            <v>0</v>
          </cell>
          <cell r="E2213">
            <v>0</v>
          </cell>
          <cell r="F2213" t="str">
            <v>UN</v>
          </cell>
          <cell r="G2213">
            <v>291.95</v>
          </cell>
        </row>
        <row r="2214">
          <cell r="B2214" t="str">
            <v>C0960</v>
          </cell>
          <cell r="C2214" t="str">
            <v>COTOVELO REDUÇÃO AÇO GALV. D= 20X15mm (3/4X1/2'')  A  25X20mm (1"x3/4")</v>
          </cell>
          <cell r="D2214">
            <v>0</v>
          </cell>
          <cell r="E2214">
            <v>0</v>
          </cell>
          <cell r="F2214" t="str">
            <v>UN</v>
          </cell>
          <cell r="G2214">
            <v>14.17</v>
          </cell>
        </row>
        <row r="2215">
          <cell r="B2215" t="str">
            <v>C0962</v>
          </cell>
          <cell r="C2215" t="str">
            <v>COTOVELO REDUÇÃO AÇO GALV. D=32X20mm (1 1/4"X3/4'')  A  50X40mm ( 2"x1 1/2")</v>
          </cell>
          <cell r="D2215">
            <v>0</v>
          </cell>
          <cell r="E2215">
            <v>0</v>
          </cell>
          <cell r="F2215" t="str">
            <v>UN</v>
          </cell>
          <cell r="G2215">
            <v>29.06</v>
          </cell>
        </row>
        <row r="2216">
          <cell r="B2216" t="str">
            <v>C0961</v>
          </cell>
          <cell r="C2216" t="str">
            <v>COTOVELO REDUÇÃO AÇO GALV. D= 65X50mm (2 1/2"X2'')</v>
          </cell>
          <cell r="D2216">
            <v>0</v>
          </cell>
          <cell r="E2216">
            <v>0</v>
          </cell>
          <cell r="F2216" t="str">
            <v>UN</v>
          </cell>
          <cell r="G2216">
            <v>62.6</v>
          </cell>
        </row>
        <row r="2217">
          <cell r="B2217" t="str">
            <v>C0965</v>
          </cell>
          <cell r="C2217" t="str">
            <v>CRUZETA EM AÇO GALV. D=15mm (1/2")</v>
          </cell>
          <cell r="D2217">
            <v>0</v>
          </cell>
          <cell r="E2217">
            <v>0</v>
          </cell>
          <cell r="F2217" t="str">
            <v>UN</v>
          </cell>
          <cell r="G2217">
            <v>24.1</v>
          </cell>
        </row>
        <row r="2218">
          <cell r="B2218" t="str">
            <v>C0964</v>
          </cell>
          <cell r="C2218" t="str">
            <v>CRUZETA EM AÇO GALV. D=15mm  À 25mm</v>
          </cell>
          <cell r="D2218">
            <v>0</v>
          </cell>
          <cell r="E2218">
            <v>0</v>
          </cell>
          <cell r="F2218" t="str">
            <v>UN</v>
          </cell>
          <cell r="G2218">
            <v>34.39</v>
          </cell>
        </row>
        <row r="2219">
          <cell r="B2219" t="str">
            <v>C0967</v>
          </cell>
          <cell r="C2219" t="str">
            <v>CRUZETA EM AÇO GALV. D=32mm (1 1/4")</v>
          </cell>
          <cell r="D2219">
            <v>0</v>
          </cell>
          <cell r="E2219">
            <v>0</v>
          </cell>
          <cell r="F2219" t="str">
            <v>UN</v>
          </cell>
          <cell r="G2219">
            <v>50.13</v>
          </cell>
        </row>
        <row r="2220">
          <cell r="B2220" t="str">
            <v>C0966</v>
          </cell>
          <cell r="C2220" t="str">
            <v>CRUZETA EM AÇO GALV. D=32mm  À 50mm</v>
          </cell>
          <cell r="D2220">
            <v>0</v>
          </cell>
          <cell r="E2220">
            <v>0</v>
          </cell>
          <cell r="F2220" t="str">
            <v>UN</v>
          </cell>
          <cell r="G2220">
            <v>50.13</v>
          </cell>
        </row>
        <row r="2221">
          <cell r="B2221" t="str">
            <v>C0969</v>
          </cell>
          <cell r="C2221" t="str">
            <v>CRUZETA EM AÇO GALV. D=65mm (2 1/2")</v>
          </cell>
          <cell r="D2221">
            <v>0</v>
          </cell>
          <cell r="E2221">
            <v>0</v>
          </cell>
          <cell r="F2221" t="str">
            <v>UN</v>
          </cell>
          <cell r="G2221">
            <v>90.88</v>
          </cell>
        </row>
        <row r="2222">
          <cell r="B2222" t="str">
            <v>C0968</v>
          </cell>
          <cell r="C2222" t="str">
            <v>CRUZETA EM AÇO GALV. D=65mm  À 80mm</v>
          </cell>
          <cell r="D2222">
            <v>0</v>
          </cell>
          <cell r="E2222">
            <v>0</v>
          </cell>
          <cell r="F2222" t="str">
            <v>UN</v>
          </cell>
          <cell r="G2222">
            <v>90.88</v>
          </cell>
        </row>
        <row r="2223">
          <cell r="B2223" t="str">
            <v>C4375</v>
          </cell>
          <cell r="C2223" t="str">
            <v>BUCHA DE REDUÇÃO DE AÇO GALVANIZADO 1 1/2"x 1" 1/4"</v>
          </cell>
          <cell r="D2223">
            <v>0</v>
          </cell>
          <cell r="E2223">
            <v>0</v>
          </cell>
          <cell r="F2223" t="str">
            <v>UN</v>
          </cell>
          <cell r="G2223">
            <v>18.239999999999998</v>
          </cell>
        </row>
        <row r="2224">
          <cell r="B2224" t="str">
            <v>C1016</v>
          </cell>
          <cell r="C2224" t="str">
            <v>CURVA EM AÇO GALV. D= 15 A 25mm  (1/2")  A  (1")</v>
          </cell>
          <cell r="D2224">
            <v>0</v>
          </cell>
          <cell r="E2224">
            <v>0</v>
          </cell>
          <cell r="F2224" t="str">
            <v>UN</v>
          </cell>
          <cell r="G2224">
            <v>17.32</v>
          </cell>
        </row>
        <row r="2225">
          <cell r="B2225" t="str">
            <v>C1017</v>
          </cell>
          <cell r="C2225" t="str">
            <v>CURVA EM AÇO GALV. D= 65 A 80mm  (2 1/2")  A  (3")</v>
          </cell>
          <cell r="D2225">
            <v>0</v>
          </cell>
          <cell r="E2225">
            <v>0</v>
          </cell>
          <cell r="F2225" t="str">
            <v>UN</v>
          </cell>
          <cell r="G2225">
            <v>100.25</v>
          </cell>
        </row>
        <row r="2226">
          <cell r="B2226" t="str">
            <v>C1018</v>
          </cell>
          <cell r="C2226" t="str">
            <v>CURVA EM AÇO GALV. D=100 A 150mm  (4")  A  (6")</v>
          </cell>
          <cell r="D2226">
            <v>0</v>
          </cell>
          <cell r="E2226">
            <v>0</v>
          </cell>
          <cell r="F2226" t="str">
            <v>UN</v>
          </cell>
          <cell r="G2226">
            <v>236.14</v>
          </cell>
        </row>
        <row r="2227">
          <cell r="B2227" t="str">
            <v>C1394</v>
          </cell>
          <cell r="C2227" t="str">
            <v>FLANGE SEXTAVADA EM AÇO GALV. D=15mm (1/2")</v>
          </cell>
          <cell r="D2227">
            <v>0</v>
          </cell>
          <cell r="E2227">
            <v>0</v>
          </cell>
          <cell r="F2227" t="str">
            <v>UN</v>
          </cell>
          <cell r="G2227">
            <v>13.09</v>
          </cell>
        </row>
        <row r="2228">
          <cell r="B2228" t="str">
            <v>C1395</v>
          </cell>
          <cell r="C2228" t="str">
            <v>FLANGE SEXTAVADA EM AÇO GALV. D=15mm (1/2")  À  25mm (3/4")</v>
          </cell>
          <cell r="D2228">
            <v>0</v>
          </cell>
          <cell r="E2228">
            <v>0</v>
          </cell>
          <cell r="F2228" t="str">
            <v>UN</v>
          </cell>
          <cell r="G2228">
            <v>12.82</v>
          </cell>
        </row>
        <row r="2229">
          <cell r="B2229" t="str">
            <v>C1396</v>
          </cell>
          <cell r="C2229" t="str">
            <v>FLANGE SEXTAVADA EM AÇO GALV. D=32mm (1 1/4")</v>
          </cell>
          <cell r="D2229">
            <v>0</v>
          </cell>
          <cell r="E2229">
            <v>0</v>
          </cell>
          <cell r="F2229" t="str">
            <v>UN</v>
          </cell>
          <cell r="G2229">
            <v>21.18</v>
          </cell>
        </row>
        <row r="2230">
          <cell r="B2230" t="str">
            <v>C1392</v>
          </cell>
          <cell r="C2230" t="str">
            <v>FLANGE SEXTAVADA EM AÇO GALV. D=32mm (1")  À  50mm (2")</v>
          </cell>
          <cell r="D2230">
            <v>0</v>
          </cell>
          <cell r="E2230">
            <v>0</v>
          </cell>
          <cell r="F2230" t="str">
            <v>UN</v>
          </cell>
          <cell r="G2230">
            <v>20.71</v>
          </cell>
        </row>
        <row r="2231">
          <cell r="B2231" t="str">
            <v>C1397</v>
          </cell>
          <cell r="C2231" t="str">
            <v>FLANGE SEXTAVADA EM AÇO GALV. D=65mm (2 1/2")</v>
          </cell>
          <cell r="D2231">
            <v>0</v>
          </cell>
          <cell r="E2231">
            <v>0</v>
          </cell>
          <cell r="F2231" t="str">
            <v>UN</v>
          </cell>
          <cell r="G2231">
            <v>41.27</v>
          </cell>
        </row>
        <row r="2232">
          <cell r="B2232" t="str">
            <v>C1398</v>
          </cell>
          <cell r="C2232" t="str">
            <v>FLANGE SEXTAVADA EM AÇO GALV. D=65mm(2 1/2")  À  80mm (3")</v>
          </cell>
          <cell r="D2232">
            <v>0</v>
          </cell>
          <cell r="E2232">
            <v>0</v>
          </cell>
          <cell r="F2232" t="str">
            <v>UN</v>
          </cell>
          <cell r="G2232">
            <v>40.74</v>
          </cell>
        </row>
        <row r="2233">
          <cell r="B2233" t="str">
            <v>C1393</v>
          </cell>
          <cell r="C2233" t="str">
            <v>FLANGE SEXTAVADA EM AÇO GALV. D=100mm (4")</v>
          </cell>
          <cell r="D2233">
            <v>0</v>
          </cell>
          <cell r="E2233">
            <v>0</v>
          </cell>
          <cell r="F2233" t="str">
            <v>UN</v>
          </cell>
          <cell r="G2233">
            <v>74</v>
          </cell>
        </row>
        <row r="2234">
          <cell r="B2234" t="str">
            <v>C3845</v>
          </cell>
          <cell r="C2234" t="str">
            <v>FORNECIMENTO, MONTAGEM, INSPEÇÃO E ASSENTAMENTO DE TUBOS E CONEXÕES EM AÇO, J. SOLDADA D=4", API 5 LX SOLDA, NORMA API 104</v>
          </cell>
          <cell r="D2234">
            <v>0</v>
          </cell>
          <cell r="E2234">
            <v>0</v>
          </cell>
          <cell r="F2234" t="str">
            <v>M</v>
          </cell>
          <cell r="G2234">
            <v>138.69</v>
          </cell>
        </row>
        <row r="2235">
          <cell r="B2235">
            <v>0</v>
          </cell>
          <cell r="C2235">
            <v>0</v>
          </cell>
          <cell r="D2235">
            <v>0</v>
          </cell>
          <cell r="E2235">
            <v>0</v>
          </cell>
          <cell r="F2235">
            <v>0</v>
          </cell>
          <cell r="G2235">
            <v>0</v>
          </cell>
        </row>
        <row r="2236">
          <cell r="B2236" t="str">
            <v>C3844</v>
          </cell>
          <cell r="C2236" t="str">
            <v>FORNECIMENTO, MONTAGEM, INSPEÇÃO E ASSENTAMENTO DE TUBOS E CONEXÕES EM AÇO, J. SOLDADA D=6", API 5 LX SOLDA, NORMA API 104</v>
          </cell>
          <cell r="D2236">
            <v>0</v>
          </cell>
          <cell r="E2236">
            <v>0</v>
          </cell>
          <cell r="F2236" t="str">
            <v>M</v>
          </cell>
          <cell r="G2236">
            <v>225.21</v>
          </cell>
        </row>
        <row r="2237">
          <cell r="B2237">
            <v>0</v>
          </cell>
          <cell r="C2237">
            <v>0</v>
          </cell>
          <cell r="D2237">
            <v>0</v>
          </cell>
          <cell r="E2237">
            <v>0</v>
          </cell>
          <cell r="F2237">
            <v>0</v>
          </cell>
          <cell r="G2237">
            <v>0</v>
          </cell>
        </row>
        <row r="2238">
          <cell r="B2238" t="str">
            <v>C3719</v>
          </cell>
          <cell r="C2238" t="str">
            <v>JUNTA DE BORRACHA ROSQUEADA DE 3/4"</v>
          </cell>
          <cell r="D2238">
            <v>0</v>
          </cell>
          <cell r="E2238">
            <v>0</v>
          </cell>
          <cell r="F2238" t="str">
            <v>UN</v>
          </cell>
          <cell r="G2238">
            <v>160.18</v>
          </cell>
        </row>
        <row r="2239">
          <cell r="B2239" t="str">
            <v>C3720</v>
          </cell>
          <cell r="C2239" t="str">
            <v>JUNTA DE BORRACHA ROSQUEADA DE 1"</v>
          </cell>
          <cell r="D2239">
            <v>0</v>
          </cell>
          <cell r="E2239">
            <v>0</v>
          </cell>
          <cell r="F2239" t="str">
            <v>UN</v>
          </cell>
          <cell r="G2239">
            <v>185.48</v>
          </cell>
        </row>
        <row r="2240">
          <cell r="B2240" t="str">
            <v>C1691</v>
          </cell>
          <cell r="C2240" t="str">
            <v>LUVA DE REDUÇÃO AÇO GALV. D= 20X15mm  À 25X20mm</v>
          </cell>
          <cell r="D2240">
            <v>0</v>
          </cell>
          <cell r="E2240">
            <v>0</v>
          </cell>
          <cell r="F2240" t="str">
            <v>UN</v>
          </cell>
          <cell r="G2240">
            <v>9.99</v>
          </cell>
        </row>
        <row r="2241">
          <cell r="B2241" t="str">
            <v>C1692</v>
          </cell>
          <cell r="C2241" t="str">
            <v>LUVA DE REDUÇÃO AÇO GALV. D= 32X15mm  À 50X40mm</v>
          </cell>
          <cell r="D2241">
            <v>0</v>
          </cell>
          <cell r="E2241">
            <v>0</v>
          </cell>
          <cell r="F2241" t="str">
            <v>UN</v>
          </cell>
          <cell r="G2241">
            <v>16.41</v>
          </cell>
        </row>
        <row r="2242">
          <cell r="B2242" t="str">
            <v>C1690</v>
          </cell>
          <cell r="C2242" t="str">
            <v>LUVA DE REDUÇÃO AÇO GALV. D=80X65mm (3"X2 1/2")</v>
          </cell>
          <cell r="D2242">
            <v>0</v>
          </cell>
          <cell r="E2242">
            <v>0</v>
          </cell>
          <cell r="F2242" t="str">
            <v>UN</v>
          </cell>
          <cell r="G2242">
            <v>54.27</v>
          </cell>
        </row>
        <row r="2243">
          <cell r="B2243" t="str">
            <v>C1688</v>
          </cell>
          <cell r="C2243" t="str">
            <v>LUVA DE REDUÇÃO AÇO GALV. D=100X50mm (4"X2")</v>
          </cell>
          <cell r="D2243">
            <v>0</v>
          </cell>
          <cell r="E2243">
            <v>0</v>
          </cell>
          <cell r="F2243" t="str">
            <v>UN</v>
          </cell>
          <cell r="G2243">
            <v>74.97</v>
          </cell>
        </row>
        <row r="2244">
          <cell r="B2244" t="str">
            <v>C1693</v>
          </cell>
          <cell r="C2244" t="str">
            <v>LUVA DE REDUÇÃO AÇO GALV. D=100X50mm À 100X80mm</v>
          </cell>
          <cell r="D2244">
            <v>0</v>
          </cell>
          <cell r="E2244">
            <v>0</v>
          </cell>
          <cell r="F2244" t="str">
            <v>UN</v>
          </cell>
          <cell r="G2244">
            <v>74.97</v>
          </cell>
        </row>
        <row r="2245">
          <cell r="B2245" t="str">
            <v>C1689</v>
          </cell>
          <cell r="C2245" t="str">
            <v>LUVA DE REDUÇÃO AÇO GALV. D=100X65mm (4"X2 1/2")</v>
          </cell>
          <cell r="D2245">
            <v>0</v>
          </cell>
          <cell r="E2245">
            <v>0</v>
          </cell>
          <cell r="F2245" t="str">
            <v>UN</v>
          </cell>
          <cell r="G2245">
            <v>74.97</v>
          </cell>
        </row>
        <row r="2246">
          <cell r="B2246" t="str">
            <v>C1687</v>
          </cell>
          <cell r="C2246" t="str">
            <v>LUVA DE REDUÇÃO AÇO GALV. D=100X80mm (4"X3")</v>
          </cell>
          <cell r="D2246">
            <v>0</v>
          </cell>
          <cell r="E2246">
            <v>0</v>
          </cell>
          <cell r="F2246" t="str">
            <v>UN</v>
          </cell>
          <cell r="G2246">
            <v>91.86</v>
          </cell>
        </row>
        <row r="2247">
          <cell r="B2247" t="str">
            <v>C3712</v>
          </cell>
          <cell r="C2247" t="str">
            <v>LUVA DE UNIÃO AÇO ASTM  A-120 DE 20mm (3/4")</v>
          </cell>
          <cell r="D2247">
            <v>0</v>
          </cell>
          <cell r="E2247">
            <v>0</v>
          </cell>
          <cell r="F2247" t="str">
            <v>UN</v>
          </cell>
          <cell r="G2247">
            <v>58.29</v>
          </cell>
        </row>
        <row r="2248">
          <cell r="B2248" t="str">
            <v>C3713</v>
          </cell>
          <cell r="C2248" t="str">
            <v>LUVA DE UNIÃO AÇO ASTM  A-120 DE 25mm (1")</v>
          </cell>
          <cell r="D2248">
            <v>0</v>
          </cell>
          <cell r="E2248">
            <v>0</v>
          </cell>
          <cell r="F2248" t="str">
            <v>UN</v>
          </cell>
          <cell r="G2248">
            <v>72.09</v>
          </cell>
        </row>
        <row r="2249">
          <cell r="B2249" t="str">
            <v>C4402</v>
          </cell>
          <cell r="C2249" t="str">
            <v>LUVA DE UNIÃO AÇO ASTM A-120 DE 40mm (1 1/2")</v>
          </cell>
          <cell r="D2249">
            <v>0</v>
          </cell>
          <cell r="E2249">
            <v>0</v>
          </cell>
          <cell r="F2249" t="str">
            <v>UN</v>
          </cell>
          <cell r="G2249">
            <v>94.89</v>
          </cell>
        </row>
        <row r="2250">
          <cell r="B2250" t="str">
            <v>C1694</v>
          </cell>
          <cell r="C2250" t="str">
            <v>LUVA DE UNIÃO AÇO GALVANIZADO DE (2 1/2")</v>
          </cell>
          <cell r="D2250">
            <v>0</v>
          </cell>
          <cell r="E2250">
            <v>0</v>
          </cell>
          <cell r="F2250" t="str">
            <v>UN</v>
          </cell>
          <cell r="G2250">
            <v>79.25</v>
          </cell>
        </row>
        <row r="2251">
          <cell r="B2251" t="str">
            <v>C1695</v>
          </cell>
          <cell r="C2251" t="str">
            <v>LUVA DE UNIÃO AÇO GALVANIZADO DE (3")</v>
          </cell>
          <cell r="D2251">
            <v>0</v>
          </cell>
          <cell r="E2251">
            <v>0</v>
          </cell>
          <cell r="F2251" t="str">
            <v>UN</v>
          </cell>
          <cell r="G2251">
            <v>108.85</v>
          </cell>
        </row>
        <row r="2252">
          <cell r="B2252" t="str">
            <v>C1696</v>
          </cell>
          <cell r="C2252" t="str">
            <v>LUVA DE UNIÃO AÇO GALVANIZADO DE (4")</v>
          </cell>
          <cell r="D2252">
            <v>0</v>
          </cell>
          <cell r="E2252">
            <v>0</v>
          </cell>
          <cell r="F2252" t="str">
            <v>UN</v>
          </cell>
          <cell r="G2252">
            <v>151.94</v>
          </cell>
        </row>
        <row r="2253">
          <cell r="B2253" t="str">
            <v>C1705</v>
          </cell>
          <cell r="C2253" t="str">
            <v>LUVA AÇO GALV. D=15mm (1/2")  À  25mm (1")</v>
          </cell>
          <cell r="D2253">
            <v>0</v>
          </cell>
          <cell r="E2253">
            <v>0</v>
          </cell>
          <cell r="F2253" t="str">
            <v>UN</v>
          </cell>
          <cell r="G2253">
            <v>24.79</v>
          </cell>
        </row>
        <row r="2254">
          <cell r="B2254" t="str">
            <v>C1706</v>
          </cell>
          <cell r="C2254" t="str">
            <v>LUVA AÇO GALV. D=32mm (1 1/4")  À  50mm (2")</v>
          </cell>
          <cell r="D2254">
            <v>0</v>
          </cell>
          <cell r="E2254">
            <v>0</v>
          </cell>
          <cell r="F2254" t="str">
            <v>UN</v>
          </cell>
          <cell r="G2254">
            <v>15.38</v>
          </cell>
        </row>
        <row r="2255">
          <cell r="B2255" t="str">
            <v>C1707</v>
          </cell>
          <cell r="C2255" t="str">
            <v>LUVA AÇO GALV. D=65mm (2 1/2")  À  80mm (3")</v>
          </cell>
          <cell r="D2255">
            <v>0</v>
          </cell>
          <cell r="E2255">
            <v>0</v>
          </cell>
          <cell r="F2255" t="str">
            <v>UN</v>
          </cell>
          <cell r="G2255">
            <v>34.64</v>
          </cell>
        </row>
        <row r="2256">
          <cell r="B2256" t="str">
            <v>C1704</v>
          </cell>
          <cell r="C2256" t="str">
            <v>LUVA AÇO GALV. D=100mm (4") À 50mm (6")</v>
          </cell>
          <cell r="D2256">
            <v>0</v>
          </cell>
          <cell r="E2256">
            <v>0</v>
          </cell>
          <cell r="F2256" t="str">
            <v>UN</v>
          </cell>
          <cell r="G2256">
            <v>90.73</v>
          </cell>
        </row>
        <row r="2257">
          <cell r="B2257" t="str">
            <v>C1822</v>
          </cell>
          <cell r="C2257" t="str">
            <v>NIPLE DUPLO DE REDUÇÃO AÇO GALV. D=20X15mm (3/4"X1/2")</v>
          </cell>
          <cell r="D2257">
            <v>0</v>
          </cell>
          <cell r="E2257">
            <v>0</v>
          </cell>
          <cell r="F2257" t="str">
            <v>UN</v>
          </cell>
          <cell r="G2257">
            <v>8.69</v>
          </cell>
        </row>
        <row r="2258">
          <cell r="B2258" t="str">
            <v>C1826</v>
          </cell>
          <cell r="C2258" t="str">
            <v>NIPLE DUPLO DE REDUÇÃO AÇO GALV. D=20X15mm (3/4"X1/2")  À  25X20mm (1"X3/4")</v>
          </cell>
          <cell r="D2258">
            <v>0</v>
          </cell>
          <cell r="E2258">
            <v>0</v>
          </cell>
          <cell r="F2258" t="str">
            <v>UN</v>
          </cell>
          <cell r="G2258">
            <v>8.69</v>
          </cell>
        </row>
        <row r="2259">
          <cell r="B2259" t="str">
            <v>C1823</v>
          </cell>
          <cell r="C2259" t="str">
            <v>NIPLE DUPLO DE REDUÇÃO AÇO GALV. D=32X15mm (1 1/4"X1/2")</v>
          </cell>
          <cell r="D2259">
            <v>0</v>
          </cell>
          <cell r="E2259">
            <v>0</v>
          </cell>
          <cell r="F2259" t="str">
            <v>UN</v>
          </cell>
          <cell r="G2259">
            <v>16.53</v>
          </cell>
        </row>
        <row r="2260">
          <cell r="B2260" t="str">
            <v>C1824</v>
          </cell>
          <cell r="C2260" t="str">
            <v>NIPLE DUPLO REDUÇÃO AÇO GALV. D=32X15mm (1 1/4"X1/2")  À  50X40mm (2"X1 1/2")</v>
          </cell>
          <cell r="D2260">
            <v>0</v>
          </cell>
          <cell r="E2260">
            <v>0</v>
          </cell>
          <cell r="F2260" t="str">
            <v>UN</v>
          </cell>
          <cell r="G2260">
            <v>16.53</v>
          </cell>
        </row>
        <row r="2261">
          <cell r="B2261" t="str">
            <v>C1825</v>
          </cell>
          <cell r="C2261" t="str">
            <v>NIPLE DUPLO DE REDUÇÃO AÇO GALV. D=65X32mm(2 1/2"X1 1/4")  À  80X65mm(3"X2 1/2")</v>
          </cell>
          <cell r="D2261">
            <v>0</v>
          </cell>
          <cell r="E2261">
            <v>0</v>
          </cell>
          <cell r="F2261" t="str">
            <v>UN</v>
          </cell>
          <cell r="G2261">
            <v>34.78</v>
          </cell>
        </row>
        <row r="2262">
          <cell r="B2262">
            <v>0</v>
          </cell>
          <cell r="C2262">
            <v>0</v>
          </cell>
          <cell r="D2262">
            <v>0</v>
          </cell>
          <cell r="E2262">
            <v>0</v>
          </cell>
          <cell r="F2262">
            <v>0</v>
          </cell>
          <cell r="G2262">
            <v>0</v>
          </cell>
        </row>
        <row r="2263">
          <cell r="B2263" t="str">
            <v>C1815</v>
          </cell>
          <cell r="C2263" t="str">
            <v>NIPLE DUPLO DE REDUÇÃO AÇO GALV. D=80X50mm (3"X2")  À  80X65mm (3"X2 1/2")</v>
          </cell>
          <cell r="D2263">
            <v>0</v>
          </cell>
          <cell r="E2263">
            <v>0</v>
          </cell>
          <cell r="F2263" t="str">
            <v>UN</v>
          </cell>
          <cell r="G2263">
            <v>45.53</v>
          </cell>
        </row>
        <row r="2264">
          <cell r="B2264" t="str">
            <v>C1817</v>
          </cell>
          <cell r="C2264" t="str">
            <v>NIPLE DUPLO AÇO GALV. D=15mm (1/2")  À 25mm (1")</v>
          </cell>
          <cell r="D2264">
            <v>0</v>
          </cell>
          <cell r="E2264">
            <v>0</v>
          </cell>
          <cell r="F2264" t="str">
            <v>UN</v>
          </cell>
          <cell r="G2264">
            <v>7.29</v>
          </cell>
        </row>
        <row r="2265">
          <cell r="B2265" t="str">
            <v>C1818</v>
          </cell>
          <cell r="C2265" t="str">
            <v>NIPLE DUPLO AÇO GALV. D=32mm  (1 1/4")  À 50mm (2")</v>
          </cell>
          <cell r="D2265">
            <v>0</v>
          </cell>
          <cell r="E2265">
            <v>0</v>
          </cell>
          <cell r="F2265" t="str">
            <v>UN</v>
          </cell>
          <cell r="G2265">
            <v>16.38</v>
          </cell>
        </row>
        <row r="2266">
          <cell r="B2266" t="str">
            <v>C1821</v>
          </cell>
          <cell r="C2266" t="str">
            <v>NIPLE DUPLO AÇO GALV. D=65mm (2 1/2")</v>
          </cell>
          <cell r="D2266">
            <v>0</v>
          </cell>
          <cell r="E2266">
            <v>0</v>
          </cell>
          <cell r="F2266" t="str">
            <v>UN</v>
          </cell>
          <cell r="G2266">
            <v>35.17</v>
          </cell>
        </row>
        <row r="2267">
          <cell r="B2267" t="str">
            <v>C1819</v>
          </cell>
          <cell r="C2267" t="str">
            <v>NIPLE DUPLO AÇO GALV. D=65mm (2 1/2")  À 80mm (3")</v>
          </cell>
          <cell r="D2267">
            <v>0</v>
          </cell>
          <cell r="E2267">
            <v>0</v>
          </cell>
          <cell r="F2267" t="str">
            <v>UN</v>
          </cell>
          <cell r="G2267">
            <v>35.17</v>
          </cell>
        </row>
        <row r="2268">
          <cell r="B2268" t="str">
            <v>C1816</v>
          </cell>
          <cell r="C2268" t="str">
            <v>NIPLE DUPLO AÇO GALV. D=100mm (4")</v>
          </cell>
          <cell r="D2268">
            <v>0</v>
          </cell>
          <cell r="E2268">
            <v>0</v>
          </cell>
          <cell r="F2268" t="str">
            <v>UN</v>
          </cell>
          <cell r="G2268">
            <v>69.27</v>
          </cell>
        </row>
        <row r="2269">
          <cell r="B2269" t="str">
            <v>C3711</v>
          </cell>
          <cell r="C2269" t="str">
            <v>REDUÇÃO AÇO ASTM  A-120  ROSCÁVEL DE (1"x 1 1/2")  À (1"x 3/4")</v>
          </cell>
          <cell r="D2269">
            <v>0</v>
          </cell>
          <cell r="E2269">
            <v>0</v>
          </cell>
          <cell r="F2269" t="str">
            <v>UN</v>
          </cell>
          <cell r="G2269">
            <v>28.8</v>
          </cell>
        </row>
        <row r="2270">
          <cell r="B2270" t="str">
            <v>C3710</v>
          </cell>
          <cell r="C2270" t="str">
            <v>REDUÇÃO AÇO ASTM  A-120  ROSCÁVEL DE (2"x 1 1/2")  À (2"x 3/4")</v>
          </cell>
          <cell r="D2270">
            <v>0</v>
          </cell>
          <cell r="E2270">
            <v>0</v>
          </cell>
          <cell r="F2270" t="str">
            <v>UN</v>
          </cell>
          <cell r="G2270">
            <v>28.8</v>
          </cell>
        </row>
        <row r="2271">
          <cell r="B2271" t="str">
            <v>C3709</v>
          </cell>
          <cell r="C2271" t="str">
            <v>REDUÇÃO AÇO ASTM  A-120  ROSCÁVEL DE (3"x 2 1/2")  À (3"x 3/4")</v>
          </cell>
          <cell r="D2271">
            <v>0</v>
          </cell>
          <cell r="E2271">
            <v>0</v>
          </cell>
          <cell r="F2271" t="str">
            <v>UN</v>
          </cell>
          <cell r="G2271">
            <v>28.84</v>
          </cell>
        </row>
        <row r="2272">
          <cell r="B2272" t="str">
            <v>C3708</v>
          </cell>
          <cell r="C2272" t="str">
            <v>REDUÇÃO AÇO ASTM  A-120  ROSCÁVEL DE (4"x 2")</v>
          </cell>
          <cell r="D2272">
            <v>0</v>
          </cell>
          <cell r="E2272">
            <v>0</v>
          </cell>
          <cell r="F2272" t="str">
            <v>UN</v>
          </cell>
          <cell r="G2272">
            <v>41.34</v>
          </cell>
        </row>
        <row r="2273">
          <cell r="B2273" t="str">
            <v>C3707</v>
          </cell>
          <cell r="C2273" t="str">
            <v>REDUÇÃO AÇO ASTM  A-120  ROSCÁVEL DE (4"x 3")</v>
          </cell>
          <cell r="D2273">
            <v>0</v>
          </cell>
          <cell r="E2273">
            <v>0</v>
          </cell>
          <cell r="F2273" t="str">
            <v>UN</v>
          </cell>
          <cell r="G2273">
            <v>37.799999999999997</v>
          </cell>
        </row>
        <row r="2274">
          <cell r="B2274" t="str">
            <v>C2307</v>
          </cell>
          <cell r="C2274" t="str">
            <v>TAMPÃO EM AÇO GALV. D=15mm (1/2")  À 25mm(1")</v>
          </cell>
          <cell r="D2274">
            <v>0</v>
          </cell>
          <cell r="E2274">
            <v>0</v>
          </cell>
          <cell r="F2274" t="str">
            <v>UN</v>
          </cell>
          <cell r="G2274">
            <v>9.89</v>
          </cell>
        </row>
        <row r="2275">
          <cell r="B2275" t="str">
            <v>C2308</v>
          </cell>
          <cell r="C2275" t="str">
            <v>TAMPÃO EM AÇO GALV. D=32mm (1 1/4")  À  50mm(2")</v>
          </cell>
          <cell r="D2275">
            <v>0</v>
          </cell>
          <cell r="E2275">
            <v>0</v>
          </cell>
          <cell r="F2275" t="str">
            <v>UN</v>
          </cell>
          <cell r="G2275">
            <v>12.11</v>
          </cell>
        </row>
        <row r="2276">
          <cell r="B2276" t="str">
            <v>C2309</v>
          </cell>
          <cell r="C2276" t="str">
            <v>TAMPÃO EM AÇO GALV. D=65mm(2 1/2")  À  80mm(3")</v>
          </cell>
          <cell r="D2276">
            <v>0</v>
          </cell>
          <cell r="E2276">
            <v>0</v>
          </cell>
          <cell r="F2276" t="str">
            <v>UN</v>
          </cell>
          <cell r="G2276">
            <v>19.79</v>
          </cell>
        </row>
        <row r="2277">
          <cell r="B2277" t="str">
            <v>C2306</v>
          </cell>
          <cell r="C2277" t="str">
            <v>TAMPÃO EM AÇO GALV. D=100mm (4')</v>
          </cell>
          <cell r="D2277">
            <v>0</v>
          </cell>
          <cell r="E2277">
            <v>0</v>
          </cell>
          <cell r="F2277" t="str">
            <v>UN</v>
          </cell>
          <cell r="G2277">
            <v>30.31</v>
          </cell>
        </row>
        <row r="2278">
          <cell r="B2278" t="str">
            <v>C3692</v>
          </cell>
          <cell r="C2278" t="str">
            <v>TÊ AÇO ASTM A-120 ROSCÁVEL DE 20mm (3/4")</v>
          </cell>
          <cell r="D2278">
            <v>0</v>
          </cell>
          <cell r="E2278">
            <v>0</v>
          </cell>
          <cell r="F2278" t="str">
            <v>UN</v>
          </cell>
          <cell r="G2278">
            <v>14.21</v>
          </cell>
        </row>
        <row r="2279">
          <cell r="B2279" t="str">
            <v>C3693</v>
          </cell>
          <cell r="C2279" t="str">
            <v>TÊ AÇO ASTM A-120 ROSCÁVEL DE 25mm (1")</v>
          </cell>
          <cell r="D2279">
            <v>0</v>
          </cell>
          <cell r="E2279">
            <v>0</v>
          </cell>
          <cell r="F2279" t="str">
            <v>UN</v>
          </cell>
          <cell r="G2279">
            <v>14.81</v>
          </cell>
        </row>
        <row r="2280">
          <cell r="B2280" t="str">
            <v>C3694</v>
          </cell>
          <cell r="C2280" t="str">
            <v>TÊ AÇO ASTM A-120 ROSCÁVEL DE 32mm (1 1/4")</v>
          </cell>
          <cell r="D2280">
            <v>0</v>
          </cell>
          <cell r="E2280">
            <v>0</v>
          </cell>
          <cell r="F2280" t="str">
            <v>UN</v>
          </cell>
          <cell r="G2280">
            <v>22.94</v>
          </cell>
        </row>
        <row r="2281">
          <cell r="B2281" t="str">
            <v>C3696</v>
          </cell>
          <cell r="C2281" t="str">
            <v>TÊ AÇO ASTM A-120 ROSCÁVEL DE 40mm (1 1/2")</v>
          </cell>
          <cell r="D2281">
            <v>0</v>
          </cell>
          <cell r="E2281">
            <v>0</v>
          </cell>
          <cell r="F2281" t="str">
            <v>UN</v>
          </cell>
          <cell r="G2281">
            <v>23.97</v>
          </cell>
        </row>
        <row r="2282">
          <cell r="B2282" t="str">
            <v>C3697</v>
          </cell>
          <cell r="C2282" t="str">
            <v>TÊ AÇO ASTM A-120 ROSCÁVEL DE 50mm (2")</v>
          </cell>
          <cell r="D2282">
            <v>0</v>
          </cell>
          <cell r="E2282">
            <v>0</v>
          </cell>
          <cell r="F2282" t="str">
            <v>UN</v>
          </cell>
          <cell r="G2282">
            <v>91.09</v>
          </cell>
        </row>
        <row r="2283">
          <cell r="B2283" t="str">
            <v>C3698</v>
          </cell>
          <cell r="C2283" t="str">
            <v>TÊ AÇO ASTM  A-120  ROSCÁVEL DE 80mm (3")</v>
          </cell>
          <cell r="D2283">
            <v>0</v>
          </cell>
          <cell r="E2283">
            <v>0</v>
          </cell>
          <cell r="F2283" t="str">
            <v>UN</v>
          </cell>
          <cell r="G2283">
            <v>119.26</v>
          </cell>
        </row>
        <row r="2284">
          <cell r="B2284" t="str">
            <v>C3699</v>
          </cell>
          <cell r="C2284" t="str">
            <v>TÊ AÇO ASTM  A-120  ROSCÁVEL DE 100mm (4")</v>
          </cell>
          <cell r="D2284">
            <v>0</v>
          </cell>
          <cell r="E2284">
            <v>0</v>
          </cell>
          <cell r="F2284" t="str">
            <v>UN</v>
          </cell>
          <cell r="G2284">
            <v>145.53</v>
          </cell>
        </row>
        <row r="2285">
          <cell r="B2285" t="str">
            <v>C2321</v>
          </cell>
          <cell r="C2285" t="str">
            <v>TÊ AÇO GALV. D= 15mm (1/2")</v>
          </cell>
          <cell r="D2285">
            <v>0</v>
          </cell>
          <cell r="E2285">
            <v>0</v>
          </cell>
          <cell r="F2285" t="str">
            <v>UN</v>
          </cell>
          <cell r="G2285">
            <v>14.92</v>
          </cell>
        </row>
        <row r="2286">
          <cell r="B2286" t="str">
            <v>C2322</v>
          </cell>
          <cell r="C2286" t="str">
            <v>TÊ AÇO GALV. D= 20mm (3/4")</v>
          </cell>
          <cell r="D2286">
            <v>0</v>
          </cell>
          <cell r="E2286">
            <v>0</v>
          </cell>
          <cell r="F2286" t="str">
            <v>UN</v>
          </cell>
          <cell r="G2286">
            <v>16.940000000000001</v>
          </cell>
        </row>
        <row r="2287">
          <cell r="B2287" t="str">
            <v>C2323</v>
          </cell>
          <cell r="C2287" t="str">
            <v>TÊ AÇO GALV. D= 25mm (1")</v>
          </cell>
          <cell r="D2287">
            <v>0</v>
          </cell>
          <cell r="E2287">
            <v>0</v>
          </cell>
          <cell r="F2287" t="str">
            <v>UN</v>
          </cell>
          <cell r="G2287">
            <v>21</v>
          </cell>
        </row>
        <row r="2288">
          <cell r="B2288" t="str">
            <v>C2324</v>
          </cell>
          <cell r="C2288" t="str">
            <v>TÊ AÇO GALV. D= 32mm (1 1/4")</v>
          </cell>
          <cell r="D2288">
            <v>0</v>
          </cell>
          <cell r="E2288">
            <v>0</v>
          </cell>
          <cell r="F2288" t="str">
            <v>UN</v>
          </cell>
          <cell r="G2288">
            <v>34.11</v>
          </cell>
        </row>
        <row r="2289">
          <cell r="B2289" t="str">
            <v>C2325</v>
          </cell>
          <cell r="C2289" t="str">
            <v>TÊ AÇO GALV. D= 40mm (1 1/2")</v>
          </cell>
          <cell r="D2289">
            <v>0</v>
          </cell>
          <cell r="E2289">
            <v>0</v>
          </cell>
          <cell r="F2289" t="str">
            <v>UN</v>
          </cell>
          <cell r="G2289">
            <v>36.270000000000003</v>
          </cell>
        </row>
        <row r="2290">
          <cell r="B2290" t="str">
            <v>C2326</v>
          </cell>
          <cell r="C2290" t="str">
            <v>TÊ AÇO GALV. D= 50mm (2")</v>
          </cell>
          <cell r="D2290">
            <v>0</v>
          </cell>
          <cell r="E2290">
            <v>0</v>
          </cell>
          <cell r="F2290" t="str">
            <v>UN</v>
          </cell>
          <cell r="G2290">
            <v>50.17</v>
          </cell>
        </row>
        <row r="2291">
          <cell r="B2291" t="str">
            <v>C2327</v>
          </cell>
          <cell r="C2291" t="str">
            <v>TÊ AÇO GALV. D= 65mm (2 1/2")</v>
          </cell>
          <cell r="D2291">
            <v>0</v>
          </cell>
          <cell r="E2291">
            <v>0</v>
          </cell>
          <cell r="F2291" t="str">
            <v>UN</v>
          </cell>
          <cell r="G2291">
            <v>72.260000000000005</v>
          </cell>
        </row>
        <row r="2292">
          <cell r="B2292" t="str">
            <v>C2328</v>
          </cell>
          <cell r="C2292" t="str">
            <v>TÊ AÇO GALV. D= 80mm (3")</v>
          </cell>
          <cell r="D2292">
            <v>0</v>
          </cell>
          <cell r="E2292">
            <v>0</v>
          </cell>
          <cell r="F2292" t="str">
            <v>UN</v>
          </cell>
          <cell r="G2292">
            <v>88.61</v>
          </cell>
        </row>
        <row r="2293">
          <cell r="B2293" t="str">
            <v>C2329</v>
          </cell>
          <cell r="C2293" t="str">
            <v>TÊ AÇO GALV. D=100mm (4")</v>
          </cell>
          <cell r="D2293">
            <v>0</v>
          </cell>
          <cell r="E2293">
            <v>0</v>
          </cell>
          <cell r="F2293" t="str">
            <v>UN</v>
          </cell>
          <cell r="G2293">
            <v>157.22999999999999</v>
          </cell>
        </row>
        <row r="2294">
          <cell r="B2294" t="str">
            <v>C2330</v>
          </cell>
          <cell r="C2294" t="str">
            <v>TÊ AÇO GALV. D=125mm (5")</v>
          </cell>
          <cell r="D2294">
            <v>0</v>
          </cell>
          <cell r="E2294">
            <v>0</v>
          </cell>
          <cell r="F2294" t="str">
            <v>UN</v>
          </cell>
          <cell r="G2294">
            <v>336.34</v>
          </cell>
        </row>
        <row r="2295">
          <cell r="B2295" t="str">
            <v>C2331</v>
          </cell>
          <cell r="C2295" t="str">
            <v>TÊ AÇO GALV. D=150mm (6")</v>
          </cell>
          <cell r="D2295">
            <v>0</v>
          </cell>
          <cell r="E2295">
            <v>0</v>
          </cell>
          <cell r="F2295" t="str">
            <v>UN</v>
          </cell>
          <cell r="G2295">
            <v>385.59</v>
          </cell>
        </row>
        <row r="2296">
          <cell r="B2296" t="str">
            <v>C2394</v>
          </cell>
          <cell r="C2296" t="str">
            <v>TÊ REDUÇÃO AÇO GALV. D= 20X15mm (3/4"X1/2")  À  25X20mm (1"X3/4")</v>
          </cell>
          <cell r="D2296">
            <v>0</v>
          </cell>
          <cell r="E2296">
            <v>0</v>
          </cell>
          <cell r="F2296" t="str">
            <v>UN</v>
          </cell>
          <cell r="G2296">
            <v>16.97</v>
          </cell>
        </row>
        <row r="2297">
          <cell r="B2297" t="str">
            <v>C2395</v>
          </cell>
          <cell r="C2297" t="str">
            <v>TÊ REDUÇÃO AÇO GALV. D= 32X15mm (1 1/4"X1/2")  À 50X40mm (2"x1 1/4")</v>
          </cell>
          <cell r="D2297">
            <v>0</v>
          </cell>
          <cell r="E2297">
            <v>0</v>
          </cell>
          <cell r="F2297" t="str">
            <v>UN</v>
          </cell>
          <cell r="G2297">
            <v>31.97</v>
          </cell>
        </row>
        <row r="2298">
          <cell r="B2298" t="str">
            <v>C2396</v>
          </cell>
          <cell r="C2298" t="str">
            <v>TÊ REDUÇÃO AÇO GALV. D= 65X25mm (2 1/2"x1")  À 80X65mm (3"x2 1/2")</v>
          </cell>
          <cell r="D2298">
            <v>0</v>
          </cell>
          <cell r="E2298">
            <v>0</v>
          </cell>
          <cell r="F2298" t="str">
            <v>UN</v>
          </cell>
          <cell r="G2298">
            <v>66.36</v>
          </cell>
        </row>
        <row r="2299">
          <cell r="B2299" t="str">
            <v>C2397</v>
          </cell>
          <cell r="C2299" t="str">
            <v>TÊ REDUÇÃO AÇO GALV. D=100X50mm (4"x2")  À 100X80mm (4"x3")</v>
          </cell>
          <cell r="D2299">
            <v>0</v>
          </cell>
          <cell r="E2299">
            <v>0</v>
          </cell>
          <cell r="F2299" t="str">
            <v>UN</v>
          </cell>
          <cell r="G2299">
            <v>143.78</v>
          </cell>
        </row>
        <row r="2300">
          <cell r="B2300" t="str">
            <v>C3685</v>
          </cell>
          <cell r="C2300" t="str">
            <v>TUBO AÇO ASTM A-120 PRETO C/ ROSCA DE 20mm (3/4")</v>
          </cell>
          <cell r="D2300">
            <v>0</v>
          </cell>
          <cell r="E2300">
            <v>0</v>
          </cell>
          <cell r="F2300" t="str">
            <v>M</v>
          </cell>
          <cell r="G2300">
            <v>21.78</v>
          </cell>
        </row>
        <row r="2301">
          <cell r="B2301" t="str">
            <v>C3686</v>
          </cell>
          <cell r="C2301" t="str">
            <v>TUBO AÇO ASTM A-120 PRETO  C/ ROSCA DE 25mm (1")</v>
          </cell>
          <cell r="D2301">
            <v>0</v>
          </cell>
          <cell r="E2301">
            <v>0</v>
          </cell>
          <cell r="F2301" t="str">
            <v>M</v>
          </cell>
          <cell r="G2301">
            <v>29.59</v>
          </cell>
        </row>
        <row r="2302">
          <cell r="B2302" t="str">
            <v>C3687</v>
          </cell>
          <cell r="C2302" t="str">
            <v>TUBO AÇO ASTM A-120 PRETO  C/ ROSCA DE 32mm (1 1/4")</v>
          </cell>
          <cell r="D2302">
            <v>0</v>
          </cell>
          <cell r="E2302">
            <v>0</v>
          </cell>
          <cell r="F2302" t="str">
            <v>M</v>
          </cell>
          <cell r="G2302">
            <v>41.27</v>
          </cell>
        </row>
        <row r="2303">
          <cell r="B2303" t="str">
            <v>C3688</v>
          </cell>
          <cell r="C2303" t="str">
            <v>TUBO AÇO ASTM A-120 PRETO  C/ ROSCA DE 40mm (1 1/2")</v>
          </cell>
          <cell r="D2303">
            <v>0</v>
          </cell>
          <cell r="E2303">
            <v>0</v>
          </cell>
          <cell r="F2303" t="str">
            <v>M</v>
          </cell>
          <cell r="G2303">
            <v>49.97</v>
          </cell>
        </row>
        <row r="2304">
          <cell r="B2304" t="str">
            <v>C3690</v>
          </cell>
          <cell r="C2304" t="str">
            <v>TUBO AÇO ASTM A-120 PRETO  C/ ROSCA DE 80mm (3")</v>
          </cell>
          <cell r="D2304">
            <v>0</v>
          </cell>
          <cell r="E2304">
            <v>0</v>
          </cell>
          <cell r="F2304" t="str">
            <v>M</v>
          </cell>
          <cell r="G2304">
            <v>123.38</v>
          </cell>
        </row>
        <row r="2305">
          <cell r="B2305" t="str">
            <v>C3689</v>
          </cell>
          <cell r="C2305" t="str">
            <v>TUBO AÇO ASTM A-120 PRETO  C/ ROSCA DE 50mm (2")</v>
          </cell>
          <cell r="D2305">
            <v>0</v>
          </cell>
          <cell r="E2305">
            <v>0</v>
          </cell>
          <cell r="F2305" t="str">
            <v>M</v>
          </cell>
          <cell r="G2305">
            <v>64.760000000000005</v>
          </cell>
        </row>
        <row r="2306">
          <cell r="B2306" t="str">
            <v>C3691</v>
          </cell>
          <cell r="C2306" t="str">
            <v>TUBO AÇO ASTM A-120 PRETO  C/ ROSCA DE 100mm (4")</v>
          </cell>
          <cell r="D2306">
            <v>0</v>
          </cell>
          <cell r="E2306">
            <v>0</v>
          </cell>
          <cell r="F2306" t="str">
            <v>M</v>
          </cell>
          <cell r="G2306">
            <v>168.48</v>
          </cell>
        </row>
        <row r="2307">
          <cell r="B2307" t="str">
            <v>C3846</v>
          </cell>
          <cell r="C2307" t="str">
            <v>TUBO AÇO CARBONO PRETO C/ CONEXÕES DE 40mm (1 1/2")</v>
          </cell>
          <cell r="D2307">
            <v>0</v>
          </cell>
          <cell r="E2307">
            <v>0</v>
          </cell>
          <cell r="F2307" t="str">
            <v>M</v>
          </cell>
          <cell r="G2307">
            <v>97.7</v>
          </cell>
        </row>
        <row r="2308">
          <cell r="B2308" t="str">
            <v>C2558</v>
          </cell>
          <cell r="C2308" t="str">
            <v>TUBO AÇO GALV. C/OU S/COSTURA D=15mm (1/2")</v>
          </cell>
          <cell r="D2308">
            <v>0</v>
          </cell>
          <cell r="E2308">
            <v>0</v>
          </cell>
          <cell r="F2308" t="str">
            <v>M</v>
          </cell>
          <cell r="G2308">
            <v>14.63</v>
          </cell>
        </row>
        <row r="2309">
          <cell r="B2309" t="str">
            <v>C2559</v>
          </cell>
          <cell r="C2309" t="str">
            <v>TUBO AÇO GALV. C/OU S/COSTURA D=20mm (3/4")</v>
          </cell>
          <cell r="D2309">
            <v>0</v>
          </cell>
          <cell r="E2309">
            <v>0</v>
          </cell>
          <cell r="F2309" t="str">
            <v>M</v>
          </cell>
          <cell r="G2309">
            <v>17.96</v>
          </cell>
        </row>
        <row r="2310">
          <cell r="B2310" t="str">
            <v>C2560</v>
          </cell>
          <cell r="C2310" t="str">
            <v>TUBO AÇO GALV. C/OU S/COSTURA D=25mm (1")</v>
          </cell>
          <cell r="D2310">
            <v>0</v>
          </cell>
          <cell r="E2310">
            <v>0</v>
          </cell>
          <cell r="F2310" t="str">
            <v>M</v>
          </cell>
          <cell r="G2310">
            <v>23.88</v>
          </cell>
        </row>
        <row r="2311">
          <cell r="B2311" t="str">
            <v>C2561</v>
          </cell>
          <cell r="C2311" t="str">
            <v>TUBO AÇO GALV. C/OU S/COSTURA D=32mm (1 1/4")</v>
          </cell>
          <cell r="D2311">
            <v>0</v>
          </cell>
          <cell r="E2311">
            <v>0</v>
          </cell>
          <cell r="F2311" t="str">
            <v>M</v>
          </cell>
          <cell r="G2311">
            <v>34.270000000000003</v>
          </cell>
        </row>
        <row r="2312">
          <cell r="B2312" t="str">
            <v>C2554</v>
          </cell>
          <cell r="C2312" t="str">
            <v>TUBO AÇO GALV. C/OU S/COSTURA D= 40mm (1 1/2")</v>
          </cell>
          <cell r="D2312">
            <v>0</v>
          </cell>
          <cell r="E2312">
            <v>0</v>
          </cell>
          <cell r="F2312" t="str">
            <v>M</v>
          </cell>
          <cell r="G2312">
            <v>37.82</v>
          </cell>
        </row>
        <row r="2313">
          <cell r="B2313" t="str">
            <v>C2562</v>
          </cell>
          <cell r="C2313" t="str">
            <v>TUBO AÇO GALV. C/OU S/COSTURA D=50mm (2")</v>
          </cell>
          <cell r="D2313">
            <v>0</v>
          </cell>
          <cell r="E2313">
            <v>0</v>
          </cell>
          <cell r="F2313" t="str">
            <v>M</v>
          </cell>
          <cell r="G2313">
            <v>49.45</v>
          </cell>
        </row>
        <row r="2314">
          <cell r="B2314" t="str">
            <v>C2563</v>
          </cell>
          <cell r="C2314" t="str">
            <v>TUBO AÇO GALV. C/OU S/COSTURA D=65mm (2 1/2")</v>
          </cell>
          <cell r="D2314">
            <v>0</v>
          </cell>
          <cell r="E2314">
            <v>0</v>
          </cell>
          <cell r="F2314" t="str">
            <v>M</v>
          </cell>
          <cell r="G2314">
            <v>65.55</v>
          </cell>
        </row>
        <row r="2315">
          <cell r="B2315" t="str">
            <v>C2564</v>
          </cell>
          <cell r="C2315" t="str">
            <v>TUBO AÇO GALV. C/OU S/COSTURA D=80mm (3")</v>
          </cell>
          <cell r="D2315">
            <v>0</v>
          </cell>
          <cell r="E2315">
            <v>0</v>
          </cell>
          <cell r="F2315" t="str">
            <v>M</v>
          </cell>
          <cell r="G2315">
            <v>72.17</v>
          </cell>
        </row>
        <row r="2316">
          <cell r="B2316" t="str">
            <v>C2555</v>
          </cell>
          <cell r="C2316" t="str">
            <v>TUBO AÇO GALV. C/OU S/COSTURA D=100mm (4")</v>
          </cell>
          <cell r="D2316">
            <v>0</v>
          </cell>
          <cell r="E2316">
            <v>0</v>
          </cell>
          <cell r="F2316" t="str">
            <v>M</v>
          </cell>
          <cell r="G2316">
            <v>105.53</v>
          </cell>
        </row>
        <row r="2317">
          <cell r="B2317" t="str">
            <v>C2556</v>
          </cell>
          <cell r="C2317" t="str">
            <v>TUBO AÇO GALV. C/OU S/COSTURA D=125mm (5")</v>
          </cell>
          <cell r="D2317">
            <v>0</v>
          </cell>
          <cell r="E2317">
            <v>0</v>
          </cell>
          <cell r="F2317" t="str">
            <v>M</v>
          </cell>
          <cell r="G2317">
            <v>144.34</v>
          </cell>
        </row>
        <row r="2318">
          <cell r="B2318" t="str">
            <v>C2557</v>
          </cell>
          <cell r="C2318" t="str">
            <v>TUBO AÇO GALV. C/OU S/COSTURA D=150mm (6")</v>
          </cell>
          <cell r="D2318">
            <v>0</v>
          </cell>
          <cell r="E2318">
            <v>0</v>
          </cell>
          <cell r="F2318" t="str">
            <v>M</v>
          </cell>
          <cell r="G2318">
            <v>169.91</v>
          </cell>
        </row>
        <row r="2319">
          <cell r="B2319" t="str">
            <v>C2543</v>
          </cell>
          <cell r="C2319" t="str">
            <v>TUBO AÇO GALV. C/OU S/COST.INCL.CONEXÕES D= 15mm (1/2")</v>
          </cell>
          <cell r="D2319">
            <v>0</v>
          </cell>
          <cell r="E2319">
            <v>0</v>
          </cell>
          <cell r="F2319" t="str">
            <v>M</v>
          </cell>
          <cell r="G2319">
            <v>29.7</v>
          </cell>
        </row>
        <row r="2320">
          <cell r="B2320" t="str">
            <v>C2544</v>
          </cell>
          <cell r="C2320" t="str">
            <v>TUBO AÇO GALV. C/OU S/COST.INCL.CONEXÕES D= 20mm (3/4")</v>
          </cell>
          <cell r="D2320">
            <v>0</v>
          </cell>
          <cell r="E2320">
            <v>0</v>
          </cell>
          <cell r="F2320" t="str">
            <v>M</v>
          </cell>
          <cell r="G2320">
            <v>36.159999999999997</v>
          </cell>
        </row>
        <row r="2321">
          <cell r="B2321" t="str">
            <v>C2545</v>
          </cell>
          <cell r="C2321" t="str">
            <v>TUBO AÇO GALV. C/OU S/COST.INCL.CONEXÕES D= 25mm (1")</v>
          </cell>
          <cell r="D2321">
            <v>0</v>
          </cell>
          <cell r="E2321">
            <v>0</v>
          </cell>
          <cell r="F2321" t="str">
            <v>M</v>
          </cell>
          <cell r="G2321">
            <v>50</v>
          </cell>
        </row>
        <row r="2322">
          <cell r="B2322" t="str">
            <v>C2546</v>
          </cell>
          <cell r="C2322" t="str">
            <v>TUBO AÇO GALV. C/OU S/COST.INCL.CONEXÕES D= 32mm (1 1/4")</v>
          </cell>
          <cell r="D2322">
            <v>0</v>
          </cell>
          <cell r="E2322">
            <v>0</v>
          </cell>
          <cell r="F2322" t="str">
            <v>M</v>
          </cell>
          <cell r="G2322">
            <v>61.77</v>
          </cell>
        </row>
        <row r="2323">
          <cell r="B2323" t="str">
            <v>C2547</v>
          </cell>
          <cell r="C2323" t="str">
            <v>TUBO AÇO GALV. C/OU S/COST.INCL.CONEXÕES D= 40mm(1 1/2")</v>
          </cell>
          <cell r="D2323">
            <v>0</v>
          </cell>
          <cell r="E2323">
            <v>0</v>
          </cell>
          <cell r="F2323" t="str">
            <v>M</v>
          </cell>
          <cell r="G2323">
            <v>65.3</v>
          </cell>
        </row>
        <row r="2324">
          <cell r="B2324" t="str">
            <v>C2552</v>
          </cell>
          <cell r="C2324" t="str">
            <v>TUBO AÇO GALV. C/OU S/COST.INCL.CONEXÕES D=50mm (2")</v>
          </cell>
          <cell r="D2324">
            <v>0</v>
          </cell>
          <cell r="E2324">
            <v>0</v>
          </cell>
          <cell r="F2324" t="str">
            <v>M</v>
          </cell>
          <cell r="G2324">
            <v>82.22</v>
          </cell>
        </row>
        <row r="2325">
          <cell r="B2325" t="str">
            <v>C2553</v>
          </cell>
          <cell r="C2325" t="str">
            <v>TUBO AÇO GALV. C/OU S/COST.INCL.CONEXÕES D=65mm (2 1/2")</v>
          </cell>
          <cell r="D2325">
            <v>0</v>
          </cell>
          <cell r="E2325">
            <v>0</v>
          </cell>
          <cell r="F2325" t="str">
            <v>M</v>
          </cell>
          <cell r="G2325">
            <v>106.31</v>
          </cell>
        </row>
        <row r="2326">
          <cell r="B2326" t="str">
            <v>C2548</v>
          </cell>
          <cell r="C2326" t="str">
            <v>TUBO AÇO GALV. C/OU S/COST.INCL.CONEXÕES D= 80mm (3")</v>
          </cell>
          <cell r="D2326">
            <v>0</v>
          </cell>
          <cell r="E2326">
            <v>0</v>
          </cell>
          <cell r="F2326" t="str">
            <v>M</v>
          </cell>
          <cell r="G2326">
            <v>110.82</v>
          </cell>
        </row>
        <row r="2327">
          <cell r="B2327" t="str">
            <v>C2549</v>
          </cell>
          <cell r="C2327" t="str">
            <v>TUBO AÇO GALV. C/OU S/COST.INCL.CONEXÕES D=100mm (4")</v>
          </cell>
          <cell r="D2327">
            <v>0</v>
          </cell>
          <cell r="E2327">
            <v>0</v>
          </cell>
          <cell r="F2327" t="str">
            <v>M</v>
          </cell>
          <cell r="G2327">
            <v>154.22</v>
          </cell>
        </row>
        <row r="2328">
          <cell r="B2328" t="str">
            <v>C2550</v>
          </cell>
          <cell r="C2328" t="str">
            <v>TUBO AÇO GALV. C/OU S/COST.INCL.CONEXÕES D=125mm (5")</v>
          </cell>
          <cell r="D2328">
            <v>0</v>
          </cell>
          <cell r="E2328">
            <v>0</v>
          </cell>
          <cell r="F2328" t="str">
            <v>M</v>
          </cell>
          <cell r="G2328">
            <v>205.87</v>
          </cell>
        </row>
        <row r="2329">
          <cell r="B2329" t="str">
            <v>C2551</v>
          </cell>
          <cell r="C2329" t="str">
            <v>TUBO AÇO GALV. C/OU S/COST.INCL.CONEXÕES D=150mm (6")</v>
          </cell>
          <cell r="D2329">
            <v>0</v>
          </cell>
          <cell r="E2329">
            <v>0</v>
          </cell>
          <cell r="F2329" t="str">
            <v>M</v>
          </cell>
          <cell r="G2329">
            <v>237.37</v>
          </cell>
        </row>
        <row r="2330">
          <cell r="B2330" t="str">
            <v>TUBOS E CONEXÕES DE PVC</v>
          </cell>
          <cell r="C2330">
            <v>0</v>
          </cell>
          <cell r="D2330">
            <v>0</v>
          </cell>
          <cell r="E2330">
            <v>0</v>
          </cell>
          <cell r="F2330">
            <v>0</v>
          </cell>
          <cell r="G2330">
            <v>11260.99</v>
          </cell>
        </row>
        <row r="2331">
          <cell r="B2331" t="str">
            <v>C0014</v>
          </cell>
          <cell r="C2331" t="str">
            <v>ADAPTADOR DE JUNTA ELAST.P/SIFÃO METAL PVC P/ESGOTO  D=40mm</v>
          </cell>
          <cell r="D2331">
            <v>0</v>
          </cell>
          <cell r="E2331">
            <v>0</v>
          </cell>
          <cell r="F2331" t="str">
            <v>UN</v>
          </cell>
          <cell r="G2331">
            <v>6.31</v>
          </cell>
        </row>
        <row r="2332">
          <cell r="B2332" t="str">
            <v>C0015</v>
          </cell>
          <cell r="C2332" t="str">
            <v>ADAPTADOR P/ SIFÃO PVC 40mm (1 1/4")</v>
          </cell>
          <cell r="D2332">
            <v>0</v>
          </cell>
          <cell r="E2332">
            <v>0</v>
          </cell>
          <cell r="F2332" t="str">
            <v>UN</v>
          </cell>
          <cell r="G2332">
            <v>5.35</v>
          </cell>
        </row>
        <row r="2333">
          <cell r="B2333" t="str">
            <v>C3653</v>
          </cell>
          <cell r="C2333" t="str">
            <v>ADAPTADOR PVC P/ REGISTRO 25mm (3/4")</v>
          </cell>
          <cell r="D2333">
            <v>0</v>
          </cell>
          <cell r="E2333">
            <v>0</v>
          </cell>
          <cell r="F2333" t="str">
            <v>UN</v>
          </cell>
          <cell r="G2333">
            <v>3.36</v>
          </cell>
        </row>
        <row r="2334">
          <cell r="B2334" t="str">
            <v>C3654</v>
          </cell>
          <cell r="C2334" t="str">
            <v>ADAPTADOR PVC P/ REGISTRO 32mm (1")</v>
          </cell>
          <cell r="D2334">
            <v>0</v>
          </cell>
          <cell r="E2334">
            <v>0</v>
          </cell>
          <cell r="F2334" t="str">
            <v>UN</v>
          </cell>
          <cell r="G2334">
            <v>4.08</v>
          </cell>
        </row>
        <row r="2335">
          <cell r="B2335" t="str">
            <v>C3655</v>
          </cell>
          <cell r="C2335" t="str">
            <v>ADAPTADOR PVC P/ REGISTRO 40mm (1 1/4")</v>
          </cell>
          <cell r="D2335">
            <v>0</v>
          </cell>
          <cell r="E2335">
            <v>0</v>
          </cell>
          <cell r="F2335" t="str">
            <v>UN</v>
          </cell>
          <cell r="G2335">
            <v>7.02</v>
          </cell>
        </row>
        <row r="2336">
          <cell r="B2336" t="str">
            <v>C3656</v>
          </cell>
          <cell r="C2336" t="str">
            <v>ADAPTADOR PVC P/ REGISTRO 50mm (1 1/2")</v>
          </cell>
          <cell r="D2336">
            <v>0</v>
          </cell>
          <cell r="E2336">
            <v>0</v>
          </cell>
          <cell r="F2336" t="str">
            <v>UN</v>
          </cell>
          <cell r="G2336">
            <v>7.52</v>
          </cell>
        </row>
        <row r="2337">
          <cell r="B2337" t="str">
            <v>C3657</v>
          </cell>
          <cell r="C2337" t="str">
            <v>ADAPTADOR PVC P/ REGISTRO 60mm (2")</v>
          </cell>
          <cell r="D2337">
            <v>0</v>
          </cell>
          <cell r="E2337">
            <v>0</v>
          </cell>
          <cell r="F2337" t="str">
            <v>UN</v>
          </cell>
          <cell r="G2337">
            <v>13.5</v>
          </cell>
        </row>
        <row r="2338">
          <cell r="B2338" t="str">
            <v>C0016</v>
          </cell>
          <cell r="C2338" t="str">
            <v>ADAPTADOR PVC P/ REGISTRO 75mm (2 1/2'')</v>
          </cell>
          <cell r="D2338">
            <v>0</v>
          </cell>
          <cell r="E2338">
            <v>0</v>
          </cell>
          <cell r="F2338" t="str">
            <v>UN</v>
          </cell>
          <cell r="G2338">
            <v>20.54</v>
          </cell>
        </row>
        <row r="2339">
          <cell r="B2339" t="str">
            <v>C0017</v>
          </cell>
          <cell r="C2339" t="str">
            <v>ADAPTADOR PVC P/ REGISTRO 85mm (3'')</v>
          </cell>
          <cell r="D2339">
            <v>0</v>
          </cell>
          <cell r="E2339">
            <v>0</v>
          </cell>
          <cell r="F2339" t="str">
            <v>UN</v>
          </cell>
          <cell r="G2339">
            <v>29.93</v>
          </cell>
        </row>
        <row r="2340">
          <cell r="B2340" t="str">
            <v>C0019</v>
          </cell>
          <cell r="C2340" t="str">
            <v>ADAPTADOR PVC SOLD. FLANGES LIVRES P/CX. D'ÁGUA 20mm (1/2')</v>
          </cell>
          <cell r="D2340">
            <v>0</v>
          </cell>
          <cell r="E2340">
            <v>0</v>
          </cell>
          <cell r="F2340" t="str">
            <v>UN</v>
          </cell>
          <cell r="G2340">
            <v>11.32</v>
          </cell>
        </row>
        <row r="2341">
          <cell r="B2341" t="str">
            <v>C0020</v>
          </cell>
          <cell r="C2341" t="str">
            <v>ADAPTADOR PVC SOLD. FLANGES LIVRES P/CX. D'ÁGUA 25mm (3/4")</v>
          </cell>
          <cell r="D2341">
            <v>0</v>
          </cell>
          <cell r="E2341">
            <v>0</v>
          </cell>
          <cell r="F2341" t="str">
            <v>UN</v>
          </cell>
          <cell r="G2341">
            <v>13.59</v>
          </cell>
        </row>
        <row r="2342">
          <cell r="B2342" t="str">
            <v>C0021</v>
          </cell>
          <cell r="C2342" t="str">
            <v>ADAPTADOR PVC SOLD. FLANGES LIVRES P/CX. D'ÁGUA 32mm (1")</v>
          </cell>
          <cell r="D2342">
            <v>0</v>
          </cell>
          <cell r="E2342">
            <v>0</v>
          </cell>
          <cell r="F2342" t="str">
            <v>UN</v>
          </cell>
          <cell r="G2342">
            <v>17.52</v>
          </cell>
        </row>
        <row r="2343">
          <cell r="B2343" t="str">
            <v>C0022</v>
          </cell>
          <cell r="C2343" t="str">
            <v>ADAPTADOR PVC SOLD. FLANGES LIVRES P/CX. D'ÁGUA 40mm (1 1/4")</v>
          </cell>
          <cell r="D2343">
            <v>0</v>
          </cell>
          <cell r="E2343">
            <v>0</v>
          </cell>
          <cell r="F2343" t="str">
            <v>UN</v>
          </cell>
          <cell r="G2343">
            <v>26.21</v>
          </cell>
        </row>
        <row r="2344">
          <cell r="B2344" t="str">
            <v>C0023</v>
          </cell>
          <cell r="C2344" t="str">
            <v>ADAPTADOR PVC SOLD. FLANGES LIVRES P/CX. D'ÁGUA 50mm (1 1/2")</v>
          </cell>
          <cell r="D2344">
            <v>0</v>
          </cell>
          <cell r="E2344">
            <v>0</v>
          </cell>
          <cell r="F2344" t="str">
            <v>UN</v>
          </cell>
          <cell r="G2344">
            <v>29.03</v>
          </cell>
        </row>
        <row r="2345">
          <cell r="B2345" t="str">
            <v>C0024</v>
          </cell>
          <cell r="C2345" t="str">
            <v>ADAPTADOR PVC SOLD. FLANGES LIVRES P/CX. D'ÁGUA 60mm (2")</v>
          </cell>
          <cell r="D2345">
            <v>0</v>
          </cell>
          <cell r="E2345">
            <v>0</v>
          </cell>
          <cell r="F2345" t="str">
            <v>UN</v>
          </cell>
          <cell r="G2345">
            <v>41.18</v>
          </cell>
        </row>
        <row r="2346">
          <cell r="B2346" t="str">
            <v>C0025</v>
          </cell>
          <cell r="C2346" t="str">
            <v>ADAPTADOR PVC SOLD. FLANGES LIVRES P/CX. D'ÁGUA 75mm (2 1/2")</v>
          </cell>
          <cell r="D2346">
            <v>0</v>
          </cell>
          <cell r="E2346">
            <v>0</v>
          </cell>
          <cell r="F2346" t="str">
            <v>UN</v>
          </cell>
          <cell r="G2346">
            <v>139.59</v>
          </cell>
        </row>
        <row r="2347">
          <cell r="B2347" t="str">
            <v>C0026</v>
          </cell>
          <cell r="C2347" t="str">
            <v>ADAPTADOR PVC SOLD. FLANGES LIVRES P/CX. D'ÁGUA 85mm (3")</v>
          </cell>
          <cell r="D2347">
            <v>0</v>
          </cell>
          <cell r="E2347">
            <v>0</v>
          </cell>
          <cell r="F2347" t="str">
            <v>UN</v>
          </cell>
          <cell r="G2347">
            <v>207.03</v>
          </cell>
        </row>
        <row r="2348">
          <cell r="B2348" t="str">
            <v>C0018</v>
          </cell>
          <cell r="C2348" t="str">
            <v>ADAPTADOR PVC SOLD. FLANGES LIVRES P/CX. D'ÁGUA 110mm (4")</v>
          </cell>
          <cell r="D2348">
            <v>0</v>
          </cell>
          <cell r="E2348">
            <v>0</v>
          </cell>
          <cell r="F2348" t="str">
            <v>UN</v>
          </cell>
          <cell r="G2348">
            <v>255.85</v>
          </cell>
        </row>
        <row r="2349">
          <cell r="B2349" t="str">
            <v>C4330</v>
          </cell>
          <cell r="C2349" t="str">
            <v>AQUISIÇÃO E ASSENTAMENTO DE TUBO PVC RÍGIDO PBA DEFoFo, INCLUSIVE CONEXÕES - DN 100</v>
          </cell>
          <cell r="D2349">
            <v>0</v>
          </cell>
          <cell r="E2349">
            <v>0</v>
          </cell>
          <cell r="F2349" t="str">
            <v>M</v>
          </cell>
          <cell r="G2349">
            <v>29.88</v>
          </cell>
        </row>
        <row r="2350">
          <cell r="B2350">
            <v>0</v>
          </cell>
          <cell r="C2350">
            <v>0</v>
          </cell>
          <cell r="D2350">
            <v>0</v>
          </cell>
          <cell r="E2350">
            <v>0</v>
          </cell>
          <cell r="F2350">
            <v>0</v>
          </cell>
          <cell r="G2350">
            <v>0</v>
          </cell>
        </row>
        <row r="2351">
          <cell r="B2351" t="str">
            <v>C4329</v>
          </cell>
          <cell r="C2351" t="str">
            <v>AQUISIÇÃO E ASSENTAMENTO DE TUBO PVC RÍGIDO PBA DEFoFo, INCLUSIVE CONEXÕES - DN 150</v>
          </cell>
          <cell r="D2351">
            <v>0</v>
          </cell>
          <cell r="E2351">
            <v>0</v>
          </cell>
          <cell r="F2351" t="str">
            <v>M</v>
          </cell>
          <cell r="G2351">
            <v>88.65</v>
          </cell>
        </row>
        <row r="2352">
          <cell r="B2352">
            <v>0</v>
          </cell>
          <cell r="C2352">
            <v>0</v>
          </cell>
          <cell r="D2352">
            <v>0</v>
          </cell>
          <cell r="E2352">
            <v>0</v>
          </cell>
          <cell r="F2352">
            <v>0</v>
          </cell>
          <cell r="G2352">
            <v>0</v>
          </cell>
        </row>
        <row r="2353">
          <cell r="B2353" t="str">
            <v>C0289</v>
          </cell>
          <cell r="C2353" t="str">
            <v>ASSENTAMENTO DE TUBOS E CONEXÕES EM PVC, JE DN 40mm</v>
          </cell>
          <cell r="D2353">
            <v>0</v>
          </cell>
          <cell r="E2353">
            <v>0</v>
          </cell>
          <cell r="F2353" t="str">
            <v>M</v>
          </cell>
          <cell r="G2353">
            <v>1.1200000000000001</v>
          </cell>
        </row>
        <row r="2354">
          <cell r="B2354" t="str">
            <v>C0291</v>
          </cell>
          <cell r="C2354" t="str">
            <v>ASSENTAMENTO DE TUBOS E CONEXÕES EM PVC, JE DN 50mm</v>
          </cell>
          <cell r="D2354">
            <v>0</v>
          </cell>
          <cell r="E2354">
            <v>0</v>
          </cell>
          <cell r="F2354" t="str">
            <v>M</v>
          </cell>
          <cell r="G2354">
            <v>1.23</v>
          </cell>
        </row>
        <row r="2355">
          <cell r="B2355" t="str">
            <v>C0292</v>
          </cell>
          <cell r="C2355" t="str">
            <v>ASSENTAMENTO DE TUBOS E CONEXÕES EM PVC, JE DN 75mm</v>
          </cell>
          <cell r="D2355">
            <v>0</v>
          </cell>
          <cell r="E2355">
            <v>0</v>
          </cell>
          <cell r="F2355" t="str">
            <v>M</v>
          </cell>
          <cell r="G2355">
            <v>1.49</v>
          </cell>
        </row>
        <row r="2356">
          <cell r="B2356" t="str">
            <v>C0281</v>
          </cell>
          <cell r="C2356" t="str">
            <v>ASSENTAMENTO DE TUBOS E CONEXÕES EM PVC, JE DN 100mm</v>
          </cell>
          <cell r="D2356">
            <v>0</v>
          </cell>
          <cell r="E2356">
            <v>0</v>
          </cell>
          <cell r="F2356" t="str">
            <v>M</v>
          </cell>
          <cell r="G2356">
            <v>1.98</v>
          </cell>
        </row>
        <row r="2357">
          <cell r="B2357" t="str">
            <v>C0282</v>
          </cell>
          <cell r="C2357" t="str">
            <v>ASSENTAMENTO DE TUBOS E CONEXÕES EM PVC, JE DN 125mm</v>
          </cell>
          <cell r="D2357">
            <v>0</v>
          </cell>
          <cell r="E2357">
            <v>0</v>
          </cell>
          <cell r="F2357" t="str">
            <v>M</v>
          </cell>
          <cell r="G2357">
            <v>2.52</v>
          </cell>
        </row>
        <row r="2358">
          <cell r="B2358" t="str">
            <v>C0283</v>
          </cell>
          <cell r="C2358" t="str">
            <v>ASSENTAMENTO DE TUBOS E CONEXÕES EM PVC, JE DN 150mm</v>
          </cell>
          <cell r="D2358">
            <v>0</v>
          </cell>
          <cell r="E2358">
            <v>0</v>
          </cell>
          <cell r="F2358" t="str">
            <v>M</v>
          </cell>
          <cell r="G2358">
            <v>2.86</v>
          </cell>
        </row>
        <row r="2359">
          <cell r="B2359" t="str">
            <v>C0284</v>
          </cell>
          <cell r="C2359" t="str">
            <v>ASSENTAMENTO DE TUBOS E CONEXÕES EM PVC, JE DN 200mm</v>
          </cell>
          <cell r="D2359">
            <v>0</v>
          </cell>
          <cell r="E2359">
            <v>0</v>
          </cell>
          <cell r="F2359" t="str">
            <v>M</v>
          </cell>
          <cell r="G2359">
            <v>3.74</v>
          </cell>
        </row>
        <row r="2360">
          <cell r="B2360" t="str">
            <v>C0285</v>
          </cell>
          <cell r="C2360" t="str">
            <v>ASSENTAMENTO DE TUBOS E CONEXÕES EM PVC, JE DN 250mm</v>
          </cell>
          <cell r="D2360">
            <v>0</v>
          </cell>
          <cell r="E2360">
            <v>0</v>
          </cell>
          <cell r="F2360" t="str">
            <v>M</v>
          </cell>
          <cell r="G2360">
            <v>4.84</v>
          </cell>
        </row>
        <row r="2361">
          <cell r="B2361" t="str">
            <v>C0286</v>
          </cell>
          <cell r="C2361" t="str">
            <v>ASSENTAMENTO DE TUBOS E CONEXÕES EM PVC, JE DN 300mm</v>
          </cell>
          <cell r="D2361">
            <v>0</v>
          </cell>
          <cell r="E2361">
            <v>0</v>
          </cell>
          <cell r="F2361" t="str">
            <v>M</v>
          </cell>
          <cell r="G2361">
            <v>5.93</v>
          </cell>
        </row>
        <row r="2362">
          <cell r="B2362" t="str">
            <v>C0287</v>
          </cell>
          <cell r="C2362" t="str">
            <v>ASSENTAMENTO DE TUBOS E CONEXÕES EM PVC, JE DN 350mm</v>
          </cell>
          <cell r="D2362">
            <v>0</v>
          </cell>
          <cell r="E2362">
            <v>0</v>
          </cell>
          <cell r="F2362" t="str">
            <v>M</v>
          </cell>
          <cell r="G2362">
            <v>6.6</v>
          </cell>
        </row>
        <row r="2363">
          <cell r="B2363" t="str">
            <v>C0288</v>
          </cell>
          <cell r="C2363" t="str">
            <v>ASSENTAMENTO DE TUBOS E CONEXÕES EM PVC, JE DN 400mm</v>
          </cell>
          <cell r="D2363">
            <v>0</v>
          </cell>
          <cell r="E2363">
            <v>0</v>
          </cell>
          <cell r="F2363" t="str">
            <v>M</v>
          </cell>
          <cell r="G2363">
            <v>7.47</v>
          </cell>
        </row>
        <row r="2364">
          <cell r="B2364" t="str">
            <v>C0290</v>
          </cell>
          <cell r="C2364" t="str">
            <v>ASSENTAMENTO DE TUBOS E CONEXÕES EM PVC, JE DN 450mm</v>
          </cell>
          <cell r="D2364">
            <v>0</v>
          </cell>
          <cell r="E2364">
            <v>0</v>
          </cell>
          <cell r="F2364" t="str">
            <v>M</v>
          </cell>
          <cell r="G2364">
            <v>8.6199999999999992</v>
          </cell>
        </row>
        <row r="2365">
          <cell r="B2365" t="str">
            <v>C0233</v>
          </cell>
          <cell r="C2365" t="str">
            <v>ASSENTAMENTO DE TUBOS E CONEXÕES EM PVC, JE DN 500mm</v>
          </cell>
          <cell r="D2365">
            <v>0</v>
          </cell>
          <cell r="E2365">
            <v>0</v>
          </cell>
          <cell r="F2365" t="str">
            <v>M</v>
          </cell>
          <cell r="G2365">
            <v>9.9499999999999993</v>
          </cell>
        </row>
        <row r="2366">
          <cell r="B2366" t="str">
            <v>C0277</v>
          </cell>
          <cell r="C2366" t="str">
            <v>ASSENTAMENTO DE TUBOS E CONEXÕES EM PVC, J.SOLDADA DN 32mm</v>
          </cell>
          <cell r="D2366">
            <v>0</v>
          </cell>
          <cell r="E2366">
            <v>0</v>
          </cell>
          <cell r="F2366" t="str">
            <v>M</v>
          </cell>
          <cell r="G2366">
            <v>0.68</v>
          </cell>
        </row>
        <row r="2367">
          <cell r="B2367" t="str">
            <v>C0278</v>
          </cell>
          <cell r="C2367" t="str">
            <v>ASSENTAMENTO DE TUBOS E CONEXÕES EM PVC, J.SOLDADA DN 40mm</v>
          </cell>
          <cell r="D2367">
            <v>0</v>
          </cell>
          <cell r="E2367">
            <v>0</v>
          </cell>
          <cell r="F2367" t="str">
            <v>M</v>
          </cell>
          <cell r="G2367">
            <v>0.88</v>
          </cell>
        </row>
        <row r="2368">
          <cell r="B2368" t="str">
            <v>C0279</v>
          </cell>
          <cell r="C2368" t="str">
            <v>ASSENTAMENTO DE TUBOS E CONEXÕES EM PVC, J.SOLDADA DN 50mm</v>
          </cell>
          <cell r="D2368">
            <v>0</v>
          </cell>
          <cell r="E2368">
            <v>0</v>
          </cell>
          <cell r="F2368" t="str">
            <v>M</v>
          </cell>
          <cell r="G2368">
            <v>0.88</v>
          </cell>
        </row>
        <row r="2369">
          <cell r="B2369" t="str">
            <v>C0280</v>
          </cell>
          <cell r="C2369" t="str">
            <v>ASSENTAMENTO DE TUBOS E CONEXÕES EM PVC, J.SOLDADA DN 75mm</v>
          </cell>
          <cell r="D2369">
            <v>0</v>
          </cell>
          <cell r="E2369">
            <v>0</v>
          </cell>
          <cell r="F2369" t="str">
            <v>M</v>
          </cell>
          <cell r="G2369">
            <v>0.9</v>
          </cell>
        </row>
        <row r="2370">
          <cell r="B2370" t="str">
            <v>C0275</v>
          </cell>
          <cell r="C2370" t="str">
            <v>ASSENTAMENTO DE TUBOS E CONEXÕES EM PVC, J.SOLDADA DN 100mm</v>
          </cell>
          <cell r="D2370">
            <v>0</v>
          </cell>
          <cell r="E2370">
            <v>0</v>
          </cell>
          <cell r="F2370" t="str">
            <v>M</v>
          </cell>
          <cell r="G2370">
            <v>0.9</v>
          </cell>
        </row>
        <row r="2371">
          <cell r="B2371" t="str">
            <v>C0276</v>
          </cell>
          <cell r="C2371" t="str">
            <v>ASSENTAMENTO DE TUBOS E CONEXÕES EM PVC, J.SOLDADA DN 150mm</v>
          </cell>
          <cell r="D2371">
            <v>0</v>
          </cell>
          <cell r="E2371">
            <v>0</v>
          </cell>
          <cell r="F2371" t="str">
            <v>M</v>
          </cell>
          <cell r="G2371">
            <v>1.36</v>
          </cell>
        </row>
        <row r="2372">
          <cell r="B2372" t="str">
            <v>C0488</v>
          </cell>
          <cell r="C2372" t="str">
            <v>BUCHA REDUÇÃO LONGA PVC P/ESGOTO 50X40mm</v>
          </cell>
          <cell r="D2372">
            <v>0</v>
          </cell>
          <cell r="E2372">
            <v>0</v>
          </cell>
          <cell r="F2372" t="str">
            <v>UN</v>
          </cell>
          <cell r="G2372">
            <v>6.63</v>
          </cell>
        </row>
        <row r="2373">
          <cell r="B2373" t="str">
            <v>C0507</v>
          </cell>
          <cell r="C2373" t="str">
            <v>BUCHA REDUÇÃO PVC ROSC. D=3/4"X1/2" (25X20mm)</v>
          </cell>
          <cell r="D2373">
            <v>0</v>
          </cell>
          <cell r="E2373">
            <v>0</v>
          </cell>
          <cell r="F2373" t="str">
            <v>UN</v>
          </cell>
          <cell r="G2373">
            <v>3.15</v>
          </cell>
        </row>
        <row r="2374">
          <cell r="B2374" t="str">
            <v>C0496</v>
          </cell>
          <cell r="C2374" t="str">
            <v>BUCHA REDUÇÃO PVC ROSC. D=1"X1/2"(32X20mm)</v>
          </cell>
          <cell r="D2374">
            <v>0</v>
          </cell>
          <cell r="E2374">
            <v>0</v>
          </cell>
          <cell r="F2374" t="str">
            <v>UN</v>
          </cell>
          <cell r="G2374">
            <v>4.96</v>
          </cell>
        </row>
        <row r="2375">
          <cell r="B2375" t="str">
            <v>C0497</v>
          </cell>
          <cell r="C2375" t="str">
            <v>BUCHA REDUÇÃO PVC ROSC. D=1"X3/4" (32X25mm)</v>
          </cell>
          <cell r="D2375">
            <v>0</v>
          </cell>
          <cell r="E2375">
            <v>0</v>
          </cell>
          <cell r="F2375" t="str">
            <v>UN</v>
          </cell>
          <cell r="G2375">
            <v>4</v>
          </cell>
        </row>
        <row r="2376">
          <cell r="B2376" t="str">
            <v>C0494</v>
          </cell>
          <cell r="C2376" t="str">
            <v>BUCHA REDUÇÃO PVC ROSC. D=1 1/4"X1/2" (40X20mm)</v>
          </cell>
          <cell r="D2376">
            <v>0</v>
          </cell>
          <cell r="E2376">
            <v>0</v>
          </cell>
          <cell r="F2376" t="str">
            <v>UN</v>
          </cell>
          <cell r="G2376">
            <v>7.51</v>
          </cell>
        </row>
        <row r="2377">
          <cell r="B2377" t="str">
            <v>C0495</v>
          </cell>
          <cell r="C2377" t="str">
            <v>BUCHA REDUÇÃO PVC ROSC. D=1 1/4"X3/4" (40X25mm)</v>
          </cell>
          <cell r="D2377">
            <v>0</v>
          </cell>
          <cell r="E2377">
            <v>0</v>
          </cell>
          <cell r="F2377" t="str">
            <v>UN</v>
          </cell>
          <cell r="G2377">
            <v>7.84</v>
          </cell>
        </row>
        <row r="2378">
          <cell r="B2378" t="str">
            <v>C0493</v>
          </cell>
          <cell r="C2378" t="str">
            <v>BUCHA REDUÇÃO PVC ROSC. D=1 1/4"X1" (40X32mm)</v>
          </cell>
          <cell r="D2378">
            <v>0</v>
          </cell>
          <cell r="E2378">
            <v>0</v>
          </cell>
          <cell r="F2378" t="str">
            <v>UN</v>
          </cell>
          <cell r="G2378">
            <v>8.01</v>
          </cell>
        </row>
        <row r="2379">
          <cell r="B2379" t="str">
            <v>C0491</v>
          </cell>
          <cell r="C2379" t="str">
            <v>BUCHA REDUÇÃO PVC ROSC. D=1 1/2"X1/2" (50X20mm)</v>
          </cell>
          <cell r="D2379">
            <v>0</v>
          </cell>
          <cell r="E2379">
            <v>0</v>
          </cell>
          <cell r="F2379" t="str">
            <v>UN</v>
          </cell>
          <cell r="G2379">
            <v>8.2799999999999994</v>
          </cell>
        </row>
        <row r="2380">
          <cell r="B2380" t="str">
            <v>C0492</v>
          </cell>
          <cell r="C2380" t="str">
            <v>BUCHA REDUÇÃO PVC ROSC. D=1 1/2"X3/4" (50X25mm)</v>
          </cell>
          <cell r="D2380">
            <v>0</v>
          </cell>
          <cell r="E2380">
            <v>0</v>
          </cell>
          <cell r="F2380" t="str">
            <v>UN</v>
          </cell>
          <cell r="G2380">
            <v>7.54</v>
          </cell>
        </row>
        <row r="2381">
          <cell r="B2381" t="str">
            <v>C0490</v>
          </cell>
          <cell r="C2381" t="str">
            <v>BUCHA REDUÇÃO PVC ROSC. D=1 1/2"X1" (50X32mm)</v>
          </cell>
          <cell r="D2381">
            <v>0</v>
          </cell>
          <cell r="E2381">
            <v>0</v>
          </cell>
          <cell r="F2381" t="str">
            <v>UN</v>
          </cell>
          <cell r="G2381">
            <v>7.64</v>
          </cell>
        </row>
        <row r="2382">
          <cell r="B2382" t="str">
            <v>C0489</v>
          </cell>
          <cell r="C2382" t="str">
            <v>BUCHA REDUÇÃO PVC ROSC. D=1 1/2"X1 1/4" (50X40mm)</v>
          </cell>
          <cell r="D2382">
            <v>0</v>
          </cell>
          <cell r="E2382">
            <v>0</v>
          </cell>
          <cell r="F2382" t="str">
            <v>UN</v>
          </cell>
          <cell r="G2382">
            <v>7.4</v>
          </cell>
        </row>
        <row r="2383">
          <cell r="B2383" t="str">
            <v>C0503</v>
          </cell>
          <cell r="C2383" t="str">
            <v>BUCHA REDUÇÃO PVC ROSC. D=2"X1" (60X32mm)</v>
          </cell>
          <cell r="D2383">
            <v>0</v>
          </cell>
          <cell r="E2383">
            <v>0</v>
          </cell>
          <cell r="F2383" t="str">
            <v>UN</v>
          </cell>
          <cell r="G2383">
            <v>13.5</v>
          </cell>
        </row>
        <row r="2384">
          <cell r="B2384" t="str">
            <v>C0502</v>
          </cell>
          <cell r="C2384" t="str">
            <v>BUCHA REDUÇÃO PVC ROSC. D=2"X1 1/4" (60X40mm)</v>
          </cell>
          <cell r="D2384">
            <v>0</v>
          </cell>
          <cell r="E2384">
            <v>0</v>
          </cell>
          <cell r="F2384" t="str">
            <v>UN</v>
          </cell>
          <cell r="G2384">
            <v>13.85</v>
          </cell>
        </row>
        <row r="2385">
          <cell r="B2385" t="str">
            <v>C0501</v>
          </cell>
          <cell r="C2385" t="str">
            <v>BUCHA REDUÇÃO PVC ROSC. D=2"X1 1/2" (60X50mm)</v>
          </cell>
          <cell r="D2385">
            <v>0</v>
          </cell>
          <cell r="E2385">
            <v>0</v>
          </cell>
          <cell r="F2385" t="str">
            <v>UN</v>
          </cell>
          <cell r="G2385">
            <v>12.51</v>
          </cell>
        </row>
        <row r="2386">
          <cell r="B2386" t="str">
            <v>C0499</v>
          </cell>
          <cell r="C2386" t="str">
            <v>BUCHA REDUÇÃO PVC ROSC. D=2 1/2"X1 1/4" (75X40mm)</v>
          </cell>
          <cell r="D2386">
            <v>0</v>
          </cell>
          <cell r="E2386">
            <v>0</v>
          </cell>
          <cell r="F2386" t="str">
            <v>UN</v>
          </cell>
          <cell r="G2386">
            <v>22.77</v>
          </cell>
        </row>
        <row r="2387">
          <cell r="B2387" t="str">
            <v>C0498</v>
          </cell>
          <cell r="C2387" t="str">
            <v>BUCHA REDUÇÃO PVC ROSC. D=2 1/2"X1 1/2" (75X50mm)</v>
          </cell>
          <cell r="D2387">
            <v>0</v>
          </cell>
          <cell r="E2387">
            <v>0</v>
          </cell>
          <cell r="F2387" t="str">
            <v>UN</v>
          </cell>
          <cell r="G2387">
            <v>24.4</v>
          </cell>
        </row>
        <row r="2388">
          <cell r="B2388" t="str">
            <v>C0500</v>
          </cell>
          <cell r="C2388" t="str">
            <v>BUCHA REDUÇÃO PVC ROSC. D=2 1/2"X2" (75X60mm)</v>
          </cell>
          <cell r="D2388">
            <v>0</v>
          </cell>
          <cell r="E2388">
            <v>0</v>
          </cell>
          <cell r="F2388" t="str">
            <v>UN</v>
          </cell>
          <cell r="G2388">
            <v>29.25</v>
          </cell>
        </row>
        <row r="2389">
          <cell r="B2389" t="str">
            <v>C0504</v>
          </cell>
          <cell r="C2389" t="str">
            <v>BUCHA REDUÇÃO PVC ROSC. D=3"X1 1/2" (85X50mm)</v>
          </cell>
          <cell r="D2389">
            <v>0</v>
          </cell>
          <cell r="E2389">
            <v>0</v>
          </cell>
          <cell r="F2389" t="str">
            <v>UN</v>
          </cell>
          <cell r="G2389">
            <v>23.91</v>
          </cell>
        </row>
        <row r="2390">
          <cell r="B2390" t="str">
            <v>C0506</v>
          </cell>
          <cell r="C2390" t="str">
            <v>BUCHA REDUÇÃO PVC ROSC. D=3"X2" (85X60mm)</v>
          </cell>
          <cell r="D2390">
            <v>0</v>
          </cell>
          <cell r="E2390">
            <v>0</v>
          </cell>
          <cell r="F2390" t="str">
            <v>UN</v>
          </cell>
          <cell r="G2390">
            <v>19.010000000000002</v>
          </cell>
        </row>
        <row r="2391">
          <cell r="B2391" t="str">
            <v>C0505</v>
          </cell>
          <cell r="C2391" t="str">
            <v>BUCHA REDUÇÃO PVC ROSC. D=3"X2 1/2" (85X75mm)</v>
          </cell>
          <cell r="D2391">
            <v>0</v>
          </cell>
          <cell r="E2391">
            <v>0</v>
          </cell>
          <cell r="F2391" t="str">
            <v>UN</v>
          </cell>
          <cell r="G2391">
            <v>32.22</v>
          </cell>
        </row>
        <row r="2392">
          <cell r="B2392" t="str">
            <v>C0508</v>
          </cell>
          <cell r="C2392" t="str">
            <v>BUCHA REDUÇÃO PVC ROSC. D=4"X3" (110X85mm)</v>
          </cell>
          <cell r="D2392">
            <v>0</v>
          </cell>
          <cell r="E2392">
            <v>0</v>
          </cell>
          <cell r="F2392" t="str">
            <v>UN</v>
          </cell>
          <cell r="G2392">
            <v>74.47</v>
          </cell>
        </row>
        <row r="2393">
          <cell r="B2393" t="str">
            <v>C3586</v>
          </cell>
          <cell r="C2393" t="str">
            <v>CAIXA SIFONADA 150X150X50cm COM GRELHA - PADRÃO POPULAR</v>
          </cell>
          <cell r="D2393">
            <v>0</v>
          </cell>
          <cell r="E2393">
            <v>0</v>
          </cell>
          <cell r="F2393" t="str">
            <v>UN</v>
          </cell>
          <cell r="G2393">
            <v>34</v>
          </cell>
        </row>
        <row r="2394">
          <cell r="B2394" t="str">
            <v>C0680</v>
          </cell>
          <cell r="C2394" t="str">
            <v>CAP (TAMPÃO) OU PLUG (BUJÃO) PVC P/ESGOTO D=50mm-SOLD.</v>
          </cell>
          <cell r="D2394">
            <v>0</v>
          </cell>
          <cell r="E2394">
            <v>0</v>
          </cell>
          <cell r="F2394" t="str">
            <v>UN</v>
          </cell>
          <cell r="G2394">
            <v>4.8600000000000003</v>
          </cell>
        </row>
        <row r="2395">
          <cell r="B2395" t="str">
            <v>C0676</v>
          </cell>
          <cell r="C2395" t="str">
            <v>CAP (TAMPÃO) OU PLUG (BUJÃO) PVC P/ESGOTO  D=75mm - SOLD.</v>
          </cell>
          <cell r="D2395">
            <v>0</v>
          </cell>
          <cell r="E2395">
            <v>0</v>
          </cell>
          <cell r="F2395" t="str">
            <v>UN</v>
          </cell>
          <cell r="G2395">
            <v>9.31</v>
          </cell>
        </row>
        <row r="2396">
          <cell r="B2396" t="str">
            <v>C0678</v>
          </cell>
          <cell r="C2396" t="str">
            <v>CAP (TAMPÃO) OU PLUG (BUJÃO) PVC P/ESGOTO D=100mm SOLD.</v>
          </cell>
          <cell r="D2396">
            <v>0</v>
          </cell>
          <cell r="E2396">
            <v>0</v>
          </cell>
          <cell r="F2396" t="str">
            <v>UN</v>
          </cell>
          <cell r="G2396">
            <v>12.42</v>
          </cell>
        </row>
        <row r="2397">
          <cell r="B2397" t="str">
            <v>C0679</v>
          </cell>
          <cell r="C2397" t="str">
            <v>CAP (TAMPÃO) OU PLUG (BUJÃO) PVC P/ESGOTO D=50mm C/ANÉIS</v>
          </cell>
          <cell r="D2397">
            <v>0</v>
          </cell>
          <cell r="E2397">
            <v>0</v>
          </cell>
          <cell r="F2397" t="str">
            <v>UN</v>
          </cell>
          <cell r="G2397">
            <v>5.52</v>
          </cell>
        </row>
        <row r="2398">
          <cell r="B2398" t="str">
            <v>C0681</v>
          </cell>
          <cell r="C2398" t="str">
            <v>CAP (TAMPÃO) OU PLUG (BUJÃO) PVC P/ESGOTO D=75mm C/ANÉIS</v>
          </cell>
          <cell r="D2398">
            <v>0</v>
          </cell>
          <cell r="E2398">
            <v>0</v>
          </cell>
          <cell r="F2398" t="str">
            <v>UN</v>
          </cell>
          <cell r="G2398">
            <v>9.5399999999999991</v>
          </cell>
        </row>
        <row r="2399">
          <cell r="B2399" t="str">
            <v>C0677</v>
          </cell>
          <cell r="C2399" t="str">
            <v>CAP (TAMPÃO) OU PLUG (BUJÃO) PVC P/ESGOTO D=100mm C/ANÉIS</v>
          </cell>
          <cell r="D2399">
            <v>0</v>
          </cell>
          <cell r="E2399">
            <v>0</v>
          </cell>
          <cell r="F2399" t="str">
            <v>UN</v>
          </cell>
          <cell r="G2399">
            <v>12.47</v>
          </cell>
        </row>
        <row r="2400">
          <cell r="B2400" t="str">
            <v>C0685</v>
          </cell>
          <cell r="C2400" t="str">
            <v>CAP PVC BRANCO ROSC. D=1/2" (20mm)</v>
          </cell>
          <cell r="D2400">
            <v>0</v>
          </cell>
          <cell r="E2400">
            <v>0</v>
          </cell>
          <cell r="F2400" t="str">
            <v>UN</v>
          </cell>
          <cell r="G2400">
            <v>3.17</v>
          </cell>
        </row>
        <row r="2401">
          <cell r="B2401" t="str">
            <v>C0688</v>
          </cell>
          <cell r="C2401" t="str">
            <v>CAP PVC BRANCO ROSC. D=3/4" (25mm)</v>
          </cell>
          <cell r="D2401">
            <v>0</v>
          </cell>
          <cell r="E2401">
            <v>0</v>
          </cell>
          <cell r="F2401" t="str">
            <v>UN</v>
          </cell>
          <cell r="G2401">
            <v>3.3</v>
          </cell>
        </row>
        <row r="2402">
          <cell r="B2402" t="str">
            <v>C0684</v>
          </cell>
          <cell r="C2402" t="str">
            <v>CAP PVC BRANCO ROSC. D=1" (32mm)</v>
          </cell>
          <cell r="D2402">
            <v>0</v>
          </cell>
          <cell r="E2402">
            <v>0</v>
          </cell>
          <cell r="F2402" t="str">
            <v>UN</v>
          </cell>
          <cell r="G2402">
            <v>4.59</v>
          </cell>
        </row>
        <row r="2403">
          <cell r="B2403" t="str">
            <v>C0683</v>
          </cell>
          <cell r="C2403" t="str">
            <v>CAP PVC BRANCO ROSC. D=1 1/4" (40mm)</v>
          </cell>
          <cell r="D2403">
            <v>0</v>
          </cell>
          <cell r="E2403">
            <v>0</v>
          </cell>
          <cell r="F2403" t="str">
            <v>UN</v>
          </cell>
          <cell r="G2403">
            <v>7.89</v>
          </cell>
        </row>
        <row r="2404">
          <cell r="B2404" t="str">
            <v>C0682</v>
          </cell>
          <cell r="C2404" t="str">
            <v>CAP PVC BRANCO ROSC. D=1 1/2" (50mm)</v>
          </cell>
          <cell r="D2404">
            <v>0</v>
          </cell>
          <cell r="E2404">
            <v>0</v>
          </cell>
          <cell r="F2404" t="str">
            <v>UN</v>
          </cell>
          <cell r="G2404">
            <v>9.07</v>
          </cell>
        </row>
        <row r="2405">
          <cell r="B2405" t="str">
            <v>C0686</v>
          </cell>
          <cell r="C2405" t="str">
            <v>CAP PVC BRANCO ROSC. D=2 1/2" (75mm)</v>
          </cell>
          <cell r="D2405">
            <v>0</v>
          </cell>
          <cell r="E2405">
            <v>0</v>
          </cell>
          <cell r="F2405" t="str">
            <v>UN</v>
          </cell>
          <cell r="G2405">
            <v>18.16</v>
          </cell>
        </row>
        <row r="2406">
          <cell r="B2406" t="str">
            <v>C0687</v>
          </cell>
          <cell r="C2406" t="str">
            <v>CAP PVC BRANCO ROSC. D=3" (85mm)</v>
          </cell>
          <cell r="D2406">
            <v>0</v>
          </cell>
          <cell r="E2406">
            <v>0</v>
          </cell>
          <cell r="F2406" t="str">
            <v>UN</v>
          </cell>
          <cell r="G2406">
            <v>25.13</v>
          </cell>
        </row>
        <row r="2407">
          <cell r="B2407" t="str">
            <v>C0689</v>
          </cell>
          <cell r="C2407" t="str">
            <v>CAP PVC BRANCO ROSC. D=4"(110mm)</v>
          </cell>
          <cell r="D2407">
            <v>0</v>
          </cell>
          <cell r="E2407">
            <v>0</v>
          </cell>
          <cell r="F2407" t="str">
            <v>UN</v>
          </cell>
          <cell r="G2407">
            <v>42.21</v>
          </cell>
        </row>
        <row r="2408">
          <cell r="B2408" t="str">
            <v>C0690</v>
          </cell>
          <cell r="C2408" t="str">
            <v>CAP PVC SOLD. MARROM D= 20mm (1/2")</v>
          </cell>
          <cell r="D2408">
            <v>0</v>
          </cell>
          <cell r="E2408">
            <v>0</v>
          </cell>
          <cell r="F2408" t="str">
            <v>UN</v>
          </cell>
          <cell r="G2408">
            <v>2.09</v>
          </cell>
        </row>
        <row r="2409">
          <cell r="B2409" t="str">
            <v>C0691</v>
          </cell>
          <cell r="C2409" t="str">
            <v>CAP PVC SOLD. MARROM D= 25mm (3/4")</v>
          </cell>
          <cell r="D2409">
            <v>0</v>
          </cell>
          <cell r="E2409">
            <v>0</v>
          </cell>
          <cell r="F2409" t="str">
            <v>UN</v>
          </cell>
          <cell r="G2409">
            <v>2.23</v>
          </cell>
        </row>
        <row r="2410">
          <cell r="B2410" t="str">
            <v>C0692</v>
          </cell>
          <cell r="C2410" t="str">
            <v>CAP PVC SOLD. MARROM D= 32mm (1")</v>
          </cell>
          <cell r="D2410">
            <v>0</v>
          </cell>
          <cell r="E2410">
            <v>0</v>
          </cell>
          <cell r="F2410" t="str">
            <v>UN</v>
          </cell>
          <cell r="G2410">
            <v>2.71</v>
          </cell>
        </row>
        <row r="2411">
          <cell r="B2411" t="str">
            <v>C0693</v>
          </cell>
          <cell r="C2411" t="str">
            <v>CAP PVC SOLD. MARROM D= 40mm (1 1/4")</v>
          </cell>
          <cell r="D2411">
            <v>0</v>
          </cell>
          <cell r="E2411">
            <v>0</v>
          </cell>
          <cell r="F2411" t="str">
            <v>UN</v>
          </cell>
          <cell r="G2411">
            <v>4.74</v>
          </cell>
        </row>
        <row r="2412">
          <cell r="B2412" t="str">
            <v>C0694</v>
          </cell>
          <cell r="C2412" t="str">
            <v>CAP PVC SOLD. MARROM D= 50mm (1 1/2")</v>
          </cell>
          <cell r="D2412">
            <v>0</v>
          </cell>
          <cell r="E2412">
            <v>0</v>
          </cell>
          <cell r="F2412" t="str">
            <v>UN</v>
          </cell>
          <cell r="G2412">
            <v>6.81</v>
          </cell>
        </row>
        <row r="2413">
          <cell r="B2413" t="str">
            <v>C0695</v>
          </cell>
          <cell r="C2413" t="str">
            <v>CAP PVC SOLD. MARROM D= 60mm (2")</v>
          </cell>
          <cell r="D2413">
            <v>0</v>
          </cell>
          <cell r="E2413">
            <v>0</v>
          </cell>
          <cell r="F2413" t="str">
            <v>UN</v>
          </cell>
          <cell r="G2413">
            <v>9.17</v>
          </cell>
        </row>
        <row r="2414">
          <cell r="B2414" t="str">
            <v>C0696</v>
          </cell>
          <cell r="C2414" t="str">
            <v>CAP PVC SOLD. MARROM D= 75mm (2 1/2")</v>
          </cell>
          <cell r="D2414">
            <v>0</v>
          </cell>
          <cell r="E2414">
            <v>0</v>
          </cell>
          <cell r="F2414" t="str">
            <v>UN</v>
          </cell>
          <cell r="G2414">
            <v>17.21</v>
          </cell>
        </row>
        <row r="2415">
          <cell r="B2415" t="str">
            <v>C0697</v>
          </cell>
          <cell r="C2415" t="str">
            <v>CAP PVC SOLD. MARROM D= 85mm (3")</v>
          </cell>
          <cell r="D2415">
            <v>0</v>
          </cell>
          <cell r="E2415">
            <v>0</v>
          </cell>
          <cell r="F2415" t="str">
            <v>UN</v>
          </cell>
          <cell r="G2415">
            <v>36.22</v>
          </cell>
        </row>
        <row r="2416">
          <cell r="B2416" t="str">
            <v>C0698</v>
          </cell>
          <cell r="C2416" t="str">
            <v>CAP PVC SOLD. MARROM D=110mm (4")</v>
          </cell>
          <cell r="D2416">
            <v>0</v>
          </cell>
          <cell r="E2416">
            <v>0</v>
          </cell>
          <cell r="F2416" t="str">
            <v>UN</v>
          </cell>
          <cell r="G2416">
            <v>68.91</v>
          </cell>
        </row>
        <row r="2417">
          <cell r="B2417" t="str">
            <v>C0952</v>
          </cell>
          <cell r="C2417" t="str">
            <v>COTOVELO PVC SOLD. MARROM D=20mm (1/2")</v>
          </cell>
          <cell r="D2417">
            <v>0</v>
          </cell>
          <cell r="E2417">
            <v>0</v>
          </cell>
          <cell r="F2417" t="str">
            <v>UN</v>
          </cell>
          <cell r="G2417">
            <v>5.15</v>
          </cell>
        </row>
        <row r="2418">
          <cell r="B2418" t="str">
            <v>C0953</v>
          </cell>
          <cell r="C2418" t="str">
            <v>COTOVELO PVC SOLD. MARROM D=25mm (3/4")</v>
          </cell>
          <cell r="D2418">
            <v>0</v>
          </cell>
          <cell r="E2418">
            <v>0</v>
          </cell>
          <cell r="F2418" t="str">
            <v>UN</v>
          </cell>
          <cell r="G2418">
            <v>5.4</v>
          </cell>
        </row>
        <row r="2419">
          <cell r="B2419" t="str">
            <v>C0954</v>
          </cell>
          <cell r="C2419" t="str">
            <v>COTOVELO PVC SOLD. MARROM D=32mm (1")</v>
          </cell>
          <cell r="D2419">
            <v>0</v>
          </cell>
          <cell r="E2419">
            <v>0</v>
          </cell>
          <cell r="F2419" t="str">
            <v>UN</v>
          </cell>
          <cell r="G2419">
            <v>6.3</v>
          </cell>
        </row>
        <row r="2420">
          <cell r="B2420" t="str">
            <v>C0955</v>
          </cell>
          <cell r="C2420" t="str">
            <v>COTOVELO PVC SOLD. MARROM D=40mm (1 1/4")</v>
          </cell>
          <cell r="D2420">
            <v>0</v>
          </cell>
          <cell r="E2420">
            <v>0</v>
          </cell>
          <cell r="F2420" t="str">
            <v>UN</v>
          </cell>
          <cell r="G2420">
            <v>10.39</v>
          </cell>
        </row>
        <row r="2421">
          <cell r="B2421" t="str">
            <v>C0956</v>
          </cell>
          <cell r="C2421" t="str">
            <v>COTOVELO PVC SOLD. MARROM D=50mm (1 1/2")</v>
          </cell>
          <cell r="D2421">
            <v>0</v>
          </cell>
          <cell r="E2421">
            <v>0</v>
          </cell>
          <cell r="F2421" t="str">
            <v>UN</v>
          </cell>
          <cell r="G2421">
            <v>12.4</v>
          </cell>
        </row>
        <row r="2422">
          <cell r="B2422" t="str">
            <v>C0957</v>
          </cell>
          <cell r="C2422" t="str">
            <v>COTOVELO PVC SOLD. MARROM D=60mm (2")</v>
          </cell>
          <cell r="D2422">
            <v>0</v>
          </cell>
          <cell r="E2422">
            <v>0</v>
          </cell>
          <cell r="F2422" t="str">
            <v>UN</v>
          </cell>
          <cell r="G2422">
            <v>24.73</v>
          </cell>
        </row>
        <row r="2423">
          <cell r="B2423" t="str">
            <v>C0958</v>
          </cell>
          <cell r="C2423" t="str">
            <v>COTOVELO PVC SOLD. MARROM D=75mm (2 1/2")</v>
          </cell>
          <cell r="D2423">
            <v>0</v>
          </cell>
          <cell r="E2423">
            <v>0</v>
          </cell>
          <cell r="F2423" t="str">
            <v>UN</v>
          </cell>
          <cell r="G2423">
            <v>57.13</v>
          </cell>
        </row>
        <row r="2424">
          <cell r="B2424" t="str">
            <v>C0959</v>
          </cell>
          <cell r="C2424" t="str">
            <v>COTOVELO PVC SOLD. MARROM D=85mm (3")</v>
          </cell>
          <cell r="D2424">
            <v>0</v>
          </cell>
          <cell r="E2424">
            <v>0</v>
          </cell>
          <cell r="F2424" t="str">
            <v>UN</v>
          </cell>
          <cell r="G2424">
            <v>70.180000000000007</v>
          </cell>
        </row>
        <row r="2425">
          <cell r="B2425" t="str">
            <v>C0951</v>
          </cell>
          <cell r="C2425" t="str">
            <v>COTOVELO PVC SOLD. MARROM D=110mm (4")</v>
          </cell>
          <cell r="D2425">
            <v>0</v>
          </cell>
          <cell r="E2425">
            <v>0</v>
          </cell>
          <cell r="F2425" t="str">
            <v>UN</v>
          </cell>
          <cell r="G2425">
            <v>146.51</v>
          </cell>
        </row>
        <row r="2426">
          <cell r="B2426" t="str">
            <v>C0973</v>
          </cell>
          <cell r="C2426" t="str">
            <v>CRUZETA PVC BRANCO ROSC. D=1/2" (20mm)</v>
          </cell>
          <cell r="D2426">
            <v>0</v>
          </cell>
          <cell r="E2426">
            <v>0</v>
          </cell>
          <cell r="F2426" t="str">
            <v>UN</v>
          </cell>
          <cell r="G2426">
            <v>15.95</v>
          </cell>
        </row>
        <row r="2427">
          <cell r="B2427" t="str">
            <v>C0975</v>
          </cell>
          <cell r="C2427" t="str">
            <v>CRUZETA PVC BRANCO ROSC. D=3/4" (25mm)</v>
          </cell>
          <cell r="D2427">
            <v>0</v>
          </cell>
          <cell r="E2427">
            <v>0</v>
          </cell>
          <cell r="F2427" t="str">
            <v>UN</v>
          </cell>
          <cell r="G2427">
            <v>16.14</v>
          </cell>
        </row>
        <row r="2428">
          <cell r="B2428" t="str">
            <v>C0972</v>
          </cell>
          <cell r="C2428" t="str">
            <v>CRUZETA PVC BRANCO ROSC. D=1" (32mm)</v>
          </cell>
          <cell r="D2428">
            <v>0</v>
          </cell>
          <cell r="E2428">
            <v>0</v>
          </cell>
          <cell r="F2428" t="str">
            <v>UN</v>
          </cell>
          <cell r="G2428">
            <v>22.14</v>
          </cell>
        </row>
        <row r="2429">
          <cell r="B2429" t="str">
            <v>C0971</v>
          </cell>
          <cell r="C2429" t="str">
            <v>CRUZETA PVC BRANCO ROSC. D=1 1/4" (40mm)</v>
          </cell>
          <cell r="D2429">
            <v>0</v>
          </cell>
          <cell r="E2429">
            <v>0</v>
          </cell>
          <cell r="F2429" t="str">
            <v>UN</v>
          </cell>
          <cell r="G2429">
            <v>29.55</v>
          </cell>
        </row>
        <row r="2430">
          <cell r="B2430" t="str">
            <v>C0970</v>
          </cell>
          <cell r="C2430" t="str">
            <v>CRUZETA PVC BRANCO ROSC. D=1 1/2" (50mm)</v>
          </cell>
          <cell r="D2430">
            <v>0</v>
          </cell>
          <cell r="E2430">
            <v>0</v>
          </cell>
          <cell r="F2430" t="str">
            <v>UN</v>
          </cell>
          <cell r="G2430">
            <v>35.49</v>
          </cell>
        </row>
        <row r="2431">
          <cell r="B2431" t="str">
            <v>C0974</v>
          </cell>
          <cell r="C2431" t="str">
            <v>CRUZETA PVC BRANCO ROSC. D=2" (60mm)</v>
          </cell>
          <cell r="D2431">
            <v>0</v>
          </cell>
          <cell r="E2431">
            <v>0</v>
          </cell>
          <cell r="F2431" t="str">
            <v>UN</v>
          </cell>
          <cell r="G2431">
            <v>49.42</v>
          </cell>
        </row>
        <row r="2432">
          <cell r="B2432" t="str">
            <v>C0976</v>
          </cell>
          <cell r="C2432" t="str">
            <v>CRUZETA PVC SOLD. MARROM D= 20mm (1/2")</v>
          </cell>
          <cell r="D2432">
            <v>0</v>
          </cell>
          <cell r="E2432">
            <v>0</v>
          </cell>
          <cell r="F2432" t="str">
            <v>UN</v>
          </cell>
          <cell r="G2432">
            <v>10.48</v>
          </cell>
        </row>
        <row r="2433">
          <cell r="B2433" t="str">
            <v>C0977</v>
          </cell>
          <cell r="C2433" t="str">
            <v>CRUZETA PVC SOLD. MARROM D= 25mm (3/4")</v>
          </cell>
          <cell r="D2433">
            <v>0</v>
          </cell>
          <cell r="E2433">
            <v>0</v>
          </cell>
          <cell r="F2433" t="str">
            <v>UN</v>
          </cell>
          <cell r="G2433">
            <v>12.54</v>
          </cell>
        </row>
        <row r="2434">
          <cell r="B2434" t="str">
            <v>C0978</v>
          </cell>
          <cell r="C2434" t="str">
            <v>CRUZETA PVC SOLD. MARROM D= 32mm (1")</v>
          </cell>
          <cell r="D2434">
            <v>0</v>
          </cell>
          <cell r="E2434">
            <v>0</v>
          </cell>
          <cell r="F2434" t="str">
            <v>UN</v>
          </cell>
          <cell r="G2434">
            <v>13.26</v>
          </cell>
        </row>
        <row r="2435">
          <cell r="B2435" t="str">
            <v>C0980</v>
          </cell>
          <cell r="C2435" t="str">
            <v>CRUZETA PVC SOLD. MARROM D=40mm (1 1/4")</v>
          </cell>
          <cell r="D2435">
            <v>0</v>
          </cell>
          <cell r="E2435">
            <v>0</v>
          </cell>
          <cell r="F2435" t="str">
            <v>UN</v>
          </cell>
          <cell r="G2435">
            <v>18.53</v>
          </cell>
        </row>
        <row r="2436">
          <cell r="B2436" t="str">
            <v>C0981</v>
          </cell>
          <cell r="C2436" t="str">
            <v>CRUZETA PVC SOLD. MARROM D=50mm (1 1/2")</v>
          </cell>
          <cell r="D2436">
            <v>0</v>
          </cell>
          <cell r="E2436">
            <v>0</v>
          </cell>
          <cell r="F2436" t="str">
            <v>UN</v>
          </cell>
          <cell r="G2436">
            <v>27.27</v>
          </cell>
        </row>
        <row r="2437">
          <cell r="B2437" t="str">
            <v>C0982</v>
          </cell>
          <cell r="C2437" t="str">
            <v>CRUZETA PVC SOLD. MARROM D=60mm (2")</v>
          </cell>
          <cell r="D2437">
            <v>0</v>
          </cell>
          <cell r="E2437">
            <v>0</v>
          </cell>
          <cell r="F2437" t="str">
            <v>UN</v>
          </cell>
          <cell r="G2437">
            <v>29.29</v>
          </cell>
        </row>
        <row r="2438">
          <cell r="B2438" t="str">
            <v>C0983</v>
          </cell>
          <cell r="C2438" t="str">
            <v>CRUZETA PVC SOLD. MARROM D=75mm (2 1/2")</v>
          </cell>
          <cell r="D2438">
            <v>0</v>
          </cell>
          <cell r="E2438">
            <v>0</v>
          </cell>
          <cell r="F2438" t="str">
            <v>UN</v>
          </cell>
          <cell r="G2438">
            <v>43.1</v>
          </cell>
        </row>
        <row r="2439">
          <cell r="B2439" t="str">
            <v>C0984</v>
          </cell>
          <cell r="C2439" t="str">
            <v>CRUZETA PVC SOLD. MARROM D=85mm (3")</v>
          </cell>
          <cell r="D2439">
            <v>0</v>
          </cell>
          <cell r="E2439">
            <v>0</v>
          </cell>
          <cell r="F2439" t="str">
            <v>UN</v>
          </cell>
          <cell r="G2439">
            <v>60</v>
          </cell>
        </row>
        <row r="2440">
          <cell r="B2440" t="str">
            <v>C0979</v>
          </cell>
          <cell r="C2440" t="str">
            <v>CRUZETA PVC SOLD. MARROM D=110mm (4")</v>
          </cell>
          <cell r="D2440">
            <v>0</v>
          </cell>
          <cell r="E2440">
            <v>0</v>
          </cell>
          <cell r="F2440" t="str">
            <v>UN</v>
          </cell>
          <cell r="G2440">
            <v>112.19</v>
          </cell>
        </row>
        <row r="2441">
          <cell r="B2441" t="str">
            <v>C1525</v>
          </cell>
          <cell r="C2441" t="str">
            <v>JOELHO 90 PVC SOLD./ROSCA. D= 20mmX1/2"</v>
          </cell>
          <cell r="D2441">
            <v>0</v>
          </cell>
          <cell r="E2441">
            <v>0</v>
          </cell>
          <cell r="F2441" t="str">
            <v>UN</v>
          </cell>
          <cell r="G2441">
            <v>6.17</v>
          </cell>
        </row>
        <row r="2442">
          <cell r="B2442" t="str">
            <v>C1526</v>
          </cell>
          <cell r="C2442" t="str">
            <v>JOELHO 90 PVC SOLD./ROSCA. D= 25mmX3/4"</v>
          </cell>
          <cell r="D2442">
            <v>0</v>
          </cell>
          <cell r="E2442">
            <v>0</v>
          </cell>
          <cell r="F2442" t="str">
            <v>UN</v>
          </cell>
          <cell r="G2442">
            <v>6.94</v>
          </cell>
        </row>
        <row r="2443">
          <cell r="B2443" t="str">
            <v>C1527</v>
          </cell>
          <cell r="C2443" t="str">
            <v>JOELHO 90 PVC SOLD./ROSCA. D= 32mmX1"</v>
          </cell>
          <cell r="D2443">
            <v>0</v>
          </cell>
          <cell r="E2443">
            <v>0</v>
          </cell>
          <cell r="F2443" t="str">
            <v>UN</v>
          </cell>
          <cell r="G2443">
            <v>11.56</v>
          </cell>
        </row>
        <row r="2444">
          <cell r="B2444" t="str">
            <v>C1532</v>
          </cell>
          <cell r="C2444" t="str">
            <v>JOELHO C/VISITA. PVC P/ESG. D=75X50mm - JUNTA C/ANÉIS</v>
          </cell>
          <cell r="D2444">
            <v>0</v>
          </cell>
          <cell r="E2444">
            <v>0</v>
          </cell>
          <cell r="F2444" t="str">
            <v>UN</v>
          </cell>
          <cell r="G2444">
            <v>24.79</v>
          </cell>
        </row>
        <row r="2445">
          <cell r="B2445" t="str">
            <v>C1528</v>
          </cell>
          <cell r="C2445" t="str">
            <v>JOELHO C/VISITA PVC P/ESG. D=100X50mm - JUNTA C/ANÉIS</v>
          </cell>
          <cell r="D2445">
            <v>0</v>
          </cell>
          <cell r="E2445">
            <v>0</v>
          </cell>
          <cell r="F2445" t="str">
            <v>UN</v>
          </cell>
          <cell r="G2445">
            <v>30.12</v>
          </cell>
        </row>
        <row r="2446">
          <cell r="B2446" t="str">
            <v>C1530</v>
          </cell>
          <cell r="C2446" t="str">
            <v>JOELHO C/VISITA PVC P/ESG. D=100X75mm - JUNTA C/ANÉIS</v>
          </cell>
          <cell r="D2446">
            <v>0</v>
          </cell>
          <cell r="E2446">
            <v>0</v>
          </cell>
          <cell r="F2446" t="str">
            <v>UN</v>
          </cell>
          <cell r="G2446">
            <v>33.950000000000003</v>
          </cell>
        </row>
        <row r="2447">
          <cell r="B2447" t="str">
            <v>C1533</v>
          </cell>
          <cell r="C2447" t="str">
            <v>JOELHO C/VISITA. PVC P/ESG. D=75X50mm - JUNTA SOLD.</v>
          </cell>
          <cell r="D2447">
            <v>0</v>
          </cell>
          <cell r="E2447">
            <v>0</v>
          </cell>
          <cell r="F2447" t="str">
            <v>UN</v>
          </cell>
          <cell r="G2447">
            <v>22.67</v>
          </cell>
        </row>
        <row r="2448">
          <cell r="B2448" t="str">
            <v>C1529</v>
          </cell>
          <cell r="C2448" t="str">
            <v>JOELHO C/VISITA PVC P/ESG. D=100X50mm - JUNTA SOLD.</v>
          </cell>
          <cell r="D2448">
            <v>0</v>
          </cell>
          <cell r="E2448">
            <v>0</v>
          </cell>
          <cell r="F2448" t="str">
            <v>UN</v>
          </cell>
          <cell r="G2448">
            <v>28.16</v>
          </cell>
        </row>
        <row r="2449">
          <cell r="B2449" t="str">
            <v>C1531</v>
          </cell>
          <cell r="C2449" t="str">
            <v>JOELHO C/VISITA PVC P/ESG. D=100X75mm - JUNTA SOLD.</v>
          </cell>
          <cell r="D2449">
            <v>0</v>
          </cell>
          <cell r="E2449">
            <v>0</v>
          </cell>
          <cell r="F2449" t="str">
            <v>UN</v>
          </cell>
          <cell r="G2449">
            <v>32.5</v>
          </cell>
        </row>
        <row r="2450">
          <cell r="B2450" t="str">
            <v>C1543</v>
          </cell>
          <cell r="C2450" t="str">
            <v>JOELHO OU CURVA PVC ROSC. D=1/2"(20mm)</v>
          </cell>
          <cell r="D2450">
            <v>0</v>
          </cell>
          <cell r="E2450">
            <v>0</v>
          </cell>
          <cell r="F2450" t="str">
            <v>UN</v>
          </cell>
          <cell r="G2450">
            <v>6.66</v>
          </cell>
        </row>
        <row r="2451">
          <cell r="B2451" t="str">
            <v>C1547</v>
          </cell>
          <cell r="C2451" t="str">
            <v>JOELHO OU CURVA PVC ROSC. D=3/4" (25mm)</v>
          </cell>
          <cell r="D2451">
            <v>0</v>
          </cell>
          <cell r="E2451">
            <v>0</v>
          </cell>
          <cell r="F2451" t="str">
            <v>UN</v>
          </cell>
          <cell r="G2451">
            <v>7.36</v>
          </cell>
        </row>
        <row r="2452">
          <cell r="B2452" t="str">
            <v>C1542</v>
          </cell>
          <cell r="C2452" t="str">
            <v>JOELHO OU CURVA PVC ROSC. D=1" (32mm)</v>
          </cell>
          <cell r="D2452">
            <v>0</v>
          </cell>
          <cell r="E2452">
            <v>0</v>
          </cell>
          <cell r="F2452" t="str">
            <v>UN</v>
          </cell>
          <cell r="G2452">
            <v>8.75</v>
          </cell>
        </row>
        <row r="2453">
          <cell r="B2453" t="str">
            <v>C1541</v>
          </cell>
          <cell r="C2453" t="str">
            <v>JOELHO OU CURVA PVC ROSC. D=1 1/4" (40mm)</v>
          </cell>
          <cell r="D2453">
            <v>0</v>
          </cell>
          <cell r="E2453">
            <v>0</v>
          </cell>
          <cell r="F2453" t="str">
            <v>UN</v>
          </cell>
          <cell r="G2453">
            <v>16.63</v>
          </cell>
        </row>
        <row r="2454">
          <cell r="B2454" t="str">
            <v>C1540</v>
          </cell>
          <cell r="C2454" t="str">
            <v>JOELHO OU CURVA PVC ROSC. D=1 1/2" (50mm)</v>
          </cell>
          <cell r="D2454">
            <v>0</v>
          </cell>
          <cell r="E2454">
            <v>0</v>
          </cell>
          <cell r="F2454" t="str">
            <v>UN</v>
          </cell>
          <cell r="G2454">
            <v>17.95</v>
          </cell>
        </row>
        <row r="2455">
          <cell r="B2455" t="str">
            <v>C1545</v>
          </cell>
          <cell r="C2455" t="str">
            <v>JOELHO OU CURVA PVC ROSC. D=2" (60mm)</v>
          </cell>
          <cell r="D2455">
            <v>0</v>
          </cell>
          <cell r="E2455">
            <v>0</v>
          </cell>
          <cell r="F2455" t="str">
            <v>UN</v>
          </cell>
          <cell r="G2455">
            <v>26.19</v>
          </cell>
        </row>
        <row r="2456">
          <cell r="B2456" t="str">
            <v>C1544</v>
          </cell>
          <cell r="C2456" t="str">
            <v>JOELHO OU CURVA PVC ROSC. D=2 1/2" (75mm)</v>
          </cell>
          <cell r="D2456">
            <v>0</v>
          </cell>
          <cell r="E2456">
            <v>0</v>
          </cell>
          <cell r="F2456" t="str">
            <v>UN</v>
          </cell>
          <cell r="G2456">
            <v>56.33</v>
          </cell>
        </row>
        <row r="2457">
          <cell r="B2457" t="str">
            <v>C1546</v>
          </cell>
          <cell r="C2457" t="str">
            <v>JOELHO OU CURVA PVC ROSC. D=3" (85mm)</v>
          </cell>
          <cell r="D2457">
            <v>0</v>
          </cell>
          <cell r="E2457">
            <v>0</v>
          </cell>
          <cell r="F2457" t="str">
            <v>UN</v>
          </cell>
          <cell r="G2457">
            <v>54.5</v>
          </cell>
        </row>
        <row r="2458">
          <cell r="B2458" t="str">
            <v>C1548</v>
          </cell>
          <cell r="C2458" t="str">
            <v>JOELHO OU CURVA PVC ROSC. D=4" (110mm)</v>
          </cell>
          <cell r="D2458">
            <v>0</v>
          </cell>
          <cell r="E2458">
            <v>0</v>
          </cell>
          <cell r="F2458" t="str">
            <v>UN</v>
          </cell>
          <cell r="G2458">
            <v>121.83</v>
          </cell>
        </row>
        <row r="2459">
          <cell r="B2459" t="str">
            <v>C1551</v>
          </cell>
          <cell r="C2459" t="str">
            <v>JOELHO PVC BRANCO P/ESGOTO D=40mm (1 1/2")</v>
          </cell>
          <cell r="D2459">
            <v>0</v>
          </cell>
          <cell r="E2459">
            <v>0</v>
          </cell>
          <cell r="F2459" t="str">
            <v>UN</v>
          </cell>
          <cell r="G2459">
            <v>8.89</v>
          </cell>
        </row>
        <row r="2460">
          <cell r="B2460" t="str">
            <v>C1552</v>
          </cell>
          <cell r="C2460" t="str">
            <v>JOELHO PVC BRANCO P/ESGOTO D=50mm (2")</v>
          </cell>
          <cell r="D2460">
            <v>0</v>
          </cell>
          <cell r="E2460">
            <v>0</v>
          </cell>
          <cell r="F2460" t="str">
            <v>UN</v>
          </cell>
          <cell r="G2460">
            <v>9.7799999999999994</v>
          </cell>
        </row>
        <row r="2461">
          <cell r="B2461" t="str">
            <v>C1554</v>
          </cell>
          <cell r="C2461" t="str">
            <v>JOELHO PVC BRANCO P/ESGOTO D=75mm (3")</v>
          </cell>
          <cell r="D2461">
            <v>0</v>
          </cell>
          <cell r="E2461">
            <v>0</v>
          </cell>
          <cell r="F2461" t="str">
            <v>UN</v>
          </cell>
          <cell r="G2461">
            <v>15.44</v>
          </cell>
        </row>
        <row r="2462">
          <cell r="B2462" t="str">
            <v>C1549</v>
          </cell>
          <cell r="C2462" t="str">
            <v>JOELHO PVC BRANCO P/ESGOTO D=100mm (4")</v>
          </cell>
          <cell r="D2462">
            <v>0</v>
          </cell>
          <cell r="E2462">
            <v>0</v>
          </cell>
          <cell r="F2462" t="str">
            <v>UN</v>
          </cell>
          <cell r="G2462">
            <v>20.67</v>
          </cell>
        </row>
        <row r="2463">
          <cell r="B2463" t="str">
            <v>C1553</v>
          </cell>
          <cell r="C2463" t="str">
            <v>JOELHO PVC BRANCO P/ESGOTO D=50mm (2") - JUNTA C/ANÉIS</v>
          </cell>
          <cell r="D2463">
            <v>0</v>
          </cell>
          <cell r="E2463">
            <v>0</v>
          </cell>
          <cell r="F2463" t="str">
            <v>UN</v>
          </cell>
          <cell r="G2463">
            <v>11.86</v>
          </cell>
        </row>
        <row r="2464">
          <cell r="B2464" t="str">
            <v>C1555</v>
          </cell>
          <cell r="C2464" t="str">
            <v>JOELHO PVC BRANCO P/ESGOTO D=75mm (3") - JUNTA C/ANÉIS</v>
          </cell>
          <cell r="D2464">
            <v>0</v>
          </cell>
          <cell r="E2464">
            <v>0</v>
          </cell>
          <cell r="F2464" t="str">
            <v>UN</v>
          </cell>
          <cell r="G2464">
            <v>16.510000000000002</v>
          </cell>
        </row>
        <row r="2465">
          <cell r="B2465" t="str">
            <v>C1550</v>
          </cell>
          <cell r="C2465" t="str">
            <v>JOELHO PVC BRANCO P/ESGOTO D=100mm (4") - JUNTA C/ANÉIS</v>
          </cell>
          <cell r="D2465">
            <v>0</v>
          </cell>
          <cell r="E2465">
            <v>0</v>
          </cell>
          <cell r="F2465" t="str">
            <v>UN</v>
          </cell>
          <cell r="G2465">
            <v>21.59</v>
          </cell>
        </row>
        <row r="2466">
          <cell r="B2466" t="str">
            <v>C1556</v>
          </cell>
          <cell r="C2466" t="str">
            <v>JOELHO PVC CINZA P/ESGOTO D=150mm (6") - JUNTA C/ANÉIS</v>
          </cell>
          <cell r="D2466">
            <v>0</v>
          </cell>
          <cell r="E2466">
            <v>0</v>
          </cell>
          <cell r="F2466" t="str">
            <v>UN</v>
          </cell>
          <cell r="G2466">
            <v>93.22</v>
          </cell>
        </row>
        <row r="2467">
          <cell r="B2467" t="str">
            <v>C1557</v>
          </cell>
          <cell r="C2467" t="str">
            <v>JOELHO PVC CINZA. P/ESGOTO D=150mm (6") - JUNTA SOLD</v>
          </cell>
          <cell r="D2467">
            <v>0</v>
          </cell>
          <cell r="E2467">
            <v>0</v>
          </cell>
          <cell r="F2467" t="str">
            <v>UN</v>
          </cell>
          <cell r="G2467">
            <v>88.34</v>
          </cell>
        </row>
        <row r="2468">
          <cell r="B2468" t="str">
            <v>C1558</v>
          </cell>
          <cell r="C2468" t="str">
            <v>JOELHO PVC SOLD. AZUL D=20mmX1/2"</v>
          </cell>
          <cell r="D2468">
            <v>0</v>
          </cell>
          <cell r="E2468">
            <v>0</v>
          </cell>
          <cell r="F2468" t="str">
            <v>UN</v>
          </cell>
          <cell r="G2468">
            <v>8.57</v>
          </cell>
        </row>
        <row r="2469">
          <cell r="B2469" t="str">
            <v>C1559</v>
          </cell>
          <cell r="C2469" t="str">
            <v>JOELHO PVC SOLD. AZUL D=25mmX3/4"</v>
          </cell>
          <cell r="D2469">
            <v>0</v>
          </cell>
          <cell r="E2469">
            <v>0</v>
          </cell>
          <cell r="F2469" t="str">
            <v>UN</v>
          </cell>
          <cell r="G2469">
            <v>9.9600000000000009</v>
          </cell>
        </row>
        <row r="2470">
          <cell r="B2470" t="str">
            <v>C1560</v>
          </cell>
          <cell r="C2470" t="str">
            <v>JOELHO REDUÇÃO PVC SOLD./ROSCA. D=25mmX1/2"</v>
          </cell>
          <cell r="D2470">
            <v>0</v>
          </cell>
          <cell r="E2470">
            <v>0</v>
          </cell>
          <cell r="F2470" t="str">
            <v>UN</v>
          </cell>
          <cell r="G2470">
            <v>6.81</v>
          </cell>
        </row>
        <row r="2471">
          <cell r="B2471" t="str">
            <v>C1561</v>
          </cell>
          <cell r="C2471" t="str">
            <v>JOELHO REDUÇÃO PVC SOLD./ROSCA. D=32mmX3/4"</v>
          </cell>
          <cell r="D2471">
            <v>0</v>
          </cell>
          <cell r="E2471">
            <v>0</v>
          </cell>
          <cell r="F2471" t="str">
            <v>UN</v>
          </cell>
          <cell r="G2471">
            <v>13.59</v>
          </cell>
        </row>
        <row r="2472">
          <cell r="B2472" t="str">
            <v>C1568</v>
          </cell>
          <cell r="C2472" t="str">
            <v>JOELHO REDUÇÃO PVC ROSC. D=3/4"X1/2" (25X20mm)</v>
          </cell>
          <cell r="D2472">
            <v>0</v>
          </cell>
          <cell r="E2472">
            <v>0</v>
          </cell>
          <cell r="F2472" t="str">
            <v>UN</v>
          </cell>
          <cell r="G2472">
            <v>7.63</v>
          </cell>
        </row>
        <row r="2473">
          <cell r="B2473" t="str">
            <v>C1567</v>
          </cell>
          <cell r="C2473" t="str">
            <v>JOELHO REDUÇÃO PVC ROSC. D=1"X3/4" (32X25mm)</v>
          </cell>
          <cell r="D2473">
            <v>0</v>
          </cell>
          <cell r="E2473">
            <v>0</v>
          </cell>
          <cell r="F2473" t="str">
            <v>UN</v>
          </cell>
          <cell r="G2473">
            <v>9.1300000000000008</v>
          </cell>
        </row>
        <row r="2474">
          <cell r="B2474" t="str">
            <v>C1562</v>
          </cell>
          <cell r="C2474" t="str">
            <v>JOELHO REDUÇÃO PVC SOLD. AZUL D=25mmX1/2"</v>
          </cell>
          <cell r="D2474">
            <v>0</v>
          </cell>
          <cell r="E2474">
            <v>0</v>
          </cell>
          <cell r="F2474" t="str">
            <v>UN</v>
          </cell>
          <cell r="G2474">
            <v>8.5299999999999994</v>
          </cell>
        </row>
        <row r="2475">
          <cell r="B2475" t="str">
            <v>C1563</v>
          </cell>
          <cell r="C2475" t="str">
            <v>JOELHO REDUÇÃO PVC SOLD. AZUL D=32mmX3/4"</v>
          </cell>
          <cell r="D2475">
            <v>0</v>
          </cell>
          <cell r="E2475">
            <v>0</v>
          </cell>
          <cell r="F2475" t="str">
            <v>UN</v>
          </cell>
          <cell r="G2475">
            <v>13.02</v>
          </cell>
        </row>
        <row r="2476">
          <cell r="B2476" t="str">
            <v>C1564</v>
          </cell>
          <cell r="C2476" t="str">
            <v>JOELHO REDUÇÃO PVC SOLD.MARROM D=25X20mm (3/4"X1/2")</v>
          </cell>
          <cell r="D2476">
            <v>0</v>
          </cell>
          <cell r="E2476">
            <v>0</v>
          </cell>
          <cell r="F2476" t="str">
            <v>UN</v>
          </cell>
          <cell r="G2476">
            <v>6.51</v>
          </cell>
        </row>
        <row r="2477">
          <cell r="B2477" t="str">
            <v>C1565</v>
          </cell>
          <cell r="C2477" t="str">
            <v>JOELHO REDUÇÃO PVC SOLD.MARROM D=32X25mm (1"X3/4")</v>
          </cell>
          <cell r="D2477">
            <v>0</v>
          </cell>
          <cell r="E2477">
            <v>0</v>
          </cell>
          <cell r="F2477" t="str">
            <v>UN</v>
          </cell>
          <cell r="G2477">
            <v>7</v>
          </cell>
        </row>
        <row r="2478">
          <cell r="B2478" t="str">
            <v>C1566</v>
          </cell>
          <cell r="C2478" t="str">
            <v>JOELHO REDUÇÃO PVC SOLD.MARROM D=40X32mm (1 1/4"X1")</v>
          </cell>
          <cell r="D2478">
            <v>0</v>
          </cell>
          <cell r="E2478">
            <v>0</v>
          </cell>
          <cell r="F2478" t="str">
            <v>UN</v>
          </cell>
          <cell r="G2478">
            <v>10.37</v>
          </cell>
        </row>
        <row r="2479">
          <cell r="B2479" t="str">
            <v>C4388</v>
          </cell>
          <cell r="C2479" t="str">
            <v>JOELHO 45 PVC BRANCO PARA ESGOTO D=40mm (1 1/4")</v>
          </cell>
          <cell r="D2479">
            <v>0</v>
          </cell>
          <cell r="E2479">
            <v>0</v>
          </cell>
          <cell r="F2479" t="str">
            <v>UN</v>
          </cell>
          <cell r="G2479">
            <v>10.83</v>
          </cell>
        </row>
        <row r="2480">
          <cell r="B2480" t="str">
            <v>C4669</v>
          </cell>
          <cell r="C2480" t="str">
            <v>JOELHO 45 PVC BRANCO PARA ESGOTO D=50mm (2")</v>
          </cell>
          <cell r="D2480">
            <v>0</v>
          </cell>
          <cell r="E2480">
            <v>0</v>
          </cell>
          <cell r="F2480" t="str">
            <v>UN</v>
          </cell>
          <cell r="G2480">
            <v>11.43</v>
          </cell>
        </row>
        <row r="2481">
          <cell r="B2481" t="str">
            <v>C4389</v>
          </cell>
          <cell r="C2481" t="str">
            <v>JOELHO 45 PVC BRANCO PARA ESGOTO D=75mm (3")</v>
          </cell>
          <cell r="D2481">
            <v>0</v>
          </cell>
          <cell r="E2481">
            <v>0</v>
          </cell>
          <cell r="F2481" t="str">
            <v>UN</v>
          </cell>
          <cell r="G2481">
            <v>15.45</v>
          </cell>
        </row>
        <row r="2482">
          <cell r="B2482" t="str">
            <v>C4390</v>
          </cell>
          <cell r="C2482" t="str">
            <v>JOELHO 45 PVC BRANCO PARA ESGOTO D=100mm (4")</v>
          </cell>
          <cell r="D2482">
            <v>0</v>
          </cell>
          <cell r="E2482">
            <v>0</v>
          </cell>
          <cell r="F2482" t="str">
            <v>UN</v>
          </cell>
          <cell r="G2482">
            <v>18.78</v>
          </cell>
        </row>
        <row r="2483">
          <cell r="B2483" t="str">
            <v>C4391</v>
          </cell>
          <cell r="C2483" t="str">
            <v>JOELHO 45 PVC SOLDÁVEL D=25mm (3/4")</v>
          </cell>
          <cell r="D2483">
            <v>0</v>
          </cell>
          <cell r="E2483">
            <v>0</v>
          </cell>
          <cell r="F2483" t="str">
            <v>UN</v>
          </cell>
          <cell r="G2483">
            <v>4.67</v>
          </cell>
        </row>
        <row r="2484">
          <cell r="B2484" t="str">
            <v>C4392</v>
          </cell>
          <cell r="C2484" t="str">
            <v>JOELHO 45 PVC SOLDÁVEL D=32mm (1")</v>
          </cell>
          <cell r="D2484">
            <v>0</v>
          </cell>
          <cell r="E2484">
            <v>0</v>
          </cell>
          <cell r="F2484" t="str">
            <v>UN</v>
          </cell>
          <cell r="G2484">
            <v>6.12</v>
          </cell>
        </row>
        <row r="2485">
          <cell r="B2485" t="str">
            <v>C4393</v>
          </cell>
          <cell r="C2485" t="str">
            <v>JOELHO 45 PVC SOLDÁVEL D=40mm (1 1/4")</v>
          </cell>
          <cell r="D2485">
            <v>0</v>
          </cell>
          <cell r="E2485">
            <v>0</v>
          </cell>
          <cell r="F2485" t="str">
            <v>UN</v>
          </cell>
          <cell r="G2485">
            <v>7.68</v>
          </cell>
        </row>
        <row r="2486">
          <cell r="B2486" t="str">
            <v>C3994</v>
          </cell>
          <cell r="C2486" t="str">
            <v>JUNÇÃO PVC BRANCO 50 x 50 mm (2" x 2")</v>
          </cell>
          <cell r="D2486">
            <v>0</v>
          </cell>
          <cell r="E2486">
            <v>0</v>
          </cell>
          <cell r="F2486" t="str">
            <v>UN</v>
          </cell>
          <cell r="G2486">
            <v>15.65</v>
          </cell>
        </row>
        <row r="2487">
          <cell r="B2487" t="str">
            <v>C1575</v>
          </cell>
          <cell r="C2487" t="str">
            <v>JUNÇÃO SIMPLES C/INSPEÇÃO PVC P/ESGOTO D=75mm (3")-C/ANÉIS</v>
          </cell>
          <cell r="D2487">
            <v>0</v>
          </cell>
          <cell r="E2487">
            <v>0</v>
          </cell>
          <cell r="F2487" t="str">
            <v>UN</v>
          </cell>
          <cell r="G2487">
            <v>26.03</v>
          </cell>
        </row>
        <row r="2488">
          <cell r="B2488" t="str">
            <v>C1574</v>
          </cell>
          <cell r="C2488" t="str">
            <v>JUNÇÃO SIMPLES C/INSPEÇÃO PVC P/ESGOTO D=100mm (4")-C/ANÉIS</v>
          </cell>
          <cell r="D2488">
            <v>0</v>
          </cell>
          <cell r="E2488">
            <v>0</v>
          </cell>
          <cell r="F2488" t="str">
            <v>UN</v>
          </cell>
          <cell r="G2488">
            <v>31.48</v>
          </cell>
        </row>
        <row r="2489">
          <cell r="B2489" t="str">
            <v>C1579</v>
          </cell>
          <cell r="C2489" t="str">
            <v>JUNÇÃO SIMPLES DE REDUÇÃO PVC P/ESGOTO 75X50mm (3"X2")</v>
          </cell>
          <cell r="D2489">
            <v>0</v>
          </cell>
          <cell r="E2489">
            <v>0</v>
          </cell>
          <cell r="F2489" t="str">
            <v>UN</v>
          </cell>
          <cell r="G2489">
            <v>22.49</v>
          </cell>
        </row>
        <row r="2490">
          <cell r="B2490" t="str">
            <v>C1580</v>
          </cell>
          <cell r="C2490" t="str">
            <v>JUNÇÃO SIMPLES DE REDUÇÃO PVC P/ESGOTO 75X50mm (3"X2")-C/ANÉIS</v>
          </cell>
          <cell r="D2490">
            <v>0</v>
          </cell>
          <cell r="E2490">
            <v>0</v>
          </cell>
          <cell r="F2490" t="str">
            <v>UN</v>
          </cell>
          <cell r="G2490">
            <v>23.6</v>
          </cell>
        </row>
        <row r="2491">
          <cell r="B2491" t="str">
            <v>C1576</v>
          </cell>
          <cell r="C2491" t="str">
            <v>JUNÇÃO SIMPLES DE REDUÇÃO PVC P/ESGOTO 100X50mm (4"X2")-C/ANÉIS</v>
          </cell>
          <cell r="D2491">
            <v>0</v>
          </cell>
          <cell r="E2491">
            <v>0</v>
          </cell>
          <cell r="F2491" t="str">
            <v>UN</v>
          </cell>
          <cell r="G2491">
            <v>24.75</v>
          </cell>
        </row>
        <row r="2492">
          <cell r="B2492" t="str">
            <v>C1577</v>
          </cell>
          <cell r="C2492" t="str">
            <v>JUNÇÃO SIMPLES DE REDUÇÃO PVC P/ESGOTO 100X75mm (4"X3")-C/ANÉIS</v>
          </cell>
          <cell r="D2492">
            <v>0</v>
          </cell>
          <cell r="E2492">
            <v>0</v>
          </cell>
          <cell r="F2492" t="str">
            <v>UN</v>
          </cell>
          <cell r="G2492">
            <v>35.159999999999997</v>
          </cell>
        </row>
        <row r="2493">
          <cell r="B2493" t="str">
            <v>C1578</v>
          </cell>
          <cell r="C2493" t="str">
            <v>JUNÇÃO SIMPLES DE REDUÇÃO PVC P/ESGOTO 150X100mm (6"X4")-C/ANÉIS</v>
          </cell>
          <cell r="D2493">
            <v>0</v>
          </cell>
          <cell r="E2493">
            <v>0</v>
          </cell>
          <cell r="F2493" t="str">
            <v>UN</v>
          </cell>
          <cell r="G2493">
            <v>70.61</v>
          </cell>
        </row>
        <row r="2494">
          <cell r="B2494" t="str">
            <v>C1582</v>
          </cell>
          <cell r="C2494" t="str">
            <v>JUNÇÃO SIMPLES DE REDUÇÃO PVC P/ESGOTO 100X50mm(4"X2")</v>
          </cell>
          <cell r="D2494">
            <v>0</v>
          </cell>
          <cell r="E2494">
            <v>0</v>
          </cell>
          <cell r="F2494" t="str">
            <v>UN</v>
          </cell>
          <cell r="G2494">
            <v>23.99</v>
          </cell>
        </row>
        <row r="2495">
          <cell r="B2495" t="str">
            <v>C1583</v>
          </cell>
          <cell r="C2495" t="str">
            <v>JUNÇÃO SIMPLES DE REDUÇÃO PVC P/ESGOTO 100X75mm(4"X3")</v>
          </cell>
          <cell r="D2495">
            <v>0</v>
          </cell>
          <cell r="E2495">
            <v>0</v>
          </cell>
          <cell r="F2495" t="str">
            <v>UN</v>
          </cell>
          <cell r="G2495">
            <v>34.840000000000003</v>
          </cell>
        </row>
        <row r="2496">
          <cell r="B2496" t="str">
            <v>C1581</v>
          </cell>
          <cell r="C2496" t="str">
            <v>JUNÇÃO SIMPLES DE REDUÇÃO PVC P/ESGOTO 150X100mm(6"X4")</v>
          </cell>
          <cell r="D2496">
            <v>0</v>
          </cell>
          <cell r="E2496">
            <v>0</v>
          </cell>
          <cell r="F2496" t="str">
            <v>UN</v>
          </cell>
          <cell r="G2496">
            <v>68.28</v>
          </cell>
        </row>
        <row r="2497">
          <cell r="B2497" t="str">
            <v>C1585</v>
          </cell>
          <cell r="C2497" t="str">
            <v>JUNÇÃO SIMPLES C/INSPEÇÃO PVC P/ESGOTO D=75mm (3")</v>
          </cell>
          <cell r="D2497">
            <v>0</v>
          </cell>
          <cell r="E2497">
            <v>0</v>
          </cell>
          <cell r="F2497" t="str">
            <v>UN</v>
          </cell>
          <cell r="G2497">
            <v>25.58</v>
          </cell>
        </row>
        <row r="2498">
          <cell r="B2498" t="str">
            <v>C1584</v>
          </cell>
          <cell r="C2498" t="str">
            <v>JUNÇÃO SIMPLES C/INSPEÇÃO PVC P/ESGOTO D=100mm (4")</v>
          </cell>
          <cell r="D2498">
            <v>0</v>
          </cell>
          <cell r="E2498">
            <v>0</v>
          </cell>
          <cell r="F2498" t="str">
            <v>UN</v>
          </cell>
          <cell r="G2498">
            <v>31.38</v>
          </cell>
        </row>
        <row r="2499">
          <cell r="B2499" t="str">
            <v>C1572</v>
          </cell>
          <cell r="C2499" t="str">
            <v>JUNÇÃO DUPLA PVC BRANCO D=75mm (3") - JUNTA C/ANÉIS</v>
          </cell>
          <cell r="D2499">
            <v>0</v>
          </cell>
          <cell r="E2499">
            <v>0</v>
          </cell>
          <cell r="F2499" t="str">
            <v>UN</v>
          </cell>
          <cell r="G2499">
            <v>28</v>
          </cell>
        </row>
        <row r="2500">
          <cell r="B2500" t="str">
            <v>C1570</v>
          </cell>
          <cell r="C2500" t="str">
            <v>JUNÇÃO DUPLA PVC BRANCO D=100mm (4") - JUNTA C/ANÉIS</v>
          </cell>
          <cell r="D2500">
            <v>0</v>
          </cell>
          <cell r="E2500">
            <v>0</v>
          </cell>
          <cell r="F2500" t="str">
            <v>UN</v>
          </cell>
          <cell r="G2500">
            <v>36.909999999999997</v>
          </cell>
        </row>
        <row r="2501">
          <cell r="B2501" t="str">
            <v>C1573</v>
          </cell>
          <cell r="C2501" t="str">
            <v>JUNÇÃO DUPLA PVC BRANCO D=75mm(3") - JUNTA SOLD.</v>
          </cell>
          <cell r="D2501">
            <v>0</v>
          </cell>
          <cell r="E2501">
            <v>0</v>
          </cell>
          <cell r="F2501" t="str">
            <v>UN</v>
          </cell>
          <cell r="G2501">
            <v>27.1</v>
          </cell>
        </row>
        <row r="2502">
          <cell r="B2502" t="str">
            <v>C1571</v>
          </cell>
          <cell r="C2502" t="str">
            <v>JUNÇÃO DUPLA PVC BRANCO D=100mm (4") - JUNTA SOLD.</v>
          </cell>
          <cell r="D2502">
            <v>0</v>
          </cell>
          <cell r="E2502">
            <v>0</v>
          </cell>
          <cell r="F2502" t="str">
            <v>UN</v>
          </cell>
          <cell r="G2502">
            <v>36.700000000000003</v>
          </cell>
        </row>
        <row r="2503">
          <cell r="B2503" t="str">
            <v>C1720</v>
          </cell>
          <cell r="C2503" t="str">
            <v>LUVA PVC BRANCO ROSC. D=1/2" (20mm)</v>
          </cell>
          <cell r="D2503">
            <v>0</v>
          </cell>
          <cell r="E2503">
            <v>0</v>
          </cell>
          <cell r="F2503" t="str">
            <v>UN</v>
          </cell>
          <cell r="G2503">
            <v>3.57</v>
          </cell>
        </row>
        <row r="2504">
          <cell r="B2504" t="str">
            <v>C1724</v>
          </cell>
          <cell r="C2504" t="str">
            <v>LUVA PVC BRANCO ROSC. D=3/4" (25mm)</v>
          </cell>
          <cell r="D2504">
            <v>0</v>
          </cell>
          <cell r="E2504">
            <v>0</v>
          </cell>
          <cell r="F2504" t="str">
            <v>UN</v>
          </cell>
          <cell r="G2504">
            <v>4.03</v>
          </cell>
        </row>
        <row r="2505">
          <cell r="B2505" t="str">
            <v>C1719</v>
          </cell>
          <cell r="C2505" t="str">
            <v>LUVA PVC BRANCO ROSC. D=1" (32mm)</v>
          </cell>
          <cell r="D2505">
            <v>0</v>
          </cell>
          <cell r="E2505">
            <v>0</v>
          </cell>
          <cell r="F2505" t="str">
            <v>UN</v>
          </cell>
          <cell r="G2505">
            <v>5.01</v>
          </cell>
        </row>
        <row r="2506">
          <cell r="B2506" t="str">
            <v>C1718</v>
          </cell>
          <cell r="C2506" t="str">
            <v>LUVA PVC BRANCO ROSC. D=1 1/4" (40mm)</v>
          </cell>
          <cell r="D2506">
            <v>0</v>
          </cell>
          <cell r="E2506">
            <v>0</v>
          </cell>
          <cell r="F2506" t="str">
            <v>UN</v>
          </cell>
          <cell r="G2506">
            <v>8.5500000000000007</v>
          </cell>
        </row>
        <row r="2507">
          <cell r="B2507" t="str">
            <v>C1717</v>
          </cell>
          <cell r="C2507" t="str">
            <v>LUVA PVC BRANCO ROSC. D=1 1/2"  (50mm)</v>
          </cell>
          <cell r="D2507">
            <v>0</v>
          </cell>
          <cell r="E2507">
            <v>0</v>
          </cell>
          <cell r="F2507" t="str">
            <v>UN</v>
          </cell>
          <cell r="G2507">
            <v>8.8699999999999992</v>
          </cell>
        </row>
        <row r="2508">
          <cell r="B2508" t="str">
            <v>C1722</v>
          </cell>
          <cell r="C2508" t="str">
            <v>LUVA PVC BRANCO ROSC. D=2" (60mm)</v>
          </cell>
          <cell r="D2508">
            <v>0</v>
          </cell>
          <cell r="E2508">
            <v>0</v>
          </cell>
          <cell r="F2508" t="str">
            <v>UN</v>
          </cell>
          <cell r="G2508">
            <v>14.2</v>
          </cell>
        </row>
        <row r="2509">
          <cell r="B2509" t="str">
            <v>C1721</v>
          </cell>
          <cell r="C2509" t="str">
            <v>LUVA PVC BRANCO ROSC. D=2 1/2" (75mm)</v>
          </cell>
          <cell r="D2509">
            <v>0</v>
          </cell>
          <cell r="E2509">
            <v>0</v>
          </cell>
          <cell r="F2509" t="str">
            <v>UN</v>
          </cell>
          <cell r="G2509">
            <v>20.07</v>
          </cell>
        </row>
        <row r="2510">
          <cell r="B2510" t="str">
            <v>C1723</v>
          </cell>
          <cell r="C2510" t="str">
            <v>LUVA PVC BRANCO ROSC. D=3" (85mm)</v>
          </cell>
          <cell r="D2510">
            <v>0</v>
          </cell>
          <cell r="E2510">
            <v>0</v>
          </cell>
          <cell r="F2510" t="str">
            <v>UN</v>
          </cell>
          <cell r="G2510">
            <v>26.48</v>
          </cell>
        </row>
        <row r="2511">
          <cell r="B2511" t="str">
            <v>C1725</v>
          </cell>
          <cell r="C2511" t="str">
            <v>LUVA PVC BRANCO ROSC. D=4" (110mm)</v>
          </cell>
          <cell r="D2511">
            <v>0</v>
          </cell>
          <cell r="E2511">
            <v>0</v>
          </cell>
          <cell r="F2511" t="str">
            <v>UN</v>
          </cell>
          <cell r="G2511">
            <v>35.08</v>
          </cell>
        </row>
        <row r="2512">
          <cell r="B2512" t="str">
            <v>C1726</v>
          </cell>
          <cell r="C2512" t="str">
            <v>LUVA PVC SOLD. AZUL C/ROSCA MET. D=20mmX1/2"</v>
          </cell>
          <cell r="D2512">
            <v>0</v>
          </cell>
          <cell r="E2512">
            <v>0</v>
          </cell>
          <cell r="F2512" t="str">
            <v>UN</v>
          </cell>
          <cell r="G2512">
            <v>6.11</v>
          </cell>
        </row>
        <row r="2513">
          <cell r="B2513" t="str">
            <v>C1727</v>
          </cell>
          <cell r="C2513" t="str">
            <v>LUVA PVC SOLD. AZUL C/ROSCA MET. D=25mmX3/4"</v>
          </cell>
          <cell r="D2513">
            <v>0</v>
          </cell>
          <cell r="E2513">
            <v>0</v>
          </cell>
          <cell r="F2513" t="str">
            <v>UN</v>
          </cell>
          <cell r="G2513">
            <v>5.91</v>
          </cell>
        </row>
        <row r="2514">
          <cell r="B2514" t="str">
            <v>C1728</v>
          </cell>
          <cell r="C2514" t="str">
            <v>LUVA PVC SOLD. MARROM D= 20mm (1/2")</v>
          </cell>
          <cell r="D2514">
            <v>0</v>
          </cell>
          <cell r="E2514">
            <v>0</v>
          </cell>
          <cell r="F2514" t="str">
            <v>UN</v>
          </cell>
          <cell r="G2514">
            <v>2.93</v>
          </cell>
        </row>
        <row r="2515">
          <cell r="B2515" t="str">
            <v>C1729</v>
          </cell>
          <cell r="C2515" t="str">
            <v>LUVA PVC SOLD. MARROM D= 25mm (3/4")</v>
          </cell>
          <cell r="D2515">
            <v>0</v>
          </cell>
          <cell r="E2515">
            <v>0</v>
          </cell>
          <cell r="F2515" t="str">
            <v>UN</v>
          </cell>
          <cell r="G2515">
            <v>3.11</v>
          </cell>
        </row>
        <row r="2516">
          <cell r="B2516" t="str">
            <v>C1730</v>
          </cell>
          <cell r="C2516" t="str">
            <v>LUVA PVC SOLD. MARROM D= 32mm (1")</v>
          </cell>
          <cell r="D2516">
            <v>0</v>
          </cell>
          <cell r="E2516">
            <v>0</v>
          </cell>
          <cell r="F2516" t="str">
            <v>UN</v>
          </cell>
          <cell r="G2516">
            <v>3.92</v>
          </cell>
        </row>
        <row r="2517">
          <cell r="B2517" t="str">
            <v>C1731</v>
          </cell>
          <cell r="C2517" t="str">
            <v>LUVA PVC SOLD. MARROM D= 40mm (1 1/4")</v>
          </cell>
          <cell r="D2517">
            <v>0</v>
          </cell>
          <cell r="E2517">
            <v>0</v>
          </cell>
          <cell r="F2517" t="str">
            <v>UN</v>
          </cell>
          <cell r="G2517">
            <v>6.82</v>
          </cell>
        </row>
        <row r="2518">
          <cell r="B2518" t="str">
            <v>C1732</v>
          </cell>
          <cell r="C2518" t="str">
            <v>LUVA PVC SOLD. MARROM D= 50mm (1 1/2")</v>
          </cell>
          <cell r="D2518">
            <v>0</v>
          </cell>
          <cell r="E2518">
            <v>0</v>
          </cell>
          <cell r="F2518" t="str">
            <v>UN</v>
          </cell>
          <cell r="G2518">
            <v>7.73</v>
          </cell>
        </row>
        <row r="2519">
          <cell r="B2519" t="str">
            <v>C1733</v>
          </cell>
          <cell r="C2519" t="str">
            <v>LUVA PVC SOLD. MARROM D= 60mm (2")</v>
          </cell>
          <cell r="D2519">
            <v>0</v>
          </cell>
          <cell r="E2519">
            <v>0</v>
          </cell>
          <cell r="F2519" t="str">
            <v>UN</v>
          </cell>
          <cell r="G2519">
            <v>13.54</v>
          </cell>
        </row>
        <row r="2520">
          <cell r="B2520" t="str">
            <v>C1734</v>
          </cell>
          <cell r="C2520" t="str">
            <v>LUVA PVC SOLD. MARROM D= 75mm (2 1/2")</v>
          </cell>
          <cell r="D2520">
            <v>0</v>
          </cell>
          <cell r="E2520">
            <v>0</v>
          </cell>
          <cell r="F2520" t="str">
            <v>UN</v>
          </cell>
          <cell r="G2520">
            <v>18.850000000000001</v>
          </cell>
        </row>
        <row r="2521">
          <cell r="B2521" t="str">
            <v>C1735</v>
          </cell>
          <cell r="C2521" t="str">
            <v>LUVA PVC SOLD. MARROM D= 85mm (3")</v>
          </cell>
          <cell r="D2521">
            <v>0</v>
          </cell>
          <cell r="E2521">
            <v>0</v>
          </cell>
          <cell r="F2521" t="str">
            <v>UN</v>
          </cell>
          <cell r="G2521">
            <v>37.799999999999997</v>
          </cell>
        </row>
        <row r="2522">
          <cell r="B2522" t="str">
            <v>C1736</v>
          </cell>
          <cell r="C2522" t="str">
            <v>LUVA PVC SOLD. MARROM D=110mm (4")</v>
          </cell>
          <cell r="D2522">
            <v>0</v>
          </cell>
          <cell r="E2522">
            <v>0</v>
          </cell>
          <cell r="F2522" t="str">
            <v>UN</v>
          </cell>
          <cell r="G2522">
            <v>42.9</v>
          </cell>
        </row>
        <row r="2523">
          <cell r="B2523" t="str">
            <v>C1737</v>
          </cell>
          <cell r="C2523" t="str">
            <v>LUVA PVC SOLD./ROSCA. D=20mmX1/2"</v>
          </cell>
          <cell r="D2523">
            <v>0</v>
          </cell>
          <cell r="E2523">
            <v>0</v>
          </cell>
          <cell r="F2523" t="str">
            <v>UN</v>
          </cell>
          <cell r="G2523">
            <v>4.75</v>
          </cell>
        </row>
        <row r="2524">
          <cell r="B2524" t="str">
            <v>C1738</v>
          </cell>
          <cell r="C2524" t="str">
            <v>LUVA PVC SOLD./ROSCA. D=25mmX1/2"</v>
          </cell>
          <cell r="D2524">
            <v>0</v>
          </cell>
          <cell r="E2524">
            <v>0</v>
          </cell>
          <cell r="F2524" t="str">
            <v>UN</v>
          </cell>
          <cell r="G2524">
            <v>5.34</v>
          </cell>
        </row>
        <row r="2525">
          <cell r="B2525" t="str">
            <v>C1739</v>
          </cell>
          <cell r="C2525" t="str">
            <v>LUVA PVC SOLD./ROSCA. D=25mmX3/4"</v>
          </cell>
          <cell r="D2525">
            <v>0</v>
          </cell>
          <cell r="E2525">
            <v>0</v>
          </cell>
          <cell r="F2525" t="str">
            <v>UN</v>
          </cell>
          <cell r="G2525">
            <v>5.1100000000000003</v>
          </cell>
        </row>
        <row r="2526">
          <cell r="B2526" t="str">
            <v>C1740</v>
          </cell>
          <cell r="C2526" t="str">
            <v>LUVA PVC SOLD./ROSCA. D=32mmX1"</v>
          </cell>
          <cell r="D2526">
            <v>0</v>
          </cell>
          <cell r="E2526">
            <v>0</v>
          </cell>
          <cell r="F2526" t="str">
            <v>UN</v>
          </cell>
          <cell r="G2526">
            <v>6.36</v>
          </cell>
        </row>
        <row r="2527">
          <cell r="B2527" t="str">
            <v>C1741</v>
          </cell>
          <cell r="C2527" t="str">
            <v>LUVA PVC SOLD./ROSCA. D=40mmX1 1/4"</v>
          </cell>
          <cell r="D2527">
            <v>0</v>
          </cell>
          <cell r="E2527">
            <v>0</v>
          </cell>
          <cell r="F2527" t="str">
            <v>UN</v>
          </cell>
          <cell r="G2527">
            <v>13.71</v>
          </cell>
        </row>
        <row r="2528">
          <cell r="B2528" t="str">
            <v>C1742</v>
          </cell>
          <cell r="C2528" t="str">
            <v>LUVA PVC SOLD./ROSCA. D=50mmX1 1/2"</v>
          </cell>
          <cell r="D2528">
            <v>0</v>
          </cell>
          <cell r="E2528">
            <v>0</v>
          </cell>
          <cell r="F2528" t="str">
            <v>UN</v>
          </cell>
          <cell r="G2528">
            <v>15.66</v>
          </cell>
        </row>
        <row r="2529">
          <cell r="B2529" t="str">
            <v>C1752</v>
          </cell>
          <cell r="C2529" t="str">
            <v>LUVA REDUÇÃO PVC ROSC. D=3/4"X1/2" (25X20mm)</v>
          </cell>
          <cell r="D2529">
            <v>0</v>
          </cell>
          <cell r="E2529">
            <v>0</v>
          </cell>
          <cell r="F2529" t="str">
            <v>UN</v>
          </cell>
          <cell r="G2529">
            <v>4.4000000000000004</v>
          </cell>
        </row>
        <row r="2530">
          <cell r="B2530" t="str">
            <v>C1751</v>
          </cell>
          <cell r="C2530" t="str">
            <v>LUVA REDUÇÃO PVC ROSC. D=1"X3/4" (32X25mm)</v>
          </cell>
          <cell r="D2530">
            <v>0</v>
          </cell>
          <cell r="E2530">
            <v>0</v>
          </cell>
          <cell r="F2530" t="str">
            <v>UN</v>
          </cell>
          <cell r="G2530">
            <v>5.07</v>
          </cell>
        </row>
        <row r="2531">
          <cell r="B2531" t="str">
            <v>C1753</v>
          </cell>
          <cell r="C2531" t="str">
            <v>LUVA REDUÇÃO PVC SOLDÁVEL AZUL C/ROSCA METÁLICA, D=25mmX1/2"</v>
          </cell>
          <cell r="D2531">
            <v>0</v>
          </cell>
          <cell r="E2531">
            <v>0</v>
          </cell>
          <cell r="F2531" t="str">
            <v>UN</v>
          </cell>
          <cell r="G2531">
            <v>5.38</v>
          </cell>
        </row>
        <row r="2532">
          <cell r="B2532" t="str">
            <v>C1743</v>
          </cell>
          <cell r="C2532" t="str">
            <v>LUVA REDUÇÃO PVC SOLDÁVEL MARROM D= 25X20mm (3/4"X1/2")</v>
          </cell>
          <cell r="D2532">
            <v>0</v>
          </cell>
          <cell r="E2532">
            <v>0</v>
          </cell>
          <cell r="F2532" t="str">
            <v>UN</v>
          </cell>
          <cell r="G2532">
            <v>3.4</v>
          </cell>
        </row>
        <row r="2533">
          <cell r="B2533" t="str">
            <v>C1744</v>
          </cell>
          <cell r="C2533" t="str">
            <v>LUVA REDUÇÃO PVC SOLDÁVEL MARROM D= 32X25mm (1"X3/4")</v>
          </cell>
          <cell r="D2533">
            <v>0</v>
          </cell>
          <cell r="E2533">
            <v>0</v>
          </cell>
          <cell r="F2533" t="str">
            <v>UN</v>
          </cell>
          <cell r="G2533">
            <v>4.84</v>
          </cell>
        </row>
        <row r="2534">
          <cell r="B2534" t="str">
            <v>C1745</v>
          </cell>
          <cell r="C2534" t="str">
            <v>LUVA REDUÇÃO PVC SOLDÁVEL MARROM D= 40X32mm (1 1/4"X1")</v>
          </cell>
          <cell r="D2534">
            <v>0</v>
          </cell>
          <cell r="E2534">
            <v>0</v>
          </cell>
          <cell r="F2534" t="str">
            <v>UN</v>
          </cell>
          <cell r="G2534">
            <v>9.24</v>
          </cell>
        </row>
        <row r="2535">
          <cell r="B2535" t="str">
            <v>C1748</v>
          </cell>
          <cell r="C2535" t="str">
            <v>LUVA REDUÇÃO PVC SOLDÁVEL MARROM D=75X60mm ( 2 1/2"X2")</v>
          </cell>
          <cell r="D2535">
            <v>0</v>
          </cell>
          <cell r="E2535">
            <v>0</v>
          </cell>
          <cell r="F2535" t="str">
            <v>UN</v>
          </cell>
          <cell r="G2535">
            <v>18.079999999999998</v>
          </cell>
        </row>
        <row r="2536">
          <cell r="B2536" t="str">
            <v>C1749</v>
          </cell>
          <cell r="C2536" t="str">
            <v>LUVA REDUÇÃO PVC SOLDÁVEL MARROM D=85X60mm (3"X2")</v>
          </cell>
          <cell r="D2536">
            <v>0</v>
          </cell>
          <cell r="E2536">
            <v>0</v>
          </cell>
          <cell r="F2536" t="str">
            <v>UN</v>
          </cell>
          <cell r="G2536">
            <v>24.75</v>
          </cell>
        </row>
        <row r="2537">
          <cell r="B2537" t="str">
            <v>C1750</v>
          </cell>
          <cell r="C2537" t="str">
            <v>LUVA REDUÇÃO PVC SOLDÁVEL MARROM D=85X75mm (3"X2 1/2")</v>
          </cell>
          <cell r="D2537">
            <v>0</v>
          </cell>
          <cell r="E2537">
            <v>0</v>
          </cell>
          <cell r="F2537" t="str">
            <v>UN</v>
          </cell>
          <cell r="G2537">
            <v>30.24</v>
          </cell>
        </row>
        <row r="2538">
          <cell r="B2538" t="str">
            <v>C1746</v>
          </cell>
          <cell r="C2538" t="str">
            <v>LUVA REDUÇÃO PVC SOLDÁVEL MARROM D=110X75mm (4"X2 1/2")</v>
          </cell>
          <cell r="D2538">
            <v>0</v>
          </cell>
          <cell r="E2538">
            <v>0</v>
          </cell>
          <cell r="F2538" t="str">
            <v>UN</v>
          </cell>
          <cell r="G2538">
            <v>47.77</v>
          </cell>
        </row>
        <row r="2539">
          <cell r="B2539" t="str">
            <v>C1747</v>
          </cell>
          <cell r="C2539" t="str">
            <v>LUVA REDUÇÃO PVC SOLDÁVEL MARROM D=110X85mm (4"X3")</v>
          </cell>
          <cell r="D2539">
            <v>0</v>
          </cell>
          <cell r="E2539">
            <v>0</v>
          </cell>
          <cell r="F2539" t="str">
            <v>UN</v>
          </cell>
          <cell r="G2539">
            <v>44.67</v>
          </cell>
        </row>
        <row r="2540">
          <cell r="B2540" t="str">
            <v>C1760</v>
          </cell>
          <cell r="C2540" t="str">
            <v>LUVA SIMPLES PVC BRANCO P/ESGOTO 40mm (1 1/2")</v>
          </cell>
          <cell r="D2540">
            <v>0</v>
          </cell>
          <cell r="E2540">
            <v>0</v>
          </cell>
          <cell r="F2540" t="str">
            <v>UN</v>
          </cell>
          <cell r="G2540">
            <v>5.04</v>
          </cell>
        </row>
        <row r="2541">
          <cell r="B2541" t="str">
            <v>C1761</v>
          </cell>
          <cell r="C2541" t="str">
            <v>LUVA SIMPLES PVC BRANCO P/ESGOTO 50mm (2")</v>
          </cell>
          <cell r="D2541">
            <v>0</v>
          </cell>
          <cell r="E2541">
            <v>0</v>
          </cell>
          <cell r="F2541" t="str">
            <v>UN</v>
          </cell>
          <cell r="G2541">
            <v>15.72</v>
          </cell>
        </row>
        <row r="2542">
          <cell r="B2542" t="str">
            <v>C1762</v>
          </cell>
          <cell r="C2542" t="str">
            <v>LUVA SIMPLES PVC BRANCO P/ESGOTO 75mm (3")</v>
          </cell>
          <cell r="D2542">
            <v>0</v>
          </cell>
          <cell r="E2542">
            <v>0</v>
          </cell>
          <cell r="F2542" t="str">
            <v>UN</v>
          </cell>
          <cell r="G2542">
            <v>10.029999999999999</v>
          </cell>
        </row>
        <row r="2543">
          <cell r="B2543" t="str">
            <v>C1758</v>
          </cell>
          <cell r="C2543" t="str">
            <v>LUVA SIMPLES PVC BRANCO P/ESGOTO 100mm (4")</v>
          </cell>
          <cell r="D2543">
            <v>0</v>
          </cell>
          <cell r="E2543">
            <v>0</v>
          </cell>
          <cell r="F2543" t="str">
            <v>UN</v>
          </cell>
          <cell r="G2543">
            <v>14.4</v>
          </cell>
        </row>
        <row r="2544">
          <cell r="B2544" t="str">
            <v>C1759</v>
          </cell>
          <cell r="C2544" t="str">
            <v>LUVA SIMPLES PVC BRANCO P/ESGOTO 150mm (6")</v>
          </cell>
          <cell r="D2544">
            <v>0</v>
          </cell>
          <cell r="E2544">
            <v>0</v>
          </cell>
          <cell r="F2544" t="str">
            <v>UN</v>
          </cell>
          <cell r="G2544">
            <v>34.42</v>
          </cell>
        </row>
        <row r="2545">
          <cell r="B2545" t="str">
            <v>C1756</v>
          </cell>
          <cell r="C2545" t="str">
            <v>LUVA SIMPLES PVC BRANCO P/ESGOTO D=50mm (2")-C/ANÉIS</v>
          </cell>
          <cell r="D2545">
            <v>0</v>
          </cell>
          <cell r="E2545">
            <v>0</v>
          </cell>
          <cell r="F2545" t="str">
            <v>UN</v>
          </cell>
          <cell r="G2545">
            <v>7.83</v>
          </cell>
        </row>
        <row r="2546">
          <cell r="B2546" t="str">
            <v>C1757</v>
          </cell>
          <cell r="C2546" t="str">
            <v>LUVA SIMPLES PVC BRANCO P/ESGOTO D=75mm (3")-C/ANÉIS</v>
          </cell>
          <cell r="D2546">
            <v>0</v>
          </cell>
          <cell r="E2546">
            <v>0</v>
          </cell>
          <cell r="F2546" t="str">
            <v>UN</v>
          </cell>
          <cell r="G2546">
            <v>10.48</v>
          </cell>
        </row>
        <row r="2547">
          <cell r="B2547" t="str">
            <v>C1754</v>
          </cell>
          <cell r="C2547" t="str">
            <v>LUVA SIMPLES PVC BRANCO P/ESGOTO D=100mm (4')-C/ANÉIS</v>
          </cell>
          <cell r="D2547">
            <v>0</v>
          </cell>
          <cell r="E2547">
            <v>0</v>
          </cell>
          <cell r="F2547" t="str">
            <v>UN</v>
          </cell>
          <cell r="G2547">
            <v>14.5</v>
          </cell>
        </row>
        <row r="2548">
          <cell r="B2548" t="str">
            <v>C1755</v>
          </cell>
          <cell r="C2548" t="str">
            <v>LUVA SIMPLES PVC BRANCO P/ESGOTO D=150mm (6")-C/ANÉIS</v>
          </cell>
          <cell r="D2548">
            <v>0</v>
          </cell>
          <cell r="E2548">
            <v>0</v>
          </cell>
          <cell r="F2548" t="str">
            <v>UN</v>
          </cell>
          <cell r="G2548">
            <v>36.700000000000003</v>
          </cell>
        </row>
        <row r="2549">
          <cell r="B2549" t="str">
            <v>C1697</v>
          </cell>
          <cell r="C2549" t="str">
            <v>LUVA DUPLA OU DE CORRER PVC P/ESGOTO 40mm</v>
          </cell>
          <cell r="D2549">
            <v>0</v>
          </cell>
          <cell r="E2549">
            <v>0</v>
          </cell>
          <cell r="F2549" t="str">
            <v>UN</v>
          </cell>
          <cell r="G2549">
            <v>5.04</v>
          </cell>
        </row>
        <row r="2550">
          <cell r="B2550" t="str">
            <v>C1699</v>
          </cell>
          <cell r="C2550" t="str">
            <v>LUVA DUPLA PVC P/ESGOTO D=50mm (2")-C/ANÉIS</v>
          </cell>
          <cell r="D2550">
            <v>0</v>
          </cell>
          <cell r="E2550">
            <v>0</v>
          </cell>
          <cell r="F2550" t="str">
            <v>UN</v>
          </cell>
          <cell r="G2550">
            <v>9.83</v>
          </cell>
        </row>
        <row r="2551">
          <cell r="B2551" t="str">
            <v>C1700</v>
          </cell>
          <cell r="C2551" t="str">
            <v>LUVA DUPLA PVC P/ESGOTO D=75mm (3")-C/ANÉIS</v>
          </cell>
          <cell r="D2551">
            <v>0</v>
          </cell>
          <cell r="E2551">
            <v>0</v>
          </cell>
          <cell r="F2551" t="str">
            <v>UN</v>
          </cell>
          <cell r="G2551">
            <v>14.45</v>
          </cell>
        </row>
        <row r="2552">
          <cell r="B2552" t="str">
            <v>C1698</v>
          </cell>
          <cell r="C2552" t="str">
            <v>LUVA DUPLA PVC P/ESGOTO D=100mm (4")-C/ANÉIS</v>
          </cell>
          <cell r="D2552">
            <v>0</v>
          </cell>
          <cell r="E2552">
            <v>0</v>
          </cell>
          <cell r="F2552" t="str">
            <v>UN</v>
          </cell>
          <cell r="G2552">
            <v>18.3</v>
          </cell>
        </row>
        <row r="2553">
          <cell r="B2553" t="str">
            <v>C1702</v>
          </cell>
          <cell r="C2553" t="str">
            <v>LUVA DUPLA PVC P/ESGOTO 50mm JUNTAS SOLDADAS</v>
          </cell>
          <cell r="D2553">
            <v>0</v>
          </cell>
          <cell r="E2553">
            <v>0</v>
          </cell>
          <cell r="F2553" t="str">
            <v>UN</v>
          </cell>
          <cell r="G2553">
            <v>8.5299999999999994</v>
          </cell>
        </row>
        <row r="2554">
          <cell r="B2554" t="str">
            <v>C1703</v>
          </cell>
          <cell r="C2554" t="str">
            <v>LUVA DUPLA PVC P/ESGOTO 75mm JUNTAS SOLDADAS</v>
          </cell>
          <cell r="D2554">
            <v>0</v>
          </cell>
          <cell r="E2554">
            <v>0</v>
          </cell>
          <cell r="F2554" t="str">
            <v>UN</v>
          </cell>
          <cell r="G2554">
            <v>14</v>
          </cell>
        </row>
        <row r="2555">
          <cell r="B2555" t="str">
            <v>C1701</v>
          </cell>
          <cell r="C2555" t="str">
            <v>LUVA DUPLA PVC P/ESGOTO 100mm JUNTAS SOLDADAS</v>
          </cell>
          <cell r="D2555">
            <v>0</v>
          </cell>
          <cell r="E2555">
            <v>0</v>
          </cell>
          <cell r="F2555" t="str">
            <v>UN</v>
          </cell>
          <cell r="G2555">
            <v>18.2</v>
          </cell>
        </row>
        <row r="2556">
          <cell r="B2556" t="str">
            <v>C3582</v>
          </cell>
          <cell r="C2556" t="str">
            <v>MUTIRÃO MISTO - ADAPTADOR DE JUNTA ELÂSTICA P/SIFÃO METAL PVC P/ESGOTO D=40mm</v>
          </cell>
          <cell r="D2556">
            <v>0</v>
          </cell>
          <cell r="E2556">
            <v>0</v>
          </cell>
          <cell r="F2556" t="str">
            <v>UN</v>
          </cell>
          <cell r="G2556">
            <v>4.8499999999999996</v>
          </cell>
        </row>
        <row r="2557">
          <cell r="B2557">
            <v>0</v>
          </cell>
          <cell r="C2557">
            <v>0</v>
          </cell>
          <cell r="D2557">
            <v>0</v>
          </cell>
          <cell r="E2557">
            <v>0</v>
          </cell>
          <cell r="F2557">
            <v>0</v>
          </cell>
          <cell r="G2557">
            <v>0</v>
          </cell>
        </row>
        <row r="2558">
          <cell r="B2558" t="str">
            <v>C3556</v>
          </cell>
          <cell r="C2558" t="str">
            <v>MUTIRÃO MISTO - ADAPTADOR PVC SOLDÁVEL FLANGES LIVRES P/CX. D'ÁGUA 25mm (3/4")</v>
          </cell>
          <cell r="D2558">
            <v>0</v>
          </cell>
          <cell r="E2558">
            <v>0</v>
          </cell>
          <cell r="F2558" t="str">
            <v>UN</v>
          </cell>
          <cell r="G2558">
            <v>12.65</v>
          </cell>
        </row>
        <row r="2559">
          <cell r="B2559">
            <v>0</v>
          </cell>
          <cell r="C2559">
            <v>0</v>
          </cell>
          <cell r="D2559">
            <v>0</v>
          </cell>
          <cell r="E2559">
            <v>0</v>
          </cell>
          <cell r="F2559">
            <v>0</v>
          </cell>
          <cell r="G2559">
            <v>0</v>
          </cell>
        </row>
        <row r="2560">
          <cell r="B2560" t="str">
            <v>C3585</v>
          </cell>
          <cell r="C2560" t="str">
            <v>MUTIRÃO MISTO - CAIXA SIFONADA 150X150X50cm COM GRELHA</v>
          </cell>
          <cell r="D2560">
            <v>0</v>
          </cell>
          <cell r="E2560">
            <v>0</v>
          </cell>
          <cell r="F2560" t="str">
            <v>UN</v>
          </cell>
          <cell r="G2560">
            <v>28.76</v>
          </cell>
        </row>
        <row r="2561">
          <cell r="B2561" t="str">
            <v>C3588</v>
          </cell>
          <cell r="C2561" t="str">
            <v>MUTIRÃO MISTO - JOELHO PVC BRANCO P/ESGOTO D=40mm(1 1/2")</v>
          </cell>
          <cell r="D2561">
            <v>0</v>
          </cell>
          <cell r="E2561">
            <v>0</v>
          </cell>
          <cell r="F2561" t="str">
            <v>UN</v>
          </cell>
          <cell r="G2561">
            <v>5.96</v>
          </cell>
        </row>
        <row r="2562">
          <cell r="B2562" t="str">
            <v>C3589</v>
          </cell>
          <cell r="C2562" t="str">
            <v>MUTIRÃO MISTO - JOELHO PVC BRANCO P/ESGOTO D=50mm(2")</v>
          </cell>
          <cell r="D2562">
            <v>0</v>
          </cell>
          <cell r="E2562">
            <v>0</v>
          </cell>
          <cell r="F2562" t="str">
            <v>UN</v>
          </cell>
          <cell r="G2562">
            <v>6.84</v>
          </cell>
        </row>
        <row r="2563">
          <cell r="B2563" t="str">
            <v>C3587</v>
          </cell>
          <cell r="C2563" t="str">
            <v>MUTIRÃO MISTO - JOELHO PVC BRANCO P/ESGOTO D=100mm(4")</v>
          </cell>
          <cell r="D2563">
            <v>0</v>
          </cell>
          <cell r="E2563">
            <v>0</v>
          </cell>
          <cell r="F2563" t="str">
            <v>UN</v>
          </cell>
          <cell r="G2563">
            <v>15.96</v>
          </cell>
        </row>
        <row r="2564">
          <cell r="B2564" t="str">
            <v>C3559</v>
          </cell>
          <cell r="C2564" t="str">
            <v>MUTIRÃO MISTO - JOELHO PVC SOLDÁVEL AZUL D=25mmX3/4"</v>
          </cell>
          <cell r="D2564">
            <v>0</v>
          </cell>
          <cell r="E2564">
            <v>0</v>
          </cell>
          <cell r="F2564" t="str">
            <v>UN</v>
          </cell>
          <cell r="G2564">
            <v>8.08</v>
          </cell>
        </row>
        <row r="2565">
          <cell r="B2565" t="str">
            <v>C3557</v>
          </cell>
          <cell r="C2565" t="str">
            <v>MUTIRÃO MISTO - JOELHO REDUÇÃO 90 PVC SOLDÁVEL C/ROSCA D=25mmX1/2"</v>
          </cell>
          <cell r="D2565">
            <v>0</v>
          </cell>
          <cell r="E2565">
            <v>0</v>
          </cell>
          <cell r="F2565" t="str">
            <v>UN</v>
          </cell>
          <cell r="G2565">
            <v>4.72</v>
          </cell>
        </row>
        <row r="2566">
          <cell r="B2566" t="str">
            <v>C3558</v>
          </cell>
          <cell r="C2566" t="str">
            <v>MUTIRÃO MISTO - JOELHO REDUÇÃO PVC SOLDÁVEL AZUL D=25mmX1/2"</v>
          </cell>
          <cell r="D2566">
            <v>0</v>
          </cell>
          <cell r="E2566">
            <v>0</v>
          </cell>
          <cell r="F2566" t="str">
            <v>UN</v>
          </cell>
          <cell r="G2566">
            <v>6.65</v>
          </cell>
        </row>
        <row r="2567">
          <cell r="B2567" t="str">
            <v>C3560</v>
          </cell>
          <cell r="C2567" t="str">
            <v>MUTIRÃO MISTO - LUVA PVC  SOLDÁVEL AZUL C/ROSCA MET. D=25mmX3/4"</v>
          </cell>
          <cell r="D2567">
            <v>0</v>
          </cell>
          <cell r="E2567">
            <v>0</v>
          </cell>
          <cell r="F2567" t="str">
            <v>UN</v>
          </cell>
          <cell r="G2567">
            <v>4.96</v>
          </cell>
        </row>
        <row r="2568">
          <cell r="B2568" t="str">
            <v>C3561</v>
          </cell>
          <cell r="C2568" t="str">
            <v>MUTIRÃO MISTO - TE PVC SOLDÁVEL MARROM D=25mm (3/4")</v>
          </cell>
          <cell r="D2568">
            <v>0</v>
          </cell>
          <cell r="E2568">
            <v>0</v>
          </cell>
          <cell r="F2568" t="str">
            <v>UN</v>
          </cell>
          <cell r="G2568">
            <v>4</v>
          </cell>
        </row>
        <row r="2569">
          <cell r="B2569" t="str">
            <v>C3562</v>
          </cell>
          <cell r="C2569" t="str">
            <v>MUTIRÃO MISTO - TUBO PVC SOLDÁVEL MARROM D= 25mm (3/4")</v>
          </cell>
          <cell r="D2569">
            <v>0</v>
          </cell>
          <cell r="E2569">
            <v>0</v>
          </cell>
          <cell r="F2569" t="str">
            <v>M</v>
          </cell>
          <cell r="G2569">
            <v>4.1100000000000003</v>
          </cell>
        </row>
        <row r="2570">
          <cell r="B2570" t="str">
            <v>C3591</v>
          </cell>
          <cell r="C2570" t="str">
            <v>MUTIRÃO MISTO - TUBO PVC BRANCO P/ESGOTO D=40mm(1 1/2")</v>
          </cell>
          <cell r="D2570">
            <v>0</v>
          </cell>
          <cell r="E2570">
            <v>0</v>
          </cell>
          <cell r="F2570" t="str">
            <v>M</v>
          </cell>
          <cell r="G2570">
            <v>7.26</v>
          </cell>
        </row>
        <row r="2571">
          <cell r="B2571" t="str">
            <v>C3592</v>
          </cell>
          <cell r="C2571" t="str">
            <v>MUTIRÃO MISTO - TUBO PVC BRANCO P/ESGOTO D=50mm(2")</v>
          </cell>
          <cell r="D2571">
            <v>0</v>
          </cell>
          <cell r="E2571">
            <v>0</v>
          </cell>
          <cell r="F2571" t="str">
            <v>M</v>
          </cell>
          <cell r="G2571">
            <v>10.18</v>
          </cell>
        </row>
        <row r="2572">
          <cell r="B2572" t="str">
            <v>C3590</v>
          </cell>
          <cell r="C2572" t="str">
            <v>MUTIRÃO MISTO - TUBO PVC BRANCO P/ESGOTO D=100mm(4")</v>
          </cell>
          <cell r="D2572">
            <v>0</v>
          </cell>
          <cell r="E2572">
            <v>0</v>
          </cell>
          <cell r="F2572" t="str">
            <v>M</v>
          </cell>
          <cell r="G2572">
            <v>18.47</v>
          </cell>
        </row>
        <row r="2573">
          <cell r="B2573" t="str">
            <v>C1827</v>
          </cell>
          <cell r="C2573" t="str">
            <v>NIPLE EM PVC C/ ROSCA DE 1 1/4"</v>
          </cell>
          <cell r="D2573">
            <v>0</v>
          </cell>
          <cell r="E2573">
            <v>0</v>
          </cell>
          <cell r="F2573" t="str">
            <v>UN</v>
          </cell>
          <cell r="G2573">
            <v>10.08</v>
          </cell>
        </row>
        <row r="2574">
          <cell r="B2574" t="str">
            <v>C1828</v>
          </cell>
          <cell r="C2574" t="str">
            <v>NIPLE EM PVC C/ ROSCA DE 2 1/2"</v>
          </cell>
          <cell r="D2574">
            <v>0</v>
          </cell>
          <cell r="E2574">
            <v>0</v>
          </cell>
          <cell r="F2574" t="str">
            <v>UN</v>
          </cell>
          <cell r="G2574">
            <v>20.11</v>
          </cell>
        </row>
        <row r="2575">
          <cell r="B2575" t="str">
            <v>C2093</v>
          </cell>
          <cell r="C2575" t="str">
            <v>RALO SECO  PVC RÍGIDO</v>
          </cell>
          <cell r="D2575">
            <v>0</v>
          </cell>
          <cell r="E2575">
            <v>0</v>
          </cell>
          <cell r="F2575" t="str">
            <v>UN</v>
          </cell>
          <cell r="G2575">
            <v>30.26</v>
          </cell>
        </row>
        <row r="2576">
          <cell r="B2576" t="str">
            <v>C2145</v>
          </cell>
          <cell r="C2576" t="str">
            <v>REDUÇÃO EXCÊNTRICA PVC BRANCO REFORÇADO  D=75X50mm (3"X2")</v>
          </cell>
          <cell r="D2576">
            <v>0</v>
          </cell>
          <cell r="E2576">
            <v>0</v>
          </cell>
          <cell r="F2576" t="str">
            <v>UN</v>
          </cell>
          <cell r="G2576">
            <v>10.029999999999999</v>
          </cell>
        </row>
        <row r="2577">
          <cell r="B2577" t="str">
            <v>C2143</v>
          </cell>
          <cell r="C2577" t="str">
            <v>REDUÇÃO EXCÊNTRICA PVC BRANCO REFORÇADO  D=100X75mm (4"X3")</v>
          </cell>
          <cell r="D2577">
            <v>0</v>
          </cell>
          <cell r="E2577">
            <v>0</v>
          </cell>
          <cell r="F2577" t="str">
            <v>UN</v>
          </cell>
          <cell r="G2577">
            <v>14.7</v>
          </cell>
        </row>
        <row r="2578">
          <cell r="B2578" t="str">
            <v>C2144</v>
          </cell>
          <cell r="C2578" t="str">
            <v>REDUÇÃO EXCÊNTRICA PVC BRANCO REFORÇADO  D=150x150mm(6"x4")= (150 X 100MM)</v>
          </cell>
          <cell r="D2578">
            <v>0</v>
          </cell>
          <cell r="E2578">
            <v>0</v>
          </cell>
          <cell r="F2578" t="str">
            <v>UN</v>
          </cell>
          <cell r="G2578">
            <v>33.159999999999997</v>
          </cell>
        </row>
        <row r="2579">
          <cell r="B2579">
            <v>0</v>
          </cell>
          <cell r="C2579">
            <v>0</v>
          </cell>
          <cell r="D2579">
            <v>0</v>
          </cell>
          <cell r="E2579">
            <v>0</v>
          </cell>
          <cell r="F2579">
            <v>0</v>
          </cell>
          <cell r="G2579">
            <v>0</v>
          </cell>
        </row>
        <row r="2580">
          <cell r="B2580" t="str">
            <v>C2153</v>
          </cell>
          <cell r="C2580" t="str">
            <v>REDUÇÃO PVC BRANCO/CINZA P/ESGOTO D=100X75mm (4"X3")</v>
          </cell>
          <cell r="D2580">
            <v>0</v>
          </cell>
          <cell r="E2580">
            <v>0</v>
          </cell>
          <cell r="F2580" t="str">
            <v>UN</v>
          </cell>
          <cell r="G2580">
            <v>19.88</v>
          </cell>
        </row>
        <row r="2581">
          <cell r="B2581" t="str">
            <v>C2151</v>
          </cell>
          <cell r="C2581" t="str">
            <v>REDUÇÃO PVC BRANCO P/ESGOTO D=75X50mm (3"X2")</v>
          </cell>
          <cell r="D2581">
            <v>0</v>
          </cell>
          <cell r="E2581">
            <v>0</v>
          </cell>
          <cell r="F2581" t="str">
            <v>UN</v>
          </cell>
          <cell r="G2581">
            <v>15.86</v>
          </cell>
        </row>
        <row r="2582">
          <cell r="B2582" t="str">
            <v>C2146</v>
          </cell>
          <cell r="C2582" t="str">
            <v>REDUÇÃO PVC BRANCO P/ESGOTO D=100X50mm (4"X2")</v>
          </cell>
          <cell r="D2582">
            <v>0</v>
          </cell>
          <cell r="E2582">
            <v>0</v>
          </cell>
          <cell r="F2582" t="str">
            <v>UN</v>
          </cell>
          <cell r="G2582">
            <v>14.03</v>
          </cell>
        </row>
        <row r="2583">
          <cell r="B2583" t="str">
            <v>C2149</v>
          </cell>
          <cell r="C2583" t="str">
            <v>REDUÇÃO PVC BRANCO P/ESGOTO D=150X100mm (6"X4")</v>
          </cell>
          <cell r="D2583">
            <v>0</v>
          </cell>
          <cell r="E2583">
            <v>0</v>
          </cell>
          <cell r="F2583" t="str">
            <v>UN</v>
          </cell>
          <cell r="G2583">
            <v>32.08</v>
          </cell>
        </row>
        <row r="2584">
          <cell r="B2584" t="str">
            <v>C2152</v>
          </cell>
          <cell r="C2584" t="str">
            <v>REDUÇÃO PVC BRANCO P/ESGOTO D=75X50mm (3"X2")-C/ANÉIS</v>
          </cell>
          <cell r="D2584">
            <v>0</v>
          </cell>
          <cell r="E2584">
            <v>0</v>
          </cell>
          <cell r="F2584" t="str">
            <v>UN</v>
          </cell>
          <cell r="G2584">
            <v>16.64</v>
          </cell>
        </row>
        <row r="2585">
          <cell r="B2585" t="str">
            <v>C2147</v>
          </cell>
          <cell r="C2585" t="str">
            <v>REDUÇÃO PVC BRANCO P/ESGOTO D=100X50mm (4"X2")-C/ANÉIS</v>
          </cell>
          <cell r="D2585">
            <v>0</v>
          </cell>
          <cell r="E2585">
            <v>0</v>
          </cell>
          <cell r="F2585" t="str">
            <v>UN</v>
          </cell>
          <cell r="G2585">
            <v>13.91</v>
          </cell>
        </row>
        <row r="2586">
          <cell r="B2586" t="str">
            <v>C2148</v>
          </cell>
          <cell r="C2586" t="str">
            <v>REDUÇÃO PVC BRANCO P/ESGOTO D=100X75mm (4"X3")-C/ANÉIS</v>
          </cell>
          <cell r="D2586">
            <v>0</v>
          </cell>
          <cell r="E2586">
            <v>0</v>
          </cell>
          <cell r="F2586" t="str">
            <v>UN</v>
          </cell>
          <cell r="G2586">
            <v>20.260000000000002</v>
          </cell>
        </row>
        <row r="2587">
          <cell r="B2587" t="str">
            <v>C2150</v>
          </cell>
          <cell r="C2587" t="str">
            <v>REDUÇÃO PVC BRANCO P/ESGOTO D=150X100mm (6"X4")-C/ANÉIS</v>
          </cell>
          <cell r="D2587">
            <v>0</v>
          </cell>
          <cell r="E2587">
            <v>0</v>
          </cell>
          <cell r="F2587" t="str">
            <v>UN</v>
          </cell>
          <cell r="G2587">
            <v>41.77</v>
          </cell>
        </row>
        <row r="2588">
          <cell r="B2588" t="str">
            <v>C2320</v>
          </cell>
          <cell r="C2588" t="str">
            <v>TÊ PVC BRANCO C/INSPEÇÃO P/ESGOTO D=150mm(6")</v>
          </cell>
          <cell r="D2588">
            <v>0</v>
          </cell>
          <cell r="E2588">
            <v>0</v>
          </cell>
          <cell r="F2588" t="str">
            <v>UN</v>
          </cell>
          <cell r="G2588">
            <v>160.86000000000001</v>
          </cell>
        </row>
        <row r="2589">
          <cell r="B2589" t="str">
            <v>C2345</v>
          </cell>
          <cell r="C2589" t="str">
            <v>TÊ PVC BRANCO C/INSPEÇÃO P/ESGOTO D=75mm (3")</v>
          </cell>
          <cell r="D2589">
            <v>0</v>
          </cell>
          <cell r="E2589">
            <v>0</v>
          </cell>
          <cell r="F2589" t="str">
            <v>UN</v>
          </cell>
          <cell r="G2589">
            <v>34.65</v>
          </cell>
        </row>
        <row r="2590">
          <cell r="B2590" t="str">
            <v>C2343</v>
          </cell>
          <cell r="C2590" t="str">
            <v>TÊ PVC BRANCO C/INSPEÇÃO P/ESGOTO D=100mm (4")</v>
          </cell>
          <cell r="D2590">
            <v>0</v>
          </cell>
          <cell r="E2590">
            <v>0</v>
          </cell>
          <cell r="F2590" t="str">
            <v>UN</v>
          </cell>
          <cell r="G2590">
            <v>40.340000000000003</v>
          </cell>
        </row>
        <row r="2591">
          <cell r="B2591" t="str">
            <v>C2346</v>
          </cell>
          <cell r="C2591" t="str">
            <v>TÊ PVC BRANCO C/INSPEÇÃO P/ESGOTO D=75mm (3")-JUNTAS C/ANEIS</v>
          </cell>
          <cell r="D2591">
            <v>0</v>
          </cell>
          <cell r="E2591">
            <v>0</v>
          </cell>
          <cell r="F2591" t="str">
            <v>UN</v>
          </cell>
          <cell r="G2591">
            <v>35.1</v>
          </cell>
        </row>
        <row r="2592">
          <cell r="B2592" t="str">
            <v>C2344</v>
          </cell>
          <cell r="C2592" t="str">
            <v>TÊ PVC BRANCO C/INSPEÇÃO P/ESGOTO D=100mm (4")-JUNTAS C/ANÉIS</v>
          </cell>
          <cell r="D2592">
            <v>0</v>
          </cell>
          <cell r="E2592">
            <v>0</v>
          </cell>
          <cell r="F2592" t="str">
            <v>UN</v>
          </cell>
          <cell r="G2592">
            <v>40.44</v>
          </cell>
        </row>
        <row r="2593">
          <cell r="B2593" t="str">
            <v>C2350</v>
          </cell>
          <cell r="C2593" t="str">
            <v>TÊ PVC BRANCO C/REDUÇÃO P/ESGOTO D=75X50mm (3"X2")</v>
          </cell>
          <cell r="D2593">
            <v>0</v>
          </cell>
          <cell r="E2593">
            <v>0</v>
          </cell>
          <cell r="F2593" t="str">
            <v>UN</v>
          </cell>
          <cell r="G2593">
            <v>19.64</v>
          </cell>
        </row>
        <row r="2594">
          <cell r="B2594" t="str">
            <v>C2347</v>
          </cell>
          <cell r="C2594" t="str">
            <v>TÊ PVC BRANCO C/REDUÇÃO P/ESGOTO D=100X50mm (4"X2")</v>
          </cell>
          <cell r="D2594">
            <v>0</v>
          </cell>
          <cell r="E2594">
            <v>0</v>
          </cell>
          <cell r="F2594" t="str">
            <v>UN</v>
          </cell>
          <cell r="G2594">
            <v>24.3</v>
          </cell>
        </row>
        <row r="2595">
          <cell r="B2595" t="str">
            <v>C2348</v>
          </cell>
          <cell r="C2595" t="str">
            <v>TÊ PVC BRANCO C/REDUÇÃO P/ESGOTO D=100X75mm (4"X3")</v>
          </cell>
          <cell r="D2595">
            <v>0</v>
          </cell>
          <cell r="E2595">
            <v>0</v>
          </cell>
          <cell r="F2595" t="str">
            <v>UN</v>
          </cell>
          <cell r="G2595">
            <v>25.33</v>
          </cell>
        </row>
        <row r="2596">
          <cell r="B2596" t="str">
            <v>C2349</v>
          </cell>
          <cell r="C2596" t="str">
            <v>TÊ PVC BRANCO C/REDUÇÃO P/ESGOTO D=150X100mm (6"X4")</v>
          </cell>
          <cell r="D2596">
            <v>0</v>
          </cell>
          <cell r="E2596">
            <v>0</v>
          </cell>
          <cell r="F2596" t="str">
            <v>UN</v>
          </cell>
          <cell r="G2596">
            <v>54.85</v>
          </cell>
        </row>
        <row r="2597">
          <cell r="B2597" t="str">
            <v>C2360</v>
          </cell>
          <cell r="C2597" t="str">
            <v>TÊ PVC BRANCO P/ESGOTO D=50mm (2") - JUNTA C/ANÉIS</v>
          </cell>
          <cell r="D2597">
            <v>0</v>
          </cell>
          <cell r="E2597">
            <v>0</v>
          </cell>
          <cell r="F2597" t="str">
            <v>UN</v>
          </cell>
          <cell r="G2597">
            <v>17.829999999999998</v>
          </cell>
        </row>
        <row r="2598">
          <cell r="B2598" t="str">
            <v>C2362</v>
          </cell>
          <cell r="C2598" t="str">
            <v>TÊ PVC BRANCO P/ESGOTO D=75mm (3") - JUNTA C/ANÉIS</v>
          </cell>
          <cell r="D2598">
            <v>0</v>
          </cell>
          <cell r="E2598">
            <v>0</v>
          </cell>
          <cell r="F2598" t="str">
            <v>UN</v>
          </cell>
          <cell r="G2598">
            <v>24.04</v>
          </cell>
        </row>
        <row r="2599">
          <cell r="B2599" t="str">
            <v>C2355</v>
          </cell>
          <cell r="C2599" t="str">
            <v>TÊ PVC BRANCO P/ESGOTO D=100mm (4") - JUNTA C/ANÉIS</v>
          </cell>
          <cell r="D2599">
            <v>0</v>
          </cell>
          <cell r="E2599">
            <v>0</v>
          </cell>
          <cell r="F2599" t="str">
            <v>UN</v>
          </cell>
          <cell r="G2599">
            <v>28.99</v>
          </cell>
        </row>
        <row r="2600">
          <cell r="B2600" t="str">
            <v>C2351</v>
          </cell>
          <cell r="C2600" t="str">
            <v>TÊ PVC BRANCO P/ ESGOTO D=150mm (6") - JUNTA C/ANÉIS</v>
          </cell>
          <cell r="D2600">
            <v>0</v>
          </cell>
          <cell r="E2600">
            <v>0</v>
          </cell>
          <cell r="F2600" t="str">
            <v>UN</v>
          </cell>
          <cell r="G2600">
            <v>73.44</v>
          </cell>
        </row>
        <row r="2601">
          <cell r="B2601" t="str">
            <v>C2358</v>
          </cell>
          <cell r="C2601" t="str">
            <v>TÊ PVC BRANCO P/ESGOTO D=40mm (1 1/2")-JUNTAS SOLD.</v>
          </cell>
          <cell r="D2601">
            <v>0</v>
          </cell>
          <cell r="E2601">
            <v>0</v>
          </cell>
          <cell r="F2601" t="str">
            <v>UN</v>
          </cell>
          <cell r="G2601">
            <v>11.61</v>
          </cell>
        </row>
        <row r="2602">
          <cell r="B2602" t="str">
            <v>C2359</v>
          </cell>
          <cell r="C2602" t="str">
            <v>TÊ PVC BRANCO P/ESGOTO D=50MM (2')-JUNTAS SOLD.</v>
          </cell>
          <cell r="D2602">
            <v>0</v>
          </cell>
          <cell r="E2602">
            <v>0</v>
          </cell>
          <cell r="F2602" t="str">
            <v>UN</v>
          </cell>
          <cell r="G2602">
            <v>14.7</v>
          </cell>
        </row>
        <row r="2603">
          <cell r="B2603" t="str">
            <v>C2363</v>
          </cell>
          <cell r="C2603" t="str">
            <v>TÊ PVC BRANCO P/ESGOTO D=75mm (3")-JUNTAS SOLD.</v>
          </cell>
          <cell r="D2603">
            <v>0</v>
          </cell>
          <cell r="E2603">
            <v>0</v>
          </cell>
          <cell r="F2603" t="str">
            <v>UN</v>
          </cell>
          <cell r="G2603">
            <v>22.44</v>
          </cell>
        </row>
        <row r="2604">
          <cell r="B2604" t="str">
            <v>C2356</v>
          </cell>
          <cell r="C2604" t="str">
            <v>TÊ PVC BRANCO P/ESGOTO D=100mm (4")-JUNTAS SOLD.</v>
          </cell>
          <cell r="D2604">
            <v>0</v>
          </cell>
          <cell r="E2604">
            <v>0</v>
          </cell>
          <cell r="F2604" t="str">
            <v>UN</v>
          </cell>
          <cell r="G2604">
            <v>27.61</v>
          </cell>
        </row>
        <row r="2605">
          <cell r="B2605" t="str">
            <v>C2352</v>
          </cell>
          <cell r="C2605" t="str">
            <v>TÊ PVC BRANCO P/ ESGOTO D=150mm (6") - JUNTAS SOLD.</v>
          </cell>
          <cell r="D2605">
            <v>0</v>
          </cell>
          <cell r="E2605">
            <v>0</v>
          </cell>
          <cell r="F2605" t="str">
            <v>UN</v>
          </cell>
          <cell r="G2605">
            <v>70.02</v>
          </cell>
        </row>
        <row r="2606">
          <cell r="B2606" t="str">
            <v>C2361</v>
          </cell>
          <cell r="C2606" t="str">
            <v>TÊ PVC BRANCO P/ESGOTO D=75X50mm (3"X2")-JUNTAS C/ANÉIS</v>
          </cell>
          <cell r="D2606">
            <v>0</v>
          </cell>
          <cell r="E2606">
            <v>0</v>
          </cell>
          <cell r="F2606" t="str">
            <v>UN</v>
          </cell>
          <cell r="G2606">
            <v>20.75</v>
          </cell>
        </row>
        <row r="2607">
          <cell r="B2607" t="str">
            <v>C2353</v>
          </cell>
          <cell r="C2607" t="str">
            <v>TÊ PVC BRANCO P/ESGOTO D=100X50mm (4"X2")-JUNTAS C/ANÉIS</v>
          </cell>
          <cell r="D2607">
            <v>0</v>
          </cell>
          <cell r="E2607">
            <v>0</v>
          </cell>
          <cell r="F2607" t="str">
            <v>UN</v>
          </cell>
          <cell r="G2607">
            <v>25.06</v>
          </cell>
        </row>
        <row r="2608">
          <cell r="B2608" t="str">
            <v>C2354</v>
          </cell>
          <cell r="C2608" t="str">
            <v>TÊ PVC BRANCO P/ESGOTO D=100X75mm (4"X3")-JUNTAS C/ANÉIS</v>
          </cell>
          <cell r="D2608">
            <v>0</v>
          </cell>
          <cell r="E2608">
            <v>0</v>
          </cell>
          <cell r="F2608" t="str">
            <v>UN</v>
          </cell>
          <cell r="G2608">
            <v>43.77</v>
          </cell>
        </row>
        <row r="2609">
          <cell r="B2609" t="str">
            <v>C2357</v>
          </cell>
          <cell r="C2609" t="str">
            <v>TÊ PVC BRANCO P/ESGOTO D=150X100mm (6"X4")-JUNTAS C/ANÉIS</v>
          </cell>
          <cell r="D2609">
            <v>0</v>
          </cell>
          <cell r="E2609">
            <v>0</v>
          </cell>
          <cell r="F2609" t="str">
            <v>UN</v>
          </cell>
          <cell r="G2609">
            <v>57.18</v>
          </cell>
        </row>
        <row r="2610">
          <cell r="B2610" t="str">
            <v>C2364</v>
          </cell>
          <cell r="C2610" t="str">
            <v>TÊ PVC BRANCO ROSC. D=  1/2" (20mm)</v>
          </cell>
          <cell r="D2610">
            <v>0</v>
          </cell>
          <cell r="E2610">
            <v>0</v>
          </cell>
          <cell r="F2610" t="str">
            <v>UN</v>
          </cell>
          <cell r="G2610">
            <v>7.76</v>
          </cell>
        </row>
        <row r="2611">
          <cell r="B2611" t="str">
            <v>C2371</v>
          </cell>
          <cell r="C2611" t="str">
            <v>TÊ PVC BRANCO ROSC. D=3/4' (25mm)</v>
          </cell>
          <cell r="D2611">
            <v>0</v>
          </cell>
          <cell r="E2611">
            <v>0</v>
          </cell>
          <cell r="F2611" t="str">
            <v>UN</v>
          </cell>
          <cell r="G2611">
            <v>7.95</v>
          </cell>
        </row>
        <row r="2612">
          <cell r="B2612" t="str">
            <v>C2366</v>
          </cell>
          <cell r="C2612" t="str">
            <v>TÊ PVC BRANCO ROSC. D= 1" (32mm)</v>
          </cell>
          <cell r="D2612">
            <v>0</v>
          </cell>
          <cell r="E2612">
            <v>0</v>
          </cell>
          <cell r="F2612" t="str">
            <v>UN</v>
          </cell>
          <cell r="G2612">
            <v>11.48</v>
          </cell>
        </row>
        <row r="2613">
          <cell r="B2613" t="str">
            <v>C2365</v>
          </cell>
          <cell r="C2613" t="str">
            <v>TÊ PVC BRANCO ROSC. D= 1 1/2" (50mm)</v>
          </cell>
          <cell r="D2613">
            <v>0</v>
          </cell>
          <cell r="E2613">
            <v>0</v>
          </cell>
          <cell r="F2613" t="str">
            <v>UN</v>
          </cell>
          <cell r="G2613">
            <v>21.82</v>
          </cell>
        </row>
        <row r="2614">
          <cell r="B2614" t="str">
            <v>C2368</v>
          </cell>
          <cell r="C2614" t="str">
            <v>TÊ PVC BRANCO ROSC. D=1 1/4" (40mm)</v>
          </cell>
          <cell r="D2614">
            <v>0</v>
          </cell>
          <cell r="E2614">
            <v>0</v>
          </cell>
          <cell r="F2614" t="str">
            <v>UN</v>
          </cell>
          <cell r="G2614">
            <v>19.52</v>
          </cell>
        </row>
        <row r="2615">
          <cell r="B2615" t="str">
            <v>C2367</v>
          </cell>
          <cell r="C2615" t="str">
            <v>TÊ PVC BRANCO ROSC. D= 2" (60mm)</v>
          </cell>
          <cell r="D2615">
            <v>0</v>
          </cell>
          <cell r="E2615">
            <v>0</v>
          </cell>
          <cell r="F2615" t="str">
            <v>UN</v>
          </cell>
          <cell r="G2615">
            <v>33.54</v>
          </cell>
        </row>
        <row r="2616">
          <cell r="B2616" t="str">
            <v>C2369</v>
          </cell>
          <cell r="C2616" t="str">
            <v>TÊ PVC BRANCO ROSC. D=2 1/2" (75mm)</v>
          </cell>
          <cell r="D2616">
            <v>0</v>
          </cell>
          <cell r="E2616">
            <v>0</v>
          </cell>
          <cell r="F2616" t="str">
            <v>UN</v>
          </cell>
          <cell r="G2616">
            <v>56.63</v>
          </cell>
        </row>
        <row r="2617">
          <cell r="B2617" t="str">
            <v>C2370</v>
          </cell>
          <cell r="C2617" t="str">
            <v>TÊ PVC BRANCO ROSC. D=3" (85mm)</v>
          </cell>
          <cell r="D2617">
            <v>0</v>
          </cell>
          <cell r="E2617">
            <v>0</v>
          </cell>
          <cell r="F2617" t="str">
            <v>UN</v>
          </cell>
          <cell r="G2617">
            <v>69.92</v>
          </cell>
        </row>
        <row r="2618">
          <cell r="B2618" t="str">
            <v>C2372</v>
          </cell>
          <cell r="C2618" t="str">
            <v>TÊ PVC BRANCO ROSC. D=4" (110mm)</v>
          </cell>
          <cell r="D2618">
            <v>0</v>
          </cell>
          <cell r="E2618">
            <v>0</v>
          </cell>
          <cell r="F2618" t="str">
            <v>UN</v>
          </cell>
          <cell r="G2618">
            <v>137.37</v>
          </cell>
        </row>
        <row r="2619">
          <cell r="B2619" t="str">
            <v>C2373</v>
          </cell>
          <cell r="C2619" t="str">
            <v>TÊ PVC CINZA C/INSPEÇÃO P/ESGOTO D=150mm (6")-JUNTAS C/ANÉIS</v>
          </cell>
          <cell r="D2619">
            <v>0</v>
          </cell>
          <cell r="E2619">
            <v>0</v>
          </cell>
          <cell r="F2619" t="str">
            <v>UN</v>
          </cell>
          <cell r="G2619">
            <v>186.72</v>
          </cell>
        </row>
        <row r="2620">
          <cell r="B2620" t="str">
            <v>C2375</v>
          </cell>
          <cell r="C2620" t="str">
            <v>TÊ PVC CINZA C/INSPEÇÃO P/ESGOTO D=150mm (6")-JUNTAS SOLD.</v>
          </cell>
          <cell r="D2620">
            <v>0</v>
          </cell>
          <cell r="E2620">
            <v>0</v>
          </cell>
          <cell r="F2620" t="str">
            <v>UN</v>
          </cell>
          <cell r="G2620">
            <v>184.44</v>
          </cell>
        </row>
        <row r="2621">
          <cell r="B2621" t="str">
            <v>C2376</v>
          </cell>
          <cell r="C2621" t="str">
            <v>TÊ PVC CINZA P/ESGOTO D=150MM (6')-JUNTAS C/ANÉIS</v>
          </cell>
          <cell r="D2621">
            <v>0</v>
          </cell>
          <cell r="E2621">
            <v>0</v>
          </cell>
          <cell r="F2621" t="str">
            <v>UN</v>
          </cell>
          <cell r="G2621">
            <v>114.36</v>
          </cell>
        </row>
        <row r="2622">
          <cell r="B2622" t="str">
            <v>C2377</v>
          </cell>
          <cell r="C2622" t="str">
            <v>TÊ PVC CINZA P/ESGOTO D=150MM (6')-JUNTAS SOLD.</v>
          </cell>
          <cell r="D2622">
            <v>0</v>
          </cell>
          <cell r="E2622">
            <v>0</v>
          </cell>
          <cell r="F2622" t="str">
            <v>UN</v>
          </cell>
          <cell r="G2622">
            <v>110.94</v>
          </cell>
        </row>
        <row r="2623">
          <cell r="B2623" t="str">
            <v>C2378</v>
          </cell>
          <cell r="C2623" t="str">
            <v>TÊ PVC SOLD./ROSCA AZUL D=20mmX20mmX1/2"</v>
          </cell>
          <cell r="D2623">
            <v>0</v>
          </cell>
          <cell r="E2623">
            <v>0</v>
          </cell>
          <cell r="F2623" t="str">
            <v>UN</v>
          </cell>
          <cell r="G2623">
            <v>10.34</v>
          </cell>
        </row>
        <row r="2624">
          <cell r="B2624" t="str">
            <v>C2379</v>
          </cell>
          <cell r="C2624" t="str">
            <v>TÊ PVC SOLD./ROSCA AZUL D=25mmX25mmX3/4'</v>
          </cell>
          <cell r="D2624">
            <v>0</v>
          </cell>
          <cell r="E2624">
            <v>0</v>
          </cell>
          <cell r="F2624" t="str">
            <v>UN</v>
          </cell>
          <cell r="G2624">
            <v>11.51</v>
          </cell>
        </row>
        <row r="2625">
          <cell r="B2625" t="str">
            <v>C2380</v>
          </cell>
          <cell r="C2625" t="str">
            <v>TÊ PVC SOLD. MARROM D= 20mm (1/2")</v>
          </cell>
          <cell r="D2625">
            <v>0</v>
          </cell>
          <cell r="E2625">
            <v>0</v>
          </cell>
          <cell r="F2625" t="str">
            <v>UN</v>
          </cell>
          <cell r="G2625">
            <v>5.62</v>
          </cell>
        </row>
        <row r="2626">
          <cell r="B2626" t="str">
            <v>C2381</v>
          </cell>
          <cell r="C2626" t="str">
            <v>TÊ PVC SOLD. MARROM D= 25mm (3/4")</v>
          </cell>
          <cell r="D2626">
            <v>0</v>
          </cell>
          <cell r="E2626">
            <v>0</v>
          </cell>
          <cell r="F2626" t="str">
            <v>UN</v>
          </cell>
          <cell r="G2626">
            <v>5.99</v>
          </cell>
        </row>
        <row r="2627">
          <cell r="B2627" t="str">
            <v>C2382</v>
          </cell>
          <cell r="C2627" t="str">
            <v>TÊ PVC SOLD. MARROM D= 32mm (1")</v>
          </cell>
          <cell r="D2627">
            <v>0</v>
          </cell>
          <cell r="E2627">
            <v>0</v>
          </cell>
          <cell r="F2627" t="str">
            <v>UN</v>
          </cell>
          <cell r="G2627">
            <v>7.43</v>
          </cell>
        </row>
        <row r="2628">
          <cell r="B2628" t="str">
            <v>C2383</v>
          </cell>
          <cell r="C2628" t="str">
            <v>TÊ PVC SOLD. MARROM D= 40mm (1 1/4")</v>
          </cell>
          <cell r="D2628">
            <v>0</v>
          </cell>
          <cell r="E2628">
            <v>0</v>
          </cell>
          <cell r="F2628" t="str">
            <v>UN</v>
          </cell>
          <cell r="G2628">
            <v>13.92</v>
          </cell>
        </row>
        <row r="2629">
          <cell r="B2629" t="str">
            <v>C2384</v>
          </cell>
          <cell r="C2629" t="str">
            <v>TÊ PVC SOLD. MARROM D= 50mm (1 1/2")</v>
          </cell>
          <cell r="D2629">
            <v>0</v>
          </cell>
          <cell r="E2629">
            <v>0</v>
          </cell>
          <cell r="F2629" t="str">
            <v>UN</v>
          </cell>
          <cell r="G2629">
            <v>14.53</v>
          </cell>
        </row>
        <row r="2630">
          <cell r="B2630" t="str">
            <v>C2385</v>
          </cell>
          <cell r="C2630" t="str">
            <v>TÊ PVC SOLD. MARROM D= 60mm (2")</v>
          </cell>
          <cell r="D2630">
            <v>0</v>
          </cell>
          <cell r="E2630">
            <v>0</v>
          </cell>
          <cell r="F2630" t="str">
            <v>UN</v>
          </cell>
          <cell r="G2630">
            <v>28.96</v>
          </cell>
        </row>
        <row r="2631">
          <cell r="B2631" t="str">
            <v>C2386</v>
          </cell>
          <cell r="C2631" t="str">
            <v>TÊ PVC SOLD. MARROM D= 75mm (2 1/2")</v>
          </cell>
          <cell r="D2631">
            <v>0</v>
          </cell>
          <cell r="E2631">
            <v>0</v>
          </cell>
          <cell r="F2631" t="str">
            <v>UN</v>
          </cell>
          <cell r="G2631">
            <v>54.44</v>
          </cell>
        </row>
        <row r="2632">
          <cell r="B2632" t="str">
            <v>C2387</v>
          </cell>
          <cell r="C2632" t="str">
            <v>TÊ PVC SOLD. MARROM D= 85mm (3")</v>
          </cell>
          <cell r="D2632">
            <v>0</v>
          </cell>
          <cell r="E2632">
            <v>0</v>
          </cell>
          <cell r="F2632" t="str">
            <v>UN</v>
          </cell>
          <cell r="G2632">
            <v>64.680000000000007</v>
          </cell>
        </row>
        <row r="2633">
          <cell r="B2633" t="str">
            <v>C2388</v>
          </cell>
          <cell r="C2633" t="str">
            <v>TÊ PVC SOLD. MARROM D=110mm (4")</v>
          </cell>
          <cell r="D2633">
            <v>0</v>
          </cell>
          <cell r="E2633">
            <v>0</v>
          </cell>
          <cell r="F2633" t="str">
            <v>UN</v>
          </cell>
          <cell r="G2633">
            <v>113.43</v>
          </cell>
        </row>
        <row r="2634">
          <cell r="B2634" t="str">
            <v>C2389</v>
          </cell>
          <cell r="C2634" t="str">
            <v>TE PVC SOLD./ROSCA D=20mmX20mmX1/2"</v>
          </cell>
          <cell r="D2634">
            <v>0</v>
          </cell>
          <cell r="E2634">
            <v>0</v>
          </cell>
          <cell r="F2634" t="str">
            <v>UN</v>
          </cell>
          <cell r="G2634">
            <v>6.78</v>
          </cell>
        </row>
        <row r="2635">
          <cell r="B2635" t="str">
            <v>C2390</v>
          </cell>
          <cell r="C2635" t="str">
            <v>TE PVC SOLD./ROSCA D=25mmX25mmX3/4"</v>
          </cell>
          <cell r="D2635">
            <v>0</v>
          </cell>
          <cell r="E2635">
            <v>0</v>
          </cell>
          <cell r="F2635" t="str">
            <v>UN</v>
          </cell>
          <cell r="G2635">
            <v>8.18</v>
          </cell>
        </row>
        <row r="2636">
          <cell r="B2636" t="str">
            <v>C2391</v>
          </cell>
          <cell r="C2636" t="str">
            <v>TE PVC SOLD./ROSCA D=32mmX32mmX1"</v>
          </cell>
          <cell r="D2636">
            <v>0</v>
          </cell>
          <cell r="E2636">
            <v>0</v>
          </cell>
          <cell r="F2636" t="str">
            <v>UN</v>
          </cell>
          <cell r="G2636">
            <v>8.3800000000000008</v>
          </cell>
        </row>
        <row r="2637">
          <cell r="B2637" t="str">
            <v>C2400</v>
          </cell>
          <cell r="C2637" t="str">
            <v>TÊ REDUÇÃO PVC ROSC. D= 3/4X1/2" (25X20mm)</v>
          </cell>
          <cell r="D2637">
            <v>0</v>
          </cell>
          <cell r="E2637">
            <v>0</v>
          </cell>
          <cell r="F2637" t="str">
            <v>UN</v>
          </cell>
          <cell r="G2637">
            <v>8.9700000000000006</v>
          </cell>
        </row>
        <row r="2638">
          <cell r="B2638" t="str">
            <v>C2399</v>
          </cell>
          <cell r="C2638" t="str">
            <v>TÊ REDUÇÃO PVC ROSC. D= 1"X3/4" (32X25mm)</v>
          </cell>
          <cell r="D2638">
            <v>0</v>
          </cell>
          <cell r="E2638">
            <v>0</v>
          </cell>
          <cell r="F2638" t="str">
            <v>UN</v>
          </cell>
          <cell r="G2638">
            <v>11.21</v>
          </cell>
        </row>
        <row r="2639">
          <cell r="B2639" t="str">
            <v>C2398</v>
          </cell>
          <cell r="C2639" t="str">
            <v>TÊ REDUÇÃO PVC ROSC. D= 1 1/2"X3/4" (50X25mm)</v>
          </cell>
          <cell r="D2639">
            <v>0</v>
          </cell>
          <cell r="E2639">
            <v>0</v>
          </cell>
          <cell r="F2639" t="str">
            <v>UN</v>
          </cell>
          <cell r="G2639">
            <v>18.850000000000001</v>
          </cell>
        </row>
        <row r="2640">
          <cell r="B2640" t="str">
            <v>C2393</v>
          </cell>
          <cell r="C2640" t="str">
            <v>TÊ REDUÇÃO PVC SOLD./ROSCA AZUL D=32mmX32mmX3/4"</v>
          </cell>
          <cell r="D2640">
            <v>0</v>
          </cell>
          <cell r="E2640">
            <v>0</v>
          </cell>
          <cell r="F2640" t="str">
            <v>UN</v>
          </cell>
          <cell r="G2640">
            <v>15.85</v>
          </cell>
        </row>
        <row r="2641">
          <cell r="B2641" t="str">
            <v>C2392</v>
          </cell>
          <cell r="C2641" t="str">
            <v>TÊ REDUÇÃO PVC SOLD./ROSCA AZUL D=25mmX25mmX1/2"</v>
          </cell>
          <cell r="D2641">
            <v>0</v>
          </cell>
          <cell r="E2641">
            <v>0</v>
          </cell>
          <cell r="F2641" t="str">
            <v>UN</v>
          </cell>
          <cell r="G2641">
            <v>11.85</v>
          </cell>
        </row>
        <row r="2642">
          <cell r="B2642" t="str">
            <v>C2404</v>
          </cell>
          <cell r="C2642" t="str">
            <v>TÊ REDUÇÃO PVC SOLD. MARROM D=25X20mm (3/4"X1/2")</v>
          </cell>
          <cell r="D2642">
            <v>0</v>
          </cell>
          <cell r="E2642">
            <v>0</v>
          </cell>
          <cell r="F2642" t="str">
            <v>UN</v>
          </cell>
          <cell r="G2642">
            <v>8.1999999999999993</v>
          </cell>
        </row>
        <row r="2643">
          <cell r="B2643" t="str">
            <v>C2405</v>
          </cell>
          <cell r="C2643" t="str">
            <v>TÊ REDUÇÃO PVC SOLD. MARROM D=32X25mm (1"X3/4')</v>
          </cell>
          <cell r="D2643">
            <v>0</v>
          </cell>
          <cell r="E2643">
            <v>0</v>
          </cell>
          <cell r="F2643" t="str">
            <v>UN</v>
          </cell>
          <cell r="G2643">
            <v>10.75</v>
          </cell>
        </row>
        <row r="2644">
          <cell r="B2644" t="str">
            <v>C2406</v>
          </cell>
          <cell r="C2644" t="str">
            <v>TÊ REDUÇÃO PVC SOLD. MARROM D=40X32mm (1 1/4"X1")</v>
          </cell>
          <cell r="D2644">
            <v>0</v>
          </cell>
          <cell r="E2644">
            <v>0</v>
          </cell>
          <cell r="F2644" t="str">
            <v>UN</v>
          </cell>
          <cell r="G2644">
            <v>14.78</v>
          </cell>
        </row>
        <row r="2645">
          <cell r="B2645" t="str">
            <v>C2407</v>
          </cell>
          <cell r="C2645" t="str">
            <v>TÊ REDUÇÃO PVC SOLD. MARROM D=50X20mm (1 1/2"X1/2")</v>
          </cell>
          <cell r="D2645">
            <v>0</v>
          </cell>
          <cell r="E2645">
            <v>0</v>
          </cell>
          <cell r="F2645" t="str">
            <v>UN</v>
          </cell>
          <cell r="G2645">
            <v>15.19</v>
          </cell>
        </row>
        <row r="2646">
          <cell r="B2646" t="str">
            <v>C2408</v>
          </cell>
          <cell r="C2646" t="str">
            <v>TÊ REDUÇÃO PVC SOLD. MARROM D=50X25mm (1 1/2"X3/4')</v>
          </cell>
          <cell r="D2646">
            <v>0</v>
          </cell>
          <cell r="E2646">
            <v>0</v>
          </cell>
          <cell r="F2646" t="str">
            <v>UN</v>
          </cell>
          <cell r="G2646">
            <v>15.46</v>
          </cell>
        </row>
        <row r="2647">
          <cell r="B2647" t="str">
            <v>C2409</v>
          </cell>
          <cell r="C2647" t="str">
            <v>TÊ REDUÇÃO PVC SOLD. MARROM D=50X32mm (1 1/2"X1")</v>
          </cell>
          <cell r="D2647">
            <v>0</v>
          </cell>
          <cell r="E2647">
            <v>0</v>
          </cell>
          <cell r="F2647" t="str">
            <v>UN</v>
          </cell>
          <cell r="G2647">
            <v>17.239999999999998</v>
          </cell>
        </row>
        <row r="2648">
          <cell r="B2648" t="str">
            <v>C2410</v>
          </cell>
          <cell r="C2648" t="str">
            <v>TÊ REDUÇÃO PVC SOLD. MARROM D=50X40mm (1 1/2"X1 1/4")</v>
          </cell>
          <cell r="D2648">
            <v>0</v>
          </cell>
          <cell r="E2648">
            <v>0</v>
          </cell>
          <cell r="F2648" t="str">
            <v>UN</v>
          </cell>
          <cell r="G2648">
            <v>16.440000000000001</v>
          </cell>
        </row>
        <row r="2649">
          <cell r="B2649" t="str">
            <v>C2411</v>
          </cell>
          <cell r="C2649" t="str">
            <v>TÊ REDUÇÃO PVC SOLD. MARROM D=75X50mm (2 1/2"X1 1/2")</v>
          </cell>
          <cell r="D2649">
            <v>0</v>
          </cell>
          <cell r="E2649">
            <v>0</v>
          </cell>
          <cell r="F2649" t="str">
            <v>UN</v>
          </cell>
          <cell r="G2649">
            <v>40.93</v>
          </cell>
        </row>
        <row r="2650">
          <cell r="B2650" t="str">
            <v>C2412</v>
          </cell>
          <cell r="C2650" t="str">
            <v>TÊ REDUÇÃO PVC SOLD. MARROM D=75X60mm (2 1/2"X2")</v>
          </cell>
          <cell r="D2650">
            <v>0</v>
          </cell>
          <cell r="E2650">
            <v>0</v>
          </cell>
          <cell r="F2650" t="str">
            <v>UN</v>
          </cell>
          <cell r="G2650">
            <v>60.07</v>
          </cell>
        </row>
        <row r="2651">
          <cell r="B2651" t="str">
            <v>C2413</v>
          </cell>
          <cell r="C2651" t="str">
            <v>TÊ REDUÇÃO PVC SOLD. MARROM D=85X60mm (3"X2")</v>
          </cell>
          <cell r="D2651">
            <v>0</v>
          </cell>
          <cell r="E2651">
            <v>0</v>
          </cell>
          <cell r="F2651" t="str">
            <v>UN</v>
          </cell>
          <cell r="G2651">
            <v>57.34</v>
          </cell>
        </row>
        <row r="2652">
          <cell r="B2652" t="str">
            <v>C2414</v>
          </cell>
          <cell r="C2652" t="str">
            <v>TÊ REDUÇÃO PVC SOLD. MARROM D=85X75mm (3"X2 1/2")</v>
          </cell>
          <cell r="D2652">
            <v>0</v>
          </cell>
          <cell r="E2652">
            <v>0</v>
          </cell>
          <cell r="F2652" t="str">
            <v>UN</v>
          </cell>
          <cell r="G2652">
            <v>62.68</v>
          </cell>
        </row>
        <row r="2653">
          <cell r="B2653" t="str">
            <v>C2401</v>
          </cell>
          <cell r="C2653" t="str">
            <v>TÊ REDUÇÃO PVC SOLD. MARROM D=110X60mm (4"X2")</v>
          </cell>
          <cell r="D2653">
            <v>0</v>
          </cell>
          <cell r="E2653">
            <v>0</v>
          </cell>
          <cell r="F2653" t="str">
            <v>UN</v>
          </cell>
          <cell r="G2653">
            <v>91.14</v>
          </cell>
        </row>
        <row r="2654">
          <cell r="B2654" t="str">
            <v>C2402</v>
          </cell>
          <cell r="C2654" t="str">
            <v>TÊ REDUÇÃO PVC SOLD. MARROM D=110X75mm (4"X2 1/2")</v>
          </cell>
          <cell r="D2654">
            <v>0</v>
          </cell>
          <cell r="E2654">
            <v>0</v>
          </cell>
          <cell r="F2654" t="str">
            <v>UN</v>
          </cell>
          <cell r="G2654">
            <v>98.1</v>
          </cell>
        </row>
        <row r="2655">
          <cell r="B2655" t="str">
            <v>C2403</v>
          </cell>
          <cell r="C2655" t="str">
            <v>TÊ REDUÇÃO PVC SOLD. MARROM D=110X85mm (4"X3")</v>
          </cell>
          <cell r="D2655">
            <v>0</v>
          </cell>
          <cell r="E2655">
            <v>0</v>
          </cell>
          <cell r="F2655" t="str">
            <v>UN</v>
          </cell>
          <cell r="G2655">
            <v>109.16</v>
          </cell>
        </row>
        <row r="2656">
          <cell r="B2656" t="str">
            <v>C2341</v>
          </cell>
          <cell r="C2656" t="str">
            <v>TÊ REDUÇÃO PVC SOLD./ROSCA. D=25mmX25mmX1/2"</v>
          </cell>
          <cell r="D2656">
            <v>0</v>
          </cell>
          <cell r="E2656">
            <v>0</v>
          </cell>
          <cell r="F2656" t="str">
            <v>UN</v>
          </cell>
          <cell r="G2656">
            <v>7.79</v>
          </cell>
        </row>
        <row r="2657">
          <cell r="B2657" t="str">
            <v>C2342</v>
          </cell>
          <cell r="C2657" t="str">
            <v>TÊ REDUÇÃO PVC SOLD./ROSCA. D=32mmX32mmX3/4"</v>
          </cell>
          <cell r="D2657">
            <v>0</v>
          </cell>
          <cell r="E2657">
            <v>0</v>
          </cell>
          <cell r="F2657" t="str">
            <v>UN</v>
          </cell>
          <cell r="G2657">
            <v>15.6</v>
          </cell>
        </row>
        <row r="2658">
          <cell r="B2658" t="str">
            <v>C2595</v>
          </cell>
          <cell r="C2658" t="str">
            <v>TUBO PVC BRANCO P/ESGOTO D=40mm (1 1/2")</v>
          </cell>
          <cell r="D2658">
            <v>0</v>
          </cell>
          <cell r="E2658">
            <v>0</v>
          </cell>
          <cell r="F2658" t="str">
            <v>M</v>
          </cell>
          <cell r="G2658">
            <v>9.7799999999999994</v>
          </cell>
        </row>
        <row r="2659">
          <cell r="B2659" t="str">
            <v>C2596</v>
          </cell>
          <cell r="C2659" t="str">
            <v>TUBO PVC BRANCO P/ESGOTO D=50mm (2")</v>
          </cell>
          <cell r="D2659">
            <v>0</v>
          </cell>
          <cell r="E2659">
            <v>0</v>
          </cell>
          <cell r="F2659" t="str">
            <v>M</v>
          </cell>
          <cell r="G2659">
            <v>13.32</v>
          </cell>
        </row>
        <row r="2660">
          <cell r="B2660" t="str">
            <v>C2598</v>
          </cell>
          <cell r="C2660" t="str">
            <v>TUBO PVC BRANCO P/ESGOTO D=75mm (3")</v>
          </cell>
          <cell r="D2660">
            <v>0</v>
          </cell>
          <cell r="E2660">
            <v>0</v>
          </cell>
          <cell r="F2660" t="str">
            <v>M</v>
          </cell>
          <cell r="G2660">
            <v>20.76</v>
          </cell>
        </row>
        <row r="2661">
          <cell r="B2661" t="str">
            <v>C2593</v>
          </cell>
          <cell r="C2661" t="str">
            <v>TUBO PVC BRANCO P/ESGOTO D=100MM (4')</v>
          </cell>
          <cell r="D2661">
            <v>0</v>
          </cell>
          <cell r="E2661">
            <v>0</v>
          </cell>
          <cell r="F2661" t="str">
            <v>M</v>
          </cell>
          <cell r="G2661">
            <v>23.92</v>
          </cell>
        </row>
        <row r="2662">
          <cell r="B2662" t="str">
            <v>C2597</v>
          </cell>
          <cell r="C2662" t="str">
            <v>TUBO PVC BRANCO P/ESGOTO D=50mm (2") - JUNTA C/ANÉIS</v>
          </cell>
          <cell r="D2662">
            <v>0</v>
          </cell>
          <cell r="E2662">
            <v>0</v>
          </cell>
          <cell r="F2662" t="str">
            <v>M</v>
          </cell>
          <cell r="G2662">
            <v>13.5</v>
          </cell>
        </row>
        <row r="2663">
          <cell r="B2663" t="str">
            <v>C2599</v>
          </cell>
          <cell r="C2663" t="str">
            <v>TUBO PVC BRANCO P/ESGOTO D=75mm (3") - JUNTA C/ANÉIS</v>
          </cell>
          <cell r="D2663">
            <v>0</v>
          </cell>
          <cell r="E2663">
            <v>0</v>
          </cell>
          <cell r="F2663" t="str">
            <v>M</v>
          </cell>
          <cell r="G2663">
            <v>20.36</v>
          </cell>
        </row>
        <row r="2664">
          <cell r="B2664" t="str">
            <v>C2594</v>
          </cell>
          <cell r="C2664" t="str">
            <v>TUBO PVC BRANCO P/ESGOTO D=100mm (4") - JUNTA C/ANÉIS</v>
          </cell>
          <cell r="D2664">
            <v>0</v>
          </cell>
          <cell r="E2664">
            <v>0</v>
          </cell>
          <cell r="F2664" t="str">
            <v>M</v>
          </cell>
          <cell r="G2664">
            <v>23.21</v>
          </cell>
        </row>
        <row r="2665">
          <cell r="B2665" t="str">
            <v>C2600</v>
          </cell>
          <cell r="C2665" t="str">
            <v>TUBO PVC BRANCO RÍGIDO ESGOTO D=150mm (6")</v>
          </cell>
          <cell r="D2665">
            <v>0</v>
          </cell>
          <cell r="E2665">
            <v>0</v>
          </cell>
          <cell r="F2665" t="str">
            <v>M</v>
          </cell>
          <cell r="G2665">
            <v>36.869999999999997</v>
          </cell>
        </row>
        <row r="2666">
          <cell r="B2666" t="str">
            <v>C2601</v>
          </cell>
          <cell r="C2666" t="str">
            <v>TUBO PVC BRANCO RÍGIDO ESGOTO D=200mm (8")</v>
          </cell>
          <cell r="D2666">
            <v>0</v>
          </cell>
          <cell r="E2666">
            <v>0</v>
          </cell>
          <cell r="F2666" t="str">
            <v>M</v>
          </cell>
          <cell r="G2666">
            <v>67.16</v>
          </cell>
        </row>
        <row r="2667">
          <cell r="B2667" t="str">
            <v>C2602</v>
          </cell>
          <cell r="C2667" t="str">
            <v>TUBO PVC BRANCO RÍGIDO ESGOTO D=250mm (10")</v>
          </cell>
          <cell r="D2667">
            <v>0</v>
          </cell>
          <cell r="E2667">
            <v>0</v>
          </cell>
          <cell r="F2667" t="str">
            <v>M</v>
          </cell>
          <cell r="G2667">
            <v>69.55</v>
          </cell>
        </row>
        <row r="2668">
          <cell r="B2668" t="str">
            <v>C2603</v>
          </cell>
          <cell r="C2668" t="str">
            <v>TUBO PVC BRANCO RÍGIDO ESGOTO D=300mm (12")</v>
          </cell>
          <cell r="D2668">
            <v>0</v>
          </cell>
          <cell r="E2668">
            <v>0</v>
          </cell>
          <cell r="F2668" t="str">
            <v>M</v>
          </cell>
          <cell r="G2668">
            <v>89.72</v>
          </cell>
        </row>
        <row r="2669">
          <cell r="B2669" t="str">
            <v>C4760</v>
          </cell>
          <cell r="C2669" t="str">
            <v xml:space="preserve">TUBO PVC SÉRIE REFORÇADA P/ ESGOTO D=100MM (4") - INCLUSIVE CONEXÕES                                     
</v>
          </cell>
          <cell r="D2669">
            <v>0</v>
          </cell>
          <cell r="E2669">
            <v>0</v>
          </cell>
          <cell r="F2669" t="str">
            <v>M</v>
          </cell>
          <cell r="G2669">
            <v>37.869999999999997</v>
          </cell>
        </row>
        <row r="2670">
          <cell r="B2670">
            <v>0</v>
          </cell>
          <cell r="C2670">
            <v>0</v>
          </cell>
          <cell r="D2670">
            <v>0</v>
          </cell>
          <cell r="E2670">
            <v>0</v>
          </cell>
          <cell r="F2670">
            <v>0</v>
          </cell>
          <cell r="G2670">
            <v>0</v>
          </cell>
        </row>
        <row r="2671">
          <cell r="B2671" t="str">
            <v>C4763</v>
          </cell>
          <cell r="C2671" t="str">
            <v xml:space="preserve">TUBO PVC SÉRIE REFORÇADA P/ ESGOTO D=150MM (6") JUNTA COM ANEL                                
</v>
          </cell>
          <cell r="D2671">
            <v>0</v>
          </cell>
          <cell r="E2671">
            <v>0</v>
          </cell>
          <cell r="F2671" t="str">
            <v>M</v>
          </cell>
          <cell r="G2671">
            <v>52.55</v>
          </cell>
        </row>
        <row r="2672">
          <cell r="B2672">
            <v>0</v>
          </cell>
          <cell r="C2672">
            <v>0</v>
          </cell>
          <cell r="D2672">
            <v>0</v>
          </cell>
          <cell r="E2672">
            <v>0</v>
          </cell>
          <cell r="F2672">
            <v>0</v>
          </cell>
          <cell r="G2672">
            <v>0</v>
          </cell>
        </row>
        <row r="2673">
          <cell r="B2673" t="str">
            <v>C2613</v>
          </cell>
          <cell r="C2673" t="str">
            <v>TUBO PVC CINZA RÍGIDO ESGOTO D=150mm (6") JUNTA C/ANÉIS</v>
          </cell>
          <cell r="D2673">
            <v>0</v>
          </cell>
          <cell r="E2673">
            <v>0</v>
          </cell>
          <cell r="F2673" t="str">
            <v>M</v>
          </cell>
          <cell r="G2673">
            <v>60.96</v>
          </cell>
        </row>
        <row r="2674">
          <cell r="B2674" t="str">
            <v>C2614</v>
          </cell>
          <cell r="C2674" t="str">
            <v>TUBO PVC CINZA RÍGIDO ESGOTO D=150mm (6") JUNTA SOLD.</v>
          </cell>
          <cell r="D2674">
            <v>0</v>
          </cell>
          <cell r="E2674">
            <v>0</v>
          </cell>
          <cell r="F2674" t="str">
            <v>M</v>
          </cell>
          <cell r="G2674">
            <v>62.51</v>
          </cell>
        </row>
        <row r="2675">
          <cell r="B2675" t="str">
            <v>C2607</v>
          </cell>
          <cell r="C2675" t="str">
            <v>TUBO PVC ROSC. BRANCO D= 1/2" (20mm)</v>
          </cell>
          <cell r="D2675">
            <v>0</v>
          </cell>
          <cell r="E2675">
            <v>0</v>
          </cell>
          <cell r="F2675" t="str">
            <v>M</v>
          </cell>
          <cell r="G2675">
            <v>6.67</v>
          </cell>
        </row>
        <row r="2676">
          <cell r="B2676" t="str">
            <v>C2611</v>
          </cell>
          <cell r="C2676" t="str">
            <v>TUBO PVC ROSC. BRANCO D= 3/4" (25mm)</v>
          </cell>
          <cell r="D2676">
            <v>0</v>
          </cell>
          <cell r="E2676">
            <v>0</v>
          </cell>
          <cell r="F2676" t="str">
            <v>M</v>
          </cell>
          <cell r="G2676">
            <v>9.1</v>
          </cell>
        </row>
        <row r="2677">
          <cell r="B2677" t="str">
            <v>C2606</v>
          </cell>
          <cell r="C2677" t="str">
            <v>TUBO PVC ROSC. BRANCO D= 1" (32mm)</v>
          </cell>
          <cell r="D2677">
            <v>0</v>
          </cell>
          <cell r="E2677">
            <v>0</v>
          </cell>
          <cell r="F2677" t="str">
            <v>M</v>
          </cell>
          <cell r="G2677">
            <v>15.6</v>
          </cell>
        </row>
        <row r="2678">
          <cell r="B2678" t="str">
            <v>C2605</v>
          </cell>
          <cell r="C2678" t="str">
            <v>TUBO PVC ROSC. BRANCO D= 1 1/4" (40mm)</v>
          </cell>
          <cell r="D2678">
            <v>0</v>
          </cell>
          <cell r="E2678">
            <v>0</v>
          </cell>
          <cell r="F2678" t="str">
            <v>M</v>
          </cell>
          <cell r="G2678">
            <v>23.39</v>
          </cell>
        </row>
        <row r="2679">
          <cell r="B2679" t="str">
            <v>C2604</v>
          </cell>
          <cell r="C2679" t="str">
            <v>TUBO PVC ROSC. BRANCO D= 1 1/2" (50mm)</v>
          </cell>
          <cell r="D2679">
            <v>0</v>
          </cell>
          <cell r="E2679">
            <v>0</v>
          </cell>
          <cell r="F2679" t="str">
            <v>M</v>
          </cell>
          <cell r="G2679">
            <v>29.9</v>
          </cell>
        </row>
        <row r="2680">
          <cell r="B2680" t="str">
            <v>C2609</v>
          </cell>
          <cell r="C2680" t="str">
            <v>TUBO PVC ROSC. BRANCO D= 2" (60mm)</v>
          </cell>
          <cell r="D2680">
            <v>0</v>
          </cell>
          <cell r="E2680">
            <v>0</v>
          </cell>
          <cell r="F2680" t="str">
            <v>M</v>
          </cell>
          <cell r="G2680">
            <v>37.94</v>
          </cell>
        </row>
        <row r="2681">
          <cell r="B2681" t="str">
            <v>C2608</v>
          </cell>
          <cell r="C2681" t="str">
            <v>TUBO PVC ROSC. BRANCO D= 2 1/2" (75mm)</v>
          </cell>
          <cell r="D2681">
            <v>0</v>
          </cell>
          <cell r="E2681">
            <v>0</v>
          </cell>
          <cell r="F2681" t="str">
            <v>M</v>
          </cell>
          <cell r="G2681">
            <v>53.97</v>
          </cell>
        </row>
        <row r="2682">
          <cell r="B2682" t="str">
            <v>C2610</v>
          </cell>
          <cell r="C2682" t="str">
            <v>TUBO PVC ROSC. BRANCO D= 3" (85mm)</v>
          </cell>
          <cell r="D2682">
            <v>0</v>
          </cell>
          <cell r="E2682">
            <v>0</v>
          </cell>
          <cell r="F2682" t="str">
            <v>M</v>
          </cell>
          <cell r="G2682">
            <v>67.349999999999994</v>
          </cell>
        </row>
        <row r="2683">
          <cell r="B2683" t="str">
            <v>C2612</v>
          </cell>
          <cell r="C2683" t="str">
            <v>TUBO PVC ROSC. BRANCO D= 4"(110mm)</v>
          </cell>
          <cell r="D2683">
            <v>0</v>
          </cell>
          <cell r="E2683">
            <v>0</v>
          </cell>
          <cell r="F2683" t="str">
            <v>M</v>
          </cell>
          <cell r="G2683">
            <v>81.19</v>
          </cell>
        </row>
        <row r="2684">
          <cell r="B2684" t="str">
            <v>C2615</v>
          </cell>
          <cell r="C2684" t="str">
            <v>TUBO PVC SOLD. MARROM D= 20mm (1/2")</v>
          </cell>
          <cell r="D2684">
            <v>0</v>
          </cell>
          <cell r="E2684">
            <v>0</v>
          </cell>
          <cell r="F2684" t="str">
            <v>M</v>
          </cell>
          <cell r="G2684">
            <v>4.04</v>
          </cell>
        </row>
        <row r="2685">
          <cell r="B2685" t="str">
            <v>C2616</v>
          </cell>
          <cell r="C2685" t="str">
            <v>TUBO PVC SOLD. MARROM D= 25mm (3/4")</v>
          </cell>
          <cell r="D2685">
            <v>0</v>
          </cell>
          <cell r="E2685">
            <v>0</v>
          </cell>
          <cell r="F2685" t="str">
            <v>M</v>
          </cell>
          <cell r="G2685">
            <v>5.37</v>
          </cell>
        </row>
        <row r="2686">
          <cell r="B2686" t="str">
            <v>C2617</v>
          </cell>
          <cell r="C2686" t="str">
            <v>TUBO PVC SOLD. MARROM D= 32mm (1")</v>
          </cell>
          <cell r="D2686">
            <v>0</v>
          </cell>
          <cell r="E2686">
            <v>0</v>
          </cell>
          <cell r="F2686" t="str">
            <v>M</v>
          </cell>
          <cell r="G2686">
            <v>9.2100000000000009</v>
          </cell>
        </row>
        <row r="2687">
          <cell r="B2687" t="str">
            <v>C2618</v>
          </cell>
          <cell r="C2687" t="str">
            <v>TUBO PVC SOLD. MARROM D= 40mm (1 1/4")</v>
          </cell>
          <cell r="D2687">
            <v>0</v>
          </cell>
          <cell r="E2687">
            <v>0</v>
          </cell>
          <cell r="F2687" t="str">
            <v>M</v>
          </cell>
          <cell r="G2687">
            <v>12.73</v>
          </cell>
        </row>
        <row r="2688">
          <cell r="B2688" t="str">
            <v>C2619</v>
          </cell>
          <cell r="C2688" t="str">
            <v>TUBO PVC SOLD. MARROM D= 50mm (1 1/2")</v>
          </cell>
          <cell r="D2688">
            <v>0</v>
          </cell>
          <cell r="E2688">
            <v>0</v>
          </cell>
          <cell r="F2688" t="str">
            <v>M</v>
          </cell>
          <cell r="G2688">
            <v>16.100000000000001</v>
          </cell>
        </row>
        <row r="2689">
          <cell r="B2689" t="str">
            <v>C2620</v>
          </cell>
          <cell r="C2689" t="str">
            <v>TUBO PVC SOLD. MARROM D= 60mm (2")</v>
          </cell>
          <cell r="D2689">
            <v>0</v>
          </cell>
          <cell r="E2689">
            <v>0</v>
          </cell>
          <cell r="F2689" t="str">
            <v>M</v>
          </cell>
          <cell r="G2689">
            <v>22.57</v>
          </cell>
        </row>
        <row r="2690">
          <cell r="B2690" t="str">
            <v>C2621</v>
          </cell>
          <cell r="C2690" t="str">
            <v>TUBO PVC SOLD. MARROM D= 75mm (2 1/2")</v>
          </cell>
          <cell r="D2690">
            <v>0</v>
          </cell>
          <cell r="E2690">
            <v>0</v>
          </cell>
          <cell r="F2690" t="str">
            <v>M</v>
          </cell>
          <cell r="G2690">
            <v>30.52</v>
          </cell>
        </row>
        <row r="2691">
          <cell r="B2691" t="str">
            <v>C2622</v>
          </cell>
          <cell r="C2691" t="str">
            <v>TUBO PVC SOLD. MARROM D= 85mm (3")</v>
          </cell>
          <cell r="D2691">
            <v>0</v>
          </cell>
          <cell r="E2691">
            <v>0</v>
          </cell>
          <cell r="F2691" t="str">
            <v>M</v>
          </cell>
          <cell r="G2691">
            <v>38.79</v>
          </cell>
        </row>
        <row r="2692">
          <cell r="B2692" t="str">
            <v>C2623</v>
          </cell>
          <cell r="C2692" t="str">
            <v>TUBO PVC SOLD. MARROM D=110mm (4")</v>
          </cell>
          <cell r="D2692">
            <v>0</v>
          </cell>
          <cell r="E2692">
            <v>0</v>
          </cell>
          <cell r="F2692" t="str">
            <v>M</v>
          </cell>
          <cell r="G2692">
            <v>55.4</v>
          </cell>
        </row>
        <row r="2693">
          <cell r="B2693" t="str">
            <v>C2624</v>
          </cell>
          <cell r="C2693" t="str">
            <v>TUBO PVC SOLD. MARROM INCL.CONEXÕES D= 20mm (1/2")</v>
          </cell>
          <cell r="D2693">
            <v>0</v>
          </cell>
          <cell r="E2693">
            <v>0</v>
          </cell>
          <cell r="F2693" t="str">
            <v>M</v>
          </cell>
          <cell r="G2693">
            <v>11.37</v>
          </cell>
        </row>
        <row r="2694">
          <cell r="B2694" t="str">
            <v>C2625</v>
          </cell>
          <cell r="C2694" t="str">
            <v>TUBO PVC SOLD. MARROM INCL.CONEXÕES D= 25mm(3/4")</v>
          </cell>
          <cell r="D2694">
            <v>0</v>
          </cell>
          <cell r="E2694">
            <v>0</v>
          </cell>
          <cell r="F2694" t="str">
            <v>M</v>
          </cell>
          <cell r="G2694">
            <v>13.53</v>
          </cell>
        </row>
        <row r="2695">
          <cell r="B2695" t="str">
            <v>C2626</v>
          </cell>
          <cell r="C2695" t="str">
            <v>TUBO PVC SOLD. MARROM INCL.CONEXÕES D= 32mm(1")</v>
          </cell>
          <cell r="D2695">
            <v>0</v>
          </cell>
          <cell r="E2695">
            <v>0</v>
          </cell>
          <cell r="F2695" t="str">
            <v>M</v>
          </cell>
          <cell r="G2695">
            <v>19.829999999999998</v>
          </cell>
        </row>
        <row r="2696">
          <cell r="B2696" t="str">
            <v>C2627</v>
          </cell>
          <cell r="C2696" t="str">
            <v>TUBO PVC SOLD. MARROM INCL.CONEXÕES D= 40mm (1 1/4")</v>
          </cell>
          <cell r="D2696">
            <v>0</v>
          </cell>
          <cell r="E2696">
            <v>0</v>
          </cell>
          <cell r="F2696" t="str">
            <v>M</v>
          </cell>
          <cell r="G2696">
            <v>23.77</v>
          </cell>
        </row>
        <row r="2697">
          <cell r="B2697" t="str">
            <v>C2628</v>
          </cell>
          <cell r="C2697" t="str">
            <v>TUBO PVC SOLD. MARROM INCL.CONEXÕES D= 50mm (1 1/2")</v>
          </cell>
          <cell r="D2697">
            <v>0</v>
          </cell>
          <cell r="E2697">
            <v>0</v>
          </cell>
          <cell r="F2697" t="str">
            <v>M</v>
          </cell>
          <cell r="G2697">
            <v>28.71</v>
          </cell>
        </row>
        <row r="2698">
          <cell r="B2698" t="str">
            <v>C2629</v>
          </cell>
          <cell r="C2698" t="str">
            <v>TUBO PVC SOLD. MARROM INCL.CONEXÕES D= 60mm (2")</v>
          </cell>
          <cell r="D2698">
            <v>0</v>
          </cell>
          <cell r="E2698">
            <v>0</v>
          </cell>
          <cell r="F2698" t="str">
            <v>M</v>
          </cell>
          <cell r="G2698">
            <v>38.090000000000003</v>
          </cell>
        </row>
        <row r="2699">
          <cell r="B2699" t="str">
            <v>C2631</v>
          </cell>
          <cell r="C2699" t="str">
            <v>TUBO PVC SOLD. MARROM INCL.CONEXÕES D=75mm (2 1/2")</v>
          </cell>
          <cell r="D2699">
            <v>0</v>
          </cell>
          <cell r="E2699">
            <v>0</v>
          </cell>
          <cell r="F2699" t="str">
            <v>M</v>
          </cell>
          <cell r="G2699">
            <v>50.25</v>
          </cell>
        </row>
        <row r="2700">
          <cell r="B2700" t="str">
            <v>C2632</v>
          </cell>
          <cell r="C2700" t="str">
            <v>TUBO PVC SOLD. MARROM INCL.CONEXÕES D=85MM(3')</v>
          </cell>
          <cell r="D2700">
            <v>0</v>
          </cell>
          <cell r="E2700">
            <v>0</v>
          </cell>
          <cell r="F2700" t="str">
            <v>M</v>
          </cell>
          <cell r="G2700">
            <v>59.08</v>
          </cell>
        </row>
        <row r="2701">
          <cell r="B2701" t="str">
            <v>C2630</v>
          </cell>
          <cell r="C2701" t="str">
            <v>TUBO PVC SOLD. MARROM INCL.CONEXÕES D=110mm(4')</v>
          </cell>
          <cell r="D2701">
            <v>0</v>
          </cell>
          <cell r="E2701">
            <v>0</v>
          </cell>
          <cell r="F2701" t="str">
            <v>M</v>
          </cell>
          <cell r="G2701">
            <v>81.62</v>
          </cell>
        </row>
        <row r="2702">
          <cell r="B2702" t="str">
            <v>C2633</v>
          </cell>
          <cell r="C2702" t="str">
            <v>TUBO RADIAL LEVE C/INSPEÇÃO PVC D=150mm (6")</v>
          </cell>
          <cell r="D2702">
            <v>0</v>
          </cell>
          <cell r="E2702">
            <v>0</v>
          </cell>
          <cell r="F2702" t="str">
            <v>UN</v>
          </cell>
          <cell r="G2702">
            <v>445.24</v>
          </cell>
        </row>
        <row r="2703">
          <cell r="B2703" t="str">
            <v>C2648</v>
          </cell>
          <cell r="C2703" t="str">
            <v>UNIÃO PVC BRANCO ROSC. D=1/2" (20mm)</v>
          </cell>
          <cell r="D2703">
            <v>0</v>
          </cell>
          <cell r="E2703">
            <v>0</v>
          </cell>
          <cell r="F2703" t="str">
            <v>UN</v>
          </cell>
          <cell r="G2703">
            <v>6.91</v>
          </cell>
        </row>
        <row r="2704">
          <cell r="B2704" t="str">
            <v>C2652</v>
          </cell>
          <cell r="C2704" t="str">
            <v>UNIÃO PVC BRANCO ROSC. D=3/4" (25mm)</v>
          </cell>
          <cell r="D2704">
            <v>0</v>
          </cell>
          <cell r="E2704">
            <v>0</v>
          </cell>
          <cell r="F2704" t="str">
            <v>UN</v>
          </cell>
          <cell r="G2704">
            <v>8.43</v>
          </cell>
        </row>
        <row r="2705">
          <cell r="B2705" t="str">
            <v>C2647</v>
          </cell>
          <cell r="C2705" t="str">
            <v>UNIÃO PVC BRANCO ROSC. D=1" (32mm)</v>
          </cell>
          <cell r="D2705">
            <v>0</v>
          </cell>
          <cell r="E2705">
            <v>0</v>
          </cell>
          <cell r="F2705" t="str">
            <v>UN</v>
          </cell>
          <cell r="G2705">
            <v>13.27</v>
          </cell>
        </row>
        <row r="2706">
          <cell r="B2706" t="str">
            <v>C2646</v>
          </cell>
          <cell r="C2706" t="str">
            <v>UNIÃO PVC BRANCO ROSC. D=1 1/4" (40mm)</v>
          </cell>
          <cell r="D2706">
            <v>0</v>
          </cell>
          <cell r="E2706">
            <v>0</v>
          </cell>
          <cell r="F2706" t="str">
            <v>UN</v>
          </cell>
          <cell r="G2706">
            <v>24.21</v>
          </cell>
        </row>
        <row r="2707">
          <cell r="B2707" t="str">
            <v>C2645</v>
          </cell>
          <cell r="C2707" t="str">
            <v>UNIÃO PVC BRANCO ROSC. D=1 1/2" (50mm)</v>
          </cell>
          <cell r="D2707">
            <v>0</v>
          </cell>
          <cell r="E2707">
            <v>0</v>
          </cell>
          <cell r="F2707" t="str">
            <v>UN</v>
          </cell>
          <cell r="G2707">
            <v>25.21</v>
          </cell>
        </row>
        <row r="2708">
          <cell r="B2708" t="str">
            <v>C2650</v>
          </cell>
          <cell r="C2708" t="str">
            <v>UNIÃO PVC BRANCO ROSC. D=2" (60mm)</v>
          </cell>
          <cell r="D2708">
            <v>0</v>
          </cell>
          <cell r="E2708">
            <v>0</v>
          </cell>
          <cell r="F2708" t="str">
            <v>UN</v>
          </cell>
          <cell r="G2708">
            <v>44.83</v>
          </cell>
        </row>
        <row r="2709">
          <cell r="B2709" t="str">
            <v>C2651</v>
          </cell>
          <cell r="C2709" t="str">
            <v>UNIÃO PVC BRANCO ROSC. D=3" (85mm)</v>
          </cell>
          <cell r="D2709">
            <v>0</v>
          </cell>
          <cell r="E2709">
            <v>0</v>
          </cell>
          <cell r="F2709" t="str">
            <v>UN</v>
          </cell>
          <cell r="G2709">
            <v>109.88</v>
          </cell>
        </row>
        <row r="2710">
          <cell r="B2710" t="str">
            <v>C2649</v>
          </cell>
          <cell r="C2710" t="str">
            <v>UNIÃO PVC BRANCO ROSC. D=2 1/2" (75mm)</v>
          </cell>
          <cell r="D2710">
            <v>0</v>
          </cell>
          <cell r="E2710">
            <v>0</v>
          </cell>
          <cell r="F2710" t="str">
            <v>UN</v>
          </cell>
          <cell r="G2710">
            <v>89.62</v>
          </cell>
        </row>
        <row r="2711">
          <cell r="B2711" t="str">
            <v>C2653</v>
          </cell>
          <cell r="C2711" t="str">
            <v>UNIÃO PVC BRANCO ROSC. D=4" (110mm)</v>
          </cell>
          <cell r="D2711">
            <v>0</v>
          </cell>
          <cell r="E2711">
            <v>0</v>
          </cell>
          <cell r="F2711" t="str">
            <v>UN</v>
          </cell>
          <cell r="G2711">
            <v>187.58</v>
          </cell>
        </row>
        <row r="2712">
          <cell r="B2712" t="str">
            <v>C2654</v>
          </cell>
          <cell r="C2712" t="str">
            <v>UNIÃO PVC SOLD. MARROM D= 20mm (1/2")</v>
          </cell>
          <cell r="D2712">
            <v>0</v>
          </cell>
          <cell r="E2712">
            <v>0</v>
          </cell>
          <cell r="F2712" t="str">
            <v>UN</v>
          </cell>
          <cell r="G2712">
            <v>6.57</v>
          </cell>
        </row>
        <row r="2713">
          <cell r="B2713" t="str">
            <v>C2655</v>
          </cell>
          <cell r="C2713" t="str">
            <v>UNIÃO PVC SOLD. MARROM D= 25mm (3/4")</v>
          </cell>
          <cell r="D2713">
            <v>0</v>
          </cell>
          <cell r="E2713">
            <v>0</v>
          </cell>
          <cell r="F2713" t="str">
            <v>UN</v>
          </cell>
          <cell r="G2713">
            <v>7.74</v>
          </cell>
        </row>
        <row r="2714">
          <cell r="B2714" t="str">
            <v>C2656</v>
          </cell>
          <cell r="C2714" t="str">
            <v>UNIÃO PVC SOLD. MARROM D= 32mm (1")</v>
          </cell>
          <cell r="D2714">
            <v>0</v>
          </cell>
          <cell r="E2714">
            <v>0</v>
          </cell>
          <cell r="F2714" t="str">
            <v>UN</v>
          </cell>
          <cell r="G2714">
            <v>11.73</v>
          </cell>
        </row>
        <row r="2715">
          <cell r="B2715" t="str">
            <v>C2657</v>
          </cell>
          <cell r="C2715" t="str">
            <v>UNIÃO PVC SOLD. MARROM D= 40mm (1 1/4")</v>
          </cell>
          <cell r="D2715">
            <v>0</v>
          </cell>
          <cell r="E2715">
            <v>0</v>
          </cell>
          <cell r="F2715" t="str">
            <v>UN</v>
          </cell>
          <cell r="G2715">
            <v>20.86</v>
          </cell>
        </row>
        <row r="2716">
          <cell r="B2716" t="str">
            <v>C2658</v>
          </cell>
          <cell r="C2716" t="str">
            <v>UNIÃO PVC SOLD. MARROM D= 50mm (1 1/2")</v>
          </cell>
          <cell r="D2716">
            <v>0</v>
          </cell>
          <cell r="E2716">
            <v>0</v>
          </cell>
          <cell r="F2716" t="str">
            <v>UN</v>
          </cell>
          <cell r="G2716">
            <v>22.41</v>
          </cell>
        </row>
        <row r="2717">
          <cell r="B2717" t="str">
            <v>C2659</v>
          </cell>
          <cell r="C2717" t="str">
            <v>UNIÃO PVC SOLD. MARROM D= 60mm (2")</v>
          </cell>
          <cell r="D2717">
            <v>0</v>
          </cell>
          <cell r="E2717">
            <v>0</v>
          </cell>
          <cell r="F2717" t="str">
            <v>UN</v>
          </cell>
          <cell r="G2717">
            <v>49.83</v>
          </cell>
        </row>
        <row r="2718">
          <cell r="B2718" t="str">
            <v>C2660</v>
          </cell>
          <cell r="C2718" t="str">
            <v>UNIÃO PVC SOLD. MARROM D= 75mm (2 1/2")</v>
          </cell>
          <cell r="D2718">
            <v>0</v>
          </cell>
          <cell r="E2718">
            <v>0</v>
          </cell>
          <cell r="F2718" t="str">
            <v>UN</v>
          </cell>
          <cell r="G2718">
            <v>115.93</v>
          </cell>
        </row>
        <row r="2719">
          <cell r="B2719" t="str">
            <v>C2661</v>
          </cell>
          <cell r="C2719" t="str">
            <v>UNIÃO PVC SOLD. MARROM D= 85mm (3")</v>
          </cell>
          <cell r="D2719">
            <v>0</v>
          </cell>
          <cell r="E2719">
            <v>0</v>
          </cell>
          <cell r="F2719" t="str">
            <v>UN</v>
          </cell>
          <cell r="G2719">
            <v>146.02000000000001</v>
          </cell>
        </row>
        <row r="2720">
          <cell r="B2720" t="str">
            <v>C2662</v>
          </cell>
          <cell r="C2720" t="str">
            <v>UNIÃO PVC SOLD. MARROM D=110mm (4")</v>
          </cell>
          <cell r="D2720">
            <v>0</v>
          </cell>
          <cell r="E2720">
            <v>0</v>
          </cell>
          <cell r="F2720" t="str">
            <v>UN</v>
          </cell>
          <cell r="G2720">
            <v>297.95</v>
          </cell>
        </row>
        <row r="2721">
          <cell r="B2721" t="str">
            <v>TUBOS E CONEXÕES DE PRFV</v>
          </cell>
          <cell r="C2721">
            <v>0</v>
          </cell>
          <cell r="D2721">
            <v>0</v>
          </cell>
          <cell r="E2721">
            <v>0</v>
          </cell>
          <cell r="F2721">
            <v>0</v>
          </cell>
          <cell r="G2721">
            <v>177.08</v>
          </cell>
        </row>
        <row r="2722">
          <cell r="B2722" t="str">
            <v>C4188</v>
          </cell>
          <cell r="C2722" t="str">
            <v>ASSENTAMENTO DE TUBO, PEÇAS E CONEXÕES EM PRFV, JE DN 300mm</v>
          </cell>
          <cell r="D2722">
            <v>0</v>
          </cell>
          <cell r="E2722">
            <v>0</v>
          </cell>
          <cell r="F2722" t="str">
            <v>M</v>
          </cell>
          <cell r="G2722">
            <v>9.23</v>
          </cell>
        </row>
        <row r="2723">
          <cell r="B2723" t="str">
            <v>C4189</v>
          </cell>
          <cell r="C2723" t="str">
            <v>ASSENTAMENTO DE TUBO, PEÇAS E CONEXÕES EM PRFV, JE DN 350mm</v>
          </cell>
          <cell r="D2723">
            <v>0</v>
          </cell>
          <cell r="E2723">
            <v>0</v>
          </cell>
          <cell r="F2723" t="str">
            <v>M</v>
          </cell>
          <cell r="G2723">
            <v>9.68</v>
          </cell>
        </row>
        <row r="2724">
          <cell r="B2724" t="str">
            <v>C4190</v>
          </cell>
          <cell r="C2724" t="str">
            <v>ASSENTAMENTO DE TUBO, PEÇAS E CONEXÕES EM PRFV, JE DN 400mm</v>
          </cell>
          <cell r="D2724">
            <v>0</v>
          </cell>
          <cell r="E2724">
            <v>0</v>
          </cell>
          <cell r="F2724" t="str">
            <v>M</v>
          </cell>
          <cell r="G2724">
            <v>11.22</v>
          </cell>
        </row>
        <row r="2725">
          <cell r="B2725" t="str">
            <v>C4191</v>
          </cell>
          <cell r="C2725" t="str">
            <v>ASSENTAMENTO DE TUBO, PEÇAS E CONEXÕES EM PRFV, JE DN 450mm</v>
          </cell>
          <cell r="D2725">
            <v>0</v>
          </cell>
          <cell r="E2725">
            <v>0</v>
          </cell>
          <cell r="F2725" t="str">
            <v>M</v>
          </cell>
          <cell r="G2725">
            <v>11.83</v>
          </cell>
        </row>
        <row r="2726">
          <cell r="B2726" t="str">
            <v>C4192</v>
          </cell>
          <cell r="C2726" t="str">
            <v>ASSENTAMENTO DE TUBO, PEÇAS E CONEXÕES EM PRFV, JE DN 500mm</v>
          </cell>
          <cell r="D2726">
            <v>0</v>
          </cell>
          <cell r="E2726">
            <v>0</v>
          </cell>
          <cell r="F2726" t="str">
            <v>M</v>
          </cell>
          <cell r="G2726">
            <v>12.47</v>
          </cell>
        </row>
        <row r="2727">
          <cell r="B2727" t="str">
            <v>C4193</v>
          </cell>
          <cell r="C2727" t="str">
            <v>ASSENTAMENTO DE TUBO, PEÇAS E CONEXÕES EM PRFV, JE DN 600mm</v>
          </cell>
          <cell r="D2727">
            <v>0</v>
          </cell>
          <cell r="E2727">
            <v>0</v>
          </cell>
          <cell r="F2727" t="str">
            <v>M</v>
          </cell>
          <cell r="G2727">
            <v>13.81</v>
          </cell>
        </row>
        <row r="2728">
          <cell r="B2728" t="str">
            <v>C4194</v>
          </cell>
          <cell r="C2728" t="str">
            <v>ASSENTAMENTO DE TUBO, PEÇAS E CONEXÕES EM PRFV, JE DN 700mm</v>
          </cell>
          <cell r="D2728">
            <v>0</v>
          </cell>
          <cell r="E2728">
            <v>0</v>
          </cell>
          <cell r="F2728" t="str">
            <v>M</v>
          </cell>
          <cell r="G2728">
            <v>15.61</v>
          </cell>
        </row>
        <row r="2729">
          <cell r="B2729" t="str">
            <v>C4195</v>
          </cell>
          <cell r="C2729" t="str">
            <v>ASSENTAMENTO DE TUBO, PEÇAS E CONEXÕES EM PRFV, JE DN 800mm</v>
          </cell>
          <cell r="D2729">
            <v>0</v>
          </cell>
          <cell r="E2729">
            <v>0</v>
          </cell>
          <cell r="F2729" t="str">
            <v>M</v>
          </cell>
          <cell r="G2729">
            <v>18.989999999999998</v>
          </cell>
        </row>
        <row r="2730">
          <cell r="B2730" t="str">
            <v>C4196</v>
          </cell>
          <cell r="C2730" t="str">
            <v>ASSENTAMENTO DE TUBO, PEÇAS E CONEXÕES EM PRFV, JE DN 900mm</v>
          </cell>
          <cell r="D2730">
            <v>0</v>
          </cell>
          <cell r="E2730">
            <v>0</v>
          </cell>
          <cell r="F2730" t="str">
            <v>M</v>
          </cell>
          <cell r="G2730">
            <v>21.38</v>
          </cell>
        </row>
        <row r="2731">
          <cell r="B2731" t="str">
            <v>C4197</v>
          </cell>
          <cell r="C2731" t="str">
            <v>ASSENTAMENTO DE TUBO, PEÇAS E CONEXÕES EM PRFV, JE DN 1000mm</v>
          </cell>
          <cell r="D2731">
            <v>0</v>
          </cell>
          <cell r="E2731">
            <v>0</v>
          </cell>
          <cell r="F2731" t="str">
            <v>M</v>
          </cell>
          <cell r="G2731">
            <v>24.17</v>
          </cell>
        </row>
        <row r="2732">
          <cell r="B2732" t="str">
            <v>C4198</v>
          </cell>
          <cell r="C2732" t="str">
            <v>ASSENTAMENTO DE TUBO, PEÇAS E CONEXÕES EM PRFV, JE DN 1200mm</v>
          </cell>
          <cell r="D2732">
            <v>0</v>
          </cell>
          <cell r="E2732">
            <v>0</v>
          </cell>
          <cell r="F2732" t="str">
            <v>M</v>
          </cell>
          <cell r="G2732">
            <v>28.68</v>
          </cell>
        </row>
        <row r="2733">
          <cell r="B2733" t="str">
            <v>TUBOS E CONEXÕES DE CERÂMICA</v>
          </cell>
          <cell r="C2733">
            <v>0</v>
          </cell>
          <cell r="D2733">
            <v>0</v>
          </cell>
          <cell r="E2733">
            <v>0</v>
          </cell>
          <cell r="F2733">
            <v>0</v>
          </cell>
          <cell r="G2733">
            <v>184.88</v>
          </cell>
        </row>
        <row r="2734">
          <cell r="B2734" t="str">
            <v>C0235</v>
          </cell>
          <cell r="C2734" t="str">
            <v>ASSENTAMENTO DE TUBOS E CONEXÕES CERÂMICOS, J.ARG. D= 100mm</v>
          </cell>
          <cell r="D2734">
            <v>0</v>
          </cell>
          <cell r="E2734">
            <v>0</v>
          </cell>
          <cell r="F2734" t="str">
            <v>M</v>
          </cell>
          <cell r="G2734">
            <v>3.73</v>
          </cell>
        </row>
        <row r="2735">
          <cell r="B2735" t="str">
            <v>C0239</v>
          </cell>
          <cell r="C2735" t="str">
            <v>ASSENTAMENTO DE TUBOS E CONEXÕES CERÂMICOS, J.ARG. D=150mm</v>
          </cell>
          <cell r="D2735">
            <v>0</v>
          </cell>
          <cell r="E2735">
            <v>0</v>
          </cell>
          <cell r="F2735" t="str">
            <v>M</v>
          </cell>
          <cell r="G2735">
            <v>4.82</v>
          </cell>
        </row>
        <row r="2736">
          <cell r="B2736" t="str">
            <v>C0236</v>
          </cell>
          <cell r="C2736" t="str">
            <v>ASSENTAMENTO DE TUBOS E CONEXÕES CERÂMICOS, J.ARG. D= 200mm</v>
          </cell>
          <cell r="D2736">
            <v>0</v>
          </cell>
          <cell r="E2736">
            <v>0</v>
          </cell>
          <cell r="F2736" t="str">
            <v>M</v>
          </cell>
          <cell r="G2736">
            <v>5.88</v>
          </cell>
        </row>
        <row r="2737">
          <cell r="B2737" t="str">
            <v>C0237</v>
          </cell>
          <cell r="C2737" t="str">
            <v>ASSENTAMENTO DE TUBOS E CONEXÕES CERÂMICOS, J.ARG. D= 250mm</v>
          </cell>
          <cell r="D2737">
            <v>0</v>
          </cell>
          <cell r="E2737">
            <v>0</v>
          </cell>
          <cell r="F2737" t="str">
            <v>M</v>
          </cell>
          <cell r="G2737">
            <v>8</v>
          </cell>
        </row>
        <row r="2738">
          <cell r="B2738" t="str">
            <v>C0238</v>
          </cell>
          <cell r="C2738" t="str">
            <v>ASSENTAMENTO DE TUBOS E CONEXÕES CERÂMICOS, J.ARG. D= 300mm</v>
          </cell>
          <cell r="D2738">
            <v>0</v>
          </cell>
          <cell r="E2738">
            <v>0</v>
          </cell>
          <cell r="F2738" t="str">
            <v>M</v>
          </cell>
          <cell r="G2738">
            <v>9.89</v>
          </cell>
        </row>
        <row r="2739">
          <cell r="B2739" t="str">
            <v>C0240</v>
          </cell>
          <cell r="C2739" t="str">
            <v>ASSENTAMENTO DE TUBOS E CONEXÕES CERÂMICOS, J.ASF. D= 100mm</v>
          </cell>
          <cell r="D2739">
            <v>0</v>
          </cell>
          <cell r="E2739">
            <v>0</v>
          </cell>
          <cell r="F2739" t="str">
            <v>M</v>
          </cell>
          <cell r="G2739">
            <v>10.68</v>
          </cell>
        </row>
        <row r="2740">
          <cell r="B2740" t="str">
            <v>C0241</v>
          </cell>
          <cell r="C2740" t="str">
            <v>ASSENTAMENTO DE TUBOS E CONEXÕES CERÂMICOS, J.ASF. D= 150mm</v>
          </cell>
          <cell r="D2740">
            <v>0</v>
          </cell>
          <cell r="E2740">
            <v>0</v>
          </cell>
          <cell r="F2740" t="str">
            <v>M</v>
          </cell>
          <cell r="G2740">
            <v>12.12</v>
          </cell>
        </row>
        <row r="2741">
          <cell r="B2741" t="str">
            <v>C0242</v>
          </cell>
          <cell r="C2741" t="str">
            <v>ASSENTAMENTO DE TUBOS E CONEXÕES CERÂMICOS, J.ASF. D= 200mm</v>
          </cell>
          <cell r="D2741">
            <v>0</v>
          </cell>
          <cell r="E2741">
            <v>0</v>
          </cell>
          <cell r="F2741" t="str">
            <v>M</v>
          </cell>
          <cell r="G2741">
            <v>14.35</v>
          </cell>
        </row>
        <row r="2742">
          <cell r="B2742" t="str">
            <v>C0243</v>
          </cell>
          <cell r="C2742" t="str">
            <v>ASSENTAMENTO DE TUBOS E CONEXÕES CERÂMICOS, J.ASF. D= 250mm</v>
          </cell>
          <cell r="D2742">
            <v>0</v>
          </cell>
          <cell r="E2742">
            <v>0</v>
          </cell>
          <cell r="F2742" t="str">
            <v>M</v>
          </cell>
          <cell r="G2742">
            <v>19.63</v>
          </cell>
        </row>
        <row r="2743">
          <cell r="B2743" t="str">
            <v>C0244</v>
          </cell>
          <cell r="C2743" t="str">
            <v>ASSENTAMENTO DE TUBOS E CONEXÕES CERÂMICOS, J.ASF. D= 300mm</v>
          </cell>
          <cell r="D2743">
            <v>0</v>
          </cell>
          <cell r="E2743">
            <v>0</v>
          </cell>
          <cell r="F2743" t="str">
            <v>M</v>
          </cell>
          <cell r="G2743">
            <v>24.83</v>
          </cell>
        </row>
        <row r="2744">
          <cell r="B2744" t="str">
            <v>C0245</v>
          </cell>
          <cell r="C2744" t="str">
            <v>ASSENTAMENTO DE TUBOS E CONEXÕES CERÂMICOS, J.ASF. D= 350mm</v>
          </cell>
          <cell r="D2744">
            <v>0</v>
          </cell>
          <cell r="E2744">
            <v>0</v>
          </cell>
          <cell r="F2744" t="str">
            <v>M</v>
          </cell>
          <cell r="G2744">
            <v>31.77</v>
          </cell>
        </row>
        <row r="2745">
          <cell r="B2745" t="str">
            <v>C0246</v>
          </cell>
          <cell r="C2745" t="str">
            <v>ASSENTAMENTO DE TUBOS E CONEXÕES CERÂMICOS, J.ASF. D= 400mm</v>
          </cell>
          <cell r="D2745">
            <v>0</v>
          </cell>
          <cell r="E2745">
            <v>0</v>
          </cell>
          <cell r="F2745" t="str">
            <v>M</v>
          </cell>
          <cell r="G2745">
            <v>39.17</v>
          </cell>
        </row>
        <row r="2746">
          <cell r="B2746" t="str">
            <v>TUBOS E CONEXÕES DE CONCRETO</v>
          </cell>
          <cell r="C2746">
            <v>0</v>
          </cell>
          <cell r="D2746">
            <v>0</v>
          </cell>
          <cell r="E2746">
            <v>0</v>
          </cell>
          <cell r="F2746">
            <v>0</v>
          </cell>
          <cell r="G2746">
            <v>1832.25</v>
          </cell>
        </row>
        <row r="2747">
          <cell r="B2747" t="str">
            <v>C0305</v>
          </cell>
          <cell r="C2747" t="str">
            <v>ASSENTAMENTO DE TUBOS EM CONCRETO,JUNTA ARGAMASSADA, D=150mm</v>
          </cell>
          <cell r="D2747">
            <v>0</v>
          </cell>
          <cell r="E2747">
            <v>0</v>
          </cell>
          <cell r="F2747" t="str">
            <v>M</v>
          </cell>
          <cell r="G2747">
            <v>12.89</v>
          </cell>
        </row>
        <row r="2748">
          <cell r="B2748" t="str">
            <v>C0306</v>
          </cell>
          <cell r="C2748" t="str">
            <v>ASSENTAMENTO DE TUBOS EM CONCRETO,JUNTA ARGAMASSADA, D=200mm</v>
          </cell>
          <cell r="D2748">
            <v>0</v>
          </cell>
          <cell r="E2748">
            <v>0</v>
          </cell>
          <cell r="F2748" t="str">
            <v>M</v>
          </cell>
          <cell r="G2748">
            <v>17.14</v>
          </cell>
        </row>
        <row r="2749">
          <cell r="B2749" t="str">
            <v>C0298</v>
          </cell>
          <cell r="C2749" t="str">
            <v>ASSENTAMENTO DE TUBOS EM CONCRETO, JE D= 300mm</v>
          </cell>
          <cell r="D2749">
            <v>0</v>
          </cell>
          <cell r="E2749">
            <v>0</v>
          </cell>
          <cell r="F2749" t="str">
            <v>M</v>
          </cell>
          <cell r="G2749">
            <v>22.99</v>
          </cell>
        </row>
        <row r="2750">
          <cell r="B2750" t="str">
            <v>C0299</v>
          </cell>
          <cell r="C2750" t="str">
            <v>ASSENTAMENTO DE TUBOS EM CONCRETO, JE D= 400mm</v>
          </cell>
          <cell r="D2750">
            <v>0</v>
          </cell>
          <cell r="E2750">
            <v>0</v>
          </cell>
          <cell r="F2750" t="str">
            <v>M</v>
          </cell>
          <cell r="G2750">
            <v>35.75</v>
          </cell>
        </row>
        <row r="2751">
          <cell r="B2751" t="str">
            <v>C0300</v>
          </cell>
          <cell r="C2751" t="str">
            <v>ASSENTAMENTO DE TUBOS EM CONCRETO, JE D=500mm</v>
          </cell>
          <cell r="D2751">
            <v>0</v>
          </cell>
          <cell r="E2751">
            <v>0</v>
          </cell>
          <cell r="F2751" t="str">
            <v>M</v>
          </cell>
          <cell r="G2751">
            <v>49.55</v>
          </cell>
        </row>
        <row r="2752">
          <cell r="B2752" t="str">
            <v>C0301</v>
          </cell>
          <cell r="C2752" t="str">
            <v>ASSENTAMENTO DE TUBOS EM CONCRETO, JE D=600mm</v>
          </cell>
          <cell r="D2752">
            <v>0</v>
          </cell>
          <cell r="E2752">
            <v>0</v>
          </cell>
          <cell r="F2752" t="str">
            <v>M</v>
          </cell>
          <cell r="G2752">
            <v>62.5</v>
          </cell>
        </row>
        <row r="2753">
          <cell r="B2753" t="str">
            <v>C0302</v>
          </cell>
          <cell r="C2753" t="str">
            <v>ASSENTAMENTO DE TUBOS EM CONCRETO, JE D= 700mm</v>
          </cell>
          <cell r="D2753">
            <v>0</v>
          </cell>
          <cell r="E2753">
            <v>0</v>
          </cell>
          <cell r="F2753" t="str">
            <v>M</v>
          </cell>
          <cell r="G2753">
            <v>78.58</v>
          </cell>
        </row>
        <row r="2754">
          <cell r="B2754" t="str">
            <v>C0303</v>
          </cell>
          <cell r="C2754" t="str">
            <v>ASSENTAMENTO DE TUBOS EM CONCRETO, JE D= 800mm</v>
          </cell>
          <cell r="D2754">
            <v>0</v>
          </cell>
          <cell r="E2754">
            <v>0</v>
          </cell>
          <cell r="F2754" t="str">
            <v>M</v>
          </cell>
          <cell r="G2754">
            <v>92.77</v>
          </cell>
        </row>
        <row r="2755">
          <cell r="B2755" t="str">
            <v>C0304</v>
          </cell>
          <cell r="C2755" t="str">
            <v>ASSENTAMENTO DE TUBOS EM CONCRETO, JE D= 900mm</v>
          </cell>
          <cell r="D2755">
            <v>0</v>
          </cell>
          <cell r="E2755">
            <v>0</v>
          </cell>
          <cell r="F2755" t="str">
            <v>M</v>
          </cell>
          <cell r="G2755">
            <v>115.29</v>
          </cell>
        </row>
        <row r="2756">
          <cell r="B2756" t="str">
            <v>C0293</v>
          </cell>
          <cell r="C2756" t="str">
            <v>ASSENTAMENTO DE TUBOS EM CONCRETO, JE D= 1000mm</v>
          </cell>
          <cell r="D2756">
            <v>0</v>
          </cell>
          <cell r="E2756">
            <v>0</v>
          </cell>
          <cell r="F2756" t="str">
            <v>M</v>
          </cell>
          <cell r="G2756">
            <v>150.13999999999999</v>
          </cell>
        </row>
        <row r="2757">
          <cell r="B2757" t="str">
            <v>C0294</v>
          </cell>
          <cell r="C2757" t="str">
            <v>ASSENTAMENTO DE TUBOS EM CONCRETO, JE D= 1200mm</v>
          </cell>
          <cell r="D2757">
            <v>0</v>
          </cell>
          <cell r="E2757">
            <v>0</v>
          </cell>
          <cell r="F2757" t="str">
            <v>M</v>
          </cell>
          <cell r="G2757">
            <v>201.37</v>
          </cell>
        </row>
        <row r="2758">
          <cell r="B2758" t="str">
            <v>C0295</v>
          </cell>
          <cell r="C2758" t="str">
            <v>ASSENTAMENTO DE TUBOS EM CONCRETO, JE D=1500mm</v>
          </cell>
          <cell r="D2758">
            <v>0</v>
          </cell>
          <cell r="E2758">
            <v>0</v>
          </cell>
          <cell r="F2758" t="str">
            <v>M</v>
          </cell>
          <cell r="G2758">
            <v>254.9</v>
          </cell>
        </row>
        <row r="2759">
          <cell r="B2759" t="str">
            <v>C0296</v>
          </cell>
          <cell r="C2759" t="str">
            <v>ASSENTAMENTO DE TUBOS EM CONCRETO, JE D= 1750mm</v>
          </cell>
          <cell r="D2759">
            <v>0</v>
          </cell>
          <cell r="E2759">
            <v>0</v>
          </cell>
          <cell r="F2759" t="str">
            <v>M</v>
          </cell>
          <cell r="G2759">
            <v>324.74</v>
          </cell>
        </row>
        <row r="2760">
          <cell r="B2760" t="str">
            <v>C0297</v>
          </cell>
          <cell r="C2760" t="str">
            <v>ASSENTAMENTO DE TUBOS EM CONCRETO, JE D=2000mm</v>
          </cell>
          <cell r="D2760">
            <v>0</v>
          </cell>
          <cell r="E2760">
            <v>0</v>
          </cell>
          <cell r="F2760" t="str">
            <v>M</v>
          </cell>
          <cell r="G2760">
            <v>413.61</v>
          </cell>
        </row>
        <row r="2761">
          <cell r="B2761" t="str">
            <v>TUBOS E CONEXÕES DE COBRE</v>
          </cell>
          <cell r="C2761">
            <v>0</v>
          </cell>
          <cell r="D2761">
            <v>0</v>
          </cell>
          <cell r="E2761">
            <v>0</v>
          </cell>
          <cell r="F2761">
            <v>0</v>
          </cell>
          <cell r="G2761">
            <v>5079.5</v>
          </cell>
        </row>
        <row r="2762">
          <cell r="B2762" t="str">
            <v>C1007</v>
          </cell>
          <cell r="C2762" t="str">
            <v>CURVA COBRE OU BRONZE D= 15mm (1/2")</v>
          </cell>
          <cell r="D2762">
            <v>0</v>
          </cell>
          <cell r="E2762">
            <v>0</v>
          </cell>
          <cell r="F2762" t="str">
            <v>UN</v>
          </cell>
          <cell r="G2762">
            <v>10.36</v>
          </cell>
        </row>
        <row r="2763">
          <cell r="B2763" t="str">
            <v>C1008</v>
          </cell>
          <cell r="C2763" t="str">
            <v>CURVA COBRE OU BRONZE D= 22mm (3/4")</v>
          </cell>
          <cell r="D2763">
            <v>0</v>
          </cell>
          <cell r="E2763">
            <v>0</v>
          </cell>
          <cell r="F2763" t="str">
            <v>UN</v>
          </cell>
          <cell r="G2763">
            <v>17.64</v>
          </cell>
        </row>
        <row r="2764">
          <cell r="B2764" t="str">
            <v>C1009</v>
          </cell>
          <cell r="C2764" t="str">
            <v>CURVA COBRE OU BRONZE D= 28mm (1")</v>
          </cell>
          <cell r="D2764">
            <v>0</v>
          </cell>
          <cell r="E2764">
            <v>0</v>
          </cell>
          <cell r="F2764" t="str">
            <v>UN</v>
          </cell>
          <cell r="G2764">
            <v>21.1</v>
          </cell>
        </row>
        <row r="2765">
          <cell r="B2765" t="str">
            <v>C1010</v>
          </cell>
          <cell r="C2765" t="str">
            <v>CURVA COBRE OU BRONZE D= 35mm (1 1/4")</v>
          </cell>
          <cell r="D2765">
            <v>0</v>
          </cell>
          <cell r="E2765">
            <v>0</v>
          </cell>
          <cell r="F2765" t="str">
            <v>UN</v>
          </cell>
          <cell r="G2765">
            <v>28.79</v>
          </cell>
        </row>
        <row r="2766">
          <cell r="B2766" t="str">
            <v>C1011</v>
          </cell>
          <cell r="C2766" t="str">
            <v>CURVA COBRE OU BRONZE D= 42mm (1 1/2")</v>
          </cell>
          <cell r="D2766">
            <v>0</v>
          </cell>
          <cell r="E2766">
            <v>0</v>
          </cell>
          <cell r="F2766" t="str">
            <v>UN</v>
          </cell>
          <cell r="G2766">
            <v>46.43</v>
          </cell>
        </row>
        <row r="2767">
          <cell r="B2767" t="str">
            <v>C1012</v>
          </cell>
          <cell r="C2767" t="str">
            <v>CURVA COBRE OU BRONZE D= 54mm (2")</v>
          </cell>
          <cell r="D2767">
            <v>0</v>
          </cell>
          <cell r="E2767">
            <v>0</v>
          </cell>
          <cell r="F2767" t="str">
            <v>UN</v>
          </cell>
          <cell r="G2767">
            <v>72.17</v>
          </cell>
        </row>
        <row r="2768">
          <cell r="B2768" t="str">
            <v>C1013</v>
          </cell>
          <cell r="C2768" t="str">
            <v>CURVA COBRE OU BRONZE D= 66mm (2 1/2")</v>
          </cell>
          <cell r="D2768">
            <v>0</v>
          </cell>
          <cell r="E2768">
            <v>0</v>
          </cell>
          <cell r="F2768" t="str">
            <v>UN</v>
          </cell>
          <cell r="G2768">
            <v>204.41</v>
          </cell>
        </row>
        <row r="2769">
          <cell r="B2769" t="str">
            <v>C1014</v>
          </cell>
          <cell r="C2769" t="str">
            <v>CURVA COBRE OU BRONZE D= 79mm (3")</v>
          </cell>
          <cell r="D2769">
            <v>0</v>
          </cell>
          <cell r="E2769">
            <v>0</v>
          </cell>
          <cell r="F2769" t="str">
            <v>UN</v>
          </cell>
          <cell r="G2769">
            <v>245.97</v>
          </cell>
        </row>
        <row r="2770">
          <cell r="B2770" t="str">
            <v>C1015</v>
          </cell>
          <cell r="C2770" t="str">
            <v>CURVA COBRE OU BRONZE D=104mm (4")</v>
          </cell>
          <cell r="D2770">
            <v>0</v>
          </cell>
          <cell r="E2770">
            <v>0</v>
          </cell>
          <cell r="F2770" t="str">
            <v>UN</v>
          </cell>
          <cell r="G2770">
            <v>513.04999999999995</v>
          </cell>
        </row>
        <row r="2771">
          <cell r="B2771" t="str">
            <v>C2332</v>
          </cell>
          <cell r="C2771" t="str">
            <v>TÊ COBRE OU BRONZE D= 15mm (1/2")</v>
          </cell>
          <cell r="D2771">
            <v>0</v>
          </cell>
          <cell r="E2771">
            <v>0</v>
          </cell>
          <cell r="F2771" t="str">
            <v>UN</v>
          </cell>
          <cell r="G2771">
            <v>8.25</v>
          </cell>
        </row>
        <row r="2772">
          <cell r="B2772" t="str">
            <v>C2333</v>
          </cell>
          <cell r="C2772" t="str">
            <v>TÊ COBRE OU BRONZE D= 22mm (3/4")</v>
          </cell>
          <cell r="D2772">
            <v>0</v>
          </cell>
          <cell r="E2772">
            <v>0</v>
          </cell>
          <cell r="F2772" t="str">
            <v>UN</v>
          </cell>
          <cell r="G2772">
            <v>12.15</v>
          </cell>
        </row>
        <row r="2773">
          <cell r="B2773" t="str">
            <v>C2334</v>
          </cell>
          <cell r="C2773" t="str">
            <v>TÊ COBRE OU BRONZE D= 28mm (1")</v>
          </cell>
          <cell r="D2773">
            <v>0</v>
          </cell>
          <cell r="E2773">
            <v>0</v>
          </cell>
          <cell r="F2773" t="str">
            <v>UN</v>
          </cell>
          <cell r="G2773">
            <v>16.809999999999999</v>
          </cell>
        </row>
        <row r="2774">
          <cell r="B2774" t="str">
            <v>C2335</v>
          </cell>
          <cell r="C2774" t="str">
            <v>TÊ COBRE OU BRONZE D= 35mm (1 1/4")</v>
          </cell>
          <cell r="D2774">
            <v>0</v>
          </cell>
          <cell r="E2774">
            <v>0</v>
          </cell>
          <cell r="F2774" t="str">
            <v>UN</v>
          </cell>
          <cell r="G2774">
            <v>35.31</v>
          </cell>
        </row>
        <row r="2775">
          <cell r="B2775" t="str">
            <v>C2336</v>
          </cell>
          <cell r="C2775" t="str">
            <v>TÊ COBRE OU BRONZE D= 42mm (1 1/2")</v>
          </cell>
          <cell r="D2775">
            <v>0</v>
          </cell>
          <cell r="E2775">
            <v>0</v>
          </cell>
          <cell r="F2775" t="str">
            <v>UN</v>
          </cell>
          <cell r="G2775">
            <v>43.45</v>
          </cell>
        </row>
        <row r="2776">
          <cell r="B2776" t="str">
            <v>C2337</v>
          </cell>
          <cell r="C2776" t="str">
            <v>TÊ COBRE OU BRONZE D= 54mm (2")</v>
          </cell>
          <cell r="D2776">
            <v>0</v>
          </cell>
          <cell r="E2776">
            <v>0</v>
          </cell>
          <cell r="F2776" t="str">
            <v>UN</v>
          </cell>
          <cell r="G2776">
            <v>77.5</v>
          </cell>
        </row>
        <row r="2777">
          <cell r="B2777" t="str">
            <v>C2338</v>
          </cell>
          <cell r="C2777" t="str">
            <v>TÊ COBRE OU BRONZE D= 66mm (2 1/2")</v>
          </cell>
          <cell r="D2777">
            <v>0</v>
          </cell>
          <cell r="E2777">
            <v>0</v>
          </cell>
          <cell r="F2777" t="str">
            <v>UN</v>
          </cell>
          <cell r="G2777">
            <v>205.58</v>
          </cell>
        </row>
        <row r="2778">
          <cell r="B2778" t="str">
            <v>C2339</v>
          </cell>
          <cell r="C2778" t="str">
            <v>TÊ COBRE OU BRONZE D= 79mm (3")</v>
          </cell>
          <cell r="D2778">
            <v>0</v>
          </cell>
          <cell r="E2778">
            <v>0</v>
          </cell>
          <cell r="F2778" t="str">
            <v>UN</v>
          </cell>
          <cell r="G2778">
            <v>315.56</v>
          </cell>
        </row>
        <row r="2779">
          <cell r="B2779" t="str">
            <v>C2340</v>
          </cell>
          <cell r="C2779" t="str">
            <v>TÊ COBRE OU BRONZE D=104mm (4")</v>
          </cell>
          <cell r="D2779">
            <v>0</v>
          </cell>
          <cell r="E2779">
            <v>0</v>
          </cell>
          <cell r="F2779" t="str">
            <v>UN</v>
          </cell>
          <cell r="G2779">
            <v>633.61</v>
          </cell>
        </row>
        <row r="2780">
          <cell r="B2780" t="str">
            <v>C2565</v>
          </cell>
          <cell r="C2780" t="str">
            <v>TUBO COBRE D= 15mm(1/2") CLASSE E</v>
          </cell>
          <cell r="D2780">
            <v>0</v>
          </cell>
          <cell r="E2780">
            <v>0</v>
          </cell>
          <cell r="F2780" t="str">
            <v>M</v>
          </cell>
          <cell r="G2780">
            <v>18.36</v>
          </cell>
        </row>
        <row r="2781">
          <cell r="B2781" t="str">
            <v>C2566</v>
          </cell>
          <cell r="C2781" t="str">
            <v>TUBO COBRE D= 22mm (3/4") CLASSE E</v>
          </cell>
          <cell r="D2781">
            <v>0</v>
          </cell>
          <cell r="E2781">
            <v>0</v>
          </cell>
          <cell r="F2781" t="str">
            <v>M</v>
          </cell>
          <cell r="G2781">
            <v>32.659999999999997</v>
          </cell>
        </row>
        <row r="2782">
          <cell r="B2782" t="str">
            <v>C2567</v>
          </cell>
          <cell r="C2782" t="str">
            <v>TUBO COBRE D= 28mm (1") CLASSE E</v>
          </cell>
          <cell r="D2782">
            <v>0</v>
          </cell>
          <cell r="E2782">
            <v>0</v>
          </cell>
          <cell r="F2782" t="str">
            <v>M</v>
          </cell>
          <cell r="G2782">
            <v>47.21</v>
          </cell>
        </row>
        <row r="2783">
          <cell r="B2783" t="str">
            <v>C2568</v>
          </cell>
          <cell r="C2783" t="str">
            <v>TUBO COBRE D= 35mm (1 1/4") CLASSE E</v>
          </cell>
          <cell r="D2783">
            <v>0</v>
          </cell>
          <cell r="E2783">
            <v>0</v>
          </cell>
          <cell r="F2783" t="str">
            <v>M</v>
          </cell>
          <cell r="G2783">
            <v>71.31</v>
          </cell>
        </row>
        <row r="2784">
          <cell r="B2784" t="str">
            <v>C2569</v>
          </cell>
          <cell r="C2784" t="str">
            <v>TUBO COBRE D= 42mm (1 1/2") CLASSE E</v>
          </cell>
          <cell r="D2784">
            <v>0</v>
          </cell>
          <cell r="E2784">
            <v>0</v>
          </cell>
          <cell r="F2784" t="str">
            <v>M</v>
          </cell>
          <cell r="G2784">
            <v>80.83</v>
          </cell>
        </row>
        <row r="2785">
          <cell r="B2785" t="str">
            <v>C2570</v>
          </cell>
          <cell r="C2785" t="str">
            <v>TUBO COBRE D= 54mm (2") CLASSE E</v>
          </cell>
          <cell r="D2785">
            <v>0</v>
          </cell>
          <cell r="E2785">
            <v>0</v>
          </cell>
          <cell r="F2785" t="str">
            <v>M</v>
          </cell>
          <cell r="G2785">
            <v>120.51</v>
          </cell>
        </row>
        <row r="2786">
          <cell r="B2786" t="str">
            <v>C2571</v>
          </cell>
          <cell r="C2786" t="str">
            <v>TUBO COBRE D= 66mm (2 1/2") CLASSE E</v>
          </cell>
          <cell r="D2786">
            <v>0</v>
          </cell>
          <cell r="E2786">
            <v>0</v>
          </cell>
          <cell r="F2786" t="str">
            <v>M</v>
          </cell>
          <cell r="G2786">
            <v>161.86000000000001</v>
          </cell>
        </row>
        <row r="2787">
          <cell r="B2787" t="str">
            <v>C2572</v>
          </cell>
          <cell r="C2787" t="str">
            <v>TUBO COBRE D= 79mm (3") CLASSE E</v>
          </cell>
          <cell r="D2787">
            <v>0</v>
          </cell>
          <cell r="E2787">
            <v>0</v>
          </cell>
          <cell r="F2787" t="str">
            <v>M</v>
          </cell>
          <cell r="G2787">
            <v>199.36</v>
          </cell>
        </row>
        <row r="2788">
          <cell r="B2788" t="str">
            <v>C2573</v>
          </cell>
          <cell r="C2788" t="str">
            <v>TUBO COBRE D=104mm (4") CLASSE E</v>
          </cell>
          <cell r="D2788">
            <v>0</v>
          </cell>
          <cell r="E2788">
            <v>0</v>
          </cell>
          <cell r="F2788" t="str">
            <v>M</v>
          </cell>
          <cell r="G2788">
            <v>290.85000000000002</v>
          </cell>
        </row>
        <row r="2789">
          <cell r="B2789" t="str">
            <v>C2574</v>
          </cell>
          <cell r="C2789" t="str">
            <v>TUBO COBRE INCLUSIVE CONEXÕES D= 15mm (1/2") CLASSE E</v>
          </cell>
          <cell r="D2789">
            <v>0</v>
          </cell>
          <cell r="E2789">
            <v>0</v>
          </cell>
          <cell r="F2789" t="str">
            <v>M</v>
          </cell>
          <cell r="G2789">
            <v>36.46</v>
          </cell>
        </row>
        <row r="2790">
          <cell r="B2790" t="str">
            <v>C2575</v>
          </cell>
          <cell r="C2790" t="str">
            <v>TUBO COBRE INCLUSIVE CONEXÕES D= 22mm (3/4") CLASSE E</v>
          </cell>
          <cell r="D2790">
            <v>0</v>
          </cell>
          <cell r="E2790">
            <v>0</v>
          </cell>
          <cell r="F2790" t="str">
            <v>M</v>
          </cell>
          <cell r="G2790">
            <v>58.15</v>
          </cell>
        </row>
        <row r="2791">
          <cell r="B2791" t="str">
            <v>C2576</v>
          </cell>
          <cell r="C2791" t="str">
            <v>TUBO COBRE INCLUSIVE CONEXÕES D= 28mm (1") CLASSE E</v>
          </cell>
          <cell r="D2791">
            <v>0</v>
          </cell>
          <cell r="E2791">
            <v>0</v>
          </cell>
          <cell r="F2791" t="str">
            <v>M</v>
          </cell>
          <cell r="G2791">
            <v>80.5</v>
          </cell>
        </row>
        <row r="2792">
          <cell r="B2792" t="str">
            <v>C2577</v>
          </cell>
          <cell r="C2792" t="str">
            <v>TUBO COBRE INCLUSIVE CONEXÕES D= 35mm (1 1/4") CLASSE E</v>
          </cell>
          <cell r="D2792">
            <v>0</v>
          </cell>
          <cell r="E2792">
            <v>0</v>
          </cell>
          <cell r="F2792" t="str">
            <v>M</v>
          </cell>
          <cell r="G2792">
            <v>117.52</v>
          </cell>
        </row>
        <row r="2793">
          <cell r="B2793" t="str">
            <v>C2578</v>
          </cell>
          <cell r="C2793" t="str">
            <v>TUBO COBRE INCLUSIVE CONEXÕES D= 42mm (1 1/2") CLASSE E</v>
          </cell>
          <cell r="D2793">
            <v>0</v>
          </cell>
          <cell r="E2793">
            <v>0</v>
          </cell>
          <cell r="F2793" t="str">
            <v>M</v>
          </cell>
          <cell r="G2793">
            <v>125.47</v>
          </cell>
        </row>
        <row r="2794">
          <cell r="B2794" t="str">
            <v>C2579</v>
          </cell>
          <cell r="C2794" t="str">
            <v>TUBO COBRE INCLUSIVE CONEXÕES D= 54mm (2") CLASSE E</v>
          </cell>
          <cell r="D2794">
            <v>0</v>
          </cell>
          <cell r="E2794">
            <v>0</v>
          </cell>
          <cell r="F2794" t="str">
            <v>M</v>
          </cell>
          <cell r="G2794">
            <v>185.43</v>
          </cell>
        </row>
        <row r="2795">
          <cell r="B2795" t="str">
            <v>C2580</v>
          </cell>
          <cell r="C2795" t="str">
            <v>TUBO COBRE INCLUSIVE CONEXÕES D= 66mm (2 1/2") CLASSE E</v>
          </cell>
          <cell r="D2795">
            <v>0</v>
          </cell>
          <cell r="E2795">
            <v>0</v>
          </cell>
          <cell r="F2795" t="str">
            <v>M</v>
          </cell>
          <cell r="G2795">
            <v>247.83</v>
          </cell>
        </row>
        <row r="2796">
          <cell r="B2796" t="str">
            <v>C2581</v>
          </cell>
          <cell r="C2796" t="str">
            <v>TUBO COBRE INCLUSIVE CONEXÕES D= 79mm (3") CLASSE E</v>
          </cell>
          <cell r="D2796">
            <v>0</v>
          </cell>
          <cell r="E2796">
            <v>0</v>
          </cell>
          <cell r="F2796" t="str">
            <v>M</v>
          </cell>
          <cell r="G2796">
            <v>284.66000000000003</v>
          </cell>
        </row>
        <row r="2797">
          <cell r="B2797" t="str">
            <v>C2582</v>
          </cell>
          <cell r="C2797" t="str">
            <v>TUBO COBRE INCLUSIVE CONEXÕES D=104mm (4") CLASSE E</v>
          </cell>
          <cell r="D2797">
            <v>0</v>
          </cell>
          <cell r="E2797">
            <v>0</v>
          </cell>
          <cell r="F2797" t="str">
            <v>M</v>
          </cell>
          <cell r="G2797">
            <v>412.36</v>
          </cell>
        </row>
        <row r="2798">
          <cell r="B2798" t="str">
            <v>REGISTROS E VÁLVULAS</v>
          </cell>
          <cell r="C2798">
            <v>0</v>
          </cell>
          <cell r="D2798">
            <v>0</v>
          </cell>
          <cell r="E2798">
            <v>0</v>
          </cell>
          <cell r="F2798">
            <v>0</v>
          </cell>
          <cell r="G2798">
            <v>11473.06</v>
          </cell>
        </row>
        <row r="2799">
          <cell r="B2799" t="str">
            <v>C3599</v>
          </cell>
          <cell r="C2799" t="str">
            <v>MUTIRÃO MISTO - REGISTRO DE GAVETA BRUTO D=20mm (3/4")</v>
          </cell>
          <cell r="D2799">
            <v>0</v>
          </cell>
          <cell r="E2799">
            <v>0</v>
          </cell>
          <cell r="F2799" t="str">
            <v>UN</v>
          </cell>
          <cell r="G2799">
            <v>30.8</v>
          </cell>
        </row>
        <row r="2800">
          <cell r="B2800" t="str">
            <v>C3600</v>
          </cell>
          <cell r="C2800" t="str">
            <v>MUTIRÃO MISTO - REGISTRO DE PRESSÃO D=20mm (3/4")</v>
          </cell>
          <cell r="D2800">
            <v>0</v>
          </cell>
          <cell r="E2800">
            <v>0</v>
          </cell>
          <cell r="F2800" t="str">
            <v>UN</v>
          </cell>
          <cell r="G2800">
            <v>24.14</v>
          </cell>
        </row>
        <row r="2801">
          <cell r="B2801" t="str">
            <v>C2156</v>
          </cell>
          <cell r="C2801" t="str">
            <v>REGISTRO DE GAVETA BRUTO D= 15mm (1/2")</v>
          </cell>
          <cell r="D2801">
            <v>0</v>
          </cell>
          <cell r="E2801">
            <v>0</v>
          </cell>
          <cell r="F2801" t="str">
            <v>UN</v>
          </cell>
          <cell r="G2801">
            <v>35.14</v>
          </cell>
        </row>
        <row r="2802">
          <cell r="B2802" t="str">
            <v>C2157</v>
          </cell>
          <cell r="C2802" t="str">
            <v>REGISTRO DE GAVETA BRUTO D= 20mm (3/4")</v>
          </cell>
          <cell r="D2802">
            <v>0</v>
          </cell>
          <cell r="E2802">
            <v>0</v>
          </cell>
          <cell r="F2802" t="str">
            <v>UN</v>
          </cell>
          <cell r="G2802">
            <v>36.450000000000003</v>
          </cell>
        </row>
        <row r="2803">
          <cell r="B2803" t="str">
            <v>C2158</v>
          </cell>
          <cell r="C2803" t="str">
            <v>REGISTRO DE GAVETA BRUTO D= 25mm (1")</v>
          </cell>
          <cell r="D2803">
            <v>0</v>
          </cell>
          <cell r="E2803">
            <v>0</v>
          </cell>
          <cell r="F2803" t="str">
            <v>UN</v>
          </cell>
          <cell r="G2803">
            <v>49.95</v>
          </cell>
        </row>
        <row r="2804">
          <cell r="B2804" t="str">
            <v>C2159</v>
          </cell>
          <cell r="C2804" t="str">
            <v>REGISTRO DE GAVETA BRUTO D= 32mm (1 1/4")</v>
          </cell>
          <cell r="D2804">
            <v>0</v>
          </cell>
          <cell r="E2804">
            <v>0</v>
          </cell>
          <cell r="F2804" t="str">
            <v>UN</v>
          </cell>
          <cell r="G2804">
            <v>70.760000000000005</v>
          </cell>
        </row>
        <row r="2805">
          <cell r="B2805" t="str">
            <v>C2160</v>
          </cell>
          <cell r="C2805" t="str">
            <v>REGISTRO DE GAVETA BRUTO D= 40mm (1 1/2")</v>
          </cell>
          <cell r="D2805">
            <v>0</v>
          </cell>
          <cell r="E2805">
            <v>0</v>
          </cell>
          <cell r="F2805" t="str">
            <v>UN</v>
          </cell>
          <cell r="G2805">
            <v>83.26</v>
          </cell>
        </row>
        <row r="2806">
          <cell r="B2806" t="str">
            <v>C2161</v>
          </cell>
          <cell r="C2806" t="str">
            <v>REGISTRO DE GAVETA BRUTO D= 50mm (2")</v>
          </cell>
          <cell r="D2806">
            <v>0</v>
          </cell>
          <cell r="E2806">
            <v>0</v>
          </cell>
          <cell r="F2806" t="str">
            <v>UN</v>
          </cell>
          <cell r="G2806">
            <v>108.52</v>
          </cell>
        </row>
        <row r="2807">
          <cell r="B2807" t="str">
            <v>C2162</v>
          </cell>
          <cell r="C2807" t="str">
            <v>REGISTRO DE GAVETA BRUTO D= 65mm (2 1/2")</v>
          </cell>
          <cell r="D2807">
            <v>0</v>
          </cell>
          <cell r="E2807">
            <v>0</v>
          </cell>
          <cell r="F2807" t="str">
            <v>UN</v>
          </cell>
          <cell r="G2807">
            <v>240.49</v>
          </cell>
        </row>
        <row r="2808">
          <cell r="B2808" t="str">
            <v>C2163</v>
          </cell>
          <cell r="C2808" t="str">
            <v>REGISTRO DE GAVETA BRUTO D= 80mm (3")</v>
          </cell>
          <cell r="D2808">
            <v>0</v>
          </cell>
          <cell r="E2808">
            <v>0</v>
          </cell>
          <cell r="F2808" t="str">
            <v>UN</v>
          </cell>
          <cell r="G2808">
            <v>367.83</v>
          </cell>
        </row>
        <row r="2809">
          <cell r="B2809" t="str">
            <v>C2164</v>
          </cell>
          <cell r="C2809" t="str">
            <v>REGISTRO DE GAVETA BRUTO D=100mm (4")</v>
          </cell>
          <cell r="D2809">
            <v>0</v>
          </cell>
          <cell r="E2809">
            <v>0</v>
          </cell>
          <cell r="F2809" t="str">
            <v>UN</v>
          </cell>
          <cell r="G2809">
            <v>609.83000000000004</v>
          </cell>
        </row>
        <row r="2810">
          <cell r="B2810" t="str">
            <v>C2165</v>
          </cell>
          <cell r="C2810" t="str">
            <v>REGISTRO DE GAVETA C/CANOPLA CROMADA D= 15mm (1/2")</v>
          </cell>
          <cell r="D2810">
            <v>0</v>
          </cell>
          <cell r="E2810">
            <v>0</v>
          </cell>
          <cell r="F2810" t="str">
            <v>UN</v>
          </cell>
          <cell r="G2810">
            <v>74.930000000000007</v>
          </cell>
        </row>
        <row r="2811">
          <cell r="B2811" t="str">
            <v>C2166</v>
          </cell>
          <cell r="C2811" t="str">
            <v>REGISTRO DE GAVETA C/CANOPLA CROMADA D= 20mm (3/4")</v>
          </cell>
          <cell r="D2811">
            <v>0</v>
          </cell>
          <cell r="E2811">
            <v>0</v>
          </cell>
          <cell r="F2811" t="str">
            <v>UN</v>
          </cell>
          <cell r="G2811">
            <v>75.459999999999994</v>
          </cell>
        </row>
        <row r="2812">
          <cell r="B2812" t="str">
            <v>C2167</v>
          </cell>
          <cell r="C2812" t="str">
            <v>REGISTRO DE GAVETA C/CANOPLA CROMADA D= 25mm (1")</v>
          </cell>
          <cell r="D2812">
            <v>0</v>
          </cell>
          <cell r="E2812">
            <v>0</v>
          </cell>
          <cell r="F2812" t="str">
            <v>UN</v>
          </cell>
          <cell r="G2812">
            <v>85.66</v>
          </cell>
        </row>
        <row r="2813">
          <cell r="B2813" t="str">
            <v>C2168</v>
          </cell>
          <cell r="C2813" t="str">
            <v>REGISTRO DE GAVETA C/CANOPLA CROMADA D= 32mm (1 1/4")</v>
          </cell>
          <cell r="D2813">
            <v>0</v>
          </cell>
          <cell r="E2813">
            <v>0</v>
          </cell>
          <cell r="F2813" t="str">
            <v>UN</v>
          </cell>
          <cell r="G2813">
            <v>119.52</v>
          </cell>
        </row>
        <row r="2814">
          <cell r="B2814" t="str">
            <v>C2169</v>
          </cell>
          <cell r="C2814" t="str">
            <v>REGISTRO DE GAVETA C/CANOPLA CROMADA D= 40mm (1 1/2")</v>
          </cell>
          <cell r="D2814">
            <v>0</v>
          </cell>
          <cell r="E2814">
            <v>0</v>
          </cell>
          <cell r="F2814" t="str">
            <v>UN</v>
          </cell>
          <cell r="G2814">
            <v>141.94999999999999</v>
          </cell>
        </row>
        <row r="2815">
          <cell r="B2815" t="str">
            <v>C2171</v>
          </cell>
          <cell r="C2815" t="str">
            <v>REGISTRO DE PRESSÃO C/CANOPLA CROMADA D= 15mm (1/2")</v>
          </cell>
          <cell r="D2815">
            <v>0</v>
          </cell>
          <cell r="E2815">
            <v>0</v>
          </cell>
          <cell r="F2815" t="str">
            <v>UN</v>
          </cell>
          <cell r="G2815">
            <v>66.39</v>
          </cell>
        </row>
        <row r="2816">
          <cell r="B2816" t="str">
            <v>C2172</v>
          </cell>
          <cell r="C2816" t="str">
            <v>REGISTRO DE PRESSÃO C/CANOPLA CROMADA D= 20mm (3/4")</v>
          </cell>
          <cell r="D2816">
            <v>0</v>
          </cell>
          <cell r="E2816">
            <v>0</v>
          </cell>
          <cell r="F2816" t="str">
            <v>UN</v>
          </cell>
          <cell r="G2816">
            <v>68.27</v>
          </cell>
        </row>
        <row r="2817">
          <cell r="B2817" t="str">
            <v>C2170</v>
          </cell>
          <cell r="C2817" t="str">
            <v>REGISTRO DE PRESSAO C/CANOPLA CROMADA D=25MM (1")</v>
          </cell>
          <cell r="D2817">
            <v>0</v>
          </cell>
          <cell r="E2817">
            <v>0</v>
          </cell>
          <cell r="F2817" t="str">
            <v>UN</v>
          </cell>
          <cell r="G2817">
            <v>72.760000000000005</v>
          </cell>
        </row>
        <row r="2818">
          <cell r="B2818" t="str">
            <v>C3601</v>
          </cell>
          <cell r="C2818" t="str">
            <v>REGISTRO DE PRESSÃO D=20mm (3/4") - PADRÃO POPULAR</v>
          </cell>
          <cell r="D2818">
            <v>0</v>
          </cell>
          <cell r="E2818">
            <v>0</v>
          </cell>
          <cell r="F2818" t="str">
            <v>UN</v>
          </cell>
          <cell r="G2818">
            <v>30.53</v>
          </cell>
        </row>
        <row r="2819">
          <cell r="B2819" t="str">
            <v>C2173</v>
          </cell>
          <cell r="C2819" t="str">
            <v>REGISTRO DE RECALQUE NO PASSEIO D= 65mm (2 1/2")</v>
          </cell>
          <cell r="D2819">
            <v>0</v>
          </cell>
          <cell r="E2819">
            <v>0</v>
          </cell>
          <cell r="F2819" t="str">
            <v>UN</v>
          </cell>
          <cell r="G2819">
            <v>490.85</v>
          </cell>
        </row>
        <row r="2820">
          <cell r="B2820" t="str">
            <v>C2177</v>
          </cell>
          <cell r="C2820" t="str">
            <v>REGISTRO GLOBO /FECHO RÁPIDO DE 3/4"</v>
          </cell>
          <cell r="D2820">
            <v>0</v>
          </cell>
          <cell r="E2820">
            <v>0</v>
          </cell>
          <cell r="F2820" t="str">
            <v>UN</v>
          </cell>
          <cell r="G2820">
            <v>50.13</v>
          </cell>
        </row>
        <row r="2821">
          <cell r="B2821" t="str">
            <v>C2176</v>
          </cell>
          <cell r="C2821" t="str">
            <v>REGISTRO GLOBO /FECHO RÁPIDO DE 1"</v>
          </cell>
          <cell r="D2821">
            <v>0</v>
          </cell>
          <cell r="E2821">
            <v>0</v>
          </cell>
          <cell r="F2821" t="str">
            <v>UN</v>
          </cell>
          <cell r="G2821">
            <v>50.13</v>
          </cell>
        </row>
        <row r="2822">
          <cell r="B2822" t="str">
            <v>C2175</v>
          </cell>
          <cell r="C2822" t="str">
            <v>REGISTRO GLOBO /FECHO RÁPIDO DE 1 1/4"</v>
          </cell>
          <cell r="D2822">
            <v>0</v>
          </cell>
          <cell r="E2822">
            <v>0</v>
          </cell>
          <cell r="F2822" t="str">
            <v>UN</v>
          </cell>
          <cell r="G2822">
            <v>67.760000000000005</v>
          </cell>
        </row>
        <row r="2823">
          <cell r="B2823" t="str">
            <v>C2178</v>
          </cell>
          <cell r="C2823" t="str">
            <v>REGISTRO GLOBO/FECHO RÁPIDO DE 1 1/2"</v>
          </cell>
          <cell r="D2823">
            <v>0</v>
          </cell>
          <cell r="E2823">
            <v>0</v>
          </cell>
          <cell r="F2823" t="str">
            <v>UN</v>
          </cell>
          <cell r="G2823">
            <v>97.99</v>
          </cell>
        </row>
        <row r="2824">
          <cell r="B2824" t="str">
            <v>C2174</v>
          </cell>
          <cell r="C2824" t="str">
            <v>REGISTRO GLOBO / FECHO RÁPIDO DE 2"</v>
          </cell>
          <cell r="D2824">
            <v>0</v>
          </cell>
          <cell r="E2824">
            <v>0</v>
          </cell>
          <cell r="F2824" t="str">
            <v>UN</v>
          </cell>
          <cell r="G2824">
            <v>108.09</v>
          </cell>
        </row>
        <row r="2825">
          <cell r="B2825" t="str">
            <v>C4403</v>
          </cell>
          <cell r="C2825" t="str">
            <v>REGISTRO GLOBO / FECHO RÁPIDO DE 2 1/2"</v>
          </cell>
          <cell r="D2825">
            <v>0</v>
          </cell>
          <cell r="E2825">
            <v>0</v>
          </cell>
          <cell r="F2825" t="str">
            <v>UN</v>
          </cell>
          <cell r="G2825">
            <v>277.49</v>
          </cell>
        </row>
        <row r="2826">
          <cell r="B2826" t="str">
            <v>C3695</v>
          </cell>
          <cell r="C2826" t="str">
            <v>REGISTRO GLOBO EM BRONZE ROSC. DE 3/4"</v>
          </cell>
          <cell r="D2826">
            <v>0</v>
          </cell>
          <cell r="E2826">
            <v>0</v>
          </cell>
          <cell r="F2826" t="str">
            <v>UN</v>
          </cell>
          <cell r="G2826">
            <v>58.18</v>
          </cell>
        </row>
        <row r="2827">
          <cell r="B2827" t="str">
            <v>C3714</v>
          </cell>
          <cell r="C2827" t="str">
            <v>REGISTRO GLOBO EM BRONZE ROSC. DE 1"</v>
          </cell>
          <cell r="D2827">
            <v>0</v>
          </cell>
          <cell r="E2827">
            <v>0</v>
          </cell>
          <cell r="F2827" t="str">
            <v>UN</v>
          </cell>
          <cell r="G2827">
            <v>66.28</v>
          </cell>
        </row>
        <row r="2828">
          <cell r="B2828" t="str">
            <v>C2684</v>
          </cell>
          <cell r="C2828" t="str">
            <v>VÁLVULA DE DESCARGA CROMADA C/CANOPLA LISA DE 32 OU 40mm</v>
          </cell>
          <cell r="D2828">
            <v>0</v>
          </cell>
          <cell r="E2828">
            <v>0</v>
          </cell>
          <cell r="F2828" t="str">
            <v>UN</v>
          </cell>
          <cell r="G2828">
            <v>167.56</v>
          </cell>
        </row>
        <row r="2829">
          <cell r="B2829" t="str">
            <v>C2685</v>
          </cell>
          <cell r="C2829" t="str">
            <v>VÁLVULA DE DESCARGA CROMADA C/REGISTRO ACOPLADO DE 32 OU 40mm</v>
          </cell>
          <cell r="D2829">
            <v>0</v>
          </cell>
          <cell r="E2829">
            <v>0</v>
          </cell>
          <cell r="F2829" t="str">
            <v>UN</v>
          </cell>
          <cell r="G2829">
            <v>259.02999999999997</v>
          </cell>
        </row>
        <row r="2830">
          <cell r="B2830" t="str">
            <v>C2686</v>
          </cell>
          <cell r="C2830" t="str">
            <v>VÁLVULA DE DESCARGA PVC RÍGIDO S/REGISTRO .ACOPLADO. D=50mm (1 1/2")</v>
          </cell>
          <cell r="D2830">
            <v>0</v>
          </cell>
          <cell r="E2830">
            <v>0</v>
          </cell>
          <cell r="F2830" t="str">
            <v>UN</v>
          </cell>
          <cell r="G2830">
            <v>136.18</v>
          </cell>
        </row>
        <row r="2831">
          <cell r="B2831" t="str">
            <v>C2687</v>
          </cell>
          <cell r="C2831" t="str">
            <v>VÁLVULA DE FLUXO EM AÇO GALVANIZADO DE  (2 1/2")</v>
          </cell>
          <cell r="D2831">
            <v>0</v>
          </cell>
          <cell r="E2831">
            <v>0</v>
          </cell>
          <cell r="F2831" t="str">
            <v>UN</v>
          </cell>
          <cell r="G2831">
            <v>586.83000000000004</v>
          </cell>
        </row>
        <row r="2832">
          <cell r="B2832" t="str">
            <v>C2688</v>
          </cell>
          <cell r="C2832" t="str">
            <v>VÁLVULA DE RETENÇÃO DE PÉ C/CRIVO D= 15mm (1/2")</v>
          </cell>
          <cell r="D2832">
            <v>0</v>
          </cell>
          <cell r="E2832">
            <v>0</v>
          </cell>
          <cell r="F2832" t="str">
            <v>UN</v>
          </cell>
          <cell r="G2832">
            <v>38.94</v>
          </cell>
        </row>
        <row r="2833">
          <cell r="B2833" t="str">
            <v>C2689</v>
          </cell>
          <cell r="C2833" t="str">
            <v>VÁLVULA DE RETENÇÃO DE PÉ C/CRIVO D= 20mm (3/4")</v>
          </cell>
          <cell r="D2833">
            <v>0</v>
          </cell>
          <cell r="E2833">
            <v>0</v>
          </cell>
          <cell r="F2833" t="str">
            <v>UN</v>
          </cell>
          <cell r="G2833">
            <v>46.49</v>
          </cell>
        </row>
        <row r="2834">
          <cell r="B2834" t="str">
            <v>C2690</v>
          </cell>
          <cell r="C2834" t="str">
            <v>VÁLVULA DE RETENÇÃO DE PÉ C/CRIVO D= 25mm (1")</v>
          </cell>
          <cell r="D2834">
            <v>0</v>
          </cell>
          <cell r="E2834">
            <v>0</v>
          </cell>
          <cell r="F2834" t="str">
            <v>UN</v>
          </cell>
          <cell r="G2834">
            <v>57.32</v>
          </cell>
        </row>
        <row r="2835">
          <cell r="B2835" t="str">
            <v>C2691</v>
          </cell>
          <cell r="C2835" t="str">
            <v>VÁLVULA DE RETENÇÃO DE PÉ C/CRIVO D= 32mm (1 1/4")</v>
          </cell>
          <cell r="D2835">
            <v>0</v>
          </cell>
          <cell r="E2835">
            <v>0</v>
          </cell>
          <cell r="F2835" t="str">
            <v>UN</v>
          </cell>
          <cell r="G2835">
            <v>75.819999999999993</v>
          </cell>
        </row>
        <row r="2836">
          <cell r="B2836" t="str">
            <v>C2692</v>
          </cell>
          <cell r="C2836" t="str">
            <v>VÁLVULA DE RETENÇÃO DE PÉ C/CRIVO D= 40mm (1 1/2")</v>
          </cell>
          <cell r="D2836">
            <v>0</v>
          </cell>
          <cell r="E2836">
            <v>0</v>
          </cell>
          <cell r="F2836" t="str">
            <v>UN</v>
          </cell>
          <cell r="G2836">
            <v>90.46</v>
          </cell>
        </row>
        <row r="2837">
          <cell r="B2837" t="str">
            <v>C2693</v>
          </cell>
          <cell r="C2837" t="str">
            <v>VÁLVULA DE RETENÇÃO DE PÉ C/CRIVO D= 50mm (2")</v>
          </cell>
          <cell r="D2837">
            <v>0</v>
          </cell>
          <cell r="E2837">
            <v>0</v>
          </cell>
          <cell r="F2837" t="str">
            <v>UN</v>
          </cell>
          <cell r="G2837">
            <v>122.81</v>
          </cell>
        </row>
        <row r="2838">
          <cell r="B2838" t="str">
            <v>C2694</v>
          </cell>
          <cell r="C2838" t="str">
            <v>VÁLVULA DE RETENÇÃO DE PÉ C/CRIVO D= 65mm (2 1/2")</v>
          </cell>
          <cell r="D2838">
            <v>0</v>
          </cell>
          <cell r="E2838">
            <v>0</v>
          </cell>
          <cell r="F2838" t="str">
            <v>UN</v>
          </cell>
          <cell r="G2838">
            <v>249.6</v>
          </cell>
        </row>
        <row r="2839">
          <cell r="B2839" t="str">
            <v>C2695</v>
          </cell>
          <cell r="C2839" t="str">
            <v>VÁLVULA DE RETENÇÃO DE PÉ C/CRIVO D= 80mm (3")</v>
          </cell>
          <cell r="D2839">
            <v>0</v>
          </cell>
          <cell r="E2839">
            <v>0</v>
          </cell>
          <cell r="F2839" t="str">
            <v>UN</v>
          </cell>
          <cell r="G2839">
            <v>277.14</v>
          </cell>
        </row>
        <row r="2840">
          <cell r="B2840" t="str">
            <v>C2696</v>
          </cell>
          <cell r="C2840" t="str">
            <v>VÁLVULA DE RETENÇÃO DE PÉ C/CRIVO D=100mm (4")</v>
          </cell>
          <cell r="D2840">
            <v>0</v>
          </cell>
          <cell r="E2840">
            <v>0</v>
          </cell>
          <cell r="F2840" t="str">
            <v>UN</v>
          </cell>
          <cell r="G2840">
            <v>440.3</v>
          </cell>
        </row>
        <row r="2841">
          <cell r="B2841" t="str">
            <v>C4775</v>
          </cell>
          <cell r="C2841" t="str">
            <v>VÁLVULA DE RETENÇÃO DE PVC P/ ESGOTO D=150MM</v>
          </cell>
          <cell r="D2841">
            <v>0</v>
          </cell>
          <cell r="E2841">
            <v>0</v>
          </cell>
          <cell r="F2841" t="str">
            <v>UN</v>
          </cell>
          <cell r="G2841">
            <v>137.80000000000001</v>
          </cell>
        </row>
        <row r="2842">
          <cell r="B2842" t="str">
            <v>C2707</v>
          </cell>
          <cell r="C2842" t="str">
            <v>VÁLVULA DE RETENÇÃO HORIZONTAL D= 15mm (1/2")</v>
          </cell>
          <cell r="D2842">
            <v>0</v>
          </cell>
          <cell r="E2842">
            <v>0</v>
          </cell>
          <cell r="F2842" t="str">
            <v>UN</v>
          </cell>
          <cell r="G2842">
            <v>71.09</v>
          </cell>
        </row>
        <row r="2843">
          <cell r="B2843" t="str">
            <v>C2708</v>
          </cell>
          <cell r="C2843" t="str">
            <v>VÁLVULA DE RETENÇÃO HORIZONTAL D= 20mm (3/4")</v>
          </cell>
          <cell r="D2843">
            <v>0</v>
          </cell>
          <cell r="E2843">
            <v>0</v>
          </cell>
          <cell r="F2843" t="str">
            <v>UN</v>
          </cell>
          <cell r="G2843">
            <v>83.51</v>
          </cell>
        </row>
        <row r="2844">
          <cell r="B2844" t="str">
            <v>C2709</v>
          </cell>
          <cell r="C2844" t="str">
            <v>VÁLVULA DE RETENÇÃO HORIZONTAL D= 25mm (1")</v>
          </cell>
          <cell r="D2844">
            <v>0</v>
          </cell>
          <cell r="E2844">
            <v>0</v>
          </cell>
          <cell r="F2844" t="str">
            <v>UN</v>
          </cell>
          <cell r="G2844">
            <v>108.83</v>
          </cell>
        </row>
        <row r="2845">
          <cell r="B2845" t="str">
            <v>C2710</v>
          </cell>
          <cell r="C2845" t="str">
            <v>VÁLVULA DE RETENÇÃO HORIZONTAL D= 32mm (1 1/4")</v>
          </cell>
          <cell r="D2845">
            <v>0</v>
          </cell>
          <cell r="E2845">
            <v>0</v>
          </cell>
          <cell r="F2845" t="str">
            <v>UN</v>
          </cell>
          <cell r="G2845">
            <v>130.66</v>
          </cell>
        </row>
        <row r="2846">
          <cell r="B2846" t="str">
            <v>C2711</v>
          </cell>
          <cell r="C2846" t="str">
            <v>VÁLVULA DE RETENÇÃO HORIZONTAL D= 40mm (1 1/2")</v>
          </cell>
          <cell r="D2846">
            <v>0</v>
          </cell>
          <cell r="E2846">
            <v>0</v>
          </cell>
          <cell r="F2846" t="str">
            <v>UN</v>
          </cell>
          <cell r="G2846">
            <v>180.75</v>
          </cell>
        </row>
        <row r="2847">
          <cell r="B2847" t="str">
            <v>C2712</v>
          </cell>
          <cell r="C2847" t="str">
            <v>VÁLVULA DE RETENÇÃO HORIZONTAL D= 50mm (2")</v>
          </cell>
          <cell r="D2847">
            <v>0</v>
          </cell>
          <cell r="E2847">
            <v>0</v>
          </cell>
          <cell r="F2847" t="str">
            <v>UN</v>
          </cell>
          <cell r="G2847">
            <v>204.51</v>
          </cell>
        </row>
        <row r="2848">
          <cell r="B2848" t="str">
            <v>C2713</v>
          </cell>
          <cell r="C2848" t="str">
            <v>VÁLVULA DE RETENÇÃO HORIZONTAL D= 65mm (2 1/2")</v>
          </cell>
          <cell r="D2848">
            <v>0</v>
          </cell>
          <cell r="E2848">
            <v>0</v>
          </cell>
          <cell r="F2848" t="str">
            <v>UN</v>
          </cell>
          <cell r="G2848">
            <v>348.55</v>
          </cell>
        </row>
        <row r="2849">
          <cell r="B2849" t="str">
            <v>C2714</v>
          </cell>
          <cell r="C2849" t="str">
            <v>VÁLVULA DE RETENÇÃO HORIZONTAL D= 80mm (3")</v>
          </cell>
          <cell r="D2849">
            <v>0</v>
          </cell>
          <cell r="E2849">
            <v>0</v>
          </cell>
          <cell r="F2849" t="str">
            <v>UN</v>
          </cell>
          <cell r="G2849">
            <v>413.74</v>
          </cell>
        </row>
        <row r="2850">
          <cell r="B2850" t="str">
            <v>C2706</v>
          </cell>
          <cell r="C2850" t="str">
            <v>VÁLVULA DE RETENÇÃO HORIZONTAL D= 100mm (4")</v>
          </cell>
          <cell r="D2850">
            <v>0</v>
          </cell>
          <cell r="E2850">
            <v>0</v>
          </cell>
          <cell r="F2850" t="str">
            <v>UN</v>
          </cell>
          <cell r="G2850">
            <v>655.45</v>
          </cell>
        </row>
        <row r="2851">
          <cell r="B2851" t="str">
            <v>C2697</v>
          </cell>
          <cell r="C2851" t="str">
            <v>VÁLVULA DE RETENÇÃO HORIZ.OU VERT. D= 15mm (1/2")</v>
          </cell>
          <cell r="D2851">
            <v>0</v>
          </cell>
          <cell r="E2851">
            <v>0</v>
          </cell>
          <cell r="F2851" t="str">
            <v>UN</v>
          </cell>
          <cell r="G2851">
            <v>71.09</v>
          </cell>
        </row>
        <row r="2852">
          <cell r="B2852" t="str">
            <v>C2698</v>
          </cell>
          <cell r="C2852" t="str">
            <v>VÁLVULA DE RETENÇÃO HORIZ.OU VERT. D= 20mm (3/4")</v>
          </cell>
          <cell r="D2852">
            <v>0</v>
          </cell>
          <cell r="E2852">
            <v>0</v>
          </cell>
          <cell r="F2852" t="str">
            <v>UN</v>
          </cell>
          <cell r="G2852">
            <v>83.51</v>
          </cell>
        </row>
        <row r="2853">
          <cell r="B2853" t="str">
            <v>C2699</v>
          </cell>
          <cell r="C2853" t="str">
            <v>VÁLVULA DE RETENÇÃO HORIZ.OU VERT. D= 25mm (1")</v>
          </cell>
          <cell r="D2853">
            <v>0</v>
          </cell>
          <cell r="E2853">
            <v>0</v>
          </cell>
          <cell r="F2853" t="str">
            <v>UN</v>
          </cell>
          <cell r="G2853">
            <v>108.83</v>
          </cell>
        </row>
        <row r="2854">
          <cell r="B2854" t="str">
            <v>C2700</v>
          </cell>
          <cell r="C2854" t="str">
            <v>VÁLVULA DE RETENÇÃO HORIZ.OU VERT. D= 32mm (1 1/4")</v>
          </cell>
          <cell r="D2854">
            <v>0</v>
          </cell>
          <cell r="E2854">
            <v>0</v>
          </cell>
          <cell r="F2854" t="str">
            <v>UN</v>
          </cell>
          <cell r="G2854">
            <v>130.66</v>
          </cell>
        </row>
        <row r="2855">
          <cell r="B2855" t="str">
            <v>C2701</v>
          </cell>
          <cell r="C2855" t="str">
            <v>VÁLVULA DE RETENÇÃO HORIZ.OU VERT. D= 40mm (1 1/2")</v>
          </cell>
          <cell r="D2855">
            <v>0</v>
          </cell>
          <cell r="E2855">
            <v>0</v>
          </cell>
          <cell r="F2855" t="str">
            <v>UN</v>
          </cell>
          <cell r="G2855">
            <v>180.75</v>
          </cell>
        </row>
        <row r="2856">
          <cell r="B2856" t="str">
            <v>C2702</v>
          </cell>
          <cell r="C2856" t="str">
            <v>VÁLVULA DE RETENÇÃO HORIZ.OU VERT. D= 50mm (2")</v>
          </cell>
          <cell r="D2856">
            <v>0</v>
          </cell>
          <cell r="E2856">
            <v>0</v>
          </cell>
          <cell r="F2856" t="str">
            <v>UN</v>
          </cell>
          <cell r="G2856">
            <v>204.51</v>
          </cell>
        </row>
        <row r="2857">
          <cell r="B2857" t="str">
            <v>C2703</v>
          </cell>
          <cell r="C2857" t="str">
            <v>VÁLVULA DE RETENÇÃO HORIZ.OU VERT. D= 65mm (2 1/2")</v>
          </cell>
          <cell r="D2857">
            <v>0</v>
          </cell>
          <cell r="E2857">
            <v>0</v>
          </cell>
          <cell r="F2857" t="str">
            <v>UN</v>
          </cell>
          <cell r="G2857">
            <v>348.55</v>
          </cell>
        </row>
        <row r="2858">
          <cell r="B2858" t="str">
            <v>C2704</v>
          </cell>
          <cell r="C2858" t="str">
            <v>VÁLVULA DE RETENÇÃO HORIZ.OU VERT. D= 80mm (3")</v>
          </cell>
          <cell r="D2858">
            <v>0</v>
          </cell>
          <cell r="E2858">
            <v>0</v>
          </cell>
          <cell r="F2858" t="str">
            <v>UN</v>
          </cell>
          <cell r="G2858">
            <v>413.74</v>
          </cell>
        </row>
        <row r="2859">
          <cell r="B2859" t="str">
            <v>C2705</v>
          </cell>
          <cell r="C2859" t="str">
            <v>VÁLVULA DE RETENÇÃO HORIZ.OU VERT. D=100mm (4")</v>
          </cell>
          <cell r="D2859">
            <v>0</v>
          </cell>
          <cell r="E2859">
            <v>0</v>
          </cell>
          <cell r="F2859" t="str">
            <v>UN</v>
          </cell>
          <cell r="G2859">
            <v>655.45</v>
          </cell>
        </row>
        <row r="2860">
          <cell r="B2860" t="str">
            <v>C4005</v>
          </cell>
          <cell r="C2860" t="str">
            <v>VÁLVULA ELETRÔNICA CROMADA P/ MICTÓRIO</v>
          </cell>
          <cell r="D2860">
            <v>0</v>
          </cell>
          <cell r="E2860">
            <v>0</v>
          </cell>
          <cell r="F2860" t="str">
            <v>UN</v>
          </cell>
          <cell r="G2860">
            <v>227.89</v>
          </cell>
        </row>
        <row r="2861">
          <cell r="B2861" t="str">
            <v>C3715</v>
          </cell>
          <cell r="C2861" t="str">
            <v>VÁLVULA MOTORIZADA DE 2 VIAS ROSC. DE 3/4"</v>
          </cell>
          <cell r="D2861">
            <v>0</v>
          </cell>
          <cell r="E2861">
            <v>0</v>
          </cell>
          <cell r="F2861" t="str">
            <v>UN</v>
          </cell>
          <cell r="G2861">
            <v>245.55</v>
          </cell>
        </row>
        <row r="2862">
          <cell r="B2862" t="str">
            <v>C3716</v>
          </cell>
          <cell r="C2862" t="str">
            <v>VÁLVULA MOTORIZADA DE 2 VIAS ROSC. DE 1"</v>
          </cell>
          <cell r="D2862">
            <v>0</v>
          </cell>
          <cell r="E2862">
            <v>0</v>
          </cell>
          <cell r="F2862" t="str">
            <v>UN</v>
          </cell>
          <cell r="G2862">
            <v>259.64999999999998</v>
          </cell>
        </row>
        <row r="2863">
          <cell r="B2863" t="str">
            <v>LOUÇAS, METAIS E ACESSÓRIOS</v>
          </cell>
          <cell r="C2863">
            <v>0</v>
          </cell>
          <cell r="D2863">
            <v>0</v>
          </cell>
          <cell r="E2863">
            <v>0</v>
          </cell>
          <cell r="F2863">
            <v>0</v>
          </cell>
          <cell r="G2863">
            <v>27871.11</v>
          </cell>
        </row>
        <row r="2864">
          <cell r="B2864" t="str">
            <v>C0091</v>
          </cell>
          <cell r="C2864" t="str">
            <v>APARELHO MISTURADOR P/PIA TIPO MESA</v>
          </cell>
          <cell r="D2864">
            <v>0</v>
          </cell>
          <cell r="E2864">
            <v>0</v>
          </cell>
          <cell r="F2864" t="str">
            <v>UN</v>
          </cell>
          <cell r="G2864">
            <v>368.97</v>
          </cell>
        </row>
        <row r="2865">
          <cell r="B2865" t="str">
            <v>C0092</v>
          </cell>
          <cell r="C2865" t="str">
            <v>APARELHO MISTURADOR P/PIA TIPO PAREDE</v>
          </cell>
          <cell r="D2865">
            <v>0</v>
          </cell>
          <cell r="E2865">
            <v>0</v>
          </cell>
          <cell r="F2865" t="str">
            <v>UN</v>
          </cell>
          <cell r="G2865">
            <v>343.27</v>
          </cell>
        </row>
        <row r="2866">
          <cell r="B2866" t="str">
            <v>C0225</v>
          </cell>
          <cell r="C2866" t="str">
            <v>ARMÁRIO DE EMBUTIR C/ESPELHO (45x60)cm</v>
          </cell>
          <cell r="D2866">
            <v>0</v>
          </cell>
          <cell r="E2866">
            <v>0</v>
          </cell>
          <cell r="F2866" t="str">
            <v>UN</v>
          </cell>
          <cell r="G2866">
            <v>100.32</v>
          </cell>
        </row>
        <row r="2867">
          <cell r="B2867" t="str">
            <v>C0348</v>
          </cell>
          <cell r="C2867" t="str">
            <v>BACIA DE LOUÇA BRANCA C/CAIXA ACOPLADA</v>
          </cell>
          <cell r="D2867">
            <v>0</v>
          </cell>
          <cell r="E2867">
            <v>0</v>
          </cell>
          <cell r="F2867" t="str">
            <v>UN</v>
          </cell>
          <cell r="G2867">
            <v>482.79</v>
          </cell>
        </row>
        <row r="2868">
          <cell r="B2868" t="str">
            <v>C0349</v>
          </cell>
          <cell r="C2868" t="str">
            <v>BACIA DE LOUÇA BRANCA C/CAIXA ACOPLADA, ENTRADA HORIZONTAL</v>
          </cell>
          <cell r="D2868">
            <v>0</v>
          </cell>
          <cell r="E2868">
            <v>0</v>
          </cell>
          <cell r="F2868" t="str">
            <v>UN</v>
          </cell>
          <cell r="G2868">
            <v>381.46</v>
          </cell>
        </row>
        <row r="2869">
          <cell r="B2869" t="str">
            <v>C3247</v>
          </cell>
          <cell r="C2869" t="str">
            <v>BACIA DE LOUÇA BRANCA P/ CRIANÇA, INCLUSIVE TAMPA</v>
          </cell>
          <cell r="D2869">
            <v>0</v>
          </cell>
          <cell r="E2869">
            <v>0</v>
          </cell>
          <cell r="F2869" t="str">
            <v>UN</v>
          </cell>
          <cell r="G2869">
            <v>286.27</v>
          </cell>
        </row>
        <row r="2870">
          <cell r="B2870" t="str">
            <v>C0350</v>
          </cell>
          <cell r="C2870" t="str">
            <v>BACIA SIFONADA DE LOUÇA BRANCA C/ACESSÓRIOS E TUBO DE LIGAÇÃO</v>
          </cell>
          <cell r="D2870">
            <v>0</v>
          </cell>
          <cell r="E2870">
            <v>0</v>
          </cell>
          <cell r="F2870" t="str">
            <v>UN</v>
          </cell>
          <cell r="G2870">
            <v>195.08</v>
          </cell>
        </row>
        <row r="2871">
          <cell r="B2871" t="str">
            <v>C0351</v>
          </cell>
          <cell r="C2871" t="str">
            <v>BACIA TURCA DE LOUÇA BRANCA</v>
          </cell>
          <cell r="D2871">
            <v>0</v>
          </cell>
          <cell r="E2871">
            <v>0</v>
          </cell>
          <cell r="F2871" t="str">
            <v>UN</v>
          </cell>
          <cell r="G2871">
            <v>269.33999999999997</v>
          </cell>
        </row>
        <row r="2872">
          <cell r="B2872" t="str">
            <v>C0355</v>
          </cell>
          <cell r="C2872" t="str">
            <v>BANCADA DE GRANITO C/ 2  CUBAS LOUÇAS, S/ACESSÓRIOS (1.60x0.60)m</v>
          </cell>
          <cell r="D2872">
            <v>0</v>
          </cell>
          <cell r="E2872">
            <v>0</v>
          </cell>
          <cell r="F2872" t="str">
            <v>UN</v>
          </cell>
          <cell r="G2872">
            <v>588.25</v>
          </cell>
        </row>
        <row r="2873">
          <cell r="B2873" t="str">
            <v>C0356</v>
          </cell>
          <cell r="C2873" t="str">
            <v>BANCADA DE GRANITO C/ 3 CUBAS DE LOUÇAS, S/ACESSÓRIOS (2.00x0.60)m</v>
          </cell>
          <cell r="D2873">
            <v>0</v>
          </cell>
          <cell r="E2873">
            <v>0</v>
          </cell>
          <cell r="F2873" t="str">
            <v>UN</v>
          </cell>
          <cell r="G2873">
            <v>769.09</v>
          </cell>
        </row>
        <row r="2874">
          <cell r="B2874" t="str">
            <v>C0357</v>
          </cell>
          <cell r="C2874" t="str">
            <v>BANCADA DE GRANITO (OUTRAS CORES) E= 3cm (COLOCADO)</v>
          </cell>
          <cell r="D2874">
            <v>0</v>
          </cell>
          <cell r="E2874">
            <v>0</v>
          </cell>
          <cell r="F2874" t="str">
            <v>M2</v>
          </cell>
          <cell r="G2874">
            <v>378.81</v>
          </cell>
        </row>
        <row r="2875">
          <cell r="B2875" t="str">
            <v>C4068</v>
          </cell>
          <cell r="C2875" t="str">
            <v>BANCADA DE GRANITO CINZA E=2cm</v>
          </cell>
          <cell r="D2875">
            <v>0</v>
          </cell>
          <cell r="E2875">
            <v>0</v>
          </cell>
          <cell r="F2875" t="str">
            <v>M2</v>
          </cell>
          <cell r="G2875">
            <v>223.76</v>
          </cell>
        </row>
        <row r="2876">
          <cell r="B2876" t="str">
            <v>C4069</v>
          </cell>
          <cell r="C2876" t="str">
            <v>BANCADA DE GRANITO (OUTRAS CORES) ESP. = 2cm (COLOCADO)</v>
          </cell>
          <cell r="D2876">
            <v>0</v>
          </cell>
          <cell r="E2876">
            <v>0</v>
          </cell>
          <cell r="F2876" t="str">
            <v>M2</v>
          </cell>
          <cell r="G2876">
            <v>271.41000000000003</v>
          </cell>
        </row>
        <row r="2877">
          <cell r="B2877" t="str">
            <v>C0358</v>
          </cell>
          <cell r="C2877" t="str">
            <v>BANCADA DE GRANITO PRETO C/BOLEAMENTO DUPLO (COLOCADO)</v>
          </cell>
          <cell r="D2877">
            <v>0</v>
          </cell>
          <cell r="E2877">
            <v>0</v>
          </cell>
          <cell r="F2877" t="str">
            <v>M2</v>
          </cell>
          <cell r="G2877">
            <v>492.38</v>
          </cell>
        </row>
        <row r="2878">
          <cell r="B2878" t="str">
            <v>C0359</v>
          </cell>
          <cell r="C2878" t="str">
            <v>BANCADA DE MÁRMORE  LARG.= 0.60m  ESP.= 3cm</v>
          </cell>
          <cell r="D2878">
            <v>0</v>
          </cell>
          <cell r="E2878">
            <v>0</v>
          </cell>
          <cell r="F2878" t="str">
            <v>M</v>
          </cell>
          <cell r="G2878">
            <v>154.81</v>
          </cell>
        </row>
        <row r="2879">
          <cell r="B2879" t="str">
            <v>C3996</v>
          </cell>
          <cell r="C2879" t="str">
            <v>BANCADA EM GRANITO P/ LAVATÓRIO, INCL. LOUÇA BRANCA E ACESSÓRIOS</v>
          </cell>
          <cell r="D2879">
            <v>0</v>
          </cell>
          <cell r="E2879">
            <v>0</v>
          </cell>
          <cell r="F2879" t="str">
            <v>CJ</v>
          </cell>
          <cell r="G2879">
            <v>657.56</v>
          </cell>
        </row>
        <row r="2880">
          <cell r="B2880" t="str">
            <v>C3997</v>
          </cell>
          <cell r="C2880" t="str">
            <v>BANCADA EM GRANITO P/ PIA DE COZINHA, INCL. CUBA DE AÇO INOX  E ACESSÓRIOS</v>
          </cell>
          <cell r="D2880">
            <v>0</v>
          </cell>
          <cell r="E2880">
            <v>0</v>
          </cell>
          <cell r="F2880" t="str">
            <v>CJ</v>
          </cell>
          <cell r="G2880">
            <v>741.12</v>
          </cell>
        </row>
        <row r="2881">
          <cell r="B2881" t="str">
            <v>C3670</v>
          </cell>
          <cell r="C2881" t="str">
            <v>BANHEIRA HOSPITALAR C/ TAMPO E CUBA DE AÇO INOX DIMENSÃO 1800X600MM</v>
          </cell>
          <cell r="D2881">
            <v>0</v>
          </cell>
          <cell r="E2881">
            <v>0</v>
          </cell>
          <cell r="F2881" t="str">
            <v>UN</v>
          </cell>
          <cell r="G2881">
            <v>1618.5</v>
          </cell>
        </row>
        <row r="2882">
          <cell r="B2882" t="str">
            <v>C0386</v>
          </cell>
          <cell r="C2882" t="str">
            <v>BEBEDOURO EM AÇO INOX COM 1,60m</v>
          </cell>
          <cell r="D2882">
            <v>0</v>
          </cell>
          <cell r="E2882">
            <v>0</v>
          </cell>
          <cell r="F2882" t="str">
            <v>UN</v>
          </cell>
          <cell r="G2882">
            <v>1878.84</v>
          </cell>
        </row>
        <row r="2883">
          <cell r="B2883" t="str">
            <v>C0515</v>
          </cell>
          <cell r="C2883" t="str">
            <v>CABIDE DE LOUÇA BRANCA C/DOIS GANCHOS</v>
          </cell>
          <cell r="D2883">
            <v>0</v>
          </cell>
          <cell r="E2883">
            <v>0</v>
          </cell>
          <cell r="F2883" t="str">
            <v>UN</v>
          </cell>
          <cell r="G2883">
            <v>31.08</v>
          </cell>
        </row>
        <row r="2884">
          <cell r="B2884" t="str">
            <v>C0516</v>
          </cell>
          <cell r="C2884" t="str">
            <v>CABIDE DE LOUÇA BRANCA C/ UM GANCHO</v>
          </cell>
          <cell r="D2884">
            <v>0</v>
          </cell>
          <cell r="E2884">
            <v>0</v>
          </cell>
          <cell r="F2884" t="str">
            <v>UN</v>
          </cell>
          <cell r="G2884">
            <v>35.979999999999997</v>
          </cell>
        </row>
        <row r="2885">
          <cell r="B2885" t="str">
            <v>C0599</v>
          </cell>
          <cell r="C2885" t="str">
            <v>CAIXA DE DESCARGA DE EMBUTIR C/REGISTRO INCORPORADO</v>
          </cell>
          <cell r="D2885">
            <v>0</v>
          </cell>
          <cell r="E2885">
            <v>0</v>
          </cell>
          <cell r="F2885" t="str">
            <v>UN</v>
          </cell>
          <cell r="G2885">
            <v>247.61</v>
          </cell>
        </row>
        <row r="2886">
          <cell r="B2886" t="str">
            <v>C0600</v>
          </cell>
          <cell r="C2886" t="str">
            <v>CAIXA DE DESCARGA PLÁSTICA DE SOBREPOR</v>
          </cell>
          <cell r="D2886">
            <v>0</v>
          </cell>
          <cell r="E2886">
            <v>0</v>
          </cell>
          <cell r="F2886" t="str">
            <v>UN</v>
          </cell>
          <cell r="G2886">
            <v>105.37</v>
          </cell>
        </row>
        <row r="2887">
          <cell r="B2887" t="str">
            <v>C3513</v>
          </cell>
          <cell r="C2887" t="str">
            <v>CHUVEIRO CROMADO C/ ARTICULAÇÃO</v>
          </cell>
          <cell r="D2887">
            <v>0</v>
          </cell>
          <cell r="E2887">
            <v>0</v>
          </cell>
          <cell r="F2887" t="str">
            <v>UN</v>
          </cell>
          <cell r="G2887">
            <v>87.71</v>
          </cell>
        </row>
        <row r="2888">
          <cell r="B2888" t="str">
            <v>C0797</v>
          </cell>
          <cell r="C2888" t="str">
            <v>CHUVEIRO PLÁSTICO (INSTALADO)</v>
          </cell>
          <cell r="D2888">
            <v>0</v>
          </cell>
          <cell r="E2888">
            <v>0</v>
          </cell>
          <cell r="F2888" t="str">
            <v>UN</v>
          </cell>
          <cell r="G2888">
            <v>10</v>
          </cell>
        </row>
        <row r="2889">
          <cell r="B2889" t="str">
            <v>C3671</v>
          </cell>
          <cell r="C2889" t="str">
            <v>CONE PARA EXPURGO EM AÇO INOX COM TAMPA E GRELHA - L=500MM X C=500MM, ALTURA ATÉ 300MM E SAÍDA D=100MM</v>
          </cell>
          <cell r="D2889">
            <v>0</v>
          </cell>
          <cell r="E2889">
            <v>0</v>
          </cell>
          <cell r="F2889" t="str">
            <v>UN</v>
          </cell>
          <cell r="G2889">
            <v>762.68</v>
          </cell>
        </row>
        <row r="2890">
          <cell r="B2890">
            <v>0</v>
          </cell>
          <cell r="C2890">
            <v>0</v>
          </cell>
          <cell r="D2890">
            <v>0</v>
          </cell>
          <cell r="E2890">
            <v>0</v>
          </cell>
          <cell r="F2890">
            <v>0</v>
          </cell>
          <cell r="G2890">
            <v>0</v>
          </cell>
        </row>
        <row r="2891">
          <cell r="B2891" t="str">
            <v>C0985</v>
          </cell>
          <cell r="C2891" t="str">
            <v>CUBA DE INOX PARA BANCADA,COMPLETA</v>
          </cell>
          <cell r="D2891">
            <v>0</v>
          </cell>
          <cell r="E2891">
            <v>0</v>
          </cell>
          <cell r="F2891" t="str">
            <v>UN</v>
          </cell>
          <cell r="G2891">
            <v>257.70999999999998</v>
          </cell>
        </row>
        <row r="2892">
          <cell r="B2892" t="str">
            <v>C4770</v>
          </cell>
          <cell r="C2892" t="str">
            <v>CUBA DE LOUÇA BRANCA DE SOBREPOR, D=41CM, S/ TORNEIRA C/ ACESSÓRIOS</v>
          </cell>
          <cell r="D2892">
            <v>0</v>
          </cell>
          <cell r="E2892">
            <v>0</v>
          </cell>
          <cell r="F2892" t="str">
            <v>UN</v>
          </cell>
          <cell r="G2892">
            <v>275.69</v>
          </cell>
        </row>
        <row r="2893">
          <cell r="B2893" t="str">
            <v>C0986</v>
          </cell>
          <cell r="C2893" t="str">
            <v>CUBA DE LOUÇA DE EMBUTIR C/ TORNEIRA E ACESSÓRIOS</v>
          </cell>
          <cell r="D2893">
            <v>0</v>
          </cell>
          <cell r="E2893">
            <v>0</v>
          </cell>
          <cell r="F2893" t="str">
            <v>UN</v>
          </cell>
          <cell r="G2893">
            <v>244.73</v>
          </cell>
        </row>
        <row r="2894">
          <cell r="B2894" t="str">
            <v>C1151</v>
          </cell>
          <cell r="C2894" t="str">
            <v>DUCHA P/ WC CROMADO (INSTALADO)</v>
          </cell>
          <cell r="D2894">
            <v>0</v>
          </cell>
          <cell r="E2894">
            <v>0</v>
          </cell>
          <cell r="F2894" t="str">
            <v>UN</v>
          </cell>
          <cell r="G2894">
            <v>58.28</v>
          </cell>
        </row>
        <row r="2895">
          <cell r="B2895" t="str">
            <v>C1241</v>
          </cell>
          <cell r="C2895" t="str">
            <v>ENGATE CROMADO (INSTALADO)</v>
          </cell>
          <cell r="D2895">
            <v>0</v>
          </cell>
          <cell r="E2895">
            <v>0</v>
          </cell>
          <cell r="F2895" t="str">
            <v>UN</v>
          </cell>
          <cell r="G2895">
            <v>18.46</v>
          </cell>
        </row>
        <row r="2896">
          <cell r="B2896" t="str">
            <v>C1242</v>
          </cell>
          <cell r="C2896" t="str">
            <v>ENGATE PLÁSTICO (INSTALADO)</v>
          </cell>
          <cell r="D2896">
            <v>0</v>
          </cell>
          <cell r="E2896">
            <v>0</v>
          </cell>
          <cell r="F2896" t="str">
            <v>UN</v>
          </cell>
          <cell r="G2896">
            <v>7.34</v>
          </cell>
        </row>
        <row r="2897">
          <cell r="B2897" t="str">
            <v>C1283</v>
          </cell>
          <cell r="C2897" t="str">
            <v>ESPELHO TIPO CRISMETAL,MOD.P/WC (INSTALADO)</v>
          </cell>
          <cell r="D2897">
            <v>0</v>
          </cell>
          <cell r="E2897">
            <v>0</v>
          </cell>
          <cell r="F2897" t="str">
            <v>UN</v>
          </cell>
          <cell r="G2897">
            <v>82.85</v>
          </cell>
        </row>
        <row r="2898">
          <cell r="B2898" t="str">
            <v>C3669</v>
          </cell>
          <cell r="C2898" t="str">
            <v>LAVA OLHOS DE EMERGÊNCIA C/ CUBA FLEXÍVEL E CHUVEIRO P/ LABORATÓRIO</v>
          </cell>
          <cell r="D2898">
            <v>0</v>
          </cell>
          <cell r="E2898">
            <v>0</v>
          </cell>
          <cell r="F2898" t="str">
            <v>UN</v>
          </cell>
          <cell r="G2898">
            <v>1142.04</v>
          </cell>
        </row>
        <row r="2899">
          <cell r="B2899" t="str">
            <v>C3003</v>
          </cell>
          <cell r="C2899" t="str">
            <v>LAVATÓRIO C/TAMPÃO DE MÁRMORE C/ 1 CUBA DE LOUÇA</v>
          </cell>
          <cell r="D2899">
            <v>0</v>
          </cell>
          <cell r="E2899">
            <v>0</v>
          </cell>
          <cell r="F2899" t="str">
            <v>UN</v>
          </cell>
          <cell r="G2899">
            <v>186.27</v>
          </cell>
        </row>
        <row r="2900">
          <cell r="B2900" t="str">
            <v>C1618</v>
          </cell>
          <cell r="C2900" t="str">
            <v>LAVATÓRIO DE LOUÇA BRANCA C/COLUNA, C/ TORNEIRA E ACESSÓRIOS</v>
          </cell>
          <cell r="D2900">
            <v>0</v>
          </cell>
          <cell r="E2900">
            <v>0</v>
          </cell>
          <cell r="F2900" t="str">
            <v>UN</v>
          </cell>
          <cell r="G2900">
            <v>402.35</v>
          </cell>
        </row>
        <row r="2901">
          <cell r="B2901" t="str">
            <v>C1619</v>
          </cell>
          <cell r="C2901" t="str">
            <v>LAVATÓRIO DE LOUÇA BRANCA S/COLUNA C/TORNEIRA E ACESSÓRIOS</v>
          </cell>
          <cell r="D2901">
            <v>0</v>
          </cell>
          <cell r="E2901">
            <v>0</v>
          </cell>
          <cell r="F2901" t="str">
            <v>UN</v>
          </cell>
          <cell r="G2901">
            <v>294.95999999999998</v>
          </cell>
        </row>
        <row r="2902">
          <cell r="B2902" t="str">
            <v>C3004</v>
          </cell>
          <cell r="C2902" t="str">
            <v>LAVATÓRIO DE LOUÇA BRANCA S/COLUNA C/TORNEIRA DE METAL E ACESSÓRIOS - PADRÃO POPULAR</v>
          </cell>
          <cell r="D2902">
            <v>0</v>
          </cell>
          <cell r="E2902">
            <v>0</v>
          </cell>
          <cell r="F2902" t="str">
            <v>UN</v>
          </cell>
          <cell r="G2902">
            <v>190.41</v>
          </cell>
        </row>
        <row r="2903">
          <cell r="B2903">
            <v>0</v>
          </cell>
          <cell r="C2903">
            <v>0</v>
          </cell>
          <cell r="D2903">
            <v>0</v>
          </cell>
          <cell r="E2903">
            <v>0</v>
          </cell>
          <cell r="F2903">
            <v>0</v>
          </cell>
          <cell r="G2903">
            <v>0</v>
          </cell>
        </row>
        <row r="2904">
          <cell r="B2904" t="str">
            <v>C3598</v>
          </cell>
          <cell r="C2904" t="str">
            <v>LAVATÓRIO DE LOUÇA BRANCA S/COLUNA C/TORNEIRA PLÁSTICA E ACESSÓRIOS - PADRÃO POPULAR</v>
          </cell>
          <cell r="D2904">
            <v>0</v>
          </cell>
          <cell r="E2904">
            <v>0</v>
          </cell>
          <cell r="F2904" t="str">
            <v>UN</v>
          </cell>
          <cell r="G2904">
            <v>164.74</v>
          </cell>
        </row>
        <row r="2905">
          <cell r="B2905">
            <v>0</v>
          </cell>
          <cell r="C2905">
            <v>0</v>
          </cell>
          <cell r="D2905">
            <v>0</v>
          </cell>
          <cell r="E2905">
            <v>0</v>
          </cell>
          <cell r="F2905">
            <v>0</v>
          </cell>
          <cell r="G2905">
            <v>0</v>
          </cell>
        </row>
        <row r="2906">
          <cell r="B2906" t="str">
            <v>C1793</v>
          </cell>
          <cell r="C2906" t="str">
            <v>MICTÓRIO COLETIVO DE AÇO INOXIDÁVEL</v>
          </cell>
          <cell r="D2906">
            <v>0</v>
          </cell>
          <cell r="E2906">
            <v>0</v>
          </cell>
          <cell r="F2906" t="str">
            <v>M</v>
          </cell>
          <cell r="G2906">
            <v>639.46</v>
          </cell>
        </row>
        <row r="2907">
          <cell r="B2907" t="str">
            <v>C1792</v>
          </cell>
          <cell r="C2907" t="str">
            <v>MICTORIO DE LOUÇA BRANCA</v>
          </cell>
          <cell r="D2907">
            <v>0</v>
          </cell>
          <cell r="E2907">
            <v>0</v>
          </cell>
          <cell r="F2907" t="str">
            <v>UN</v>
          </cell>
          <cell r="G2907">
            <v>313.81</v>
          </cell>
        </row>
        <row r="2908">
          <cell r="B2908" t="str">
            <v>C3593</v>
          </cell>
          <cell r="C2908" t="str">
            <v>MUTIRÃO MISTO - BACIA SIFONADA DE LOUÇA BRANCA C/ACESSÓRIOS</v>
          </cell>
          <cell r="D2908">
            <v>0</v>
          </cell>
          <cell r="E2908">
            <v>0</v>
          </cell>
          <cell r="F2908" t="str">
            <v>UN</v>
          </cell>
          <cell r="G2908">
            <v>172.38</v>
          </cell>
        </row>
        <row r="2909">
          <cell r="B2909" t="str">
            <v>C3596</v>
          </cell>
          <cell r="C2909" t="str">
            <v>MUTIRÃO MISTO - CAIXA DE DESCARGA PLASTICA DE SOBREPOR</v>
          </cell>
          <cell r="D2909">
            <v>0</v>
          </cell>
          <cell r="E2909">
            <v>0</v>
          </cell>
          <cell r="F2909" t="str">
            <v>UN</v>
          </cell>
          <cell r="G2909">
            <v>78.14</v>
          </cell>
        </row>
        <row r="2910">
          <cell r="B2910" t="str">
            <v>C3597</v>
          </cell>
          <cell r="C2910" t="str">
            <v>MUTIRÃO MISTO - LAVATÓRIO DE LOUÇA BRANCA S/COLUNA C/TORNEIRA PLÁSTICA E ACESSÓRIOS</v>
          </cell>
          <cell r="D2910">
            <v>0</v>
          </cell>
          <cell r="E2910">
            <v>0</v>
          </cell>
          <cell r="F2910" t="str">
            <v>UN</v>
          </cell>
          <cell r="G2910">
            <v>135.94</v>
          </cell>
        </row>
        <row r="2911">
          <cell r="B2911">
            <v>0</v>
          </cell>
          <cell r="C2911">
            <v>0</v>
          </cell>
          <cell r="D2911">
            <v>0</v>
          </cell>
          <cell r="E2911">
            <v>0</v>
          </cell>
          <cell r="F2911">
            <v>0</v>
          </cell>
          <cell r="G2911">
            <v>0</v>
          </cell>
        </row>
        <row r="2912">
          <cell r="B2912" t="str">
            <v>C3602</v>
          </cell>
          <cell r="C2912" t="str">
            <v>MUTIRÃO MISTO - PIA DE COZINHA EM CIMENTO (1,20x0,50)m</v>
          </cell>
          <cell r="D2912">
            <v>0</v>
          </cell>
          <cell r="E2912">
            <v>0</v>
          </cell>
          <cell r="F2912" t="str">
            <v>UN</v>
          </cell>
          <cell r="G2912">
            <v>82.15</v>
          </cell>
        </row>
        <row r="2913">
          <cell r="B2913" t="str">
            <v>C3594</v>
          </cell>
          <cell r="C2913" t="str">
            <v>MUTIRÃO MISTO - TANQUE DE LAVAR DE CIMENTO (1.00X0.50)m COMPLETA</v>
          </cell>
          <cell r="D2913">
            <v>0</v>
          </cell>
          <cell r="E2913">
            <v>0</v>
          </cell>
          <cell r="F2913" t="str">
            <v>UN</v>
          </cell>
          <cell r="G2913">
            <v>82.56</v>
          </cell>
        </row>
        <row r="2914">
          <cell r="B2914" t="str">
            <v>C1898</v>
          </cell>
          <cell r="C2914" t="str">
            <v>PEÇAS DE APOIO DEFICIENTES C/TUBO INOX  P/WC'S</v>
          </cell>
          <cell r="D2914">
            <v>0</v>
          </cell>
          <cell r="E2914">
            <v>0</v>
          </cell>
          <cell r="F2914" t="str">
            <v>M</v>
          </cell>
          <cell r="G2914">
            <v>196.13</v>
          </cell>
        </row>
        <row r="2915">
          <cell r="B2915" t="str">
            <v>C3017</v>
          </cell>
          <cell r="C2915" t="str">
            <v>PIA DE AÇO INOX  (1.20x0.60)m C/ 1 CUBA E ACESSÓRIOS</v>
          </cell>
          <cell r="D2915">
            <v>0</v>
          </cell>
          <cell r="E2915">
            <v>0</v>
          </cell>
          <cell r="F2915" t="str">
            <v>UN</v>
          </cell>
          <cell r="G2915">
            <v>407.42</v>
          </cell>
        </row>
        <row r="2916">
          <cell r="B2916" t="str">
            <v>C1903</v>
          </cell>
          <cell r="C2916" t="str">
            <v>PIA DE AÇO INOX. (1.50X0.58)m C/ 1 CUBA E ACESSÓRIOS</v>
          </cell>
          <cell r="D2916">
            <v>0</v>
          </cell>
          <cell r="E2916">
            <v>0</v>
          </cell>
          <cell r="F2916" t="str">
            <v>UN</v>
          </cell>
          <cell r="G2916">
            <v>509.97</v>
          </cell>
        </row>
        <row r="2917">
          <cell r="B2917" t="str">
            <v>C3018</v>
          </cell>
          <cell r="C2917" t="str">
            <v>PIA DE AÇO INOX  (2.20x0.60)m C/ 1 CUBA E ACESSÓRIOS</v>
          </cell>
          <cell r="D2917">
            <v>0</v>
          </cell>
          <cell r="E2917">
            <v>0</v>
          </cell>
          <cell r="F2917" t="str">
            <v>UN</v>
          </cell>
          <cell r="G2917">
            <v>697.79</v>
          </cell>
        </row>
        <row r="2918">
          <cell r="B2918" t="str">
            <v>C3019</v>
          </cell>
          <cell r="C2918" t="str">
            <v>PIA DE AÇO INOX (3.00x0.60)m  C/ 1 CUBA  E  ACESSÓRIOS</v>
          </cell>
          <cell r="D2918">
            <v>0</v>
          </cell>
          <cell r="E2918">
            <v>0</v>
          </cell>
          <cell r="F2918" t="str">
            <v>UN</v>
          </cell>
          <cell r="G2918">
            <v>1222.68</v>
          </cell>
        </row>
        <row r="2919">
          <cell r="B2919" t="str">
            <v>C1902</v>
          </cell>
          <cell r="C2919" t="str">
            <v>PIA DE AÇO INOX  (2.00X0.58)m  C/ 2 CUBAS E ACESSÓRIOS</v>
          </cell>
          <cell r="D2919">
            <v>0</v>
          </cell>
          <cell r="E2919">
            <v>0</v>
          </cell>
          <cell r="F2919" t="str">
            <v>UN</v>
          </cell>
          <cell r="G2919">
            <v>895.93</v>
          </cell>
        </row>
        <row r="2920">
          <cell r="B2920" t="str">
            <v>C3020</v>
          </cell>
          <cell r="C2920" t="str">
            <v>PIA DE AÇO INOX (4.20X0.60)m C/ 2 CUBAS E ACESSÓRIOS</v>
          </cell>
          <cell r="D2920">
            <v>0</v>
          </cell>
          <cell r="E2920">
            <v>0</v>
          </cell>
          <cell r="F2920" t="str">
            <v>UN</v>
          </cell>
          <cell r="G2920">
            <v>2062.9299999999998</v>
          </cell>
        </row>
        <row r="2921">
          <cell r="B2921" t="str">
            <v>C3603</v>
          </cell>
          <cell r="C2921" t="str">
            <v>PIA DE COZINHA EM CIMENTO (1,20x0,50)m - PADRÃO POPULAR</v>
          </cell>
          <cell r="D2921">
            <v>0</v>
          </cell>
          <cell r="E2921">
            <v>0</v>
          </cell>
          <cell r="F2921" t="str">
            <v>UN</v>
          </cell>
          <cell r="G2921">
            <v>96.84</v>
          </cell>
        </row>
        <row r="2922">
          <cell r="B2922" t="str">
            <v>C3021</v>
          </cell>
          <cell r="C2922" t="str">
            <v>PIA DE COZINHA EM MARMORITE 1,00x0,50m COMP. - PADRÃO POPULAR</v>
          </cell>
          <cell r="D2922">
            <v>0</v>
          </cell>
          <cell r="E2922">
            <v>0</v>
          </cell>
          <cell r="F2922" t="str">
            <v>UN</v>
          </cell>
          <cell r="G2922">
            <v>229.85</v>
          </cell>
        </row>
        <row r="2923">
          <cell r="B2923" t="str">
            <v>C1997</v>
          </cell>
          <cell r="C2923" t="str">
            <v>PORTA-PAPEL DE LOUCA BRANCA (15X15)cm</v>
          </cell>
          <cell r="D2923">
            <v>0</v>
          </cell>
          <cell r="E2923">
            <v>0</v>
          </cell>
          <cell r="F2923" t="str">
            <v>UN</v>
          </cell>
          <cell r="G2923">
            <v>47.02</v>
          </cell>
        </row>
        <row r="2924">
          <cell r="B2924" t="str">
            <v>C4670</v>
          </cell>
          <cell r="C2924" t="str">
            <v>PORTA PAPEL METÁLICO</v>
          </cell>
          <cell r="D2924">
            <v>0</v>
          </cell>
          <cell r="E2924">
            <v>0</v>
          </cell>
          <cell r="F2924" t="str">
            <v>UN</v>
          </cell>
          <cell r="G2924">
            <v>26.53</v>
          </cell>
        </row>
        <row r="2925">
          <cell r="B2925" t="str">
            <v>C1990</v>
          </cell>
          <cell r="C2925" t="str">
            <v>PORTA SABÃO LÍQUIDO DE VIDRO (INSTALAD0)</v>
          </cell>
          <cell r="D2925">
            <v>0</v>
          </cell>
          <cell r="E2925">
            <v>0</v>
          </cell>
          <cell r="F2925" t="str">
            <v>UN</v>
          </cell>
          <cell r="G2925">
            <v>35.630000000000003</v>
          </cell>
        </row>
        <row r="2926">
          <cell r="B2926" t="str">
            <v>C1995</v>
          </cell>
          <cell r="C2926" t="str">
            <v>PORTA TOALHA DE LOUÇA BRANCA</v>
          </cell>
          <cell r="D2926">
            <v>0</v>
          </cell>
          <cell r="E2926">
            <v>0</v>
          </cell>
          <cell r="F2926" t="str">
            <v>UN</v>
          </cell>
          <cell r="G2926">
            <v>58.58</v>
          </cell>
        </row>
        <row r="2927">
          <cell r="B2927" t="str">
            <v>C1996</v>
          </cell>
          <cell r="C2927" t="str">
            <v>PORTA TOALHA DE PAPEL - METALICO (INSTALADO)</v>
          </cell>
          <cell r="D2927">
            <v>0</v>
          </cell>
          <cell r="E2927">
            <v>0</v>
          </cell>
          <cell r="F2927" t="str">
            <v>UN</v>
          </cell>
          <cell r="G2927">
            <v>37.93</v>
          </cell>
        </row>
        <row r="2928">
          <cell r="B2928" t="str">
            <v>C2255</v>
          </cell>
          <cell r="C2928" t="str">
            <v>SABONETEIRA DE LOUÇA BRANCA  (7.5X15)cm</v>
          </cell>
          <cell r="D2928">
            <v>0</v>
          </cell>
          <cell r="E2928">
            <v>0</v>
          </cell>
          <cell r="F2928" t="str">
            <v>UN</v>
          </cell>
          <cell r="G2928">
            <v>43.76</v>
          </cell>
        </row>
        <row r="2929">
          <cell r="B2929" t="str">
            <v>C2254</v>
          </cell>
          <cell r="C2929" t="str">
            <v>SABONETEIRA DE LOUÇA BRANCA  (15X15)cm S/ALÇA</v>
          </cell>
          <cell r="D2929">
            <v>0</v>
          </cell>
          <cell r="E2929">
            <v>0</v>
          </cell>
          <cell r="F2929" t="str">
            <v>UN</v>
          </cell>
          <cell r="G2929">
            <v>46.86</v>
          </cell>
        </row>
        <row r="2930">
          <cell r="B2930" t="str">
            <v>C4671</v>
          </cell>
          <cell r="C2930" t="str">
            <v>SABONETEIRA METÁLICA</v>
          </cell>
          <cell r="D2930">
            <v>0</v>
          </cell>
          <cell r="E2930">
            <v>0</v>
          </cell>
          <cell r="F2930" t="str">
            <v>UN</v>
          </cell>
          <cell r="G2930">
            <v>30.03</v>
          </cell>
        </row>
        <row r="2931">
          <cell r="B2931" t="str">
            <v>C2271</v>
          </cell>
          <cell r="C2931" t="str">
            <v>SIFÃO CROMADO 1" X 1 1/2" (INSTALADO)</v>
          </cell>
          <cell r="D2931">
            <v>0</v>
          </cell>
          <cell r="E2931">
            <v>0</v>
          </cell>
          <cell r="F2931" t="str">
            <v>UN</v>
          </cell>
          <cell r="G2931">
            <v>96.83</v>
          </cell>
        </row>
        <row r="2932">
          <cell r="B2932" t="str">
            <v>C2270</v>
          </cell>
          <cell r="C2932" t="str">
            <v>SIFÃO CROMADO 1 1/4" X 2" (INSTALADO)</v>
          </cell>
          <cell r="D2932">
            <v>0</v>
          </cell>
          <cell r="E2932">
            <v>0</v>
          </cell>
          <cell r="F2932" t="str">
            <v>UN</v>
          </cell>
          <cell r="G2932">
            <v>87.11</v>
          </cell>
        </row>
        <row r="2933">
          <cell r="B2933" t="str">
            <v>C2272</v>
          </cell>
          <cell r="C2933" t="str">
            <v>SIFÃO DE PVC RÍGIDO D= 2"  (INSTALADO)</v>
          </cell>
          <cell r="D2933">
            <v>0</v>
          </cell>
          <cell r="E2933">
            <v>0</v>
          </cell>
          <cell r="F2933" t="str">
            <v>UN</v>
          </cell>
          <cell r="G2933">
            <v>18.510000000000002</v>
          </cell>
        </row>
        <row r="2934">
          <cell r="B2934" t="str">
            <v>C2294</v>
          </cell>
          <cell r="C2934" t="str">
            <v>SUPORTE DE MÁRMORE P/FILTROS</v>
          </cell>
          <cell r="D2934">
            <v>0</v>
          </cell>
          <cell r="E2934">
            <v>0</v>
          </cell>
          <cell r="F2934" t="str">
            <v>UN</v>
          </cell>
          <cell r="G2934">
            <v>59.6</v>
          </cell>
        </row>
        <row r="2935">
          <cell r="B2935" t="str">
            <v>C2302</v>
          </cell>
          <cell r="C2935" t="str">
            <v>TAMPO DE AÇO INOX P/ BANCADAS</v>
          </cell>
          <cell r="D2935">
            <v>0</v>
          </cell>
          <cell r="E2935">
            <v>0</v>
          </cell>
          <cell r="F2935" t="str">
            <v>M2</v>
          </cell>
          <cell r="G2935">
            <v>369.66</v>
          </cell>
        </row>
        <row r="2936">
          <cell r="B2936" t="str">
            <v>C2311</v>
          </cell>
          <cell r="C2936" t="str">
            <v>TANQUE DE AÇO INOXIDÁVEL</v>
          </cell>
          <cell r="D2936">
            <v>0</v>
          </cell>
          <cell r="E2936">
            <v>0</v>
          </cell>
          <cell r="F2936" t="str">
            <v>UN</v>
          </cell>
          <cell r="G2936">
            <v>482.33</v>
          </cell>
        </row>
        <row r="2937">
          <cell r="B2937" t="str">
            <v>C3059</v>
          </cell>
          <cell r="C2937" t="str">
            <v>TANQUE DE LAVAR DE CIMENTO (1.00x0.50)m COMPLETA C/ TORNEIRA DE METAL - PADRÃO POPULAR</v>
          </cell>
          <cell r="D2937">
            <v>0</v>
          </cell>
          <cell r="E2937">
            <v>0</v>
          </cell>
          <cell r="F2937" t="str">
            <v>UN</v>
          </cell>
          <cell r="G2937">
            <v>115.84</v>
          </cell>
        </row>
        <row r="2938">
          <cell r="B2938">
            <v>0</v>
          </cell>
          <cell r="C2938">
            <v>0</v>
          </cell>
          <cell r="D2938">
            <v>0</v>
          </cell>
          <cell r="E2938">
            <v>0</v>
          </cell>
          <cell r="F2938">
            <v>0</v>
          </cell>
          <cell r="G2938">
            <v>0</v>
          </cell>
        </row>
        <row r="2939">
          <cell r="B2939" t="str">
            <v>C3595</v>
          </cell>
          <cell r="C2939" t="str">
            <v>TANQUE DE LAVAR DE CIMENTO (1.00X0.50)m COMPLETA C/ TORNEIRA DE PLÁSTICO - PADRÃO POPULAR</v>
          </cell>
          <cell r="D2939">
            <v>0</v>
          </cell>
          <cell r="E2939">
            <v>0</v>
          </cell>
          <cell r="F2939" t="str">
            <v>UN</v>
          </cell>
          <cell r="G2939">
            <v>96.45</v>
          </cell>
        </row>
        <row r="2940">
          <cell r="B2940">
            <v>0</v>
          </cell>
          <cell r="C2940">
            <v>0</v>
          </cell>
          <cell r="D2940">
            <v>0</v>
          </cell>
          <cell r="E2940">
            <v>0</v>
          </cell>
          <cell r="F2940">
            <v>0</v>
          </cell>
          <cell r="G2940">
            <v>0</v>
          </cell>
        </row>
        <row r="2941">
          <cell r="B2941" t="str">
            <v>C2312</v>
          </cell>
          <cell r="C2941" t="str">
            <v>TANQUE DE LOUÇA C/COLUNA</v>
          </cell>
          <cell r="D2941">
            <v>0</v>
          </cell>
          <cell r="E2941">
            <v>0</v>
          </cell>
          <cell r="F2941" t="str">
            <v>UN</v>
          </cell>
          <cell r="G2941">
            <v>389.44</v>
          </cell>
        </row>
        <row r="2942">
          <cell r="B2942" t="str">
            <v>C3682</v>
          </cell>
          <cell r="C2942" t="str">
            <v>TANQUE LAVANDERIA EM AÇO INOX C/CUBA E ESFREGADOR DIMENSÃO 1200X600X200MM</v>
          </cell>
          <cell r="D2942">
            <v>0</v>
          </cell>
          <cell r="E2942">
            <v>0</v>
          </cell>
          <cell r="F2942" t="str">
            <v>UN</v>
          </cell>
          <cell r="G2942">
            <v>1070</v>
          </cell>
        </row>
        <row r="2943">
          <cell r="B2943">
            <v>0</v>
          </cell>
          <cell r="C2943">
            <v>0</v>
          </cell>
          <cell r="D2943">
            <v>0</v>
          </cell>
          <cell r="E2943">
            <v>0</v>
          </cell>
          <cell r="F2943">
            <v>0</v>
          </cell>
          <cell r="G2943">
            <v>0</v>
          </cell>
        </row>
        <row r="2944">
          <cell r="B2944" t="str">
            <v>C2313</v>
          </cell>
          <cell r="C2944" t="str">
            <v>TANQUE PRÉ-MOLDADO DE CONCRETO (0.80X0.70)m</v>
          </cell>
          <cell r="D2944">
            <v>0</v>
          </cell>
          <cell r="E2944">
            <v>0</v>
          </cell>
          <cell r="F2944" t="str">
            <v>UN</v>
          </cell>
          <cell r="G2944">
            <v>179.47</v>
          </cell>
        </row>
        <row r="2945">
          <cell r="B2945" t="str">
            <v>C2496</v>
          </cell>
          <cell r="C2945" t="str">
            <v>TORNEIRA CIRÚRGICA (INSTALADO)</v>
          </cell>
          <cell r="D2945">
            <v>0</v>
          </cell>
          <cell r="E2945">
            <v>0</v>
          </cell>
          <cell r="F2945" t="str">
            <v>UN</v>
          </cell>
          <cell r="G2945">
            <v>225.57</v>
          </cell>
        </row>
        <row r="2946">
          <cell r="B2946" t="str">
            <v>C2502</v>
          </cell>
          <cell r="C2946" t="str">
            <v>TORNEIRA DE FECHAMENTO AUTOMÁTICO</v>
          </cell>
          <cell r="D2946">
            <v>0</v>
          </cell>
          <cell r="E2946">
            <v>0</v>
          </cell>
          <cell r="F2946" t="str">
            <v>UN</v>
          </cell>
          <cell r="G2946">
            <v>469.56</v>
          </cell>
        </row>
        <row r="2947">
          <cell r="B2947" t="str">
            <v>C2503</v>
          </cell>
          <cell r="C2947" t="str">
            <v xml:space="preserve">TORNEIRA DE PAREDE C/ FOTO SENSOR </v>
          </cell>
          <cell r="D2947">
            <v>0</v>
          </cell>
          <cell r="E2947">
            <v>0</v>
          </cell>
          <cell r="F2947" t="str">
            <v>UN</v>
          </cell>
          <cell r="G2947">
            <v>679.17</v>
          </cell>
        </row>
        <row r="2948">
          <cell r="B2948" t="str">
            <v>C2504</v>
          </cell>
          <cell r="C2948" t="str">
            <v>TORNEIRA DE PRESSÃO CROMADA LONGA P/PIA</v>
          </cell>
          <cell r="D2948">
            <v>0</v>
          </cell>
          <cell r="E2948">
            <v>0</v>
          </cell>
          <cell r="F2948" t="str">
            <v>UN</v>
          </cell>
          <cell r="G2948">
            <v>67.52</v>
          </cell>
        </row>
        <row r="2949">
          <cell r="B2949" t="str">
            <v>C2505</v>
          </cell>
          <cell r="C2949" t="str">
            <v>TORNEIRA DE PRESSÃO CROMADA USO GERAL</v>
          </cell>
          <cell r="D2949">
            <v>0</v>
          </cell>
          <cell r="E2949">
            <v>0</v>
          </cell>
          <cell r="F2949" t="str">
            <v>UN</v>
          </cell>
          <cell r="G2949">
            <v>44.07</v>
          </cell>
        </row>
        <row r="2950">
          <cell r="B2950" t="str">
            <v>C2506</v>
          </cell>
          <cell r="C2950" t="str">
            <v>TORNEIRA DE PRESSÃO P/JARDIM DE 3/4"</v>
          </cell>
          <cell r="D2950">
            <v>0</v>
          </cell>
          <cell r="E2950">
            <v>0</v>
          </cell>
          <cell r="F2950" t="str">
            <v>UN</v>
          </cell>
          <cell r="G2950">
            <v>24.95</v>
          </cell>
        </row>
        <row r="2951">
          <cell r="B2951" t="str">
            <v>C3998</v>
          </cell>
          <cell r="C2951" t="str">
            <v>TORNEIRA ELETRÔNICA C/ ANTI-VANDALISMO, P/ LAVATÓRIO DE BANCADA</v>
          </cell>
          <cell r="D2951">
            <v>0</v>
          </cell>
          <cell r="E2951">
            <v>0</v>
          </cell>
          <cell r="F2951" t="str">
            <v>UN</v>
          </cell>
          <cell r="G2951">
            <v>173.32</v>
          </cell>
        </row>
        <row r="2952">
          <cell r="B2952" t="str">
            <v>C3999</v>
          </cell>
          <cell r="C2952" t="str">
            <v>TORNEIRA ELETRÔNICA C/ ANTI-VANDALISMO, P/ PIA DE COZINHA</v>
          </cell>
          <cell r="D2952">
            <v>0</v>
          </cell>
          <cell r="E2952">
            <v>0</v>
          </cell>
          <cell r="F2952" t="str">
            <v>UN</v>
          </cell>
          <cell r="G2952">
            <v>212.62</v>
          </cell>
        </row>
        <row r="2953">
          <cell r="B2953" t="str">
            <v>C4000</v>
          </cell>
          <cell r="C2953" t="str">
            <v>TORNEIRA TIPO JARDIM CROMADA</v>
          </cell>
          <cell r="D2953">
            <v>0</v>
          </cell>
          <cell r="E2953">
            <v>0</v>
          </cell>
          <cell r="F2953" t="str">
            <v>UN</v>
          </cell>
          <cell r="G2953">
            <v>50.44</v>
          </cell>
        </row>
        <row r="2954">
          <cell r="B2954" t="str">
            <v>EQUIPAMENTOS</v>
          </cell>
          <cell r="C2954">
            <v>0</v>
          </cell>
          <cell r="D2954">
            <v>0</v>
          </cell>
          <cell r="E2954">
            <v>0</v>
          </cell>
          <cell r="F2954">
            <v>0</v>
          </cell>
          <cell r="G2954">
            <v>95017.08</v>
          </cell>
        </row>
        <row r="2955">
          <cell r="B2955" t="str">
            <v>C0001</v>
          </cell>
          <cell r="C2955" t="str">
            <v>ABRIGO P/ HIDRANTE C/MANGUEIRA E ESGUICHO DE LATÃO</v>
          </cell>
          <cell r="D2955">
            <v>0</v>
          </cell>
          <cell r="E2955">
            <v>0</v>
          </cell>
          <cell r="F2955" t="str">
            <v>UN</v>
          </cell>
          <cell r="G2955">
            <v>1558.98</v>
          </cell>
        </row>
        <row r="2956">
          <cell r="B2956" t="str">
            <v>C0010</v>
          </cell>
          <cell r="C2956" t="str">
            <v>ACIONADOR MANUAL, TIPO "QUEBRA VIDRO", MOD.EUROTRON/SIMILAR</v>
          </cell>
          <cell r="D2956">
            <v>0</v>
          </cell>
          <cell r="E2956">
            <v>0</v>
          </cell>
          <cell r="F2956" t="str">
            <v>UN</v>
          </cell>
          <cell r="G2956">
            <v>44.45</v>
          </cell>
        </row>
        <row r="2957">
          <cell r="B2957" t="str">
            <v>C0100</v>
          </cell>
          <cell r="C2957" t="str">
            <v>AQUECEDOR À GÁS EM CAIXA DE FERRO ESMALTADO</v>
          </cell>
          <cell r="D2957">
            <v>0</v>
          </cell>
          <cell r="E2957">
            <v>0</v>
          </cell>
          <cell r="F2957" t="str">
            <v>UN</v>
          </cell>
          <cell r="G2957">
            <v>2943.75</v>
          </cell>
        </row>
        <row r="2958">
          <cell r="B2958" t="str">
            <v>C0332</v>
          </cell>
          <cell r="C2958" t="str">
            <v>AUTOMÁTICO DE BOIA</v>
          </cell>
          <cell r="D2958">
            <v>0</v>
          </cell>
          <cell r="E2958">
            <v>0</v>
          </cell>
          <cell r="F2958" t="str">
            <v>UN</v>
          </cell>
          <cell r="G2958">
            <v>59.87</v>
          </cell>
        </row>
        <row r="2959">
          <cell r="B2959" t="str">
            <v>C0385</v>
          </cell>
          <cell r="C2959" t="str">
            <v>BATERIA SELADA 12V/7.5AH, P/LUMINÁRIAS AUTÔNOMAS</v>
          </cell>
          <cell r="D2959">
            <v>0</v>
          </cell>
          <cell r="E2959">
            <v>0</v>
          </cell>
          <cell r="F2959" t="str">
            <v>UN</v>
          </cell>
          <cell r="G2959">
            <v>233.42</v>
          </cell>
        </row>
        <row r="2960">
          <cell r="B2960" t="str">
            <v>C0389</v>
          </cell>
          <cell r="C2960" t="str">
            <v>BLOCO LUMINOSO AUTÔNOMO, INDICADOR DE SETA, MOD. UNITRON/SIMILAR</v>
          </cell>
          <cell r="D2960">
            <v>0</v>
          </cell>
          <cell r="E2960">
            <v>0</v>
          </cell>
          <cell r="F2960" t="str">
            <v>UN</v>
          </cell>
          <cell r="G2960">
            <v>234.54</v>
          </cell>
        </row>
        <row r="2961">
          <cell r="B2961" t="str">
            <v>C1802</v>
          </cell>
          <cell r="C2961" t="str">
            <v>BOMBA CENTRÍFUGA DE 1/4 CV, INCLUSIVE MAT.DE SUCÇÃO</v>
          </cell>
          <cell r="D2961">
            <v>0</v>
          </cell>
          <cell r="E2961">
            <v>0</v>
          </cell>
          <cell r="F2961" t="str">
            <v>UN</v>
          </cell>
          <cell r="G2961">
            <v>516.98</v>
          </cell>
        </row>
        <row r="2962">
          <cell r="B2962" t="str">
            <v>C0442</v>
          </cell>
          <cell r="C2962" t="str">
            <v>BOMBA CENTRÍFUGA DE 1/3 CV, INCLUSIVE MAT.DE SUCÇÃO</v>
          </cell>
          <cell r="D2962">
            <v>0</v>
          </cell>
          <cell r="E2962">
            <v>0</v>
          </cell>
          <cell r="F2962" t="str">
            <v>UN</v>
          </cell>
          <cell r="G2962">
            <v>503.09</v>
          </cell>
        </row>
        <row r="2963">
          <cell r="B2963" t="str">
            <v>C0441</v>
          </cell>
          <cell r="C2963" t="str">
            <v>BOMBA CENTRÍFUGA DE 1/2 CV, INCLUSIVE MAT.DE SUCCÃO</v>
          </cell>
          <cell r="D2963">
            <v>0</v>
          </cell>
          <cell r="E2963">
            <v>0</v>
          </cell>
          <cell r="F2963" t="str">
            <v>UN</v>
          </cell>
          <cell r="G2963">
            <v>514.79</v>
          </cell>
        </row>
        <row r="2964">
          <cell r="B2964" t="str">
            <v>C0443</v>
          </cell>
          <cell r="C2964" t="str">
            <v>BOMBA CENTRÍFUGA DE 1 CV, INCLUSIVE MAT.DE SUCÇÃO</v>
          </cell>
          <cell r="D2964">
            <v>0</v>
          </cell>
          <cell r="E2964">
            <v>0</v>
          </cell>
          <cell r="F2964" t="str">
            <v>UN</v>
          </cell>
          <cell r="G2964">
            <v>816.75</v>
          </cell>
        </row>
        <row r="2965">
          <cell r="B2965" t="str">
            <v>C0444</v>
          </cell>
          <cell r="C2965" t="str">
            <v>BOMBA CENTRÍFUGA DE 1 1/2 CV, INCLUSIVE MAT.DE SUCÇÃO</v>
          </cell>
          <cell r="D2965">
            <v>0</v>
          </cell>
          <cell r="E2965">
            <v>0</v>
          </cell>
          <cell r="F2965" t="str">
            <v>UN</v>
          </cell>
          <cell r="G2965">
            <v>1015.62</v>
          </cell>
        </row>
        <row r="2966">
          <cell r="B2966" t="str">
            <v>C0445</v>
          </cell>
          <cell r="C2966" t="str">
            <v>BOMBA CENTRÍFUGA DE 2 CV, INCLUSIVE MAT.DE SUCÇÃO</v>
          </cell>
          <cell r="D2966">
            <v>0</v>
          </cell>
          <cell r="E2966">
            <v>0</v>
          </cell>
          <cell r="F2966" t="str">
            <v>UN</v>
          </cell>
          <cell r="G2966">
            <v>1264.92</v>
          </cell>
        </row>
        <row r="2967">
          <cell r="B2967" t="str">
            <v>C0446</v>
          </cell>
          <cell r="C2967" t="str">
            <v>BOMBA CENTRÍFUGA DE 3 CV, INCLUSIVE MAT.DE SUCÇÃO</v>
          </cell>
          <cell r="D2967">
            <v>0</v>
          </cell>
          <cell r="E2967">
            <v>0</v>
          </cell>
          <cell r="F2967" t="str">
            <v>UN</v>
          </cell>
          <cell r="G2967">
            <v>1386.39</v>
          </cell>
        </row>
        <row r="2968">
          <cell r="B2968" t="str">
            <v>C0447</v>
          </cell>
          <cell r="C2968" t="str">
            <v>BOMBA CENTRÍFUGA DE 5 CV, INCLUSIVE MAT.DE SUCÇÃO</v>
          </cell>
          <cell r="D2968">
            <v>0</v>
          </cell>
          <cell r="E2968">
            <v>0</v>
          </cell>
          <cell r="F2968" t="str">
            <v>UN</v>
          </cell>
          <cell r="G2968">
            <v>1865.12</v>
          </cell>
        </row>
        <row r="2969">
          <cell r="B2969" t="str">
            <v>C0448</v>
          </cell>
          <cell r="C2969" t="str">
            <v>BOMBA CENTRÍFUGA P/ PRESSURIZAÇÃO/HIDRANTE 10 CV</v>
          </cell>
          <cell r="D2969">
            <v>0</v>
          </cell>
          <cell r="E2969">
            <v>0</v>
          </cell>
          <cell r="F2969" t="str">
            <v>UN</v>
          </cell>
          <cell r="G2969">
            <v>2440.4299999999998</v>
          </cell>
        </row>
        <row r="2970">
          <cell r="B2970" t="str">
            <v>C0449</v>
          </cell>
          <cell r="C2970" t="str">
            <v>BOMBA CENTRÍFUGA P/ PRESSURIZAÇÃO/HIDRANTE 15 CV</v>
          </cell>
          <cell r="D2970">
            <v>0</v>
          </cell>
          <cell r="E2970">
            <v>0</v>
          </cell>
          <cell r="F2970" t="str">
            <v>UN</v>
          </cell>
          <cell r="G2970">
            <v>2718.43</v>
          </cell>
        </row>
        <row r="2971">
          <cell r="B2971" t="str">
            <v>C0451</v>
          </cell>
          <cell r="C2971" t="str">
            <v>BOMBA CENTRÍFUGA P/ PRESSURUZAÇÃO/HIDRANTE 20 CV</v>
          </cell>
          <cell r="D2971">
            <v>0</v>
          </cell>
          <cell r="E2971">
            <v>0</v>
          </cell>
          <cell r="F2971" t="str">
            <v>UN</v>
          </cell>
          <cell r="G2971">
            <v>4173.1000000000004</v>
          </cell>
        </row>
        <row r="2972">
          <cell r="B2972" t="str">
            <v>C0450</v>
          </cell>
          <cell r="C2972" t="str">
            <v>BOMBA CENTRÍFUGA P/ PRESSURIZAÇÃO/HIDRANTE 25 CV</v>
          </cell>
          <cell r="D2972">
            <v>0</v>
          </cell>
          <cell r="E2972">
            <v>0</v>
          </cell>
          <cell r="F2972" t="str">
            <v>UN</v>
          </cell>
          <cell r="G2972">
            <v>5023.83</v>
          </cell>
        </row>
        <row r="2973">
          <cell r="B2973" t="str">
            <v>C0455</v>
          </cell>
          <cell r="C2973" t="str">
            <v>BOMBA INJETORA DE 1/3 CV, MONOSÁFICA, INCL.MAT. SUCÇÃO</v>
          </cell>
          <cell r="D2973">
            <v>0</v>
          </cell>
          <cell r="E2973">
            <v>0</v>
          </cell>
          <cell r="F2973" t="str">
            <v>UN</v>
          </cell>
          <cell r="G2973">
            <v>961.1</v>
          </cell>
        </row>
        <row r="2974">
          <cell r="B2974" t="str">
            <v>C0454</v>
          </cell>
          <cell r="C2974" t="str">
            <v>BOMBA INJETORA DE 1/2 CV, MONOFÁSICA INCL. MAT. SUCÇÃO</v>
          </cell>
          <cell r="D2974">
            <v>0</v>
          </cell>
          <cell r="E2974">
            <v>0</v>
          </cell>
          <cell r="F2974" t="str">
            <v>UN</v>
          </cell>
          <cell r="G2974">
            <v>988.7</v>
          </cell>
        </row>
        <row r="2975">
          <cell r="B2975" t="str">
            <v>C0459</v>
          </cell>
          <cell r="C2975" t="str">
            <v>BOMBA INJETORA DE 3/4 CV, MONOFÁSICA INCL. MAT. SUCÇÃO</v>
          </cell>
          <cell r="D2975">
            <v>0</v>
          </cell>
          <cell r="E2975">
            <v>0</v>
          </cell>
          <cell r="F2975" t="str">
            <v>UN</v>
          </cell>
          <cell r="G2975">
            <v>1179.33</v>
          </cell>
        </row>
        <row r="2976">
          <cell r="B2976" t="str">
            <v>C0453</v>
          </cell>
          <cell r="C2976" t="str">
            <v>BOMBA INJETORA DE 1 CV, TRIFÁSICA INCL. MAT. SUCÇÃO</v>
          </cell>
          <cell r="D2976">
            <v>0</v>
          </cell>
          <cell r="E2976">
            <v>0</v>
          </cell>
          <cell r="F2976" t="str">
            <v>UN</v>
          </cell>
          <cell r="G2976">
            <v>1348.91</v>
          </cell>
        </row>
        <row r="2977">
          <cell r="B2977" t="str">
            <v>C0452</v>
          </cell>
          <cell r="C2977" t="str">
            <v>BOMBA INJETORA DE 1 1/2 CV, TRIFÁSICA INCL. MAT. SUCÇÃO</v>
          </cell>
          <cell r="D2977">
            <v>0</v>
          </cell>
          <cell r="E2977">
            <v>0</v>
          </cell>
          <cell r="F2977" t="str">
            <v>UN</v>
          </cell>
          <cell r="G2977">
            <v>1611.8</v>
          </cell>
        </row>
        <row r="2978">
          <cell r="B2978" t="str">
            <v>C0457</v>
          </cell>
          <cell r="C2978" t="str">
            <v>BOMBA INJETORA DE 2 CV, TRIFÁSICA INCL. MAT. SUCÇÃO</v>
          </cell>
          <cell r="D2978">
            <v>0</v>
          </cell>
          <cell r="E2978">
            <v>0</v>
          </cell>
          <cell r="F2978" t="str">
            <v>UN</v>
          </cell>
          <cell r="G2978">
            <v>1730.86</v>
          </cell>
        </row>
        <row r="2979">
          <cell r="B2979" t="str">
            <v>C0456</v>
          </cell>
          <cell r="C2979" t="str">
            <v>BOMBA INJETORA DE 2 1/2 CV, TRIFÁSICA INCL. MAT. SUCÇÃO</v>
          </cell>
          <cell r="D2979">
            <v>0</v>
          </cell>
          <cell r="E2979">
            <v>0</v>
          </cell>
          <cell r="F2979" t="str">
            <v>UN</v>
          </cell>
          <cell r="G2979">
            <v>1781.58</v>
          </cell>
        </row>
        <row r="2980">
          <cell r="B2980" t="str">
            <v>C0458</v>
          </cell>
          <cell r="C2980" t="str">
            <v>BOMBA INJETORA DE 3 CV, TRIFÁSICA INCL. MAT. SUCÇÃO</v>
          </cell>
          <cell r="D2980">
            <v>0</v>
          </cell>
          <cell r="E2980">
            <v>0</v>
          </cell>
          <cell r="F2980" t="str">
            <v>UN</v>
          </cell>
          <cell r="G2980">
            <v>1865.2</v>
          </cell>
        </row>
        <row r="2981">
          <cell r="B2981" t="str">
            <v>C0460</v>
          </cell>
          <cell r="C2981" t="str">
            <v>BOMBA INJETORA DE 7.5 CV, INCLUSIVE MAT. DE SUCÇÃO</v>
          </cell>
          <cell r="D2981">
            <v>0</v>
          </cell>
          <cell r="E2981">
            <v>0</v>
          </cell>
          <cell r="F2981" t="str">
            <v>UN</v>
          </cell>
          <cell r="G2981">
            <v>2841.08</v>
          </cell>
        </row>
        <row r="2982">
          <cell r="B2982" t="str">
            <v>C0729</v>
          </cell>
          <cell r="C2982" t="str">
            <v>CASA DE BOMBAS(1.5X1.5)m,  EM ALVENARIA E CONCRETO</v>
          </cell>
          <cell r="D2982">
            <v>0</v>
          </cell>
          <cell r="E2982">
            <v>0</v>
          </cell>
          <cell r="F2982" t="str">
            <v>UN</v>
          </cell>
          <cell r="G2982">
            <v>636.89</v>
          </cell>
        </row>
        <row r="2983">
          <cell r="B2983" t="str">
            <v>C0732</v>
          </cell>
          <cell r="C2983" t="str">
            <v>CENTRAL ALARME P/6 LAÇOS SUPERV., MOD. FIRE-LITE/SIMILAR</v>
          </cell>
          <cell r="D2983">
            <v>0</v>
          </cell>
          <cell r="E2983">
            <v>0</v>
          </cell>
          <cell r="F2983" t="str">
            <v>UN</v>
          </cell>
          <cell r="G2983">
            <v>7661.97</v>
          </cell>
        </row>
        <row r="2984">
          <cell r="B2984" t="str">
            <v>C0730</v>
          </cell>
          <cell r="C2984" t="str">
            <v>CENTRAL ALARME P/12 LAÇOS SUPERV., MOD.FIRE-LITE/SIMILAR</v>
          </cell>
          <cell r="D2984">
            <v>0</v>
          </cell>
          <cell r="E2984">
            <v>0</v>
          </cell>
          <cell r="F2984" t="str">
            <v>UN</v>
          </cell>
          <cell r="G2984">
            <v>15297.76</v>
          </cell>
        </row>
        <row r="2985">
          <cell r="B2985" t="str">
            <v>C0731</v>
          </cell>
          <cell r="C2985" t="str">
            <v>CENTRAL ALARME P/18 LAÇOS SUPERV., MOD.FIRE-LITE/SIMILAR</v>
          </cell>
          <cell r="D2985">
            <v>0</v>
          </cell>
          <cell r="E2985">
            <v>0</v>
          </cell>
          <cell r="F2985" t="str">
            <v>UN</v>
          </cell>
          <cell r="G2985">
            <v>22948.53</v>
          </cell>
        </row>
        <row r="2986">
          <cell r="B2986" t="str">
            <v>C0796</v>
          </cell>
          <cell r="C2986" t="str">
            <v>CHUVEIRO ELÉTRICO AUTOMÁTICO 220V-2800/4400W (INSTALADO)</v>
          </cell>
          <cell r="D2986">
            <v>0</v>
          </cell>
          <cell r="E2986">
            <v>0</v>
          </cell>
          <cell r="F2986" t="str">
            <v>UN</v>
          </cell>
          <cell r="G2986">
            <v>256.57</v>
          </cell>
        </row>
        <row r="2987">
          <cell r="B2987" t="str">
            <v>C4385</v>
          </cell>
          <cell r="C2987" t="str">
            <v>ESGUICHO DE AGULHA 1/2" x 1/2"</v>
          </cell>
          <cell r="D2987">
            <v>0</v>
          </cell>
          <cell r="E2987">
            <v>0</v>
          </cell>
          <cell r="F2987" t="str">
            <v>UN</v>
          </cell>
          <cell r="G2987">
            <v>80.22</v>
          </cell>
        </row>
        <row r="2988">
          <cell r="B2988" t="str">
            <v>C4589</v>
          </cell>
          <cell r="C2988" t="str">
            <v>EXTINTOR EM CARRETA, CAP. 50KG - PO QUIMICO</v>
          </cell>
          <cell r="D2988">
            <v>0</v>
          </cell>
          <cell r="E2988">
            <v>0</v>
          </cell>
          <cell r="F2988" t="str">
            <v>UN</v>
          </cell>
          <cell r="G2988">
            <v>3100</v>
          </cell>
        </row>
        <row r="2989">
          <cell r="B2989" t="str">
            <v>C1357</v>
          </cell>
          <cell r="C2989" t="str">
            <v>EXTINTOR DE ÁGUA, PRESSURIZADA CAPACIDADE 10L</v>
          </cell>
          <cell r="D2989">
            <v>0</v>
          </cell>
          <cell r="E2989">
            <v>0</v>
          </cell>
          <cell r="F2989" t="str">
            <v>UN</v>
          </cell>
          <cell r="G2989">
            <v>208.68</v>
          </cell>
        </row>
        <row r="2990">
          <cell r="B2990" t="str">
            <v>C1359</v>
          </cell>
          <cell r="C2990" t="str">
            <v>EXTINTOR DE GÁS CARBÔNICO OU PÓ QUÍMICO DE 4 OU 6KG</v>
          </cell>
          <cell r="D2990">
            <v>0</v>
          </cell>
          <cell r="E2990">
            <v>0</v>
          </cell>
          <cell r="F2990" t="str">
            <v>UN</v>
          </cell>
          <cell r="G2990">
            <v>700.27</v>
          </cell>
        </row>
        <row r="2991">
          <cell r="B2991" t="str">
            <v>C1368</v>
          </cell>
          <cell r="C2991" t="str">
            <v>FILTRO DE PAREDE INDUSTRIAL (INSTALADO)</v>
          </cell>
          <cell r="D2991">
            <v>0</v>
          </cell>
          <cell r="E2991">
            <v>0</v>
          </cell>
          <cell r="F2991" t="str">
            <v>UN</v>
          </cell>
          <cell r="G2991">
            <v>182.59</v>
          </cell>
        </row>
        <row r="2992">
          <cell r="B2992" t="str">
            <v>C1456</v>
          </cell>
          <cell r="C2992" t="str">
            <v>HIDRANTE C/REGISTRO GLOBO ANGULAR  D= 65mm (2 1/2")</v>
          </cell>
          <cell r="D2992">
            <v>0</v>
          </cell>
          <cell r="E2992">
            <v>0</v>
          </cell>
          <cell r="F2992" t="str">
            <v>UN</v>
          </cell>
          <cell r="G2992">
            <v>636.36</v>
          </cell>
        </row>
        <row r="2993">
          <cell r="B2993" t="str">
            <v>C4304</v>
          </cell>
          <cell r="C2993" t="str">
            <v>HIDRANTE DE PISO</v>
          </cell>
          <cell r="D2993">
            <v>0</v>
          </cell>
          <cell r="E2993">
            <v>0</v>
          </cell>
          <cell r="F2993" t="str">
            <v>UN</v>
          </cell>
          <cell r="G2993">
            <v>830.22</v>
          </cell>
        </row>
        <row r="2994">
          <cell r="B2994" t="str">
            <v>C2275</v>
          </cell>
          <cell r="C2994" t="str">
            <v>SINALIZADOR AUDIO-VISUAL, SIRENE BITONAL E STROBO/SIMILAR</v>
          </cell>
          <cell r="D2994">
            <v>0</v>
          </cell>
          <cell r="E2994">
            <v>0</v>
          </cell>
          <cell r="F2994" t="str">
            <v>UN</v>
          </cell>
          <cell r="G2994">
            <v>194.28</v>
          </cell>
        </row>
        <row r="2995">
          <cell r="B2995" t="str">
            <v>C2291</v>
          </cell>
          <cell r="C2995" t="str">
            <v>SPRINKLERS CROMADO (INSTALADO)</v>
          </cell>
          <cell r="D2995">
            <v>0</v>
          </cell>
          <cell r="E2995">
            <v>0</v>
          </cell>
          <cell r="F2995" t="str">
            <v>UN</v>
          </cell>
          <cell r="G2995">
            <v>42.28</v>
          </cell>
        </row>
        <row r="2996">
          <cell r="B2996" t="str">
            <v>C2292</v>
          </cell>
          <cell r="C2996" t="str">
            <v>SPRINKLERS EM BRONZE (INSTALADO)</v>
          </cell>
          <cell r="D2996">
            <v>0</v>
          </cell>
          <cell r="E2996">
            <v>0</v>
          </cell>
          <cell r="F2996" t="str">
            <v>UN</v>
          </cell>
          <cell r="G2996">
            <v>45.05</v>
          </cell>
        </row>
        <row r="2997">
          <cell r="B2997" t="str">
            <v>C2497</v>
          </cell>
          <cell r="C2997" t="str">
            <v>TORNEIRA DE BÓIA D= 20mm (3/4")</v>
          </cell>
          <cell r="D2997">
            <v>0</v>
          </cell>
          <cell r="E2997">
            <v>0</v>
          </cell>
          <cell r="F2997" t="str">
            <v>UN</v>
          </cell>
          <cell r="G2997">
            <v>55.78</v>
          </cell>
        </row>
        <row r="2998">
          <cell r="B2998" t="str">
            <v>C2498</v>
          </cell>
          <cell r="C2998" t="str">
            <v>TORNEIRA DE BÓIA D= 25mm (1")</v>
          </cell>
          <cell r="D2998">
            <v>0</v>
          </cell>
          <cell r="E2998">
            <v>0</v>
          </cell>
          <cell r="F2998" t="str">
            <v>UN</v>
          </cell>
          <cell r="G2998">
            <v>72.27</v>
          </cell>
        </row>
        <row r="2999">
          <cell r="B2999" t="str">
            <v>C2499</v>
          </cell>
          <cell r="C2999" t="str">
            <v>TORNEIRA DE BÓIA D= 32mm (1 1/4")</v>
          </cell>
          <cell r="D2999">
            <v>0</v>
          </cell>
          <cell r="E2999">
            <v>0</v>
          </cell>
          <cell r="F2999" t="str">
            <v>UN</v>
          </cell>
          <cell r="G2999">
            <v>98.76</v>
          </cell>
        </row>
        <row r="3000">
          <cell r="B3000" t="str">
            <v>C2500</v>
          </cell>
          <cell r="C3000" t="str">
            <v>TORNEIRA DE BÓIA D= 40mm (1 1/2")</v>
          </cell>
          <cell r="D3000">
            <v>0</v>
          </cell>
          <cell r="E3000">
            <v>0</v>
          </cell>
          <cell r="F3000" t="str">
            <v>UN</v>
          </cell>
          <cell r="G3000">
            <v>104.81</v>
          </cell>
        </row>
        <row r="3001">
          <cell r="B3001" t="str">
            <v>C2501</v>
          </cell>
          <cell r="C3001" t="str">
            <v>TORNEIRA DE BÓIA D= 50mm (2")</v>
          </cell>
          <cell r="D3001">
            <v>0</v>
          </cell>
          <cell r="E3001">
            <v>0</v>
          </cell>
          <cell r="F3001" t="str">
            <v>UN</v>
          </cell>
          <cell r="G3001">
            <v>119.94</v>
          </cell>
        </row>
        <row r="3002">
          <cell r="B3002" t="str">
            <v>C2507</v>
          </cell>
          <cell r="C3002" t="str">
            <v>TORNEIRA ELÉTRICA AUTOMÁTICA 220V-2800W (INSTALADO)</v>
          </cell>
          <cell r="D3002">
            <v>0</v>
          </cell>
          <cell r="E3002">
            <v>0</v>
          </cell>
          <cell r="F3002" t="str">
            <v>UN</v>
          </cell>
          <cell r="G3002">
            <v>120.87</v>
          </cell>
        </row>
        <row r="3003">
          <cell r="B3003" t="str">
            <v>POÇOS E CAIXAS</v>
          </cell>
          <cell r="C3003">
            <v>0</v>
          </cell>
          <cell r="D3003">
            <v>0</v>
          </cell>
          <cell r="E3003">
            <v>0</v>
          </cell>
          <cell r="F3003">
            <v>0</v>
          </cell>
          <cell r="G3003">
            <v>102438.24</v>
          </cell>
        </row>
        <row r="3004">
          <cell r="B3004" t="str">
            <v>C0011</v>
          </cell>
          <cell r="C3004" t="str">
            <v>ACRÉSCIMO DE CÂMARA EM PV C/ANÉIS DE CONCRETO D= 600mm</v>
          </cell>
          <cell r="D3004">
            <v>0</v>
          </cell>
          <cell r="E3004">
            <v>0</v>
          </cell>
          <cell r="F3004" t="str">
            <v>M</v>
          </cell>
          <cell r="G3004">
            <v>170.67</v>
          </cell>
        </row>
        <row r="3005">
          <cell r="B3005" t="str">
            <v>C0012</v>
          </cell>
          <cell r="C3005" t="str">
            <v>ACRÉSCIMO DE CÂMARA EM PV C/ANÉIS DE CONCRETO D=1000mm</v>
          </cell>
          <cell r="D3005">
            <v>0</v>
          </cell>
          <cell r="E3005">
            <v>0</v>
          </cell>
          <cell r="F3005" t="str">
            <v>M</v>
          </cell>
          <cell r="G3005">
            <v>299.83999999999997</v>
          </cell>
        </row>
        <row r="3006">
          <cell r="B3006" t="str">
            <v>C0013</v>
          </cell>
          <cell r="C3006" t="str">
            <v>ACRÉSCIMO DE CÂMARA EM PV C/ANÉIS DE CONCRETO D=1200mm</v>
          </cell>
          <cell r="D3006">
            <v>0</v>
          </cell>
          <cell r="E3006">
            <v>0</v>
          </cell>
          <cell r="F3006" t="str">
            <v>M</v>
          </cell>
          <cell r="G3006">
            <v>412.33</v>
          </cell>
        </row>
        <row r="3007">
          <cell r="B3007" t="str">
            <v>C0232</v>
          </cell>
          <cell r="C3007" t="str">
            <v>ASSENTAMENTO DE TUBO DE QUEDA</v>
          </cell>
          <cell r="D3007">
            <v>0</v>
          </cell>
          <cell r="E3007">
            <v>0</v>
          </cell>
          <cell r="F3007" t="str">
            <v>M</v>
          </cell>
          <cell r="G3007">
            <v>147.16999999999999</v>
          </cell>
        </row>
        <row r="3008">
          <cell r="B3008" t="str">
            <v>C3441</v>
          </cell>
          <cell r="C3008" t="str">
            <v>CAIXA D´ÁGUA EM FYBERGLASS - CAP. 500L</v>
          </cell>
          <cell r="D3008">
            <v>0</v>
          </cell>
          <cell r="E3008">
            <v>0</v>
          </cell>
          <cell r="F3008" t="str">
            <v>UN</v>
          </cell>
          <cell r="G3008">
            <v>214.97</v>
          </cell>
        </row>
        <row r="3009">
          <cell r="B3009" t="str">
            <v>C3442</v>
          </cell>
          <cell r="C3009" t="str">
            <v>CAIXA D´ÁGUA EM FYBERGLASS - CAP. 1000L</v>
          </cell>
          <cell r="D3009">
            <v>0</v>
          </cell>
          <cell r="E3009">
            <v>0</v>
          </cell>
          <cell r="F3009" t="str">
            <v>UN</v>
          </cell>
          <cell r="G3009">
            <v>394.89</v>
          </cell>
        </row>
        <row r="3010">
          <cell r="B3010" t="str">
            <v>C3742</v>
          </cell>
          <cell r="C3010" t="str">
            <v>CAIXA D'ÁGUA EM FIBRA DE VIDRO CAP. 5.000 L, MONTADA EM ESTRUTURA DE CONCRETO PRE-FABRICADA COMPOSTA DE SAPATA, PILAR CIRCULAR D=0,40m COM PÉ DIREITO DE 6,00m, LAJE DE APOIO (FORNECIMENTO E MONTAGEM)</v>
          </cell>
          <cell r="D3010">
            <v>0</v>
          </cell>
          <cell r="E3010">
            <v>0</v>
          </cell>
          <cell r="F3010" t="str">
            <v>UN</v>
          </cell>
          <cell r="G3010">
            <v>5126.38</v>
          </cell>
        </row>
        <row r="3011">
          <cell r="B3011">
            <v>0</v>
          </cell>
          <cell r="C3011">
            <v>0</v>
          </cell>
          <cell r="D3011">
            <v>0</v>
          </cell>
          <cell r="E3011">
            <v>0</v>
          </cell>
          <cell r="F3011">
            <v>0</v>
          </cell>
          <cell r="G3011">
            <v>0</v>
          </cell>
        </row>
        <row r="3012">
          <cell r="B3012" t="str">
            <v>C4595</v>
          </cell>
          <cell r="C3012" t="str">
            <v>CAIXA D'ÁGUA EM POLIETILENO CAP. 310 L, COM TAMPA</v>
          </cell>
          <cell r="D3012">
            <v>0</v>
          </cell>
          <cell r="E3012">
            <v>0</v>
          </cell>
          <cell r="F3012" t="str">
            <v>UN</v>
          </cell>
          <cell r="G3012">
            <v>169.52</v>
          </cell>
        </row>
        <row r="3013">
          <cell r="B3013" t="str">
            <v>C0601</v>
          </cell>
          <cell r="C3013" t="str">
            <v>CAIXA DE GORDURA/SABÃO EM ALVENARIA</v>
          </cell>
          <cell r="D3013">
            <v>0</v>
          </cell>
          <cell r="E3013">
            <v>0</v>
          </cell>
          <cell r="F3013" t="str">
            <v>UN</v>
          </cell>
          <cell r="G3013">
            <v>181.41</v>
          </cell>
        </row>
        <row r="3014">
          <cell r="B3014" t="str">
            <v>C3584</v>
          </cell>
          <cell r="C3014" t="str">
            <v>CAIXA DE GORDURA/SABÃO PRÉ MOLDADA - PADRÃO POPULAR</v>
          </cell>
          <cell r="D3014">
            <v>0</v>
          </cell>
          <cell r="E3014">
            <v>0</v>
          </cell>
          <cell r="F3014" t="str">
            <v>UN</v>
          </cell>
          <cell r="G3014">
            <v>53.78</v>
          </cell>
        </row>
        <row r="3015">
          <cell r="B3015" t="str">
            <v>C4381</v>
          </cell>
          <cell r="C3015" t="str">
            <v>CAIXA DE INCÊNDIO 75 x 45 x 17 cm EM ALUMÍNIO</v>
          </cell>
          <cell r="D3015">
            <v>0</v>
          </cell>
          <cell r="E3015">
            <v>0</v>
          </cell>
          <cell r="F3015" t="str">
            <v>UN</v>
          </cell>
          <cell r="G3015">
            <v>315.07</v>
          </cell>
        </row>
        <row r="3016">
          <cell r="B3016" t="str">
            <v>C0605</v>
          </cell>
          <cell r="C3016" t="str">
            <v>CAIXA DE INSPEÇÃO EM ALVENARIA - 1/2 TIJOLO COMUM</v>
          </cell>
          <cell r="D3016">
            <v>0</v>
          </cell>
          <cell r="E3016">
            <v>0</v>
          </cell>
          <cell r="F3016" t="str">
            <v>M2</v>
          </cell>
          <cell r="G3016">
            <v>89.61</v>
          </cell>
        </row>
        <row r="3017">
          <cell r="B3017" t="str">
            <v>C0604</v>
          </cell>
          <cell r="C3017" t="str">
            <v>CAIXA DE INSPEÇÃO EM ALVENARIA - 1 TIJOLO COMUM</v>
          </cell>
          <cell r="D3017">
            <v>0</v>
          </cell>
          <cell r="E3017">
            <v>0</v>
          </cell>
          <cell r="F3017" t="str">
            <v>M2</v>
          </cell>
          <cell r="G3017">
            <v>140.58000000000001</v>
          </cell>
        </row>
        <row r="3018">
          <cell r="B3018" t="str">
            <v>C0606</v>
          </cell>
          <cell r="C3018" t="str">
            <v>CAIXA DE INSPEÇÃO EM ALVENARIA - TAMPA DE CONCRETO ESP.= 5cm</v>
          </cell>
          <cell r="D3018">
            <v>0</v>
          </cell>
          <cell r="E3018">
            <v>0</v>
          </cell>
          <cell r="F3018" t="str">
            <v>M2</v>
          </cell>
          <cell r="G3018">
            <v>122.94</v>
          </cell>
        </row>
        <row r="3019">
          <cell r="B3019" t="str">
            <v>C0613</v>
          </cell>
          <cell r="C3019" t="str">
            <v>CAIXA DE INSPEÇÃO EM ALVENARIA-LASTRO DE CONCRETO ESP.= 10cm</v>
          </cell>
          <cell r="D3019">
            <v>0</v>
          </cell>
          <cell r="E3019">
            <v>0</v>
          </cell>
          <cell r="F3019" t="str">
            <v>M3</v>
          </cell>
          <cell r="G3019">
            <v>363.21</v>
          </cell>
        </row>
        <row r="3020">
          <cell r="B3020" t="str">
            <v>C0611</v>
          </cell>
          <cell r="C3020" t="str">
            <v>CAIXA DE INSPEÇÃO EM ALVENARIA P/LIGAÇÃO CONDOMINIAL, DI= (40X40)cm</v>
          </cell>
          <cell r="D3020">
            <v>0</v>
          </cell>
          <cell r="E3020">
            <v>0</v>
          </cell>
          <cell r="F3020" t="str">
            <v>UN</v>
          </cell>
          <cell r="G3020">
            <v>103.2</v>
          </cell>
        </row>
        <row r="3021">
          <cell r="B3021" t="str">
            <v>C0614</v>
          </cell>
          <cell r="C3021" t="str">
            <v>CAIXA DE INSPEÇÃO NO PASSEIO C/TUBO PVC D=300mm TAMPA FoFo</v>
          </cell>
          <cell r="D3021">
            <v>0</v>
          </cell>
          <cell r="E3021">
            <v>0</v>
          </cell>
          <cell r="F3021" t="str">
            <v>UN</v>
          </cell>
          <cell r="G3021">
            <v>387.32</v>
          </cell>
        </row>
        <row r="3022">
          <cell r="B3022" t="str">
            <v>C0615</v>
          </cell>
          <cell r="C3022" t="str">
            <v>CAIXA DE INSPEÇÃO NO PASSEIO EM ANÉIS D= 600mm, PADRÃO CAGECE</v>
          </cell>
          <cell r="D3022">
            <v>0</v>
          </cell>
          <cell r="E3022">
            <v>0</v>
          </cell>
          <cell r="F3022" t="str">
            <v>UN</v>
          </cell>
          <cell r="G3022">
            <v>144.69</v>
          </cell>
        </row>
        <row r="3023">
          <cell r="B3023" t="str">
            <v>C0623</v>
          </cell>
          <cell r="C3023" t="str">
            <v>CAIXA DE MACROMEDIDOR (2.10 X 2.10)m</v>
          </cell>
          <cell r="D3023">
            <v>0</v>
          </cell>
          <cell r="E3023">
            <v>0</v>
          </cell>
          <cell r="F3023" t="str">
            <v>UN</v>
          </cell>
          <cell r="G3023">
            <v>3132.03</v>
          </cell>
        </row>
        <row r="3024">
          <cell r="B3024" t="str">
            <v>C0637</v>
          </cell>
          <cell r="C3024" t="str">
            <v>CAIXA DE PITOMETRIA (1.30 X 1.30)m</v>
          </cell>
          <cell r="D3024">
            <v>0</v>
          </cell>
          <cell r="E3024">
            <v>0</v>
          </cell>
          <cell r="F3024" t="str">
            <v>UN</v>
          </cell>
          <cell r="G3024">
            <v>1017.07</v>
          </cell>
        </row>
        <row r="3025">
          <cell r="B3025" t="str">
            <v>C0638</v>
          </cell>
          <cell r="C3025" t="str">
            <v>CAIXA DE PITOMETRIA (1.50 X 1.50)m</v>
          </cell>
          <cell r="D3025">
            <v>0</v>
          </cell>
          <cell r="E3025">
            <v>0</v>
          </cell>
          <cell r="F3025" t="str">
            <v>UN</v>
          </cell>
          <cell r="G3025">
            <v>1399.69</v>
          </cell>
        </row>
        <row r="3026">
          <cell r="B3026" t="str">
            <v>C0639</v>
          </cell>
          <cell r="C3026" t="str">
            <v>CAIXA EM ALVENARIA 1 VEZ, S/TAMPA, CINTA ARM., FUNDO CONC. (4.80 X 1.50)m</v>
          </cell>
          <cell r="D3026">
            <v>0</v>
          </cell>
          <cell r="E3026">
            <v>0</v>
          </cell>
          <cell r="F3026" t="str">
            <v>UN</v>
          </cell>
          <cell r="G3026">
            <v>3345.44</v>
          </cell>
        </row>
        <row r="3027">
          <cell r="B3027" t="str">
            <v>C0603</v>
          </cell>
          <cell r="C3027" t="str">
            <v>CAIXA EM ALVENARIA (40X40X60cm) DE 1/2 TIJOLO COMUM, LASTRO DE CONCRETO E TAMPA DE CONCRETO</v>
          </cell>
          <cell r="D3027">
            <v>0</v>
          </cell>
          <cell r="E3027">
            <v>0</v>
          </cell>
          <cell r="F3027" t="str">
            <v>UN</v>
          </cell>
          <cell r="G3027">
            <v>162.02000000000001</v>
          </cell>
        </row>
        <row r="3028">
          <cell r="B3028">
            <v>0</v>
          </cell>
          <cell r="C3028">
            <v>0</v>
          </cell>
          <cell r="D3028">
            <v>0</v>
          </cell>
          <cell r="E3028">
            <v>0</v>
          </cell>
          <cell r="F3028">
            <v>0</v>
          </cell>
          <cell r="G3028">
            <v>0</v>
          </cell>
        </row>
        <row r="3029">
          <cell r="B3029" t="str">
            <v>C0610</v>
          </cell>
          <cell r="C3029" t="str">
            <v>CAIXA EM ALVENARIA (40X40X60cm) DE 1 TIJOLO COMUM, LASTRO DE CONCRETO E TAMPA DE CONCRETO</v>
          </cell>
          <cell r="D3029">
            <v>0</v>
          </cell>
          <cell r="E3029">
            <v>0</v>
          </cell>
          <cell r="F3029" t="str">
            <v>UN</v>
          </cell>
          <cell r="G3029">
            <v>275.43</v>
          </cell>
        </row>
        <row r="3030">
          <cell r="B3030">
            <v>0</v>
          </cell>
          <cell r="C3030">
            <v>0</v>
          </cell>
          <cell r="D3030">
            <v>0</v>
          </cell>
          <cell r="E3030">
            <v>0</v>
          </cell>
          <cell r="F3030">
            <v>0</v>
          </cell>
          <cell r="G3030">
            <v>0</v>
          </cell>
        </row>
        <row r="3031">
          <cell r="B3031" t="str">
            <v>C0609</v>
          </cell>
          <cell r="C3031" t="str">
            <v>CAIXA EM ALVENARIA (60X60X60cm) DE 1/2 TIJOLO COMUM, LASTRO DE CONCRETO E TAMPA DE CONCRETO</v>
          </cell>
          <cell r="D3031">
            <v>0</v>
          </cell>
          <cell r="E3031">
            <v>0</v>
          </cell>
          <cell r="F3031" t="str">
            <v>UN</v>
          </cell>
          <cell r="G3031">
            <v>253.04</v>
          </cell>
        </row>
        <row r="3032">
          <cell r="B3032">
            <v>0</v>
          </cell>
          <cell r="C3032">
            <v>0</v>
          </cell>
          <cell r="D3032">
            <v>0</v>
          </cell>
          <cell r="E3032">
            <v>0</v>
          </cell>
          <cell r="F3032">
            <v>0</v>
          </cell>
          <cell r="G3032">
            <v>0</v>
          </cell>
        </row>
        <row r="3033">
          <cell r="B3033" t="str">
            <v>C0607</v>
          </cell>
          <cell r="C3033" t="str">
            <v>CAIXA EM ALVENARIA (60X60X60cm) DE 1 TIJOLO COMUM, LASTRO DE CONCRETO E TAMPA DE CONCRETO</v>
          </cell>
          <cell r="D3033">
            <v>0</v>
          </cell>
          <cell r="E3033">
            <v>0</v>
          </cell>
          <cell r="F3033" t="str">
            <v>UN</v>
          </cell>
          <cell r="G3033">
            <v>396.18</v>
          </cell>
        </row>
        <row r="3034">
          <cell r="B3034">
            <v>0</v>
          </cell>
          <cell r="C3034">
            <v>0</v>
          </cell>
          <cell r="D3034">
            <v>0</v>
          </cell>
          <cell r="E3034">
            <v>0</v>
          </cell>
          <cell r="F3034">
            <v>0</v>
          </cell>
          <cell r="G3034">
            <v>0</v>
          </cell>
        </row>
        <row r="3035">
          <cell r="B3035" t="str">
            <v>C0602</v>
          </cell>
          <cell r="C3035" t="str">
            <v>CAIXA EM ALVENARIA (80X80X60cm) DE 1/2 TIJOLO COMUM, LASTRO DE CONCRETO E TAMPA DE CONCRETO</v>
          </cell>
          <cell r="D3035">
            <v>0</v>
          </cell>
          <cell r="E3035">
            <v>0</v>
          </cell>
          <cell r="F3035" t="str">
            <v>UN</v>
          </cell>
          <cell r="G3035">
            <v>354.59</v>
          </cell>
        </row>
        <row r="3036">
          <cell r="B3036">
            <v>0</v>
          </cell>
          <cell r="C3036">
            <v>0</v>
          </cell>
          <cell r="D3036">
            <v>0</v>
          </cell>
          <cell r="E3036">
            <v>0</v>
          </cell>
          <cell r="F3036">
            <v>0</v>
          </cell>
          <cell r="G3036">
            <v>0</v>
          </cell>
        </row>
        <row r="3037">
          <cell r="B3037" t="str">
            <v>C0608</v>
          </cell>
          <cell r="C3037" t="str">
            <v>CAIXA EM ALVENARIA (80X80X60cm) DE 1 TIJOLO COMUM, LASTRO DE CONCRETO E TAMPA DE CONCRETO</v>
          </cell>
          <cell r="D3037">
            <v>0</v>
          </cell>
          <cell r="E3037">
            <v>0</v>
          </cell>
          <cell r="F3037" t="str">
            <v>UN</v>
          </cell>
          <cell r="G3037">
            <v>520.1</v>
          </cell>
        </row>
        <row r="3038">
          <cell r="B3038">
            <v>0</v>
          </cell>
          <cell r="C3038">
            <v>0</v>
          </cell>
          <cell r="D3038">
            <v>0</v>
          </cell>
          <cell r="E3038">
            <v>0</v>
          </cell>
          <cell r="F3038">
            <v>0</v>
          </cell>
          <cell r="G3038">
            <v>0</v>
          </cell>
        </row>
        <row r="3039">
          <cell r="B3039" t="str">
            <v>C0640</v>
          </cell>
          <cell r="C3039" t="str">
            <v xml:space="preserve">CAIXA EM ALVENARIA C/DOSADOR A NIVEL CONSTANTE </v>
          </cell>
          <cell r="D3039">
            <v>0</v>
          </cell>
          <cell r="E3039">
            <v>0</v>
          </cell>
          <cell r="F3039" t="str">
            <v>UN</v>
          </cell>
          <cell r="G3039">
            <v>959.88</v>
          </cell>
        </row>
        <row r="3040">
          <cell r="B3040" t="str">
            <v>C0641</v>
          </cell>
          <cell r="C3040" t="str">
            <v>CAIXA EM ALVENARIA C/TAMPA EM CONCRETO FUNDO BRITA (1.0 X 1.0)m</v>
          </cell>
          <cell r="D3040">
            <v>0</v>
          </cell>
          <cell r="E3040">
            <v>0</v>
          </cell>
          <cell r="F3040" t="str">
            <v>UN</v>
          </cell>
          <cell r="G3040">
            <v>570.36</v>
          </cell>
        </row>
        <row r="3041">
          <cell r="B3041" t="str">
            <v>C0642</v>
          </cell>
          <cell r="C3041" t="str">
            <v>CAIXA EM ALVENARIA S/TAMPA E FUNDO BRITA P/FILTRO (1.0.X.1.0)m</v>
          </cell>
          <cell r="D3041">
            <v>0</v>
          </cell>
          <cell r="E3041">
            <v>0</v>
          </cell>
          <cell r="F3041" t="str">
            <v>UN</v>
          </cell>
          <cell r="G3041">
            <v>461.88</v>
          </cell>
        </row>
        <row r="3042">
          <cell r="B3042" t="str">
            <v>C0643</v>
          </cell>
          <cell r="C3042" t="str">
            <v>CAIXA EM ALVENARIA S/TAMPA E FUNDO CONCRETO (1.20 X 1.20)m</v>
          </cell>
          <cell r="D3042">
            <v>0</v>
          </cell>
          <cell r="E3042">
            <v>0</v>
          </cell>
          <cell r="F3042" t="str">
            <v>UN</v>
          </cell>
          <cell r="G3042">
            <v>693.35</v>
          </cell>
        </row>
        <row r="3043">
          <cell r="B3043" t="str">
            <v>C0644</v>
          </cell>
          <cell r="C3043" t="str">
            <v>CAIXA EM ALVENARIA S/TAMPA E FUNDO LAJE (1.60 X 1.30)m FILTRO</v>
          </cell>
          <cell r="D3043">
            <v>0</v>
          </cell>
          <cell r="E3043">
            <v>0</v>
          </cell>
          <cell r="F3043" t="str">
            <v>UN</v>
          </cell>
          <cell r="G3043">
            <v>739.05</v>
          </cell>
        </row>
        <row r="3044">
          <cell r="B3044" t="str">
            <v>C0645</v>
          </cell>
          <cell r="C3044" t="str">
            <v>CAIXA INSPEÇÃO EM ANÉIS D=600mm, P/REDE CONDOMÍNIO (0.50&lt;h&lt;0.80)m</v>
          </cell>
          <cell r="D3044">
            <v>0</v>
          </cell>
          <cell r="E3044">
            <v>0</v>
          </cell>
          <cell r="F3044" t="str">
            <v>UN</v>
          </cell>
          <cell r="G3044">
            <v>135.38</v>
          </cell>
        </row>
        <row r="3045">
          <cell r="B3045" t="str">
            <v>C0646</v>
          </cell>
          <cell r="C3045" t="str">
            <v>CAIXA INSPEÇÃO EM ANÉIS D=800mm, P/REDE CONDOM.(1.00&lt;h&lt;=1.50)m</v>
          </cell>
          <cell r="D3045">
            <v>0</v>
          </cell>
          <cell r="E3045">
            <v>0</v>
          </cell>
          <cell r="F3045" t="str">
            <v>UN</v>
          </cell>
          <cell r="G3045">
            <v>322.12</v>
          </cell>
        </row>
        <row r="3046">
          <cell r="B3046" t="str">
            <v>C0647</v>
          </cell>
          <cell r="C3046" t="str">
            <v>CAIXA INSPEÇÃO EM ANÉIS D=800mm, P/REDE CONDOMI.0,80&lt;h&lt;1,00m</v>
          </cell>
          <cell r="D3046">
            <v>0</v>
          </cell>
          <cell r="E3046">
            <v>0</v>
          </cell>
          <cell r="F3046" t="str">
            <v>UN</v>
          </cell>
          <cell r="G3046">
            <v>218.51</v>
          </cell>
        </row>
        <row r="3047">
          <cell r="B3047" t="str">
            <v>C0648</v>
          </cell>
          <cell r="C3047" t="str">
            <v>CAIXA INSPEÇÃO NO PASSEIO C/TUBO PVC D=300mm TAMPA FoFo/CONCRETO</v>
          </cell>
          <cell r="D3047">
            <v>0</v>
          </cell>
          <cell r="E3047">
            <v>0</v>
          </cell>
          <cell r="F3047" t="str">
            <v>UN</v>
          </cell>
          <cell r="G3047">
            <v>465.22</v>
          </cell>
        </row>
        <row r="3048">
          <cell r="B3048" t="str">
            <v>C0649</v>
          </cell>
          <cell r="C3048" t="str">
            <v>CAIXA INSPEÇÃO NO PASSEIO EM ALVENARIA DI=(50X50)cm, PADRÃO CAGECE</v>
          </cell>
          <cell r="D3048">
            <v>0</v>
          </cell>
          <cell r="E3048">
            <v>0</v>
          </cell>
          <cell r="F3048" t="str">
            <v>UN</v>
          </cell>
          <cell r="G3048">
            <v>201.27</v>
          </cell>
        </row>
        <row r="3049">
          <cell r="B3049" t="str">
            <v>C3411</v>
          </cell>
          <cell r="C3049" t="str">
            <v>CAIXA P/ REGISTRO DE DESCARGA EM ALVENARIA DE TIJOLO MACIÇO DN ATÉ 200mm</v>
          </cell>
          <cell r="D3049">
            <v>0</v>
          </cell>
          <cell r="E3049">
            <v>0</v>
          </cell>
          <cell r="F3049" t="str">
            <v>UN</v>
          </cell>
          <cell r="G3049">
            <v>571.74</v>
          </cell>
        </row>
        <row r="3050">
          <cell r="B3050" t="str">
            <v>C3412</v>
          </cell>
          <cell r="C3050" t="str">
            <v>CAIXA P/ REGISTRO DE DESCARGA EM ALVENARIA DE TIJOLO MACIÇO  200&lt;DN&lt;=500mm</v>
          </cell>
          <cell r="D3050">
            <v>0</v>
          </cell>
          <cell r="E3050">
            <v>0</v>
          </cell>
          <cell r="F3050" t="str">
            <v>UN</v>
          </cell>
          <cell r="G3050">
            <v>1816.07</v>
          </cell>
        </row>
        <row r="3051">
          <cell r="B3051">
            <v>0</v>
          </cell>
          <cell r="C3051">
            <v>0</v>
          </cell>
          <cell r="D3051">
            <v>0</v>
          </cell>
          <cell r="E3051">
            <v>0</v>
          </cell>
          <cell r="F3051">
            <v>0</v>
          </cell>
          <cell r="G3051">
            <v>0</v>
          </cell>
        </row>
        <row r="3052">
          <cell r="B3052" t="str">
            <v>C3413</v>
          </cell>
          <cell r="C3052" t="str">
            <v>CAIXA P/ REGISTRO DE DESCARGA EM ALVENARIA DE TIJOLO MACIÇO  500&lt;DN&lt;=700mm</v>
          </cell>
          <cell r="D3052">
            <v>0</v>
          </cell>
          <cell r="E3052">
            <v>0</v>
          </cell>
          <cell r="F3052" t="str">
            <v>UN</v>
          </cell>
          <cell r="G3052">
            <v>2771.18</v>
          </cell>
        </row>
        <row r="3053">
          <cell r="B3053">
            <v>0</v>
          </cell>
          <cell r="C3053">
            <v>0</v>
          </cell>
          <cell r="D3053">
            <v>0</v>
          </cell>
          <cell r="E3053">
            <v>0</v>
          </cell>
          <cell r="F3053">
            <v>0</v>
          </cell>
          <cell r="G3053">
            <v>0</v>
          </cell>
        </row>
        <row r="3054">
          <cell r="B3054" t="str">
            <v>C3414</v>
          </cell>
          <cell r="C3054" t="str">
            <v>CAIXA P/ REGISTRO DE DESCARGA EM ALVENARIA DE TIJOLO MACIÇO  700&lt;DN&lt;=900mm</v>
          </cell>
          <cell r="D3054">
            <v>0</v>
          </cell>
          <cell r="E3054">
            <v>0</v>
          </cell>
          <cell r="F3054" t="str">
            <v>UN</v>
          </cell>
          <cell r="G3054">
            <v>3451.89</v>
          </cell>
        </row>
        <row r="3055">
          <cell r="B3055">
            <v>0</v>
          </cell>
          <cell r="C3055">
            <v>0</v>
          </cell>
          <cell r="D3055">
            <v>0</v>
          </cell>
          <cell r="E3055">
            <v>0</v>
          </cell>
          <cell r="F3055">
            <v>0</v>
          </cell>
          <cell r="G3055">
            <v>0</v>
          </cell>
        </row>
        <row r="3056">
          <cell r="B3056" t="str">
            <v>C0653</v>
          </cell>
          <cell r="C3056" t="str">
            <v>CAIXA P/REGISTRO OU VENTOSA EM ALVENARIA DE TIJOLO MACIÇO, DN ATÉ 200mm</v>
          </cell>
          <cell r="D3056">
            <v>0</v>
          </cell>
          <cell r="E3056">
            <v>0</v>
          </cell>
          <cell r="F3056" t="str">
            <v>UN</v>
          </cell>
          <cell r="G3056">
            <v>381.14</v>
          </cell>
        </row>
        <row r="3057">
          <cell r="B3057" t="str">
            <v>C0650</v>
          </cell>
          <cell r="C3057" t="str">
            <v>CAIXA P/REGISTRO OU VENTOSA EM ALVENARIA DE TIJOLO MACIÇO, 200&lt;DN&lt;=500mm</v>
          </cell>
          <cell r="D3057">
            <v>0</v>
          </cell>
          <cell r="E3057">
            <v>0</v>
          </cell>
          <cell r="F3057" t="str">
            <v>UN</v>
          </cell>
          <cell r="G3057">
            <v>1625.47</v>
          </cell>
        </row>
        <row r="3058">
          <cell r="B3058" t="str">
            <v>C0651</v>
          </cell>
          <cell r="C3058" t="str">
            <v>CAIXA P/REGISTRO OU VENTOSA EM ALVENARIA DE TIJOLO MACIÇO, 500&lt;DN&lt;=700mm</v>
          </cell>
          <cell r="D3058">
            <v>0</v>
          </cell>
          <cell r="E3058">
            <v>0</v>
          </cell>
          <cell r="F3058" t="str">
            <v>UN</v>
          </cell>
          <cell r="G3058">
            <v>2456.52</v>
          </cell>
        </row>
        <row r="3059">
          <cell r="B3059" t="str">
            <v>C0652</v>
          </cell>
          <cell r="C3059" t="str">
            <v>CAIXA P/REGISTRO OU VENTOSA EM ALVENARIA DE TIJOLO MACIÇO, 700&lt;DN&lt;=900mm</v>
          </cell>
          <cell r="D3059">
            <v>0</v>
          </cell>
          <cell r="E3059">
            <v>0</v>
          </cell>
          <cell r="F3059" t="str">
            <v>UN</v>
          </cell>
          <cell r="G3059">
            <v>3127.45</v>
          </cell>
        </row>
        <row r="3060">
          <cell r="B3060" t="str">
            <v>C4378</v>
          </cell>
          <cell r="C3060" t="str">
            <v>CAIXA SIFONADA EM PVC 185 x 150 x 75 mm C/ GRELHA CROMADA</v>
          </cell>
          <cell r="D3060">
            <v>0</v>
          </cell>
          <cell r="E3060">
            <v>0</v>
          </cell>
          <cell r="F3060" t="str">
            <v>UN</v>
          </cell>
          <cell r="G3060">
            <v>38.57</v>
          </cell>
        </row>
        <row r="3061">
          <cell r="B3061" t="str">
            <v>C4382</v>
          </cell>
          <cell r="C3061" t="str">
            <v>CAIXA SIFONADA DE ÓLEO 20 cm REBOCADA C/ TAMPA</v>
          </cell>
          <cell r="D3061">
            <v>0</v>
          </cell>
          <cell r="E3061">
            <v>0</v>
          </cell>
          <cell r="F3061" t="str">
            <v>UN</v>
          </cell>
          <cell r="G3061">
            <v>662.64</v>
          </cell>
        </row>
        <row r="3062">
          <cell r="B3062" t="str">
            <v>C0612</v>
          </cell>
          <cell r="C3062" t="str">
            <v>ESCAVAÇÃO MANUAL C/ APILOAMENTO DE  FUNDO P/ CAIXA EM ALVENARIA</v>
          </cell>
          <cell r="D3062">
            <v>0</v>
          </cell>
          <cell r="E3062">
            <v>0</v>
          </cell>
          <cell r="F3062" t="str">
            <v>UN</v>
          </cell>
          <cell r="G3062">
            <v>42.25</v>
          </cell>
        </row>
        <row r="3063">
          <cell r="B3063" t="str">
            <v>C2816</v>
          </cell>
          <cell r="C3063" t="str">
            <v>EXECUÇÃO COMPLETA DE TIL (LAJE DE FUNDO EM CONCRETO ARMADO)</v>
          </cell>
          <cell r="D3063">
            <v>0</v>
          </cell>
          <cell r="E3063">
            <v>0</v>
          </cell>
          <cell r="F3063" t="str">
            <v>UN</v>
          </cell>
          <cell r="G3063">
            <v>200.05</v>
          </cell>
        </row>
        <row r="3064">
          <cell r="B3064" t="str">
            <v>C4327</v>
          </cell>
          <cell r="C3064" t="str">
            <v>GRELHA DE FERRO FUNDIDO (900 x 500 x 70 mm)</v>
          </cell>
          <cell r="D3064">
            <v>0</v>
          </cell>
          <cell r="E3064">
            <v>0</v>
          </cell>
          <cell r="F3064" t="str">
            <v>UN</v>
          </cell>
          <cell r="G3064">
            <v>505.83</v>
          </cell>
        </row>
        <row r="3065">
          <cell r="B3065" t="str">
            <v>C3583</v>
          </cell>
          <cell r="C3065" t="str">
            <v>MUTIRÃO MISTO - CAIXA DE GORDURA/SABÃO PRÉ MOLDADA</v>
          </cell>
          <cell r="D3065">
            <v>0</v>
          </cell>
          <cell r="E3065">
            <v>0</v>
          </cell>
          <cell r="F3065" t="str">
            <v>UN</v>
          </cell>
          <cell r="G3065">
            <v>48.54</v>
          </cell>
        </row>
        <row r="3066">
          <cell r="B3066" t="str">
            <v>C2907</v>
          </cell>
          <cell r="C3066" t="str">
            <v>POÇO DE VISITA, C/ANÉIS DE CONCRETO, PROF. ATÉ 1.00m, D= 600mm</v>
          </cell>
          <cell r="D3066">
            <v>0</v>
          </cell>
          <cell r="E3066">
            <v>0</v>
          </cell>
          <cell r="F3066" t="str">
            <v>UN</v>
          </cell>
          <cell r="G3066">
            <v>340.08</v>
          </cell>
        </row>
        <row r="3067">
          <cell r="B3067" t="str">
            <v>C2908</v>
          </cell>
          <cell r="C3067" t="str">
            <v>POÇO DE VISITA, C/ANÉIS DE CONCRETO, PROF. ATÉ 1.50m, D=1000mm</v>
          </cell>
          <cell r="D3067">
            <v>0</v>
          </cell>
          <cell r="E3067">
            <v>0</v>
          </cell>
          <cell r="F3067" t="str">
            <v>UN</v>
          </cell>
          <cell r="G3067">
            <v>924.93</v>
          </cell>
        </row>
        <row r="3068">
          <cell r="B3068" t="str">
            <v>C2909</v>
          </cell>
          <cell r="C3068" t="str">
            <v>POÇO DE VISITA, C/ANÉIS DE CONCRETO, PROF. ATÉ 1.50m, D=1200mm</v>
          </cell>
          <cell r="D3068">
            <v>0</v>
          </cell>
          <cell r="E3068">
            <v>0</v>
          </cell>
          <cell r="F3068" t="str">
            <v>UN</v>
          </cell>
          <cell r="G3068">
            <v>1148.3</v>
          </cell>
        </row>
        <row r="3069">
          <cell r="B3069" t="str">
            <v>C4572</v>
          </cell>
          <cell r="C3069" t="str">
            <v>POÇO DE VISITA PRÉ-MOLDADO PARA GALERIA DE ÁGUAS PLUVIAIS Ø 1,0 m E PROFUNDIDADE 2,0m</v>
          </cell>
          <cell r="D3069">
            <v>0</v>
          </cell>
          <cell r="E3069">
            <v>0</v>
          </cell>
          <cell r="F3069" t="str">
            <v>UN</v>
          </cell>
          <cell r="G3069">
            <v>1549.34</v>
          </cell>
        </row>
        <row r="3070">
          <cell r="B3070">
            <v>0</v>
          </cell>
          <cell r="C3070">
            <v>0</v>
          </cell>
          <cell r="D3070">
            <v>0</v>
          </cell>
          <cell r="E3070">
            <v>0</v>
          </cell>
          <cell r="F3070">
            <v>0</v>
          </cell>
          <cell r="G3070">
            <v>0</v>
          </cell>
        </row>
        <row r="3071">
          <cell r="B3071" t="str">
            <v>C4764</v>
          </cell>
          <cell r="C3071" t="str">
            <v>POÇO TUBULAR C/ TUBO GEOMECÂNICO DE 6``, PROFUNDIDADE 100M, COMPLETAMENTE EXECUTADO, INCLUSIVE MARCAÇÃO (FORNECIMENTO E EXECUÇÃO)</v>
          </cell>
          <cell r="D3071">
            <v>0</v>
          </cell>
          <cell r="E3071">
            <v>0</v>
          </cell>
          <cell r="F3071" t="str">
            <v>UN</v>
          </cell>
          <cell r="G3071">
            <v>26500</v>
          </cell>
        </row>
        <row r="3072">
          <cell r="B3072">
            <v>0</v>
          </cell>
          <cell r="C3072">
            <v>0</v>
          </cell>
          <cell r="D3072">
            <v>0</v>
          </cell>
          <cell r="E3072">
            <v>0</v>
          </cell>
          <cell r="F3072">
            <v>0</v>
          </cell>
          <cell r="G3072">
            <v>0</v>
          </cell>
        </row>
        <row r="3073">
          <cell r="B3073" t="str">
            <v>C3648</v>
          </cell>
          <cell r="C3073" t="str">
            <v>RESERVATÓRIO PRÉ MOLDADO ELEVADO CILÍNDRICO D=2,0M, CAP.=12,0M3, H=9,0M COMPLETO E CISTERNA CAP.=4,5 M3</v>
          </cell>
          <cell r="D3073">
            <v>0</v>
          </cell>
          <cell r="E3073">
            <v>0</v>
          </cell>
          <cell r="F3073" t="str">
            <v>UN</v>
          </cell>
          <cell r="G3073">
            <v>21540.92</v>
          </cell>
        </row>
        <row r="3074">
          <cell r="B3074">
            <v>0</v>
          </cell>
          <cell r="C3074">
            <v>0</v>
          </cell>
          <cell r="D3074">
            <v>0</v>
          </cell>
          <cell r="E3074">
            <v>0</v>
          </cell>
          <cell r="F3074">
            <v>0</v>
          </cell>
          <cell r="G3074">
            <v>0</v>
          </cell>
        </row>
        <row r="3075">
          <cell r="B3075" t="str">
            <v>C4573</v>
          </cell>
          <cell r="C3075" t="str">
            <v>POÇO DE VISITA PRÉ-MOLDADO PARA GALERIA DE ÁGUAS PLUVIAIS Ø 2,0 m E PROFUNDIDADE 3,0m</v>
          </cell>
          <cell r="D3075">
            <v>0</v>
          </cell>
          <cell r="E3075">
            <v>0</v>
          </cell>
          <cell r="F3075" t="str">
            <v>UN</v>
          </cell>
          <cell r="G3075">
            <v>1918.48</v>
          </cell>
        </row>
        <row r="3076">
          <cell r="B3076">
            <v>0</v>
          </cell>
          <cell r="C3076">
            <v>0</v>
          </cell>
          <cell r="D3076">
            <v>0</v>
          </cell>
          <cell r="E3076">
            <v>0</v>
          </cell>
          <cell r="F3076">
            <v>0</v>
          </cell>
          <cell r="G3076">
            <v>0</v>
          </cell>
        </row>
        <row r="3077">
          <cell r="B3077" t="str">
            <v>C4574</v>
          </cell>
          <cell r="C3077" t="str">
            <v>POÇO DE VISITA PRÉ-MOLDADO PARA GALERIA DE ÁGUAS PLUVIAIS Ø 1,0 m E PROFUNDIDADE 4,0m</v>
          </cell>
          <cell r="D3077">
            <v>0</v>
          </cell>
          <cell r="E3077">
            <v>0</v>
          </cell>
          <cell r="F3077" t="str">
            <v>UN</v>
          </cell>
          <cell r="G3077">
            <v>2293.17</v>
          </cell>
        </row>
        <row r="3078">
          <cell r="B3078">
            <v>0</v>
          </cell>
          <cell r="C3078">
            <v>0</v>
          </cell>
          <cell r="D3078">
            <v>0</v>
          </cell>
          <cell r="E3078">
            <v>0</v>
          </cell>
          <cell r="F3078">
            <v>0</v>
          </cell>
          <cell r="G3078">
            <v>0</v>
          </cell>
        </row>
        <row r="3079">
          <cell r="B3079" t="str">
            <v>C4312</v>
          </cell>
          <cell r="C3079" t="str">
            <v>SOBRETAMPA EM FERRO FUNDIDO COM D=600mm</v>
          </cell>
          <cell r="D3079">
            <v>0</v>
          </cell>
          <cell r="E3079">
            <v>0</v>
          </cell>
          <cell r="F3079" t="str">
            <v>UN</v>
          </cell>
          <cell r="G3079">
            <v>389.1</v>
          </cell>
        </row>
        <row r="3080">
          <cell r="B3080" t="str">
            <v>C4328</v>
          </cell>
          <cell r="C3080" t="str">
            <v>SOBRETAMPA EM FERRO FUNDIDO C/ D=800 mm</v>
          </cell>
          <cell r="D3080">
            <v>0</v>
          </cell>
          <cell r="E3080">
            <v>0</v>
          </cell>
          <cell r="F3080" t="str">
            <v>UN</v>
          </cell>
          <cell r="G3080">
            <v>475.07</v>
          </cell>
        </row>
        <row r="3081">
          <cell r="B3081" t="str">
            <v>C4772</v>
          </cell>
          <cell r="C3081" t="str">
            <v>TAMPA EM CONCRETO ARMADO, ESPESSURA 0,05M</v>
          </cell>
          <cell r="D3081">
            <v>0</v>
          </cell>
          <cell r="E3081">
            <v>0</v>
          </cell>
          <cell r="F3081" t="str">
            <v>M2</v>
          </cell>
          <cell r="G3081">
            <v>47.76</v>
          </cell>
        </row>
        <row r="3082">
          <cell r="B3082" t="str">
            <v>C4773</v>
          </cell>
          <cell r="C3082" t="str">
            <v>TAMPA EM CONCRETO ARMADO, ESPESSURA 0,08M</v>
          </cell>
          <cell r="D3082">
            <v>0</v>
          </cell>
          <cell r="E3082">
            <v>0</v>
          </cell>
          <cell r="F3082" t="str">
            <v>M2</v>
          </cell>
          <cell r="G3082">
            <v>76.42</v>
          </cell>
        </row>
        <row r="3083">
          <cell r="B3083" t="str">
            <v>C4783</v>
          </cell>
          <cell r="C3083" t="str">
            <v>TAMPA EM CONCRETO ARMADO, ESPESSURA 0,15M</v>
          </cell>
          <cell r="D3083">
            <v>0</v>
          </cell>
          <cell r="E3083">
            <v>0</v>
          </cell>
          <cell r="F3083" t="str">
            <v>M2</v>
          </cell>
          <cell r="G3083">
            <v>143.28</v>
          </cell>
        </row>
        <row r="3084">
          <cell r="B3084" t="str">
            <v>C4610</v>
          </cell>
          <cell r="C3084" t="str">
            <v>TAMPA EM CONCRETO ARMADO (0,70 x 0,70 x 0,15 m)</v>
          </cell>
          <cell r="D3084">
            <v>0</v>
          </cell>
          <cell r="E3084">
            <v>0</v>
          </cell>
          <cell r="F3084" t="str">
            <v>UN</v>
          </cell>
          <cell r="G3084">
            <v>70.209999999999994</v>
          </cell>
        </row>
        <row r="3085">
          <cell r="B3085" t="str">
            <v>C4609</v>
          </cell>
          <cell r="C3085" t="str">
            <v>TAMPA EM CONCRETO ARMADO (0,80 x 0,80 x 0,15 m)</v>
          </cell>
          <cell r="D3085">
            <v>0</v>
          </cell>
          <cell r="E3085">
            <v>0</v>
          </cell>
          <cell r="F3085" t="str">
            <v>UN</v>
          </cell>
          <cell r="G3085">
            <v>91.7</v>
          </cell>
        </row>
        <row r="3086">
          <cell r="B3086" t="str">
            <v>C4611</v>
          </cell>
          <cell r="C3086" t="str">
            <v>TAMPA EM CONCRETO ARMADO (0,90 x 0,90 x 0,15 m)</v>
          </cell>
          <cell r="D3086">
            <v>0</v>
          </cell>
          <cell r="E3086">
            <v>0</v>
          </cell>
          <cell r="F3086" t="str">
            <v>UN</v>
          </cell>
          <cell r="G3086">
            <v>116.05</v>
          </cell>
        </row>
        <row r="3087">
          <cell r="B3087" t="str">
            <v>C4612</v>
          </cell>
          <cell r="C3087" t="str">
            <v>TAMPA EM CONCRETO ARMADO (1,00 x 1,00 x 0,15 m)</v>
          </cell>
          <cell r="D3087">
            <v>0</v>
          </cell>
          <cell r="E3087">
            <v>0</v>
          </cell>
          <cell r="F3087" t="str">
            <v>UN</v>
          </cell>
          <cell r="G3087">
            <v>143.28</v>
          </cell>
        </row>
        <row r="3088">
          <cell r="B3088" t="str">
            <v>C4216</v>
          </cell>
          <cell r="C3088" t="str">
            <v>TAMPA EM CONCRETO ARMADO PARA REGISTRO (70x70x12cm)</v>
          </cell>
          <cell r="D3088">
            <v>0</v>
          </cell>
          <cell r="E3088">
            <v>0</v>
          </cell>
          <cell r="F3088" t="str">
            <v>UN</v>
          </cell>
          <cell r="G3088">
            <v>57.24</v>
          </cell>
        </row>
        <row r="3089">
          <cell r="B3089" t="str">
            <v>C4399</v>
          </cell>
          <cell r="C3089" t="str">
            <v>TANQUE P/ RECOLHIMENTO DE ÓLEO EM ALVENARIA (FORNECIMENTO E INSTALAÇÃO)</v>
          </cell>
          <cell r="D3089">
            <v>0</v>
          </cell>
          <cell r="E3089">
            <v>0</v>
          </cell>
          <cell r="F3089" t="str">
            <v>UN</v>
          </cell>
          <cell r="G3089">
            <v>2453.34</v>
          </cell>
        </row>
        <row r="3090">
          <cell r="B3090">
            <v>0</v>
          </cell>
          <cell r="C3090">
            <v>0</v>
          </cell>
          <cell r="D3090">
            <v>0</v>
          </cell>
          <cell r="E3090">
            <v>0</v>
          </cell>
          <cell r="F3090">
            <v>0</v>
          </cell>
          <cell r="G3090">
            <v>0</v>
          </cell>
        </row>
        <row r="3091">
          <cell r="B3091" t="str">
            <v>GRADEAMENTO, COMPORTA, VERTEDOURO E CALHAS</v>
          </cell>
          <cell r="C3091">
            <v>0</v>
          </cell>
          <cell r="D3091">
            <v>0</v>
          </cell>
          <cell r="E3091">
            <v>0</v>
          </cell>
          <cell r="F3091">
            <v>0</v>
          </cell>
          <cell r="G3091">
            <v>34817.58</v>
          </cell>
        </row>
        <row r="3092">
          <cell r="B3092" t="str">
            <v>C0663</v>
          </cell>
          <cell r="C3092" t="str">
            <v>CALHA PARSHALL EM FIBRA DE VIDRO PARA ÁGUA W:3" (FORNECIMENTO E INSTALAÇÃO)</v>
          </cell>
          <cell r="D3092">
            <v>0</v>
          </cell>
          <cell r="E3092">
            <v>0</v>
          </cell>
          <cell r="F3092" t="str">
            <v>UN</v>
          </cell>
          <cell r="G3092">
            <v>1967.73</v>
          </cell>
        </row>
        <row r="3093">
          <cell r="B3093">
            <v>0</v>
          </cell>
          <cell r="C3093">
            <v>0</v>
          </cell>
          <cell r="D3093">
            <v>0</v>
          </cell>
          <cell r="E3093">
            <v>0</v>
          </cell>
          <cell r="F3093">
            <v>0</v>
          </cell>
          <cell r="G3093">
            <v>0</v>
          </cell>
        </row>
        <row r="3094">
          <cell r="B3094" t="str">
            <v>C0664</v>
          </cell>
          <cell r="C3094" t="str">
            <v>CALHA PARSHALL EM FIBRA DE VIDRO PARA ÁGUA W:6"(FORNECIMENTO E INSTALAÇÃO)</v>
          </cell>
          <cell r="D3094">
            <v>0</v>
          </cell>
          <cell r="E3094">
            <v>0</v>
          </cell>
          <cell r="F3094" t="str">
            <v>UN</v>
          </cell>
          <cell r="G3094">
            <v>2430.36</v>
          </cell>
        </row>
        <row r="3095">
          <cell r="B3095">
            <v>0</v>
          </cell>
          <cell r="C3095">
            <v>0</v>
          </cell>
          <cell r="D3095">
            <v>0</v>
          </cell>
          <cell r="E3095">
            <v>0</v>
          </cell>
          <cell r="F3095">
            <v>0</v>
          </cell>
          <cell r="G3095">
            <v>0</v>
          </cell>
        </row>
        <row r="3096">
          <cell r="B3096" t="str">
            <v>C0665</v>
          </cell>
          <cell r="C3096" t="str">
            <v>CALHA PARSHALL EM FIBRA DE VIDRO PARA ÁGUA W:9"(FORNECIMENTO E INSTALAÇÃO)</v>
          </cell>
          <cell r="D3096">
            <v>0</v>
          </cell>
          <cell r="E3096">
            <v>0</v>
          </cell>
          <cell r="F3096" t="str">
            <v>UN</v>
          </cell>
          <cell r="G3096">
            <v>3306.21</v>
          </cell>
        </row>
        <row r="3097">
          <cell r="B3097">
            <v>0</v>
          </cell>
          <cell r="C3097">
            <v>0</v>
          </cell>
          <cell r="D3097">
            <v>0</v>
          </cell>
          <cell r="E3097">
            <v>0</v>
          </cell>
          <cell r="F3097">
            <v>0</v>
          </cell>
          <cell r="G3097">
            <v>0</v>
          </cell>
        </row>
        <row r="3098">
          <cell r="B3098" t="str">
            <v>C4742</v>
          </cell>
          <cell r="C3098" t="str">
            <v>CALHA PARSHALL EM FIBRA DE VIDRO PARA ÁGUA W:12" (FORNECIMENTO E INSTALAÇÃO)</v>
          </cell>
          <cell r="D3098">
            <v>0</v>
          </cell>
          <cell r="E3098">
            <v>0</v>
          </cell>
          <cell r="F3098" t="str">
            <v>UN</v>
          </cell>
          <cell r="G3098">
            <v>7280.39</v>
          </cell>
        </row>
        <row r="3099">
          <cell r="B3099">
            <v>0</v>
          </cell>
          <cell r="C3099">
            <v>0</v>
          </cell>
          <cell r="D3099">
            <v>0</v>
          </cell>
          <cell r="E3099">
            <v>0</v>
          </cell>
          <cell r="F3099">
            <v>0</v>
          </cell>
          <cell r="G3099">
            <v>0</v>
          </cell>
        </row>
        <row r="3100">
          <cell r="B3100" t="str">
            <v>C4743</v>
          </cell>
          <cell r="C3100" t="str">
            <v>CALHA PARSHALL EM FIBRA DE VIDRO PARA ESGOTO W:3" (FORNECIMENTO E INSTALAÇÃO)</v>
          </cell>
          <cell r="D3100">
            <v>0</v>
          </cell>
          <cell r="E3100">
            <v>0</v>
          </cell>
          <cell r="F3100" t="str">
            <v>UN</v>
          </cell>
          <cell r="G3100">
            <v>1967.73</v>
          </cell>
        </row>
        <row r="3101">
          <cell r="B3101">
            <v>0</v>
          </cell>
          <cell r="C3101">
            <v>0</v>
          </cell>
          <cell r="D3101">
            <v>0</v>
          </cell>
          <cell r="E3101">
            <v>0</v>
          </cell>
          <cell r="F3101">
            <v>0</v>
          </cell>
          <cell r="G3101">
            <v>0</v>
          </cell>
        </row>
        <row r="3102">
          <cell r="B3102" t="str">
            <v>C4744</v>
          </cell>
          <cell r="C3102" t="str">
            <v>CALHA PARSHALL EM FIBRA DE VIDRO PARA ESGOTO W:6" (FORNECIMENTO E INSTALAÇÃO)</v>
          </cell>
          <cell r="D3102">
            <v>0</v>
          </cell>
          <cell r="E3102">
            <v>0</v>
          </cell>
          <cell r="F3102" t="str">
            <v>UN</v>
          </cell>
          <cell r="G3102">
            <v>2430.36</v>
          </cell>
        </row>
        <row r="3103">
          <cell r="B3103">
            <v>0</v>
          </cell>
          <cell r="C3103">
            <v>0</v>
          </cell>
          <cell r="D3103">
            <v>0</v>
          </cell>
          <cell r="E3103">
            <v>0</v>
          </cell>
          <cell r="F3103">
            <v>0</v>
          </cell>
          <cell r="G3103">
            <v>0</v>
          </cell>
        </row>
        <row r="3104">
          <cell r="B3104" t="str">
            <v>C4745</v>
          </cell>
          <cell r="C3104" t="str">
            <v>CALHA PARSHALL EM FIBRA DE VIDRO PARA ESGOTO W:9" (FORNECIMENTO E INSTALAÇÃO)</v>
          </cell>
          <cell r="D3104">
            <v>0</v>
          </cell>
          <cell r="E3104">
            <v>0</v>
          </cell>
          <cell r="F3104" t="str">
            <v>UN</v>
          </cell>
          <cell r="G3104">
            <v>3306.21</v>
          </cell>
        </row>
        <row r="3105">
          <cell r="B3105">
            <v>0</v>
          </cell>
          <cell r="C3105">
            <v>0</v>
          </cell>
          <cell r="D3105">
            <v>0</v>
          </cell>
          <cell r="E3105">
            <v>0</v>
          </cell>
          <cell r="F3105">
            <v>0</v>
          </cell>
          <cell r="G3105">
            <v>0</v>
          </cell>
        </row>
        <row r="3106">
          <cell r="B3106" t="str">
            <v>C4746</v>
          </cell>
          <cell r="C3106" t="str">
            <v>CALHA PARSHALL EM FIBRA DE VIDRO PARA ESGOTO W:12" (FORNECIMENTO E INSTALAÇÃO)</v>
          </cell>
          <cell r="D3106">
            <v>0</v>
          </cell>
          <cell r="E3106">
            <v>0</v>
          </cell>
          <cell r="F3106" t="str">
            <v>UN</v>
          </cell>
          <cell r="G3106">
            <v>7280.39</v>
          </cell>
        </row>
        <row r="3107">
          <cell r="B3107">
            <v>0</v>
          </cell>
          <cell r="C3107">
            <v>0</v>
          </cell>
          <cell r="D3107">
            <v>0</v>
          </cell>
          <cell r="E3107">
            <v>0</v>
          </cell>
          <cell r="F3107">
            <v>0</v>
          </cell>
          <cell r="G3107">
            <v>0</v>
          </cell>
        </row>
        <row r="3108">
          <cell r="B3108" t="str">
            <v>C0823</v>
          </cell>
          <cell r="C3108" t="str">
            <v>COMPORTA EM FIBRA, CALHA EM ALUMÍNIO</v>
          </cell>
          <cell r="D3108">
            <v>0</v>
          </cell>
          <cell r="E3108">
            <v>0</v>
          </cell>
          <cell r="F3108" t="str">
            <v>M2</v>
          </cell>
          <cell r="G3108">
            <v>409.66</v>
          </cell>
        </row>
        <row r="3109">
          <cell r="B3109" t="str">
            <v>C0824</v>
          </cell>
          <cell r="C3109" t="str">
            <v>COMPORTA EM MADEIRA TRATADA C/ÓLEO DE LINHAÇA, CALHA ALUMÍNIO</v>
          </cell>
          <cell r="D3109">
            <v>0</v>
          </cell>
          <cell r="E3109">
            <v>0</v>
          </cell>
          <cell r="F3109" t="str">
            <v>M2</v>
          </cell>
          <cell r="G3109">
            <v>141.4</v>
          </cell>
        </row>
        <row r="3110">
          <cell r="B3110" t="str">
            <v>C2734</v>
          </cell>
          <cell r="C3110" t="str">
            <v>DRENO DE FUNDO EM PVC DO FILTRO D=1.50m, PADRÃO CAGECE</v>
          </cell>
          <cell r="D3110">
            <v>0</v>
          </cell>
          <cell r="E3110">
            <v>0</v>
          </cell>
          <cell r="F3110" t="str">
            <v>UN</v>
          </cell>
          <cell r="G3110">
            <v>294.17</v>
          </cell>
        </row>
        <row r="3111">
          <cell r="B3111" t="str">
            <v>C2735</v>
          </cell>
          <cell r="C3111" t="str">
            <v>DRENO DE FUNDO EM PVC DO FILTRO D=2.20m, PADRÃO CAGECE</v>
          </cell>
          <cell r="D3111">
            <v>0</v>
          </cell>
          <cell r="E3111">
            <v>0</v>
          </cell>
          <cell r="F3111" t="str">
            <v>UN</v>
          </cell>
          <cell r="G3111">
            <v>447.88</v>
          </cell>
        </row>
        <row r="3112">
          <cell r="B3112" t="str">
            <v>C2736</v>
          </cell>
          <cell r="C3112" t="str">
            <v>DRENO DE FUNDO EM PVC DO FILTRO D=2.80m, PADRÃO CAGECE</v>
          </cell>
          <cell r="D3112">
            <v>0</v>
          </cell>
          <cell r="E3112">
            <v>0</v>
          </cell>
          <cell r="F3112" t="str">
            <v>UN</v>
          </cell>
          <cell r="G3112">
            <v>932.46</v>
          </cell>
        </row>
        <row r="3113">
          <cell r="B3113" t="str">
            <v>C2737</v>
          </cell>
          <cell r="C3113" t="str">
            <v>DRENO DE FUNDO EM PVC DO FILTRO D=3.20m, PADRÃO CAGECE</v>
          </cell>
          <cell r="D3113">
            <v>0</v>
          </cell>
          <cell r="E3113">
            <v>0</v>
          </cell>
          <cell r="F3113" t="str">
            <v>UN</v>
          </cell>
          <cell r="G3113">
            <v>1084.6199999999999</v>
          </cell>
        </row>
        <row r="3114">
          <cell r="B3114" t="str">
            <v>C2815</v>
          </cell>
          <cell r="C3114" t="str">
            <v>GRADE DE PVC DE 25 mm P/ CAIXA DE NÍVEL</v>
          </cell>
          <cell r="D3114">
            <v>0</v>
          </cell>
          <cell r="E3114">
            <v>0</v>
          </cell>
          <cell r="F3114" t="str">
            <v>UN</v>
          </cell>
          <cell r="G3114">
            <v>206.05</v>
          </cell>
        </row>
        <row r="3115">
          <cell r="B3115" t="str">
            <v>C2839</v>
          </cell>
          <cell r="C3115" t="str">
            <v xml:space="preserve">GRADE EM FERRO CHATO 1 1/4" X 1/2" </v>
          </cell>
          <cell r="D3115">
            <v>0</v>
          </cell>
          <cell r="E3115">
            <v>0</v>
          </cell>
          <cell r="F3115" t="str">
            <v>M2</v>
          </cell>
          <cell r="G3115">
            <v>935.72</v>
          </cell>
        </row>
        <row r="3116">
          <cell r="B3116" t="str">
            <v>C2981</v>
          </cell>
          <cell r="C3116" t="str">
            <v>VERTEDOURO EM MADEIRA DE LEI TRATADA C/ÓLEO DE LINHAÇA</v>
          </cell>
          <cell r="D3116">
            <v>0</v>
          </cell>
          <cell r="E3116">
            <v>0</v>
          </cell>
          <cell r="F3116" t="str">
            <v>M2</v>
          </cell>
          <cell r="G3116">
            <v>79.010000000000005</v>
          </cell>
        </row>
        <row r="3117">
          <cell r="B3117" t="str">
            <v>C2982</v>
          </cell>
          <cell r="C3117" t="str">
            <v>VERTEDOURO TRIANGULAR EM CHAPA DE ALUMÍNIO ESP. 3/16" (50x40)cm</v>
          </cell>
          <cell r="D3117">
            <v>0</v>
          </cell>
          <cell r="E3117">
            <v>0</v>
          </cell>
          <cell r="F3117" t="str">
            <v>UN</v>
          </cell>
          <cell r="G3117">
            <v>89.43</v>
          </cell>
        </row>
        <row r="3118">
          <cell r="B3118" t="str">
            <v>C2983</v>
          </cell>
          <cell r="C3118" t="str">
            <v>VERTEDOURO TRIANGULAR EM FIBRA E CANTONEIRA DE ALUMÍNIO</v>
          </cell>
          <cell r="D3118">
            <v>0</v>
          </cell>
          <cell r="E3118">
            <v>0</v>
          </cell>
          <cell r="F3118" t="str">
            <v>M2</v>
          </cell>
          <cell r="G3118">
            <v>227.82</v>
          </cell>
        </row>
        <row r="3119">
          <cell r="B3119" t="str">
            <v>LIGAÇÕES PREDIAIS</v>
          </cell>
          <cell r="C3119">
            <v>0</v>
          </cell>
          <cell r="D3119">
            <v>0</v>
          </cell>
          <cell r="E3119">
            <v>0</v>
          </cell>
          <cell r="F3119">
            <v>0</v>
          </cell>
          <cell r="G3119">
            <v>837.32</v>
          </cell>
        </row>
        <row r="3120">
          <cell r="B3120" t="str">
            <v>C3489</v>
          </cell>
          <cell r="C3120" t="str">
            <v>CAIXA DE INSPEÇÃO EM ALVENARIA P/ LIGAÇÃO CONDOMINIAL DI=30x30cm</v>
          </cell>
          <cell r="D3120">
            <v>0</v>
          </cell>
          <cell r="E3120">
            <v>0</v>
          </cell>
          <cell r="F3120" t="str">
            <v>UN</v>
          </cell>
          <cell r="G3120">
            <v>99.42</v>
          </cell>
        </row>
        <row r="3121">
          <cell r="B3121" t="str">
            <v>C3415</v>
          </cell>
          <cell r="C3121" t="str">
            <v>CAIXA EM ALVENARIA PARA LIGAÇÃO D´ÁGUA 1 1/2" E 2"</v>
          </cell>
          <cell r="D3121">
            <v>0</v>
          </cell>
          <cell r="E3121">
            <v>0</v>
          </cell>
          <cell r="F3121" t="str">
            <v>UN</v>
          </cell>
          <cell r="G3121">
            <v>313.36</v>
          </cell>
        </row>
        <row r="3122">
          <cell r="B3122" t="str">
            <v>C3738</v>
          </cell>
          <cell r="C3122" t="str">
            <v>INSTALAÇÃO DE TUBO DE VENTILAÇÃO 50mm C/ L=4m, C/ REBOCO E PINTURA A CAL (C/ MATERIAL)</v>
          </cell>
          <cell r="D3122">
            <v>0</v>
          </cell>
          <cell r="E3122">
            <v>0</v>
          </cell>
          <cell r="F3122" t="str">
            <v>UN</v>
          </cell>
          <cell r="G3122">
            <v>47.62</v>
          </cell>
        </row>
        <row r="3123">
          <cell r="B3123">
            <v>0</v>
          </cell>
          <cell r="C3123">
            <v>0</v>
          </cell>
          <cell r="D3123">
            <v>0</v>
          </cell>
          <cell r="E3123">
            <v>0</v>
          </cell>
          <cell r="F3123">
            <v>0</v>
          </cell>
          <cell r="G3123">
            <v>0</v>
          </cell>
        </row>
        <row r="3124">
          <cell r="B3124" t="str">
            <v>C3739</v>
          </cell>
          <cell r="C3124" t="str">
            <v>INSTALAÇÃO DE TUBO DE VENTILAÇÃO 50mm C/ L=4m, COM REBOCO E PINTURA A CAL (SEM MATERIAL)</v>
          </cell>
          <cell r="D3124">
            <v>0</v>
          </cell>
          <cell r="E3124">
            <v>0</v>
          </cell>
          <cell r="F3124" t="str">
            <v>UN</v>
          </cell>
          <cell r="G3124">
            <v>11.02</v>
          </cell>
        </row>
        <row r="3125">
          <cell r="B3125">
            <v>0</v>
          </cell>
          <cell r="C3125">
            <v>0</v>
          </cell>
          <cell r="D3125">
            <v>0</v>
          </cell>
          <cell r="E3125">
            <v>0</v>
          </cell>
          <cell r="F3125">
            <v>0</v>
          </cell>
          <cell r="G3125">
            <v>0</v>
          </cell>
        </row>
        <row r="3126">
          <cell r="B3126" t="str">
            <v>C2865</v>
          </cell>
          <cell r="C3126" t="str">
            <v>LIGAÇÃO PREDIAL D'ÁGUA PADRÃO CAGECE</v>
          </cell>
          <cell r="D3126">
            <v>0</v>
          </cell>
          <cell r="E3126">
            <v>0</v>
          </cell>
          <cell r="F3126" t="str">
            <v>UN</v>
          </cell>
          <cell r="G3126">
            <v>32.380000000000003</v>
          </cell>
        </row>
        <row r="3127">
          <cell r="B3127" t="str">
            <v>C3740</v>
          </cell>
          <cell r="C3127" t="str">
            <v>RAMAL INTRADOMICILIAR DE ESGOTO C/ TUBO 40mm</v>
          </cell>
          <cell r="D3127">
            <v>0</v>
          </cell>
          <cell r="E3127">
            <v>0</v>
          </cell>
          <cell r="F3127" t="str">
            <v>M</v>
          </cell>
          <cell r="G3127">
            <v>6.77</v>
          </cell>
        </row>
        <row r="3128">
          <cell r="B3128" t="str">
            <v>C3741</v>
          </cell>
          <cell r="C3128" t="str">
            <v>RAMAL INTRADOMICILIAR DE ESGOTO C/ TUBO 100mm</v>
          </cell>
          <cell r="D3128">
            <v>0</v>
          </cell>
          <cell r="E3128">
            <v>0</v>
          </cell>
          <cell r="F3128" t="str">
            <v>M</v>
          </cell>
          <cell r="G3128">
            <v>13.96</v>
          </cell>
        </row>
        <row r="3129">
          <cell r="B3129" t="str">
            <v>C2911</v>
          </cell>
          <cell r="C3129" t="str">
            <v>RAMAL PREDIAL COM PAVIMENTAÇÃO EM ASFALTO</v>
          </cell>
          <cell r="D3129">
            <v>0</v>
          </cell>
          <cell r="E3129">
            <v>0</v>
          </cell>
          <cell r="F3129" t="str">
            <v>M</v>
          </cell>
          <cell r="G3129">
            <v>13.4</v>
          </cell>
        </row>
        <row r="3130">
          <cell r="B3130" t="str">
            <v>C2912</v>
          </cell>
          <cell r="C3130" t="str">
            <v>RAMAL PREDIAL COM PAVIMENTAÇÃO EM PEDRA TOSCA OU PARALELO</v>
          </cell>
          <cell r="D3130">
            <v>0</v>
          </cell>
          <cell r="E3130">
            <v>0</v>
          </cell>
          <cell r="F3130" t="str">
            <v>M</v>
          </cell>
          <cell r="G3130">
            <v>13.23</v>
          </cell>
        </row>
        <row r="3131">
          <cell r="B3131" t="str">
            <v>C2919</v>
          </cell>
          <cell r="C3131" t="str">
            <v>RAMAL PREDIAL S/ PAVIMENTAÇÃO</v>
          </cell>
          <cell r="D3131">
            <v>0</v>
          </cell>
          <cell r="E3131">
            <v>0</v>
          </cell>
          <cell r="F3131" t="str">
            <v>M</v>
          </cell>
          <cell r="G3131">
            <v>7.82</v>
          </cell>
        </row>
        <row r="3132">
          <cell r="B3132" t="str">
            <v>C2913</v>
          </cell>
          <cell r="C3132" t="str">
            <v>RAMAL PREDIAL DE ESGOTO EM MBV 100mm, C/PAVIMENTO EM ASFALTO</v>
          </cell>
          <cell r="D3132">
            <v>0</v>
          </cell>
          <cell r="E3132">
            <v>0</v>
          </cell>
          <cell r="F3132" t="str">
            <v>M</v>
          </cell>
          <cell r="G3132">
            <v>52.28</v>
          </cell>
        </row>
        <row r="3133">
          <cell r="B3133" t="str">
            <v>C2914</v>
          </cell>
          <cell r="C3133" t="str">
            <v>RAMAL PREDIAL DE ESGOTO EM MBV 100mm, C/PAVIMENTO EM PEDRA TOSCA</v>
          </cell>
          <cell r="D3133">
            <v>0</v>
          </cell>
          <cell r="E3133">
            <v>0</v>
          </cell>
          <cell r="F3133" t="str">
            <v>M</v>
          </cell>
          <cell r="G3133">
            <v>51.48</v>
          </cell>
        </row>
        <row r="3134">
          <cell r="B3134" t="str">
            <v>C2915</v>
          </cell>
          <cell r="C3134" t="str">
            <v>RAMAL PREDIAL DE ESGOTO EM MBV 100mm, S/PAVIMENTO</v>
          </cell>
          <cell r="D3134">
            <v>0</v>
          </cell>
          <cell r="E3134">
            <v>0</v>
          </cell>
          <cell r="F3134" t="str">
            <v>M</v>
          </cell>
          <cell r="G3134">
            <v>41.11</v>
          </cell>
        </row>
        <row r="3135">
          <cell r="B3135" t="str">
            <v>C2916</v>
          </cell>
          <cell r="C3135" t="str">
            <v>RAMAL PREDIAL DE ESGOTO EM PVC 100mm, C/PAVIMENTO EM ASFALTO</v>
          </cell>
          <cell r="D3135">
            <v>0</v>
          </cell>
          <cell r="E3135">
            <v>0</v>
          </cell>
          <cell r="F3135" t="str">
            <v>M</v>
          </cell>
          <cell r="G3135">
            <v>55.89</v>
          </cell>
        </row>
        <row r="3136">
          <cell r="B3136" t="str">
            <v>C2917</v>
          </cell>
          <cell r="C3136" t="str">
            <v>RAMAL PREDIAL DE ESGOTO EM PVC 100mm, C/PAVIMENTO EM PEDRA TOSCA</v>
          </cell>
          <cell r="D3136">
            <v>0</v>
          </cell>
          <cell r="E3136">
            <v>0</v>
          </cell>
          <cell r="F3136" t="str">
            <v>M</v>
          </cell>
          <cell r="G3136">
            <v>39.94</v>
          </cell>
        </row>
        <row r="3137">
          <cell r="B3137" t="str">
            <v>C2918</v>
          </cell>
          <cell r="C3137" t="str">
            <v>RAMAL PREDIAL DE ESGOTO EM PVC 100mm, S/ PAVIMENTO</v>
          </cell>
          <cell r="D3137">
            <v>0</v>
          </cell>
          <cell r="E3137">
            <v>0</v>
          </cell>
          <cell r="F3137" t="str">
            <v>M</v>
          </cell>
          <cell r="G3137">
            <v>37.630000000000003</v>
          </cell>
        </row>
        <row r="3138">
          <cell r="B3138" t="str">
            <v>OUTROS ELEMENTOS</v>
          </cell>
          <cell r="C3138">
            <v>0</v>
          </cell>
          <cell r="D3138">
            <v>0</v>
          </cell>
          <cell r="E3138">
            <v>0</v>
          </cell>
          <cell r="F3138">
            <v>0</v>
          </cell>
          <cell r="G3138">
            <v>28491.74</v>
          </cell>
        </row>
        <row r="3139">
          <cell r="B3139" t="str">
            <v>C3435</v>
          </cell>
          <cell r="C3139" t="str">
            <v>ABRIGO P/ QUADRO COMANDO(54x54cm) DE POÇOS, ÁREA NÃO INUNDÁVEL</v>
          </cell>
          <cell r="D3139">
            <v>0</v>
          </cell>
          <cell r="E3139">
            <v>0</v>
          </cell>
          <cell r="F3139" t="str">
            <v>UN</v>
          </cell>
          <cell r="G3139">
            <v>438.06</v>
          </cell>
        </row>
        <row r="3140">
          <cell r="B3140" t="str">
            <v>C3433</v>
          </cell>
          <cell r="C3140" t="str">
            <v>ABRIGO P/ QUADRO COMANDO(108x108cm), POÇOS ÁREA NÃO INUNDÁVEL</v>
          </cell>
          <cell r="D3140">
            <v>0</v>
          </cell>
          <cell r="E3140">
            <v>0</v>
          </cell>
          <cell r="F3140" t="str">
            <v>UN</v>
          </cell>
          <cell r="G3140">
            <v>708.92</v>
          </cell>
        </row>
        <row r="3141">
          <cell r="B3141" t="str">
            <v>C3434</v>
          </cell>
          <cell r="C3141" t="str">
            <v>ABRIGO P/ QUADRO COMANDO(120x120cm),  COM MURETA DE 2,10m</v>
          </cell>
          <cell r="D3141">
            <v>0</v>
          </cell>
          <cell r="E3141">
            <v>0</v>
          </cell>
          <cell r="F3141" t="str">
            <v>UN</v>
          </cell>
          <cell r="G3141">
            <v>1677.28</v>
          </cell>
        </row>
        <row r="3142">
          <cell r="B3142" t="str">
            <v>C1079</v>
          </cell>
          <cell r="C3142" t="str">
            <v>DESOBSTRUÇÃO DE TUBULAÇÕES</v>
          </cell>
          <cell r="D3142">
            <v>0</v>
          </cell>
          <cell r="E3142">
            <v>0</v>
          </cell>
          <cell r="F3142" t="str">
            <v>M</v>
          </cell>
          <cell r="G3142">
            <v>16.16</v>
          </cell>
        </row>
        <row r="3143">
          <cell r="B3143" t="str">
            <v>C1250</v>
          </cell>
          <cell r="C3143" t="str">
            <v>ENVELOPE DE CONCRETO P/PROTEÇÃO DE TUBO PVC ENTERRADO</v>
          </cell>
          <cell r="D3143">
            <v>0</v>
          </cell>
          <cell r="E3143">
            <v>0</v>
          </cell>
          <cell r="F3143" t="str">
            <v>M</v>
          </cell>
          <cell r="G3143">
            <v>11.19</v>
          </cell>
        </row>
        <row r="3144">
          <cell r="B3144" t="str">
            <v>C1248</v>
          </cell>
          <cell r="C3144" t="str">
            <v>ENVELOPE DE CONCRETO P/TUBOS PVC ENTERRADO, TIPO C, FCK= 13,5MPa</v>
          </cell>
          <cell r="D3144">
            <v>0</v>
          </cell>
          <cell r="E3144">
            <v>0</v>
          </cell>
          <cell r="F3144" t="str">
            <v>M3</v>
          </cell>
          <cell r="G3144">
            <v>475.04</v>
          </cell>
        </row>
        <row r="3145">
          <cell r="B3145" t="str">
            <v>C4331</v>
          </cell>
          <cell r="C3145" t="str">
            <v>FORNECIMENTO E INSTALAÇÃO DE ESTAÇÃO DE TRATAMENTO DE ESGOTOS</v>
          </cell>
          <cell r="D3145">
            <v>0</v>
          </cell>
          <cell r="E3145">
            <v>0</v>
          </cell>
          <cell r="F3145" t="str">
            <v>UN</v>
          </cell>
          <cell r="G3145">
            <v>16683.509999999998</v>
          </cell>
        </row>
        <row r="3146">
          <cell r="B3146" t="str">
            <v>C2832</v>
          </cell>
          <cell r="C3146" t="str">
            <v>FOSSA SÉPTICA E SUMIDOURO  EM ALVENARIA</v>
          </cell>
          <cell r="D3146">
            <v>0</v>
          </cell>
          <cell r="E3146">
            <v>0</v>
          </cell>
          <cell r="F3146" t="str">
            <v>UN</v>
          </cell>
          <cell r="G3146">
            <v>2556.77</v>
          </cell>
        </row>
        <row r="3147">
          <cell r="B3147" t="str">
            <v>C4162</v>
          </cell>
          <cell r="C3147" t="str">
            <v>FOSSA SÉPTICA E SUMIDOURO EM ANÉIS D=1,20M</v>
          </cell>
          <cell r="D3147">
            <v>0</v>
          </cell>
          <cell r="E3147">
            <v>0</v>
          </cell>
          <cell r="F3147" t="str">
            <v>UN</v>
          </cell>
          <cell r="G3147">
            <v>1901.59</v>
          </cell>
        </row>
        <row r="3148">
          <cell r="B3148" t="str">
            <v>C1436</v>
          </cell>
          <cell r="C3148" t="str">
            <v>GRELHA DE FERRO P/ CALHAS E CAIXAS</v>
          </cell>
          <cell r="D3148">
            <v>0</v>
          </cell>
          <cell r="E3148">
            <v>0</v>
          </cell>
          <cell r="F3148" t="str">
            <v>M2</v>
          </cell>
          <cell r="G3148">
            <v>140.58000000000001</v>
          </cell>
        </row>
        <row r="3149">
          <cell r="B3149" t="str">
            <v>C3995</v>
          </cell>
          <cell r="C3149" t="str">
            <v>GRELHA HEMISFÉRICA DE FERRO FUNDIDO D=150 mm (6")</v>
          </cell>
          <cell r="D3149">
            <v>0</v>
          </cell>
          <cell r="E3149">
            <v>0</v>
          </cell>
          <cell r="F3149" t="str">
            <v>UN</v>
          </cell>
          <cell r="G3149">
            <v>111.69</v>
          </cell>
        </row>
        <row r="3150">
          <cell r="B3150" t="str">
            <v>C2852</v>
          </cell>
          <cell r="C3150" t="str">
            <v>LAJE C/FURO EXCÊNTRICO DE 600 MM P/POÇO DE VISITA D= 1000mm</v>
          </cell>
          <cell r="D3150">
            <v>0</v>
          </cell>
          <cell r="E3150">
            <v>0</v>
          </cell>
          <cell r="F3150" t="str">
            <v>UN</v>
          </cell>
          <cell r="G3150">
            <v>120.72</v>
          </cell>
        </row>
        <row r="3151">
          <cell r="B3151" t="str">
            <v>C2853</v>
          </cell>
          <cell r="C3151" t="str">
            <v>LAJE C/FURO EXCÊNTRICO DE 600 MM P/POÇO DE VISITA D=1200mm</v>
          </cell>
          <cell r="D3151">
            <v>0</v>
          </cell>
          <cell r="E3151">
            <v>0</v>
          </cell>
          <cell r="F3151" t="str">
            <v>UN</v>
          </cell>
          <cell r="G3151">
            <v>148.22999999999999</v>
          </cell>
        </row>
        <row r="3152">
          <cell r="B3152" t="str">
            <v>C2854</v>
          </cell>
          <cell r="C3152" t="str">
            <v>LAJE DE FUNDO P/POÇO DE VISITA C/ANÉIS PRÉ-MOLDADO D= 600mm</v>
          </cell>
          <cell r="D3152">
            <v>0</v>
          </cell>
          <cell r="E3152">
            <v>0</v>
          </cell>
          <cell r="F3152" t="str">
            <v>UN</v>
          </cell>
          <cell r="G3152">
            <v>174.71</v>
          </cell>
        </row>
        <row r="3153">
          <cell r="B3153" t="str">
            <v>C2856</v>
          </cell>
          <cell r="C3153" t="str">
            <v>LAJE DE FUNDO P/POÇO DE VISITA C/ANÉIS PRÉ-MOLDADO D=1000mm</v>
          </cell>
          <cell r="D3153">
            <v>0</v>
          </cell>
          <cell r="E3153">
            <v>0</v>
          </cell>
          <cell r="F3153" t="str">
            <v>UN</v>
          </cell>
          <cell r="G3153">
            <v>306.41000000000003</v>
          </cell>
        </row>
        <row r="3154">
          <cell r="B3154" t="str">
            <v>C2855</v>
          </cell>
          <cell r="C3154" t="str">
            <v>LAJE DE FUNDO P/POÇO DE VISITA C/ANÉIS PRÉ-MOLDADO D=1200mm</v>
          </cell>
          <cell r="D3154">
            <v>0</v>
          </cell>
          <cell r="E3154">
            <v>0</v>
          </cell>
          <cell r="F3154" t="str">
            <v>UN</v>
          </cell>
          <cell r="G3154">
            <v>364.99</v>
          </cell>
        </row>
        <row r="3155">
          <cell r="B3155" t="str">
            <v>C1948</v>
          </cell>
          <cell r="C3155" t="str">
            <v>PONTO HIDRÁULICO, MATERIAL E EXECUÇÃO</v>
          </cell>
          <cell r="D3155">
            <v>0</v>
          </cell>
          <cell r="E3155">
            <v>0</v>
          </cell>
          <cell r="F3155" t="str">
            <v>PT</v>
          </cell>
          <cell r="G3155">
            <v>148.84</v>
          </cell>
        </row>
        <row r="3156">
          <cell r="B3156" t="str">
            <v>C1950</v>
          </cell>
          <cell r="C3156" t="str">
            <v>PONTO SANITÁRIO, MATERIAL E EXECUÇÃO</v>
          </cell>
          <cell r="D3156">
            <v>0</v>
          </cell>
          <cell r="E3156">
            <v>0</v>
          </cell>
          <cell r="F3156" t="str">
            <v>PT</v>
          </cell>
          <cell r="G3156">
            <v>134.21</v>
          </cell>
        </row>
        <row r="3157">
          <cell r="B3157" t="str">
            <v>C4602</v>
          </cell>
          <cell r="C3157" t="str">
            <v>PONTO DE ESGOTO EM PVC P/ TANQUE E LAVATÓRIO MSD FUNASA TIPO 10 (MATERIAL E EXECUÇÃO)</v>
          </cell>
          <cell r="D3157">
            <v>0</v>
          </cell>
          <cell r="E3157">
            <v>0</v>
          </cell>
          <cell r="F3157" t="str">
            <v>PT</v>
          </cell>
          <cell r="G3157">
            <v>139.78</v>
          </cell>
        </row>
        <row r="3158">
          <cell r="B3158">
            <v>0</v>
          </cell>
          <cell r="C3158">
            <v>0</v>
          </cell>
          <cell r="D3158">
            <v>0</v>
          </cell>
          <cell r="E3158">
            <v>0</v>
          </cell>
          <cell r="F3158">
            <v>0</v>
          </cell>
          <cell r="G3158">
            <v>0</v>
          </cell>
        </row>
        <row r="3159">
          <cell r="B3159" t="str">
            <v>C4603</v>
          </cell>
          <cell r="C3159" t="str">
            <v>PONTO DE ESGOTO EM PVC P/ SANITÁRIO INCLUSIVE COLUNA VENTILAÇÃO MSD FUNASA TIPO 10 (MATERIAL E EXECUÇÃO)</v>
          </cell>
          <cell r="D3159">
            <v>0</v>
          </cell>
          <cell r="E3159">
            <v>0</v>
          </cell>
          <cell r="F3159" t="str">
            <v>PT</v>
          </cell>
          <cell r="G3159">
            <v>146.91</v>
          </cell>
        </row>
        <row r="3160">
          <cell r="B3160">
            <v>0</v>
          </cell>
          <cell r="C3160">
            <v>0</v>
          </cell>
          <cell r="D3160">
            <v>0</v>
          </cell>
          <cell r="E3160">
            <v>0</v>
          </cell>
          <cell r="F3160">
            <v>0</v>
          </cell>
          <cell r="G3160">
            <v>0</v>
          </cell>
        </row>
        <row r="3161">
          <cell r="B3161" t="str">
            <v>C4020</v>
          </cell>
          <cell r="C3161" t="str">
            <v>VASO DE EQUALIZAÇÃO DE 400 L</v>
          </cell>
          <cell r="D3161">
            <v>0</v>
          </cell>
          <cell r="E3161">
            <v>0</v>
          </cell>
          <cell r="F3161" t="str">
            <v>UN</v>
          </cell>
          <cell r="G3161">
            <v>2086.15</v>
          </cell>
        </row>
        <row r="3162">
          <cell r="B3162" t="str">
            <v>INSTALAÇÕES DE PRODUÇÃO</v>
          </cell>
          <cell r="C3162">
            <v>0</v>
          </cell>
          <cell r="D3162">
            <v>0</v>
          </cell>
          <cell r="E3162">
            <v>0</v>
          </cell>
          <cell r="F3162">
            <v>0</v>
          </cell>
          <cell r="G3162">
            <v>35644.949999999997</v>
          </cell>
        </row>
        <row r="3163">
          <cell r="B3163" t="str">
            <v>C3465</v>
          </cell>
          <cell r="C3163" t="str">
            <v>INSTALAÇÃO E FORNECIMENTO DE MONOVIA: TRILHO, TROLLEY / TALHA MANUAL 0,5 T</v>
          </cell>
          <cell r="D3163">
            <v>0</v>
          </cell>
          <cell r="E3163">
            <v>0</v>
          </cell>
          <cell r="F3163" t="str">
            <v>UN</v>
          </cell>
          <cell r="G3163">
            <v>4724.6899999999996</v>
          </cell>
        </row>
        <row r="3164">
          <cell r="B3164">
            <v>0</v>
          </cell>
          <cell r="C3164">
            <v>0</v>
          </cell>
          <cell r="D3164">
            <v>0</v>
          </cell>
          <cell r="E3164">
            <v>0</v>
          </cell>
          <cell r="F3164">
            <v>0</v>
          </cell>
          <cell r="G3164">
            <v>0</v>
          </cell>
        </row>
        <row r="3165">
          <cell r="B3165" t="str">
            <v>C3463</v>
          </cell>
          <cell r="C3165" t="str">
            <v>INSTALAÇÃO E FORNECIMENTO DE MONOVIA:TRILHO,TROLLEY / TALHA MANUAL 1,0 T</v>
          </cell>
          <cell r="D3165">
            <v>0</v>
          </cell>
          <cell r="E3165">
            <v>0</v>
          </cell>
          <cell r="F3165" t="str">
            <v>UN</v>
          </cell>
          <cell r="G3165">
            <v>5090.6899999999996</v>
          </cell>
        </row>
        <row r="3166">
          <cell r="B3166" t="str">
            <v>C3464</v>
          </cell>
          <cell r="C3166" t="str">
            <v>INSTALAÇÃO E FORNECIMENTO DE MONOVIA:TRILHO,TROLLEY / TALHA MANUAL 2,0 T</v>
          </cell>
          <cell r="D3166">
            <v>0</v>
          </cell>
          <cell r="E3166">
            <v>0</v>
          </cell>
          <cell r="F3166" t="str">
            <v>UN</v>
          </cell>
          <cell r="G3166">
            <v>5394.69</v>
          </cell>
        </row>
        <row r="3167">
          <cell r="B3167" t="str">
            <v>C3417</v>
          </cell>
          <cell r="C3167" t="str">
            <v>INSTALAÇÃO ELETROMECÂNICA DE CONJUNTO MOTO-BOMBA ATÉ 4 CV</v>
          </cell>
          <cell r="D3167">
            <v>0</v>
          </cell>
          <cell r="E3167">
            <v>0</v>
          </cell>
          <cell r="F3167" t="str">
            <v>UN</v>
          </cell>
          <cell r="G3167">
            <v>360.56</v>
          </cell>
        </row>
        <row r="3168">
          <cell r="B3168" t="str">
            <v>C3416</v>
          </cell>
          <cell r="C3168" t="str">
            <v>INSTALAÇÃO ELETROMECÂNICA DE CONJUNTO MOTO-BOMBA DE 4 À 7,5 CV</v>
          </cell>
          <cell r="D3168">
            <v>0</v>
          </cell>
          <cell r="E3168">
            <v>0</v>
          </cell>
          <cell r="F3168" t="str">
            <v>UN</v>
          </cell>
          <cell r="G3168">
            <v>1082.52</v>
          </cell>
        </row>
        <row r="3169">
          <cell r="B3169" t="str">
            <v>C3418</v>
          </cell>
          <cell r="C3169" t="str">
            <v>INSTALAÇÃO ELETROMECÂNICA DE CONJUNTO MOTO-BOMBA DE 7,5 À 15 CV</v>
          </cell>
          <cell r="D3169">
            <v>0</v>
          </cell>
          <cell r="E3169">
            <v>0</v>
          </cell>
          <cell r="F3169" t="str">
            <v>UN</v>
          </cell>
          <cell r="G3169">
            <v>2172.31</v>
          </cell>
        </row>
        <row r="3170">
          <cell r="B3170" t="str">
            <v>C3419</v>
          </cell>
          <cell r="C3170" t="str">
            <v>INSTALAÇÃO ELETROMECÂNICA DE CONJUNTO MOTO-BOMBA DE 15 À 50 CV</v>
          </cell>
          <cell r="D3170">
            <v>0</v>
          </cell>
          <cell r="E3170">
            <v>0</v>
          </cell>
          <cell r="F3170" t="str">
            <v>UN</v>
          </cell>
          <cell r="G3170">
            <v>2442.9699999999998</v>
          </cell>
        </row>
        <row r="3171">
          <cell r="B3171" t="str">
            <v>C3420</v>
          </cell>
          <cell r="C3171" t="str">
            <v>INSTALAÇÃO ELETROMECÂNICA DE CONJUNTO MOTO-BOMBA DE 50 À 100 CV</v>
          </cell>
          <cell r="D3171">
            <v>0</v>
          </cell>
          <cell r="E3171">
            <v>0</v>
          </cell>
          <cell r="F3171" t="str">
            <v>UN</v>
          </cell>
          <cell r="G3171">
            <v>3931.35</v>
          </cell>
        </row>
        <row r="3172">
          <cell r="B3172" t="str">
            <v>C3421</v>
          </cell>
          <cell r="C3172" t="str">
            <v>INSTALAÇÃO ELETROMECÂNICA DE CONJUNTO MOTO-BOMBA DE 100 À 200 CV</v>
          </cell>
          <cell r="D3172">
            <v>0</v>
          </cell>
          <cell r="E3172">
            <v>0</v>
          </cell>
          <cell r="F3172" t="str">
            <v>UN</v>
          </cell>
          <cell r="G3172">
            <v>4622.03</v>
          </cell>
        </row>
        <row r="3173">
          <cell r="B3173" t="str">
            <v>C3422</v>
          </cell>
          <cell r="C3173" t="str">
            <v>INSTALAÇÃO ELETROMECÂNICA DE CONJUNTO MOTO-BOMBA DE 200 À 500 CV</v>
          </cell>
          <cell r="D3173">
            <v>0</v>
          </cell>
          <cell r="E3173">
            <v>0</v>
          </cell>
          <cell r="F3173" t="str">
            <v>UN</v>
          </cell>
          <cell r="G3173">
            <v>5823.16</v>
          </cell>
        </row>
        <row r="3174">
          <cell r="B3174" t="str">
            <v>SERVIÇOS ESPECIAIS</v>
          </cell>
          <cell r="C3174">
            <v>0</v>
          </cell>
          <cell r="D3174">
            <v>0</v>
          </cell>
          <cell r="E3174">
            <v>0</v>
          </cell>
          <cell r="F3174">
            <v>0</v>
          </cell>
          <cell r="G3174">
            <v>153132.39000000001</v>
          </cell>
        </row>
        <row r="3175">
          <cell r="B3175" t="str">
            <v>C3462</v>
          </cell>
          <cell r="C3175" t="str">
            <v>DESMONTAGEM DE TUBOS, CONEXÕES E PÇS ESPECIAIS, RESERVATÓRIO ELEVADO</v>
          </cell>
          <cell r="D3175">
            <v>0</v>
          </cell>
          <cell r="E3175">
            <v>0</v>
          </cell>
          <cell r="F3175" t="str">
            <v>UN</v>
          </cell>
          <cell r="G3175">
            <v>1531.99</v>
          </cell>
        </row>
        <row r="3176">
          <cell r="B3176" t="str">
            <v>C3523</v>
          </cell>
          <cell r="C3176" t="str">
            <v>FORNECIMENTO E MONTAGEM DE PLACA DE FIBRA DE 2,50mX1,20m, ESP. 3mm P/ FLOCULADOR</v>
          </cell>
          <cell r="D3176">
            <v>0</v>
          </cell>
          <cell r="E3176">
            <v>0</v>
          </cell>
          <cell r="F3176" t="str">
            <v>M2</v>
          </cell>
          <cell r="G3176">
            <v>118.9</v>
          </cell>
        </row>
        <row r="3177">
          <cell r="B3177">
            <v>0</v>
          </cell>
          <cell r="C3177">
            <v>0</v>
          </cell>
          <cell r="D3177">
            <v>0</v>
          </cell>
          <cell r="E3177">
            <v>0</v>
          </cell>
          <cell r="F3177">
            <v>0</v>
          </cell>
          <cell r="G3177">
            <v>0</v>
          </cell>
        </row>
        <row r="3178">
          <cell r="B3178" t="str">
            <v>C4577</v>
          </cell>
          <cell r="C3178" t="str">
            <v>FORNECIMENTO E MONTAGEM DE PLACA EM FIBRA DE VIDRO e = 3,00mm</v>
          </cell>
          <cell r="D3178">
            <v>0</v>
          </cell>
          <cell r="E3178">
            <v>0</v>
          </cell>
          <cell r="F3178" t="str">
            <v>M2</v>
          </cell>
          <cell r="G3178">
            <v>141.38</v>
          </cell>
        </row>
        <row r="3179">
          <cell r="B3179" t="str">
            <v>C4578</v>
          </cell>
          <cell r="C3179" t="str">
            <v>FORNECIMENTO E MONTAGEM DE PLACA EM FIBRA DE VIDRO COM RESINA ISOFTÁLICA e = 3,00mm</v>
          </cell>
          <cell r="D3179">
            <v>0</v>
          </cell>
          <cell r="E3179">
            <v>0</v>
          </cell>
          <cell r="F3179" t="str">
            <v>M2</v>
          </cell>
          <cell r="G3179">
            <v>187.19</v>
          </cell>
        </row>
        <row r="3180">
          <cell r="B3180">
            <v>0</v>
          </cell>
          <cell r="C3180">
            <v>0</v>
          </cell>
          <cell r="D3180">
            <v>0</v>
          </cell>
          <cell r="E3180">
            <v>0</v>
          </cell>
          <cell r="F3180">
            <v>0</v>
          </cell>
          <cell r="G3180">
            <v>0</v>
          </cell>
        </row>
        <row r="3181">
          <cell r="B3181" t="str">
            <v>C3471</v>
          </cell>
          <cell r="C3181" t="str">
            <v>MONTAGEM BARRILETE FILTRO FIBRA, KIT'S, PÇS VAZÃO ATÉ 50 m3/h</v>
          </cell>
          <cell r="D3181">
            <v>0</v>
          </cell>
          <cell r="E3181">
            <v>0</v>
          </cell>
          <cell r="F3181" t="str">
            <v>UN</v>
          </cell>
          <cell r="G3181">
            <v>4488.24</v>
          </cell>
        </row>
        <row r="3182">
          <cell r="B3182" t="str">
            <v>C3473</v>
          </cell>
          <cell r="C3182" t="str">
            <v>MONTAGEM BARRILETE FILTRO FIBRA, KIT'S, PÇS VAZÃO 95,01 À 230 m3/h</v>
          </cell>
          <cell r="D3182">
            <v>0</v>
          </cell>
          <cell r="E3182">
            <v>0</v>
          </cell>
          <cell r="F3182" t="str">
            <v>UN</v>
          </cell>
          <cell r="G3182">
            <v>11274.46</v>
          </cell>
        </row>
        <row r="3183">
          <cell r="B3183" t="str">
            <v>C3502</v>
          </cell>
          <cell r="C3183" t="str">
            <v>MONTAGEM DE TUBOS, CONEXÕES E EQUIPAMENTOS DE TRATAMENTO, CASA DE OPERAÇÃO</v>
          </cell>
          <cell r="D3183">
            <v>0</v>
          </cell>
          <cell r="E3183">
            <v>0</v>
          </cell>
          <cell r="F3183" t="str">
            <v>UN</v>
          </cell>
          <cell r="G3183">
            <v>1587.04</v>
          </cell>
        </row>
        <row r="3184">
          <cell r="B3184">
            <v>0</v>
          </cell>
          <cell r="C3184">
            <v>0</v>
          </cell>
          <cell r="D3184">
            <v>0</v>
          </cell>
          <cell r="E3184">
            <v>0</v>
          </cell>
          <cell r="F3184">
            <v>0</v>
          </cell>
          <cell r="G3184">
            <v>0</v>
          </cell>
        </row>
        <row r="3185">
          <cell r="B3185" t="str">
            <v>C3496</v>
          </cell>
          <cell r="C3185" t="str">
            <v>MONTAGEM DE TUBOS, CONEXÕES E PÇS, ELEVATÓRIA CAP ATÉ 5 l/s</v>
          </cell>
          <cell r="D3185">
            <v>0</v>
          </cell>
          <cell r="E3185">
            <v>0</v>
          </cell>
          <cell r="F3185" t="str">
            <v>UN</v>
          </cell>
          <cell r="G3185">
            <v>1183.29</v>
          </cell>
        </row>
        <row r="3186">
          <cell r="B3186" t="str">
            <v>C3497</v>
          </cell>
          <cell r="C3186" t="str">
            <v>MONTAGEM DE TUBOS, CONEXÕES E PÇS, ELEVATÓRIA C/ VAZÃO DE 5,01 À 10 l/s</v>
          </cell>
          <cell r="D3186">
            <v>0</v>
          </cell>
          <cell r="E3186">
            <v>0</v>
          </cell>
          <cell r="F3186" t="str">
            <v>UN</v>
          </cell>
          <cell r="G3186">
            <v>1868.44</v>
          </cell>
        </row>
        <row r="3187">
          <cell r="B3187" t="str">
            <v>C3498</v>
          </cell>
          <cell r="C3187" t="str">
            <v>MONTAGEM DE TUBOS, CONEXÕES E PÇS, ELEVATÓRIA C/ VAZÃO DE 10,01 À 20 l/s</v>
          </cell>
          <cell r="D3187">
            <v>0</v>
          </cell>
          <cell r="E3187">
            <v>0</v>
          </cell>
          <cell r="F3187" t="str">
            <v>UN</v>
          </cell>
          <cell r="G3187">
            <v>4844.57</v>
          </cell>
        </row>
        <row r="3188">
          <cell r="B3188" t="str">
            <v>C3499</v>
          </cell>
          <cell r="C3188" t="str">
            <v>MONTAGEM DE TUBOS, CONEXÕES E PÇS, ELEVATÓRIA C/ VAZÃO DE 20,01 À 40 l/s</v>
          </cell>
          <cell r="D3188">
            <v>0</v>
          </cell>
          <cell r="E3188">
            <v>0</v>
          </cell>
          <cell r="F3188" t="str">
            <v>UN</v>
          </cell>
          <cell r="G3188">
            <v>9520.64</v>
          </cell>
        </row>
        <row r="3189">
          <cell r="B3189" t="str">
            <v>C3500</v>
          </cell>
          <cell r="C3189" t="str">
            <v>MONTAGEM DE TUBOS, CONEXÕES E PÇS, ELEVATÓRIA C/ VAZÃO DE 40,01 À 60 l/s</v>
          </cell>
          <cell r="D3189">
            <v>0</v>
          </cell>
          <cell r="E3189">
            <v>0</v>
          </cell>
          <cell r="F3189" t="str">
            <v>UN</v>
          </cell>
          <cell r="G3189">
            <v>16912.810000000001</v>
          </cell>
        </row>
        <row r="3190">
          <cell r="B3190" t="str">
            <v>C3501</v>
          </cell>
          <cell r="C3190" t="str">
            <v>MONTAGEM DE TUBOS, CONEXÕES E PÇS, ELEVATÓRIA C/ VAZÃO DE 60,01 À 90 l/s</v>
          </cell>
          <cell r="D3190">
            <v>0</v>
          </cell>
          <cell r="E3190">
            <v>0</v>
          </cell>
          <cell r="F3190" t="str">
            <v>UN</v>
          </cell>
          <cell r="G3190">
            <v>21527.919999999998</v>
          </cell>
        </row>
        <row r="3191">
          <cell r="B3191" t="str">
            <v>C3490</v>
          </cell>
          <cell r="C3191" t="str">
            <v>MONTAGEM DE TUBOS, CONEXÕES E PÇS, RESERVATÓRIO APOIADO CAP ATÉ 100 M3</v>
          </cell>
          <cell r="D3191">
            <v>0</v>
          </cell>
          <cell r="E3191">
            <v>0</v>
          </cell>
          <cell r="F3191" t="str">
            <v>UN</v>
          </cell>
          <cell r="G3191">
            <v>769.01</v>
          </cell>
        </row>
        <row r="3192">
          <cell r="B3192" t="str">
            <v>C3491</v>
          </cell>
          <cell r="C3192" t="str">
            <v>MONTAGEM DE TUBOS, CONEXÕES E PÇS, RESERVATÓRIO APOIADO CAP DE 100,01 À 300 M3</v>
          </cell>
          <cell r="D3192">
            <v>0</v>
          </cell>
          <cell r="E3192">
            <v>0</v>
          </cell>
          <cell r="F3192" t="str">
            <v>UN</v>
          </cell>
          <cell r="G3192">
            <v>1156.04</v>
          </cell>
        </row>
        <row r="3193">
          <cell r="B3193">
            <v>0</v>
          </cell>
          <cell r="C3193">
            <v>0</v>
          </cell>
          <cell r="D3193">
            <v>0</v>
          </cell>
          <cell r="E3193">
            <v>0</v>
          </cell>
          <cell r="F3193">
            <v>0</v>
          </cell>
          <cell r="G3193">
            <v>0</v>
          </cell>
        </row>
        <row r="3194">
          <cell r="B3194" t="str">
            <v>C3492</v>
          </cell>
          <cell r="C3194" t="str">
            <v>MONTAGEM DE TUBOS, CONEXÕES E PÇS, RESERVATÓRIO APOIADO CAP DE 300,01 À 600 M3</v>
          </cell>
          <cell r="D3194">
            <v>0</v>
          </cell>
          <cell r="E3194">
            <v>0</v>
          </cell>
          <cell r="F3194" t="str">
            <v>UN</v>
          </cell>
          <cell r="G3194">
            <v>1548.13</v>
          </cell>
        </row>
        <row r="3195">
          <cell r="B3195">
            <v>0</v>
          </cell>
          <cell r="C3195">
            <v>0</v>
          </cell>
          <cell r="D3195">
            <v>0</v>
          </cell>
          <cell r="E3195">
            <v>0</v>
          </cell>
          <cell r="F3195">
            <v>0</v>
          </cell>
          <cell r="G3195">
            <v>0</v>
          </cell>
        </row>
        <row r="3196">
          <cell r="B3196" t="str">
            <v>C3512</v>
          </cell>
          <cell r="C3196" t="str">
            <v>MONTAGEM DE TUBOS, CONEXÕES E PÇS, RESERVATÓRIO ELEVADO CAP. ATÉ 50 M3</v>
          </cell>
          <cell r="D3196">
            <v>0</v>
          </cell>
          <cell r="E3196">
            <v>0</v>
          </cell>
          <cell r="F3196" t="str">
            <v>UN</v>
          </cell>
          <cell r="G3196">
            <v>1330.61</v>
          </cell>
        </row>
        <row r="3197">
          <cell r="B3197" t="str">
            <v>C3493</v>
          </cell>
          <cell r="C3197" t="str">
            <v>MONTAGEM DE TUBOS, CONEXÕES E PÇS, RESERVATÓRIO ELEVADO CAP DE 50,01 À 100 M3</v>
          </cell>
          <cell r="D3197">
            <v>0</v>
          </cell>
          <cell r="E3197">
            <v>0</v>
          </cell>
          <cell r="F3197" t="str">
            <v>UN</v>
          </cell>
          <cell r="G3197">
            <v>2250.69</v>
          </cell>
        </row>
        <row r="3198">
          <cell r="B3198">
            <v>0</v>
          </cell>
          <cell r="C3198">
            <v>0</v>
          </cell>
          <cell r="D3198">
            <v>0</v>
          </cell>
          <cell r="E3198">
            <v>0</v>
          </cell>
          <cell r="F3198">
            <v>0</v>
          </cell>
          <cell r="G3198">
            <v>0</v>
          </cell>
        </row>
        <row r="3199">
          <cell r="B3199" t="str">
            <v>C3494</v>
          </cell>
          <cell r="C3199" t="str">
            <v>MONTAGEM DE TUBOS, CONEXÕES E PÇS, RESERVATÓRIO ELEVADO CAP  DE 100,01 À 300 M3</v>
          </cell>
          <cell r="D3199">
            <v>0</v>
          </cell>
          <cell r="E3199">
            <v>0</v>
          </cell>
          <cell r="F3199" t="str">
            <v>UN</v>
          </cell>
          <cell r="G3199">
            <v>3136.43</v>
          </cell>
        </row>
        <row r="3200">
          <cell r="B3200">
            <v>0</v>
          </cell>
          <cell r="C3200">
            <v>0</v>
          </cell>
          <cell r="D3200">
            <v>0</v>
          </cell>
          <cell r="E3200">
            <v>0</v>
          </cell>
          <cell r="F3200">
            <v>0</v>
          </cell>
          <cell r="G3200">
            <v>0</v>
          </cell>
        </row>
        <row r="3201">
          <cell r="B3201" t="str">
            <v>C3525</v>
          </cell>
          <cell r="C3201" t="str">
            <v>MONTAGEM DE TUBOS, CONEXÕES E PÇS ESPECIAIS EM FLOCULADOR/DECANTADOR</v>
          </cell>
          <cell r="D3201">
            <v>0</v>
          </cell>
          <cell r="E3201">
            <v>0</v>
          </cell>
          <cell r="F3201" t="str">
            <v>UN</v>
          </cell>
          <cell r="G3201">
            <v>2202.23</v>
          </cell>
        </row>
        <row r="3202">
          <cell r="B3202" t="str">
            <v>C3495</v>
          </cell>
          <cell r="C3202" t="str">
            <v>MONTAGEM DE TUBOS, CONEXÕES E PÇS, RESERVATÓRIO ELEVADO CAP  DE 300,01 À 600 M3</v>
          </cell>
          <cell r="D3202">
            <v>0</v>
          </cell>
          <cell r="E3202">
            <v>0</v>
          </cell>
          <cell r="F3202" t="str">
            <v>UN</v>
          </cell>
          <cell r="G3202">
            <v>4398.3599999999997</v>
          </cell>
        </row>
        <row r="3203">
          <cell r="B3203">
            <v>0</v>
          </cell>
          <cell r="C3203">
            <v>0</v>
          </cell>
          <cell r="D3203">
            <v>0</v>
          </cell>
          <cell r="E3203">
            <v>0</v>
          </cell>
          <cell r="F3203">
            <v>0</v>
          </cell>
          <cell r="G3203">
            <v>0</v>
          </cell>
        </row>
        <row r="3204">
          <cell r="B3204" t="str">
            <v>C3461</v>
          </cell>
          <cell r="C3204" t="str">
            <v>MONTAGEM  DE TUBOS, CONEXÕES E PÇS ESPECIAIS, AERADOR BANDEJA</v>
          </cell>
          <cell r="D3204">
            <v>0</v>
          </cell>
          <cell r="E3204">
            <v>0</v>
          </cell>
          <cell r="F3204" t="str">
            <v>UN</v>
          </cell>
          <cell r="G3204">
            <v>2202.23</v>
          </cell>
        </row>
        <row r="3205">
          <cell r="B3205" t="str">
            <v>C3472</v>
          </cell>
          <cell r="C3205" t="str">
            <v>MONTAGEM BARRILETE FILTRO FIBRA, KIT'S, PÇS VAZÃO 50,01 À 95 m3/h</v>
          </cell>
          <cell r="D3205">
            <v>0</v>
          </cell>
          <cell r="E3205">
            <v>0</v>
          </cell>
          <cell r="F3205" t="str">
            <v>UN</v>
          </cell>
          <cell r="G3205">
            <v>8976.48</v>
          </cell>
        </row>
        <row r="3206">
          <cell r="B3206" t="str">
            <v>C3503</v>
          </cell>
          <cell r="C3206" t="str">
            <v>MONTAGEM DOS EQUIPAMENTOS DA ETE - REATOR E INSTALAÇÕES HIDRÁULICAS</v>
          </cell>
          <cell r="D3206">
            <v>0</v>
          </cell>
          <cell r="E3206">
            <v>0</v>
          </cell>
          <cell r="F3206" t="str">
            <v>CJ</v>
          </cell>
          <cell r="G3206">
            <v>28687.21</v>
          </cell>
        </row>
        <row r="3207">
          <cell r="B3207" t="str">
            <v>C3524</v>
          </cell>
          <cell r="C3207" t="str">
            <v>RECUPERAÇÃO DE PLACAS DE CONCRETO DOS FLOCULADORES</v>
          </cell>
          <cell r="D3207">
            <v>0</v>
          </cell>
          <cell r="E3207">
            <v>0</v>
          </cell>
          <cell r="F3207" t="str">
            <v>M2</v>
          </cell>
          <cell r="G3207">
            <v>133.22</v>
          </cell>
        </row>
        <row r="3208">
          <cell r="B3208" t="str">
            <v>C4613</v>
          </cell>
          <cell r="C3208" t="str">
            <v>TMND PARA TUBO 500&lt;DN&lt;=800mm</v>
          </cell>
          <cell r="D3208">
            <v>0</v>
          </cell>
          <cell r="E3208">
            <v>0</v>
          </cell>
          <cell r="F3208" t="str">
            <v>M</v>
          </cell>
          <cell r="G3208">
            <v>4471.37</v>
          </cell>
        </row>
        <row r="3209">
          <cell r="B3209" t="str">
            <v>C4614</v>
          </cell>
          <cell r="C3209" t="str">
            <v>TMND PARA TUBO 800&lt;DN&lt;=1200mm</v>
          </cell>
          <cell r="D3209">
            <v>0</v>
          </cell>
          <cell r="E3209">
            <v>0</v>
          </cell>
          <cell r="F3209" t="str">
            <v>M</v>
          </cell>
          <cell r="G3209">
            <v>6988.68</v>
          </cell>
        </row>
        <row r="3210">
          <cell r="B3210" t="str">
            <v>C4615</v>
          </cell>
          <cell r="C3210" t="str">
            <v>TMND PARA TUBO 1200&lt;DN&lt;=1500mm</v>
          </cell>
          <cell r="D3210">
            <v>0</v>
          </cell>
          <cell r="E3210">
            <v>0</v>
          </cell>
          <cell r="F3210" t="str">
            <v>M</v>
          </cell>
          <cell r="G3210">
            <v>9694.86</v>
          </cell>
        </row>
        <row r="3211">
          <cell r="B3211" t="str">
            <v>INSTALAÇÕES DIVERSAS</v>
          </cell>
          <cell r="C3211">
            <v>0</v>
          </cell>
          <cell r="D3211">
            <v>0</v>
          </cell>
          <cell r="E3211">
            <v>0</v>
          </cell>
          <cell r="F3211">
            <v>0</v>
          </cell>
          <cell r="G3211">
            <v>4028.44</v>
          </cell>
        </row>
        <row r="3212">
          <cell r="B3212" t="str">
            <v>C3509</v>
          </cell>
          <cell r="C3212" t="str">
            <v>INSTALAÇÕES HIDRO-SANITÁRIAS KIT-01 C/ FORN. DE MATERIAL</v>
          </cell>
          <cell r="D3212">
            <v>0</v>
          </cell>
          <cell r="E3212">
            <v>0</v>
          </cell>
          <cell r="F3212" t="str">
            <v>UN</v>
          </cell>
          <cell r="G3212">
            <v>553.16</v>
          </cell>
        </row>
        <row r="3213">
          <cell r="B3213" t="str">
            <v>C3510</v>
          </cell>
          <cell r="C3213" t="str">
            <v>INSTALAÇÕES HIDRO-SANITÁRIAS KIT-02 C/ FORN. DE MATERIAL</v>
          </cell>
          <cell r="D3213">
            <v>0</v>
          </cell>
          <cell r="E3213">
            <v>0</v>
          </cell>
          <cell r="F3213" t="str">
            <v>UN</v>
          </cell>
          <cell r="G3213">
            <v>852.81</v>
          </cell>
        </row>
        <row r="3214">
          <cell r="B3214" t="str">
            <v>C3511</v>
          </cell>
          <cell r="C3214" t="str">
            <v>INSTALAÇÕES HIDRO-SANITÁRIAS KIT-03 C/ FORN. DE MATERIAL</v>
          </cell>
          <cell r="D3214">
            <v>0</v>
          </cell>
          <cell r="E3214">
            <v>0</v>
          </cell>
          <cell r="F3214" t="str">
            <v>UN</v>
          </cell>
          <cell r="G3214">
            <v>807.41</v>
          </cell>
        </row>
        <row r="3215">
          <cell r="B3215" t="str">
            <v>C3457</v>
          </cell>
          <cell r="C3215" t="str">
            <v>MONTAGEM DAS INSTALAÇÕES HIDRO-SANITÁRIAS DAS ELEVATÓRIAS</v>
          </cell>
          <cell r="D3215">
            <v>0</v>
          </cell>
          <cell r="E3215">
            <v>0</v>
          </cell>
          <cell r="F3215" t="str">
            <v>UN</v>
          </cell>
          <cell r="G3215">
            <v>1795.3</v>
          </cell>
        </row>
        <row r="3216">
          <cell r="B3216" t="str">
            <v>C4006</v>
          </cell>
          <cell r="C3216" t="str">
            <v>REDE DE GÁS P/ COZINHA (FORN./MONTAGEM)</v>
          </cell>
          <cell r="D3216">
            <v>0</v>
          </cell>
          <cell r="E3216">
            <v>0</v>
          </cell>
          <cell r="F3216" t="str">
            <v>M</v>
          </cell>
          <cell r="G3216">
            <v>19.75</v>
          </cell>
        </row>
        <row r="3217">
          <cell r="B3217" t="str">
            <v>SERVIÇOS OPERACIONAIS</v>
          </cell>
          <cell r="C3217">
            <v>0</v>
          </cell>
          <cell r="D3217">
            <v>0</v>
          </cell>
          <cell r="E3217">
            <v>0</v>
          </cell>
          <cell r="F3217">
            <v>0</v>
          </cell>
          <cell r="G3217">
            <v>16490.580000000002</v>
          </cell>
        </row>
        <row r="3218">
          <cell r="B3218" t="str">
            <v>INSTALAÇÃO E SUBSTITUIÇÃO DE HIDRÔMETRO</v>
          </cell>
          <cell r="C3218">
            <v>0</v>
          </cell>
          <cell r="D3218">
            <v>0</v>
          </cell>
          <cell r="E3218">
            <v>0</v>
          </cell>
          <cell r="F3218">
            <v>0</v>
          </cell>
          <cell r="G3218">
            <v>453.15</v>
          </cell>
        </row>
        <row r="3219">
          <cell r="B3219" t="str">
            <v>C2718</v>
          </cell>
          <cell r="C3219" t="str">
            <v>DESLOCAMENTO DE HIDRÔMETRO C/ CAIXA OU CAVALETE</v>
          </cell>
          <cell r="D3219">
            <v>0</v>
          </cell>
          <cell r="E3219">
            <v>0</v>
          </cell>
          <cell r="F3219" t="str">
            <v>UN</v>
          </cell>
          <cell r="G3219">
            <v>41.84</v>
          </cell>
        </row>
        <row r="3220">
          <cell r="B3220" t="str">
            <v>C2844</v>
          </cell>
          <cell r="C3220" t="str">
            <v>INST. DE HIDRÔMETRO E CAVALETE 1§ COMPART. (CASO H), RECUO (CASO G)</v>
          </cell>
          <cell r="D3220">
            <v>0</v>
          </cell>
          <cell r="E3220">
            <v>0</v>
          </cell>
          <cell r="F3220" t="str">
            <v>UN</v>
          </cell>
          <cell r="G3220">
            <v>33.229999999999997</v>
          </cell>
        </row>
        <row r="3221">
          <cell r="B3221" t="str">
            <v>C2845</v>
          </cell>
          <cell r="C3221" t="str">
            <v>INST. DE HIDRÔMETRO E CAVALETE C/ CAIXA NO MURO P002 (CASO I)</v>
          </cell>
          <cell r="D3221">
            <v>0</v>
          </cell>
          <cell r="E3221">
            <v>0</v>
          </cell>
          <cell r="F3221" t="str">
            <v>UN</v>
          </cell>
          <cell r="G3221">
            <v>43</v>
          </cell>
        </row>
        <row r="3222">
          <cell r="B3222" t="str">
            <v>C2846</v>
          </cell>
          <cell r="C3222" t="str">
            <v>INSTALAÇÃO DE HIDRANTE DE COLUNA</v>
          </cell>
          <cell r="D3222">
            <v>0</v>
          </cell>
          <cell r="E3222">
            <v>0</v>
          </cell>
          <cell r="F3222" t="str">
            <v>UN</v>
          </cell>
          <cell r="G3222">
            <v>83.03</v>
          </cell>
        </row>
        <row r="3223">
          <cell r="B3223" t="str">
            <v>C2847</v>
          </cell>
          <cell r="C3223" t="str">
            <v>INSTALAÇÃO DE HIDRANTE SUBTERRÂNEO</v>
          </cell>
          <cell r="D3223">
            <v>0</v>
          </cell>
          <cell r="E3223">
            <v>0</v>
          </cell>
          <cell r="F3223" t="str">
            <v>UN</v>
          </cell>
          <cell r="G3223">
            <v>116.69</v>
          </cell>
        </row>
        <row r="3224">
          <cell r="B3224" t="str">
            <v>C2848</v>
          </cell>
          <cell r="C3224" t="str">
            <v>INSTALAÇÃO OU SUBSTITUIÇÃO DE CAIXA DO HIDRÔMETRO</v>
          </cell>
          <cell r="D3224">
            <v>0</v>
          </cell>
          <cell r="E3224">
            <v>0</v>
          </cell>
          <cell r="F3224" t="str">
            <v>UN</v>
          </cell>
          <cell r="G3224">
            <v>20.79</v>
          </cell>
        </row>
        <row r="3225">
          <cell r="B3225" t="str">
            <v>C2956</v>
          </cell>
          <cell r="C3225" t="str">
            <v>SUBST. DE HIDRÔMETRO DA CALÇADA P/ PADRÃO CASO: A, B, C OU D C/ CAIXA</v>
          </cell>
          <cell r="D3225">
            <v>0</v>
          </cell>
          <cell r="E3225">
            <v>0</v>
          </cell>
          <cell r="F3225" t="str">
            <v>UN</v>
          </cell>
          <cell r="G3225">
            <v>44.21</v>
          </cell>
        </row>
        <row r="3226">
          <cell r="B3226" t="str">
            <v>C2957</v>
          </cell>
          <cell r="C3226" t="str">
            <v>SUBST. DE HIDRÔMETRO CAVALETE MONTADO C/RECUP. CALÇADA/MURO (CASO F)</v>
          </cell>
          <cell r="D3226">
            <v>0</v>
          </cell>
          <cell r="E3226">
            <v>0</v>
          </cell>
          <cell r="F3226" t="str">
            <v>UN</v>
          </cell>
          <cell r="G3226">
            <v>20.57</v>
          </cell>
        </row>
        <row r="3227">
          <cell r="B3227" t="str">
            <v>C2958</v>
          </cell>
          <cell r="C3227" t="str">
            <v>SUBSTITUIÇÃO OU INSTALAÇÃO DE HIDRÔMETRO EM CAVALETE MONTADO (CASO E,N)</v>
          </cell>
          <cell r="D3227">
            <v>0</v>
          </cell>
          <cell r="E3227">
            <v>0</v>
          </cell>
          <cell r="F3227" t="str">
            <v>UN</v>
          </cell>
          <cell r="G3227">
            <v>11.53</v>
          </cell>
        </row>
        <row r="3228">
          <cell r="B3228">
            <v>0</v>
          </cell>
          <cell r="C3228">
            <v>0</v>
          </cell>
          <cell r="D3228">
            <v>0</v>
          </cell>
          <cell r="E3228">
            <v>0</v>
          </cell>
          <cell r="F3228">
            <v>0</v>
          </cell>
          <cell r="G3228">
            <v>0</v>
          </cell>
        </row>
        <row r="3229">
          <cell r="B3229" t="str">
            <v>C2963</v>
          </cell>
          <cell r="C3229" t="str">
            <v>SUBSTITUIÇÃO DE REGISTRO PVC 3/4" NO CAVALETE</v>
          </cell>
          <cell r="D3229">
            <v>0</v>
          </cell>
          <cell r="E3229">
            <v>0</v>
          </cell>
          <cell r="F3229" t="str">
            <v>UN</v>
          </cell>
          <cell r="G3229">
            <v>8.4499999999999993</v>
          </cell>
        </row>
        <row r="3230">
          <cell r="B3230" t="str">
            <v>C4201</v>
          </cell>
          <cell r="C3230" t="str">
            <v>SUBSTITUIÇÃO DE KIT CAVALETE (CASO E, N) CALÇADA / MURO (CASO F)</v>
          </cell>
          <cell r="D3230">
            <v>0</v>
          </cell>
          <cell r="E3230">
            <v>0</v>
          </cell>
          <cell r="F3230" t="str">
            <v>UN</v>
          </cell>
          <cell r="G3230">
            <v>11.5</v>
          </cell>
        </row>
        <row r="3231">
          <cell r="B3231" t="str">
            <v>C4202</v>
          </cell>
          <cell r="C3231" t="str">
            <v>SUBSTITUIÇÃO DE KIT CAVALETE MONTADO C/ RECUP. CALÇADA / MURO (CASO F)</v>
          </cell>
          <cell r="D3231">
            <v>0</v>
          </cell>
          <cell r="E3231">
            <v>0</v>
          </cell>
          <cell r="F3231" t="str">
            <v>UN</v>
          </cell>
          <cell r="G3231">
            <v>18.329999999999998</v>
          </cell>
        </row>
        <row r="3232">
          <cell r="B3232" t="str">
            <v>CORTE E SUPRESSÃO DE LIGAÇÃO</v>
          </cell>
          <cell r="C3232">
            <v>0</v>
          </cell>
          <cell r="D3232">
            <v>0</v>
          </cell>
          <cell r="E3232">
            <v>0</v>
          </cell>
          <cell r="F3232">
            <v>0</v>
          </cell>
          <cell r="G3232">
            <v>958.43</v>
          </cell>
        </row>
        <row r="3233">
          <cell r="B3233" t="str">
            <v>C0029</v>
          </cell>
          <cell r="C3233" t="str">
            <v>ADICIONAL DE LIGAÇÃO D'ÁGUA EM CORREDOR DE ATIVIDADE</v>
          </cell>
          <cell r="D3233">
            <v>0</v>
          </cell>
          <cell r="E3233">
            <v>0</v>
          </cell>
          <cell r="F3233" t="str">
            <v>UN</v>
          </cell>
          <cell r="G3233">
            <v>34.68</v>
          </cell>
        </row>
        <row r="3234">
          <cell r="B3234" t="str">
            <v>C0030</v>
          </cell>
          <cell r="C3234" t="str">
            <v>ADICIONAL DE LIGAÇÃO DE ESGOTO EM CORREDOR DE ATIVIDADE</v>
          </cell>
          <cell r="D3234">
            <v>0</v>
          </cell>
          <cell r="E3234">
            <v>0</v>
          </cell>
          <cell r="F3234" t="str">
            <v>UN</v>
          </cell>
          <cell r="G3234">
            <v>43.97</v>
          </cell>
        </row>
        <row r="3235">
          <cell r="B3235" t="str">
            <v>C0031</v>
          </cell>
          <cell r="C3235" t="str">
            <v>ADICIONAL DE SUPRESSÃO EM CORREDOR DE ATIVIDADE</v>
          </cell>
          <cell r="D3235">
            <v>0</v>
          </cell>
          <cell r="E3235">
            <v>0</v>
          </cell>
          <cell r="F3235" t="str">
            <v>UN</v>
          </cell>
          <cell r="G3235">
            <v>29.3</v>
          </cell>
        </row>
        <row r="3236">
          <cell r="B3236" t="str">
            <v>C3430</v>
          </cell>
          <cell r="C3236" t="str">
            <v>CORTE AGRAVADO E EXECUÇÃO DA LIGAÇÃO C/ FORNECIMENTO MATERIAL</v>
          </cell>
          <cell r="D3236">
            <v>0</v>
          </cell>
          <cell r="E3236">
            <v>0</v>
          </cell>
          <cell r="F3236" t="str">
            <v>UN</v>
          </cell>
          <cell r="G3236">
            <v>36.369999999999997</v>
          </cell>
        </row>
        <row r="3237">
          <cell r="B3237" t="str">
            <v>C4593</v>
          </cell>
          <cell r="C3237" t="str">
            <v>CORTE DO RAMAL PREDIAL DE ÁGUA DE MODO SIMPLES OU AGRAVADO E RELIGAÇÃO COM O FORNECIMENTO DE MATERIAL</v>
          </cell>
          <cell r="D3237">
            <v>0</v>
          </cell>
          <cell r="E3237">
            <v>0</v>
          </cell>
          <cell r="F3237" t="str">
            <v>UN</v>
          </cell>
          <cell r="G3237">
            <v>33.44</v>
          </cell>
        </row>
        <row r="3238">
          <cell r="B3238">
            <v>0</v>
          </cell>
          <cell r="C3238">
            <v>0</v>
          </cell>
          <cell r="D3238">
            <v>0</v>
          </cell>
          <cell r="E3238">
            <v>0</v>
          </cell>
          <cell r="F3238">
            <v>0</v>
          </cell>
          <cell r="G3238">
            <v>0</v>
          </cell>
        </row>
        <row r="3239">
          <cell r="B3239" t="str">
            <v>C4594</v>
          </cell>
          <cell r="C3239" t="str">
            <v>CORTE E RELIGAÇÃO COM CHIBÁGUA COM FORNECIMENTO DE MATERIAL</v>
          </cell>
          <cell r="D3239">
            <v>0</v>
          </cell>
          <cell r="E3239">
            <v>0</v>
          </cell>
          <cell r="F3239" t="str">
            <v>UN</v>
          </cell>
          <cell r="G3239">
            <v>51.4</v>
          </cell>
        </row>
        <row r="3240">
          <cell r="B3240" t="str">
            <v>C4204</v>
          </cell>
          <cell r="C3240" t="str">
            <v>CORTE EM TUBULAÇÃO DE F°F° P/ LIGAÇÃO EM NOVO PV</v>
          </cell>
          <cell r="D3240">
            <v>0</v>
          </cell>
          <cell r="E3240">
            <v>0</v>
          </cell>
          <cell r="F3240" t="str">
            <v>UN</v>
          </cell>
          <cell r="G3240">
            <v>103.01</v>
          </cell>
        </row>
        <row r="3241">
          <cell r="B3241" t="str">
            <v>C0931</v>
          </cell>
          <cell r="C3241" t="str">
            <v>CORTE OU RELIGAÇÃO DE ÁGUA NO FERRULE(PAV. EM ASFALTO)</v>
          </cell>
          <cell r="D3241">
            <v>0</v>
          </cell>
          <cell r="E3241">
            <v>0</v>
          </cell>
          <cell r="F3241" t="str">
            <v>UN</v>
          </cell>
          <cell r="G3241">
            <v>37.159999999999997</v>
          </cell>
        </row>
        <row r="3242">
          <cell r="B3242" t="str">
            <v>C0932</v>
          </cell>
          <cell r="C3242" t="str">
            <v>CORTE OU RELIGAÇÃO DE ÁGUA NO FERRULE(PAV. EM P.TOSCA)</v>
          </cell>
          <cell r="D3242">
            <v>0</v>
          </cell>
          <cell r="E3242">
            <v>0</v>
          </cell>
          <cell r="F3242" t="str">
            <v>UN</v>
          </cell>
          <cell r="G3242">
            <v>26.55</v>
          </cell>
        </row>
        <row r="3243">
          <cell r="B3243" t="str">
            <v>C0933</v>
          </cell>
          <cell r="C3243" t="str">
            <v>CORTE OU RELIGAÇÃO DE ÁGUA NO MEIO FIO ATE 1"(CAPITAL)</v>
          </cell>
          <cell r="D3243">
            <v>0</v>
          </cell>
          <cell r="E3243">
            <v>0</v>
          </cell>
          <cell r="F3243" t="str">
            <v>UN</v>
          </cell>
          <cell r="G3243">
            <v>19.32</v>
          </cell>
        </row>
        <row r="3244">
          <cell r="B3244" t="str">
            <v>C0934</v>
          </cell>
          <cell r="C3244" t="str">
            <v>CORTE OU RELIGAÇÃO DE ÁGUA NO MEIO FIO ATE 1"(INTERIOR)</v>
          </cell>
          <cell r="D3244">
            <v>0</v>
          </cell>
          <cell r="E3244">
            <v>0</v>
          </cell>
          <cell r="F3244" t="str">
            <v>UN</v>
          </cell>
          <cell r="G3244">
            <v>15.66</v>
          </cell>
        </row>
        <row r="3245">
          <cell r="B3245" t="str">
            <v>C4719</v>
          </cell>
          <cell r="C3245" t="str">
            <v>CORTE OU RELIGAÇÃO DO RAMAL PREDIAL DE ÁGUA PELO MÉTODO AGRAVADO NO MEIO FIO, COM USO DE CARRO</v>
          </cell>
          <cell r="D3245">
            <v>0</v>
          </cell>
          <cell r="E3245">
            <v>0</v>
          </cell>
          <cell r="F3245" t="str">
            <v>UN</v>
          </cell>
          <cell r="G3245">
            <v>27.83</v>
          </cell>
        </row>
        <row r="3246">
          <cell r="B3246">
            <v>0</v>
          </cell>
          <cell r="C3246">
            <v>0</v>
          </cell>
          <cell r="D3246">
            <v>0</v>
          </cell>
          <cell r="E3246">
            <v>0</v>
          </cell>
          <cell r="F3246">
            <v>0</v>
          </cell>
          <cell r="G3246">
            <v>0</v>
          </cell>
        </row>
        <row r="3247">
          <cell r="B3247" t="str">
            <v>C4718</v>
          </cell>
          <cell r="C3247" t="str">
            <v>CORTE OU RELIGAÇÃO SIMPLES COM A UTILIZAÇÃO DE CHAVE MAGNÉTICA, COM USO DE MOTO</v>
          </cell>
          <cell r="D3247">
            <v>0</v>
          </cell>
          <cell r="E3247">
            <v>0</v>
          </cell>
          <cell r="F3247" t="str">
            <v>UN</v>
          </cell>
          <cell r="G3247">
            <v>5.07</v>
          </cell>
        </row>
        <row r="3248">
          <cell r="B3248">
            <v>0</v>
          </cell>
          <cell r="C3248">
            <v>0</v>
          </cell>
          <cell r="D3248">
            <v>0</v>
          </cell>
          <cell r="E3248">
            <v>0</v>
          </cell>
          <cell r="F3248">
            <v>0</v>
          </cell>
          <cell r="G3248">
            <v>0</v>
          </cell>
        </row>
        <row r="3249">
          <cell r="B3249" t="str">
            <v>C4716</v>
          </cell>
          <cell r="C3249" t="str">
            <v>CORTE SIMPLES DO RAMAL DE ÁGUA NO KIT CAVALETE COM USO DE MOTO</v>
          </cell>
          <cell r="D3249">
            <v>0</v>
          </cell>
          <cell r="E3249">
            <v>0</v>
          </cell>
          <cell r="F3249" t="str">
            <v>UN</v>
          </cell>
          <cell r="G3249">
            <v>7.13</v>
          </cell>
        </row>
        <row r="3250">
          <cell r="B3250" t="str">
            <v>C3432</v>
          </cell>
          <cell r="C3250" t="str">
            <v>CORTE SIMPLES E EXECUÇÃO DA SUPRESSÃO DE LIGAÇÃO C/ PAVIMENTO ASFÁLTICO</v>
          </cell>
          <cell r="D3250">
            <v>0</v>
          </cell>
          <cell r="E3250">
            <v>0</v>
          </cell>
          <cell r="F3250" t="str">
            <v>UN</v>
          </cell>
          <cell r="G3250">
            <v>67.44</v>
          </cell>
        </row>
        <row r="3251">
          <cell r="B3251">
            <v>0</v>
          </cell>
          <cell r="C3251">
            <v>0</v>
          </cell>
          <cell r="D3251">
            <v>0</v>
          </cell>
          <cell r="E3251">
            <v>0</v>
          </cell>
          <cell r="F3251">
            <v>0</v>
          </cell>
          <cell r="G3251">
            <v>0</v>
          </cell>
        </row>
        <row r="3252">
          <cell r="B3252" t="str">
            <v>C3780</v>
          </cell>
          <cell r="C3252" t="str">
            <v>CORTE SIMPLES E EXECUÇÃO DA SUPRESSÃO DE LIGAÇÃO C/ PAVIMENTO DE PEDRA TOSCA</v>
          </cell>
          <cell r="D3252">
            <v>0</v>
          </cell>
          <cell r="E3252">
            <v>0</v>
          </cell>
          <cell r="F3252" t="str">
            <v>UN</v>
          </cell>
          <cell r="G3252">
            <v>32.25</v>
          </cell>
        </row>
        <row r="3253">
          <cell r="B3253">
            <v>0</v>
          </cell>
          <cell r="C3253">
            <v>0</v>
          </cell>
          <cell r="D3253">
            <v>0</v>
          </cell>
          <cell r="E3253">
            <v>0</v>
          </cell>
          <cell r="F3253">
            <v>0</v>
          </cell>
          <cell r="G3253">
            <v>0</v>
          </cell>
        </row>
        <row r="3254">
          <cell r="B3254" t="str">
            <v>C4721</v>
          </cell>
          <cell r="C3254" t="str">
            <v>DESLOCAMENTO PARA EXECUÇÃO DE CORTE NA LIGAÇÃO PREDIAL, NÃO EFETIVADO</v>
          </cell>
          <cell r="D3254">
            <v>0</v>
          </cell>
          <cell r="E3254">
            <v>0</v>
          </cell>
          <cell r="F3254" t="str">
            <v>UN</v>
          </cell>
          <cell r="G3254">
            <v>3.15</v>
          </cell>
        </row>
        <row r="3255">
          <cell r="B3255" t="str">
            <v>C3431</v>
          </cell>
          <cell r="C3255" t="str">
            <v>CORTE SIMPLES E EXECUÇÃO DA SUPRESSÃO SEM PAVIMENTO</v>
          </cell>
          <cell r="D3255">
            <v>0</v>
          </cell>
          <cell r="E3255">
            <v>0</v>
          </cell>
          <cell r="F3255" t="str">
            <v>UN</v>
          </cell>
          <cell r="G3255">
            <v>31.51</v>
          </cell>
        </row>
        <row r="3256">
          <cell r="B3256" t="str">
            <v>C2721</v>
          </cell>
          <cell r="C3256" t="str">
            <v>DESOBSTRUÇÃO E LIMPEZA DE REDE ENTRE PV's DN ATE 200 C/VARETA</v>
          </cell>
          <cell r="D3256">
            <v>0</v>
          </cell>
          <cell r="E3256">
            <v>0</v>
          </cell>
          <cell r="F3256" t="str">
            <v>UN</v>
          </cell>
          <cell r="G3256">
            <v>49.94</v>
          </cell>
        </row>
        <row r="3257">
          <cell r="B3257" t="str">
            <v>C4717</v>
          </cell>
          <cell r="C3257" t="str">
            <v>RELIGAÇÃO SIMPLES DO RAMAL PREDIAL DE ÁGUA NO KIT CAVALETE COM USO DE MOTO</v>
          </cell>
          <cell r="D3257">
            <v>0</v>
          </cell>
          <cell r="E3257">
            <v>0</v>
          </cell>
          <cell r="F3257" t="str">
            <v>UN</v>
          </cell>
          <cell r="G3257">
            <v>5.2</v>
          </cell>
        </row>
        <row r="3258">
          <cell r="B3258">
            <v>0</v>
          </cell>
          <cell r="C3258">
            <v>0</v>
          </cell>
          <cell r="D3258">
            <v>0</v>
          </cell>
          <cell r="E3258">
            <v>0</v>
          </cell>
          <cell r="F3258">
            <v>0</v>
          </cell>
          <cell r="G3258">
            <v>0</v>
          </cell>
        </row>
        <row r="3259">
          <cell r="B3259" t="str">
            <v>C4605</v>
          </cell>
          <cell r="C3259" t="str">
            <v>RELIGAÇÃO DO RAMAL PREDIAL DE ÁGUA EM QUALQUER TIPO DE PAVIMENTO DO LOGRADOURO COM O FORNECIMENTO DE MATERIAL</v>
          </cell>
          <cell r="D3259">
            <v>0</v>
          </cell>
          <cell r="E3259">
            <v>0</v>
          </cell>
          <cell r="F3259" t="str">
            <v>UN</v>
          </cell>
          <cell r="G3259">
            <v>17.88</v>
          </cell>
        </row>
        <row r="3260">
          <cell r="B3260">
            <v>0</v>
          </cell>
          <cell r="C3260">
            <v>0</v>
          </cell>
          <cell r="D3260">
            <v>0</v>
          </cell>
          <cell r="E3260">
            <v>0</v>
          </cell>
          <cell r="F3260">
            <v>0</v>
          </cell>
          <cell r="G3260">
            <v>0</v>
          </cell>
        </row>
        <row r="3261">
          <cell r="B3261" t="str">
            <v>C4606</v>
          </cell>
          <cell r="C3261" t="str">
            <v>SUPRESSÃO DO RAMAL PREDIAL DE ÁGUA COM A REMOÇÃO DO HIDRÔMETRO EM LOGRADOURO SEM PAVIMENTO</v>
          </cell>
          <cell r="D3261">
            <v>0</v>
          </cell>
          <cell r="E3261">
            <v>0</v>
          </cell>
          <cell r="F3261" t="str">
            <v>UN</v>
          </cell>
          <cell r="G3261">
            <v>47.21</v>
          </cell>
        </row>
        <row r="3262">
          <cell r="B3262">
            <v>0</v>
          </cell>
          <cell r="C3262">
            <v>0</v>
          </cell>
          <cell r="D3262">
            <v>0</v>
          </cell>
          <cell r="E3262">
            <v>0</v>
          </cell>
          <cell r="F3262">
            <v>0</v>
          </cell>
          <cell r="G3262">
            <v>0</v>
          </cell>
        </row>
        <row r="3263">
          <cell r="B3263" t="str">
            <v>C4607</v>
          </cell>
          <cell r="C3263" t="str">
            <v>SUPRESSÃO DO RAMAL PREDIAL DE ÁGUA COM A REMOÇÃO DO HIDRÔMETRO EM LOGRADOURO COM PAVIMENTO DE PEDRA TOSCA OU PARALELO</v>
          </cell>
          <cell r="D3263">
            <v>0</v>
          </cell>
          <cell r="E3263">
            <v>0</v>
          </cell>
          <cell r="F3263" t="str">
            <v>UN</v>
          </cell>
          <cell r="G3263">
            <v>52.98</v>
          </cell>
        </row>
        <row r="3264">
          <cell r="B3264">
            <v>0</v>
          </cell>
          <cell r="C3264">
            <v>0</v>
          </cell>
          <cell r="D3264">
            <v>0</v>
          </cell>
          <cell r="E3264">
            <v>0</v>
          </cell>
          <cell r="F3264">
            <v>0</v>
          </cell>
          <cell r="G3264">
            <v>0</v>
          </cell>
        </row>
        <row r="3265">
          <cell r="B3265" t="str">
            <v>C4608</v>
          </cell>
          <cell r="C3265" t="str">
            <v>SUPRESSÃO DO RAMAL PREDIAL DE ÁGUA COM A REMOÇÃO DO HIDRÔMETRO EM LOGRADOURO COM PAVIMENTO EM ASFALTO</v>
          </cell>
          <cell r="D3265">
            <v>0</v>
          </cell>
          <cell r="E3265">
            <v>0</v>
          </cell>
          <cell r="F3265" t="str">
            <v>UN</v>
          </cell>
          <cell r="G3265">
            <v>104.8</v>
          </cell>
        </row>
        <row r="3266">
          <cell r="B3266">
            <v>0</v>
          </cell>
          <cell r="C3266">
            <v>0</v>
          </cell>
          <cell r="D3266">
            <v>0</v>
          </cell>
          <cell r="E3266">
            <v>0</v>
          </cell>
          <cell r="F3266">
            <v>0</v>
          </cell>
          <cell r="G3266">
            <v>0</v>
          </cell>
        </row>
        <row r="3267">
          <cell r="B3267" t="str">
            <v>C4720</v>
          </cell>
          <cell r="C3267" t="str">
            <v>SUPRESSÃO DO RAMAL PREDIAL DE ÁGUA COM USO DE CHIBAGUA E RETIRADA DE HIDRÔMETRO</v>
          </cell>
          <cell r="D3267">
            <v>0</v>
          </cell>
          <cell r="E3267">
            <v>0</v>
          </cell>
          <cell r="F3267" t="str">
            <v>UN</v>
          </cell>
          <cell r="G3267">
            <v>37.58</v>
          </cell>
        </row>
        <row r="3268">
          <cell r="B3268">
            <v>0</v>
          </cell>
          <cell r="C3268">
            <v>0</v>
          </cell>
          <cell r="D3268">
            <v>0</v>
          </cell>
          <cell r="E3268">
            <v>0</v>
          </cell>
          <cell r="F3268">
            <v>0</v>
          </cell>
          <cell r="G3268">
            <v>0</v>
          </cell>
        </row>
        <row r="3269">
          <cell r="B3269" t="str">
            <v>C2979</v>
          </cell>
          <cell r="C3269" t="str">
            <v>TRANSFERÊNCIA DE LIGAÇÃO EM REDE REMANEJADA</v>
          </cell>
          <cell r="D3269">
            <v>0</v>
          </cell>
          <cell r="E3269">
            <v>0</v>
          </cell>
          <cell r="F3269" t="str">
            <v>UN</v>
          </cell>
          <cell r="G3269">
            <v>10.62</v>
          </cell>
        </row>
        <row r="3270">
          <cell r="B3270" t="str">
            <v>C2986</v>
          </cell>
          <cell r="C3270" t="str">
            <v>VISITA AO LOCAL DA SUPRESSÃO (PAGAR SE HOUVER QUITAÇÃO APÓS VISITA)</v>
          </cell>
          <cell r="D3270">
            <v>0</v>
          </cell>
          <cell r="E3270">
            <v>0</v>
          </cell>
          <cell r="F3270" t="str">
            <v>UN</v>
          </cell>
          <cell r="G3270">
            <v>7.52</v>
          </cell>
        </row>
        <row r="3271">
          <cell r="B3271" t="str">
            <v>C4616</v>
          </cell>
          <cell r="C3271" t="str">
            <v>VISITA DE COBRANÇA COM ORDEM DE CORTE AOS CLIENTES INADIMPLENTES</v>
          </cell>
          <cell r="D3271">
            <v>0</v>
          </cell>
          <cell r="E3271">
            <v>0</v>
          </cell>
          <cell r="F3271" t="str">
            <v>UN</v>
          </cell>
          <cell r="G3271">
            <v>19.45</v>
          </cell>
        </row>
        <row r="3272">
          <cell r="B3272" t="str">
            <v>RETIRADA DE VAZAMENTO EM REDE E LIGAÇÃO D'ÁGUA/OUTROS</v>
          </cell>
          <cell r="C3272">
            <v>0</v>
          </cell>
          <cell r="D3272">
            <v>0</v>
          </cell>
          <cell r="E3272">
            <v>0</v>
          </cell>
          <cell r="F3272">
            <v>0</v>
          </cell>
          <cell r="G3272">
            <v>2077.4499999999998</v>
          </cell>
        </row>
        <row r="3273">
          <cell r="B3273" t="str">
            <v>C0810</v>
          </cell>
          <cell r="C3273" t="str">
            <v>COLOCAÇÃO DE REGISTRO EM REDE EM OPERAÇÃO DN  50 a 100</v>
          </cell>
          <cell r="D3273">
            <v>0</v>
          </cell>
          <cell r="E3273">
            <v>0</v>
          </cell>
          <cell r="F3273" t="str">
            <v>UN</v>
          </cell>
          <cell r="G3273">
            <v>40.270000000000003</v>
          </cell>
        </row>
        <row r="3274">
          <cell r="B3274" t="str">
            <v>C0811</v>
          </cell>
          <cell r="C3274" t="str">
            <v>COLOCAÇÃO DE REGISTRO EM REDE EM OPERAÇÃO DN 150 a 200</v>
          </cell>
          <cell r="D3274">
            <v>0</v>
          </cell>
          <cell r="E3274">
            <v>0</v>
          </cell>
          <cell r="F3274" t="str">
            <v>UN</v>
          </cell>
          <cell r="G3274">
            <v>56.38</v>
          </cell>
        </row>
        <row r="3275">
          <cell r="B3275" t="str">
            <v>C0812</v>
          </cell>
          <cell r="C3275" t="str">
            <v>COLOCAÇÃO DE REGISTRO EM REDE EM OPERAÇÃO DN 250 a 300</v>
          </cell>
          <cell r="D3275">
            <v>0</v>
          </cell>
          <cell r="E3275">
            <v>0</v>
          </cell>
          <cell r="F3275" t="str">
            <v>UN</v>
          </cell>
          <cell r="G3275">
            <v>72.489999999999995</v>
          </cell>
        </row>
        <row r="3276">
          <cell r="B3276" t="str">
            <v>C2719</v>
          </cell>
          <cell r="C3276" t="str">
            <v>DESOBSTRUÇÃO DE REDE EM TUBO FoFo ATÉ 75mm COM VARETAS</v>
          </cell>
          <cell r="D3276">
            <v>0</v>
          </cell>
          <cell r="E3276">
            <v>0</v>
          </cell>
          <cell r="F3276" t="str">
            <v>M</v>
          </cell>
          <cell r="G3276">
            <v>4.4400000000000004</v>
          </cell>
        </row>
        <row r="3277">
          <cell r="B3277" t="str">
            <v>C2715</v>
          </cell>
          <cell r="C3277" t="str">
            <v>RETIRADA DE VAZAMENTO EM LIGAÇÃO, RUA COM PAVIMENTAÇÃO EM ASFALTO</v>
          </cell>
          <cell r="D3277">
            <v>0</v>
          </cell>
          <cell r="E3277">
            <v>0</v>
          </cell>
          <cell r="F3277" t="str">
            <v>UN</v>
          </cell>
          <cell r="G3277">
            <v>32.659999999999997</v>
          </cell>
        </row>
        <row r="3278">
          <cell r="B3278" t="str">
            <v>C2738</v>
          </cell>
          <cell r="C3278" t="str">
            <v>RETIRADA DE VAZAMENTO EM LIGAÇÃO, NA CALÇADA SEM PAVIMENTAÇÃO</v>
          </cell>
          <cell r="D3278">
            <v>0</v>
          </cell>
          <cell r="E3278">
            <v>0</v>
          </cell>
          <cell r="F3278" t="str">
            <v>UN</v>
          </cell>
          <cell r="G3278">
            <v>15.93</v>
          </cell>
        </row>
        <row r="3279">
          <cell r="B3279" t="str">
            <v>C2739</v>
          </cell>
          <cell r="C3279" t="str">
            <v>RETIRADA DE VAZAMENTO EM LIGAÇÃO, NA CALÇADA, QUALQUER TIPO DE PAVIMENTAÇÃO</v>
          </cell>
          <cell r="D3279">
            <v>0</v>
          </cell>
          <cell r="E3279">
            <v>0</v>
          </cell>
          <cell r="F3279" t="str">
            <v>UN</v>
          </cell>
          <cell r="G3279">
            <v>17.760000000000002</v>
          </cell>
        </row>
        <row r="3280">
          <cell r="B3280">
            <v>0</v>
          </cell>
          <cell r="C3280">
            <v>0</v>
          </cell>
          <cell r="D3280">
            <v>0</v>
          </cell>
          <cell r="E3280">
            <v>0</v>
          </cell>
          <cell r="F3280">
            <v>0</v>
          </cell>
          <cell r="G3280">
            <v>0</v>
          </cell>
        </row>
        <row r="3281">
          <cell r="B3281" t="str">
            <v>C2740</v>
          </cell>
          <cell r="C3281" t="str">
            <v>RETIRADA DE VAZAMENTO EM LIGAÇÃO, RUA COM PAVIMENTAÇÃO EM PEDRA TOSCA OU PARALELO</v>
          </cell>
          <cell r="D3281">
            <v>0</v>
          </cell>
          <cell r="E3281">
            <v>0</v>
          </cell>
          <cell r="F3281" t="str">
            <v>UN</v>
          </cell>
          <cell r="G3281">
            <v>26.55</v>
          </cell>
        </row>
        <row r="3282">
          <cell r="B3282">
            <v>0</v>
          </cell>
          <cell r="C3282">
            <v>0</v>
          </cell>
          <cell r="D3282">
            <v>0</v>
          </cell>
          <cell r="E3282">
            <v>0</v>
          </cell>
          <cell r="F3282">
            <v>0</v>
          </cell>
          <cell r="G3282">
            <v>0</v>
          </cell>
        </row>
        <row r="3283">
          <cell r="B3283" t="str">
            <v>C2741</v>
          </cell>
          <cell r="C3283" t="str">
            <v>RETIRADA DE VAZAMENTO EM LIGAÇÃO, RUA SEM PAVIMENTAÇÃO</v>
          </cell>
          <cell r="D3283">
            <v>0</v>
          </cell>
          <cell r="E3283">
            <v>0</v>
          </cell>
          <cell r="F3283" t="str">
            <v>UN</v>
          </cell>
          <cell r="G3283">
            <v>15.93</v>
          </cell>
        </row>
        <row r="3284">
          <cell r="B3284" t="str">
            <v>C2742</v>
          </cell>
          <cell r="C3284" t="str">
            <v>RETIRADA DE VAZAMENTO EM REDE DE CA/FoFo ATÉ DN 100mm, PAVIMENTAÇÃO EM ASFALTO</v>
          </cell>
          <cell r="D3284">
            <v>0</v>
          </cell>
          <cell r="E3284">
            <v>0</v>
          </cell>
          <cell r="F3284" t="str">
            <v>UN</v>
          </cell>
          <cell r="G3284">
            <v>89.1</v>
          </cell>
        </row>
        <row r="3285">
          <cell r="B3285">
            <v>0</v>
          </cell>
          <cell r="C3285">
            <v>0</v>
          </cell>
          <cell r="D3285">
            <v>0</v>
          </cell>
          <cell r="E3285">
            <v>0</v>
          </cell>
          <cell r="F3285">
            <v>0</v>
          </cell>
          <cell r="G3285">
            <v>0</v>
          </cell>
        </row>
        <row r="3286">
          <cell r="B3286" t="str">
            <v>C2743</v>
          </cell>
          <cell r="C3286" t="str">
            <v>RETIRADA DE VAZAMENTO EM REDE DE CA/FoFo ATÉ DN 100mm, PAVIMENTAÇÃO EM PEDRA TOSCA</v>
          </cell>
          <cell r="D3286">
            <v>0</v>
          </cell>
          <cell r="E3286">
            <v>0</v>
          </cell>
          <cell r="F3286" t="str">
            <v>UN</v>
          </cell>
          <cell r="G3286">
            <v>77.13</v>
          </cell>
        </row>
        <row r="3287">
          <cell r="B3287">
            <v>0</v>
          </cell>
          <cell r="C3287">
            <v>0</v>
          </cell>
          <cell r="D3287">
            <v>0</v>
          </cell>
          <cell r="E3287">
            <v>0</v>
          </cell>
          <cell r="F3287">
            <v>0</v>
          </cell>
          <cell r="G3287">
            <v>0</v>
          </cell>
        </row>
        <row r="3288">
          <cell r="B3288" t="str">
            <v>C2744</v>
          </cell>
          <cell r="C3288" t="str">
            <v>RETIRADA DE VAZAMENTO EM REDE DE CA/FoFo ATÉ DN 100mm, SEM PAVIMENTAÇÃO</v>
          </cell>
          <cell r="D3288">
            <v>0</v>
          </cell>
          <cell r="E3288">
            <v>0</v>
          </cell>
          <cell r="F3288" t="str">
            <v>UN</v>
          </cell>
          <cell r="G3288">
            <v>65.16</v>
          </cell>
        </row>
        <row r="3289">
          <cell r="B3289" t="str">
            <v>C2745</v>
          </cell>
          <cell r="C3289" t="str">
            <v>RETIRADA DE VAZAMENTO EM REDE DE CA/FoFo DN 150 À 250mm, PAVIMENTAÇÃO EM ASFALTO</v>
          </cell>
          <cell r="D3289">
            <v>0</v>
          </cell>
          <cell r="E3289">
            <v>0</v>
          </cell>
          <cell r="F3289" t="str">
            <v>UN</v>
          </cell>
          <cell r="G3289">
            <v>164.95</v>
          </cell>
        </row>
        <row r="3290">
          <cell r="B3290">
            <v>0</v>
          </cell>
          <cell r="C3290">
            <v>0</v>
          </cell>
          <cell r="D3290">
            <v>0</v>
          </cell>
          <cell r="E3290">
            <v>0</v>
          </cell>
          <cell r="F3290">
            <v>0</v>
          </cell>
          <cell r="G3290">
            <v>0</v>
          </cell>
        </row>
        <row r="3291">
          <cell r="B3291" t="str">
            <v>C2746</v>
          </cell>
          <cell r="C3291" t="str">
            <v>RETIRADA DE VAZAMENTO EM REDE DE CA/FoFo DN 150 À 250mm, PAVIMENTAÇÃO EM PEDRA TOSCA</v>
          </cell>
          <cell r="D3291">
            <v>0</v>
          </cell>
          <cell r="E3291">
            <v>0</v>
          </cell>
          <cell r="F3291" t="str">
            <v>UN</v>
          </cell>
          <cell r="G3291">
            <v>152.97999999999999</v>
          </cell>
        </row>
        <row r="3292">
          <cell r="B3292">
            <v>0</v>
          </cell>
          <cell r="C3292">
            <v>0</v>
          </cell>
          <cell r="D3292">
            <v>0</v>
          </cell>
          <cell r="E3292">
            <v>0</v>
          </cell>
          <cell r="F3292">
            <v>0</v>
          </cell>
          <cell r="G3292">
            <v>0</v>
          </cell>
        </row>
        <row r="3293">
          <cell r="B3293" t="str">
            <v>C2747</v>
          </cell>
          <cell r="C3293" t="str">
            <v>RETIRADA DE VAZAMENTO EM REDE DE CA/FoFo DN 150 À 250mm, S/ PAVIMENTAÇÃO</v>
          </cell>
          <cell r="D3293">
            <v>0</v>
          </cell>
          <cell r="E3293">
            <v>0</v>
          </cell>
          <cell r="F3293" t="str">
            <v>UN</v>
          </cell>
          <cell r="G3293">
            <v>141.02000000000001</v>
          </cell>
        </row>
        <row r="3294">
          <cell r="B3294" t="str">
            <v>C2748</v>
          </cell>
          <cell r="C3294" t="str">
            <v>RETIRADA DE VAZAMENTO EM REDE DE FoFo DN 300mm, PAVIMENTAÇÃO EM ASFALTO</v>
          </cell>
          <cell r="D3294">
            <v>0</v>
          </cell>
          <cell r="E3294">
            <v>0</v>
          </cell>
          <cell r="F3294" t="str">
            <v>UN</v>
          </cell>
          <cell r="G3294">
            <v>210.48</v>
          </cell>
        </row>
        <row r="3295">
          <cell r="B3295">
            <v>0</v>
          </cell>
          <cell r="C3295">
            <v>0</v>
          </cell>
          <cell r="D3295">
            <v>0</v>
          </cell>
          <cell r="E3295">
            <v>0</v>
          </cell>
          <cell r="F3295">
            <v>0</v>
          </cell>
          <cell r="G3295">
            <v>0</v>
          </cell>
        </row>
        <row r="3296">
          <cell r="B3296" t="str">
            <v>C2749</v>
          </cell>
          <cell r="C3296" t="str">
            <v>RETIRADA DE VAZAMENTO EM REDE DE FoFo DN 300mm, PAVIMENTAÇÃO EM PEDRA TOSCA</v>
          </cell>
          <cell r="D3296">
            <v>0</v>
          </cell>
          <cell r="E3296">
            <v>0</v>
          </cell>
          <cell r="F3296" t="str">
            <v>UN</v>
          </cell>
          <cell r="G3296">
            <v>203.75</v>
          </cell>
        </row>
        <row r="3297">
          <cell r="B3297">
            <v>0</v>
          </cell>
          <cell r="C3297">
            <v>0</v>
          </cell>
          <cell r="D3297">
            <v>0</v>
          </cell>
          <cell r="E3297">
            <v>0</v>
          </cell>
          <cell r="F3297">
            <v>0</v>
          </cell>
          <cell r="G3297">
            <v>0</v>
          </cell>
        </row>
        <row r="3298">
          <cell r="B3298" t="str">
            <v>C2750</v>
          </cell>
          <cell r="C3298" t="str">
            <v>RETIRADA DE VAZAMENTO EM REDE DE FoFo DN 300mm, S/ PAVIMENTAÇÃO</v>
          </cell>
          <cell r="D3298">
            <v>0</v>
          </cell>
          <cell r="E3298">
            <v>0</v>
          </cell>
          <cell r="F3298" t="str">
            <v>UN</v>
          </cell>
          <cell r="G3298">
            <v>191.78</v>
          </cell>
        </row>
        <row r="3299">
          <cell r="B3299" t="str">
            <v>C2751</v>
          </cell>
          <cell r="C3299" t="str">
            <v xml:space="preserve"> RETIRADA DE VAZAMENTO EM REDE DE PVC ATÉ DN 100mm, PAVIMENTAÇÃO EM ASFALTO</v>
          </cell>
          <cell r="D3299">
            <v>0</v>
          </cell>
          <cell r="E3299">
            <v>0</v>
          </cell>
          <cell r="F3299" t="str">
            <v>UN</v>
          </cell>
          <cell r="G3299">
            <v>74.38</v>
          </cell>
        </row>
        <row r="3300">
          <cell r="B3300">
            <v>0</v>
          </cell>
          <cell r="C3300">
            <v>0</v>
          </cell>
          <cell r="D3300">
            <v>0</v>
          </cell>
          <cell r="E3300">
            <v>0</v>
          </cell>
          <cell r="F3300">
            <v>0</v>
          </cell>
          <cell r="G3300">
            <v>0</v>
          </cell>
        </row>
        <row r="3301">
          <cell r="B3301" t="str">
            <v>C2752</v>
          </cell>
          <cell r="C3301" t="str">
            <v>RETIRADA DE VAZAMENTO EM REDE DE PVC ATÉ DN 100mm, PAVIMENTAÇÃO EM PEDRA TOSCA</v>
          </cell>
          <cell r="D3301">
            <v>0</v>
          </cell>
          <cell r="E3301">
            <v>0</v>
          </cell>
          <cell r="F3301" t="str">
            <v>UN</v>
          </cell>
          <cell r="G3301">
            <v>62.41</v>
          </cell>
        </row>
        <row r="3302">
          <cell r="B3302">
            <v>0</v>
          </cell>
          <cell r="C3302">
            <v>0</v>
          </cell>
          <cell r="D3302">
            <v>0</v>
          </cell>
          <cell r="E3302">
            <v>0</v>
          </cell>
          <cell r="F3302">
            <v>0</v>
          </cell>
          <cell r="G3302">
            <v>0</v>
          </cell>
        </row>
        <row r="3303">
          <cell r="B3303" t="str">
            <v>C2753</v>
          </cell>
          <cell r="C3303" t="str">
            <v>RETIRADA DE VAZAMENTO EM REDE DE PVC ATÉ DN 100mm, S/PAVIMENTAÇÃO</v>
          </cell>
          <cell r="D3303">
            <v>0</v>
          </cell>
          <cell r="E3303">
            <v>0</v>
          </cell>
          <cell r="F3303" t="str">
            <v>UN</v>
          </cell>
          <cell r="G3303">
            <v>49.09</v>
          </cell>
        </row>
        <row r="3304">
          <cell r="B3304" t="str">
            <v>C2754</v>
          </cell>
          <cell r="C3304" t="str">
            <v>RETIRADA DE VAZAMENTO EM REDE DE PVC/DEFoFo DN 150 À 250mm</v>
          </cell>
          <cell r="D3304">
            <v>0</v>
          </cell>
          <cell r="E3304">
            <v>0</v>
          </cell>
          <cell r="F3304" t="str">
            <v>UN</v>
          </cell>
          <cell r="G3304">
            <v>113.17</v>
          </cell>
        </row>
        <row r="3305">
          <cell r="B3305" t="str">
            <v>C2755</v>
          </cell>
          <cell r="C3305" t="str">
            <v>RETIRADA DE VAZAMENTO EM REDE DE PVC/DEFoFo DN 150 À 250mm, PAVIMENTAÇÃO EM PEDRA TOSCA</v>
          </cell>
          <cell r="D3305">
            <v>0</v>
          </cell>
          <cell r="E3305">
            <v>0</v>
          </cell>
          <cell r="F3305" t="str">
            <v>UN</v>
          </cell>
          <cell r="G3305">
            <v>99.98</v>
          </cell>
        </row>
        <row r="3306">
          <cell r="B3306">
            <v>0</v>
          </cell>
          <cell r="C3306">
            <v>0</v>
          </cell>
          <cell r="D3306">
            <v>0</v>
          </cell>
          <cell r="E3306">
            <v>0</v>
          </cell>
          <cell r="F3306">
            <v>0</v>
          </cell>
          <cell r="G3306">
            <v>0</v>
          </cell>
        </row>
        <row r="3307">
          <cell r="B3307" t="str">
            <v>C2756</v>
          </cell>
          <cell r="C3307" t="str">
            <v>RETIRADA DE VAZAMENTO EM REDE DE PVC/DEFoFo DN 150 À 250mm, S/ PAVIMENTAÇÃO</v>
          </cell>
          <cell r="D3307">
            <v>0</v>
          </cell>
          <cell r="E3307">
            <v>0</v>
          </cell>
          <cell r="F3307" t="str">
            <v>UN</v>
          </cell>
          <cell r="G3307">
            <v>89.23</v>
          </cell>
        </row>
        <row r="3308">
          <cell r="B3308">
            <v>0</v>
          </cell>
          <cell r="C3308">
            <v>0</v>
          </cell>
          <cell r="D3308">
            <v>0</v>
          </cell>
          <cell r="E3308">
            <v>0</v>
          </cell>
          <cell r="F3308">
            <v>0</v>
          </cell>
          <cell r="G3308">
            <v>0</v>
          </cell>
        </row>
        <row r="3309">
          <cell r="B3309" t="str">
            <v>C2890</v>
          </cell>
          <cell r="C3309" t="str">
            <v>RETIRADA DE VAZAMENTO NO CAVALETE</v>
          </cell>
          <cell r="D3309">
            <v>0</v>
          </cell>
          <cell r="E3309">
            <v>0</v>
          </cell>
          <cell r="F3309" t="str">
            <v>UN</v>
          </cell>
          <cell r="G3309">
            <v>10.45</v>
          </cell>
        </row>
        <row r="3310">
          <cell r="B3310" t="str">
            <v>INJETAMENTO EM TUBULAÇÃO</v>
          </cell>
          <cell r="C3310">
            <v>0</v>
          </cell>
          <cell r="D3310">
            <v>0</v>
          </cell>
          <cell r="E3310">
            <v>0</v>
          </cell>
          <cell r="F3310">
            <v>0</v>
          </cell>
          <cell r="G3310">
            <v>8085.08</v>
          </cell>
        </row>
        <row r="3311">
          <cell r="B3311" t="str">
            <v>C2762</v>
          </cell>
          <cell r="C3311" t="str">
            <v>INJETAMENTO EM TUBO EXISTENTE PVC ATE 100mm INCL. DESLOCAMENTO</v>
          </cell>
          <cell r="D3311">
            <v>0</v>
          </cell>
          <cell r="E3311">
            <v>0</v>
          </cell>
          <cell r="F3311" t="str">
            <v>UN</v>
          </cell>
          <cell r="G3311">
            <v>145.13</v>
          </cell>
        </row>
        <row r="3312">
          <cell r="B3312" t="str">
            <v>C2761</v>
          </cell>
          <cell r="C3312" t="str">
            <v>INJETAMENTO EM TUBO EXISTENTE PVC 100&lt;DN&lt;=200mm INCL. DESLOCAMENTO</v>
          </cell>
          <cell r="D3312">
            <v>0</v>
          </cell>
          <cell r="E3312">
            <v>0</v>
          </cell>
          <cell r="F3312" t="str">
            <v>UN</v>
          </cell>
          <cell r="G3312">
            <v>214.07</v>
          </cell>
        </row>
        <row r="3313">
          <cell r="B3313" t="str">
            <v>C2760</v>
          </cell>
          <cell r="C3313" t="str">
            <v>INJETAMENTO EM TUBO EXISTENTE FoFo ATE DN 200mm INCL. DESLOCAMENTO</v>
          </cell>
          <cell r="D3313">
            <v>0</v>
          </cell>
          <cell r="E3313">
            <v>0</v>
          </cell>
          <cell r="F3313" t="str">
            <v>UN</v>
          </cell>
          <cell r="G3313">
            <v>485.27</v>
          </cell>
        </row>
        <row r="3314">
          <cell r="B3314" t="str">
            <v>C2757</v>
          </cell>
          <cell r="C3314" t="str">
            <v>INJETAMENTO EM TUBO EXISTENTE DE PVC DN&gt;200mm INCL. DESLOCAMENTO</v>
          </cell>
          <cell r="D3314">
            <v>0</v>
          </cell>
          <cell r="E3314">
            <v>0</v>
          </cell>
          <cell r="F3314" t="str">
            <v>UN</v>
          </cell>
          <cell r="G3314">
            <v>261.37</v>
          </cell>
        </row>
        <row r="3315">
          <cell r="B3315" t="str">
            <v>C2758</v>
          </cell>
          <cell r="C3315" t="str">
            <v>INJETAMENTO EM TUBO EXISTENTE FoFo 200&lt;DN&lt;=300mm INCL. DESLOCAMETO</v>
          </cell>
          <cell r="D3315">
            <v>0</v>
          </cell>
          <cell r="E3315">
            <v>0</v>
          </cell>
          <cell r="F3315" t="str">
            <v>UN</v>
          </cell>
          <cell r="G3315">
            <v>758.62</v>
          </cell>
        </row>
        <row r="3316">
          <cell r="B3316" t="str">
            <v>C2759</v>
          </cell>
          <cell r="C3316" t="str">
            <v>INJETAMENTO EM TUBO EXISTENTE FoFo 300&lt;DN&lt;=500mm INCL. DESLOCAMENTO</v>
          </cell>
          <cell r="D3316">
            <v>0</v>
          </cell>
          <cell r="E3316">
            <v>0</v>
          </cell>
          <cell r="F3316" t="str">
            <v>UN</v>
          </cell>
          <cell r="G3316">
            <v>1352.3</v>
          </cell>
        </row>
        <row r="3317">
          <cell r="B3317" t="str">
            <v>C4596</v>
          </cell>
          <cell r="C3317" t="str">
            <v>INJETAMENTO EM TUBO EXISTENTE FoFo 500&lt;DN&lt;=800 INCL. DESLOCAMENTO</v>
          </cell>
          <cell r="D3317">
            <v>0</v>
          </cell>
          <cell r="E3317">
            <v>0</v>
          </cell>
          <cell r="F3317" t="str">
            <v>UN</v>
          </cell>
          <cell r="G3317">
            <v>2163.69</v>
          </cell>
        </row>
        <row r="3318">
          <cell r="B3318" t="str">
            <v>C4597</v>
          </cell>
          <cell r="C3318" t="str">
            <v>INJETAMENTO EM TUBO EXISTENTE FoFo 800&lt;DN&lt;=1000 INCL. DESLOCAMENTO</v>
          </cell>
          <cell r="D3318">
            <v>0</v>
          </cell>
          <cell r="E3318">
            <v>0</v>
          </cell>
          <cell r="F3318" t="str">
            <v>UN</v>
          </cell>
          <cell r="G3318">
            <v>2704.61</v>
          </cell>
        </row>
        <row r="3319">
          <cell r="B3319" t="str">
            <v>MANUTENÇÃO EM REDE DE ESGOTO</v>
          </cell>
          <cell r="C3319">
            <v>0</v>
          </cell>
          <cell r="D3319">
            <v>0</v>
          </cell>
          <cell r="E3319">
            <v>0</v>
          </cell>
          <cell r="F3319">
            <v>0</v>
          </cell>
          <cell r="G3319">
            <v>1769.02</v>
          </cell>
        </row>
        <row r="3320">
          <cell r="B3320" t="str">
            <v>C0231</v>
          </cell>
          <cell r="C3320" t="str">
            <v>ASSENTAMENTO DE TAMPÃO FoFo P/ POÇO DE VISITA</v>
          </cell>
          <cell r="D3320">
            <v>0</v>
          </cell>
          <cell r="E3320">
            <v>0</v>
          </cell>
          <cell r="F3320" t="str">
            <v>UN</v>
          </cell>
          <cell r="G3320">
            <v>30.39</v>
          </cell>
        </row>
        <row r="3321">
          <cell r="B3321" t="str">
            <v>C0514</v>
          </cell>
          <cell r="C3321" t="str">
            <v>BY-PASS EM REDE DE ESGOTO</v>
          </cell>
          <cell r="D3321">
            <v>0</v>
          </cell>
          <cell r="E3321">
            <v>0</v>
          </cell>
          <cell r="F3321" t="str">
            <v>UN</v>
          </cell>
          <cell r="G3321">
            <v>41.48</v>
          </cell>
        </row>
        <row r="3322">
          <cell r="B3322" t="str">
            <v>C4074</v>
          </cell>
          <cell r="C3322" t="str">
            <v>CHUMBAMENTO DE RAMAL INTRA-DOMICILIAR DN 100 NA CAIXA DE INSPEÇÃO</v>
          </cell>
          <cell r="D3322">
            <v>0</v>
          </cell>
          <cell r="E3322">
            <v>0</v>
          </cell>
          <cell r="F3322" t="str">
            <v>UN</v>
          </cell>
          <cell r="G3322">
            <v>15.6</v>
          </cell>
        </row>
        <row r="3323">
          <cell r="B3323" t="str">
            <v>C0795</v>
          </cell>
          <cell r="C3323" t="str">
            <v>CHUMBAMENTO TUBULAÇÃO NO POÇO VISITA (BLOCO DE CONCRETO)</v>
          </cell>
          <cell r="D3323">
            <v>0</v>
          </cell>
          <cell r="E3323">
            <v>0</v>
          </cell>
          <cell r="F3323" t="str">
            <v>UN</v>
          </cell>
          <cell r="G3323">
            <v>45.42</v>
          </cell>
        </row>
        <row r="3324">
          <cell r="B3324" t="str">
            <v>C0813</v>
          </cell>
          <cell r="C3324" t="str">
            <v>COLOCAÇÃO DE TAMPA EM CAIXA DE INSPEÇÃO</v>
          </cell>
          <cell r="D3324">
            <v>0</v>
          </cell>
          <cell r="E3324">
            <v>0</v>
          </cell>
          <cell r="F3324" t="str">
            <v>UN</v>
          </cell>
          <cell r="G3324">
            <v>8.94</v>
          </cell>
        </row>
        <row r="3325">
          <cell r="B3325" t="str">
            <v>C0814</v>
          </cell>
          <cell r="C3325" t="str">
            <v>COLOCAÇÃO E CHUMBAMENTO LAJE EXCÊNTRICA, CHAMINÉ E TAMPÃO EM PV</v>
          </cell>
          <cell r="D3325">
            <v>0</v>
          </cell>
          <cell r="E3325">
            <v>0</v>
          </cell>
          <cell r="F3325" t="str">
            <v>UN</v>
          </cell>
          <cell r="G3325">
            <v>102.48</v>
          </cell>
        </row>
        <row r="3326">
          <cell r="B3326" t="str">
            <v>C0815</v>
          </cell>
          <cell r="C3326" t="str">
            <v>COLOCAÇÃO E CHUMBAMENTO LAJE EXCENTRICA E TAMPÃO EM PV</v>
          </cell>
          <cell r="D3326">
            <v>0</v>
          </cell>
          <cell r="E3326">
            <v>0</v>
          </cell>
          <cell r="F3326" t="str">
            <v>UN</v>
          </cell>
          <cell r="G3326">
            <v>87.9</v>
          </cell>
        </row>
        <row r="3327">
          <cell r="B3327" t="str">
            <v>C0816</v>
          </cell>
          <cell r="C3327" t="str">
            <v>COLOCAÇÃO TUBO CONCRETO PB D= 600 EM PV C/REJUNT./TRANSPORTE</v>
          </cell>
          <cell r="D3327">
            <v>0</v>
          </cell>
          <cell r="E3327">
            <v>0</v>
          </cell>
          <cell r="F3327" t="str">
            <v>UN</v>
          </cell>
          <cell r="G3327">
            <v>114.15</v>
          </cell>
        </row>
        <row r="3328">
          <cell r="B3328" t="str">
            <v>C0817</v>
          </cell>
          <cell r="C3328" t="str">
            <v>COLOCAÇÃO TUBO CONCRETO PB D=1000 EM PV C/REJUNT./TRANSPORTE</v>
          </cell>
          <cell r="D3328">
            <v>0</v>
          </cell>
          <cell r="E3328">
            <v>0</v>
          </cell>
          <cell r="F3328" t="str">
            <v>UN</v>
          </cell>
          <cell r="G3328">
            <v>224.83</v>
          </cell>
        </row>
        <row r="3329">
          <cell r="B3329" t="str">
            <v>C2721</v>
          </cell>
          <cell r="C3329" t="str">
            <v>DESOBSTRUÇÃO E LIMPEZA DE REDE ENTRE PV's DN ATE 200 C/VARETA</v>
          </cell>
          <cell r="D3329">
            <v>0</v>
          </cell>
          <cell r="E3329">
            <v>0</v>
          </cell>
          <cell r="F3329" t="str">
            <v>UN</v>
          </cell>
          <cell r="G3329">
            <v>49.94</v>
          </cell>
        </row>
        <row r="3330">
          <cell r="B3330" t="str">
            <v>C2720</v>
          </cell>
          <cell r="C3330" t="str">
            <v>DESOBSTRUÇÃO E LIMPEZA DE REDE ENTRE PV's DN 200,01 a 400 C/VARETA</v>
          </cell>
          <cell r="D3330">
            <v>0</v>
          </cell>
          <cell r="E3330">
            <v>0</v>
          </cell>
          <cell r="F3330" t="str">
            <v>UN</v>
          </cell>
          <cell r="G3330">
            <v>100.26</v>
          </cell>
        </row>
        <row r="3331">
          <cell r="B3331" t="str">
            <v>C2988</v>
          </cell>
          <cell r="C3331" t="str">
            <v>DESOBSTRUÇÃO E LIMPEZA DE REDE ESGOTO ENTRE PV's (INCLUSIVE)</v>
          </cell>
          <cell r="D3331">
            <v>0</v>
          </cell>
          <cell r="E3331">
            <v>0</v>
          </cell>
          <cell r="F3331" t="str">
            <v>M</v>
          </cell>
          <cell r="G3331">
            <v>1.57</v>
          </cell>
        </row>
        <row r="3332">
          <cell r="B3332" t="str">
            <v>C2722</v>
          </cell>
          <cell r="C3332" t="str">
            <v>DESOBSTRUÇÃO EM LIGAÇÃO DE ESGOTO DN 100 C/LIMPEZA DA CAIXA</v>
          </cell>
          <cell r="D3332">
            <v>0</v>
          </cell>
          <cell r="E3332">
            <v>0</v>
          </cell>
          <cell r="F3332" t="str">
            <v>UN</v>
          </cell>
          <cell r="G3332">
            <v>25.16</v>
          </cell>
        </row>
        <row r="3333">
          <cell r="B3333" t="str">
            <v>C2723</v>
          </cell>
          <cell r="C3333" t="str">
            <v>DESOBSTRUÇÃO EM LIGAÇÃO DE ESGOTO DN&gt;100 C/LIMPEZA DA CAIXA</v>
          </cell>
          <cell r="D3333">
            <v>0</v>
          </cell>
          <cell r="E3333">
            <v>0</v>
          </cell>
          <cell r="F3333" t="str">
            <v>UN</v>
          </cell>
          <cell r="G3333">
            <v>25.16</v>
          </cell>
        </row>
        <row r="3334">
          <cell r="B3334" t="str">
            <v>C2725</v>
          </cell>
          <cell r="C3334" t="str">
            <v>DESOBSTRUÇÃO EM REDE ENTRE PV's DN ATE 200mm, C/EQUIP.A JATO</v>
          </cell>
          <cell r="D3334">
            <v>0</v>
          </cell>
          <cell r="E3334">
            <v>0</v>
          </cell>
          <cell r="F3334" t="str">
            <v>UN</v>
          </cell>
          <cell r="G3334">
            <v>14.93</v>
          </cell>
        </row>
        <row r="3335">
          <cell r="B3335" t="str">
            <v>C2724</v>
          </cell>
          <cell r="C3335" t="str">
            <v>DESOBSTRUÇÃO EM REDE ENTRE PV's DN 200,01 a 400mm, C/EQUIP. A JATO</v>
          </cell>
          <cell r="D3335">
            <v>0</v>
          </cell>
          <cell r="E3335">
            <v>0</v>
          </cell>
          <cell r="F3335" t="str">
            <v>UN</v>
          </cell>
          <cell r="G3335">
            <v>14.93</v>
          </cell>
        </row>
        <row r="3336">
          <cell r="B3336" t="str">
            <v>C2817</v>
          </cell>
          <cell r="C3336" t="str">
            <v>EXECUÇÃO DE CALHA EM CONCRETO NO POÇO DE VISITA</v>
          </cell>
          <cell r="D3336">
            <v>0</v>
          </cell>
          <cell r="E3336">
            <v>0</v>
          </cell>
          <cell r="F3336" t="str">
            <v>UN</v>
          </cell>
          <cell r="G3336">
            <v>63.63</v>
          </cell>
        </row>
        <row r="3337">
          <cell r="B3337" t="str">
            <v>C4212</v>
          </cell>
          <cell r="C3337" t="str">
            <v>LIMPEZA DE CAIXAS DE INSPEÇÃO</v>
          </cell>
          <cell r="D3337">
            <v>0</v>
          </cell>
          <cell r="E3337">
            <v>0</v>
          </cell>
          <cell r="F3337" t="str">
            <v>UN</v>
          </cell>
          <cell r="G3337">
            <v>23.98</v>
          </cell>
        </row>
        <row r="3338">
          <cell r="B3338" t="str">
            <v>C2866</v>
          </cell>
          <cell r="C3338" t="str">
            <v>LIMPEZA DE PV PROF. ATÉ 2.00m C/EQUIPAMENTO A VÁCUO</v>
          </cell>
          <cell r="D3338">
            <v>0</v>
          </cell>
          <cell r="E3338">
            <v>0</v>
          </cell>
          <cell r="F3338" t="str">
            <v>UN</v>
          </cell>
          <cell r="G3338">
            <v>20.5</v>
          </cell>
        </row>
        <row r="3339">
          <cell r="B3339" t="str">
            <v>C2871</v>
          </cell>
          <cell r="C3339" t="str">
            <v>LIMPEZA DE PV PROF. 2,01 a 3,00m C/EQUIPAMENTO A VACUO</v>
          </cell>
          <cell r="D3339">
            <v>0</v>
          </cell>
          <cell r="E3339">
            <v>0</v>
          </cell>
          <cell r="F3339" t="str">
            <v>UN</v>
          </cell>
          <cell r="G3339">
            <v>26.57</v>
          </cell>
        </row>
        <row r="3340">
          <cell r="B3340" t="str">
            <v>C2867</v>
          </cell>
          <cell r="C3340" t="str">
            <v>LIMPEZA DE PV PROF. MAIOR QUE 3.00m C/EQUIPAMENTO A VÁCUO</v>
          </cell>
          <cell r="D3340">
            <v>0</v>
          </cell>
          <cell r="E3340">
            <v>0</v>
          </cell>
          <cell r="F3340" t="str">
            <v>UN</v>
          </cell>
          <cell r="G3340">
            <v>44.26</v>
          </cell>
        </row>
        <row r="3341">
          <cell r="B3341" t="str">
            <v>C2868</v>
          </cell>
          <cell r="C3341" t="str">
            <v>LIMPEZA DE PV's PROF. ATE 2,00m, MANUAL</v>
          </cell>
          <cell r="D3341">
            <v>0</v>
          </cell>
          <cell r="E3341">
            <v>0</v>
          </cell>
          <cell r="F3341" t="str">
            <v>UN</v>
          </cell>
          <cell r="G3341">
            <v>62.17</v>
          </cell>
        </row>
        <row r="3342">
          <cell r="B3342" t="str">
            <v>C2869</v>
          </cell>
          <cell r="C3342" t="str">
            <v>LIMPEZA DE PV's PROF. ENTRE 2.00  A  3.00m, MANUAL</v>
          </cell>
          <cell r="D3342">
            <v>0</v>
          </cell>
          <cell r="E3342">
            <v>0</v>
          </cell>
          <cell r="F3342" t="str">
            <v>UN</v>
          </cell>
          <cell r="G3342">
            <v>93.36</v>
          </cell>
        </row>
        <row r="3343">
          <cell r="B3343" t="str">
            <v>C2870</v>
          </cell>
          <cell r="C3343" t="str">
            <v>LIMPEZA DE PV's PROF. MAIOR QUE 3.00m, MANUAL</v>
          </cell>
          <cell r="D3343">
            <v>0</v>
          </cell>
          <cell r="E3343">
            <v>0</v>
          </cell>
          <cell r="F3343" t="str">
            <v>UN</v>
          </cell>
          <cell r="G3343">
            <v>124.54</v>
          </cell>
        </row>
        <row r="3344">
          <cell r="B3344" t="str">
            <v>C2888</v>
          </cell>
          <cell r="C3344" t="str">
            <v>NIVELAMENTO DE TAMPÃO DO TIL/TERMINAL DE LIMPEZA</v>
          </cell>
          <cell r="D3344">
            <v>0</v>
          </cell>
          <cell r="E3344">
            <v>0</v>
          </cell>
          <cell r="F3344" t="str">
            <v>UN</v>
          </cell>
          <cell r="G3344">
            <v>70.209999999999994</v>
          </cell>
        </row>
        <row r="3345">
          <cell r="B3345" t="str">
            <v>C2889</v>
          </cell>
          <cell r="C3345" t="str">
            <v>NIVELAMENTO DE TAMPÃO EM POÇO DE VISITA</v>
          </cell>
          <cell r="D3345">
            <v>0</v>
          </cell>
          <cell r="E3345">
            <v>0</v>
          </cell>
          <cell r="F3345" t="str">
            <v>UN</v>
          </cell>
          <cell r="G3345">
            <v>141.37</v>
          </cell>
        </row>
        <row r="3346">
          <cell r="B3346" t="str">
            <v>C2934</v>
          </cell>
          <cell r="C3346" t="str">
            <v>RECUPERAÇÃO DE CAIXA DE INSPEÇÃO</v>
          </cell>
          <cell r="D3346">
            <v>0</v>
          </cell>
          <cell r="E3346">
            <v>0</v>
          </cell>
          <cell r="F3346" t="str">
            <v>UN</v>
          </cell>
          <cell r="G3346">
            <v>60.51</v>
          </cell>
        </row>
        <row r="3347">
          <cell r="B3347" t="str">
            <v>C2943</v>
          </cell>
          <cell r="C3347" t="str">
            <v>RETIRADA DE POÇO DE VISITA</v>
          </cell>
          <cell r="D3347">
            <v>0</v>
          </cell>
          <cell r="E3347">
            <v>0</v>
          </cell>
          <cell r="F3347" t="str">
            <v>UN</v>
          </cell>
          <cell r="G3347">
            <v>77.27</v>
          </cell>
        </row>
        <row r="3348">
          <cell r="B3348" t="str">
            <v>C2951</v>
          </cell>
          <cell r="C3348" t="str">
            <v>SONDAGEM E INSPEÇÃO EM POÇO DE VISITA</v>
          </cell>
          <cell r="D3348">
            <v>0</v>
          </cell>
          <cell r="E3348">
            <v>0</v>
          </cell>
          <cell r="F3348" t="str">
            <v>UN</v>
          </cell>
          <cell r="G3348">
            <v>11.89</v>
          </cell>
        </row>
        <row r="3349">
          <cell r="B3349" t="str">
            <v>C2977</v>
          </cell>
          <cell r="C3349" t="str">
            <v>TAMPONAMENTO PROVISÓRIO DE POÇO DE VISITA</v>
          </cell>
          <cell r="D3349">
            <v>0</v>
          </cell>
          <cell r="E3349">
            <v>0</v>
          </cell>
          <cell r="F3349" t="str">
            <v>UN</v>
          </cell>
          <cell r="G3349">
            <v>45.67</v>
          </cell>
        </row>
        <row r="3350">
          <cell r="B3350" t="str">
            <v>RECUPERAÇÃO DE TUBULAÇÃO</v>
          </cell>
          <cell r="C3350">
            <v>0</v>
          </cell>
          <cell r="D3350">
            <v>0</v>
          </cell>
          <cell r="E3350">
            <v>0</v>
          </cell>
          <cell r="F3350">
            <v>0</v>
          </cell>
          <cell r="G3350">
            <v>55.2</v>
          </cell>
        </row>
        <row r="3351">
          <cell r="B3351" t="str">
            <v>C2935</v>
          </cell>
          <cell r="C3351" t="str">
            <v>RECUPERAÇÃO TUBULAÇÃO FoFo DN 250mm (CORTE E DESBASTE PONTA)</v>
          </cell>
          <cell r="D3351">
            <v>0</v>
          </cell>
          <cell r="E3351">
            <v>0</v>
          </cell>
          <cell r="F3351" t="str">
            <v>UN</v>
          </cell>
          <cell r="G3351">
            <v>55.2</v>
          </cell>
        </row>
        <row r="3352">
          <cell r="B3352" t="str">
            <v>SERVIÇO COMERCIAL</v>
          </cell>
          <cell r="C3352">
            <v>0</v>
          </cell>
          <cell r="D3352">
            <v>0</v>
          </cell>
          <cell r="E3352">
            <v>0</v>
          </cell>
          <cell r="F3352">
            <v>0</v>
          </cell>
          <cell r="G3352">
            <v>3092.24</v>
          </cell>
        </row>
        <row r="3353">
          <cell r="B3353" t="str">
            <v>C4199</v>
          </cell>
          <cell r="C3353" t="str">
            <v>COLOCAÇÃO DE APARELHO ELIMINADOR DE AR</v>
          </cell>
          <cell r="D3353">
            <v>0</v>
          </cell>
          <cell r="E3353">
            <v>0</v>
          </cell>
          <cell r="F3353" t="str">
            <v>UN</v>
          </cell>
          <cell r="G3353">
            <v>129.66999999999999</v>
          </cell>
        </row>
        <row r="3354">
          <cell r="B3354" t="str">
            <v>C4200</v>
          </cell>
          <cell r="C3354" t="str">
            <v>COLOCAÇÃO DE VENTOSA EM REDE EM OPERAÇÃO DN 150 A 200</v>
          </cell>
          <cell r="D3354">
            <v>0</v>
          </cell>
          <cell r="E3354">
            <v>0</v>
          </cell>
          <cell r="F3354" t="str">
            <v>UN</v>
          </cell>
          <cell r="G3354">
            <v>185.79</v>
          </cell>
        </row>
        <row r="3355">
          <cell r="B3355" t="str">
            <v>C2766</v>
          </cell>
          <cell r="C3355" t="str">
            <v>ENSAIO DE HIDRÔMETRO</v>
          </cell>
          <cell r="D3355">
            <v>0</v>
          </cell>
          <cell r="E3355">
            <v>0</v>
          </cell>
          <cell r="F3355" t="str">
            <v>BAN</v>
          </cell>
          <cell r="G3355">
            <v>55.08</v>
          </cell>
        </row>
        <row r="3356">
          <cell r="B3356" t="str">
            <v>C4207</v>
          </cell>
          <cell r="C3356" t="str">
            <v>INSTALAÇÃO DE MACROMEDIDOR TIPO WALTMANN PARA DIÂMETROS ATÉ 300mm</v>
          </cell>
          <cell r="D3356">
            <v>0</v>
          </cell>
          <cell r="E3356">
            <v>0</v>
          </cell>
          <cell r="F3356" t="str">
            <v>UN</v>
          </cell>
          <cell r="G3356">
            <v>611.55999999999995</v>
          </cell>
        </row>
        <row r="3357">
          <cell r="B3357" t="str">
            <v>C4206</v>
          </cell>
          <cell r="C3357" t="str">
            <v>INSTALAÇÃO DE MACROMEDIDOR TIPO WALTMANN PARA DIÂMETROS ENTRE 350mm E 600mm</v>
          </cell>
          <cell r="D3357">
            <v>0</v>
          </cell>
          <cell r="E3357">
            <v>0</v>
          </cell>
          <cell r="F3357" t="str">
            <v>UN</v>
          </cell>
          <cell r="G3357">
            <v>850.93</v>
          </cell>
        </row>
        <row r="3358">
          <cell r="B3358">
            <v>0</v>
          </cell>
          <cell r="C3358">
            <v>0</v>
          </cell>
          <cell r="D3358">
            <v>0</v>
          </cell>
          <cell r="E3358">
            <v>0</v>
          </cell>
          <cell r="F3358">
            <v>0</v>
          </cell>
          <cell r="G3358">
            <v>0</v>
          </cell>
        </row>
        <row r="3359">
          <cell r="B3359" t="str">
            <v>C2859</v>
          </cell>
          <cell r="C3359" t="str">
            <v>LANÇAMENTO DE ESGOTO NO INTERCEPTOR</v>
          </cell>
          <cell r="D3359">
            <v>0</v>
          </cell>
          <cell r="E3359">
            <v>0</v>
          </cell>
          <cell r="F3359" t="str">
            <v>UN</v>
          </cell>
          <cell r="G3359">
            <v>19.46</v>
          </cell>
        </row>
        <row r="3360">
          <cell r="B3360" t="str">
            <v>C2880</v>
          </cell>
          <cell r="C3360" t="str">
            <v>MEDIÇÃO DE PRESSÃO E VAZÃO</v>
          </cell>
          <cell r="D3360">
            <v>0</v>
          </cell>
          <cell r="E3360">
            <v>0</v>
          </cell>
          <cell r="F3360" t="str">
            <v>UN</v>
          </cell>
          <cell r="G3360">
            <v>771.19</v>
          </cell>
        </row>
        <row r="3361">
          <cell r="B3361" t="str">
            <v>C4213</v>
          </cell>
          <cell r="C3361" t="str">
            <v>MONTAGEM DE TUBOS, CONEXÕES E PEÇAS ESPECIAIS, SUBST. REGISTRO P/ TOMADA D'ÁGUA</v>
          </cell>
          <cell r="D3361">
            <v>0</v>
          </cell>
          <cell r="E3361">
            <v>0</v>
          </cell>
          <cell r="F3361" t="str">
            <v>UN</v>
          </cell>
          <cell r="G3361">
            <v>252.5</v>
          </cell>
        </row>
        <row r="3362">
          <cell r="B3362">
            <v>0</v>
          </cell>
          <cell r="C3362">
            <v>0</v>
          </cell>
          <cell r="D3362">
            <v>0</v>
          </cell>
          <cell r="E3362">
            <v>0</v>
          </cell>
          <cell r="F3362">
            <v>0</v>
          </cell>
          <cell r="G3362">
            <v>0</v>
          </cell>
        </row>
        <row r="3363">
          <cell r="B3363" t="str">
            <v>C2961</v>
          </cell>
          <cell r="C3363" t="str">
            <v>SUBSTITUIÇÃO DE REGISTRO COM VOLANTE 3/4" (C/ MATERIAL)</v>
          </cell>
          <cell r="D3363">
            <v>0</v>
          </cell>
          <cell r="E3363">
            <v>0</v>
          </cell>
          <cell r="F3363" t="str">
            <v>UN</v>
          </cell>
          <cell r="G3363">
            <v>40.06</v>
          </cell>
        </row>
        <row r="3364">
          <cell r="B3364" t="str">
            <v>C2959</v>
          </cell>
          <cell r="C3364" t="str">
            <v>SUBSTITUIÇÃO DE REGISTRO COM VOLANTE 1" (C/ MATERIAL)</v>
          </cell>
          <cell r="D3364">
            <v>0</v>
          </cell>
          <cell r="E3364">
            <v>0</v>
          </cell>
          <cell r="F3364" t="str">
            <v>UN</v>
          </cell>
          <cell r="G3364">
            <v>53.46</v>
          </cell>
        </row>
        <row r="3365">
          <cell r="B3365" t="str">
            <v>C2960</v>
          </cell>
          <cell r="C3365" t="str">
            <v>SUBSTITUIÇÃO DE REGISTRO COM VOLANTE 2" (C/ MATERIAL)</v>
          </cell>
          <cell r="D3365">
            <v>0</v>
          </cell>
          <cell r="E3365">
            <v>0</v>
          </cell>
          <cell r="F3365" t="str">
            <v>UN</v>
          </cell>
          <cell r="G3365">
            <v>104.2</v>
          </cell>
        </row>
        <row r="3366">
          <cell r="B3366" t="str">
            <v>C2962</v>
          </cell>
          <cell r="C3366" t="str">
            <v>SUBSTITUIÇÃO DE REGISTRO DE PVC C/BORBOLETA 3/4"(C/MATERIAL)</v>
          </cell>
          <cell r="D3366">
            <v>0</v>
          </cell>
          <cell r="E3366">
            <v>0</v>
          </cell>
          <cell r="F3366" t="str">
            <v>UN</v>
          </cell>
          <cell r="G3366">
            <v>18.350000000000001</v>
          </cell>
        </row>
        <row r="3367">
          <cell r="B3367" t="str">
            <v>INST. ELÉTRICAS, TELEFONIA, LÓGICA, SOM E SISTEMAS DE CONTROLE</v>
          </cell>
          <cell r="C3367">
            <v>0</v>
          </cell>
          <cell r="D3367">
            <v>0</v>
          </cell>
          <cell r="E3367">
            <v>0</v>
          </cell>
          <cell r="F3367">
            <v>0</v>
          </cell>
          <cell r="G3367">
            <v>25627481.109999999</v>
          </cell>
        </row>
        <row r="3368">
          <cell r="B3368" t="str">
            <v>ELETRODUTOS DE PVC E CONEXÕES</v>
          </cell>
          <cell r="C3368">
            <v>0</v>
          </cell>
          <cell r="D3368">
            <v>0</v>
          </cell>
          <cell r="E3368">
            <v>0</v>
          </cell>
          <cell r="F3368">
            <v>0</v>
          </cell>
          <cell r="G3368">
            <v>879.29</v>
          </cell>
        </row>
        <row r="3369">
          <cell r="B3369" t="str">
            <v>C1019</v>
          </cell>
          <cell r="C3369" t="str">
            <v>CURVA P/ELETRODUTO PVC ROSC. D= 20mm (1/2")</v>
          </cell>
          <cell r="D3369">
            <v>0</v>
          </cell>
          <cell r="E3369">
            <v>0</v>
          </cell>
          <cell r="F3369" t="str">
            <v>UN</v>
          </cell>
          <cell r="G3369">
            <v>3.48</v>
          </cell>
        </row>
        <row r="3370">
          <cell r="B3370" t="str">
            <v>C1020</v>
          </cell>
          <cell r="C3370" t="str">
            <v>CURVA P/ELETRODUTO PVC ROSC. D= 25mm (3/4")</v>
          </cell>
          <cell r="D3370">
            <v>0</v>
          </cell>
          <cell r="E3370">
            <v>0</v>
          </cell>
          <cell r="F3370" t="str">
            <v>UN</v>
          </cell>
          <cell r="G3370">
            <v>4.49</v>
          </cell>
        </row>
        <row r="3371">
          <cell r="B3371" t="str">
            <v>C1021</v>
          </cell>
          <cell r="C3371" t="str">
            <v>CURVA P/ELETRODUTO PVC ROSC. D= 32mm (1")</v>
          </cell>
          <cell r="D3371">
            <v>0</v>
          </cell>
          <cell r="E3371">
            <v>0</v>
          </cell>
          <cell r="F3371" t="str">
            <v>UN</v>
          </cell>
          <cell r="G3371">
            <v>6.01</v>
          </cell>
        </row>
        <row r="3372">
          <cell r="B3372" t="str">
            <v>C1022</v>
          </cell>
          <cell r="C3372" t="str">
            <v>CURVA P/ELETRODUTO PVC ROSC. D= 40mm (1 1/4")</v>
          </cell>
          <cell r="D3372">
            <v>0</v>
          </cell>
          <cell r="E3372">
            <v>0</v>
          </cell>
          <cell r="F3372" t="str">
            <v>UN</v>
          </cell>
          <cell r="G3372">
            <v>8.89</v>
          </cell>
        </row>
        <row r="3373">
          <cell r="B3373" t="str">
            <v>C1023</v>
          </cell>
          <cell r="C3373" t="str">
            <v>CURVA P/ELETRODUTO PVC ROSC. D= 50mm (1 1/2")</v>
          </cell>
          <cell r="D3373">
            <v>0</v>
          </cell>
          <cell r="E3373">
            <v>0</v>
          </cell>
          <cell r="F3373" t="str">
            <v>UN</v>
          </cell>
          <cell r="G3373">
            <v>10.28</v>
          </cell>
        </row>
        <row r="3374">
          <cell r="B3374" t="str">
            <v>C1024</v>
          </cell>
          <cell r="C3374" t="str">
            <v>CURVA P/ELETRODUTO PVC ROSC. D= 60mm (2")</v>
          </cell>
          <cell r="D3374">
            <v>0</v>
          </cell>
          <cell r="E3374">
            <v>0</v>
          </cell>
          <cell r="F3374" t="str">
            <v>UN</v>
          </cell>
          <cell r="G3374">
            <v>17.399999999999999</v>
          </cell>
        </row>
        <row r="3375">
          <cell r="B3375" t="str">
            <v>C1025</v>
          </cell>
          <cell r="C3375" t="str">
            <v>CURVA P/ELETRODUTO PVC ROSC. D= 75mm (2 1/2")</v>
          </cell>
          <cell r="D3375">
            <v>0</v>
          </cell>
          <cell r="E3375">
            <v>0</v>
          </cell>
          <cell r="F3375" t="str">
            <v>UN</v>
          </cell>
          <cell r="G3375">
            <v>31.55</v>
          </cell>
        </row>
        <row r="3376">
          <cell r="B3376" t="str">
            <v>C1026</v>
          </cell>
          <cell r="C3376" t="str">
            <v>CURVA P/ELETRODUTO PVC ROSC. D= 85mm (3")</v>
          </cell>
          <cell r="D3376">
            <v>0</v>
          </cell>
          <cell r="E3376">
            <v>0</v>
          </cell>
          <cell r="F3376" t="str">
            <v>UN</v>
          </cell>
          <cell r="G3376">
            <v>45.64</v>
          </cell>
        </row>
        <row r="3377">
          <cell r="B3377" t="str">
            <v>C1027</v>
          </cell>
          <cell r="C3377" t="str">
            <v>CURVA P/ELETRODUTO PVC ROSC. D=110mm (4")</v>
          </cell>
          <cell r="D3377">
            <v>0</v>
          </cell>
          <cell r="E3377">
            <v>0</v>
          </cell>
          <cell r="F3377" t="str">
            <v>UN</v>
          </cell>
          <cell r="G3377">
            <v>59.22</v>
          </cell>
        </row>
        <row r="3378">
          <cell r="B3378" t="str">
            <v>C1028</v>
          </cell>
          <cell r="C3378" t="str">
            <v>CURVA VERTICAL 90 GRAUS PARA INTERLIGAÇÃO</v>
          </cell>
          <cell r="D3378">
            <v>0</v>
          </cell>
          <cell r="E3378">
            <v>0</v>
          </cell>
          <cell r="F3378" t="str">
            <v>UN</v>
          </cell>
          <cell r="G3378">
            <v>39.07</v>
          </cell>
        </row>
        <row r="3379">
          <cell r="B3379" t="str">
            <v>C1204</v>
          </cell>
          <cell r="C3379" t="str">
            <v>ELETRODUTO CONDULETE DE PVC DE 1/2"</v>
          </cell>
          <cell r="D3379">
            <v>0</v>
          </cell>
          <cell r="E3379">
            <v>0</v>
          </cell>
          <cell r="F3379" t="str">
            <v>M</v>
          </cell>
          <cell r="G3379">
            <v>9.1199999999999992</v>
          </cell>
        </row>
        <row r="3380">
          <cell r="B3380" t="str">
            <v>C1205</v>
          </cell>
          <cell r="C3380" t="str">
            <v>ELETRODUTO CONDULETE DE PVC DE 3/4"</v>
          </cell>
          <cell r="D3380">
            <v>0</v>
          </cell>
          <cell r="E3380">
            <v>0</v>
          </cell>
          <cell r="F3380" t="str">
            <v>M</v>
          </cell>
          <cell r="G3380">
            <v>12.38</v>
          </cell>
        </row>
        <row r="3381">
          <cell r="B3381" t="str">
            <v>C1203</v>
          </cell>
          <cell r="C3381" t="str">
            <v>ELETRODUTO CONDULETE DE PVC DE 1"</v>
          </cell>
          <cell r="D3381">
            <v>0</v>
          </cell>
          <cell r="E3381">
            <v>0</v>
          </cell>
          <cell r="F3381" t="str">
            <v>M</v>
          </cell>
          <cell r="G3381">
            <v>18.07</v>
          </cell>
        </row>
        <row r="3382">
          <cell r="B3382" t="str">
            <v>C1185</v>
          </cell>
          <cell r="C3382" t="str">
            <v>ELETRODUTO PVC ROSC. D= 20mm (1/2")</v>
          </cell>
          <cell r="D3382">
            <v>0</v>
          </cell>
          <cell r="E3382">
            <v>0</v>
          </cell>
          <cell r="F3382" t="str">
            <v>M</v>
          </cell>
          <cell r="G3382">
            <v>6.27</v>
          </cell>
        </row>
        <row r="3383">
          <cell r="B3383" t="str">
            <v>C1186</v>
          </cell>
          <cell r="C3383" t="str">
            <v>ELETRODUTO PVC ROSC. D= 25mm (3/4")</v>
          </cell>
          <cell r="D3383">
            <v>0</v>
          </cell>
          <cell r="E3383">
            <v>0</v>
          </cell>
          <cell r="F3383" t="str">
            <v>M</v>
          </cell>
          <cell r="G3383">
            <v>7.27</v>
          </cell>
        </row>
        <row r="3384">
          <cell r="B3384" t="str">
            <v>C1187</v>
          </cell>
          <cell r="C3384" t="str">
            <v>ELETRODUTO PVC ROSC. D= 32mm (1")</v>
          </cell>
          <cell r="D3384">
            <v>0</v>
          </cell>
          <cell r="E3384">
            <v>0</v>
          </cell>
          <cell r="F3384" t="str">
            <v>M</v>
          </cell>
          <cell r="G3384">
            <v>9.0399999999999991</v>
          </cell>
        </row>
        <row r="3385">
          <cell r="B3385" t="str">
            <v>C1188</v>
          </cell>
          <cell r="C3385" t="str">
            <v>ELETRODUTO PVC ROSC. D= 40mm (1 1/4")</v>
          </cell>
          <cell r="D3385">
            <v>0</v>
          </cell>
          <cell r="E3385">
            <v>0</v>
          </cell>
          <cell r="F3385" t="str">
            <v>M</v>
          </cell>
          <cell r="G3385">
            <v>13.48</v>
          </cell>
        </row>
        <row r="3386">
          <cell r="B3386" t="str">
            <v>C1189</v>
          </cell>
          <cell r="C3386" t="str">
            <v>ELETRODUTO PVC ROSC. D= 50mm (1 1/2")</v>
          </cell>
          <cell r="D3386">
            <v>0</v>
          </cell>
          <cell r="E3386">
            <v>0</v>
          </cell>
          <cell r="F3386" t="str">
            <v>M</v>
          </cell>
          <cell r="G3386">
            <v>16.73</v>
          </cell>
        </row>
        <row r="3387">
          <cell r="B3387" t="str">
            <v>C1190</v>
          </cell>
          <cell r="C3387" t="str">
            <v>ELETRODUTO PVC ROSC. D= 60mm (2")</v>
          </cell>
          <cell r="D3387">
            <v>0</v>
          </cell>
          <cell r="E3387">
            <v>0</v>
          </cell>
          <cell r="F3387" t="str">
            <v>M</v>
          </cell>
          <cell r="G3387">
            <v>22.1</v>
          </cell>
        </row>
        <row r="3388">
          <cell r="B3388" t="str">
            <v>C1191</v>
          </cell>
          <cell r="C3388" t="str">
            <v>ELETRODUTO PVC ROSC. D= 75mm (2 1/2")</v>
          </cell>
          <cell r="D3388">
            <v>0</v>
          </cell>
          <cell r="E3388">
            <v>0</v>
          </cell>
          <cell r="F3388" t="str">
            <v>M</v>
          </cell>
          <cell r="G3388">
            <v>36.299999999999997</v>
          </cell>
        </row>
        <row r="3389">
          <cell r="B3389" t="str">
            <v>C1192</v>
          </cell>
          <cell r="C3389" t="str">
            <v>ELETRODUTO PVC ROSC. D= 85mm (3")</v>
          </cell>
          <cell r="D3389">
            <v>0</v>
          </cell>
          <cell r="E3389">
            <v>0</v>
          </cell>
          <cell r="F3389" t="str">
            <v>M</v>
          </cell>
          <cell r="G3389">
            <v>44.78</v>
          </cell>
        </row>
        <row r="3390">
          <cell r="B3390" t="str">
            <v>C1193</v>
          </cell>
          <cell r="C3390" t="str">
            <v>ELETRODUTO PVC ROSC. D=110mm (4")</v>
          </cell>
          <cell r="D3390">
            <v>0</v>
          </cell>
          <cell r="E3390">
            <v>0</v>
          </cell>
          <cell r="F3390" t="str">
            <v>M</v>
          </cell>
          <cell r="G3390">
            <v>62.98</v>
          </cell>
        </row>
        <row r="3391">
          <cell r="B3391" t="str">
            <v>C1195</v>
          </cell>
          <cell r="C3391" t="str">
            <v>ELETRODUTO PVC ROSC.INCL.CONEXÕES D= 20mm (1/2")</v>
          </cell>
          <cell r="D3391">
            <v>0</v>
          </cell>
          <cell r="E3391">
            <v>0</v>
          </cell>
          <cell r="F3391" t="str">
            <v>M</v>
          </cell>
          <cell r="G3391">
            <v>9.6</v>
          </cell>
        </row>
        <row r="3392">
          <cell r="B3392" t="str">
            <v>C1196</v>
          </cell>
          <cell r="C3392" t="str">
            <v>ELETRODUTO PVC ROSC.INCL.CONEXÕES D= 25mm (3/4")</v>
          </cell>
          <cell r="D3392">
            <v>0</v>
          </cell>
          <cell r="E3392">
            <v>0</v>
          </cell>
          <cell r="F3392" t="str">
            <v>M</v>
          </cell>
          <cell r="G3392">
            <v>10.7</v>
          </cell>
        </row>
        <row r="3393">
          <cell r="B3393" t="str">
            <v>C1197</v>
          </cell>
          <cell r="C3393" t="str">
            <v>ELETRODUTO PVC ROSC.INCL.CONEXÕES D= 32mm (1")</v>
          </cell>
          <cell r="D3393">
            <v>0</v>
          </cell>
          <cell r="E3393">
            <v>0</v>
          </cell>
          <cell r="F3393" t="str">
            <v>M</v>
          </cell>
          <cell r="G3393">
            <v>15.45</v>
          </cell>
        </row>
        <row r="3394">
          <cell r="B3394" t="str">
            <v>C1198</v>
          </cell>
          <cell r="C3394" t="str">
            <v>ELETRODUTO PVC ROSC.INCL.CONEXÕES D= 40mm (1 1/4")</v>
          </cell>
          <cell r="D3394">
            <v>0</v>
          </cell>
          <cell r="E3394">
            <v>0</v>
          </cell>
          <cell r="F3394" t="str">
            <v>M</v>
          </cell>
          <cell r="G3394">
            <v>18.899999999999999</v>
          </cell>
        </row>
        <row r="3395">
          <cell r="B3395" t="str">
            <v>C1199</v>
          </cell>
          <cell r="C3395" t="str">
            <v>ELETRODUTO PVC ROSC.INCL.CONEXÕES D= 50mm (1 1/2")</v>
          </cell>
          <cell r="D3395">
            <v>0</v>
          </cell>
          <cell r="E3395">
            <v>0</v>
          </cell>
          <cell r="F3395" t="str">
            <v>M</v>
          </cell>
          <cell r="G3395">
            <v>23.02</v>
          </cell>
        </row>
        <row r="3396">
          <cell r="B3396" t="str">
            <v>C1194</v>
          </cell>
          <cell r="C3396" t="str">
            <v>ELETRODUTO PVC ROSC.INCL.CONEXOES D= 60mm (2")</v>
          </cell>
          <cell r="D3396">
            <v>0</v>
          </cell>
          <cell r="E3396">
            <v>0</v>
          </cell>
          <cell r="F3396" t="str">
            <v>M</v>
          </cell>
          <cell r="G3396">
            <v>27.9</v>
          </cell>
        </row>
        <row r="3397">
          <cell r="B3397" t="str">
            <v>C1200</v>
          </cell>
          <cell r="C3397" t="str">
            <v>ELETRODUTO PVC ROSC.INCL.CONEXÕES D= 75mm (2 1/2")</v>
          </cell>
          <cell r="D3397">
            <v>0</v>
          </cell>
          <cell r="E3397">
            <v>0</v>
          </cell>
          <cell r="F3397" t="str">
            <v>M</v>
          </cell>
          <cell r="G3397">
            <v>43.83</v>
          </cell>
        </row>
        <row r="3398">
          <cell r="B3398" t="str">
            <v>C1202</v>
          </cell>
          <cell r="C3398" t="str">
            <v>ELETRODUTO PVC ROSC.INCL.CONEXÕES D=85MM (3")</v>
          </cell>
          <cell r="D3398">
            <v>0</v>
          </cell>
          <cell r="E3398">
            <v>0</v>
          </cell>
          <cell r="F3398" t="str">
            <v>M</v>
          </cell>
          <cell r="G3398">
            <v>52.13</v>
          </cell>
        </row>
        <row r="3399">
          <cell r="B3399" t="str">
            <v>C1201</v>
          </cell>
          <cell r="C3399" t="str">
            <v>ELETRODUTO PVC ROSC.INCL.CONEXÕES D=110mm (4")</v>
          </cell>
          <cell r="D3399">
            <v>0</v>
          </cell>
          <cell r="E3399">
            <v>0</v>
          </cell>
          <cell r="F3399" t="str">
            <v>M</v>
          </cell>
          <cell r="G3399">
            <v>71.67</v>
          </cell>
        </row>
        <row r="3400">
          <cell r="B3400" t="str">
            <v>C1184</v>
          </cell>
          <cell r="C3400" t="str">
            <v>ELETRODUTO FLEXÍVEL, TIPO GARGANTA</v>
          </cell>
          <cell r="D3400">
            <v>0</v>
          </cell>
          <cell r="E3400">
            <v>0</v>
          </cell>
          <cell r="F3400" t="str">
            <v>M</v>
          </cell>
          <cell r="G3400">
            <v>10.36</v>
          </cell>
        </row>
        <row r="3401">
          <cell r="B3401" t="str">
            <v>C1708</v>
          </cell>
          <cell r="C3401" t="str">
            <v>LUVA P/ELETRODUTO PVC ROSC. D= 20mm (1/2")</v>
          </cell>
          <cell r="D3401">
            <v>0</v>
          </cell>
          <cell r="E3401">
            <v>0</v>
          </cell>
          <cell r="F3401" t="str">
            <v>UN</v>
          </cell>
          <cell r="G3401">
            <v>1.18</v>
          </cell>
        </row>
        <row r="3402">
          <cell r="B3402" t="str">
            <v>C1709</v>
          </cell>
          <cell r="C3402" t="str">
            <v>LUVA P/ELETRODUTO PVC ROSC. D= 25mm (3/4")</v>
          </cell>
          <cell r="D3402">
            <v>0</v>
          </cell>
          <cell r="E3402">
            <v>0</v>
          </cell>
          <cell r="F3402" t="str">
            <v>UN</v>
          </cell>
          <cell r="G3402">
            <v>1.55</v>
          </cell>
        </row>
        <row r="3403">
          <cell r="B3403" t="str">
            <v>C1710</v>
          </cell>
          <cell r="C3403" t="str">
            <v>LUVA P/ELETRODUTO PVC ROSC. D= 32mm (1")</v>
          </cell>
          <cell r="D3403">
            <v>0</v>
          </cell>
          <cell r="E3403">
            <v>0</v>
          </cell>
          <cell r="F3403" t="str">
            <v>UN</v>
          </cell>
          <cell r="G3403">
            <v>2.4500000000000002</v>
          </cell>
        </row>
        <row r="3404">
          <cell r="B3404" t="str">
            <v>C1711</v>
          </cell>
          <cell r="C3404" t="str">
            <v>LUVA P/ELETRODUTO PVC ROSC. D= 40mm (1 1/4")</v>
          </cell>
          <cell r="D3404">
            <v>0</v>
          </cell>
          <cell r="E3404">
            <v>0</v>
          </cell>
          <cell r="F3404" t="str">
            <v>UN</v>
          </cell>
          <cell r="G3404">
            <v>3.61</v>
          </cell>
        </row>
        <row r="3405">
          <cell r="B3405" t="str">
            <v>C1712</v>
          </cell>
          <cell r="C3405" t="str">
            <v>LUVA P/ELETRODUTO PVC ROSC. D= 50mm (1 1/2")</v>
          </cell>
          <cell r="D3405">
            <v>0</v>
          </cell>
          <cell r="E3405">
            <v>0</v>
          </cell>
          <cell r="F3405" t="str">
            <v>UN</v>
          </cell>
          <cell r="G3405">
            <v>4.4000000000000004</v>
          </cell>
        </row>
        <row r="3406">
          <cell r="B3406" t="str">
            <v>C1713</v>
          </cell>
          <cell r="C3406" t="str">
            <v>LUVA P/ELETRODUTO PVC ROSC. D= 60mm (2")</v>
          </cell>
          <cell r="D3406">
            <v>0</v>
          </cell>
          <cell r="E3406">
            <v>0</v>
          </cell>
          <cell r="F3406" t="str">
            <v>UN</v>
          </cell>
          <cell r="G3406">
            <v>5.95</v>
          </cell>
        </row>
        <row r="3407">
          <cell r="B3407" t="str">
            <v>C1714</v>
          </cell>
          <cell r="C3407" t="str">
            <v>LUVA P/ELETRODUTO PVC ROSC. D= 75mm (2 1/2")</v>
          </cell>
          <cell r="D3407">
            <v>0</v>
          </cell>
          <cell r="E3407">
            <v>0</v>
          </cell>
          <cell r="F3407" t="str">
            <v>UN</v>
          </cell>
          <cell r="G3407">
            <v>14.99</v>
          </cell>
        </row>
        <row r="3408">
          <cell r="B3408" t="str">
            <v>C1715</v>
          </cell>
          <cell r="C3408" t="str">
            <v>LUVA P/ELETRODUTO PVC ROSC. D= 85mm (3")</v>
          </cell>
          <cell r="D3408">
            <v>0</v>
          </cell>
          <cell r="E3408">
            <v>0</v>
          </cell>
          <cell r="F3408" t="str">
            <v>UN</v>
          </cell>
          <cell r="G3408">
            <v>22.6</v>
          </cell>
        </row>
        <row r="3409">
          <cell r="B3409" t="str">
            <v>C1716</v>
          </cell>
          <cell r="C3409" t="str">
            <v>LUVA P/ELETRODUTO PVC ROSC. D=110mm (4")</v>
          </cell>
          <cell r="D3409">
            <v>0</v>
          </cell>
          <cell r="E3409">
            <v>0</v>
          </cell>
          <cell r="F3409" t="str">
            <v>UN</v>
          </cell>
          <cell r="G3409">
            <v>37.26</v>
          </cell>
        </row>
        <row r="3410">
          <cell r="B3410" t="str">
            <v>C3566</v>
          </cell>
          <cell r="C3410" t="str">
            <v>MUTIRÃO MISTO - CURVA P/ELETRODUTO PVC ROSC. D=25mm (3/4")</v>
          </cell>
          <cell r="D3410">
            <v>0</v>
          </cell>
          <cell r="E3410">
            <v>0</v>
          </cell>
          <cell r="F3410" t="str">
            <v>UN</v>
          </cell>
          <cell r="G3410">
            <v>3.45</v>
          </cell>
        </row>
        <row r="3411">
          <cell r="B3411" t="str">
            <v>C3568</v>
          </cell>
          <cell r="C3411" t="str">
            <v>MUTIRÃO MISTO - ELETRODUTO TIPO CONDULETE DE PVC DE 1/2"</v>
          </cell>
          <cell r="D3411">
            <v>0</v>
          </cell>
          <cell r="E3411">
            <v>0</v>
          </cell>
          <cell r="F3411" t="str">
            <v>M</v>
          </cell>
          <cell r="G3411">
            <v>7.02</v>
          </cell>
        </row>
        <row r="3412">
          <cell r="B3412" t="str">
            <v>C3569</v>
          </cell>
          <cell r="C3412" t="str">
            <v>MUTIRÃO MISTO - ELETRODUTO DE PVC ROSC. D=25mm (3/4)"</v>
          </cell>
          <cell r="D3412">
            <v>0</v>
          </cell>
          <cell r="E3412">
            <v>0</v>
          </cell>
          <cell r="F3412" t="str">
            <v>M</v>
          </cell>
          <cell r="G3412">
            <v>5.49</v>
          </cell>
        </row>
        <row r="3413">
          <cell r="B3413" t="str">
            <v>C3574</v>
          </cell>
          <cell r="C3413" t="str">
            <v>MUTIRÃO MISTO - LUVA P/ELETRODUTO PVC ROSC. D=25mm(3/4")</v>
          </cell>
          <cell r="D3413">
            <v>0</v>
          </cell>
          <cell r="E3413">
            <v>0</v>
          </cell>
          <cell r="F3413" t="str">
            <v>UN</v>
          </cell>
          <cell r="G3413">
            <v>1.23</v>
          </cell>
        </row>
        <row r="3414">
          <cell r="B3414" t="str">
            <v>ELETRODUTOS DE ALUMÍNIO</v>
          </cell>
          <cell r="C3414">
            <v>0</v>
          </cell>
          <cell r="D3414">
            <v>0</v>
          </cell>
          <cell r="E3414">
            <v>0</v>
          </cell>
          <cell r="F3414">
            <v>0</v>
          </cell>
          <cell r="G3414">
            <v>287.20999999999998</v>
          </cell>
        </row>
        <row r="3415">
          <cell r="B3415" t="str">
            <v>C1179</v>
          </cell>
          <cell r="C3415" t="str">
            <v>ELETRODUTO DE ALUMÍNIO, INCLUSIVE CONEXÕES DE  3/4"</v>
          </cell>
          <cell r="D3415">
            <v>0</v>
          </cell>
          <cell r="E3415">
            <v>0</v>
          </cell>
          <cell r="F3415" t="str">
            <v>M</v>
          </cell>
          <cell r="G3415">
            <v>18.100000000000001</v>
          </cell>
        </row>
        <row r="3416">
          <cell r="B3416" t="str">
            <v>C1181</v>
          </cell>
          <cell r="C3416" t="str">
            <v>ELETRODUTO DE ALUMÍNIO, INCLUSIVE CONEXÕES DE 1"</v>
          </cell>
          <cell r="D3416">
            <v>0</v>
          </cell>
          <cell r="E3416">
            <v>0</v>
          </cell>
          <cell r="F3416" t="str">
            <v>M</v>
          </cell>
          <cell r="G3416">
            <v>22.75</v>
          </cell>
        </row>
        <row r="3417">
          <cell r="B3417" t="str">
            <v>C1178</v>
          </cell>
          <cell r="C3417" t="str">
            <v>ELETRODUTO DE ALUMÍNIO, INCLUSIVE CONEXÕES DE  1 1/4"</v>
          </cell>
          <cell r="D3417">
            <v>0</v>
          </cell>
          <cell r="E3417">
            <v>0</v>
          </cell>
          <cell r="F3417" t="str">
            <v>M</v>
          </cell>
          <cell r="G3417">
            <v>28.66</v>
          </cell>
        </row>
        <row r="3418">
          <cell r="B3418" t="str">
            <v>C1180</v>
          </cell>
          <cell r="C3418" t="str">
            <v>ELETRODUTO DE ALUMÍNIO, INCLUSIVE CONEXÕES DE 1 1/2"</v>
          </cell>
          <cell r="D3418">
            <v>0</v>
          </cell>
          <cell r="E3418">
            <v>0</v>
          </cell>
          <cell r="F3418" t="str">
            <v>M</v>
          </cell>
          <cell r="G3418">
            <v>34.21</v>
          </cell>
        </row>
        <row r="3419">
          <cell r="B3419" t="str">
            <v>C1183</v>
          </cell>
          <cell r="C3419" t="str">
            <v>ELETRODUTO DE ALUMÍNIO, INCLUSIVE CONEXÕES DE 2"</v>
          </cell>
          <cell r="D3419">
            <v>0</v>
          </cell>
          <cell r="E3419">
            <v>0</v>
          </cell>
          <cell r="F3419" t="str">
            <v>M</v>
          </cell>
          <cell r="G3419">
            <v>48.63</v>
          </cell>
        </row>
        <row r="3420">
          <cell r="B3420" t="str">
            <v>C1182</v>
          </cell>
          <cell r="C3420" t="str">
            <v>ELETRODUTO DE ALUMÍNIO, INCLUSIVE CONEXÕES DE 2 1/2"</v>
          </cell>
          <cell r="D3420">
            <v>0</v>
          </cell>
          <cell r="E3420">
            <v>0</v>
          </cell>
          <cell r="F3420" t="str">
            <v>M</v>
          </cell>
          <cell r="G3420">
            <v>58.22</v>
          </cell>
        </row>
        <row r="3421">
          <cell r="B3421" t="str">
            <v>C4536</v>
          </cell>
          <cell r="C3421" t="str">
            <v>ELETRODUTO DE ALUMÍNIO, INCLUSIVE CONEXÕES DE 3"</v>
          </cell>
          <cell r="D3421">
            <v>0</v>
          </cell>
          <cell r="E3421">
            <v>0</v>
          </cell>
          <cell r="F3421" t="str">
            <v>M</v>
          </cell>
          <cell r="G3421">
            <v>76.61</v>
          </cell>
        </row>
        <row r="3422">
          <cell r="B3422" t="str">
            <v>DUTOS E ACESSÓRIOS</v>
          </cell>
          <cell r="C3422">
            <v>0</v>
          </cell>
          <cell r="D3422">
            <v>0</v>
          </cell>
          <cell r="E3422">
            <v>0</v>
          </cell>
          <cell r="F3422">
            <v>0</v>
          </cell>
          <cell r="G3422">
            <v>1350.02</v>
          </cell>
        </row>
        <row r="3423">
          <cell r="B3423" t="str">
            <v>C1162</v>
          </cell>
          <cell r="C3423" t="str">
            <v>DUTO PERFURADO - PERFILADOS CHAPA DE AÇO (15X35)mm</v>
          </cell>
          <cell r="D3423">
            <v>0</v>
          </cell>
          <cell r="E3423">
            <v>0</v>
          </cell>
          <cell r="F3423" t="str">
            <v>M</v>
          </cell>
          <cell r="G3423">
            <v>25.32</v>
          </cell>
        </row>
        <row r="3424">
          <cell r="B3424" t="str">
            <v>C1153</v>
          </cell>
          <cell r="C3424" t="str">
            <v>DUTO PERFURADO -  PERFILADOS CHAPA DE AÇO (19X38)mm</v>
          </cell>
          <cell r="D3424">
            <v>0</v>
          </cell>
          <cell r="E3424">
            <v>0</v>
          </cell>
          <cell r="F3424" t="str">
            <v>M</v>
          </cell>
          <cell r="G3424">
            <v>27.07</v>
          </cell>
        </row>
        <row r="3425">
          <cell r="B3425" t="str">
            <v>C1163</v>
          </cell>
          <cell r="C3425" t="str">
            <v>DUTO PERFURADO - PERFILADOS CHAPA DE AÇO (25X25)mm</v>
          </cell>
          <cell r="D3425">
            <v>0</v>
          </cell>
          <cell r="E3425">
            <v>0</v>
          </cell>
          <cell r="F3425" t="str">
            <v>M</v>
          </cell>
          <cell r="G3425">
            <v>29.19</v>
          </cell>
        </row>
        <row r="3426">
          <cell r="B3426" t="str">
            <v>C1164</v>
          </cell>
          <cell r="C3426" t="str">
            <v>DUTO PERFURADO - PERFILADOS CHAPA DE AÇO (35X35)mm</v>
          </cell>
          <cell r="D3426">
            <v>0</v>
          </cell>
          <cell r="E3426">
            <v>0</v>
          </cell>
          <cell r="F3426" t="str">
            <v>M</v>
          </cell>
          <cell r="G3426">
            <v>29.62</v>
          </cell>
        </row>
        <row r="3427">
          <cell r="B3427" t="str">
            <v>C1165</v>
          </cell>
          <cell r="C3427" t="str">
            <v>DUTO PERFURADO - PERFILADOS CHAPA DE AÇO (38X38)mm</v>
          </cell>
          <cell r="D3427">
            <v>0</v>
          </cell>
          <cell r="E3427">
            <v>0</v>
          </cell>
          <cell r="F3427" t="str">
            <v>M</v>
          </cell>
          <cell r="G3427">
            <v>33.22</v>
          </cell>
        </row>
        <row r="3428">
          <cell r="B3428" t="str">
            <v>C1156</v>
          </cell>
          <cell r="C3428" t="str">
            <v>DUTO PERFURADO - ELETROCALHA CHAPA DE AÇO (25X20)mm</v>
          </cell>
          <cell r="D3428">
            <v>0</v>
          </cell>
          <cell r="E3428">
            <v>0</v>
          </cell>
          <cell r="F3428" t="str">
            <v>M</v>
          </cell>
          <cell r="G3428">
            <v>38.64</v>
          </cell>
        </row>
        <row r="3429">
          <cell r="B3429" t="str">
            <v>C1157</v>
          </cell>
          <cell r="C3429" t="str">
            <v>DUTO PERFURADO - ELETROCALHA CHAPA DE AÇO (25X75)mm</v>
          </cell>
          <cell r="D3429">
            <v>0</v>
          </cell>
          <cell r="E3429">
            <v>0</v>
          </cell>
          <cell r="F3429" t="str">
            <v>M</v>
          </cell>
          <cell r="G3429">
            <v>47.41</v>
          </cell>
        </row>
        <row r="3430">
          <cell r="B3430" t="str">
            <v>C1158</v>
          </cell>
          <cell r="C3430" t="str">
            <v>DUTO PERFURADO - ELETROCALHA CHAPA DE AÇO (50X50)mm</v>
          </cell>
          <cell r="D3430">
            <v>0</v>
          </cell>
          <cell r="E3430">
            <v>0</v>
          </cell>
          <cell r="F3430" t="str">
            <v>M</v>
          </cell>
          <cell r="G3430">
            <v>49.94</v>
          </cell>
        </row>
        <row r="3431">
          <cell r="B3431" t="str">
            <v>C1161</v>
          </cell>
          <cell r="C3431" t="str">
            <v>DUTO PERFURADO - ELETROCALHA DE CHAPA DE AÇO (50X75)mm</v>
          </cell>
          <cell r="D3431">
            <v>0</v>
          </cell>
          <cell r="E3431">
            <v>0</v>
          </cell>
          <cell r="F3431" t="str">
            <v>M</v>
          </cell>
          <cell r="G3431">
            <v>54.04</v>
          </cell>
        </row>
        <row r="3432">
          <cell r="B3432" t="str">
            <v>C1160</v>
          </cell>
          <cell r="C3432" t="str">
            <v>DUTO PERFURADO - ELETROCALHA DE CHAPA DE AÇO (50X100)mm</v>
          </cell>
          <cell r="D3432">
            <v>0</v>
          </cell>
          <cell r="E3432">
            <v>0</v>
          </cell>
          <cell r="F3432" t="str">
            <v>M</v>
          </cell>
          <cell r="G3432">
            <v>64.22</v>
          </cell>
        </row>
        <row r="3433">
          <cell r="B3433" t="str">
            <v>C1159</v>
          </cell>
          <cell r="C3433" t="str">
            <v>DUTO PERFURADO - ELETROCALHA CHAPA DE AÇO (75X75)mm</v>
          </cell>
          <cell r="D3433">
            <v>0</v>
          </cell>
          <cell r="E3433">
            <v>0</v>
          </cell>
          <cell r="F3433" t="str">
            <v>M</v>
          </cell>
          <cell r="G3433">
            <v>53.94</v>
          </cell>
        </row>
        <row r="3434">
          <cell r="B3434" t="str">
            <v>C1155</v>
          </cell>
          <cell r="C3434" t="str">
            <v>DUTO PERFURADO - ELETROCALHA CHAPA DE AÇO (100X100)mm</v>
          </cell>
          <cell r="D3434">
            <v>0</v>
          </cell>
          <cell r="E3434">
            <v>0</v>
          </cell>
          <cell r="F3434" t="str">
            <v>M</v>
          </cell>
          <cell r="G3434">
            <v>82.27</v>
          </cell>
        </row>
        <row r="3435">
          <cell r="B3435" t="str">
            <v>C1154</v>
          </cell>
          <cell r="C3435" t="str">
            <v>DUTO PERFURADO - ELETROCALHA CHAPA DE AÇO (100 X 200)mm</v>
          </cell>
          <cell r="D3435">
            <v>0</v>
          </cell>
          <cell r="E3435">
            <v>0</v>
          </cell>
          <cell r="F3435" t="str">
            <v>M</v>
          </cell>
          <cell r="G3435">
            <v>102.62</v>
          </cell>
        </row>
        <row r="3436">
          <cell r="B3436" t="str">
            <v>C4535</v>
          </cell>
          <cell r="C3436" t="str">
            <v>DUTO PERFURADO - ELETROCALHA CHAPA DE AÇO (100X300)mm</v>
          </cell>
          <cell r="D3436">
            <v>0</v>
          </cell>
          <cell r="E3436">
            <v>0</v>
          </cell>
          <cell r="F3436" t="str">
            <v>M</v>
          </cell>
          <cell r="G3436">
            <v>204.69</v>
          </cell>
        </row>
        <row r="3437">
          <cell r="B3437" t="str">
            <v>C3617</v>
          </cell>
          <cell r="C3437" t="str">
            <v>DUTOS FLEXÍVEIS EM PEAD (POLIETILENO DE ALTA DENSIDADE) - D=1 1/4", INCLUSIVE CONEXÕES</v>
          </cell>
          <cell r="D3437">
            <v>0</v>
          </cell>
          <cell r="E3437">
            <v>0</v>
          </cell>
          <cell r="F3437" t="str">
            <v>M</v>
          </cell>
          <cell r="G3437">
            <v>16.3</v>
          </cell>
        </row>
        <row r="3438">
          <cell r="B3438">
            <v>0</v>
          </cell>
          <cell r="C3438">
            <v>0</v>
          </cell>
          <cell r="D3438">
            <v>0</v>
          </cell>
          <cell r="E3438">
            <v>0</v>
          </cell>
          <cell r="F3438">
            <v>0</v>
          </cell>
          <cell r="G3438">
            <v>0</v>
          </cell>
        </row>
        <row r="3439">
          <cell r="B3439" t="str">
            <v>C3618</v>
          </cell>
          <cell r="C3439" t="str">
            <v>DUTOS FLEXÍVEIS EM PEAD (POLIETILENO DE ALTA DENSIDADE) - D=1 1/2", INCLUSIVE CONEXÕES</v>
          </cell>
          <cell r="D3439">
            <v>0</v>
          </cell>
          <cell r="E3439">
            <v>0</v>
          </cell>
          <cell r="F3439" t="str">
            <v>M</v>
          </cell>
          <cell r="G3439">
            <v>20.190000000000001</v>
          </cell>
        </row>
        <row r="3440">
          <cell r="B3440">
            <v>0</v>
          </cell>
          <cell r="C3440">
            <v>0</v>
          </cell>
          <cell r="D3440">
            <v>0</v>
          </cell>
          <cell r="E3440">
            <v>0</v>
          </cell>
          <cell r="F3440">
            <v>0</v>
          </cell>
          <cell r="G3440">
            <v>0</v>
          </cell>
        </row>
        <row r="3441">
          <cell r="B3441" t="str">
            <v>C3619</v>
          </cell>
          <cell r="C3441" t="str">
            <v>DUTOS FLEXÍVEIS EM PEAD (POLIETILENO DE ALTA DENSIDADE) - D=2", INCLUSIVE CONEXÕES</v>
          </cell>
          <cell r="D3441">
            <v>0</v>
          </cell>
          <cell r="E3441">
            <v>0</v>
          </cell>
          <cell r="F3441" t="str">
            <v>M</v>
          </cell>
          <cell r="G3441">
            <v>23.1</v>
          </cell>
        </row>
        <row r="3442">
          <cell r="B3442">
            <v>0</v>
          </cell>
          <cell r="C3442">
            <v>0</v>
          </cell>
          <cell r="D3442">
            <v>0</v>
          </cell>
          <cell r="E3442">
            <v>0</v>
          </cell>
          <cell r="F3442">
            <v>0</v>
          </cell>
          <cell r="G3442">
            <v>0</v>
          </cell>
        </row>
        <row r="3443">
          <cell r="B3443" t="str">
            <v>C3620</v>
          </cell>
          <cell r="C3443" t="str">
            <v>DUTOS FLEXÍVEIS EM PEAD (POLIETILENO DE ALTA DENSIDADE) - D=3", INCLUSIVE CONEXÕES</v>
          </cell>
          <cell r="D3443">
            <v>0</v>
          </cell>
          <cell r="E3443">
            <v>0</v>
          </cell>
          <cell r="F3443" t="str">
            <v>M</v>
          </cell>
          <cell r="G3443">
            <v>34.71</v>
          </cell>
        </row>
        <row r="3444">
          <cell r="B3444">
            <v>0</v>
          </cell>
          <cell r="C3444">
            <v>0</v>
          </cell>
          <cell r="D3444">
            <v>0</v>
          </cell>
          <cell r="E3444">
            <v>0</v>
          </cell>
          <cell r="F3444">
            <v>0</v>
          </cell>
          <cell r="G3444">
            <v>0</v>
          </cell>
        </row>
        <row r="3445">
          <cell r="B3445" t="str">
            <v>C3621</v>
          </cell>
          <cell r="C3445" t="str">
            <v>DUTOS FLEXÍVEIS EM PEAD (POLIETILENO DE ALTA DENSIDADE) - D=4", INCLUSIVE CONEXÕES</v>
          </cell>
          <cell r="D3445">
            <v>0</v>
          </cell>
          <cell r="E3445">
            <v>0</v>
          </cell>
          <cell r="F3445" t="str">
            <v>M</v>
          </cell>
          <cell r="G3445">
            <v>40.82</v>
          </cell>
        </row>
        <row r="3446">
          <cell r="B3446">
            <v>0</v>
          </cell>
          <cell r="C3446">
            <v>0</v>
          </cell>
          <cell r="D3446">
            <v>0</v>
          </cell>
          <cell r="E3446">
            <v>0</v>
          </cell>
          <cell r="F3446">
            <v>0</v>
          </cell>
          <cell r="G3446">
            <v>0</v>
          </cell>
        </row>
        <row r="3447">
          <cell r="B3447" t="str">
            <v>C3623</v>
          </cell>
          <cell r="C3447" t="str">
            <v>DUTOS FLEXÍVEIS EM PEAD (POLIETILENO DE ALTA DENSIDADE) - D=5", INCLUSIVE CONEXÕES</v>
          </cell>
          <cell r="D3447">
            <v>0</v>
          </cell>
          <cell r="E3447">
            <v>0</v>
          </cell>
          <cell r="F3447" t="str">
            <v>M</v>
          </cell>
          <cell r="G3447">
            <v>74.760000000000005</v>
          </cell>
        </row>
        <row r="3448">
          <cell r="B3448">
            <v>0</v>
          </cell>
          <cell r="C3448">
            <v>0</v>
          </cell>
          <cell r="D3448">
            <v>0</v>
          </cell>
          <cell r="E3448">
            <v>0</v>
          </cell>
          <cell r="F3448">
            <v>0</v>
          </cell>
          <cell r="G3448">
            <v>0</v>
          </cell>
        </row>
        <row r="3449">
          <cell r="B3449" t="str">
            <v>C3624</v>
          </cell>
          <cell r="C3449" t="str">
            <v>DUTOS FLEXÍVEIS EM PEAD (POLIETILENO DE ALTA DENSIDADE) - D=6", INCLUSIVE CONEXÕES</v>
          </cell>
          <cell r="D3449">
            <v>0</v>
          </cell>
          <cell r="E3449">
            <v>0</v>
          </cell>
          <cell r="F3449" t="str">
            <v>M</v>
          </cell>
          <cell r="G3449">
            <v>77.709999999999994</v>
          </cell>
        </row>
        <row r="3450">
          <cell r="B3450">
            <v>0</v>
          </cell>
          <cell r="C3450">
            <v>0</v>
          </cell>
          <cell r="D3450">
            <v>0</v>
          </cell>
          <cell r="E3450">
            <v>0</v>
          </cell>
          <cell r="F3450">
            <v>0</v>
          </cell>
          <cell r="G3450">
            <v>0</v>
          </cell>
        </row>
        <row r="3451">
          <cell r="B3451" t="str">
            <v>C2301</v>
          </cell>
          <cell r="C3451" t="str">
            <v>TAMPA NORMAL P/DUTO PERFURADO, ATE (100X100)mm</v>
          </cell>
          <cell r="D3451">
            <v>0</v>
          </cell>
          <cell r="E3451">
            <v>0</v>
          </cell>
          <cell r="F3451" t="str">
            <v>M</v>
          </cell>
          <cell r="G3451">
            <v>54.28</v>
          </cell>
        </row>
        <row r="3452">
          <cell r="B3452" t="str">
            <v>C2300</v>
          </cell>
          <cell r="C3452" t="str">
            <v>TAMPA NORMAL P/ DUTO PERFURADO, ATE (100 X200)mm</v>
          </cell>
          <cell r="D3452">
            <v>0</v>
          </cell>
          <cell r="E3452">
            <v>0</v>
          </cell>
          <cell r="F3452" t="str">
            <v>M</v>
          </cell>
          <cell r="G3452">
            <v>71.63</v>
          </cell>
        </row>
        <row r="3453">
          <cell r="B3453" t="str">
            <v>C4537</v>
          </cell>
          <cell r="C3453" t="str">
            <v>TAMPA NORMAL P/ DUTO PERFURADO, ATÉ (100 x 300) mm</v>
          </cell>
          <cell r="D3453">
            <v>0</v>
          </cell>
          <cell r="E3453">
            <v>0</v>
          </cell>
          <cell r="F3453" t="str">
            <v>M</v>
          </cell>
          <cell r="G3453">
            <v>94.31</v>
          </cell>
        </row>
        <row r="3454">
          <cell r="B3454" t="str">
            <v>CANALETAS</v>
          </cell>
          <cell r="C3454">
            <v>0</v>
          </cell>
          <cell r="D3454">
            <v>0</v>
          </cell>
          <cell r="E3454">
            <v>0</v>
          </cell>
          <cell r="F3454">
            <v>0</v>
          </cell>
          <cell r="G3454">
            <v>486.02</v>
          </cell>
        </row>
        <row r="3455">
          <cell r="B3455" t="str">
            <v>C0672</v>
          </cell>
          <cell r="C3455" t="str">
            <v>CANALETA PLÁSTICA (20 X 10)MM, SISTEMA "X"</v>
          </cell>
          <cell r="D3455">
            <v>0</v>
          </cell>
          <cell r="E3455">
            <v>0</v>
          </cell>
          <cell r="F3455" t="str">
            <v>M</v>
          </cell>
          <cell r="G3455">
            <v>8.24</v>
          </cell>
        </row>
        <row r="3456">
          <cell r="B3456" t="str">
            <v>C0673</v>
          </cell>
          <cell r="C3456" t="str">
            <v>CANALETA PLÁSTICA (50 X 20)MM, SISTEMA "X"</v>
          </cell>
          <cell r="D3456">
            <v>0</v>
          </cell>
          <cell r="E3456">
            <v>0</v>
          </cell>
          <cell r="F3456" t="str">
            <v>M</v>
          </cell>
          <cell r="G3456">
            <v>30.67</v>
          </cell>
        </row>
        <row r="3457">
          <cell r="B3457" t="str">
            <v>C0671</v>
          </cell>
          <cell r="C3457" t="str">
            <v>CANALETA PLÁSTICA (110 X 20)MM, SISTEMA "X"</v>
          </cell>
          <cell r="D3457">
            <v>0</v>
          </cell>
          <cell r="E3457">
            <v>0</v>
          </cell>
          <cell r="F3457" t="str">
            <v>M</v>
          </cell>
          <cell r="G3457">
            <v>62.37</v>
          </cell>
        </row>
        <row r="3458">
          <cell r="B3458" t="str">
            <v>C3515</v>
          </cell>
          <cell r="C3458" t="str">
            <v>CANALETA EVOLUTIVA SISTEMA DLP 60MM X 50MM COM DIVISÓRIA INTERNA</v>
          </cell>
          <cell r="D3458">
            <v>0</v>
          </cell>
          <cell r="E3458">
            <v>0</v>
          </cell>
          <cell r="F3458" t="str">
            <v>M</v>
          </cell>
          <cell r="G3458">
            <v>65.05</v>
          </cell>
        </row>
        <row r="3459">
          <cell r="B3459" t="str">
            <v>C4026</v>
          </cell>
          <cell r="C3459" t="str">
            <v>CANALETA DE CONCRETO 20cm x 20cm C/ TAMPA EM CHAPA DE ALUMÍNIO CORRUGADO</v>
          </cell>
          <cell r="D3459">
            <v>0</v>
          </cell>
          <cell r="E3459">
            <v>0</v>
          </cell>
          <cell r="F3459" t="str">
            <v>M</v>
          </cell>
          <cell r="G3459">
            <v>156.36000000000001</v>
          </cell>
        </row>
        <row r="3460">
          <cell r="B3460">
            <v>0</v>
          </cell>
          <cell r="C3460">
            <v>0</v>
          </cell>
          <cell r="D3460">
            <v>0</v>
          </cell>
          <cell r="E3460">
            <v>0</v>
          </cell>
          <cell r="F3460">
            <v>0</v>
          </cell>
          <cell r="G3460">
            <v>0</v>
          </cell>
        </row>
        <row r="3461">
          <cell r="B3461" t="str">
            <v>C3516</v>
          </cell>
          <cell r="C3461" t="str">
            <v>COTOVELO 90 VARIAVEL SISTEMA DLP PARA CANALETA 60MM X 50MM COM DIVISÓRIA INTERNA</v>
          </cell>
          <cell r="D3461">
            <v>0</v>
          </cell>
          <cell r="E3461">
            <v>0</v>
          </cell>
          <cell r="F3461" t="str">
            <v>UN</v>
          </cell>
          <cell r="G3461">
            <v>38.67</v>
          </cell>
        </row>
        <row r="3462">
          <cell r="B3462">
            <v>0</v>
          </cell>
          <cell r="C3462">
            <v>0</v>
          </cell>
          <cell r="D3462">
            <v>0</v>
          </cell>
          <cell r="E3462">
            <v>0</v>
          </cell>
          <cell r="F3462">
            <v>0</v>
          </cell>
          <cell r="G3462">
            <v>0</v>
          </cell>
        </row>
        <row r="3463">
          <cell r="B3463" t="str">
            <v>C3517</v>
          </cell>
          <cell r="C3463" t="str">
            <v>COTOVELO INTERNO SISTEMA DLP PARA CANALETA 60MM X 50MM COM DIVISÓRIA INTERNA</v>
          </cell>
          <cell r="D3463">
            <v>0</v>
          </cell>
          <cell r="E3463">
            <v>0</v>
          </cell>
          <cell r="F3463" t="str">
            <v>UN</v>
          </cell>
          <cell r="G3463">
            <v>40.57</v>
          </cell>
        </row>
        <row r="3464">
          <cell r="B3464">
            <v>0</v>
          </cell>
          <cell r="C3464">
            <v>0</v>
          </cell>
          <cell r="D3464">
            <v>0</v>
          </cell>
          <cell r="E3464">
            <v>0</v>
          </cell>
          <cell r="F3464">
            <v>0</v>
          </cell>
          <cell r="G3464">
            <v>0</v>
          </cell>
        </row>
        <row r="3465">
          <cell r="B3465" t="str">
            <v>C3518</v>
          </cell>
          <cell r="C3465" t="str">
            <v>DERIVAÇÃO EM PVC SISTEMA DLP 60MM X 50MM</v>
          </cell>
          <cell r="D3465">
            <v>0</v>
          </cell>
          <cell r="E3465">
            <v>0</v>
          </cell>
          <cell r="F3465" t="str">
            <v>UN</v>
          </cell>
          <cell r="G3465">
            <v>43.07</v>
          </cell>
        </row>
        <row r="3466">
          <cell r="B3466" t="str">
            <v>C3520</v>
          </cell>
          <cell r="C3466" t="str">
            <v>GRAMPO DE SUSTENTAÇÃO DOS CABOS PARA CANALETA EM PVC SISTEMA DLP 60MM X 50MM</v>
          </cell>
          <cell r="D3466">
            <v>0</v>
          </cell>
          <cell r="E3466">
            <v>0</v>
          </cell>
          <cell r="F3466" t="str">
            <v>UN</v>
          </cell>
          <cell r="G3466">
            <v>5.67</v>
          </cell>
        </row>
        <row r="3467">
          <cell r="B3467">
            <v>0</v>
          </cell>
          <cell r="C3467">
            <v>0</v>
          </cell>
          <cell r="D3467">
            <v>0</v>
          </cell>
          <cell r="E3467">
            <v>0</v>
          </cell>
          <cell r="F3467">
            <v>0</v>
          </cell>
          <cell r="G3467">
            <v>0</v>
          </cell>
        </row>
        <row r="3468">
          <cell r="B3468" t="str">
            <v>C1478</v>
          </cell>
          <cell r="C3468" t="str">
            <v>INSTALAÇÃO INTEGRADA DE CANALETA NO PISO (25X30)MM</v>
          </cell>
          <cell r="D3468">
            <v>0</v>
          </cell>
          <cell r="E3468">
            <v>0</v>
          </cell>
          <cell r="F3468" t="str">
            <v>M</v>
          </cell>
          <cell r="G3468">
            <v>19.7</v>
          </cell>
        </row>
        <row r="3469">
          <cell r="B3469" t="str">
            <v>C3519</v>
          </cell>
          <cell r="C3469" t="str">
            <v>LUVA PARA CANALETA SISTEMA DLP 60MM X 50MM</v>
          </cell>
          <cell r="D3469">
            <v>0</v>
          </cell>
          <cell r="E3469">
            <v>0</v>
          </cell>
          <cell r="F3469" t="str">
            <v>UN</v>
          </cell>
          <cell r="G3469">
            <v>15.62</v>
          </cell>
        </row>
        <row r="3470">
          <cell r="B3470" t="str">
            <v>CONEXÕES METÁLICAS</v>
          </cell>
          <cell r="C3470">
            <v>0</v>
          </cell>
          <cell r="D3470">
            <v>0</v>
          </cell>
          <cell r="E3470">
            <v>0</v>
          </cell>
          <cell r="F3470">
            <v>0</v>
          </cell>
          <cell r="G3470">
            <v>120.59</v>
          </cell>
        </row>
        <row r="3471">
          <cell r="B3471" t="str">
            <v>C0478</v>
          </cell>
          <cell r="C3471" t="str">
            <v>BUCHA E ARRUELA DE AÇO GALV. D= 15mm (1/2")</v>
          </cell>
          <cell r="D3471">
            <v>0</v>
          </cell>
          <cell r="E3471">
            <v>0</v>
          </cell>
          <cell r="F3471" t="str">
            <v>PAR</v>
          </cell>
          <cell r="G3471">
            <v>1.05</v>
          </cell>
        </row>
        <row r="3472">
          <cell r="B3472" t="str">
            <v>C0479</v>
          </cell>
          <cell r="C3472" t="str">
            <v>BUCHA E ARRUELA DE AÇO GALV. D= 20mm (3/4")</v>
          </cell>
          <cell r="D3472">
            <v>0</v>
          </cell>
          <cell r="E3472">
            <v>0</v>
          </cell>
          <cell r="F3472" t="str">
            <v>PAR</v>
          </cell>
          <cell r="G3472">
            <v>1.1599999999999999</v>
          </cell>
        </row>
        <row r="3473">
          <cell r="B3473" t="str">
            <v>C0480</v>
          </cell>
          <cell r="C3473" t="str">
            <v>BUCHA E ARRUELA DE AÇO GALV. D= 25mm (1")</v>
          </cell>
          <cell r="D3473">
            <v>0</v>
          </cell>
          <cell r="E3473">
            <v>0</v>
          </cell>
          <cell r="F3473" t="str">
            <v>PAR</v>
          </cell>
          <cell r="G3473">
            <v>1.36</v>
          </cell>
        </row>
        <row r="3474">
          <cell r="B3474" t="str">
            <v>C0481</v>
          </cell>
          <cell r="C3474" t="str">
            <v>BUCHA E ARRUELA DE AÇO GALV. D= 32mm (1 1/4")</v>
          </cell>
          <cell r="D3474">
            <v>0</v>
          </cell>
          <cell r="E3474">
            <v>0</v>
          </cell>
          <cell r="F3474" t="str">
            <v>PAR</v>
          </cell>
          <cell r="G3474">
            <v>2.2000000000000002</v>
          </cell>
        </row>
        <row r="3475">
          <cell r="B3475" t="str">
            <v>C0482</v>
          </cell>
          <cell r="C3475" t="str">
            <v>BUCHA E ARRUELA DE AÇO GALV. D= 40mm (1 1/2")</v>
          </cell>
          <cell r="D3475">
            <v>0</v>
          </cell>
          <cell r="E3475">
            <v>0</v>
          </cell>
          <cell r="F3475" t="str">
            <v>PAR</v>
          </cell>
          <cell r="G3475">
            <v>2.74</v>
          </cell>
        </row>
        <row r="3476">
          <cell r="B3476" t="str">
            <v>C0483</v>
          </cell>
          <cell r="C3476" t="str">
            <v>BUCHA E ARRUELA DE AÇO GALV. D= 50mm (2")</v>
          </cell>
          <cell r="D3476">
            <v>0</v>
          </cell>
          <cell r="E3476">
            <v>0</v>
          </cell>
          <cell r="F3476" t="str">
            <v>PAR</v>
          </cell>
          <cell r="G3476">
            <v>4.34</v>
          </cell>
        </row>
        <row r="3477">
          <cell r="B3477" t="str">
            <v>C0484</v>
          </cell>
          <cell r="C3477" t="str">
            <v>BUCHA E ARRUELA DE AÇO GALV. D= 65mm (2 1/2")</v>
          </cell>
          <cell r="D3477">
            <v>0</v>
          </cell>
          <cell r="E3477">
            <v>0</v>
          </cell>
          <cell r="F3477" t="str">
            <v>PAR</v>
          </cell>
          <cell r="G3477">
            <v>7.09</v>
          </cell>
        </row>
        <row r="3478">
          <cell r="B3478" t="str">
            <v>C0485</v>
          </cell>
          <cell r="C3478" t="str">
            <v>BUCHA E ARRUELA DE AÇO GALV. D= 80mm (3")</v>
          </cell>
          <cell r="D3478">
            <v>0</v>
          </cell>
          <cell r="E3478">
            <v>0</v>
          </cell>
          <cell r="F3478" t="str">
            <v>PAR</v>
          </cell>
          <cell r="G3478">
            <v>11.6</v>
          </cell>
        </row>
        <row r="3479">
          <cell r="B3479" t="str">
            <v>C0486</v>
          </cell>
          <cell r="C3479" t="str">
            <v>BUCHA E ARRUELA DE AÇO GALV. D= 90mm (3 1/2")</v>
          </cell>
          <cell r="D3479">
            <v>0</v>
          </cell>
          <cell r="E3479">
            <v>0</v>
          </cell>
          <cell r="F3479" t="str">
            <v>PAR</v>
          </cell>
          <cell r="G3479">
            <v>15.85</v>
          </cell>
        </row>
        <row r="3480">
          <cell r="B3480" t="str">
            <v>C0487</v>
          </cell>
          <cell r="C3480" t="str">
            <v>BUCHA E ARRUELA DE AÇO GALV. D=100mm (4")</v>
          </cell>
          <cell r="D3480">
            <v>0</v>
          </cell>
          <cell r="E3480">
            <v>0</v>
          </cell>
          <cell r="F3480" t="str">
            <v>PAR</v>
          </cell>
          <cell r="G3480">
            <v>13.93</v>
          </cell>
        </row>
        <row r="3481">
          <cell r="B3481" t="str">
            <v>C0466</v>
          </cell>
          <cell r="C3481" t="str">
            <v>BRAÇADEIRA TIPO "D", METÁLICA ATE 1"</v>
          </cell>
          <cell r="D3481">
            <v>0</v>
          </cell>
          <cell r="E3481">
            <v>0</v>
          </cell>
          <cell r="F3481" t="str">
            <v>UN</v>
          </cell>
          <cell r="G3481">
            <v>4.0599999999999996</v>
          </cell>
        </row>
        <row r="3482">
          <cell r="B3482" t="str">
            <v>C0467</v>
          </cell>
          <cell r="C3482" t="str">
            <v>BRAÇADEIRA TIPO "D", METÁLICA ATE 2"</v>
          </cell>
          <cell r="D3482">
            <v>0</v>
          </cell>
          <cell r="E3482">
            <v>0</v>
          </cell>
          <cell r="F3482" t="str">
            <v>UN</v>
          </cell>
          <cell r="G3482">
            <v>5.04</v>
          </cell>
        </row>
        <row r="3483">
          <cell r="B3483" t="str">
            <v>C0468</v>
          </cell>
          <cell r="C3483" t="str">
            <v>BRAÇADEIRA TIPO "D", METÁLICA ATE 3"</v>
          </cell>
          <cell r="D3483">
            <v>0</v>
          </cell>
          <cell r="E3483">
            <v>0</v>
          </cell>
          <cell r="F3483" t="str">
            <v>UN</v>
          </cell>
          <cell r="G3483">
            <v>6.03</v>
          </cell>
        </row>
        <row r="3484">
          <cell r="B3484" t="str">
            <v>C0469</v>
          </cell>
          <cell r="C3484" t="str">
            <v>BRAÇADEIRA TIPO "D", METÁLICA ATE 4"</v>
          </cell>
          <cell r="D3484">
            <v>0</v>
          </cell>
          <cell r="E3484">
            <v>0</v>
          </cell>
          <cell r="F3484" t="str">
            <v>UN</v>
          </cell>
          <cell r="G3484">
            <v>6.24</v>
          </cell>
        </row>
        <row r="3485">
          <cell r="B3485" t="str">
            <v>C3481</v>
          </cell>
          <cell r="C3485" t="str">
            <v>CONECTOR DE CAIXA TIPO RETO (BOX RETO) EM AÇO  DIAM.=1"</v>
          </cell>
          <cell r="D3485">
            <v>0</v>
          </cell>
          <cell r="E3485">
            <v>0</v>
          </cell>
          <cell r="F3485" t="str">
            <v>UN</v>
          </cell>
          <cell r="G3485">
            <v>4.7300000000000004</v>
          </cell>
        </row>
        <row r="3486">
          <cell r="B3486" t="str">
            <v>C3480</v>
          </cell>
          <cell r="C3486" t="str">
            <v>CONECTOR DE CAIXA TIPO RETO (BOX RETO) EM AÇO  DIAM.=1 1/4"</v>
          </cell>
          <cell r="D3486">
            <v>0</v>
          </cell>
          <cell r="E3486">
            <v>0</v>
          </cell>
          <cell r="F3486" t="str">
            <v>UN</v>
          </cell>
          <cell r="G3486">
            <v>7.34</v>
          </cell>
        </row>
        <row r="3487">
          <cell r="B3487" t="str">
            <v>C3479</v>
          </cell>
          <cell r="C3487" t="str">
            <v>CONECTOR DE CAIXA TIPO RETO (BOX RETO) EM AÇO  DIAM.=2"</v>
          </cell>
          <cell r="D3487">
            <v>0</v>
          </cell>
          <cell r="E3487">
            <v>0</v>
          </cell>
          <cell r="F3487" t="str">
            <v>UN</v>
          </cell>
          <cell r="G3487">
            <v>9.24</v>
          </cell>
        </row>
        <row r="3488">
          <cell r="B3488" t="str">
            <v>C3484</v>
          </cell>
          <cell r="C3488" t="str">
            <v>SUPORTE DE EQUIPAMENTOS P/INSTALAÇÃO DE TOMADAS E INTERRUPTORES EM DUTOS DE ALUMÍNIO C/DIM. 73MM X 25MM</v>
          </cell>
          <cell r="D3488">
            <v>0</v>
          </cell>
          <cell r="E3488">
            <v>0</v>
          </cell>
          <cell r="F3488" t="str">
            <v>UN</v>
          </cell>
          <cell r="G3488">
            <v>16.57</v>
          </cell>
        </row>
        <row r="3489">
          <cell r="B3489">
            <v>0</v>
          </cell>
          <cell r="C3489">
            <v>0</v>
          </cell>
          <cell r="D3489">
            <v>0</v>
          </cell>
          <cell r="E3489">
            <v>0</v>
          </cell>
          <cell r="F3489">
            <v>0</v>
          </cell>
          <cell r="G3489">
            <v>0</v>
          </cell>
        </row>
        <row r="3490">
          <cell r="B3490" t="str">
            <v>QUADROS / CAIXAS</v>
          </cell>
          <cell r="C3490">
            <v>0</v>
          </cell>
          <cell r="D3490">
            <v>0</v>
          </cell>
          <cell r="E3490">
            <v>0</v>
          </cell>
          <cell r="F3490">
            <v>0</v>
          </cell>
          <cell r="G3490">
            <v>131120.97</v>
          </cell>
        </row>
        <row r="3491">
          <cell r="B3491" t="str">
            <v>C0593</v>
          </cell>
          <cell r="C3491" t="str">
            <v>CAIXA AQUATIC PVC RÍGIDO REF. 921.07, C/ ENCAIXE</v>
          </cell>
          <cell r="D3491">
            <v>0</v>
          </cell>
          <cell r="E3491">
            <v>0</v>
          </cell>
          <cell r="F3491" t="str">
            <v>UN</v>
          </cell>
          <cell r="G3491">
            <v>94.81</v>
          </cell>
        </row>
        <row r="3492">
          <cell r="B3492" t="str">
            <v>C0594</v>
          </cell>
          <cell r="C3492" t="str">
            <v>CAIXA AQUATIC PVC RÍGIDO REF. 921.06 , S/ ENCAIXE</v>
          </cell>
          <cell r="D3492">
            <v>0</v>
          </cell>
          <cell r="E3492">
            <v>0</v>
          </cell>
          <cell r="F3492" t="str">
            <v>UN</v>
          </cell>
          <cell r="G3492">
            <v>84.4</v>
          </cell>
        </row>
        <row r="3493">
          <cell r="B3493" t="str">
            <v>C3504</v>
          </cell>
          <cell r="C3493" t="str">
            <v>CAIXA ALVENARIA / REBOCO / C/ TAMPA CONCRETO S/ FUNDO DI=30x30x50 cm</v>
          </cell>
          <cell r="D3493">
            <v>0</v>
          </cell>
          <cell r="E3493">
            <v>0</v>
          </cell>
          <cell r="F3493" t="str">
            <v>UN</v>
          </cell>
          <cell r="G3493">
            <v>94.24</v>
          </cell>
        </row>
        <row r="3494">
          <cell r="B3494" t="str">
            <v>C0591</v>
          </cell>
          <cell r="C3494" t="str">
            <v>CAIXA ALVENARIA/REBOCO C/TAMPA CONCRETO FUNDO BRITA 60x60x60cm</v>
          </cell>
          <cell r="D3494">
            <v>0</v>
          </cell>
          <cell r="E3494">
            <v>0</v>
          </cell>
          <cell r="F3494" t="str">
            <v>UN</v>
          </cell>
          <cell r="G3494">
            <v>170.18</v>
          </cell>
        </row>
        <row r="3495">
          <cell r="B3495" t="str">
            <v>C0592</v>
          </cell>
          <cell r="C3495" t="str">
            <v>CAIXA ALVENARIA/REBOCO C/TAMPA CONCRETO FUNDO BRITA 80x80x80cm</v>
          </cell>
          <cell r="D3495">
            <v>0</v>
          </cell>
          <cell r="E3495">
            <v>0</v>
          </cell>
          <cell r="F3495" t="str">
            <v>UN</v>
          </cell>
          <cell r="G3495">
            <v>258.67</v>
          </cell>
        </row>
        <row r="3496">
          <cell r="B3496" t="str">
            <v>C0596</v>
          </cell>
          <cell r="C3496" t="str">
            <v>CAIXA DE ALVENARIA C/ TAMPA SELADA PELA COELCE</v>
          </cell>
          <cell r="D3496">
            <v>0</v>
          </cell>
          <cell r="E3496">
            <v>0</v>
          </cell>
          <cell r="F3496" t="str">
            <v>UN</v>
          </cell>
          <cell r="G3496">
            <v>427.76</v>
          </cell>
        </row>
        <row r="3497">
          <cell r="B3497" t="str">
            <v>C0595</v>
          </cell>
          <cell r="C3497" t="str">
            <v>CAIXA DE ALUMINIO FUNDIDO (40X40X15)cm, C/TAMPA CEGA</v>
          </cell>
          <cell r="D3497">
            <v>0</v>
          </cell>
          <cell r="E3497">
            <v>0</v>
          </cell>
          <cell r="F3497" t="str">
            <v>UN</v>
          </cell>
          <cell r="G3497">
            <v>234.25</v>
          </cell>
        </row>
        <row r="3498">
          <cell r="B3498" t="str">
            <v>C3926</v>
          </cell>
          <cell r="C3498" t="str">
            <v>CAIXA DE CONCRETO P/ BASE METÁLICA</v>
          </cell>
          <cell r="D3498">
            <v>0</v>
          </cell>
          <cell r="E3498">
            <v>0</v>
          </cell>
          <cell r="F3498" t="str">
            <v>UN</v>
          </cell>
          <cell r="G3498">
            <v>400.34</v>
          </cell>
        </row>
        <row r="3499">
          <cell r="B3499" t="str">
            <v>C0598</v>
          </cell>
          <cell r="C3499" t="str">
            <v>CAIXA DE DERIVAÇÃO NO PISO 300X300MM OU 420X420MM</v>
          </cell>
          <cell r="D3499">
            <v>0</v>
          </cell>
          <cell r="E3499">
            <v>0</v>
          </cell>
          <cell r="F3499" t="str">
            <v>UN</v>
          </cell>
          <cell r="G3499">
            <v>51.71</v>
          </cell>
        </row>
        <row r="3500">
          <cell r="B3500" t="str">
            <v>C0620</v>
          </cell>
          <cell r="C3500" t="str">
            <v>CAIXA DE LIGAÇÃO C/TOMADA UNIVERSAL E TOMADA TEL.240X180MM</v>
          </cell>
          <cell r="D3500">
            <v>0</v>
          </cell>
          <cell r="E3500">
            <v>0</v>
          </cell>
          <cell r="F3500" t="str">
            <v>UN</v>
          </cell>
          <cell r="G3500">
            <v>106.54</v>
          </cell>
        </row>
        <row r="3501">
          <cell r="B3501" t="str">
            <v>C0617</v>
          </cell>
          <cell r="C3501" t="str">
            <v>CAIXA DE LIGAÇÃO C/2 TOMADAS UNIVERSAL E 2 P/TEL.250X250MM</v>
          </cell>
          <cell r="D3501">
            <v>0</v>
          </cell>
          <cell r="E3501">
            <v>0</v>
          </cell>
          <cell r="F3501" t="str">
            <v>UN</v>
          </cell>
          <cell r="G3501">
            <v>109.54</v>
          </cell>
        </row>
        <row r="3502">
          <cell r="B3502" t="str">
            <v>C0619</v>
          </cell>
          <cell r="C3502" t="str">
            <v>CAIXA DE LIGAÇÃO C/TOMADA P/TELEFONE D=9CM C/MOLDURA 11X11CM</v>
          </cell>
          <cell r="D3502">
            <v>0</v>
          </cell>
          <cell r="E3502">
            <v>0</v>
          </cell>
          <cell r="F3502" t="str">
            <v>UN</v>
          </cell>
          <cell r="G3502">
            <v>103.34</v>
          </cell>
        </row>
        <row r="3503">
          <cell r="B3503" t="str">
            <v>C0618</v>
          </cell>
          <cell r="C3503" t="str">
            <v>CAIXA DE LIGAÇÃO C/TOMADA DE 3P. D=9CM C/MOLDURA 11X11CM</v>
          </cell>
          <cell r="D3503">
            <v>0</v>
          </cell>
          <cell r="E3503">
            <v>0</v>
          </cell>
          <cell r="F3503" t="str">
            <v>UN</v>
          </cell>
          <cell r="G3503">
            <v>105.14</v>
          </cell>
        </row>
        <row r="3504">
          <cell r="B3504" t="str">
            <v>C0621</v>
          </cell>
          <cell r="C3504" t="str">
            <v>CAIXA DE LIGAÇÃO EM CHAPA AÇO ESTAMPADA, 3"X3", 4"X2",4"X4"</v>
          </cell>
          <cell r="D3504">
            <v>0</v>
          </cell>
          <cell r="E3504">
            <v>0</v>
          </cell>
          <cell r="F3504" t="str">
            <v>UN</v>
          </cell>
          <cell r="G3504">
            <v>4.6500000000000004</v>
          </cell>
        </row>
        <row r="3505">
          <cell r="B3505" t="str">
            <v>C0616</v>
          </cell>
          <cell r="C3505" t="str">
            <v>CAIXA DE LIGAÇÃO EM CHAPA AÇO ESTAMPADA 4"X6", 5"X5"</v>
          </cell>
          <cell r="D3505">
            <v>0</v>
          </cell>
          <cell r="E3505">
            <v>0</v>
          </cell>
          <cell r="F3505" t="str">
            <v>UN</v>
          </cell>
          <cell r="G3505">
            <v>9.25</v>
          </cell>
        </row>
        <row r="3506">
          <cell r="B3506" t="str">
            <v>C0622</v>
          </cell>
          <cell r="C3506" t="str">
            <v>CAIXA DE LIGAÇÃO PLÁSTICA DE SOBREPOR, SISTEMA "X"</v>
          </cell>
          <cell r="D3506">
            <v>0</v>
          </cell>
          <cell r="E3506">
            <v>0</v>
          </cell>
          <cell r="F3506" t="str">
            <v>UN</v>
          </cell>
          <cell r="G3506">
            <v>10.220000000000001</v>
          </cell>
        </row>
        <row r="3507">
          <cell r="B3507" t="str">
            <v>C4762</v>
          </cell>
          <cell r="C3507" t="str">
            <v>CAIXA DE LIGAÇÃO PVC 4" X 2"</v>
          </cell>
          <cell r="D3507">
            <v>0</v>
          </cell>
          <cell r="E3507">
            <v>0</v>
          </cell>
          <cell r="F3507" t="str">
            <v>UN</v>
          </cell>
          <cell r="G3507">
            <v>5.39</v>
          </cell>
        </row>
        <row r="3508">
          <cell r="B3508" t="str">
            <v>C4761</v>
          </cell>
          <cell r="C3508" t="str">
            <v>CAIXA DE LIGAÇÃO PVC 4" X 4"</v>
          </cell>
          <cell r="D3508">
            <v>0</v>
          </cell>
          <cell r="E3508">
            <v>0</v>
          </cell>
          <cell r="F3508" t="str">
            <v>UN</v>
          </cell>
          <cell r="G3508">
            <v>6.45</v>
          </cell>
        </row>
        <row r="3509">
          <cell r="B3509" t="str">
            <v>C0626</v>
          </cell>
          <cell r="C3509" t="str">
            <v>CAIXA DE PASSAGEM COM TAMPA PARAFUSADA 100X100X80mm</v>
          </cell>
          <cell r="D3509">
            <v>0</v>
          </cell>
          <cell r="E3509">
            <v>0</v>
          </cell>
          <cell r="F3509" t="str">
            <v>UN</v>
          </cell>
          <cell r="G3509">
            <v>16.98</v>
          </cell>
        </row>
        <row r="3510">
          <cell r="B3510" t="str">
            <v>C0627</v>
          </cell>
          <cell r="C3510" t="str">
            <v>CAIXA DE PASSAGEM COM TAMPA PARAFUSADA 150X150X80mm</v>
          </cell>
          <cell r="D3510">
            <v>0</v>
          </cell>
          <cell r="E3510">
            <v>0</v>
          </cell>
          <cell r="F3510" t="str">
            <v>UN</v>
          </cell>
          <cell r="G3510">
            <v>28.36</v>
          </cell>
        </row>
        <row r="3511">
          <cell r="B3511" t="str">
            <v>C0628</v>
          </cell>
          <cell r="C3511" t="str">
            <v>CAIXA DE PASSAGEM COM TAMPA PARAFUSADA 200X200X100mm</v>
          </cell>
          <cell r="D3511">
            <v>0</v>
          </cell>
          <cell r="E3511">
            <v>0</v>
          </cell>
          <cell r="F3511" t="str">
            <v>UN</v>
          </cell>
          <cell r="G3511">
            <v>49.01</v>
          </cell>
        </row>
        <row r="3512">
          <cell r="B3512" t="str">
            <v>C0629</v>
          </cell>
          <cell r="C3512" t="str">
            <v>CAIXA DE PASSAGEM COM TAMPA PARAFUSADA 400X400X150mm</v>
          </cell>
          <cell r="D3512">
            <v>0</v>
          </cell>
          <cell r="E3512">
            <v>0</v>
          </cell>
          <cell r="F3512" t="str">
            <v>UN</v>
          </cell>
          <cell r="G3512">
            <v>102.72</v>
          </cell>
        </row>
        <row r="3513">
          <cell r="B3513" t="str">
            <v>C0630</v>
          </cell>
          <cell r="C3513" t="str">
            <v>CAIXA DE PASSAGEM COM TAMPA PARAFUSADA 500X500X150mm</v>
          </cell>
          <cell r="D3513">
            <v>0</v>
          </cell>
          <cell r="E3513">
            <v>0</v>
          </cell>
          <cell r="F3513" t="str">
            <v>UN</v>
          </cell>
          <cell r="G3513">
            <v>124.42</v>
          </cell>
        </row>
        <row r="3514">
          <cell r="B3514" t="str">
            <v>C0636</v>
          </cell>
          <cell r="C3514" t="str">
            <v>CAIXA DE PASSAGEM EM ALVENARIA - 1/2 TIJOLO COMUM</v>
          </cell>
          <cell r="D3514">
            <v>0</v>
          </cell>
          <cell r="E3514">
            <v>0</v>
          </cell>
          <cell r="F3514" t="str">
            <v>M2</v>
          </cell>
          <cell r="G3514">
            <v>89.95</v>
          </cell>
        </row>
        <row r="3515">
          <cell r="B3515" t="str">
            <v>C0635</v>
          </cell>
          <cell r="C3515" t="str">
            <v>CAIXA DE PASSAGEM EM ALVENARIA - 1 TIJOLO COMUM</v>
          </cell>
          <cell r="D3515">
            <v>0</v>
          </cell>
          <cell r="E3515">
            <v>0</v>
          </cell>
          <cell r="F3515" t="str">
            <v>M2</v>
          </cell>
          <cell r="G3515">
            <v>140.47999999999999</v>
          </cell>
        </row>
        <row r="3516">
          <cell r="B3516" t="str">
            <v>C0631</v>
          </cell>
          <cell r="C3516" t="str">
            <v>CAIXA EM ALVENARIA (40X40X60cm) DE 1/2 TIJOLO COMUM, LASTRO DE BRITA E TAMPA DE CONCRETO</v>
          </cell>
          <cell r="D3516">
            <v>0</v>
          </cell>
          <cell r="E3516">
            <v>0</v>
          </cell>
          <cell r="F3516" t="str">
            <v>UN</v>
          </cell>
          <cell r="G3516">
            <v>151.99</v>
          </cell>
        </row>
        <row r="3517">
          <cell r="B3517">
            <v>0</v>
          </cell>
          <cell r="C3517">
            <v>0</v>
          </cell>
          <cell r="D3517">
            <v>0</v>
          </cell>
          <cell r="E3517">
            <v>0</v>
          </cell>
          <cell r="F3517">
            <v>0</v>
          </cell>
          <cell r="G3517">
            <v>0</v>
          </cell>
        </row>
        <row r="3518">
          <cell r="B3518" t="str">
            <v>C0624</v>
          </cell>
          <cell r="C3518" t="str">
            <v>CAIXA EM ALVENARIA (40X40X60cm) DE 1 TIJOLO COMUM, LASTRO DE BRITA E TAMPA DE CONCRETO</v>
          </cell>
          <cell r="D3518">
            <v>0</v>
          </cell>
          <cell r="E3518">
            <v>0</v>
          </cell>
          <cell r="F3518" t="str">
            <v>UN</v>
          </cell>
          <cell r="G3518">
            <v>257.41000000000003</v>
          </cell>
        </row>
        <row r="3519">
          <cell r="B3519">
            <v>0</v>
          </cell>
          <cell r="C3519">
            <v>0</v>
          </cell>
          <cell r="D3519">
            <v>0</v>
          </cell>
          <cell r="E3519">
            <v>0</v>
          </cell>
          <cell r="F3519">
            <v>0</v>
          </cell>
          <cell r="G3519">
            <v>0</v>
          </cell>
        </row>
        <row r="3520">
          <cell r="B3520" t="str">
            <v>C0632</v>
          </cell>
          <cell r="C3520" t="str">
            <v>CAIXA EM ALVENARIA (60X60X60cm) DE 1/2 TIJOLO COMUM, LASTRO DE BRITA E TAMPA DE CONCRETO</v>
          </cell>
          <cell r="D3520">
            <v>0</v>
          </cell>
          <cell r="E3520">
            <v>0</v>
          </cell>
          <cell r="F3520" t="str">
            <v>UN</v>
          </cell>
          <cell r="G3520">
            <v>236.09</v>
          </cell>
        </row>
        <row r="3521">
          <cell r="B3521">
            <v>0</v>
          </cell>
          <cell r="C3521">
            <v>0</v>
          </cell>
          <cell r="D3521">
            <v>0</v>
          </cell>
          <cell r="E3521">
            <v>0</v>
          </cell>
          <cell r="F3521">
            <v>0</v>
          </cell>
          <cell r="G3521">
            <v>0</v>
          </cell>
        </row>
        <row r="3522">
          <cell r="B3522" t="str">
            <v>C0625</v>
          </cell>
          <cell r="C3522" t="str">
            <v>CAIXA EM ALVENARIA (60X60X60cm) DE 1 TIJOLO COMUM, LASTRO DE BRITA E TAMPA DE CONCRETO</v>
          </cell>
          <cell r="D3522">
            <v>0</v>
          </cell>
          <cell r="E3522">
            <v>0</v>
          </cell>
          <cell r="F3522" t="str">
            <v>UN</v>
          </cell>
          <cell r="G3522">
            <v>367.57</v>
          </cell>
        </row>
        <row r="3523">
          <cell r="B3523">
            <v>0</v>
          </cell>
          <cell r="C3523">
            <v>0</v>
          </cell>
          <cell r="D3523">
            <v>0</v>
          </cell>
          <cell r="E3523">
            <v>0</v>
          </cell>
          <cell r="F3523">
            <v>0</v>
          </cell>
          <cell r="G3523">
            <v>0</v>
          </cell>
        </row>
        <row r="3524">
          <cell r="B3524" t="str">
            <v>C0634</v>
          </cell>
          <cell r="C3524" t="str">
            <v>CAIXA EM ALVENARIA (80X80X60cm) DE 1/2 TIJOLO COMUM, LASTRO DE BRITA E TAMPA DE CONCRETO</v>
          </cell>
          <cell r="D3524">
            <v>0</v>
          </cell>
          <cell r="E3524">
            <v>0</v>
          </cell>
          <cell r="F3524" t="str">
            <v>UN</v>
          </cell>
          <cell r="G3524">
            <v>326.07</v>
          </cell>
        </row>
        <row r="3525">
          <cell r="B3525">
            <v>0</v>
          </cell>
          <cell r="C3525">
            <v>0</v>
          </cell>
          <cell r="D3525">
            <v>0</v>
          </cell>
          <cell r="E3525">
            <v>0</v>
          </cell>
          <cell r="F3525">
            <v>0</v>
          </cell>
          <cell r="G3525">
            <v>0</v>
          </cell>
        </row>
        <row r="3526">
          <cell r="B3526" t="str">
            <v>C0633</v>
          </cell>
          <cell r="C3526" t="str">
            <v>CAIXA EM ALVENARIA (80X80X60cm) DE 1 TIJOLO COMUM, LASTRO DE BRITA E TAMPA DE CONCRETO</v>
          </cell>
          <cell r="D3526">
            <v>0</v>
          </cell>
          <cell r="E3526">
            <v>0</v>
          </cell>
          <cell r="F3526" t="str">
            <v>UN</v>
          </cell>
          <cell r="G3526">
            <v>480.64</v>
          </cell>
        </row>
        <row r="3527">
          <cell r="B3527">
            <v>0</v>
          </cell>
          <cell r="C3527">
            <v>0</v>
          </cell>
          <cell r="D3527">
            <v>0</v>
          </cell>
          <cell r="E3527">
            <v>0</v>
          </cell>
          <cell r="F3527">
            <v>0</v>
          </cell>
          <cell r="G3527">
            <v>0</v>
          </cell>
        </row>
        <row r="3528">
          <cell r="B3528" t="str">
            <v>C3927</v>
          </cell>
          <cell r="C3528" t="str">
            <v>CAIXA DE PASSAGEM TIPO A P/ BALIZAMENTO NOTURNO (80x80x80cm)</v>
          </cell>
          <cell r="D3528">
            <v>0</v>
          </cell>
          <cell r="E3528">
            <v>0</v>
          </cell>
          <cell r="F3528" t="str">
            <v>UN</v>
          </cell>
          <cell r="G3528">
            <v>550.61</v>
          </cell>
        </row>
        <row r="3529">
          <cell r="B3529" t="str">
            <v>C3928</v>
          </cell>
          <cell r="C3529" t="str">
            <v>CAIXA DE PASSAGEM TIPO B P/ BALIZAMENTO NOTURNO (150x150x80cm)</v>
          </cell>
          <cell r="D3529">
            <v>0</v>
          </cell>
          <cell r="E3529">
            <v>0</v>
          </cell>
          <cell r="F3529" t="str">
            <v>UN</v>
          </cell>
          <cell r="G3529">
            <v>931.89</v>
          </cell>
        </row>
        <row r="3530">
          <cell r="B3530" t="str">
            <v>C0654</v>
          </cell>
          <cell r="C3530" t="str">
            <v>CAIXA PRÉ MOLDADA CONC.P/ AR CONDICIONADO</v>
          </cell>
          <cell r="D3530">
            <v>0</v>
          </cell>
          <cell r="E3530">
            <v>0</v>
          </cell>
          <cell r="F3530" t="str">
            <v>UN</v>
          </cell>
          <cell r="G3530">
            <v>125.51</v>
          </cell>
        </row>
        <row r="3531">
          <cell r="B3531" t="str">
            <v>C0856</v>
          </cell>
          <cell r="C3531" t="str">
            <v>CONDULETE DE PVC DE 1/2", TIPO C - E - LL - LR</v>
          </cell>
          <cell r="D3531">
            <v>0</v>
          </cell>
          <cell r="E3531">
            <v>0</v>
          </cell>
          <cell r="F3531" t="str">
            <v>UN</v>
          </cell>
          <cell r="G3531">
            <v>12.41</v>
          </cell>
        </row>
        <row r="3532">
          <cell r="B3532" t="str">
            <v>C0857</v>
          </cell>
          <cell r="C3532" t="str">
            <v>CONDULETE DE PVC DE 3/4" TIPO C - E - LL - LR</v>
          </cell>
          <cell r="D3532">
            <v>0</v>
          </cell>
          <cell r="E3532">
            <v>0</v>
          </cell>
          <cell r="F3532" t="str">
            <v>UN</v>
          </cell>
          <cell r="G3532">
            <v>15.89</v>
          </cell>
        </row>
        <row r="3533">
          <cell r="B3533" t="str">
            <v>C0855</v>
          </cell>
          <cell r="C3533" t="str">
            <v>CONDULETE DE PVC DE 1" TIPO C - E - LL - LR</v>
          </cell>
          <cell r="D3533">
            <v>0</v>
          </cell>
          <cell r="E3533">
            <v>0</v>
          </cell>
          <cell r="F3533" t="str">
            <v>UN</v>
          </cell>
          <cell r="G3533">
            <v>21.96</v>
          </cell>
        </row>
        <row r="3534">
          <cell r="B3534" t="str">
            <v>C1406</v>
          </cell>
          <cell r="C3534" t="str">
            <v>FORNECIMENTO E INSTALAÇÃO DE BARRAMENTO DE COBRE P/QUADROS</v>
          </cell>
          <cell r="D3534">
            <v>0</v>
          </cell>
          <cell r="E3534">
            <v>0</v>
          </cell>
          <cell r="F3534" t="str">
            <v>KG</v>
          </cell>
          <cell r="G3534">
            <v>95.43</v>
          </cell>
        </row>
        <row r="3535">
          <cell r="B3535" t="str">
            <v>C3781</v>
          </cell>
          <cell r="C3535" t="str">
            <v>MEDIÇÃO TRIFÁSICA INSTALADA EM MURO - SAÍDA SUBTRRÂNEA</v>
          </cell>
          <cell r="D3535">
            <v>0</v>
          </cell>
          <cell r="E3535">
            <v>0</v>
          </cell>
          <cell r="F3535" t="str">
            <v>UN</v>
          </cell>
          <cell r="G3535">
            <v>1905.8</v>
          </cell>
        </row>
        <row r="3536">
          <cell r="B3536" t="str">
            <v>C3564</v>
          </cell>
          <cell r="C3536" t="str">
            <v>MUTIRÃO MISTO - CAIXA DE LIGAÇÃO EM CHAPA AÇO ESTAMPADA, 3"X3", 4"X2", 4"X4"</v>
          </cell>
          <cell r="D3536">
            <v>0</v>
          </cell>
          <cell r="E3536">
            <v>0</v>
          </cell>
          <cell r="F3536" t="str">
            <v>UN</v>
          </cell>
          <cell r="G3536">
            <v>3.08</v>
          </cell>
        </row>
        <row r="3537">
          <cell r="B3537" t="str">
            <v>C3578</v>
          </cell>
          <cell r="C3537" t="str">
            <v>MUTIRÃO MISTO - QUADRO DE MEDIÇÃO PADRÃO COELCE</v>
          </cell>
          <cell r="D3537">
            <v>0</v>
          </cell>
          <cell r="E3537">
            <v>0</v>
          </cell>
          <cell r="F3537" t="str">
            <v>UN</v>
          </cell>
          <cell r="G3537">
            <v>58.26</v>
          </cell>
        </row>
        <row r="3538">
          <cell r="B3538" t="str">
            <v>C1895</v>
          </cell>
          <cell r="C3538" t="str">
            <v>PETROLET ALUMÍNIO DE 1/2", TIPO T - X - L</v>
          </cell>
          <cell r="D3538">
            <v>0</v>
          </cell>
          <cell r="E3538">
            <v>0</v>
          </cell>
          <cell r="F3538" t="str">
            <v>UN</v>
          </cell>
          <cell r="G3538">
            <v>12.79</v>
          </cell>
        </row>
        <row r="3539">
          <cell r="B3539" t="str">
            <v>C1890</v>
          </cell>
          <cell r="C3539" t="str">
            <v>PETROLET ALUMÍNIO DE 3/4", TIPO T - X - L</v>
          </cell>
          <cell r="D3539">
            <v>0</v>
          </cell>
          <cell r="E3539">
            <v>0</v>
          </cell>
          <cell r="F3539" t="str">
            <v>UN</v>
          </cell>
          <cell r="G3539">
            <v>17.010000000000002</v>
          </cell>
        </row>
        <row r="3540">
          <cell r="B3540" t="str">
            <v>C1894</v>
          </cell>
          <cell r="C3540" t="str">
            <v>PETROLET ALUMÍNIO DE 1", TIPO T - X - L</v>
          </cell>
          <cell r="D3540">
            <v>0</v>
          </cell>
          <cell r="E3540">
            <v>0</v>
          </cell>
          <cell r="F3540" t="str">
            <v>UN</v>
          </cell>
          <cell r="G3540">
            <v>23.17</v>
          </cell>
        </row>
        <row r="3541">
          <cell r="B3541" t="str">
            <v>C1893</v>
          </cell>
          <cell r="C3541" t="str">
            <v>PETROLET ALUMÍNIO DE 1 1/4", TIPO T - X - L</v>
          </cell>
          <cell r="D3541">
            <v>0</v>
          </cell>
          <cell r="E3541">
            <v>0</v>
          </cell>
          <cell r="F3541" t="str">
            <v>UN</v>
          </cell>
          <cell r="G3541">
            <v>34.700000000000003</v>
          </cell>
        </row>
        <row r="3542">
          <cell r="B3542" t="str">
            <v>C1892</v>
          </cell>
          <cell r="C3542" t="str">
            <v>PETROLET ALUMÍNIO DE 1 1/2", TIPO T - X - L</v>
          </cell>
          <cell r="D3542">
            <v>0</v>
          </cell>
          <cell r="E3542">
            <v>0</v>
          </cell>
          <cell r="F3542" t="str">
            <v>UN</v>
          </cell>
          <cell r="G3542">
            <v>39.700000000000003</v>
          </cell>
        </row>
        <row r="3543">
          <cell r="B3543" t="str">
            <v>C1896</v>
          </cell>
          <cell r="C3543" t="str">
            <v>PETROLET ALUMÍNIO DE 2", TIPO T - X - L</v>
          </cell>
          <cell r="D3543">
            <v>0</v>
          </cell>
          <cell r="E3543">
            <v>0</v>
          </cell>
          <cell r="F3543" t="str">
            <v>UN</v>
          </cell>
          <cell r="G3543">
            <v>55.87</v>
          </cell>
        </row>
        <row r="3544">
          <cell r="B3544" t="str">
            <v>C1887</v>
          </cell>
          <cell r="C3544" t="str">
            <v>PETROLET ALUMÍNIO DE 2 1/2", TIPO T - X - L</v>
          </cell>
          <cell r="D3544">
            <v>0</v>
          </cell>
          <cell r="E3544">
            <v>0</v>
          </cell>
          <cell r="F3544" t="str">
            <v>UN</v>
          </cell>
          <cell r="G3544">
            <v>94.19</v>
          </cell>
        </row>
        <row r="3545">
          <cell r="B3545" t="str">
            <v>C1889</v>
          </cell>
          <cell r="C3545" t="str">
            <v>PETROLET ALUMÍNIO DE 3", TIPO T - X - L</v>
          </cell>
          <cell r="D3545">
            <v>0</v>
          </cell>
          <cell r="E3545">
            <v>0</v>
          </cell>
          <cell r="F3545" t="str">
            <v>UN</v>
          </cell>
          <cell r="G3545">
            <v>126.35</v>
          </cell>
        </row>
        <row r="3546">
          <cell r="B3546" t="str">
            <v>C1888</v>
          </cell>
          <cell r="C3546" t="str">
            <v>PETROLET ALUMÍNIO DE 3 1/2", TIPO T - X - L</v>
          </cell>
          <cell r="D3546">
            <v>0</v>
          </cell>
          <cell r="E3546">
            <v>0</v>
          </cell>
          <cell r="F3546" t="str">
            <v>UN</v>
          </cell>
          <cell r="G3546">
            <v>136.99</v>
          </cell>
        </row>
        <row r="3547">
          <cell r="B3547" t="str">
            <v>C1891</v>
          </cell>
          <cell r="C3547" t="str">
            <v>PETROLET ALUMÍNIO DE 4", TIPO T - X - L</v>
          </cell>
          <cell r="D3547">
            <v>0</v>
          </cell>
          <cell r="E3547">
            <v>0</v>
          </cell>
          <cell r="F3547" t="str">
            <v>UN</v>
          </cell>
          <cell r="G3547">
            <v>225.22</v>
          </cell>
        </row>
        <row r="3548">
          <cell r="B3548" t="str">
            <v>C1946</v>
          </cell>
          <cell r="C3548" t="str">
            <v>PONTE DE CRUZAMENTO EM CAIXA DE DERIVAÇÃO</v>
          </cell>
          <cell r="D3548">
            <v>0</v>
          </cell>
          <cell r="E3548">
            <v>0</v>
          </cell>
          <cell r="F3548" t="str">
            <v>UN</v>
          </cell>
          <cell r="G3548">
            <v>16.760000000000002</v>
          </cell>
        </row>
        <row r="3549">
          <cell r="B3549" t="str">
            <v>C2064</v>
          </cell>
          <cell r="C3549" t="str">
            <v>QUADRO ANUNCIADOR DE ENFERMARIA</v>
          </cell>
          <cell r="D3549">
            <v>0</v>
          </cell>
          <cell r="E3549">
            <v>0</v>
          </cell>
          <cell r="F3549" t="str">
            <v>UN</v>
          </cell>
          <cell r="G3549">
            <v>110.73</v>
          </cell>
        </row>
        <row r="3550">
          <cell r="B3550" t="str">
            <v>C2090</v>
          </cell>
          <cell r="C3550" t="str">
            <v>QUADRO P/ MEDIÇÃO EM POSTE DE CONCRETO</v>
          </cell>
          <cell r="D3550">
            <v>0</v>
          </cell>
          <cell r="E3550">
            <v>0</v>
          </cell>
          <cell r="F3550" t="str">
            <v>UN</v>
          </cell>
          <cell r="G3550">
            <v>1127.6099999999999</v>
          </cell>
        </row>
        <row r="3551">
          <cell r="B3551" t="str">
            <v>C2092</v>
          </cell>
          <cell r="C3551" t="str">
            <v>QUADRO P/ MEDIÇÃO PRIMÁRIA 15KV</v>
          </cell>
          <cell r="D3551">
            <v>0</v>
          </cell>
          <cell r="E3551">
            <v>0</v>
          </cell>
          <cell r="F3551" t="str">
            <v>UN</v>
          </cell>
          <cell r="G3551">
            <v>1099.77</v>
          </cell>
        </row>
        <row r="3552">
          <cell r="B3552" t="str">
            <v>C2091</v>
          </cell>
          <cell r="C3552" t="str">
            <v>QUADRO P/ MEDIÇÃO PRIMÁRIA 15KV HORA-SAZONAL</v>
          </cell>
          <cell r="D3552">
            <v>0</v>
          </cell>
          <cell r="E3552">
            <v>0</v>
          </cell>
          <cell r="F3552" t="str">
            <v>UN</v>
          </cell>
          <cell r="G3552">
            <v>1107.82</v>
          </cell>
        </row>
        <row r="3553">
          <cell r="B3553" t="str">
            <v>C2065</v>
          </cell>
          <cell r="C3553" t="str">
            <v>QUADRO DE COMANDO DE BOMBAS - COMPLETO</v>
          </cell>
          <cell r="D3553">
            <v>0</v>
          </cell>
          <cell r="E3553">
            <v>0</v>
          </cell>
          <cell r="F3553" t="str">
            <v>UN</v>
          </cell>
          <cell r="G3553">
            <v>269.43</v>
          </cell>
        </row>
        <row r="3554">
          <cell r="B3554" t="str">
            <v>C2076</v>
          </cell>
          <cell r="C3554" t="str">
            <v>QUADRO DE DISTRIBUIÇÃO EMBUTIR ATE 3 DIVISÕES, S/BARRAMENTO</v>
          </cell>
          <cell r="D3554">
            <v>0</v>
          </cell>
          <cell r="E3554">
            <v>0</v>
          </cell>
          <cell r="F3554" t="str">
            <v>UN</v>
          </cell>
          <cell r="G3554">
            <v>37.92</v>
          </cell>
        </row>
        <row r="3555">
          <cell r="B3555" t="str">
            <v>C2078</v>
          </cell>
          <cell r="C3555" t="str">
            <v>QUADRO DE DISTRIBUIÇÃO EMBUTIR ATE 6 DIVISÕES, S/BARRAMENTO</v>
          </cell>
          <cell r="D3555">
            <v>0</v>
          </cell>
          <cell r="E3555">
            <v>0</v>
          </cell>
          <cell r="F3555" t="str">
            <v>UN</v>
          </cell>
          <cell r="G3555">
            <v>52.62</v>
          </cell>
        </row>
        <row r="3556">
          <cell r="B3556" t="str">
            <v>C2066</v>
          </cell>
          <cell r="C3556" t="str">
            <v>QUADRO DE DISTRIBUIÇÃO DE LUZ SOBREPOR ATE 6 DIVISÕES, C/BARRAMENTO</v>
          </cell>
          <cell r="D3556">
            <v>0</v>
          </cell>
          <cell r="E3556">
            <v>0</v>
          </cell>
          <cell r="F3556" t="str">
            <v>UN</v>
          </cell>
          <cell r="G3556">
            <v>138.19999999999999</v>
          </cell>
        </row>
        <row r="3557">
          <cell r="B3557" t="str">
            <v>C2077</v>
          </cell>
          <cell r="C3557" t="str">
            <v>QUADRO DE DISTRIBUIÇÃO DE LUZ EMBUTIR ATE 6 DIVISÕES, C/BARRAMENTO</v>
          </cell>
          <cell r="D3557">
            <v>0</v>
          </cell>
          <cell r="E3557">
            <v>0</v>
          </cell>
          <cell r="F3557" t="str">
            <v>UN</v>
          </cell>
          <cell r="G3557">
            <v>138.19999999999999</v>
          </cell>
        </row>
        <row r="3558">
          <cell r="B3558" t="str">
            <v>C2067</v>
          </cell>
          <cell r="C3558" t="str">
            <v>QUADRO DE DISTRIBUIÇÃO DE LUZ EMBUTIR ATÉ 12 DIVISÕES 207X332X95mm, C/BARRAMENTO</v>
          </cell>
          <cell r="D3558">
            <v>0</v>
          </cell>
          <cell r="E3558">
            <v>0</v>
          </cell>
          <cell r="F3558" t="str">
            <v>UN</v>
          </cell>
          <cell r="G3558">
            <v>257.38</v>
          </cell>
        </row>
        <row r="3559">
          <cell r="B3559">
            <v>0</v>
          </cell>
          <cell r="C3559">
            <v>0</v>
          </cell>
          <cell r="D3559">
            <v>0</v>
          </cell>
          <cell r="E3559">
            <v>0</v>
          </cell>
          <cell r="F3559">
            <v>0</v>
          </cell>
          <cell r="G3559">
            <v>0</v>
          </cell>
        </row>
        <row r="3560">
          <cell r="B3560" t="str">
            <v>C2068</v>
          </cell>
          <cell r="C3560" t="str">
            <v>QUADRO DE DISTRIBUIÇÃO DE LUZ EMBUTIR ATÉ 24 DIVISÕES 332X332X95mm, C/BARRAMENTO</v>
          </cell>
          <cell r="D3560">
            <v>0</v>
          </cell>
          <cell r="E3560">
            <v>0</v>
          </cell>
          <cell r="F3560" t="str">
            <v>UN</v>
          </cell>
          <cell r="G3560">
            <v>301.14</v>
          </cell>
        </row>
        <row r="3561">
          <cell r="B3561">
            <v>0</v>
          </cell>
          <cell r="C3561">
            <v>0</v>
          </cell>
          <cell r="D3561">
            <v>0</v>
          </cell>
          <cell r="E3561">
            <v>0</v>
          </cell>
          <cell r="F3561">
            <v>0</v>
          </cell>
          <cell r="G3561">
            <v>0</v>
          </cell>
        </row>
        <row r="3562">
          <cell r="B3562" t="str">
            <v>C2069</v>
          </cell>
          <cell r="C3562" t="str">
            <v>QUADRO DE DISTRIBUIÇÃO DE LUZ EMBUTIR ATÉ 36 DIVISÕES 457X332X95mm, C/ BARRAMENTO</v>
          </cell>
          <cell r="D3562">
            <v>0</v>
          </cell>
          <cell r="E3562">
            <v>0</v>
          </cell>
          <cell r="F3562" t="str">
            <v>UN</v>
          </cell>
          <cell r="G3562">
            <v>332.35</v>
          </cell>
        </row>
        <row r="3563">
          <cell r="B3563">
            <v>0</v>
          </cell>
          <cell r="C3563">
            <v>0</v>
          </cell>
          <cell r="D3563">
            <v>0</v>
          </cell>
          <cell r="E3563">
            <v>0</v>
          </cell>
          <cell r="F3563">
            <v>0</v>
          </cell>
          <cell r="G3563">
            <v>0</v>
          </cell>
        </row>
        <row r="3564">
          <cell r="B3564" t="str">
            <v>C2071</v>
          </cell>
          <cell r="C3564" t="str">
            <v>QUADRO DE DISTRIBUIÇÃO DE LUZ EMBUTIR ATÉ 72 DIVISÕES 457X646X95mm, C/BARRAMENTO</v>
          </cell>
          <cell r="D3564">
            <v>0</v>
          </cell>
          <cell r="E3564">
            <v>0</v>
          </cell>
          <cell r="F3564" t="str">
            <v>UN</v>
          </cell>
          <cell r="G3564">
            <v>569.20000000000005</v>
          </cell>
        </row>
        <row r="3565">
          <cell r="B3565">
            <v>0</v>
          </cell>
          <cell r="C3565">
            <v>0</v>
          </cell>
          <cell r="D3565">
            <v>0</v>
          </cell>
          <cell r="E3565">
            <v>0</v>
          </cell>
          <cell r="F3565">
            <v>0</v>
          </cell>
          <cell r="G3565">
            <v>0</v>
          </cell>
        </row>
        <row r="3566">
          <cell r="B3566" t="str">
            <v>C2070</v>
          </cell>
          <cell r="C3566" t="str">
            <v>QUADRO DE DISTRIBUIÇÃO DE LUZ EMBUTIR ATÉ 72 DIVISÕES 457X646X150mm, C/BARRAMENTO</v>
          </cell>
          <cell r="D3566">
            <v>0</v>
          </cell>
          <cell r="E3566">
            <v>0</v>
          </cell>
          <cell r="F3566" t="str">
            <v>UN</v>
          </cell>
          <cell r="G3566">
            <v>600.38</v>
          </cell>
        </row>
        <row r="3567">
          <cell r="B3567">
            <v>0</v>
          </cell>
          <cell r="C3567">
            <v>0</v>
          </cell>
          <cell r="D3567">
            <v>0</v>
          </cell>
          <cell r="E3567">
            <v>0</v>
          </cell>
          <cell r="F3567">
            <v>0</v>
          </cell>
          <cell r="G3567">
            <v>0</v>
          </cell>
        </row>
        <row r="3568">
          <cell r="B3568" t="str">
            <v>C2072</v>
          </cell>
          <cell r="C3568" t="str">
            <v>QUADRO DE DISTRIBUIÇÃO DE LUZ SOBREPOR ATÉ 12 DIVISÕES 255X315X135mm, C/BARRAMENTO</v>
          </cell>
          <cell r="D3568">
            <v>0</v>
          </cell>
          <cell r="E3568">
            <v>0</v>
          </cell>
          <cell r="F3568" t="str">
            <v>UN</v>
          </cell>
          <cell r="G3568">
            <v>284.47000000000003</v>
          </cell>
        </row>
        <row r="3569">
          <cell r="B3569">
            <v>0</v>
          </cell>
          <cell r="C3569">
            <v>0</v>
          </cell>
          <cell r="D3569">
            <v>0</v>
          </cell>
          <cell r="E3569">
            <v>0</v>
          </cell>
          <cell r="F3569">
            <v>0</v>
          </cell>
          <cell r="G3569">
            <v>0</v>
          </cell>
        </row>
        <row r="3570">
          <cell r="B3570" t="str">
            <v>C2075</v>
          </cell>
          <cell r="C3570" t="str">
            <v>QUADRO DE DISTRIBUIÇÃO DE LUZ.SOBREPOR ATÉ 24 DIVISÕES 450X315X135mm, C/BARRAMENTO</v>
          </cell>
          <cell r="D3570">
            <v>0</v>
          </cell>
          <cell r="E3570">
            <v>0</v>
          </cell>
          <cell r="F3570" t="str">
            <v>UN</v>
          </cell>
          <cell r="G3570">
            <v>374.52</v>
          </cell>
        </row>
        <row r="3571">
          <cell r="B3571">
            <v>0</v>
          </cell>
          <cell r="C3571">
            <v>0</v>
          </cell>
          <cell r="D3571">
            <v>0</v>
          </cell>
          <cell r="E3571">
            <v>0</v>
          </cell>
          <cell r="F3571">
            <v>0</v>
          </cell>
          <cell r="G3571">
            <v>0</v>
          </cell>
        </row>
        <row r="3572">
          <cell r="B3572" t="str">
            <v>C2074</v>
          </cell>
          <cell r="C3572" t="str">
            <v>QUADRO DE DISTRIBUIÇÃO DE LUZ.SOBREPOR ATE 64 DIVISÕES 650X440X205mm, C/BARRAMENTO</v>
          </cell>
          <cell r="D3572">
            <v>0</v>
          </cell>
          <cell r="E3572">
            <v>0</v>
          </cell>
          <cell r="F3572" t="str">
            <v>UN</v>
          </cell>
          <cell r="G3572">
            <v>576.45000000000005</v>
          </cell>
        </row>
        <row r="3573">
          <cell r="B3573">
            <v>0</v>
          </cell>
          <cell r="C3573">
            <v>0</v>
          </cell>
          <cell r="D3573">
            <v>0</v>
          </cell>
          <cell r="E3573">
            <v>0</v>
          </cell>
          <cell r="F3573">
            <v>0</v>
          </cell>
          <cell r="G3573">
            <v>0</v>
          </cell>
        </row>
        <row r="3574">
          <cell r="B3574" t="str">
            <v>C2073</v>
          </cell>
          <cell r="C3574" t="str">
            <v>QUADRO DE DISTRIBUIÇÃO DE LUZ SOBREPOR ATÉ 128 DIVISÕES 650X875X205mm, C/BARRAMENTO</v>
          </cell>
          <cell r="D3574">
            <v>0</v>
          </cell>
          <cell r="E3574">
            <v>0</v>
          </cell>
          <cell r="F3574" t="str">
            <v>UN</v>
          </cell>
          <cell r="G3574">
            <v>821.3</v>
          </cell>
        </row>
        <row r="3575">
          <cell r="B3575">
            <v>0</v>
          </cell>
          <cell r="C3575">
            <v>0</v>
          </cell>
          <cell r="D3575">
            <v>0</v>
          </cell>
          <cell r="E3575">
            <v>0</v>
          </cell>
          <cell r="F3575">
            <v>0</v>
          </cell>
          <cell r="G3575">
            <v>0</v>
          </cell>
        </row>
        <row r="3576">
          <cell r="B3576" t="str">
            <v>C2062</v>
          </cell>
          <cell r="C3576" t="str">
            <v>QUADRO DE DISTRIBUIÇÃO GERAL BAIXA TENSÃO, C/ACESSÓRIOS - 1UN DE MEDIÇÃO</v>
          </cell>
          <cell r="D3576">
            <v>0</v>
          </cell>
          <cell r="E3576">
            <v>0</v>
          </cell>
          <cell r="F3576" t="str">
            <v>UN</v>
          </cell>
          <cell r="G3576">
            <v>1865.6</v>
          </cell>
        </row>
        <row r="3577">
          <cell r="B3577" t="str">
            <v>C2061</v>
          </cell>
          <cell r="C3577" t="str">
            <v>QUADRO DE DISTRIBUIÇÃO GERAL BAIXA TENSÃO, C/ACESSÓRIOS- 3UN DE MEDIÇÃO</v>
          </cell>
          <cell r="D3577">
            <v>0</v>
          </cell>
          <cell r="E3577">
            <v>0</v>
          </cell>
          <cell r="F3577" t="str">
            <v>UN</v>
          </cell>
          <cell r="G3577">
            <v>2497.4899999999998</v>
          </cell>
        </row>
        <row r="3578">
          <cell r="B3578" t="str">
            <v>C2084</v>
          </cell>
          <cell r="C3578" t="str">
            <v>QUADRO DE DISTRIBUIÇÃO, PADRÃO TELEBRÁS 200X200X120mm</v>
          </cell>
          <cell r="D3578">
            <v>0</v>
          </cell>
          <cell r="E3578">
            <v>0</v>
          </cell>
          <cell r="F3578" t="str">
            <v>UN</v>
          </cell>
          <cell r="G3578">
            <v>57.98</v>
          </cell>
        </row>
        <row r="3579">
          <cell r="B3579" t="str">
            <v>C2085</v>
          </cell>
          <cell r="C3579" t="str">
            <v>QUADRO DE DISTRIBUIÇÃO, PADRÃO TELEBRÁS 400X400X120mm</v>
          </cell>
          <cell r="D3579">
            <v>0</v>
          </cell>
          <cell r="E3579">
            <v>0</v>
          </cell>
          <cell r="F3579" t="str">
            <v>UN</v>
          </cell>
          <cell r="G3579">
            <v>103.44</v>
          </cell>
        </row>
        <row r="3580">
          <cell r="B3580" t="str">
            <v>C2086</v>
          </cell>
          <cell r="C3580" t="str">
            <v>QUADRO DE DISTRIBUIÇÃO, PADRÃO TELEBRÁS 600X600X120mm</v>
          </cell>
          <cell r="D3580">
            <v>0</v>
          </cell>
          <cell r="E3580">
            <v>0</v>
          </cell>
          <cell r="F3580" t="str">
            <v>UN</v>
          </cell>
          <cell r="G3580">
            <v>164.2</v>
          </cell>
        </row>
        <row r="3581">
          <cell r="B3581" t="str">
            <v>C2087</v>
          </cell>
          <cell r="C3581" t="str">
            <v>QUADRO DE DISTRIBUIÇÃO, PADRÃO TELEBRÁS 800X800X120mm</v>
          </cell>
          <cell r="D3581">
            <v>0</v>
          </cell>
          <cell r="E3581">
            <v>0</v>
          </cell>
          <cell r="F3581" t="str">
            <v>UN</v>
          </cell>
          <cell r="G3581">
            <v>284.8</v>
          </cell>
        </row>
        <row r="3582">
          <cell r="B3582" t="str">
            <v>C2080</v>
          </cell>
          <cell r="C3582" t="str">
            <v>QUADRO DE DISTRIBUIÇÃO, PADRÃO TELEBRAS 1200X1000X150mm</v>
          </cell>
          <cell r="D3582">
            <v>0</v>
          </cell>
          <cell r="E3582">
            <v>0</v>
          </cell>
          <cell r="F3582" t="str">
            <v>UN</v>
          </cell>
          <cell r="G3582">
            <v>443.78</v>
          </cell>
        </row>
        <row r="3583">
          <cell r="B3583" t="str">
            <v>C2081</v>
          </cell>
          <cell r="C3583" t="str">
            <v>QUADRO DE DISTRIBUIÇÃO, PADRÃO TELEBRAS 1200X1200X150mm</v>
          </cell>
          <cell r="D3583">
            <v>0</v>
          </cell>
          <cell r="E3583">
            <v>0</v>
          </cell>
          <cell r="F3583" t="str">
            <v>UN</v>
          </cell>
          <cell r="G3583">
            <v>493.78</v>
          </cell>
        </row>
        <row r="3584">
          <cell r="B3584" t="str">
            <v>C2079</v>
          </cell>
          <cell r="C3584" t="str">
            <v>QUADRO DE DISTRIBUIÇÃO PADRÃO TELEBRAS-1200X1500X150mm</v>
          </cell>
          <cell r="D3584">
            <v>0</v>
          </cell>
          <cell r="E3584">
            <v>0</v>
          </cell>
          <cell r="F3584" t="str">
            <v>UN</v>
          </cell>
          <cell r="G3584">
            <v>537.64</v>
          </cell>
        </row>
        <row r="3585">
          <cell r="B3585" t="str">
            <v>C2082</v>
          </cell>
          <cell r="C3585" t="str">
            <v>QUADRO DE DISTRIBUIÇÃO, PADRÃO TELEBRAS 1200X1700X150mm</v>
          </cell>
          <cell r="D3585">
            <v>0</v>
          </cell>
          <cell r="E3585">
            <v>0</v>
          </cell>
          <cell r="F3585" t="str">
            <v>UN</v>
          </cell>
          <cell r="G3585">
            <v>845.7</v>
          </cell>
        </row>
        <row r="3586">
          <cell r="B3586" t="str">
            <v>C2088</v>
          </cell>
          <cell r="C3586" t="str">
            <v>QUADRO DE FORÇA, C/ BARRAMENTO (0.90X1.90X0.60)M</v>
          </cell>
          <cell r="D3586">
            <v>0</v>
          </cell>
          <cell r="E3586">
            <v>0</v>
          </cell>
          <cell r="F3586" t="str">
            <v>UN</v>
          </cell>
          <cell r="G3586">
            <v>2731.66</v>
          </cell>
        </row>
        <row r="3587">
          <cell r="B3587" t="str">
            <v>C2089</v>
          </cell>
          <cell r="C3587" t="str">
            <v>QUADRO DE FORÇA, C/ BARRAMENTO (1.80X1.90X0.60)M</v>
          </cell>
          <cell r="D3587">
            <v>0</v>
          </cell>
          <cell r="E3587">
            <v>0</v>
          </cell>
          <cell r="F3587" t="str">
            <v>UN</v>
          </cell>
          <cell r="G3587">
            <v>5369.76</v>
          </cell>
        </row>
        <row r="3588">
          <cell r="B3588" t="str">
            <v>C3925</v>
          </cell>
          <cell r="C3588" t="str">
            <v>QUADRO DE FORÇA P/ 10kW</v>
          </cell>
          <cell r="D3588">
            <v>0</v>
          </cell>
          <cell r="E3588">
            <v>0</v>
          </cell>
          <cell r="F3588" t="str">
            <v>UN</v>
          </cell>
          <cell r="G3588">
            <v>9119.25</v>
          </cell>
        </row>
        <row r="3589">
          <cell r="B3589" t="str">
            <v>C3579</v>
          </cell>
          <cell r="C3589" t="str">
            <v>QUADRO DE MEDIÇÃO PADRÃO COELCE - PADRÃO POPULAR</v>
          </cell>
          <cell r="D3589">
            <v>0</v>
          </cell>
          <cell r="E3589">
            <v>0</v>
          </cell>
          <cell r="F3589" t="str">
            <v>UN</v>
          </cell>
          <cell r="G3589">
            <v>68.739999999999995</v>
          </cell>
        </row>
        <row r="3590">
          <cell r="B3590" t="str">
            <v>C3969</v>
          </cell>
          <cell r="C3590" t="str">
            <v>QUADRO GERAL MÉDIA TENSÃO</v>
          </cell>
          <cell r="D3590">
            <v>0</v>
          </cell>
          <cell r="E3590">
            <v>0</v>
          </cell>
          <cell r="F3590" t="str">
            <v>UN</v>
          </cell>
          <cell r="G3590">
            <v>79102.25</v>
          </cell>
        </row>
        <row r="3591">
          <cell r="B3591" t="str">
            <v>C4027</v>
          </cell>
          <cell r="C3591" t="str">
            <v>QUADRO GERAL, COM BARRAMENTO - 15 kV, METÁLICO CHAPA 11MSG, PINTURA EPÓXI, 2,30 x 1,00 x 2,00 - INSTALADO</v>
          </cell>
          <cell r="D3591">
            <v>0</v>
          </cell>
          <cell r="E3591">
            <v>0</v>
          </cell>
          <cell r="F3591" t="str">
            <v>CJ</v>
          </cell>
          <cell r="G3591">
            <v>8922.49</v>
          </cell>
        </row>
        <row r="3592">
          <cell r="B3592">
            <v>0</v>
          </cell>
          <cell r="C3592">
            <v>0</v>
          </cell>
          <cell r="D3592">
            <v>0</v>
          </cell>
          <cell r="E3592">
            <v>0</v>
          </cell>
          <cell r="F3592">
            <v>0</v>
          </cell>
          <cell r="G3592">
            <v>0</v>
          </cell>
        </row>
        <row r="3593">
          <cell r="B3593" t="str">
            <v>C4052</v>
          </cell>
          <cell r="C3593" t="str">
            <v>QUADRO METÁLICO (600 x 400 x 400)mm - INSTALADO</v>
          </cell>
          <cell r="D3593">
            <v>0</v>
          </cell>
          <cell r="E3593">
            <v>0</v>
          </cell>
          <cell r="F3593" t="str">
            <v>UN</v>
          </cell>
          <cell r="G3593">
            <v>1037.9000000000001</v>
          </cell>
        </row>
        <row r="3594">
          <cell r="B3594" t="str">
            <v>C2299</v>
          </cell>
          <cell r="C3594" t="str">
            <v xml:space="preserve">TAMPA DE CONCRETO ESP.= 5cm P/CAIXA EM ALVENARIA </v>
          </cell>
          <cell r="D3594">
            <v>0</v>
          </cell>
          <cell r="E3594">
            <v>0</v>
          </cell>
          <cell r="F3594" t="str">
            <v>M2</v>
          </cell>
          <cell r="G3594">
            <v>122.84</v>
          </cell>
        </row>
        <row r="3595">
          <cell r="B3595" t="str">
            <v>FIOS, CABOS E ACESSÓRIOS</v>
          </cell>
          <cell r="C3595">
            <v>0</v>
          </cell>
          <cell r="D3595">
            <v>0</v>
          </cell>
          <cell r="E3595">
            <v>0</v>
          </cell>
          <cell r="F3595">
            <v>0</v>
          </cell>
          <cell r="G3595">
            <v>7126.93</v>
          </cell>
        </row>
        <row r="3596">
          <cell r="B3596" t="str">
            <v>C3424</v>
          </cell>
          <cell r="C3596" t="str">
            <v>ABRAÇADEIRA EM FERRO 1 1/4 X 1/2" C/ PINTURA EPOXI D = 150MM</v>
          </cell>
          <cell r="D3596">
            <v>0</v>
          </cell>
          <cell r="E3596">
            <v>0</v>
          </cell>
          <cell r="F3596" t="str">
            <v>UN</v>
          </cell>
          <cell r="G3596">
            <v>21.96</v>
          </cell>
        </row>
        <row r="3597">
          <cell r="B3597" t="str">
            <v>C4038</v>
          </cell>
          <cell r="C3597" t="str">
            <v>ACESSÓRIOS DE BAIXA TENSÃO</v>
          </cell>
          <cell r="D3597">
            <v>0</v>
          </cell>
          <cell r="E3597">
            <v>0</v>
          </cell>
          <cell r="F3597" t="str">
            <v>CJ</v>
          </cell>
          <cell r="G3597">
            <v>357.45</v>
          </cell>
        </row>
        <row r="3598">
          <cell r="B3598" t="str">
            <v>C4030</v>
          </cell>
          <cell r="C3598" t="str">
            <v>ACESSÓRIOS DE MÉDIA TENSÃO</v>
          </cell>
          <cell r="D3598">
            <v>0</v>
          </cell>
          <cell r="E3598">
            <v>0</v>
          </cell>
          <cell r="F3598" t="str">
            <v>CJ</v>
          </cell>
          <cell r="G3598">
            <v>3717.53</v>
          </cell>
        </row>
        <row r="3599">
          <cell r="B3599" t="str">
            <v>C0111</v>
          </cell>
          <cell r="C3599" t="str">
            <v>ARAME GALVANIZADO PARA PESCA</v>
          </cell>
          <cell r="D3599">
            <v>0</v>
          </cell>
          <cell r="E3599">
            <v>0</v>
          </cell>
          <cell r="F3599" t="str">
            <v>M</v>
          </cell>
          <cell r="G3599">
            <v>1.7</v>
          </cell>
        </row>
        <row r="3600">
          <cell r="B3600" t="str">
            <v>C3750</v>
          </cell>
          <cell r="C3600" t="str">
            <v>CABO DE FIBRA ÓPTICA, 01 PAR</v>
          </cell>
          <cell r="D3600">
            <v>0</v>
          </cell>
          <cell r="E3600">
            <v>0</v>
          </cell>
          <cell r="F3600" t="str">
            <v>M</v>
          </cell>
          <cell r="G3600">
            <v>5.23</v>
          </cell>
        </row>
        <row r="3601">
          <cell r="B3601" t="str">
            <v>C3751</v>
          </cell>
          <cell r="C3601" t="str">
            <v>CABO DE FIBRA ÓPTICA, 02 PARES</v>
          </cell>
          <cell r="D3601">
            <v>0</v>
          </cell>
          <cell r="E3601">
            <v>0</v>
          </cell>
          <cell r="F3601" t="str">
            <v>M</v>
          </cell>
          <cell r="G3601">
            <v>6.34</v>
          </cell>
        </row>
        <row r="3602">
          <cell r="B3602" t="str">
            <v>C3752</v>
          </cell>
          <cell r="C3602" t="str">
            <v>CABO DE FIBRA ÓPTICA, 03 PARES</v>
          </cell>
          <cell r="D3602">
            <v>0</v>
          </cell>
          <cell r="E3602">
            <v>0</v>
          </cell>
          <cell r="F3602" t="str">
            <v>M</v>
          </cell>
          <cell r="G3602">
            <v>6.82</v>
          </cell>
        </row>
        <row r="3603">
          <cell r="B3603" t="str">
            <v>C3753</v>
          </cell>
          <cell r="C3603" t="str">
            <v>CABO DE FIBRA ÓPTICA, 04 PARES</v>
          </cell>
          <cell r="D3603">
            <v>0</v>
          </cell>
          <cell r="E3603">
            <v>0</v>
          </cell>
          <cell r="F3603" t="str">
            <v>M</v>
          </cell>
          <cell r="G3603">
            <v>7.2</v>
          </cell>
        </row>
        <row r="3604">
          <cell r="B3604" t="str">
            <v>C0522</v>
          </cell>
          <cell r="C3604" t="str">
            <v>CABO COBRE NU 6MM2</v>
          </cell>
          <cell r="D3604">
            <v>0</v>
          </cell>
          <cell r="E3604">
            <v>0</v>
          </cell>
          <cell r="F3604" t="str">
            <v>M</v>
          </cell>
          <cell r="G3604">
            <v>6.77</v>
          </cell>
        </row>
        <row r="3605">
          <cell r="B3605" t="str">
            <v>C0517</v>
          </cell>
          <cell r="C3605" t="str">
            <v>CABO COBRE NU 10MM2</v>
          </cell>
          <cell r="D3605">
            <v>0</v>
          </cell>
          <cell r="E3605">
            <v>0</v>
          </cell>
          <cell r="F3605" t="str">
            <v>M</v>
          </cell>
          <cell r="G3605">
            <v>7.2</v>
          </cell>
        </row>
        <row r="3606">
          <cell r="B3606" t="str">
            <v>C0518</v>
          </cell>
          <cell r="C3606" t="str">
            <v>CABO COBRE NU 16MM2</v>
          </cell>
          <cell r="D3606">
            <v>0</v>
          </cell>
          <cell r="E3606">
            <v>0</v>
          </cell>
          <cell r="F3606" t="str">
            <v>M</v>
          </cell>
          <cell r="G3606">
            <v>9.4</v>
          </cell>
        </row>
        <row r="3607">
          <cell r="B3607" t="str">
            <v>C0519</v>
          </cell>
          <cell r="C3607" t="str">
            <v>CABO COBRE NU 25MM2</v>
          </cell>
          <cell r="D3607">
            <v>0</v>
          </cell>
          <cell r="E3607">
            <v>0</v>
          </cell>
          <cell r="F3607" t="str">
            <v>M</v>
          </cell>
          <cell r="G3607">
            <v>12.28</v>
          </cell>
        </row>
        <row r="3608">
          <cell r="B3608" t="str">
            <v>C0520</v>
          </cell>
          <cell r="C3608" t="str">
            <v>CABO COBRE NU 35MM2</v>
          </cell>
          <cell r="D3608">
            <v>0</v>
          </cell>
          <cell r="E3608">
            <v>0</v>
          </cell>
          <cell r="F3608" t="str">
            <v>M</v>
          </cell>
          <cell r="G3608">
            <v>19.05</v>
          </cell>
        </row>
        <row r="3609">
          <cell r="B3609" t="str">
            <v>C0521</v>
          </cell>
          <cell r="C3609" t="str">
            <v>CABO COBRE NU 50MM2</v>
          </cell>
          <cell r="D3609">
            <v>0</v>
          </cell>
          <cell r="E3609">
            <v>0</v>
          </cell>
          <cell r="F3609" t="str">
            <v>M</v>
          </cell>
          <cell r="G3609">
            <v>24.75</v>
          </cell>
        </row>
        <row r="3610">
          <cell r="B3610" t="str">
            <v>C0523</v>
          </cell>
          <cell r="C3610" t="str">
            <v>CABO COBRE NU 70MM2</v>
          </cell>
          <cell r="D3610">
            <v>0</v>
          </cell>
          <cell r="E3610">
            <v>0</v>
          </cell>
          <cell r="F3610" t="str">
            <v>M</v>
          </cell>
          <cell r="G3610">
            <v>32.04</v>
          </cell>
        </row>
        <row r="3611">
          <cell r="B3611" t="str">
            <v>C3907</v>
          </cell>
          <cell r="C3611" t="str">
            <v>CABO COBRE NU, FORMAÇÃO 7 FIOS, 10mm²</v>
          </cell>
          <cell r="D3611">
            <v>0</v>
          </cell>
          <cell r="E3611">
            <v>0</v>
          </cell>
          <cell r="F3611" t="str">
            <v>M</v>
          </cell>
          <cell r="G3611">
            <v>7.96</v>
          </cell>
        </row>
        <row r="3612">
          <cell r="B3612" t="str">
            <v>C4558</v>
          </cell>
          <cell r="C3612" t="str">
            <v>CABO CORDPLAST (CABO PP) 3 x 2,50 mm²</v>
          </cell>
          <cell r="D3612">
            <v>0</v>
          </cell>
          <cell r="E3612">
            <v>0</v>
          </cell>
          <cell r="F3612" t="str">
            <v>M</v>
          </cell>
          <cell r="G3612">
            <v>6.07</v>
          </cell>
        </row>
        <row r="3613">
          <cell r="B3613" t="str">
            <v>C4377</v>
          </cell>
          <cell r="C3613" t="str">
            <v>CABO EM PVC 1000V 2,5 mm²</v>
          </cell>
          <cell r="D3613">
            <v>0</v>
          </cell>
          <cell r="E3613">
            <v>0</v>
          </cell>
          <cell r="F3613" t="str">
            <v>M</v>
          </cell>
          <cell r="G3613">
            <v>4.21</v>
          </cell>
        </row>
        <row r="3614">
          <cell r="B3614" t="str">
            <v>C0554</v>
          </cell>
          <cell r="C3614" t="str">
            <v>CABO EM PVC 1000V  4MM2</v>
          </cell>
          <cell r="D3614">
            <v>0</v>
          </cell>
          <cell r="E3614">
            <v>0</v>
          </cell>
          <cell r="F3614" t="str">
            <v>M</v>
          </cell>
          <cell r="G3614">
            <v>5.7</v>
          </cell>
        </row>
        <row r="3615">
          <cell r="B3615" t="str">
            <v>C0556</v>
          </cell>
          <cell r="C3615" t="str">
            <v>CABO EM PVC 1000V  6MM2</v>
          </cell>
          <cell r="D3615">
            <v>0</v>
          </cell>
          <cell r="E3615">
            <v>0</v>
          </cell>
          <cell r="F3615" t="str">
            <v>M</v>
          </cell>
          <cell r="G3615">
            <v>6.63</v>
          </cell>
        </row>
        <row r="3616">
          <cell r="B3616" t="str">
            <v>C0547</v>
          </cell>
          <cell r="C3616" t="str">
            <v>CABO EM PVC 1000V  10MM2</v>
          </cell>
          <cell r="D3616">
            <v>0</v>
          </cell>
          <cell r="E3616">
            <v>0</v>
          </cell>
          <cell r="F3616" t="str">
            <v>M</v>
          </cell>
          <cell r="G3616">
            <v>8.76</v>
          </cell>
        </row>
        <row r="3617">
          <cell r="B3617" t="str">
            <v>C0550</v>
          </cell>
          <cell r="C3617" t="str">
            <v>CABO EM PVC 1000V  16MM2</v>
          </cell>
          <cell r="D3617">
            <v>0</v>
          </cell>
          <cell r="E3617">
            <v>0</v>
          </cell>
          <cell r="F3617" t="str">
            <v>M</v>
          </cell>
          <cell r="G3617">
            <v>11.95</v>
          </cell>
        </row>
        <row r="3618">
          <cell r="B3618" t="str">
            <v>C0553</v>
          </cell>
          <cell r="C3618" t="str">
            <v>CABO EM PVC 1000V  25MM2</v>
          </cell>
          <cell r="D3618">
            <v>0</v>
          </cell>
          <cell r="E3618">
            <v>0</v>
          </cell>
          <cell r="F3618" t="str">
            <v>M</v>
          </cell>
          <cell r="G3618">
            <v>16.59</v>
          </cell>
        </row>
        <row r="3619">
          <cell r="B3619" t="str">
            <v>C0558</v>
          </cell>
          <cell r="C3619" t="str">
            <v>CABO EM PVC 1000V  35MM2</v>
          </cell>
          <cell r="D3619">
            <v>0</v>
          </cell>
          <cell r="E3619">
            <v>0</v>
          </cell>
          <cell r="F3619" t="str">
            <v>M</v>
          </cell>
          <cell r="G3619">
            <v>21.52</v>
          </cell>
        </row>
        <row r="3620">
          <cell r="B3620" t="str">
            <v>C0555</v>
          </cell>
          <cell r="C3620" t="str">
            <v>CABO EM PVC 1000V  50MM2</v>
          </cell>
          <cell r="D3620">
            <v>0</v>
          </cell>
          <cell r="E3620">
            <v>0</v>
          </cell>
          <cell r="F3620" t="str">
            <v>M</v>
          </cell>
          <cell r="G3620">
            <v>28.29</v>
          </cell>
        </row>
        <row r="3621">
          <cell r="B3621" t="str">
            <v>C0559</v>
          </cell>
          <cell r="C3621" t="str">
            <v>CABO EM PVC 1000V  70MM2</v>
          </cell>
          <cell r="D3621">
            <v>0</v>
          </cell>
          <cell r="E3621">
            <v>0</v>
          </cell>
          <cell r="F3621" t="str">
            <v>M</v>
          </cell>
          <cell r="G3621">
            <v>39.36</v>
          </cell>
        </row>
        <row r="3622">
          <cell r="B3622" t="str">
            <v>C0557</v>
          </cell>
          <cell r="C3622" t="str">
            <v>CABO EM PVC 1000V  95MM2</v>
          </cell>
          <cell r="D3622">
            <v>0</v>
          </cell>
          <cell r="E3622">
            <v>0</v>
          </cell>
          <cell r="F3622" t="str">
            <v>M</v>
          </cell>
          <cell r="G3622">
            <v>52.38</v>
          </cell>
        </row>
        <row r="3623">
          <cell r="B3623" t="str">
            <v>C0548</v>
          </cell>
          <cell r="C3623" t="str">
            <v>CABO EM PVC 1000V  120MM2</v>
          </cell>
          <cell r="D3623">
            <v>0</v>
          </cell>
          <cell r="E3623">
            <v>0</v>
          </cell>
          <cell r="F3623" t="str">
            <v>M</v>
          </cell>
          <cell r="G3623">
            <v>61.56</v>
          </cell>
        </row>
        <row r="3624">
          <cell r="B3624" t="str">
            <v>C0549</v>
          </cell>
          <cell r="C3624" t="str">
            <v>CABO EM PVC 1000V  150MM2</v>
          </cell>
          <cell r="D3624">
            <v>0</v>
          </cell>
          <cell r="E3624">
            <v>0</v>
          </cell>
          <cell r="F3624" t="str">
            <v>M</v>
          </cell>
          <cell r="G3624">
            <v>77.86</v>
          </cell>
        </row>
        <row r="3625">
          <cell r="B3625" t="str">
            <v>C0551</v>
          </cell>
          <cell r="C3625" t="str">
            <v>CABO EM PVC 1000V  185MM2</v>
          </cell>
          <cell r="D3625">
            <v>0</v>
          </cell>
          <cell r="E3625">
            <v>0</v>
          </cell>
          <cell r="F3625" t="str">
            <v>M</v>
          </cell>
          <cell r="G3625">
            <v>96.41</v>
          </cell>
        </row>
        <row r="3626">
          <cell r="B3626" t="str">
            <v>C0552</v>
          </cell>
          <cell r="C3626" t="str">
            <v>CABO EM PVC 1000V  240MM2</v>
          </cell>
          <cell r="D3626">
            <v>0</v>
          </cell>
          <cell r="E3626">
            <v>0</v>
          </cell>
          <cell r="F3626" t="str">
            <v>M</v>
          </cell>
          <cell r="G3626">
            <v>121.54</v>
          </cell>
        </row>
        <row r="3627">
          <cell r="B3627" t="str">
            <v>C4771</v>
          </cell>
          <cell r="C3627" t="str">
            <v>CABO EM PVC 1000V 300MM2</v>
          </cell>
          <cell r="D3627">
            <v>0</v>
          </cell>
          <cell r="E3627">
            <v>0</v>
          </cell>
          <cell r="F3627" t="str">
            <v>M</v>
          </cell>
          <cell r="G3627">
            <v>144.81</v>
          </cell>
        </row>
        <row r="3628">
          <cell r="B3628" t="str">
            <v>C4538</v>
          </cell>
          <cell r="C3628" t="str">
            <v>CABO EM PVC 15000V 35MM2</v>
          </cell>
          <cell r="D3628">
            <v>0</v>
          </cell>
          <cell r="E3628">
            <v>0</v>
          </cell>
          <cell r="F3628" t="str">
            <v>M</v>
          </cell>
          <cell r="G3628">
            <v>51.98</v>
          </cell>
        </row>
        <row r="3629">
          <cell r="B3629" t="str">
            <v>C4539</v>
          </cell>
          <cell r="C3629" t="str">
            <v>CABO EM PVC 15000V 120MM2</v>
          </cell>
          <cell r="D3629">
            <v>0</v>
          </cell>
          <cell r="E3629">
            <v>0</v>
          </cell>
          <cell r="F3629" t="str">
            <v>M</v>
          </cell>
          <cell r="G3629">
            <v>76.95</v>
          </cell>
        </row>
        <row r="3630">
          <cell r="B3630" t="str">
            <v>C0540</v>
          </cell>
          <cell r="C3630" t="str">
            <v>CABO ISOLADO PVC 750V 2,5MM2</v>
          </cell>
          <cell r="D3630">
            <v>0</v>
          </cell>
          <cell r="E3630">
            <v>0</v>
          </cell>
          <cell r="F3630" t="str">
            <v>M</v>
          </cell>
          <cell r="G3630">
            <v>3.87</v>
          </cell>
        </row>
        <row r="3631">
          <cell r="B3631" t="str">
            <v>C0534</v>
          </cell>
          <cell r="C3631" t="str">
            <v>CABO ISOLADO PVC 750V 4MM2</v>
          </cell>
          <cell r="D3631">
            <v>0</v>
          </cell>
          <cell r="E3631">
            <v>0</v>
          </cell>
          <cell r="F3631" t="str">
            <v>M</v>
          </cell>
          <cell r="G3631">
            <v>4.63</v>
          </cell>
        </row>
        <row r="3632">
          <cell r="B3632" t="str">
            <v>C0537</v>
          </cell>
          <cell r="C3632" t="str">
            <v>CABO ISOLADO PVC 750V 6MM2</v>
          </cell>
          <cell r="D3632">
            <v>0</v>
          </cell>
          <cell r="E3632">
            <v>0</v>
          </cell>
          <cell r="F3632" t="str">
            <v>M</v>
          </cell>
          <cell r="G3632">
            <v>5.68</v>
          </cell>
        </row>
        <row r="3633">
          <cell r="B3633" t="str">
            <v>C0524</v>
          </cell>
          <cell r="C3633" t="str">
            <v>CABO ISOLADO PVC 750V 10MM2</v>
          </cell>
          <cell r="D3633">
            <v>0</v>
          </cell>
          <cell r="E3633">
            <v>0</v>
          </cell>
          <cell r="F3633" t="str">
            <v>M</v>
          </cell>
          <cell r="G3633">
            <v>7.77</v>
          </cell>
        </row>
        <row r="3634">
          <cell r="B3634" t="str">
            <v>C0527</v>
          </cell>
          <cell r="C3634" t="str">
            <v>CABO ISOLADO PVC 750V 16MM2</v>
          </cell>
          <cell r="D3634">
            <v>0</v>
          </cell>
          <cell r="E3634">
            <v>0</v>
          </cell>
          <cell r="F3634" t="str">
            <v>M</v>
          </cell>
          <cell r="G3634">
            <v>10.62</v>
          </cell>
        </row>
        <row r="3635">
          <cell r="B3635" t="str">
            <v>C0530</v>
          </cell>
          <cell r="C3635" t="str">
            <v>CABO ISOLADO PVC 750V 25 MM2</v>
          </cell>
          <cell r="D3635">
            <v>0</v>
          </cell>
          <cell r="E3635">
            <v>0</v>
          </cell>
          <cell r="F3635" t="str">
            <v>M</v>
          </cell>
          <cell r="G3635">
            <v>14.41</v>
          </cell>
        </row>
        <row r="3636">
          <cell r="B3636" t="str">
            <v>C0532</v>
          </cell>
          <cell r="C3636" t="str">
            <v>CABO ISOLADO PVC 750V 35MM2</v>
          </cell>
          <cell r="D3636">
            <v>0</v>
          </cell>
          <cell r="E3636">
            <v>0</v>
          </cell>
          <cell r="F3636" t="str">
            <v>M</v>
          </cell>
          <cell r="G3636">
            <v>19.87</v>
          </cell>
        </row>
        <row r="3637">
          <cell r="B3637" t="str">
            <v>C0536</v>
          </cell>
          <cell r="C3637" t="str">
            <v>CABO ISOLADO PVC 750V 50MM2</v>
          </cell>
          <cell r="D3637">
            <v>0</v>
          </cell>
          <cell r="E3637">
            <v>0</v>
          </cell>
          <cell r="F3637" t="str">
            <v>M</v>
          </cell>
          <cell r="G3637">
            <v>25.53</v>
          </cell>
        </row>
        <row r="3638">
          <cell r="B3638" t="str">
            <v>C0538</v>
          </cell>
          <cell r="C3638" t="str">
            <v>CABO ISOLADO PVC 750V 70MM2</v>
          </cell>
          <cell r="D3638">
            <v>0</v>
          </cell>
          <cell r="E3638">
            <v>0</v>
          </cell>
          <cell r="F3638" t="str">
            <v>M</v>
          </cell>
          <cell r="G3638">
            <v>34.71</v>
          </cell>
        </row>
        <row r="3639">
          <cell r="B3639" t="str">
            <v>C0539</v>
          </cell>
          <cell r="C3639" t="str">
            <v>CABO ISOLADO PVC 750V 95MM2</v>
          </cell>
          <cell r="D3639">
            <v>0</v>
          </cell>
          <cell r="E3639">
            <v>0</v>
          </cell>
          <cell r="F3639" t="str">
            <v>M</v>
          </cell>
          <cell r="G3639">
            <v>44.42</v>
          </cell>
        </row>
        <row r="3640">
          <cell r="B3640" t="str">
            <v>C0525</v>
          </cell>
          <cell r="C3640" t="str">
            <v>CABO ISOLADO PVC 750V 120MM2</v>
          </cell>
          <cell r="D3640">
            <v>0</v>
          </cell>
          <cell r="E3640">
            <v>0</v>
          </cell>
          <cell r="F3640" t="str">
            <v>M</v>
          </cell>
          <cell r="G3640">
            <v>59.07</v>
          </cell>
        </row>
        <row r="3641">
          <cell r="B3641" t="str">
            <v>C0526</v>
          </cell>
          <cell r="C3641" t="str">
            <v>CABO ISOLADO PVC 750V 150MM2</v>
          </cell>
          <cell r="D3641">
            <v>0</v>
          </cell>
          <cell r="E3641">
            <v>0</v>
          </cell>
          <cell r="F3641" t="str">
            <v>M</v>
          </cell>
          <cell r="G3641">
            <v>72.290000000000006</v>
          </cell>
        </row>
        <row r="3642">
          <cell r="B3642" t="str">
            <v>C0528</v>
          </cell>
          <cell r="C3642" t="str">
            <v>CABO ISOLADO PVC 750V 185MM2</v>
          </cell>
          <cell r="D3642">
            <v>0</v>
          </cell>
          <cell r="E3642">
            <v>0</v>
          </cell>
          <cell r="F3642" t="str">
            <v>M</v>
          </cell>
          <cell r="G3642">
            <v>88.03</v>
          </cell>
        </row>
        <row r="3643">
          <cell r="B3643" t="str">
            <v>C0529</v>
          </cell>
          <cell r="C3643" t="str">
            <v>CABO ISOLADO PVC 750V 240MM2</v>
          </cell>
          <cell r="D3643">
            <v>0</v>
          </cell>
          <cell r="E3643">
            <v>0</v>
          </cell>
          <cell r="F3643" t="str">
            <v>M</v>
          </cell>
          <cell r="G3643">
            <v>111.21</v>
          </cell>
        </row>
        <row r="3644">
          <cell r="B3644" t="str">
            <v>C0531</v>
          </cell>
          <cell r="C3644" t="str">
            <v>CABO ISOLADO PVC 750V 300MM2</v>
          </cell>
          <cell r="D3644">
            <v>0</v>
          </cell>
          <cell r="E3644">
            <v>0</v>
          </cell>
          <cell r="F3644" t="str">
            <v>M</v>
          </cell>
          <cell r="G3644">
            <v>141.80000000000001</v>
          </cell>
        </row>
        <row r="3645">
          <cell r="B3645" t="str">
            <v>C0533</v>
          </cell>
          <cell r="C3645" t="str">
            <v>CABO ISOLADO PVC 750V 400MM2</v>
          </cell>
          <cell r="D3645">
            <v>0</v>
          </cell>
          <cell r="E3645">
            <v>0</v>
          </cell>
          <cell r="F3645" t="str">
            <v>M</v>
          </cell>
          <cell r="G3645">
            <v>188.84</v>
          </cell>
        </row>
        <row r="3646">
          <cell r="B3646" t="str">
            <v>C0535</v>
          </cell>
          <cell r="C3646" t="str">
            <v>CABO ISOLADO PVC 750V 500MM2</v>
          </cell>
          <cell r="D3646">
            <v>0</v>
          </cell>
          <cell r="E3646">
            <v>0</v>
          </cell>
          <cell r="F3646" t="str">
            <v>M</v>
          </cell>
          <cell r="G3646">
            <v>218.9</v>
          </cell>
        </row>
        <row r="3647">
          <cell r="B3647" t="str">
            <v>C0541</v>
          </cell>
          <cell r="C3647" t="str">
            <v>CABO LÓGICO 4 PARES, CATEGORIA 3 - UTP (10 MPBS)</v>
          </cell>
          <cell r="D3647">
            <v>0</v>
          </cell>
          <cell r="E3647">
            <v>0</v>
          </cell>
          <cell r="F3647" t="str">
            <v>M</v>
          </cell>
          <cell r="G3647">
            <v>7.21</v>
          </cell>
        </row>
        <row r="3648">
          <cell r="B3648" t="str">
            <v>C0542</v>
          </cell>
          <cell r="C3648" t="str">
            <v>CABO LÓGICO 4 PARES, CATEGORIA 4 - UTP (20 MPBS)</v>
          </cell>
          <cell r="D3648">
            <v>0</v>
          </cell>
          <cell r="E3648">
            <v>0</v>
          </cell>
          <cell r="F3648" t="str">
            <v>M</v>
          </cell>
          <cell r="G3648">
            <v>7.51</v>
          </cell>
        </row>
        <row r="3649">
          <cell r="B3649" t="str">
            <v>C0543</v>
          </cell>
          <cell r="C3649" t="str">
            <v>CABO LÓGICO 4 PARES, CATEGORIA 5 - UTP (100 MBPS)</v>
          </cell>
          <cell r="D3649">
            <v>0</v>
          </cell>
          <cell r="E3649">
            <v>0</v>
          </cell>
          <cell r="F3649" t="str">
            <v>M</v>
          </cell>
          <cell r="G3649">
            <v>7.88</v>
          </cell>
        </row>
        <row r="3650">
          <cell r="B3650" t="str">
            <v>C4533</v>
          </cell>
          <cell r="C3650" t="str">
            <v>CABO LÓGICO 4 PARES, CATEGORIA 6 - UTP</v>
          </cell>
          <cell r="D3650">
            <v>0</v>
          </cell>
          <cell r="E3650">
            <v>0</v>
          </cell>
          <cell r="F3650" t="str">
            <v>M</v>
          </cell>
          <cell r="G3650">
            <v>8.34</v>
          </cell>
        </row>
        <row r="3651">
          <cell r="B3651" t="str">
            <v>C4534</v>
          </cell>
          <cell r="C3651" t="str">
            <v>CABO LÓGICO CTP APL-100 - 50</v>
          </cell>
          <cell r="D3651">
            <v>0</v>
          </cell>
          <cell r="E3651">
            <v>0</v>
          </cell>
          <cell r="F3651" t="str">
            <v>M</v>
          </cell>
          <cell r="G3651">
            <v>35.93</v>
          </cell>
        </row>
        <row r="3652">
          <cell r="B3652" t="str">
            <v>C0544</v>
          </cell>
          <cell r="C3652" t="str">
            <v>CABO LÓGICO/VÍDEO COAXIAL 5O (OHMS)</v>
          </cell>
          <cell r="D3652">
            <v>0</v>
          </cell>
          <cell r="E3652">
            <v>0</v>
          </cell>
          <cell r="F3652" t="str">
            <v>M</v>
          </cell>
          <cell r="G3652">
            <v>7.41</v>
          </cell>
        </row>
        <row r="3653">
          <cell r="B3653" t="str">
            <v>C0545</v>
          </cell>
          <cell r="C3653" t="str">
            <v>CABO LÓGICO/VÍDEO COAXIAL 75 (OHMS)</v>
          </cell>
          <cell r="D3653">
            <v>0</v>
          </cell>
          <cell r="E3653">
            <v>0</v>
          </cell>
          <cell r="F3653" t="str">
            <v>M</v>
          </cell>
          <cell r="G3653">
            <v>7.69</v>
          </cell>
        </row>
        <row r="3654">
          <cell r="B3654" t="str">
            <v>C0546</v>
          </cell>
          <cell r="C3654" t="str">
            <v>CABO LÓGICO/VÍDEO COAXIAL 95 (OHMS)</v>
          </cell>
          <cell r="D3654">
            <v>0</v>
          </cell>
          <cell r="E3654">
            <v>0</v>
          </cell>
          <cell r="F3654" t="str">
            <v>M</v>
          </cell>
          <cell r="G3654">
            <v>7.98</v>
          </cell>
        </row>
        <row r="3655">
          <cell r="B3655" t="str">
            <v>C4031</v>
          </cell>
          <cell r="C3655" t="str">
            <v>CABO SINGELO ISOLAÇÃO 15 kV, DIÂMETRO 25 mm² - INSTALADO</v>
          </cell>
          <cell r="D3655">
            <v>0</v>
          </cell>
          <cell r="E3655">
            <v>0</v>
          </cell>
          <cell r="F3655" t="str">
            <v>M</v>
          </cell>
          <cell r="G3655">
            <v>27.03</v>
          </cell>
        </row>
        <row r="3656">
          <cell r="B3656" t="str">
            <v>C0562</v>
          </cell>
          <cell r="C3656" t="str">
            <v>CABO TELEFÔNICO CCI - 1</v>
          </cell>
          <cell r="D3656">
            <v>0</v>
          </cell>
          <cell r="E3656">
            <v>0</v>
          </cell>
          <cell r="F3656" t="str">
            <v>M</v>
          </cell>
          <cell r="G3656">
            <v>4.04</v>
          </cell>
        </row>
        <row r="3657">
          <cell r="B3657" t="str">
            <v>C0563</v>
          </cell>
          <cell r="C3657" t="str">
            <v>CABO TELEFÔNICO CCI - 2</v>
          </cell>
          <cell r="D3657">
            <v>0</v>
          </cell>
          <cell r="E3657">
            <v>0</v>
          </cell>
          <cell r="F3657" t="str">
            <v>M</v>
          </cell>
          <cell r="G3657">
            <v>4.42</v>
          </cell>
        </row>
        <row r="3658">
          <cell r="B3658" t="str">
            <v>C0564</v>
          </cell>
          <cell r="C3658" t="str">
            <v>CABO TELEFÔNICO CCI - 3</v>
          </cell>
          <cell r="D3658">
            <v>0</v>
          </cell>
          <cell r="E3658">
            <v>0</v>
          </cell>
          <cell r="F3658" t="str">
            <v>M</v>
          </cell>
          <cell r="G3658">
            <v>4.4800000000000004</v>
          </cell>
        </row>
        <row r="3659">
          <cell r="B3659" t="str">
            <v>C0565</v>
          </cell>
          <cell r="C3659" t="str">
            <v>CABO TELEFÔNICO CCI - 4</v>
          </cell>
          <cell r="D3659">
            <v>0</v>
          </cell>
          <cell r="E3659">
            <v>0</v>
          </cell>
          <cell r="F3659" t="str">
            <v>M</v>
          </cell>
          <cell r="G3659">
            <v>4.5599999999999996</v>
          </cell>
        </row>
        <row r="3660">
          <cell r="B3660" t="str">
            <v>C0566</v>
          </cell>
          <cell r="C3660" t="str">
            <v>CABO TELEFÔNICO CCI - 5</v>
          </cell>
          <cell r="D3660">
            <v>0</v>
          </cell>
          <cell r="E3660">
            <v>0</v>
          </cell>
          <cell r="F3660" t="str">
            <v>M</v>
          </cell>
          <cell r="G3660">
            <v>4.6100000000000003</v>
          </cell>
        </row>
        <row r="3661">
          <cell r="B3661" t="str">
            <v>C0567</v>
          </cell>
          <cell r="C3661" t="str">
            <v>CABO TELEFÔNICO CCI - 6</v>
          </cell>
          <cell r="D3661">
            <v>0</v>
          </cell>
          <cell r="E3661">
            <v>0</v>
          </cell>
          <cell r="F3661" t="str">
            <v>M</v>
          </cell>
          <cell r="G3661">
            <v>5.48</v>
          </cell>
        </row>
        <row r="3662">
          <cell r="B3662" t="str">
            <v>C0568</v>
          </cell>
          <cell r="C3662" t="str">
            <v>CABO TELEFÔNICO CI 50-10</v>
          </cell>
          <cell r="D3662">
            <v>0</v>
          </cell>
          <cell r="E3662">
            <v>0</v>
          </cell>
          <cell r="F3662" t="str">
            <v>M</v>
          </cell>
          <cell r="G3662">
            <v>11.08</v>
          </cell>
        </row>
        <row r="3663">
          <cell r="B3663" t="str">
            <v>C0570</v>
          </cell>
          <cell r="C3663" t="str">
            <v>CABO TELEFÔNICO CI 50-20</v>
          </cell>
          <cell r="D3663">
            <v>0</v>
          </cell>
          <cell r="E3663">
            <v>0</v>
          </cell>
          <cell r="F3663" t="str">
            <v>M</v>
          </cell>
          <cell r="G3663">
            <v>15.86</v>
          </cell>
        </row>
        <row r="3664">
          <cell r="B3664" t="str">
            <v>C0572</v>
          </cell>
          <cell r="C3664" t="str">
            <v>CABO TELEFÔNICO CI 50-30</v>
          </cell>
          <cell r="D3664">
            <v>0</v>
          </cell>
          <cell r="E3664">
            <v>0</v>
          </cell>
          <cell r="F3664" t="str">
            <v>M</v>
          </cell>
          <cell r="G3664">
            <v>19.43</v>
          </cell>
        </row>
        <row r="3665">
          <cell r="B3665" t="str">
            <v>C0573</v>
          </cell>
          <cell r="C3665" t="str">
            <v>CABO TELEFÔNICO CI 50-50</v>
          </cell>
          <cell r="D3665">
            <v>0</v>
          </cell>
          <cell r="E3665">
            <v>0</v>
          </cell>
          <cell r="F3665" t="str">
            <v>M</v>
          </cell>
          <cell r="G3665">
            <v>29.86</v>
          </cell>
        </row>
        <row r="3666">
          <cell r="B3666" t="str">
            <v>C0569</v>
          </cell>
          <cell r="C3666" t="str">
            <v>CABO TELEFÔNICO CI 50-100</v>
          </cell>
          <cell r="D3666">
            <v>0</v>
          </cell>
          <cell r="E3666">
            <v>0</v>
          </cell>
          <cell r="F3666" t="str">
            <v>M</v>
          </cell>
          <cell r="G3666">
            <v>44.99</v>
          </cell>
        </row>
        <row r="3667">
          <cell r="B3667" t="str">
            <v>C0571</v>
          </cell>
          <cell r="C3667" t="str">
            <v>CABO TELEFÔNICO CI 50-200</v>
          </cell>
          <cell r="D3667">
            <v>0</v>
          </cell>
          <cell r="E3667">
            <v>0</v>
          </cell>
          <cell r="F3667" t="str">
            <v>M</v>
          </cell>
          <cell r="G3667">
            <v>56.69</v>
          </cell>
        </row>
        <row r="3668">
          <cell r="B3668" t="str">
            <v>C0574</v>
          </cell>
          <cell r="C3668" t="str">
            <v>CABO TELEFÔNICO CTP-APL 10</v>
          </cell>
          <cell r="D3668">
            <v>0</v>
          </cell>
          <cell r="E3668">
            <v>0</v>
          </cell>
          <cell r="F3668" t="str">
            <v>M</v>
          </cell>
          <cell r="G3668">
            <v>12.6</v>
          </cell>
        </row>
        <row r="3669">
          <cell r="B3669" t="str">
            <v>C0575</v>
          </cell>
          <cell r="C3669" t="str">
            <v>CABO TELEFÔNICO CTP-APL 20</v>
          </cell>
          <cell r="D3669">
            <v>0</v>
          </cell>
          <cell r="E3669">
            <v>0</v>
          </cell>
          <cell r="F3669" t="str">
            <v>M</v>
          </cell>
          <cell r="G3669">
            <v>17.5</v>
          </cell>
        </row>
        <row r="3670">
          <cell r="B3670" t="str">
            <v>C0578</v>
          </cell>
          <cell r="C3670" t="str">
            <v>CABO TELEFÔNICO CTP-APL 30</v>
          </cell>
          <cell r="D3670">
            <v>0</v>
          </cell>
          <cell r="E3670">
            <v>0</v>
          </cell>
          <cell r="F3670" t="str">
            <v>M</v>
          </cell>
          <cell r="G3670">
            <v>21.61</v>
          </cell>
        </row>
        <row r="3671">
          <cell r="B3671" t="str">
            <v>C0579</v>
          </cell>
          <cell r="C3671" t="str">
            <v>CABO TELEFÔNICO CTP-APL 50</v>
          </cell>
          <cell r="D3671">
            <v>0</v>
          </cell>
          <cell r="E3671">
            <v>0</v>
          </cell>
          <cell r="F3671" t="str">
            <v>M</v>
          </cell>
          <cell r="G3671">
            <v>26.3</v>
          </cell>
        </row>
        <row r="3672">
          <cell r="B3672" t="str">
            <v>C0576</v>
          </cell>
          <cell r="C3672" t="str">
            <v>CABO TELEFÔNICO CTP-APL 100</v>
          </cell>
          <cell r="D3672">
            <v>0</v>
          </cell>
          <cell r="E3672">
            <v>0</v>
          </cell>
          <cell r="F3672" t="str">
            <v>M</v>
          </cell>
          <cell r="G3672">
            <v>32.39</v>
          </cell>
        </row>
        <row r="3673">
          <cell r="B3673" t="str">
            <v>C0577</v>
          </cell>
          <cell r="C3673" t="str">
            <v>CABO TELEFÔNICO CTP-APL 200</v>
          </cell>
          <cell r="D3673">
            <v>0</v>
          </cell>
          <cell r="E3673">
            <v>0</v>
          </cell>
          <cell r="F3673" t="str">
            <v>M</v>
          </cell>
          <cell r="G3673">
            <v>25.2</v>
          </cell>
        </row>
        <row r="3674">
          <cell r="B3674" t="str">
            <v>C0560</v>
          </cell>
          <cell r="C3674" t="str">
            <v>CABO TELEFÔNICO CCE - 2</v>
          </cell>
          <cell r="D3674">
            <v>0</v>
          </cell>
          <cell r="E3674">
            <v>0</v>
          </cell>
          <cell r="F3674" t="str">
            <v>M</v>
          </cell>
          <cell r="G3674">
            <v>4.9800000000000004</v>
          </cell>
        </row>
        <row r="3675">
          <cell r="B3675" t="str">
            <v>C0561</v>
          </cell>
          <cell r="C3675" t="str">
            <v>CABO TELEFÔNICO CCE - 3</v>
          </cell>
          <cell r="D3675">
            <v>0</v>
          </cell>
          <cell r="E3675">
            <v>0</v>
          </cell>
          <cell r="F3675" t="str">
            <v>M</v>
          </cell>
          <cell r="G3675">
            <v>5.2</v>
          </cell>
        </row>
        <row r="3676">
          <cell r="B3676" t="str">
            <v>C3908</v>
          </cell>
          <cell r="C3676" t="str">
            <v>CABO UNIPOLAR ISOLADO EM EPR 3,6/6kV, 10mm²</v>
          </cell>
          <cell r="D3676">
            <v>0</v>
          </cell>
          <cell r="E3676">
            <v>0</v>
          </cell>
          <cell r="F3676" t="str">
            <v>M</v>
          </cell>
          <cell r="G3676">
            <v>16.829999999999998</v>
          </cell>
        </row>
        <row r="3677">
          <cell r="B3677" t="str">
            <v>C0798</v>
          </cell>
          <cell r="C3677" t="str">
            <v>CLEATS PARA FIAÇÃO APARENTE</v>
          </cell>
          <cell r="D3677">
            <v>0</v>
          </cell>
          <cell r="E3677">
            <v>0</v>
          </cell>
          <cell r="F3677" t="str">
            <v>UN</v>
          </cell>
          <cell r="G3677">
            <v>3.38</v>
          </cell>
        </row>
        <row r="3678">
          <cell r="B3678" t="str">
            <v>C3565</v>
          </cell>
          <cell r="C3678" t="str">
            <v>CLEATS PARA FIAÇÃO APARENTE (MUTIRÃO MISTO)</v>
          </cell>
          <cell r="D3678">
            <v>0</v>
          </cell>
          <cell r="E3678">
            <v>0</v>
          </cell>
          <cell r="F3678" t="str">
            <v>UN</v>
          </cell>
          <cell r="G3678">
            <v>2.34</v>
          </cell>
        </row>
        <row r="3679">
          <cell r="B3679" t="str">
            <v>C3911</v>
          </cell>
          <cell r="C3679" t="str">
            <v>CONECTOR DE ATERRAMENTO TIPO K2C17-10mm BURDY</v>
          </cell>
          <cell r="D3679">
            <v>0</v>
          </cell>
          <cell r="E3679">
            <v>0</v>
          </cell>
          <cell r="F3679" t="str">
            <v>UN</v>
          </cell>
          <cell r="G3679">
            <v>14.28</v>
          </cell>
        </row>
        <row r="3680">
          <cell r="B3680" t="str">
            <v>C0859</v>
          </cell>
          <cell r="C3680" t="str">
            <v>CONECTOR SPLIT - BOLT P/ CABOS ATE 16MM2</v>
          </cell>
          <cell r="D3680">
            <v>0</v>
          </cell>
          <cell r="E3680">
            <v>0</v>
          </cell>
          <cell r="F3680" t="str">
            <v>UN</v>
          </cell>
          <cell r="G3680">
            <v>5.16</v>
          </cell>
        </row>
        <row r="3681">
          <cell r="B3681" t="str">
            <v>C0860</v>
          </cell>
          <cell r="C3681" t="str">
            <v>CONECTOR SPLIT - BOLT P/ CABOS ATE 35MM2</v>
          </cell>
          <cell r="D3681">
            <v>0</v>
          </cell>
          <cell r="E3681">
            <v>0</v>
          </cell>
          <cell r="F3681" t="str">
            <v>UN</v>
          </cell>
          <cell r="G3681">
            <v>7.58</v>
          </cell>
        </row>
        <row r="3682">
          <cell r="B3682" t="str">
            <v>C0858</v>
          </cell>
          <cell r="C3682" t="str">
            <v>CONECTOR SPLIT - BOLT P/ CABOS ATE 120MM2</v>
          </cell>
          <cell r="D3682">
            <v>0</v>
          </cell>
          <cell r="E3682">
            <v>0</v>
          </cell>
          <cell r="F3682" t="str">
            <v>UN</v>
          </cell>
          <cell r="G3682">
            <v>14.57</v>
          </cell>
        </row>
        <row r="3683">
          <cell r="B3683" t="str">
            <v>C0861</v>
          </cell>
          <cell r="C3683" t="str">
            <v>CONECTOR SPLIT - BOLT P/ CABOS ATE 500MM2</v>
          </cell>
          <cell r="D3683">
            <v>0</v>
          </cell>
          <cell r="E3683">
            <v>0</v>
          </cell>
          <cell r="F3683" t="str">
            <v>UN</v>
          </cell>
          <cell r="G3683">
            <v>84.02</v>
          </cell>
        </row>
        <row r="3684">
          <cell r="B3684" t="str">
            <v>C0869</v>
          </cell>
          <cell r="C3684" t="str">
            <v>CORDOALHA COBRE NÚ 35MM2 E ISOLADORES P/PARA-RAIO</v>
          </cell>
          <cell r="D3684">
            <v>0</v>
          </cell>
          <cell r="E3684">
            <v>0</v>
          </cell>
          <cell r="F3684" t="str">
            <v>M</v>
          </cell>
          <cell r="G3684">
            <v>29.3</v>
          </cell>
        </row>
        <row r="3685">
          <cell r="B3685" t="str">
            <v>C0870</v>
          </cell>
          <cell r="C3685" t="str">
            <v>CORDOALHA COBRE NÚ 70MM2 E ISOLADORES P/PARA-RAIO</v>
          </cell>
          <cell r="D3685">
            <v>0</v>
          </cell>
          <cell r="E3685">
            <v>0</v>
          </cell>
          <cell r="F3685" t="str">
            <v>M</v>
          </cell>
          <cell r="G3685">
            <v>43.54</v>
          </cell>
        </row>
        <row r="3686">
          <cell r="B3686" t="str">
            <v>C1369</v>
          </cell>
          <cell r="C3686" t="str">
            <v>FIO ISOLADO PVC P/750V 0.5MM2</v>
          </cell>
          <cell r="D3686">
            <v>0</v>
          </cell>
          <cell r="E3686">
            <v>0</v>
          </cell>
          <cell r="F3686" t="str">
            <v>M</v>
          </cell>
          <cell r="G3686">
            <v>2.12</v>
          </cell>
        </row>
        <row r="3687">
          <cell r="B3687" t="str">
            <v>C1370</v>
          </cell>
          <cell r="C3687" t="str">
            <v>FIO ISOLADO PVC P/750V 0.75MM2</v>
          </cell>
          <cell r="D3687">
            <v>0</v>
          </cell>
          <cell r="E3687">
            <v>0</v>
          </cell>
          <cell r="F3687" t="str">
            <v>M</v>
          </cell>
          <cell r="G3687">
            <v>2.52</v>
          </cell>
        </row>
        <row r="3688">
          <cell r="B3688" t="str">
            <v>C1373</v>
          </cell>
          <cell r="C3688" t="str">
            <v>FIO ISOLADO PVC P/750V 1MM2</v>
          </cell>
          <cell r="D3688">
            <v>0</v>
          </cell>
          <cell r="E3688">
            <v>0</v>
          </cell>
          <cell r="F3688" t="str">
            <v>M</v>
          </cell>
          <cell r="G3688">
            <v>2.79</v>
          </cell>
        </row>
        <row r="3689">
          <cell r="B3689" t="str">
            <v>C1371</v>
          </cell>
          <cell r="C3689" t="str">
            <v>FIO ISOLADO PVC P/750V 1.5 MM2</v>
          </cell>
          <cell r="D3689">
            <v>0</v>
          </cell>
          <cell r="E3689">
            <v>0</v>
          </cell>
          <cell r="F3689" t="str">
            <v>M</v>
          </cell>
          <cell r="G3689">
            <v>3.08</v>
          </cell>
        </row>
        <row r="3690">
          <cell r="B3690" t="str">
            <v>C1374</v>
          </cell>
          <cell r="C3690" t="str">
            <v>FIO ISOLADO PVC P/750V 2.5 MM2</v>
          </cell>
          <cell r="D3690">
            <v>0</v>
          </cell>
          <cell r="E3690">
            <v>0</v>
          </cell>
          <cell r="F3690" t="str">
            <v>M</v>
          </cell>
          <cell r="G3690">
            <v>3.63</v>
          </cell>
        </row>
        <row r="3691">
          <cell r="B3691" t="str">
            <v>C1375</v>
          </cell>
          <cell r="C3691" t="str">
            <v>FIO ISOLADO PVC P/750V 4MM2</v>
          </cell>
          <cell r="D3691">
            <v>0</v>
          </cell>
          <cell r="E3691">
            <v>0</v>
          </cell>
          <cell r="F3691" t="str">
            <v>M</v>
          </cell>
          <cell r="G3691">
            <v>4.5599999999999996</v>
          </cell>
        </row>
        <row r="3692">
          <cell r="B3692" t="str">
            <v>C1376</v>
          </cell>
          <cell r="C3692" t="str">
            <v>FIO ISOLADO PVC P/750V 6MM2</v>
          </cell>
          <cell r="D3692">
            <v>0</v>
          </cell>
          <cell r="E3692">
            <v>0</v>
          </cell>
          <cell r="F3692" t="str">
            <v>M</v>
          </cell>
          <cell r="G3692">
            <v>5.22</v>
          </cell>
        </row>
        <row r="3693">
          <cell r="B3693" t="str">
            <v>C1372</v>
          </cell>
          <cell r="C3693" t="str">
            <v>FIO ISOLADO PVC P/750V 10MM2</v>
          </cell>
          <cell r="D3693">
            <v>0</v>
          </cell>
          <cell r="E3693">
            <v>0</v>
          </cell>
          <cell r="F3693" t="str">
            <v>M</v>
          </cell>
          <cell r="G3693">
            <v>8.0500000000000007</v>
          </cell>
        </row>
        <row r="3694">
          <cell r="B3694" t="str">
            <v>C1377</v>
          </cell>
          <cell r="C3694" t="str">
            <v>FIO PARALELO ISOLADO, ( 2 X 0,75 )MM2</v>
          </cell>
          <cell r="D3694">
            <v>0</v>
          </cell>
          <cell r="E3694">
            <v>0</v>
          </cell>
          <cell r="F3694" t="str">
            <v>M</v>
          </cell>
          <cell r="G3694">
            <v>2.94</v>
          </cell>
        </row>
        <row r="3695">
          <cell r="B3695" t="str">
            <v>C1378</v>
          </cell>
          <cell r="C3695" t="str">
            <v>FIO PARALELO ISOLADO, ( 2 X 1,00 )MM2</v>
          </cell>
          <cell r="D3695">
            <v>0</v>
          </cell>
          <cell r="E3695">
            <v>0</v>
          </cell>
          <cell r="F3695" t="str">
            <v>M</v>
          </cell>
          <cell r="G3695">
            <v>3.66</v>
          </cell>
        </row>
        <row r="3696">
          <cell r="B3696" t="str">
            <v>C1379</v>
          </cell>
          <cell r="C3696" t="str">
            <v>FIO PARALELO ISOLADO, ( 2 X 1,50 )MM2</v>
          </cell>
          <cell r="D3696">
            <v>0</v>
          </cell>
          <cell r="E3696">
            <v>0</v>
          </cell>
          <cell r="F3696" t="str">
            <v>M</v>
          </cell>
          <cell r="G3696">
            <v>5.47</v>
          </cell>
        </row>
        <row r="3697">
          <cell r="B3697" t="str">
            <v>C3572</v>
          </cell>
          <cell r="C3697" t="str">
            <v>HASTE DE FERRO GALVANIZADO 1.20m PARA ATERRAMENTO (MUTIRÃO MISTO)</v>
          </cell>
          <cell r="D3697">
            <v>0</v>
          </cell>
          <cell r="E3697">
            <v>0</v>
          </cell>
          <cell r="F3697" t="str">
            <v>UN</v>
          </cell>
          <cell r="G3697">
            <v>18.63</v>
          </cell>
        </row>
        <row r="3698">
          <cell r="B3698" t="str">
            <v>C3922</v>
          </cell>
          <cell r="C3698" t="str">
            <v>KIT CONECTOR SN-10, 5kV-20A, CABO 10mm²</v>
          </cell>
          <cell r="D3698">
            <v>0</v>
          </cell>
          <cell r="E3698">
            <v>0</v>
          </cell>
          <cell r="F3698" t="str">
            <v>UN</v>
          </cell>
          <cell r="G3698">
            <v>81.900000000000006</v>
          </cell>
        </row>
        <row r="3699">
          <cell r="B3699" t="str">
            <v>C3570</v>
          </cell>
          <cell r="C3699" t="str">
            <v>MUTIRÃO MISTO - FIO ISOLADO PVC P/750V 1.5MM2</v>
          </cell>
          <cell r="D3699">
            <v>0</v>
          </cell>
          <cell r="E3699">
            <v>0</v>
          </cell>
          <cell r="F3699" t="str">
            <v>M</v>
          </cell>
          <cell r="G3699">
            <v>2.0299999999999998</v>
          </cell>
        </row>
        <row r="3700">
          <cell r="B3700" t="str">
            <v>C3563</v>
          </cell>
          <cell r="C3700" t="str">
            <v>MUTIRÃO MISTO - CABO ISOLADO PVC 750V 6MM2</v>
          </cell>
          <cell r="D3700">
            <v>0</v>
          </cell>
          <cell r="E3700">
            <v>0</v>
          </cell>
          <cell r="F3700" t="str">
            <v>M</v>
          </cell>
          <cell r="G3700">
            <v>4.32</v>
          </cell>
        </row>
        <row r="3701">
          <cell r="B3701" t="str">
            <v>C3571</v>
          </cell>
          <cell r="C3701" t="str">
            <v>MUTIRÃO MISTO - FIO PARALELO ISOLADO, (2X0,75)MM2</v>
          </cell>
          <cell r="D3701">
            <v>0</v>
          </cell>
          <cell r="E3701">
            <v>0</v>
          </cell>
          <cell r="F3701" t="str">
            <v>M</v>
          </cell>
          <cell r="G3701">
            <v>2.2000000000000002</v>
          </cell>
        </row>
        <row r="3702">
          <cell r="B3702" t="str">
            <v>C2455</v>
          </cell>
          <cell r="C3702" t="str">
            <v>TERMINAL DE PRESSÃO P/ CABOS ATÉ 16MM2</v>
          </cell>
          <cell r="D3702">
            <v>0</v>
          </cell>
          <cell r="E3702">
            <v>0</v>
          </cell>
          <cell r="F3702" t="str">
            <v>UN</v>
          </cell>
          <cell r="G3702">
            <v>8.01</v>
          </cell>
        </row>
        <row r="3703">
          <cell r="B3703" t="str">
            <v>C2457</v>
          </cell>
          <cell r="C3703" t="str">
            <v>TERMINAL DE PRESSÃO P/ CABOS ATÉ 35MM2</v>
          </cell>
          <cell r="D3703">
            <v>0</v>
          </cell>
          <cell r="E3703">
            <v>0</v>
          </cell>
          <cell r="F3703" t="str">
            <v>UN</v>
          </cell>
          <cell r="G3703">
            <v>13.25</v>
          </cell>
        </row>
        <row r="3704">
          <cell r="B3704" t="str">
            <v>C2454</v>
          </cell>
          <cell r="C3704" t="str">
            <v>TERMINAL DE PRESSÃO P/ CABOS ATÉ 120MM2</v>
          </cell>
          <cell r="D3704">
            <v>0</v>
          </cell>
          <cell r="E3704">
            <v>0</v>
          </cell>
          <cell r="F3704" t="str">
            <v>UN</v>
          </cell>
          <cell r="G3704">
            <v>17.68</v>
          </cell>
        </row>
        <row r="3705">
          <cell r="B3705" t="str">
            <v>C2456</v>
          </cell>
          <cell r="C3705" t="str">
            <v>TERMINAL DE PRESSÃO P/ CABOS ATÉ 240MM2</v>
          </cell>
          <cell r="D3705">
            <v>0</v>
          </cell>
          <cell r="E3705">
            <v>0</v>
          </cell>
          <cell r="F3705" t="str">
            <v>UN</v>
          </cell>
          <cell r="G3705">
            <v>26.09</v>
          </cell>
        </row>
        <row r="3706">
          <cell r="B3706" t="str">
            <v>C2458</v>
          </cell>
          <cell r="C3706" t="str">
            <v>TERMINAL DE PRESSÃO P/ CABOS ATÉ 500MM2</v>
          </cell>
          <cell r="D3706">
            <v>0</v>
          </cell>
          <cell r="E3706">
            <v>0</v>
          </cell>
          <cell r="F3706" t="str">
            <v>UN</v>
          </cell>
          <cell r="G3706">
            <v>54.67</v>
          </cell>
        </row>
        <row r="3707">
          <cell r="B3707" t="str">
            <v>C2459</v>
          </cell>
          <cell r="C3707" t="str">
            <v>TERMINAL DE PRESSÃO P/ VERGALHÕES DE COBRE 3/8"</v>
          </cell>
          <cell r="D3707">
            <v>0</v>
          </cell>
          <cell r="E3707">
            <v>0</v>
          </cell>
          <cell r="F3707" t="str">
            <v>UN</v>
          </cell>
          <cell r="G3707">
            <v>24.79</v>
          </cell>
        </row>
        <row r="3708">
          <cell r="B3708" t="str">
            <v>C3482</v>
          </cell>
          <cell r="C3708" t="str">
            <v>TERMINAL OLHAL PARA CABO DE 1,50MM2 À 2,50MM2</v>
          </cell>
          <cell r="D3708">
            <v>0</v>
          </cell>
          <cell r="E3708">
            <v>0</v>
          </cell>
          <cell r="F3708" t="str">
            <v>UN</v>
          </cell>
          <cell r="G3708">
            <v>2.56</v>
          </cell>
        </row>
        <row r="3709">
          <cell r="B3709" t="str">
            <v>C3483</v>
          </cell>
          <cell r="C3709" t="str">
            <v>TERMINAL OLHAL PARA CABO DE 4,00MM2 À 6,00MM2</v>
          </cell>
          <cell r="D3709">
            <v>0</v>
          </cell>
          <cell r="E3709">
            <v>0</v>
          </cell>
          <cell r="F3709" t="str">
            <v>UN</v>
          </cell>
          <cell r="G3709">
            <v>2.71</v>
          </cell>
        </row>
        <row r="3710">
          <cell r="B3710" t="str">
            <v>C3478</v>
          </cell>
          <cell r="C3710" t="str">
            <v>VERGALHÃO ROSCA TOTAL DE 3/8"</v>
          </cell>
          <cell r="D3710">
            <v>0</v>
          </cell>
          <cell r="E3710">
            <v>0</v>
          </cell>
          <cell r="F3710" t="str">
            <v>M</v>
          </cell>
          <cell r="G3710">
            <v>6.77</v>
          </cell>
        </row>
        <row r="3711">
          <cell r="B3711" t="str">
            <v>BASES, CHAVES E DISJUNTORES</v>
          </cell>
          <cell r="C3711">
            <v>0</v>
          </cell>
          <cell r="D3711">
            <v>0</v>
          </cell>
          <cell r="E3711">
            <v>0</v>
          </cell>
          <cell r="F3711">
            <v>0</v>
          </cell>
          <cell r="G3711">
            <v>179248.81</v>
          </cell>
        </row>
        <row r="3712">
          <cell r="B3712" t="str">
            <v>C0380</v>
          </cell>
          <cell r="C3712" t="str">
            <v>BASE DE FUSÍVEL DIAZED EM QUADRO DE DISTRIBUIÇÃO ATÉ 25A</v>
          </cell>
          <cell r="D3712">
            <v>0</v>
          </cell>
          <cell r="E3712">
            <v>0</v>
          </cell>
          <cell r="F3712" t="str">
            <v>UN</v>
          </cell>
          <cell r="G3712">
            <v>31.98</v>
          </cell>
        </row>
        <row r="3713">
          <cell r="B3713" t="str">
            <v>C0381</v>
          </cell>
          <cell r="C3713" t="str">
            <v>BASE DE FUSÍVEL DIAZED EM QUADRO DE DISTRIBUIÇÃO ATÉ 63A</v>
          </cell>
          <cell r="D3713">
            <v>0</v>
          </cell>
          <cell r="E3713">
            <v>0</v>
          </cell>
          <cell r="F3713" t="str">
            <v>UN</v>
          </cell>
          <cell r="G3713">
            <v>38.74</v>
          </cell>
        </row>
        <row r="3714">
          <cell r="B3714" t="str">
            <v>C0382</v>
          </cell>
          <cell r="C3714" t="str">
            <v>BASE DE FUSÍVEL NH 00 EM QUADRO DE DISTRIBUIÇÃO ATÉ 125A</v>
          </cell>
          <cell r="D3714">
            <v>0</v>
          </cell>
          <cell r="E3714">
            <v>0</v>
          </cell>
          <cell r="F3714" t="str">
            <v>UN</v>
          </cell>
          <cell r="G3714">
            <v>43.09</v>
          </cell>
        </row>
        <row r="3715">
          <cell r="B3715" t="str">
            <v>C0376</v>
          </cell>
          <cell r="C3715" t="str">
            <v>BASE DE FUSÍVEL TIPO 'NH' 1 ATÉ 250A EM QUADRO DE LUZ E FORÇA</v>
          </cell>
          <cell r="D3715">
            <v>0</v>
          </cell>
          <cell r="E3715">
            <v>0</v>
          </cell>
          <cell r="F3715" t="str">
            <v>UN</v>
          </cell>
          <cell r="G3715">
            <v>98.75</v>
          </cell>
        </row>
        <row r="3716">
          <cell r="B3716" t="str">
            <v>C0377</v>
          </cell>
          <cell r="C3716" t="str">
            <v>BASE DE FUSÍVEL TIPO 'NH' 2 ATÉ 400A EM QUADRO DE LUZ E FORÇA</v>
          </cell>
          <cell r="D3716">
            <v>0</v>
          </cell>
          <cell r="E3716">
            <v>0</v>
          </cell>
          <cell r="F3716" t="str">
            <v>UN</v>
          </cell>
          <cell r="G3716">
            <v>121.28</v>
          </cell>
        </row>
        <row r="3717">
          <cell r="B3717" t="str">
            <v>C0378</v>
          </cell>
          <cell r="C3717" t="str">
            <v>BASE DE FUSÍVEL TIPO 'NH' 3 ATÉ 630A EM QUADRO DE FORÇA</v>
          </cell>
          <cell r="D3717">
            <v>0</v>
          </cell>
          <cell r="E3717">
            <v>0</v>
          </cell>
          <cell r="F3717" t="str">
            <v>UN</v>
          </cell>
          <cell r="G3717">
            <v>210.12</v>
          </cell>
        </row>
        <row r="3718">
          <cell r="B3718" t="str">
            <v>C0379</v>
          </cell>
          <cell r="C3718" t="str">
            <v>BASE DE FUSÍVEL TIPO 'NH' 4 ATÉ 1250A EM QUADRO DE FORÇA</v>
          </cell>
          <cell r="D3718">
            <v>0</v>
          </cell>
          <cell r="E3718">
            <v>0</v>
          </cell>
          <cell r="F3718" t="str">
            <v>UN</v>
          </cell>
          <cell r="G3718">
            <v>1023.64</v>
          </cell>
        </row>
        <row r="3719">
          <cell r="B3719" t="str">
            <v>C4034</v>
          </cell>
          <cell r="C3719" t="str">
            <v>CAPACITOR 380 VAC, 25 KVAR - INSTALADO</v>
          </cell>
          <cell r="D3719">
            <v>0</v>
          </cell>
          <cell r="E3719">
            <v>0</v>
          </cell>
          <cell r="F3719" t="str">
            <v>CJ</v>
          </cell>
          <cell r="G3719">
            <v>971.77</v>
          </cell>
        </row>
        <row r="3720">
          <cell r="B3720" t="str">
            <v>C4057</v>
          </cell>
          <cell r="C3720" t="str">
            <v>CHAVE PRESSOSTÁTICA 2" - INSTALADO</v>
          </cell>
          <cell r="D3720">
            <v>0</v>
          </cell>
          <cell r="E3720">
            <v>0</v>
          </cell>
          <cell r="F3720" t="str">
            <v>UN</v>
          </cell>
          <cell r="G3720">
            <v>391</v>
          </cell>
        </row>
        <row r="3721">
          <cell r="B3721" t="str">
            <v>C4769</v>
          </cell>
          <cell r="C3721" t="str">
            <v>CHAVE REVERSORA TRIPOLAR SOB CARGA 630A</v>
          </cell>
          <cell r="D3721">
            <v>0</v>
          </cell>
          <cell r="E3721">
            <v>0</v>
          </cell>
          <cell r="F3721" t="str">
            <v>UN</v>
          </cell>
          <cell r="G3721">
            <v>4425.6400000000003</v>
          </cell>
        </row>
        <row r="3722">
          <cell r="B3722" t="str">
            <v>C0789</v>
          </cell>
          <cell r="C3722" t="str">
            <v>CHAVE SECCIONADORA TRIPOLAR ACIONAM.FRONTAL ROTATIVO 16A</v>
          </cell>
          <cell r="D3722">
            <v>0</v>
          </cell>
          <cell r="E3722">
            <v>0</v>
          </cell>
          <cell r="F3722" t="str">
            <v>UN</v>
          </cell>
          <cell r="G3722">
            <v>130.44999999999999</v>
          </cell>
        </row>
        <row r="3723">
          <cell r="B3723" t="str">
            <v>C0792</v>
          </cell>
          <cell r="C3723" t="str">
            <v>CHAVE SECCIONADORA TRIPOLAR ACIONAM.FRONTAL ROTATIVO 25A</v>
          </cell>
          <cell r="D3723">
            <v>0</v>
          </cell>
          <cell r="E3723">
            <v>0</v>
          </cell>
          <cell r="F3723" t="str">
            <v>UN</v>
          </cell>
          <cell r="G3723">
            <v>155.09</v>
          </cell>
        </row>
        <row r="3724">
          <cell r="B3724" t="str">
            <v>C0793</v>
          </cell>
          <cell r="C3724" t="str">
            <v>CHAVE SECCIONADORA TRIPOLAR ACIONAM.FRONTAL ROTATIVO 40A</v>
          </cell>
          <cell r="D3724">
            <v>0</v>
          </cell>
          <cell r="E3724">
            <v>0</v>
          </cell>
          <cell r="F3724" t="str">
            <v>UN</v>
          </cell>
          <cell r="G3724">
            <v>252.82</v>
          </cell>
        </row>
        <row r="3725">
          <cell r="B3725" t="str">
            <v>C0794</v>
          </cell>
          <cell r="C3725" t="str">
            <v>CHAVE SECCIONADORA TRIPOLAR ACIONAM.FRONTAL ROTATIVO 63A</v>
          </cell>
          <cell r="D3725">
            <v>0</v>
          </cell>
          <cell r="E3725">
            <v>0</v>
          </cell>
          <cell r="F3725" t="str">
            <v>UN</v>
          </cell>
          <cell r="G3725">
            <v>326.01</v>
          </cell>
        </row>
        <row r="3726">
          <cell r="B3726" t="str">
            <v>C0787</v>
          </cell>
          <cell r="C3726" t="str">
            <v>CHAVE SECCIONADORA TRIPOLAR ACIONAM.FRONTAL ROTATIVO 100A</v>
          </cell>
          <cell r="D3726">
            <v>0</v>
          </cell>
          <cell r="E3726">
            <v>0</v>
          </cell>
          <cell r="F3726" t="str">
            <v>UN</v>
          </cell>
          <cell r="G3726">
            <v>579.38</v>
          </cell>
        </row>
        <row r="3727">
          <cell r="B3727" t="str">
            <v>C0788</v>
          </cell>
          <cell r="C3727" t="str">
            <v>CHAVE SECCIONADORA TRIPOLAR ACIONAM.FRONTAL ROTATIVO 125A</v>
          </cell>
          <cell r="D3727">
            <v>0</v>
          </cell>
          <cell r="E3727">
            <v>0</v>
          </cell>
          <cell r="F3727" t="str">
            <v>UN</v>
          </cell>
          <cell r="G3727">
            <v>637.09</v>
          </cell>
        </row>
        <row r="3728">
          <cell r="B3728" t="str">
            <v>C0790</v>
          </cell>
          <cell r="C3728" t="str">
            <v>CHAVE SECCIONADORA TRIPOLAR ACIONAM.FRONTAL ROTATIVO 200A</v>
          </cell>
          <cell r="D3728">
            <v>0</v>
          </cell>
          <cell r="E3728">
            <v>0</v>
          </cell>
          <cell r="F3728" t="str">
            <v>UN</v>
          </cell>
          <cell r="G3728">
            <v>391.16</v>
          </cell>
        </row>
        <row r="3729">
          <cell r="B3729" t="str">
            <v>C0791</v>
          </cell>
          <cell r="C3729" t="str">
            <v>CHAVE SECCIONADORA TRIPOLAR ACIONAM.FRONTAL ROTATIVO 250A</v>
          </cell>
          <cell r="D3729">
            <v>0</v>
          </cell>
          <cell r="E3729">
            <v>0</v>
          </cell>
          <cell r="F3729" t="str">
            <v>UN</v>
          </cell>
          <cell r="G3729">
            <v>391.16</v>
          </cell>
        </row>
        <row r="3730">
          <cell r="B3730" t="str">
            <v>C0783</v>
          </cell>
          <cell r="C3730" t="str">
            <v>CHAVE SECCIONADORA ACIONAMENTO POR ALAVANCA.MONOPOLAR 40A</v>
          </cell>
          <cell r="D3730">
            <v>0</v>
          </cell>
          <cell r="E3730">
            <v>0</v>
          </cell>
          <cell r="F3730" t="str">
            <v>UN</v>
          </cell>
          <cell r="G3730">
            <v>138.78</v>
          </cell>
        </row>
        <row r="3731">
          <cell r="B3731" t="str">
            <v>C0785</v>
          </cell>
          <cell r="C3731" t="str">
            <v>CHAVE SECCIONADORA ACIONAMENTO POR ALAVANCA.TRIPOLAR 40A</v>
          </cell>
          <cell r="D3731">
            <v>0</v>
          </cell>
          <cell r="E3731">
            <v>0</v>
          </cell>
          <cell r="F3731" t="str">
            <v>UN</v>
          </cell>
          <cell r="G3731">
            <v>164.03</v>
          </cell>
        </row>
        <row r="3732">
          <cell r="B3732" t="str">
            <v>C0786</v>
          </cell>
          <cell r="C3732" t="str">
            <v>CHAVE SECCIONADORA ACIONAMENTO POR ALAVANCA.TRIPOLAR 63A</v>
          </cell>
          <cell r="D3732">
            <v>0</v>
          </cell>
          <cell r="E3732">
            <v>0</v>
          </cell>
          <cell r="F3732" t="str">
            <v>UN</v>
          </cell>
          <cell r="G3732">
            <v>269.86</v>
          </cell>
        </row>
        <row r="3733">
          <cell r="B3733" t="str">
            <v>C0784</v>
          </cell>
          <cell r="C3733" t="str">
            <v>CHAVE SECCIONADORA ACIONAMENTO POR ALAVANCA.TRIPOLAR 100A</v>
          </cell>
          <cell r="D3733">
            <v>0</v>
          </cell>
          <cell r="E3733">
            <v>0</v>
          </cell>
          <cell r="F3733" t="str">
            <v>UN</v>
          </cell>
          <cell r="G3733">
            <v>420.85</v>
          </cell>
        </row>
        <row r="3734">
          <cell r="B3734" t="str">
            <v>C4032</v>
          </cell>
          <cell r="C3734" t="str">
            <v>CHAVE SECCIONADORA C/ FUSÍVEL, ABERTURA SOB CARGA, 15 kV, 160 A - INSTALADO</v>
          </cell>
          <cell r="D3734">
            <v>0</v>
          </cell>
          <cell r="E3734">
            <v>0</v>
          </cell>
          <cell r="F3734" t="str">
            <v>UN</v>
          </cell>
          <cell r="G3734">
            <v>1445.1</v>
          </cell>
        </row>
        <row r="3735">
          <cell r="B3735" t="str">
            <v>C4037</v>
          </cell>
          <cell r="C3735" t="str">
            <v>CHAVE SELETORA DE 3 POSIÇÕES - INSTALADO</v>
          </cell>
          <cell r="D3735">
            <v>0</v>
          </cell>
          <cell r="E3735">
            <v>0</v>
          </cell>
          <cell r="F3735" t="str">
            <v>UN</v>
          </cell>
          <cell r="G3735">
            <v>103.5</v>
          </cell>
        </row>
        <row r="3736">
          <cell r="B3736" t="str">
            <v>C4036</v>
          </cell>
          <cell r="C3736" t="str">
            <v>CONTACTOR 65A - INSTALADO</v>
          </cell>
          <cell r="D3736">
            <v>0</v>
          </cell>
          <cell r="E3736">
            <v>0</v>
          </cell>
          <cell r="F3736" t="str">
            <v>UN</v>
          </cell>
          <cell r="G3736">
            <v>529.29999999999995</v>
          </cell>
        </row>
        <row r="3737">
          <cell r="B3737" t="str">
            <v>C0780</v>
          </cell>
          <cell r="C3737" t="str">
            <v>CONTACTOR AUXILIAR 2NA + 2NF</v>
          </cell>
          <cell r="D3737">
            <v>0</v>
          </cell>
          <cell r="E3737">
            <v>0</v>
          </cell>
          <cell r="F3737" t="str">
            <v>UN</v>
          </cell>
          <cell r="G3737">
            <v>116.85</v>
          </cell>
        </row>
        <row r="3738">
          <cell r="B3738" t="str">
            <v>C0808</v>
          </cell>
          <cell r="C3738" t="str">
            <v>CONTROLADOR DE FATOR DE POTÊNCIA COM 8 ESTÁGIOS</v>
          </cell>
          <cell r="D3738">
            <v>0</v>
          </cell>
          <cell r="E3738">
            <v>0</v>
          </cell>
          <cell r="F3738" t="str">
            <v>UN</v>
          </cell>
          <cell r="G3738">
            <v>5231.22</v>
          </cell>
        </row>
        <row r="3739">
          <cell r="B3739" t="str">
            <v>C4028</v>
          </cell>
          <cell r="C3739" t="str">
            <v>DISJUNTOR DE MÉDIA TENSÃO SF6 15 kV, 630 A, 3 PÓLOS, 30 kA/15kV, EXTRAÍVEL - INSTALADO</v>
          </cell>
          <cell r="D3739">
            <v>0</v>
          </cell>
          <cell r="E3739">
            <v>0</v>
          </cell>
          <cell r="F3739" t="str">
            <v>UN</v>
          </cell>
          <cell r="G3739">
            <v>33878.25</v>
          </cell>
        </row>
        <row r="3740">
          <cell r="B3740">
            <v>0</v>
          </cell>
          <cell r="C3740">
            <v>0</v>
          </cell>
          <cell r="D3740">
            <v>0</v>
          </cell>
          <cell r="E3740">
            <v>0</v>
          </cell>
          <cell r="F3740">
            <v>0</v>
          </cell>
          <cell r="G3740">
            <v>0</v>
          </cell>
        </row>
        <row r="3741">
          <cell r="B3741" t="str">
            <v>C1092</v>
          </cell>
          <cell r="C3741" t="str">
            <v>DISJUNTOR MONOPOLAR EM QUADRO DE DISTRIBUIÇÃO 10A</v>
          </cell>
          <cell r="D3741">
            <v>0</v>
          </cell>
          <cell r="E3741">
            <v>0</v>
          </cell>
          <cell r="F3741" t="str">
            <v>UN</v>
          </cell>
          <cell r="G3741">
            <v>15.48</v>
          </cell>
        </row>
        <row r="3742">
          <cell r="B3742" t="str">
            <v>C1093</v>
          </cell>
          <cell r="C3742" t="str">
            <v>DISJUNTOR MONOPOLAR EM QUADRO DE DISTRIBUIÇÃO 16A</v>
          </cell>
          <cell r="D3742">
            <v>0</v>
          </cell>
          <cell r="E3742">
            <v>0</v>
          </cell>
          <cell r="F3742" t="str">
            <v>UN</v>
          </cell>
          <cell r="G3742">
            <v>15.48</v>
          </cell>
        </row>
        <row r="3743">
          <cell r="B3743" t="str">
            <v>C1095</v>
          </cell>
          <cell r="C3743" t="str">
            <v>DISJUNTOR MONOPOLAR EM QUADRO DE DISTRIBUIÇÃO 20A</v>
          </cell>
          <cell r="D3743">
            <v>0</v>
          </cell>
          <cell r="E3743">
            <v>0</v>
          </cell>
          <cell r="F3743" t="str">
            <v>UN</v>
          </cell>
          <cell r="G3743">
            <v>15.48</v>
          </cell>
        </row>
        <row r="3744">
          <cell r="B3744" t="str">
            <v>C1096</v>
          </cell>
          <cell r="C3744" t="str">
            <v>DISJUNTOR MONOPOLAR EM QUADRO DE DISTRIBUIÇÃO 25A</v>
          </cell>
          <cell r="D3744">
            <v>0</v>
          </cell>
          <cell r="E3744">
            <v>0</v>
          </cell>
          <cell r="F3744" t="str">
            <v>UN</v>
          </cell>
          <cell r="G3744">
            <v>15.48</v>
          </cell>
        </row>
        <row r="3745">
          <cell r="B3745" t="str">
            <v>C1098</v>
          </cell>
          <cell r="C3745" t="str">
            <v>DISJUNTOR MONOPOLAR EM QUADRO DE DISTRIBUIÇÃO 32A</v>
          </cell>
          <cell r="D3745">
            <v>0</v>
          </cell>
          <cell r="E3745">
            <v>0</v>
          </cell>
          <cell r="F3745" t="str">
            <v>UN</v>
          </cell>
          <cell r="G3745">
            <v>20.68</v>
          </cell>
        </row>
        <row r="3746">
          <cell r="B3746" t="str">
            <v>C1099</v>
          </cell>
          <cell r="C3746" t="str">
            <v>DISJUNTOR MONOPOLAR EM QUADRO DE DISTRIBUIÇÃO 40A</v>
          </cell>
          <cell r="D3746">
            <v>0</v>
          </cell>
          <cell r="E3746">
            <v>0</v>
          </cell>
          <cell r="F3746" t="str">
            <v>UN</v>
          </cell>
          <cell r="G3746">
            <v>20.68</v>
          </cell>
        </row>
        <row r="3747">
          <cell r="B3747" t="str">
            <v>C1101</v>
          </cell>
          <cell r="C3747" t="str">
            <v>DISJUNTOR MONOPOLAR EM QUADRO DE DISTRIBUIÇÃO 50A</v>
          </cell>
          <cell r="D3747">
            <v>0</v>
          </cell>
          <cell r="E3747">
            <v>0</v>
          </cell>
          <cell r="F3747" t="str">
            <v>UN</v>
          </cell>
          <cell r="G3747">
            <v>20.68</v>
          </cell>
        </row>
        <row r="3748">
          <cell r="B3748" t="str">
            <v>C1081</v>
          </cell>
          <cell r="C3748" t="str">
            <v>DISJUNTOR BIPOLAR EM QUADRO DE DISTRIBUICAO 10A</v>
          </cell>
          <cell r="D3748">
            <v>0</v>
          </cell>
          <cell r="E3748">
            <v>0</v>
          </cell>
          <cell r="F3748" t="str">
            <v>UN</v>
          </cell>
          <cell r="G3748">
            <v>58.36</v>
          </cell>
        </row>
        <row r="3749">
          <cell r="B3749" t="str">
            <v>C1082</v>
          </cell>
          <cell r="C3749" t="str">
            <v>DISJUNTOR BIPOLAR EM QUADRO DE DISTRIBUIÇÃO 16A</v>
          </cell>
          <cell r="D3749">
            <v>0</v>
          </cell>
          <cell r="E3749">
            <v>0</v>
          </cell>
          <cell r="F3749" t="str">
            <v>UN</v>
          </cell>
          <cell r="G3749">
            <v>58.36</v>
          </cell>
        </row>
        <row r="3750">
          <cell r="B3750" t="str">
            <v>C1084</v>
          </cell>
          <cell r="C3750" t="str">
            <v>DISJUNTOR BIPOLAR EM QUADRO DE DISTRIBUIÇÃO 20A</v>
          </cell>
          <cell r="D3750">
            <v>0</v>
          </cell>
          <cell r="E3750">
            <v>0</v>
          </cell>
          <cell r="F3750" t="str">
            <v>UN</v>
          </cell>
          <cell r="G3750">
            <v>58.36</v>
          </cell>
        </row>
        <row r="3751">
          <cell r="B3751" t="str">
            <v>C1085</v>
          </cell>
          <cell r="C3751" t="str">
            <v>DISJUNTOR BIPOLAR EM QUADRO DE DISTRIBUIÇÃO 25A</v>
          </cell>
          <cell r="D3751">
            <v>0</v>
          </cell>
          <cell r="E3751">
            <v>0</v>
          </cell>
          <cell r="F3751" t="str">
            <v>UN</v>
          </cell>
          <cell r="G3751">
            <v>58.36</v>
          </cell>
        </row>
        <row r="3752">
          <cell r="B3752" t="str">
            <v>C1087</v>
          </cell>
          <cell r="C3752" t="str">
            <v>DISJUNTOR BIPOLAR EM QUADRO DE DISTRIBUIÇÃO 32A</v>
          </cell>
          <cell r="D3752">
            <v>0</v>
          </cell>
          <cell r="E3752">
            <v>0</v>
          </cell>
          <cell r="F3752" t="str">
            <v>UN</v>
          </cell>
          <cell r="G3752">
            <v>58.36</v>
          </cell>
        </row>
        <row r="3753">
          <cell r="B3753" t="str">
            <v>C1088</v>
          </cell>
          <cell r="C3753" t="str">
            <v>DISJUNTOR BIPOLAR EM QUADRO DE DISTRIBUIÇÃO 40A</v>
          </cell>
          <cell r="D3753">
            <v>0</v>
          </cell>
          <cell r="E3753">
            <v>0</v>
          </cell>
          <cell r="F3753" t="str">
            <v>UN</v>
          </cell>
          <cell r="G3753">
            <v>59.76</v>
          </cell>
        </row>
        <row r="3754">
          <cell r="B3754" t="str">
            <v>C1090</v>
          </cell>
          <cell r="C3754" t="str">
            <v>DISJUNTOR BIPOLAR EM QUADRO DE DISTRIBUIÇÃO 50A</v>
          </cell>
          <cell r="D3754">
            <v>0</v>
          </cell>
          <cell r="E3754">
            <v>0</v>
          </cell>
          <cell r="F3754" t="str">
            <v>UN</v>
          </cell>
          <cell r="G3754">
            <v>59.76</v>
          </cell>
        </row>
        <row r="3755">
          <cell r="B3755" t="str">
            <v>C4530</v>
          </cell>
          <cell r="C3755" t="str">
            <v>DISJUNTOR DIFERENCIAL DR-16A - 40A, 30mA</v>
          </cell>
          <cell r="D3755">
            <v>0</v>
          </cell>
          <cell r="E3755">
            <v>0</v>
          </cell>
          <cell r="F3755" t="str">
            <v>UN</v>
          </cell>
          <cell r="G3755">
            <v>132.25</v>
          </cell>
        </row>
        <row r="3756">
          <cell r="B3756" t="str">
            <v>C4774</v>
          </cell>
          <cell r="C3756" t="str">
            <v>DISJUNTOR TERMOMAGNETICO TRIPOLAR 800A/600V</v>
          </cell>
          <cell r="D3756">
            <v>0</v>
          </cell>
          <cell r="E3756">
            <v>0</v>
          </cell>
          <cell r="F3756" t="str">
            <v>UN</v>
          </cell>
          <cell r="G3756">
            <v>2653.25</v>
          </cell>
        </row>
        <row r="3757">
          <cell r="B3757" t="str">
            <v>C4531</v>
          </cell>
          <cell r="C3757" t="str">
            <v>DISJUNTOR DIFERENCIAL DR-80A, 30mA</v>
          </cell>
          <cell r="D3757">
            <v>0</v>
          </cell>
          <cell r="E3757">
            <v>0</v>
          </cell>
          <cell r="F3757" t="str">
            <v>UN</v>
          </cell>
          <cell r="G3757">
            <v>172.58</v>
          </cell>
        </row>
        <row r="3758">
          <cell r="B3758" t="str">
            <v>C1106</v>
          </cell>
          <cell r="C3758" t="str">
            <v>DISJUNTOR TRIPOLAR C/ACIONAMENTO NA PORTA DO Q.D.ATE 16 A</v>
          </cell>
          <cell r="D3758">
            <v>0</v>
          </cell>
          <cell r="E3758">
            <v>0</v>
          </cell>
          <cell r="F3758" t="str">
            <v>UN</v>
          </cell>
          <cell r="G3758">
            <v>70.09</v>
          </cell>
        </row>
        <row r="3759">
          <cell r="B3759" t="str">
            <v>C1111</v>
          </cell>
          <cell r="C3759" t="str">
            <v>DISJUNTOR TRIPOLAR C/ACIONAMENTO NA PORTA DO Q.D.ATE 32A</v>
          </cell>
          <cell r="D3759">
            <v>0</v>
          </cell>
          <cell r="E3759">
            <v>0</v>
          </cell>
          <cell r="F3759" t="str">
            <v>UN</v>
          </cell>
          <cell r="G3759">
            <v>79.59</v>
          </cell>
        </row>
        <row r="3760">
          <cell r="B3760" t="str">
            <v>C1114</v>
          </cell>
          <cell r="C3760" t="str">
            <v>DISJUNTOR TRIPOLAR C/ACIONAMENTO NA PORTA DO Q.D.ATE 63A</v>
          </cell>
          <cell r="D3760">
            <v>0</v>
          </cell>
          <cell r="E3760">
            <v>0</v>
          </cell>
          <cell r="F3760" t="str">
            <v>UN</v>
          </cell>
          <cell r="G3760">
            <v>116.9</v>
          </cell>
        </row>
        <row r="3761">
          <cell r="B3761" t="str">
            <v>C1104</v>
          </cell>
          <cell r="C3761" t="str">
            <v>DISJUNTOR TRIPOLAR C/ACIONAMENTO NA PORTA DO Q.D.ATE 100A</v>
          </cell>
          <cell r="D3761">
            <v>0</v>
          </cell>
          <cell r="E3761">
            <v>0</v>
          </cell>
          <cell r="F3761" t="str">
            <v>UN</v>
          </cell>
          <cell r="G3761">
            <v>191.4</v>
          </cell>
        </row>
        <row r="3762">
          <cell r="B3762" t="str">
            <v>C1108</v>
          </cell>
          <cell r="C3762" t="str">
            <v>DISJUNTOR TRIPOLAR C/ACIONAMENTO NA PORTA DO Q.D.ATE 160A</v>
          </cell>
          <cell r="D3762">
            <v>0</v>
          </cell>
          <cell r="E3762">
            <v>0</v>
          </cell>
          <cell r="F3762" t="str">
            <v>UN</v>
          </cell>
          <cell r="G3762">
            <v>232.92</v>
          </cell>
        </row>
        <row r="3763">
          <cell r="B3763" t="str">
            <v>C1109</v>
          </cell>
          <cell r="C3763" t="str">
            <v>DISJUNTOR TRIPOLAR C/ACIONAMENTO NA PORTA DO Q.D.ATE 250A</v>
          </cell>
          <cell r="D3763">
            <v>0</v>
          </cell>
          <cell r="E3763">
            <v>0</v>
          </cell>
          <cell r="F3763" t="str">
            <v>UN</v>
          </cell>
          <cell r="G3763">
            <v>1946.87</v>
          </cell>
        </row>
        <row r="3764">
          <cell r="B3764" t="str">
            <v>C1112</v>
          </cell>
          <cell r="C3764" t="str">
            <v>DISJUNTOR TRIPOLAR C/ACIONAMENTO NA PORTA DO Q.D.ATE 400A</v>
          </cell>
          <cell r="D3764">
            <v>0</v>
          </cell>
          <cell r="E3764">
            <v>0</v>
          </cell>
          <cell r="F3764" t="str">
            <v>UN</v>
          </cell>
          <cell r="G3764">
            <v>2159.87</v>
          </cell>
        </row>
        <row r="3765">
          <cell r="B3765" t="str">
            <v>C1113</v>
          </cell>
          <cell r="C3765" t="str">
            <v>DISJUNTOR TRIPOLAR C/ACIONAMENTO NA PORTA DO Q.D.ATE 630A</v>
          </cell>
          <cell r="D3765">
            <v>0</v>
          </cell>
          <cell r="E3765">
            <v>0</v>
          </cell>
          <cell r="F3765" t="str">
            <v>UN</v>
          </cell>
          <cell r="G3765">
            <v>2946.21</v>
          </cell>
        </row>
        <row r="3766">
          <cell r="B3766" t="str">
            <v>C1103</v>
          </cell>
          <cell r="C3766" t="str">
            <v>DISJUNTOR TRIPOLAR C/ACIONAMENTO NA PORTA DO Q.D.ATE 1000A</v>
          </cell>
          <cell r="D3766">
            <v>0</v>
          </cell>
          <cell r="E3766">
            <v>0</v>
          </cell>
          <cell r="F3766" t="str">
            <v>UN</v>
          </cell>
          <cell r="G3766">
            <v>12803.44</v>
          </cell>
        </row>
        <row r="3767">
          <cell r="B3767" t="str">
            <v>C1105</v>
          </cell>
          <cell r="C3767" t="str">
            <v>DISJUNTOR TRIPOLAR C/ACIONAMENTO NA PORTA DO Q.D.ATE 1250A</v>
          </cell>
          <cell r="D3767">
            <v>0</v>
          </cell>
          <cell r="E3767">
            <v>0</v>
          </cell>
          <cell r="F3767" t="str">
            <v>UN</v>
          </cell>
          <cell r="G3767">
            <v>12837.85</v>
          </cell>
        </row>
        <row r="3768">
          <cell r="B3768" t="str">
            <v>C1107</v>
          </cell>
          <cell r="C3768" t="str">
            <v>DISJUNTOR TRIPOLAR C/ACIONAMENTO NA PORTA DO Q.D.ATE 1600A</v>
          </cell>
          <cell r="D3768">
            <v>0</v>
          </cell>
          <cell r="E3768">
            <v>0</v>
          </cell>
          <cell r="F3768" t="str">
            <v>UN</v>
          </cell>
          <cell r="G3768">
            <v>15596.19</v>
          </cell>
        </row>
        <row r="3769">
          <cell r="B3769" t="str">
            <v>C1115</v>
          </cell>
          <cell r="C3769" t="str">
            <v>DISJUNTOR TRIPOLAR C/ACIONAMENTO NA PORTA DO Q.D.ATE 2500A</v>
          </cell>
          <cell r="D3769">
            <v>0</v>
          </cell>
          <cell r="E3769">
            <v>0</v>
          </cell>
          <cell r="F3769" t="str">
            <v>UN</v>
          </cell>
          <cell r="G3769">
            <v>28700.18</v>
          </cell>
        </row>
        <row r="3770">
          <cell r="B3770" t="str">
            <v>C1110</v>
          </cell>
          <cell r="C3770" t="str">
            <v>DISJUNTOR TRIPOLAR C/ACIONAMENTO NA PORTA DO Q.D.ATE 3150A</v>
          </cell>
          <cell r="D3770">
            <v>0</v>
          </cell>
          <cell r="E3770">
            <v>0</v>
          </cell>
          <cell r="F3770" t="str">
            <v>UN</v>
          </cell>
          <cell r="G3770">
            <v>28975.27</v>
          </cell>
        </row>
        <row r="3771">
          <cell r="B3771" t="str">
            <v>C1116</v>
          </cell>
          <cell r="C3771" t="str">
            <v>DISJUNTOR TRIPOLAR EM QUADRO DE DISTRIBUIÇÃO 175A</v>
          </cell>
          <cell r="D3771">
            <v>0</v>
          </cell>
          <cell r="E3771">
            <v>0</v>
          </cell>
          <cell r="F3771" t="str">
            <v>UN</v>
          </cell>
          <cell r="G3771">
            <v>232.92</v>
          </cell>
        </row>
        <row r="3772">
          <cell r="B3772" t="str">
            <v>C1118</v>
          </cell>
          <cell r="C3772" t="str">
            <v>DISJUNTOR TRIPOLAR EM QUADRO DE DISTRIBUIÇÃO 10A</v>
          </cell>
          <cell r="D3772">
            <v>0</v>
          </cell>
          <cell r="E3772">
            <v>0</v>
          </cell>
          <cell r="F3772" t="str">
            <v>UN</v>
          </cell>
          <cell r="G3772">
            <v>67.14</v>
          </cell>
        </row>
        <row r="3773">
          <cell r="B3773" t="str">
            <v>C1119</v>
          </cell>
          <cell r="C3773" t="str">
            <v>DISJUNTOR TRIPOLAR EM QUADRO DE DISTRIBUIÇÃO 16A</v>
          </cell>
          <cell r="D3773">
            <v>0</v>
          </cell>
          <cell r="E3773">
            <v>0</v>
          </cell>
          <cell r="F3773" t="str">
            <v>UN</v>
          </cell>
          <cell r="G3773">
            <v>67.14</v>
          </cell>
        </row>
        <row r="3774">
          <cell r="B3774" t="str">
            <v>C1121</v>
          </cell>
          <cell r="C3774" t="str">
            <v>DISJUNTOR TRIPOLAR EM QUADRO DE DISTRIBUIÇÃO 20A</v>
          </cell>
          <cell r="D3774">
            <v>0</v>
          </cell>
          <cell r="E3774">
            <v>0</v>
          </cell>
          <cell r="F3774" t="str">
            <v>UN</v>
          </cell>
          <cell r="G3774">
            <v>67.14</v>
          </cell>
        </row>
        <row r="3775">
          <cell r="B3775" t="str">
            <v>C1122</v>
          </cell>
          <cell r="C3775" t="str">
            <v>DISJUNTOR TRIPOLAR EM QUADRO DE DISTRIBUIÇÃO 25A</v>
          </cell>
          <cell r="D3775">
            <v>0</v>
          </cell>
          <cell r="E3775">
            <v>0</v>
          </cell>
          <cell r="F3775" t="str">
            <v>UN</v>
          </cell>
          <cell r="G3775">
            <v>67.14</v>
          </cell>
        </row>
        <row r="3776">
          <cell r="B3776" t="str">
            <v>C1124</v>
          </cell>
          <cell r="C3776" t="str">
            <v>DISJUNTOR TRIPOLAR EM QUADRO DE DISTRIBUIÇÃO 32A</v>
          </cell>
          <cell r="D3776">
            <v>0</v>
          </cell>
          <cell r="E3776">
            <v>0</v>
          </cell>
          <cell r="F3776" t="str">
            <v>UN</v>
          </cell>
          <cell r="G3776">
            <v>67.14</v>
          </cell>
        </row>
        <row r="3777">
          <cell r="B3777" t="str">
            <v>C1125</v>
          </cell>
          <cell r="C3777" t="str">
            <v>DISJUNTOR TRIPOLAR EM QUADRO DE DISTRIBUIÇÃO 40A</v>
          </cell>
          <cell r="D3777">
            <v>0</v>
          </cell>
          <cell r="E3777">
            <v>0</v>
          </cell>
          <cell r="F3777" t="str">
            <v>UN</v>
          </cell>
          <cell r="G3777">
            <v>67.14</v>
          </cell>
        </row>
        <row r="3778">
          <cell r="B3778" t="str">
            <v>C1127</v>
          </cell>
          <cell r="C3778" t="str">
            <v>DISJUNTOR TRIPOLAR EM QUADRO DE DISTRIBUIÇÃO 50A</v>
          </cell>
          <cell r="D3778">
            <v>0</v>
          </cell>
          <cell r="E3778">
            <v>0</v>
          </cell>
          <cell r="F3778" t="str">
            <v>UN</v>
          </cell>
          <cell r="G3778">
            <v>67.14</v>
          </cell>
        </row>
        <row r="3779">
          <cell r="B3779" t="str">
            <v>C1128</v>
          </cell>
          <cell r="C3779" t="str">
            <v>DISJUNTOR TRIPOLAR EM QUADRO DE DISTRIBUIÇÃO 60A</v>
          </cell>
          <cell r="D3779">
            <v>0</v>
          </cell>
          <cell r="E3779">
            <v>0</v>
          </cell>
          <cell r="F3779" t="str">
            <v>UN</v>
          </cell>
          <cell r="G3779">
            <v>99.47</v>
          </cell>
        </row>
        <row r="3780">
          <cell r="B3780" t="str">
            <v>C1130</v>
          </cell>
          <cell r="C3780" t="str">
            <v>DISJUNTOR TRIPOLAR EM QUADRO DE DISTRIBUIÇÃO 70A</v>
          </cell>
          <cell r="D3780">
            <v>0</v>
          </cell>
          <cell r="E3780">
            <v>0</v>
          </cell>
          <cell r="F3780" t="str">
            <v>UN</v>
          </cell>
          <cell r="G3780">
            <v>99.47</v>
          </cell>
        </row>
        <row r="3781">
          <cell r="B3781" t="str">
            <v>C1131</v>
          </cell>
          <cell r="C3781" t="str">
            <v>DISJUNTOR TRIPOLAR EM QUADRO DE DISTRIBUIÇÃO 90A</v>
          </cell>
          <cell r="D3781">
            <v>0</v>
          </cell>
          <cell r="E3781">
            <v>0</v>
          </cell>
          <cell r="F3781" t="str">
            <v>UN</v>
          </cell>
          <cell r="G3781">
            <v>99.47</v>
          </cell>
        </row>
        <row r="3782">
          <cell r="B3782" t="str">
            <v>C1117</v>
          </cell>
          <cell r="C3782" t="str">
            <v>DISJUNTOR TRIPOLAR EM QUADRO DE DISTRIBUIÇÃO 100A</v>
          </cell>
          <cell r="D3782">
            <v>0</v>
          </cell>
          <cell r="E3782">
            <v>0</v>
          </cell>
          <cell r="F3782" t="str">
            <v>UN</v>
          </cell>
          <cell r="G3782">
            <v>99.47</v>
          </cell>
        </row>
        <row r="3783">
          <cell r="B3783" t="str">
            <v>C4035</v>
          </cell>
          <cell r="C3783" t="str">
            <v>FUSÍVEL NH 100A - INSTALADO</v>
          </cell>
          <cell r="D3783">
            <v>0</v>
          </cell>
          <cell r="E3783">
            <v>0</v>
          </cell>
          <cell r="F3783" t="str">
            <v>UN</v>
          </cell>
          <cell r="G3783">
            <v>17.100000000000001</v>
          </cell>
        </row>
        <row r="3784">
          <cell r="B3784" t="str">
            <v>C3567</v>
          </cell>
          <cell r="C3784" t="str">
            <v>MUTIRÃO MISTO - DISJUNTOR MONOPOLAR EM QUADRO DE DISTRIBUIÇÃO DE 16A</v>
          </cell>
          <cell r="D3784">
            <v>0</v>
          </cell>
          <cell r="E3784">
            <v>0</v>
          </cell>
          <cell r="F3784" t="str">
            <v>UN</v>
          </cell>
          <cell r="G3784">
            <v>12.34</v>
          </cell>
        </row>
        <row r="3785">
          <cell r="B3785" t="str">
            <v>C4029</v>
          </cell>
          <cell r="C3785" t="str">
            <v>RELÉ DIGITAL MULTIFUNÇÃO, TRIFÁSICO, 115V, TENSÃO AUXILIAR 120Vcc - INSTALADO</v>
          </cell>
          <cell r="D3785">
            <v>0</v>
          </cell>
          <cell r="E3785">
            <v>0</v>
          </cell>
          <cell r="F3785" t="str">
            <v>UN</v>
          </cell>
          <cell r="G3785">
            <v>11667.88</v>
          </cell>
        </row>
        <row r="3786">
          <cell r="B3786">
            <v>0</v>
          </cell>
          <cell r="C3786">
            <v>0</v>
          </cell>
          <cell r="D3786">
            <v>0</v>
          </cell>
          <cell r="E3786">
            <v>0</v>
          </cell>
          <cell r="F3786">
            <v>0</v>
          </cell>
          <cell r="G3786">
            <v>0</v>
          </cell>
        </row>
        <row r="3787">
          <cell r="B3787" t="str">
            <v>C2260</v>
          </cell>
          <cell r="C3787" t="str">
            <v>SECCIONADOR FUSÍVEL DIAZED MONOPOLAR ATE 25A</v>
          </cell>
          <cell r="D3787">
            <v>0</v>
          </cell>
          <cell r="E3787">
            <v>0</v>
          </cell>
          <cell r="F3787" t="str">
            <v>UN</v>
          </cell>
          <cell r="G3787">
            <v>79.33</v>
          </cell>
        </row>
        <row r="3788">
          <cell r="B3788" t="str">
            <v>C2261</v>
          </cell>
          <cell r="C3788" t="str">
            <v>SECCIONADOR FUSÍVEL DIAZED MONOPOLAR ATE 63A</v>
          </cell>
          <cell r="D3788">
            <v>0</v>
          </cell>
          <cell r="E3788">
            <v>0</v>
          </cell>
          <cell r="F3788" t="str">
            <v>UN</v>
          </cell>
          <cell r="G3788">
            <v>122.21</v>
          </cell>
        </row>
        <row r="3789">
          <cell r="B3789" t="str">
            <v>C2259</v>
          </cell>
          <cell r="C3789" t="str">
            <v>SECCIONADOR FUSÍVEL DIAZED BIPOLAR.ATE 25A</v>
          </cell>
          <cell r="D3789">
            <v>0</v>
          </cell>
          <cell r="E3789">
            <v>0</v>
          </cell>
          <cell r="F3789" t="str">
            <v>UN</v>
          </cell>
          <cell r="G3789">
            <v>228.29</v>
          </cell>
        </row>
        <row r="3790">
          <cell r="B3790" t="str">
            <v>C2258</v>
          </cell>
          <cell r="C3790" t="str">
            <v>SECCIONADOR FUSÍVEL DIAZED BIPOLAR ATE 63 A</v>
          </cell>
          <cell r="D3790">
            <v>0</v>
          </cell>
          <cell r="E3790">
            <v>0</v>
          </cell>
          <cell r="F3790" t="str">
            <v>UN</v>
          </cell>
          <cell r="G3790">
            <v>232.45</v>
          </cell>
        </row>
        <row r="3791">
          <cell r="B3791" t="str">
            <v>C2262</v>
          </cell>
          <cell r="C3791" t="str">
            <v>SECCIONADOR FUSÍVEL DIAZED TRIPOLAR ATE 25A, EM QUADRO DISTRIBUIÇÃO</v>
          </cell>
          <cell r="D3791">
            <v>0</v>
          </cell>
          <cell r="E3791">
            <v>0</v>
          </cell>
          <cell r="F3791" t="str">
            <v>UN</v>
          </cell>
          <cell r="G3791">
            <v>214.04</v>
          </cell>
        </row>
        <row r="3792">
          <cell r="B3792" t="str">
            <v>C2263</v>
          </cell>
          <cell r="C3792" t="str">
            <v>SECCIONADOR FUSÍVEL NH TRIPOLAR MANOBRA C/CARGA.ATE 125A</v>
          </cell>
          <cell r="D3792">
            <v>0</v>
          </cell>
          <cell r="E3792">
            <v>0</v>
          </cell>
          <cell r="F3792" t="str">
            <v>UN</v>
          </cell>
          <cell r="G3792">
            <v>254</v>
          </cell>
        </row>
        <row r="3793">
          <cell r="B3793" t="str">
            <v>C2264</v>
          </cell>
          <cell r="C3793" t="str">
            <v>SECCIONADOR FUSÍVEL NH TRIPOLAR MANOBRA C/CARGA.ATE 250A</v>
          </cell>
          <cell r="D3793">
            <v>0</v>
          </cell>
          <cell r="E3793">
            <v>0</v>
          </cell>
          <cell r="F3793" t="str">
            <v>UN</v>
          </cell>
          <cell r="G3793">
            <v>489.69</v>
          </cell>
        </row>
        <row r="3794">
          <cell r="B3794" t="str">
            <v>C2265</v>
          </cell>
          <cell r="C3794" t="str">
            <v>SECCIONADOR FUSÍVEL NH TRIPOLAR MANOBRA S/CARGA.ATE 250A</v>
          </cell>
          <cell r="D3794">
            <v>0</v>
          </cell>
          <cell r="E3794">
            <v>0</v>
          </cell>
          <cell r="F3794" t="str">
            <v>UN</v>
          </cell>
          <cell r="G3794">
            <v>489.69</v>
          </cell>
        </row>
        <row r="3795">
          <cell r="B3795" t="str">
            <v>C2266</v>
          </cell>
          <cell r="C3795" t="str">
            <v>SECCIONADOR FUSÍVEL NH TRIPOLAR MANOBRA S/CARGA.ATE 400A</v>
          </cell>
          <cell r="D3795">
            <v>0</v>
          </cell>
          <cell r="E3795">
            <v>0</v>
          </cell>
          <cell r="F3795" t="str">
            <v>UN</v>
          </cell>
          <cell r="G3795">
            <v>723.57</v>
          </cell>
        </row>
        <row r="3796">
          <cell r="B3796" t="str">
            <v>C2267</v>
          </cell>
          <cell r="C3796" t="str">
            <v>SECCIONADOR FUSÍVEL NH TRIPOLAR MANOBRA S/CARGA.ATE 630A</v>
          </cell>
          <cell r="D3796">
            <v>0</v>
          </cell>
          <cell r="E3796">
            <v>0</v>
          </cell>
          <cell r="F3796" t="str">
            <v>UN</v>
          </cell>
          <cell r="G3796">
            <v>950.34</v>
          </cell>
        </row>
        <row r="3797">
          <cell r="B3797" t="str">
            <v>TOMADAS / INTERRUPTORES / ESPELHOS</v>
          </cell>
          <cell r="C3797">
            <v>0</v>
          </cell>
          <cell r="D3797">
            <v>0</v>
          </cell>
          <cell r="E3797">
            <v>0</v>
          </cell>
          <cell r="F3797">
            <v>0</v>
          </cell>
          <cell r="G3797">
            <v>1716.38</v>
          </cell>
        </row>
        <row r="3798">
          <cell r="B3798" t="str">
            <v>C0597</v>
          </cell>
          <cell r="C3798" t="str">
            <v>CAIXA DE AÇO INOXIDÁVEL C/ 8 TOMADAS 2P+T/250V (COMPLETA)</v>
          </cell>
          <cell r="D3798">
            <v>0</v>
          </cell>
          <cell r="E3798">
            <v>0</v>
          </cell>
          <cell r="F3798" t="str">
            <v>UN</v>
          </cell>
          <cell r="G3798">
            <v>144.81</v>
          </cell>
        </row>
        <row r="3799">
          <cell r="B3799" t="str">
            <v>C3477</v>
          </cell>
          <cell r="C3799" t="str">
            <v>CAIXA DE PISO EM LATÃO P/ DUAS TOMADAS DIAM.=2"</v>
          </cell>
          <cell r="D3799">
            <v>0</v>
          </cell>
          <cell r="E3799">
            <v>0</v>
          </cell>
          <cell r="F3799" t="str">
            <v>UN</v>
          </cell>
          <cell r="G3799">
            <v>61.84</v>
          </cell>
        </row>
        <row r="3800">
          <cell r="B3800" t="str">
            <v>C0670</v>
          </cell>
          <cell r="C3800" t="str">
            <v>CAMPAINHA TIPO SIRENE ESCOLAR, C/INTERRUPTOR PULSADOR</v>
          </cell>
          <cell r="D3800">
            <v>0</v>
          </cell>
          <cell r="E3800">
            <v>0</v>
          </cell>
          <cell r="F3800" t="str">
            <v>UN</v>
          </cell>
          <cell r="G3800">
            <v>162.78</v>
          </cell>
        </row>
        <row r="3801">
          <cell r="B3801" t="str">
            <v>C0863</v>
          </cell>
          <cell r="C3801" t="str">
            <v>CONJUNTO ARSTOP COMPLETO (15 A 30A)</v>
          </cell>
          <cell r="D3801">
            <v>0</v>
          </cell>
          <cell r="E3801">
            <v>0</v>
          </cell>
          <cell r="F3801" t="str">
            <v>UN</v>
          </cell>
          <cell r="G3801">
            <v>36.770000000000003</v>
          </cell>
        </row>
        <row r="3802">
          <cell r="B3802" t="str">
            <v>C1491</v>
          </cell>
          <cell r="C3802" t="str">
            <v>INTERRUPTOR UMA TECLA BIPOLAR PARALELO 20A 250V</v>
          </cell>
          <cell r="D3802">
            <v>0</v>
          </cell>
          <cell r="E3802">
            <v>0</v>
          </cell>
          <cell r="F3802" t="str">
            <v>UN</v>
          </cell>
          <cell r="G3802">
            <v>29.39</v>
          </cell>
        </row>
        <row r="3803">
          <cell r="B3803" t="str">
            <v>C1492</v>
          </cell>
          <cell r="C3803" t="str">
            <v>INTERRUPTOR UMA TECLA PARALELO 10A 250V</v>
          </cell>
          <cell r="D3803">
            <v>0</v>
          </cell>
          <cell r="E3803">
            <v>0</v>
          </cell>
          <cell r="F3803" t="str">
            <v>UN</v>
          </cell>
          <cell r="G3803">
            <v>14.47</v>
          </cell>
        </row>
        <row r="3804">
          <cell r="B3804" t="str">
            <v>C1493</v>
          </cell>
          <cell r="C3804" t="str">
            <v>INTERRUPTOR UMA TECLA PARALELO E TOMADA UNIVERSAL 10A 250V</v>
          </cell>
          <cell r="D3804">
            <v>0</v>
          </cell>
          <cell r="E3804">
            <v>0</v>
          </cell>
          <cell r="F3804" t="str">
            <v>UN</v>
          </cell>
          <cell r="G3804">
            <v>20.07</v>
          </cell>
        </row>
        <row r="3805">
          <cell r="B3805" t="str">
            <v>C1494</v>
          </cell>
          <cell r="C3805" t="str">
            <v>INTERRUPTOR UMA TECLA SIMPLES 10A 250V</v>
          </cell>
          <cell r="D3805">
            <v>0</v>
          </cell>
          <cell r="E3805">
            <v>0</v>
          </cell>
          <cell r="F3805" t="str">
            <v>UN</v>
          </cell>
          <cell r="G3805">
            <v>11.03</v>
          </cell>
        </row>
        <row r="3806">
          <cell r="B3806" t="str">
            <v>C1498</v>
          </cell>
          <cell r="C3806" t="str">
            <v>INTERRUPTOR.UMA TECLA SIMPLES UMA PARALELA.10A.250V</v>
          </cell>
          <cell r="D3806">
            <v>0</v>
          </cell>
          <cell r="E3806">
            <v>0</v>
          </cell>
          <cell r="F3806" t="str">
            <v>UN</v>
          </cell>
          <cell r="G3806">
            <v>22.7</v>
          </cell>
        </row>
        <row r="3807">
          <cell r="B3807" t="str">
            <v>C1497</v>
          </cell>
          <cell r="C3807" t="str">
            <v>INTERRUPTOR UMA TECLA SIMPLES UMA P/CAMPAINHA 10A 250V</v>
          </cell>
          <cell r="D3807">
            <v>0</v>
          </cell>
          <cell r="E3807">
            <v>0</v>
          </cell>
          <cell r="F3807" t="str">
            <v>UN</v>
          </cell>
          <cell r="G3807">
            <v>15.4</v>
          </cell>
        </row>
        <row r="3808">
          <cell r="B3808" t="str">
            <v>C1496</v>
          </cell>
          <cell r="C3808" t="str">
            <v>INTERRUPTOR UMA TECLA SIMPLES E TOMADA UNIVERSAL 10A 250V</v>
          </cell>
          <cell r="D3808">
            <v>0</v>
          </cell>
          <cell r="E3808">
            <v>0</v>
          </cell>
          <cell r="F3808" t="str">
            <v>UN</v>
          </cell>
          <cell r="G3808">
            <v>22.76</v>
          </cell>
        </row>
        <row r="3809">
          <cell r="B3809" t="str">
            <v>C1495</v>
          </cell>
          <cell r="C3809" t="str">
            <v>INTERRUPTOR UMA TECLA SIMPLES DUAS PARALELO 10A 250V</v>
          </cell>
          <cell r="D3809">
            <v>0</v>
          </cell>
          <cell r="E3809">
            <v>0</v>
          </cell>
          <cell r="F3809" t="str">
            <v>UN</v>
          </cell>
          <cell r="G3809">
            <v>30.82</v>
          </cell>
        </row>
        <row r="3810">
          <cell r="B3810" t="str">
            <v>C1490</v>
          </cell>
          <cell r="C3810" t="str">
            <v>INTERRUPTOR UMA TECLA 10A - 250V, SISTEMA "X"</v>
          </cell>
          <cell r="D3810">
            <v>0</v>
          </cell>
          <cell r="E3810">
            <v>0</v>
          </cell>
          <cell r="F3810" t="str">
            <v>UN</v>
          </cell>
          <cell r="G3810">
            <v>14.18</v>
          </cell>
        </row>
        <row r="3811">
          <cell r="B3811" t="str">
            <v>C1481</v>
          </cell>
          <cell r="C3811" t="str">
            <v>INTERRUPTOR DUAS TECLAS PARALELO 10A 250V</v>
          </cell>
          <cell r="D3811">
            <v>0</v>
          </cell>
          <cell r="E3811">
            <v>0</v>
          </cell>
          <cell r="F3811" t="str">
            <v>UN</v>
          </cell>
          <cell r="G3811">
            <v>26.59</v>
          </cell>
        </row>
        <row r="3812">
          <cell r="B3812" t="str">
            <v>C1482</v>
          </cell>
          <cell r="C3812" t="str">
            <v>INTERRUPTOR DUAS TECLAS PARALELO E TOMADA 10A 250V</v>
          </cell>
          <cell r="D3812">
            <v>0</v>
          </cell>
          <cell r="E3812">
            <v>0</v>
          </cell>
          <cell r="F3812" t="str">
            <v>UN</v>
          </cell>
          <cell r="G3812">
            <v>32.75</v>
          </cell>
        </row>
        <row r="3813">
          <cell r="B3813" t="str">
            <v>C1479</v>
          </cell>
          <cell r="C3813" t="str">
            <v>INTERRUPTOR DUAS TECLAS SIMPLES 10A 250V</v>
          </cell>
          <cell r="D3813">
            <v>0</v>
          </cell>
          <cell r="E3813">
            <v>0</v>
          </cell>
          <cell r="F3813" t="str">
            <v>UN</v>
          </cell>
          <cell r="G3813">
            <v>16.79</v>
          </cell>
        </row>
        <row r="3814">
          <cell r="B3814" t="str">
            <v>C1484</v>
          </cell>
          <cell r="C3814" t="str">
            <v>INTERRUPTOR DUAS TECLAS SIMPLES UMA PARALELO 10A 250V</v>
          </cell>
          <cell r="D3814">
            <v>0</v>
          </cell>
          <cell r="E3814">
            <v>0</v>
          </cell>
          <cell r="F3814" t="str">
            <v>UN</v>
          </cell>
          <cell r="G3814">
            <v>29.23</v>
          </cell>
        </row>
        <row r="3815">
          <cell r="B3815" t="str">
            <v>C1483</v>
          </cell>
          <cell r="C3815" t="str">
            <v>INTERRUPTOR DUAS TECLAS SIMPLES E TOMADA 10A 250V</v>
          </cell>
          <cell r="D3815">
            <v>0</v>
          </cell>
          <cell r="E3815">
            <v>0</v>
          </cell>
          <cell r="F3815" t="str">
            <v>UN</v>
          </cell>
          <cell r="G3815">
            <v>29.39</v>
          </cell>
        </row>
        <row r="3816">
          <cell r="B3816" t="str">
            <v>C1480</v>
          </cell>
          <cell r="C3816" t="str">
            <v>INTERRUPTOR DUAS TECLAS 10A - 250V, SISTEMA "X"</v>
          </cell>
          <cell r="D3816">
            <v>0</v>
          </cell>
          <cell r="E3816">
            <v>0</v>
          </cell>
          <cell r="F3816" t="str">
            <v>UN</v>
          </cell>
          <cell r="G3816">
            <v>17.059999999999999</v>
          </cell>
        </row>
        <row r="3817">
          <cell r="B3817" t="str">
            <v>C1485</v>
          </cell>
          <cell r="C3817" t="str">
            <v>INTERRUPTOR PULSADOR DE CAMPAINHA 10A 250V</v>
          </cell>
          <cell r="D3817">
            <v>0</v>
          </cell>
          <cell r="E3817">
            <v>0</v>
          </cell>
          <cell r="F3817" t="str">
            <v>UN</v>
          </cell>
          <cell r="G3817">
            <v>11.45</v>
          </cell>
        </row>
        <row r="3818">
          <cell r="B3818" t="str">
            <v>C1488</v>
          </cell>
          <cell r="C3818" t="str">
            <v>INTERRUPTOR TRES TECLAS PARALELO 10A 250V</v>
          </cell>
          <cell r="D3818">
            <v>0</v>
          </cell>
          <cell r="E3818">
            <v>0</v>
          </cell>
          <cell r="F3818" t="str">
            <v>UN</v>
          </cell>
          <cell r="G3818">
            <v>35.619999999999997</v>
          </cell>
        </row>
        <row r="3819">
          <cell r="B3819" t="str">
            <v>C1489</v>
          </cell>
          <cell r="C3819" t="str">
            <v>INTERRUPTOR TRES TECLAS SIMPLES 10A 250V</v>
          </cell>
          <cell r="D3819">
            <v>0</v>
          </cell>
          <cell r="E3819">
            <v>0</v>
          </cell>
          <cell r="F3819" t="str">
            <v>UN</v>
          </cell>
          <cell r="G3819">
            <v>25.62</v>
          </cell>
        </row>
        <row r="3820">
          <cell r="B3820" t="str">
            <v>C1486</v>
          </cell>
          <cell r="C3820" t="str">
            <v>INTERRUPTOR TECLA SIMPLES TECLA PARALELO E TOMADA 10A 250V</v>
          </cell>
          <cell r="D3820">
            <v>0</v>
          </cell>
          <cell r="E3820">
            <v>0</v>
          </cell>
          <cell r="F3820" t="str">
            <v>UN</v>
          </cell>
          <cell r="G3820">
            <v>29.03</v>
          </cell>
        </row>
        <row r="3821">
          <cell r="B3821" t="str">
            <v>C1487</v>
          </cell>
          <cell r="C3821" t="str">
            <v>INTERRUPTOR TIPO CHAMADA ENFERMARIA</v>
          </cell>
          <cell r="D3821">
            <v>0</v>
          </cell>
          <cell r="E3821">
            <v>0</v>
          </cell>
          <cell r="F3821" t="str">
            <v>UN</v>
          </cell>
          <cell r="G3821">
            <v>15.28</v>
          </cell>
        </row>
        <row r="3822">
          <cell r="B3822" t="str">
            <v>C3573</v>
          </cell>
          <cell r="C3822" t="str">
            <v>MUTIRÃO MISTO - INTERRUPTOR UMA TECLA SIMPLES E TOMADA UNIVERSAL 10A 250V</v>
          </cell>
          <cell r="D3822">
            <v>0</v>
          </cell>
          <cell r="E3822">
            <v>0</v>
          </cell>
          <cell r="F3822" t="str">
            <v>UN</v>
          </cell>
          <cell r="G3822">
            <v>18.88</v>
          </cell>
        </row>
        <row r="3823">
          <cell r="B3823">
            <v>0</v>
          </cell>
          <cell r="C3823">
            <v>0</v>
          </cell>
          <cell r="D3823">
            <v>0</v>
          </cell>
          <cell r="E3823">
            <v>0</v>
          </cell>
          <cell r="F3823">
            <v>0</v>
          </cell>
          <cell r="G3823">
            <v>0</v>
          </cell>
        </row>
        <row r="3824">
          <cell r="B3824" t="str">
            <v>C3581</v>
          </cell>
          <cell r="C3824" t="str">
            <v>MUTIRÃO MISTO - SOQUETE DE BAQUELITE</v>
          </cell>
          <cell r="D3824">
            <v>0</v>
          </cell>
          <cell r="E3824">
            <v>0</v>
          </cell>
          <cell r="F3824" t="str">
            <v>UN</v>
          </cell>
          <cell r="G3824">
            <v>4.53</v>
          </cell>
        </row>
        <row r="3825">
          <cell r="B3825" t="str">
            <v>C1928</v>
          </cell>
          <cell r="C3825" t="str">
            <v>PLACA P/CAIXA ESTAMPADA 4"X2" OU 3"X3"</v>
          </cell>
          <cell r="D3825">
            <v>0</v>
          </cell>
          <cell r="E3825">
            <v>0</v>
          </cell>
          <cell r="F3825" t="str">
            <v>UN</v>
          </cell>
          <cell r="G3825">
            <v>3.3</v>
          </cell>
        </row>
        <row r="3826">
          <cell r="B3826" t="str">
            <v>C1929</v>
          </cell>
          <cell r="C3826" t="str">
            <v>PLACA P/CAIXA ESTAMPADA 4"X4"</v>
          </cell>
          <cell r="D3826">
            <v>0</v>
          </cell>
          <cell r="E3826">
            <v>0</v>
          </cell>
          <cell r="F3826" t="str">
            <v>UN</v>
          </cell>
          <cell r="G3826">
            <v>5.63</v>
          </cell>
        </row>
        <row r="3827">
          <cell r="B3827" t="str">
            <v>C1942</v>
          </cell>
          <cell r="C3827" t="str">
            <v>PLUG TRIPOLAR (3P+T) - 32A/380V</v>
          </cell>
          <cell r="D3827">
            <v>0</v>
          </cell>
          <cell r="E3827">
            <v>0</v>
          </cell>
          <cell r="F3827" t="str">
            <v>UN</v>
          </cell>
          <cell r="G3827">
            <v>44.48</v>
          </cell>
        </row>
        <row r="3828">
          <cell r="B3828" t="str">
            <v>C3580</v>
          </cell>
          <cell r="C3828" t="str">
            <v>SOQUETE DE BAQUELITE - PADRÃO POPULAR</v>
          </cell>
          <cell r="D3828">
            <v>0</v>
          </cell>
          <cell r="E3828">
            <v>0</v>
          </cell>
          <cell r="F3828" t="str">
            <v>UN</v>
          </cell>
          <cell r="G3828">
            <v>6.1</v>
          </cell>
        </row>
        <row r="3829">
          <cell r="B3829" t="str">
            <v>C2298</v>
          </cell>
          <cell r="C3829" t="str">
            <v>TAMPA CEGA PLÁSTICA, SISTEMA "X"</v>
          </cell>
          <cell r="D3829">
            <v>0</v>
          </cell>
          <cell r="E3829">
            <v>0</v>
          </cell>
          <cell r="F3829" t="str">
            <v>UN</v>
          </cell>
          <cell r="G3829">
            <v>9.59</v>
          </cell>
        </row>
        <row r="3830">
          <cell r="B3830" t="str">
            <v>C2484</v>
          </cell>
          <cell r="C3830" t="str">
            <v>TOMADA 2 POLOS MAIS TERRA 20A 250V</v>
          </cell>
          <cell r="D3830">
            <v>0</v>
          </cell>
          <cell r="E3830">
            <v>0</v>
          </cell>
          <cell r="F3830" t="str">
            <v>UN</v>
          </cell>
          <cell r="G3830">
            <v>19.14</v>
          </cell>
        </row>
        <row r="3831">
          <cell r="B3831" t="str">
            <v>C2480</v>
          </cell>
          <cell r="C3831" t="str">
            <v>TOMADA 2 POLOS MAIS TERRA 20A - 250V, SISTEMA "X"</v>
          </cell>
          <cell r="D3831">
            <v>0</v>
          </cell>
          <cell r="E3831">
            <v>0</v>
          </cell>
          <cell r="F3831" t="str">
            <v>UN</v>
          </cell>
          <cell r="G3831">
            <v>18.16</v>
          </cell>
        </row>
        <row r="3832">
          <cell r="B3832" t="str">
            <v>C2481</v>
          </cell>
          <cell r="C3832" t="str">
            <v>TOMADA C/TRAVA MECÂNICA E PLUG DE EMBUTIR 30A/250V</v>
          </cell>
          <cell r="D3832">
            <v>0</v>
          </cell>
          <cell r="E3832">
            <v>0</v>
          </cell>
          <cell r="F3832" t="str">
            <v>UN</v>
          </cell>
          <cell r="G3832">
            <v>58.58</v>
          </cell>
        </row>
        <row r="3833">
          <cell r="B3833" t="str">
            <v>C2482</v>
          </cell>
          <cell r="C3833" t="str">
            <v>TOMADA C/TRAVA MECÂNICA E PLUG, DE SOBREPOR 30A/250V</v>
          </cell>
          <cell r="D3833">
            <v>0</v>
          </cell>
          <cell r="E3833">
            <v>0</v>
          </cell>
          <cell r="F3833" t="str">
            <v>UN</v>
          </cell>
          <cell r="G3833">
            <v>58.58</v>
          </cell>
        </row>
        <row r="3834">
          <cell r="B3834" t="str">
            <v>C2483</v>
          </cell>
          <cell r="C3834" t="str">
            <v>TOMADA COMPLETA P/ COMPUTADOR</v>
          </cell>
          <cell r="D3834">
            <v>0</v>
          </cell>
          <cell r="E3834">
            <v>0</v>
          </cell>
          <cell r="F3834" t="str">
            <v>UN</v>
          </cell>
          <cell r="G3834">
            <v>25.75</v>
          </cell>
        </row>
        <row r="3835">
          <cell r="B3835" t="str">
            <v>C3485</v>
          </cell>
          <cell r="C3835" t="str">
            <v>TOMADA DE PISO FÊMEA PARA RJ-45 (LÓGICA)</v>
          </cell>
          <cell r="D3835">
            <v>0</v>
          </cell>
          <cell r="E3835">
            <v>0</v>
          </cell>
          <cell r="F3835" t="str">
            <v>UN</v>
          </cell>
          <cell r="G3835">
            <v>63.85</v>
          </cell>
        </row>
        <row r="3836">
          <cell r="B3836" t="str">
            <v>C4117</v>
          </cell>
          <cell r="C3836" t="str">
            <v>TOMADA ENERGIZADA TIPO PLUG DE GUITARRA PARA SPOT ORIENTÁVEL DE 50W. EMBUTIDA NO FORRO DE GESSO. DEMANDA TOTAL 60%</v>
          </cell>
          <cell r="D3836">
            <v>0</v>
          </cell>
          <cell r="E3836">
            <v>0</v>
          </cell>
          <cell r="F3836" t="str">
            <v>UN</v>
          </cell>
          <cell r="G3836">
            <v>16.09</v>
          </cell>
        </row>
        <row r="3837">
          <cell r="B3837">
            <v>0</v>
          </cell>
          <cell r="C3837">
            <v>0</v>
          </cell>
          <cell r="D3837">
            <v>0</v>
          </cell>
          <cell r="E3837">
            <v>0</v>
          </cell>
          <cell r="F3837">
            <v>0</v>
          </cell>
          <cell r="G3837">
            <v>0</v>
          </cell>
        </row>
        <row r="3838">
          <cell r="B3838" t="str">
            <v>C2486</v>
          </cell>
          <cell r="C3838" t="str">
            <v>TOMADA P/TELEFONE 4 POLOS PADRÃO TELEBRAS</v>
          </cell>
          <cell r="D3838">
            <v>0</v>
          </cell>
          <cell r="E3838">
            <v>0</v>
          </cell>
          <cell r="F3838" t="str">
            <v>UN</v>
          </cell>
          <cell r="G3838">
            <v>20.16</v>
          </cell>
        </row>
        <row r="3839">
          <cell r="B3839" t="str">
            <v>C2487</v>
          </cell>
          <cell r="C3839" t="str">
            <v>TOMADA P/TELEFONE 4 POLOS, SISTEMA "X"</v>
          </cell>
          <cell r="D3839">
            <v>0</v>
          </cell>
          <cell r="E3839">
            <v>0</v>
          </cell>
          <cell r="F3839" t="str">
            <v>UN</v>
          </cell>
          <cell r="G3839">
            <v>20.78</v>
          </cell>
        </row>
        <row r="3840">
          <cell r="B3840" t="str">
            <v>C2488</v>
          </cell>
          <cell r="C3840" t="str">
            <v>TOMADA P/TELEFONE.PINO JACK 1/4"</v>
          </cell>
          <cell r="D3840">
            <v>0</v>
          </cell>
          <cell r="E3840">
            <v>0</v>
          </cell>
          <cell r="F3840" t="str">
            <v>UN</v>
          </cell>
          <cell r="G3840">
            <v>15.94</v>
          </cell>
        </row>
        <row r="3841">
          <cell r="B3841" t="str">
            <v>C2485</v>
          </cell>
          <cell r="C3841" t="str">
            <v>TOMADA P/ COMPUTADOR, SISTEMA "X"</v>
          </cell>
          <cell r="D3841">
            <v>0</v>
          </cell>
          <cell r="E3841">
            <v>0</v>
          </cell>
          <cell r="F3841" t="str">
            <v>UN</v>
          </cell>
          <cell r="G3841">
            <v>19.579999999999998</v>
          </cell>
        </row>
        <row r="3842">
          <cell r="B3842" t="str">
            <v>C4174</v>
          </cell>
          <cell r="C3842" t="str">
            <v>TOMADA P/ CONEXÃO DE REDE C/ CONECTOR RJ 45 C/ ESPELHO EM CAIXA 4 x 4 (INSTALADA)</v>
          </cell>
          <cell r="D3842">
            <v>0</v>
          </cell>
          <cell r="E3842">
            <v>0</v>
          </cell>
          <cell r="F3842" t="str">
            <v>UN</v>
          </cell>
          <cell r="G3842">
            <v>21.52</v>
          </cell>
        </row>
        <row r="3843">
          <cell r="B3843">
            <v>0</v>
          </cell>
          <cell r="C3843">
            <v>0</v>
          </cell>
          <cell r="D3843">
            <v>0</v>
          </cell>
          <cell r="E3843">
            <v>0</v>
          </cell>
          <cell r="F3843">
            <v>0</v>
          </cell>
          <cell r="G3843">
            <v>0</v>
          </cell>
        </row>
        <row r="3844">
          <cell r="B3844" t="str">
            <v>C3486</v>
          </cell>
          <cell r="C3844" t="str">
            <v>TOMADA P/ PISO FÊMEA PARA RJ-11(TELEFÔNICA)</v>
          </cell>
          <cell r="D3844">
            <v>0</v>
          </cell>
          <cell r="E3844">
            <v>0</v>
          </cell>
          <cell r="F3844" t="str">
            <v>UN</v>
          </cell>
          <cell r="G3844">
            <v>63.85</v>
          </cell>
        </row>
        <row r="3845">
          <cell r="B3845" t="str">
            <v>C2490</v>
          </cell>
          <cell r="C3845" t="str">
            <v>TOMADA TRIPOLAR, MAIS TERRA - 25A/250V</v>
          </cell>
          <cell r="D3845">
            <v>0</v>
          </cell>
          <cell r="E3845">
            <v>0</v>
          </cell>
          <cell r="F3845" t="str">
            <v>UN</v>
          </cell>
          <cell r="G3845">
            <v>43.25</v>
          </cell>
        </row>
        <row r="3846">
          <cell r="B3846" t="str">
            <v>C2491</v>
          </cell>
          <cell r="C3846" t="str">
            <v>TOMADA TRIPOLAR, MAIS TERRA - 30A/250V</v>
          </cell>
          <cell r="D3846">
            <v>0</v>
          </cell>
          <cell r="E3846">
            <v>0</v>
          </cell>
          <cell r="F3846" t="str">
            <v>UN</v>
          </cell>
          <cell r="G3846">
            <v>54.85</v>
          </cell>
        </row>
        <row r="3847">
          <cell r="B3847" t="str">
            <v>C2489</v>
          </cell>
          <cell r="C3847" t="str">
            <v>TOMADA TRIPOLAR (3P+T) - 32A/380V</v>
          </cell>
          <cell r="D3847">
            <v>0</v>
          </cell>
          <cell r="E3847">
            <v>0</v>
          </cell>
          <cell r="F3847" t="str">
            <v>UN</v>
          </cell>
          <cell r="G3847">
            <v>46.35</v>
          </cell>
        </row>
        <row r="3848">
          <cell r="B3848" t="str">
            <v>C2493</v>
          </cell>
          <cell r="C3848" t="str">
            <v>TOMADA UNIVERSAL 10A 250V</v>
          </cell>
          <cell r="D3848">
            <v>0</v>
          </cell>
          <cell r="E3848">
            <v>0</v>
          </cell>
          <cell r="F3848" t="str">
            <v>UN</v>
          </cell>
          <cell r="G3848">
            <v>10.93</v>
          </cell>
        </row>
        <row r="3849">
          <cell r="B3849" t="str">
            <v>C2492</v>
          </cell>
          <cell r="C3849" t="str">
            <v>TOMADA UNIVERSAL 10A - 250V, SISTEMA "X"</v>
          </cell>
          <cell r="D3849">
            <v>0</v>
          </cell>
          <cell r="E3849">
            <v>0</v>
          </cell>
          <cell r="F3849" t="str">
            <v>UN</v>
          </cell>
          <cell r="G3849">
            <v>16.600000000000001</v>
          </cell>
        </row>
        <row r="3850">
          <cell r="B3850" t="str">
            <v>C2494</v>
          </cell>
          <cell r="C3850" t="str">
            <v>TOMADA VOLTAMP - 30A (MACHO/FÊMEA)</v>
          </cell>
          <cell r="D3850">
            <v>0</v>
          </cell>
          <cell r="E3850">
            <v>0</v>
          </cell>
          <cell r="F3850" t="str">
            <v>UN</v>
          </cell>
          <cell r="G3850">
            <v>61.54</v>
          </cell>
        </row>
        <row r="3851">
          <cell r="B3851" t="str">
            <v>C2495</v>
          </cell>
          <cell r="C3851" t="str">
            <v>TOMADA VOLTAMP - 60A (MACHO/FÊMEA)</v>
          </cell>
          <cell r="D3851">
            <v>0</v>
          </cell>
          <cell r="E3851">
            <v>0</v>
          </cell>
          <cell r="F3851" t="str">
            <v>UN</v>
          </cell>
          <cell r="G3851">
            <v>112.55</v>
          </cell>
        </row>
        <row r="3852">
          <cell r="B3852" t="str">
            <v>LUMINÁRIAS INTERNAS / EXTERNAS / ACESSÓRIOS</v>
          </cell>
          <cell r="C3852">
            <v>0</v>
          </cell>
          <cell r="D3852">
            <v>0</v>
          </cell>
          <cell r="E3852">
            <v>0</v>
          </cell>
          <cell r="F3852">
            <v>0</v>
          </cell>
          <cell r="G3852">
            <v>51647.27</v>
          </cell>
        </row>
        <row r="3853">
          <cell r="B3853" t="str">
            <v>C4114</v>
          </cell>
          <cell r="C3853" t="str">
            <v>ARANDELA APLICADA NA LATERAL DO PILAR EM ALUMÍNIO FUNDIDO PINTADO COM REFLETOR EM ALUMÍNIO ANODIZADO E DIFUSOR EM VIDRO PLANO TEMPERADO TRANSPARENTE PARA LÂMPADA VAPOR METÁLICO 400W MAIS REATOR E IGNITOR</v>
          </cell>
          <cell r="D3853">
            <v>0</v>
          </cell>
          <cell r="E3853">
            <v>0</v>
          </cell>
          <cell r="F3853" t="str">
            <v>UN</v>
          </cell>
          <cell r="G3853">
            <v>722.17</v>
          </cell>
        </row>
        <row r="3854">
          <cell r="B3854">
            <v>0</v>
          </cell>
          <cell r="C3854">
            <v>0</v>
          </cell>
          <cell r="D3854">
            <v>0</v>
          </cell>
          <cell r="E3854">
            <v>0</v>
          </cell>
          <cell r="F3854">
            <v>0</v>
          </cell>
          <cell r="G3854">
            <v>0</v>
          </cell>
        </row>
        <row r="3855">
          <cell r="B3855" t="str">
            <v>C4371</v>
          </cell>
          <cell r="C3855" t="str">
            <v>ARANDELA BLINDADA</v>
          </cell>
          <cell r="D3855">
            <v>0</v>
          </cell>
          <cell r="E3855">
            <v>0</v>
          </cell>
          <cell r="F3855" t="str">
            <v>UN</v>
          </cell>
          <cell r="G3855">
            <v>197.39</v>
          </cell>
        </row>
        <row r="3856">
          <cell r="B3856" t="str">
            <v>C4105</v>
          </cell>
          <cell r="C3856" t="str">
            <v>ARANDELA PARA FLUORESCENTE COMPACTA 18W EM ALUMÍNIO ANODIZADO E PINTADO POR PROCESSO ELETROSTÁTICO COM UM VISOR EM VIDRO FOSCO</v>
          </cell>
          <cell r="D3856">
            <v>0</v>
          </cell>
          <cell r="E3856">
            <v>0</v>
          </cell>
          <cell r="F3856" t="str">
            <v>UN</v>
          </cell>
          <cell r="G3856">
            <v>166.4</v>
          </cell>
        </row>
        <row r="3857">
          <cell r="B3857">
            <v>0</v>
          </cell>
          <cell r="C3857">
            <v>0</v>
          </cell>
          <cell r="D3857">
            <v>0</v>
          </cell>
          <cell r="E3857">
            <v>0</v>
          </cell>
          <cell r="F3857">
            <v>0</v>
          </cell>
          <cell r="G3857">
            <v>0</v>
          </cell>
        </row>
        <row r="3858">
          <cell r="B3858" t="str">
            <v>C4106</v>
          </cell>
          <cell r="C3858" t="str">
            <v>ARANDELA PARA FLUORESCENTE COMPACTA 18W EM ALUMÍNIO ANODIZADO E PINTADO POR PROCESSO ELETROSTÁTICO COM DOIS VISORES EM VIDRO FOSCO</v>
          </cell>
          <cell r="D3858">
            <v>0</v>
          </cell>
          <cell r="E3858">
            <v>0</v>
          </cell>
          <cell r="F3858" t="str">
            <v>UN</v>
          </cell>
          <cell r="G3858">
            <v>192.29</v>
          </cell>
        </row>
        <row r="3859">
          <cell r="B3859">
            <v>0</v>
          </cell>
          <cell r="C3859">
            <v>0</v>
          </cell>
          <cell r="D3859">
            <v>0</v>
          </cell>
          <cell r="E3859">
            <v>0</v>
          </cell>
          <cell r="F3859">
            <v>0</v>
          </cell>
          <cell r="G3859">
            <v>0</v>
          </cell>
        </row>
        <row r="3860">
          <cell r="B3860" t="str">
            <v>C4107</v>
          </cell>
          <cell r="C3860" t="str">
            <v>ARANDELA PARA LÂMPADA INCANDESCENTE 60W EM ALUMÍNIO ANODIZADO E PINTADO POR PROCESSO ELETROSTÁTICO COM REFLETOR EM ALUMÍNIO ANODIZADO ALTO BRILHO</v>
          </cell>
          <cell r="D3860">
            <v>0</v>
          </cell>
          <cell r="E3860">
            <v>0</v>
          </cell>
          <cell r="F3860" t="str">
            <v>UN</v>
          </cell>
          <cell r="G3860">
            <v>117.69</v>
          </cell>
        </row>
        <row r="3861">
          <cell r="B3861">
            <v>0</v>
          </cell>
          <cell r="C3861">
            <v>0</v>
          </cell>
          <cell r="D3861">
            <v>0</v>
          </cell>
          <cell r="E3861">
            <v>0</v>
          </cell>
          <cell r="F3861">
            <v>0</v>
          </cell>
          <cell r="G3861">
            <v>0</v>
          </cell>
        </row>
        <row r="3862">
          <cell r="B3862" t="str">
            <v>C3906</v>
          </cell>
          <cell r="C3862" t="str">
            <v>BASE METÁLICA INCL. TUBO GALVANIZADO 2" P/ LUMINÁRIA ELEVADA SN-05</v>
          </cell>
          <cell r="D3862">
            <v>0</v>
          </cell>
          <cell r="E3862">
            <v>0</v>
          </cell>
          <cell r="F3862" t="str">
            <v>UN</v>
          </cell>
          <cell r="G3862">
            <v>354.18</v>
          </cell>
        </row>
        <row r="3863">
          <cell r="B3863" t="str">
            <v>C1029</v>
          </cell>
          <cell r="C3863" t="str">
            <v>CÉLULA FOTOELÉTRICA P/ LÂMPADA,  ATÉ 250W</v>
          </cell>
          <cell r="D3863">
            <v>0</v>
          </cell>
          <cell r="E3863">
            <v>0</v>
          </cell>
          <cell r="F3863" t="str">
            <v>UN</v>
          </cell>
          <cell r="G3863">
            <v>45.55</v>
          </cell>
        </row>
        <row r="3864">
          <cell r="B3864" t="str">
            <v>C1030</v>
          </cell>
          <cell r="C3864" t="str">
            <v>CÉLULA FOTOELÉTRICA P/ LÂMPADA, ATÉ 1000W</v>
          </cell>
          <cell r="D3864">
            <v>0</v>
          </cell>
          <cell r="E3864">
            <v>0</v>
          </cell>
          <cell r="F3864" t="str">
            <v>UN</v>
          </cell>
          <cell r="G3864">
            <v>45.55</v>
          </cell>
        </row>
        <row r="3865">
          <cell r="B3865" t="str">
            <v>C4104</v>
          </cell>
          <cell r="C3865" t="str">
            <v>CLARABÓIA ARTIFICIAL 60X200CM COM DIFUSOR APOIADO NO FORRO E LUMINÁRIA MAIS REATOR ELETRÔNICO APLICADOS NA LAJE PARA 2 FLUORESCENTES 32W COR QUENTE</v>
          </cell>
          <cell r="D3865">
            <v>0</v>
          </cell>
          <cell r="E3865">
            <v>0</v>
          </cell>
          <cell r="F3865" t="str">
            <v>UN</v>
          </cell>
          <cell r="G3865">
            <v>133.56</v>
          </cell>
        </row>
        <row r="3866">
          <cell r="B3866">
            <v>0</v>
          </cell>
          <cell r="C3866">
            <v>0</v>
          </cell>
          <cell r="D3866">
            <v>0</v>
          </cell>
          <cell r="E3866">
            <v>0</v>
          </cell>
          <cell r="F3866">
            <v>0</v>
          </cell>
          <cell r="G3866">
            <v>0</v>
          </cell>
        </row>
        <row r="3867">
          <cell r="B3867" t="str">
            <v>C0862</v>
          </cell>
          <cell r="C3867" t="str">
            <v>CONJUNTO  C/01 PÉTALA  E  LÂMPADA VAPOR METÁLICO 400W, MONTADA EM POSTE DE CONCRETO CIRCULAR - H=12M</v>
          </cell>
          <cell r="D3867">
            <v>0</v>
          </cell>
          <cell r="E3867">
            <v>0</v>
          </cell>
          <cell r="F3867" t="str">
            <v>UN</v>
          </cell>
          <cell r="G3867">
            <v>1898.89</v>
          </cell>
        </row>
        <row r="3868">
          <cell r="B3868">
            <v>0</v>
          </cell>
          <cell r="C3868">
            <v>0</v>
          </cell>
          <cell r="D3868">
            <v>0</v>
          </cell>
          <cell r="E3868">
            <v>0</v>
          </cell>
          <cell r="F3868">
            <v>0</v>
          </cell>
          <cell r="G3868">
            <v>0</v>
          </cell>
        </row>
        <row r="3869">
          <cell r="B3869" t="str">
            <v>C3726</v>
          </cell>
          <cell r="C3869" t="str">
            <v>CONJUNTO C/02 PÉTALAS E LÂMPADAS VAPOR METÁLICO 400W, MONTADA EM POSTE DE CONCRETO CIRCULAR - H=12M</v>
          </cell>
          <cell r="D3869">
            <v>0</v>
          </cell>
          <cell r="E3869">
            <v>0</v>
          </cell>
          <cell r="F3869" t="str">
            <v>UN</v>
          </cell>
          <cell r="G3869">
            <v>2434.64</v>
          </cell>
        </row>
        <row r="3870">
          <cell r="B3870">
            <v>0</v>
          </cell>
          <cell r="C3870">
            <v>0</v>
          </cell>
          <cell r="D3870">
            <v>0</v>
          </cell>
          <cell r="E3870">
            <v>0</v>
          </cell>
          <cell r="F3870">
            <v>0</v>
          </cell>
          <cell r="G3870">
            <v>0</v>
          </cell>
        </row>
        <row r="3871">
          <cell r="B3871" t="str">
            <v>C3727</v>
          </cell>
          <cell r="C3871" t="str">
            <v>CONJUNTO C/03 PÉTALAS E LÂMPADAS VAPOR METÁLICO 400W, MONTADA EM POSTE DE CONCRETO CIRCULAR - H=12M</v>
          </cell>
          <cell r="D3871">
            <v>0</v>
          </cell>
          <cell r="E3871">
            <v>0</v>
          </cell>
          <cell r="F3871" t="str">
            <v>UN</v>
          </cell>
          <cell r="G3871">
            <v>2976.7</v>
          </cell>
        </row>
        <row r="3872">
          <cell r="B3872">
            <v>0</v>
          </cell>
          <cell r="C3872">
            <v>0</v>
          </cell>
          <cell r="D3872">
            <v>0</v>
          </cell>
          <cell r="E3872">
            <v>0</v>
          </cell>
          <cell r="F3872">
            <v>0</v>
          </cell>
          <cell r="G3872">
            <v>0</v>
          </cell>
        </row>
        <row r="3873">
          <cell r="B3873" t="str">
            <v>C3728</v>
          </cell>
          <cell r="C3873" t="str">
            <v>CONJUNTO C/04 PÉTALAS E LÂMPADAS VAPOR METÁLICO 400W, MONTADA EM POSTE DE CONCRETO CIRCULAR - H=12M</v>
          </cell>
          <cell r="D3873">
            <v>0</v>
          </cell>
          <cell r="E3873">
            <v>0</v>
          </cell>
          <cell r="F3873" t="str">
            <v>UN</v>
          </cell>
          <cell r="G3873">
            <v>3532.31</v>
          </cell>
        </row>
        <row r="3874">
          <cell r="B3874">
            <v>0</v>
          </cell>
          <cell r="C3874">
            <v>0</v>
          </cell>
          <cell r="D3874">
            <v>0</v>
          </cell>
          <cell r="E3874">
            <v>0</v>
          </cell>
          <cell r="F3874">
            <v>0</v>
          </cell>
          <cell r="G3874">
            <v>0</v>
          </cell>
        </row>
        <row r="3875">
          <cell r="B3875" t="str">
            <v>C3915</v>
          </cell>
          <cell r="C3875" t="str">
            <v>GLOBO PRISMÁTICO AZUL PARA LUMINÁRIA SN-05 (45W)</v>
          </cell>
          <cell r="D3875">
            <v>0</v>
          </cell>
          <cell r="E3875">
            <v>0</v>
          </cell>
          <cell r="F3875" t="str">
            <v>UN</v>
          </cell>
          <cell r="G3875">
            <v>304.72000000000003</v>
          </cell>
        </row>
        <row r="3876">
          <cell r="B3876" t="str">
            <v>C3917</v>
          </cell>
          <cell r="C3876" t="str">
            <v>GLOBO PRISMÁTICO CLARO / ÂMBAR P/ LUMINÁRIA SN-05 (30W)</v>
          </cell>
          <cell r="D3876">
            <v>0</v>
          </cell>
          <cell r="E3876">
            <v>0</v>
          </cell>
          <cell r="F3876" t="str">
            <v>UN</v>
          </cell>
          <cell r="G3876">
            <v>398.42</v>
          </cell>
        </row>
        <row r="3877">
          <cell r="B3877" t="str">
            <v>C3916</v>
          </cell>
          <cell r="C3877" t="str">
            <v>GLOBO PRISMÁTICO CLARO PARA LUMINÁRIA SN-05 (30W)</v>
          </cell>
          <cell r="D3877">
            <v>0</v>
          </cell>
          <cell r="E3877">
            <v>0</v>
          </cell>
          <cell r="F3877" t="str">
            <v>UN</v>
          </cell>
          <cell r="G3877">
            <v>245.42</v>
          </cell>
        </row>
        <row r="3878">
          <cell r="B3878" t="str">
            <v>C3918</v>
          </cell>
          <cell r="C3878" t="str">
            <v>LÂMPADA 30W-6.6A, BASE MÉDIUM PREFOCUS</v>
          </cell>
          <cell r="D3878">
            <v>0</v>
          </cell>
          <cell r="E3878">
            <v>0</v>
          </cell>
          <cell r="F3878" t="str">
            <v>UN</v>
          </cell>
          <cell r="G3878">
            <v>126.55</v>
          </cell>
        </row>
        <row r="3879">
          <cell r="B3879" t="str">
            <v>C3919</v>
          </cell>
          <cell r="C3879" t="str">
            <v>LÂMPADA 45W-6.6A, BASE MÉDIUM PREFOCUS</v>
          </cell>
          <cell r="D3879">
            <v>0</v>
          </cell>
          <cell r="E3879">
            <v>0</v>
          </cell>
          <cell r="F3879" t="str">
            <v>UN</v>
          </cell>
          <cell r="G3879">
            <v>126.55</v>
          </cell>
        </row>
        <row r="3880">
          <cell r="B3880" t="str">
            <v>C1764</v>
          </cell>
          <cell r="C3880" t="str">
            <v>LÂMPADA DE SEGURANÇA RED.STANDART C/13.9CM</v>
          </cell>
          <cell r="D3880">
            <v>0</v>
          </cell>
          <cell r="E3880">
            <v>0</v>
          </cell>
          <cell r="F3880" t="str">
            <v>UN</v>
          </cell>
          <cell r="G3880">
            <v>323.94</v>
          </cell>
        </row>
        <row r="3881">
          <cell r="B3881" t="str">
            <v>C4103</v>
          </cell>
          <cell r="C3881" t="str">
            <v>LÂMPADA FLUORESCENTE 32W/3000K MAIS REATOR ELETRÔNICO FIXADOS SOBRE SANCA</v>
          </cell>
          <cell r="D3881">
            <v>0</v>
          </cell>
          <cell r="E3881">
            <v>0</v>
          </cell>
          <cell r="F3881" t="str">
            <v>UN</v>
          </cell>
          <cell r="G3881">
            <v>46.44</v>
          </cell>
        </row>
        <row r="3882">
          <cell r="B3882">
            <v>0</v>
          </cell>
          <cell r="C3882">
            <v>0</v>
          </cell>
          <cell r="D3882">
            <v>0</v>
          </cell>
          <cell r="E3882">
            <v>0</v>
          </cell>
          <cell r="F3882">
            <v>0</v>
          </cell>
          <cell r="G3882">
            <v>0</v>
          </cell>
        </row>
        <row r="3883">
          <cell r="B3883" t="str">
            <v>C1765</v>
          </cell>
          <cell r="C3883" t="str">
            <v>LÂMPADA FLUORESCENTE DE 16W OU 20W (SUBSTITUIÇÃO)</v>
          </cell>
          <cell r="D3883">
            <v>0</v>
          </cell>
          <cell r="E3883">
            <v>0</v>
          </cell>
          <cell r="F3883" t="str">
            <v>UN</v>
          </cell>
          <cell r="G3883">
            <v>12.64</v>
          </cell>
        </row>
        <row r="3884">
          <cell r="B3884" t="str">
            <v>C1766</v>
          </cell>
          <cell r="C3884" t="str">
            <v>LÂMPADA FLUORESCENTE DE 32W OU 40W (SUBSTITUIÇÃO)</v>
          </cell>
          <cell r="D3884">
            <v>0</v>
          </cell>
          <cell r="E3884">
            <v>0</v>
          </cell>
          <cell r="F3884" t="str">
            <v>UN</v>
          </cell>
          <cell r="G3884">
            <v>12.64</v>
          </cell>
        </row>
        <row r="3885">
          <cell r="B3885" t="str">
            <v>C1767</v>
          </cell>
          <cell r="C3885" t="str">
            <v>LÂMPADA FLUORESCENTE, TIPO PL, ATE 13W (SUBSTITUIÇÃO)</v>
          </cell>
          <cell r="D3885">
            <v>0</v>
          </cell>
          <cell r="E3885">
            <v>0</v>
          </cell>
          <cell r="F3885" t="str">
            <v>UN</v>
          </cell>
          <cell r="G3885">
            <v>15.59</v>
          </cell>
        </row>
        <row r="3886">
          <cell r="B3886" t="str">
            <v>C1768</v>
          </cell>
          <cell r="C3886" t="str">
            <v>LÂMPADA HALÓGENA ATÉ 500W (SUBSTITUIÇÃO)</v>
          </cell>
          <cell r="D3886">
            <v>0</v>
          </cell>
          <cell r="E3886">
            <v>0</v>
          </cell>
          <cell r="F3886" t="str">
            <v>UN</v>
          </cell>
          <cell r="G3886">
            <v>37.04</v>
          </cell>
        </row>
        <row r="3887">
          <cell r="B3887" t="str">
            <v>C1769</v>
          </cell>
          <cell r="C3887" t="str">
            <v>LÂMPADA INCANDESCENTE  ATE 150W (SUBSTITUIÇÃO)</v>
          </cell>
          <cell r="D3887">
            <v>0</v>
          </cell>
          <cell r="E3887">
            <v>0</v>
          </cell>
          <cell r="F3887" t="str">
            <v>UN</v>
          </cell>
          <cell r="G3887">
            <v>6.04</v>
          </cell>
        </row>
        <row r="3888">
          <cell r="B3888" t="str">
            <v>C1763</v>
          </cell>
          <cell r="C3888" t="str">
            <v>LÂMPADA  MISTA DE 160  A 500W  (SUBSTITUIÇÃO)</v>
          </cell>
          <cell r="D3888">
            <v>0</v>
          </cell>
          <cell r="E3888">
            <v>0</v>
          </cell>
          <cell r="F3888" t="str">
            <v>UN</v>
          </cell>
          <cell r="G3888">
            <v>60.54</v>
          </cell>
        </row>
        <row r="3889">
          <cell r="B3889" t="str">
            <v>C1770</v>
          </cell>
          <cell r="C3889" t="str">
            <v>LÂMPADA VAPOR DE MERCÚRIO ATE 160W (SUBSTITUIÇÃO)</v>
          </cell>
          <cell r="D3889">
            <v>0</v>
          </cell>
          <cell r="E3889">
            <v>0</v>
          </cell>
          <cell r="F3889" t="str">
            <v>UN</v>
          </cell>
          <cell r="G3889">
            <v>33.44</v>
          </cell>
        </row>
        <row r="3890">
          <cell r="B3890" t="str">
            <v>C1771</v>
          </cell>
          <cell r="C3890" t="str">
            <v>LÂMPADA VAPOR DE MERCÚRIO ATE 250W  (SUBSTITUIÇÃO)</v>
          </cell>
          <cell r="D3890">
            <v>0</v>
          </cell>
          <cell r="E3890">
            <v>0</v>
          </cell>
          <cell r="F3890" t="str">
            <v>UN</v>
          </cell>
          <cell r="G3890">
            <v>32.08</v>
          </cell>
        </row>
        <row r="3891">
          <cell r="B3891" t="str">
            <v>C1773</v>
          </cell>
          <cell r="C3891" t="str">
            <v>LÂMPADA VAPOR DE MERCÚRIO ATÉ 400W (SUBSTITUIÇÃO)</v>
          </cell>
          <cell r="D3891">
            <v>0</v>
          </cell>
          <cell r="E3891">
            <v>0</v>
          </cell>
          <cell r="F3891" t="str">
            <v>UN</v>
          </cell>
          <cell r="G3891">
            <v>48.44</v>
          </cell>
        </row>
        <row r="3892">
          <cell r="B3892" t="str">
            <v>C1772</v>
          </cell>
          <cell r="C3892" t="str">
            <v>LÂMPADA VAPOR DE MERCÚRIO ATE 400W (SUBSTITUIÇÃO)</v>
          </cell>
          <cell r="D3892">
            <v>0</v>
          </cell>
          <cell r="E3892">
            <v>0</v>
          </cell>
          <cell r="F3892" t="str">
            <v>UN</v>
          </cell>
          <cell r="G3892">
            <v>48.44</v>
          </cell>
        </row>
        <row r="3893">
          <cell r="B3893" t="str">
            <v>C1776</v>
          </cell>
          <cell r="C3893" t="str">
            <v>LÂMPADA VAPOR DE SÓDIO ATE 70W  (SUBSTITUIÇÃO)</v>
          </cell>
          <cell r="D3893">
            <v>0</v>
          </cell>
          <cell r="E3893">
            <v>0</v>
          </cell>
          <cell r="F3893" t="str">
            <v>UN</v>
          </cell>
          <cell r="G3893">
            <v>34.94</v>
          </cell>
        </row>
        <row r="3894">
          <cell r="B3894" t="str">
            <v>C1774</v>
          </cell>
          <cell r="C3894" t="str">
            <v>LÂMPADA VAPOR DE SÓDIO ATE 250W  (SUBSTITUIÇÃO)</v>
          </cell>
          <cell r="D3894">
            <v>0</v>
          </cell>
          <cell r="E3894">
            <v>0</v>
          </cell>
          <cell r="F3894" t="str">
            <v>UN</v>
          </cell>
          <cell r="G3894">
            <v>48.34</v>
          </cell>
        </row>
        <row r="3895">
          <cell r="B3895" t="str">
            <v>C1775</v>
          </cell>
          <cell r="C3895" t="str">
            <v>LÂMPADA VAPOR DE SÓDIO ATE 400W (SUBSTITUIÇÃO)</v>
          </cell>
          <cell r="D3895">
            <v>0</v>
          </cell>
          <cell r="E3895">
            <v>0</v>
          </cell>
          <cell r="F3895" t="str">
            <v>UN</v>
          </cell>
          <cell r="G3895">
            <v>53.44</v>
          </cell>
        </row>
        <row r="3896">
          <cell r="B3896" t="str">
            <v>C1777</v>
          </cell>
          <cell r="C3896" t="str">
            <v>LÂMPADA VAPOR METÁLICO ATE 1000W (SUBSTITUIÇÃO)</v>
          </cell>
          <cell r="D3896">
            <v>0</v>
          </cell>
          <cell r="E3896">
            <v>0</v>
          </cell>
          <cell r="F3896" t="str">
            <v>UN</v>
          </cell>
          <cell r="G3896">
            <v>532.09</v>
          </cell>
        </row>
        <row r="3897">
          <cell r="B3897" t="str">
            <v>C1778</v>
          </cell>
          <cell r="C3897" t="str">
            <v>LÂMPADA VAPOR METÁLICO ATE 2000W (SUBSTITUIÇÃO)</v>
          </cell>
          <cell r="D3897">
            <v>0</v>
          </cell>
          <cell r="E3897">
            <v>0</v>
          </cell>
          <cell r="F3897" t="str">
            <v>UN</v>
          </cell>
          <cell r="G3897">
            <v>593.74</v>
          </cell>
        </row>
        <row r="3898">
          <cell r="B3898" t="str">
            <v>C4111</v>
          </cell>
          <cell r="C3898" t="str">
            <v>LUMINÁRIA APLICADA NAS LATERAIS DAS PAREDES EXPOSITORAS EM CHAPA DE AÇO PINTADA COM REFLETOR DE ALUMÍNIO ANODIZADO ALTO BRILHO E DIFUSOR EM VIDRO TRANSPARENTE TEMPERADO COM PONTO DE LUZ DE 300W A 2M DO PISO</v>
          </cell>
          <cell r="D3898">
            <v>0</v>
          </cell>
          <cell r="E3898">
            <v>0</v>
          </cell>
          <cell r="F3898" t="str">
            <v>UN</v>
          </cell>
          <cell r="G3898">
            <v>282.56</v>
          </cell>
        </row>
        <row r="3899">
          <cell r="B3899">
            <v>0</v>
          </cell>
          <cell r="C3899">
            <v>0</v>
          </cell>
          <cell r="D3899">
            <v>0</v>
          </cell>
          <cell r="E3899">
            <v>0</v>
          </cell>
          <cell r="F3899">
            <v>0</v>
          </cell>
          <cell r="G3899">
            <v>0</v>
          </cell>
        </row>
        <row r="3900">
          <cell r="B3900" t="str">
            <v>C4100</v>
          </cell>
          <cell r="C3900" t="str">
            <v>LUMINÁRIA CILÍNDRICA DE EMBUTIR COM ANEL DE ARREMATE EM ALUMÍNIO ANODIZADO E PINTADO POR PROCESSO ELETROSTÁTICO COM REFLETOR EM ALUMÍNIO ANODIZADO ALTO BRILHO COM CONTROLE ANTIOFUSCAMENTO PARA LÂMPADA FLUORESCENTE COMPACTA DE 23W</v>
          </cell>
          <cell r="D3900">
            <v>0</v>
          </cell>
          <cell r="E3900">
            <v>0</v>
          </cell>
          <cell r="F3900" t="str">
            <v>UN</v>
          </cell>
          <cell r="G3900">
            <v>138.69</v>
          </cell>
        </row>
        <row r="3901">
          <cell r="B3901">
            <v>0</v>
          </cell>
          <cell r="C3901">
            <v>0</v>
          </cell>
          <cell r="D3901">
            <v>0</v>
          </cell>
          <cell r="E3901">
            <v>0</v>
          </cell>
          <cell r="F3901">
            <v>0</v>
          </cell>
          <cell r="G3901">
            <v>0</v>
          </cell>
        </row>
        <row r="3902">
          <cell r="B3902" t="str">
            <v>C1650</v>
          </cell>
          <cell r="C3902" t="str">
            <v>LUMINÁRIA C/LÂMPADA INCANDESCENTE, A PROVA DE TEMPO, VAPOR, ETC.</v>
          </cell>
          <cell r="D3902">
            <v>0</v>
          </cell>
          <cell r="E3902">
            <v>0</v>
          </cell>
          <cell r="F3902" t="str">
            <v>UN</v>
          </cell>
          <cell r="G3902">
            <v>64.11</v>
          </cell>
        </row>
        <row r="3903">
          <cell r="B3903" t="str">
            <v>C1651</v>
          </cell>
          <cell r="C3903" t="str">
            <v>LUMINÁRIA C/LÂMPADA MISTA DE 160 A 500W</v>
          </cell>
          <cell r="D3903">
            <v>0</v>
          </cell>
          <cell r="E3903">
            <v>0</v>
          </cell>
          <cell r="F3903" t="str">
            <v>UN</v>
          </cell>
          <cell r="G3903">
            <v>696.03</v>
          </cell>
        </row>
        <row r="3904">
          <cell r="B3904" t="str">
            <v>C1652</v>
          </cell>
          <cell r="C3904" t="str">
            <v>LUMINÁRIA COMPLETA, EMBUTIDA EM LAJE P/ PRESÍDIO</v>
          </cell>
          <cell r="D3904">
            <v>0</v>
          </cell>
          <cell r="E3904">
            <v>0</v>
          </cell>
          <cell r="F3904" t="str">
            <v>UN</v>
          </cell>
          <cell r="G3904">
            <v>120.58</v>
          </cell>
        </row>
        <row r="3905">
          <cell r="B3905" t="str">
            <v>C1653</v>
          </cell>
          <cell r="C3905" t="str">
            <v>LUMINÁRIA DE ADVERTENCIA - INTERNA/EXTERNA</v>
          </cell>
          <cell r="D3905">
            <v>0</v>
          </cell>
          <cell r="E3905">
            <v>0</v>
          </cell>
          <cell r="F3905" t="str">
            <v>UN</v>
          </cell>
          <cell r="G3905">
            <v>71.86</v>
          </cell>
        </row>
        <row r="3906">
          <cell r="B3906" t="str">
            <v>C3627</v>
          </cell>
          <cell r="C3906" t="str">
            <v>LUMINÁRIA DE ALTO RENDIMENTO, CORPO EM ALUMÍNIO FUNDIDO P/ LÂMPADAS VAPOR DE SÓDIO 400W</v>
          </cell>
          <cell r="D3906">
            <v>0</v>
          </cell>
          <cell r="E3906">
            <v>0</v>
          </cell>
          <cell r="F3906" t="str">
            <v>UN</v>
          </cell>
          <cell r="G3906">
            <v>564.95000000000005</v>
          </cell>
        </row>
        <row r="3907">
          <cell r="B3907">
            <v>0</v>
          </cell>
          <cell r="C3907">
            <v>0</v>
          </cell>
          <cell r="D3907">
            <v>0</v>
          </cell>
          <cell r="E3907">
            <v>0</v>
          </cell>
          <cell r="F3907">
            <v>0</v>
          </cell>
          <cell r="G3907">
            <v>0</v>
          </cell>
        </row>
        <row r="3908">
          <cell r="B3908" t="str">
            <v>C4109</v>
          </cell>
          <cell r="C3908" t="str">
            <v>LUMINÁRIA DE APLICAR EM CHAPA DE AÇO TRATADA E PINTADA EM EPÓXI BRANCO COM REFLETOR PARABÓLICO EM CHAPA DE ALUMÍNIO ANODIZADO ALTO BRILHO PARA LÂMPADA FLUORESCENTE 1X32W COR QUENTE MAIS REATOR AFP-PR</v>
          </cell>
          <cell r="D3908">
            <v>0</v>
          </cell>
          <cell r="E3908">
            <v>0</v>
          </cell>
          <cell r="F3908" t="str">
            <v>UN</v>
          </cell>
          <cell r="G3908">
            <v>145.53</v>
          </cell>
        </row>
        <row r="3909">
          <cell r="B3909">
            <v>0</v>
          </cell>
          <cell r="C3909">
            <v>0</v>
          </cell>
          <cell r="D3909">
            <v>0</v>
          </cell>
          <cell r="E3909">
            <v>0</v>
          </cell>
          <cell r="F3909">
            <v>0</v>
          </cell>
          <cell r="G3909">
            <v>0</v>
          </cell>
        </row>
        <row r="3910">
          <cell r="B3910" t="str">
            <v>C4101</v>
          </cell>
          <cell r="C3910" t="str">
            <v>LUMINÁRIA DE EMBUTIR COM ANEL DE ARREMATE EM ALUMÍNIO ANODIZADO E PINTADO POR PROCESSO ELETROSTÁTICO COM REFLETOR EM ALUMÍNIO ANODIZADO ALTO BRILHO COM CONTROLE ANTIOFUSCAMENTO PARA LÂMPADA FLUORESCENTE COMPACTA DE 26W</v>
          </cell>
          <cell r="D3910">
            <v>0</v>
          </cell>
          <cell r="E3910">
            <v>0</v>
          </cell>
          <cell r="F3910" t="str">
            <v>UN</v>
          </cell>
          <cell r="G3910">
            <v>138.69</v>
          </cell>
        </row>
        <row r="3911">
          <cell r="B3911">
            <v>0</v>
          </cell>
          <cell r="C3911">
            <v>0</v>
          </cell>
          <cell r="D3911">
            <v>0</v>
          </cell>
          <cell r="E3911">
            <v>0</v>
          </cell>
          <cell r="F3911">
            <v>0</v>
          </cell>
          <cell r="G3911">
            <v>0</v>
          </cell>
        </row>
        <row r="3912">
          <cell r="B3912" t="str">
            <v>C4102</v>
          </cell>
          <cell r="C3912" t="str">
            <v>LUMINÁRIA DE EMBUTIR COM ANEL DE ARREMATE EM ALUMÍNIO ANODIZADO E PINTADO POR PROCESSO ELETROSTÁTICO PARA LÂMPADA DICRÓICA DE 50W</v>
          </cell>
          <cell r="D3912">
            <v>0</v>
          </cell>
          <cell r="E3912">
            <v>0</v>
          </cell>
          <cell r="F3912" t="str">
            <v>UN</v>
          </cell>
          <cell r="G3912">
            <v>103.11</v>
          </cell>
        </row>
        <row r="3913">
          <cell r="B3913">
            <v>0</v>
          </cell>
          <cell r="C3913">
            <v>0</v>
          </cell>
          <cell r="D3913">
            <v>0</v>
          </cell>
          <cell r="E3913">
            <v>0</v>
          </cell>
          <cell r="F3913">
            <v>0</v>
          </cell>
          <cell r="G3913">
            <v>0</v>
          </cell>
        </row>
        <row r="3914">
          <cell r="B3914" t="str">
            <v>C4540</v>
          </cell>
          <cell r="C3914" t="str">
            <v>LUMINÁRIA DE EMBUTIR CORPO E GRADE DE PROTEÇÃO EM LIGA DE ALUMÍNIO FUNDIDO, REFLETOR EM CHAPA DE ALUMÍNIO ANODIZADO</v>
          </cell>
          <cell r="D3914">
            <v>0</v>
          </cell>
          <cell r="E3914">
            <v>0</v>
          </cell>
          <cell r="F3914" t="str">
            <v>UN</v>
          </cell>
          <cell r="G3914">
            <v>120.71</v>
          </cell>
        </row>
        <row r="3915">
          <cell r="B3915">
            <v>0</v>
          </cell>
          <cell r="C3915">
            <v>0</v>
          </cell>
          <cell r="D3915">
            <v>0</v>
          </cell>
          <cell r="E3915">
            <v>0</v>
          </cell>
          <cell r="F3915">
            <v>0</v>
          </cell>
          <cell r="G3915">
            <v>0</v>
          </cell>
        </row>
        <row r="3916">
          <cell r="B3916" t="str">
            <v>C4433</v>
          </cell>
          <cell r="C3916" t="str">
            <v>LUMINÁRIA DE EMBUTIR EM TETO, CIRCULAR, CORPO EM ALUMÍNIO ANODIZADO COM LÂMPADA HQI DE 70W</v>
          </cell>
          <cell r="D3916">
            <v>0</v>
          </cell>
          <cell r="E3916">
            <v>0</v>
          </cell>
          <cell r="F3916" t="str">
            <v>UN</v>
          </cell>
          <cell r="G3916">
            <v>149.44999999999999</v>
          </cell>
        </row>
        <row r="3917">
          <cell r="B3917">
            <v>0</v>
          </cell>
          <cell r="C3917">
            <v>0</v>
          </cell>
          <cell r="D3917">
            <v>0</v>
          </cell>
          <cell r="E3917">
            <v>0</v>
          </cell>
          <cell r="F3917">
            <v>0</v>
          </cell>
          <cell r="G3917">
            <v>0</v>
          </cell>
        </row>
        <row r="3918">
          <cell r="B3918" t="str">
            <v>C4394</v>
          </cell>
          <cell r="C3918" t="str">
            <v>LUMINÁRIA DE EMERGÊNCIA</v>
          </cell>
          <cell r="D3918">
            <v>0</v>
          </cell>
          <cell r="E3918">
            <v>0</v>
          </cell>
          <cell r="F3918" t="str">
            <v>UN</v>
          </cell>
          <cell r="G3918">
            <v>264.08</v>
          </cell>
        </row>
        <row r="3919">
          <cell r="B3919" t="str">
            <v>C4412</v>
          </cell>
          <cell r="C3919" t="str">
            <v>LUMINÁRIA DE PISO MÓVEL, CORPO EM ALUMÍNIO, REFLETOR EM ALUMÍNIO ANODIZADO COM PROTETOR DE VIDRO EM GRADE DE ALUMÍNIO</v>
          </cell>
          <cell r="D3919">
            <v>0</v>
          </cell>
          <cell r="E3919">
            <v>0</v>
          </cell>
          <cell r="F3919" t="str">
            <v>UN</v>
          </cell>
          <cell r="G3919">
            <v>166.64</v>
          </cell>
        </row>
        <row r="3920">
          <cell r="B3920">
            <v>0</v>
          </cell>
          <cell r="C3920">
            <v>0</v>
          </cell>
          <cell r="D3920">
            <v>0</v>
          </cell>
          <cell r="E3920">
            <v>0</v>
          </cell>
          <cell r="F3920">
            <v>0</v>
          </cell>
          <cell r="G3920">
            <v>0</v>
          </cell>
        </row>
        <row r="3921">
          <cell r="B3921" t="str">
            <v>C3628</v>
          </cell>
          <cell r="C3921" t="str">
            <v>LUMINÁRIA DECORATIVA, CORPO EM ALUMÍNIO FUNDIDO P/ LÂMPADAS VAPOR DE SÓDIO 250W</v>
          </cell>
          <cell r="D3921">
            <v>0</v>
          </cell>
          <cell r="E3921">
            <v>0</v>
          </cell>
          <cell r="F3921" t="str">
            <v>UN</v>
          </cell>
          <cell r="G3921">
            <v>447.83</v>
          </cell>
        </row>
        <row r="3922">
          <cell r="B3922">
            <v>0</v>
          </cell>
          <cell r="C3922">
            <v>0</v>
          </cell>
          <cell r="D3922">
            <v>0</v>
          </cell>
          <cell r="E3922">
            <v>0</v>
          </cell>
          <cell r="F3922">
            <v>0</v>
          </cell>
          <cell r="G3922">
            <v>0</v>
          </cell>
        </row>
        <row r="3923">
          <cell r="B3923" t="str">
            <v>C3924</v>
          </cell>
          <cell r="C3923" t="str">
            <v>LUMINÁRIA ELEVADA MÉDIA INTENSIDADE SN-05</v>
          </cell>
          <cell r="D3923">
            <v>0</v>
          </cell>
          <cell r="E3923">
            <v>0</v>
          </cell>
          <cell r="F3923" t="str">
            <v>UN</v>
          </cell>
          <cell r="G3923">
            <v>345.74</v>
          </cell>
        </row>
        <row r="3924">
          <cell r="B3924" t="str">
            <v>C1659</v>
          </cell>
          <cell r="C3924" t="str">
            <v>LUMINÁRIA FECHADA, BRAÇO, LENTE DE VIDRO E LÂMPADA DE VAPOR DE MERCÚRIO 250W</v>
          </cell>
          <cell r="D3924">
            <v>0</v>
          </cell>
          <cell r="E3924">
            <v>0</v>
          </cell>
          <cell r="F3924" t="str">
            <v>UN</v>
          </cell>
          <cell r="G3924">
            <v>312.43</v>
          </cell>
        </row>
        <row r="3925">
          <cell r="B3925">
            <v>0</v>
          </cell>
          <cell r="C3925">
            <v>0</v>
          </cell>
          <cell r="D3925">
            <v>0</v>
          </cell>
          <cell r="E3925">
            <v>0</v>
          </cell>
          <cell r="F3925">
            <v>0</v>
          </cell>
          <cell r="G3925">
            <v>0</v>
          </cell>
        </row>
        <row r="3926">
          <cell r="B3926" t="str">
            <v>C1658</v>
          </cell>
          <cell r="C3926" t="str">
            <v>LUMINÁRIA FECHADA, BRAÇO LENTE VIDRO C/ LÂMPADA DE VAPOR DE MERCÚRIO 400W</v>
          </cell>
          <cell r="D3926">
            <v>0</v>
          </cell>
          <cell r="E3926">
            <v>0</v>
          </cell>
          <cell r="F3926" t="str">
            <v>UN</v>
          </cell>
          <cell r="G3926">
            <v>341.46</v>
          </cell>
        </row>
        <row r="3927">
          <cell r="B3927">
            <v>0</v>
          </cell>
          <cell r="C3927">
            <v>0</v>
          </cell>
          <cell r="D3927">
            <v>0</v>
          </cell>
          <cell r="E3927">
            <v>0</v>
          </cell>
          <cell r="F3927">
            <v>0</v>
          </cell>
          <cell r="G3927">
            <v>0</v>
          </cell>
        </row>
        <row r="3928">
          <cell r="B3928" t="str">
            <v>C1660</v>
          </cell>
          <cell r="C3928" t="str">
            <v>LUMINÁRIA FECHADA, BRAÇO, LENTE VIDRO E LÂMPADA DE VAPOR DE SÓDIO 360W</v>
          </cell>
          <cell r="D3928">
            <v>0</v>
          </cell>
          <cell r="E3928">
            <v>0</v>
          </cell>
          <cell r="F3928" t="str">
            <v>UN</v>
          </cell>
          <cell r="G3928">
            <v>390.16</v>
          </cell>
        </row>
        <row r="3929">
          <cell r="B3929" t="str">
            <v>C1662</v>
          </cell>
          <cell r="C3929" t="str">
            <v>LUMINÁRIA FLUORESCENTE COMPLETA (1 X 16)W</v>
          </cell>
          <cell r="D3929">
            <v>0</v>
          </cell>
          <cell r="E3929">
            <v>0</v>
          </cell>
          <cell r="F3929" t="str">
            <v>UN</v>
          </cell>
          <cell r="G3929">
            <v>65.28</v>
          </cell>
        </row>
        <row r="3930">
          <cell r="B3930" t="str">
            <v>C1637</v>
          </cell>
          <cell r="C3930" t="str">
            <v>LUMINÁRIA FLUORESCENTE COMPLETA (1 X 32)W</v>
          </cell>
          <cell r="D3930">
            <v>0</v>
          </cell>
          <cell r="E3930">
            <v>0</v>
          </cell>
          <cell r="F3930" t="str">
            <v>UN</v>
          </cell>
          <cell r="G3930">
            <v>81.69</v>
          </cell>
        </row>
        <row r="3931">
          <cell r="B3931" t="str">
            <v>C1661</v>
          </cell>
          <cell r="C3931" t="str">
            <v>LUMINÁRIA FLUORESCENTE COMPLETA ( 2 X 16 )W</v>
          </cell>
          <cell r="D3931">
            <v>0</v>
          </cell>
          <cell r="E3931">
            <v>0</v>
          </cell>
          <cell r="F3931" t="str">
            <v>UN</v>
          </cell>
          <cell r="G3931">
            <v>87.53</v>
          </cell>
        </row>
        <row r="3932">
          <cell r="B3932" t="str">
            <v>C1638</v>
          </cell>
          <cell r="C3932" t="str">
            <v>LUMINÁRIA FLUORESCENTE COMPLETA (2 X 32)W</v>
          </cell>
          <cell r="D3932">
            <v>0</v>
          </cell>
          <cell r="E3932">
            <v>0</v>
          </cell>
          <cell r="F3932" t="str">
            <v>UN</v>
          </cell>
          <cell r="G3932">
            <v>120.96</v>
          </cell>
        </row>
        <row r="3933">
          <cell r="B3933" t="str">
            <v>C1639</v>
          </cell>
          <cell r="C3933" t="str">
            <v>LUMINÁRIA FLUORESCENTE COMPLETA (4 X 16)W</v>
          </cell>
          <cell r="D3933">
            <v>0</v>
          </cell>
          <cell r="E3933">
            <v>0</v>
          </cell>
          <cell r="F3933" t="str">
            <v>UN</v>
          </cell>
          <cell r="G3933">
            <v>182.27</v>
          </cell>
        </row>
        <row r="3934">
          <cell r="B3934" t="str">
            <v>C1636</v>
          </cell>
          <cell r="C3934" t="str">
            <v>LUMINÁRIA FLUORESCENTE COMPLETA ( 4 X 32 )W</v>
          </cell>
          <cell r="D3934">
            <v>0</v>
          </cell>
          <cell r="E3934">
            <v>0</v>
          </cell>
          <cell r="F3934" t="str">
            <v>UN</v>
          </cell>
          <cell r="G3934">
            <v>226.48</v>
          </cell>
        </row>
        <row r="3935">
          <cell r="B3935" t="str">
            <v>C1640</v>
          </cell>
          <cell r="C3935" t="str">
            <v>LUMINÁRIA FLUORESCENTE COMPLETA C/1 LÂMPADA DE 20W</v>
          </cell>
          <cell r="D3935">
            <v>0</v>
          </cell>
          <cell r="E3935">
            <v>0</v>
          </cell>
          <cell r="F3935" t="str">
            <v>UN</v>
          </cell>
          <cell r="G3935">
            <v>55.2</v>
          </cell>
        </row>
        <row r="3936">
          <cell r="B3936" t="str">
            <v>C1663</v>
          </cell>
          <cell r="C3936" t="str">
            <v>LUMINÁRIA FLUORESCENTE COMPLETA C/ 1 LÂMPADA 40W</v>
          </cell>
          <cell r="D3936">
            <v>0</v>
          </cell>
          <cell r="E3936">
            <v>0</v>
          </cell>
          <cell r="F3936" t="str">
            <v>UN</v>
          </cell>
          <cell r="G3936">
            <v>56.08</v>
          </cell>
        </row>
        <row r="3937">
          <cell r="B3937" t="str">
            <v>C1665</v>
          </cell>
          <cell r="C3937" t="str">
            <v>LUMINÁRIA FLUORESCENTE COMPLETA C/2 LÂMPADAS DE 20W</v>
          </cell>
          <cell r="D3937">
            <v>0</v>
          </cell>
          <cell r="E3937">
            <v>0</v>
          </cell>
          <cell r="F3937" t="str">
            <v>UN</v>
          </cell>
          <cell r="G3937">
            <v>72.33</v>
          </cell>
        </row>
        <row r="3938">
          <cell r="B3938" t="str">
            <v>C1666</v>
          </cell>
          <cell r="C3938" t="str">
            <v>LUMINÁRIA FLUORESCENTE COMPLETA C/2 LÂMPADAS DE 40W</v>
          </cell>
          <cell r="D3938">
            <v>0</v>
          </cell>
          <cell r="E3938">
            <v>0</v>
          </cell>
          <cell r="F3938" t="str">
            <v>UN</v>
          </cell>
          <cell r="G3938">
            <v>84.1</v>
          </cell>
        </row>
        <row r="3939">
          <cell r="B3939" t="str">
            <v>C1667</v>
          </cell>
          <cell r="C3939" t="str">
            <v>LUMINÁRIA FLUORESCENTE COMPLETA C/2 LÂMPADAS DE 65W</v>
          </cell>
          <cell r="D3939">
            <v>0</v>
          </cell>
          <cell r="E3939">
            <v>0</v>
          </cell>
          <cell r="F3939" t="str">
            <v>UN</v>
          </cell>
          <cell r="G3939">
            <v>157.80000000000001</v>
          </cell>
        </row>
        <row r="3940">
          <cell r="B3940" t="str">
            <v>C1664</v>
          </cell>
          <cell r="C3940" t="str">
            <v>LUMINÁRIA FLUORESCENTE COMPLETA C/ 3 LÂMPADAS 40W</v>
          </cell>
          <cell r="D3940">
            <v>0</v>
          </cell>
          <cell r="E3940">
            <v>0</v>
          </cell>
          <cell r="F3940" t="str">
            <v>UN</v>
          </cell>
          <cell r="G3940">
            <v>102.39</v>
          </cell>
        </row>
        <row r="3941">
          <cell r="B3941" t="str">
            <v>C1641</v>
          </cell>
          <cell r="C3941" t="str">
            <v>LUMINÁRIA FLUORESCENTE COMPLETA C/4 LÂMPADAS DE 20W</v>
          </cell>
          <cell r="D3941">
            <v>0</v>
          </cell>
          <cell r="E3941">
            <v>0</v>
          </cell>
          <cell r="F3941" t="str">
            <v>UN</v>
          </cell>
          <cell r="G3941">
            <v>123.24</v>
          </cell>
        </row>
        <row r="3942">
          <cell r="B3942" t="str">
            <v>C1642</v>
          </cell>
          <cell r="C3942" t="str">
            <v>LUMINÁRIA FLUORESCENTE COMPLETA C/4 LÂMPADAS DE 40W</v>
          </cell>
          <cell r="D3942">
            <v>0</v>
          </cell>
          <cell r="E3942">
            <v>0</v>
          </cell>
          <cell r="F3942" t="str">
            <v>UN</v>
          </cell>
          <cell r="G3942">
            <v>155.97999999999999</v>
          </cell>
        </row>
        <row r="3943">
          <cell r="B3943" t="str">
            <v>C1668</v>
          </cell>
          <cell r="C3943" t="str">
            <v>LUMINÁRIA P/MUROS FECHADA  C/ LÂMPADA</v>
          </cell>
          <cell r="D3943">
            <v>0</v>
          </cell>
          <cell r="E3943">
            <v>0</v>
          </cell>
          <cell r="F3943" t="str">
            <v>UN</v>
          </cell>
          <cell r="G3943">
            <v>79.58</v>
          </cell>
        </row>
        <row r="3944">
          <cell r="B3944" t="str">
            <v>C1669</v>
          </cell>
          <cell r="C3944" t="str">
            <v>LUMINÁRIA PAREDE,TIPO ARANDELA C/ LÂMPADA INCANDESCENTE</v>
          </cell>
          <cell r="D3944">
            <v>0</v>
          </cell>
          <cell r="E3944">
            <v>0</v>
          </cell>
          <cell r="F3944" t="str">
            <v>UN</v>
          </cell>
          <cell r="G3944">
            <v>47.85</v>
          </cell>
        </row>
        <row r="3945">
          <cell r="B3945" t="str">
            <v>C4108</v>
          </cell>
          <cell r="C3945" t="str">
            <v>LUMINÁRIA QUADRADA EMBUTIDA NA PAREDE PARA LÂMPADA FLUORESCENTE COMPACTA 2X26W EM ALUMÍNIO FUNDIDO E PINTADO POR PROCESSO ELETROSTÁTICO COM REFLETOR EM ALUMÍNIO ANODIZADO ALTO BRILHO E DIFUSOR EM VIDRO TRANPARENTE PRISMÁTICO</v>
          </cell>
          <cell r="D3945">
            <v>0</v>
          </cell>
          <cell r="E3945">
            <v>0</v>
          </cell>
          <cell r="F3945" t="str">
            <v>UN</v>
          </cell>
          <cell r="G3945">
            <v>426.42</v>
          </cell>
        </row>
        <row r="3946">
          <cell r="B3946">
            <v>0</v>
          </cell>
          <cell r="C3946">
            <v>0</v>
          </cell>
          <cell r="D3946">
            <v>0</v>
          </cell>
          <cell r="E3946">
            <v>0</v>
          </cell>
          <cell r="F3946">
            <v>0</v>
          </cell>
          <cell r="G3946">
            <v>0</v>
          </cell>
        </row>
        <row r="3947">
          <cell r="B3947" t="str">
            <v>C1671</v>
          </cell>
          <cell r="C3947" t="str">
            <v>LUMINÁRIA REFLETORA COM LÂMPADA HALÓGENA DICROICA 50W</v>
          </cell>
          <cell r="D3947">
            <v>0</v>
          </cell>
          <cell r="E3947">
            <v>0</v>
          </cell>
          <cell r="F3947" t="str">
            <v>UN</v>
          </cell>
          <cell r="G3947">
            <v>38.74</v>
          </cell>
        </row>
        <row r="3948">
          <cell r="B3948" t="str">
            <v>C1670</v>
          </cell>
          <cell r="C3948" t="str">
            <v>LUMINÁRIA REFLETORA COM LÂMPADA HALÓGENA DICROICA 75W</v>
          </cell>
          <cell r="D3948">
            <v>0</v>
          </cell>
          <cell r="E3948">
            <v>0</v>
          </cell>
          <cell r="F3948" t="str">
            <v>UN</v>
          </cell>
          <cell r="G3948">
            <v>57.71</v>
          </cell>
        </row>
        <row r="3949">
          <cell r="B3949" t="str">
            <v>C1672</v>
          </cell>
          <cell r="C3949" t="str">
            <v>LUMINÁRIA REFLETORA INTERNA SIMPLES C/OU S/VIDRO</v>
          </cell>
          <cell r="D3949">
            <v>0</v>
          </cell>
          <cell r="E3949">
            <v>0</v>
          </cell>
          <cell r="F3949" t="str">
            <v>UN</v>
          </cell>
          <cell r="G3949">
            <v>107.85</v>
          </cell>
        </row>
        <row r="3950">
          <cell r="B3950" t="str">
            <v>C1643</v>
          </cell>
          <cell r="C3950" t="str">
            <v>LUMINÁRIA REFLETORA.INTERNA.SIMPLES C/LÂMPADA MERCÚRIO</v>
          </cell>
          <cell r="D3950">
            <v>0</v>
          </cell>
          <cell r="E3950">
            <v>0</v>
          </cell>
          <cell r="F3950" t="str">
            <v>UN</v>
          </cell>
          <cell r="G3950">
            <v>112.64</v>
          </cell>
        </row>
        <row r="3951">
          <cell r="B3951" t="str">
            <v>C1673</v>
          </cell>
          <cell r="C3951" t="str">
            <v>LUMINÁRIA TIPO GLOBO PLÁSTICO C/ LÂMPADA INCANDESCENTE</v>
          </cell>
          <cell r="D3951">
            <v>0</v>
          </cell>
          <cell r="E3951">
            <v>0</v>
          </cell>
          <cell r="F3951" t="str">
            <v>UN</v>
          </cell>
          <cell r="G3951">
            <v>36.450000000000003</v>
          </cell>
        </row>
        <row r="3952">
          <cell r="B3952" t="str">
            <v>C1674</v>
          </cell>
          <cell r="C3952" t="str">
            <v>LUMINÁRIA TIPO GLOBO VIDRO C/ LAMPADA INCANDESCENTE</v>
          </cell>
          <cell r="D3952">
            <v>0</v>
          </cell>
          <cell r="E3952">
            <v>0</v>
          </cell>
          <cell r="F3952" t="str">
            <v>UN</v>
          </cell>
          <cell r="G3952">
            <v>57.05</v>
          </cell>
        </row>
        <row r="3953">
          <cell r="B3953" t="str">
            <v>C1675</v>
          </cell>
          <cell r="C3953" t="str">
            <v>LUMINÁRIA TIPO GLOBO VIDRO C/ LÂMPADA MISTA, ATÉ 160W</v>
          </cell>
          <cell r="D3953">
            <v>0</v>
          </cell>
          <cell r="E3953">
            <v>0</v>
          </cell>
          <cell r="F3953" t="str">
            <v>UN</v>
          </cell>
          <cell r="G3953">
            <v>70.849999999999994</v>
          </cell>
        </row>
        <row r="3954">
          <cell r="B3954" t="str">
            <v>C1676</v>
          </cell>
          <cell r="C3954" t="str">
            <v>LUMINÁRIA TIPO GLOBO VIDRO C/ LÂMPADA MISTA, ATÉ 500W</v>
          </cell>
          <cell r="D3954">
            <v>0</v>
          </cell>
          <cell r="E3954">
            <v>0</v>
          </cell>
          <cell r="F3954" t="str">
            <v>UN</v>
          </cell>
          <cell r="G3954">
            <v>111.55</v>
          </cell>
        </row>
        <row r="3955">
          <cell r="B3955" t="str">
            <v>C1677</v>
          </cell>
          <cell r="C3955" t="str">
            <v>LUMINÁRIA TIPO SPOT DIRECIONAL C/ BRAÇO E C/ LÂMPADA INCANDESCENTE</v>
          </cell>
          <cell r="D3955">
            <v>0</v>
          </cell>
          <cell r="E3955">
            <v>0</v>
          </cell>
          <cell r="F3955" t="str">
            <v>UN</v>
          </cell>
          <cell r="G3955">
            <v>58.35</v>
          </cell>
        </row>
        <row r="3956">
          <cell r="B3956" t="str">
            <v>C1678</v>
          </cell>
          <cell r="C3956" t="str">
            <v>LUMINÁRIA TIPO SPOT SIMPLES C/ LÂMPADA INCANDESCENTE</v>
          </cell>
          <cell r="D3956">
            <v>0</v>
          </cell>
          <cell r="E3956">
            <v>0</v>
          </cell>
          <cell r="F3956" t="str">
            <v>UN</v>
          </cell>
          <cell r="G3956">
            <v>32.25</v>
          </cell>
        </row>
        <row r="3957">
          <cell r="B3957" t="str">
            <v>C1875</v>
          </cell>
          <cell r="C3957" t="str">
            <v>PENDENTE OU PLAFONIER C/GLOBO LEITOSO C/ 1 LÂMPADA DE 60W</v>
          </cell>
          <cell r="D3957">
            <v>0</v>
          </cell>
          <cell r="E3957">
            <v>0</v>
          </cell>
          <cell r="F3957" t="str">
            <v>UN</v>
          </cell>
          <cell r="G3957">
            <v>33.28</v>
          </cell>
        </row>
        <row r="3958">
          <cell r="B3958" t="str">
            <v>C3921</v>
          </cell>
          <cell r="C3958" t="str">
            <v>PLACA SUPORTE P/ LUMINÁRIA SN-05</v>
          </cell>
          <cell r="D3958">
            <v>0</v>
          </cell>
          <cell r="E3958">
            <v>0</v>
          </cell>
          <cell r="F3958" t="str">
            <v>UN</v>
          </cell>
          <cell r="G3958">
            <v>240.78</v>
          </cell>
        </row>
        <row r="3959">
          <cell r="B3959" t="str">
            <v>C2001</v>
          </cell>
          <cell r="C3959" t="str">
            <v>POSTE CONCRETO H=10M, 1 PROJETOR, LÂMPADA DE VAPOR DE MERCÚRIO 250 A 400W</v>
          </cell>
          <cell r="D3959">
            <v>0</v>
          </cell>
          <cell r="E3959">
            <v>0</v>
          </cell>
          <cell r="F3959" t="str">
            <v>UN</v>
          </cell>
          <cell r="G3959">
            <v>1817.67</v>
          </cell>
        </row>
        <row r="3960">
          <cell r="B3960">
            <v>0</v>
          </cell>
          <cell r="C3960">
            <v>0</v>
          </cell>
          <cell r="D3960">
            <v>0</v>
          </cell>
          <cell r="E3960">
            <v>0</v>
          </cell>
          <cell r="F3960">
            <v>0</v>
          </cell>
          <cell r="G3960">
            <v>0</v>
          </cell>
        </row>
        <row r="3961">
          <cell r="B3961" t="str">
            <v>C2003</v>
          </cell>
          <cell r="C3961" t="str">
            <v>POSTE CONCRETO H=10M, 2 PROJETORES, LÂMPADA DE VAPOR DE MERCÚRIO 250 A 400W</v>
          </cell>
          <cell r="D3961">
            <v>0</v>
          </cell>
          <cell r="E3961">
            <v>0</v>
          </cell>
          <cell r="F3961" t="str">
            <v>UN</v>
          </cell>
          <cell r="G3961">
            <v>2036.33</v>
          </cell>
        </row>
        <row r="3962">
          <cell r="B3962">
            <v>0</v>
          </cell>
          <cell r="C3962">
            <v>0</v>
          </cell>
          <cell r="D3962">
            <v>0</v>
          </cell>
          <cell r="E3962">
            <v>0</v>
          </cell>
          <cell r="F3962">
            <v>0</v>
          </cell>
          <cell r="G3962">
            <v>0</v>
          </cell>
        </row>
        <row r="3963">
          <cell r="B3963" t="str">
            <v>C2002</v>
          </cell>
          <cell r="C3963" t="str">
            <v>POSTE CONCRETO H=10M, 2 PROJETORES, LÂMPADA DE VAPOR DE MERCÚRIO 400W</v>
          </cell>
          <cell r="D3963">
            <v>0</v>
          </cell>
          <cell r="E3963">
            <v>0</v>
          </cell>
          <cell r="F3963" t="str">
            <v>UN</v>
          </cell>
          <cell r="G3963">
            <v>2177.06</v>
          </cell>
        </row>
        <row r="3964">
          <cell r="B3964" t="str">
            <v>C2004</v>
          </cell>
          <cell r="C3964" t="str">
            <v>POSTE CONCRETO H=10M, 3 PROJETORES, LÂMPADA DE VAPOR DE MERCÚRIO 250 A 400W</v>
          </cell>
          <cell r="D3964">
            <v>0</v>
          </cell>
          <cell r="E3964">
            <v>0</v>
          </cell>
          <cell r="F3964" t="str">
            <v>UN</v>
          </cell>
          <cell r="G3964">
            <v>2255</v>
          </cell>
        </row>
        <row r="3965">
          <cell r="B3965">
            <v>0</v>
          </cell>
          <cell r="C3965">
            <v>0</v>
          </cell>
          <cell r="D3965">
            <v>0</v>
          </cell>
          <cell r="E3965">
            <v>0</v>
          </cell>
          <cell r="F3965">
            <v>0</v>
          </cell>
          <cell r="G3965">
            <v>0</v>
          </cell>
        </row>
        <row r="3966">
          <cell r="B3966" t="str">
            <v>C2005</v>
          </cell>
          <cell r="C3966" t="str">
            <v>POSTE CONCRETO H=10M, 4 PROJETORES, LÂMPADA DE VAPOR DE MERCÚRIO 250 A 400W</v>
          </cell>
          <cell r="D3966">
            <v>0</v>
          </cell>
          <cell r="E3966">
            <v>0</v>
          </cell>
          <cell r="F3966" t="str">
            <v>UN</v>
          </cell>
          <cell r="G3966">
            <v>2473.66</v>
          </cell>
        </row>
        <row r="3967">
          <cell r="B3967">
            <v>0</v>
          </cell>
          <cell r="C3967">
            <v>0</v>
          </cell>
          <cell r="D3967">
            <v>0</v>
          </cell>
          <cell r="E3967">
            <v>0</v>
          </cell>
          <cell r="F3967">
            <v>0</v>
          </cell>
          <cell r="G3967">
            <v>0</v>
          </cell>
        </row>
        <row r="3968">
          <cell r="B3968" t="str">
            <v>C2006</v>
          </cell>
          <cell r="C3968" t="str">
            <v>POSTE CONCRETO H=10M, PROJETOR, LÂMPADA DE VAPOR DE MERCÚRIO 400W</v>
          </cell>
          <cell r="D3968">
            <v>0</v>
          </cell>
          <cell r="E3968">
            <v>0</v>
          </cell>
          <cell r="F3968" t="str">
            <v>UN</v>
          </cell>
          <cell r="G3968">
            <v>1888.06</v>
          </cell>
        </row>
        <row r="3969">
          <cell r="B3969" t="str">
            <v>C2905</v>
          </cell>
          <cell r="C3969" t="str">
            <v>POSTE DE CONCRETO 9/150 DUPLO T, 1 LUMINÁRIA FECHADA VM 250W</v>
          </cell>
          <cell r="D3969">
            <v>0</v>
          </cell>
          <cell r="E3969">
            <v>0</v>
          </cell>
          <cell r="F3969" t="str">
            <v>UN</v>
          </cell>
          <cell r="G3969">
            <v>781.9</v>
          </cell>
        </row>
        <row r="3970">
          <cell r="B3970" t="str">
            <v>C2906</v>
          </cell>
          <cell r="C3970" t="str">
            <v>POSTE DE CONCRETO 9/150 DUPLO T, 2 LUMINÁRIAS FECHADAS VM 250W</v>
          </cell>
          <cell r="D3970">
            <v>0</v>
          </cell>
          <cell r="E3970">
            <v>0</v>
          </cell>
          <cell r="F3970" t="str">
            <v>UN</v>
          </cell>
          <cell r="G3970">
            <v>1012.63</v>
          </cell>
        </row>
        <row r="3971">
          <cell r="B3971" t="str">
            <v>C2008</v>
          </cell>
          <cell r="C3971" t="str">
            <v>POSTE DE CONCRETO P/ILUMINAÇÃO, ATÉ H=8.0OM</v>
          </cell>
          <cell r="D3971">
            <v>0</v>
          </cell>
          <cell r="E3971">
            <v>0</v>
          </cell>
          <cell r="F3971" t="str">
            <v>UN</v>
          </cell>
          <cell r="G3971">
            <v>591.16999999999996</v>
          </cell>
        </row>
        <row r="3972">
          <cell r="B3972" t="str">
            <v>C2007</v>
          </cell>
          <cell r="C3972" t="str">
            <v>POSTE DE CONCRETO P/ ILUMINAÇÃO, ATÉ H=11.0M</v>
          </cell>
          <cell r="D3972">
            <v>0</v>
          </cell>
          <cell r="E3972">
            <v>0</v>
          </cell>
          <cell r="F3972" t="str">
            <v>UN</v>
          </cell>
          <cell r="G3972">
            <v>935.83</v>
          </cell>
        </row>
        <row r="3973">
          <cell r="B3973" t="str">
            <v>C2009</v>
          </cell>
          <cell r="C3973" t="str">
            <v>POSTE DE FERRO P/ JARDIM H=2.80M, C/GLOBO E LÂMPADA VAPOR DE SÓDIO 70W</v>
          </cell>
          <cell r="D3973">
            <v>0</v>
          </cell>
          <cell r="E3973">
            <v>0</v>
          </cell>
          <cell r="F3973" t="str">
            <v>UN</v>
          </cell>
          <cell r="G3973">
            <v>408.13</v>
          </cell>
        </row>
        <row r="3974">
          <cell r="B3974" t="str">
            <v>C2010</v>
          </cell>
          <cell r="C3974" t="str">
            <v>POSTE DE FERRO P/JARDIM H=2.80M, C/GLOBO DE VIDRO, S/ LÂMPADA</v>
          </cell>
          <cell r="D3974">
            <v>0</v>
          </cell>
          <cell r="E3974">
            <v>0</v>
          </cell>
          <cell r="F3974" t="str">
            <v>UN</v>
          </cell>
          <cell r="G3974">
            <v>300.85000000000002</v>
          </cell>
        </row>
        <row r="3975">
          <cell r="B3975" t="str">
            <v>C3625</v>
          </cell>
          <cell r="C3975" t="str">
            <v>POSTE METÁLICO CÔNICO RETO FLANGEADO H=10.0m P/02 LUMINÁRIAS DECORATIVAS</v>
          </cell>
          <cell r="D3975">
            <v>0</v>
          </cell>
          <cell r="E3975">
            <v>0</v>
          </cell>
          <cell r="F3975" t="str">
            <v>UN</v>
          </cell>
          <cell r="G3975">
            <v>1127.8599999999999</v>
          </cell>
        </row>
        <row r="3976">
          <cell r="B3976">
            <v>0</v>
          </cell>
          <cell r="C3976">
            <v>0</v>
          </cell>
          <cell r="D3976">
            <v>0</v>
          </cell>
          <cell r="E3976">
            <v>0</v>
          </cell>
          <cell r="F3976">
            <v>0</v>
          </cell>
          <cell r="G3976">
            <v>0</v>
          </cell>
        </row>
        <row r="3977">
          <cell r="B3977" t="str">
            <v>C3626</v>
          </cell>
          <cell r="C3977" t="str">
            <v>POSTE METÁLICO DECORATIVO CÔNICO RETO FLANGEADO H=4.0m P/01 OU 02 LUMINÁRIAS DECORATIVAS</v>
          </cell>
          <cell r="D3977">
            <v>0</v>
          </cell>
          <cell r="E3977">
            <v>0</v>
          </cell>
          <cell r="F3977" t="str">
            <v>UN</v>
          </cell>
          <cell r="G3977">
            <v>905.55</v>
          </cell>
        </row>
        <row r="3978">
          <cell r="B3978">
            <v>0</v>
          </cell>
          <cell r="C3978">
            <v>0</v>
          </cell>
          <cell r="D3978">
            <v>0</v>
          </cell>
          <cell r="E3978">
            <v>0</v>
          </cell>
          <cell r="F3978">
            <v>0</v>
          </cell>
          <cell r="G3978">
            <v>0</v>
          </cell>
        </row>
        <row r="3979">
          <cell r="B3979" t="str">
            <v>C2047</v>
          </cell>
          <cell r="C3979" t="str">
            <v>PROJETOR DE ALUMÍNIO, C/ LÂMPADA FLUORESCENTE ATÉ PL-13W</v>
          </cell>
          <cell r="D3979">
            <v>0</v>
          </cell>
          <cell r="E3979">
            <v>0</v>
          </cell>
          <cell r="F3979" t="str">
            <v>UN</v>
          </cell>
          <cell r="G3979">
            <v>227.33</v>
          </cell>
        </row>
        <row r="3980">
          <cell r="B3980" t="str">
            <v>C2044</v>
          </cell>
          <cell r="C3980" t="str">
            <v>PROJETOR DE ALUMÍNIO, C/ LÂMPADA FLUORESCENTE ATÉ PL-18W</v>
          </cell>
          <cell r="D3980">
            <v>0</v>
          </cell>
          <cell r="E3980">
            <v>0</v>
          </cell>
          <cell r="F3980" t="str">
            <v>UN</v>
          </cell>
          <cell r="G3980">
            <v>228.08</v>
          </cell>
        </row>
        <row r="3981">
          <cell r="B3981" t="str">
            <v>C2045</v>
          </cell>
          <cell r="C3981" t="str">
            <v>PROJETOR DE ALUMÍNIO, C/ LÂMPADA DE VAPOR METÁLICO E FOTOCÉLULA ATÉ 400W</v>
          </cell>
          <cell r="D3981">
            <v>0</v>
          </cell>
          <cell r="E3981">
            <v>0</v>
          </cell>
          <cell r="F3981" t="str">
            <v>UN</v>
          </cell>
          <cell r="G3981">
            <v>469.66</v>
          </cell>
        </row>
        <row r="3982">
          <cell r="B3982">
            <v>0</v>
          </cell>
          <cell r="C3982">
            <v>0</v>
          </cell>
          <cell r="D3982">
            <v>0</v>
          </cell>
          <cell r="E3982">
            <v>0</v>
          </cell>
          <cell r="F3982">
            <v>0</v>
          </cell>
          <cell r="G3982">
            <v>0</v>
          </cell>
        </row>
        <row r="3983">
          <cell r="B3983" t="str">
            <v>C2046</v>
          </cell>
          <cell r="C3983" t="str">
            <v>PROJETOR DE ALUMÍNIO, C/ LÂMPADA DE VAPOR METÁLICO E FOTOCÉLULA ATÉ 1000W</v>
          </cell>
          <cell r="D3983">
            <v>0</v>
          </cell>
          <cell r="E3983">
            <v>0</v>
          </cell>
          <cell r="F3983" t="str">
            <v>UN</v>
          </cell>
          <cell r="G3983">
            <v>1147.6199999999999</v>
          </cell>
        </row>
        <row r="3984">
          <cell r="B3984">
            <v>0</v>
          </cell>
          <cell r="C3984">
            <v>0</v>
          </cell>
          <cell r="D3984">
            <v>0</v>
          </cell>
          <cell r="E3984">
            <v>0</v>
          </cell>
          <cell r="F3984">
            <v>0</v>
          </cell>
          <cell r="G3984">
            <v>0</v>
          </cell>
        </row>
        <row r="3985">
          <cell r="B3985" t="str">
            <v>C2048</v>
          </cell>
          <cell r="C3985" t="str">
            <v>PROJETOR C/ LÂMPADA DE VAPOR DE MERCÚRIO, C/FOTOCÉLULA</v>
          </cell>
          <cell r="D3985">
            <v>0</v>
          </cell>
          <cell r="E3985">
            <v>0</v>
          </cell>
          <cell r="F3985" t="str">
            <v>UN</v>
          </cell>
          <cell r="G3985">
            <v>285.64999999999998</v>
          </cell>
        </row>
        <row r="3986">
          <cell r="B3986" t="str">
            <v>C2050</v>
          </cell>
          <cell r="C3986" t="str">
            <v>PROJETOR C/LÂMPADA VAPOR DE  MERCÚRIO DE 250W OU 400W, COMPLETA</v>
          </cell>
          <cell r="D3986">
            <v>0</v>
          </cell>
          <cell r="E3986">
            <v>0</v>
          </cell>
          <cell r="F3986" t="str">
            <v>UN</v>
          </cell>
          <cell r="G3986">
            <v>235.75</v>
          </cell>
        </row>
        <row r="3987">
          <cell r="B3987" t="str">
            <v>C2051</v>
          </cell>
          <cell r="C3987" t="str">
            <v>PROJETOR C/ LÂMPADA VAPOR METÁLICO 1000W  C/FOTOCÉLULA</v>
          </cell>
          <cell r="D3987">
            <v>0</v>
          </cell>
          <cell r="E3987">
            <v>0</v>
          </cell>
          <cell r="F3987" t="str">
            <v>UN</v>
          </cell>
          <cell r="G3987">
            <v>1056.77</v>
          </cell>
        </row>
        <row r="3988">
          <cell r="B3988" t="str">
            <v>C2049</v>
          </cell>
          <cell r="C3988" t="str">
            <v>PROJETOR C/LÂMPADA HALÓGENA DUPLO ENVELOPE DE 500W</v>
          </cell>
          <cell r="D3988">
            <v>0</v>
          </cell>
          <cell r="E3988">
            <v>0</v>
          </cell>
          <cell r="F3988" t="str">
            <v>UN</v>
          </cell>
          <cell r="G3988">
            <v>231.29</v>
          </cell>
        </row>
        <row r="3989">
          <cell r="B3989" t="str">
            <v>C4115</v>
          </cell>
          <cell r="C3989" t="str">
            <v>PROJETOR EM ALUMÍNIO POLIDO COM REFLETOR EM ALUMÍNIO ANODIZADO E DIFUSOR EM VIDRO PLANO TEMPERADO TRANSPARENTE DIÂMETRO = 40CM PARA LÂMPADA VAPOR METÁLICO 400W C/ REATOR E IGNITOR</v>
          </cell>
          <cell r="D3989">
            <v>0</v>
          </cell>
          <cell r="E3989">
            <v>0</v>
          </cell>
          <cell r="F3989" t="str">
            <v>UN</v>
          </cell>
          <cell r="G3989">
            <v>679.37</v>
          </cell>
        </row>
        <row r="3990">
          <cell r="B3990">
            <v>0</v>
          </cell>
          <cell r="C3990">
            <v>0</v>
          </cell>
          <cell r="D3990">
            <v>0</v>
          </cell>
          <cell r="E3990">
            <v>0</v>
          </cell>
          <cell r="F3990">
            <v>0</v>
          </cell>
          <cell r="G3990">
            <v>0</v>
          </cell>
        </row>
        <row r="3991">
          <cell r="B3991" t="str">
            <v>C4112</v>
          </cell>
          <cell r="C3991" t="str">
            <v>PROJETOR EMBUTIDO NO FORRO EM CHAPA DE AÇO PINTADA COM REFLETOR DE ALUMÍNIO ANODIZADO ALTO BRILHO E DIFUSOR EM VIDRO TRANSPARENTE TEMPERADO PARA LÂMPADA DE VAPOR METÁLICO 400W C/ REATOR E IGNITOR</v>
          </cell>
          <cell r="D3991">
            <v>0</v>
          </cell>
          <cell r="E3991">
            <v>0</v>
          </cell>
          <cell r="F3991" t="str">
            <v>UN</v>
          </cell>
          <cell r="G3991">
            <v>405.32</v>
          </cell>
        </row>
        <row r="3992">
          <cell r="B3992">
            <v>0</v>
          </cell>
          <cell r="C3992">
            <v>0</v>
          </cell>
          <cell r="D3992">
            <v>0</v>
          </cell>
          <cell r="E3992">
            <v>0</v>
          </cell>
          <cell r="F3992">
            <v>0</v>
          </cell>
          <cell r="G3992">
            <v>0</v>
          </cell>
        </row>
        <row r="3993">
          <cell r="B3993" t="str">
            <v>C2052</v>
          </cell>
          <cell r="C3993" t="str">
            <v>PROJETOR EXTERNO DE ALTA POT.ATE 2000 W</v>
          </cell>
          <cell r="D3993">
            <v>0</v>
          </cell>
          <cell r="E3993">
            <v>0</v>
          </cell>
          <cell r="F3993" t="str">
            <v>UN</v>
          </cell>
          <cell r="G3993">
            <v>1014.35</v>
          </cell>
        </row>
        <row r="3994">
          <cell r="B3994" t="str">
            <v>C2053</v>
          </cell>
          <cell r="C3994" t="str">
            <v>PROJETOR EXTERNO P/ LÂMPADA DE VAPOR MERCURIO DE 250 OU 400W</v>
          </cell>
          <cell r="D3994">
            <v>0</v>
          </cell>
          <cell r="E3994">
            <v>0</v>
          </cell>
          <cell r="F3994" t="str">
            <v>UN</v>
          </cell>
          <cell r="G3994">
            <v>235.75</v>
          </cell>
        </row>
        <row r="3995">
          <cell r="B3995" t="str">
            <v>C2054</v>
          </cell>
          <cell r="C3995" t="str">
            <v>PROJETOR LÂMPADA DE VAPOR DE MERCÚRIO 250W, C/FOTOCÉLULA</v>
          </cell>
          <cell r="D3995">
            <v>0</v>
          </cell>
          <cell r="E3995">
            <v>0</v>
          </cell>
          <cell r="F3995" t="str">
            <v>UN</v>
          </cell>
          <cell r="G3995">
            <v>296.35000000000002</v>
          </cell>
        </row>
        <row r="3996">
          <cell r="B3996" t="str">
            <v>C2055</v>
          </cell>
          <cell r="C3996" t="str">
            <v>PROJETOR TIPO CANHÃO LÂMPADA HALÓGENA 1000W</v>
          </cell>
          <cell r="D3996">
            <v>0</v>
          </cell>
          <cell r="E3996">
            <v>0</v>
          </cell>
          <cell r="F3996" t="str">
            <v>UN</v>
          </cell>
          <cell r="G3996">
            <v>1051.0999999999999</v>
          </cell>
        </row>
        <row r="3997">
          <cell r="B3997" t="str">
            <v>C3912</v>
          </cell>
          <cell r="C3997" t="str">
            <v>PROLONGAMENTO P/ BASE METÁLICA EXISTENTE</v>
          </cell>
          <cell r="D3997">
            <v>0</v>
          </cell>
          <cell r="E3997">
            <v>0</v>
          </cell>
          <cell r="F3997" t="str">
            <v>UN</v>
          </cell>
          <cell r="G3997">
            <v>493.23</v>
          </cell>
        </row>
        <row r="3998">
          <cell r="B3998" t="str">
            <v>C2105</v>
          </cell>
          <cell r="C3998" t="str">
            <v>REATOR AFP-220V, SIMPLES P/ LÂMPADA FLUORESCENTE (SUBSTITUIÇÃO)</v>
          </cell>
          <cell r="D3998">
            <v>0</v>
          </cell>
          <cell r="E3998">
            <v>0</v>
          </cell>
          <cell r="F3998" t="str">
            <v>UN</v>
          </cell>
          <cell r="G3998">
            <v>30.43</v>
          </cell>
        </row>
        <row r="3999">
          <cell r="B3999" t="str">
            <v>C2104</v>
          </cell>
          <cell r="C3999" t="str">
            <v>REATOR AFP-220V, DUPLO P/ LÂMPADA FLUORESCENTE (SUBSTITUIÇÃO)</v>
          </cell>
          <cell r="D3999">
            <v>0</v>
          </cell>
          <cell r="E3999">
            <v>0</v>
          </cell>
          <cell r="F3999" t="str">
            <v>UN</v>
          </cell>
          <cell r="G3999">
            <v>39.53</v>
          </cell>
        </row>
        <row r="4000">
          <cell r="B4000" t="str">
            <v>C2106</v>
          </cell>
          <cell r="C4000" t="str">
            <v>REATOR DE PARTIDA P/LÂMPADA VAPOR DE MERCÚRIO ATÉ 1000W</v>
          </cell>
          <cell r="D4000">
            <v>0</v>
          </cell>
          <cell r="E4000">
            <v>0</v>
          </cell>
          <cell r="F4000" t="str">
            <v>UN</v>
          </cell>
          <cell r="G4000">
            <v>93.27</v>
          </cell>
        </row>
        <row r="4001">
          <cell r="B4001" t="str">
            <v>C4110</v>
          </cell>
          <cell r="C4001" t="str">
            <v>SISTEMA DE ILUMINAÇÃO COM LED BRANCO PARA FIXAÇÃO LATERAL EM LINHA COM DISPERSÃO A 90 GRAUS E SUPORTE DE ALUMÍNIO, ALIMENTAÇÃO POR DRIVER REMOTO EM CORRENTE CONTÍNUA</v>
          </cell>
          <cell r="D4001">
            <v>0</v>
          </cell>
          <cell r="E4001">
            <v>0</v>
          </cell>
          <cell r="F4001" t="str">
            <v>M</v>
          </cell>
          <cell r="G4001">
            <v>619.91</v>
          </cell>
        </row>
        <row r="4002">
          <cell r="B4002">
            <v>0</v>
          </cell>
          <cell r="C4002">
            <v>0</v>
          </cell>
          <cell r="D4002">
            <v>0</v>
          </cell>
          <cell r="E4002">
            <v>0</v>
          </cell>
          <cell r="F4002">
            <v>0</v>
          </cell>
          <cell r="G4002">
            <v>0</v>
          </cell>
        </row>
        <row r="4003">
          <cell r="B4003" t="str">
            <v>C4113</v>
          </cell>
          <cell r="C4003" t="str">
            <v>SPOT ORIENTÁVEL PARA PLUG DE GUITARRA. PARA LÂMPADAS DICRÓICAS DIVERSAS</v>
          </cell>
          <cell r="D4003">
            <v>0</v>
          </cell>
          <cell r="E4003">
            <v>0</v>
          </cell>
          <cell r="F4003" t="str">
            <v>UN</v>
          </cell>
          <cell r="G4003">
            <v>137.43</v>
          </cell>
        </row>
        <row r="4004">
          <cell r="B4004" t="str">
            <v>C4116</v>
          </cell>
          <cell r="C4004" t="str">
            <v>TRANSFORMADOR PARA LEDS</v>
          </cell>
          <cell r="D4004">
            <v>0</v>
          </cell>
          <cell r="E4004">
            <v>0</v>
          </cell>
          <cell r="F4004" t="str">
            <v>UN</v>
          </cell>
          <cell r="G4004">
            <v>51.4</v>
          </cell>
        </row>
        <row r="4005">
          <cell r="B4005" t="str">
            <v>APARELHOS ELÉTRICOS</v>
          </cell>
          <cell r="C4005">
            <v>0</v>
          </cell>
          <cell r="D4005">
            <v>0</v>
          </cell>
          <cell r="E4005">
            <v>0</v>
          </cell>
          <cell r="F4005">
            <v>0</v>
          </cell>
          <cell r="G4005">
            <v>14423.88</v>
          </cell>
        </row>
        <row r="4006">
          <cell r="B4006" t="str">
            <v>C0081</v>
          </cell>
          <cell r="C4006" t="str">
            <v>AMPERÍMETRO (72X72)MM, ESC. 0-250A</v>
          </cell>
          <cell r="D4006">
            <v>0</v>
          </cell>
          <cell r="E4006">
            <v>0</v>
          </cell>
          <cell r="F4006" t="str">
            <v>UN</v>
          </cell>
          <cell r="G4006">
            <v>112.73</v>
          </cell>
        </row>
        <row r="4007">
          <cell r="B4007" t="str">
            <v>C0082</v>
          </cell>
          <cell r="C4007" t="str">
            <v>AMPERÍMETRO (96X96)MM, ESC. 0-500A</v>
          </cell>
          <cell r="D4007">
            <v>0</v>
          </cell>
          <cell r="E4007">
            <v>0</v>
          </cell>
          <cell r="F4007" t="str">
            <v>UN</v>
          </cell>
          <cell r="G4007">
            <v>145.44</v>
          </cell>
        </row>
        <row r="4008">
          <cell r="B4008" t="str">
            <v>C0080</v>
          </cell>
          <cell r="C4008" t="str">
            <v>AMPERÍMETRO (144X144)MM, ESC. 0-1000A</v>
          </cell>
          <cell r="D4008">
            <v>0</v>
          </cell>
          <cell r="E4008">
            <v>0</v>
          </cell>
          <cell r="F4008" t="str">
            <v>UN</v>
          </cell>
          <cell r="G4008">
            <v>217.13</v>
          </cell>
        </row>
        <row r="4009">
          <cell r="B4009" t="str">
            <v>C0101</v>
          </cell>
          <cell r="C4009" t="str">
            <v>AQUECEDOR CENTRAL ELETROAUTOMATICO 220V-5060 A 7480W</v>
          </cell>
          <cell r="D4009">
            <v>0</v>
          </cell>
          <cell r="E4009">
            <v>0</v>
          </cell>
          <cell r="F4009" t="str">
            <v>UN</v>
          </cell>
          <cell r="G4009">
            <v>906.34</v>
          </cell>
        </row>
        <row r="4010">
          <cell r="B4010" t="str">
            <v>C0102</v>
          </cell>
          <cell r="C4010" t="str">
            <v>AQUECEDOR ELÉTRICO CAP.50  A 250L. 110/220V</v>
          </cell>
          <cell r="D4010">
            <v>0</v>
          </cell>
          <cell r="E4010">
            <v>0</v>
          </cell>
          <cell r="F4010" t="str">
            <v>UN</v>
          </cell>
          <cell r="G4010">
            <v>3750.16</v>
          </cell>
        </row>
        <row r="4011">
          <cell r="B4011" t="str">
            <v>C0103</v>
          </cell>
          <cell r="C4011" t="str">
            <v>AQUECEDOR INDIVIDUAL ELETROAUTOMATICO 220V - 4840 W</v>
          </cell>
          <cell r="D4011">
            <v>0</v>
          </cell>
          <cell r="E4011">
            <v>0</v>
          </cell>
          <cell r="F4011" t="str">
            <v>UN</v>
          </cell>
          <cell r="G4011">
            <v>14.72</v>
          </cell>
        </row>
        <row r="4012">
          <cell r="B4012" t="str">
            <v>C0465</v>
          </cell>
          <cell r="C4012" t="str">
            <v>BOTOEIRA EM ALUMÍNIO FUNDIDO "LIGA - DESLIGA"</v>
          </cell>
          <cell r="D4012">
            <v>0</v>
          </cell>
          <cell r="E4012">
            <v>0</v>
          </cell>
          <cell r="F4012" t="str">
            <v>UN</v>
          </cell>
          <cell r="G4012">
            <v>118.67</v>
          </cell>
        </row>
        <row r="4013">
          <cell r="B4013" t="str">
            <v>C1286</v>
          </cell>
          <cell r="C4013" t="str">
            <v>ESTABILIZADOR DE TENSÃO/CORRENTE DE 1KVA</v>
          </cell>
          <cell r="D4013">
            <v>0</v>
          </cell>
          <cell r="E4013">
            <v>0</v>
          </cell>
          <cell r="F4013" t="str">
            <v>UN</v>
          </cell>
          <cell r="G4013">
            <v>184.37</v>
          </cell>
        </row>
        <row r="4014">
          <cell r="B4014" t="str">
            <v>C1287</v>
          </cell>
          <cell r="C4014" t="str">
            <v>ESTABILIZADOR DE TENSÃO/CORRENTE DE 3KVA</v>
          </cell>
          <cell r="D4014">
            <v>0</v>
          </cell>
          <cell r="E4014">
            <v>0</v>
          </cell>
          <cell r="F4014" t="str">
            <v>UN</v>
          </cell>
          <cell r="G4014">
            <v>281.43</v>
          </cell>
        </row>
        <row r="4015">
          <cell r="B4015" t="str">
            <v>C1288</v>
          </cell>
          <cell r="C4015" t="str">
            <v>ESTABILIZADOR DE TENSÃO/CORRENTE DE 5KVA</v>
          </cell>
          <cell r="D4015">
            <v>0</v>
          </cell>
          <cell r="E4015">
            <v>0</v>
          </cell>
          <cell r="F4015" t="str">
            <v>UN</v>
          </cell>
          <cell r="G4015">
            <v>471.04</v>
          </cell>
        </row>
        <row r="4016">
          <cell r="B4016" t="str">
            <v>C1289</v>
          </cell>
          <cell r="C4016" t="str">
            <v>ESTABILIZADOR DE TENSÃO/CORRENTE DE 7.5KVA</v>
          </cell>
          <cell r="D4016">
            <v>0</v>
          </cell>
          <cell r="E4016">
            <v>0</v>
          </cell>
          <cell r="F4016" t="str">
            <v>UN</v>
          </cell>
          <cell r="G4016">
            <v>781.09</v>
          </cell>
        </row>
        <row r="4017">
          <cell r="B4017" t="str">
            <v>C1285</v>
          </cell>
          <cell r="C4017" t="str">
            <v>ESTABILIZADOR DE TENSÃO/CORRENTE DE 10KVA</v>
          </cell>
          <cell r="D4017">
            <v>0</v>
          </cell>
          <cell r="E4017">
            <v>0</v>
          </cell>
          <cell r="F4017" t="str">
            <v>UN</v>
          </cell>
          <cell r="G4017">
            <v>1257.47</v>
          </cell>
        </row>
        <row r="4018">
          <cell r="B4018" t="str">
            <v>C1354</v>
          </cell>
          <cell r="C4018" t="str">
            <v>EXAUSTOR ELETROMECÂNICO INDUSTRIAL D= 400MM</v>
          </cell>
          <cell r="D4018">
            <v>0</v>
          </cell>
          <cell r="E4018">
            <v>0</v>
          </cell>
          <cell r="F4018" t="str">
            <v>UN</v>
          </cell>
          <cell r="G4018">
            <v>1476.47</v>
          </cell>
        </row>
        <row r="4019">
          <cell r="B4019" t="str">
            <v>C1477</v>
          </cell>
          <cell r="C4019" t="str">
            <v>INSTALAÇÃO DE EXAUSTOR ELÉTRICO TIPO DOMICILIAR</v>
          </cell>
          <cell r="D4019">
            <v>0</v>
          </cell>
          <cell r="E4019">
            <v>0</v>
          </cell>
          <cell r="F4019" t="str">
            <v>UN</v>
          </cell>
          <cell r="G4019">
            <v>220.93</v>
          </cell>
        </row>
        <row r="4020">
          <cell r="B4020" t="str">
            <v>C2276</v>
          </cell>
          <cell r="C4020" t="str">
            <v>SINALIZADOR P/ ENTRADA E SAÍDA DE VEÍCULOS</v>
          </cell>
          <cell r="D4020">
            <v>0</v>
          </cell>
          <cell r="E4020">
            <v>0</v>
          </cell>
          <cell r="F4020" t="str">
            <v>UN</v>
          </cell>
          <cell r="G4020">
            <v>228.96</v>
          </cell>
        </row>
        <row r="4021">
          <cell r="B4021" t="str">
            <v>C2512</v>
          </cell>
          <cell r="C4021" t="str">
            <v>TRANSFORMADOR 2KVA MONOFASICO 220V/110V</v>
          </cell>
          <cell r="D4021">
            <v>0</v>
          </cell>
          <cell r="E4021">
            <v>0</v>
          </cell>
          <cell r="F4021" t="str">
            <v>UN</v>
          </cell>
          <cell r="G4021">
            <v>223.92</v>
          </cell>
        </row>
        <row r="4022">
          <cell r="B4022" t="str">
            <v>C2517</v>
          </cell>
          <cell r="C4022" t="str">
            <v>TRANSFORMADOR DE CORRENTE EM QD - FAIXA 50 A 250/5A</v>
          </cell>
          <cell r="D4022">
            <v>0</v>
          </cell>
          <cell r="E4022">
            <v>0</v>
          </cell>
          <cell r="F4022" t="str">
            <v>UN</v>
          </cell>
          <cell r="G4022">
            <v>118</v>
          </cell>
        </row>
        <row r="4023">
          <cell r="B4023" t="str">
            <v>C2518</v>
          </cell>
          <cell r="C4023" t="str">
            <v>TRANSFORMADOR DE CORRENTE EM QD - FAIXA 200 A 400/5A</v>
          </cell>
          <cell r="D4023">
            <v>0</v>
          </cell>
          <cell r="E4023">
            <v>0</v>
          </cell>
          <cell r="F4023" t="str">
            <v>UN</v>
          </cell>
          <cell r="G4023">
            <v>120.04</v>
          </cell>
        </row>
        <row r="4024">
          <cell r="B4024" t="str">
            <v>C2519</v>
          </cell>
          <cell r="C4024" t="str">
            <v>TRANSFORMADOR DE CORRENTE EM QD - FAIXA 400 A 800/5A</v>
          </cell>
          <cell r="D4024">
            <v>0</v>
          </cell>
          <cell r="E4024">
            <v>0</v>
          </cell>
          <cell r="F4024" t="str">
            <v>UN</v>
          </cell>
          <cell r="G4024">
            <v>126.84</v>
          </cell>
        </row>
        <row r="4025">
          <cell r="B4025" t="str">
            <v>C2520</v>
          </cell>
          <cell r="C4025" t="str">
            <v>TRANSFORMADOR DE CORRENTE EM QD - FAIXA 1000 A 1500/5A</v>
          </cell>
          <cell r="D4025">
            <v>0</v>
          </cell>
          <cell r="E4025">
            <v>0</v>
          </cell>
          <cell r="F4025" t="str">
            <v>UN</v>
          </cell>
          <cell r="G4025">
            <v>144.46</v>
          </cell>
        </row>
        <row r="4026">
          <cell r="B4026" t="str">
            <v>C4059</v>
          </cell>
          <cell r="C4026" t="str">
            <v>TRANSFORMADOR DE CORRENTE 15 KV - INSTALADO</v>
          </cell>
          <cell r="D4026">
            <v>0</v>
          </cell>
          <cell r="E4026">
            <v>0</v>
          </cell>
          <cell r="F4026" t="str">
            <v>UN</v>
          </cell>
          <cell r="G4026">
            <v>835.55</v>
          </cell>
        </row>
        <row r="4027">
          <cell r="B4027" t="str">
            <v>C0832</v>
          </cell>
          <cell r="C4027" t="str">
            <v>TRANSFORMADOR DE POTENCIAL 115 VAC 400 VA</v>
          </cell>
          <cell r="D4027">
            <v>0</v>
          </cell>
          <cell r="E4027">
            <v>0</v>
          </cell>
          <cell r="F4027" t="str">
            <v>UN</v>
          </cell>
          <cell r="G4027">
            <v>775.87</v>
          </cell>
        </row>
        <row r="4028">
          <cell r="B4028" t="str">
            <v>C4060</v>
          </cell>
          <cell r="C4028" t="str">
            <v>TRANSFORMADOR DE POTÊNCIA 15 KV - INSTALADO</v>
          </cell>
          <cell r="D4028">
            <v>0</v>
          </cell>
          <cell r="E4028">
            <v>0</v>
          </cell>
          <cell r="F4028" t="str">
            <v>UN</v>
          </cell>
          <cell r="G4028">
            <v>1161.4100000000001</v>
          </cell>
        </row>
        <row r="4029">
          <cell r="B4029" t="str">
            <v>C2664</v>
          </cell>
          <cell r="C4029" t="str">
            <v>VENTILADOR DE TETO METÁLICO</v>
          </cell>
          <cell r="D4029">
            <v>0</v>
          </cell>
          <cell r="E4029">
            <v>0</v>
          </cell>
          <cell r="F4029" t="str">
            <v>UN</v>
          </cell>
          <cell r="G4029">
            <v>194.15</v>
          </cell>
        </row>
        <row r="4030">
          <cell r="B4030" t="str">
            <v>C2682</v>
          </cell>
          <cell r="C4030" t="str">
            <v>VOLTÍMETRO (72X72)MM, ESC. 0-500V</v>
          </cell>
          <cell r="D4030">
            <v>0</v>
          </cell>
          <cell r="E4030">
            <v>0</v>
          </cell>
          <cell r="F4030" t="str">
            <v>UN</v>
          </cell>
          <cell r="G4030">
            <v>152.94999999999999</v>
          </cell>
        </row>
        <row r="4031">
          <cell r="B4031" t="str">
            <v>C2683</v>
          </cell>
          <cell r="C4031" t="str">
            <v>VOLTÍMETRO (96X96)MM, ESC. 0-500V</v>
          </cell>
          <cell r="D4031">
            <v>0</v>
          </cell>
          <cell r="E4031">
            <v>0</v>
          </cell>
          <cell r="F4031" t="str">
            <v>UN</v>
          </cell>
          <cell r="G4031">
            <v>181.72</v>
          </cell>
        </row>
        <row r="4032">
          <cell r="B4032" t="str">
            <v>C2681</v>
          </cell>
          <cell r="C4032" t="str">
            <v>VOLTÍMETRO (144X144)MM, ESC. 0-500V</v>
          </cell>
          <cell r="D4032">
            <v>0</v>
          </cell>
          <cell r="E4032">
            <v>0</v>
          </cell>
          <cell r="F4032" t="str">
            <v>UN</v>
          </cell>
          <cell r="G4032">
            <v>222.01</v>
          </cell>
        </row>
        <row r="4033">
          <cell r="B4033" t="str">
            <v>EQUIPAMENTOS</v>
          </cell>
          <cell r="C4033">
            <v>0</v>
          </cell>
          <cell r="D4033">
            <v>0</v>
          </cell>
          <cell r="E4033">
            <v>0</v>
          </cell>
          <cell r="F4033">
            <v>0</v>
          </cell>
          <cell r="G4033">
            <v>2295650.48</v>
          </cell>
        </row>
        <row r="4034">
          <cell r="B4034" t="str">
            <v>C4372</v>
          </cell>
          <cell r="C4034" t="str">
            <v>BALANÇA ELETRÔNICA C/ PLATAFORMA 18x3, CAP. 80 TON. (FORN./MONTAGEM)</v>
          </cell>
          <cell r="D4034">
            <v>0</v>
          </cell>
          <cell r="E4034">
            <v>0</v>
          </cell>
          <cell r="F4034" t="str">
            <v>UN</v>
          </cell>
          <cell r="G4034">
            <v>110105.21</v>
          </cell>
        </row>
        <row r="4035">
          <cell r="B4035" t="str">
            <v>C4184</v>
          </cell>
          <cell r="C4035" t="str">
            <v>GRUPO GERADOR 951/1000 KVA, COM QUADRO AUTOMÁTICO</v>
          </cell>
          <cell r="D4035">
            <v>0</v>
          </cell>
          <cell r="E4035">
            <v>0</v>
          </cell>
          <cell r="F4035" t="str">
            <v>UN</v>
          </cell>
          <cell r="G4035">
            <v>385992.16</v>
          </cell>
        </row>
        <row r="4036">
          <cell r="B4036" t="str">
            <v>C4063</v>
          </cell>
          <cell r="C4036" t="str">
            <v>GRUPO GERADOR 781/950 KVA C/ QUADRO AUTOMÁTICO</v>
          </cell>
          <cell r="D4036">
            <v>0</v>
          </cell>
          <cell r="E4036">
            <v>0</v>
          </cell>
          <cell r="F4036" t="str">
            <v>UN</v>
          </cell>
          <cell r="G4036">
            <v>350992.16</v>
          </cell>
        </row>
        <row r="4037">
          <cell r="B4037" t="str">
            <v>C4062</v>
          </cell>
          <cell r="C4037" t="str">
            <v>GRUPO GERADOR 636/780 KVA C/ QUADRO AUTOMÁTICO</v>
          </cell>
          <cell r="D4037">
            <v>0</v>
          </cell>
          <cell r="E4037">
            <v>0</v>
          </cell>
          <cell r="F4037" t="str">
            <v>UN</v>
          </cell>
          <cell r="G4037">
            <v>289618.14</v>
          </cell>
        </row>
        <row r="4038">
          <cell r="B4038" t="str">
            <v>C3668</v>
          </cell>
          <cell r="C4038" t="str">
            <v>GRUPO GERADOR 501/635 KVA, COM QUADRO AUTOMÁTICO</v>
          </cell>
          <cell r="D4038">
            <v>0</v>
          </cell>
          <cell r="E4038">
            <v>0</v>
          </cell>
          <cell r="F4038" t="str">
            <v>UN</v>
          </cell>
          <cell r="G4038">
            <v>166354.12</v>
          </cell>
        </row>
        <row r="4039">
          <cell r="B4039" t="str">
            <v>C4061</v>
          </cell>
          <cell r="C4039" t="str">
            <v>GRUPO GERADOR 451/500 KVA COM QUADRO AUTOMÁTICO</v>
          </cell>
          <cell r="D4039">
            <v>0</v>
          </cell>
          <cell r="E4039">
            <v>0</v>
          </cell>
          <cell r="F4039" t="str">
            <v>UN</v>
          </cell>
          <cell r="G4039">
            <v>125116.62</v>
          </cell>
        </row>
        <row r="4040">
          <cell r="B4040" t="str">
            <v>C4183</v>
          </cell>
          <cell r="C4040" t="str">
            <v>GRUPO GERADOR 386/450 KVA, COM QUADRO AUTOMÁTICO</v>
          </cell>
          <cell r="D4040">
            <v>0</v>
          </cell>
          <cell r="E4040">
            <v>0</v>
          </cell>
          <cell r="F4040" t="str">
            <v>UN</v>
          </cell>
          <cell r="G4040">
            <v>119377.11</v>
          </cell>
        </row>
        <row r="4041">
          <cell r="B4041" t="str">
            <v>C3667</v>
          </cell>
          <cell r="C4041" t="str">
            <v>GRUPO GERADOR 361/385 KVA, COM QUADRO AUTOMÁTICO</v>
          </cell>
          <cell r="D4041">
            <v>0</v>
          </cell>
          <cell r="E4041">
            <v>0</v>
          </cell>
          <cell r="F4041" t="str">
            <v>UN</v>
          </cell>
          <cell r="G4041">
            <v>105439.61</v>
          </cell>
        </row>
        <row r="4042">
          <cell r="B4042" t="str">
            <v>C3666</v>
          </cell>
          <cell r="C4042" t="str">
            <v>GRUPO GERADOR 291/360 KVA, COM QUADRO AUTOMÁTICO</v>
          </cell>
          <cell r="D4042">
            <v>0</v>
          </cell>
          <cell r="E4042">
            <v>0</v>
          </cell>
          <cell r="F4042" t="str">
            <v>UN</v>
          </cell>
          <cell r="G4042">
            <v>95280.1</v>
          </cell>
        </row>
        <row r="4043">
          <cell r="B4043" t="str">
            <v>C1443</v>
          </cell>
          <cell r="C4043" t="str">
            <v>GRUPO GERADOR 261/290 KVA, C/ QUADRO AUTOMÁTICO</v>
          </cell>
          <cell r="D4043">
            <v>0</v>
          </cell>
          <cell r="E4043">
            <v>0</v>
          </cell>
          <cell r="F4043" t="str">
            <v>UN</v>
          </cell>
          <cell r="G4043">
            <v>85770.59</v>
          </cell>
        </row>
        <row r="4044">
          <cell r="B4044" t="str">
            <v>C3664</v>
          </cell>
          <cell r="C4044" t="str">
            <v>GRUPO GERADOR 236/260 KVA, COM QUADRO AUTOMÁTICO</v>
          </cell>
          <cell r="D4044">
            <v>0</v>
          </cell>
          <cell r="E4044">
            <v>0</v>
          </cell>
          <cell r="F4044" t="str">
            <v>UN</v>
          </cell>
          <cell r="G4044">
            <v>75768.09</v>
          </cell>
        </row>
        <row r="4045">
          <cell r="B4045" t="str">
            <v>C4182</v>
          </cell>
          <cell r="C4045" t="str">
            <v>GRUPO GERADOR 216/235 KVA, COM QUADRO AUTOMÁTICO</v>
          </cell>
          <cell r="D4045">
            <v>0</v>
          </cell>
          <cell r="E4045">
            <v>0</v>
          </cell>
          <cell r="F4045" t="str">
            <v>UN</v>
          </cell>
          <cell r="G4045">
            <v>72728.09</v>
          </cell>
        </row>
        <row r="4046">
          <cell r="B4046" t="str">
            <v>C3663</v>
          </cell>
          <cell r="C4046" t="str">
            <v>GRUPO GERADOR 171/215  KVA, COM QUADRO AUTOMÁTICO</v>
          </cell>
          <cell r="D4046">
            <v>0</v>
          </cell>
          <cell r="E4046">
            <v>0</v>
          </cell>
          <cell r="F4046" t="str">
            <v>UN</v>
          </cell>
          <cell r="G4046">
            <v>72152.009999999995</v>
          </cell>
        </row>
        <row r="4047">
          <cell r="B4047" t="str">
            <v>C1441</v>
          </cell>
          <cell r="C4047" t="str">
            <v>GRUPO GERADOR 141/170 KVA, C/ QUADRO AUTOMÁTICO</v>
          </cell>
          <cell r="D4047">
            <v>0</v>
          </cell>
          <cell r="E4047">
            <v>0</v>
          </cell>
          <cell r="F4047" t="str">
            <v>UN</v>
          </cell>
          <cell r="G4047">
            <v>60048.58</v>
          </cell>
        </row>
        <row r="4048">
          <cell r="B4048" t="str">
            <v>C3661</v>
          </cell>
          <cell r="C4048" t="str">
            <v>GRUPO GERADOR 121/140  KVA, COM QUADRO AUTOMÁTICO</v>
          </cell>
          <cell r="D4048">
            <v>0</v>
          </cell>
          <cell r="E4048">
            <v>0</v>
          </cell>
          <cell r="F4048" t="str">
            <v>UN</v>
          </cell>
          <cell r="G4048">
            <v>51356.08</v>
          </cell>
        </row>
        <row r="4049">
          <cell r="B4049" t="str">
            <v>C1440</v>
          </cell>
          <cell r="C4049" t="str">
            <v>GRUPO GERADOR 86/120 KVA, C/ QUADRO AUTOMÁTICO</v>
          </cell>
          <cell r="D4049">
            <v>0</v>
          </cell>
          <cell r="E4049">
            <v>0</v>
          </cell>
          <cell r="F4049" t="str">
            <v>UN</v>
          </cell>
          <cell r="G4049">
            <v>47436.08</v>
          </cell>
        </row>
        <row r="4050">
          <cell r="B4050" t="str">
            <v>C1444</v>
          </cell>
          <cell r="C4050" t="str">
            <v>GRUPO GERADOR 56/85 KVA, C/ QUADRO AUTOMÁTICO</v>
          </cell>
          <cell r="D4050">
            <v>0</v>
          </cell>
          <cell r="E4050">
            <v>0</v>
          </cell>
          <cell r="F4050" t="str">
            <v>UN</v>
          </cell>
          <cell r="G4050">
            <v>42194.07</v>
          </cell>
        </row>
        <row r="4051">
          <cell r="B4051" t="str">
            <v>C3660</v>
          </cell>
          <cell r="C4051" t="str">
            <v>GRUPO GERADOR 45/55 KVA, COM QUADRO AUTOMÁTICO</v>
          </cell>
          <cell r="D4051">
            <v>0</v>
          </cell>
          <cell r="E4051">
            <v>0</v>
          </cell>
          <cell r="F4051" t="str">
            <v>UN</v>
          </cell>
          <cell r="G4051">
            <v>39717.51</v>
          </cell>
        </row>
        <row r="4052">
          <cell r="B4052" t="str">
            <v>C2663</v>
          </cell>
          <cell r="C4052" t="str">
            <v>VENTILADOR DE TETO C/ ALETAS DE MADEIRA</v>
          </cell>
          <cell r="D4052">
            <v>0</v>
          </cell>
          <cell r="E4052">
            <v>0</v>
          </cell>
          <cell r="F4052" t="str">
            <v>UN</v>
          </cell>
          <cell r="G4052">
            <v>204.15</v>
          </cell>
        </row>
        <row r="4053">
          <cell r="B4053" t="str">
            <v>POSTES P/ ENERGIA E COMUNICAÇÃO</v>
          </cell>
          <cell r="C4053">
            <v>0</v>
          </cell>
          <cell r="D4053">
            <v>0</v>
          </cell>
          <cell r="E4053">
            <v>0</v>
          </cell>
          <cell r="F4053">
            <v>0</v>
          </cell>
          <cell r="G4053">
            <v>17378.72</v>
          </cell>
        </row>
        <row r="4054">
          <cell r="B4054" t="str">
            <v>C3576</v>
          </cell>
          <cell r="C4054" t="str">
            <v>MUTIRÃO MISTO - MINI POSTE H=1.50m REX MONO E ROLDANA</v>
          </cell>
          <cell r="D4054">
            <v>0</v>
          </cell>
          <cell r="E4054">
            <v>0</v>
          </cell>
          <cell r="F4054" t="str">
            <v>UN</v>
          </cell>
          <cell r="G4054">
            <v>26.25</v>
          </cell>
        </row>
        <row r="4055">
          <cell r="B4055" t="str">
            <v>C2000</v>
          </cell>
          <cell r="C4055" t="str">
            <v>POSTE C/ACESSÓRIOS ATÉ  A ENTRADA DA SUBESTAÇÃO ABRIGADA</v>
          </cell>
          <cell r="D4055">
            <v>0</v>
          </cell>
          <cell r="E4055">
            <v>0</v>
          </cell>
          <cell r="F4055" t="str">
            <v>UN</v>
          </cell>
          <cell r="G4055">
            <v>11524.64</v>
          </cell>
        </row>
        <row r="4056">
          <cell r="B4056" t="str">
            <v>C2012</v>
          </cell>
          <cell r="C4056" t="str">
            <v>POSTE P/EDIFICAÇÕES POTÊNCIA INSTALADA ATÉ 5KW</v>
          </cell>
          <cell r="D4056">
            <v>0</v>
          </cell>
          <cell r="E4056">
            <v>0</v>
          </cell>
          <cell r="F4056" t="str">
            <v>UN</v>
          </cell>
          <cell r="G4056">
            <v>499.16</v>
          </cell>
        </row>
        <row r="4057">
          <cell r="B4057" t="str">
            <v>C2017</v>
          </cell>
          <cell r="C4057" t="str">
            <v>POSTE P/EDIFICAÇÕES POTÊNCIA INSTALADA DE 5,01 À 10KW</v>
          </cell>
          <cell r="D4057">
            <v>0</v>
          </cell>
          <cell r="E4057">
            <v>0</v>
          </cell>
          <cell r="F4057" t="str">
            <v>UN</v>
          </cell>
          <cell r="G4057">
            <v>586.08000000000004</v>
          </cell>
        </row>
        <row r="4058">
          <cell r="B4058" t="str">
            <v>C2013</v>
          </cell>
          <cell r="C4058" t="str">
            <v>POSTE P/EDIFICAÇÕES POTÊNCIA INSTALADA DE 10,01 À 15KW</v>
          </cell>
          <cell r="D4058">
            <v>0</v>
          </cell>
          <cell r="E4058">
            <v>0</v>
          </cell>
          <cell r="F4058" t="str">
            <v>UN</v>
          </cell>
          <cell r="G4058">
            <v>746.2</v>
          </cell>
        </row>
        <row r="4059">
          <cell r="B4059" t="str">
            <v>C2014</v>
          </cell>
          <cell r="C4059" t="str">
            <v>POSTE P/EDIFICAÇÕES POTÊNCIA INSTALADA DE 15,01 À 20KW</v>
          </cell>
          <cell r="D4059">
            <v>0</v>
          </cell>
          <cell r="E4059">
            <v>0</v>
          </cell>
          <cell r="F4059" t="str">
            <v>UN</v>
          </cell>
          <cell r="G4059">
            <v>827.76</v>
          </cell>
        </row>
        <row r="4060">
          <cell r="B4060" t="str">
            <v>C2015</v>
          </cell>
          <cell r="C4060" t="str">
            <v>POSTE P/EDIFICAÇÕES POTÊNCIA INSTALADA DE 20,01 À 25 KW</v>
          </cell>
          <cell r="D4060">
            <v>0</v>
          </cell>
          <cell r="E4060">
            <v>0</v>
          </cell>
          <cell r="F4060" t="str">
            <v>UN</v>
          </cell>
          <cell r="G4060">
            <v>1445.45</v>
          </cell>
        </row>
        <row r="4061">
          <cell r="B4061" t="str">
            <v>C2016</v>
          </cell>
          <cell r="C4061" t="str">
            <v>POSTE P/EDIFICAÇÕES POTÊNCIA INSTALADA DE 25,01 À 30 KW</v>
          </cell>
          <cell r="D4061">
            <v>0</v>
          </cell>
          <cell r="E4061">
            <v>0</v>
          </cell>
          <cell r="F4061" t="str">
            <v>UN</v>
          </cell>
          <cell r="G4061">
            <v>1723.17</v>
          </cell>
        </row>
        <row r="4062">
          <cell r="B4062" t="str">
            <v>SUBESTAÇÃO DE DISTRIBUIÇÃO ABRIGADA - CLASSE 15 kV</v>
          </cell>
          <cell r="C4062">
            <v>0</v>
          </cell>
          <cell r="D4062">
            <v>0</v>
          </cell>
          <cell r="E4062">
            <v>0</v>
          </cell>
          <cell r="F4062">
            <v>0</v>
          </cell>
          <cell r="G4062">
            <v>1174643.6599999999</v>
          </cell>
        </row>
        <row r="4063">
          <cell r="B4063" t="str">
            <v>C0008</v>
          </cell>
          <cell r="C4063" t="str">
            <v>ACESSÓRIOS INTERNOS À SUBESTAÇÃO ABRIGADA</v>
          </cell>
          <cell r="D4063">
            <v>0</v>
          </cell>
          <cell r="E4063">
            <v>0</v>
          </cell>
          <cell r="F4063" t="str">
            <v>UN</v>
          </cell>
          <cell r="G4063">
            <v>31617.03</v>
          </cell>
        </row>
        <row r="4064">
          <cell r="B4064" t="str">
            <v>C4247</v>
          </cell>
          <cell r="C4064" t="str">
            <v>SUBESTAÇÃO ABRIGADA EM ALVENARIA DE 225 KVA/13.800-380/220 V, ENTRADA AÉREA, COM POSTO DE TRANSFORMAÇÃO, FORNECIDA COM QUADRO DE MEDIÇÃO E PROTEÇÃO GERAL DE BAIXA TENSÃO</v>
          </cell>
          <cell r="D4064">
            <v>0</v>
          </cell>
          <cell r="E4064">
            <v>0</v>
          </cell>
          <cell r="F4064" t="str">
            <v>UN</v>
          </cell>
          <cell r="G4064">
            <v>56974.92</v>
          </cell>
        </row>
        <row r="4065">
          <cell r="B4065">
            <v>0</v>
          </cell>
          <cell r="C4065">
            <v>0</v>
          </cell>
          <cell r="D4065">
            <v>0</v>
          </cell>
          <cell r="E4065">
            <v>0</v>
          </cell>
          <cell r="F4065">
            <v>0</v>
          </cell>
          <cell r="G4065">
            <v>0</v>
          </cell>
        </row>
        <row r="4066">
          <cell r="B4066" t="str">
            <v>C4248</v>
          </cell>
          <cell r="C4066" t="str">
            <v>SUBESTAÇÃO ABRIGADA EM ALVENARIA DE 300 KVA/13.800-380/220 V, ENTRADA AÉREA, COM POSTO DE MEDIÇÃO, DISJUNÇÃO E TRANSFORMAÇÃO, FORNECIDA COM QUADRO DE PROTEÇÃO GERAL DE BAIXA TENSÃO</v>
          </cell>
          <cell r="D4066">
            <v>0</v>
          </cell>
          <cell r="E4066">
            <v>0</v>
          </cell>
          <cell r="F4066" t="str">
            <v>UN</v>
          </cell>
          <cell r="G4066">
            <v>97850.18</v>
          </cell>
        </row>
        <row r="4067">
          <cell r="B4067">
            <v>0</v>
          </cell>
          <cell r="C4067">
            <v>0</v>
          </cell>
          <cell r="D4067">
            <v>0</v>
          </cell>
          <cell r="E4067">
            <v>0</v>
          </cell>
          <cell r="F4067">
            <v>0</v>
          </cell>
          <cell r="G4067">
            <v>0</v>
          </cell>
        </row>
        <row r="4068">
          <cell r="B4068" t="str">
            <v>C4249</v>
          </cell>
          <cell r="C4068" t="str">
            <v>SUBESTAÇÃO ABRIGADA EM ALVENARIA DE 500 KVA/13.800-380/220 V, ENTRADA AÉREA, COM POSTO DE MEDIÇÃO, DISJUNÇÃO E TRANSFORMAÇÃO, FORNECIDA COM QUADRO DE PROTEÇÃO GERAL DE BAIXA TENSÃO</v>
          </cell>
          <cell r="D4068">
            <v>0</v>
          </cell>
          <cell r="E4068">
            <v>0</v>
          </cell>
          <cell r="F4068" t="str">
            <v>UN</v>
          </cell>
          <cell r="G4068">
            <v>116096.02</v>
          </cell>
        </row>
        <row r="4069">
          <cell r="B4069">
            <v>0</v>
          </cell>
          <cell r="C4069">
            <v>0</v>
          </cell>
          <cell r="D4069">
            <v>0</v>
          </cell>
          <cell r="E4069">
            <v>0</v>
          </cell>
          <cell r="F4069">
            <v>0</v>
          </cell>
          <cell r="G4069">
            <v>0</v>
          </cell>
        </row>
        <row r="4070">
          <cell r="B4070" t="str">
            <v>C4250</v>
          </cell>
          <cell r="C4070" t="str">
            <v>SUBESTAÇÃO ABRIGADA EM ALVENARIA DE 750 KVA/13.800-380/220 V, ENTRADA AÉREA, COM POSTO DE MEDIÇÃO, DISJUNÇÃO E TRANSFORMAÇÃO, FORNECIDA COM QUADRO DE PROTEÇÃO GERAL DE BAIXA TENSÃO</v>
          </cell>
          <cell r="D4070">
            <v>0</v>
          </cell>
          <cell r="E4070">
            <v>0</v>
          </cell>
          <cell r="F4070" t="str">
            <v>UN</v>
          </cell>
          <cell r="G4070">
            <v>133543.82999999999</v>
          </cell>
        </row>
        <row r="4071">
          <cell r="B4071">
            <v>0</v>
          </cell>
          <cell r="C4071">
            <v>0</v>
          </cell>
          <cell r="D4071">
            <v>0</v>
          </cell>
          <cell r="E4071">
            <v>0</v>
          </cell>
          <cell r="F4071">
            <v>0</v>
          </cell>
          <cell r="G4071">
            <v>0</v>
          </cell>
        </row>
        <row r="4072">
          <cell r="B4072" t="str">
            <v>C4251</v>
          </cell>
          <cell r="C4072" t="str">
            <v>SUBESTAÇÃO ABRIGADA EM ALVENARIA DE 1000 KVA/13.800-380/220 V, ENTRADA AÉREA, COM POSTO DE MEDIÇÃO, DISJUNÇÃO E TRANSFORMAÇÃO, FORNECIDA COM QUADRO DE PROTEÇÃO GERAL DE BAIXA TENSÃO</v>
          </cell>
          <cell r="D4072">
            <v>0</v>
          </cell>
          <cell r="E4072">
            <v>0</v>
          </cell>
          <cell r="F4072" t="str">
            <v>UN</v>
          </cell>
          <cell r="G4072">
            <v>155960.37</v>
          </cell>
        </row>
        <row r="4073">
          <cell r="B4073">
            <v>0</v>
          </cell>
          <cell r="C4073">
            <v>0</v>
          </cell>
          <cell r="D4073">
            <v>0</v>
          </cell>
          <cell r="E4073">
            <v>0</v>
          </cell>
          <cell r="F4073">
            <v>0</v>
          </cell>
          <cell r="G4073">
            <v>0</v>
          </cell>
        </row>
        <row r="4074">
          <cell r="B4074" t="str">
            <v>C4252</v>
          </cell>
          <cell r="C4074" t="str">
            <v>SUBESTAÇÃO ABRIGADA EM ALVENARIA DE 1250 KVA/13.800-380/220 V, ENTRADA AÉREA, COM POSTO DE MEDIÇÃO, DISJUNÇÃO E TRANSFORMAÇÃO, FORNECIDA COM QUADRO DE PROTEÇÃO GERAL DE BAIXA TENSÃO</v>
          </cell>
          <cell r="D4074">
            <v>0</v>
          </cell>
          <cell r="E4074">
            <v>0</v>
          </cell>
          <cell r="F4074" t="str">
            <v>UN</v>
          </cell>
          <cell r="G4074">
            <v>175384.55</v>
          </cell>
        </row>
        <row r="4075">
          <cell r="B4075">
            <v>0</v>
          </cell>
          <cell r="C4075">
            <v>0</v>
          </cell>
          <cell r="D4075">
            <v>0</v>
          </cell>
          <cell r="E4075">
            <v>0</v>
          </cell>
          <cell r="F4075">
            <v>0</v>
          </cell>
          <cell r="G4075">
            <v>0</v>
          </cell>
        </row>
        <row r="4076">
          <cell r="B4076" t="str">
            <v>C4253</v>
          </cell>
          <cell r="C4076" t="str">
            <v>SUBESTAÇÃO ABRIGADA EM ALVENARIA DE 1500 KVA/13.800-380/220 V, ENTRADA AÉREA, COM POSTO DE MEDIÇÃO, DISJUNÇÃO E TRANSFORMAÇÃO, FORNECIDA COM QUADRO DE PROTEÇÃO GERAL DE BAIXA TENSÃO</v>
          </cell>
          <cell r="D4076">
            <v>0</v>
          </cell>
          <cell r="E4076">
            <v>0</v>
          </cell>
          <cell r="F4076" t="str">
            <v>UN</v>
          </cell>
          <cell r="G4076">
            <v>205189.66</v>
          </cell>
        </row>
        <row r="4077">
          <cell r="B4077">
            <v>0</v>
          </cell>
          <cell r="C4077">
            <v>0</v>
          </cell>
          <cell r="D4077">
            <v>0</v>
          </cell>
          <cell r="E4077">
            <v>0</v>
          </cell>
          <cell r="F4077">
            <v>0</v>
          </cell>
          <cell r="G4077">
            <v>0</v>
          </cell>
        </row>
        <row r="4078">
          <cell r="B4078" t="str">
            <v>C2524</v>
          </cell>
          <cell r="C4078" t="str">
            <v>TRANSFORMADOR P/CABINE PRIMÁRIA 500KVA-15KV</v>
          </cell>
          <cell r="D4078">
            <v>0</v>
          </cell>
          <cell r="E4078">
            <v>0</v>
          </cell>
          <cell r="F4078" t="str">
            <v>UN</v>
          </cell>
          <cell r="G4078">
            <v>30248.98</v>
          </cell>
        </row>
        <row r="4079">
          <cell r="B4079" t="str">
            <v>C4404</v>
          </cell>
          <cell r="C4079" t="str">
            <v>TRANSFORMADOR DE FORÇA À SECO 750 KVA/13.800-380/220V (FORNECIMENTO E MONTAGEM)</v>
          </cell>
          <cell r="D4079">
            <v>0</v>
          </cell>
          <cell r="E4079">
            <v>0</v>
          </cell>
          <cell r="F4079" t="str">
            <v>UN</v>
          </cell>
          <cell r="G4079">
            <v>52185.760000000002</v>
          </cell>
        </row>
        <row r="4080">
          <cell r="B4080">
            <v>0</v>
          </cell>
          <cell r="C4080">
            <v>0</v>
          </cell>
          <cell r="D4080">
            <v>0</v>
          </cell>
          <cell r="E4080">
            <v>0</v>
          </cell>
          <cell r="F4080">
            <v>0</v>
          </cell>
          <cell r="G4080">
            <v>0</v>
          </cell>
        </row>
        <row r="4081">
          <cell r="B4081" t="str">
            <v>C4405</v>
          </cell>
          <cell r="C4081" t="str">
            <v>TRANSFORMADOR DE FORÇA À SECO 2.500 KVA/13.800-440/240V (FORNECIMENTO E MONTAGEM)</v>
          </cell>
          <cell r="D4081">
            <v>0</v>
          </cell>
          <cell r="E4081">
            <v>0</v>
          </cell>
          <cell r="F4081" t="str">
            <v>UN</v>
          </cell>
          <cell r="G4081">
            <v>119592.36</v>
          </cell>
        </row>
        <row r="4082">
          <cell r="B4082">
            <v>0</v>
          </cell>
          <cell r="C4082">
            <v>0</v>
          </cell>
          <cell r="D4082">
            <v>0</v>
          </cell>
          <cell r="E4082">
            <v>0</v>
          </cell>
          <cell r="F4082">
            <v>0</v>
          </cell>
          <cell r="G4082">
            <v>0</v>
          </cell>
        </row>
        <row r="4083">
          <cell r="B4083" t="str">
            <v>SUBESTAÇÃO DE DISTRIBUIÇÃO  AÉREA - CLASSE 15 kV</v>
          </cell>
          <cell r="C4083">
            <v>0</v>
          </cell>
          <cell r="D4083">
            <v>0</v>
          </cell>
          <cell r="E4083">
            <v>0</v>
          </cell>
          <cell r="F4083">
            <v>0</v>
          </cell>
          <cell r="G4083">
            <v>91954.15</v>
          </cell>
        </row>
        <row r="4084">
          <cell r="B4084" t="str">
            <v>C4240</v>
          </cell>
          <cell r="C4084" t="str">
            <v>SUBESTAÇÃO AÉREA DE 15 KVA / 13.800-380/220V COM QUADRO DE MEDIÇÃO E PROTEÇÃO GERAL</v>
          </cell>
          <cell r="D4084">
            <v>0</v>
          </cell>
          <cell r="E4084">
            <v>0</v>
          </cell>
          <cell r="F4084" t="str">
            <v>UN</v>
          </cell>
          <cell r="G4084">
            <v>8571.64</v>
          </cell>
        </row>
        <row r="4085">
          <cell r="B4085">
            <v>0</v>
          </cell>
          <cell r="C4085">
            <v>0</v>
          </cell>
          <cell r="D4085">
            <v>0</v>
          </cell>
          <cell r="E4085">
            <v>0</v>
          </cell>
          <cell r="F4085">
            <v>0</v>
          </cell>
          <cell r="G4085">
            <v>0</v>
          </cell>
        </row>
        <row r="4086">
          <cell r="B4086" t="str">
            <v>C4241</v>
          </cell>
          <cell r="C4086" t="str">
            <v>SUBESTAÇÃO AÉREA DE 30 KVA / 13.800-380/220V COM QUADRO DE MEDIÇÃO E PROTEÇÃO GERAL</v>
          </cell>
          <cell r="D4086">
            <v>0</v>
          </cell>
          <cell r="E4086">
            <v>0</v>
          </cell>
          <cell r="F4086" t="str">
            <v>UN</v>
          </cell>
          <cell r="G4086">
            <v>9365.31</v>
          </cell>
        </row>
        <row r="4087">
          <cell r="B4087">
            <v>0</v>
          </cell>
          <cell r="C4087">
            <v>0</v>
          </cell>
          <cell r="D4087">
            <v>0</v>
          </cell>
          <cell r="E4087">
            <v>0</v>
          </cell>
          <cell r="F4087">
            <v>0</v>
          </cell>
          <cell r="G4087">
            <v>0</v>
          </cell>
        </row>
        <row r="4088">
          <cell r="B4088" t="str">
            <v>C4242</v>
          </cell>
          <cell r="C4088" t="str">
            <v>SUBESTAÇÃO AÉREA DE 45 KVA / 13.800-380/220V COM QUADRO DE MEDIÇÃO E PROTEÇÃO GERAL</v>
          </cell>
          <cell r="D4088">
            <v>0</v>
          </cell>
          <cell r="E4088">
            <v>0</v>
          </cell>
          <cell r="F4088" t="str">
            <v>UN</v>
          </cell>
          <cell r="G4088">
            <v>10148.08</v>
          </cell>
        </row>
        <row r="4089">
          <cell r="B4089">
            <v>0</v>
          </cell>
          <cell r="C4089">
            <v>0</v>
          </cell>
          <cell r="D4089">
            <v>0</v>
          </cell>
          <cell r="E4089">
            <v>0</v>
          </cell>
          <cell r="F4089">
            <v>0</v>
          </cell>
          <cell r="G4089">
            <v>0</v>
          </cell>
        </row>
        <row r="4090">
          <cell r="B4090" t="str">
            <v>C4243</v>
          </cell>
          <cell r="C4090" t="str">
            <v>SUBESTAÇÃO AÉREA DE 75 KVA / 13.800-380/220V COM QUADRO DE MEDIÇÃO E PROTEÇÃO GERAL</v>
          </cell>
          <cell r="D4090">
            <v>0</v>
          </cell>
          <cell r="E4090">
            <v>0</v>
          </cell>
          <cell r="F4090" t="str">
            <v>UN</v>
          </cell>
          <cell r="G4090">
            <v>12151.61</v>
          </cell>
        </row>
        <row r="4091">
          <cell r="B4091">
            <v>0</v>
          </cell>
          <cell r="C4091">
            <v>0</v>
          </cell>
          <cell r="D4091">
            <v>0</v>
          </cell>
          <cell r="E4091">
            <v>0</v>
          </cell>
          <cell r="F4091">
            <v>0</v>
          </cell>
          <cell r="G4091">
            <v>0</v>
          </cell>
        </row>
        <row r="4092">
          <cell r="B4092" t="str">
            <v>C4244</v>
          </cell>
          <cell r="C4092" t="str">
            <v>SUBESTAÇÃO AÉREA DE 112,5 KVA / 13.800-380/220V COM QUADRO DE MEDIÇÃO E PROTEÇÃO GERAL</v>
          </cell>
          <cell r="D4092">
            <v>0</v>
          </cell>
          <cell r="E4092">
            <v>0</v>
          </cell>
          <cell r="F4092" t="str">
            <v>UN</v>
          </cell>
          <cell r="G4092">
            <v>14108.57</v>
          </cell>
        </row>
        <row r="4093">
          <cell r="B4093">
            <v>0</v>
          </cell>
          <cell r="C4093">
            <v>0</v>
          </cell>
          <cell r="D4093">
            <v>0</v>
          </cell>
          <cell r="E4093">
            <v>0</v>
          </cell>
          <cell r="F4093">
            <v>0</v>
          </cell>
          <cell r="G4093">
            <v>0</v>
          </cell>
        </row>
        <row r="4094">
          <cell r="B4094" t="str">
            <v>C4245</v>
          </cell>
          <cell r="C4094" t="str">
            <v>SUBESTAÇÃO AÉREA DE 150 KVA / 13.800-380/220V COM QUADRO DE MEDIÇÃO E PROTEÇÃO GERAL</v>
          </cell>
          <cell r="D4094">
            <v>0</v>
          </cell>
          <cell r="E4094">
            <v>0</v>
          </cell>
          <cell r="F4094" t="str">
            <v>UN</v>
          </cell>
          <cell r="G4094">
            <v>16890.990000000002</v>
          </cell>
        </row>
        <row r="4095">
          <cell r="B4095">
            <v>0</v>
          </cell>
          <cell r="C4095">
            <v>0</v>
          </cell>
          <cell r="D4095">
            <v>0</v>
          </cell>
          <cell r="E4095">
            <v>0</v>
          </cell>
          <cell r="F4095">
            <v>0</v>
          </cell>
          <cell r="G4095">
            <v>0</v>
          </cell>
        </row>
        <row r="4096">
          <cell r="B4096" t="str">
            <v>C4246</v>
          </cell>
          <cell r="C4096" t="str">
            <v>SUBESTAÇÃO AÉREA DE 225 KVA / 13.800-380/220V COM QUADRO DE MEDIÇÃO E PROTEÇÃO GERAL</v>
          </cell>
          <cell r="D4096">
            <v>0</v>
          </cell>
          <cell r="E4096">
            <v>0</v>
          </cell>
          <cell r="F4096" t="str">
            <v>UN</v>
          </cell>
          <cell r="G4096">
            <v>20717.939999999999</v>
          </cell>
        </row>
        <row r="4097">
          <cell r="B4097">
            <v>0</v>
          </cell>
          <cell r="C4097">
            <v>0</v>
          </cell>
          <cell r="D4097">
            <v>0</v>
          </cell>
          <cell r="E4097">
            <v>0</v>
          </cell>
          <cell r="F4097">
            <v>0</v>
          </cell>
          <cell r="G4097">
            <v>0</v>
          </cell>
        </row>
        <row r="4098">
          <cell r="B4098" t="str">
            <v>SUBESTAÇÃO DE DISTRIBUIÇÃO AO TEMPO - CLASSE 15 kV</v>
          </cell>
          <cell r="C4098">
            <v>0</v>
          </cell>
          <cell r="D4098">
            <v>0</v>
          </cell>
          <cell r="E4098">
            <v>0</v>
          </cell>
          <cell r="F4098">
            <v>0</v>
          </cell>
          <cell r="G4098">
            <v>686682.04</v>
          </cell>
        </row>
        <row r="4099">
          <cell r="B4099" t="str">
            <v>C4254</v>
          </cell>
          <cell r="C4099" t="str">
            <v>SUBESTAÇÃO AO TEMPO AO NÍVEL DO SOLO DE 300 KVA/13.800-380/220 V, COM CONJUNTO DE MEDIÇÃO PRIMÁRIA EM POSTE DE CONCRETO, POSTO DE DISJUNÇÃO EM CUBÍCULO METÁLICO, FORNECIDA COM QUADRO GERAL DE PROTEÇÃO DE BAIXA TENSÃO</v>
          </cell>
          <cell r="D4099">
            <v>0</v>
          </cell>
          <cell r="E4099">
            <v>0</v>
          </cell>
          <cell r="F4099" t="str">
            <v>UN</v>
          </cell>
          <cell r="G4099">
            <v>76600.25</v>
          </cell>
        </row>
        <row r="4100">
          <cell r="B4100">
            <v>0</v>
          </cell>
          <cell r="C4100">
            <v>0</v>
          </cell>
          <cell r="D4100">
            <v>0</v>
          </cell>
          <cell r="E4100">
            <v>0</v>
          </cell>
          <cell r="F4100">
            <v>0</v>
          </cell>
          <cell r="G4100">
            <v>0</v>
          </cell>
        </row>
        <row r="4101">
          <cell r="B4101" t="str">
            <v>C4255</v>
          </cell>
          <cell r="C4101" t="str">
            <v>SUBESTAÇÃO AO TEMPO AO NÍVEL DO SOLO DE 500 KVA/13.800-380/220 V, COM CONJUNTO DE MEDIÇÃO PRIMÁRIA EM POSTE DE CONCRETO, POSTO DE DISJUNÇÃO EM CUBÍCULO METÁLICO, FORNECIDA COM QUADRO GERAL DE PROTEÇÃO DE BAIXA TENSÃO</v>
          </cell>
          <cell r="D4101">
            <v>0</v>
          </cell>
          <cell r="E4101">
            <v>0</v>
          </cell>
          <cell r="F4101" t="str">
            <v>UN</v>
          </cell>
          <cell r="G4101">
            <v>91291.66</v>
          </cell>
        </row>
        <row r="4102">
          <cell r="B4102">
            <v>0</v>
          </cell>
          <cell r="C4102">
            <v>0</v>
          </cell>
          <cell r="D4102">
            <v>0</v>
          </cell>
          <cell r="E4102">
            <v>0</v>
          </cell>
          <cell r="F4102">
            <v>0</v>
          </cell>
          <cell r="G4102">
            <v>0</v>
          </cell>
        </row>
        <row r="4103">
          <cell r="B4103" t="str">
            <v>C4256</v>
          </cell>
          <cell r="C4103" t="str">
            <v>SUBESTAÇÃO AO TEMPO AO NÍVEL DO SOLO DE 750 KVA/13.800-380/220 V, COM CONJUNTO DE MEDIÇÃO PRIMÁRIA EM POSTE DE CONCRETO, POSTO DE DISJUNÇÃO EM CUBÍCULO METÁLICO, FORNECIDA COM QUADRO GERAL DE PROTEÇÃO DE BAIXA TENSÃO</v>
          </cell>
          <cell r="D4103">
            <v>0</v>
          </cell>
          <cell r="E4103">
            <v>0</v>
          </cell>
          <cell r="F4103" t="str">
            <v>UN</v>
          </cell>
          <cell r="G4103">
            <v>103950.17</v>
          </cell>
        </row>
        <row r="4104">
          <cell r="B4104">
            <v>0</v>
          </cell>
          <cell r="C4104">
            <v>0</v>
          </cell>
          <cell r="D4104">
            <v>0</v>
          </cell>
          <cell r="E4104">
            <v>0</v>
          </cell>
          <cell r="F4104">
            <v>0</v>
          </cell>
          <cell r="G4104">
            <v>0</v>
          </cell>
        </row>
        <row r="4105">
          <cell r="B4105" t="str">
            <v>C4257</v>
          </cell>
          <cell r="C4105" t="str">
            <v>SUBESTAÇÃO AO TEMPO AO NÍVEL DO SOLO DE 1000 KVA/13.800-380/220 V, COM CONJUNTO DE MEDIÇÃO PRIMÁRIA EM POSTE DE CONCRETO, POSTO DE DISJUNÇÃO EM CUBÍCULO METÁLICO, FORNECIDA COM QUADRO GERAL DE PROTEÇÃO DE BAIXA TENSÃO</v>
          </cell>
          <cell r="D4105">
            <v>0</v>
          </cell>
          <cell r="E4105">
            <v>0</v>
          </cell>
          <cell r="F4105" t="str">
            <v>UN</v>
          </cell>
          <cell r="G4105">
            <v>119237.98</v>
          </cell>
        </row>
        <row r="4106">
          <cell r="B4106">
            <v>0</v>
          </cell>
          <cell r="C4106">
            <v>0</v>
          </cell>
          <cell r="D4106">
            <v>0</v>
          </cell>
          <cell r="E4106">
            <v>0</v>
          </cell>
          <cell r="F4106">
            <v>0</v>
          </cell>
          <cell r="G4106">
            <v>0</v>
          </cell>
        </row>
        <row r="4107">
          <cell r="B4107" t="str">
            <v>C4258</v>
          </cell>
          <cell r="C4107" t="str">
            <v>SUBESTAÇÃO AO TEMPO AO NÍVEL DO SOLO DE 1250 KVA/13.800-380/220 V, COM CONJUNTO DE MEDIÇÃO PRIMÁRIA EM POSTE DE CONCRETO, POSTO DE DISJUNÇÃO EM CUBÍCULO METÁLICO, FORNECIDA COM QUADRO GERAL DE PROTEÇÃO DE BAIXA TENSÃO</v>
          </cell>
          <cell r="D4107">
            <v>0</v>
          </cell>
          <cell r="E4107">
            <v>0</v>
          </cell>
          <cell r="F4107" t="str">
            <v>UN</v>
          </cell>
          <cell r="G4107">
            <v>137572.43</v>
          </cell>
        </row>
        <row r="4108">
          <cell r="B4108">
            <v>0</v>
          </cell>
          <cell r="C4108">
            <v>0</v>
          </cell>
          <cell r="D4108">
            <v>0</v>
          </cell>
          <cell r="E4108">
            <v>0</v>
          </cell>
          <cell r="F4108">
            <v>0</v>
          </cell>
          <cell r="G4108">
            <v>0</v>
          </cell>
        </row>
        <row r="4109">
          <cell r="B4109" t="str">
            <v>C4259</v>
          </cell>
          <cell r="C4109" t="str">
            <v>SUBESTAÇÃO AO TEMPO AO NÍVEL DO SOLO DE 1500 KVA/13.800-380/220 V, COM CONJUNTO DE MEDIÇÃO PRIMÁRIA EM POSTE DE CONCRETO, POSTO DE DISJUNÇÃO EM CUBÍCULO METÁLICO, FORNECIDA COM QUADRO GERAL DE PROTEÇÃO DE BAIXA TENSÃO</v>
          </cell>
          <cell r="D4109">
            <v>0</v>
          </cell>
          <cell r="E4109">
            <v>0</v>
          </cell>
          <cell r="F4109" t="str">
            <v>UN</v>
          </cell>
          <cell r="G4109">
            <v>158029.54999999999</v>
          </cell>
        </row>
        <row r="4110">
          <cell r="B4110">
            <v>0</v>
          </cell>
          <cell r="C4110">
            <v>0</v>
          </cell>
          <cell r="D4110">
            <v>0</v>
          </cell>
          <cell r="E4110">
            <v>0</v>
          </cell>
          <cell r="F4110">
            <v>0</v>
          </cell>
          <cell r="G4110">
            <v>0</v>
          </cell>
        </row>
        <row r="4111">
          <cell r="B4111" t="str">
            <v>SUBESTAÇÃO DE DISTRIBUIÇÃO AO TEMPO - CLASSE 72,5 kV</v>
          </cell>
          <cell r="C4111">
            <v>0</v>
          </cell>
          <cell r="D4111">
            <v>0</v>
          </cell>
          <cell r="E4111">
            <v>0</v>
          </cell>
          <cell r="F4111">
            <v>0</v>
          </cell>
          <cell r="G4111">
            <v>19244635.210000001</v>
          </cell>
        </row>
        <row r="4112">
          <cell r="B4112" t="str">
            <v>C4266</v>
          </cell>
          <cell r="C4112" t="str">
            <v>SUBESTAÇÃO AO TEMPO, AO NÍVEL DO SOLO, DE 5 MVA/69.000-13.800 V, COM 1 (UM) VÃO DE ENTRADA (69 KV) E 2 (DOIS) VÃOS DE SAÍDA (13,8 KV) EM ESTRUTURA DE CONCRETO ARMADO, COM DISJUNTOR DE PROTEÇÃO SOMENTE NO SECUNDÁRIO, CASA DE COMANDO E BANCO DE CAPACITORES</v>
          </cell>
          <cell r="D4112">
            <v>0</v>
          </cell>
          <cell r="E4112">
            <v>0</v>
          </cell>
          <cell r="F4112" t="str">
            <v>UN</v>
          </cell>
          <cell r="G4112">
            <v>1673295.53</v>
          </cell>
        </row>
        <row r="4113">
          <cell r="B4113">
            <v>0</v>
          </cell>
          <cell r="C4113">
            <v>0</v>
          </cell>
          <cell r="D4113">
            <v>0</v>
          </cell>
          <cell r="E4113">
            <v>0</v>
          </cell>
          <cell r="F4113">
            <v>0</v>
          </cell>
          <cell r="G4113">
            <v>0</v>
          </cell>
        </row>
        <row r="4114">
          <cell r="B4114" t="str">
            <v>C4267</v>
          </cell>
          <cell r="C4114" t="str">
            <v>SUBESTAÇÃO AO TEMPO, AO NÍVEL DO SOLO, DE 7,5 MVA/69.000-13.800 V, COM 1 (UM) VÃO DE ENTRADA (69 KV) E 3 (TRÊS) VÃOS DE SAÍDA (13,8 KV) EM ESTRUTURA DE CONCRETO ARMADO, COM DISJUNTOR DE PROTEÇÃO SOMENTE NO SECUNDÁRIO, CASA DE COMANDO E BANCO DE CAPACITORE</v>
          </cell>
          <cell r="D4114">
            <v>0</v>
          </cell>
          <cell r="E4114">
            <v>0</v>
          </cell>
          <cell r="F4114" t="str">
            <v>UN</v>
          </cell>
          <cell r="G4114">
            <v>2472276.4500000002</v>
          </cell>
        </row>
        <row r="4115">
          <cell r="B4115">
            <v>0</v>
          </cell>
          <cell r="C4115">
            <v>0</v>
          </cell>
          <cell r="D4115">
            <v>0</v>
          </cell>
          <cell r="E4115">
            <v>0</v>
          </cell>
          <cell r="F4115">
            <v>0</v>
          </cell>
          <cell r="G4115">
            <v>0</v>
          </cell>
        </row>
        <row r="4116">
          <cell r="B4116" t="str">
            <v>C4268</v>
          </cell>
          <cell r="C4116" t="str">
            <v>SUBESTAÇÃO AO TEMPO, AO NÍVEL DO SOLO, DE 10/12,5 MVA/69.000-13.800 V, COM 1 (UM) VÃO DE ENTRADA (69 KV) E 4 (QUATRO) VÃOS DE SAÍDA (13,8 KV) EM ESTRUTURA DE CONCRETO ARMADO, COM DISJUNTOR DE PROTEÇÃO NO PRIMÁRIO E SECUNDÁRIO, CASA DE COMANDO E BANCO DE C</v>
          </cell>
          <cell r="D4116">
            <v>0</v>
          </cell>
          <cell r="E4116">
            <v>0</v>
          </cell>
          <cell r="F4116" t="str">
            <v>UN</v>
          </cell>
          <cell r="G4116">
            <v>3389956.02</v>
          </cell>
        </row>
        <row r="4117">
          <cell r="B4117">
            <v>0</v>
          </cell>
          <cell r="C4117">
            <v>0</v>
          </cell>
          <cell r="D4117">
            <v>0</v>
          </cell>
          <cell r="E4117">
            <v>0</v>
          </cell>
          <cell r="F4117">
            <v>0</v>
          </cell>
          <cell r="G4117">
            <v>0</v>
          </cell>
        </row>
        <row r="4118">
          <cell r="B4118" t="str">
            <v>C4269</v>
          </cell>
          <cell r="C4118" t="str">
            <v>SUBESTAÇÃO AO TEMPO, AO NÍVEL DO SOLO, DE 15/20 MVA/69.000-13.800 V, COM 1 (UM) VÃO DE ENTRADA (69 KV) E 5 (CINCO) VÃOS DE SAÍDA (13,8 KV) EM ESTRUTURA DE CONCRETO ARMADO, COM DISJUNTOR DE PROTEÇÃO NO PRIMÁRIO E SECUNDÁRIO, TRANSFORMADOR COM REGULAÇÃO INC</v>
          </cell>
          <cell r="D4118">
            <v>0</v>
          </cell>
          <cell r="E4118">
            <v>0</v>
          </cell>
          <cell r="F4118" t="str">
            <v>UN</v>
          </cell>
          <cell r="G4118">
            <v>5476202.46</v>
          </cell>
        </row>
        <row r="4119">
          <cell r="B4119">
            <v>0</v>
          </cell>
          <cell r="C4119">
            <v>0</v>
          </cell>
          <cell r="D4119">
            <v>0</v>
          </cell>
          <cell r="E4119">
            <v>0</v>
          </cell>
          <cell r="F4119">
            <v>0</v>
          </cell>
          <cell r="G4119">
            <v>0</v>
          </cell>
        </row>
        <row r="4120">
          <cell r="B4120" t="str">
            <v>C4270</v>
          </cell>
          <cell r="C4120" t="str">
            <v>SUBESTAÇÃO AO TEMPO, AO NÍVEL DO SOLO, DE 20/33 MVA/69.000-13.800 V, COM 1 (UM) VÃO DE ENTRADA (69 KV) E 5 (CINCO) VÃOS DE SAÍDA (13,8 KV) EM ESTRUTURA DE CONCRETO ARMADO, COM DISJUNTOR DE PROTEÇÃO NO PRIMÁRIO E SECUNDÁRIO, TRANSFORMADOR COM REGULAÇÃO INC</v>
          </cell>
          <cell r="D4120">
            <v>0</v>
          </cell>
          <cell r="E4120">
            <v>0</v>
          </cell>
          <cell r="F4120" t="str">
            <v>UN</v>
          </cell>
          <cell r="G4120">
            <v>6232904.75</v>
          </cell>
        </row>
        <row r="4121">
          <cell r="B4121">
            <v>0</v>
          </cell>
          <cell r="C4121">
            <v>0</v>
          </cell>
          <cell r="D4121">
            <v>0</v>
          </cell>
          <cell r="E4121">
            <v>0</v>
          </cell>
          <cell r="F4121">
            <v>0</v>
          </cell>
          <cell r="G4121">
            <v>0</v>
          </cell>
        </row>
        <row r="4122">
          <cell r="B4122" t="str">
            <v>SUBESTAÇÃO DO TIPO PEDESTAL - CLASSE 15 kV</v>
          </cell>
          <cell r="C4122">
            <v>0</v>
          </cell>
          <cell r="D4122">
            <v>0</v>
          </cell>
          <cell r="E4122">
            <v>0</v>
          </cell>
          <cell r="F4122">
            <v>0</v>
          </cell>
          <cell r="G4122">
            <v>330846.49</v>
          </cell>
        </row>
        <row r="4123">
          <cell r="B4123" t="str">
            <v>C4260</v>
          </cell>
          <cell r="C4123" t="str">
            <v>SUBESTAÇÃO TIPO PEDESTAL DE 75 KVA/13.800-380/220 V, ENTRADA SUBTERRÂNEA, COM FUSÍVEL PRIMÁRIO BAIONETA, FORNECIDA COM PROTEÇÃO, SECCIONAMENTO GERAL E MEDIÇÃO EM BAIXA TENSÃO</v>
          </cell>
          <cell r="D4123">
            <v>0</v>
          </cell>
          <cell r="E4123">
            <v>0</v>
          </cell>
          <cell r="F4123" t="str">
            <v>UN</v>
          </cell>
          <cell r="G4123">
            <v>43545.69</v>
          </cell>
        </row>
        <row r="4124">
          <cell r="B4124">
            <v>0</v>
          </cell>
          <cell r="C4124">
            <v>0</v>
          </cell>
          <cell r="D4124">
            <v>0</v>
          </cell>
          <cell r="E4124">
            <v>0</v>
          </cell>
          <cell r="F4124">
            <v>0</v>
          </cell>
          <cell r="G4124">
            <v>0</v>
          </cell>
        </row>
        <row r="4125">
          <cell r="B4125" t="str">
            <v>C4261</v>
          </cell>
          <cell r="C4125" t="str">
            <v>SUBESTAÇÃO TIPO PEDESTAL DE 112,5 KVA/13.800-380/220 V, ENTRADA SUBTERRÂNEA, COM FUSÍVEL PRIMÁRIO BAIONETA, FORNECIDA COM PROTEÇÃO, SECCIONAMENTO GERAL E MEDIÇÃO EM BAIXA TENSÃO</v>
          </cell>
          <cell r="D4125">
            <v>0</v>
          </cell>
          <cell r="E4125">
            <v>0</v>
          </cell>
          <cell r="F4125" t="str">
            <v>UN</v>
          </cell>
          <cell r="G4125">
            <v>45624.43</v>
          </cell>
        </row>
        <row r="4126">
          <cell r="B4126">
            <v>0</v>
          </cell>
          <cell r="C4126">
            <v>0</v>
          </cell>
          <cell r="D4126">
            <v>0</v>
          </cell>
          <cell r="E4126">
            <v>0</v>
          </cell>
          <cell r="F4126">
            <v>0</v>
          </cell>
          <cell r="G4126">
            <v>0</v>
          </cell>
        </row>
        <row r="4127">
          <cell r="B4127" t="str">
            <v>C4262</v>
          </cell>
          <cell r="C4127" t="str">
            <v>SUBESTAÇÃO TIPO PEDESTAL DE 150 KVA/13.800-380/220 V, ENTRADA SUBTERRÂNEA, COM FUSÍVEL PRIMÁRIO BAIONETA, FORNECIDA COM PROTEÇÃO, SECCIONAMENTO GERAL E MEDIÇÃO EM BAIXA TENSÃO</v>
          </cell>
          <cell r="D4127">
            <v>0</v>
          </cell>
          <cell r="E4127">
            <v>0</v>
          </cell>
          <cell r="F4127" t="str">
            <v>UN</v>
          </cell>
          <cell r="G4127">
            <v>49386.239999999998</v>
          </cell>
        </row>
        <row r="4128">
          <cell r="B4128">
            <v>0</v>
          </cell>
          <cell r="C4128">
            <v>0</v>
          </cell>
          <cell r="D4128">
            <v>0</v>
          </cell>
          <cell r="E4128">
            <v>0</v>
          </cell>
          <cell r="F4128">
            <v>0</v>
          </cell>
          <cell r="G4128">
            <v>0</v>
          </cell>
        </row>
        <row r="4129">
          <cell r="B4129" t="str">
            <v>C4263</v>
          </cell>
          <cell r="C4129" t="str">
            <v>SUBESTAÇÃO TIPO PEDESTAL DE 225 KVA/13.800-380/220 V, ENTRADA SUBTERRÂNEA, COM FUSÍVEL PRIMÁRIO BAIONETA, FORNECIDA COM PROTEÇÃO, SECCIONAMENTO GERAL E MEDIÇÃO EM BAIXA TENSÃO</v>
          </cell>
          <cell r="D4129">
            <v>0</v>
          </cell>
          <cell r="E4129">
            <v>0</v>
          </cell>
          <cell r="F4129" t="str">
            <v>UN</v>
          </cell>
          <cell r="G4129">
            <v>56162.94</v>
          </cell>
        </row>
        <row r="4130">
          <cell r="B4130">
            <v>0</v>
          </cell>
          <cell r="C4130">
            <v>0</v>
          </cell>
          <cell r="D4130">
            <v>0</v>
          </cell>
          <cell r="E4130">
            <v>0</v>
          </cell>
          <cell r="F4130">
            <v>0</v>
          </cell>
          <cell r="G4130">
            <v>0</v>
          </cell>
        </row>
        <row r="4131">
          <cell r="B4131" t="str">
            <v>C4264</v>
          </cell>
          <cell r="C4131" t="str">
            <v>SUBESTAÇÃO TIPO PEDESTAL DE 300 KVA/13.800-380/220 V, ENTRADA SUBTERRÂNEA, COM FUSÍVEL PRIMÁRIO BAIONETA, FORNECIDA COM PROTEÇÃO, SECCIONAMENTO GERAL E MEDIÇÃO EM BAIXA TENSÃO</v>
          </cell>
          <cell r="D4131">
            <v>0</v>
          </cell>
          <cell r="E4131">
            <v>0</v>
          </cell>
          <cell r="F4131" t="str">
            <v>UN</v>
          </cell>
          <cell r="G4131">
            <v>60351.94</v>
          </cell>
        </row>
        <row r="4132">
          <cell r="B4132">
            <v>0</v>
          </cell>
          <cell r="C4132">
            <v>0</v>
          </cell>
          <cell r="D4132">
            <v>0</v>
          </cell>
          <cell r="E4132">
            <v>0</v>
          </cell>
          <cell r="F4132">
            <v>0</v>
          </cell>
          <cell r="G4132">
            <v>0</v>
          </cell>
        </row>
        <row r="4133">
          <cell r="B4133" t="str">
            <v>C4265</v>
          </cell>
          <cell r="C4133" t="str">
            <v>SUBESTAÇÃO TIPO PEDESTAL DE 500 KVA/13.800-380/220 V, ENTRADA SUBTERRÂNEA, COM FUSÍVEL PRIMÁRIO BAIONETA, FORNECIDA COM PROTEÇÃO, SECCIONAMENTO GERAL E MEDIÇÃO EM BAIXA TENSÃO</v>
          </cell>
          <cell r="D4133">
            <v>0</v>
          </cell>
          <cell r="E4133">
            <v>0</v>
          </cell>
          <cell r="F4133" t="str">
            <v>UN</v>
          </cell>
          <cell r="G4133">
            <v>75775.25</v>
          </cell>
        </row>
        <row r="4134">
          <cell r="B4134">
            <v>0</v>
          </cell>
          <cell r="C4134">
            <v>0</v>
          </cell>
          <cell r="D4134">
            <v>0</v>
          </cell>
          <cell r="E4134">
            <v>0</v>
          </cell>
          <cell r="F4134">
            <v>0</v>
          </cell>
          <cell r="G4134">
            <v>0</v>
          </cell>
        </row>
        <row r="4135">
          <cell r="B4135" t="str">
            <v>REDE DE DISTRIBUIÇÃO URBANA - MÉDIA E BAIXA TENSÃO</v>
          </cell>
          <cell r="C4135">
            <v>0</v>
          </cell>
          <cell r="D4135">
            <v>0</v>
          </cell>
          <cell r="E4135">
            <v>0</v>
          </cell>
          <cell r="F4135">
            <v>0</v>
          </cell>
          <cell r="G4135">
            <v>269730.63</v>
          </cell>
        </row>
        <row r="4136">
          <cell r="B4136" t="str">
            <v>C4271</v>
          </cell>
          <cell r="C4136" t="str">
            <v>REDE DE DISTRIBUIÇÃO URBANA PRIMÁRIA NA TENSÃO DE 13,80 KV, PARA CABO DE ALUMÍNIO, COM ESTRUTURA DE ALINHAMENTO EM POSTE DE CONCRETO ARMADO DUPLO T 150/10 (CONDUTOR NÃO INCLUSO)</v>
          </cell>
          <cell r="D4136">
            <v>0</v>
          </cell>
          <cell r="E4136">
            <v>0</v>
          </cell>
          <cell r="F4136" t="str">
            <v>KM</v>
          </cell>
          <cell r="G4136">
            <v>71144.14</v>
          </cell>
        </row>
        <row r="4137">
          <cell r="B4137">
            <v>0</v>
          </cell>
          <cell r="C4137">
            <v>0</v>
          </cell>
          <cell r="D4137">
            <v>0</v>
          </cell>
          <cell r="E4137">
            <v>0</v>
          </cell>
          <cell r="F4137">
            <v>0</v>
          </cell>
          <cell r="G4137">
            <v>0</v>
          </cell>
        </row>
        <row r="4138">
          <cell r="B4138" t="str">
            <v>C4272</v>
          </cell>
          <cell r="C4138" t="str">
            <v>REDE DE DISTRIBUIÇÃO URBANA PRIMÁRIA NA TENSÃO DE 13,80 KV, PARA CABO DE COBRE, COM ESTRUTURA DE ALINHAMENTO EM POSTE DE CONCRETO ARMADO DUPLO T 150/10 (CONDUTOR NÃO INCLUSO)</v>
          </cell>
          <cell r="D4138">
            <v>0</v>
          </cell>
          <cell r="E4138">
            <v>0</v>
          </cell>
          <cell r="F4138" t="str">
            <v>KM</v>
          </cell>
          <cell r="G4138">
            <v>74188.31</v>
          </cell>
        </row>
        <row r="4139">
          <cell r="B4139">
            <v>0</v>
          </cell>
          <cell r="C4139">
            <v>0</v>
          </cell>
          <cell r="D4139">
            <v>0</v>
          </cell>
          <cell r="E4139">
            <v>0</v>
          </cell>
          <cell r="F4139">
            <v>0</v>
          </cell>
          <cell r="G4139">
            <v>0</v>
          </cell>
        </row>
        <row r="4140">
          <cell r="B4140" t="str">
            <v>C4273</v>
          </cell>
          <cell r="C4140" t="str">
            <v>REDE DE DISTRIBUIÇÃO SECUNDÁRIA, PARA CABO DE ALUMÍNIO, NA TENSÃO DE 380 V, COM ESTRUTURA DE ALINHAMENTO EM POSTE DE CONCRETO ARMADO DUPLO T 150/9 (CONDUTOR E TRANSFORMADOR NÃO INCLUSOS)</v>
          </cell>
          <cell r="D4140">
            <v>0</v>
          </cell>
          <cell r="E4140">
            <v>0</v>
          </cell>
          <cell r="F4140" t="str">
            <v>KM</v>
          </cell>
          <cell r="G4140">
            <v>59100.56</v>
          </cell>
        </row>
        <row r="4141">
          <cell r="B4141">
            <v>0</v>
          </cell>
          <cell r="C4141">
            <v>0</v>
          </cell>
          <cell r="D4141">
            <v>0</v>
          </cell>
          <cell r="E4141">
            <v>0</v>
          </cell>
          <cell r="F4141">
            <v>0</v>
          </cell>
          <cell r="G4141">
            <v>0</v>
          </cell>
        </row>
        <row r="4142">
          <cell r="B4142" t="str">
            <v>C4274</v>
          </cell>
          <cell r="C4142" t="str">
            <v>REDE DE DISTRIBUIÇÃO SECUNDÁRIA, PARA CABO DE COBRE, NA TENSÃO DE 380 V, COM ESTRUTURA DE ALINHAMENTO EM POSTE DE CONCRETO ARMADO DUPLO T 150/9 (CONDUTOR E TRANSFORMADOR NÃO INCLUSOS)</v>
          </cell>
          <cell r="D4142">
            <v>0</v>
          </cell>
          <cell r="E4142">
            <v>0</v>
          </cell>
          <cell r="F4142" t="str">
            <v>KM</v>
          </cell>
          <cell r="G4142">
            <v>65297.62</v>
          </cell>
        </row>
        <row r="4143">
          <cell r="B4143">
            <v>0</v>
          </cell>
          <cell r="C4143">
            <v>0</v>
          </cell>
          <cell r="D4143">
            <v>0</v>
          </cell>
          <cell r="E4143">
            <v>0</v>
          </cell>
          <cell r="F4143">
            <v>0</v>
          </cell>
          <cell r="G4143">
            <v>0</v>
          </cell>
        </row>
        <row r="4144">
          <cell r="B4144" t="str">
            <v>REDE DE DISTRIBUIÇÃO RURAL - MÉDIA E BAIXA TENSÃO</v>
          </cell>
          <cell r="C4144">
            <v>0</v>
          </cell>
          <cell r="D4144">
            <v>0</v>
          </cell>
          <cell r="E4144">
            <v>0</v>
          </cell>
          <cell r="F4144">
            <v>0</v>
          </cell>
          <cell r="G4144">
            <v>196331.89</v>
          </cell>
        </row>
        <row r="4145">
          <cell r="B4145" t="str">
            <v>C4275</v>
          </cell>
          <cell r="C4145" t="str">
            <v>REDE DE DISTRIBUIÇÃO RURAL PRIMÁRIA, TENSÃO DE 13,80 KV, PARA CABO DE ALUMÍNIO, COM ESTRUTURA DE ALINHAMENTO EM POSTE DE CONCRETO ARMADO DUPLO T 150/10 (CONDUTOR NÃO INCLUSO)</v>
          </cell>
          <cell r="D4145">
            <v>0</v>
          </cell>
          <cell r="E4145">
            <v>0</v>
          </cell>
          <cell r="F4145" t="str">
            <v>KM</v>
          </cell>
          <cell r="G4145">
            <v>31562.51</v>
          </cell>
        </row>
        <row r="4146">
          <cell r="B4146">
            <v>0</v>
          </cell>
          <cell r="C4146">
            <v>0</v>
          </cell>
          <cell r="D4146">
            <v>0</v>
          </cell>
          <cell r="E4146">
            <v>0</v>
          </cell>
          <cell r="F4146">
            <v>0</v>
          </cell>
          <cell r="G4146">
            <v>0</v>
          </cell>
        </row>
        <row r="4147">
          <cell r="B4147" t="str">
            <v>C4276</v>
          </cell>
          <cell r="C4147" t="str">
            <v>REDE DE DISTRIBUIÇÃO RURAL PRIMÁRIA, TENSÃO DE 13,80 KV, PARA CABO DE COBRE, COM ESTRUTURA DE ALINHAMENTO EM POSTE DE CONCRETO ARMADO DUPLO T 150/10 (CONDUTOR NÃO INCLUSO)</v>
          </cell>
          <cell r="D4147">
            <v>0</v>
          </cell>
          <cell r="E4147">
            <v>0</v>
          </cell>
          <cell r="F4147" t="str">
            <v>KM</v>
          </cell>
          <cell r="G4147">
            <v>39997.18</v>
          </cell>
        </row>
        <row r="4148">
          <cell r="B4148">
            <v>0</v>
          </cell>
          <cell r="C4148">
            <v>0</v>
          </cell>
          <cell r="D4148">
            <v>0</v>
          </cell>
          <cell r="E4148">
            <v>0</v>
          </cell>
          <cell r="F4148">
            <v>0</v>
          </cell>
          <cell r="G4148">
            <v>0</v>
          </cell>
        </row>
        <row r="4149">
          <cell r="B4149" t="str">
            <v>C4277</v>
          </cell>
          <cell r="C4149" t="str">
            <v>REDE DE DISTRIBUIÇÃO SECUNDÁRIA, PARA CABO DE ALUMÍNIO, TENSÃO DE 380 V, COM ESTRUTURA DE ALINHAMENTO EM POSTE DE CONCRETO ARMADO DUPLO T 150/9 (CONDUTOR E TRANSFORMADOR NÃO INCLUSOS)</v>
          </cell>
          <cell r="D4149">
            <v>0</v>
          </cell>
          <cell r="E4149">
            <v>0</v>
          </cell>
          <cell r="F4149" t="str">
            <v>KM</v>
          </cell>
          <cell r="G4149">
            <v>59287.57</v>
          </cell>
        </row>
        <row r="4150">
          <cell r="B4150">
            <v>0</v>
          </cell>
          <cell r="C4150">
            <v>0</v>
          </cell>
          <cell r="D4150">
            <v>0</v>
          </cell>
          <cell r="E4150">
            <v>0</v>
          </cell>
          <cell r="F4150">
            <v>0</v>
          </cell>
          <cell r="G4150">
            <v>0</v>
          </cell>
        </row>
        <row r="4151">
          <cell r="B4151" t="str">
            <v>C4278</v>
          </cell>
          <cell r="C4151" t="str">
            <v>REDE DE DISTRIBUIÇÃO SECUNDÁRIA, PARA CABO DE COBRE, TENSÃO DE 380 V, COM ESTRUTURA DE ALINHAMENTO EM POSTE DE CONCRETO ARMADO DUPLO T 150/9 (CONDUTOR E TRANSFORMADOR NÃO INCLUSOS)</v>
          </cell>
          <cell r="D4151">
            <v>0</v>
          </cell>
          <cell r="E4151">
            <v>0</v>
          </cell>
          <cell r="F4151" t="str">
            <v>KM</v>
          </cell>
          <cell r="G4151">
            <v>65484.63</v>
          </cell>
        </row>
        <row r="4152">
          <cell r="B4152">
            <v>0</v>
          </cell>
          <cell r="C4152">
            <v>0</v>
          </cell>
          <cell r="D4152">
            <v>0</v>
          </cell>
          <cell r="E4152">
            <v>0</v>
          </cell>
          <cell r="F4152">
            <v>0</v>
          </cell>
          <cell r="G4152">
            <v>0</v>
          </cell>
        </row>
        <row r="4153">
          <cell r="B4153" t="str">
            <v>LINHA DE TRANSMISSÃO PADRÃO URBANO - CLASSE 72,5 kV</v>
          </cell>
          <cell r="C4153">
            <v>0</v>
          </cell>
          <cell r="D4153">
            <v>0</v>
          </cell>
          <cell r="E4153">
            <v>0</v>
          </cell>
          <cell r="F4153">
            <v>0</v>
          </cell>
          <cell r="G4153">
            <v>234307.65</v>
          </cell>
        </row>
        <row r="4154">
          <cell r="B4154" t="str">
            <v>C4279</v>
          </cell>
          <cell r="C4154" t="str">
            <v>LINHA DE TRANSMISSÃO, CLASSE 72,5 KV, PADRÃO URBANO, COM ISOLADOR POLIMÉRICO PARA CABO DE ALUMÍNIO LIGA 6201, EM POSTE DE CONCRETO ARMADO DUPLO T600/17 B (CONDUTOR NÃO INCLUSO)</v>
          </cell>
          <cell r="D4154">
            <v>0</v>
          </cell>
          <cell r="E4154">
            <v>0</v>
          </cell>
          <cell r="F4154" t="str">
            <v>KM</v>
          </cell>
          <cell r="G4154">
            <v>234307.65</v>
          </cell>
        </row>
        <row r="4155">
          <cell r="B4155">
            <v>0</v>
          </cell>
          <cell r="C4155">
            <v>0</v>
          </cell>
          <cell r="D4155">
            <v>0</v>
          </cell>
          <cell r="E4155">
            <v>0</v>
          </cell>
          <cell r="F4155">
            <v>0</v>
          </cell>
          <cell r="G4155">
            <v>0</v>
          </cell>
        </row>
        <row r="4156">
          <cell r="B4156" t="str">
            <v>LINHA DE TRANSMISSÃO PADRÃO RURAL - CLASSE 72,5 kV</v>
          </cell>
          <cell r="C4156">
            <v>0</v>
          </cell>
          <cell r="D4156">
            <v>0</v>
          </cell>
          <cell r="E4156">
            <v>0</v>
          </cell>
          <cell r="F4156">
            <v>0</v>
          </cell>
          <cell r="G4156">
            <v>142562.01</v>
          </cell>
        </row>
        <row r="4157">
          <cell r="B4157" t="str">
            <v>C4280</v>
          </cell>
          <cell r="C4157" t="str">
            <v>LINHA DE TRANSMISSÃO, CLASSE 72,5 KV, PADRÃO RURAL, COM CRUZETA DE CONCRETO ARMADO PARA CABO DE ALUMÍNIO LIGA 6201, EM POSTE DE CONCRETO ARMADO DUPLO T1500/17 B (CONDUTOR NÃO INCLUSO)</v>
          </cell>
          <cell r="D4157">
            <v>0</v>
          </cell>
          <cell r="E4157">
            <v>0</v>
          </cell>
          <cell r="F4157" t="str">
            <v>KM</v>
          </cell>
          <cell r="G4157">
            <v>142562.01</v>
          </cell>
        </row>
        <row r="4158">
          <cell r="B4158">
            <v>0</v>
          </cell>
          <cell r="C4158">
            <v>0</v>
          </cell>
          <cell r="D4158">
            <v>0</v>
          </cell>
          <cell r="E4158">
            <v>0</v>
          </cell>
          <cell r="F4158">
            <v>0</v>
          </cell>
          <cell r="G4158">
            <v>0</v>
          </cell>
        </row>
        <row r="4159">
          <cell r="B4159" t="str">
            <v>SERVIÇOS AUXILIARES DE TELEFONIA, SOM, LÓGICA E SISTEMAS DE CONTROLE</v>
          </cell>
          <cell r="C4159">
            <v>0</v>
          </cell>
          <cell r="D4159">
            <v>0</v>
          </cell>
          <cell r="E4159">
            <v>0</v>
          </cell>
          <cell r="F4159">
            <v>0</v>
          </cell>
          <cell r="G4159">
            <v>477628.67</v>
          </cell>
        </row>
        <row r="4160">
          <cell r="B4160" t="str">
            <v>C4406</v>
          </cell>
          <cell r="C4160" t="str">
            <v>ACESSÓRIOS PARA UNIDADE DE PESAGEM (FAROL LUMINOSO, SENSORES DE POSIÇÃO, SOFTWARE DE CONFIGURAÇÃO, CABOS, ETC) - FORNECIMENTO E MONTAGEM</v>
          </cell>
          <cell r="D4160">
            <v>0</v>
          </cell>
          <cell r="E4160">
            <v>0</v>
          </cell>
          <cell r="F4160" t="str">
            <v>CJ</v>
          </cell>
          <cell r="G4160">
            <v>21963.05</v>
          </cell>
        </row>
        <row r="4161">
          <cell r="B4161">
            <v>0</v>
          </cell>
          <cell r="C4161">
            <v>0</v>
          </cell>
          <cell r="D4161">
            <v>0</v>
          </cell>
          <cell r="E4161">
            <v>0</v>
          </cell>
          <cell r="F4161">
            <v>0</v>
          </cell>
          <cell r="G4161">
            <v>0</v>
          </cell>
        </row>
        <row r="4162">
          <cell r="B4162" t="str">
            <v>C4532</v>
          </cell>
          <cell r="C4162" t="str">
            <v>ADAPTER CABLE, CATEGORIA "6" DE 2,50m</v>
          </cell>
          <cell r="D4162">
            <v>0</v>
          </cell>
          <cell r="E4162">
            <v>0</v>
          </cell>
          <cell r="F4162" t="str">
            <v>UN</v>
          </cell>
          <cell r="G4162">
            <v>12.9</v>
          </cell>
        </row>
        <row r="4163">
          <cell r="B4163" t="str">
            <v>C4042</v>
          </cell>
          <cell r="C4163" t="str">
            <v>ALARME SONORO/VISUAL, SIRENE 120 dB, COM ACIONADOR MANUAL, ALIMENTAÇÃO 220 VAC - INSTALADO</v>
          </cell>
          <cell r="D4163">
            <v>0</v>
          </cell>
          <cell r="E4163">
            <v>0</v>
          </cell>
          <cell r="F4163" t="str">
            <v>UN</v>
          </cell>
          <cell r="G4163">
            <v>224.4</v>
          </cell>
        </row>
        <row r="4164">
          <cell r="B4164">
            <v>0</v>
          </cell>
          <cell r="C4164">
            <v>0</v>
          </cell>
          <cell r="D4164">
            <v>0</v>
          </cell>
          <cell r="E4164">
            <v>0</v>
          </cell>
          <cell r="F4164">
            <v>0</v>
          </cell>
          <cell r="G4164">
            <v>0</v>
          </cell>
        </row>
        <row r="4165">
          <cell r="B4165" t="str">
            <v>C0093</v>
          </cell>
          <cell r="C4165" t="str">
            <v>APARELHO SINALIZADOR DE OBSTÁCULOS C/CÉLULA FOTOELÉTRICA</v>
          </cell>
          <cell r="D4165">
            <v>0</v>
          </cell>
          <cell r="E4165">
            <v>0</v>
          </cell>
          <cell r="F4165" t="str">
            <v>UN</v>
          </cell>
          <cell r="G4165">
            <v>92.91</v>
          </cell>
        </row>
        <row r="4166">
          <cell r="B4166" t="str">
            <v>C4567</v>
          </cell>
          <cell r="C4166" t="str">
            <v>BANDEJA MÓVEL, PADRÃO 19"</v>
          </cell>
          <cell r="D4166">
            <v>0</v>
          </cell>
          <cell r="E4166">
            <v>0</v>
          </cell>
          <cell r="F4166" t="str">
            <v>UN</v>
          </cell>
          <cell r="G4166">
            <v>46.46</v>
          </cell>
        </row>
        <row r="4167">
          <cell r="B4167" t="str">
            <v>C0390</v>
          </cell>
          <cell r="C4167" t="str">
            <v>BLOCO TELEFÔNICO DE LIGAÇÃO INTERNA BLI - 10</v>
          </cell>
          <cell r="D4167">
            <v>0</v>
          </cell>
          <cell r="E4167">
            <v>0</v>
          </cell>
          <cell r="F4167" t="str">
            <v>UN</v>
          </cell>
          <cell r="G4167">
            <v>9.7799999999999994</v>
          </cell>
        </row>
        <row r="4168">
          <cell r="B4168" t="str">
            <v>C4566</v>
          </cell>
          <cell r="C4168" t="str">
            <v>BLOCO IDC-100 PARES INTERNO, IDC-IDC, PADRÃO 19"</v>
          </cell>
          <cell r="D4168">
            <v>0</v>
          </cell>
          <cell r="E4168">
            <v>0</v>
          </cell>
          <cell r="F4168" t="str">
            <v>UN</v>
          </cell>
          <cell r="G4168">
            <v>309.69</v>
          </cell>
        </row>
        <row r="4169">
          <cell r="B4169" t="str">
            <v>C3973</v>
          </cell>
          <cell r="C4169" t="str">
            <v>CÂMERA FIXA - CFTV - INSTALADA/PROGRAMADA</v>
          </cell>
          <cell r="D4169">
            <v>0</v>
          </cell>
          <cell r="E4169">
            <v>0</v>
          </cell>
          <cell r="F4169" t="str">
            <v>UN</v>
          </cell>
          <cell r="G4169">
            <v>751.4</v>
          </cell>
        </row>
        <row r="4170">
          <cell r="B4170" t="str">
            <v>C3972</v>
          </cell>
          <cell r="C4170" t="str">
            <v>CÂMERA MÓVEL - CMTV - INSTALADA/PROGRAMADA</v>
          </cell>
          <cell r="D4170">
            <v>0</v>
          </cell>
          <cell r="E4170">
            <v>0</v>
          </cell>
          <cell r="F4170" t="str">
            <v>UN</v>
          </cell>
          <cell r="G4170">
            <v>10185.09</v>
          </cell>
        </row>
        <row r="4171">
          <cell r="B4171" t="str">
            <v>C4043</v>
          </cell>
          <cell r="C4171" t="str">
            <v xml:space="preserve">COMPUTADOR PENTIUM 4 , 2,80 GHz, 512 K CACHE, HD 40 GB, 128 MB DDR SDRAM, INCLUINDO PLACA </v>
          </cell>
          <cell r="D4171">
            <v>0</v>
          </cell>
          <cell r="E4171">
            <v>0</v>
          </cell>
          <cell r="F4171" t="str">
            <v>UN</v>
          </cell>
          <cell r="G4171">
            <v>2771.72</v>
          </cell>
        </row>
        <row r="4172">
          <cell r="B4172">
            <v>0</v>
          </cell>
          <cell r="C4172">
            <v>0</v>
          </cell>
          <cell r="D4172">
            <v>0</v>
          </cell>
          <cell r="E4172">
            <v>0</v>
          </cell>
          <cell r="F4172">
            <v>0</v>
          </cell>
          <cell r="G4172">
            <v>0</v>
          </cell>
        </row>
        <row r="4173">
          <cell r="B4173" t="str">
            <v>C4023</v>
          </cell>
          <cell r="C4173" t="str">
            <v>CENTRAL DE CONTROLE DE DETECÇÃO E ALARME DE INCÊNDIO</v>
          </cell>
          <cell r="D4173">
            <v>0</v>
          </cell>
          <cell r="E4173">
            <v>0</v>
          </cell>
          <cell r="F4173" t="str">
            <v>UN</v>
          </cell>
          <cell r="G4173">
            <v>18941.29</v>
          </cell>
        </row>
        <row r="4174">
          <cell r="B4174" t="str">
            <v>C4058</v>
          </cell>
          <cell r="C4174" t="str">
            <v>CENTRAL DE CONTROLE P/ SEGURANÇA COMPLETA - INSTALADO</v>
          </cell>
          <cell r="D4174">
            <v>0</v>
          </cell>
          <cell r="E4174">
            <v>0</v>
          </cell>
          <cell r="F4174" t="str">
            <v>UN</v>
          </cell>
          <cell r="G4174">
            <v>3843.53</v>
          </cell>
        </row>
        <row r="4175">
          <cell r="B4175" t="str">
            <v>C4024</v>
          </cell>
          <cell r="C4175" t="str">
            <v>CENTRAL DE TELEFONIA C/ 50 RAMAIS E 10 LINHAS TRONCO</v>
          </cell>
          <cell r="D4175">
            <v>0</v>
          </cell>
          <cell r="E4175">
            <v>0</v>
          </cell>
          <cell r="F4175" t="str">
            <v>UN</v>
          </cell>
          <cell r="G4175">
            <v>21409.34</v>
          </cell>
        </row>
        <row r="4176">
          <cell r="B4176" t="str">
            <v>C4004</v>
          </cell>
          <cell r="C4176" t="str">
            <v>CONTROLADOR LÓGICO PROGRAMÁVEL MODULAR</v>
          </cell>
          <cell r="D4176">
            <v>0</v>
          </cell>
          <cell r="E4176">
            <v>0</v>
          </cell>
          <cell r="F4176" t="str">
            <v>UN</v>
          </cell>
          <cell r="G4176">
            <v>23524.38</v>
          </cell>
        </row>
        <row r="4177">
          <cell r="B4177" t="str">
            <v>C4051</v>
          </cell>
          <cell r="C4177" t="str">
            <v>CONTROLE TIPO JOYSTICK PARA CÂMERA MÓVEL C/ DISPLAY E TECLADO INCORPORADO - INSTALADO</v>
          </cell>
          <cell r="D4177">
            <v>0</v>
          </cell>
          <cell r="E4177">
            <v>0</v>
          </cell>
          <cell r="F4177" t="str">
            <v>UN</v>
          </cell>
          <cell r="G4177">
            <v>3775.79</v>
          </cell>
        </row>
        <row r="4178">
          <cell r="B4178">
            <v>0</v>
          </cell>
          <cell r="C4178">
            <v>0</v>
          </cell>
          <cell r="D4178">
            <v>0</v>
          </cell>
          <cell r="E4178">
            <v>0</v>
          </cell>
          <cell r="F4178">
            <v>0</v>
          </cell>
          <cell r="G4178">
            <v>0</v>
          </cell>
        </row>
        <row r="4179">
          <cell r="B4179" t="str">
            <v>C4176</v>
          </cell>
          <cell r="C4179" t="str">
            <v>CONJUNTO DE CONVERSORES (EMISSOR E RECEPTOR) DE UTP/COAXIAL COM TERMINAIS DE CONEXÃO, CAIXAS DE PROTEÇÃO E FONTE DE ALIMENTAÇÃO</v>
          </cell>
          <cell r="D4179">
            <v>0</v>
          </cell>
          <cell r="E4179">
            <v>0</v>
          </cell>
          <cell r="F4179" t="str">
            <v>UN</v>
          </cell>
          <cell r="G4179">
            <v>893.6</v>
          </cell>
        </row>
        <row r="4180">
          <cell r="B4180">
            <v>0</v>
          </cell>
          <cell r="C4180">
            <v>0</v>
          </cell>
          <cell r="D4180">
            <v>0</v>
          </cell>
          <cell r="E4180">
            <v>0</v>
          </cell>
          <cell r="F4180">
            <v>0</v>
          </cell>
          <cell r="G4180">
            <v>0</v>
          </cell>
        </row>
        <row r="4181">
          <cell r="B4181" t="str">
            <v>C4177</v>
          </cell>
          <cell r="C4181" t="str">
            <v>DETECTOR TERMO-VELOCIMÉTRICO, MONTAGEM DE TETO, C/ BASE ALIMENTAÇÃO 220 VAC, OPERAÇÃO EM REDE - INSTALADO</v>
          </cell>
          <cell r="D4181">
            <v>0</v>
          </cell>
          <cell r="E4181">
            <v>0</v>
          </cell>
          <cell r="F4181" t="str">
            <v>UN</v>
          </cell>
          <cell r="G4181">
            <v>253.85</v>
          </cell>
        </row>
        <row r="4182">
          <cell r="B4182">
            <v>0</v>
          </cell>
          <cell r="C4182">
            <v>0</v>
          </cell>
          <cell r="D4182">
            <v>0</v>
          </cell>
          <cell r="E4182">
            <v>0</v>
          </cell>
          <cell r="F4182">
            <v>0</v>
          </cell>
          <cell r="G4182">
            <v>0</v>
          </cell>
        </row>
        <row r="4183">
          <cell r="B4183" t="str">
            <v>C4041</v>
          </cell>
          <cell r="C4183" t="str">
            <v>DETETOR IÔNICO DE FUMAÇA, MONTAGEM DE TETO, C/ BASE ALIMENTAÇÃO 220VAC, UMA SAÍDA DIGITAL - INSTALADO</v>
          </cell>
          <cell r="D4183">
            <v>0</v>
          </cell>
          <cell r="E4183">
            <v>0</v>
          </cell>
          <cell r="F4183" t="str">
            <v>UN</v>
          </cell>
          <cell r="G4183">
            <v>214</v>
          </cell>
        </row>
        <row r="4184">
          <cell r="B4184">
            <v>0</v>
          </cell>
          <cell r="C4184">
            <v>0</v>
          </cell>
          <cell r="D4184">
            <v>0</v>
          </cell>
          <cell r="E4184">
            <v>0</v>
          </cell>
          <cell r="F4184">
            <v>0</v>
          </cell>
          <cell r="G4184">
            <v>0</v>
          </cell>
        </row>
        <row r="4185">
          <cell r="B4185" t="str">
            <v>C3765</v>
          </cell>
          <cell r="C4185" t="str">
            <v>DISTRIBUIDOR INTERNO ÓPTICO PARA 24 FIBRAS</v>
          </cell>
          <cell r="D4185">
            <v>0</v>
          </cell>
          <cell r="E4185">
            <v>0</v>
          </cell>
          <cell r="F4185" t="str">
            <v>UN</v>
          </cell>
          <cell r="G4185">
            <v>1142.3599999999999</v>
          </cell>
        </row>
        <row r="4186">
          <cell r="B4186" t="str">
            <v>C4564</v>
          </cell>
          <cell r="C4186" t="str">
            <v>DISTRIBUIDOR INTERNO ÓPTICO - D.I.O. PARA 12 FIBRAS MONO-MODO, COM CONCETORES ST, PADRÃO 19"</v>
          </cell>
          <cell r="D4186">
            <v>0</v>
          </cell>
          <cell r="E4186">
            <v>0</v>
          </cell>
          <cell r="F4186" t="str">
            <v>UN</v>
          </cell>
          <cell r="G4186">
            <v>472.28</v>
          </cell>
        </row>
        <row r="4187">
          <cell r="B4187">
            <v>0</v>
          </cell>
          <cell r="C4187">
            <v>0</v>
          </cell>
          <cell r="D4187">
            <v>0</v>
          </cell>
          <cell r="E4187">
            <v>0</v>
          </cell>
          <cell r="F4187">
            <v>0</v>
          </cell>
          <cell r="G4187">
            <v>0</v>
          </cell>
        </row>
        <row r="4188">
          <cell r="B4188" t="str">
            <v>C4565</v>
          </cell>
          <cell r="C4188" t="str">
            <v>DISTRIBUIDOR INTERNO ÓPTICO - D.I.O. PARA 24 FIBRAS MONO-MODO, COM CONECTORES ST, PADRÃO 19"</v>
          </cell>
          <cell r="D4188">
            <v>0</v>
          </cell>
          <cell r="E4188">
            <v>0</v>
          </cell>
          <cell r="F4188" t="str">
            <v>UN</v>
          </cell>
          <cell r="G4188">
            <v>805.63</v>
          </cell>
        </row>
        <row r="4189">
          <cell r="B4189">
            <v>0</v>
          </cell>
          <cell r="C4189">
            <v>0</v>
          </cell>
          <cell r="D4189">
            <v>0</v>
          </cell>
          <cell r="E4189">
            <v>0</v>
          </cell>
          <cell r="F4189">
            <v>0</v>
          </cell>
          <cell r="G4189">
            <v>0</v>
          </cell>
        </row>
        <row r="4190">
          <cell r="B4190" t="str">
            <v>C0835</v>
          </cell>
          <cell r="C4190" t="str">
            <v>GATEWAY ETHERNET, 2 SAÍDAS - RS485</v>
          </cell>
          <cell r="D4190">
            <v>0</v>
          </cell>
          <cell r="E4190">
            <v>0</v>
          </cell>
          <cell r="F4190" t="str">
            <v>UN</v>
          </cell>
          <cell r="G4190">
            <v>20590.36</v>
          </cell>
        </row>
        <row r="4191">
          <cell r="B4191" t="str">
            <v>C4050</v>
          </cell>
          <cell r="C4191" t="str">
            <v>GRAVADOR DE VÍDEO, TIPO TIME HOPSE, 960 HORAS - INSTALADO</v>
          </cell>
          <cell r="D4191">
            <v>0</v>
          </cell>
          <cell r="E4191">
            <v>0</v>
          </cell>
          <cell r="F4191" t="str">
            <v>UN</v>
          </cell>
          <cell r="G4191">
            <v>1628.3</v>
          </cell>
        </row>
        <row r="4192">
          <cell r="B4192" t="str">
            <v>C4047</v>
          </cell>
          <cell r="C4192" t="str">
            <v>GRAVADOR DIGITAL COM 16 CANAIS DE ENTRADA, 2 SAÍDAS MULTIPLEXADAS, GRAVADOR DE CD-ROM INCORPORADO, M - INSTALADO</v>
          </cell>
          <cell r="D4192">
            <v>0</v>
          </cell>
          <cell r="E4192">
            <v>0</v>
          </cell>
          <cell r="F4192" t="str">
            <v>UN</v>
          </cell>
          <cell r="G4192">
            <v>31255.97</v>
          </cell>
        </row>
        <row r="4193">
          <cell r="B4193">
            <v>0</v>
          </cell>
          <cell r="C4193">
            <v>0</v>
          </cell>
          <cell r="D4193">
            <v>0</v>
          </cell>
          <cell r="E4193">
            <v>0</v>
          </cell>
          <cell r="F4193">
            <v>0</v>
          </cell>
          <cell r="G4193">
            <v>0</v>
          </cell>
        </row>
        <row r="4194">
          <cell r="B4194" t="str">
            <v>C3760</v>
          </cell>
          <cell r="C4194" t="str">
            <v>HUB TIPO 24 PORTAS</v>
          </cell>
          <cell r="D4194">
            <v>0</v>
          </cell>
          <cell r="E4194">
            <v>0</v>
          </cell>
          <cell r="F4194" t="str">
            <v>UN</v>
          </cell>
          <cell r="G4194">
            <v>2002.02</v>
          </cell>
        </row>
        <row r="4195">
          <cell r="B4195" t="str">
            <v>C0831</v>
          </cell>
          <cell r="C4195" t="str">
            <v>INTERFACE HOMEM/MÁQUINA 5,7" TOUCHSCREEN, COLORIDA</v>
          </cell>
          <cell r="D4195">
            <v>0</v>
          </cell>
          <cell r="E4195">
            <v>0</v>
          </cell>
          <cell r="F4195" t="str">
            <v>UN</v>
          </cell>
          <cell r="G4195">
            <v>10981.53</v>
          </cell>
        </row>
        <row r="4196">
          <cell r="B4196" t="str">
            <v>C4046</v>
          </cell>
          <cell r="C4196" t="str">
            <v>MATRIX DE CHAVEAMENTO MICROPROCESSADA, LOOP DE INPUTS INCORPORADO, 24 ENTRADAS, 4 SAÍDAS, CCU INCORP - INSTALADO</v>
          </cell>
          <cell r="D4196">
            <v>0</v>
          </cell>
          <cell r="E4196">
            <v>0</v>
          </cell>
          <cell r="F4196" t="str">
            <v>UN</v>
          </cell>
          <cell r="G4196">
            <v>8355.43</v>
          </cell>
        </row>
        <row r="4197">
          <cell r="B4197">
            <v>0</v>
          </cell>
          <cell r="C4197">
            <v>0</v>
          </cell>
          <cell r="D4197">
            <v>0</v>
          </cell>
          <cell r="E4197">
            <v>0</v>
          </cell>
          <cell r="F4197">
            <v>0</v>
          </cell>
          <cell r="G4197">
            <v>0</v>
          </cell>
        </row>
        <row r="4198">
          <cell r="B4198" t="str">
            <v>C4039</v>
          </cell>
          <cell r="C4198" t="str">
            <v>MEDIDOR DE GRANDEZAS ELÉTRICAS TIPO "POWER METER" PM 600 SCHNEIDER COM DISPLAY NÃO INCORPORADO - INSTALADO</v>
          </cell>
          <cell r="D4198">
            <v>0</v>
          </cell>
          <cell r="E4198">
            <v>0</v>
          </cell>
          <cell r="F4198" t="str">
            <v>UN</v>
          </cell>
          <cell r="G4198">
            <v>6015.91</v>
          </cell>
        </row>
        <row r="4199">
          <cell r="B4199">
            <v>0</v>
          </cell>
          <cell r="C4199">
            <v>0</v>
          </cell>
          <cell r="D4199">
            <v>0</v>
          </cell>
          <cell r="E4199">
            <v>0</v>
          </cell>
          <cell r="F4199">
            <v>0</v>
          </cell>
          <cell r="G4199">
            <v>0</v>
          </cell>
        </row>
        <row r="4200">
          <cell r="B4200" t="str">
            <v>C4181</v>
          </cell>
          <cell r="C4200" t="str">
            <v>MÓDULO PARA COMUNICAÇÃO EM REDE RS 485 PROTOCOLO MODBUS RTU</v>
          </cell>
          <cell r="D4200">
            <v>0</v>
          </cell>
          <cell r="E4200">
            <v>0</v>
          </cell>
          <cell r="F4200" t="str">
            <v>UN</v>
          </cell>
          <cell r="G4200">
            <v>2293.86</v>
          </cell>
        </row>
        <row r="4201">
          <cell r="B4201" t="str">
            <v>C4048</v>
          </cell>
          <cell r="C4201" t="str">
            <v>MONITOR INDUSTRIAL DE VÍDEO COLORIDO, DIGITAL, TELA 19", PORTA PARALELA - INSTALADO</v>
          </cell>
          <cell r="D4201">
            <v>0</v>
          </cell>
          <cell r="E4201">
            <v>0</v>
          </cell>
          <cell r="F4201" t="str">
            <v>UN</v>
          </cell>
          <cell r="G4201">
            <v>1430.46</v>
          </cell>
        </row>
        <row r="4202">
          <cell r="B4202">
            <v>0</v>
          </cell>
          <cell r="C4202">
            <v>0</v>
          </cell>
          <cell r="D4202">
            <v>0</v>
          </cell>
          <cell r="E4202">
            <v>0</v>
          </cell>
          <cell r="F4202">
            <v>0</v>
          </cell>
          <cell r="G4202">
            <v>0</v>
          </cell>
        </row>
        <row r="4203">
          <cell r="B4203" t="str">
            <v>C4049</v>
          </cell>
          <cell r="C4203" t="str">
            <v>MONITOR INDUSTRIAL DE VÍDEO COLORIDO, VÍDEO COMPOSTO, 2 CANAIS DE ENTRADA E 1 DE SAÍDA, DIMENSÕES 14 - INSTALADO</v>
          </cell>
          <cell r="D4203">
            <v>0</v>
          </cell>
          <cell r="E4203">
            <v>0</v>
          </cell>
          <cell r="F4203" t="str">
            <v>UN</v>
          </cell>
          <cell r="G4203">
            <v>816.76</v>
          </cell>
        </row>
        <row r="4204">
          <cell r="B4204">
            <v>0</v>
          </cell>
          <cell r="C4204">
            <v>0</v>
          </cell>
          <cell r="D4204">
            <v>0</v>
          </cell>
          <cell r="E4204">
            <v>0</v>
          </cell>
          <cell r="F4204">
            <v>0</v>
          </cell>
          <cell r="G4204">
            <v>0</v>
          </cell>
        </row>
        <row r="4205">
          <cell r="B4205" t="str">
            <v>C4033</v>
          </cell>
          <cell r="C4205" t="str">
            <v>NO-BREAK TRIFÁSICO, 380/380 VAC-LL, 60 Hz, 2000VA, BATERIAS INCORPORADAS, AUTO-PORTANTE EM GABINETE IP-44 - INSTALADO</v>
          </cell>
          <cell r="D4205">
            <v>0</v>
          </cell>
          <cell r="E4205">
            <v>0</v>
          </cell>
          <cell r="F4205" t="str">
            <v>CJ</v>
          </cell>
          <cell r="G4205">
            <v>917.1</v>
          </cell>
        </row>
        <row r="4206">
          <cell r="B4206">
            <v>0</v>
          </cell>
          <cell r="C4206">
            <v>0</v>
          </cell>
          <cell r="D4206">
            <v>0</v>
          </cell>
          <cell r="E4206">
            <v>0</v>
          </cell>
          <cell r="F4206">
            <v>0</v>
          </cell>
          <cell r="G4206">
            <v>0</v>
          </cell>
        </row>
        <row r="4207">
          <cell r="B4207" t="str">
            <v>C4568</v>
          </cell>
          <cell r="C4207" t="str">
            <v>ORGANIZADOR DE CABOS HORIZONTAL, ABERTO, PADRÃO RACK 19"</v>
          </cell>
          <cell r="D4207">
            <v>0</v>
          </cell>
          <cell r="E4207">
            <v>0</v>
          </cell>
          <cell r="F4207" t="str">
            <v>UN</v>
          </cell>
          <cell r="G4207">
            <v>42.21</v>
          </cell>
        </row>
        <row r="4208">
          <cell r="B4208" t="str">
            <v>C3768</v>
          </cell>
          <cell r="C4208" t="str">
            <v>PATCH PANEL 24 PORTAS, CATEGORIA "5" FURUKAWA</v>
          </cell>
          <cell r="D4208">
            <v>0</v>
          </cell>
          <cell r="E4208">
            <v>0</v>
          </cell>
          <cell r="F4208" t="str">
            <v>UN</v>
          </cell>
          <cell r="G4208">
            <v>446.81</v>
          </cell>
        </row>
        <row r="4209">
          <cell r="B4209" t="str">
            <v>C3770</v>
          </cell>
          <cell r="C4209" t="str">
            <v>PATCH CABLE EXTRA-FLEXÍVEL RJ-45/RJ-45 DE 1,50m</v>
          </cell>
          <cell r="D4209">
            <v>0</v>
          </cell>
          <cell r="E4209">
            <v>0</v>
          </cell>
          <cell r="F4209" t="str">
            <v>UN</v>
          </cell>
          <cell r="G4209">
            <v>10.8</v>
          </cell>
        </row>
        <row r="4210">
          <cell r="B4210" t="str">
            <v>C4526</v>
          </cell>
          <cell r="C4210" t="str">
            <v>PATCH CABLE EXTRA-FLEXÍVEL RJ-45/RJ-45 DE 2,50m</v>
          </cell>
          <cell r="D4210">
            <v>0</v>
          </cell>
          <cell r="E4210">
            <v>0</v>
          </cell>
          <cell r="F4210" t="str">
            <v>UN</v>
          </cell>
          <cell r="G4210">
            <v>15.18</v>
          </cell>
        </row>
        <row r="4211">
          <cell r="B4211" t="str">
            <v>C3764</v>
          </cell>
          <cell r="C4211" t="str">
            <v>RACK FECHADO 24 U'S, 670mm, PROFUNDIDADE PADRÃO 19"</v>
          </cell>
          <cell r="D4211">
            <v>0</v>
          </cell>
          <cell r="E4211">
            <v>0</v>
          </cell>
          <cell r="F4211" t="str">
            <v>UN</v>
          </cell>
          <cell r="G4211">
            <v>2086.7399999999998</v>
          </cell>
        </row>
        <row r="4212">
          <cell r="B4212" t="str">
            <v>C3763</v>
          </cell>
          <cell r="C4212" t="str">
            <v>RACK FECHADO 36 U'S, 670mm, PROFUNDIDADE PADRÃO 19"</v>
          </cell>
          <cell r="D4212">
            <v>0</v>
          </cell>
          <cell r="E4212">
            <v>0</v>
          </cell>
          <cell r="F4212" t="str">
            <v>UN</v>
          </cell>
          <cell r="G4212">
            <v>2214.58</v>
          </cell>
        </row>
        <row r="4213">
          <cell r="B4213" t="str">
            <v>C3762</v>
          </cell>
          <cell r="C4213" t="str">
            <v>RACK FECHADO 44 U'S, 670mm, PROFUNDIDADE PADRÃO 19"</v>
          </cell>
          <cell r="D4213">
            <v>0</v>
          </cell>
          <cell r="E4213">
            <v>0</v>
          </cell>
          <cell r="F4213" t="str">
            <v>UN</v>
          </cell>
          <cell r="G4213">
            <v>2584.85</v>
          </cell>
        </row>
        <row r="4214">
          <cell r="B4214" t="str">
            <v>C4569</v>
          </cell>
          <cell r="C4214" t="str">
            <v>RÉGUA DE TOMADAS ELÉTRICAS, COM 08 TOMADAS, PADRÃO RACK 19"</v>
          </cell>
          <cell r="D4214">
            <v>0</v>
          </cell>
          <cell r="E4214">
            <v>0</v>
          </cell>
          <cell r="F4214" t="str">
            <v>UN</v>
          </cell>
          <cell r="G4214">
            <v>97</v>
          </cell>
        </row>
        <row r="4215">
          <cell r="B4215" t="str">
            <v>C4563</v>
          </cell>
          <cell r="C4215" t="str">
            <v>ROTEADOR AUTO-GERENCIÁVEL P/ COMUNICAÇÃO DE DADOS, PARA FIBRA ÓPTICA MONO-MODO, COM CONECTORES ST - PADRÃO RACK 19"</v>
          </cell>
          <cell r="D4215">
            <v>0</v>
          </cell>
          <cell r="E4215">
            <v>0</v>
          </cell>
          <cell r="F4215" t="str">
            <v>UN</v>
          </cell>
          <cell r="G4215">
            <v>5451.74</v>
          </cell>
        </row>
        <row r="4216">
          <cell r="B4216">
            <v>0</v>
          </cell>
          <cell r="C4216">
            <v>0</v>
          </cell>
          <cell r="D4216">
            <v>0</v>
          </cell>
          <cell r="E4216">
            <v>0</v>
          </cell>
          <cell r="F4216">
            <v>0</v>
          </cell>
          <cell r="G4216">
            <v>0</v>
          </cell>
        </row>
        <row r="4217">
          <cell r="B4217" t="str">
            <v>C4044</v>
          </cell>
          <cell r="C4217" t="str">
            <v>SENSOR DE INTRUSÃO MICRO-PROCESSADOR, TIPO MULTIFEIXES, MONTAGEM DE PAREDE, ALIMENTAÇÃO 220 VAC, UMA - INSTALADO</v>
          </cell>
          <cell r="D4217">
            <v>0</v>
          </cell>
          <cell r="E4217">
            <v>0</v>
          </cell>
          <cell r="F4217" t="str">
            <v>UN</v>
          </cell>
          <cell r="G4217">
            <v>113.95</v>
          </cell>
        </row>
        <row r="4218">
          <cell r="B4218">
            <v>0</v>
          </cell>
          <cell r="C4218">
            <v>0</v>
          </cell>
          <cell r="D4218">
            <v>0</v>
          </cell>
          <cell r="E4218">
            <v>0</v>
          </cell>
          <cell r="F4218">
            <v>0</v>
          </cell>
          <cell r="G4218">
            <v>0</v>
          </cell>
        </row>
        <row r="4219">
          <cell r="B4219" t="str">
            <v>C4055</v>
          </cell>
          <cell r="C4219" t="str">
            <v>SENSOR INFRA-VERMELHO ATIVO/PASSIVO FEIXE DUPLO DISTÂNCIA MÁXIMA 100m - INSTALADO</v>
          </cell>
          <cell r="D4219">
            <v>0</v>
          </cell>
          <cell r="E4219">
            <v>0</v>
          </cell>
          <cell r="F4219" t="str">
            <v>UN</v>
          </cell>
          <cell r="G4219">
            <v>617.64</v>
          </cell>
        </row>
        <row r="4220">
          <cell r="B4220">
            <v>0</v>
          </cell>
          <cell r="C4220">
            <v>0</v>
          </cell>
          <cell r="D4220">
            <v>0</v>
          </cell>
          <cell r="E4220">
            <v>0</v>
          </cell>
          <cell r="F4220">
            <v>0</v>
          </cell>
          <cell r="G4220">
            <v>0</v>
          </cell>
        </row>
        <row r="4221">
          <cell r="B4221" t="str">
            <v>C4019</v>
          </cell>
          <cell r="C4221" t="str">
            <v>SISTEMA DE CONTROLE DE ACESSO DE PESSOAL C/ 4 CATRACAS ELETRÔNICAS BI-DIRECIONAIS COM LEITORES DE CARTÕES COM TECNOLOGIA DE PROXIMIDADE INCORPORADOS, 1000 CARTÕES DE PROXIMIDADE, 16 FECHADURAS ELETROMAGNÉTICAS COM SENSORES DE ABERTURA E FONTES DE ALIMENTA</v>
          </cell>
          <cell r="D4221">
            <v>0</v>
          </cell>
          <cell r="E4221">
            <v>0</v>
          </cell>
          <cell r="F4221" t="str">
            <v>CJ</v>
          </cell>
          <cell r="G4221">
            <v>83945.22</v>
          </cell>
        </row>
        <row r="4222">
          <cell r="B4222">
            <v>0</v>
          </cell>
          <cell r="C4222">
            <v>0</v>
          </cell>
          <cell r="D4222">
            <v>0</v>
          </cell>
          <cell r="E4222">
            <v>0</v>
          </cell>
          <cell r="F4222">
            <v>0</v>
          </cell>
          <cell r="G4222">
            <v>0</v>
          </cell>
        </row>
        <row r="4223">
          <cell r="B4223" t="str">
            <v>C4163</v>
          </cell>
          <cell r="C4223" t="str">
            <v>SISTEMA DE SONORIZAÇÃO COMPLETO PARA 100 PONTOS (80 SONOFLETORES, 06 CORNETAS E 14 RESERVAS), 80 TRAFOS DE LINHA, 35 ATENUADORES DE VOLUME COM DIAL, CD PLAYER, 5 AMPLIFICADORES DE POTÊNCIA, 3 EQUALIZADORES, 2 LINKS FÍSICOS (TRANSMISSOR/RECEPTOR), 1 PRÉ-MI</v>
          </cell>
          <cell r="D4223">
            <v>0</v>
          </cell>
          <cell r="E4223">
            <v>0</v>
          </cell>
          <cell r="F4223" t="str">
            <v>CJ</v>
          </cell>
          <cell r="G4223">
            <v>124785.89</v>
          </cell>
        </row>
        <row r="4224">
          <cell r="B4224">
            <v>0</v>
          </cell>
          <cell r="C4224">
            <v>0</v>
          </cell>
          <cell r="D4224">
            <v>0</v>
          </cell>
          <cell r="E4224">
            <v>0</v>
          </cell>
          <cell r="F4224">
            <v>0</v>
          </cell>
          <cell r="G4224">
            <v>0</v>
          </cell>
        </row>
        <row r="4225">
          <cell r="B4225" t="str">
            <v>C4398</v>
          </cell>
          <cell r="C4225" t="str">
            <v>SOFTWARE DE GERENCIAMENTO DE PESAGEM (INSTALADO)</v>
          </cell>
          <cell r="D4225">
            <v>0</v>
          </cell>
          <cell r="E4225">
            <v>0</v>
          </cell>
          <cell r="F4225" t="str">
            <v>UN</v>
          </cell>
          <cell r="G4225">
            <v>2740.48</v>
          </cell>
        </row>
        <row r="4226">
          <cell r="B4226" t="str">
            <v>C4180</v>
          </cell>
          <cell r="C4226" t="str">
            <v>SOFTWARE DE GERENCIAMENTO E CADASTRAMENTO COM BANCO DE DADOS, INTERFACE AMIGÁVEL, PLATAFORMA WINDOWS</v>
          </cell>
          <cell r="D4226">
            <v>0</v>
          </cell>
          <cell r="E4226">
            <v>0</v>
          </cell>
          <cell r="F4226" t="str">
            <v>UN</v>
          </cell>
          <cell r="G4226">
            <v>6912.16</v>
          </cell>
        </row>
        <row r="4227">
          <cell r="B4227">
            <v>0</v>
          </cell>
          <cell r="C4227">
            <v>0</v>
          </cell>
          <cell r="D4227">
            <v>0</v>
          </cell>
          <cell r="E4227">
            <v>0</v>
          </cell>
          <cell r="F4227">
            <v>0</v>
          </cell>
          <cell r="G4227">
            <v>0</v>
          </cell>
        </row>
        <row r="4228">
          <cell r="B4228" t="str">
            <v>C4178</v>
          </cell>
          <cell r="C4228" t="str">
            <v>SOFTWARE DE MONITORAÇÃO E CONTROLE SOBRE PLATAFORMA WINDOWS, PROTOCOLO DE COMUNICAÇÃO ABERTO, MÓDULO GRÁFICO PARA CRIAÇÃO DE TELAS</v>
          </cell>
          <cell r="D4228">
            <v>0</v>
          </cell>
          <cell r="E4228">
            <v>0</v>
          </cell>
          <cell r="F4228" t="str">
            <v>UN</v>
          </cell>
          <cell r="G4228">
            <v>6912.16</v>
          </cell>
        </row>
        <row r="4229">
          <cell r="B4229">
            <v>0</v>
          </cell>
          <cell r="C4229">
            <v>0</v>
          </cell>
          <cell r="D4229">
            <v>0</v>
          </cell>
          <cell r="E4229">
            <v>0</v>
          </cell>
          <cell r="F4229">
            <v>0</v>
          </cell>
          <cell r="G4229">
            <v>0</v>
          </cell>
        </row>
        <row r="4230">
          <cell r="B4230" t="str">
            <v>C4179</v>
          </cell>
          <cell r="C4230" t="str">
            <v>SOFTWARE DE MONITORAÇÃO E CONTROLE SOBRE PLATAFORMA WINDOWS, PROTOCOLO DE COMUNICAÇÃO ABERTO</v>
          </cell>
          <cell r="D4230">
            <v>0</v>
          </cell>
          <cell r="E4230">
            <v>0</v>
          </cell>
          <cell r="F4230" t="str">
            <v>UN</v>
          </cell>
          <cell r="G4230">
            <v>1789.21</v>
          </cell>
        </row>
        <row r="4231">
          <cell r="B4231">
            <v>0</v>
          </cell>
          <cell r="C4231">
            <v>0</v>
          </cell>
          <cell r="D4231">
            <v>0</v>
          </cell>
          <cell r="E4231">
            <v>0</v>
          </cell>
          <cell r="F4231">
            <v>0</v>
          </cell>
          <cell r="G4231">
            <v>0</v>
          </cell>
        </row>
        <row r="4232">
          <cell r="B4232" t="str">
            <v>C4054</v>
          </cell>
          <cell r="C4232" t="str">
            <v>SOFTWARE DE PROGRAMAÇÃO DE PLCs RSLOGIX 500, CD - INSTALADO</v>
          </cell>
          <cell r="D4232">
            <v>0</v>
          </cell>
          <cell r="E4232">
            <v>0</v>
          </cell>
          <cell r="F4232" t="str">
            <v>UN</v>
          </cell>
          <cell r="G4232">
            <v>4795.8599999999997</v>
          </cell>
        </row>
        <row r="4233">
          <cell r="B4233" t="str">
            <v>C4040</v>
          </cell>
          <cell r="C4233" t="str">
            <v>SOFTWARE SUPERVISÓRIO RS VIEW 32 VERSÃO RUNTIME 150 COM GERENCIADOR DE COMUNICAÇÕES RSLINX - INSTALADO</v>
          </cell>
          <cell r="D4233">
            <v>0</v>
          </cell>
          <cell r="E4233">
            <v>0</v>
          </cell>
          <cell r="F4233" t="str">
            <v>UN</v>
          </cell>
          <cell r="G4233">
            <v>4316.2700000000004</v>
          </cell>
        </row>
        <row r="4234">
          <cell r="B4234">
            <v>0</v>
          </cell>
          <cell r="C4234">
            <v>0</v>
          </cell>
          <cell r="D4234">
            <v>0</v>
          </cell>
          <cell r="E4234">
            <v>0</v>
          </cell>
          <cell r="F4234">
            <v>0</v>
          </cell>
          <cell r="G4234">
            <v>0</v>
          </cell>
        </row>
        <row r="4235">
          <cell r="B4235" t="str">
            <v>C4053</v>
          </cell>
          <cell r="C4235" t="str">
            <v>SOFTWARE SUPERVISÓRIO RS VIEW 32 VERSÃO RUNTIME 1500 COM GERENCIADOR DE COMUNICAÇÕES RSLINX - INSTALADO</v>
          </cell>
          <cell r="D4235">
            <v>0</v>
          </cell>
          <cell r="E4235">
            <v>0</v>
          </cell>
          <cell r="F4235" t="str">
            <v>UN</v>
          </cell>
          <cell r="G4235">
            <v>22533.65</v>
          </cell>
        </row>
        <row r="4236">
          <cell r="B4236">
            <v>0</v>
          </cell>
          <cell r="C4236">
            <v>0</v>
          </cell>
          <cell r="D4236">
            <v>0</v>
          </cell>
          <cell r="E4236">
            <v>0</v>
          </cell>
          <cell r="F4236">
            <v>0</v>
          </cell>
          <cell r="G4236">
            <v>0</v>
          </cell>
        </row>
        <row r="4237">
          <cell r="B4237" t="str">
            <v>C4175</v>
          </cell>
          <cell r="C4237" t="str">
            <v>SWITCHER AUTO-GERENCIÁVEL P/ COMUNICACÃO DE DADOS COM 24 PORTAS EM CONECTORES RJ 45, 10/100 KBPS E DUAS PORTAS 10/100/1000 KBPS - PADRÃO RACK 19"</v>
          </cell>
          <cell r="D4237">
            <v>0</v>
          </cell>
          <cell r="E4237">
            <v>0</v>
          </cell>
          <cell r="F4237" t="str">
            <v>UN</v>
          </cell>
          <cell r="G4237">
            <v>5413.51</v>
          </cell>
        </row>
        <row r="4238">
          <cell r="B4238">
            <v>0</v>
          </cell>
          <cell r="C4238">
            <v>0</v>
          </cell>
          <cell r="D4238">
            <v>0</v>
          </cell>
          <cell r="E4238">
            <v>0</v>
          </cell>
          <cell r="F4238">
            <v>0</v>
          </cell>
          <cell r="G4238">
            <v>0</v>
          </cell>
        </row>
        <row r="4239">
          <cell r="B4239" t="str">
            <v>C4056</v>
          </cell>
          <cell r="C4239" t="str">
            <v>TRANSMISSOR ELETRÔNICO DE PRESSÃO TIPO INSERÇÃO, COM INDICADOR INCORPORADO, GERAÇÃO DE SINAL PROPORC - INSTALADO</v>
          </cell>
          <cell r="D4239">
            <v>0</v>
          </cell>
          <cell r="E4239">
            <v>0</v>
          </cell>
          <cell r="F4239" t="str">
            <v>UN</v>
          </cell>
          <cell r="G4239">
            <v>1871.62</v>
          </cell>
        </row>
        <row r="4240">
          <cell r="B4240">
            <v>0</v>
          </cell>
          <cell r="C4240">
            <v>0</v>
          </cell>
          <cell r="D4240">
            <v>0</v>
          </cell>
          <cell r="E4240">
            <v>0</v>
          </cell>
          <cell r="F4240">
            <v>0</v>
          </cell>
          <cell r="G4240">
            <v>0</v>
          </cell>
        </row>
        <row r="4241">
          <cell r="B4241" t="str">
            <v>OUTROS ELEMENTOS</v>
          </cell>
          <cell r="C4241">
            <v>0</v>
          </cell>
          <cell r="D4241">
            <v>0</v>
          </cell>
          <cell r="E4241">
            <v>0</v>
          </cell>
          <cell r="F4241">
            <v>0</v>
          </cell>
          <cell r="G4241">
            <v>76722.16</v>
          </cell>
        </row>
        <row r="4242">
          <cell r="B4242" t="str">
            <v>C0327</v>
          </cell>
          <cell r="C4242" t="str">
            <v>ATERRAMENTO COMPLETO C/ 3 HASTES COPPERWELD P/PÁRA-RAIOS</v>
          </cell>
          <cell r="D4242">
            <v>0</v>
          </cell>
          <cell r="E4242">
            <v>0</v>
          </cell>
          <cell r="F4242" t="str">
            <v>CJ</v>
          </cell>
          <cell r="G4242">
            <v>645.42999999999995</v>
          </cell>
        </row>
        <row r="4243">
          <cell r="B4243" t="str">
            <v>C0326</v>
          </cell>
          <cell r="C4243" t="str">
            <v>ATERRAMENTO COMPLETO C/ HASTE COPPERWELD 3/4"X 2.40M</v>
          </cell>
          <cell r="D4243">
            <v>0</v>
          </cell>
          <cell r="E4243">
            <v>0</v>
          </cell>
          <cell r="F4243" t="str">
            <v>UN</v>
          </cell>
          <cell r="G4243">
            <v>178.58</v>
          </cell>
        </row>
        <row r="4244">
          <cell r="B4244" t="str">
            <v>C0325</v>
          </cell>
          <cell r="C4244" t="str">
            <v>ATERRAMENTO COMPLETO C/ HASTE COPPERWELD 3/4" X 3.0M</v>
          </cell>
          <cell r="D4244">
            <v>0</v>
          </cell>
          <cell r="E4244">
            <v>0</v>
          </cell>
          <cell r="F4244" t="str">
            <v>UN</v>
          </cell>
          <cell r="G4244">
            <v>178.75</v>
          </cell>
        </row>
        <row r="4245">
          <cell r="B4245" t="str">
            <v>C4765</v>
          </cell>
          <cell r="C4245" t="str">
            <v xml:space="preserve">ATERRAMENTO COMPLETO C/ HASTE COPPERWELD 5/8"X 2.40M                              </v>
          </cell>
          <cell r="D4245">
            <v>0</v>
          </cell>
          <cell r="E4245">
            <v>0</v>
          </cell>
          <cell r="F4245" t="str">
            <v>UN</v>
          </cell>
          <cell r="G4245">
            <v>173.4</v>
          </cell>
        </row>
        <row r="4246">
          <cell r="B4246" t="str">
            <v>C4562</v>
          </cell>
          <cell r="C4246" t="str">
            <v>DISPOSITIVO DE PROTEÇÃO CONTRA SURTOS DE TENSÃO - DPS's - 40 KA/440V</v>
          </cell>
          <cell r="D4246">
            <v>0</v>
          </cell>
          <cell r="E4246">
            <v>0</v>
          </cell>
          <cell r="F4246" t="str">
            <v>UN</v>
          </cell>
          <cell r="G4246">
            <v>106.63</v>
          </cell>
        </row>
        <row r="4247">
          <cell r="B4247" t="str">
            <v>C1152</v>
          </cell>
          <cell r="C4247" t="str">
            <v>DUTO DE ALONGAMENTO PARA EXAUSTOR EÓLICO</v>
          </cell>
          <cell r="D4247">
            <v>0</v>
          </cell>
          <cell r="E4247">
            <v>0</v>
          </cell>
          <cell r="F4247" t="str">
            <v>M</v>
          </cell>
          <cell r="G4247">
            <v>106.65</v>
          </cell>
        </row>
        <row r="4248">
          <cell r="B4248" t="str">
            <v>C1419</v>
          </cell>
          <cell r="C4248" t="str">
            <v>FURAÇÃO DE FORRO EM LAJE - E. EÓLICO</v>
          </cell>
          <cell r="D4248">
            <v>0</v>
          </cell>
          <cell r="E4248">
            <v>0</v>
          </cell>
          <cell r="F4248" t="str">
            <v>UN</v>
          </cell>
          <cell r="G4248">
            <v>123.65</v>
          </cell>
        </row>
        <row r="4249">
          <cell r="B4249" t="str">
            <v>C4767</v>
          </cell>
          <cell r="C4249" t="str">
            <v>HASTE DE TERRA EM AÇO COBREADO, COM SEÇÃO CIRCULAR MÍNIMA DE 13X2000MM</v>
          </cell>
          <cell r="D4249">
            <v>0</v>
          </cell>
          <cell r="E4249">
            <v>0</v>
          </cell>
          <cell r="F4249" t="str">
            <v>UN</v>
          </cell>
          <cell r="G4249">
            <v>62.03</v>
          </cell>
        </row>
        <row r="4250">
          <cell r="B4250" t="str">
            <v>C3575</v>
          </cell>
          <cell r="C4250" t="str">
            <v>HASTE DE FERRO GALVANIZADO 1.20m PARA ATERRAMENTO - PADRÃO POPULAR</v>
          </cell>
          <cell r="D4250">
            <v>0</v>
          </cell>
          <cell r="E4250">
            <v>0</v>
          </cell>
          <cell r="F4250" t="str">
            <v>UN</v>
          </cell>
          <cell r="G4250">
            <v>23.87</v>
          </cell>
        </row>
        <row r="4251">
          <cell r="B4251" t="str">
            <v>C3910</v>
          </cell>
          <cell r="C4251" t="str">
            <v>HASTE DE TERRA 5/8"x3,00m GCW 19L30</v>
          </cell>
          <cell r="D4251">
            <v>0</v>
          </cell>
          <cell r="E4251">
            <v>0</v>
          </cell>
          <cell r="F4251" t="str">
            <v>UN</v>
          </cell>
          <cell r="G4251">
            <v>82.16</v>
          </cell>
        </row>
        <row r="4252">
          <cell r="B4252" t="str">
            <v>C4408</v>
          </cell>
          <cell r="C4252" t="str">
            <v>INSTALAÇÃO ELÉTRICA E SISTEMA ATERRAMENTO E PÁRA-RAIOS - FORNECIMENTO E MONTAGEM</v>
          </cell>
          <cell r="D4252">
            <v>0</v>
          </cell>
          <cell r="E4252">
            <v>0</v>
          </cell>
          <cell r="F4252" t="str">
            <v>CJ</v>
          </cell>
          <cell r="G4252">
            <v>29804.1</v>
          </cell>
        </row>
        <row r="4253">
          <cell r="B4253">
            <v>0</v>
          </cell>
          <cell r="C4253">
            <v>0</v>
          </cell>
          <cell r="D4253">
            <v>0</v>
          </cell>
          <cell r="E4253">
            <v>0</v>
          </cell>
          <cell r="F4253">
            <v>0</v>
          </cell>
          <cell r="G4253">
            <v>0</v>
          </cell>
        </row>
        <row r="4254">
          <cell r="B4254" t="str">
            <v>C4208</v>
          </cell>
          <cell r="C4254" t="str">
            <v>PÁRA-RAIO TIPO FRANKLIN C/ SINALIZADOR (FORNECIMENTO E MONTAGEM)</v>
          </cell>
          <cell r="D4254">
            <v>0</v>
          </cell>
          <cell r="E4254">
            <v>0</v>
          </cell>
          <cell r="F4254" t="str">
            <v>UN</v>
          </cell>
          <cell r="G4254">
            <v>1717.1</v>
          </cell>
        </row>
        <row r="4255">
          <cell r="B4255" t="str">
            <v>C1790</v>
          </cell>
          <cell r="C4255" t="str">
            <v>MASTRO SIMPLES DE FERRO GALV. P/PÁRA-RAIO H=3M, D=40 OU 50MM</v>
          </cell>
          <cell r="D4255">
            <v>0</v>
          </cell>
          <cell r="E4255">
            <v>0</v>
          </cell>
          <cell r="F4255" t="str">
            <v>UN</v>
          </cell>
          <cell r="G4255">
            <v>451.22</v>
          </cell>
        </row>
        <row r="4256">
          <cell r="B4256" t="str">
            <v>C4203</v>
          </cell>
          <cell r="C4256" t="str">
            <v>MEDIÇÃO TRIFÁSICA INSTALADA EM MURO - SAÍDA SUBTERRÂNEA</v>
          </cell>
          <cell r="D4256">
            <v>0</v>
          </cell>
          <cell r="E4256">
            <v>0</v>
          </cell>
          <cell r="F4256" t="str">
            <v>UN</v>
          </cell>
          <cell r="G4256">
            <v>1766</v>
          </cell>
        </row>
        <row r="4257">
          <cell r="B4257" t="str">
            <v>C4561</v>
          </cell>
          <cell r="C4257" t="str">
            <v>MÓDULO DE EMERGÊNCIA PARA LUMINÁRIA COMUM</v>
          </cell>
          <cell r="D4257">
            <v>0</v>
          </cell>
          <cell r="E4257">
            <v>0</v>
          </cell>
          <cell r="F4257" t="str">
            <v>UN</v>
          </cell>
          <cell r="G4257">
            <v>88.09</v>
          </cell>
        </row>
        <row r="4258">
          <cell r="B4258" t="str">
            <v>C3577</v>
          </cell>
          <cell r="C4258" t="str">
            <v>MINI POSTE H=1.50m REX MONO E ROLDANA - PADRÃO POPULAR</v>
          </cell>
          <cell r="D4258">
            <v>0</v>
          </cell>
          <cell r="E4258">
            <v>0</v>
          </cell>
          <cell r="F4258" t="str">
            <v>UN</v>
          </cell>
          <cell r="G4258">
            <v>31.49</v>
          </cell>
        </row>
        <row r="4259">
          <cell r="B4259" t="str">
            <v>C3453</v>
          </cell>
          <cell r="C4259" t="str">
            <v>MONTAGEM DAS INSTALAÇÕES ELÉTRICAS, ELEVATÓRIA VAZÃO ATÉ 10 l/s</v>
          </cell>
          <cell r="D4259">
            <v>0</v>
          </cell>
          <cell r="E4259">
            <v>0</v>
          </cell>
          <cell r="F4259" t="str">
            <v>UN</v>
          </cell>
          <cell r="G4259">
            <v>1462.57</v>
          </cell>
        </row>
        <row r="4260">
          <cell r="B4260" t="str">
            <v>C3452</v>
          </cell>
          <cell r="C4260" t="str">
            <v>MONTAGEM DAS INSTALAÇÕES ELÉTRICAS, ELEVATÓRIA VAZÃO 10,01 a 20 l/s</v>
          </cell>
          <cell r="D4260">
            <v>0</v>
          </cell>
          <cell r="E4260">
            <v>0</v>
          </cell>
          <cell r="F4260" t="str">
            <v>UN</v>
          </cell>
          <cell r="G4260">
            <v>2193.85</v>
          </cell>
        </row>
        <row r="4261">
          <cell r="B4261" t="str">
            <v>C3454</v>
          </cell>
          <cell r="C4261" t="str">
            <v>MONTAGEM DAS INSTALAÇÕES ELÉTRICAS, ELEVATÓRIA VAZÃO 20,01 a 40 l/s</v>
          </cell>
          <cell r="D4261">
            <v>0</v>
          </cell>
          <cell r="E4261">
            <v>0</v>
          </cell>
          <cell r="F4261" t="str">
            <v>UN</v>
          </cell>
          <cell r="G4261">
            <v>3845.52</v>
          </cell>
        </row>
        <row r="4262">
          <cell r="B4262" t="str">
            <v>C3455</v>
          </cell>
          <cell r="C4262" t="str">
            <v>MONTAGEM DAS INSTALAÇÕES ELÉTRICAS, ELEVATÓRIA VAZÃO 40,01 a 60 l/s</v>
          </cell>
          <cell r="D4262">
            <v>0</v>
          </cell>
          <cell r="E4262">
            <v>0</v>
          </cell>
          <cell r="F4262" t="str">
            <v>UN</v>
          </cell>
          <cell r="G4262">
            <v>7510.32</v>
          </cell>
        </row>
        <row r="4263">
          <cell r="B4263" t="str">
            <v>C3456</v>
          </cell>
          <cell r="C4263" t="str">
            <v>MONTAGEM DAS INSTALAÇÕES ELÉTRICAS, ELEVATÓRIA VAZÃO 60,01 a 90 l/s</v>
          </cell>
          <cell r="D4263">
            <v>0</v>
          </cell>
          <cell r="E4263">
            <v>0</v>
          </cell>
          <cell r="F4263" t="str">
            <v>UN</v>
          </cell>
          <cell r="G4263">
            <v>10813.67</v>
          </cell>
        </row>
        <row r="4264">
          <cell r="B4264" t="str">
            <v>C4599</v>
          </cell>
          <cell r="C4264" t="str">
            <v>MONTAGEM DE PAINEL ELÉTRICO C/ 02 SOFT-STARTER 7,5 CV</v>
          </cell>
          <cell r="D4264">
            <v>0</v>
          </cell>
          <cell r="E4264">
            <v>0</v>
          </cell>
          <cell r="F4264" t="str">
            <v>UN</v>
          </cell>
          <cell r="G4264">
            <v>2057.11</v>
          </cell>
        </row>
        <row r="4265">
          <cell r="B4265" t="str">
            <v>C2059</v>
          </cell>
          <cell r="C4265" t="str">
            <v>PÁRA-RAIOS TIPO CRISTAL VALVER</v>
          </cell>
          <cell r="D4265">
            <v>0</v>
          </cell>
          <cell r="E4265">
            <v>0</v>
          </cell>
          <cell r="F4265" t="str">
            <v>UN</v>
          </cell>
          <cell r="G4265">
            <v>238.11</v>
          </cell>
        </row>
        <row r="4266">
          <cell r="B4266" t="str">
            <v>C2060</v>
          </cell>
          <cell r="C4266" t="str">
            <v>PARA-RAIOS TIPO FRANKLIN</v>
          </cell>
          <cell r="D4266">
            <v>0</v>
          </cell>
          <cell r="E4266">
            <v>0</v>
          </cell>
          <cell r="F4266" t="str">
            <v>UN</v>
          </cell>
          <cell r="G4266">
            <v>75.83</v>
          </cell>
        </row>
        <row r="4267">
          <cell r="B4267" t="str">
            <v>C3929</v>
          </cell>
          <cell r="C4267" t="str">
            <v>POÇO DE ATERRAMENTO DIAM. = 0,60 m P/ BALIZAMENTO NOTURNO</v>
          </cell>
          <cell r="D4267">
            <v>0</v>
          </cell>
          <cell r="E4267">
            <v>0</v>
          </cell>
          <cell r="F4267" t="str">
            <v>UN</v>
          </cell>
          <cell r="G4267">
            <v>510.73</v>
          </cell>
        </row>
        <row r="4268">
          <cell r="B4268" t="str">
            <v>C1947</v>
          </cell>
          <cell r="C4268" t="str">
            <v>PONTO ELÉTRICO, MATERIAL E EXECUÇÃO</v>
          </cell>
          <cell r="D4268">
            <v>0</v>
          </cell>
          <cell r="E4268">
            <v>0</v>
          </cell>
          <cell r="F4268" t="str">
            <v>PT</v>
          </cell>
          <cell r="G4268">
            <v>152.21</v>
          </cell>
        </row>
        <row r="4269">
          <cell r="B4269" t="str">
            <v>C1949</v>
          </cell>
          <cell r="C4269" t="str">
            <v>PONTO LÓGICO, MATERIAL E EXECUÇÃO</v>
          </cell>
          <cell r="D4269">
            <v>0</v>
          </cell>
          <cell r="E4269">
            <v>0</v>
          </cell>
          <cell r="F4269" t="str">
            <v>PT</v>
          </cell>
          <cell r="G4269">
            <v>117.17</v>
          </cell>
        </row>
        <row r="4270">
          <cell r="B4270" t="str">
            <v>C3679</v>
          </cell>
          <cell r="C4270" t="str">
            <v>PONTO PARA SISTEMA DE SOM, MATERIAL E EXECUÇÃO</v>
          </cell>
          <cell r="D4270">
            <v>0</v>
          </cell>
          <cell r="E4270">
            <v>0</v>
          </cell>
          <cell r="F4270" t="str">
            <v>PT</v>
          </cell>
          <cell r="G4270">
            <v>241.92</v>
          </cell>
        </row>
        <row r="4271">
          <cell r="B4271" t="str">
            <v>C1951</v>
          </cell>
          <cell r="C4271" t="str">
            <v>PONTO TELEFÔNICO, MATERIAL E EXECUÇÃO</v>
          </cell>
          <cell r="D4271">
            <v>0</v>
          </cell>
          <cell r="E4271">
            <v>0</v>
          </cell>
          <cell r="F4271" t="str">
            <v>PT</v>
          </cell>
          <cell r="G4271">
            <v>133.1</v>
          </cell>
        </row>
        <row r="4272">
          <cell r="B4272" t="str">
            <v>C2056</v>
          </cell>
          <cell r="C4272" t="str">
            <v>PROTEÇÃO DA  CORDOALHA DOS PÁRA-RAIOS C/TUBO PVC RIGIDOS 50MM (2") X3.00M</v>
          </cell>
          <cell r="D4272">
            <v>0</v>
          </cell>
          <cell r="E4272">
            <v>0</v>
          </cell>
          <cell r="F4272" t="str">
            <v>UN</v>
          </cell>
          <cell r="G4272">
            <v>70.69</v>
          </cell>
        </row>
        <row r="4273">
          <cell r="B4273" t="str">
            <v>C4214</v>
          </cell>
          <cell r="C4273" t="str">
            <v>RAMAL TRIFÁSICO BAIXA TENSÃO POR VÃO DE 100m</v>
          </cell>
          <cell r="D4273">
            <v>0</v>
          </cell>
          <cell r="E4273">
            <v>0</v>
          </cell>
          <cell r="F4273" t="str">
            <v>UN</v>
          </cell>
          <cell r="G4273">
            <v>5092.82</v>
          </cell>
        </row>
        <row r="4274">
          <cell r="B4274" t="str">
            <v>C3909</v>
          </cell>
          <cell r="C4274" t="str">
            <v>SOLDA EXOTÉRMICA</v>
          </cell>
          <cell r="D4274">
            <v>0</v>
          </cell>
          <cell r="E4274">
            <v>0</v>
          </cell>
          <cell r="F4274" t="str">
            <v>UN</v>
          </cell>
          <cell r="G4274">
            <v>36.130000000000003</v>
          </cell>
        </row>
        <row r="4275">
          <cell r="B4275" t="str">
            <v>C4215</v>
          </cell>
          <cell r="C4275" t="str">
            <v>SUBSTITUIÇÃO DE TRAFO DE 30 Kva PARA 45 Kva</v>
          </cell>
          <cell r="D4275">
            <v>0</v>
          </cell>
          <cell r="E4275">
            <v>0</v>
          </cell>
          <cell r="F4275" t="str">
            <v>UN</v>
          </cell>
          <cell r="G4275">
            <v>6567.5</v>
          </cell>
        </row>
        <row r="4276">
          <cell r="B4276" t="str">
            <v>C2424</v>
          </cell>
          <cell r="C4276" t="str">
            <v>TELA PARA ALONGAMENTO DE FORRO - E. EÓLICO</v>
          </cell>
          <cell r="D4276">
            <v>0</v>
          </cell>
          <cell r="E4276">
            <v>0</v>
          </cell>
          <cell r="F4276" t="str">
            <v>UN</v>
          </cell>
          <cell r="G4276">
            <v>63.75</v>
          </cell>
        </row>
        <row r="4277">
          <cell r="B4277" t="str">
            <v>PINTURA</v>
          </cell>
          <cell r="C4277">
            <v>0</v>
          </cell>
          <cell r="D4277">
            <v>0</v>
          </cell>
          <cell r="E4277">
            <v>0</v>
          </cell>
          <cell r="F4277">
            <v>0</v>
          </cell>
          <cell r="G4277">
            <v>1774.75</v>
          </cell>
        </row>
        <row r="4278">
          <cell r="B4278" t="str">
            <v>PAREDES E FORROS</v>
          </cell>
          <cell r="C4278">
            <v>0</v>
          </cell>
          <cell r="D4278">
            <v>0</v>
          </cell>
          <cell r="E4278">
            <v>0</v>
          </cell>
          <cell r="F4278">
            <v>0</v>
          </cell>
          <cell r="G4278">
            <v>526.94000000000005</v>
          </cell>
        </row>
        <row r="4279">
          <cell r="B4279" t="str">
            <v>C3487</v>
          </cell>
          <cell r="C4279" t="str">
            <v>APLICAÇÃO DE LIQUIBRILHO SOBRE PINTURAS, DUAS DEMÃOS</v>
          </cell>
          <cell r="D4279">
            <v>0</v>
          </cell>
          <cell r="E4279">
            <v>0</v>
          </cell>
          <cell r="F4279" t="str">
            <v>M2</v>
          </cell>
          <cell r="G4279">
            <v>12.28</v>
          </cell>
        </row>
        <row r="4280">
          <cell r="B4280" t="str">
            <v>C0588</v>
          </cell>
          <cell r="C4280" t="str">
            <v>CAIAÇÃO EM DUAS DEMÃOS COM SUPERCAL</v>
          </cell>
          <cell r="D4280">
            <v>0</v>
          </cell>
          <cell r="E4280">
            <v>0</v>
          </cell>
          <cell r="F4280" t="str">
            <v>M2</v>
          </cell>
          <cell r="G4280">
            <v>3.01</v>
          </cell>
        </row>
        <row r="4281">
          <cell r="B4281" t="str">
            <v>C0589</v>
          </cell>
          <cell r="C4281" t="str">
            <v>CAIAÇÃO EM TRES DEMÃOS EM PAREDES</v>
          </cell>
          <cell r="D4281">
            <v>0</v>
          </cell>
          <cell r="E4281">
            <v>0</v>
          </cell>
          <cell r="F4281" t="str">
            <v>M2</v>
          </cell>
          <cell r="G4281">
            <v>4.5199999999999996</v>
          </cell>
        </row>
        <row r="4282">
          <cell r="B4282" t="str">
            <v>C0866</v>
          </cell>
          <cell r="C4282" t="str">
            <v>CONSERVADO "P" IMPERMEÁVEL, 2 DEMÃOS (PAREDES INTERNAS)</v>
          </cell>
          <cell r="D4282">
            <v>0</v>
          </cell>
          <cell r="E4282">
            <v>0</v>
          </cell>
          <cell r="F4282" t="str">
            <v>M2</v>
          </cell>
          <cell r="G4282">
            <v>11.24</v>
          </cell>
        </row>
        <row r="4283">
          <cell r="B4283" t="str">
            <v>C0867</v>
          </cell>
          <cell r="C4283" t="str">
            <v>CONSERVADO "P" IMPERMEÁVEL, 3 DEMÃOS (PAREDES EXTERNAS)</v>
          </cell>
          <cell r="D4283">
            <v>0</v>
          </cell>
          <cell r="E4283">
            <v>0</v>
          </cell>
          <cell r="F4283" t="str">
            <v>M2</v>
          </cell>
          <cell r="G4283">
            <v>16.97</v>
          </cell>
        </row>
        <row r="4284">
          <cell r="B4284" t="str">
            <v>C1207</v>
          </cell>
          <cell r="C4284" t="str">
            <v>EMASSAMENTO DE PAREDES EXTERNAS 2 DEMÃOS C/MASSA ACRÍLICA</v>
          </cell>
          <cell r="D4284">
            <v>0</v>
          </cell>
          <cell r="E4284">
            <v>0</v>
          </cell>
          <cell r="F4284" t="str">
            <v>M2</v>
          </cell>
          <cell r="G4284">
            <v>12.39</v>
          </cell>
        </row>
        <row r="4285">
          <cell r="B4285" t="str">
            <v>C1208</v>
          </cell>
          <cell r="C4285" t="str">
            <v>EMASSAMENTO DE PAREDES INTERNAS 2 DEMÃOS C/MASSA DE PVA</v>
          </cell>
          <cell r="D4285">
            <v>0</v>
          </cell>
          <cell r="E4285">
            <v>0</v>
          </cell>
          <cell r="F4285" t="str">
            <v>M2</v>
          </cell>
          <cell r="G4285">
            <v>10.039999999999999</v>
          </cell>
        </row>
        <row r="4286">
          <cell r="B4286" t="str">
            <v>C1209</v>
          </cell>
          <cell r="C4286" t="str">
            <v>EMASSAMENTO DE PAREDES INTERNAS 2 DEMÃOS C/MASSA A ÓLEO</v>
          </cell>
          <cell r="D4286">
            <v>0</v>
          </cell>
          <cell r="E4286">
            <v>0</v>
          </cell>
          <cell r="F4286" t="str">
            <v>M2</v>
          </cell>
          <cell r="G4286">
            <v>13.09</v>
          </cell>
        </row>
        <row r="4287">
          <cell r="B4287" t="str">
            <v>C1233</v>
          </cell>
          <cell r="C4287" t="str">
            <v>EMULSÃO DE PAREDES INTERNAS OU CONCRETO 2 DEMÃOS DE RESINA ACRÍLICA</v>
          </cell>
          <cell r="D4287">
            <v>0</v>
          </cell>
          <cell r="E4287">
            <v>0</v>
          </cell>
          <cell r="F4287" t="str">
            <v>M2</v>
          </cell>
          <cell r="G4287">
            <v>9.91</v>
          </cell>
        </row>
        <row r="4288">
          <cell r="B4288" t="str">
            <v>C1234</v>
          </cell>
          <cell r="C4288" t="str">
            <v>EMULSÃO DE PAREDES EXTERNAS 2 DEMÃOS EM RESINA ACRÍLICA</v>
          </cell>
          <cell r="D4288">
            <v>0</v>
          </cell>
          <cell r="E4288">
            <v>0</v>
          </cell>
          <cell r="F4288" t="str">
            <v>M2</v>
          </cell>
          <cell r="G4288">
            <v>20.61</v>
          </cell>
        </row>
        <row r="4289">
          <cell r="B4289" t="str">
            <v>C4167</v>
          </cell>
          <cell r="C4289" t="str">
            <v>LATEX ACRÍLICO TRÊS DEMÃOS EM PAREDES INTERNAS S/ MASSA</v>
          </cell>
          <cell r="D4289">
            <v>0</v>
          </cell>
          <cell r="E4289">
            <v>0</v>
          </cell>
          <cell r="F4289" t="str">
            <v>M2</v>
          </cell>
          <cell r="G4289">
            <v>15.49</v>
          </cell>
        </row>
        <row r="4290">
          <cell r="B4290" t="str">
            <v>C1614</v>
          </cell>
          <cell r="C4290" t="str">
            <v>LATEX DUAS DEMÃOS EM PAREDES EXTERNAS S/MASSA</v>
          </cell>
          <cell r="D4290">
            <v>0</v>
          </cell>
          <cell r="E4290">
            <v>0</v>
          </cell>
          <cell r="F4290" t="str">
            <v>M2</v>
          </cell>
          <cell r="G4290">
            <v>14</v>
          </cell>
        </row>
        <row r="4291">
          <cell r="B4291" t="str">
            <v>C1615</v>
          </cell>
          <cell r="C4291" t="str">
            <v>LATEX DUAS DEMÃOS EM PAREDES INTERNAS S/MASSA</v>
          </cell>
          <cell r="D4291">
            <v>0</v>
          </cell>
          <cell r="E4291">
            <v>0</v>
          </cell>
          <cell r="F4291" t="str">
            <v>M2</v>
          </cell>
          <cell r="G4291">
            <v>12.53</v>
          </cell>
        </row>
        <row r="4292">
          <cell r="B4292" t="str">
            <v>C1616</v>
          </cell>
          <cell r="C4292" t="str">
            <v>LATEX TRÊS DEMÃOS EM PAREDES EXTERNAS S/MASSA</v>
          </cell>
          <cell r="D4292">
            <v>0</v>
          </cell>
          <cell r="E4292">
            <v>0</v>
          </cell>
          <cell r="F4292" t="str">
            <v>M2</v>
          </cell>
          <cell r="G4292">
            <v>16.809999999999999</v>
          </cell>
        </row>
        <row r="4293">
          <cell r="B4293" t="str">
            <v>C1617</v>
          </cell>
          <cell r="C4293" t="str">
            <v>LATEX TRÊS DEMÃOS EM PAREDES INTERNAS S/MASSA</v>
          </cell>
          <cell r="D4293">
            <v>0</v>
          </cell>
          <cell r="E4293">
            <v>0</v>
          </cell>
          <cell r="F4293" t="str">
            <v>M2</v>
          </cell>
          <cell r="G4293">
            <v>15.28</v>
          </cell>
        </row>
        <row r="4294">
          <cell r="B4294" t="str">
            <v>C3550</v>
          </cell>
          <cell r="C4294" t="str">
            <v>MUTIRÃO MISTO - PINTURA HIDRACOR</v>
          </cell>
          <cell r="D4294">
            <v>0</v>
          </cell>
          <cell r="E4294">
            <v>0</v>
          </cell>
          <cell r="F4294" t="str">
            <v>M2</v>
          </cell>
          <cell r="G4294">
            <v>5.86</v>
          </cell>
        </row>
        <row r="4295">
          <cell r="B4295" t="str">
            <v>C1905</v>
          </cell>
          <cell r="C4295" t="str">
            <v>PINTURA C/ EMASSAMENTO E LIXAMENTO EM PAREDE INTERNA. À BASE EPÓXI</v>
          </cell>
          <cell r="D4295">
            <v>0</v>
          </cell>
          <cell r="E4295">
            <v>0</v>
          </cell>
          <cell r="F4295" t="str">
            <v>M2</v>
          </cell>
          <cell r="G4295">
            <v>74.56</v>
          </cell>
        </row>
        <row r="4296">
          <cell r="B4296" t="str">
            <v>C3098</v>
          </cell>
          <cell r="C4296" t="str">
            <v>PINTURA COM NATA DE CIMENTO EM DUAS DEMÃOS</v>
          </cell>
          <cell r="D4296">
            <v>0</v>
          </cell>
          <cell r="E4296">
            <v>0</v>
          </cell>
          <cell r="F4296" t="str">
            <v>M2</v>
          </cell>
          <cell r="G4296">
            <v>4.25</v>
          </cell>
        </row>
        <row r="4297">
          <cell r="B4297" t="str">
            <v>C3022</v>
          </cell>
          <cell r="C4297" t="str">
            <v>PINTURA ESMALTE SINTÉTICO EM PAREDES</v>
          </cell>
          <cell r="D4297">
            <v>0</v>
          </cell>
          <cell r="E4297">
            <v>0</v>
          </cell>
          <cell r="F4297" t="str">
            <v>M2</v>
          </cell>
          <cell r="G4297">
            <v>15.06</v>
          </cell>
        </row>
        <row r="4298">
          <cell r="B4298" t="str">
            <v>C2898</v>
          </cell>
          <cell r="C4298" t="str">
            <v>PINTURA HIDRACOR</v>
          </cell>
          <cell r="D4298">
            <v>0</v>
          </cell>
          <cell r="E4298">
            <v>0</v>
          </cell>
          <cell r="F4298" t="str">
            <v>M2</v>
          </cell>
          <cell r="G4298">
            <v>7.23</v>
          </cell>
        </row>
        <row r="4299">
          <cell r="B4299" t="str">
            <v>C4072</v>
          </cell>
          <cell r="C4299" t="str">
            <v>PINTURA IMPERMEÁVEL EM PAREDE C/ SIKA 107, DUAS DEMÃOS</v>
          </cell>
          <cell r="D4299">
            <v>0</v>
          </cell>
          <cell r="E4299">
            <v>0</v>
          </cell>
          <cell r="F4299" t="str">
            <v>M2</v>
          </cell>
          <cell r="G4299">
            <v>8.9499999999999993</v>
          </cell>
        </row>
        <row r="4300">
          <cell r="B4300" t="str">
            <v>C2232</v>
          </cell>
          <cell r="C4300" t="str">
            <v xml:space="preserve">REVESTIMENTO TEXTURIZADO EM PAREDES INTERNA/EXTERNA C/DESEMPENADEIRA  </v>
          </cell>
          <cell r="D4300">
            <v>0</v>
          </cell>
          <cell r="E4300">
            <v>0</v>
          </cell>
          <cell r="F4300" t="str">
            <v>M2</v>
          </cell>
          <cell r="G4300">
            <v>31.54</v>
          </cell>
        </row>
        <row r="4301">
          <cell r="B4301" t="str">
            <v>C2233</v>
          </cell>
          <cell r="C4301" t="str">
            <v>REVESTIMENTO TEXTURIZADO EM PAREDES INTERNA/EXTERNA C/ROLO</v>
          </cell>
          <cell r="D4301">
            <v>0</v>
          </cell>
          <cell r="E4301">
            <v>0</v>
          </cell>
          <cell r="F4301" t="str">
            <v>M2</v>
          </cell>
          <cell r="G4301">
            <v>18.12</v>
          </cell>
        </row>
        <row r="4302">
          <cell r="B4302" t="str">
            <v>C2274</v>
          </cell>
          <cell r="C4302" t="str">
            <v>SILICONE UMA DEMÃO EM PAREDES DE TIJOLOS</v>
          </cell>
          <cell r="D4302">
            <v>0</v>
          </cell>
          <cell r="E4302">
            <v>0</v>
          </cell>
          <cell r="F4302" t="str">
            <v>M2</v>
          </cell>
          <cell r="G4302">
            <v>17.36</v>
          </cell>
        </row>
        <row r="4303">
          <cell r="B4303" t="str">
            <v>C2644</v>
          </cell>
          <cell r="C4303" t="str">
            <v>TÊMPERA SIMPLES MÉDIA INTERNA</v>
          </cell>
          <cell r="D4303">
            <v>0</v>
          </cell>
          <cell r="E4303">
            <v>0</v>
          </cell>
          <cell r="F4303" t="str">
            <v>M2</v>
          </cell>
          <cell r="G4303">
            <v>12.38</v>
          </cell>
        </row>
        <row r="4304">
          <cell r="B4304" t="str">
            <v>C2461</v>
          </cell>
          <cell r="C4304" t="str">
            <v>TEXTURA ACRÍLICA 1 DEMÃO EM PAREDES EXTERNAS</v>
          </cell>
          <cell r="D4304">
            <v>0</v>
          </cell>
          <cell r="E4304">
            <v>0</v>
          </cell>
          <cell r="F4304" t="str">
            <v>M2</v>
          </cell>
          <cell r="G4304">
            <v>10.37</v>
          </cell>
        </row>
        <row r="4305">
          <cell r="B4305" t="str">
            <v>C2462</v>
          </cell>
          <cell r="C4305" t="str">
            <v>TEXTURA ACRÍLICA 1 DEMÃO EM PAREDES INTERNAS</v>
          </cell>
          <cell r="D4305">
            <v>0</v>
          </cell>
          <cell r="E4305">
            <v>0</v>
          </cell>
          <cell r="F4305" t="str">
            <v>M2</v>
          </cell>
          <cell r="G4305">
            <v>11.86</v>
          </cell>
        </row>
        <row r="4306">
          <cell r="B4306" t="str">
            <v>C2464</v>
          </cell>
          <cell r="C4306" t="str">
            <v>TINTA À ÓLEO EM PAREDES INTERNAS DUAS DEMÃOS S/MASSA</v>
          </cell>
          <cell r="D4306">
            <v>0</v>
          </cell>
          <cell r="E4306">
            <v>0</v>
          </cell>
          <cell r="F4306" t="str">
            <v>M2</v>
          </cell>
          <cell r="G4306">
            <v>14.05</v>
          </cell>
        </row>
        <row r="4307">
          <cell r="B4307" t="str">
            <v>C2465</v>
          </cell>
          <cell r="C4307" t="str">
            <v>TINTA À ÓLEO EM PAREDES INTERNAS TRÊS DEMÃOS S/MASSA</v>
          </cell>
          <cell r="D4307">
            <v>0</v>
          </cell>
          <cell r="E4307">
            <v>0</v>
          </cell>
          <cell r="F4307" t="str">
            <v>M2</v>
          </cell>
          <cell r="G4307">
            <v>16.850000000000001</v>
          </cell>
        </row>
        <row r="4308">
          <cell r="B4308" t="str">
            <v>C2471</v>
          </cell>
          <cell r="C4308" t="str">
            <v>TINTA CERÂMICA DUAS DEMÃOS</v>
          </cell>
          <cell r="D4308">
            <v>0</v>
          </cell>
          <cell r="E4308">
            <v>0</v>
          </cell>
          <cell r="F4308" t="str">
            <v>M2</v>
          </cell>
          <cell r="G4308">
            <v>11.09</v>
          </cell>
        </row>
        <row r="4309">
          <cell r="B4309" t="str">
            <v>C2476</v>
          </cell>
          <cell r="C4309" t="str">
            <v>TINTA EPÓXI EM PAREDES, C/ SELADOR E EMASSAMENTO ACRÍLICO</v>
          </cell>
          <cell r="D4309">
            <v>0</v>
          </cell>
          <cell r="E4309">
            <v>0</v>
          </cell>
          <cell r="F4309" t="str">
            <v>M2</v>
          </cell>
          <cell r="G4309">
            <v>71.489999999999995</v>
          </cell>
        </row>
        <row r="4310">
          <cell r="B4310" t="str">
            <v>C2477</v>
          </cell>
          <cell r="C4310" t="str">
            <v>TINTA IMPERMEÁVEL MINERAL EM PÓ 3 DEMÃOS EM PAREDES EXTERNAS</v>
          </cell>
          <cell r="D4310">
            <v>0</v>
          </cell>
          <cell r="E4310">
            <v>0</v>
          </cell>
          <cell r="F4310" t="str">
            <v>M2</v>
          </cell>
          <cell r="G4310">
            <v>7.74</v>
          </cell>
        </row>
        <row r="4311">
          <cell r="B4311" t="str">
            <v>PISO</v>
          </cell>
          <cell r="C4311">
            <v>0</v>
          </cell>
          <cell r="D4311">
            <v>0</v>
          </cell>
          <cell r="E4311">
            <v>0</v>
          </cell>
          <cell r="F4311">
            <v>0</v>
          </cell>
          <cell r="G4311">
            <v>198.42</v>
          </cell>
        </row>
        <row r="4312">
          <cell r="B4312" t="str">
            <v>C1039</v>
          </cell>
          <cell r="C4312" t="str">
            <v>DEMARCAÇÃO DE PISO À BASE DE EMULSÃO ACRÍLICA</v>
          </cell>
          <cell r="D4312">
            <v>0</v>
          </cell>
          <cell r="E4312">
            <v>0</v>
          </cell>
          <cell r="F4312" t="str">
            <v>M</v>
          </cell>
          <cell r="G4312">
            <v>19.09</v>
          </cell>
        </row>
        <row r="4313">
          <cell r="B4313" t="str">
            <v>C1040</v>
          </cell>
          <cell r="C4313" t="str">
            <v>DEMARCAÇÃO DE QUADRA ESPORTIVA C/TINTA ACRÍLICA</v>
          </cell>
          <cell r="D4313">
            <v>0</v>
          </cell>
          <cell r="E4313">
            <v>0</v>
          </cell>
          <cell r="F4313" t="str">
            <v>M</v>
          </cell>
          <cell r="G4313">
            <v>19.03</v>
          </cell>
        </row>
        <row r="4314">
          <cell r="B4314" t="str">
            <v>C1041</v>
          </cell>
          <cell r="C4314" t="str">
            <v>DEMARCAÇÃO DE QUADRA TIPO ESCOLAR C/TINTA ACRÍLICA</v>
          </cell>
          <cell r="D4314">
            <v>0</v>
          </cell>
          <cell r="E4314">
            <v>0</v>
          </cell>
          <cell r="F4314" t="str">
            <v>M</v>
          </cell>
          <cell r="G4314">
            <v>8.83</v>
          </cell>
        </row>
        <row r="4315">
          <cell r="B4315" t="str">
            <v>C1907</v>
          </cell>
          <cell r="C4315" t="str">
            <v>PINTURA DE PISO INTERNO/EXTERNO. C/TINTA BASE RESINA ACRÍLICA-QUARTZO.2 DEMÃOS</v>
          </cell>
          <cell r="D4315">
            <v>0</v>
          </cell>
          <cell r="E4315">
            <v>0</v>
          </cell>
          <cell r="F4315" t="str">
            <v>M2</v>
          </cell>
          <cell r="G4315">
            <v>13.06</v>
          </cell>
        </row>
        <row r="4316">
          <cell r="B4316">
            <v>0</v>
          </cell>
          <cell r="C4316">
            <v>0</v>
          </cell>
          <cell r="D4316">
            <v>0</v>
          </cell>
          <cell r="E4316">
            <v>0</v>
          </cell>
          <cell r="F4316">
            <v>0</v>
          </cell>
          <cell r="G4316">
            <v>0</v>
          </cell>
        </row>
        <row r="4317">
          <cell r="B4317" t="str">
            <v>C1910</v>
          </cell>
          <cell r="C4317" t="str">
            <v>PINTURA P/PISO À BASE LATEX ACRÍLICO, TIPO "NOVACOR"</v>
          </cell>
          <cell r="D4317">
            <v>0</v>
          </cell>
          <cell r="E4317">
            <v>0</v>
          </cell>
          <cell r="F4317" t="str">
            <v>M2</v>
          </cell>
          <cell r="G4317">
            <v>13.99</v>
          </cell>
        </row>
        <row r="4318">
          <cell r="B4318" t="str">
            <v>C2466</v>
          </cell>
          <cell r="C4318" t="str">
            <v>TINTA ACRÍLICA 2 DEMÃOS C/ ROLO DE LÃ</v>
          </cell>
          <cell r="D4318">
            <v>0</v>
          </cell>
          <cell r="E4318">
            <v>0</v>
          </cell>
          <cell r="F4318" t="str">
            <v>M2</v>
          </cell>
          <cell r="G4318">
            <v>23.44</v>
          </cell>
        </row>
        <row r="4319">
          <cell r="B4319" t="str">
            <v>C2470</v>
          </cell>
          <cell r="C4319" t="str">
            <v>TINTA CERÂMICA DE ACABAMENTO, DUAS DEMÃOS</v>
          </cell>
          <cell r="D4319">
            <v>0</v>
          </cell>
          <cell r="E4319">
            <v>0</v>
          </cell>
          <cell r="F4319" t="str">
            <v>M2</v>
          </cell>
          <cell r="G4319">
            <v>11.31</v>
          </cell>
        </row>
        <row r="4320">
          <cell r="B4320" t="str">
            <v>C2472</v>
          </cell>
          <cell r="C4320" t="str">
            <v>TINTA DE BASE ASFÁLTICA 2 DEMÃOS C/BROXA</v>
          </cell>
          <cell r="D4320">
            <v>0</v>
          </cell>
          <cell r="E4320">
            <v>0</v>
          </cell>
          <cell r="F4320" t="str">
            <v>M2</v>
          </cell>
          <cell r="G4320">
            <v>9.24</v>
          </cell>
        </row>
        <row r="4321">
          <cell r="B4321" t="str">
            <v>C2475</v>
          </cell>
          <cell r="C4321" t="str">
            <v>TINTA EPOXI EM PISOS, C/ SELADOR E EMASSAMENTO ACRÍLICO</v>
          </cell>
          <cell r="D4321">
            <v>0</v>
          </cell>
          <cell r="E4321">
            <v>0</v>
          </cell>
          <cell r="F4321" t="str">
            <v>M2</v>
          </cell>
          <cell r="G4321">
            <v>80.44</v>
          </cell>
        </row>
        <row r="4322">
          <cell r="B4322" t="str">
            <v>ESQUADRIAS DE MADEIRA</v>
          </cell>
          <cell r="C4322">
            <v>0</v>
          </cell>
          <cell r="D4322">
            <v>0</v>
          </cell>
          <cell r="E4322">
            <v>0</v>
          </cell>
          <cell r="F4322">
            <v>0</v>
          </cell>
          <cell r="G4322">
            <v>101.79</v>
          </cell>
        </row>
        <row r="4323">
          <cell r="B4323" t="str">
            <v>C1206</v>
          </cell>
          <cell r="C4323" t="str">
            <v>EMASSAMENTO DE ESQUADRIAS DE MADEIRA P/TINTA ÓLEO OU ESMALTE 2 DEMÃOS</v>
          </cell>
          <cell r="D4323">
            <v>0</v>
          </cell>
          <cell r="E4323">
            <v>0</v>
          </cell>
          <cell r="F4323" t="str">
            <v>M2</v>
          </cell>
          <cell r="G4323">
            <v>12.39</v>
          </cell>
        </row>
        <row r="4324">
          <cell r="B4324" t="str">
            <v>C1280</v>
          </cell>
          <cell r="C4324" t="str">
            <v>ESMALTE DUAS DEMÃOS EM ESQUADRIAS DE MADEIRA</v>
          </cell>
          <cell r="D4324">
            <v>0</v>
          </cell>
          <cell r="E4324">
            <v>0</v>
          </cell>
          <cell r="F4324" t="str">
            <v>M2</v>
          </cell>
          <cell r="G4324">
            <v>13.71</v>
          </cell>
        </row>
        <row r="4325">
          <cell r="B4325" t="str">
            <v>C3551</v>
          </cell>
          <cell r="C4325" t="str">
            <v>MUTIRÃO MISTO - ESMALTE DUAS DEMÃOS EM ESQUADRIAS DE MADEIRA</v>
          </cell>
          <cell r="D4325">
            <v>0</v>
          </cell>
          <cell r="E4325">
            <v>0</v>
          </cell>
          <cell r="F4325" t="str">
            <v>M2</v>
          </cell>
          <cell r="G4325">
            <v>10.050000000000001</v>
          </cell>
        </row>
        <row r="4326">
          <cell r="B4326" t="str">
            <v>C1876</v>
          </cell>
          <cell r="C4326" t="str">
            <v>PENTOX  2 DEMÃOS APLICADO EM MADEIRAS</v>
          </cell>
          <cell r="D4326">
            <v>0</v>
          </cell>
          <cell r="E4326">
            <v>0</v>
          </cell>
          <cell r="F4326" t="str">
            <v>M2</v>
          </cell>
          <cell r="G4326">
            <v>12.32</v>
          </cell>
        </row>
        <row r="4327">
          <cell r="B4327" t="str">
            <v>C2897</v>
          </cell>
          <cell r="C4327" t="str">
            <v>PINTURA COM SELADOR EM MADEIRA</v>
          </cell>
          <cell r="D4327">
            <v>0</v>
          </cell>
          <cell r="E4327">
            <v>0</v>
          </cell>
          <cell r="F4327" t="str">
            <v>M2</v>
          </cell>
          <cell r="G4327">
            <v>5.47</v>
          </cell>
        </row>
        <row r="4328">
          <cell r="B4328" t="str">
            <v>C2468</v>
          </cell>
          <cell r="C4328" t="str">
            <v>TINTA ANTIFLAMA TRÊS DEMÃOS EM ESQUADRIAS DE MADEIRA</v>
          </cell>
          <cell r="D4328">
            <v>0</v>
          </cell>
          <cell r="E4328">
            <v>0</v>
          </cell>
          <cell r="F4328" t="str">
            <v>M2</v>
          </cell>
          <cell r="G4328">
            <v>33.19</v>
          </cell>
        </row>
        <row r="4329">
          <cell r="B4329" t="str">
            <v>C2667</v>
          </cell>
          <cell r="C4329" t="str">
            <v>VERNIZ 3 DEMÃOS EM ESQUADRIAS DE MADEIRA</v>
          </cell>
          <cell r="D4329">
            <v>0</v>
          </cell>
          <cell r="E4329">
            <v>0</v>
          </cell>
          <cell r="F4329" t="str">
            <v>M2</v>
          </cell>
          <cell r="G4329">
            <v>14.67</v>
          </cell>
        </row>
        <row r="4330">
          <cell r="B4330" t="str">
            <v>SUPERFÍCIES METÁLICAS</v>
          </cell>
          <cell r="C4330">
            <v>0</v>
          </cell>
          <cell r="D4330">
            <v>0</v>
          </cell>
          <cell r="E4330">
            <v>0</v>
          </cell>
          <cell r="F4330">
            <v>0</v>
          </cell>
          <cell r="G4330">
            <v>423.43</v>
          </cell>
        </row>
        <row r="4331">
          <cell r="B4331" t="str">
            <v>C0044</v>
          </cell>
          <cell r="C4331" t="str">
            <v>ALUMÍNIO SINTÉTICO EM ESTRUTURA DE AÇO CARBONO 50 MICRA C/REVÓLVER</v>
          </cell>
          <cell r="D4331">
            <v>0</v>
          </cell>
          <cell r="E4331">
            <v>0</v>
          </cell>
          <cell r="F4331" t="str">
            <v>M2</v>
          </cell>
          <cell r="G4331">
            <v>6.7</v>
          </cell>
        </row>
        <row r="4332">
          <cell r="B4332" t="str">
            <v>C0045</v>
          </cell>
          <cell r="C4332" t="str">
            <v>ALUMÍNIO SINTÉTICO EM ESTRUTURA DE AÇO CARBONO 50 MICRA C/TRINCHA</v>
          </cell>
          <cell r="D4332">
            <v>0</v>
          </cell>
          <cell r="E4332">
            <v>0</v>
          </cell>
          <cell r="F4332" t="str">
            <v>M2</v>
          </cell>
          <cell r="G4332">
            <v>11.33</v>
          </cell>
        </row>
        <row r="4333">
          <cell r="B4333" t="str">
            <v>C0463</v>
          </cell>
          <cell r="C4333" t="str">
            <v>BORRACHA CLORADA EM ESTRUTURA  DE  AÇO CARBONO 50 MICRA C/REVÓLVER</v>
          </cell>
          <cell r="D4333">
            <v>0</v>
          </cell>
          <cell r="E4333">
            <v>0</v>
          </cell>
          <cell r="F4333" t="str">
            <v>M2</v>
          </cell>
          <cell r="G4333">
            <v>12.51</v>
          </cell>
        </row>
        <row r="4334">
          <cell r="B4334" t="str">
            <v>C0464</v>
          </cell>
          <cell r="C4334" t="str">
            <v>BORRACHA CLORADA EM ESTRUTURA DE AÇO CARBONO 50 MICRA C/TRINCHA</v>
          </cell>
          <cell r="D4334">
            <v>0</v>
          </cell>
          <cell r="E4334">
            <v>0</v>
          </cell>
          <cell r="F4334" t="str">
            <v>M2</v>
          </cell>
          <cell r="G4334">
            <v>15.52</v>
          </cell>
        </row>
        <row r="4335">
          <cell r="B4335" t="str">
            <v>C1279</v>
          </cell>
          <cell r="C4335" t="str">
            <v>ESMALTE DUAS DEMÃOS EM ESQUADRIAS DE FERRO</v>
          </cell>
          <cell r="D4335">
            <v>0</v>
          </cell>
          <cell r="E4335">
            <v>0</v>
          </cell>
          <cell r="F4335" t="str">
            <v>M2</v>
          </cell>
          <cell r="G4335">
            <v>23.91</v>
          </cell>
        </row>
        <row r="4336">
          <cell r="B4336" t="str">
            <v>C1281</v>
          </cell>
          <cell r="C4336" t="str">
            <v>ESMALTE SINTÉTICO EM ESTRUTURA DE AÇO CARBONO 50 MICRA C/REVÓLVER</v>
          </cell>
          <cell r="D4336">
            <v>0</v>
          </cell>
          <cell r="E4336">
            <v>0</v>
          </cell>
          <cell r="F4336" t="str">
            <v>M2</v>
          </cell>
          <cell r="G4336">
            <v>5.55</v>
          </cell>
        </row>
        <row r="4337">
          <cell r="B4337" t="str">
            <v>C1282</v>
          </cell>
          <cell r="C4337" t="str">
            <v>ESMALTE SINTÉTICO EM ESTRUTURA DE AÇO CARBONO 50 MICRA C/TRINCHA</v>
          </cell>
          <cell r="D4337">
            <v>0</v>
          </cell>
          <cell r="E4337">
            <v>0</v>
          </cell>
          <cell r="F4337" t="str">
            <v>M2</v>
          </cell>
          <cell r="G4337">
            <v>10.35</v>
          </cell>
        </row>
        <row r="4338">
          <cell r="B4338" t="str">
            <v>C1428</v>
          </cell>
          <cell r="C4338" t="str">
            <v>GRAFITE DUAS DEMÃOS EM ESQUADRIAS DE FERRO</v>
          </cell>
          <cell r="D4338">
            <v>0</v>
          </cell>
          <cell r="E4338">
            <v>0</v>
          </cell>
          <cell r="F4338" t="str">
            <v>M2</v>
          </cell>
          <cell r="G4338">
            <v>26.31</v>
          </cell>
        </row>
        <row r="4339">
          <cell r="B4339" t="str">
            <v>C1520</v>
          </cell>
          <cell r="C4339" t="str">
            <v>JATEAMENTO AO METAL BRANCO EM ESTRUTURAS DE AÇO CARBONO</v>
          </cell>
          <cell r="D4339">
            <v>0</v>
          </cell>
          <cell r="E4339">
            <v>0</v>
          </cell>
          <cell r="F4339" t="str">
            <v>M2</v>
          </cell>
          <cell r="G4339">
            <v>55.2</v>
          </cell>
        </row>
        <row r="4340">
          <cell r="B4340" t="str">
            <v>C1521</v>
          </cell>
          <cell r="C4340" t="str">
            <v>JATEAMENTO AO METAL QUASE BRANCO EM ESTRUTURA DE AÇO CARBONO</v>
          </cell>
          <cell r="D4340">
            <v>0</v>
          </cell>
          <cell r="E4340">
            <v>0</v>
          </cell>
          <cell r="F4340" t="str">
            <v>M2</v>
          </cell>
          <cell r="G4340">
            <v>18.86</v>
          </cell>
        </row>
        <row r="4341">
          <cell r="B4341" t="str">
            <v>C1522</v>
          </cell>
          <cell r="C4341" t="str">
            <v>JATEAMENTO COMERCIAL EM ESTRUTURA DE AÇO CARBONO</v>
          </cell>
          <cell r="D4341">
            <v>0</v>
          </cell>
          <cell r="E4341">
            <v>0</v>
          </cell>
          <cell r="F4341" t="str">
            <v>M2</v>
          </cell>
          <cell r="G4341">
            <v>23.68</v>
          </cell>
        </row>
        <row r="4342">
          <cell r="B4342" t="str">
            <v>C3425</v>
          </cell>
          <cell r="C4342" t="str">
            <v>PINTURA A ÓLEO PARA FERRO FUNDIDO</v>
          </cell>
          <cell r="D4342">
            <v>0</v>
          </cell>
          <cell r="E4342">
            <v>0</v>
          </cell>
          <cell r="F4342" t="str">
            <v>M2</v>
          </cell>
          <cell r="G4342">
            <v>11.78</v>
          </cell>
        </row>
        <row r="4343">
          <cell r="B4343" t="str">
            <v>C1911</v>
          </cell>
          <cell r="C4343" t="str">
            <v>PINTURA PARA ESTRUTURA DE ALUMÍNIO</v>
          </cell>
          <cell r="D4343">
            <v>0</v>
          </cell>
          <cell r="E4343">
            <v>0</v>
          </cell>
          <cell r="F4343" t="str">
            <v>M2</v>
          </cell>
          <cell r="G4343">
            <v>11.12</v>
          </cell>
        </row>
        <row r="4344">
          <cell r="B4344" t="str">
            <v>C2040</v>
          </cell>
          <cell r="C4344" t="str">
            <v>PINTURA C/ PRIMER EPOXI EM ESTRUTURA DE AÇO CARBONO 25 MICRA C/REVÓLVER</v>
          </cell>
          <cell r="D4344">
            <v>0</v>
          </cell>
          <cell r="E4344">
            <v>0</v>
          </cell>
          <cell r="F4344" t="str">
            <v>M2</v>
          </cell>
          <cell r="G4344">
            <v>8.09</v>
          </cell>
        </row>
        <row r="4345">
          <cell r="B4345" t="str">
            <v>C2473</v>
          </cell>
          <cell r="C4345" t="str">
            <v>PINTURA C/ TINTA EPOXI EM ESTRUTURA DE AÇO CARBONO 50 MICRA C/REVÓLVER</v>
          </cell>
          <cell r="D4345">
            <v>0</v>
          </cell>
          <cell r="E4345">
            <v>0</v>
          </cell>
          <cell r="F4345" t="str">
            <v>M2</v>
          </cell>
          <cell r="G4345">
            <v>11.51</v>
          </cell>
        </row>
        <row r="4346">
          <cell r="B4346" t="str">
            <v>C4309</v>
          </cell>
          <cell r="C4346" t="str">
            <v>PINTURA POLIURETANO EM 02 (DUAS) DEMÃOS SOBRE TUBULAÇÃO</v>
          </cell>
          <cell r="D4346">
            <v>0</v>
          </cell>
          <cell r="E4346">
            <v>0</v>
          </cell>
          <cell r="F4346" t="str">
            <v>M2</v>
          </cell>
          <cell r="G4346">
            <v>14.09</v>
          </cell>
        </row>
        <row r="4347">
          <cell r="B4347" t="str">
            <v>C4409</v>
          </cell>
          <cell r="C4347" t="str">
            <v>PINTURA POLIURETANO EM ESTRUTURAS DE AÇO CARBONO, 65 MICRA C/ REVOLVER</v>
          </cell>
          <cell r="D4347">
            <v>0</v>
          </cell>
          <cell r="E4347">
            <v>0</v>
          </cell>
          <cell r="F4347" t="str">
            <v>M2</v>
          </cell>
          <cell r="G4347">
            <v>8.6300000000000008</v>
          </cell>
        </row>
        <row r="4348">
          <cell r="B4348" t="str">
            <v>C2036</v>
          </cell>
          <cell r="C4348" t="str">
            <v>PRIMER À BASE DE BORRACHA CLORADA. EM ESTRUTURA DE AÇO 25 MICRA C/REVÓLVER</v>
          </cell>
          <cell r="D4348">
            <v>0</v>
          </cell>
          <cell r="E4348">
            <v>0</v>
          </cell>
          <cell r="F4348" t="str">
            <v>M2</v>
          </cell>
          <cell r="G4348">
            <v>7.99</v>
          </cell>
        </row>
        <row r="4349">
          <cell r="B4349">
            <v>0</v>
          </cell>
          <cell r="C4349">
            <v>0</v>
          </cell>
          <cell r="D4349">
            <v>0</v>
          </cell>
          <cell r="E4349">
            <v>0</v>
          </cell>
          <cell r="F4349">
            <v>0</v>
          </cell>
          <cell r="G4349">
            <v>0</v>
          </cell>
        </row>
        <row r="4350">
          <cell r="B4350" t="str">
            <v>C2037</v>
          </cell>
          <cell r="C4350" t="str">
            <v>PRIMER À BASE DE BORRACHA CLORADA. EM ESTRUTURA DE. AÇO 25 MICRA C/TRINCHA</v>
          </cell>
          <cell r="D4350">
            <v>0</v>
          </cell>
          <cell r="E4350">
            <v>0</v>
          </cell>
          <cell r="F4350" t="str">
            <v>M2</v>
          </cell>
          <cell r="G4350">
            <v>8.65</v>
          </cell>
        </row>
        <row r="4351">
          <cell r="B4351">
            <v>0</v>
          </cell>
          <cell r="C4351">
            <v>0</v>
          </cell>
          <cell r="D4351">
            <v>0</v>
          </cell>
          <cell r="E4351">
            <v>0</v>
          </cell>
          <cell r="F4351">
            <v>0</v>
          </cell>
          <cell r="G4351">
            <v>0</v>
          </cell>
        </row>
        <row r="4352">
          <cell r="B4352" t="str">
            <v>C2038</v>
          </cell>
          <cell r="C4352" t="str">
            <v>PRIMER EM ESTRUTURA DE AÇO CARBONO 25 MICRA C/REVÓLVER</v>
          </cell>
          <cell r="D4352">
            <v>0</v>
          </cell>
          <cell r="E4352">
            <v>0</v>
          </cell>
          <cell r="F4352" t="str">
            <v>M2</v>
          </cell>
          <cell r="G4352">
            <v>4.84</v>
          </cell>
        </row>
        <row r="4353">
          <cell r="B4353" t="str">
            <v>C2039</v>
          </cell>
          <cell r="C4353" t="str">
            <v>PRIMER EM ESTRUTURA DE AÇO CARBONO 25 MICRA C/TRINCHA</v>
          </cell>
          <cell r="D4353">
            <v>0</v>
          </cell>
          <cell r="E4353">
            <v>0</v>
          </cell>
          <cell r="F4353" t="str">
            <v>M2</v>
          </cell>
          <cell r="G4353">
            <v>6.69</v>
          </cell>
        </row>
        <row r="4354">
          <cell r="B4354" t="str">
            <v>C2041</v>
          </cell>
          <cell r="C4354" t="str">
            <v>PRIMER EPOXI EM ESTRUTURA DE AÇO CARBONO 25 MICRA C/TRINCHA</v>
          </cell>
          <cell r="D4354">
            <v>0</v>
          </cell>
          <cell r="E4354">
            <v>0</v>
          </cell>
          <cell r="F4354" t="str">
            <v>M2</v>
          </cell>
          <cell r="G4354">
            <v>8.93</v>
          </cell>
        </row>
        <row r="4355">
          <cell r="B4355" t="str">
            <v>C2042</v>
          </cell>
          <cell r="C4355" t="str">
            <v>PRIMER SINTÉTICO EM ESTRUTURA DE AÇO CARBONO 25 MICRA C/REVÓLVER</v>
          </cell>
          <cell r="D4355">
            <v>0</v>
          </cell>
          <cell r="E4355">
            <v>0</v>
          </cell>
          <cell r="F4355" t="str">
            <v>M2</v>
          </cell>
          <cell r="G4355">
            <v>6.11</v>
          </cell>
        </row>
        <row r="4356">
          <cell r="B4356" t="str">
            <v>C2043</v>
          </cell>
          <cell r="C4356" t="str">
            <v>PRIMER SINTÉTICO EM ESTRUTURA DE AÇO CARBONO 25 MICRA C/TRINCHA</v>
          </cell>
          <cell r="D4356">
            <v>0</v>
          </cell>
          <cell r="E4356">
            <v>0</v>
          </cell>
          <cell r="F4356" t="str">
            <v>M2</v>
          </cell>
          <cell r="G4356">
            <v>9.3800000000000008</v>
          </cell>
        </row>
        <row r="4357">
          <cell r="B4357" t="str">
            <v>C2467</v>
          </cell>
          <cell r="C4357" t="str">
            <v>TINTA ANTIFLAMA 2 DEMÃOS E PRIMER EM ESQUADRIAS DE FERRO</v>
          </cell>
          <cell r="D4357">
            <v>0</v>
          </cell>
          <cell r="E4357">
            <v>0</v>
          </cell>
          <cell r="F4357" t="str">
            <v>M2</v>
          </cell>
          <cell r="G4357">
            <v>50.27</v>
          </cell>
        </row>
        <row r="4358">
          <cell r="B4358" t="str">
            <v>C2469</v>
          </cell>
          <cell r="C4358" t="str">
            <v>TINTA AUTOMOTIVA 2 DEMÃOS EM METÁLICOS</v>
          </cell>
          <cell r="D4358">
            <v>0</v>
          </cell>
          <cell r="E4358">
            <v>0</v>
          </cell>
          <cell r="F4358" t="str">
            <v>M2</v>
          </cell>
          <cell r="G4358">
            <v>30.65</v>
          </cell>
        </row>
        <row r="4359">
          <cell r="B4359" t="str">
            <v>C2474</v>
          </cell>
          <cell r="C4359" t="str">
            <v>TINTA EPOXI EM ESTRUTURA DE AÇO CARBONO 50 MICRA C/TRINCHA</v>
          </cell>
          <cell r="D4359">
            <v>0</v>
          </cell>
          <cell r="E4359">
            <v>0</v>
          </cell>
          <cell r="F4359" t="str">
            <v>M2</v>
          </cell>
          <cell r="G4359">
            <v>14.76</v>
          </cell>
        </row>
        <row r="4360">
          <cell r="B4360" t="str">
            <v>SUPERFÍCIES DE CONCRETO</v>
          </cell>
          <cell r="C4360">
            <v>0</v>
          </cell>
          <cell r="D4360">
            <v>0</v>
          </cell>
          <cell r="E4360">
            <v>0</v>
          </cell>
          <cell r="F4360">
            <v>0</v>
          </cell>
          <cell r="G4360">
            <v>127.08</v>
          </cell>
        </row>
        <row r="4361">
          <cell r="B4361" t="str">
            <v>C1235</v>
          </cell>
          <cell r="C4361" t="str">
            <v>EMULSÃO DE RESINAS ACRÍLICAS EM CONCRETO - 2 DEMÃOS</v>
          </cell>
          <cell r="D4361">
            <v>0</v>
          </cell>
          <cell r="E4361">
            <v>0</v>
          </cell>
          <cell r="F4361" t="str">
            <v>M2</v>
          </cell>
          <cell r="G4361">
            <v>22.63</v>
          </cell>
        </row>
        <row r="4362">
          <cell r="B4362" t="str">
            <v>C4714</v>
          </cell>
          <cell r="C4362" t="str">
            <v>PINTURA DE LOGOTIPOS COM TINTA À ÓLEO EM CONCRETO</v>
          </cell>
          <cell r="D4362">
            <v>0</v>
          </cell>
          <cell r="E4362">
            <v>0</v>
          </cell>
          <cell r="F4362" t="str">
            <v>M2</v>
          </cell>
          <cell r="G4362">
            <v>51.12</v>
          </cell>
        </row>
        <row r="4363">
          <cell r="B4363" t="str">
            <v>C2187</v>
          </cell>
          <cell r="C4363" t="str">
            <v>REGULARIZAÇÃO DE SUPERFÍCIE DE CONCRETO  APARENTE - 2 DEMÃOS</v>
          </cell>
          <cell r="D4363">
            <v>0</v>
          </cell>
          <cell r="E4363">
            <v>0</v>
          </cell>
          <cell r="F4363" t="str">
            <v>M2</v>
          </cell>
          <cell r="G4363">
            <v>6.51</v>
          </cell>
        </row>
        <row r="4364">
          <cell r="B4364" t="str">
            <v>C2273</v>
          </cell>
          <cell r="C4364" t="str">
            <v>SILICONE EM PAREDES DE CONCRETO OU TIJOLO CERÂMICO - 1 DEMÃO</v>
          </cell>
          <cell r="D4364">
            <v>0</v>
          </cell>
          <cell r="E4364">
            <v>0</v>
          </cell>
          <cell r="F4364" t="str">
            <v>M2</v>
          </cell>
          <cell r="G4364">
            <v>9.5399999999999991</v>
          </cell>
        </row>
        <row r="4365">
          <cell r="B4365" t="str">
            <v>C2542</v>
          </cell>
          <cell r="C4365" t="str">
            <v>TRATAMENTO DE SUPERFÍCIE DE CONCRETO APARENTE</v>
          </cell>
          <cell r="D4365">
            <v>0</v>
          </cell>
          <cell r="E4365">
            <v>0</v>
          </cell>
          <cell r="F4365" t="str">
            <v>M2</v>
          </cell>
          <cell r="G4365">
            <v>11.06</v>
          </cell>
        </row>
        <row r="4366">
          <cell r="B4366" t="str">
            <v>C2668</v>
          </cell>
          <cell r="C4366" t="str">
            <v>VERNIZ ACRÍLICO EM PAREDES DE CONCRETO - 2 DEMÃOS</v>
          </cell>
          <cell r="D4366">
            <v>0</v>
          </cell>
          <cell r="E4366">
            <v>0</v>
          </cell>
          <cell r="F4366" t="str">
            <v>M2</v>
          </cell>
          <cell r="G4366">
            <v>7.26</v>
          </cell>
        </row>
        <row r="4367">
          <cell r="B4367" t="str">
            <v>C2669</v>
          </cell>
          <cell r="C4367" t="str">
            <v>VERNIZ POLIURETANO SOBRE PRIMER EM PAREDE CONCRETO - 3 DEMÃOS</v>
          </cell>
          <cell r="D4367">
            <v>0</v>
          </cell>
          <cell r="E4367">
            <v>0</v>
          </cell>
          <cell r="F4367" t="str">
            <v>M2</v>
          </cell>
          <cell r="G4367">
            <v>18.93</v>
          </cell>
        </row>
        <row r="4368">
          <cell r="B4368" t="str">
            <v>OUTROS ELEMENTOS</v>
          </cell>
          <cell r="C4368">
            <v>0</v>
          </cell>
          <cell r="D4368">
            <v>0</v>
          </cell>
          <cell r="E4368">
            <v>0</v>
          </cell>
          <cell r="F4368">
            <v>0</v>
          </cell>
          <cell r="G4368">
            <v>397.09</v>
          </cell>
        </row>
        <row r="4369">
          <cell r="B4369" t="str">
            <v>C4025</v>
          </cell>
          <cell r="C4369" t="str">
            <v>DESENHOS INSERIDOS NO PASSEIO DE CONCRETO</v>
          </cell>
          <cell r="D4369">
            <v>0</v>
          </cell>
          <cell r="E4369">
            <v>0</v>
          </cell>
          <cell r="F4369" t="str">
            <v>M2</v>
          </cell>
          <cell r="G4369">
            <v>41.7</v>
          </cell>
        </row>
        <row r="4370">
          <cell r="B4370" t="str">
            <v>C1613</v>
          </cell>
          <cell r="C4370" t="str">
            <v>LATEX ACRÍLICO 2 DEMÃOS EM TELHAS DE FIBROCIMENTO</v>
          </cell>
          <cell r="D4370">
            <v>0</v>
          </cell>
          <cell r="E4370">
            <v>0</v>
          </cell>
          <cell r="F4370" t="str">
            <v>M2</v>
          </cell>
          <cell r="G4370">
            <v>14.04</v>
          </cell>
        </row>
        <row r="4371">
          <cell r="B4371" t="str">
            <v>C1620</v>
          </cell>
          <cell r="C4371" t="str">
            <v>LETREIRO - LETRA EM CAIXA DE ZINCO, H= 20CM</v>
          </cell>
          <cell r="D4371">
            <v>0</v>
          </cell>
          <cell r="E4371">
            <v>0</v>
          </cell>
          <cell r="F4371" t="str">
            <v>UN</v>
          </cell>
          <cell r="G4371">
            <v>65.510000000000005</v>
          </cell>
        </row>
        <row r="4372">
          <cell r="B4372" t="str">
            <v>C1621</v>
          </cell>
          <cell r="C4372" t="str">
            <v>LETREIRO - LETRA EM PAREDES</v>
          </cell>
          <cell r="D4372">
            <v>0</v>
          </cell>
          <cell r="E4372">
            <v>0</v>
          </cell>
          <cell r="F4372" t="str">
            <v>UN</v>
          </cell>
          <cell r="G4372">
            <v>10.89</v>
          </cell>
        </row>
        <row r="4373">
          <cell r="B4373" t="str">
            <v>C1906</v>
          </cell>
          <cell r="C4373" t="str">
            <v>PINTURA C/ EMASSAMENTO P/ QUADRO-VERDE</v>
          </cell>
          <cell r="D4373">
            <v>0</v>
          </cell>
          <cell r="E4373">
            <v>0</v>
          </cell>
          <cell r="F4373" t="str">
            <v>M2</v>
          </cell>
          <cell r="G4373">
            <v>28.07</v>
          </cell>
        </row>
        <row r="4374">
          <cell r="B4374" t="str">
            <v>C1908</v>
          </cell>
          <cell r="C4374" t="str">
            <v>PINTURA EXTERNA DE RUFOS, CALHAS E CONDUTORES C/ESMALTE SINTÉTICO</v>
          </cell>
          <cell r="D4374">
            <v>0</v>
          </cell>
          <cell r="E4374">
            <v>0</v>
          </cell>
          <cell r="F4374" t="str">
            <v>M</v>
          </cell>
          <cell r="G4374">
            <v>10.81</v>
          </cell>
        </row>
        <row r="4375">
          <cell r="B4375" t="str">
            <v>C1909</v>
          </cell>
          <cell r="C4375" t="str">
            <v>PINTURA EXTERNA DE RUFOS E  INTERNA DE CALHAS C/TINTA BETUMINOSA 1 DEMÃO</v>
          </cell>
          <cell r="D4375">
            <v>0</v>
          </cell>
          <cell r="E4375">
            <v>0</v>
          </cell>
          <cell r="F4375" t="str">
            <v>M2</v>
          </cell>
          <cell r="G4375">
            <v>7.33</v>
          </cell>
        </row>
        <row r="4376">
          <cell r="B4376" t="str">
            <v>C2899</v>
          </cell>
          <cell r="C4376" t="str">
            <v>PINTURA LOGOTIPO CAGECE - PROJETO PADRÃO</v>
          </cell>
          <cell r="D4376">
            <v>0</v>
          </cell>
          <cell r="E4376">
            <v>0</v>
          </cell>
          <cell r="F4376" t="str">
            <v>UN</v>
          </cell>
          <cell r="G4376">
            <v>171.06</v>
          </cell>
        </row>
        <row r="4377">
          <cell r="B4377" t="str">
            <v>C4164</v>
          </cell>
          <cell r="C4377" t="str">
            <v>TRATAMENTO EM VIDROS, ANTI-ADERÊNCIA DE PÓ, MARESIA, ETC.</v>
          </cell>
          <cell r="D4377">
            <v>0</v>
          </cell>
          <cell r="E4377">
            <v>0</v>
          </cell>
          <cell r="F4377" t="str">
            <v>M2</v>
          </cell>
          <cell r="G4377">
            <v>47.69</v>
          </cell>
        </row>
        <row r="4378">
          <cell r="B4378" t="str">
            <v>PAVIMENTAÇÃO DO SISTEMA VIÁRIO</v>
          </cell>
          <cell r="C4378">
            <v>0</v>
          </cell>
          <cell r="D4378">
            <v>0</v>
          </cell>
          <cell r="E4378">
            <v>0</v>
          </cell>
          <cell r="F4378">
            <v>0</v>
          </cell>
          <cell r="G4378">
            <v>2311.87</v>
          </cell>
        </row>
        <row r="4379">
          <cell r="B4379" t="str">
            <v>REGULARIZAÇÃO DO SUB-LEITO</v>
          </cell>
          <cell r="C4379">
            <v>0</v>
          </cell>
          <cell r="D4379">
            <v>0</v>
          </cell>
          <cell r="E4379">
            <v>0</v>
          </cell>
          <cell r="F4379">
            <v>0</v>
          </cell>
          <cell r="G4379">
            <v>1.62</v>
          </cell>
        </row>
        <row r="4380">
          <cell r="B4380" t="str">
            <v>C3233</v>
          </cell>
          <cell r="C4380" t="str">
            <v>REGULARIZAÇÃO DO SUB-LEITO</v>
          </cell>
          <cell r="D4380">
            <v>0</v>
          </cell>
          <cell r="E4380">
            <v>0</v>
          </cell>
          <cell r="F4380" t="str">
            <v>M2</v>
          </cell>
          <cell r="G4380">
            <v>1.63</v>
          </cell>
        </row>
        <row r="4381">
          <cell r="B4381" t="str">
            <v>REFORÇO, SUB-BASE E BASE</v>
          </cell>
          <cell r="C4381">
            <v>0</v>
          </cell>
          <cell r="D4381">
            <v>0</v>
          </cell>
          <cell r="E4381">
            <v>0</v>
          </cell>
          <cell r="F4381">
            <v>0</v>
          </cell>
          <cell r="G4381">
            <v>788.95</v>
          </cell>
        </row>
        <row r="4382">
          <cell r="B4382" t="str">
            <v>C3132</v>
          </cell>
          <cell r="C4382" t="str">
            <v>BASE DE BRITA GRADUADA (S/TRANSP)</v>
          </cell>
          <cell r="D4382">
            <v>0</v>
          </cell>
          <cell r="E4382">
            <v>0</v>
          </cell>
          <cell r="F4382" t="str">
            <v>M3</v>
          </cell>
          <cell r="G4382">
            <v>92.54</v>
          </cell>
        </row>
        <row r="4383">
          <cell r="B4383" t="str">
            <v>C3133</v>
          </cell>
          <cell r="C4383" t="str">
            <v>BASE MACADAME HIDRÁULICO C/ENCHIMENTO DE AREIA (S/TRANSP)</v>
          </cell>
          <cell r="D4383">
            <v>0</v>
          </cell>
          <cell r="E4383">
            <v>0</v>
          </cell>
          <cell r="F4383" t="str">
            <v>M3</v>
          </cell>
          <cell r="G4383">
            <v>78.099999999999994</v>
          </cell>
        </row>
        <row r="4384">
          <cell r="B4384" t="str">
            <v>C3134</v>
          </cell>
          <cell r="C4384" t="str">
            <v>BASE SOLO BRITA COM 20% DE BRITA (S/TRANSP)</v>
          </cell>
          <cell r="D4384">
            <v>0</v>
          </cell>
          <cell r="E4384">
            <v>0</v>
          </cell>
          <cell r="F4384" t="str">
            <v>M3</v>
          </cell>
          <cell r="G4384">
            <v>40.01</v>
          </cell>
        </row>
        <row r="4385">
          <cell r="B4385" t="str">
            <v>C3135</v>
          </cell>
          <cell r="C4385" t="str">
            <v>BASE SOLO BRITA COM 30% DE BRITA (S/TRANSP)</v>
          </cell>
          <cell r="D4385">
            <v>0</v>
          </cell>
          <cell r="E4385">
            <v>0</v>
          </cell>
          <cell r="F4385" t="str">
            <v>M3</v>
          </cell>
          <cell r="G4385">
            <v>48.26</v>
          </cell>
        </row>
        <row r="4386">
          <cell r="B4386" t="str">
            <v>C3136</v>
          </cell>
          <cell r="C4386" t="str">
            <v>BASE SOLO BRITA COM 40% DE BRITA (S/TRANSP)</v>
          </cell>
          <cell r="D4386">
            <v>0</v>
          </cell>
          <cell r="E4386">
            <v>0</v>
          </cell>
          <cell r="F4386" t="str">
            <v>M3</v>
          </cell>
          <cell r="G4386">
            <v>56.44</v>
          </cell>
        </row>
        <row r="4387">
          <cell r="B4387" t="str">
            <v>C3137</v>
          </cell>
          <cell r="C4387" t="str">
            <v>BASE SOLO BRITA COM 50% DE BRITA (S/TRANSP)</v>
          </cell>
          <cell r="D4387">
            <v>0</v>
          </cell>
          <cell r="E4387">
            <v>0</v>
          </cell>
          <cell r="F4387" t="str">
            <v>M3</v>
          </cell>
          <cell r="G4387">
            <v>64.69</v>
          </cell>
        </row>
        <row r="4388">
          <cell r="B4388" t="str">
            <v>C3138</v>
          </cell>
          <cell r="C4388" t="str">
            <v>BASE SOLO BRITA COM 60% DE BRITA (S/TRANSP)</v>
          </cell>
          <cell r="D4388">
            <v>0</v>
          </cell>
          <cell r="E4388">
            <v>0</v>
          </cell>
          <cell r="F4388" t="str">
            <v>M3</v>
          </cell>
          <cell r="G4388">
            <v>72.88</v>
          </cell>
        </row>
        <row r="4389">
          <cell r="B4389" t="str">
            <v>C3217</v>
          </cell>
          <cell r="C4389" t="str">
            <v>ESTABILIZAÇÃO GRANULOMÉTRICA DE SOLOS S/ MISTURA DE MATERIAIS (S/TRANSP)</v>
          </cell>
          <cell r="D4389">
            <v>0</v>
          </cell>
          <cell r="E4389">
            <v>0</v>
          </cell>
          <cell r="F4389" t="str">
            <v>M3</v>
          </cell>
          <cell r="G4389">
            <v>17.22</v>
          </cell>
        </row>
        <row r="4390">
          <cell r="B4390" t="str">
            <v>C3216</v>
          </cell>
          <cell r="C4390" t="str">
            <v>ESTABILIZAÇÃO GRANULOMÉTRICA DE SOLOS C/ MISTURA DE MATERIAIS (S/TRANSP)</v>
          </cell>
          <cell r="D4390">
            <v>0</v>
          </cell>
          <cell r="E4390">
            <v>0</v>
          </cell>
          <cell r="F4390" t="str">
            <v>M3</v>
          </cell>
          <cell r="G4390">
            <v>20.28</v>
          </cell>
        </row>
        <row r="4391">
          <cell r="B4391" t="str">
            <v>C3215</v>
          </cell>
          <cell r="C4391" t="str">
            <v>ESTABILIZACÂO SOLO BETUME MISTURADO NA PISTA (S/TRANSP)</v>
          </cell>
          <cell r="D4391">
            <v>0</v>
          </cell>
          <cell r="E4391">
            <v>0</v>
          </cell>
          <cell r="F4391" t="str">
            <v>M3</v>
          </cell>
          <cell r="G4391">
            <v>26.32</v>
          </cell>
        </row>
        <row r="4392">
          <cell r="B4392" t="str">
            <v>C3930</v>
          </cell>
          <cell r="C4392" t="str">
            <v>SUB BASE/BASE DE SOLO CAL (3%) (S/TRANSP)</v>
          </cell>
          <cell r="D4392">
            <v>0</v>
          </cell>
          <cell r="E4392">
            <v>0</v>
          </cell>
          <cell r="F4392" t="str">
            <v>M3</v>
          </cell>
          <cell r="G4392">
            <v>72.94</v>
          </cell>
        </row>
        <row r="4393">
          <cell r="B4393" t="str">
            <v>C3931</v>
          </cell>
          <cell r="C4393" t="str">
            <v>SUB BASE/BASE DE SOLO CAL (4%) (S/TRANSP)</v>
          </cell>
          <cell r="D4393">
            <v>0</v>
          </cell>
          <cell r="E4393">
            <v>0</v>
          </cell>
          <cell r="F4393" t="str">
            <v>M3</v>
          </cell>
          <cell r="G4393">
            <v>90.74</v>
          </cell>
        </row>
        <row r="4394">
          <cell r="B4394" t="str">
            <v>C3968</v>
          </cell>
          <cell r="C4394" t="str">
            <v>SUB BASE/BASE DE SOLO CAL (5%) (S/TRANSP)</v>
          </cell>
          <cell r="D4394">
            <v>0</v>
          </cell>
          <cell r="E4394">
            <v>0</v>
          </cell>
          <cell r="F4394" t="str">
            <v>M3</v>
          </cell>
          <cell r="G4394">
            <v>108.54</v>
          </cell>
        </row>
        <row r="4395">
          <cell r="B4395" t="str">
            <v>RECOMPOSIÇÃO DE SUB BASE E BASE</v>
          </cell>
          <cell r="C4395">
            <v>0</v>
          </cell>
          <cell r="D4395">
            <v>0</v>
          </cell>
          <cell r="E4395">
            <v>0</v>
          </cell>
          <cell r="F4395">
            <v>0</v>
          </cell>
          <cell r="G4395">
            <v>432.37</v>
          </cell>
        </row>
        <row r="4396">
          <cell r="B4396" t="str">
            <v>C3163</v>
          </cell>
          <cell r="C4396" t="str">
            <v>ESCAVAÇÃO E CARGA DE MATERIAL ADICIONAL DE JAZIDA P/ RECOMPOSIÇÃO DE SUB-BASE/BASE/REVESTIMENTO PRIMÁRIO</v>
          </cell>
          <cell r="D4396">
            <v>0</v>
          </cell>
          <cell r="E4396">
            <v>0</v>
          </cell>
          <cell r="F4396" t="str">
            <v>M3</v>
          </cell>
          <cell r="G4396">
            <v>3.7</v>
          </cell>
        </row>
        <row r="4397">
          <cell r="B4397">
            <v>0</v>
          </cell>
          <cell r="C4397">
            <v>0</v>
          </cell>
          <cell r="D4397">
            <v>0</v>
          </cell>
          <cell r="E4397">
            <v>0</v>
          </cell>
          <cell r="F4397">
            <v>0</v>
          </cell>
          <cell r="G4397">
            <v>0</v>
          </cell>
        </row>
        <row r="4398">
          <cell r="B4398" t="str">
            <v>C3164</v>
          </cell>
          <cell r="C4398" t="str">
            <v>ESCARIFICAÇÃO P/APROVEITAMENTO DE SUB-BASE/BASE/REVESTIMENTO PRIMÁRIO</v>
          </cell>
          <cell r="D4398">
            <v>0</v>
          </cell>
          <cell r="E4398">
            <v>0</v>
          </cell>
          <cell r="F4398" t="str">
            <v>M3</v>
          </cell>
          <cell r="G4398">
            <v>4.6500000000000004</v>
          </cell>
        </row>
        <row r="4399">
          <cell r="B4399" t="str">
            <v>C4549</v>
          </cell>
          <cell r="C4399" t="str">
            <v>RECICLAGEM DE BASE E REVESTIMENTO SEM ADIÇÃO DE MATERIAL</v>
          </cell>
          <cell r="D4399">
            <v>0</v>
          </cell>
          <cell r="E4399">
            <v>0</v>
          </cell>
          <cell r="F4399" t="str">
            <v>M3</v>
          </cell>
          <cell r="G4399">
            <v>45.77</v>
          </cell>
        </row>
        <row r="4400">
          <cell r="B4400" t="str">
            <v>C4235</v>
          </cell>
          <cell r="C4400" t="str">
            <v>RECICLAGEM DE BASE E REVESTIMENTO COM ADIÇÃO DE BRITA NA TAXA DE 86 Kg/m² (S/ TRANSP.)</v>
          </cell>
          <cell r="D4400">
            <v>0</v>
          </cell>
          <cell r="E4400">
            <v>0</v>
          </cell>
          <cell r="F4400" t="str">
            <v>M3</v>
          </cell>
          <cell r="G4400">
            <v>55.15</v>
          </cell>
        </row>
        <row r="4401">
          <cell r="B4401">
            <v>0</v>
          </cell>
          <cell r="C4401">
            <v>0</v>
          </cell>
          <cell r="D4401">
            <v>0</v>
          </cell>
          <cell r="E4401">
            <v>0</v>
          </cell>
          <cell r="F4401">
            <v>0</v>
          </cell>
          <cell r="G4401">
            <v>0</v>
          </cell>
        </row>
        <row r="4402">
          <cell r="B4402" t="str">
            <v>C4236</v>
          </cell>
          <cell r="C4402" t="str">
            <v>RECICLAGEM DE BASE E REVESTIMENTO COM ADIÇÃO DE BRITA NA TAXA DE 129 Kg/m² (S/ TRANSP.)</v>
          </cell>
          <cell r="D4402">
            <v>0</v>
          </cell>
          <cell r="E4402">
            <v>0</v>
          </cell>
          <cell r="F4402" t="str">
            <v>M3</v>
          </cell>
          <cell r="G4402">
            <v>64.010000000000005</v>
          </cell>
        </row>
        <row r="4403">
          <cell r="B4403">
            <v>0</v>
          </cell>
          <cell r="C4403">
            <v>0</v>
          </cell>
          <cell r="D4403">
            <v>0</v>
          </cell>
          <cell r="E4403">
            <v>0</v>
          </cell>
          <cell r="F4403">
            <v>0</v>
          </cell>
          <cell r="G4403">
            <v>0</v>
          </cell>
        </row>
        <row r="4404">
          <cell r="B4404" t="str">
            <v>C4237</v>
          </cell>
          <cell r="C4404" t="str">
            <v>RECICLAGEM DE BASE E REVESTIMENTO COM ADIÇÃO DE BRITA NA TAXA DE 172 Kg/m² (S/ TRANSP.)</v>
          </cell>
          <cell r="D4404">
            <v>0</v>
          </cell>
          <cell r="E4404">
            <v>0</v>
          </cell>
          <cell r="F4404" t="str">
            <v>M3</v>
          </cell>
          <cell r="G4404">
            <v>72.819999999999993</v>
          </cell>
        </row>
        <row r="4405">
          <cell r="B4405">
            <v>0</v>
          </cell>
          <cell r="C4405">
            <v>0</v>
          </cell>
          <cell r="D4405">
            <v>0</v>
          </cell>
          <cell r="E4405">
            <v>0</v>
          </cell>
          <cell r="F4405">
            <v>0</v>
          </cell>
          <cell r="G4405">
            <v>0</v>
          </cell>
        </row>
        <row r="4406">
          <cell r="B4406" t="str">
            <v>C4238</v>
          </cell>
          <cell r="C4406" t="str">
            <v>RECICLAGEM DE BASE E REVESTIMENTO COM ADIÇÃO DE BRITA NA TAXA DE 215 Kg/m² (S/ TRANSP.)</v>
          </cell>
          <cell r="D4406">
            <v>0</v>
          </cell>
          <cell r="E4406">
            <v>0</v>
          </cell>
          <cell r="F4406" t="str">
            <v>M3</v>
          </cell>
          <cell r="G4406">
            <v>81.69</v>
          </cell>
        </row>
        <row r="4407">
          <cell r="B4407">
            <v>0</v>
          </cell>
          <cell r="C4407">
            <v>0</v>
          </cell>
          <cell r="D4407">
            <v>0</v>
          </cell>
          <cell r="E4407">
            <v>0</v>
          </cell>
          <cell r="F4407">
            <v>0</v>
          </cell>
          <cell r="G4407">
            <v>0</v>
          </cell>
        </row>
        <row r="4408">
          <cell r="B4408" t="str">
            <v>C4239</v>
          </cell>
          <cell r="C4408" t="str">
            <v>RECICLAGEM DE BASE E REVESTIMENTO COM ADIÇÃO DE BRITA NA TAXA DE 258 Kg/m² (S/ TRANSP.)</v>
          </cell>
          <cell r="D4408">
            <v>0</v>
          </cell>
          <cell r="E4408">
            <v>0</v>
          </cell>
          <cell r="F4408" t="str">
            <v>M3</v>
          </cell>
          <cell r="G4408">
            <v>90.5</v>
          </cell>
        </row>
        <row r="4409">
          <cell r="B4409">
            <v>0</v>
          </cell>
          <cell r="C4409">
            <v>0</v>
          </cell>
          <cell r="D4409">
            <v>0</v>
          </cell>
          <cell r="E4409">
            <v>0</v>
          </cell>
          <cell r="F4409">
            <v>0</v>
          </cell>
          <cell r="G4409">
            <v>0</v>
          </cell>
        </row>
        <row r="4410">
          <cell r="B4410" t="str">
            <v>C3231</v>
          </cell>
          <cell r="C4410" t="str">
            <v>RECOMPOSIÇÃO DE  SUB-BASE/BASE SOLO ESTABILIZADO GRANULOMETRICAMENTE (S/TRANSP)</v>
          </cell>
          <cell r="D4410">
            <v>0</v>
          </cell>
          <cell r="E4410">
            <v>0</v>
          </cell>
          <cell r="F4410" t="str">
            <v>M3</v>
          </cell>
          <cell r="G4410">
            <v>14.1</v>
          </cell>
        </row>
        <row r="4411">
          <cell r="B4411">
            <v>0</v>
          </cell>
          <cell r="C4411">
            <v>0</v>
          </cell>
          <cell r="D4411">
            <v>0</v>
          </cell>
          <cell r="E4411">
            <v>0</v>
          </cell>
          <cell r="F4411">
            <v>0</v>
          </cell>
          <cell r="G4411">
            <v>0</v>
          </cell>
        </row>
        <row r="4412">
          <cell r="B4412" t="str">
            <v>IMPRIMAÇÃO</v>
          </cell>
          <cell r="C4412">
            <v>0</v>
          </cell>
          <cell r="D4412">
            <v>0</v>
          </cell>
          <cell r="E4412">
            <v>0</v>
          </cell>
          <cell r="F4412">
            <v>0</v>
          </cell>
          <cell r="G4412">
            <v>0.27</v>
          </cell>
        </row>
        <row r="4413">
          <cell r="B4413" t="str">
            <v>C3221</v>
          </cell>
          <cell r="C4413" t="str">
            <v>IMPRIMAÇÃO - EXECUÇÃO (S/TRANSP)</v>
          </cell>
          <cell r="D4413">
            <v>0</v>
          </cell>
          <cell r="E4413">
            <v>0</v>
          </cell>
          <cell r="F4413" t="str">
            <v>M2</v>
          </cell>
          <cell r="G4413">
            <v>0.27</v>
          </cell>
        </row>
        <row r="4414">
          <cell r="B4414" t="str">
            <v>PINTURA DE LIGAÇÃO</v>
          </cell>
          <cell r="C4414">
            <v>0</v>
          </cell>
          <cell r="D4414">
            <v>0</v>
          </cell>
          <cell r="E4414">
            <v>0</v>
          </cell>
          <cell r="F4414">
            <v>0</v>
          </cell>
          <cell r="G4414">
            <v>0.17</v>
          </cell>
        </row>
        <row r="4415">
          <cell r="B4415" t="str">
            <v>C3228</v>
          </cell>
          <cell r="C4415" t="str">
            <v>PINTURA DE LIGAÇÃO - EXECUÇÃO (S/TRANSP)</v>
          </cell>
          <cell r="D4415">
            <v>0</v>
          </cell>
          <cell r="E4415">
            <v>0</v>
          </cell>
          <cell r="F4415" t="str">
            <v>M2</v>
          </cell>
          <cell r="G4415">
            <v>0.16</v>
          </cell>
        </row>
        <row r="4416">
          <cell r="B4416" t="str">
            <v>MISTURAS BETUMINOSAS À QUENTE</v>
          </cell>
          <cell r="C4416">
            <v>0</v>
          </cell>
          <cell r="D4416">
            <v>0</v>
          </cell>
          <cell r="E4416">
            <v>0</v>
          </cell>
          <cell r="F4416">
            <v>0</v>
          </cell>
          <cell r="G4416">
            <v>505.97</v>
          </cell>
        </row>
        <row r="4417">
          <cell r="B4417" t="str">
            <v>C3126</v>
          </cell>
          <cell r="C4417" t="str">
            <v>AREIA ASFALTO USINADA À QUENTE C/ESPALHAMENTO DE MOTONIVELADORA (S/TRANSP)</v>
          </cell>
          <cell r="D4417">
            <v>0</v>
          </cell>
          <cell r="E4417">
            <v>0</v>
          </cell>
          <cell r="F4417" t="str">
            <v>M3</v>
          </cell>
          <cell r="G4417">
            <v>94.83</v>
          </cell>
        </row>
        <row r="4418">
          <cell r="B4418">
            <v>0</v>
          </cell>
          <cell r="C4418">
            <v>0</v>
          </cell>
          <cell r="D4418">
            <v>0</v>
          </cell>
          <cell r="E4418">
            <v>0</v>
          </cell>
          <cell r="F4418">
            <v>0</v>
          </cell>
          <cell r="G4418">
            <v>0</v>
          </cell>
        </row>
        <row r="4419">
          <cell r="B4419" t="str">
            <v>C3128</v>
          </cell>
          <cell r="C4419" t="str">
            <v>AREIA ASFALTO USINADA À QUENTE - AAUQ (S/TRANSP)</v>
          </cell>
          <cell r="D4419">
            <v>0</v>
          </cell>
          <cell r="E4419">
            <v>0</v>
          </cell>
          <cell r="F4419" t="str">
            <v>M3</v>
          </cell>
          <cell r="G4419">
            <v>97.97</v>
          </cell>
        </row>
        <row r="4420">
          <cell r="B4420" t="str">
            <v>C3155</v>
          </cell>
          <cell r="C4420" t="str">
            <v>CONCRETO BETUMINOSO USINADO À QUENTE - CBUQ (S/TRANSP)</v>
          </cell>
          <cell r="D4420">
            <v>0</v>
          </cell>
          <cell r="E4420">
            <v>0</v>
          </cell>
          <cell r="F4420" t="str">
            <v>M3</v>
          </cell>
          <cell r="G4420">
            <v>146.15</v>
          </cell>
        </row>
        <row r="4421">
          <cell r="B4421" t="str">
            <v>C3230</v>
          </cell>
          <cell r="C4421" t="str">
            <v>PRÉ MISTURADO À QUENTE - PMQ (S/TRANSP)</v>
          </cell>
          <cell r="D4421">
            <v>0</v>
          </cell>
          <cell r="E4421">
            <v>0</v>
          </cell>
          <cell r="F4421" t="str">
            <v>M3</v>
          </cell>
          <cell r="G4421">
            <v>167.02</v>
          </cell>
        </row>
        <row r="4422">
          <cell r="B4422" t="str">
            <v>MISTURAS BETUMINOSAS À FRIO</v>
          </cell>
          <cell r="C4422">
            <v>0</v>
          </cell>
          <cell r="D4422">
            <v>0</v>
          </cell>
          <cell r="E4422">
            <v>0</v>
          </cell>
          <cell r="F4422">
            <v>0</v>
          </cell>
          <cell r="G4422">
            <v>172.27</v>
          </cell>
        </row>
        <row r="4423">
          <cell r="B4423" t="str">
            <v>C3127</v>
          </cell>
          <cell r="C4423" t="str">
            <v>AREIA ASFALTO USINADA À FRIO - AAUF (S/TRANSP)</v>
          </cell>
          <cell r="D4423">
            <v>0</v>
          </cell>
          <cell r="E4423">
            <v>0</v>
          </cell>
          <cell r="F4423" t="str">
            <v>M3</v>
          </cell>
          <cell r="G4423">
            <v>55.56</v>
          </cell>
        </row>
        <row r="4424">
          <cell r="B4424" t="str">
            <v>C3229</v>
          </cell>
          <cell r="C4424" t="str">
            <v>PRÉ MISTURADO À FRIO - PMF (S/TRANSP)</v>
          </cell>
          <cell r="D4424">
            <v>0</v>
          </cell>
          <cell r="E4424">
            <v>0</v>
          </cell>
          <cell r="F4424" t="str">
            <v>M3</v>
          </cell>
          <cell r="G4424">
            <v>116.72</v>
          </cell>
        </row>
        <row r="4425">
          <cell r="B4425" t="str">
            <v>REVESTIMENTO EM PEDRA</v>
          </cell>
          <cell r="C4425">
            <v>0</v>
          </cell>
          <cell r="D4425">
            <v>0</v>
          </cell>
          <cell r="E4425">
            <v>0</v>
          </cell>
          <cell r="F4425">
            <v>0</v>
          </cell>
          <cell r="G4425">
            <v>245.3</v>
          </cell>
        </row>
        <row r="4426">
          <cell r="B4426" t="str">
            <v>C3010</v>
          </cell>
          <cell r="C4426" t="str">
            <v>PAVIMENTAÇÃO BRIPAR INCLUSIVE COMPACTAÇÃO (S/TRANSP)</v>
          </cell>
          <cell r="D4426">
            <v>0</v>
          </cell>
          <cell r="E4426">
            <v>0</v>
          </cell>
          <cell r="F4426" t="str">
            <v>M2</v>
          </cell>
          <cell r="G4426">
            <v>49.42</v>
          </cell>
        </row>
        <row r="4427">
          <cell r="B4427" t="str">
            <v>C2893</v>
          </cell>
          <cell r="C4427" t="str">
            <v>PAVIMENTAÇÃO EM PARALELEPÍPEDO C/ REJUNTAMENTO (AGREGADO ADQUIRIDO)</v>
          </cell>
          <cell r="D4427">
            <v>0</v>
          </cell>
          <cell r="E4427">
            <v>0</v>
          </cell>
          <cell r="F4427" t="str">
            <v>M2</v>
          </cell>
          <cell r="G4427">
            <v>42.6</v>
          </cell>
        </row>
        <row r="4428">
          <cell r="B4428" t="str">
            <v>C3107</v>
          </cell>
          <cell r="C4428" t="str">
            <v>PAVIMENTAÇÃO EM PARALELEPÍPEDO C/ REJUNTAMENTO (AGREGADO PRODUZIDO) (S/TRANSP)</v>
          </cell>
          <cell r="D4428">
            <v>0</v>
          </cell>
          <cell r="E4428">
            <v>0</v>
          </cell>
          <cell r="F4428" t="str">
            <v>M2</v>
          </cell>
          <cell r="G4428">
            <v>35.76</v>
          </cell>
        </row>
        <row r="4429">
          <cell r="B4429">
            <v>0</v>
          </cell>
          <cell r="C4429">
            <v>0</v>
          </cell>
          <cell r="D4429">
            <v>0</v>
          </cell>
          <cell r="E4429">
            <v>0</v>
          </cell>
          <cell r="F4429">
            <v>0</v>
          </cell>
          <cell r="G4429">
            <v>0</v>
          </cell>
        </row>
        <row r="4430">
          <cell r="B4430" t="str">
            <v>C2894</v>
          </cell>
          <cell r="C4430" t="str">
            <v>PAVIMENTAÇÃO EM PARALELEPÍPEDO S/ REJUNTAMENTO (AGREGADO ADQUIRIDO)</v>
          </cell>
          <cell r="D4430">
            <v>0</v>
          </cell>
          <cell r="E4430">
            <v>0</v>
          </cell>
          <cell r="F4430" t="str">
            <v>M2</v>
          </cell>
          <cell r="G4430">
            <v>36.61</v>
          </cell>
        </row>
        <row r="4431">
          <cell r="B4431" t="str">
            <v>C2895</v>
          </cell>
          <cell r="C4431" t="str">
            <v>PAVIMENTAÇÃO EM PEDRA TOSCA C/ REJUNTAMENTO (AGREGADO ADQUIRIDO)</v>
          </cell>
          <cell r="D4431">
            <v>0</v>
          </cell>
          <cell r="E4431">
            <v>0</v>
          </cell>
          <cell r="F4431" t="str">
            <v>M2</v>
          </cell>
          <cell r="G4431">
            <v>39.47</v>
          </cell>
        </row>
        <row r="4432">
          <cell r="B4432" t="str">
            <v>C3348</v>
          </cell>
          <cell r="C4432" t="str">
            <v>PAVIMENTAÇÃO EM PEDRA TOSCA S/ REJUNTAMENTO (AGREGADO PRODUZIDO)</v>
          </cell>
          <cell r="D4432">
            <v>0</v>
          </cell>
          <cell r="E4432">
            <v>0</v>
          </cell>
          <cell r="F4432" t="str">
            <v>M2</v>
          </cell>
          <cell r="G4432">
            <v>16.12</v>
          </cell>
        </row>
        <row r="4433">
          <cell r="B4433" t="str">
            <v>C2896</v>
          </cell>
          <cell r="C4433" t="str">
            <v>PAVIMENTAÇÃO EM PEDRA TOSCA S/ REJUNTAMENTO (AGREGADO ADQUIRIDO)</v>
          </cell>
          <cell r="D4433">
            <v>0</v>
          </cell>
          <cell r="E4433">
            <v>0</v>
          </cell>
          <cell r="F4433" t="str">
            <v>M2</v>
          </cell>
          <cell r="G4433">
            <v>25.3</v>
          </cell>
        </row>
        <row r="4434">
          <cell r="B4434" t="str">
            <v>REVESTIMENTO PRIMÁRIO</v>
          </cell>
          <cell r="C4434">
            <v>0</v>
          </cell>
          <cell r="D4434">
            <v>0</v>
          </cell>
          <cell r="E4434">
            <v>0</v>
          </cell>
          <cell r="F4434">
            <v>0</v>
          </cell>
          <cell r="G4434">
            <v>146.65</v>
          </cell>
        </row>
        <row r="4435">
          <cell r="B4435" t="str">
            <v>C2944</v>
          </cell>
          <cell r="C4435" t="str">
            <v>REVESTIMENTO DE BRITA COM AGREGADO ADQUIRIDO</v>
          </cell>
          <cell r="D4435">
            <v>0</v>
          </cell>
          <cell r="E4435">
            <v>0</v>
          </cell>
          <cell r="F4435" t="str">
            <v>M3</v>
          </cell>
          <cell r="G4435">
            <v>68.08</v>
          </cell>
        </row>
        <row r="4436">
          <cell r="B4436" t="str">
            <v>C2945</v>
          </cell>
          <cell r="C4436" t="str">
            <v>REVESTIMENTO DE PEDRISCO COM AGREGADO ADQUIRIDO</v>
          </cell>
          <cell r="D4436">
            <v>0</v>
          </cell>
          <cell r="E4436">
            <v>0</v>
          </cell>
          <cell r="F4436" t="str">
            <v>M3</v>
          </cell>
          <cell r="G4436">
            <v>70.11</v>
          </cell>
        </row>
        <row r="4437">
          <cell r="B4437" t="str">
            <v>C3234</v>
          </cell>
          <cell r="C4437" t="str">
            <v>REVESTIMENTO COM SOLO (PIÇARRA) (S/TRANSP)</v>
          </cell>
          <cell r="D4437">
            <v>0</v>
          </cell>
          <cell r="E4437">
            <v>0</v>
          </cell>
          <cell r="F4437" t="str">
            <v>M3</v>
          </cell>
          <cell r="G4437">
            <v>8.4600000000000009</v>
          </cell>
        </row>
        <row r="4438">
          <cell r="B4438" t="str">
            <v>TRATAMENTOS SUPERFICIAIS</v>
          </cell>
          <cell r="C4438">
            <v>0</v>
          </cell>
          <cell r="D4438">
            <v>0</v>
          </cell>
          <cell r="E4438">
            <v>0</v>
          </cell>
          <cell r="F4438">
            <v>0</v>
          </cell>
          <cell r="G4438">
            <v>18.3</v>
          </cell>
        </row>
        <row r="4439">
          <cell r="B4439" t="str">
            <v>C3125</v>
          </cell>
          <cell r="C4439" t="str">
            <v>APLICAÇÃO DE EMULSÃO ASFÁLTICA C/ÁGUA EM TRATAMENTO SUPERFICIAL (S/TRANSP)</v>
          </cell>
          <cell r="D4439">
            <v>0</v>
          </cell>
          <cell r="E4439">
            <v>0</v>
          </cell>
          <cell r="F4439" t="str">
            <v>M2</v>
          </cell>
          <cell r="G4439">
            <v>0.19</v>
          </cell>
        </row>
        <row r="4440">
          <cell r="B4440">
            <v>0</v>
          </cell>
          <cell r="C4440">
            <v>0</v>
          </cell>
          <cell r="D4440">
            <v>0</v>
          </cell>
          <cell r="E4440">
            <v>0</v>
          </cell>
          <cell r="F4440">
            <v>0</v>
          </cell>
          <cell r="G4440">
            <v>0</v>
          </cell>
        </row>
        <row r="4441">
          <cell r="B4441" t="str">
            <v>C3242</v>
          </cell>
          <cell r="C4441" t="str">
            <v>TRATAMENTO SUPERFICIAL SIMPLES (S/TRANSP)</v>
          </cell>
          <cell r="D4441">
            <v>0</v>
          </cell>
          <cell r="E4441">
            <v>0</v>
          </cell>
          <cell r="F4441" t="str">
            <v>M2</v>
          </cell>
          <cell r="G4441">
            <v>1.46</v>
          </cell>
        </row>
        <row r="4442">
          <cell r="B4442" t="str">
            <v>C3240</v>
          </cell>
          <cell r="C4442" t="str">
            <v>TRATAMENTO SUPERFICIAL DUPLO (S/TRANSP)</v>
          </cell>
          <cell r="D4442">
            <v>0</v>
          </cell>
          <cell r="E4442">
            <v>0</v>
          </cell>
          <cell r="F4442" t="str">
            <v>M2</v>
          </cell>
          <cell r="G4442">
            <v>4.28</v>
          </cell>
        </row>
        <row r="4443">
          <cell r="B4443" t="str">
            <v>C3241</v>
          </cell>
          <cell r="C4443" t="str">
            <v>TRATAMENTO SUPERFICIAL DUPLO C/CAPA SELANTE (S/TRANSP)</v>
          </cell>
          <cell r="D4443">
            <v>0</v>
          </cell>
          <cell r="E4443">
            <v>0</v>
          </cell>
          <cell r="F4443" t="str">
            <v>M2</v>
          </cell>
          <cell r="G4443">
            <v>5.45</v>
          </cell>
        </row>
        <row r="4444">
          <cell r="B4444" t="str">
            <v>C3243</v>
          </cell>
          <cell r="C4444" t="str">
            <v>TRATAMENTO SUPERFICIAL TRIPLO (S/TRANSP)</v>
          </cell>
          <cell r="D4444">
            <v>0</v>
          </cell>
          <cell r="E4444">
            <v>0</v>
          </cell>
          <cell r="F4444" t="str">
            <v>M2</v>
          </cell>
          <cell r="G4444">
            <v>6.92</v>
          </cell>
        </row>
        <row r="4445">
          <cell r="B4445" t="str">
            <v>CONSERVAÇÃO DO SISTEMA VIÁRIO</v>
          </cell>
          <cell r="C4445">
            <v>0</v>
          </cell>
          <cell r="D4445">
            <v>0</v>
          </cell>
          <cell r="E4445">
            <v>0</v>
          </cell>
          <cell r="F4445">
            <v>0</v>
          </cell>
          <cell r="G4445">
            <v>58818.58</v>
          </cell>
        </row>
        <row r="4446">
          <cell r="B4446" t="str">
            <v>FERROVIÁRIA</v>
          </cell>
          <cell r="C4446">
            <v>0</v>
          </cell>
          <cell r="D4446">
            <v>0</v>
          </cell>
          <cell r="E4446">
            <v>0</v>
          </cell>
          <cell r="F4446">
            <v>0</v>
          </cell>
          <cell r="G4446">
            <v>54751.64</v>
          </cell>
        </row>
        <row r="4447">
          <cell r="B4447" t="str">
            <v>C4337</v>
          </cell>
          <cell r="C4447" t="str">
            <v>ACABAMENTO MANUAL DO PERFIL DO LASTRO DE BRITA APÓS O NIVELAMENTO, INCLUSIVE COMPACTAÇÃO DA SUPERFÍCIE, BITOLA MÉTRICA, VIA SINGELA</v>
          </cell>
          <cell r="D4447">
            <v>0</v>
          </cell>
          <cell r="E4447">
            <v>0</v>
          </cell>
          <cell r="F4447" t="str">
            <v>M</v>
          </cell>
          <cell r="G4447">
            <v>3.19</v>
          </cell>
        </row>
        <row r="4448">
          <cell r="B4448">
            <v>0</v>
          </cell>
          <cell r="C4448">
            <v>0</v>
          </cell>
          <cell r="D4448">
            <v>0</v>
          </cell>
          <cell r="E4448">
            <v>0</v>
          </cell>
          <cell r="F4448">
            <v>0</v>
          </cell>
          <cell r="G4448">
            <v>0</v>
          </cell>
        </row>
        <row r="4449">
          <cell r="B4449" t="str">
            <v>C4335</v>
          </cell>
          <cell r="C4449" t="str">
            <v>ALARGAMENTO DE CORTE, MANUAL</v>
          </cell>
          <cell r="D4449">
            <v>0</v>
          </cell>
          <cell r="E4449">
            <v>0</v>
          </cell>
          <cell r="F4449" t="str">
            <v>M3</v>
          </cell>
          <cell r="G4449">
            <v>29.78</v>
          </cell>
        </row>
        <row r="4450">
          <cell r="B4450" t="str">
            <v>C4357</v>
          </cell>
          <cell r="C4450" t="str">
            <v>APLICAÇÃO DE RETENSORES</v>
          </cell>
          <cell r="D4450">
            <v>0</v>
          </cell>
          <cell r="E4450">
            <v>0</v>
          </cell>
          <cell r="F4450" t="str">
            <v>UN</v>
          </cell>
          <cell r="G4450">
            <v>0.53</v>
          </cell>
        </row>
        <row r="4451">
          <cell r="B4451" t="str">
            <v>C4359</v>
          </cell>
          <cell r="C4451" t="str">
            <v>ASSENTAMENTO DE MARCO QUILOMÉTRICO OU MECTOMÉTRICO</v>
          </cell>
          <cell r="D4451">
            <v>0</v>
          </cell>
          <cell r="E4451">
            <v>0</v>
          </cell>
          <cell r="F4451" t="str">
            <v>UN</v>
          </cell>
          <cell r="G4451">
            <v>15.96</v>
          </cell>
        </row>
        <row r="4452">
          <cell r="B4452" t="str">
            <v>C4227</v>
          </cell>
          <cell r="C4452" t="str">
            <v>CARGA MANUAL DE ACESSÓRIOS METÁLICOS E MATERIAIS DIVERSOS COM ARRUMAÇÃO DA CARGA EM VAGÕES OU CAMINHÕES, BITOLA MÉTRICA</v>
          </cell>
          <cell r="D4452">
            <v>0</v>
          </cell>
          <cell r="E4452">
            <v>0</v>
          </cell>
          <cell r="F4452" t="str">
            <v>T</v>
          </cell>
          <cell r="G4452">
            <v>17.23</v>
          </cell>
        </row>
        <row r="4453">
          <cell r="B4453">
            <v>0</v>
          </cell>
          <cell r="C4453">
            <v>0</v>
          </cell>
          <cell r="D4453">
            <v>0</v>
          </cell>
          <cell r="E4453">
            <v>0</v>
          </cell>
          <cell r="F4453">
            <v>0</v>
          </cell>
          <cell r="G4453">
            <v>0</v>
          </cell>
        </row>
        <row r="4454">
          <cell r="B4454" t="str">
            <v>C4367</v>
          </cell>
          <cell r="C4454" t="str">
            <v>CARGA MANUAL DE DORMENTE DE CONCRETO COM ARRUMAÇÃO DA CARGA EM VAGÕES OU CAMINHÕES, BITOLA MÉTRICA</v>
          </cell>
          <cell r="D4454">
            <v>0</v>
          </cell>
          <cell r="E4454">
            <v>0</v>
          </cell>
          <cell r="F4454" t="str">
            <v>UN</v>
          </cell>
          <cell r="G4454">
            <v>3.62</v>
          </cell>
        </row>
        <row r="4455">
          <cell r="B4455">
            <v>0</v>
          </cell>
          <cell r="C4455">
            <v>0</v>
          </cell>
          <cell r="D4455">
            <v>0</v>
          </cell>
          <cell r="E4455">
            <v>0</v>
          </cell>
          <cell r="F4455">
            <v>0</v>
          </cell>
          <cell r="G4455">
            <v>0</v>
          </cell>
        </row>
        <row r="4456">
          <cell r="B4456" t="str">
            <v>C4225</v>
          </cell>
          <cell r="C4456" t="str">
            <v>CARGA MANUAL DE DORMENTES DE CONCRETO COM ARRUMAÇÃO DA CARGA EM VAGÕES OU CAMINHÕES - BITOLA MÉTRICA</v>
          </cell>
          <cell r="D4456">
            <v>0</v>
          </cell>
          <cell r="E4456">
            <v>0</v>
          </cell>
          <cell r="F4456" t="str">
            <v>T</v>
          </cell>
          <cell r="G4456">
            <v>18.079999999999998</v>
          </cell>
        </row>
        <row r="4457">
          <cell r="B4457">
            <v>0</v>
          </cell>
          <cell r="C4457">
            <v>0</v>
          </cell>
          <cell r="D4457">
            <v>0</v>
          </cell>
          <cell r="E4457">
            <v>0</v>
          </cell>
          <cell r="F4457">
            <v>0</v>
          </cell>
          <cell r="G4457">
            <v>0</v>
          </cell>
        </row>
        <row r="4458">
          <cell r="B4458" t="str">
            <v>C4224</v>
          </cell>
          <cell r="C4458" t="str">
            <v>CARGA MANUAL DE DORMENTES DE MADEIRA COM ARRUMAÇÃO DA CARGA EM VAGÕES OU CAMINHÕES - BITOLA MÉTRICA</v>
          </cell>
          <cell r="D4458">
            <v>0</v>
          </cell>
          <cell r="E4458">
            <v>0</v>
          </cell>
          <cell r="F4458" t="str">
            <v>UN</v>
          </cell>
          <cell r="G4458">
            <v>2.02</v>
          </cell>
        </row>
        <row r="4459">
          <cell r="B4459">
            <v>0</v>
          </cell>
          <cell r="C4459">
            <v>0</v>
          </cell>
          <cell r="D4459">
            <v>0</v>
          </cell>
          <cell r="E4459">
            <v>0</v>
          </cell>
          <cell r="F4459">
            <v>0</v>
          </cell>
          <cell r="G4459">
            <v>0</v>
          </cell>
        </row>
        <row r="4460">
          <cell r="B4460" t="str">
            <v>C4228</v>
          </cell>
          <cell r="C4460" t="str">
            <v>CARGA MANUAL DE DORMENTES ESPECIAIS PARA AMV COM ARRUMAÇÃO DA CARGA EM VAGÕES OU CAMINHÕES, BITOLA MÉTRICA</v>
          </cell>
          <cell r="D4460">
            <v>0</v>
          </cell>
          <cell r="E4460">
            <v>0</v>
          </cell>
          <cell r="F4460" t="str">
            <v>UN</v>
          </cell>
          <cell r="G4460">
            <v>2.34</v>
          </cell>
        </row>
        <row r="4461">
          <cell r="B4461">
            <v>0</v>
          </cell>
          <cell r="C4461">
            <v>0</v>
          </cell>
          <cell r="D4461">
            <v>0</v>
          </cell>
          <cell r="E4461">
            <v>0</v>
          </cell>
          <cell r="F4461">
            <v>0</v>
          </cell>
          <cell r="G4461">
            <v>0</v>
          </cell>
        </row>
        <row r="4462">
          <cell r="B4462" t="str">
            <v>C4226</v>
          </cell>
          <cell r="C4462" t="str">
            <v>CARGA MANUAL DE TRILHOS COM ARRUMAÇÃO DA CARGA EM VAGÕES OU CAMINHÕES</v>
          </cell>
          <cell r="D4462">
            <v>0</v>
          </cell>
          <cell r="E4462">
            <v>0</v>
          </cell>
          <cell r="F4462" t="str">
            <v>T</v>
          </cell>
          <cell r="G4462">
            <v>20.21</v>
          </cell>
        </row>
        <row r="4463">
          <cell r="B4463">
            <v>0</v>
          </cell>
          <cell r="C4463">
            <v>0</v>
          </cell>
          <cell r="D4463">
            <v>0</v>
          </cell>
          <cell r="E4463">
            <v>0</v>
          </cell>
          <cell r="F4463">
            <v>0</v>
          </cell>
          <cell r="G4463">
            <v>0</v>
          </cell>
        </row>
        <row r="4464">
          <cell r="B4464" t="str">
            <v>C4349</v>
          </cell>
          <cell r="C4464" t="str">
            <v>CONSERVAÇÃO MANUAL DE JUNTAS COM DESMONTAGEM - TALAS COM 6 FUROS - INCLUINDO: DESMONTAGEM, LIMPEZA, INSPEÇÃO VISUAL PARA DETECÇÃO DE DEFEITOS NAS EXTREMIDADES DOS TRILHOS E TALA, FIXAÇÃO, LUBRIFICAÇÃO E REMONTAGEM</v>
          </cell>
          <cell r="D4464">
            <v>0</v>
          </cell>
          <cell r="E4464">
            <v>0</v>
          </cell>
          <cell r="F4464" t="str">
            <v>UN</v>
          </cell>
          <cell r="G4464">
            <v>9.36</v>
          </cell>
        </row>
        <row r="4465">
          <cell r="B4465">
            <v>0</v>
          </cell>
          <cell r="C4465">
            <v>0</v>
          </cell>
          <cell r="D4465">
            <v>0</v>
          </cell>
          <cell r="E4465">
            <v>0</v>
          </cell>
          <cell r="F4465">
            <v>0</v>
          </cell>
          <cell r="G4465">
            <v>0</v>
          </cell>
        </row>
        <row r="4466">
          <cell r="B4466" t="str">
            <v>C4348</v>
          </cell>
          <cell r="C4466" t="str">
            <v>CONSERVAÇÃO MANUAL DE JUNTAS SEM DESMONTAGEM</v>
          </cell>
          <cell r="D4466">
            <v>0</v>
          </cell>
          <cell r="E4466">
            <v>0</v>
          </cell>
          <cell r="F4466" t="str">
            <v>UN</v>
          </cell>
          <cell r="G4466">
            <v>0.43</v>
          </cell>
        </row>
        <row r="4467">
          <cell r="B4467" t="str">
            <v>C4352</v>
          </cell>
          <cell r="C4467" t="str">
            <v>CONSOLIDAÇÃO MANUAL DA FIXAÇÃO ELÁSTICA - SUBSTITUIÇÃO OU REPOSICIONAMENTO DE PEÇAS DA FIXAÇÃO DOS DORMENTES DE CONCRETO (SEM FORNECIMENTO)</v>
          </cell>
          <cell r="D4467">
            <v>0</v>
          </cell>
          <cell r="E4467">
            <v>0</v>
          </cell>
          <cell r="F4467" t="str">
            <v>UN</v>
          </cell>
          <cell r="G4467">
            <v>0.96</v>
          </cell>
        </row>
        <row r="4468">
          <cell r="B4468">
            <v>0</v>
          </cell>
          <cell r="C4468">
            <v>0</v>
          </cell>
          <cell r="D4468">
            <v>0</v>
          </cell>
          <cell r="E4468">
            <v>0</v>
          </cell>
          <cell r="F4468">
            <v>0</v>
          </cell>
          <cell r="G4468">
            <v>0</v>
          </cell>
        </row>
        <row r="4469">
          <cell r="B4469" t="str">
            <v>C4351</v>
          </cell>
          <cell r="C4469" t="str">
            <v>CONSOLIDAÇÃO MANUAL DA FIXAÇÃO RÍGIDA (PREGO OU TIREFÃO) COM OU SEM SUBSTITUIÇÃO</v>
          </cell>
          <cell r="D4469">
            <v>0</v>
          </cell>
          <cell r="E4469">
            <v>0</v>
          </cell>
          <cell r="F4469" t="str">
            <v>UN</v>
          </cell>
          <cell r="G4469">
            <v>0.96</v>
          </cell>
        </row>
        <row r="4470">
          <cell r="B4470">
            <v>0</v>
          </cell>
          <cell r="C4470">
            <v>0</v>
          </cell>
          <cell r="D4470">
            <v>0</v>
          </cell>
          <cell r="E4470">
            <v>0</v>
          </cell>
          <cell r="F4470">
            <v>0</v>
          </cell>
          <cell r="G4470">
            <v>0</v>
          </cell>
        </row>
        <row r="4471">
          <cell r="B4471" t="str">
            <v>C4341</v>
          </cell>
          <cell r="C4471" t="str">
            <v>CONSOLIDAÇÃO MANUAL DAS FIXAÇÕES DE AMV COM ABERTURA MENOR OU IGUAL A 1:10, BITOLA MÉTRICA</v>
          </cell>
          <cell r="D4471">
            <v>0</v>
          </cell>
          <cell r="E4471">
            <v>0</v>
          </cell>
          <cell r="F4471" t="str">
            <v>UN</v>
          </cell>
          <cell r="G4471">
            <v>478.67</v>
          </cell>
        </row>
        <row r="4472">
          <cell r="B4472">
            <v>0</v>
          </cell>
          <cell r="C4472">
            <v>0</v>
          </cell>
          <cell r="D4472">
            <v>0</v>
          </cell>
          <cell r="E4472">
            <v>0</v>
          </cell>
          <cell r="F4472">
            <v>0</v>
          </cell>
          <cell r="G4472">
            <v>0</v>
          </cell>
        </row>
        <row r="4473">
          <cell r="B4473" t="str">
            <v>C4342</v>
          </cell>
          <cell r="C4473" t="str">
            <v>CONSOLIDAÇÃO MANUAL DAS FIXAÇÕES DE AMV COM ABERTURA MAIOR QUE 1:10, BITOLA MÉTRICA</v>
          </cell>
          <cell r="D4473">
            <v>0</v>
          </cell>
          <cell r="E4473">
            <v>0</v>
          </cell>
          <cell r="F4473" t="str">
            <v>UN</v>
          </cell>
          <cell r="G4473">
            <v>372.3</v>
          </cell>
        </row>
        <row r="4474">
          <cell r="B4474">
            <v>0</v>
          </cell>
          <cell r="C4474">
            <v>0</v>
          </cell>
          <cell r="D4474">
            <v>0</v>
          </cell>
          <cell r="E4474">
            <v>0</v>
          </cell>
          <cell r="F4474">
            <v>0</v>
          </cell>
          <cell r="G4474">
            <v>0</v>
          </cell>
        </row>
        <row r="4475">
          <cell r="B4475" t="str">
            <v>C4358</v>
          </cell>
          <cell r="C4475" t="str">
            <v>CORREÇÃO MANUAL DE BITOLA</v>
          </cell>
          <cell r="D4475">
            <v>0</v>
          </cell>
          <cell r="E4475">
            <v>0</v>
          </cell>
          <cell r="F4475" t="str">
            <v>M</v>
          </cell>
          <cell r="G4475">
            <v>4.25</v>
          </cell>
        </row>
        <row r="4476">
          <cell r="B4476" t="str">
            <v>C4220</v>
          </cell>
          <cell r="C4476" t="str">
            <v>DEMOLIÇÃO MANUAL DE AMV COM ABERTURA DE 1:8 COM MATERIAL METÁLICO TIPO ATÉ TR 45, BITOLA MÉTRICA COM SEPARAÇÃO E EMPILHAMENTO DOS MATERIAIS</v>
          </cell>
          <cell r="D4476">
            <v>0</v>
          </cell>
          <cell r="E4476">
            <v>0</v>
          </cell>
          <cell r="F4476" t="str">
            <v>UN</v>
          </cell>
          <cell r="G4476">
            <v>1276.46</v>
          </cell>
        </row>
        <row r="4477">
          <cell r="B4477">
            <v>0</v>
          </cell>
          <cell r="C4477">
            <v>0</v>
          </cell>
          <cell r="D4477">
            <v>0</v>
          </cell>
          <cell r="E4477">
            <v>0</v>
          </cell>
          <cell r="F4477">
            <v>0</v>
          </cell>
          <cell r="G4477">
            <v>0</v>
          </cell>
        </row>
        <row r="4478">
          <cell r="B4478" t="str">
            <v>C4221</v>
          </cell>
          <cell r="C4478" t="str">
            <v>DEMOLIÇÃO MANUAL DE AMV COM ABERTURA DE 1:10 COM MATERIAL METÁLICO TIPO ATÉ TR 45, BITOLA MÉTRICA COM SEPARAÇÃO E EMPILHAMENTO DOS MATERIAIS</v>
          </cell>
          <cell r="D4478">
            <v>0</v>
          </cell>
          <cell r="E4478">
            <v>0</v>
          </cell>
          <cell r="F4478" t="str">
            <v>UN</v>
          </cell>
          <cell r="G4478">
            <v>1467.92</v>
          </cell>
        </row>
        <row r="4479">
          <cell r="B4479">
            <v>0</v>
          </cell>
          <cell r="C4479">
            <v>0</v>
          </cell>
          <cell r="D4479">
            <v>0</v>
          </cell>
          <cell r="E4479">
            <v>0</v>
          </cell>
          <cell r="F4479">
            <v>0</v>
          </cell>
          <cell r="G4479">
            <v>0</v>
          </cell>
        </row>
        <row r="4480">
          <cell r="B4480" t="str">
            <v>C4222</v>
          </cell>
          <cell r="C4480" t="str">
            <v>DEMOLIÇÃO MANUAL DE AMV COM ABERTURA DE 1:14 COM MATERIAL METÁLICO TIPO ATÉ TR 45, BITOLA MÉTRICA COM SEPARAÇÃO E EMPILHAMENTO DOS MATERIAIS</v>
          </cell>
          <cell r="D4480">
            <v>0</v>
          </cell>
          <cell r="E4480">
            <v>0</v>
          </cell>
          <cell r="F4480" t="str">
            <v>UN</v>
          </cell>
          <cell r="G4480">
            <v>1688.11</v>
          </cell>
        </row>
        <row r="4481">
          <cell r="B4481">
            <v>0</v>
          </cell>
          <cell r="C4481">
            <v>0</v>
          </cell>
          <cell r="D4481">
            <v>0</v>
          </cell>
          <cell r="E4481">
            <v>0</v>
          </cell>
          <cell r="F4481">
            <v>0</v>
          </cell>
          <cell r="G4481">
            <v>0</v>
          </cell>
        </row>
        <row r="4482">
          <cell r="B4482" t="str">
            <v>C4219</v>
          </cell>
          <cell r="C4482" t="str">
            <v>DEMOLIÇÃO MANUAL DE LINHA, BITOLA MÉTRICA, DE MATERIAL METÁLICO ATÉ 45 Kg/m INCLUSIVE SEPARAÇÃO E EMPILHAMENTO DO MATERIAL</v>
          </cell>
          <cell r="D4482">
            <v>0</v>
          </cell>
          <cell r="E4482">
            <v>0</v>
          </cell>
          <cell r="F4482" t="str">
            <v>KM</v>
          </cell>
          <cell r="G4482">
            <v>19146.830000000002</v>
          </cell>
        </row>
        <row r="4483">
          <cell r="B4483">
            <v>0</v>
          </cell>
          <cell r="C4483">
            <v>0</v>
          </cell>
          <cell r="D4483">
            <v>0</v>
          </cell>
          <cell r="E4483">
            <v>0</v>
          </cell>
          <cell r="F4483">
            <v>0</v>
          </cell>
          <cell r="G4483">
            <v>0</v>
          </cell>
        </row>
        <row r="4484">
          <cell r="B4484" t="str">
            <v>C4232</v>
          </cell>
          <cell r="C4484" t="str">
            <v>DESCARGA MANUAL DE ACESSÓRIOS METÁLICOS E MATERIAIS DIVERSOS DE VAGÕES OU CAMINHÕES COM EMPILHAMENTO, BITOLA MÉTRICA</v>
          </cell>
          <cell r="D4484">
            <v>0</v>
          </cell>
          <cell r="E4484">
            <v>0</v>
          </cell>
          <cell r="F4484" t="str">
            <v>T</v>
          </cell>
          <cell r="G4484">
            <v>14.68</v>
          </cell>
        </row>
        <row r="4485">
          <cell r="B4485">
            <v>0</v>
          </cell>
          <cell r="C4485">
            <v>0</v>
          </cell>
          <cell r="D4485">
            <v>0</v>
          </cell>
          <cell r="E4485">
            <v>0</v>
          </cell>
          <cell r="F4485">
            <v>0</v>
          </cell>
          <cell r="G4485">
            <v>0</v>
          </cell>
        </row>
        <row r="4486">
          <cell r="B4486" t="str">
            <v>C4230</v>
          </cell>
          <cell r="C4486" t="str">
            <v>DESCARGA MANUAL DE DORMENTES DE CONCRETO EM VAGÕES OU CAMINHÕES, COM EMPILHAMENTO - BITOLA MÉTRICA</v>
          </cell>
          <cell r="D4486">
            <v>0</v>
          </cell>
          <cell r="E4486">
            <v>0</v>
          </cell>
          <cell r="F4486" t="str">
            <v>T</v>
          </cell>
          <cell r="G4486">
            <v>15.96</v>
          </cell>
        </row>
        <row r="4487">
          <cell r="B4487">
            <v>0</v>
          </cell>
          <cell r="C4487">
            <v>0</v>
          </cell>
          <cell r="D4487">
            <v>0</v>
          </cell>
          <cell r="E4487">
            <v>0</v>
          </cell>
          <cell r="F4487">
            <v>0</v>
          </cell>
          <cell r="G4487">
            <v>0</v>
          </cell>
        </row>
        <row r="4488">
          <cell r="B4488" t="str">
            <v>C4229</v>
          </cell>
          <cell r="C4488" t="str">
            <v>DESCARGA MANUAL DE DORMENTES DE MADEIRAS EM VAGÕES OU CAMINHÕES, COM EMPILHAMENTO - BITOLA MÉTRICA</v>
          </cell>
          <cell r="D4488">
            <v>0</v>
          </cell>
          <cell r="E4488">
            <v>0</v>
          </cell>
          <cell r="F4488" t="str">
            <v>UN</v>
          </cell>
          <cell r="G4488">
            <v>1.7</v>
          </cell>
        </row>
        <row r="4489">
          <cell r="B4489">
            <v>0</v>
          </cell>
          <cell r="C4489">
            <v>0</v>
          </cell>
          <cell r="D4489">
            <v>0</v>
          </cell>
          <cell r="E4489">
            <v>0</v>
          </cell>
          <cell r="F4489">
            <v>0</v>
          </cell>
          <cell r="G4489">
            <v>0</v>
          </cell>
        </row>
        <row r="4490">
          <cell r="B4490" t="str">
            <v>C4231</v>
          </cell>
          <cell r="C4490" t="str">
            <v>DESCARGA MANUAL DE TRILHOS DE VAGÕES OU CAMINHÕES, COM EMPILHAMENTO - BITOLA MÉTRICA</v>
          </cell>
          <cell r="D4490">
            <v>0</v>
          </cell>
          <cell r="E4490">
            <v>0</v>
          </cell>
          <cell r="F4490" t="str">
            <v>T</v>
          </cell>
          <cell r="G4490">
            <v>17.02</v>
          </cell>
        </row>
        <row r="4491">
          <cell r="B4491">
            <v>0</v>
          </cell>
          <cell r="C4491">
            <v>0</v>
          </cell>
          <cell r="D4491">
            <v>0</v>
          </cell>
          <cell r="E4491">
            <v>0</v>
          </cell>
          <cell r="F4491">
            <v>0</v>
          </cell>
          <cell r="G4491">
            <v>0</v>
          </cell>
        </row>
        <row r="4492">
          <cell r="B4492" t="str">
            <v>C4338</v>
          </cell>
          <cell r="C4492" t="str">
            <v>DESGUARNECIMENTO MANUAL DA VIA SINGELA PELA RETIRADA DO LASTRO ATÉ A FACE INFERIOR DO DORMENTE, BITOLA MÉTRICA</v>
          </cell>
          <cell r="D4492">
            <v>0</v>
          </cell>
          <cell r="E4492">
            <v>0</v>
          </cell>
          <cell r="F4492" t="str">
            <v>M</v>
          </cell>
          <cell r="G4492">
            <v>13.83</v>
          </cell>
        </row>
        <row r="4493">
          <cell r="B4493">
            <v>0</v>
          </cell>
          <cell r="C4493">
            <v>0</v>
          </cell>
          <cell r="D4493">
            <v>0</v>
          </cell>
          <cell r="E4493">
            <v>0</v>
          </cell>
          <cell r="F4493">
            <v>0</v>
          </cell>
          <cell r="G4493">
            <v>0</v>
          </cell>
        </row>
        <row r="4494">
          <cell r="B4494" t="str">
            <v>C4223</v>
          </cell>
          <cell r="C4494" t="str">
            <v>DESMONTAGEM MANUAL DE CONTRA-TRILHO, ATÉ TR 45 INCLUINDO A RETIRADA DO CONTRA-TRILHO, DAS FIXAÇÕES E EMPILHAMENTO AO LADO DA LINHA</v>
          </cell>
          <cell r="D4494">
            <v>0</v>
          </cell>
          <cell r="E4494">
            <v>0</v>
          </cell>
          <cell r="F4494" t="str">
            <v>M</v>
          </cell>
          <cell r="G4494">
            <v>5.53</v>
          </cell>
        </row>
        <row r="4495">
          <cell r="B4495">
            <v>0</v>
          </cell>
          <cell r="C4495">
            <v>0</v>
          </cell>
          <cell r="D4495">
            <v>0</v>
          </cell>
          <cell r="E4495">
            <v>0</v>
          </cell>
          <cell r="F4495">
            <v>0</v>
          </cell>
          <cell r="G4495">
            <v>0</v>
          </cell>
        </row>
        <row r="4496">
          <cell r="B4496" t="str">
            <v>C4360</v>
          </cell>
          <cell r="C4496" t="str">
            <v>FURAÇÃO MANUAL DE DORMENTE DE MADEIRA PARA APLICAÇÃO DAS FIXAÇÕES</v>
          </cell>
          <cell r="D4496">
            <v>0</v>
          </cell>
          <cell r="E4496">
            <v>0</v>
          </cell>
          <cell r="F4496" t="str">
            <v>UN</v>
          </cell>
          <cell r="G4496">
            <v>0.53</v>
          </cell>
        </row>
        <row r="4497">
          <cell r="B4497" t="str">
            <v>C4369</v>
          </cell>
          <cell r="C4497" t="str">
            <v>LASTRAMENTO MANUAL DA VIA COM FORNECIMENTO DE MATERIAL</v>
          </cell>
          <cell r="D4497">
            <v>0</v>
          </cell>
          <cell r="E4497">
            <v>0</v>
          </cell>
          <cell r="F4497" t="str">
            <v>M3</v>
          </cell>
          <cell r="G4497">
            <v>88.18</v>
          </cell>
        </row>
        <row r="4498">
          <cell r="B4498" t="str">
            <v>C4368</v>
          </cell>
          <cell r="C4498" t="str">
            <v>LASTRAMENTO MANUAL DA VIA SEM FORNECIMENTO DE MATERIAL</v>
          </cell>
          <cell r="D4498">
            <v>0</v>
          </cell>
          <cell r="E4498">
            <v>0</v>
          </cell>
          <cell r="F4498" t="str">
            <v>M3</v>
          </cell>
          <cell r="G4498">
            <v>5.53</v>
          </cell>
        </row>
        <row r="4499">
          <cell r="B4499" t="str">
            <v>C4233</v>
          </cell>
          <cell r="C4499" t="str">
            <v>LASTREAMENTO MANUAL, COM TERRA, EM VIA SINGELA, SEM FORNECIMENTO DO MATERIAL, ESTANDO ESTE NA MARGEM DA LINHA, COMPREENDENDO O RESGUARNECIMENTO (COLOCAÇÃO DO LASTRO), NIVELAMENTO, ALINHAMENTO, SOCARIA E ACABAMENTO - BITOLA MÉTRICA</v>
          </cell>
          <cell r="D4499">
            <v>0</v>
          </cell>
          <cell r="E4499">
            <v>0</v>
          </cell>
          <cell r="F4499" t="str">
            <v>KM</v>
          </cell>
          <cell r="G4499">
            <v>14360.12</v>
          </cell>
        </row>
        <row r="4500">
          <cell r="B4500">
            <v>0</v>
          </cell>
          <cell r="C4500">
            <v>0</v>
          </cell>
          <cell r="D4500">
            <v>0</v>
          </cell>
          <cell r="E4500">
            <v>0</v>
          </cell>
          <cell r="F4500">
            <v>0</v>
          </cell>
          <cell r="G4500">
            <v>0</v>
          </cell>
        </row>
        <row r="4501">
          <cell r="B4501" t="str">
            <v>C4234</v>
          </cell>
          <cell r="C4501" t="str">
            <v>LASTREAMENTO MANUAL, COM TERRA, EM VIA SINGELA, SEM FORNECIMENTO DO MATERIAL, ESTANDO ESTE NA MARGEM DA LINHA, COMPREENDENDO O RESGUARNECIMENTO (COLOCAÇÃO DO LASTRO), SOCARIA E ACABAMENTO - BITOLA MÉTRICA</v>
          </cell>
          <cell r="D4501">
            <v>0</v>
          </cell>
          <cell r="E4501">
            <v>0</v>
          </cell>
          <cell r="F4501" t="str">
            <v>KM</v>
          </cell>
          <cell r="G4501">
            <v>11488.1</v>
          </cell>
        </row>
        <row r="4502">
          <cell r="B4502">
            <v>0</v>
          </cell>
          <cell r="C4502">
            <v>0</v>
          </cell>
          <cell r="D4502">
            <v>0</v>
          </cell>
          <cell r="E4502">
            <v>0</v>
          </cell>
          <cell r="F4502">
            <v>0</v>
          </cell>
          <cell r="G4502">
            <v>0</v>
          </cell>
        </row>
        <row r="4503">
          <cell r="B4503" t="str">
            <v>C4334</v>
          </cell>
          <cell r="C4503" t="str">
            <v>LIMPEZA DE CORTE, MANUAL</v>
          </cell>
          <cell r="D4503">
            <v>0</v>
          </cell>
          <cell r="E4503">
            <v>0</v>
          </cell>
          <cell r="F4503" t="str">
            <v>M3</v>
          </cell>
          <cell r="G4503">
            <v>26.59</v>
          </cell>
        </row>
        <row r="4504">
          <cell r="B4504" t="str">
            <v>C4363</v>
          </cell>
          <cell r="C4504" t="str">
            <v>LIMPEZA DE VALETAS REVESTIDAS COM CONCRETO</v>
          </cell>
          <cell r="D4504">
            <v>0</v>
          </cell>
          <cell r="E4504">
            <v>0</v>
          </cell>
          <cell r="F4504" t="str">
            <v>M</v>
          </cell>
          <cell r="G4504">
            <v>2.66</v>
          </cell>
        </row>
        <row r="4505">
          <cell r="B4505" t="str">
            <v>C4365</v>
          </cell>
          <cell r="C4505" t="str">
            <v>LIMPEZA MANUAL DE LASTRO</v>
          </cell>
          <cell r="D4505">
            <v>0</v>
          </cell>
          <cell r="E4505">
            <v>0</v>
          </cell>
          <cell r="F4505" t="str">
            <v>M</v>
          </cell>
          <cell r="G4505">
            <v>11.7</v>
          </cell>
        </row>
        <row r="4506">
          <cell r="B4506" t="str">
            <v>C4339</v>
          </cell>
          <cell r="C4506" t="str">
            <v>LIMPEZA MANUAL DE LASTRO DE BRITA, POR METRO LINEAR DE LINHA, COMPREENDENDO TODAS AS OPERAÇÕES INCLUSIVE RESGUARNECIMENTO E ACABAMENTO DO PERFIL DO LASTRO, BITOLA MÉTRICA</v>
          </cell>
          <cell r="D4506">
            <v>0</v>
          </cell>
          <cell r="E4506">
            <v>0</v>
          </cell>
          <cell r="F4506" t="str">
            <v>M</v>
          </cell>
          <cell r="G4506">
            <v>17.87</v>
          </cell>
        </row>
        <row r="4507">
          <cell r="B4507">
            <v>0</v>
          </cell>
          <cell r="C4507">
            <v>0</v>
          </cell>
          <cell r="D4507">
            <v>0</v>
          </cell>
          <cell r="E4507">
            <v>0</v>
          </cell>
          <cell r="F4507">
            <v>0</v>
          </cell>
          <cell r="G4507">
            <v>0</v>
          </cell>
        </row>
        <row r="4508">
          <cell r="B4508" t="str">
            <v>C4364</v>
          </cell>
          <cell r="C4508" t="str">
            <v>LIMPEZA DE BUEIRO, INCLUINDO A RETIRADA DOS ENTULHOS BEM COMO A ROÇADA E LIMPEZA GERAL DAS BOCAS</v>
          </cell>
          <cell r="D4508">
            <v>0</v>
          </cell>
          <cell r="E4508">
            <v>0</v>
          </cell>
          <cell r="F4508" t="str">
            <v>M</v>
          </cell>
          <cell r="G4508">
            <v>10.64</v>
          </cell>
        </row>
        <row r="4509">
          <cell r="B4509">
            <v>0</v>
          </cell>
          <cell r="C4509">
            <v>0</v>
          </cell>
          <cell r="D4509">
            <v>0</v>
          </cell>
          <cell r="E4509">
            <v>0</v>
          </cell>
          <cell r="F4509">
            <v>0</v>
          </cell>
          <cell r="G4509">
            <v>0</v>
          </cell>
        </row>
        <row r="4510">
          <cell r="B4510" t="str">
            <v>C4344</v>
          </cell>
          <cell r="C4510" t="str">
            <v>NIVELAMENTO MANUAL DA VIA COMPREENDENDO ALINHAMENTO, SOCARIA E ACABAMENTO DO LASTRO DE TERRA, BITOLA MÉTRICA</v>
          </cell>
          <cell r="D4510">
            <v>0</v>
          </cell>
          <cell r="E4510">
            <v>0</v>
          </cell>
          <cell r="F4510" t="str">
            <v>M</v>
          </cell>
          <cell r="G4510">
            <v>9.0399999999999991</v>
          </cell>
        </row>
        <row r="4511">
          <cell r="B4511">
            <v>0</v>
          </cell>
          <cell r="C4511">
            <v>0</v>
          </cell>
          <cell r="D4511">
            <v>0</v>
          </cell>
          <cell r="E4511">
            <v>0</v>
          </cell>
          <cell r="F4511">
            <v>0</v>
          </cell>
          <cell r="G4511">
            <v>0</v>
          </cell>
        </row>
        <row r="4512">
          <cell r="B4512" t="str">
            <v>C4343</v>
          </cell>
          <cell r="C4512" t="str">
            <v>NIVELAMENTO MANUAL DE VIA COMPREENDENDO SOCARIA E RECOMPOSIÇÃO DO LASTRO DE BRITA, BITOLA MÉTRICA</v>
          </cell>
          <cell r="D4512">
            <v>0</v>
          </cell>
          <cell r="E4512">
            <v>0</v>
          </cell>
          <cell r="F4512" t="str">
            <v>M</v>
          </cell>
          <cell r="G4512">
            <v>10.64</v>
          </cell>
        </row>
        <row r="4513">
          <cell r="B4513">
            <v>0</v>
          </cell>
          <cell r="C4513">
            <v>0</v>
          </cell>
          <cell r="D4513">
            <v>0</v>
          </cell>
          <cell r="E4513">
            <v>0</v>
          </cell>
          <cell r="F4513">
            <v>0</v>
          </cell>
          <cell r="G4513">
            <v>0</v>
          </cell>
        </row>
        <row r="4514">
          <cell r="B4514" t="str">
            <v>C4347</v>
          </cell>
          <cell r="C4514" t="str">
            <v>NIVELAMENTO MANUAL DE JUNTA COMPREENDENDO SOCARIA, REAPERTO E RECOMPOSIÇÃO DO LASTRO, BITOLA MÉTRICA</v>
          </cell>
          <cell r="D4514">
            <v>0</v>
          </cell>
          <cell r="E4514">
            <v>0</v>
          </cell>
          <cell r="F4514" t="str">
            <v>UN</v>
          </cell>
          <cell r="G4514">
            <v>10.64</v>
          </cell>
        </row>
        <row r="4515">
          <cell r="B4515">
            <v>0</v>
          </cell>
          <cell r="C4515">
            <v>0</v>
          </cell>
          <cell r="D4515">
            <v>0</v>
          </cell>
          <cell r="E4515">
            <v>0</v>
          </cell>
          <cell r="F4515">
            <v>0</v>
          </cell>
          <cell r="G4515">
            <v>0</v>
          </cell>
        </row>
        <row r="4516">
          <cell r="B4516" t="str">
            <v>C4356</v>
          </cell>
          <cell r="C4516" t="str">
            <v>PUXAMENTO MANUAL DA LINHA, POR FRAÇÃO DE ATÉ 20 cm, COMPREENDENDO REAPERTO DA FIXAÇÃO, DESGUARNECIMENTO PARCIAL DO OMBRO DO LASTRO, PUXAMENTO, RECOLOCAÇÃO DO LASTRO E ACABAMENTO, BITOLA MÉTRICA</v>
          </cell>
          <cell r="D4516">
            <v>0</v>
          </cell>
          <cell r="E4516">
            <v>0</v>
          </cell>
          <cell r="F4516" t="str">
            <v>M</v>
          </cell>
          <cell r="G4516">
            <v>9.57</v>
          </cell>
        </row>
        <row r="4517">
          <cell r="B4517">
            <v>0</v>
          </cell>
          <cell r="C4517">
            <v>0</v>
          </cell>
          <cell r="D4517">
            <v>0</v>
          </cell>
          <cell r="E4517">
            <v>0</v>
          </cell>
          <cell r="F4517">
            <v>0</v>
          </cell>
          <cell r="G4517">
            <v>0</v>
          </cell>
        </row>
        <row r="4518">
          <cell r="B4518" t="str">
            <v>C4333</v>
          </cell>
          <cell r="C4518" t="str">
            <v>REFORÇO DE ATERRO, MANUAL</v>
          </cell>
          <cell r="D4518">
            <v>0</v>
          </cell>
          <cell r="E4518">
            <v>0</v>
          </cell>
          <cell r="F4518" t="str">
            <v>M3</v>
          </cell>
          <cell r="G4518">
            <v>21.27</v>
          </cell>
        </row>
        <row r="4519">
          <cell r="B4519" t="str">
            <v>C4340</v>
          </cell>
          <cell r="C4519" t="str">
            <v>REFORÇO MANUAL DE LASTRO EM LINHAS E AMVs, SEM FORNECIMENTO INCLUSIVE ACABAMENTO DO PERFIL DO LASTRO, BITOLA MÉTRICA</v>
          </cell>
          <cell r="D4519">
            <v>0</v>
          </cell>
          <cell r="E4519">
            <v>0</v>
          </cell>
          <cell r="F4519" t="str">
            <v>M3</v>
          </cell>
          <cell r="G4519">
            <v>10.64</v>
          </cell>
        </row>
        <row r="4520">
          <cell r="B4520">
            <v>0</v>
          </cell>
          <cell r="C4520">
            <v>0</v>
          </cell>
          <cell r="D4520">
            <v>0</v>
          </cell>
          <cell r="E4520">
            <v>0</v>
          </cell>
          <cell r="F4520">
            <v>0</v>
          </cell>
          <cell r="G4520">
            <v>0</v>
          </cell>
        </row>
        <row r="4521">
          <cell r="B4521" t="str">
            <v>C4350</v>
          </cell>
          <cell r="C4521" t="str">
            <v>REGULAGEM MANUAL DE FOLGAS NAS JUNTAS - TALAS COM 6 FUROS (TRILHOS DE 18 METROS). USO DE 91,24% DOS Hh/UN PARA TALA DE 4 FUROS</v>
          </cell>
          <cell r="D4521">
            <v>0</v>
          </cell>
          <cell r="E4521">
            <v>0</v>
          </cell>
          <cell r="F4521" t="str">
            <v>UN</v>
          </cell>
          <cell r="G4521">
            <v>26.7</v>
          </cell>
        </row>
        <row r="4522">
          <cell r="B4522">
            <v>0</v>
          </cell>
          <cell r="C4522">
            <v>0</v>
          </cell>
          <cell r="D4522">
            <v>0</v>
          </cell>
          <cell r="E4522">
            <v>0</v>
          </cell>
          <cell r="F4522">
            <v>0</v>
          </cell>
          <cell r="G4522">
            <v>0</v>
          </cell>
        </row>
        <row r="4523">
          <cell r="B4523" t="str">
            <v>C4336</v>
          </cell>
          <cell r="C4523" t="str">
            <v>REGULARIZAÇÃO DE BANQUETA DE PLATAFORMA, MANUAL</v>
          </cell>
          <cell r="D4523">
            <v>0</v>
          </cell>
          <cell r="E4523">
            <v>0</v>
          </cell>
          <cell r="F4523" t="str">
            <v>M3</v>
          </cell>
          <cell r="G4523">
            <v>10.64</v>
          </cell>
        </row>
        <row r="4524">
          <cell r="B4524" t="str">
            <v>C4366</v>
          </cell>
          <cell r="C4524" t="str">
            <v>REGULARIZAÇÃO FINAL DO LASTRO, APÓS O NIVELAMENTO, INCLUINDO PERFILAMENTO E COMPACTAÇÃO MANUAL DO LASTRO</v>
          </cell>
          <cell r="D4524">
            <v>0</v>
          </cell>
          <cell r="E4524">
            <v>0</v>
          </cell>
          <cell r="F4524" t="str">
            <v>KM</v>
          </cell>
          <cell r="G4524">
            <v>3191.14</v>
          </cell>
        </row>
        <row r="4525">
          <cell r="B4525">
            <v>0</v>
          </cell>
          <cell r="C4525">
            <v>0</v>
          </cell>
          <cell r="D4525">
            <v>0</v>
          </cell>
          <cell r="E4525">
            <v>0</v>
          </cell>
          <cell r="F4525">
            <v>0</v>
          </cell>
          <cell r="G4525">
            <v>0</v>
          </cell>
        </row>
        <row r="4526">
          <cell r="B4526" t="str">
            <v>C4354</v>
          </cell>
          <cell r="C4526" t="str">
            <v>REPOSICIONAMENTO, REAPERTO OU REBATIMENTO DAS FIXAÇÕES EM LINHAS COM 2 FIXAÇÕES POR FILA DE TRILHO, MANUAL</v>
          </cell>
          <cell r="D4526">
            <v>0</v>
          </cell>
          <cell r="E4526">
            <v>0</v>
          </cell>
          <cell r="F4526" t="str">
            <v>M</v>
          </cell>
          <cell r="G4526">
            <v>0.53</v>
          </cell>
        </row>
        <row r="4527">
          <cell r="B4527">
            <v>0</v>
          </cell>
          <cell r="C4527">
            <v>0</v>
          </cell>
          <cell r="D4527">
            <v>0</v>
          </cell>
          <cell r="E4527">
            <v>0</v>
          </cell>
          <cell r="F4527">
            <v>0</v>
          </cell>
          <cell r="G4527">
            <v>0</v>
          </cell>
        </row>
        <row r="4528">
          <cell r="B4528" t="str">
            <v>C4187</v>
          </cell>
          <cell r="C4528" t="str">
            <v>ROÇO MANUAL DE FAIXA FERROVIÁRIA</v>
          </cell>
          <cell r="D4528">
            <v>0</v>
          </cell>
          <cell r="E4528">
            <v>0</v>
          </cell>
          <cell r="F4528" t="str">
            <v>M2</v>
          </cell>
          <cell r="G4528">
            <v>0.21</v>
          </cell>
        </row>
        <row r="4529">
          <cell r="B4529" t="str">
            <v>C4345</v>
          </cell>
          <cell r="C4529" t="str">
            <v>SOLDAGEM ELÉTRICA EM ESTALEIRO TR-37</v>
          </cell>
          <cell r="D4529">
            <v>0</v>
          </cell>
          <cell r="E4529">
            <v>0</v>
          </cell>
          <cell r="F4529" t="str">
            <v>UN</v>
          </cell>
          <cell r="G4529">
            <v>85.1</v>
          </cell>
        </row>
        <row r="4530">
          <cell r="B4530" t="str">
            <v>C4346</v>
          </cell>
          <cell r="C4530" t="str">
            <v>SOLDAGEM ELÉTRICA EM ESTALEIRO TR-45</v>
          </cell>
          <cell r="D4530">
            <v>0</v>
          </cell>
          <cell r="E4530">
            <v>0</v>
          </cell>
          <cell r="F4530" t="str">
            <v>UN</v>
          </cell>
          <cell r="G4530">
            <v>85.1</v>
          </cell>
        </row>
        <row r="4531">
          <cell r="B4531" t="str">
            <v>C4362</v>
          </cell>
          <cell r="C4531" t="str">
            <v>SUBSTITUIÇÃO DO LASTRO EM AMV COM ABERTURA MENOR OU IGUAL A 1:10, BITOLA MÉTRICA, MANUAL</v>
          </cell>
          <cell r="D4531">
            <v>0</v>
          </cell>
          <cell r="E4531">
            <v>0</v>
          </cell>
          <cell r="F4531" t="str">
            <v>AMV</v>
          </cell>
          <cell r="G4531">
            <v>638.23</v>
          </cell>
        </row>
        <row r="4532">
          <cell r="B4532">
            <v>0</v>
          </cell>
          <cell r="C4532">
            <v>0</v>
          </cell>
          <cell r="D4532">
            <v>0</v>
          </cell>
          <cell r="E4532">
            <v>0</v>
          </cell>
          <cell r="F4532">
            <v>0</v>
          </cell>
          <cell r="G4532">
            <v>0</v>
          </cell>
        </row>
        <row r="4533">
          <cell r="B4533" t="str">
            <v>C4353</v>
          </cell>
          <cell r="C4533" t="str">
            <v>SUBSTITUIÇÃO, OU COMPLEMENTAÇÃO OU REPOSICIONAMENTO MANUAL DE FIXAÇÕES DE DORMENTES DE CONCRETO (SEM FORNECIMENTO)</v>
          </cell>
          <cell r="D4533">
            <v>0</v>
          </cell>
          <cell r="E4533">
            <v>0</v>
          </cell>
          <cell r="F4533" t="str">
            <v>UN</v>
          </cell>
          <cell r="G4533">
            <v>2.02</v>
          </cell>
        </row>
        <row r="4534">
          <cell r="B4534">
            <v>0</v>
          </cell>
          <cell r="C4534">
            <v>0</v>
          </cell>
          <cell r="D4534">
            <v>0</v>
          </cell>
          <cell r="E4534">
            <v>0</v>
          </cell>
          <cell r="F4534">
            <v>0</v>
          </cell>
          <cell r="G4534">
            <v>0</v>
          </cell>
        </row>
        <row r="4535">
          <cell r="B4535" t="str">
            <v>C4361</v>
          </cell>
          <cell r="C4535" t="str">
            <v>TARUGAMENTO DE DORMENTES</v>
          </cell>
          <cell r="D4535">
            <v>0</v>
          </cell>
          <cell r="E4535">
            <v>0</v>
          </cell>
          <cell r="F4535" t="str">
            <v>UN</v>
          </cell>
          <cell r="G4535">
            <v>0.32</v>
          </cell>
        </row>
        <row r="4536">
          <cell r="B4536" t="str">
            <v>RODOVIÁRIA</v>
          </cell>
          <cell r="C4536">
            <v>0</v>
          </cell>
          <cell r="D4536">
            <v>0</v>
          </cell>
          <cell r="E4536">
            <v>0</v>
          </cell>
          <cell r="F4536">
            <v>0</v>
          </cell>
          <cell r="G4536">
            <v>3824.8</v>
          </cell>
        </row>
        <row r="4537">
          <cell r="B4537" t="str">
            <v>C4546</v>
          </cell>
          <cell r="C4537" t="str">
            <v>APLICAÇÃO DE REJUVENESCEDOR PDC/REJUVASEAC BR</v>
          </cell>
          <cell r="D4537">
            <v>0</v>
          </cell>
          <cell r="E4537">
            <v>0</v>
          </cell>
          <cell r="F4537" t="str">
            <v>M2</v>
          </cell>
          <cell r="G4537">
            <v>14.6</v>
          </cell>
        </row>
        <row r="4538">
          <cell r="B4538" t="str">
            <v>C3905</v>
          </cell>
          <cell r="C4538" t="str">
            <v>BRITA PRA BASE DE REMENDO PROFUNDO</v>
          </cell>
          <cell r="D4538">
            <v>0</v>
          </cell>
          <cell r="E4538">
            <v>0</v>
          </cell>
          <cell r="F4538" t="str">
            <v>M3</v>
          </cell>
          <cell r="G4538">
            <v>89.6</v>
          </cell>
        </row>
        <row r="4539">
          <cell r="B4539" t="str">
            <v>C3954</v>
          </cell>
          <cell r="C4539" t="str">
            <v>CAPINA MANUAL</v>
          </cell>
          <cell r="D4539">
            <v>0</v>
          </cell>
          <cell r="E4539">
            <v>0</v>
          </cell>
          <cell r="F4539" t="str">
            <v>M2</v>
          </cell>
          <cell r="G4539">
            <v>0.39</v>
          </cell>
        </row>
        <row r="4540">
          <cell r="B4540" t="str">
            <v>C3884</v>
          </cell>
          <cell r="C4540" t="str">
            <v>CAPA SELANTE C/ PEDRISCO (S/TRANSP)</v>
          </cell>
          <cell r="D4540">
            <v>0</v>
          </cell>
          <cell r="E4540">
            <v>0</v>
          </cell>
          <cell r="F4540" t="str">
            <v>M2</v>
          </cell>
          <cell r="G4540">
            <v>0.81</v>
          </cell>
        </row>
        <row r="4541">
          <cell r="B4541" t="str">
            <v>C3891</v>
          </cell>
          <cell r="C4541" t="str">
            <v>COMBATE À EXSUDAÇÃO COM AREIA</v>
          </cell>
          <cell r="D4541">
            <v>0</v>
          </cell>
          <cell r="E4541">
            <v>0</v>
          </cell>
          <cell r="F4541" t="str">
            <v>M2</v>
          </cell>
          <cell r="G4541">
            <v>0.63</v>
          </cell>
        </row>
        <row r="4542">
          <cell r="B4542" t="str">
            <v>C3140</v>
          </cell>
          <cell r="C4542" t="str">
            <v>CAPA SELANTE COM AREIA ( S/TRANSP)</v>
          </cell>
          <cell r="D4542">
            <v>0</v>
          </cell>
          <cell r="E4542">
            <v>0</v>
          </cell>
          <cell r="F4542" t="str">
            <v>M2</v>
          </cell>
          <cell r="G4542">
            <v>0.42</v>
          </cell>
        </row>
        <row r="4543">
          <cell r="B4543" t="str">
            <v>C3892</v>
          </cell>
          <cell r="C4543" t="str">
            <v>COMBATE À EXSUDAÇÃO COM PEDRISCO</v>
          </cell>
          <cell r="D4543">
            <v>0</v>
          </cell>
          <cell r="E4543">
            <v>0</v>
          </cell>
          <cell r="F4543" t="str">
            <v>M2</v>
          </cell>
          <cell r="G4543">
            <v>0.81</v>
          </cell>
        </row>
        <row r="4544">
          <cell r="B4544" t="str">
            <v>C3945</v>
          </cell>
          <cell r="C4544" t="str">
            <v>CORREÇÃO DE DEFEITOS (ESPALHAMENTO MANUAL E COMPACTAÇÃO DE MISTURA  BETUMINOSA)</v>
          </cell>
          <cell r="D4544">
            <v>0</v>
          </cell>
          <cell r="E4544">
            <v>0</v>
          </cell>
          <cell r="F4544" t="str">
            <v>M3</v>
          </cell>
          <cell r="G4544">
            <v>133.75</v>
          </cell>
        </row>
        <row r="4545">
          <cell r="B4545">
            <v>0</v>
          </cell>
          <cell r="C4545">
            <v>0</v>
          </cell>
          <cell r="D4545">
            <v>0</v>
          </cell>
          <cell r="E4545">
            <v>0</v>
          </cell>
          <cell r="F4545">
            <v>0</v>
          </cell>
          <cell r="G4545">
            <v>0</v>
          </cell>
        </row>
        <row r="4546">
          <cell r="B4546" t="str">
            <v>C3904</v>
          </cell>
          <cell r="C4546" t="str">
            <v>CORTE E LIMPEZA DE ÁREAS GRAMADAS</v>
          </cell>
          <cell r="D4546">
            <v>0</v>
          </cell>
          <cell r="E4546">
            <v>0</v>
          </cell>
          <cell r="F4546" t="str">
            <v>M2</v>
          </cell>
          <cell r="G4546">
            <v>0.09</v>
          </cell>
        </row>
        <row r="4547">
          <cell r="B4547" t="str">
            <v>C3895</v>
          </cell>
          <cell r="C4547" t="str">
            <v>ENCHIMENTO E COMPACTAÇÃO DA MISTURA BETUMINOSA EM TAPA BURACO</v>
          </cell>
          <cell r="D4547">
            <v>0</v>
          </cell>
          <cell r="E4547">
            <v>0</v>
          </cell>
          <cell r="F4547" t="str">
            <v>M3</v>
          </cell>
          <cell r="G4547">
            <v>261.94</v>
          </cell>
        </row>
        <row r="4548">
          <cell r="B4548" t="str">
            <v>C3940</v>
          </cell>
          <cell r="C4548" t="str">
            <v>ESPALHAMENTO E COMPACTAÇÃO DE MISTURA BETUMINOSA PRÉ MISTURADA À FRIO</v>
          </cell>
          <cell r="D4548">
            <v>0</v>
          </cell>
          <cell r="E4548">
            <v>0</v>
          </cell>
          <cell r="F4548" t="str">
            <v>M3</v>
          </cell>
          <cell r="G4548">
            <v>21.54</v>
          </cell>
        </row>
        <row r="4549">
          <cell r="B4549">
            <v>0</v>
          </cell>
          <cell r="C4549">
            <v>0</v>
          </cell>
          <cell r="D4549">
            <v>0</v>
          </cell>
          <cell r="E4549">
            <v>0</v>
          </cell>
          <cell r="F4549">
            <v>0</v>
          </cell>
          <cell r="G4549">
            <v>0</v>
          </cell>
        </row>
        <row r="4550">
          <cell r="B4550" t="str">
            <v>C3942</v>
          </cell>
          <cell r="C4550" t="str">
            <v>ESPALHAMENTO E COMPACTAÇÃO  DE MISTURA BETUMINOSA PRÉ MISTURADA À QUENTE</v>
          </cell>
          <cell r="D4550">
            <v>0</v>
          </cell>
          <cell r="E4550">
            <v>0</v>
          </cell>
          <cell r="F4550" t="str">
            <v>M3</v>
          </cell>
          <cell r="G4550">
            <v>18.98</v>
          </cell>
        </row>
        <row r="4551">
          <cell r="B4551">
            <v>0</v>
          </cell>
          <cell r="C4551">
            <v>0</v>
          </cell>
          <cell r="D4551">
            <v>0</v>
          </cell>
          <cell r="E4551">
            <v>0</v>
          </cell>
          <cell r="F4551">
            <v>0</v>
          </cell>
          <cell r="G4551">
            <v>0</v>
          </cell>
        </row>
        <row r="4552">
          <cell r="B4552" t="str">
            <v>C3937</v>
          </cell>
          <cell r="C4552" t="str">
            <v>ESPALHAMENTO E COMPACTAÇÃO DE MISTURA DE AREIA ASFALTO USINADA À QUENTE</v>
          </cell>
          <cell r="D4552">
            <v>0</v>
          </cell>
          <cell r="E4552">
            <v>0</v>
          </cell>
          <cell r="F4552" t="str">
            <v>M3</v>
          </cell>
          <cell r="G4552">
            <v>18.98</v>
          </cell>
        </row>
        <row r="4553">
          <cell r="B4553">
            <v>0</v>
          </cell>
          <cell r="C4553">
            <v>0</v>
          </cell>
          <cell r="D4553">
            <v>0</v>
          </cell>
          <cell r="E4553">
            <v>0</v>
          </cell>
          <cell r="F4553">
            <v>0</v>
          </cell>
          <cell r="G4553">
            <v>0</v>
          </cell>
        </row>
        <row r="4554">
          <cell r="B4554" t="str">
            <v>C3935</v>
          </cell>
          <cell r="C4554" t="str">
            <v>ESPALHAMENTO E COMPACTAÇÃO DE MISTURA DE AREIA ASFALTO USINADO À FRIO</v>
          </cell>
          <cell r="D4554">
            <v>0</v>
          </cell>
          <cell r="E4554">
            <v>0</v>
          </cell>
          <cell r="F4554" t="str">
            <v>M3</v>
          </cell>
          <cell r="G4554">
            <v>21.15</v>
          </cell>
        </row>
        <row r="4555">
          <cell r="B4555" t="str">
            <v>C4547</v>
          </cell>
          <cell r="C4555" t="str">
            <v>FRESAGEM CONTÍNUA DE REVESTIMENTO BETUMINOSO</v>
          </cell>
          <cell r="D4555">
            <v>0</v>
          </cell>
          <cell r="E4555">
            <v>0</v>
          </cell>
          <cell r="F4555" t="str">
            <v>M3</v>
          </cell>
          <cell r="G4555">
            <v>98.59</v>
          </cell>
        </row>
        <row r="4556">
          <cell r="B4556" t="str">
            <v>C4548</v>
          </cell>
          <cell r="C4556" t="str">
            <v>FRESAGEM DESCONTÍNUA DE REVESTIMENTO BETUMINOSO</v>
          </cell>
          <cell r="D4556">
            <v>0</v>
          </cell>
          <cell r="E4556">
            <v>0</v>
          </cell>
          <cell r="F4556" t="str">
            <v>M3</v>
          </cell>
          <cell r="G4556">
            <v>147.68</v>
          </cell>
        </row>
        <row r="4557">
          <cell r="B4557" t="str">
            <v>C3222</v>
          </cell>
          <cell r="C4557" t="str">
            <v>LAMA ASFALTICA FAIXA 1 (2MM)-6KG/M2 (S/TRANSP)</v>
          </cell>
          <cell r="D4557">
            <v>0</v>
          </cell>
          <cell r="E4557">
            <v>0</v>
          </cell>
          <cell r="F4557" t="str">
            <v>M2</v>
          </cell>
          <cell r="G4557">
            <v>0.91</v>
          </cell>
        </row>
        <row r="4558">
          <cell r="B4558" t="str">
            <v>C3223</v>
          </cell>
          <cell r="C4558" t="str">
            <v>LAMA ASFALTICA FAIXA 2 (4MM)-8KG/M2 (S/TRANSP)</v>
          </cell>
          <cell r="D4558">
            <v>0</v>
          </cell>
          <cell r="E4558">
            <v>0</v>
          </cell>
          <cell r="F4558" t="str">
            <v>M2</v>
          </cell>
          <cell r="G4558">
            <v>1.1399999999999999</v>
          </cell>
        </row>
        <row r="4559">
          <cell r="B4559" t="str">
            <v>C4543</v>
          </cell>
          <cell r="C4559" t="str">
            <v>LAMA ASFÁLTICA FAIXA 3 (6mm) - 10 Kg/m² (S/TRANSP)</v>
          </cell>
          <cell r="D4559">
            <v>0</v>
          </cell>
          <cell r="E4559">
            <v>0</v>
          </cell>
          <cell r="F4559" t="str">
            <v>M2</v>
          </cell>
          <cell r="G4559">
            <v>1.63</v>
          </cell>
        </row>
        <row r="4560">
          <cell r="B4560" t="str">
            <v>C4544</v>
          </cell>
          <cell r="C4560" t="str">
            <v>MICRO-REVESTIMENTO ASFÁLTICO (1 CAMADA) - 14 Kg/m²</v>
          </cell>
          <cell r="D4560">
            <v>0</v>
          </cell>
          <cell r="E4560">
            <v>0</v>
          </cell>
          <cell r="F4560" t="str">
            <v>M2</v>
          </cell>
          <cell r="G4560">
            <v>1.81</v>
          </cell>
        </row>
        <row r="4561">
          <cell r="B4561" t="str">
            <v>C4545</v>
          </cell>
          <cell r="C4561" t="str">
            <v>MICRO-REVESTIMENTO ASFÁLTICO (2 CAMADAS) - 25 Kg/m²</v>
          </cell>
          <cell r="D4561">
            <v>0</v>
          </cell>
          <cell r="E4561">
            <v>0</v>
          </cell>
          <cell r="F4561" t="str">
            <v>M2</v>
          </cell>
          <cell r="G4561">
            <v>3.41</v>
          </cell>
        </row>
        <row r="4562">
          <cell r="B4562" t="str">
            <v>C3092</v>
          </cell>
          <cell r="C4562" t="str">
            <v>LIMPEZA DE BUEIRO</v>
          </cell>
          <cell r="D4562">
            <v>0</v>
          </cell>
          <cell r="E4562">
            <v>0</v>
          </cell>
          <cell r="F4562" t="str">
            <v>M3</v>
          </cell>
          <cell r="G4562">
            <v>11.64</v>
          </cell>
        </row>
        <row r="4563">
          <cell r="B4563" t="str">
            <v>C3894</v>
          </cell>
          <cell r="C4563" t="str">
            <v>LIMPEZA DE DESCIDA D'ÁGUA</v>
          </cell>
          <cell r="D4563">
            <v>0</v>
          </cell>
          <cell r="E4563">
            <v>0</v>
          </cell>
          <cell r="F4563" t="str">
            <v>M</v>
          </cell>
          <cell r="G4563">
            <v>0.69</v>
          </cell>
        </row>
        <row r="4564">
          <cell r="B4564" t="str">
            <v>C3896</v>
          </cell>
          <cell r="C4564" t="str">
            <v>LIMPEZA DE PLACA DE SINALIZAÇÃO</v>
          </cell>
          <cell r="D4564">
            <v>0</v>
          </cell>
          <cell r="E4564">
            <v>0</v>
          </cell>
          <cell r="F4564" t="str">
            <v>M2</v>
          </cell>
          <cell r="G4564">
            <v>4.97</v>
          </cell>
        </row>
        <row r="4565">
          <cell r="B4565" t="str">
            <v>C3093</v>
          </cell>
          <cell r="C4565" t="str">
            <v>LIMPEZA DE PONTE</v>
          </cell>
          <cell r="D4565">
            <v>0</v>
          </cell>
          <cell r="E4565">
            <v>0</v>
          </cell>
          <cell r="F4565" t="str">
            <v>M</v>
          </cell>
          <cell r="G4565">
            <v>4.22</v>
          </cell>
        </row>
        <row r="4566">
          <cell r="B4566" t="str">
            <v>C3094</v>
          </cell>
          <cell r="C4566" t="str">
            <v>LIMPEZA DE SARJETA E MEIO-FIO</v>
          </cell>
          <cell r="D4566">
            <v>0</v>
          </cell>
          <cell r="E4566">
            <v>0</v>
          </cell>
          <cell r="F4566" t="str">
            <v>M</v>
          </cell>
          <cell r="G4566">
            <v>0.35</v>
          </cell>
        </row>
        <row r="4567">
          <cell r="B4567" t="str">
            <v>C3893</v>
          </cell>
          <cell r="C4567" t="str">
            <v>LIMPEZA DE VALETA DE DRENAGEM</v>
          </cell>
          <cell r="D4567">
            <v>0</v>
          </cell>
          <cell r="E4567">
            <v>0</v>
          </cell>
          <cell r="F4567" t="str">
            <v>M</v>
          </cell>
          <cell r="G4567">
            <v>2.08</v>
          </cell>
        </row>
        <row r="4568">
          <cell r="B4568" t="str">
            <v>C3096</v>
          </cell>
          <cell r="C4568" t="str">
            <v>LIMPEZA DE VALETA DE CORTE</v>
          </cell>
          <cell r="D4568">
            <v>0</v>
          </cell>
          <cell r="E4568">
            <v>0</v>
          </cell>
          <cell r="F4568" t="str">
            <v>M</v>
          </cell>
          <cell r="G4568">
            <v>0.52</v>
          </cell>
        </row>
        <row r="4569">
          <cell r="B4569" t="str">
            <v>C3938</v>
          </cell>
          <cell r="C4569" t="str">
            <v>MISTURA BETUMINOSA PRÉ MISTURADA À FRIO EM BETONEIRA (S/TRANSP)</v>
          </cell>
          <cell r="D4569">
            <v>0</v>
          </cell>
          <cell r="E4569">
            <v>0</v>
          </cell>
          <cell r="F4569" t="str">
            <v>M3</v>
          </cell>
          <cell r="G4569">
            <v>111.07</v>
          </cell>
        </row>
        <row r="4570">
          <cell r="B4570" t="str">
            <v>C3939</v>
          </cell>
          <cell r="C4570" t="str">
            <v>MISTURA BETUMINOSA PRÉ MISTURADA USINADA À FRIO (S/TRANSP)</v>
          </cell>
          <cell r="D4570">
            <v>0</v>
          </cell>
          <cell r="E4570">
            <v>0</v>
          </cell>
          <cell r="F4570" t="str">
            <v>M3</v>
          </cell>
          <cell r="G4570">
            <v>102.07</v>
          </cell>
        </row>
        <row r="4571">
          <cell r="B4571" t="str">
            <v>C3941</v>
          </cell>
          <cell r="C4571" t="str">
            <v>MISTURA BETUMINOSA PRÉ MISTURADA USINADA À QUENTE (S/TRANSP)</v>
          </cell>
          <cell r="D4571">
            <v>0</v>
          </cell>
          <cell r="E4571">
            <v>0</v>
          </cell>
          <cell r="F4571" t="str">
            <v>M3</v>
          </cell>
          <cell r="G4571">
            <v>153.77000000000001</v>
          </cell>
        </row>
        <row r="4572">
          <cell r="B4572" t="str">
            <v>C3936</v>
          </cell>
          <cell r="C4572" t="str">
            <v>MISTURA DE AREIA ASFALTO USINADA À QUENTE (S/TRANSP)</v>
          </cell>
          <cell r="D4572">
            <v>0</v>
          </cell>
          <cell r="E4572">
            <v>0</v>
          </cell>
          <cell r="F4572" t="str">
            <v>M3</v>
          </cell>
          <cell r="G4572">
            <v>76.13</v>
          </cell>
        </row>
        <row r="4573">
          <cell r="B4573" t="str">
            <v>C3885</v>
          </cell>
          <cell r="C4573" t="str">
            <v xml:space="preserve"> MISTURA DE AREIA ASFALTO À FRIO EM BETONEIRA (S/TRANSP)</v>
          </cell>
          <cell r="D4573">
            <v>0</v>
          </cell>
          <cell r="E4573">
            <v>0</v>
          </cell>
          <cell r="F4573" t="str">
            <v>M3</v>
          </cell>
          <cell r="G4573">
            <v>36.49</v>
          </cell>
        </row>
        <row r="4574">
          <cell r="B4574" t="str">
            <v>C3934</v>
          </cell>
          <cell r="C4574" t="str">
            <v>MISTURA DE AREIA ASFALTO USINADA À FRIO (S/TRANSP)</v>
          </cell>
          <cell r="D4574">
            <v>0</v>
          </cell>
          <cell r="E4574">
            <v>0</v>
          </cell>
          <cell r="F4574" t="str">
            <v>M3</v>
          </cell>
          <cell r="G4574">
            <v>27.49</v>
          </cell>
        </row>
        <row r="4575">
          <cell r="B4575" t="str">
            <v>C3889</v>
          </cell>
          <cell r="C4575" t="str">
            <v>PENEIRAMENTO MANUAL</v>
          </cell>
          <cell r="D4575">
            <v>0</v>
          </cell>
          <cell r="E4575">
            <v>0</v>
          </cell>
          <cell r="F4575" t="str">
            <v>M3</v>
          </cell>
          <cell r="G4575">
            <v>21.69</v>
          </cell>
        </row>
        <row r="4576">
          <cell r="B4576" t="str">
            <v>C0096</v>
          </cell>
          <cell r="C4576" t="str">
            <v>REATERRO APILOADO</v>
          </cell>
          <cell r="D4576">
            <v>0</v>
          </cell>
          <cell r="E4576">
            <v>0</v>
          </cell>
          <cell r="F4576" t="str">
            <v>M3</v>
          </cell>
          <cell r="G4576">
            <v>25.33</v>
          </cell>
        </row>
        <row r="4577">
          <cell r="B4577" t="str">
            <v>C3890</v>
          </cell>
          <cell r="C4577" t="str">
            <v>REATERRO E COMPACTAÇÃO DE BUEIRO</v>
          </cell>
          <cell r="D4577">
            <v>0</v>
          </cell>
          <cell r="E4577">
            <v>0</v>
          </cell>
          <cell r="F4577" t="str">
            <v>M3</v>
          </cell>
          <cell r="G4577">
            <v>28.88</v>
          </cell>
        </row>
        <row r="4578">
          <cell r="B4578" t="str">
            <v>C3101</v>
          </cell>
          <cell r="C4578" t="str">
            <v>RECOMPOSIÇÃO DE PAVIMENTAÇÃO EM PARALELEPÍPEDO C/REAPROVEITAMENTO</v>
          </cell>
          <cell r="D4578">
            <v>0</v>
          </cell>
          <cell r="E4578">
            <v>0</v>
          </cell>
          <cell r="F4578" t="str">
            <v>M2</v>
          </cell>
          <cell r="G4578">
            <v>12.93</v>
          </cell>
        </row>
        <row r="4579">
          <cell r="B4579" t="str">
            <v>C3100</v>
          </cell>
          <cell r="C4579" t="str">
            <v>RECOMPOSIÇÃO DE PAVIMENTAÇÃO EM PEDRA TOSCA  C/REAPROVEITAMENTO</v>
          </cell>
          <cell r="D4579">
            <v>0</v>
          </cell>
          <cell r="E4579">
            <v>0</v>
          </cell>
          <cell r="F4579" t="str">
            <v>M2</v>
          </cell>
          <cell r="G4579">
            <v>9.69</v>
          </cell>
        </row>
        <row r="4580">
          <cell r="B4580" t="str">
            <v>C3897</v>
          </cell>
          <cell r="C4580" t="str">
            <v>RECOMPOSIÇÃO DE PLACA DE SINALIZAÇÃO</v>
          </cell>
          <cell r="D4580">
            <v>0</v>
          </cell>
          <cell r="E4580">
            <v>0</v>
          </cell>
          <cell r="F4580" t="str">
            <v>M2</v>
          </cell>
          <cell r="G4580">
            <v>21.28</v>
          </cell>
        </row>
        <row r="4581">
          <cell r="B4581" t="str">
            <v>C3883</v>
          </cell>
          <cell r="C4581" t="str">
            <v>RECOMPOSIÇÃO DE REVESTIMENTO PRIMÁRIO</v>
          </cell>
          <cell r="D4581">
            <v>0</v>
          </cell>
          <cell r="E4581">
            <v>0</v>
          </cell>
          <cell r="F4581" t="str">
            <v>M3</v>
          </cell>
          <cell r="G4581">
            <v>6.28</v>
          </cell>
        </row>
        <row r="4582">
          <cell r="B4582" t="str">
            <v>C3952</v>
          </cell>
          <cell r="C4582" t="str">
            <v>RECOMPOSIÇÃO MANUAL DE ATERRO</v>
          </cell>
          <cell r="D4582">
            <v>0</v>
          </cell>
          <cell r="E4582">
            <v>0</v>
          </cell>
          <cell r="F4582" t="str">
            <v>M3</v>
          </cell>
          <cell r="G4582">
            <v>95.79</v>
          </cell>
        </row>
        <row r="4583">
          <cell r="B4583" t="str">
            <v>C3953</v>
          </cell>
          <cell r="C4583" t="str">
            <v>RECOMPOSIÇÃO MECANIZADA DE ATERRO</v>
          </cell>
          <cell r="D4583">
            <v>0</v>
          </cell>
          <cell r="E4583">
            <v>0</v>
          </cell>
          <cell r="F4583" t="str">
            <v>M3</v>
          </cell>
          <cell r="G4583">
            <v>15.75</v>
          </cell>
        </row>
        <row r="4584">
          <cell r="B4584" t="str">
            <v>C3947</v>
          </cell>
          <cell r="C4584" t="str">
            <v>RECOMPOSIÇÃO PARCIAL DE CERCA (SUBSTITUIÇÃO DE ESTACA DE CONCRETO)</v>
          </cell>
          <cell r="D4584">
            <v>0</v>
          </cell>
          <cell r="E4584">
            <v>0</v>
          </cell>
          <cell r="F4584" t="str">
            <v>UN</v>
          </cell>
          <cell r="G4584">
            <v>35.39</v>
          </cell>
        </row>
        <row r="4585">
          <cell r="B4585" t="str">
            <v>C3948</v>
          </cell>
          <cell r="C4585" t="str">
            <v>RECOMPOSIÇÃO PARCIAL DE CERCA DE ESTACAS DE CONCRETO (SUBSTITUIÇÃO DE ARAME FARPADO)</v>
          </cell>
          <cell r="D4585">
            <v>0</v>
          </cell>
          <cell r="E4585">
            <v>0</v>
          </cell>
          <cell r="F4585" t="str">
            <v>M</v>
          </cell>
          <cell r="G4585">
            <v>1.97</v>
          </cell>
        </row>
        <row r="4586">
          <cell r="B4586">
            <v>0</v>
          </cell>
          <cell r="C4586">
            <v>0</v>
          </cell>
          <cell r="D4586">
            <v>0</v>
          </cell>
          <cell r="E4586">
            <v>0</v>
          </cell>
          <cell r="F4586">
            <v>0</v>
          </cell>
          <cell r="G4586">
            <v>0</v>
          </cell>
        </row>
        <row r="4587">
          <cell r="B4587" t="str">
            <v>C3951</v>
          </cell>
          <cell r="C4587" t="str">
            <v>RECOMPOSIÇÃO PARCIAL DE CERCA DE ESTACAS DE MADEIRA(SUBSTITUIÇÃO DE ARAME FARPADO)</v>
          </cell>
          <cell r="D4587">
            <v>0</v>
          </cell>
          <cell r="E4587">
            <v>0</v>
          </cell>
          <cell r="F4587" t="str">
            <v>M</v>
          </cell>
          <cell r="G4587">
            <v>1.61</v>
          </cell>
        </row>
        <row r="4588">
          <cell r="B4588">
            <v>0</v>
          </cell>
          <cell r="C4588">
            <v>0</v>
          </cell>
          <cell r="D4588">
            <v>0</v>
          </cell>
          <cell r="E4588">
            <v>0</v>
          </cell>
          <cell r="F4588">
            <v>0</v>
          </cell>
          <cell r="G4588">
            <v>0</v>
          </cell>
        </row>
        <row r="4589">
          <cell r="B4589" t="str">
            <v>C3946</v>
          </cell>
          <cell r="C4589" t="str">
            <v>RECOMPOSIÇÃO PARCIAL DE CERCA (SUBSTITUIÇÃO DE MOURÕES DE CONCRETO)</v>
          </cell>
          <cell r="D4589">
            <v>0</v>
          </cell>
          <cell r="E4589">
            <v>0</v>
          </cell>
          <cell r="F4589" t="str">
            <v>UN</v>
          </cell>
          <cell r="G4589">
            <v>86.53</v>
          </cell>
        </row>
        <row r="4590">
          <cell r="B4590" t="str">
            <v>C3232</v>
          </cell>
          <cell r="C4590" t="str">
            <v>RECONFORMAÇÃO/PATROLAGEM DA PLATAFORMA</v>
          </cell>
          <cell r="D4590">
            <v>0</v>
          </cell>
          <cell r="E4590">
            <v>0</v>
          </cell>
          <cell r="F4590" t="str">
            <v>M2</v>
          </cell>
          <cell r="G4590">
            <v>0.06</v>
          </cell>
        </row>
        <row r="4591">
          <cell r="B4591" t="str">
            <v>C3943</v>
          </cell>
          <cell r="C4591" t="str">
            <v>REMENDO PROFUNDO COM DEMOLIÇÃO MANUAL(ENCHIMENTO E COMPACTAÇÃO DO MATERIAL DE BASE E MISTURA BETUMINOSA)</v>
          </cell>
          <cell r="D4591">
            <v>0</v>
          </cell>
          <cell r="E4591">
            <v>0</v>
          </cell>
          <cell r="F4591" t="str">
            <v>M3</v>
          </cell>
          <cell r="G4591">
            <v>263.26</v>
          </cell>
        </row>
        <row r="4592">
          <cell r="B4592">
            <v>0</v>
          </cell>
          <cell r="C4592">
            <v>0</v>
          </cell>
          <cell r="D4592">
            <v>0</v>
          </cell>
          <cell r="E4592">
            <v>0</v>
          </cell>
          <cell r="F4592">
            <v>0</v>
          </cell>
          <cell r="G4592">
            <v>0</v>
          </cell>
        </row>
        <row r="4593">
          <cell r="B4593" t="str">
            <v>C3944</v>
          </cell>
          <cell r="C4593" t="str">
            <v>REMENDO PROFUNDO COM DEMOLIÇÃO MECANIZADA (ENCHIMENTO E COMPACTAÇÃO DO MATERIAL DE BASE E MISTURA BETUMINOSA)</v>
          </cell>
          <cell r="D4593">
            <v>0</v>
          </cell>
          <cell r="E4593">
            <v>0</v>
          </cell>
          <cell r="F4593" t="str">
            <v>M3</v>
          </cell>
          <cell r="G4593">
            <v>199.44</v>
          </cell>
        </row>
        <row r="4594">
          <cell r="B4594">
            <v>0</v>
          </cell>
          <cell r="C4594">
            <v>0</v>
          </cell>
          <cell r="D4594">
            <v>0</v>
          </cell>
          <cell r="E4594">
            <v>0</v>
          </cell>
          <cell r="F4594">
            <v>0</v>
          </cell>
          <cell r="G4594">
            <v>0</v>
          </cell>
        </row>
        <row r="4595">
          <cell r="B4595" t="str">
            <v>C3902</v>
          </cell>
          <cell r="C4595" t="str">
            <v>REMOÇÃO DE MATACÕES</v>
          </cell>
          <cell r="D4595">
            <v>0</v>
          </cell>
          <cell r="E4595">
            <v>0</v>
          </cell>
          <cell r="F4595" t="str">
            <v>M3</v>
          </cell>
          <cell r="G4595">
            <v>76.66</v>
          </cell>
        </row>
        <row r="4596">
          <cell r="B4596" t="str">
            <v>C3888</v>
          </cell>
          <cell r="C4596" t="str">
            <v>REMOÇÃO MANUAL DA CAMADA GRANULAR DO PAVIMENTO</v>
          </cell>
          <cell r="D4596">
            <v>0</v>
          </cell>
          <cell r="E4596">
            <v>0</v>
          </cell>
          <cell r="F4596" t="str">
            <v>M3</v>
          </cell>
          <cell r="G4596">
            <v>67.319999999999993</v>
          </cell>
        </row>
        <row r="4597">
          <cell r="B4597" t="str">
            <v>C3899</v>
          </cell>
          <cell r="C4597" t="str">
            <v>REMOÇÃO MANUAL DE BARREIRA EM ROCHA</v>
          </cell>
          <cell r="D4597">
            <v>0</v>
          </cell>
          <cell r="E4597">
            <v>0</v>
          </cell>
          <cell r="F4597" t="str">
            <v>M3</v>
          </cell>
          <cell r="G4597">
            <v>26.47</v>
          </cell>
        </row>
        <row r="4598">
          <cell r="B4598" t="str">
            <v>C3898</v>
          </cell>
          <cell r="C4598" t="str">
            <v>REMOÇÃO MANUAL DE BARREIRA EM SOLO</v>
          </cell>
          <cell r="D4598">
            <v>0</v>
          </cell>
          <cell r="E4598">
            <v>0</v>
          </cell>
          <cell r="F4598" t="str">
            <v>M3</v>
          </cell>
          <cell r="G4598">
            <v>17.649999999999999</v>
          </cell>
        </row>
        <row r="4599">
          <cell r="B4599" t="str">
            <v>C3886</v>
          </cell>
          <cell r="C4599" t="str">
            <v>REMOÇÃO MANUAL DE REVESTIMENTO BETUMINOSO</v>
          </cell>
          <cell r="D4599">
            <v>0</v>
          </cell>
          <cell r="E4599">
            <v>0</v>
          </cell>
          <cell r="F4599" t="str">
            <v>M3</v>
          </cell>
          <cell r="G4599">
            <v>103.83</v>
          </cell>
        </row>
        <row r="4600">
          <cell r="B4600" t="str">
            <v>C3887</v>
          </cell>
          <cell r="C4600" t="str">
            <v>REMOÇÃO MECANIZADA DA CAMADA GRANULAR DO PAVIMENTO</v>
          </cell>
          <cell r="D4600">
            <v>0</v>
          </cell>
          <cell r="E4600">
            <v>0</v>
          </cell>
          <cell r="F4600" t="str">
            <v>M3</v>
          </cell>
          <cell r="G4600">
            <v>6.23</v>
          </cell>
        </row>
        <row r="4601">
          <cell r="B4601" t="str">
            <v>C3901</v>
          </cell>
          <cell r="C4601" t="str">
            <v>REMOÇÃO MECANIZADA DE BARREIRA EM ROCHA</v>
          </cell>
          <cell r="D4601">
            <v>0</v>
          </cell>
          <cell r="E4601">
            <v>0</v>
          </cell>
          <cell r="F4601" t="str">
            <v>M3</v>
          </cell>
          <cell r="G4601">
            <v>7.44</v>
          </cell>
        </row>
        <row r="4602">
          <cell r="B4602" t="str">
            <v>C3900</v>
          </cell>
          <cell r="C4602" t="str">
            <v>REMOÇÃO MECANIZADA DE BARREIRA EM SOLO</v>
          </cell>
          <cell r="D4602">
            <v>0</v>
          </cell>
          <cell r="E4602">
            <v>0</v>
          </cell>
          <cell r="F4602" t="str">
            <v>M3</v>
          </cell>
          <cell r="G4602">
            <v>4.8600000000000003</v>
          </cell>
        </row>
        <row r="4603">
          <cell r="B4603" t="str">
            <v>C3159</v>
          </cell>
          <cell r="C4603" t="str">
            <v>REMOÇÃO MECANIZADA DE REVESTIMENTO BETUMINOSO</v>
          </cell>
          <cell r="D4603">
            <v>0</v>
          </cell>
          <cell r="E4603">
            <v>0</v>
          </cell>
          <cell r="F4603" t="str">
            <v>M3</v>
          </cell>
          <cell r="G4603">
            <v>14.53</v>
          </cell>
        </row>
        <row r="4604">
          <cell r="B4604" t="str">
            <v>C3109</v>
          </cell>
          <cell r="C4604" t="str">
            <v>ROÇADA MANUAL</v>
          </cell>
          <cell r="D4604">
            <v>0</v>
          </cell>
          <cell r="E4604">
            <v>0</v>
          </cell>
          <cell r="F4604" t="str">
            <v>HA</v>
          </cell>
          <cell r="G4604">
            <v>969.96</v>
          </cell>
        </row>
        <row r="4605">
          <cell r="B4605" t="str">
            <v>C3903</v>
          </cell>
          <cell r="C4605" t="str">
            <v>ROÇADA MECANIZADA</v>
          </cell>
          <cell r="D4605">
            <v>0</v>
          </cell>
          <cell r="E4605">
            <v>0</v>
          </cell>
          <cell r="F4605" t="str">
            <v>HA</v>
          </cell>
          <cell r="G4605">
            <v>291.48</v>
          </cell>
        </row>
        <row r="4606">
          <cell r="B4606" t="str">
            <v>C3115</v>
          </cell>
          <cell r="C4606" t="str">
            <v>SELAGEM DE TRINCA : S/TRANSP</v>
          </cell>
          <cell r="D4606">
            <v>0</v>
          </cell>
          <cell r="E4606">
            <v>0</v>
          </cell>
          <cell r="F4606" t="str">
            <v>L</v>
          </cell>
          <cell r="G4606">
            <v>1.94</v>
          </cell>
        </row>
        <row r="4607">
          <cell r="B4607" t="str">
            <v>C3932</v>
          </cell>
          <cell r="C4607" t="str">
            <v>SOLO BRITA PARA BASE DE REMENDO PROFUNDO (S/TRANSP)</v>
          </cell>
          <cell r="D4607">
            <v>0</v>
          </cell>
          <cell r="E4607">
            <v>0</v>
          </cell>
          <cell r="F4607" t="str">
            <v>M3</v>
          </cell>
          <cell r="G4607">
            <v>33.729999999999997</v>
          </cell>
        </row>
        <row r="4608">
          <cell r="B4608" t="str">
            <v>C3933</v>
          </cell>
          <cell r="C4608" t="str">
            <v>SOLO PARA BASE DE REMENDO PROFUNDO (S/TRANSP)</v>
          </cell>
          <cell r="D4608">
            <v>0</v>
          </cell>
          <cell r="E4608">
            <v>0</v>
          </cell>
          <cell r="F4608" t="str">
            <v>M3</v>
          </cell>
          <cell r="G4608">
            <v>6.47</v>
          </cell>
        </row>
        <row r="4609">
          <cell r="B4609" t="str">
            <v>URBANA</v>
          </cell>
          <cell r="C4609">
            <v>0</v>
          </cell>
          <cell r="D4609">
            <v>0</v>
          </cell>
          <cell r="E4609">
            <v>0</v>
          </cell>
          <cell r="F4609">
            <v>0</v>
          </cell>
          <cell r="G4609">
            <v>242.15</v>
          </cell>
        </row>
        <row r="4610">
          <cell r="B4610" t="str">
            <v>C2925</v>
          </cell>
          <cell r="C4610" t="str">
            <v>RECOMPOSIÇÃO DE CAPA EM AREIA ASFÁLTICA (AAUQ), ESP.= 5cm</v>
          </cell>
          <cell r="D4610">
            <v>0</v>
          </cell>
          <cell r="E4610">
            <v>0</v>
          </cell>
          <cell r="F4610" t="str">
            <v>M2</v>
          </cell>
          <cell r="G4610">
            <v>33.92</v>
          </cell>
        </row>
        <row r="4611">
          <cell r="B4611" t="str">
            <v>C2926</v>
          </cell>
          <cell r="C4611" t="str">
            <v>RECOMPOSIÇÃO DE CAPA EM CONCRETO ASFÁLTICO (CBUQ), ESP.= 5cm</v>
          </cell>
          <cell r="D4611">
            <v>0</v>
          </cell>
          <cell r="E4611">
            <v>0</v>
          </cell>
          <cell r="F4611" t="str">
            <v>M2</v>
          </cell>
          <cell r="G4611">
            <v>34.32</v>
          </cell>
        </row>
        <row r="4612">
          <cell r="B4612" t="str">
            <v>C2135</v>
          </cell>
          <cell r="C4612" t="str">
            <v>RECOMPOSIÇÃO DE GUIAS DE CONCRETO</v>
          </cell>
          <cell r="D4612">
            <v>0</v>
          </cell>
          <cell r="E4612">
            <v>0</v>
          </cell>
          <cell r="F4612" t="str">
            <v>M</v>
          </cell>
          <cell r="G4612">
            <v>22.26</v>
          </cell>
        </row>
        <row r="4613">
          <cell r="B4613" t="str">
            <v>C2927</v>
          </cell>
          <cell r="C4613" t="str">
            <v>RECOMPOSIÇÃO DE MEIO FIO EM CONCRETO</v>
          </cell>
          <cell r="D4613">
            <v>0</v>
          </cell>
          <cell r="E4613">
            <v>0</v>
          </cell>
          <cell r="F4613" t="str">
            <v>M</v>
          </cell>
          <cell r="G4613">
            <v>10.97</v>
          </cell>
        </row>
        <row r="4614">
          <cell r="B4614" t="str">
            <v>C2928</v>
          </cell>
          <cell r="C4614" t="str">
            <v>RECOMPOSIÇÃO DE MEIO FIO EM PEDRA GRANITICA</v>
          </cell>
          <cell r="D4614">
            <v>0</v>
          </cell>
          <cell r="E4614">
            <v>0</v>
          </cell>
          <cell r="F4614" t="str">
            <v>M</v>
          </cell>
          <cell r="G4614">
            <v>10.68</v>
          </cell>
        </row>
        <row r="4615">
          <cell r="B4615" t="str">
            <v>C3036</v>
          </cell>
          <cell r="C4615" t="str">
            <v>RECOMPOSIÇÃO DE PAVIMENTAÇÃO C/BLOKRET REAPROVEITADO</v>
          </cell>
          <cell r="D4615">
            <v>0</v>
          </cell>
          <cell r="E4615">
            <v>0</v>
          </cell>
          <cell r="F4615" t="str">
            <v>M2</v>
          </cell>
          <cell r="G4615">
            <v>10.039999999999999</v>
          </cell>
        </row>
        <row r="4616">
          <cell r="B4616" t="str">
            <v>C2136</v>
          </cell>
          <cell r="C4616" t="str">
            <v>RECOMPOSIÇÃO DE PAVIMENTAÇÃO DE PRÉ- MOLDADO S/ COXIM DE AREIA</v>
          </cell>
          <cell r="D4616">
            <v>0</v>
          </cell>
          <cell r="E4616">
            <v>0</v>
          </cell>
          <cell r="F4616" t="str">
            <v>M2</v>
          </cell>
          <cell r="G4616">
            <v>19.510000000000002</v>
          </cell>
        </row>
        <row r="4617">
          <cell r="B4617" t="str">
            <v>C2929</v>
          </cell>
          <cell r="C4617" t="str">
            <v>RECOMPOSIÇÃO DE PAVIMENTAÇÃO EM PARALELEPÍPEDO C/REJUNTAMENTO</v>
          </cell>
          <cell r="D4617">
            <v>0</v>
          </cell>
          <cell r="E4617">
            <v>0</v>
          </cell>
          <cell r="F4617" t="str">
            <v>M2</v>
          </cell>
          <cell r="G4617">
            <v>28.92</v>
          </cell>
        </row>
        <row r="4618">
          <cell r="B4618" t="str">
            <v>C2930</v>
          </cell>
          <cell r="C4618" t="str">
            <v>RECOMPOSIÇÃO DE PAVIMENTAÇÃO EM PARALELEPÍPEDO S/REJUNTAMENTO</v>
          </cell>
          <cell r="D4618">
            <v>0</v>
          </cell>
          <cell r="E4618">
            <v>0</v>
          </cell>
          <cell r="F4618" t="str">
            <v>M2</v>
          </cell>
          <cell r="G4618">
            <v>19.55</v>
          </cell>
        </row>
        <row r="4619">
          <cell r="B4619" t="str">
            <v>C2931</v>
          </cell>
          <cell r="C4619" t="str">
            <v>RECOMPOSIÇÃO DE PAVIMENTAÇÃO EM PEDRA PORTUGUESA</v>
          </cell>
          <cell r="D4619">
            <v>0</v>
          </cell>
          <cell r="E4619">
            <v>0</v>
          </cell>
          <cell r="F4619" t="str">
            <v>M2</v>
          </cell>
          <cell r="G4619">
            <v>21.74</v>
          </cell>
        </row>
        <row r="4620">
          <cell r="B4620" t="str">
            <v>C2932</v>
          </cell>
          <cell r="C4620" t="str">
            <v>RECOMPOSIÇÃO DE PAVIMENTAÇÃO EM PEDRA TOSCA C/REJUNTAMENTO</v>
          </cell>
          <cell r="D4620">
            <v>0</v>
          </cell>
          <cell r="E4620">
            <v>0</v>
          </cell>
          <cell r="F4620" t="str">
            <v>M2</v>
          </cell>
          <cell r="G4620">
            <v>18.440000000000001</v>
          </cell>
        </row>
        <row r="4621">
          <cell r="B4621" t="str">
            <v>C2933</v>
          </cell>
          <cell r="C4621" t="str">
            <v>RECOMPOSIÇÃO DE PAVIMENTAÇÃO EM PEDRA TOSCA S/REJUNTAMENTO</v>
          </cell>
          <cell r="D4621">
            <v>0</v>
          </cell>
          <cell r="E4621">
            <v>0</v>
          </cell>
          <cell r="F4621" t="str">
            <v>M2</v>
          </cell>
          <cell r="G4621">
            <v>11.8</v>
          </cell>
        </row>
        <row r="4622">
          <cell r="B4622" t="str">
            <v>OBRAS PORTUÁRIAS</v>
          </cell>
          <cell r="C4622">
            <v>0</v>
          </cell>
          <cell r="D4622">
            <v>0</v>
          </cell>
          <cell r="E4622">
            <v>0</v>
          </cell>
          <cell r="F4622">
            <v>0</v>
          </cell>
          <cell r="G4622">
            <v>126882.07</v>
          </cell>
        </row>
        <row r="4623">
          <cell r="B4623" t="str">
            <v>FUNDAÇÕES</v>
          </cell>
          <cell r="C4623">
            <v>0</v>
          </cell>
          <cell r="D4623">
            <v>0</v>
          </cell>
          <cell r="E4623">
            <v>0</v>
          </cell>
          <cell r="F4623">
            <v>0</v>
          </cell>
          <cell r="G4623">
            <v>33945.120000000003</v>
          </cell>
        </row>
        <row r="4624">
          <cell r="B4624" t="str">
            <v>C4664</v>
          </cell>
          <cell r="C4624" t="str">
            <v>CONFECÇÃO DE CAMISA METÁLICA COM CHAPA DE AÇO</v>
          </cell>
          <cell r="D4624">
            <v>0</v>
          </cell>
          <cell r="E4624">
            <v>0</v>
          </cell>
          <cell r="F4624" t="str">
            <v>T</v>
          </cell>
          <cell r="G4624">
            <v>7136.21</v>
          </cell>
        </row>
        <row r="4625">
          <cell r="B4625" t="str">
            <v>C4319</v>
          </cell>
          <cell r="C4625" t="str">
            <v>CRAVAÇÃO DE ESTACA PRÉ-MOLDADA C/ UTILIZAÇÃO DE PLATAFORMA</v>
          </cell>
          <cell r="D4625">
            <v>0</v>
          </cell>
          <cell r="E4625">
            <v>0</v>
          </cell>
          <cell r="F4625" t="str">
            <v>M</v>
          </cell>
          <cell r="G4625">
            <v>797.47</v>
          </cell>
        </row>
        <row r="4626">
          <cell r="B4626" t="str">
            <v>C4296</v>
          </cell>
          <cell r="C4626" t="str">
            <v>CRAVAÇÃO DE CAMISA METÁLICA Ø 1,00 m, C/ UTILIZAÇÃO DE PLATAFORMAS</v>
          </cell>
          <cell r="D4626">
            <v>0</v>
          </cell>
          <cell r="E4626">
            <v>0</v>
          </cell>
          <cell r="F4626" t="str">
            <v>M</v>
          </cell>
          <cell r="G4626">
            <v>421.13</v>
          </cell>
        </row>
        <row r="4627">
          <cell r="B4627" t="str">
            <v>C4144</v>
          </cell>
          <cell r="C4627" t="str">
            <v>ESCAVAÇÃO EM ROCHA ALTERADA D= 0,93m</v>
          </cell>
          <cell r="D4627">
            <v>0</v>
          </cell>
          <cell r="E4627">
            <v>0</v>
          </cell>
          <cell r="F4627" t="str">
            <v>M3</v>
          </cell>
          <cell r="G4627">
            <v>787.33</v>
          </cell>
        </row>
        <row r="4628">
          <cell r="B4628" t="str">
            <v>C4145</v>
          </cell>
          <cell r="C4628" t="str">
            <v>ESCAVAÇÃO EM ROCHA SÃ D= 0,93m</v>
          </cell>
          <cell r="D4628">
            <v>0</v>
          </cell>
          <cell r="E4628">
            <v>0</v>
          </cell>
          <cell r="F4628" t="str">
            <v>M3</v>
          </cell>
          <cell r="G4628">
            <v>3229.77</v>
          </cell>
        </row>
        <row r="4629">
          <cell r="B4629" t="str">
            <v>C4143</v>
          </cell>
          <cell r="C4629" t="str">
            <v>ESCAVAÇÃO EM SOLO D= 0,93m</v>
          </cell>
          <cell r="D4629">
            <v>0</v>
          </cell>
          <cell r="E4629">
            <v>0</v>
          </cell>
          <cell r="F4629" t="str">
            <v>M3</v>
          </cell>
          <cell r="G4629">
            <v>489.41</v>
          </cell>
        </row>
        <row r="4630">
          <cell r="B4630" t="str">
            <v>C4298</v>
          </cell>
          <cell r="C4630" t="str">
            <v>ESCAVAÇÃO EM ROCHA ALTERADA DIÂMETRO 0,93m C/ UTILIZAÇÃO DE PLATAFORMAS</v>
          </cell>
          <cell r="D4630">
            <v>0</v>
          </cell>
          <cell r="E4630">
            <v>0</v>
          </cell>
          <cell r="F4630" t="str">
            <v>M3</v>
          </cell>
          <cell r="G4630">
            <v>1996.71</v>
          </cell>
        </row>
        <row r="4631">
          <cell r="B4631">
            <v>0</v>
          </cell>
          <cell r="C4631">
            <v>0</v>
          </cell>
          <cell r="D4631">
            <v>0</v>
          </cell>
          <cell r="E4631">
            <v>0</v>
          </cell>
          <cell r="F4631">
            <v>0</v>
          </cell>
          <cell r="G4631">
            <v>0</v>
          </cell>
        </row>
        <row r="4632">
          <cell r="B4632" t="str">
            <v>C4299</v>
          </cell>
          <cell r="C4632" t="str">
            <v>ESCAVAÇÃO EM ROCHA SÃ DIÂMETRO 0,93m C/ UTILIZAÇÃO DE PLATAFORMAS</v>
          </cell>
          <cell r="D4632">
            <v>0</v>
          </cell>
          <cell r="E4632">
            <v>0</v>
          </cell>
          <cell r="F4632" t="str">
            <v>M3</v>
          </cell>
          <cell r="G4632">
            <v>5800.46</v>
          </cell>
        </row>
        <row r="4633">
          <cell r="B4633" t="str">
            <v>C4300</v>
          </cell>
          <cell r="C4633" t="str">
            <v>ESCAVAÇÃO EM SOLO DIÂMETRO 0,93m C/ UTILIZAÇÃO DE PLATAFORMAS</v>
          </cell>
          <cell r="D4633">
            <v>0</v>
          </cell>
          <cell r="E4633">
            <v>0</v>
          </cell>
          <cell r="F4633" t="str">
            <v>M3</v>
          </cell>
          <cell r="G4633">
            <v>1009.22</v>
          </cell>
        </row>
        <row r="4634">
          <cell r="B4634" t="str">
            <v>C3983</v>
          </cell>
          <cell r="C4634" t="str">
            <v>FABRICAÇÃO E FORNECIMENTO DE ACESSÓRIOS METÁLICOS PARA ESTACA DE CONCRETO (PONTEIRA E ANEL)</v>
          </cell>
          <cell r="D4634">
            <v>0</v>
          </cell>
          <cell r="E4634">
            <v>0</v>
          </cell>
          <cell r="F4634" t="str">
            <v>T</v>
          </cell>
          <cell r="G4634">
            <v>10505.2</v>
          </cell>
        </row>
        <row r="4635">
          <cell r="B4635">
            <v>0</v>
          </cell>
          <cell r="C4635">
            <v>0</v>
          </cell>
          <cell r="D4635">
            <v>0</v>
          </cell>
          <cell r="E4635">
            <v>0</v>
          </cell>
          <cell r="F4635">
            <v>0</v>
          </cell>
          <cell r="G4635">
            <v>0</v>
          </cell>
        </row>
        <row r="4636">
          <cell r="B4636" t="str">
            <v>C4310</v>
          </cell>
          <cell r="C4636" t="str">
            <v>POSICIONAMENTO, OPERAÇÃO E REMOÇÃO DE CAMISA METÁLICA C/ UTILIZAÇÃO DE PLATAFORMAS</v>
          </cell>
          <cell r="D4636">
            <v>0</v>
          </cell>
          <cell r="E4636">
            <v>0</v>
          </cell>
          <cell r="F4636" t="str">
            <v>UN</v>
          </cell>
          <cell r="G4636">
            <v>1772.21</v>
          </cell>
        </row>
        <row r="4637">
          <cell r="B4637">
            <v>0</v>
          </cell>
          <cell r="C4637">
            <v>0</v>
          </cell>
          <cell r="D4637">
            <v>0</v>
          </cell>
          <cell r="E4637">
            <v>0</v>
          </cell>
          <cell r="F4637">
            <v>0</v>
          </cell>
          <cell r="G4637">
            <v>0</v>
          </cell>
        </row>
        <row r="4638">
          <cell r="B4638" t="str">
            <v>ESTRUTURAS</v>
          </cell>
          <cell r="C4638">
            <v>0</v>
          </cell>
          <cell r="D4638">
            <v>0</v>
          </cell>
          <cell r="E4638">
            <v>0</v>
          </cell>
          <cell r="F4638">
            <v>0</v>
          </cell>
          <cell r="G4638">
            <v>92775.11</v>
          </cell>
        </row>
        <row r="4639">
          <cell r="B4639" t="str">
            <v>C4324</v>
          </cell>
          <cell r="C4639" t="str">
            <v>ACESSÓRIOS P/ TRILHOS A-100</v>
          </cell>
          <cell r="D4639">
            <v>0</v>
          </cell>
          <cell r="E4639">
            <v>0</v>
          </cell>
          <cell r="F4639" t="str">
            <v>KG</v>
          </cell>
          <cell r="G4639">
            <v>7.84</v>
          </cell>
        </row>
        <row r="4640">
          <cell r="B4640" t="str">
            <v>C4149</v>
          </cell>
          <cell r="C4640" t="str">
            <v>ARRASAMENTO DE ESTACAS DE CONCRETO D=0,80m</v>
          </cell>
          <cell r="D4640">
            <v>0</v>
          </cell>
          <cell r="E4640">
            <v>0</v>
          </cell>
          <cell r="F4640" t="str">
            <v>UN</v>
          </cell>
          <cell r="G4640">
            <v>791.68</v>
          </cell>
        </row>
        <row r="4641">
          <cell r="B4641" t="str">
            <v>C4286</v>
          </cell>
          <cell r="C4641" t="str">
            <v>ARRASAMENTO DE ESTACAS DE CONCRETO C/ UTILIZAÇÃO DE PLATAFORMAS</v>
          </cell>
          <cell r="D4641">
            <v>0</v>
          </cell>
          <cell r="E4641">
            <v>0</v>
          </cell>
          <cell r="F4641" t="str">
            <v>UN</v>
          </cell>
          <cell r="G4641">
            <v>1056.4000000000001</v>
          </cell>
        </row>
        <row r="4642">
          <cell r="B4642" t="str">
            <v>C4322</v>
          </cell>
          <cell r="C4642" t="str">
            <v>CABEÇOS DE AMARRAÇÃO P/ 1500 KN</v>
          </cell>
          <cell r="D4642">
            <v>0</v>
          </cell>
          <cell r="E4642">
            <v>0</v>
          </cell>
          <cell r="F4642" t="str">
            <v>UN</v>
          </cell>
          <cell r="G4642">
            <v>14810.25</v>
          </cell>
        </row>
        <row r="4643">
          <cell r="B4643" t="str">
            <v>C4146</v>
          </cell>
          <cell r="C4643" t="str">
            <v>CARGA E TRANSP. DE ESTACA PRÉ-MOLDADA DO ESTOQUE AO LOCAL DE APLICAÇÃO, INCLUSIVE ASSENTAMENTO</v>
          </cell>
          <cell r="D4643">
            <v>0</v>
          </cell>
          <cell r="E4643">
            <v>0</v>
          </cell>
          <cell r="F4643" t="str">
            <v>M</v>
          </cell>
          <cell r="G4643">
            <v>134.07</v>
          </cell>
        </row>
        <row r="4644">
          <cell r="B4644">
            <v>0</v>
          </cell>
          <cell r="C4644">
            <v>0</v>
          </cell>
          <cell r="D4644">
            <v>0</v>
          </cell>
          <cell r="E4644">
            <v>0</v>
          </cell>
          <cell r="F4644">
            <v>0</v>
          </cell>
          <cell r="G4644">
            <v>0</v>
          </cell>
        </row>
        <row r="4645">
          <cell r="B4645" t="str">
            <v>C4318</v>
          </cell>
          <cell r="C4645" t="str">
            <v>CARGA E TRANSPORTE DE ESTACA PRÉ-MOLDADA DO ESTOQUE AO LOCAL DE APLICAÇÃO C/ UTILIZAÇÃO DE PLATAFORMAS, INCLUSIVE ASSENTAMENTO</v>
          </cell>
          <cell r="D4645">
            <v>0</v>
          </cell>
          <cell r="E4645">
            <v>0</v>
          </cell>
          <cell r="F4645" t="str">
            <v>M</v>
          </cell>
          <cell r="G4645">
            <v>310.72000000000003</v>
          </cell>
        </row>
        <row r="4646">
          <cell r="B4646">
            <v>0</v>
          </cell>
          <cell r="C4646">
            <v>0</v>
          </cell>
          <cell r="D4646">
            <v>0</v>
          </cell>
          <cell r="E4646">
            <v>0</v>
          </cell>
          <cell r="F4646">
            <v>0</v>
          </cell>
          <cell r="G4646">
            <v>0</v>
          </cell>
        </row>
        <row r="4647">
          <cell r="B4647" t="str">
            <v>C4153</v>
          </cell>
          <cell r="C4647" t="str">
            <v>CARGA E TRANSP. DE PEÇAS PRÉ-MOLDADAS DO ESTOQUE AO LOCAL DE APLICAÇÃO, INCLUSIVE ASSENTAMENTO</v>
          </cell>
          <cell r="D4647">
            <v>0</v>
          </cell>
          <cell r="E4647">
            <v>0</v>
          </cell>
          <cell r="F4647" t="str">
            <v>M3</v>
          </cell>
          <cell r="G4647">
            <v>90.34</v>
          </cell>
        </row>
        <row r="4648">
          <cell r="B4648">
            <v>0</v>
          </cell>
          <cell r="C4648">
            <v>0</v>
          </cell>
          <cell r="D4648">
            <v>0</v>
          </cell>
          <cell r="E4648">
            <v>0</v>
          </cell>
          <cell r="F4648">
            <v>0</v>
          </cell>
          <cell r="G4648">
            <v>0</v>
          </cell>
        </row>
        <row r="4649">
          <cell r="B4649" t="str">
            <v>C4290</v>
          </cell>
          <cell r="C4649" t="str">
            <v>CARGA E TRANSPORTE DE PEÇAS PRÉ-MOLDADAS, INCLUSIVE ASSENTAMENTO C/ UTILIZAÇÃO DE PLATAFORMAS</v>
          </cell>
          <cell r="D4649">
            <v>0</v>
          </cell>
          <cell r="E4649">
            <v>0</v>
          </cell>
          <cell r="F4649" t="str">
            <v>M3</v>
          </cell>
          <cell r="G4649">
            <v>234.72</v>
          </cell>
        </row>
        <row r="4650">
          <cell r="B4650">
            <v>0</v>
          </cell>
          <cell r="C4650">
            <v>0</v>
          </cell>
          <cell r="D4650">
            <v>0</v>
          </cell>
          <cell r="E4650">
            <v>0</v>
          </cell>
          <cell r="F4650">
            <v>0</v>
          </cell>
          <cell r="G4650">
            <v>0</v>
          </cell>
        </row>
        <row r="4651">
          <cell r="B4651" t="str">
            <v>C4712</v>
          </cell>
          <cell r="C4651" t="str">
            <v>CARGA/DESCARGA DE ABRIGO PREMOLDADO (PARADA DE ÔNIBUS), INCLUSIVE ASSENTAMENTO</v>
          </cell>
          <cell r="D4651">
            <v>0</v>
          </cell>
          <cell r="E4651">
            <v>0</v>
          </cell>
          <cell r="F4651" t="str">
            <v>UN</v>
          </cell>
          <cell r="G4651">
            <v>336.23</v>
          </cell>
        </row>
        <row r="4652">
          <cell r="B4652">
            <v>0</v>
          </cell>
          <cell r="C4652">
            <v>0</v>
          </cell>
          <cell r="D4652">
            <v>0</v>
          </cell>
          <cell r="E4652">
            <v>0</v>
          </cell>
          <cell r="F4652">
            <v>0</v>
          </cell>
          <cell r="G4652">
            <v>0</v>
          </cell>
        </row>
        <row r="4653">
          <cell r="B4653" t="str">
            <v>C4136</v>
          </cell>
          <cell r="C4653" t="str">
            <v>CONFECÇÃO DE ESTRUTURA METÁLICA P/ CONTRAVENTAMENTO DE ESTACAS</v>
          </cell>
          <cell r="D4653">
            <v>0</v>
          </cell>
          <cell r="E4653">
            <v>0</v>
          </cell>
          <cell r="F4653" t="str">
            <v>T</v>
          </cell>
          <cell r="G4653">
            <v>11835.16</v>
          </cell>
        </row>
        <row r="4654">
          <cell r="B4654" t="str">
            <v>C4321</v>
          </cell>
          <cell r="C4654" t="str">
            <v>DEFENSAS E=600 KNm R=1200 KN</v>
          </cell>
          <cell r="D4654">
            <v>0</v>
          </cell>
          <cell r="E4654">
            <v>0</v>
          </cell>
          <cell r="F4654" t="str">
            <v>UN</v>
          </cell>
          <cell r="G4654">
            <v>50045.19</v>
          </cell>
        </row>
        <row r="4655">
          <cell r="B4655" t="str">
            <v>C4295</v>
          </cell>
          <cell r="C4655" t="str">
            <v>FORNECIMENTO E MONTAGEM DE CONTRAVENTAMENTO METÁLICO DE ESTACAS</v>
          </cell>
          <cell r="D4655">
            <v>0</v>
          </cell>
          <cell r="E4655">
            <v>0</v>
          </cell>
          <cell r="F4655" t="str">
            <v>T</v>
          </cell>
          <cell r="G4655">
            <v>12286.55</v>
          </cell>
        </row>
        <row r="4656">
          <cell r="B4656" t="str">
            <v>C4311</v>
          </cell>
          <cell r="C4656" t="str">
            <v>POSICIONAMENTO, OPERAÇÃO E REMOÇÃO DE CONTRAVENTAMENTO METÁLICO DE ESTACAS C/ PLATAFORMAS</v>
          </cell>
          <cell r="D4656">
            <v>0</v>
          </cell>
          <cell r="E4656">
            <v>0</v>
          </cell>
          <cell r="F4656" t="str">
            <v>T</v>
          </cell>
          <cell r="G4656">
            <v>829.42</v>
          </cell>
        </row>
        <row r="4657">
          <cell r="B4657">
            <v>0</v>
          </cell>
          <cell r="C4657">
            <v>0</v>
          </cell>
          <cell r="D4657">
            <v>0</v>
          </cell>
          <cell r="E4657">
            <v>0</v>
          </cell>
          <cell r="F4657">
            <v>0</v>
          </cell>
          <cell r="G4657">
            <v>0</v>
          </cell>
        </row>
        <row r="4658">
          <cell r="B4658" t="str">
            <v>C4323</v>
          </cell>
          <cell r="C4658" t="str">
            <v>TRILHOS A-100</v>
          </cell>
          <cell r="D4658">
            <v>0</v>
          </cell>
          <cell r="E4658">
            <v>0</v>
          </cell>
          <cell r="F4658" t="str">
            <v>KG</v>
          </cell>
          <cell r="G4658">
            <v>6.56</v>
          </cell>
        </row>
        <row r="4659">
          <cell r="B4659" t="str">
            <v>QUEBRA-MAR / ENROCAMENTO</v>
          </cell>
          <cell r="C4659">
            <v>0</v>
          </cell>
          <cell r="D4659">
            <v>0</v>
          </cell>
          <cell r="E4659">
            <v>0</v>
          </cell>
          <cell r="F4659">
            <v>0</v>
          </cell>
          <cell r="G4659">
            <v>116.6</v>
          </cell>
        </row>
        <row r="4660">
          <cell r="B4660" t="str">
            <v>C4288</v>
          </cell>
          <cell r="C4660" t="str">
            <v>CARGA E ARRUMAÇÃO DE PEDRAS (0,001 T ATÉ 1,00 T), INCLUSIVE LANÇAMENTO</v>
          </cell>
          <cell r="D4660">
            <v>0</v>
          </cell>
          <cell r="E4660">
            <v>0</v>
          </cell>
          <cell r="F4660" t="str">
            <v>M3</v>
          </cell>
          <cell r="G4660">
            <v>9.2100000000000009</v>
          </cell>
        </row>
        <row r="4661">
          <cell r="B4661" t="str">
            <v>C4287</v>
          </cell>
          <cell r="C4661" t="str">
            <v>CARGA E ARRUMAÇÃO DE PEDRAS (1,00 T ATÉ 6,00 T), INCLUSIVE LANÇAMENTO</v>
          </cell>
          <cell r="D4661">
            <v>0</v>
          </cell>
          <cell r="E4661">
            <v>0</v>
          </cell>
          <cell r="F4661" t="str">
            <v>M3</v>
          </cell>
          <cell r="G4661">
            <v>11.67</v>
          </cell>
        </row>
        <row r="4662">
          <cell r="B4662" t="str">
            <v>C1097</v>
          </cell>
          <cell r="C4662" t="str">
            <v>CARGA E ARRUMAÇÃO DE PEDRAS COM GUINDASTE MUNIDO DE CAÇAMBA METÁLICA</v>
          </cell>
          <cell r="D4662">
            <v>0</v>
          </cell>
          <cell r="E4662">
            <v>0</v>
          </cell>
          <cell r="F4662" t="str">
            <v>M3</v>
          </cell>
          <cell r="G4662">
            <v>18.010000000000002</v>
          </cell>
        </row>
        <row r="4663">
          <cell r="B4663" t="str">
            <v>C4289</v>
          </cell>
          <cell r="C4663" t="str">
            <v>CARGA E LANÇAMENTO DE BRITA P/ REVESTIMENTO, INCLUSIVE ESPALHAMENTO</v>
          </cell>
          <cell r="D4663">
            <v>0</v>
          </cell>
          <cell r="E4663">
            <v>0</v>
          </cell>
          <cell r="F4663" t="str">
            <v>M3</v>
          </cell>
          <cell r="G4663">
            <v>15.78</v>
          </cell>
        </row>
        <row r="4664">
          <cell r="B4664" t="str">
            <v>C4306</v>
          </cell>
          <cell r="C4664" t="str">
            <v>LAVRA, SELEÇÃO E ESTOQUE DE PEDRAS (1,00 T ATÉ 4,00 T)</v>
          </cell>
          <cell r="D4664">
            <v>0</v>
          </cell>
          <cell r="E4664">
            <v>0</v>
          </cell>
          <cell r="F4664" t="str">
            <v>M3</v>
          </cell>
          <cell r="G4664">
            <v>20.32</v>
          </cell>
        </row>
        <row r="4665">
          <cell r="B4665" t="str">
            <v>C4307</v>
          </cell>
          <cell r="C4665" t="str">
            <v>LAVRA, SELEÇÃO E ESTOQUE DE PEDRAS (1,00 T ATÉ 6,00 T)</v>
          </cell>
          <cell r="D4665">
            <v>0</v>
          </cell>
          <cell r="E4665">
            <v>0</v>
          </cell>
          <cell r="F4665" t="str">
            <v>M3</v>
          </cell>
          <cell r="G4665">
            <v>21.77</v>
          </cell>
        </row>
        <row r="4666">
          <cell r="B4666" t="str">
            <v>C4308</v>
          </cell>
          <cell r="C4666" t="str">
            <v>LAVRA, SELEÇÃO E ESTOQUE DE PEDRAS (0,0001 T ATÉ 1,00 T)</v>
          </cell>
          <cell r="D4666">
            <v>0</v>
          </cell>
          <cell r="E4666">
            <v>0</v>
          </cell>
          <cell r="F4666" t="str">
            <v>M3</v>
          </cell>
          <cell r="G4666">
            <v>19.850000000000001</v>
          </cell>
        </row>
        <row r="4667">
          <cell r="B4667" t="str">
            <v>C4332</v>
          </cell>
          <cell r="C4667" t="str">
            <v>TRANSPORTE DE PEDRAS ATÉ 1,0 T EM RODOVIA PAVIMENTADA (Y = 1,18X + 2,21)</v>
          </cell>
          <cell r="D4667">
            <v>0</v>
          </cell>
          <cell r="E4667">
            <v>0</v>
          </cell>
          <cell r="F4667" t="str">
            <v>M3</v>
          </cell>
          <cell r="G4667">
            <v>0</v>
          </cell>
        </row>
        <row r="4668">
          <cell r="B4668" t="str">
            <v>C4413</v>
          </cell>
          <cell r="C4668" t="str">
            <v>TRANSPORTE DE PEDRA ATÉ 1,0 T EM TRECHO NÃO PAVIMENTADO (Y = 1,97X + 2,21)</v>
          </cell>
          <cell r="D4668">
            <v>0</v>
          </cell>
          <cell r="E4668">
            <v>0</v>
          </cell>
          <cell r="F4668" t="str">
            <v>M3</v>
          </cell>
          <cell r="G4668">
            <v>0</v>
          </cell>
        </row>
        <row r="4669">
          <cell r="B4669" t="str">
            <v>C4313</v>
          </cell>
          <cell r="C4669" t="str">
            <v>TRANSPORTE DE PEDRAS DE 1,0 T ATÉ 6,0 T EM RODOVIA PAVIMENTADA (Y = 1,43X + 3,58)</v>
          </cell>
          <cell r="D4669">
            <v>0</v>
          </cell>
          <cell r="E4669">
            <v>0</v>
          </cell>
          <cell r="F4669" t="str">
            <v>M3</v>
          </cell>
          <cell r="G4669">
            <v>0</v>
          </cell>
        </row>
        <row r="4670">
          <cell r="B4670">
            <v>0</v>
          </cell>
          <cell r="C4670">
            <v>0</v>
          </cell>
          <cell r="D4670">
            <v>0</v>
          </cell>
          <cell r="E4670">
            <v>0</v>
          </cell>
          <cell r="F4670">
            <v>0</v>
          </cell>
          <cell r="G4670">
            <v>0</v>
          </cell>
        </row>
        <row r="4671">
          <cell r="B4671" t="str">
            <v>C4414</v>
          </cell>
          <cell r="C4671" t="str">
            <v>TRANSPORTE DE PEDRA DE 1,00 T ATÉ 6,00 T EM TRECHO NÃO PAVIMENTADO (Y = 2,39X + 3,58)</v>
          </cell>
          <cell r="D4671">
            <v>0</v>
          </cell>
          <cell r="E4671">
            <v>0</v>
          </cell>
          <cell r="F4671" t="str">
            <v>M3</v>
          </cell>
          <cell r="G4671">
            <v>0</v>
          </cell>
        </row>
        <row r="4672">
          <cell r="B4672">
            <v>0</v>
          </cell>
          <cell r="C4672">
            <v>0</v>
          </cell>
          <cell r="D4672">
            <v>0</v>
          </cell>
          <cell r="E4672">
            <v>0</v>
          </cell>
          <cell r="F4672">
            <v>0</v>
          </cell>
          <cell r="G4672">
            <v>0</v>
          </cell>
        </row>
        <row r="4673">
          <cell r="B4673" t="str">
            <v>DRAGAGEM</v>
          </cell>
          <cell r="C4673">
            <v>0</v>
          </cell>
          <cell r="D4673">
            <v>0</v>
          </cell>
          <cell r="E4673">
            <v>0</v>
          </cell>
          <cell r="F4673">
            <v>0</v>
          </cell>
          <cell r="G4673">
            <v>45.23</v>
          </cell>
        </row>
        <row r="4674">
          <cell r="B4674" t="str">
            <v>C4315</v>
          </cell>
          <cell r="C4674" t="str">
            <v>ATERRO HIDRÁULICO, INCLUINDO DRAGAGEM, ESPALHAMENTO NIVELADO E MOBILIZAÇÃO/DESMOBILIZAÇÃO DA DRAGA</v>
          </cell>
          <cell r="D4674">
            <v>0</v>
          </cell>
          <cell r="E4674">
            <v>0</v>
          </cell>
          <cell r="F4674" t="str">
            <v>M3</v>
          </cell>
          <cell r="G4674">
            <v>23.99</v>
          </cell>
        </row>
        <row r="4675">
          <cell r="B4675">
            <v>0</v>
          </cell>
          <cell r="C4675">
            <v>0</v>
          </cell>
          <cell r="D4675">
            <v>0</v>
          </cell>
          <cell r="E4675">
            <v>0</v>
          </cell>
          <cell r="F4675">
            <v>0</v>
          </cell>
          <cell r="G4675">
            <v>0</v>
          </cell>
        </row>
        <row r="4676">
          <cell r="B4676" t="str">
            <v>C4283</v>
          </cell>
          <cell r="C4676" t="str">
            <v>DRAGAGEM INCLUINDO MOBILIZAÇÃO/DESMOBILIZAÇÃO DA DRAGA</v>
          </cell>
          <cell r="D4676">
            <v>0</v>
          </cell>
          <cell r="E4676">
            <v>0</v>
          </cell>
          <cell r="F4676" t="str">
            <v>M3</v>
          </cell>
          <cell r="G4676">
            <v>21.24</v>
          </cell>
        </row>
        <row r="4677">
          <cell r="B4677" t="str">
            <v>TRANSPORTES PARA OBRAS RODOVIÁRIAS</v>
          </cell>
          <cell r="C4677">
            <v>0</v>
          </cell>
          <cell r="D4677">
            <v>0</v>
          </cell>
          <cell r="E4677">
            <v>0</v>
          </cell>
          <cell r="F4677">
            <v>0</v>
          </cell>
          <cell r="G4677">
            <v>0</v>
          </cell>
        </row>
        <row r="4678">
          <cell r="B4678" t="str">
            <v>LOCAL</v>
          </cell>
          <cell r="C4678">
            <v>0</v>
          </cell>
          <cell r="D4678">
            <v>0</v>
          </cell>
          <cell r="E4678">
            <v>0</v>
          </cell>
          <cell r="F4678">
            <v>0</v>
          </cell>
          <cell r="G4678">
            <v>0</v>
          </cell>
        </row>
        <row r="4679">
          <cell r="B4679" t="str">
            <v>C3143</v>
          </cell>
          <cell r="C4679" t="str">
            <v>TRANSPORTE LOCAL C/ DMT ATÉ 4,00 KM (Y = 0,77X + 0,81)</v>
          </cell>
          <cell r="D4679">
            <v>0</v>
          </cell>
          <cell r="E4679">
            <v>0</v>
          </cell>
          <cell r="F4679" t="str">
            <v>T</v>
          </cell>
          <cell r="G4679">
            <v>0</v>
          </cell>
        </row>
        <row r="4680">
          <cell r="B4680" t="str">
            <v>C3144</v>
          </cell>
          <cell r="C4680" t="str">
            <v>TRANSPORTE LOCAL COM DMT ENTRE 4,01 Km E 30,00 Km (Y = 0,55X + 0,81)</v>
          </cell>
          <cell r="D4680">
            <v>0</v>
          </cell>
          <cell r="E4680">
            <v>0</v>
          </cell>
          <cell r="F4680" t="str">
            <v>T</v>
          </cell>
          <cell r="G4680">
            <v>0</v>
          </cell>
        </row>
        <row r="4681">
          <cell r="B4681" t="str">
            <v>C4161</v>
          </cell>
          <cell r="C4681" t="str">
            <v>TRANSPORTE LOCAL C/ DMT SUPERIOR A 30,00 Km (Y = 0,43X + 0,81)</v>
          </cell>
          <cell r="D4681">
            <v>0</v>
          </cell>
          <cell r="E4681">
            <v>0</v>
          </cell>
          <cell r="F4681" t="str">
            <v>T</v>
          </cell>
          <cell r="G4681">
            <v>0</v>
          </cell>
        </row>
        <row r="4682">
          <cell r="B4682" t="str">
            <v>C3157</v>
          </cell>
          <cell r="C4682" t="str">
            <v>TRANSPORTE  LOCAL D'ÁGUA P/SERVIÇOS DE PAVIMENTAÇÃO C/ DMT SUPERIOR A 7,00 Km (Y = 0,77X)</v>
          </cell>
          <cell r="D4682">
            <v>0</v>
          </cell>
          <cell r="E4682">
            <v>0</v>
          </cell>
          <cell r="F4682" t="str">
            <v>T</v>
          </cell>
          <cell r="G4682">
            <v>0</v>
          </cell>
        </row>
        <row r="4683">
          <cell r="B4683">
            <v>0</v>
          </cell>
          <cell r="C4683">
            <v>0</v>
          </cell>
          <cell r="D4683">
            <v>0</v>
          </cell>
          <cell r="E4683">
            <v>0</v>
          </cell>
          <cell r="F4683">
            <v>0</v>
          </cell>
          <cell r="G4683">
            <v>0</v>
          </cell>
        </row>
        <row r="4684">
          <cell r="B4684" t="str">
            <v>C3312</v>
          </cell>
          <cell r="C4684" t="str">
            <v>TRANSPORTE  LOCAL  DE BRITA P/ TRATAMENTOS SUPERFICIAIS (Y = 0,64X + 3,22)</v>
          </cell>
          <cell r="D4684">
            <v>0</v>
          </cell>
          <cell r="E4684">
            <v>0</v>
          </cell>
          <cell r="F4684" t="str">
            <v>T</v>
          </cell>
          <cell r="G4684">
            <v>0</v>
          </cell>
        </row>
        <row r="4685">
          <cell r="B4685" t="str">
            <v>C3224</v>
          </cell>
          <cell r="C4685" t="str">
            <v>TRANSPORTE LOCAL DE LIGANTES BETUMINOSOS C/DMT SUPERIOR A 15,00 Km (Y = 1,39X)</v>
          </cell>
          <cell r="D4685">
            <v>0</v>
          </cell>
          <cell r="E4685">
            <v>0</v>
          </cell>
          <cell r="F4685" t="str">
            <v>T</v>
          </cell>
          <cell r="G4685">
            <v>0</v>
          </cell>
        </row>
        <row r="4686">
          <cell r="B4686">
            <v>0</v>
          </cell>
          <cell r="C4686">
            <v>0</v>
          </cell>
          <cell r="D4686">
            <v>0</v>
          </cell>
          <cell r="E4686">
            <v>0</v>
          </cell>
          <cell r="F4686">
            <v>0</v>
          </cell>
          <cell r="G4686">
            <v>0</v>
          </cell>
        </row>
        <row r="4687">
          <cell r="B4687" t="str">
            <v>C3225</v>
          </cell>
          <cell r="C4687" t="str">
            <v>TRANSPORTE LOCAL DE MISTURA BETUMINOSA À FRIO (Y = 0,64X + 1,93)</v>
          </cell>
          <cell r="D4687">
            <v>0</v>
          </cell>
          <cell r="E4687">
            <v>0</v>
          </cell>
          <cell r="F4687" t="str">
            <v>T</v>
          </cell>
          <cell r="G4687">
            <v>0</v>
          </cell>
        </row>
        <row r="4688">
          <cell r="B4688" t="str">
            <v>C3226</v>
          </cell>
          <cell r="C4688" t="str">
            <v>TRANSPORTE LOCAL DE MISTURA BETUMINOSA À QUENTE (Y = 0,64X + 2,42)</v>
          </cell>
          <cell r="D4688">
            <v>0</v>
          </cell>
          <cell r="E4688">
            <v>0</v>
          </cell>
          <cell r="F4688" t="str">
            <v>T</v>
          </cell>
          <cell r="G4688">
            <v>0</v>
          </cell>
        </row>
        <row r="4689">
          <cell r="B4689" t="str">
            <v>COMERCIAL</v>
          </cell>
          <cell r="C4689">
            <v>0</v>
          </cell>
          <cell r="D4689">
            <v>0</v>
          </cell>
          <cell r="E4689">
            <v>0</v>
          </cell>
          <cell r="F4689">
            <v>0</v>
          </cell>
          <cell r="G4689">
            <v>0</v>
          </cell>
        </row>
        <row r="4690">
          <cell r="B4690" t="str">
            <v>C3311</v>
          </cell>
          <cell r="C4690" t="str">
            <v>TRANSPORTE COMERCIAL EM RODOVIA PAVIMENTADA (Y = 0,29X)</v>
          </cell>
          <cell r="D4690">
            <v>0</v>
          </cell>
          <cell r="E4690">
            <v>0</v>
          </cell>
          <cell r="F4690" t="str">
            <v>T</v>
          </cell>
          <cell r="G4690">
            <v>0</v>
          </cell>
        </row>
        <row r="4691">
          <cell r="B4691" t="str">
            <v>C3310</v>
          </cell>
          <cell r="C4691" t="str">
            <v>TRANSPORTE COMERCIAL EM RODOVIA NÃO PAVIMENTADA (Y = 0,36X)</v>
          </cell>
          <cell r="D4691">
            <v>0</v>
          </cell>
          <cell r="E4691">
            <v>0</v>
          </cell>
          <cell r="F4691" t="str">
            <v>T</v>
          </cell>
          <cell r="G4691">
            <v>0</v>
          </cell>
        </row>
        <row r="4692">
          <cell r="B4692" t="str">
            <v>MATERIAL BETUMINOSO</v>
          </cell>
          <cell r="C4692">
            <v>0</v>
          </cell>
          <cell r="D4692">
            <v>0</v>
          </cell>
          <cell r="E4692">
            <v>0</v>
          </cell>
          <cell r="F4692">
            <v>0</v>
          </cell>
          <cell r="G4692">
            <v>0</v>
          </cell>
        </row>
        <row r="4693">
          <cell r="B4693" t="str">
            <v>I0001</v>
          </cell>
          <cell r="C4693" t="str">
            <v>TRANSPORTE COMERCIAL DE MATERIAL BETUMINOSO À FRIO (Y = 0,35X + 34,57)</v>
          </cell>
          <cell r="D4693">
            <v>0</v>
          </cell>
          <cell r="E4693">
            <v>0</v>
          </cell>
          <cell r="F4693" t="str">
            <v>T</v>
          </cell>
          <cell r="G4693">
            <v>0</v>
          </cell>
        </row>
        <row r="4694">
          <cell r="B4694" t="str">
            <v>I0002</v>
          </cell>
          <cell r="C4694" t="str">
            <v>TRANSPORTE COMERCIAL DE MATERIAL BETUMINOSO À QUENTE (Y = 0,38X + 38,41)</v>
          </cell>
          <cell r="D4694">
            <v>0</v>
          </cell>
          <cell r="E4694">
            <v>0</v>
          </cell>
          <cell r="F4694" t="str">
            <v>T</v>
          </cell>
          <cell r="G4694">
            <v>0</v>
          </cell>
        </row>
        <row r="4695">
          <cell r="B4695" t="str">
            <v>SINALIZAÇÃO DO SISTEMA VIÁRIO</v>
          </cell>
          <cell r="C4695">
            <v>0</v>
          </cell>
          <cell r="D4695">
            <v>0</v>
          </cell>
          <cell r="E4695">
            <v>0</v>
          </cell>
          <cell r="F4695">
            <v>0</v>
          </cell>
          <cell r="G4695">
            <v>196252.85</v>
          </cell>
        </row>
        <row r="4696">
          <cell r="B4696" t="str">
            <v>SINALIZAÇÃO HORIZONTAL</v>
          </cell>
          <cell r="C4696">
            <v>0</v>
          </cell>
          <cell r="D4696">
            <v>0</v>
          </cell>
          <cell r="E4696">
            <v>0</v>
          </cell>
          <cell r="F4696">
            <v>0</v>
          </cell>
          <cell r="G4696">
            <v>2951.82</v>
          </cell>
        </row>
        <row r="4697">
          <cell r="B4697" t="str">
            <v>C0354</v>
          </cell>
          <cell r="C4697" t="str">
            <v>BALIZADOR EM PVC RÍGIDO D=3" C/ENCHIMENTO DE CONCRETO</v>
          </cell>
          <cell r="D4697">
            <v>0</v>
          </cell>
          <cell r="E4697">
            <v>0</v>
          </cell>
          <cell r="F4697" t="str">
            <v>UN</v>
          </cell>
          <cell r="G4697">
            <v>113.33</v>
          </cell>
        </row>
        <row r="4698">
          <cell r="B4698" t="str">
            <v>C3219</v>
          </cell>
          <cell r="C4698" t="str">
            <v>FAIXA.HORIZONTAL/TINTA REFLETIVA/RESINA ACRÍLICA À BASE D'ÁGUA</v>
          </cell>
          <cell r="D4698">
            <v>0</v>
          </cell>
          <cell r="E4698">
            <v>0</v>
          </cell>
          <cell r="F4698" t="str">
            <v>M2</v>
          </cell>
          <cell r="G4698">
            <v>16.02</v>
          </cell>
        </row>
        <row r="4699">
          <cell r="B4699" t="str">
            <v>C3220</v>
          </cell>
          <cell r="C4699" t="str">
            <v>FAIXA.HORIZONTAL/TINTA REFLETIVA/RESINA ACRÍLICA</v>
          </cell>
          <cell r="D4699">
            <v>0</v>
          </cell>
          <cell r="E4699">
            <v>0</v>
          </cell>
          <cell r="F4699" t="str">
            <v>M2</v>
          </cell>
          <cell r="G4699">
            <v>17.3</v>
          </cell>
        </row>
        <row r="4700">
          <cell r="B4700" t="str">
            <v>C3616</v>
          </cell>
          <cell r="C4700" t="str">
            <v>SEGREGADOR DE TRÁFEGO TIPO JABOTI: FORNECIMENTO E APLICAÇÃO</v>
          </cell>
          <cell r="D4700">
            <v>0</v>
          </cell>
          <cell r="E4700">
            <v>0</v>
          </cell>
          <cell r="F4700" t="str">
            <v>UN</v>
          </cell>
          <cell r="G4700">
            <v>108.62</v>
          </cell>
        </row>
        <row r="4701">
          <cell r="B4701" t="str">
            <v>C3236</v>
          </cell>
          <cell r="C4701" t="str">
            <v>SÍMBOLOS NO PAVIMENTO/RESINA ACRÍLICA</v>
          </cell>
          <cell r="D4701">
            <v>0</v>
          </cell>
          <cell r="E4701">
            <v>0</v>
          </cell>
          <cell r="F4701" t="str">
            <v>M2</v>
          </cell>
          <cell r="G4701">
            <v>20.5</v>
          </cell>
        </row>
        <row r="4702">
          <cell r="B4702" t="str">
            <v>C3237</v>
          </cell>
          <cell r="C4702" t="str">
            <v>SÍMBOLOS NO PAVIMENTO/RESINA ACRÍLICA À BASE D'ÁGUA</v>
          </cell>
          <cell r="D4702">
            <v>0</v>
          </cell>
          <cell r="E4702">
            <v>0</v>
          </cell>
          <cell r="F4702" t="str">
            <v>M2</v>
          </cell>
          <cell r="G4702">
            <v>19.37</v>
          </cell>
        </row>
        <row r="4703">
          <cell r="B4703" t="str">
            <v>C3116</v>
          </cell>
          <cell r="C4703" t="str">
            <v>SONORIZADOR PRÉ-MOLDADO DE CONCRETO (30MPA) L=9,00M</v>
          </cell>
          <cell r="D4703">
            <v>0</v>
          </cell>
          <cell r="E4703">
            <v>0</v>
          </cell>
          <cell r="F4703" t="str">
            <v>UN</v>
          </cell>
          <cell r="G4703">
            <v>2524.7600000000002</v>
          </cell>
        </row>
        <row r="4704">
          <cell r="B4704" t="str">
            <v>C3117</v>
          </cell>
          <cell r="C4704" t="str">
            <v>TACHA REFLETIVA MONODIRECIONAL : FORNECIMENTO/APLICAÇÃO</v>
          </cell>
          <cell r="D4704">
            <v>0</v>
          </cell>
          <cell r="E4704">
            <v>0</v>
          </cell>
          <cell r="F4704" t="str">
            <v>UN</v>
          </cell>
          <cell r="G4704">
            <v>16.059999999999999</v>
          </cell>
        </row>
        <row r="4705">
          <cell r="B4705" t="str">
            <v>C4527</v>
          </cell>
          <cell r="C4705" t="str">
            <v>TACHA REFLETIVA BIDIRECIONAL: FORNECIMENTO/APLICAÇÃO</v>
          </cell>
          <cell r="D4705">
            <v>0</v>
          </cell>
          <cell r="E4705">
            <v>0</v>
          </cell>
          <cell r="F4705" t="str">
            <v>UN</v>
          </cell>
          <cell r="G4705">
            <v>18.260000000000002</v>
          </cell>
        </row>
        <row r="4706">
          <cell r="B4706" t="str">
            <v>C3118</v>
          </cell>
          <cell r="C4706" t="str">
            <v>TACHÃO REFLETIVO MONODIRECIONAL: FORNECIMENTO/APLICAÇÃO</v>
          </cell>
          <cell r="D4706">
            <v>0</v>
          </cell>
          <cell r="E4706">
            <v>0</v>
          </cell>
          <cell r="F4706" t="str">
            <v>UN</v>
          </cell>
          <cell r="G4706">
            <v>33.04</v>
          </cell>
        </row>
        <row r="4707">
          <cell r="B4707" t="str">
            <v>C4528</v>
          </cell>
          <cell r="C4707" t="str">
            <v>TACHÃO REFLETIVO BIDIRECIONAL: FORNECIMENTO/APLICAÇÃO</v>
          </cell>
          <cell r="D4707">
            <v>0</v>
          </cell>
          <cell r="E4707">
            <v>0</v>
          </cell>
          <cell r="F4707" t="str">
            <v>UN</v>
          </cell>
          <cell r="G4707">
            <v>35.82</v>
          </cell>
        </row>
        <row r="4708">
          <cell r="B4708" t="str">
            <v>C3119</v>
          </cell>
          <cell r="C4708" t="str">
            <v>TARTARUGAS: FORNECIMENTO/APLICAÇÃO</v>
          </cell>
          <cell r="D4708">
            <v>0</v>
          </cell>
          <cell r="E4708">
            <v>0</v>
          </cell>
          <cell r="F4708" t="str">
            <v>UN</v>
          </cell>
          <cell r="G4708">
            <v>28.78</v>
          </cell>
        </row>
        <row r="4709">
          <cell r="B4709" t="str">
            <v>SINALIZAÇÃO VERTICAL</v>
          </cell>
          <cell r="C4709">
            <v>0</v>
          </cell>
          <cell r="D4709">
            <v>0</v>
          </cell>
          <cell r="E4709">
            <v>0</v>
          </cell>
          <cell r="F4709">
            <v>0</v>
          </cell>
          <cell r="G4709">
            <v>193301.03</v>
          </cell>
        </row>
        <row r="4710">
          <cell r="B4710" t="str">
            <v>C3350</v>
          </cell>
          <cell r="C4710" t="str">
            <v>BANDEIRA SIMPLES  (H=1,50M) FORNECIMENTO/MONTAGEM</v>
          </cell>
          <cell r="D4710">
            <v>0</v>
          </cell>
          <cell r="E4710">
            <v>0</v>
          </cell>
          <cell r="F4710" t="str">
            <v>UN</v>
          </cell>
          <cell r="G4710">
            <v>15939.64</v>
          </cell>
        </row>
        <row r="4711">
          <cell r="B4711" t="str">
            <v>C0362</v>
          </cell>
          <cell r="C4711" t="str">
            <v>BANDEIRA DUPLA (H=1,50M)FORNECIMENTO/MONTAGEM</v>
          </cell>
          <cell r="D4711">
            <v>0</v>
          </cell>
          <cell r="E4711">
            <v>0</v>
          </cell>
          <cell r="F4711" t="str">
            <v>UN</v>
          </cell>
          <cell r="G4711">
            <v>18516.53</v>
          </cell>
        </row>
        <row r="4712">
          <cell r="B4712" t="str">
            <v>C4590</v>
          </cell>
          <cell r="C4712" t="str">
            <v>COLUNA CÔNICA COM BRAÇO PROJETADO CÔNICO - FORNECIMENTO E MONTAGEM</v>
          </cell>
          <cell r="D4712">
            <v>0</v>
          </cell>
          <cell r="E4712">
            <v>0</v>
          </cell>
          <cell r="F4712" t="str">
            <v>UN</v>
          </cell>
          <cell r="G4712">
            <v>10373.1</v>
          </cell>
        </row>
        <row r="4713">
          <cell r="B4713" t="str">
            <v>C3158</v>
          </cell>
          <cell r="C4713" t="str">
            <v>DEFENSAS METÁLICAS SEMI-MALEÁVEIS SIMPLES</v>
          </cell>
          <cell r="D4713">
            <v>0</v>
          </cell>
          <cell r="E4713">
            <v>0</v>
          </cell>
          <cell r="F4713" t="str">
            <v>M</v>
          </cell>
          <cell r="G4713">
            <v>335.36</v>
          </cell>
        </row>
        <row r="4714">
          <cell r="B4714" t="str">
            <v>C3321</v>
          </cell>
          <cell r="C4714" t="str">
            <v>MARCO DE REFERÊNCIA DO SISTEMA RODOVIÁRIO ESTADUAL (S.R.E) EM CONCRETO</v>
          </cell>
          <cell r="D4714">
            <v>0</v>
          </cell>
          <cell r="E4714">
            <v>0</v>
          </cell>
          <cell r="F4714" t="str">
            <v>UN</v>
          </cell>
          <cell r="G4714">
            <v>62.13</v>
          </cell>
        </row>
        <row r="4715">
          <cell r="B4715" t="str">
            <v>C3370</v>
          </cell>
          <cell r="C4715" t="str">
            <v>MARCO QUILOMÉTRICO REFLETIVO EM AÇO GALVANIZADO</v>
          </cell>
          <cell r="D4715">
            <v>0</v>
          </cell>
          <cell r="E4715">
            <v>0</v>
          </cell>
          <cell r="F4715" t="str">
            <v>M2</v>
          </cell>
          <cell r="G4715">
            <v>599</v>
          </cell>
        </row>
        <row r="4716">
          <cell r="B4716" t="str">
            <v>C3286</v>
          </cell>
          <cell r="C4716" t="str">
            <v>MARCO QUILOMÉTRICO REFLETIVO EM AÇO GALVANIZADO C/PELÍCULA ANTI-PICHANTE</v>
          </cell>
          <cell r="D4716">
            <v>0</v>
          </cell>
          <cell r="E4716">
            <v>0</v>
          </cell>
          <cell r="F4716" t="str">
            <v>M2</v>
          </cell>
          <cell r="G4716">
            <v>635.79999999999995</v>
          </cell>
        </row>
        <row r="4717">
          <cell r="B4717">
            <v>0</v>
          </cell>
          <cell r="C4717">
            <v>0</v>
          </cell>
          <cell r="D4717">
            <v>0</v>
          </cell>
          <cell r="E4717">
            <v>0</v>
          </cell>
          <cell r="F4717">
            <v>0</v>
          </cell>
          <cell r="G4717">
            <v>0</v>
          </cell>
        </row>
        <row r="4718">
          <cell r="B4718" t="str">
            <v>C3371</v>
          </cell>
          <cell r="C4718" t="str">
            <v>MARCO QUILOMÉTRICO REFLETIVO EM ALUMÍNIO</v>
          </cell>
          <cell r="D4718">
            <v>0</v>
          </cell>
          <cell r="E4718">
            <v>0</v>
          </cell>
          <cell r="F4718" t="str">
            <v>M2</v>
          </cell>
          <cell r="G4718">
            <v>627.20000000000005</v>
          </cell>
        </row>
        <row r="4719">
          <cell r="B4719" t="str">
            <v>C3285</v>
          </cell>
          <cell r="C4719" t="str">
            <v>MARCO QUILOMÉTRICO REFLETIVO EM ALUMÍNIO C/PELÍCULA ANTI-PICHANTE</v>
          </cell>
          <cell r="D4719">
            <v>0</v>
          </cell>
          <cell r="E4719">
            <v>0</v>
          </cell>
          <cell r="F4719" t="str">
            <v>M2</v>
          </cell>
          <cell r="G4719">
            <v>663.99</v>
          </cell>
        </row>
        <row r="4720">
          <cell r="B4720" t="str">
            <v>C3372</v>
          </cell>
          <cell r="C4720" t="str">
            <v>MARCO QUILOMÉTRICO REFLETIVO EM POLIÉSTER C/ FIBRA DE VIDRO</v>
          </cell>
          <cell r="D4720">
            <v>0</v>
          </cell>
          <cell r="E4720">
            <v>0</v>
          </cell>
          <cell r="F4720" t="str">
            <v>M2</v>
          </cell>
          <cell r="G4720">
            <v>1011.03</v>
          </cell>
        </row>
        <row r="4721">
          <cell r="B4721" t="str">
            <v>C3287</v>
          </cell>
          <cell r="C4721" t="str">
            <v>MARCO QUILOMÉTRICO REFLETIVO EM POLIÉSTER C/FIBRA DE VIDRO C/PELÍCULA ANTI-PICHANTE</v>
          </cell>
          <cell r="D4721">
            <v>0</v>
          </cell>
          <cell r="E4721">
            <v>0</v>
          </cell>
          <cell r="F4721" t="str">
            <v>M2</v>
          </cell>
          <cell r="G4721">
            <v>1047.82</v>
          </cell>
        </row>
        <row r="4722">
          <cell r="B4722">
            <v>0</v>
          </cell>
          <cell r="C4722">
            <v>0</v>
          </cell>
          <cell r="D4722">
            <v>0</v>
          </cell>
          <cell r="E4722">
            <v>0</v>
          </cell>
          <cell r="F4722">
            <v>0</v>
          </cell>
          <cell r="G4722">
            <v>0</v>
          </cell>
        </row>
        <row r="4723">
          <cell r="B4723" t="str">
            <v>C3362</v>
          </cell>
          <cell r="C4723" t="str">
            <v>PAINEL REFLETIVO EM AÇO GALVANIZADO</v>
          </cell>
          <cell r="D4723">
            <v>0</v>
          </cell>
          <cell r="E4723">
            <v>0</v>
          </cell>
          <cell r="F4723" t="str">
            <v>M2</v>
          </cell>
          <cell r="G4723">
            <v>534.95000000000005</v>
          </cell>
        </row>
        <row r="4724">
          <cell r="B4724" t="str">
            <v>C3291</v>
          </cell>
          <cell r="C4724" t="str">
            <v>PAINEL REFLETIVO EM AÇO GALVANIZADO C/PELÍCULA ANTI-PICHANTE</v>
          </cell>
          <cell r="D4724">
            <v>0</v>
          </cell>
          <cell r="E4724">
            <v>0</v>
          </cell>
          <cell r="F4724" t="str">
            <v>M2</v>
          </cell>
          <cell r="G4724">
            <v>571.75</v>
          </cell>
        </row>
        <row r="4725">
          <cell r="B4725" t="str">
            <v>C3363</v>
          </cell>
          <cell r="C4725" t="str">
            <v>PAINEL REFLETIVO EM ALUMÍNIO</v>
          </cell>
          <cell r="D4725">
            <v>0</v>
          </cell>
          <cell r="E4725">
            <v>0</v>
          </cell>
          <cell r="F4725" t="str">
            <v>M2</v>
          </cell>
          <cell r="G4725">
            <v>563.15</v>
          </cell>
        </row>
        <row r="4726">
          <cell r="B4726" t="str">
            <v>C3290</v>
          </cell>
          <cell r="C4726" t="str">
            <v>PAINEL REFLETIVO EM ALUMÍNIO C/PELÍCULA ANTI-PICHANTE</v>
          </cell>
          <cell r="D4726">
            <v>0</v>
          </cell>
          <cell r="E4726">
            <v>0</v>
          </cell>
          <cell r="F4726" t="str">
            <v>M2</v>
          </cell>
          <cell r="G4726">
            <v>599.94000000000005</v>
          </cell>
        </row>
        <row r="4727">
          <cell r="B4727" t="str">
            <v>C3374</v>
          </cell>
          <cell r="C4727" t="str">
            <v>PAINEL REFLETIVO EM POLIÉSTER COM FIBRA DE VIDRO</v>
          </cell>
          <cell r="D4727">
            <v>0</v>
          </cell>
          <cell r="E4727">
            <v>0</v>
          </cell>
          <cell r="F4727" t="str">
            <v>M2</v>
          </cell>
          <cell r="G4727">
            <v>948.25</v>
          </cell>
        </row>
        <row r="4728">
          <cell r="B4728" t="str">
            <v>C3292</v>
          </cell>
          <cell r="C4728" t="str">
            <v>PAINEL REFLETIVO EM POLIÉSTER COM FIBRA DE VIDRO C/PELÍCULA ANTI-PICHANTE</v>
          </cell>
          <cell r="D4728">
            <v>0</v>
          </cell>
          <cell r="E4728">
            <v>0</v>
          </cell>
          <cell r="F4728" t="str">
            <v>M2</v>
          </cell>
          <cell r="G4728">
            <v>983.77</v>
          </cell>
        </row>
        <row r="4729">
          <cell r="B4729" t="str">
            <v>C3364</v>
          </cell>
          <cell r="C4729" t="str">
            <v>PAINEL SEMI-REFLETIVO EM AÇO GALVANIZADO</v>
          </cell>
          <cell r="D4729">
            <v>0</v>
          </cell>
          <cell r="E4729">
            <v>0</v>
          </cell>
          <cell r="F4729" t="str">
            <v>M2</v>
          </cell>
          <cell r="G4729">
            <v>380.44</v>
          </cell>
        </row>
        <row r="4730">
          <cell r="B4730" t="str">
            <v>C3294</v>
          </cell>
          <cell r="C4730" t="str">
            <v>PAINEL SEMI-REFLETIVO EM AÇO GALVANIZADO C/PELÍCULA ANTI-PICHANTE</v>
          </cell>
          <cell r="D4730">
            <v>0</v>
          </cell>
          <cell r="E4730">
            <v>0</v>
          </cell>
          <cell r="F4730" t="str">
            <v>M2</v>
          </cell>
          <cell r="G4730">
            <v>417.24</v>
          </cell>
        </row>
        <row r="4731">
          <cell r="B4731" t="str">
            <v>C3365</v>
          </cell>
          <cell r="C4731" t="str">
            <v>PAINEL SEMI-REFLETIVO EM ALUMÍNIO</v>
          </cell>
          <cell r="D4731">
            <v>0</v>
          </cell>
          <cell r="E4731">
            <v>0</v>
          </cell>
          <cell r="F4731" t="str">
            <v>M2</v>
          </cell>
          <cell r="G4731">
            <v>528.82000000000005</v>
          </cell>
        </row>
        <row r="4732">
          <cell r="B4732" t="str">
            <v>C3293</v>
          </cell>
          <cell r="C4732" t="str">
            <v>PAINEL SEMI-REFLETIVO EM ALUMÍNIO C/PELÍCULA ANTI-PICHANTE</v>
          </cell>
          <cell r="D4732">
            <v>0</v>
          </cell>
          <cell r="E4732">
            <v>0</v>
          </cell>
          <cell r="F4732" t="str">
            <v>M2</v>
          </cell>
          <cell r="G4732">
            <v>565.61</v>
          </cell>
        </row>
        <row r="4733">
          <cell r="B4733" t="str">
            <v>C3366</v>
          </cell>
          <cell r="C4733" t="str">
            <v>PAINEL SEMI-REFLETIVO EM POLIÉSTER COM FIBRA DE VIDRO</v>
          </cell>
          <cell r="D4733">
            <v>0</v>
          </cell>
          <cell r="E4733">
            <v>0</v>
          </cell>
          <cell r="F4733" t="str">
            <v>M2</v>
          </cell>
          <cell r="G4733">
            <v>830.48</v>
          </cell>
        </row>
        <row r="4734">
          <cell r="B4734" t="str">
            <v>C3295</v>
          </cell>
          <cell r="C4734" t="str">
            <v>PAINEL SEMI-REFLETIVO EM POLIÉSTER COM FIBRA DE VIDRO C/PELÍCULA ANTI-PICHANTE</v>
          </cell>
          <cell r="D4734">
            <v>0</v>
          </cell>
          <cell r="E4734">
            <v>0</v>
          </cell>
          <cell r="F4734" t="str">
            <v>M2</v>
          </cell>
          <cell r="G4734">
            <v>867.27</v>
          </cell>
        </row>
        <row r="4735">
          <cell r="B4735">
            <v>0</v>
          </cell>
          <cell r="C4735">
            <v>0</v>
          </cell>
          <cell r="D4735">
            <v>0</v>
          </cell>
          <cell r="E4735">
            <v>0</v>
          </cell>
          <cell r="F4735">
            <v>0</v>
          </cell>
          <cell r="G4735">
            <v>0</v>
          </cell>
        </row>
        <row r="4736">
          <cell r="B4736" t="str">
            <v>C3353</v>
          </cell>
          <cell r="C4736" t="str">
            <v>PLACA DE REGULAMENTAÇÃO/ADVERTÊNCIA REFLETIVA EM ACO GALVANIZADO</v>
          </cell>
          <cell r="D4736">
            <v>0</v>
          </cell>
          <cell r="E4736">
            <v>0</v>
          </cell>
          <cell r="F4736" t="str">
            <v>M2</v>
          </cell>
          <cell r="G4736">
            <v>598.88</v>
          </cell>
        </row>
        <row r="4737">
          <cell r="B4737" t="str">
            <v>C3297</v>
          </cell>
          <cell r="C4737" t="str">
            <v>PLACA DE REGULAMENTAÇÃO/ADVERTÊNCIA REFLETIVA EM AÇO GALVANIZADO C/PELÍCULA ANTI-PICHANTE</v>
          </cell>
          <cell r="D4737">
            <v>0</v>
          </cell>
          <cell r="E4737">
            <v>0</v>
          </cell>
          <cell r="F4737" t="str">
            <v>M2</v>
          </cell>
          <cell r="G4737">
            <v>635.67999999999995</v>
          </cell>
        </row>
        <row r="4738">
          <cell r="B4738">
            <v>0</v>
          </cell>
          <cell r="C4738">
            <v>0</v>
          </cell>
          <cell r="D4738">
            <v>0</v>
          </cell>
          <cell r="E4738">
            <v>0</v>
          </cell>
          <cell r="F4738">
            <v>0</v>
          </cell>
          <cell r="G4738">
            <v>0</v>
          </cell>
        </row>
        <row r="4739">
          <cell r="B4739" t="str">
            <v>C3354</v>
          </cell>
          <cell r="C4739" t="str">
            <v>PLACA DE REGULAMENTAÇÃO/ADVERTÊNCIA REFLETIVA EM ALUMÍNIO</v>
          </cell>
          <cell r="D4739">
            <v>0</v>
          </cell>
          <cell r="E4739">
            <v>0</v>
          </cell>
          <cell r="F4739" t="str">
            <v>M2</v>
          </cell>
          <cell r="G4739">
            <v>627.08000000000004</v>
          </cell>
        </row>
        <row r="4740">
          <cell r="B4740" t="str">
            <v>C3296</v>
          </cell>
          <cell r="C4740" t="str">
            <v>PLACA DE REGULAMENTAÇÃO/ADVERTÊNCIA REFLETIVA EM ALUMÍNIO C/PELÍCULA ANTI-PICHANTE</v>
          </cell>
          <cell r="D4740">
            <v>0</v>
          </cell>
          <cell r="E4740">
            <v>0</v>
          </cell>
          <cell r="F4740" t="str">
            <v>M2</v>
          </cell>
          <cell r="G4740">
            <v>663.87</v>
          </cell>
        </row>
        <row r="4741">
          <cell r="B4741">
            <v>0</v>
          </cell>
          <cell r="C4741">
            <v>0</v>
          </cell>
          <cell r="D4741">
            <v>0</v>
          </cell>
          <cell r="E4741">
            <v>0</v>
          </cell>
          <cell r="F4741">
            <v>0</v>
          </cell>
          <cell r="G4741">
            <v>0</v>
          </cell>
        </row>
        <row r="4742">
          <cell r="B4742" t="str">
            <v>C3355</v>
          </cell>
          <cell r="C4742" t="str">
            <v>PLACA DE REGULAMENTAÇÃO/ADVERTÊNCIA REFLETIVA EM POLIÉSTER COM FIBRA DE VIDRO</v>
          </cell>
          <cell r="D4742">
            <v>0</v>
          </cell>
          <cell r="E4742">
            <v>0</v>
          </cell>
          <cell r="F4742" t="str">
            <v>M2</v>
          </cell>
          <cell r="G4742">
            <v>1010.91</v>
          </cell>
        </row>
        <row r="4743">
          <cell r="B4743">
            <v>0</v>
          </cell>
          <cell r="C4743">
            <v>0</v>
          </cell>
          <cell r="D4743">
            <v>0</v>
          </cell>
          <cell r="E4743">
            <v>0</v>
          </cell>
          <cell r="F4743">
            <v>0</v>
          </cell>
          <cell r="G4743">
            <v>0</v>
          </cell>
        </row>
        <row r="4744">
          <cell r="B4744" t="str">
            <v>C3298</v>
          </cell>
          <cell r="C4744" t="str">
            <v>PLACA DE REGULAMENTAÇÃO/ADVERTÊNCIA REFLETIVA EM POLIÉSTER COM FIBRA DE VIDRO C/PELÍCULA ANTI-PICHANTE</v>
          </cell>
          <cell r="D4744">
            <v>0</v>
          </cell>
          <cell r="E4744">
            <v>0</v>
          </cell>
          <cell r="F4744" t="str">
            <v>M2</v>
          </cell>
          <cell r="G4744">
            <v>1047.7</v>
          </cell>
        </row>
        <row r="4745">
          <cell r="B4745">
            <v>0</v>
          </cell>
          <cell r="C4745">
            <v>0</v>
          </cell>
          <cell r="D4745">
            <v>0</v>
          </cell>
          <cell r="E4745">
            <v>0</v>
          </cell>
          <cell r="F4745">
            <v>0</v>
          </cell>
          <cell r="G4745">
            <v>0</v>
          </cell>
        </row>
        <row r="4746">
          <cell r="B4746" t="str">
            <v>C3367</v>
          </cell>
          <cell r="C4746" t="str">
            <v>PLACA DE SINALIZAÇÃO DE OBRA EM AÇO GALVANIZADO</v>
          </cell>
          <cell r="D4746">
            <v>0</v>
          </cell>
          <cell r="E4746">
            <v>0</v>
          </cell>
          <cell r="F4746" t="str">
            <v>M2</v>
          </cell>
          <cell r="G4746">
            <v>599.14</v>
          </cell>
        </row>
        <row r="4747">
          <cell r="B4747" t="str">
            <v>C3299</v>
          </cell>
          <cell r="C4747" t="str">
            <v>PLACA DE SINALIZAÇÃO DE OBRA EM AÇO GALVANIZADO C/PELÍCULA ANTI-PICHANTE</v>
          </cell>
          <cell r="D4747">
            <v>0</v>
          </cell>
          <cell r="E4747">
            <v>0</v>
          </cell>
          <cell r="F4747" t="str">
            <v>M2</v>
          </cell>
          <cell r="G4747">
            <v>635.94000000000005</v>
          </cell>
        </row>
        <row r="4748">
          <cell r="B4748" t="str">
            <v>C3368</v>
          </cell>
          <cell r="C4748" t="str">
            <v>PLACA DE SINALIZAÇÃO DE OBRA REFLETIVA EM ALUMÍNIO</v>
          </cell>
          <cell r="D4748">
            <v>0</v>
          </cell>
          <cell r="E4748">
            <v>0</v>
          </cell>
          <cell r="F4748" t="str">
            <v>M2</v>
          </cell>
          <cell r="G4748">
            <v>627.34</v>
          </cell>
        </row>
        <row r="4749">
          <cell r="B4749" t="str">
            <v>C3300</v>
          </cell>
          <cell r="C4749" t="str">
            <v>PLACA DE SINALIZAÇÃO DE OBRA REFLETIVA EM ALUMÍNIO C/PELÍCULA ANTI-PICHANTE</v>
          </cell>
          <cell r="D4749">
            <v>0</v>
          </cell>
          <cell r="E4749">
            <v>0</v>
          </cell>
          <cell r="F4749" t="str">
            <v>M2</v>
          </cell>
          <cell r="G4749">
            <v>664.13</v>
          </cell>
        </row>
        <row r="4750">
          <cell r="B4750">
            <v>0</v>
          </cell>
          <cell r="C4750">
            <v>0</v>
          </cell>
          <cell r="D4750">
            <v>0</v>
          </cell>
          <cell r="E4750">
            <v>0</v>
          </cell>
          <cell r="F4750">
            <v>0</v>
          </cell>
          <cell r="G4750">
            <v>0</v>
          </cell>
        </row>
        <row r="4751">
          <cell r="B4751" t="str">
            <v>C3369</v>
          </cell>
          <cell r="C4751" t="str">
            <v>PLACA DE SINALIZAÇÃO DE OBRA REFLETIVA EM POLIÉSTER C/ FIBRA DE VIDRO</v>
          </cell>
          <cell r="D4751">
            <v>0</v>
          </cell>
          <cell r="E4751">
            <v>0</v>
          </cell>
          <cell r="F4751" t="str">
            <v>M2</v>
          </cell>
          <cell r="G4751">
            <v>1011.17</v>
          </cell>
        </row>
        <row r="4752">
          <cell r="B4752" t="str">
            <v>C3301</v>
          </cell>
          <cell r="C4752" t="str">
            <v>PLACA DE SINALIZAÇÃO DE OBRA REFLETIVA EM POLIÉSTER C/FIBRA DE VIDRO C/PELÍCULA ANTI-PICHANTE</v>
          </cell>
          <cell r="D4752">
            <v>0</v>
          </cell>
          <cell r="E4752">
            <v>0</v>
          </cell>
          <cell r="F4752" t="str">
            <v>M2</v>
          </cell>
          <cell r="G4752">
            <v>1047.96</v>
          </cell>
        </row>
        <row r="4753">
          <cell r="B4753">
            <v>0</v>
          </cell>
          <cell r="C4753">
            <v>0</v>
          </cell>
          <cell r="D4753">
            <v>0</v>
          </cell>
          <cell r="E4753">
            <v>0</v>
          </cell>
          <cell r="F4753">
            <v>0</v>
          </cell>
          <cell r="G4753">
            <v>0</v>
          </cell>
        </row>
        <row r="4754">
          <cell r="B4754" t="str">
            <v>C4550</v>
          </cell>
          <cell r="C4754" t="str">
            <v>PLACA DE SINALIZAÇÃO REFLETIVA COM REAPROVEITAMENTO DE CHAPA DE AÇO</v>
          </cell>
          <cell r="D4754">
            <v>0</v>
          </cell>
          <cell r="E4754">
            <v>0</v>
          </cell>
          <cell r="F4754" t="str">
            <v>M2</v>
          </cell>
          <cell r="G4754">
            <v>261.42</v>
          </cell>
        </row>
        <row r="4755">
          <cell r="B4755" t="str">
            <v>C4551</v>
          </cell>
          <cell r="C4755" t="str">
            <v>PLACA DE SINALIZAÇÃO SEMI-REFLETIVA COM REAPROVEITAMENTO DE CHAPA DE AÇO</v>
          </cell>
          <cell r="D4755">
            <v>0</v>
          </cell>
          <cell r="E4755">
            <v>0</v>
          </cell>
          <cell r="F4755" t="str">
            <v>M2</v>
          </cell>
          <cell r="G4755">
            <v>224.87</v>
          </cell>
        </row>
        <row r="4756">
          <cell r="B4756">
            <v>0</v>
          </cell>
          <cell r="C4756">
            <v>0</v>
          </cell>
          <cell r="D4756">
            <v>0</v>
          </cell>
          <cell r="E4756">
            <v>0</v>
          </cell>
          <cell r="F4756">
            <v>0</v>
          </cell>
          <cell r="G4756">
            <v>0</v>
          </cell>
        </row>
        <row r="4757">
          <cell r="B4757" t="str">
            <v>C3629</v>
          </cell>
          <cell r="C4757" t="str">
            <v>PLACA EM CHAPA GALVANIZADA C/ESTRUTURA INTERNA EM METALON PINTADA, IMPRESSÃO EM VINIL 02 FACES, ABRAÇADEIRAS</v>
          </cell>
          <cell r="D4757">
            <v>0</v>
          </cell>
          <cell r="E4757">
            <v>0</v>
          </cell>
          <cell r="F4757" t="str">
            <v>M2</v>
          </cell>
          <cell r="G4757">
            <v>623.05999999999995</v>
          </cell>
        </row>
        <row r="4758">
          <cell r="B4758">
            <v>0</v>
          </cell>
          <cell r="C4758">
            <v>0</v>
          </cell>
          <cell r="D4758">
            <v>0</v>
          </cell>
          <cell r="E4758">
            <v>0</v>
          </cell>
          <cell r="F4758">
            <v>0</v>
          </cell>
          <cell r="G4758">
            <v>0</v>
          </cell>
        </row>
        <row r="4759">
          <cell r="B4759" t="str">
            <v>C3356</v>
          </cell>
          <cell r="C4759" t="str">
            <v>PLACA INDICATIVA/EDUCATIVA/SERVIÇOS REFLETIVA EM AÇO GALVANIZADO</v>
          </cell>
          <cell r="D4759">
            <v>0</v>
          </cell>
          <cell r="E4759">
            <v>0</v>
          </cell>
          <cell r="F4759" t="str">
            <v>M2</v>
          </cell>
          <cell r="G4759">
            <v>685.29</v>
          </cell>
        </row>
        <row r="4760">
          <cell r="B4760" t="str">
            <v>C3303</v>
          </cell>
          <cell r="C4760" t="str">
            <v>PLACA INDICATIVA/EDUCATIVA/SERVIÇOS REFLETIVA EM AÇO GALVANIZADO C/PELÍCULA ANTI-PICHANTE</v>
          </cell>
          <cell r="D4760">
            <v>0</v>
          </cell>
          <cell r="E4760">
            <v>0</v>
          </cell>
          <cell r="F4760" t="str">
            <v>M2</v>
          </cell>
          <cell r="G4760">
            <v>722.09</v>
          </cell>
        </row>
        <row r="4761">
          <cell r="B4761">
            <v>0</v>
          </cell>
          <cell r="C4761">
            <v>0</v>
          </cell>
          <cell r="D4761">
            <v>0</v>
          </cell>
          <cell r="E4761">
            <v>0</v>
          </cell>
          <cell r="F4761">
            <v>0</v>
          </cell>
          <cell r="G4761">
            <v>0</v>
          </cell>
        </row>
        <row r="4762">
          <cell r="B4762" t="str">
            <v>C3357</v>
          </cell>
          <cell r="C4762" t="str">
            <v>PLACA INDICATIVA/EDUCATIVA/SERVIÇOS REFLETIVA EM ALUMÍNIO</v>
          </cell>
          <cell r="D4762">
            <v>0</v>
          </cell>
          <cell r="E4762">
            <v>0</v>
          </cell>
          <cell r="F4762" t="str">
            <v>M2</v>
          </cell>
          <cell r="G4762">
            <v>713.49</v>
          </cell>
        </row>
        <row r="4763">
          <cell r="B4763" t="str">
            <v>C3302</v>
          </cell>
          <cell r="C4763" t="str">
            <v>PLACA INDICATIVA/EDUCATIVA/SERVIÇOS REFLETIVA EM ALUMÍNIO C/PELÍCULA ANTI-PICHANTE</v>
          </cell>
          <cell r="D4763">
            <v>0</v>
          </cell>
          <cell r="E4763">
            <v>0</v>
          </cell>
          <cell r="F4763" t="str">
            <v>M2</v>
          </cell>
          <cell r="G4763">
            <v>750.28</v>
          </cell>
        </row>
        <row r="4764">
          <cell r="B4764">
            <v>0</v>
          </cell>
          <cell r="C4764">
            <v>0</v>
          </cell>
          <cell r="D4764">
            <v>0</v>
          </cell>
          <cell r="E4764">
            <v>0</v>
          </cell>
          <cell r="F4764">
            <v>0</v>
          </cell>
          <cell r="G4764">
            <v>0</v>
          </cell>
        </row>
        <row r="4765">
          <cell r="B4765" t="str">
            <v>C3358</v>
          </cell>
          <cell r="C4765" t="str">
            <v>PLACA INDICATIVA/EDUCATIVA/SERVIÇOS REFLETIVA EM POLIÉSTER COM FIBRA DE VIDRO</v>
          </cell>
          <cell r="D4765">
            <v>0</v>
          </cell>
          <cell r="E4765">
            <v>0</v>
          </cell>
          <cell r="F4765" t="str">
            <v>M2</v>
          </cell>
          <cell r="G4765">
            <v>1097.32</v>
          </cell>
        </row>
        <row r="4766">
          <cell r="B4766">
            <v>0</v>
          </cell>
          <cell r="C4766">
            <v>0</v>
          </cell>
          <cell r="D4766">
            <v>0</v>
          </cell>
          <cell r="E4766">
            <v>0</v>
          </cell>
          <cell r="F4766">
            <v>0</v>
          </cell>
          <cell r="G4766">
            <v>0</v>
          </cell>
        </row>
        <row r="4767">
          <cell r="B4767" t="str">
            <v>C3304</v>
          </cell>
          <cell r="C4767" t="str">
            <v>PLACA INDICATIVA/EDUCATIVA/SERVIÇOS REFLETIVA EM POLIÉSTER COM FIBRA DE VIDRO C/PELÍCULA ANTI-PICHANTE</v>
          </cell>
          <cell r="D4767">
            <v>0</v>
          </cell>
          <cell r="E4767">
            <v>0</v>
          </cell>
          <cell r="F4767" t="str">
            <v>M2</v>
          </cell>
          <cell r="G4767">
            <v>1134.1099999999999</v>
          </cell>
        </row>
        <row r="4768">
          <cell r="B4768">
            <v>0</v>
          </cell>
          <cell r="C4768">
            <v>0</v>
          </cell>
          <cell r="D4768">
            <v>0</v>
          </cell>
          <cell r="E4768">
            <v>0</v>
          </cell>
          <cell r="F4768">
            <v>0</v>
          </cell>
          <cell r="G4768">
            <v>0</v>
          </cell>
        </row>
        <row r="4769">
          <cell r="B4769" t="str">
            <v>C3359</v>
          </cell>
          <cell r="C4769" t="str">
            <v>PLACA INDICATIVA/EDUCATIVA/SERVIÇOS SEMI-REFLETIVA EM AÇO GALVANIZADO</v>
          </cell>
          <cell r="D4769">
            <v>0</v>
          </cell>
          <cell r="E4769">
            <v>0</v>
          </cell>
          <cell r="F4769" t="str">
            <v>M2</v>
          </cell>
          <cell r="G4769">
            <v>530.78</v>
          </cell>
        </row>
        <row r="4770">
          <cell r="B4770" t="str">
            <v>C3307</v>
          </cell>
          <cell r="C4770" t="str">
            <v>PLACA INDICATIVA/EDUCATIVA/SERVIÇOS SEMI-REFLETIVA EM AÇO GALVANIZADO C/PELÍCULA ANTI-PICHANTE</v>
          </cell>
          <cell r="D4770">
            <v>0</v>
          </cell>
          <cell r="E4770">
            <v>0</v>
          </cell>
          <cell r="F4770" t="str">
            <v>M2</v>
          </cell>
          <cell r="G4770">
            <v>567.58000000000004</v>
          </cell>
        </row>
        <row r="4771">
          <cell r="B4771">
            <v>0</v>
          </cell>
          <cell r="C4771">
            <v>0</v>
          </cell>
          <cell r="D4771">
            <v>0</v>
          </cell>
          <cell r="E4771">
            <v>0</v>
          </cell>
          <cell r="F4771">
            <v>0</v>
          </cell>
          <cell r="G4771">
            <v>0</v>
          </cell>
        </row>
        <row r="4772">
          <cell r="B4772" t="str">
            <v>C3360</v>
          </cell>
          <cell r="C4772" t="str">
            <v>PLACA INDICATIVA/EDUCATIVA/SERVIÇOS SEMI-REFLETIVA EM ALUMÍNIO</v>
          </cell>
          <cell r="D4772">
            <v>0</v>
          </cell>
          <cell r="E4772">
            <v>0</v>
          </cell>
          <cell r="F4772" t="str">
            <v>M2</v>
          </cell>
          <cell r="G4772">
            <v>679.16</v>
          </cell>
        </row>
        <row r="4773">
          <cell r="B4773" t="str">
            <v>C3306</v>
          </cell>
          <cell r="C4773" t="str">
            <v>PLACA INDICATIVA/EDUCATIVA/SERVIÇOS SEMI-REFLETIVA EM ALUMÍNIO C/PELÍCULA ANTI-PICHANTE</v>
          </cell>
          <cell r="D4773">
            <v>0</v>
          </cell>
          <cell r="E4773">
            <v>0</v>
          </cell>
          <cell r="F4773" t="str">
            <v>M2</v>
          </cell>
          <cell r="G4773">
            <v>715.95</v>
          </cell>
        </row>
        <row r="4774">
          <cell r="B4774">
            <v>0</v>
          </cell>
          <cell r="C4774">
            <v>0</v>
          </cell>
          <cell r="D4774">
            <v>0</v>
          </cell>
          <cell r="E4774">
            <v>0</v>
          </cell>
          <cell r="F4774">
            <v>0</v>
          </cell>
          <cell r="G4774">
            <v>0</v>
          </cell>
        </row>
        <row r="4775">
          <cell r="B4775" t="str">
            <v>C3361</v>
          </cell>
          <cell r="C4775" t="str">
            <v>PLACA INDICATIVA/EDUCATIVA/SERVIÇOS SEMI-REFLETIVA EM POLIÉSTER C/ FIBRA DE VIDRO</v>
          </cell>
          <cell r="D4775">
            <v>0</v>
          </cell>
          <cell r="E4775">
            <v>0</v>
          </cell>
          <cell r="F4775" t="str">
            <v>M2</v>
          </cell>
          <cell r="G4775">
            <v>980.82</v>
          </cell>
        </row>
        <row r="4776">
          <cell r="B4776">
            <v>0</v>
          </cell>
          <cell r="C4776">
            <v>0</v>
          </cell>
          <cell r="D4776">
            <v>0</v>
          </cell>
          <cell r="E4776">
            <v>0</v>
          </cell>
          <cell r="F4776">
            <v>0</v>
          </cell>
          <cell r="G4776">
            <v>0</v>
          </cell>
        </row>
        <row r="4777">
          <cell r="B4777" t="str">
            <v>C3305</v>
          </cell>
          <cell r="C4777" t="str">
            <v>PLACA INDICATIVA/EDUCATIVA/SERVIÇOS SEMI-REFLETIVA EM POLIÉSTER C/FIBRA DE VIDRO C/PELÍCULA ANTI-PICHANTE</v>
          </cell>
          <cell r="D4777">
            <v>0</v>
          </cell>
          <cell r="E4777">
            <v>0</v>
          </cell>
          <cell r="F4777" t="str">
            <v>M2</v>
          </cell>
          <cell r="G4777">
            <v>1017.61</v>
          </cell>
        </row>
        <row r="4778">
          <cell r="B4778">
            <v>0</v>
          </cell>
          <cell r="C4778">
            <v>0</v>
          </cell>
          <cell r="D4778">
            <v>0</v>
          </cell>
          <cell r="E4778">
            <v>0</v>
          </cell>
          <cell r="F4778">
            <v>0</v>
          </cell>
          <cell r="G4778">
            <v>0</v>
          </cell>
        </row>
        <row r="4779">
          <cell r="B4779" t="str">
            <v>C4591</v>
          </cell>
          <cell r="C4779" t="str">
            <v>PÓRTICO (H=1,50m) FORNECIMENTO E MONTAGEM</v>
          </cell>
          <cell r="D4779">
            <v>0</v>
          </cell>
          <cell r="E4779">
            <v>0</v>
          </cell>
          <cell r="F4779" t="str">
            <v>UN</v>
          </cell>
          <cell r="G4779">
            <v>46677.75</v>
          </cell>
        </row>
        <row r="4780">
          <cell r="B4780" t="str">
            <v>C3349</v>
          </cell>
          <cell r="C4780" t="str">
            <v>PORTICO SIMPLES=FORNECIMENTO/MONTAGEM</v>
          </cell>
          <cell r="D4780">
            <v>0</v>
          </cell>
          <cell r="E4780">
            <v>0</v>
          </cell>
          <cell r="F4780" t="str">
            <v>UN</v>
          </cell>
          <cell r="G4780">
            <v>28868.43</v>
          </cell>
        </row>
        <row r="4781">
          <cell r="B4781" t="str">
            <v>C3099</v>
          </cell>
          <cell r="C4781" t="str">
            <v>PORTICO DUPLO=FORNECIMENTO E MONTAGEM</v>
          </cell>
          <cell r="D4781">
            <v>0</v>
          </cell>
          <cell r="E4781">
            <v>0</v>
          </cell>
          <cell r="F4781" t="str">
            <v>UN</v>
          </cell>
          <cell r="G4781">
            <v>40277.910000000003</v>
          </cell>
        </row>
        <row r="4782">
          <cell r="B4782" t="str">
            <v>URBANIZAÇÃO/PAISAGISMO</v>
          </cell>
          <cell r="C4782">
            <v>0</v>
          </cell>
          <cell r="D4782">
            <v>0</v>
          </cell>
          <cell r="E4782">
            <v>0</v>
          </cell>
          <cell r="F4782">
            <v>0</v>
          </cell>
          <cell r="G4782">
            <v>175246.64</v>
          </cell>
        </row>
        <row r="4783">
          <cell r="B4783" t="str">
            <v>URBANIZAÇÃO</v>
          </cell>
          <cell r="C4783">
            <v>0</v>
          </cell>
          <cell r="D4783">
            <v>0</v>
          </cell>
          <cell r="E4783">
            <v>0</v>
          </cell>
          <cell r="F4783">
            <v>0</v>
          </cell>
          <cell r="G4783">
            <v>129389.27</v>
          </cell>
        </row>
        <row r="4784">
          <cell r="B4784" t="str">
            <v>C0004</v>
          </cell>
          <cell r="C4784" t="str">
            <v>ABRIGO PRÉ-MOLDADO EM CONCRETO (PARADA DE ÔNIBUS)</v>
          </cell>
          <cell r="D4784">
            <v>0</v>
          </cell>
          <cell r="E4784">
            <v>0</v>
          </cell>
          <cell r="F4784" t="str">
            <v>UN</v>
          </cell>
          <cell r="G4784">
            <v>4685</v>
          </cell>
        </row>
        <row r="4785">
          <cell r="B4785" t="str">
            <v>C4715</v>
          </cell>
          <cell r="C4785" t="str">
            <v>ABRIGO PRÉ-MOLDADO P/ PARADA DE ÔNIBUS, C=4,00M, L=1,50M (5,7 T) S/ TRANSPORTE</v>
          </cell>
          <cell r="D4785">
            <v>0</v>
          </cell>
          <cell r="E4785">
            <v>0</v>
          </cell>
          <cell r="F4785" t="str">
            <v>UN</v>
          </cell>
          <cell r="G4785">
            <v>6095.09</v>
          </cell>
        </row>
        <row r="4786">
          <cell r="B4786">
            <v>0</v>
          </cell>
          <cell r="C4786">
            <v>0</v>
          </cell>
          <cell r="D4786">
            <v>0</v>
          </cell>
          <cell r="E4786">
            <v>0</v>
          </cell>
          <cell r="F4786">
            <v>0</v>
          </cell>
          <cell r="G4786">
            <v>0</v>
          </cell>
        </row>
        <row r="4787">
          <cell r="B4787" t="str">
            <v>C0114</v>
          </cell>
          <cell r="C4787" t="str">
            <v>AREIA FINA E PIÇARRA 1:1</v>
          </cell>
          <cell r="D4787">
            <v>0</v>
          </cell>
          <cell r="E4787">
            <v>0</v>
          </cell>
          <cell r="F4787" t="str">
            <v>M3</v>
          </cell>
          <cell r="G4787">
            <v>76.739999999999995</v>
          </cell>
        </row>
        <row r="4788">
          <cell r="B4788" t="str">
            <v>C3641</v>
          </cell>
          <cell r="C4788" t="str">
            <v>BALANÇO ANDORINHA C/02 CADEIRAS, CONFECÇÃO EM TUBO VAPOR E PINTURA ESMALTE SINTÉTICO</v>
          </cell>
          <cell r="D4788">
            <v>0</v>
          </cell>
          <cell r="E4788">
            <v>0</v>
          </cell>
          <cell r="F4788" t="str">
            <v>UN</v>
          </cell>
          <cell r="G4788">
            <v>488.83</v>
          </cell>
        </row>
        <row r="4789">
          <cell r="B4789">
            <v>0</v>
          </cell>
          <cell r="C4789">
            <v>0</v>
          </cell>
          <cell r="D4789">
            <v>0</v>
          </cell>
          <cell r="E4789">
            <v>0</v>
          </cell>
          <cell r="F4789">
            <v>0</v>
          </cell>
          <cell r="G4789">
            <v>0</v>
          </cell>
        </row>
        <row r="4790">
          <cell r="B4790" t="str">
            <v>C0352</v>
          </cell>
          <cell r="C4790" t="str">
            <v>BALANÇO ANDORINHA C/03 CADEIRAS, CONFECÇÃO EM TUBO VAPOR E PINTURA ESMALTE SINTÉTICO</v>
          </cell>
          <cell r="D4790">
            <v>0</v>
          </cell>
          <cell r="E4790">
            <v>0</v>
          </cell>
          <cell r="F4790" t="str">
            <v>UN</v>
          </cell>
          <cell r="G4790">
            <v>636.4</v>
          </cell>
        </row>
        <row r="4791">
          <cell r="B4791">
            <v>0</v>
          </cell>
          <cell r="C4791">
            <v>0</v>
          </cell>
          <cell r="D4791">
            <v>0</v>
          </cell>
          <cell r="E4791">
            <v>0</v>
          </cell>
          <cell r="F4791">
            <v>0</v>
          </cell>
          <cell r="G4791">
            <v>0</v>
          </cell>
        </row>
        <row r="4792">
          <cell r="B4792" t="str">
            <v>C3611</v>
          </cell>
          <cell r="C4792" t="str">
            <v>BANCO DE MADEIRA C/ASSENTO FIXADO EM CONCRETO E ENCOSTO FIXADO EM TUBO DE AÇO GALVANIZADO 3" (MÓDULO DE 2,60m)</v>
          </cell>
          <cell r="D4792">
            <v>0</v>
          </cell>
          <cell r="E4792">
            <v>0</v>
          </cell>
          <cell r="F4792" t="str">
            <v>UN</v>
          </cell>
          <cell r="G4792">
            <v>761.19</v>
          </cell>
        </row>
        <row r="4793">
          <cell r="B4793">
            <v>0</v>
          </cell>
          <cell r="C4793">
            <v>0</v>
          </cell>
          <cell r="D4793">
            <v>0</v>
          </cell>
          <cell r="E4793">
            <v>0</v>
          </cell>
          <cell r="F4793">
            <v>0</v>
          </cell>
          <cell r="G4793">
            <v>0</v>
          </cell>
        </row>
        <row r="4794">
          <cell r="B4794" t="str">
            <v>C0360</v>
          </cell>
          <cell r="C4794" t="str">
            <v>BANCO DE MADEIRA C/ESTRUTURA DE FERRO - L= 3.00m</v>
          </cell>
          <cell r="D4794">
            <v>0</v>
          </cell>
          <cell r="E4794">
            <v>0</v>
          </cell>
          <cell r="F4794" t="str">
            <v>UN</v>
          </cell>
          <cell r="G4794">
            <v>840</v>
          </cell>
        </row>
        <row r="4795">
          <cell r="B4795" t="str">
            <v>C0361</v>
          </cell>
          <cell r="C4795" t="str">
            <v>BANCO EM ALVENARIA, TAMPO EM CONCRETO, C/ENCOSTO H=80cm (PINTADO)</v>
          </cell>
          <cell r="D4795">
            <v>0</v>
          </cell>
          <cell r="E4795">
            <v>0</v>
          </cell>
          <cell r="F4795" t="str">
            <v>M</v>
          </cell>
          <cell r="G4795">
            <v>112.97</v>
          </cell>
        </row>
        <row r="4796">
          <cell r="B4796" t="str">
            <v>C3439</v>
          </cell>
          <cell r="C4796" t="str">
            <v>BANCO EM "U" S/ ENCOSTO E C/ TIJOLO APARENTE</v>
          </cell>
          <cell r="D4796">
            <v>0</v>
          </cell>
          <cell r="E4796">
            <v>0</v>
          </cell>
          <cell r="F4796" t="str">
            <v>M</v>
          </cell>
          <cell r="G4796">
            <v>217.11</v>
          </cell>
        </row>
        <row r="4797">
          <cell r="B4797" t="str">
            <v>C3440</v>
          </cell>
          <cell r="C4797" t="str">
            <v>BANCO EM "U" S/ ENCOSTO PADRÃO</v>
          </cell>
          <cell r="D4797">
            <v>0</v>
          </cell>
          <cell r="E4797">
            <v>0</v>
          </cell>
          <cell r="F4797" t="str">
            <v>M</v>
          </cell>
          <cell r="G4797">
            <v>216.55</v>
          </cell>
        </row>
        <row r="4798">
          <cell r="B4798" t="str">
            <v>C0462</v>
          </cell>
          <cell r="C4798" t="str">
            <v>BORBOLETA C/ CONTADOR DE ACESSO</v>
          </cell>
          <cell r="D4798">
            <v>0</v>
          </cell>
          <cell r="E4798">
            <v>0</v>
          </cell>
          <cell r="F4798" t="str">
            <v>UN</v>
          </cell>
          <cell r="G4798">
            <v>2070.23</v>
          </cell>
        </row>
        <row r="4799">
          <cell r="B4799" t="str">
            <v>C0926</v>
          </cell>
          <cell r="C4799" t="str">
            <v>CARROSSEL DE RODA</v>
          </cell>
          <cell r="D4799">
            <v>0</v>
          </cell>
          <cell r="E4799">
            <v>0</v>
          </cell>
          <cell r="F4799" t="str">
            <v>UN</v>
          </cell>
          <cell r="G4799">
            <v>821</v>
          </cell>
        </row>
        <row r="4800">
          <cell r="B4800" t="str">
            <v>C3642</v>
          </cell>
          <cell r="C4800" t="str">
            <v>CARROSSEL ESPECIAL C/ 04 CADEIRAS, CONFECÇÃO EM TUBO VAPOR E PINTURA ESMALTE SINTÉTICO</v>
          </cell>
          <cell r="D4800">
            <v>0</v>
          </cell>
          <cell r="E4800">
            <v>0</v>
          </cell>
          <cell r="F4800" t="str">
            <v>UN</v>
          </cell>
          <cell r="G4800">
            <v>684.91</v>
          </cell>
        </row>
        <row r="4801">
          <cell r="B4801">
            <v>0</v>
          </cell>
          <cell r="C4801">
            <v>0</v>
          </cell>
          <cell r="D4801">
            <v>0</v>
          </cell>
          <cell r="E4801">
            <v>0</v>
          </cell>
          <cell r="F4801">
            <v>0</v>
          </cell>
          <cell r="G4801">
            <v>0</v>
          </cell>
        </row>
        <row r="4802">
          <cell r="B4802" t="str">
            <v>C3643</v>
          </cell>
          <cell r="C4802" t="str">
            <v>CARROSSEL TIPO OLA, CONFECÇÃO EM TUBO VAPOR E PINTURA ESMALTE SINTÉTICO</v>
          </cell>
          <cell r="D4802">
            <v>0</v>
          </cell>
          <cell r="E4802">
            <v>0</v>
          </cell>
          <cell r="F4802" t="str">
            <v>UN</v>
          </cell>
          <cell r="G4802">
            <v>868.65</v>
          </cell>
        </row>
        <row r="4803">
          <cell r="B4803">
            <v>0</v>
          </cell>
          <cell r="C4803">
            <v>0</v>
          </cell>
          <cell r="D4803">
            <v>0</v>
          </cell>
          <cell r="E4803">
            <v>0</v>
          </cell>
          <cell r="F4803">
            <v>0</v>
          </cell>
          <cell r="G4803">
            <v>0</v>
          </cell>
        </row>
        <row r="4804">
          <cell r="B4804" t="str">
            <v>C0864</v>
          </cell>
          <cell r="C4804" t="str">
            <v>CONJUNTO DE MASTRO P/ TRÊS BANDEIRAS E PEDESTAL</v>
          </cell>
          <cell r="D4804">
            <v>0</v>
          </cell>
          <cell r="E4804">
            <v>0</v>
          </cell>
          <cell r="F4804" t="str">
            <v>UN</v>
          </cell>
          <cell r="G4804">
            <v>2001.33</v>
          </cell>
        </row>
        <row r="4805">
          <cell r="B4805" t="str">
            <v>C0865</v>
          </cell>
          <cell r="C4805" t="str">
            <v>CONJUNTO DE TABELAS P/ BASQUETE</v>
          </cell>
          <cell r="D4805">
            <v>0</v>
          </cell>
          <cell r="E4805">
            <v>0</v>
          </cell>
          <cell r="F4805" t="str">
            <v>CJ</v>
          </cell>
          <cell r="G4805">
            <v>406.97</v>
          </cell>
        </row>
        <row r="4806">
          <cell r="B4806" t="str">
            <v>C0925</v>
          </cell>
          <cell r="C4806" t="str">
            <v>CORRIMÃO EM TUBO GALVANIZADO DE 2"</v>
          </cell>
          <cell r="D4806">
            <v>0</v>
          </cell>
          <cell r="E4806">
            <v>0</v>
          </cell>
          <cell r="F4806" t="str">
            <v>M</v>
          </cell>
          <cell r="G4806">
            <v>67.47</v>
          </cell>
        </row>
        <row r="4807">
          <cell r="B4807" t="str">
            <v>C3644</v>
          </cell>
          <cell r="C4807" t="str">
            <v>EQUIPAMENTO GINASIUM, CONFECÇÃO EM TUBO VAPOR E PINTURA ESMALTE SINTÉTICO</v>
          </cell>
          <cell r="D4807">
            <v>0</v>
          </cell>
          <cell r="E4807">
            <v>0</v>
          </cell>
          <cell r="F4807" t="str">
            <v>UN</v>
          </cell>
          <cell r="G4807">
            <v>842.51</v>
          </cell>
        </row>
        <row r="4808">
          <cell r="B4808">
            <v>0</v>
          </cell>
          <cell r="C4808">
            <v>0</v>
          </cell>
          <cell r="D4808">
            <v>0</v>
          </cell>
          <cell r="E4808">
            <v>0</v>
          </cell>
          <cell r="F4808">
            <v>0</v>
          </cell>
          <cell r="G4808">
            <v>0</v>
          </cell>
        </row>
        <row r="4809">
          <cell r="B4809" t="str">
            <v>C2995</v>
          </cell>
          <cell r="C4809" t="str">
            <v>ESCADA HORIZONTAL E VERTICAL, CONFECÇÃO  EM TUBO VAPOR E PINTURA ESMALTE SINTÉTICO</v>
          </cell>
          <cell r="D4809">
            <v>0</v>
          </cell>
          <cell r="E4809">
            <v>0</v>
          </cell>
          <cell r="F4809" t="str">
            <v>UN</v>
          </cell>
          <cell r="G4809">
            <v>488.83</v>
          </cell>
        </row>
        <row r="4810">
          <cell r="B4810">
            <v>0</v>
          </cell>
          <cell r="C4810">
            <v>0</v>
          </cell>
          <cell r="D4810">
            <v>0</v>
          </cell>
          <cell r="E4810">
            <v>0</v>
          </cell>
          <cell r="F4810">
            <v>0</v>
          </cell>
          <cell r="G4810">
            <v>0</v>
          </cell>
        </row>
        <row r="4811">
          <cell r="B4811" t="str">
            <v>C2997</v>
          </cell>
          <cell r="C4811" t="str">
            <v>ESCORREGADOR GRANDE, CONFECÇÃO EM TUBO VAPOR E PINTURA ESMALTE SINTÉTICO</v>
          </cell>
          <cell r="D4811">
            <v>0</v>
          </cell>
          <cell r="E4811">
            <v>0</v>
          </cell>
          <cell r="F4811" t="str">
            <v>UN</v>
          </cell>
          <cell r="G4811">
            <v>682.9</v>
          </cell>
        </row>
        <row r="4812">
          <cell r="B4812">
            <v>0</v>
          </cell>
          <cell r="C4812">
            <v>0</v>
          </cell>
          <cell r="D4812">
            <v>0</v>
          </cell>
          <cell r="E4812">
            <v>0</v>
          </cell>
          <cell r="F4812">
            <v>0</v>
          </cell>
          <cell r="G4812">
            <v>0</v>
          </cell>
        </row>
        <row r="4813">
          <cell r="B4813" t="str">
            <v>C3645</v>
          </cell>
          <cell r="C4813" t="str">
            <v>ESCORREGADOR PEQUENO, CONFECÇÃO EM TUBO VAPOR E PINTURA ESMALTE SINTÉTICO</v>
          </cell>
          <cell r="D4813">
            <v>0</v>
          </cell>
          <cell r="E4813">
            <v>0</v>
          </cell>
          <cell r="F4813" t="str">
            <v>UN</v>
          </cell>
          <cell r="G4813">
            <v>567.4</v>
          </cell>
        </row>
        <row r="4814">
          <cell r="B4814">
            <v>0</v>
          </cell>
          <cell r="C4814">
            <v>0</v>
          </cell>
          <cell r="D4814">
            <v>0</v>
          </cell>
          <cell r="E4814">
            <v>0</v>
          </cell>
          <cell r="F4814">
            <v>0</v>
          </cell>
          <cell r="G4814">
            <v>0</v>
          </cell>
        </row>
        <row r="4815">
          <cell r="B4815" t="str">
            <v>C1347</v>
          </cell>
          <cell r="C4815" t="str">
            <v>ESTRUTURA METÁLICA C/ TABELAS DE BASQUETE</v>
          </cell>
          <cell r="D4815">
            <v>0</v>
          </cell>
          <cell r="E4815">
            <v>0</v>
          </cell>
          <cell r="F4815" t="str">
            <v>CJ</v>
          </cell>
          <cell r="G4815">
            <v>2142.63</v>
          </cell>
        </row>
        <row r="4816">
          <cell r="B4816" t="str">
            <v>C1348</v>
          </cell>
          <cell r="C4816" t="str">
            <v>ESTRUTURA METÁLICA DE TRAVES DE FUTEBOL DE CAMPO OFICIAL</v>
          </cell>
          <cell r="D4816">
            <v>0</v>
          </cell>
          <cell r="E4816">
            <v>0</v>
          </cell>
          <cell r="F4816" t="str">
            <v>CJ</v>
          </cell>
          <cell r="G4816">
            <v>2141.06</v>
          </cell>
        </row>
        <row r="4817">
          <cell r="B4817" t="str">
            <v>C1349</v>
          </cell>
          <cell r="C4817" t="str">
            <v>ESTRUTURA METÁLICA DE TRAVES DE FUTSAL</v>
          </cell>
          <cell r="D4817">
            <v>0</v>
          </cell>
          <cell r="E4817">
            <v>0</v>
          </cell>
          <cell r="F4817" t="str">
            <v>CJ</v>
          </cell>
          <cell r="G4817">
            <v>882.35</v>
          </cell>
        </row>
        <row r="4818">
          <cell r="B4818" t="str">
            <v>C1350</v>
          </cell>
          <cell r="C4818" t="str">
            <v>ESTRUTURA METÁLICA EM RODÍZIOS, C/ TABELAS DE BASQUETE</v>
          </cell>
          <cell r="D4818">
            <v>0</v>
          </cell>
          <cell r="E4818">
            <v>0</v>
          </cell>
          <cell r="F4818" t="str">
            <v>CJ</v>
          </cell>
          <cell r="G4818">
            <v>3743.24</v>
          </cell>
        </row>
        <row r="4819">
          <cell r="B4819" t="str">
            <v>C1351</v>
          </cell>
          <cell r="C4819" t="str">
            <v>ESTRUTURA METÁLICA P/ REDE DE VOLEY</v>
          </cell>
          <cell r="D4819">
            <v>0</v>
          </cell>
          <cell r="E4819">
            <v>0</v>
          </cell>
          <cell r="F4819" t="str">
            <v>CJ</v>
          </cell>
          <cell r="G4819">
            <v>355.39</v>
          </cell>
        </row>
        <row r="4820">
          <cell r="B4820" t="str">
            <v>C3646</v>
          </cell>
          <cell r="C4820" t="str">
            <v>GAIOLA LABIRINTO, CONFECÇÃO EM TUBO VAPOR E PINTURA ESMALTE SINTÉTICO</v>
          </cell>
          <cell r="D4820">
            <v>0</v>
          </cell>
          <cell r="E4820">
            <v>0</v>
          </cell>
          <cell r="F4820" t="str">
            <v>UN</v>
          </cell>
          <cell r="G4820">
            <v>683.55</v>
          </cell>
        </row>
        <row r="4821">
          <cell r="B4821" t="str">
            <v>C3647</v>
          </cell>
          <cell r="C4821" t="str">
            <v>GANGORRA C/ 02 PRANCHAS, CONFECÇÃO EM TUBO VAPOR E PINTURA ESMALTE SINTÉTICO</v>
          </cell>
          <cell r="D4821">
            <v>0</v>
          </cell>
          <cell r="E4821">
            <v>0</v>
          </cell>
          <cell r="F4821" t="str">
            <v>UN</v>
          </cell>
          <cell r="G4821">
            <v>777.65</v>
          </cell>
        </row>
        <row r="4822">
          <cell r="B4822">
            <v>0</v>
          </cell>
          <cell r="C4822">
            <v>0</v>
          </cell>
          <cell r="D4822">
            <v>0</v>
          </cell>
          <cell r="E4822">
            <v>0</v>
          </cell>
          <cell r="F4822">
            <v>0</v>
          </cell>
          <cell r="G4822">
            <v>0</v>
          </cell>
        </row>
        <row r="4823">
          <cell r="B4823" t="str">
            <v>C3000</v>
          </cell>
          <cell r="C4823" t="str">
            <v>GANGORRA C/ 03 PRANCHAS, CONFECÇÃO EM TUBO VAPOR E PINTURA ESMALTE SINTÉTICO</v>
          </cell>
          <cell r="D4823">
            <v>0</v>
          </cell>
          <cell r="E4823">
            <v>0</v>
          </cell>
          <cell r="F4823" t="str">
            <v>UN</v>
          </cell>
          <cell r="G4823">
            <v>856.15</v>
          </cell>
        </row>
        <row r="4824">
          <cell r="B4824">
            <v>0</v>
          </cell>
          <cell r="C4824">
            <v>0</v>
          </cell>
          <cell r="D4824">
            <v>0</v>
          </cell>
          <cell r="E4824">
            <v>0</v>
          </cell>
          <cell r="F4824">
            <v>0</v>
          </cell>
          <cell r="G4824">
            <v>0</v>
          </cell>
        </row>
        <row r="4825">
          <cell r="B4825" t="str">
            <v>C3526</v>
          </cell>
          <cell r="C4825" t="str">
            <v>LIMPEZA MANUAL DE AGUAPÉS EM LAGOAS</v>
          </cell>
          <cell r="D4825">
            <v>0</v>
          </cell>
          <cell r="E4825">
            <v>0</v>
          </cell>
          <cell r="F4825" t="str">
            <v>M2</v>
          </cell>
          <cell r="G4825">
            <v>1.83</v>
          </cell>
        </row>
        <row r="4826">
          <cell r="B4826" t="str">
            <v>C3527</v>
          </cell>
          <cell r="C4826" t="str">
            <v>LIMPEZA MECANIZADA DE AGUAPÉS EM LAGOAS</v>
          </cell>
          <cell r="D4826">
            <v>0</v>
          </cell>
          <cell r="E4826">
            <v>0</v>
          </cell>
          <cell r="F4826" t="str">
            <v>M2</v>
          </cell>
          <cell r="G4826">
            <v>1.92</v>
          </cell>
        </row>
        <row r="4827">
          <cell r="B4827" t="str">
            <v>C3451</v>
          </cell>
          <cell r="C4827" t="str">
            <v>LIXEIRA EM FIBRA DE VIDRO CAP.=40L e DIAM.=35cm</v>
          </cell>
          <cell r="D4827">
            <v>0</v>
          </cell>
          <cell r="E4827">
            <v>0</v>
          </cell>
          <cell r="F4827" t="str">
            <v>UN</v>
          </cell>
          <cell r="G4827">
            <v>266.45999999999998</v>
          </cell>
        </row>
        <row r="4828">
          <cell r="B4828" t="str">
            <v>C3008</v>
          </cell>
          <cell r="C4828" t="str">
            <v>PASSARELA DE MADEIRA</v>
          </cell>
          <cell r="D4828">
            <v>0</v>
          </cell>
          <cell r="E4828">
            <v>0</v>
          </cell>
          <cell r="F4828" t="str">
            <v>UN</v>
          </cell>
          <cell r="G4828">
            <v>2464.25</v>
          </cell>
        </row>
        <row r="4829">
          <cell r="B4829" t="str">
            <v>C2034</v>
          </cell>
          <cell r="C4829" t="str">
            <v>PREPARO DE TERRENO P/QUADRAS DE ESPORTES</v>
          </cell>
          <cell r="D4829">
            <v>0</v>
          </cell>
          <cell r="E4829">
            <v>0</v>
          </cell>
          <cell r="F4829" t="str">
            <v>M3</v>
          </cell>
          <cell r="G4829">
            <v>40.43</v>
          </cell>
        </row>
        <row r="4830">
          <cell r="B4830" t="str">
            <v>C2063</v>
          </cell>
          <cell r="C4830" t="str">
            <v>QUADRA DE ESPORTES (18X36)m</v>
          </cell>
          <cell r="D4830">
            <v>0</v>
          </cell>
          <cell r="E4830">
            <v>0</v>
          </cell>
          <cell r="F4830" t="str">
            <v>UN</v>
          </cell>
          <cell r="G4830">
            <v>56390.64</v>
          </cell>
        </row>
        <row r="4831">
          <cell r="B4831" t="str">
            <v>C4570</v>
          </cell>
          <cell r="C4831" t="str">
            <v>TOTEM RODOVIÁRIO - PADRÃO DER</v>
          </cell>
          <cell r="D4831">
            <v>0</v>
          </cell>
          <cell r="E4831">
            <v>0</v>
          </cell>
          <cell r="F4831" t="str">
            <v>UN</v>
          </cell>
          <cell r="G4831">
            <v>34838.79</v>
          </cell>
        </row>
        <row r="4832">
          <cell r="B4832" t="str">
            <v>C3060</v>
          </cell>
          <cell r="C4832" t="str">
            <v>TRAVE DE MADEIRA (3X2)m  P/FUTEBOL DE CAMPO</v>
          </cell>
          <cell r="D4832">
            <v>0</v>
          </cell>
          <cell r="E4832">
            <v>0</v>
          </cell>
          <cell r="F4832" t="str">
            <v>UN</v>
          </cell>
          <cell r="G4832">
            <v>170.82</v>
          </cell>
        </row>
        <row r="4833">
          <cell r="B4833" t="str">
            <v>PAISAGISMO</v>
          </cell>
          <cell r="C4833">
            <v>0</v>
          </cell>
          <cell r="D4833">
            <v>0</v>
          </cell>
          <cell r="E4833">
            <v>0</v>
          </cell>
          <cell r="F4833">
            <v>0</v>
          </cell>
          <cell r="G4833">
            <v>45822.78</v>
          </cell>
        </row>
        <row r="4834">
          <cell r="B4834" t="str">
            <v>C0112</v>
          </cell>
          <cell r="C4834" t="str">
            <v>ARBUSTOS ORNAMENTAIS EM GERAL. C/ ALTURA MÍNIMA DE 50CM</v>
          </cell>
          <cell r="D4834">
            <v>0</v>
          </cell>
          <cell r="E4834">
            <v>0</v>
          </cell>
          <cell r="F4834" t="str">
            <v>UN</v>
          </cell>
          <cell r="G4834">
            <v>20.09</v>
          </cell>
        </row>
        <row r="4835">
          <cell r="B4835" t="str">
            <v>C0113</v>
          </cell>
          <cell r="C4835" t="str">
            <v>ARBUSTOS ORNAMENTAIS EM GERAL INCLUSIVE CONSERVAÇÃO P/ 60 DIAS</v>
          </cell>
          <cell r="D4835">
            <v>0</v>
          </cell>
          <cell r="E4835">
            <v>0</v>
          </cell>
          <cell r="F4835" t="str">
            <v>M2</v>
          </cell>
          <cell r="G4835">
            <v>33.770000000000003</v>
          </cell>
        </row>
        <row r="4836">
          <cell r="B4836" t="str">
            <v>C3061</v>
          </cell>
          <cell r="C4836" t="str">
            <v>ÁRVORE C/ TUTOR E ADUBO</v>
          </cell>
          <cell r="D4836">
            <v>0</v>
          </cell>
          <cell r="E4836">
            <v>0</v>
          </cell>
          <cell r="F4836" t="str">
            <v>UN</v>
          </cell>
          <cell r="G4836">
            <v>32.47</v>
          </cell>
        </row>
        <row r="4837">
          <cell r="B4837" t="str">
            <v>C3062</v>
          </cell>
          <cell r="C4837" t="str">
            <v>ÁRVORE C/ TUTOR, GRADE, ADUBO E CAVA</v>
          </cell>
          <cell r="D4837">
            <v>0</v>
          </cell>
          <cell r="E4837">
            <v>0</v>
          </cell>
          <cell r="F4837" t="str">
            <v>UN</v>
          </cell>
          <cell r="G4837">
            <v>66.47</v>
          </cell>
        </row>
        <row r="4838">
          <cell r="B4838" t="str">
            <v>C0229</v>
          </cell>
          <cell r="C4838" t="str">
            <v>ÁRVORES ORNAMENTAIS EM GERAL. C/ ALTURA  MÉDIA DE 2.50M.EXCETO PALMÁCEAS</v>
          </cell>
          <cell r="D4838">
            <v>0</v>
          </cell>
          <cell r="E4838">
            <v>0</v>
          </cell>
          <cell r="F4838" t="str">
            <v>UN</v>
          </cell>
          <cell r="G4838">
            <v>36.58</v>
          </cell>
        </row>
        <row r="4839">
          <cell r="B4839">
            <v>0</v>
          </cell>
          <cell r="C4839">
            <v>0</v>
          </cell>
          <cell r="D4839">
            <v>0</v>
          </cell>
          <cell r="E4839">
            <v>0</v>
          </cell>
          <cell r="F4839">
            <v>0</v>
          </cell>
          <cell r="G4839">
            <v>0</v>
          </cell>
        </row>
        <row r="4840">
          <cell r="B4840" t="str">
            <v>C0230</v>
          </cell>
          <cell r="C4840" t="str">
            <v>ÁRVORES ORNAMENTAIS EM GERAL.INCLUSIVE CONSERVAÇÃO</v>
          </cell>
          <cell r="D4840">
            <v>0</v>
          </cell>
          <cell r="E4840">
            <v>0</v>
          </cell>
          <cell r="F4840" t="str">
            <v>M2</v>
          </cell>
          <cell r="G4840">
            <v>99.05</v>
          </cell>
        </row>
        <row r="4841">
          <cell r="B4841" t="str">
            <v>C1080</v>
          </cell>
          <cell r="C4841" t="str">
            <v>DESPRAGUEJAMENTO DE ÁREAS GRAMADAS</v>
          </cell>
          <cell r="D4841">
            <v>0</v>
          </cell>
          <cell r="E4841">
            <v>0</v>
          </cell>
          <cell r="F4841" t="str">
            <v>M2</v>
          </cell>
          <cell r="G4841">
            <v>0.05</v>
          </cell>
        </row>
        <row r="4842">
          <cell r="B4842" t="str">
            <v>C1253</v>
          </cell>
          <cell r="C4842" t="str">
            <v>ESCAVAÇÃO, CARGA E TRANSPORTE DE TERRA RETIRADA DE CAVA ABERTA P/ PLANTIO .ATÉ 5KM</v>
          </cell>
          <cell r="D4842">
            <v>0</v>
          </cell>
          <cell r="E4842">
            <v>0</v>
          </cell>
          <cell r="F4842" t="str">
            <v>M3</v>
          </cell>
          <cell r="G4842">
            <v>78.33</v>
          </cell>
        </row>
        <row r="4843">
          <cell r="B4843">
            <v>0</v>
          </cell>
          <cell r="C4843">
            <v>0</v>
          </cell>
          <cell r="D4843">
            <v>0</v>
          </cell>
          <cell r="E4843">
            <v>0</v>
          </cell>
          <cell r="F4843">
            <v>0</v>
          </cell>
          <cell r="G4843">
            <v>0</v>
          </cell>
        </row>
        <row r="4844">
          <cell r="B4844" t="str">
            <v>C3443</v>
          </cell>
          <cell r="C4844" t="str">
            <v>GRAMA CAPIM DE BURRO / PAPUAN</v>
          </cell>
          <cell r="D4844">
            <v>0</v>
          </cell>
          <cell r="E4844">
            <v>0</v>
          </cell>
          <cell r="F4844" t="str">
            <v>M2</v>
          </cell>
          <cell r="G4844">
            <v>9.16</v>
          </cell>
        </row>
        <row r="4845">
          <cell r="B4845" t="str">
            <v>C1429</v>
          </cell>
          <cell r="C4845" t="str">
            <v>GRAMA EM ÁREAS EXTERNAS, INCLUSIVE MATERIAL</v>
          </cell>
          <cell r="D4845">
            <v>0</v>
          </cell>
          <cell r="E4845">
            <v>0</v>
          </cell>
          <cell r="F4845" t="str">
            <v>M2</v>
          </cell>
          <cell r="G4845">
            <v>7.92</v>
          </cell>
        </row>
        <row r="4846">
          <cell r="B4846" t="str">
            <v>C1430</v>
          </cell>
          <cell r="C4846" t="str">
            <v>GRAMA EM PLACAS E=6 CM FORNECIMENTO E PLANTIO</v>
          </cell>
          <cell r="D4846">
            <v>0</v>
          </cell>
          <cell r="E4846">
            <v>0</v>
          </cell>
          <cell r="F4846" t="str">
            <v>M2</v>
          </cell>
          <cell r="G4846">
            <v>12.16</v>
          </cell>
        </row>
        <row r="4847">
          <cell r="B4847" t="str">
            <v>C1431</v>
          </cell>
          <cell r="C4847" t="str">
            <v>GRAMA EM PLACAS.INCLUSIVE CONSERVAÇÃO</v>
          </cell>
          <cell r="D4847">
            <v>0</v>
          </cell>
          <cell r="E4847">
            <v>0</v>
          </cell>
          <cell r="F4847" t="str">
            <v>M2</v>
          </cell>
          <cell r="G4847">
            <v>13.64</v>
          </cell>
        </row>
        <row r="4848">
          <cell r="B4848" t="str">
            <v>C3426</v>
          </cell>
          <cell r="C4848" t="str">
            <v>GRAMA PARA TALUDE DE LAGOA, CONSERVAÇÃO ATÉ 45 DIAS</v>
          </cell>
          <cell r="D4848">
            <v>0</v>
          </cell>
          <cell r="E4848">
            <v>0</v>
          </cell>
          <cell r="F4848" t="str">
            <v>M2</v>
          </cell>
          <cell r="G4848">
            <v>3.41</v>
          </cell>
        </row>
        <row r="4849">
          <cell r="B4849" t="str">
            <v>C1452</v>
          </cell>
          <cell r="C4849" t="str">
            <v>HERBÁCEAS ORNAMENTAIS EM GERAL</v>
          </cell>
          <cell r="D4849">
            <v>0</v>
          </cell>
          <cell r="E4849">
            <v>0</v>
          </cell>
          <cell r="F4849" t="str">
            <v>M2</v>
          </cell>
          <cell r="G4849">
            <v>169.28</v>
          </cell>
        </row>
        <row r="4850">
          <cell r="B4850" t="str">
            <v>C1453</v>
          </cell>
          <cell r="C4850" t="str">
            <v>HERBÁCEAS ORNAMENTAIS EM GERAL.INCLUSIVE CONSERVAÇÃO P/ 60 DIAS</v>
          </cell>
          <cell r="D4850">
            <v>0</v>
          </cell>
          <cell r="E4850">
            <v>0</v>
          </cell>
          <cell r="F4850" t="str">
            <v>M2</v>
          </cell>
          <cell r="G4850">
            <v>203.86</v>
          </cell>
        </row>
        <row r="4851">
          <cell r="B4851" t="str">
            <v>C1454</v>
          </cell>
          <cell r="C4851" t="str">
            <v>HERBICIDA ESTERILIZANTE DE SOLO</v>
          </cell>
          <cell r="D4851">
            <v>0</v>
          </cell>
          <cell r="E4851">
            <v>0</v>
          </cell>
          <cell r="F4851" t="str">
            <v>M2</v>
          </cell>
          <cell r="G4851">
            <v>1.62</v>
          </cell>
        </row>
        <row r="4852">
          <cell r="B4852" t="str">
            <v>C1455</v>
          </cell>
          <cell r="C4852" t="str">
            <v>HERBICIDA ESTERILIZANTE DE SOLO</v>
          </cell>
          <cell r="D4852">
            <v>0</v>
          </cell>
          <cell r="E4852">
            <v>0</v>
          </cell>
          <cell r="F4852" t="str">
            <v>HA</v>
          </cell>
          <cell r="G4852">
            <v>1128.45</v>
          </cell>
        </row>
        <row r="4853">
          <cell r="B4853" t="str">
            <v>C1457</v>
          </cell>
          <cell r="C4853" t="str">
            <v>HIDROSSEMEADURA DE TERRENOS</v>
          </cell>
          <cell r="D4853">
            <v>0</v>
          </cell>
          <cell r="E4853">
            <v>0</v>
          </cell>
          <cell r="F4853" t="str">
            <v>HA</v>
          </cell>
          <cell r="G4853">
            <v>21405.91</v>
          </cell>
        </row>
        <row r="4854">
          <cell r="B4854" t="str">
            <v>C1499</v>
          </cell>
          <cell r="C4854" t="str">
            <v>IRRIGAÇÃO DIÁRIA DE ÁREA PLANTADA</v>
          </cell>
          <cell r="D4854">
            <v>0</v>
          </cell>
          <cell r="E4854">
            <v>0</v>
          </cell>
          <cell r="F4854" t="str">
            <v>M2</v>
          </cell>
          <cell r="G4854">
            <v>0.18</v>
          </cell>
        </row>
        <row r="4855">
          <cell r="B4855" t="str">
            <v>C1612</v>
          </cell>
          <cell r="C4855" t="str">
            <v>LASTRO URBANIZADO C/ SEIXO ROLADO</v>
          </cell>
          <cell r="D4855">
            <v>0</v>
          </cell>
          <cell r="E4855">
            <v>0</v>
          </cell>
          <cell r="F4855" t="str">
            <v>M2</v>
          </cell>
          <cell r="G4855">
            <v>40.46</v>
          </cell>
        </row>
        <row r="4856">
          <cell r="B4856" t="str">
            <v>C1788</v>
          </cell>
          <cell r="C4856" t="str">
            <v>MANUTENÇÃO C/ COBERTURA DE TERRA VEGETAL P/ ÁREAS GRAMADAS</v>
          </cell>
          <cell r="D4856">
            <v>0</v>
          </cell>
          <cell r="E4856">
            <v>0</v>
          </cell>
          <cell r="F4856" t="str">
            <v>HA</v>
          </cell>
          <cell r="G4856">
            <v>9836.64</v>
          </cell>
        </row>
        <row r="4857">
          <cell r="B4857" t="str">
            <v>C1789</v>
          </cell>
          <cell r="C4857" t="str">
            <v>MANUTENÇÃO C/ CORTE E REFILAMENTO DE ÁREAS GRAMADAS C/MICROTRATOR</v>
          </cell>
          <cell r="D4857">
            <v>0</v>
          </cell>
          <cell r="E4857">
            <v>0</v>
          </cell>
          <cell r="F4857" t="str">
            <v>HA</v>
          </cell>
          <cell r="G4857">
            <v>1436.06</v>
          </cell>
        </row>
        <row r="4858">
          <cell r="B4858" t="str">
            <v>C1781</v>
          </cell>
          <cell r="C4858" t="str">
            <v>MANUTENÇÃO CORTE.REFILAMENTO DE ÁREAS GRAMADAS C/ 25% DE OBSTÁCULOS</v>
          </cell>
          <cell r="D4858">
            <v>0</v>
          </cell>
          <cell r="E4858">
            <v>0</v>
          </cell>
          <cell r="F4858" t="str">
            <v>HA</v>
          </cell>
          <cell r="G4858">
            <v>1207.94</v>
          </cell>
        </row>
        <row r="4859">
          <cell r="B4859" t="str">
            <v>C1782</v>
          </cell>
          <cell r="C4859" t="str">
            <v>MANUTENÇÃO, CORTE E REFILAMENTO DE ÁREAS GRAMADAS C/ROÇADEIRA TRACIONADA</v>
          </cell>
          <cell r="D4859">
            <v>0</v>
          </cell>
          <cell r="E4859">
            <v>0</v>
          </cell>
          <cell r="F4859" t="str">
            <v>HA</v>
          </cell>
          <cell r="G4859">
            <v>1969.37</v>
          </cell>
        </row>
        <row r="4860">
          <cell r="B4860">
            <v>0</v>
          </cell>
          <cell r="C4860">
            <v>0</v>
          </cell>
          <cell r="D4860">
            <v>0</v>
          </cell>
          <cell r="E4860">
            <v>0</v>
          </cell>
          <cell r="F4860">
            <v>0</v>
          </cell>
          <cell r="G4860">
            <v>0</v>
          </cell>
        </row>
        <row r="4861">
          <cell r="B4861" t="str">
            <v>C1783</v>
          </cell>
          <cell r="C4861" t="str">
            <v>MANUTENÇÃO MENSAL DE ÁREA PLANTADA C/ LIMPEZA DIÁRIA</v>
          </cell>
          <cell r="D4861">
            <v>0</v>
          </cell>
          <cell r="E4861">
            <v>0</v>
          </cell>
          <cell r="F4861" t="str">
            <v>M2</v>
          </cell>
          <cell r="G4861">
            <v>0.11</v>
          </cell>
        </row>
        <row r="4862">
          <cell r="B4862" t="str">
            <v>C1787</v>
          </cell>
          <cell r="C4862" t="str">
            <v>MANUTENÇÃO MENSAL DE ÁREAS VERDES - IRRIGAÇÃO</v>
          </cell>
          <cell r="D4862">
            <v>0</v>
          </cell>
          <cell r="E4862">
            <v>0</v>
          </cell>
          <cell r="F4862" t="str">
            <v>HA</v>
          </cell>
          <cell r="G4862">
            <v>6823.34</v>
          </cell>
        </row>
        <row r="4863">
          <cell r="B4863" t="str">
            <v>C1786</v>
          </cell>
          <cell r="C4863" t="str">
            <v>MANUTENÇÃO MENSAL DE ÁREAS VERDES - LIMPEZA GERAL E DIÁRIA</v>
          </cell>
          <cell r="D4863">
            <v>0</v>
          </cell>
          <cell r="E4863">
            <v>0</v>
          </cell>
          <cell r="F4863" t="str">
            <v>HA</v>
          </cell>
          <cell r="G4863">
            <v>1109.32</v>
          </cell>
        </row>
        <row r="4864">
          <cell r="B4864" t="str">
            <v>C1784</v>
          </cell>
          <cell r="C4864" t="str">
            <v>MANUTENÇÃO MENSAL DE CANTEIROS C/ ATÉ 7.000 M2</v>
          </cell>
          <cell r="D4864">
            <v>0</v>
          </cell>
          <cell r="E4864">
            <v>0</v>
          </cell>
          <cell r="F4864" t="str">
            <v>M2</v>
          </cell>
          <cell r="G4864">
            <v>0.98</v>
          </cell>
        </row>
        <row r="4865">
          <cell r="B4865" t="str">
            <v>C1785</v>
          </cell>
          <cell r="C4865" t="str">
            <v>MANUTENÇÃO MENSAL P/PODA E LIMPEZA DE ARBUSTOS</v>
          </cell>
          <cell r="D4865">
            <v>0</v>
          </cell>
          <cell r="E4865">
            <v>0</v>
          </cell>
          <cell r="F4865" t="str">
            <v>M2</v>
          </cell>
          <cell r="G4865">
            <v>0.05</v>
          </cell>
        </row>
        <row r="4866">
          <cell r="B4866" t="str">
            <v>C2035</v>
          </cell>
          <cell r="C4866" t="str">
            <v>PREPARO E SUBSTITUIÇÃO DE TERRA P/PLANTAÇÃO</v>
          </cell>
          <cell r="D4866">
            <v>0</v>
          </cell>
          <cell r="E4866">
            <v>0</v>
          </cell>
          <cell r="F4866" t="str">
            <v>M3</v>
          </cell>
          <cell r="G4866">
            <v>71.12</v>
          </cell>
        </row>
        <row r="4867">
          <cell r="B4867" t="str">
            <v>C2235</v>
          </cell>
          <cell r="C4867" t="str">
            <v>REVOLVIMENTO MECÂNICO DE TERRA PROFUNDIDADE 20-30cm</v>
          </cell>
          <cell r="D4867">
            <v>0</v>
          </cell>
          <cell r="E4867">
            <v>0</v>
          </cell>
          <cell r="F4867" t="str">
            <v>M2</v>
          </cell>
          <cell r="G4867">
            <v>0.28999999999999998</v>
          </cell>
        </row>
        <row r="4868">
          <cell r="B4868" t="str">
            <v>C2238</v>
          </cell>
          <cell r="C4868" t="str">
            <v>ROÇADO MANUAL INCLUSIVE RASTELAMENTO P/ HERBÁCEAS</v>
          </cell>
          <cell r="D4868">
            <v>0</v>
          </cell>
          <cell r="E4868">
            <v>0</v>
          </cell>
          <cell r="F4868" t="str">
            <v>M2</v>
          </cell>
          <cell r="G4868">
            <v>0.75</v>
          </cell>
        </row>
        <row r="4869">
          <cell r="B4869" t="str">
            <v>C2534</v>
          </cell>
          <cell r="C4869" t="str">
            <v>TRANSPORTE DE TERRA FÉRTIL.P/PLANTIO DE HERBÁCEAS/ÁRVORES ORNAMENTAIS</v>
          </cell>
          <cell r="D4869">
            <v>0</v>
          </cell>
          <cell r="E4869">
            <v>0</v>
          </cell>
          <cell r="F4869" t="str">
            <v>M3</v>
          </cell>
          <cell r="G4869">
            <v>3.95</v>
          </cell>
        </row>
        <row r="4870">
          <cell r="B4870" t="str">
            <v>PROTEÇÃO AMBIENTAL</v>
          </cell>
          <cell r="C4870">
            <v>0</v>
          </cell>
          <cell r="D4870">
            <v>0</v>
          </cell>
          <cell r="E4870">
            <v>0</v>
          </cell>
          <cell r="F4870">
            <v>0</v>
          </cell>
          <cell r="G4870">
            <v>34.590000000000003</v>
          </cell>
        </row>
        <row r="4871">
          <cell r="B4871" t="str">
            <v>C3259</v>
          </cell>
          <cell r="C4871" t="str">
            <v>CARGA E TRANSPORTE ATÉ 5KM DE REVESTIMENTO BETUMINOSO DEMOLIDO</v>
          </cell>
          <cell r="D4871">
            <v>0</v>
          </cell>
          <cell r="E4871">
            <v>0</v>
          </cell>
          <cell r="F4871" t="str">
            <v>M3</v>
          </cell>
          <cell r="G4871">
            <v>23.47</v>
          </cell>
        </row>
        <row r="4872">
          <cell r="B4872" t="str">
            <v>C3277</v>
          </cell>
          <cell r="C4872" t="str">
            <v>ESCARIFICAÇÃO DE JAZIDAS/EMPRÉSTIMOS/CAMINHOS DE SERVIÇOS</v>
          </cell>
          <cell r="D4872">
            <v>0</v>
          </cell>
          <cell r="E4872">
            <v>0</v>
          </cell>
          <cell r="F4872" t="str">
            <v>M3</v>
          </cell>
          <cell r="G4872">
            <v>1.69</v>
          </cell>
        </row>
        <row r="4873">
          <cell r="B4873" t="str">
            <v>C3279</v>
          </cell>
          <cell r="C4873" t="str">
            <v>ESCAVAÇÃO COM ESTOCAGEM DE MATERIAL EXPURGADO (TERRA VEGETAL)</v>
          </cell>
          <cell r="D4873">
            <v>0</v>
          </cell>
          <cell r="E4873">
            <v>0</v>
          </cell>
          <cell r="F4873" t="str">
            <v>M3</v>
          </cell>
          <cell r="G4873">
            <v>4.43</v>
          </cell>
        </row>
        <row r="4874">
          <cell r="B4874" t="str">
            <v>C3283</v>
          </cell>
          <cell r="C4874" t="str">
            <v>ESPALHAMENTO DO MATERIAL EXPURGADO (TERRA VEGETAL)</v>
          </cell>
          <cell r="D4874">
            <v>0</v>
          </cell>
          <cell r="E4874">
            <v>0</v>
          </cell>
          <cell r="F4874" t="str">
            <v>M3</v>
          </cell>
          <cell r="G4874">
            <v>3.34</v>
          </cell>
        </row>
        <row r="4875">
          <cell r="B4875" t="str">
            <v>C3308</v>
          </cell>
          <cell r="C4875" t="str">
            <v>RECONFORMAÇÃO DA FAIXA DE DOMÍNIO, EMPRÉSTIMOS, JAZIDAS E TALUDES</v>
          </cell>
          <cell r="D4875">
            <v>0</v>
          </cell>
          <cell r="E4875">
            <v>0</v>
          </cell>
          <cell r="F4875" t="str">
            <v>M2</v>
          </cell>
          <cell r="G4875">
            <v>0.17</v>
          </cell>
        </row>
        <row r="4876">
          <cell r="B4876" t="str">
            <v>C3108</v>
          </cell>
          <cell r="C4876" t="str">
            <v>REVESTIMENTO VEGETAL DE TALUDES</v>
          </cell>
          <cell r="D4876">
            <v>0</v>
          </cell>
          <cell r="E4876">
            <v>0</v>
          </cell>
          <cell r="F4876" t="str">
            <v>M2</v>
          </cell>
          <cell r="G4876">
            <v>1.46</v>
          </cell>
        </row>
        <row r="4877">
          <cell r="B4877" t="str">
            <v>MUROS E FECHAMENTOS</v>
          </cell>
          <cell r="C4877">
            <v>0</v>
          </cell>
          <cell r="D4877">
            <v>0</v>
          </cell>
          <cell r="E4877">
            <v>0</v>
          </cell>
          <cell r="F4877">
            <v>0</v>
          </cell>
          <cell r="G4877">
            <v>17920.990000000002</v>
          </cell>
        </row>
        <row r="4878">
          <cell r="B4878" t="str">
            <v>MUROS</v>
          </cell>
          <cell r="C4878">
            <v>0</v>
          </cell>
          <cell r="D4878">
            <v>0</v>
          </cell>
          <cell r="E4878">
            <v>0</v>
          </cell>
          <cell r="F4878">
            <v>0</v>
          </cell>
          <cell r="G4878">
            <v>1420.19</v>
          </cell>
        </row>
        <row r="4879">
          <cell r="B4879" t="str">
            <v>C1803</v>
          </cell>
          <cell r="C4879" t="str">
            <v>MURETA C/TIJOLO MACIÇO, REBOCADA, INCL. FUNDAÇÕES</v>
          </cell>
          <cell r="D4879">
            <v>0</v>
          </cell>
          <cell r="E4879">
            <v>0</v>
          </cell>
          <cell r="F4879" t="str">
            <v>M2</v>
          </cell>
          <cell r="G4879">
            <v>196.16</v>
          </cell>
        </row>
        <row r="4880">
          <cell r="B4880" t="str">
            <v>C1804</v>
          </cell>
          <cell r="C4880" t="str">
            <v>MURO DIVISÓRIO C/BLOCOS DE CONCRETO 14x19x39 CM, H=1.80M, C/ SAPATA CORRIDA DE CONCRETO FCK = 13,5 MPa E PILARES DE CONCRETO</v>
          </cell>
          <cell r="D4880">
            <v>0</v>
          </cell>
          <cell r="E4880">
            <v>0</v>
          </cell>
          <cell r="F4880" t="str">
            <v>M</v>
          </cell>
          <cell r="G4880">
            <v>154.43</v>
          </cell>
        </row>
        <row r="4881">
          <cell r="B4881">
            <v>0</v>
          </cell>
          <cell r="C4881">
            <v>0</v>
          </cell>
          <cell r="D4881">
            <v>0</v>
          </cell>
          <cell r="E4881">
            <v>0</v>
          </cell>
          <cell r="F4881">
            <v>0</v>
          </cell>
          <cell r="G4881">
            <v>0</v>
          </cell>
        </row>
        <row r="4882">
          <cell r="B4882" t="str">
            <v>C1805</v>
          </cell>
          <cell r="C4882" t="str">
            <v>MURO DIVISÓRIO C/ BLOCOS DE CONCRETO 14x19x39 CM, H=1,80 M, SOBRE SAPATA CORRIDA, C/ PILARETES E CINTA DE AMARRAÇÃO DE CONCRETO C/ PINGADEIRAS</v>
          </cell>
          <cell r="D4882">
            <v>0</v>
          </cell>
          <cell r="E4882">
            <v>0</v>
          </cell>
          <cell r="F4882" t="str">
            <v>M</v>
          </cell>
          <cell r="G4882">
            <v>209.91</v>
          </cell>
        </row>
        <row r="4883">
          <cell r="B4883">
            <v>0</v>
          </cell>
          <cell r="C4883">
            <v>0</v>
          </cell>
          <cell r="D4883">
            <v>0</v>
          </cell>
          <cell r="E4883">
            <v>0</v>
          </cell>
          <cell r="F4883">
            <v>0</v>
          </cell>
          <cell r="G4883">
            <v>0</v>
          </cell>
        </row>
        <row r="4884">
          <cell r="B4884" t="str">
            <v>C2887</v>
          </cell>
          <cell r="C4884" t="str">
            <v>MURO EM ALVENARIA C/FUNDAÇÃO, REBOCO 2 FACES, ALTURA ÚTIL 1.80M</v>
          </cell>
          <cell r="D4884">
            <v>0</v>
          </cell>
          <cell r="E4884">
            <v>0</v>
          </cell>
          <cell r="F4884" t="str">
            <v>M</v>
          </cell>
          <cell r="G4884">
            <v>239.74</v>
          </cell>
        </row>
        <row r="4885">
          <cell r="B4885" t="str">
            <v>C1806</v>
          </cell>
          <cell r="C4885" t="str">
            <v>MURO C/MOURÕES E PLACAS PRÉ-FABRICADAS DE CONCRETO H=2.00M</v>
          </cell>
          <cell r="D4885">
            <v>0</v>
          </cell>
          <cell r="E4885">
            <v>0</v>
          </cell>
          <cell r="F4885" t="str">
            <v>M</v>
          </cell>
          <cell r="G4885">
            <v>195.61</v>
          </cell>
        </row>
        <row r="4886">
          <cell r="B4886" t="str">
            <v>C1807</v>
          </cell>
          <cell r="C4886" t="str">
            <v>MURO CONTORNO DE ALVENARIA. E CONCRETO(PILAR+CINTA),INCLUSIVE PINTURA</v>
          </cell>
          <cell r="D4886">
            <v>0</v>
          </cell>
          <cell r="E4886">
            <v>0</v>
          </cell>
          <cell r="F4886" t="str">
            <v>M2</v>
          </cell>
          <cell r="G4886">
            <v>176.99</v>
          </cell>
        </row>
        <row r="4887">
          <cell r="B4887" t="str">
            <v>C4600</v>
          </cell>
          <cell r="C4887" t="str">
            <v>MURO DE ALVENARIA COM FUNDAÇÃO, REBOCO 2 FACES, ALT. ÚTIL 1,80m COM CERCA DE PROTEÇÃO EM "V" COM ARAME FARPADO</v>
          </cell>
          <cell r="D4887">
            <v>0</v>
          </cell>
          <cell r="E4887">
            <v>0</v>
          </cell>
          <cell r="F4887" t="str">
            <v>M</v>
          </cell>
          <cell r="G4887">
            <v>247.36</v>
          </cell>
        </row>
        <row r="4888">
          <cell r="B4888">
            <v>0</v>
          </cell>
          <cell r="C4888">
            <v>0</v>
          </cell>
          <cell r="D4888">
            <v>0</v>
          </cell>
          <cell r="E4888">
            <v>0</v>
          </cell>
          <cell r="F4888">
            <v>0</v>
          </cell>
          <cell r="G4888">
            <v>0</v>
          </cell>
        </row>
        <row r="4889">
          <cell r="B4889" t="str">
            <v>ALAMBRADOS</v>
          </cell>
          <cell r="C4889">
            <v>0</v>
          </cell>
          <cell r="D4889">
            <v>0</v>
          </cell>
          <cell r="E4889">
            <v>0</v>
          </cell>
          <cell r="F4889">
            <v>0</v>
          </cell>
          <cell r="G4889">
            <v>1161.81</v>
          </cell>
        </row>
        <row r="4890">
          <cell r="B4890" t="str">
            <v>C3736</v>
          </cell>
          <cell r="C4890" t="str">
            <v>ALAMBRADO C/ TELA DE ALUMÍNIO FIO ESP.=1.5 MM E MALHA DE (4X4)MM</v>
          </cell>
          <cell r="D4890">
            <v>0</v>
          </cell>
          <cell r="E4890">
            <v>0</v>
          </cell>
          <cell r="F4890" t="str">
            <v>M2</v>
          </cell>
          <cell r="G4890">
            <v>81.319999999999993</v>
          </cell>
        </row>
        <row r="4891">
          <cell r="B4891" t="str">
            <v>C0036</v>
          </cell>
          <cell r="C4891" t="str">
            <v>ALAMBRADO C/TELA DE ARAME GALVANIZADO.. ALTURA 2M</v>
          </cell>
          <cell r="D4891">
            <v>0</v>
          </cell>
          <cell r="E4891">
            <v>0</v>
          </cell>
          <cell r="F4891" t="str">
            <v>M</v>
          </cell>
          <cell r="G4891">
            <v>109.01</v>
          </cell>
        </row>
        <row r="4892">
          <cell r="B4892" t="str">
            <v>C3436</v>
          </cell>
          <cell r="C4892" t="str">
            <v>ALAMBRADO C/TELA DE NYLON FIO ESP.=3MM E MALHA DE (5 X 5)CM</v>
          </cell>
          <cell r="D4892">
            <v>0</v>
          </cell>
          <cell r="E4892">
            <v>0</v>
          </cell>
          <cell r="F4892" t="str">
            <v>M2</v>
          </cell>
          <cell r="G4892">
            <v>38.130000000000003</v>
          </cell>
        </row>
        <row r="4893">
          <cell r="B4893" t="str">
            <v>C3680</v>
          </cell>
          <cell r="C4893" t="str">
            <v>ALAMBRADO C/ TELA DE PVC FIO 10 MALHA DE 2"X2"</v>
          </cell>
          <cell r="D4893">
            <v>0</v>
          </cell>
          <cell r="E4893">
            <v>0</v>
          </cell>
          <cell r="F4893" t="str">
            <v>M2</v>
          </cell>
          <cell r="G4893">
            <v>74.05</v>
          </cell>
        </row>
        <row r="4894">
          <cell r="B4894" t="str">
            <v>C0037</v>
          </cell>
          <cell r="C4894" t="str">
            <v>ALAMBRADO C/TELA GALVANIZADA SOLDADA ALTURA 2M</v>
          </cell>
          <cell r="D4894">
            <v>0</v>
          </cell>
          <cell r="E4894">
            <v>0</v>
          </cell>
          <cell r="F4894" t="str">
            <v>M</v>
          </cell>
          <cell r="G4894">
            <v>56.66</v>
          </cell>
        </row>
        <row r="4895">
          <cell r="B4895" t="str">
            <v>C0035</v>
          </cell>
          <cell r="C4895" t="str">
            <v>ALAMBRADO C/ TUBO DE AÇO GALVANIZADO 2", INCLUSIVE PINTURA</v>
          </cell>
          <cell r="D4895">
            <v>0</v>
          </cell>
          <cell r="E4895">
            <v>0</v>
          </cell>
          <cell r="F4895" t="str">
            <v>M2</v>
          </cell>
          <cell r="G4895">
            <v>149.82</v>
          </cell>
        </row>
        <row r="4896">
          <cell r="B4896" t="str">
            <v>C0038</v>
          </cell>
          <cell r="C4896" t="str">
            <v>ALAMBRADO C/TUBO DE AÇO GALVANIZADO 4", INCLUSIVE PINTURA</v>
          </cell>
          <cell r="D4896">
            <v>0</v>
          </cell>
          <cell r="E4896">
            <v>0</v>
          </cell>
          <cell r="F4896" t="str">
            <v>M2</v>
          </cell>
          <cell r="G4896">
            <v>289.27</v>
          </cell>
        </row>
        <row r="4897">
          <cell r="B4897" t="str">
            <v>C0039</v>
          </cell>
          <cell r="C4897" t="str">
            <v>ALAMBRADO P/QUADRA ESPORTIVA ALTURA 1M</v>
          </cell>
          <cell r="D4897">
            <v>0</v>
          </cell>
          <cell r="E4897">
            <v>0</v>
          </cell>
          <cell r="F4897" t="str">
            <v>M</v>
          </cell>
          <cell r="G4897">
            <v>121.15</v>
          </cell>
        </row>
        <row r="4898">
          <cell r="B4898" t="str">
            <v>C0040</v>
          </cell>
          <cell r="C4898" t="str">
            <v>ALAMBRADO P/QUADRA ESPORTIVA ALTURA 4M</v>
          </cell>
          <cell r="D4898">
            <v>0</v>
          </cell>
          <cell r="E4898">
            <v>0</v>
          </cell>
          <cell r="F4898" t="str">
            <v>M</v>
          </cell>
          <cell r="G4898">
            <v>242.38</v>
          </cell>
        </row>
        <row r="4899">
          <cell r="B4899" t="str">
            <v>CERCAS</v>
          </cell>
          <cell r="C4899">
            <v>0</v>
          </cell>
          <cell r="D4899">
            <v>0</v>
          </cell>
          <cell r="E4899">
            <v>0</v>
          </cell>
          <cell r="F4899">
            <v>0</v>
          </cell>
          <cell r="G4899">
            <v>2059.86</v>
          </cell>
        </row>
        <row r="4900">
          <cell r="B4900" t="str">
            <v>C0733</v>
          </cell>
          <cell r="C4900" t="str">
            <v>CERCA DE ARAME FARPADO 7 FIOS,MURETA C/ ALTURA DE 0,70M - FUNDAÇÃO E REBOCO NAS 2 FACES</v>
          </cell>
          <cell r="D4900">
            <v>0</v>
          </cell>
          <cell r="E4900">
            <v>0</v>
          </cell>
          <cell r="F4900" t="str">
            <v>M</v>
          </cell>
          <cell r="G4900">
            <v>172.88</v>
          </cell>
        </row>
        <row r="4901">
          <cell r="B4901">
            <v>0</v>
          </cell>
          <cell r="C4901">
            <v>0</v>
          </cell>
          <cell r="D4901">
            <v>0</v>
          </cell>
          <cell r="E4901">
            <v>0</v>
          </cell>
          <cell r="F4901">
            <v>0</v>
          </cell>
          <cell r="G4901">
            <v>0</v>
          </cell>
        </row>
        <row r="4902">
          <cell r="B4902" t="str">
            <v>C0742</v>
          </cell>
          <cell r="C4902" t="str">
            <v>CERCA DE ARAME FARPADO -  ESTACA PONTA VIRADA, C/11 FIOS</v>
          </cell>
          <cell r="D4902">
            <v>0</v>
          </cell>
          <cell r="E4902">
            <v>0</v>
          </cell>
          <cell r="F4902" t="str">
            <v>M</v>
          </cell>
          <cell r="G4902">
            <v>63.88</v>
          </cell>
        </row>
        <row r="4903">
          <cell r="B4903" t="str">
            <v>C0735</v>
          </cell>
          <cell r="C4903" t="str">
            <v>CERCA C/ ESTACAS DE CONCRETO ARMADO (2,20 X 0,10 X 0,10M)E MOURÃO DE CONCRETO ARMADO (2,20 X 0,15 X 0,15M) - 4 FIOS DE ARAME FARPADO</v>
          </cell>
          <cell r="D4903">
            <v>0</v>
          </cell>
          <cell r="E4903">
            <v>0</v>
          </cell>
          <cell r="F4903" t="str">
            <v>M</v>
          </cell>
          <cell r="G4903">
            <v>23.61</v>
          </cell>
        </row>
        <row r="4904">
          <cell r="B4904">
            <v>0</v>
          </cell>
          <cell r="C4904">
            <v>0</v>
          </cell>
          <cell r="D4904">
            <v>0</v>
          </cell>
          <cell r="E4904">
            <v>0</v>
          </cell>
          <cell r="F4904">
            <v>0</v>
          </cell>
          <cell r="G4904">
            <v>0</v>
          </cell>
        </row>
        <row r="4905">
          <cell r="B4905" t="str">
            <v>C0743</v>
          </cell>
          <cell r="C4905" t="str">
            <v>CERCA C/ ESTACAS DE CONCRETO ARMADO (2,20 X 0,10 X 0,10M) E MOURÃO DE CONCRETO ARMADO (2,20 X 0,15 X 0,15M) - 6 FIOS DE ARAME FARPADO</v>
          </cell>
          <cell r="D4905">
            <v>0</v>
          </cell>
          <cell r="E4905">
            <v>0</v>
          </cell>
          <cell r="F4905" t="str">
            <v>M</v>
          </cell>
          <cell r="G4905">
            <v>30.13</v>
          </cell>
        </row>
        <row r="4906">
          <cell r="B4906">
            <v>0</v>
          </cell>
          <cell r="C4906">
            <v>0</v>
          </cell>
          <cell r="D4906">
            <v>0</v>
          </cell>
          <cell r="E4906">
            <v>0</v>
          </cell>
          <cell r="F4906">
            <v>0</v>
          </cell>
          <cell r="G4906">
            <v>0</v>
          </cell>
        </row>
        <row r="4907">
          <cell r="B4907" t="str">
            <v>C0736</v>
          </cell>
          <cell r="C4907" t="str">
            <v>CERCA C/ ESTACAS DE CONCRETO ARMADO (2,20 X 0,10 X 0,10M) E MOURÃO DE CONCRETO ARMADO (2,20 X 0,15 X 0,15M) - 8 FIOS DE ARAME FARPADO</v>
          </cell>
          <cell r="D4907">
            <v>0</v>
          </cell>
          <cell r="E4907">
            <v>0</v>
          </cell>
          <cell r="F4907" t="str">
            <v>M</v>
          </cell>
          <cell r="G4907">
            <v>36.65</v>
          </cell>
        </row>
        <row r="4908">
          <cell r="B4908">
            <v>0</v>
          </cell>
          <cell r="C4908">
            <v>0</v>
          </cell>
          <cell r="D4908">
            <v>0</v>
          </cell>
          <cell r="E4908">
            <v>0</v>
          </cell>
          <cell r="F4908">
            <v>0</v>
          </cell>
          <cell r="G4908">
            <v>0</v>
          </cell>
        </row>
        <row r="4909">
          <cell r="B4909" t="str">
            <v>C0740</v>
          </cell>
          <cell r="C4909" t="str">
            <v>CERCA DE MADEIRA C/ ARAME GALVANIZADO</v>
          </cell>
          <cell r="D4909">
            <v>0</v>
          </cell>
          <cell r="E4909">
            <v>0</v>
          </cell>
          <cell r="F4909" t="str">
            <v>M2</v>
          </cell>
          <cell r="G4909">
            <v>88.75</v>
          </cell>
        </row>
        <row r="4910">
          <cell r="B4910" t="str">
            <v>C0741</v>
          </cell>
          <cell r="C4910" t="str">
            <v>CERCA DE MADEIRA C/ TRAVESSAS DE MADEIRA</v>
          </cell>
          <cell r="D4910">
            <v>0</v>
          </cell>
          <cell r="E4910">
            <v>0</v>
          </cell>
          <cell r="F4910" t="str">
            <v>M2</v>
          </cell>
          <cell r="G4910">
            <v>145.1</v>
          </cell>
        </row>
        <row r="4911">
          <cell r="B4911" t="str">
            <v>C4731</v>
          </cell>
          <cell r="C4911" t="str">
            <v>CERCA COM ESTACAS DE MADEIRA ROLIÇA, D=10CM (DE 7 ATÉ 11CM), DISTANTES A 1,50M E MOURÕES ROLIÇOS, D=12CM (DE 10 ATÉ 15CM), DISTANTES A 50,00M - 4 FIOS DE ARAME FARPADO</v>
          </cell>
          <cell r="D4911">
            <v>0</v>
          </cell>
          <cell r="E4911">
            <v>0</v>
          </cell>
          <cell r="F4911" t="str">
            <v>M</v>
          </cell>
          <cell r="G4911">
            <v>12.57</v>
          </cell>
        </row>
        <row r="4912">
          <cell r="B4912">
            <v>0</v>
          </cell>
          <cell r="C4912">
            <v>0</v>
          </cell>
          <cell r="D4912">
            <v>0</v>
          </cell>
          <cell r="E4912">
            <v>0</v>
          </cell>
          <cell r="F4912">
            <v>0</v>
          </cell>
          <cell r="G4912">
            <v>0</v>
          </cell>
        </row>
        <row r="4913">
          <cell r="B4913" t="str">
            <v>C4732</v>
          </cell>
          <cell r="C4913" t="str">
            <v>CERCA COM ESTACAS DE MADEIRA ROLIÇA, D=10CM (DE 7 ATÉ 11CM), DISTANTES A 1,50M E MOURÕES ROLIÇOS, D=12CM (DE 10 ATÉ 15CM), DISTANTES A 50,00M - 6 FIOS DE ARAME FARPADO</v>
          </cell>
          <cell r="D4913">
            <v>0</v>
          </cell>
          <cell r="E4913">
            <v>0</v>
          </cell>
          <cell r="F4913" t="str">
            <v>M</v>
          </cell>
          <cell r="G4913">
            <v>15.37</v>
          </cell>
        </row>
        <row r="4914">
          <cell r="B4914">
            <v>0</v>
          </cell>
          <cell r="C4914">
            <v>0</v>
          </cell>
          <cell r="D4914">
            <v>0</v>
          </cell>
          <cell r="E4914">
            <v>0</v>
          </cell>
          <cell r="F4914">
            <v>0</v>
          </cell>
          <cell r="G4914">
            <v>0</v>
          </cell>
        </row>
        <row r="4915">
          <cell r="B4915" t="str">
            <v>C4733</v>
          </cell>
          <cell r="C4915" t="str">
            <v>CERCA COM ESTACAS DE MADEIRA ROLIÇA, D=10CM (DE 7 ATÉ 11CM), DISTANTES A 1,50M E MOURÕES ROLIÇOS, D=12CM (DE 10 ATÉ 11CM), DISTANTES A 50,00M - 8 FIOS DE ARAME FARPADO</v>
          </cell>
          <cell r="D4915">
            <v>0</v>
          </cell>
          <cell r="E4915">
            <v>0</v>
          </cell>
          <cell r="F4915" t="str">
            <v>M</v>
          </cell>
          <cell r="G4915">
            <v>19.079999999999998</v>
          </cell>
        </row>
        <row r="4916">
          <cell r="B4916">
            <v>0</v>
          </cell>
          <cell r="C4916">
            <v>0</v>
          </cell>
          <cell r="D4916">
            <v>0</v>
          </cell>
          <cell r="E4916">
            <v>0</v>
          </cell>
          <cell r="F4916">
            <v>0</v>
          </cell>
          <cell r="G4916">
            <v>0</v>
          </cell>
        </row>
        <row r="4917">
          <cell r="B4917" t="str">
            <v>C4725</v>
          </cell>
          <cell r="C4917" t="str">
            <v>CERCA/GRADIL NYLOFOR H=2,43M, MALHA 5 X 20CM - FIO 5,00MM, COM FIXADORES DE POLIAMIDA EM POSTE 40 x 60 MM CHUMBADOS EM BASE DE CONCRETO (EXCLUSIVE ESTA), REVESTIDOS EM POLIESTER POR PROCESSO DE PINTURA ELETROSTÁTICA (GRADIL E POSTE), NAS CORES VERDE OU BR</v>
          </cell>
          <cell r="D4917">
            <v>0</v>
          </cell>
          <cell r="E4917">
            <v>0</v>
          </cell>
          <cell r="F4917" t="str">
            <v>M</v>
          </cell>
          <cell r="G4917">
            <v>313.35000000000002</v>
          </cell>
        </row>
        <row r="4918">
          <cell r="B4918">
            <v>0</v>
          </cell>
          <cell r="C4918">
            <v>0</v>
          </cell>
          <cell r="D4918">
            <v>0</v>
          </cell>
          <cell r="E4918">
            <v>0</v>
          </cell>
          <cell r="F4918">
            <v>0</v>
          </cell>
          <cell r="G4918">
            <v>0</v>
          </cell>
        </row>
        <row r="4919">
          <cell r="B4919" t="str">
            <v>C4726</v>
          </cell>
          <cell r="C4919" t="str">
            <v>CERCA/GRADIL NYLOFOR H=2,03M, MALHA 5 X 20CM - FIO 5,00MM, COM FIXADORES DE POLIAMIDA EM POSTE 40 x 60 MM CHUMBADOS EM BASE DE CONCRETO (EXCLUSIVE ESTA) , REVESTIDOS EM POLIESTER POR PROCESSO DE PINTURA ELETROSTÁTICA (GRADIL E POSTE), NAS CORES VERDE OU B</v>
          </cell>
          <cell r="D4919">
            <v>0</v>
          </cell>
          <cell r="E4919">
            <v>0</v>
          </cell>
          <cell r="F4919" t="str">
            <v>M</v>
          </cell>
          <cell r="G4919">
            <v>262.87</v>
          </cell>
        </row>
        <row r="4920">
          <cell r="B4920">
            <v>0</v>
          </cell>
          <cell r="C4920">
            <v>0</v>
          </cell>
          <cell r="D4920">
            <v>0</v>
          </cell>
          <cell r="E4920">
            <v>0</v>
          </cell>
          <cell r="F4920">
            <v>0</v>
          </cell>
          <cell r="G4920">
            <v>0</v>
          </cell>
        </row>
        <row r="4921">
          <cell r="B4921" t="str">
            <v>C4727</v>
          </cell>
          <cell r="C4921" t="str">
            <v>CERCA/GRADIL NYLOFOR H=1,53M, MALHA 5 X 20CM - FIO 5,00MM, COM FIXADORES DE POLIAMIDA EM POSTE 40 x 60 MM CHUMBADOS EM BASE DE CONCRETO (EXCLUSIVE ESTA) , REVESTIDOS EM POLIESTER POR PROCESSO DE PINTURA ELETROSTÁTICA (GRADIL E POSTE), NAS CORES VERDE OU B</v>
          </cell>
          <cell r="D4921">
            <v>0</v>
          </cell>
          <cell r="E4921">
            <v>0</v>
          </cell>
          <cell r="F4921" t="str">
            <v>M</v>
          </cell>
          <cell r="G4921">
            <v>211.99</v>
          </cell>
        </row>
        <row r="4922">
          <cell r="B4922">
            <v>0</v>
          </cell>
          <cell r="C4922">
            <v>0</v>
          </cell>
          <cell r="D4922">
            <v>0</v>
          </cell>
          <cell r="E4922">
            <v>0</v>
          </cell>
          <cell r="F4922">
            <v>0</v>
          </cell>
          <cell r="G4922">
            <v>0</v>
          </cell>
        </row>
        <row r="4923">
          <cell r="B4923" t="str">
            <v>C4728</v>
          </cell>
          <cell r="C4923" t="str">
            <v>CERCA/GRADIL NYLOFOR H=2,43M, MALHA 5 X 20CM - FIO 4,30MM, COM FIXADORES DE POLIAMIDA EM POSTE 40 x 60 MM CHUMBADOS EM BASE DE CONCRETO (EXCLUSIVE ESTA) , REVESTIDOS EM POLIESTER POR PROCESSO DE PINTURA ELETROSTÁTICA (GRADIL E POSTE), NAS CORES VERDE OU B</v>
          </cell>
          <cell r="D4923">
            <v>0</v>
          </cell>
          <cell r="E4923">
            <v>0</v>
          </cell>
          <cell r="F4923" t="str">
            <v>M</v>
          </cell>
          <cell r="G4923">
            <v>255.67</v>
          </cell>
        </row>
        <row r="4924">
          <cell r="B4924">
            <v>0</v>
          </cell>
          <cell r="C4924">
            <v>0</v>
          </cell>
          <cell r="D4924">
            <v>0</v>
          </cell>
          <cell r="E4924">
            <v>0</v>
          </cell>
          <cell r="F4924">
            <v>0</v>
          </cell>
          <cell r="G4924">
            <v>0</v>
          </cell>
        </row>
        <row r="4925">
          <cell r="B4925" t="str">
            <v>C4729</v>
          </cell>
          <cell r="C4925" t="str">
            <v>CERCA/GRADIL NYLOFOR H=2,03M, MALHA 5 X 20CM - FIO 4,30MM, COM FIXADORES DE POLIAMIDA EM POSTE 40 x 60 MM CHUMBADOS EM BASE DE CONCRETO (EXCLUSIVE ESTA) , REVESTIDOS EM POLIESTER POR PROCESSO DE PINTURA ELETROSTÁTICA (GRADIL E POSTE), NAS CORES VERDE OU B</v>
          </cell>
          <cell r="D4925">
            <v>0</v>
          </cell>
          <cell r="E4925">
            <v>0</v>
          </cell>
          <cell r="F4925" t="str">
            <v>M</v>
          </cell>
          <cell r="G4925">
            <v>210.01</v>
          </cell>
        </row>
        <row r="4926">
          <cell r="B4926">
            <v>0</v>
          </cell>
          <cell r="C4926">
            <v>0</v>
          </cell>
          <cell r="D4926">
            <v>0</v>
          </cell>
          <cell r="E4926">
            <v>0</v>
          </cell>
          <cell r="F4926">
            <v>0</v>
          </cell>
          <cell r="G4926">
            <v>0</v>
          </cell>
        </row>
        <row r="4927">
          <cell r="B4927" t="str">
            <v>C4730</v>
          </cell>
          <cell r="C4927" t="str">
            <v>CERCA/GRADIL NYLOFOR H=1,53M, MALHA 5 X 20CM - FIO 4,30MM, COM FIXADORES DE POLIAMIDA EM POSTE 40 x 60 MM CHUMBADOS EM BASE DE CONCRETO (EXCLUSIVE ESTA) , REVESTIDOS EM POLIESTER POR PROCESSO DE PINTURA ELETROSTÁTICA (GRADIL E POSTE), NAS CORES VERDE OU B</v>
          </cell>
          <cell r="D4927">
            <v>0</v>
          </cell>
          <cell r="E4927">
            <v>0</v>
          </cell>
          <cell r="F4927" t="str">
            <v>M</v>
          </cell>
          <cell r="G4927">
            <v>168.05</v>
          </cell>
        </row>
        <row r="4928">
          <cell r="B4928">
            <v>0</v>
          </cell>
          <cell r="C4928">
            <v>0</v>
          </cell>
          <cell r="D4928">
            <v>0</v>
          </cell>
          <cell r="E4928">
            <v>0</v>
          </cell>
          <cell r="F4928">
            <v>0</v>
          </cell>
          <cell r="G4928">
            <v>0</v>
          </cell>
        </row>
        <row r="4929">
          <cell r="B4929" t="str">
            <v>C4734</v>
          </cell>
          <cell r="C4929" t="str">
            <v>RECOMPOSIÇÃO PARCIAL DE CERCA - SUBSTITUIÇÃO ESTACA DE MADEIRA ROLIÇA D=10CM (DE 7 ATÉ 11CM)</v>
          </cell>
          <cell r="D4929">
            <v>0</v>
          </cell>
          <cell r="E4929">
            <v>0</v>
          </cell>
          <cell r="F4929" t="str">
            <v>UN</v>
          </cell>
          <cell r="G4929">
            <v>10.15</v>
          </cell>
        </row>
        <row r="4930">
          <cell r="B4930">
            <v>0</v>
          </cell>
          <cell r="C4930">
            <v>0</v>
          </cell>
          <cell r="D4930">
            <v>0</v>
          </cell>
          <cell r="E4930">
            <v>0</v>
          </cell>
          <cell r="F4930">
            <v>0</v>
          </cell>
          <cell r="G4930">
            <v>0</v>
          </cell>
        </row>
        <row r="4931">
          <cell r="B4931" t="str">
            <v>C4735</v>
          </cell>
          <cell r="C4931" t="str">
            <v>RECOMPOSIÇÃO PARCIAL DE CERCA - SUBSTITUIÇÃO MOURÃO DE MADEIRA ROLIÇA D=12CM (DE 10 ATÉ 15CM)</v>
          </cell>
          <cell r="D4931">
            <v>0</v>
          </cell>
          <cell r="E4931">
            <v>0</v>
          </cell>
          <cell r="F4931" t="str">
            <v>UN</v>
          </cell>
          <cell r="G4931">
            <v>10.3</v>
          </cell>
        </row>
        <row r="4932">
          <cell r="B4932">
            <v>0</v>
          </cell>
          <cell r="C4932">
            <v>0</v>
          </cell>
          <cell r="D4932">
            <v>0</v>
          </cell>
          <cell r="E4932">
            <v>0</v>
          </cell>
          <cell r="F4932">
            <v>0</v>
          </cell>
          <cell r="G4932">
            <v>0</v>
          </cell>
        </row>
        <row r="4933">
          <cell r="B4933" t="str">
            <v>C4736</v>
          </cell>
          <cell r="C4933" t="str">
            <v>REMOÇÃO E RECOLOCAÇÃO DE CERCA DE MADEIRA - ESTACA D=10CM ( DE 7 ATÉ 11CM), E MOURÃO D=12CM(DE 10 ATÉ 15CM) - 4 FIOS DE ARAME</v>
          </cell>
          <cell r="D4933">
            <v>0</v>
          </cell>
          <cell r="E4933">
            <v>0</v>
          </cell>
          <cell r="F4933" t="str">
            <v>M</v>
          </cell>
          <cell r="G4933">
            <v>9.43</v>
          </cell>
        </row>
        <row r="4934">
          <cell r="B4934">
            <v>0</v>
          </cell>
          <cell r="C4934">
            <v>0</v>
          </cell>
          <cell r="D4934">
            <v>0</v>
          </cell>
          <cell r="E4934">
            <v>0</v>
          </cell>
          <cell r="F4934">
            <v>0</v>
          </cell>
          <cell r="G4934">
            <v>0</v>
          </cell>
        </row>
        <row r="4935">
          <cell r="B4935" t="str">
            <v>DISPOSITIVOS DE PROTEÇÃO E ACESSO</v>
          </cell>
          <cell r="C4935">
            <v>0</v>
          </cell>
          <cell r="D4935">
            <v>0</v>
          </cell>
          <cell r="E4935">
            <v>0</v>
          </cell>
          <cell r="F4935">
            <v>0</v>
          </cell>
          <cell r="G4935">
            <v>13000.84</v>
          </cell>
        </row>
        <row r="4936">
          <cell r="B4936" t="str">
            <v>C1251</v>
          </cell>
          <cell r="C4936" t="str">
            <v>ESCADA DE MARINHEIRO,C/TUBO GALVANIZADO 3/4",H=VAR</v>
          </cell>
          <cell r="D4936">
            <v>0</v>
          </cell>
          <cell r="E4936">
            <v>0</v>
          </cell>
          <cell r="F4936" t="str">
            <v>M</v>
          </cell>
          <cell r="G4936">
            <v>172.44</v>
          </cell>
        </row>
        <row r="4937">
          <cell r="B4937" t="str">
            <v>C2775</v>
          </cell>
          <cell r="C4937" t="str">
            <v>ESCADA DE MARINHEIRO, DEGRAUS FERRO REDONDO 3/4"</v>
          </cell>
          <cell r="D4937">
            <v>0</v>
          </cell>
          <cell r="E4937">
            <v>0</v>
          </cell>
          <cell r="F4937" t="str">
            <v>M</v>
          </cell>
          <cell r="G4937">
            <v>86.9</v>
          </cell>
        </row>
        <row r="4938">
          <cell r="B4938" t="str">
            <v>C2774</v>
          </cell>
          <cell r="C4938" t="str">
            <v>ESCADA DE MARINHEIRO, DEGRAUS FERRO REDONDO 1/2"</v>
          </cell>
          <cell r="D4938">
            <v>0</v>
          </cell>
          <cell r="E4938">
            <v>0</v>
          </cell>
          <cell r="F4938" t="str">
            <v>M</v>
          </cell>
          <cell r="G4938">
            <v>49.32</v>
          </cell>
        </row>
        <row r="4939">
          <cell r="B4939" t="str">
            <v>C2773</v>
          </cell>
          <cell r="C4939" t="str">
            <v>ESCADA DE MARINHEIRO, DEGRAUS FERRO REDONDO 1"</v>
          </cell>
          <cell r="D4939">
            <v>0</v>
          </cell>
          <cell r="E4939">
            <v>0</v>
          </cell>
          <cell r="F4939" t="str">
            <v>M</v>
          </cell>
          <cell r="G4939">
            <v>110.62</v>
          </cell>
        </row>
        <row r="4940">
          <cell r="B4940" t="str">
            <v>C2768</v>
          </cell>
          <cell r="C4940" t="str">
            <v>ESCADA DE MARINHEIRO EM FERRO CHATO C/PROTEÇÃO</v>
          </cell>
          <cell r="D4940">
            <v>0</v>
          </cell>
          <cell r="E4940">
            <v>0</v>
          </cell>
          <cell r="F4940" t="str">
            <v>M</v>
          </cell>
          <cell r="G4940">
            <v>427.23</v>
          </cell>
        </row>
        <row r="4941">
          <cell r="B4941" t="str">
            <v>C2769</v>
          </cell>
          <cell r="C4941" t="str">
            <v>ESCADA DE MARINHEIRO EM FERRO CHATO S/PROTEÇÃO</v>
          </cell>
          <cell r="D4941">
            <v>0</v>
          </cell>
          <cell r="E4941">
            <v>0</v>
          </cell>
          <cell r="F4941" t="str">
            <v>M</v>
          </cell>
          <cell r="G4941">
            <v>183</v>
          </cell>
        </row>
        <row r="4942">
          <cell r="B4942" t="str">
            <v>C2776</v>
          </cell>
          <cell r="C4942" t="str">
            <v>ESCADA DE MARINHEIRO EM FERRO REDONDO 1"</v>
          </cell>
          <cell r="D4942">
            <v>0</v>
          </cell>
          <cell r="E4942">
            <v>0</v>
          </cell>
          <cell r="F4942" t="str">
            <v>M</v>
          </cell>
          <cell r="G4942">
            <v>112.93</v>
          </cell>
        </row>
        <row r="4943">
          <cell r="B4943" t="str">
            <v>C4748</v>
          </cell>
          <cell r="C4943" t="str">
            <v>ESCADA DE MARINHEIRO EM FIBRA DE VIDRO PULTRUDADA, PERFIL QUADRADO, PINTURA PROTETORA CONTRA RAIOS UV, COM GUARDA CORPO</v>
          </cell>
          <cell r="D4943">
            <v>0</v>
          </cell>
          <cell r="E4943">
            <v>0</v>
          </cell>
          <cell r="F4943" t="str">
            <v>M</v>
          </cell>
          <cell r="G4943">
            <v>1569.36</v>
          </cell>
        </row>
        <row r="4944">
          <cell r="B4944">
            <v>0</v>
          </cell>
          <cell r="C4944">
            <v>0</v>
          </cell>
          <cell r="D4944">
            <v>0</v>
          </cell>
          <cell r="E4944">
            <v>0</v>
          </cell>
          <cell r="F4944">
            <v>0</v>
          </cell>
          <cell r="G4944">
            <v>0</v>
          </cell>
        </row>
        <row r="4945">
          <cell r="B4945" t="str">
            <v>C4749</v>
          </cell>
          <cell r="C4945" t="str">
            <v>ESCADA DE MARINHEIRO EM FIBRA DE VIDRO PULTRUDADA, PERFIL QUADRADO, PINTURA PROTETORA CONTRA RAIOS UV, SEM GUARDA CORPO</v>
          </cell>
          <cell r="D4945">
            <v>0</v>
          </cell>
          <cell r="E4945">
            <v>0</v>
          </cell>
          <cell r="F4945" t="str">
            <v>M</v>
          </cell>
          <cell r="G4945">
            <v>1213.94</v>
          </cell>
        </row>
        <row r="4946">
          <cell r="B4946">
            <v>0</v>
          </cell>
          <cell r="C4946">
            <v>0</v>
          </cell>
          <cell r="D4946">
            <v>0</v>
          </cell>
          <cell r="E4946">
            <v>0</v>
          </cell>
          <cell r="F4946">
            <v>0</v>
          </cell>
          <cell r="G4946">
            <v>0</v>
          </cell>
        </row>
        <row r="4947">
          <cell r="B4947" t="str">
            <v>C2770</v>
          </cell>
          <cell r="C4947" t="str">
            <v>ESCADA DE MARINHEIRO TIPO PISCINA EM FERRO CHATO</v>
          </cell>
          <cell r="D4947">
            <v>0</v>
          </cell>
          <cell r="E4947">
            <v>0</v>
          </cell>
          <cell r="F4947" t="str">
            <v>M</v>
          </cell>
          <cell r="G4947">
            <v>223.69</v>
          </cell>
        </row>
        <row r="4948">
          <cell r="B4948" t="str">
            <v>C2772</v>
          </cell>
          <cell r="C4948" t="str">
            <v>ESCADA DE MARINHEIRO TIPO PISCINA, FERRO REDONDO 1"</v>
          </cell>
          <cell r="D4948">
            <v>0</v>
          </cell>
          <cell r="E4948">
            <v>0</v>
          </cell>
          <cell r="F4948" t="str">
            <v>M</v>
          </cell>
          <cell r="G4948">
            <v>114.98</v>
          </cell>
        </row>
        <row r="4949">
          <cell r="B4949" t="str">
            <v>C2771</v>
          </cell>
          <cell r="C4949" t="str">
            <v xml:space="preserve">ESCADA DE MARINHEIRO TIPO PISCINA, TUBO GALVANIZADO 1" </v>
          </cell>
          <cell r="D4949">
            <v>0</v>
          </cell>
          <cell r="E4949">
            <v>0</v>
          </cell>
          <cell r="F4949" t="str">
            <v>M</v>
          </cell>
          <cell r="G4949">
            <v>128.52000000000001</v>
          </cell>
        </row>
        <row r="4950">
          <cell r="B4950" t="str">
            <v>C1252</v>
          </cell>
          <cell r="C4950" t="str">
            <v>ESCADA HELICOIDAL,PRÉ-MOLDADA CONCRETO,D=1,0M</v>
          </cell>
          <cell r="D4950">
            <v>0</v>
          </cell>
          <cell r="E4950">
            <v>0</v>
          </cell>
          <cell r="F4950" t="str">
            <v>M</v>
          </cell>
          <cell r="G4950">
            <v>684.12</v>
          </cell>
        </row>
        <row r="4951">
          <cell r="B4951" t="str">
            <v>C4383</v>
          </cell>
          <cell r="C4951" t="str">
            <v>ESCADA PRÉ-MOLDADA EM CONCRETO Ø = 1,80m - h = 3,50m - FORNECIMENTO / MONTAGEM</v>
          </cell>
          <cell r="D4951">
            <v>0</v>
          </cell>
          <cell r="E4951">
            <v>0</v>
          </cell>
          <cell r="F4951" t="str">
            <v>UN</v>
          </cell>
          <cell r="G4951">
            <v>2863.42</v>
          </cell>
        </row>
        <row r="4952">
          <cell r="B4952">
            <v>0</v>
          </cell>
          <cell r="C4952">
            <v>0</v>
          </cell>
          <cell r="D4952">
            <v>0</v>
          </cell>
          <cell r="E4952">
            <v>0</v>
          </cell>
          <cell r="F4952">
            <v>0</v>
          </cell>
          <cell r="G4952">
            <v>0</v>
          </cell>
        </row>
        <row r="4953">
          <cell r="B4953" t="str">
            <v>C2814</v>
          </cell>
          <cell r="C4953" t="str">
            <v>ESTRADO DE MADEIRA COM BARROTE 3x3"</v>
          </cell>
          <cell r="D4953">
            <v>0</v>
          </cell>
          <cell r="E4953">
            <v>0</v>
          </cell>
          <cell r="F4953" t="str">
            <v>M2</v>
          </cell>
          <cell r="G4953">
            <v>66.36</v>
          </cell>
        </row>
        <row r="4954">
          <cell r="B4954" t="str">
            <v>C4386</v>
          </cell>
          <cell r="C4954" t="str">
            <v>ESTRUTURA PRÉ-FABRICADA EM AÇO GALVANIZADO PARA ESCADA - FORNECIMENTO E MONTAGEM</v>
          </cell>
          <cell r="D4954">
            <v>0</v>
          </cell>
          <cell r="E4954">
            <v>0</v>
          </cell>
          <cell r="F4954" t="str">
            <v>KG</v>
          </cell>
          <cell r="G4954">
            <v>28.43</v>
          </cell>
        </row>
        <row r="4955">
          <cell r="B4955">
            <v>0</v>
          </cell>
          <cell r="C4955">
            <v>0</v>
          </cell>
          <cell r="D4955">
            <v>0</v>
          </cell>
          <cell r="E4955">
            <v>0</v>
          </cell>
          <cell r="F4955">
            <v>0</v>
          </cell>
          <cell r="G4955">
            <v>0</v>
          </cell>
        </row>
        <row r="4956">
          <cell r="B4956" t="str">
            <v>C3505</v>
          </cell>
          <cell r="C4956" t="str">
            <v>GUARDA CORPO C/ CORRIMÃO EM TUBO DE AÇO GALVANIZADO 3/4"</v>
          </cell>
          <cell r="D4956">
            <v>0</v>
          </cell>
          <cell r="E4956">
            <v>0</v>
          </cell>
          <cell r="F4956" t="str">
            <v>M</v>
          </cell>
          <cell r="G4956">
            <v>64.73</v>
          </cell>
        </row>
        <row r="4957">
          <cell r="B4957" t="str">
            <v>C3506</v>
          </cell>
          <cell r="C4957" t="str">
            <v>GUARDA CORPO C/ CORRIMÃO EM TUBO DE AÇO GALVANIZADO 2"</v>
          </cell>
          <cell r="D4957">
            <v>0</v>
          </cell>
          <cell r="E4957">
            <v>0</v>
          </cell>
          <cell r="F4957" t="str">
            <v>M</v>
          </cell>
          <cell r="G4957">
            <v>159.44</v>
          </cell>
        </row>
        <row r="4958">
          <cell r="B4958" t="str">
            <v>C4755</v>
          </cell>
          <cell r="C4958" t="str">
            <v xml:space="preserve">GUARDA CORPO C/ CORRIMÃO EM TUBO SUPERIOR DE AÇO GALVANIZADO 3" 80MM                                 
</v>
          </cell>
          <cell r="D4958">
            <v>0</v>
          </cell>
          <cell r="E4958">
            <v>0</v>
          </cell>
          <cell r="F4958" t="str">
            <v>M</v>
          </cell>
          <cell r="G4958">
            <v>239.02</v>
          </cell>
        </row>
        <row r="4959">
          <cell r="B4959">
            <v>0</v>
          </cell>
          <cell r="C4959">
            <v>0</v>
          </cell>
          <cell r="D4959">
            <v>0</v>
          </cell>
          <cell r="E4959">
            <v>0</v>
          </cell>
          <cell r="F4959">
            <v>0</v>
          </cell>
          <cell r="G4959">
            <v>0</v>
          </cell>
        </row>
        <row r="4960">
          <cell r="B4960" t="str">
            <v>C4747</v>
          </cell>
          <cell r="C4960" t="str">
            <v>GUARDA CORPO EM FIBRA DE VIDRO C/ PERFIS PULTRUDADOS PINTADOS EM ESMALTE PU ACRÍLICO E SISTEMA DE ANCORAGEM EM AÇO INOXIDÁVEL AISI304 - H=1,10M</v>
          </cell>
          <cell r="D4960">
            <v>0</v>
          </cell>
          <cell r="E4960">
            <v>0</v>
          </cell>
          <cell r="F4960" t="str">
            <v>M</v>
          </cell>
          <cell r="G4960">
            <v>461.04</v>
          </cell>
        </row>
        <row r="4961">
          <cell r="B4961">
            <v>0</v>
          </cell>
          <cell r="C4961">
            <v>0</v>
          </cell>
          <cell r="D4961">
            <v>0</v>
          </cell>
          <cell r="E4961">
            <v>0</v>
          </cell>
          <cell r="F4961">
            <v>0</v>
          </cell>
          <cell r="G4961">
            <v>0</v>
          </cell>
        </row>
        <row r="4962">
          <cell r="B4962" t="str">
            <v>C2972</v>
          </cell>
          <cell r="C4962" t="str">
            <v>TAMPA CHAPA 1/4" ANTI-DERRAPANTE 50x70cm,C/ CANTONEIRA ARTICULADA</v>
          </cell>
          <cell r="D4962">
            <v>0</v>
          </cell>
          <cell r="E4962">
            <v>0</v>
          </cell>
          <cell r="F4962" t="str">
            <v>UN</v>
          </cell>
          <cell r="G4962">
            <v>221.02</v>
          </cell>
        </row>
        <row r="4963">
          <cell r="B4963" t="str">
            <v>C2970</v>
          </cell>
          <cell r="C4963" t="str">
            <v>TAMPA CHAPA 1/4" ANTI-DERRAPANTE 70x70CM,C/ CANTONEIRA ARTICULADA</v>
          </cell>
          <cell r="D4963">
            <v>0</v>
          </cell>
          <cell r="E4963">
            <v>0</v>
          </cell>
          <cell r="F4963" t="str">
            <v>UN</v>
          </cell>
          <cell r="G4963">
            <v>264.48</v>
          </cell>
        </row>
        <row r="4964">
          <cell r="B4964" t="str">
            <v>C2969</v>
          </cell>
          <cell r="C4964" t="str">
            <v>TAMPA CHAPA 1/4" ANTI-DERRAPANTE 70x130CM, C/CANTONEIRA ARTICULADA</v>
          </cell>
          <cell r="D4964">
            <v>0</v>
          </cell>
          <cell r="E4964">
            <v>0</v>
          </cell>
          <cell r="F4964" t="str">
            <v>UN</v>
          </cell>
          <cell r="G4964">
            <v>410.55</v>
          </cell>
        </row>
        <row r="4965">
          <cell r="B4965" t="str">
            <v>C2971</v>
          </cell>
          <cell r="C4965" t="str">
            <v>TAMPA CHAPA 1/4"ANTI DERRAPANTE 80x150CM,C/ CANTONEIRA ARTICULADA</v>
          </cell>
          <cell r="D4965">
            <v>0</v>
          </cell>
          <cell r="E4965">
            <v>0</v>
          </cell>
          <cell r="F4965" t="str">
            <v>UN</v>
          </cell>
          <cell r="G4965">
            <v>491.63</v>
          </cell>
        </row>
        <row r="4966">
          <cell r="B4966" t="str">
            <v>C2974</v>
          </cell>
          <cell r="C4966" t="str">
            <v>TAMPA DE INSPEÇÃO CORREDIÇA EM CHAPA DE AÇO  GALVANIZADA E=1/16", 125 X 70CM -  PADRÃO CAGECE</v>
          </cell>
          <cell r="D4966">
            <v>0</v>
          </cell>
          <cell r="E4966">
            <v>0</v>
          </cell>
          <cell r="F4966" t="str">
            <v>UN</v>
          </cell>
          <cell r="G4966">
            <v>279.33</v>
          </cell>
        </row>
        <row r="4967">
          <cell r="B4967">
            <v>0</v>
          </cell>
          <cell r="C4967">
            <v>0</v>
          </cell>
          <cell r="D4967">
            <v>0</v>
          </cell>
          <cell r="E4967">
            <v>0</v>
          </cell>
          <cell r="F4967">
            <v>0</v>
          </cell>
          <cell r="G4967">
            <v>0</v>
          </cell>
        </row>
        <row r="4968">
          <cell r="B4968" t="str">
            <v>C2973</v>
          </cell>
          <cell r="C4968" t="str">
            <v>TAMPA DE INSPEÇÃO EM CHAPA DE AÇO GALVANIZADO E=3/16" P/ RESERVATÓRIO, PADRÃO CAGECE</v>
          </cell>
          <cell r="D4968">
            <v>0</v>
          </cell>
          <cell r="E4968">
            <v>0</v>
          </cell>
          <cell r="F4968" t="str">
            <v>UN</v>
          </cell>
          <cell r="G4968">
            <v>408.53</v>
          </cell>
        </row>
        <row r="4969">
          <cell r="B4969">
            <v>0</v>
          </cell>
          <cell r="C4969">
            <v>0</v>
          </cell>
          <cell r="D4969">
            <v>0</v>
          </cell>
          <cell r="E4969">
            <v>0</v>
          </cell>
          <cell r="F4969">
            <v>0</v>
          </cell>
          <cell r="G4969">
            <v>0</v>
          </cell>
        </row>
        <row r="4970">
          <cell r="B4970" t="str">
            <v>C2975</v>
          </cell>
          <cell r="C4970" t="str">
            <v>TAMPA DE INSPEÇÃO REMOVÍVEL EM CHAPA DE AÇO GALVANIZADO E=1/16", 70 X 70CM - PADRÃO  CAGECE</v>
          </cell>
          <cell r="D4970">
            <v>0</v>
          </cell>
          <cell r="E4970">
            <v>0</v>
          </cell>
          <cell r="F4970" t="str">
            <v>UN</v>
          </cell>
          <cell r="G4970">
            <v>107.94</v>
          </cell>
        </row>
        <row r="4971">
          <cell r="B4971">
            <v>0</v>
          </cell>
          <cell r="C4971">
            <v>0</v>
          </cell>
          <cell r="D4971">
            <v>0</v>
          </cell>
          <cell r="E4971">
            <v>0</v>
          </cell>
          <cell r="F4971">
            <v>0</v>
          </cell>
          <cell r="G4971">
            <v>0</v>
          </cell>
        </row>
        <row r="4972">
          <cell r="B4972" t="str">
            <v>C2976</v>
          </cell>
          <cell r="C4972" t="str">
            <v>TAMPA DE INSPEÇÃO REMOVÍVEL EM CHAPA DE AÇO GALVANIZADO E=1/16", 90 X 70CM PADRÃO CAGECE</v>
          </cell>
          <cell r="D4972">
            <v>0</v>
          </cell>
          <cell r="E4972">
            <v>0</v>
          </cell>
          <cell r="F4972" t="str">
            <v>UN</v>
          </cell>
          <cell r="G4972">
            <v>146.05000000000001</v>
          </cell>
        </row>
        <row r="4973">
          <cell r="B4973">
            <v>0</v>
          </cell>
          <cell r="C4973">
            <v>0</v>
          </cell>
          <cell r="D4973">
            <v>0</v>
          </cell>
          <cell r="E4973">
            <v>0</v>
          </cell>
          <cell r="F4973">
            <v>0</v>
          </cell>
          <cell r="G4973">
            <v>0</v>
          </cell>
        </row>
        <row r="4974">
          <cell r="B4974" t="str">
            <v>C4751</v>
          </cell>
          <cell r="C4974" t="str">
            <v>TAMPA EM FIBRA DE VIDRO, PERFIS PULTRUDADOS ("I" DE 38,1MM X 38,1MM X 150MM) E COBERTURA SUPERFICIAL DE CHAPA PLANA ESP. 3MM, C/ ANTI-DERRAPANTE</v>
          </cell>
          <cell r="D4974">
            <v>0</v>
          </cell>
          <cell r="E4974">
            <v>0</v>
          </cell>
          <cell r="F4974" t="str">
            <v>M2</v>
          </cell>
          <cell r="G4974">
            <v>722.66</v>
          </cell>
        </row>
        <row r="4975">
          <cell r="B4975">
            <v>0</v>
          </cell>
          <cell r="C4975">
            <v>0</v>
          </cell>
          <cell r="D4975">
            <v>0</v>
          </cell>
          <cell r="E4975">
            <v>0</v>
          </cell>
          <cell r="F4975">
            <v>0</v>
          </cell>
          <cell r="G4975">
            <v>0</v>
          </cell>
        </row>
        <row r="4976">
          <cell r="B4976" t="str">
            <v>C4750</v>
          </cell>
          <cell r="C4976" t="str">
            <v>TAMPA EM FIBRA DE VIDRO, PERFIS PULTRUDADOS ("I" DE 38,1MM X 38,1MM X 150MM) E COBERTURA SUPERFICIAL DE CHAPA PLANA ESP. 4MM, C/ ANTI-DERRAPANTE</v>
          </cell>
          <cell r="D4976">
            <v>0</v>
          </cell>
          <cell r="E4976">
            <v>0</v>
          </cell>
          <cell r="F4976" t="str">
            <v>M2</v>
          </cell>
          <cell r="G4976">
            <v>989.16</v>
          </cell>
        </row>
        <row r="4977">
          <cell r="B4977">
            <v>0</v>
          </cell>
          <cell r="C4977">
            <v>0</v>
          </cell>
          <cell r="D4977">
            <v>0</v>
          </cell>
          <cell r="E4977">
            <v>0</v>
          </cell>
          <cell r="F4977">
            <v>0</v>
          </cell>
          <cell r="G4977">
            <v>0</v>
          </cell>
        </row>
        <row r="4978">
          <cell r="B4978" t="str">
            <v>OUTROS ELEMENTOS</v>
          </cell>
          <cell r="C4978">
            <v>0</v>
          </cell>
          <cell r="D4978">
            <v>0</v>
          </cell>
          <cell r="E4978">
            <v>0</v>
          </cell>
          <cell r="F4978">
            <v>0</v>
          </cell>
          <cell r="G4978">
            <v>278.27999999999997</v>
          </cell>
        </row>
        <row r="4979">
          <cell r="B4979" t="str">
            <v>C1275</v>
          </cell>
          <cell r="C4979" t="str">
            <v>ESFERA PRÉ-MOLDADA DE CONCRETO, DIAMETRO 25 CM</v>
          </cell>
          <cell r="D4979">
            <v>0</v>
          </cell>
          <cell r="E4979">
            <v>0</v>
          </cell>
          <cell r="F4979" t="str">
            <v>UN</v>
          </cell>
          <cell r="G4979">
            <v>28.71</v>
          </cell>
        </row>
        <row r="4980">
          <cell r="B4980" t="str">
            <v>C1276</v>
          </cell>
          <cell r="C4980" t="str">
            <v>ESFERA PRÉ-MOLDADA DE CONCRETO, DIAMETRO 40 CM</v>
          </cell>
          <cell r="D4980">
            <v>0</v>
          </cell>
          <cell r="E4980">
            <v>0</v>
          </cell>
          <cell r="F4980" t="str">
            <v>UN</v>
          </cell>
          <cell r="G4980">
            <v>43.14</v>
          </cell>
        </row>
        <row r="4981">
          <cell r="B4981" t="str">
            <v>C1423</v>
          </cell>
          <cell r="C4981" t="str">
            <v>GARRA METÁLICA (PEGA LADRÃO) P/ MUROS</v>
          </cell>
          <cell r="D4981">
            <v>0</v>
          </cell>
          <cell r="E4981">
            <v>0</v>
          </cell>
          <cell r="F4981" t="str">
            <v>M</v>
          </cell>
          <cell r="G4981">
            <v>20.43</v>
          </cell>
        </row>
        <row r="4982">
          <cell r="B4982" t="str">
            <v>C1830</v>
          </cell>
          <cell r="C4982" t="str">
            <v>OURIÇO P/ ALAMBRADO DE PRESÍDIO</v>
          </cell>
          <cell r="D4982">
            <v>0</v>
          </cell>
          <cell r="E4982">
            <v>0</v>
          </cell>
          <cell r="F4982" t="str">
            <v>M</v>
          </cell>
          <cell r="G4982">
            <v>58.42</v>
          </cell>
        </row>
        <row r="4983">
          <cell r="B4983" t="str">
            <v>C1829</v>
          </cell>
          <cell r="C4983" t="str">
            <v>OURIÇO P/ MURALHA DE PRESÍDIO</v>
          </cell>
          <cell r="D4983">
            <v>0</v>
          </cell>
          <cell r="E4983">
            <v>0</v>
          </cell>
          <cell r="F4983" t="str">
            <v>M</v>
          </cell>
          <cell r="G4983">
            <v>56.26</v>
          </cell>
        </row>
        <row r="4984">
          <cell r="B4984" t="str">
            <v>C1945</v>
          </cell>
          <cell r="C4984" t="str">
            <v>PONTA DE LANÇA METÁLICA EM EXTREMIDADES</v>
          </cell>
          <cell r="D4984">
            <v>0</v>
          </cell>
          <cell r="E4984">
            <v>0</v>
          </cell>
          <cell r="F4984" t="str">
            <v>M</v>
          </cell>
          <cell r="G4984">
            <v>71.319999999999993</v>
          </cell>
        </row>
        <row r="4985">
          <cell r="B4985" t="str">
            <v>SISTEMA DE AR CONDICIONADO</v>
          </cell>
          <cell r="C4985">
            <v>0</v>
          </cell>
          <cell r="D4985">
            <v>0</v>
          </cell>
          <cell r="E4985">
            <v>0</v>
          </cell>
          <cell r="F4985">
            <v>0</v>
          </cell>
          <cell r="G4985">
            <v>50686.61</v>
          </cell>
        </row>
        <row r="4986">
          <cell r="B4986" t="str">
            <v>EM EDIFICAÇÕES</v>
          </cell>
          <cell r="C4986">
            <v>0</v>
          </cell>
          <cell r="D4986">
            <v>0</v>
          </cell>
          <cell r="E4986">
            <v>0</v>
          </cell>
          <cell r="F4986">
            <v>0</v>
          </cell>
          <cell r="G4986">
            <v>50004.55</v>
          </cell>
        </row>
        <row r="4987">
          <cell r="B4987" t="str">
            <v>C3866</v>
          </cell>
          <cell r="C4987" t="str">
            <v>APARELHO DE JANELA CAP. 7.500 BTU (FORNECIMENTO E MONTAGEM)</v>
          </cell>
          <cell r="D4987">
            <v>0</v>
          </cell>
          <cell r="E4987">
            <v>0</v>
          </cell>
          <cell r="F4987" t="str">
            <v>UN</v>
          </cell>
          <cell r="G4987">
            <v>1148</v>
          </cell>
        </row>
        <row r="4988">
          <cell r="B4988" t="str">
            <v>C3867</v>
          </cell>
          <cell r="C4988" t="str">
            <v>APARELHO DE JANELA CAP. 10.000 BTU (FORNECIMENTO E MONTAGEM)</v>
          </cell>
          <cell r="D4988">
            <v>0</v>
          </cell>
          <cell r="E4988">
            <v>0</v>
          </cell>
          <cell r="F4988" t="str">
            <v>UN</v>
          </cell>
          <cell r="G4988">
            <v>1248</v>
          </cell>
        </row>
        <row r="4989">
          <cell r="B4989" t="str">
            <v>C3868</v>
          </cell>
          <cell r="C4989" t="str">
            <v>APARELHO DE JANELA CAP. 12.000 BTU (FORNECIMENTO E MONTAGEM)</v>
          </cell>
          <cell r="D4989">
            <v>0</v>
          </cell>
          <cell r="E4989">
            <v>0</v>
          </cell>
          <cell r="F4989" t="str">
            <v>UN</v>
          </cell>
          <cell r="G4989">
            <v>1348</v>
          </cell>
        </row>
        <row r="4990">
          <cell r="B4990" t="str">
            <v>C3870</v>
          </cell>
          <cell r="C4990" t="str">
            <v>APARELHO DE JANELA CAP. 18.000 BTU (FORNECIMENTO E MONTAGEM)</v>
          </cell>
          <cell r="D4990">
            <v>0</v>
          </cell>
          <cell r="E4990">
            <v>0</v>
          </cell>
          <cell r="F4990" t="str">
            <v>UN</v>
          </cell>
          <cell r="G4990">
            <v>1870</v>
          </cell>
        </row>
        <row r="4991">
          <cell r="B4991" t="str">
            <v>C3871</v>
          </cell>
          <cell r="C4991" t="str">
            <v>APARELHO DE JANELA CAP. 21.000 BTU (FORNECIMENTO E MONTAGEM)</v>
          </cell>
          <cell r="D4991">
            <v>0</v>
          </cell>
          <cell r="E4991">
            <v>0</v>
          </cell>
          <cell r="F4991" t="str">
            <v>UN</v>
          </cell>
          <cell r="G4991">
            <v>2201</v>
          </cell>
        </row>
        <row r="4992">
          <cell r="B4992" t="str">
            <v>C3872</v>
          </cell>
          <cell r="C4992" t="str">
            <v>APARELHO DE JANELA CAP. 30.000 BTU (FORNECIMENTO E MONTAGEM)</v>
          </cell>
          <cell r="D4992">
            <v>0</v>
          </cell>
          <cell r="E4992">
            <v>0</v>
          </cell>
          <cell r="F4992" t="str">
            <v>UN</v>
          </cell>
          <cell r="G4992">
            <v>3138.85</v>
          </cell>
        </row>
        <row r="4993">
          <cell r="B4993" t="str">
            <v>C4121</v>
          </cell>
          <cell r="C4993" t="str">
            <v>DIFUSOR LINEAR DE INSUFLAMENTO, EM ALUMÍNIO, COM REGISTROS ETC.</v>
          </cell>
          <cell r="D4993">
            <v>0</v>
          </cell>
          <cell r="E4993">
            <v>0</v>
          </cell>
          <cell r="F4993" t="str">
            <v>M</v>
          </cell>
          <cell r="G4993">
            <v>200.21</v>
          </cell>
        </row>
        <row r="4994">
          <cell r="B4994" t="str">
            <v>C3873</v>
          </cell>
          <cell r="C4994" t="str">
            <v>GRELHA DE INSUFLAMENTO/RETORNO, EM ALUMÍNIO ATÉ 0,25 M2 (FORNECIMENTO E MONTAGEM)</v>
          </cell>
          <cell r="D4994">
            <v>0</v>
          </cell>
          <cell r="E4994">
            <v>0</v>
          </cell>
          <cell r="F4994" t="str">
            <v>UN</v>
          </cell>
          <cell r="G4994">
            <v>124.67</v>
          </cell>
        </row>
        <row r="4995">
          <cell r="B4995">
            <v>0</v>
          </cell>
          <cell r="C4995">
            <v>0</v>
          </cell>
          <cell r="D4995">
            <v>0</v>
          </cell>
          <cell r="E4995">
            <v>0</v>
          </cell>
          <cell r="F4995">
            <v>0</v>
          </cell>
          <cell r="G4995">
            <v>0</v>
          </cell>
        </row>
        <row r="4996">
          <cell r="B4996" t="str">
            <v>C3874</v>
          </cell>
          <cell r="C4996" t="str">
            <v>GRELHA DE INSUFLAMENTO/RETORNO, EM ALUMÍNIO DE 0,26 M2 À 0,49 M2 (FORNECIMENTO E MONTAGEM)</v>
          </cell>
          <cell r="D4996">
            <v>0</v>
          </cell>
          <cell r="E4996">
            <v>0</v>
          </cell>
          <cell r="F4996" t="str">
            <v>UN</v>
          </cell>
          <cell r="G4996">
            <v>185.17</v>
          </cell>
        </row>
        <row r="4997">
          <cell r="B4997">
            <v>0</v>
          </cell>
          <cell r="C4997">
            <v>0</v>
          </cell>
          <cell r="D4997">
            <v>0</v>
          </cell>
          <cell r="E4997">
            <v>0</v>
          </cell>
          <cell r="F4997">
            <v>0</v>
          </cell>
          <cell r="G4997">
            <v>0</v>
          </cell>
        </row>
        <row r="4998">
          <cell r="B4998" t="str">
            <v>C3875</v>
          </cell>
          <cell r="C4998" t="str">
            <v>GRELHA DE INSUFLAMENTO/RETORNO, EM ALUMÍNIO DE 0,50 M2 À 0,64 M2 (FORNECIMENTO E MONTAGEM)</v>
          </cell>
          <cell r="D4998">
            <v>0</v>
          </cell>
          <cell r="E4998">
            <v>0</v>
          </cell>
          <cell r="F4998" t="str">
            <v>UN</v>
          </cell>
          <cell r="G4998">
            <v>220</v>
          </cell>
        </row>
        <row r="4999">
          <cell r="B4999">
            <v>0</v>
          </cell>
          <cell r="C4999">
            <v>0</v>
          </cell>
          <cell r="D4999">
            <v>0</v>
          </cell>
          <cell r="E4999">
            <v>0</v>
          </cell>
          <cell r="F4999">
            <v>0</v>
          </cell>
          <cell r="G4999">
            <v>0</v>
          </cell>
        </row>
        <row r="5000">
          <cell r="B5000" t="str">
            <v>C3876</v>
          </cell>
          <cell r="C5000" t="str">
            <v>GRELHA DE INSUFLAMENTO/RETORNO, EM ALUMÍNIO DE 0,65 M2 À 0,81M2 (FORNECIMENTO E MONTAGEM)</v>
          </cell>
          <cell r="D5000">
            <v>0</v>
          </cell>
          <cell r="E5000">
            <v>0</v>
          </cell>
          <cell r="F5000" t="str">
            <v>UN</v>
          </cell>
          <cell r="G5000">
            <v>274.43</v>
          </cell>
        </row>
        <row r="5001">
          <cell r="B5001">
            <v>0</v>
          </cell>
          <cell r="C5001">
            <v>0</v>
          </cell>
          <cell r="D5001">
            <v>0</v>
          </cell>
          <cell r="E5001">
            <v>0</v>
          </cell>
          <cell r="F5001">
            <v>0</v>
          </cell>
          <cell r="G5001">
            <v>0</v>
          </cell>
        </row>
        <row r="5002">
          <cell r="B5002" t="str">
            <v>C3877</v>
          </cell>
          <cell r="C5002" t="str">
            <v>GRELHA DE INSUFLAMENTO/RETORNO, EM ALUMÍNIO DE 0,82 M2 À 1,00 M2 (FORNECIMENTO E MONTAGEM)</v>
          </cell>
          <cell r="D5002">
            <v>0</v>
          </cell>
          <cell r="E5002">
            <v>0</v>
          </cell>
          <cell r="F5002" t="str">
            <v>UN</v>
          </cell>
          <cell r="G5002">
            <v>332.77</v>
          </cell>
        </row>
        <row r="5003">
          <cell r="B5003">
            <v>0</v>
          </cell>
          <cell r="C5003">
            <v>0</v>
          </cell>
          <cell r="D5003">
            <v>0</v>
          </cell>
          <cell r="E5003">
            <v>0</v>
          </cell>
          <cell r="F5003">
            <v>0</v>
          </cell>
          <cell r="G5003">
            <v>0</v>
          </cell>
        </row>
        <row r="5004">
          <cell r="B5004" t="str">
            <v>C4123</v>
          </cell>
          <cell r="C5004" t="str">
            <v>REDE DE INSUFLAMENTO/RETORNO C/ DUTOS EM CHAPA GALVANIZADA, DEFLETORES, CHAVEAMENTOS, FIXAÇÕES, ISOLAMENTO TÉRMICO EM CHAPAS DE ISOPOR AUTO-EXTINGUÍVEL, DUTOS FLEXÍVEIS DE LIGAÇÃO ETC.</v>
          </cell>
          <cell r="D5004">
            <v>0</v>
          </cell>
          <cell r="E5004">
            <v>0</v>
          </cell>
          <cell r="F5004" t="str">
            <v>KG</v>
          </cell>
          <cell r="G5004">
            <v>10.91</v>
          </cell>
        </row>
        <row r="5005">
          <cell r="B5005">
            <v>0</v>
          </cell>
          <cell r="C5005">
            <v>0</v>
          </cell>
          <cell r="D5005">
            <v>0</v>
          </cell>
          <cell r="E5005">
            <v>0</v>
          </cell>
          <cell r="F5005">
            <v>0</v>
          </cell>
          <cell r="G5005">
            <v>0</v>
          </cell>
        </row>
        <row r="5006">
          <cell r="B5006" t="str">
            <v>C4119</v>
          </cell>
          <cell r="C5006" t="str">
            <v>REDE DE INSUFLAMENTO/RETORNO, C/ DUTOS EM CHAPA GALVANIZADA, DEFLETORES, CHAVEAMENTOS, FIXAÇÕES, ISOLAMENTO TÉRMICO EM MANTAS DE LÃ DE ROCHA OU VIDRO, DUTOS FLEXÍVEIS DE LIGAÇÃO ETC.</v>
          </cell>
          <cell r="D5006">
            <v>0</v>
          </cell>
          <cell r="E5006">
            <v>0</v>
          </cell>
          <cell r="F5006" t="str">
            <v>KG</v>
          </cell>
          <cell r="G5006">
            <v>14.09</v>
          </cell>
        </row>
        <row r="5007">
          <cell r="B5007">
            <v>0</v>
          </cell>
          <cell r="C5007">
            <v>0</v>
          </cell>
          <cell r="D5007">
            <v>0</v>
          </cell>
          <cell r="E5007">
            <v>0</v>
          </cell>
          <cell r="F5007">
            <v>0</v>
          </cell>
          <cell r="G5007">
            <v>0</v>
          </cell>
        </row>
        <row r="5008">
          <cell r="B5008" t="str">
            <v>C3734</v>
          </cell>
          <cell r="C5008" t="str">
            <v>REMANEJAMENTO DE CONDENSADORES DE MINICENTRAIS DE AR CONDICIONADO, INCLUSIVE PONTO DE FORÇA E RECARGA DE GAS</v>
          </cell>
          <cell r="D5008">
            <v>0</v>
          </cell>
          <cell r="E5008">
            <v>0</v>
          </cell>
          <cell r="F5008" t="str">
            <v>UN</v>
          </cell>
          <cell r="G5008">
            <v>1081.52</v>
          </cell>
        </row>
        <row r="5009">
          <cell r="B5009">
            <v>0</v>
          </cell>
          <cell r="C5009">
            <v>0</v>
          </cell>
          <cell r="D5009">
            <v>0</v>
          </cell>
          <cell r="E5009">
            <v>0</v>
          </cell>
          <cell r="F5009">
            <v>0</v>
          </cell>
          <cell r="G5009">
            <v>0</v>
          </cell>
        </row>
        <row r="5010">
          <cell r="B5010" t="str">
            <v>C3878</v>
          </cell>
          <cell r="C5010" t="str">
            <v>REMANEJAMENTO DE GRELHA DE INSUFLAMENTO/RETORNO, ATÉ 0,25 M2</v>
          </cell>
          <cell r="D5010">
            <v>0</v>
          </cell>
          <cell r="E5010">
            <v>0</v>
          </cell>
          <cell r="F5010" t="str">
            <v>UN</v>
          </cell>
          <cell r="G5010">
            <v>28.21</v>
          </cell>
        </row>
        <row r="5011">
          <cell r="B5011" t="str">
            <v>C3879</v>
          </cell>
          <cell r="C5011" t="str">
            <v>REMANEJAMENTO DE GRELHA DE INSUFLAMENTO/RETORNO, DE 0,26 M2 À 0,49 M2</v>
          </cell>
          <cell r="D5011">
            <v>0</v>
          </cell>
          <cell r="E5011">
            <v>0</v>
          </cell>
          <cell r="F5011" t="str">
            <v>UN</v>
          </cell>
          <cell r="G5011">
            <v>57.24</v>
          </cell>
        </row>
        <row r="5012">
          <cell r="B5012" t="str">
            <v>C3880</v>
          </cell>
          <cell r="C5012" t="str">
            <v>REMANEJAMENTO DE GRELHA DE INSUFLAMENTO/RETORNO, DE 0,50 M2 À 0,64 M2</v>
          </cell>
          <cell r="D5012">
            <v>0</v>
          </cell>
          <cell r="E5012">
            <v>0</v>
          </cell>
          <cell r="F5012" t="str">
            <v>UN</v>
          </cell>
          <cell r="G5012">
            <v>70.55</v>
          </cell>
        </row>
        <row r="5013">
          <cell r="B5013" t="str">
            <v>C3881</v>
          </cell>
          <cell r="C5013" t="str">
            <v>REMANEJAMENTO DE GRELHA DE INSUFLAMENTO/RETORNO, DE 0,65 M2 À 0,81 M2</v>
          </cell>
          <cell r="D5013">
            <v>0</v>
          </cell>
          <cell r="E5013">
            <v>0</v>
          </cell>
          <cell r="F5013" t="str">
            <v>UN</v>
          </cell>
          <cell r="G5013">
            <v>89.33</v>
          </cell>
        </row>
        <row r="5014">
          <cell r="B5014" t="str">
            <v>C3882</v>
          </cell>
          <cell r="C5014" t="str">
            <v>REMANEJAMENTO DE GRELHA DE INSUFLAMENTO/RETORNO, DE 0,82 M2 À 1,00 M2</v>
          </cell>
          <cell r="D5014">
            <v>0</v>
          </cell>
          <cell r="E5014">
            <v>0</v>
          </cell>
          <cell r="F5014" t="str">
            <v>UN</v>
          </cell>
          <cell r="G5014">
            <v>109.72</v>
          </cell>
        </row>
        <row r="5015">
          <cell r="B5015" t="str">
            <v>C2269</v>
          </cell>
          <cell r="C5015" t="str">
            <v>SERVIÇO DE HIGIENIZAÇÃO E TRATAMENTO DE SISTEMA DE AR-CONDICIONADO</v>
          </cell>
          <cell r="D5015">
            <v>0</v>
          </cell>
          <cell r="E5015">
            <v>0</v>
          </cell>
          <cell r="F5015" t="str">
            <v>M</v>
          </cell>
          <cell r="G5015">
            <v>126.36</v>
          </cell>
        </row>
        <row r="5016">
          <cell r="B5016" t="str">
            <v>C4122</v>
          </cell>
          <cell r="C5016" t="str">
            <v>SISTEMA DE AR CONDICIONADO EXPOSIÇÃO DIRETA, C/ "FAN COILS" ("SELF CONTAINED"  OU C/ UNIDADE REMOTA), TUBULAÇÃO</v>
          </cell>
          <cell r="D5016">
            <v>0</v>
          </cell>
          <cell r="E5016">
            <v>0</v>
          </cell>
          <cell r="F5016" t="str">
            <v>TR</v>
          </cell>
          <cell r="G5016">
            <v>3738.99</v>
          </cell>
        </row>
        <row r="5017">
          <cell r="B5017">
            <v>0</v>
          </cell>
          <cell r="C5017">
            <v>0</v>
          </cell>
          <cell r="D5017">
            <v>0</v>
          </cell>
          <cell r="E5017">
            <v>0</v>
          </cell>
          <cell r="F5017">
            <v>0</v>
          </cell>
          <cell r="G5017">
            <v>0</v>
          </cell>
        </row>
        <row r="5018">
          <cell r="B5018" t="str">
            <v>C4118</v>
          </cell>
          <cell r="C5018" t="str">
            <v>SISTEMA DE AR-CONDICIONADO EXPOSIÇÃO INDIRETA, C/ "CHILLERS", TORRES, REDES HIDRÁULICAS (TUBULAÇÕES</v>
          </cell>
          <cell r="D5018">
            <v>0</v>
          </cell>
          <cell r="E5018">
            <v>0</v>
          </cell>
          <cell r="F5018" t="str">
            <v>TR</v>
          </cell>
          <cell r="G5018">
            <v>5590.88</v>
          </cell>
        </row>
        <row r="5019">
          <cell r="B5019">
            <v>0</v>
          </cell>
          <cell r="C5019">
            <v>0</v>
          </cell>
          <cell r="D5019">
            <v>0</v>
          </cell>
          <cell r="E5019">
            <v>0</v>
          </cell>
          <cell r="F5019">
            <v>0</v>
          </cell>
          <cell r="G5019">
            <v>0</v>
          </cell>
        </row>
        <row r="5020">
          <cell r="B5020" t="str">
            <v>C3860</v>
          </cell>
          <cell r="C5020" t="str">
            <v>SPLIT SYSTEM COMPLETO C/ CONTROLE REMOTO - CAP. 1,00 TR (FORNECIMENTO E MONTAGEM)</v>
          </cell>
          <cell r="D5020">
            <v>0</v>
          </cell>
          <cell r="E5020">
            <v>0</v>
          </cell>
          <cell r="F5020" t="str">
            <v>UN</v>
          </cell>
          <cell r="G5020">
            <v>2488.66</v>
          </cell>
        </row>
        <row r="5021">
          <cell r="B5021">
            <v>0</v>
          </cell>
          <cell r="C5021">
            <v>0</v>
          </cell>
          <cell r="D5021">
            <v>0</v>
          </cell>
          <cell r="E5021">
            <v>0</v>
          </cell>
          <cell r="F5021">
            <v>0</v>
          </cell>
          <cell r="G5021">
            <v>0</v>
          </cell>
        </row>
        <row r="5022">
          <cell r="B5022" t="str">
            <v>C3861</v>
          </cell>
          <cell r="C5022" t="str">
            <v>SPLIT SYSTEM COMPLETO C/ CONTROLE REMOTO - CAP. 1,50 TR (FORNECIMENTO E MONTAGEM)</v>
          </cell>
          <cell r="D5022">
            <v>0</v>
          </cell>
          <cell r="E5022">
            <v>0</v>
          </cell>
          <cell r="F5022" t="str">
            <v>UN</v>
          </cell>
          <cell r="G5022">
            <v>3272.25</v>
          </cell>
        </row>
        <row r="5023">
          <cell r="B5023">
            <v>0</v>
          </cell>
          <cell r="C5023">
            <v>0</v>
          </cell>
          <cell r="D5023">
            <v>0</v>
          </cell>
          <cell r="E5023">
            <v>0</v>
          </cell>
          <cell r="F5023">
            <v>0</v>
          </cell>
          <cell r="G5023">
            <v>0</v>
          </cell>
        </row>
        <row r="5024">
          <cell r="B5024" t="str">
            <v>C3862</v>
          </cell>
          <cell r="C5024" t="str">
            <v>SPLIT SYSTEM COMPLETO C/ CONTROLE REMOTO - CAP. 2,00 TR (FORNECIMENTO E MONTAGEM)</v>
          </cell>
          <cell r="D5024">
            <v>0</v>
          </cell>
          <cell r="E5024">
            <v>0</v>
          </cell>
          <cell r="F5024" t="str">
            <v>UN</v>
          </cell>
          <cell r="G5024">
            <v>3637.7</v>
          </cell>
        </row>
        <row r="5025">
          <cell r="B5025">
            <v>0</v>
          </cell>
          <cell r="C5025">
            <v>0</v>
          </cell>
          <cell r="D5025">
            <v>0</v>
          </cell>
          <cell r="E5025">
            <v>0</v>
          </cell>
          <cell r="F5025">
            <v>0</v>
          </cell>
          <cell r="G5025">
            <v>0</v>
          </cell>
        </row>
        <row r="5026">
          <cell r="B5026" t="str">
            <v>C3863</v>
          </cell>
          <cell r="C5026" t="str">
            <v>SPLIT SYSTEM COMPLETO C/ CONTROLE REMOTO - CAP. 2,50 TR (FORNECIMENTO E MONTAGEM)</v>
          </cell>
          <cell r="D5026">
            <v>0</v>
          </cell>
          <cell r="E5026">
            <v>0</v>
          </cell>
          <cell r="F5026" t="str">
            <v>UN</v>
          </cell>
          <cell r="G5026">
            <v>5197.04</v>
          </cell>
        </row>
        <row r="5027">
          <cell r="B5027">
            <v>0</v>
          </cell>
          <cell r="C5027">
            <v>0</v>
          </cell>
          <cell r="D5027">
            <v>0</v>
          </cell>
          <cell r="E5027">
            <v>0</v>
          </cell>
          <cell r="F5027">
            <v>0</v>
          </cell>
          <cell r="G5027">
            <v>0</v>
          </cell>
        </row>
        <row r="5028">
          <cell r="B5028" t="str">
            <v>C3864</v>
          </cell>
          <cell r="C5028" t="str">
            <v>SPLIT SYSTEM COMPLETO C/ CONTROLE REMOTO - CAP. 3,00 TR (FORNECIMENTO E MONTAGEM)</v>
          </cell>
          <cell r="D5028">
            <v>0</v>
          </cell>
          <cell r="E5028">
            <v>0</v>
          </cell>
          <cell r="F5028" t="str">
            <v>UN</v>
          </cell>
          <cell r="G5028">
            <v>5550</v>
          </cell>
        </row>
        <row r="5029">
          <cell r="B5029">
            <v>0</v>
          </cell>
          <cell r="C5029">
            <v>0</v>
          </cell>
          <cell r="D5029">
            <v>0</v>
          </cell>
          <cell r="E5029">
            <v>0</v>
          </cell>
          <cell r="F5029">
            <v>0</v>
          </cell>
          <cell r="G5029">
            <v>0</v>
          </cell>
        </row>
        <row r="5030">
          <cell r="B5030" t="str">
            <v>C3865</v>
          </cell>
          <cell r="C5030" t="str">
            <v>SPLIT SYSTEM COMPLETO C/ CONTROLE REMOTO - CAP. 4,00 TR (FORNECIMENTO E MONTAGEM)</v>
          </cell>
          <cell r="D5030">
            <v>0</v>
          </cell>
          <cell r="E5030">
            <v>0</v>
          </cell>
          <cell r="F5030" t="str">
            <v>UN</v>
          </cell>
          <cell r="G5030">
            <v>6650</v>
          </cell>
        </row>
        <row r="5031">
          <cell r="B5031">
            <v>0</v>
          </cell>
          <cell r="C5031">
            <v>0</v>
          </cell>
          <cell r="D5031">
            <v>0</v>
          </cell>
          <cell r="E5031">
            <v>0</v>
          </cell>
          <cell r="F5031">
            <v>0</v>
          </cell>
          <cell r="G5031">
            <v>0</v>
          </cell>
        </row>
        <row r="5032">
          <cell r="B5032" t="str">
            <v>REDE FRIGORÍGENA</v>
          </cell>
          <cell r="C5032">
            <v>0</v>
          </cell>
          <cell r="D5032">
            <v>0</v>
          </cell>
          <cell r="E5032">
            <v>0</v>
          </cell>
          <cell r="F5032">
            <v>0</v>
          </cell>
          <cell r="G5032">
            <v>682.06</v>
          </cell>
        </row>
        <row r="5033">
          <cell r="B5033" t="str">
            <v>C4776</v>
          </cell>
          <cell r="C5033" t="str">
            <v>REDE FRIGORÍGENA C/ TUBO DE COBRE 1/4" FLEXÍVEL, ISOLADO COM BORRACHA ELASTOMÉRICA, SUSTENTAÇÃO, SOLDA E LIMPEZA</v>
          </cell>
          <cell r="D5033">
            <v>0</v>
          </cell>
          <cell r="E5033">
            <v>0</v>
          </cell>
          <cell r="F5033" t="str">
            <v>M</v>
          </cell>
          <cell r="G5033">
            <v>19.739999999999998</v>
          </cell>
        </row>
        <row r="5034">
          <cell r="B5034">
            <v>0</v>
          </cell>
          <cell r="C5034">
            <v>0</v>
          </cell>
          <cell r="D5034">
            <v>0</v>
          </cell>
          <cell r="E5034">
            <v>0</v>
          </cell>
          <cell r="F5034">
            <v>0</v>
          </cell>
          <cell r="G5034">
            <v>0</v>
          </cell>
        </row>
        <row r="5035">
          <cell r="B5035" t="str">
            <v>C4777</v>
          </cell>
          <cell r="C5035" t="str">
            <v xml:space="preserve">REDE FRIGORÍGENA C/ TUBO DE COBRE 3/8" FLEXÍVEL, ISOLADO COM BORRACHA ELASTOMÉRICA, SUSTENTAÇÃO, SOLDA E LIMPEZA </v>
          </cell>
          <cell r="D5035">
            <v>0</v>
          </cell>
          <cell r="E5035">
            <v>0</v>
          </cell>
          <cell r="F5035" t="str">
            <v>M</v>
          </cell>
          <cell r="G5035">
            <v>20.76</v>
          </cell>
        </row>
        <row r="5036">
          <cell r="B5036">
            <v>0</v>
          </cell>
          <cell r="C5036">
            <v>0</v>
          </cell>
          <cell r="D5036">
            <v>0</v>
          </cell>
          <cell r="E5036">
            <v>0</v>
          </cell>
          <cell r="F5036">
            <v>0</v>
          </cell>
          <cell r="G5036">
            <v>0</v>
          </cell>
        </row>
        <row r="5037">
          <cell r="B5037" t="str">
            <v>C4778</v>
          </cell>
          <cell r="C5037" t="str">
            <v>REDE FRIGORÍGENA C/ TUBO DE COBRE 1/2" FLEXÍVEL, ISOLADO COM BORRACHA ELASTOMÉRICA, SUSTENTAÇÃO, SOLDA E LIMPEZA</v>
          </cell>
          <cell r="D5037">
            <v>0</v>
          </cell>
          <cell r="E5037">
            <v>0</v>
          </cell>
          <cell r="F5037" t="str">
            <v>M</v>
          </cell>
          <cell r="G5037">
            <v>25.5</v>
          </cell>
        </row>
        <row r="5038">
          <cell r="B5038">
            <v>0</v>
          </cell>
          <cell r="C5038">
            <v>0</v>
          </cell>
          <cell r="D5038">
            <v>0</v>
          </cell>
          <cell r="E5038">
            <v>0</v>
          </cell>
          <cell r="F5038">
            <v>0</v>
          </cell>
          <cell r="G5038">
            <v>0</v>
          </cell>
        </row>
        <row r="5039">
          <cell r="B5039" t="str">
            <v>C4779</v>
          </cell>
          <cell r="C5039" t="str">
            <v>REDE FRIGORÍGENA C/ TUBO DE COBRE 5/8" FLEXÍVEL, ISOLADO COM BORRACHA ELASTOMÉRICA, SUSTENTAÇÃO, SOLDA E LIMPEZA</v>
          </cell>
          <cell r="D5039">
            <v>0</v>
          </cell>
          <cell r="E5039">
            <v>0</v>
          </cell>
          <cell r="F5039" t="str">
            <v>M</v>
          </cell>
          <cell r="G5039">
            <v>29.11</v>
          </cell>
        </row>
        <row r="5040">
          <cell r="B5040">
            <v>0</v>
          </cell>
          <cell r="C5040">
            <v>0</v>
          </cell>
          <cell r="D5040">
            <v>0</v>
          </cell>
          <cell r="E5040">
            <v>0</v>
          </cell>
          <cell r="F5040">
            <v>0</v>
          </cell>
          <cell r="G5040">
            <v>0</v>
          </cell>
        </row>
        <row r="5041">
          <cell r="B5041" t="str">
            <v>C4780</v>
          </cell>
          <cell r="C5041" t="str">
            <v>REDE FRIGORÍGENA C/ TUBO DE COBRE 3/4" FLEXÍVEL, ISOLADO COM BORRACHA ELASTOMÉRICA, SUSTENTAÇÃO, SOLDA E LIMPEZA</v>
          </cell>
          <cell r="D5041">
            <v>0</v>
          </cell>
          <cell r="E5041">
            <v>0</v>
          </cell>
          <cell r="F5041" t="str">
            <v>M</v>
          </cell>
          <cell r="G5041">
            <v>32.54</v>
          </cell>
        </row>
        <row r="5042">
          <cell r="B5042">
            <v>0</v>
          </cell>
          <cell r="C5042">
            <v>0</v>
          </cell>
          <cell r="D5042">
            <v>0</v>
          </cell>
          <cell r="E5042">
            <v>0</v>
          </cell>
          <cell r="F5042">
            <v>0</v>
          </cell>
          <cell r="G5042">
            <v>0</v>
          </cell>
        </row>
        <row r="5043">
          <cell r="B5043" t="str">
            <v>C4781</v>
          </cell>
          <cell r="C5043" t="str">
            <v>REDE FRIGORÍGENA C/ TUBO DE COBRE 7/8" FLEXÍVEL, ISOLADO COM BORRACHA ELASTOMÉRICA, SUSTENTAÇÃO, SOLDA E LIMPEZA</v>
          </cell>
          <cell r="D5043">
            <v>0</v>
          </cell>
          <cell r="E5043">
            <v>0</v>
          </cell>
          <cell r="F5043" t="str">
            <v>M</v>
          </cell>
          <cell r="G5043">
            <v>51.65</v>
          </cell>
        </row>
        <row r="5044">
          <cell r="B5044">
            <v>0</v>
          </cell>
          <cell r="C5044">
            <v>0</v>
          </cell>
          <cell r="D5044">
            <v>0</v>
          </cell>
          <cell r="E5044">
            <v>0</v>
          </cell>
          <cell r="F5044">
            <v>0</v>
          </cell>
          <cell r="G5044">
            <v>0</v>
          </cell>
        </row>
        <row r="5045">
          <cell r="B5045" t="str">
            <v>C4784</v>
          </cell>
          <cell r="C5045" t="str">
            <v>REDE FRIGORÍGENA C/ TUBO DE COBRE 1", ISOLADO COM BORRACHA ELASTOMÉRICA, SUSTENTAÇÃO, SOLDA E LIMPEZA</v>
          </cell>
          <cell r="D5045">
            <v>0</v>
          </cell>
          <cell r="E5045">
            <v>0</v>
          </cell>
          <cell r="F5045" t="str">
            <v>M</v>
          </cell>
          <cell r="G5045">
            <v>57.73</v>
          </cell>
        </row>
        <row r="5046">
          <cell r="B5046">
            <v>0</v>
          </cell>
          <cell r="C5046">
            <v>0</v>
          </cell>
          <cell r="D5046">
            <v>0</v>
          </cell>
          <cell r="E5046">
            <v>0</v>
          </cell>
          <cell r="F5046">
            <v>0</v>
          </cell>
          <cell r="G5046">
            <v>0</v>
          </cell>
        </row>
        <row r="5047">
          <cell r="B5047" t="str">
            <v>C4785</v>
          </cell>
          <cell r="C5047" t="str">
            <v>REDE FRIGORÍGENA C/ TUBO DE COBRE 1 1/8", ISOLADO COM BORRACHA ELASTOMÉRICA, SUSTENTAÇÃO, SOLDA E LIMPEZA</v>
          </cell>
          <cell r="D5047">
            <v>0</v>
          </cell>
          <cell r="E5047">
            <v>0</v>
          </cell>
          <cell r="F5047" t="str">
            <v>M</v>
          </cell>
          <cell r="G5047">
            <v>69</v>
          </cell>
        </row>
        <row r="5048">
          <cell r="B5048">
            <v>0</v>
          </cell>
          <cell r="C5048">
            <v>0</v>
          </cell>
          <cell r="D5048">
            <v>0</v>
          </cell>
          <cell r="E5048">
            <v>0</v>
          </cell>
          <cell r="F5048">
            <v>0</v>
          </cell>
          <cell r="G5048">
            <v>0</v>
          </cell>
        </row>
        <row r="5049">
          <cell r="B5049" t="str">
            <v>C4786</v>
          </cell>
          <cell r="C5049" t="str">
            <v>REDE FRIGORÍGENA C/ TUBO DE COBRE 1 1/4", ISOLADO COM BORRACHA ELASTOMÉRICA, SUSTENTAÇÃO, SOLDA E LIMPEZA</v>
          </cell>
          <cell r="D5049">
            <v>0</v>
          </cell>
          <cell r="E5049">
            <v>0</v>
          </cell>
          <cell r="F5049" t="str">
            <v>M</v>
          </cell>
          <cell r="G5049">
            <v>80.28</v>
          </cell>
        </row>
        <row r="5050">
          <cell r="B5050">
            <v>0</v>
          </cell>
          <cell r="C5050">
            <v>0</v>
          </cell>
          <cell r="D5050">
            <v>0</v>
          </cell>
          <cell r="E5050">
            <v>0</v>
          </cell>
          <cell r="F5050">
            <v>0</v>
          </cell>
          <cell r="G5050">
            <v>0</v>
          </cell>
        </row>
        <row r="5051">
          <cell r="B5051" t="str">
            <v>C4787</v>
          </cell>
          <cell r="C5051" t="str">
            <v>REDE FRIGORÍGENA C/ TUBO DE COBRE 1 3/8", ISOLADO COM BORRACHA ELASTOMÉRICA, SUSTENTAÇÃO, SOLDA E LIMPEZA</v>
          </cell>
          <cell r="D5051">
            <v>0</v>
          </cell>
          <cell r="E5051">
            <v>0</v>
          </cell>
          <cell r="F5051" t="str">
            <v>M</v>
          </cell>
          <cell r="G5051">
            <v>87.31</v>
          </cell>
        </row>
        <row r="5052">
          <cell r="B5052">
            <v>0</v>
          </cell>
          <cell r="C5052">
            <v>0</v>
          </cell>
          <cell r="D5052">
            <v>0</v>
          </cell>
          <cell r="E5052">
            <v>0</v>
          </cell>
          <cell r="F5052">
            <v>0</v>
          </cell>
          <cell r="G5052">
            <v>0</v>
          </cell>
        </row>
        <row r="5053">
          <cell r="B5053" t="str">
            <v>C4788</v>
          </cell>
          <cell r="C5053" t="str">
            <v>REDE FRIGORÍGENA C/ TUBO DE COBRE 1 1/2", ISOLADO COM BORRACHA ELASTOMÉRICA, SUSTENTAÇÃO, SOLDA E LIMPEZA</v>
          </cell>
          <cell r="D5053">
            <v>0</v>
          </cell>
          <cell r="E5053">
            <v>0</v>
          </cell>
          <cell r="F5053" t="str">
            <v>M</v>
          </cell>
          <cell r="G5053">
            <v>94.34</v>
          </cell>
        </row>
        <row r="5054">
          <cell r="B5054">
            <v>0</v>
          </cell>
          <cell r="C5054">
            <v>0</v>
          </cell>
          <cell r="D5054">
            <v>0</v>
          </cell>
          <cell r="E5054">
            <v>0</v>
          </cell>
          <cell r="F5054">
            <v>0</v>
          </cell>
          <cell r="G5054">
            <v>0</v>
          </cell>
        </row>
        <row r="5055">
          <cell r="B5055" t="str">
            <v>C4789</v>
          </cell>
          <cell r="C5055" t="str">
            <v>REDE FRIGORÍGENA C/ TUBO DE COBRE 1 5/8", ISOLADO COM BORRACHA ELASTOMÉRICA, SUSTENTAÇÃO, SOLDA E LIMPEZA</v>
          </cell>
          <cell r="D5055">
            <v>0</v>
          </cell>
          <cell r="E5055">
            <v>0</v>
          </cell>
          <cell r="F5055" t="str">
            <v>M</v>
          </cell>
          <cell r="G5055">
            <v>114.11</v>
          </cell>
        </row>
        <row r="5056">
          <cell r="B5056">
            <v>0</v>
          </cell>
          <cell r="C5056">
            <v>0</v>
          </cell>
          <cell r="D5056">
            <v>0</v>
          </cell>
          <cell r="E5056">
            <v>0</v>
          </cell>
          <cell r="F5056">
            <v>0</v>
          </cell>
          <cell r="G5056">
            <v>0</v>
          </cell>
        </row>
        <row r="5057">
          <cell r="B5057" t="str">
            <v>ALUGUEL DE EQUIPAMENTOS</v>
          </cell>
          <cell r="C5057">
            <v>0</v>
          </cell>
          <cell r="D5057">
            <v>0</v>
          </cell>
          <cell r="E5057">
            <v>0</v>
          </cell>
          <cell r="F5057">
            <v>0</v>
          </cell>
          <cell r="G5057">
            <v>1757.77</v>
          </cell>
        </row>
        <row r="5058">
          <cell r="B5058" t="str">
            <v>HORA TRABALHADA</v>
          </cell>
          <cell r="C5058">
            <v>0</v>
          </cell>
          <cell r="D5058">
            <v>0</v>
          </cell>
          <cell r="E5058">
            <v>0</v>
          </cell>
          <cell r="F5058">
            <v>0</v>
          </cell>
          <cell r="G5058">
            <v>1747.69</v>
          </cell>
        </row>
        <row r="5059">
          <cell r="B5059" t="str">
            <v>C3256</v>
          </cell>
          <cell r="C5059" t="str">
            <v>CAMINHÃO DISTRIBUIDOR DE LIGANTE (ALUGUEL)</v>
          </cell>
          <cell r="D5059">
            <v>0</v>
          </cell>
          <cell r="E5059">
            <v>0</v>
          </cell>
          <cell r="F5059" t="str">
            <v>H</v>
          </cell>
          <cell r="G5059">
            <v>145.58000000000001</v>
          </cell>
        </row>
        <row r="5060">
          <cell r="B5060" t="str">
            <v>C3257</v>
          </cell>
          <cell r="C5060" t="str">
            <v>CAMINHÃO TANQUE 6.000 l (ALUGUEL)</v>
          </cell>
          <cell r="D5060">
            <v>0</v>
          </cell>
          <cell r="E5060">
            <v>0</v>
          </cell>
          <cell r="F5060" t="str">
            <v>H</v>
          </cell>
          <cell r="G5060">
            <v>74.989999999999995</v>
          </cell>
        </row>
        <row r="5061">
          <cell r="B5061" t="str">
            <v>C3258</v>
          </cell>
          <cell r="C5061" t="str">
            <v>CAMINHÃO TANQUE 8.000 l (ALUGUEL)</v>
          </cell>
          <cell r="D5061">
            <v>0</v>
          </cell>
          <cell r="E5061">
            <v>0</v>
          </cell>
          <cell r="F5061" t="str">
            <v>H</v>
          </cell>
          <cell r="G5061">
            <v>86.59</v>
          </cell>
        </row>
        <row r="5062">
          <cell r="B5062" t="str">
            <v>C3260</v>
          </cell>
          <cell r="C5062" t="str">
            <v>CARREGADEIRA DE PNEUS 1,70 M3 (ALUGUEL)</v>
          </cell>
          <cell r="D5062">
            <v>0</v>
          </cell>
          <cell r="E5062">
            <v>0</v>
          </cell>
          <cell r="F5062" t="str">
            <v>H</v>
          </cell>
          <cell r="G5062">
            <v>110.53</v>
          </cell>
        </row>
        <row r="5063">
          <cell r="B5063" t="str">
            <v>C3261</v>
          </cell>
          <cell r="C5063" t="str">
            <v>CARREGADEIRA DE PNEUS 3,00 M3 (ALUGUEL)</v>
          </cell>
          <cell r="D5063">
            <v>0</v>
          </cell>
          <cell r="E5063">
            <v>0</v>
          </cell>
          <cell r="F5063" t="str">
            <v>H</v>
          </cell>
          <cell r="G5063">
            <v>184.16</v>
          </cell>
        </row>
        <row r="5064">
          <cell r="B5064" t="str">
            <v>C3264</v>
          </cell>
          <cell r="C5064" t="str">
            <v>COMPACTADOR DE PNEUS AUTOPROPELIDO (ALUGUEL)</v>
          </cell>
          <cell r="D5064">
            <v>0</v>
          </cell>
          <cell r="E5064">
            <v>0</v>
          </cell>
          <cell r="F5064" t="str">
            <v>H</v>
          </cell>
          <cell r="G5064">
            <v>113.31</v>
          </cell>
        </row>
        <row r="5065">
          <cell r="B5065" t="str">
            <v>C3265</v>
          </cell>
          <cell r="C5065" t="str">
            <v>COMPACTADOR LISO TANDEM AUTOPROPELIDO (ALUGUEL)</v>
          </cell>
          <cell r="D5065">
            <v>0</v>
          </cell>
          <cell r="E5065">
            <v>0</v>
          </cell>
          <cell r="F5065" t="str">
            <v>H</v>
          </cell>
          <cell r="G5065">
            <v>56.67</v>
          </cell>
        </row>
        <row r="5066">
          <cell r="B5066" t="str">
            <v>C3266</v>
          </cell>
          <cell r="C5066" t="str">
            <v>COMPACTADOR LISO VIBRATÓRIO AUTOPROPELIDO (ALUGUEL)</v>
          </cell>
          <cell r="D5066">
            <v>0</v>
          </cell>
          <cell r="E5066">
            <v>0</v>
          </cell>
          <cell r="F5066" t="str">
            <v>H</v>
          </cell>
          <cell r="G5066">
            <v>109.63</v>
          </cell>
        </row>
        <row r="5067">
          <cell r="B5067" t="str">
            <v>C3267</v>
          </cell>
          <cell r="C5067" t="str">
            <v>COMPACTADOR PÉ DE CARNEIRO VIBRATÓRIO AUTOPROPELIDO (ALUGUEL)</v>
          </cell>
          <cell r="D5067">
            <v>0</v>
          </cell>
          <cell r="E5067">
            <v>0</v>
          </cell>
          <cell r="F5067" t="str">
            <v>H</v>
          </cell>
          <cell r="G5067">
            <v>112.04</v>
          </cell>
        </row>
        <row r="5068">
          <cell r="B5068" t="str">
            <v>C3278</v>
          </cell>
          <cell r="C5068" t="str">
            <v>ESCAVADEIRA HIDRÁULICA (ALUGUEL)</v>
          </cell>
          <cell r="D5068">
            <v>0</v>
          </cell>
          <cell r="E5068">
            <v>0</v>
          </cell>
          <cell r="F5068" t="str">
            <v>H</v>
          </cell>
          <cell r="G5068">
            <v>151.21</v>
          </cell>
        </row>
        <row r="5069">
          <cell r="B5069" t="str">
            <v>C3288</v>
          </cell>
          <cell r="C5069" t="str">
            <v>MOTONIVELADORA (ALUGUEL)</v>
          </cell>
          <cell r="D5069">
            <v>0</v>
          </cell>
          <cell r="E5069">
            <v>0</v>
          </cell>
          <cell r="F5069" t="str">
            <v>H</v>
          </cell>
          <cell r="G5069">
            <v>145.46</v>
          </cell>
        </row>
        <row r="5070">
          <cell r="B5070" t="str">
            <v>C3309</v>
          </cell>
          <cell r="C5070" t="str">
            <v>RETROESCAVADEIRA DE PNEUS (ALUGUEL)</v>
          </cell>
          <cell r="D5070">
            <v>0</v>
          </cell>
          <cell r="E5070">
            <v>0</v>
          </cell>
          <cell r="F5070" t="str">
            <v>H</v>
          </cell>
          <cell r="G5070">
            <v>67.959999999999994</v>
          </cell>
        </row>
        <row r="5071">
          <cell r="B5071" t="str">
            <v>C3313</v>
          </cell>
          <cell r="C5071" t="str">
            <v>TRATOR DE ESTEIRAS COM LÂMINA E ESCARIFICADOR (ALUGUEL)</v>
          </cell>
          <cell r="D5071">
            <v>0</v>
          </cell>
          <cell r="E5071">
            <v>0</v>
          </cell>
          <cell r="F5071" t="str">
            <v>H</v>
          </cell>
          <cell r="G5071">
            <v>174.42</v>
          </cell>
        </row>
        <row r="5072">
          <cell r="B5072" t="str">
            <v>C3314</v>
          </cell>
          <cell r="C5072" t="str">
            <v>TRATOR DE PNEUS (ALUGUEL)</v>
          </cell>
          <cell r="D5072">
            <v>0</v>
          </cell>
          <cell r="E5072">
            <v>0</v>
          </cell>
          <cell r="F5072" t="str">
            <v>H</v>
          </cell>
          <cell r="G5072">
            <v>62.94</v>
          </cell>
        </row>
        <row r="5073">
          <cell r="B5073" t="str">
            <v>C3317</v>
          </cell>
          <cell r="C5073" t="str">
            <v>VIBRO ACABADORA DE MISTURAS BETUMINOSAS (ALUGUEL)</v>
          </cell>
          <cell r="D5073">
            <v>0</v>
          </cell>
          <cell r="E5073">
            <v>0</v>
          </cell>
          <cell r="F5073" t="str">
            <v>H</v>
          </cell>
          <cell r="G5073">
            <v>152.21</v>
          </cell>
        </row>
        <row r="5074">
          <cell r="B5074" t="str">
            <v>KM RODADO</v>
          </cell>
          <cell r="C5074">
            <v>0</v>
          </cell>
          <cell r="D5074">
            <v>0</v>
          </cell>
          <cell r="E5074">
            <v>0</v>
          </cell>
          <cell r="F5074">
            <v>0</v>
          </cell>
          <cell r="G5074">
            <v>10.08</v>
          </cell>
        </row>
        <row r="5075">
          <cell r="B5075" t="str">
            <v>C3255</v>
          </cell>
          <cell r="C5075" t="str">
            <v>CAMINHÃO BASCULANTE 6 M3</v>
          </cell>
          <cell r="D5075">
            <v>0</v>
          </cell>
          <cell r="E5075">
            <v>0</v>
          </cell>
          <cell r="F5075" t="str">
            <v>KM</v>
          </cell>
          <cell r="G5075">
            <v>1.35</v>
          </cell>
        </row>
        <row r="5076">
          <cell r="B5076" t="str">
            <v>C3254</v>
          </cell>
          <cell r="C5076" t="str">
            <v>CAMINHÃO BASCULANTE 12 M3</v>
          </cell>
          <cell r="D5076">
            <v>0</v>
          </cell>
          <cell r="E5076">
            <v>0</v>
          </cell>
          <cell r="F5076" t="str">
            <v>KM</v>
          </cell>
          <cell r="G5076">
            <v>1.64</v>
          </cell>
        </row>
        <row r="5077">
          <cell r="B5077" t="str">
            <v>C3262</v>
          </cell>
          <cell r="C5077" t="str">
            <v>CAVALO MECÂNICO COM PRANCHA DE 2 EIXOS</v>
          </cell>
          <cell r="D5077">
            <v>0</v>
          </cell>
          <cell r="E5077">
            <v>0</v>
          </cell>
          <cell r="F5077" t="str">
            <v>KM</v>
          </cell>
          <cell r="G5077">
            <v>3.21</v>
          </cell>
        </row>
        <row r="5078">
          <cell r="B5078" t="str">
            <v>C3263</v>
          </cell>
          <cell r="C5078" t="str">
            <v>CAVALO MECÂNICO COM PRANCHA DE 3 EIXOS</v>
          </cell>
          <cell r="D5078">
            <v>0</v>
          </cell>
          <cell r="E5078">
            <v>0</v>
          </cell>
          <cell r="F5078" t="str">
            <v>KM</v>
          </cell>
          <cell r="G5078">
            <v>3.89</v>
          </cell>
        </row>
        <row r="5079">
          <cell r="B5079" t="str">
            <v>ACESSIBILIDADE À EDIFICAÇÕES E ESPAÇOS</v>
          </cell>
          <cell r="C5079">
            <v>0</v>
          </cell>
          <cell r="D5079">
            <v>0</v>
          </cell>
          <cell r="E5079">
            <v>0</v>
          </cell>
          <cell r="F5079">
            <v>0</v>
          </cell>
          <cell r="G5079">
            <v>6910.7</v>
          </cell>
        </row>
        <row r="5080">
          <cell r="B5080" t="str">
            <v>SERVIÇOS PRELIMINARES</v>
          </cell>
          <cell r="C5080">
            <v>0</v>
          </cell>
          <cell r="D5080">
            <v>0</v>
          </cell>
          <cell r="E5080">
            <v>0</v>
          </cell>
          <cell r="F5080">
            <v>0</v>
          </cell>
          <cell r="G5080">
            <v>61.19</v>
          </cell>
        </row>
        <row r="5081">
          <cell r="B5081" t="str">
            <v>C4618</v>
          </cell>
          <cell r="C5081" t="str">
            <v>DEMOLIÇÃO DE INSTALAÇÃO HIDRÁULICA - TUBOS E CONEXÕES</v>
          </cell>
          <cell r="D5081">
            <v>0</v>
          </cell>
          <cell r="E5081">
            <v>0</v>
          </cell>
          <cell r="F5081" t="str">
            <v>PT</v>
          </cell>
          <cell r="G5081">
            <v>20.23</v>
          </cell>
        </row>
        <row r="5082">
          <cell r="B5082" t="str">
            <v>C4619</v>
          </cell>
          <cell r="C5082" t="str">
            <v>DEMOLIÇÃO DE INSTALAÇÃO SANITÁRIA - TUBOS E CONEXÕES</v>
          </cell>
          <cell r="D5082">
            <v>0</v>
          </cell>
          <cell r="E5082">
            <v>0</v>
          </cell>
          <cell r="F5082" t="str">
            <v>PT</v>
          </cell>
          <cell r="G5082">
            <v>19.63</v>
          </cell>
        </row>
        <row r="5083">
          <cell r="B5083" t="str">
            <v>C4639</v>
          </cell>
          <cell r="C5083" t="str">
            <v>RETIRADA DE GUARDA-CORPO EM TUBOS C/ PEÇAS E CONEXÕES FERRO GALVANIZADO (SEM REAPROVEITAMENTO) DN ATÉ 60mm</v>
          </cell>
          <cell r="D5083">
            <v>0</v>
          </cell>
          <cell r="E5083">
            <v>0</v>
          </cell>
          <cell r="F5083" t="str">
            <v>M</v>
          </cell>
          <cell r="G5083">
            <v>16.079999999999998</v>
          </cell>
        </row>
        <row r="5084">
          <cell r="B5084">
            <v>0</v>
          </cell>
          <cell r="C5084">
            <v>0</v>
          </cell>
          <cell r="D5084">
            <v>0</v>
          </cell>
          <cell r="E5084">
            <v>0</v>
          </cell>
          <cell r="F5084">
            <v>0</v>
          </cell>
          <cell r="G5084">
            <v>0</v>
          </cell>
        </row>
        <row r="5085">
          <cell r="B5085" t="str">
            <v>C4640</v>
          </cell>
          <cell r="C5085" t="str">
            <v>RETIRADA DE GUIAS PRE-FABRICADAS DE CONCRETO</v>
          </cell>
          <cell r="D5085">
            <v>0</v>
          </cell>
          <cell r="E5085">
            <v>0</v>
          </cell>
          <cell r="F5085" t="str">
            <v>M</v>
          </cell>
          <cell r="G5085">
            <v>5.24</v>
          </cell>
        </row>
        <row r="5086">
          <cell r="B5086" t="str">
            <v>ESQUADRIAS E FERRAGENS</v>
          </cell>
          <cell r="C5086">
            <v>0</v>
          </cell>
          <cell r="D5086">
            <v>0</v>
          </cell>
          <cell r="E5086">
            <v>0</v>
          </cell>
          <cell r="F5086">
            <v>0</v>
          </cell>
          <cell r="G5086">
            <v>1636.21</v>
          </cell>
        </row>
        <row r="5087">
          <cell r="B5087" t="str">
            <v>C4621</v>
          </cell>
          <cell r="C5087" t="str">
            <v>BATEDOR PARA PORTA EM CHAPA DE ALUMÍNIO TIPO XADREZ LAVRADA ESP. 3mm C/ FIXAÇÃO SOBRE MADEIRA LISA OU REVESTIMENTO MELAMÍNICO COM FITA DUPLA FACE</v>
          </cell>
          <cell r="D5087">
            <v>0</v>
          </cell>
          <cell r="E5087">
            <v>0</v>
          </cell>
          <cell r="F5087" t="str">
            <v>M2</v>
          </cell>
          <cell r="G5087">
            <v>177.37</v>
          </cell>
        </row>
        <row r="5088">
          <cell r="B5088">
            <v>0</v>
          </cell>
          <cell r="C5088">
            <v>0</v>
          </cell>
          <cell r="D5088">
            <v>0</v>
          </cell>
          <cell r="E5088">
            <v>0</v>
          </cell>
          <cell r="F5088">
            <v>0</v>
          </cell>
          <cell r="G5088">
            <v>0</v>
          </cell>
        </row>
        <row r="5089">
          <cell r="B5089" t="str">
            <v>C4643</v>
          </cell>
          <cell r="C5089" t="str">
            <v>INSTALAÇÃO DE BARRA ANTI-PÂNICO C/ TRAVA EM AÇO INOX DIÂM. 1 1/2</v>
          </cell>
          <cell r="D5089">
            <v>0</v>
          </cell>
          <cell r="E5089">
            <v>0</v>
          </cell>
          <cell r="F5089" t="str">
            <v>CJ</v>
          </cell>
          <cell r="G5089">
            <v>1124.1300000000001</v>
          </cell>
        </row>
        <row r="5090">
          <cell r="B5090" t="str">
            <v>C4638</v>
          </cell>
          <cell r="C5090" t="str">
            <v>PUXADOR HORIZONTAL/VERTICAL PARA PORTA</v>
          </cell>
          <cell r="D5090">
            <v>0</v>
          </cell>
          <cell r="E5090">
            <v>0</v>
          </cell>
          <cell r="F5090" t="str">
            <v>M</v>
          </cell>
          <cell r="G5090">
            <v>223.88</v>
          </cell>
        </row>
        <row r="5091">
          <cell r="B5091" t="str">
            <v>C4647</v>
          </cell>
          <cell r="C5091" t="str">
            <v>RETIRADA DE DISPOSITIVO DE PRESSÃO DAS PORTAS</v>
          </cell>
          <cell r="D5091">
            <v>0</v>
          </cell>
          <cell r="E5091">
            <v>0</v>
          </cell>
          <cell r="F5091" t="str">
            <v>UN</v>
          </cell>
          <cell r="G5091">
            <v>17.95</v>
          </cell>
        </row>
        <row r="5092">
          <cell r="B5092" t="str">
            <v>C4637</v>
          </cell>
          <cell r="C5092" t="str">
            <v>RETIRADA COM SUBSTITUIÇÃO DE MAÇANETA EXISTENTE POR TIPO ALAVANCA</v>
          </cell>
          <cell r="D5092">
            <v>0</v>
          </cell>
          <cell r="E5092">
            <v>0</v>
          </cell>
          <cell r="F5092" t="str">
            <v>UN</v>
          </cell>
          <cell r="G5092">
            <v>92.87</v>
          </cell>
        </row>
        <row r="5093">
          <cell r="B5093" t="str">
            <v>INSTALAÇÕES, LOUÇAS E ACESSÓRIOS</v>
          </cell>
          <cell r="C5093">
            <v>0</v>
          </cell>
          <cell r="D5093">
            <v>0</v>
          </cell>
          <cell r="E5093">
            <v>0</v>
          </cell>
          <cell r="F5093">
            <v>0</v>
          </cell>
          <cell r="G5093">
            <v>3043.27</v>
          </cell>
        </row>
        <row r="5094">
          <cell r="B5094" t="str">
            <v>C4642</v>
          </cell>
          <cell r="C5094" t="str">
            <v>ASSENTO / BANCO - ARTICULÁVEL PARA BANHO DE DEFICIENTE</v>
          </cell>
          <cell r="D5094">
            <v>0</v>
          </cell>
          <cell r="E5094">
            <v>0</v>
          </cell>
          <cell r="F5094" t="str">
            <v>UN</v>
          </cell>
          <cell r="G5094">
            <v>550.48</v>
          </cell>
        </row>
        <row r="5095">
          <cell r="B5095" t="str">
            <v>C4635</v>
          </cell>
          <cell r="C5095" t="str">
            <v>BACIA SANITÁRIA PARA CADEIRANTES C/ ASSENTO (ABERTURA FRONTAL)</v>
          </cell>
          <cell r="D5095">
            <v>0</v>
          </cell>
          <cell r="E5095">
            <v>0</v>
          </cell>
          <cell r="F5095" t="str">
            <v>UN</v>
          </cell>
          <cell r="G5095">
            <v>729.08</v>
          </cell>
        </row>
        <row r="5096">
          <cell r="B5096" t="str">
            <v>C4634</v>
          </cell>
          <cell r="C5096" t="str">
            <v>BASE EM GRANITO COM MAPA TÁTIL</v>
          </cell>
          <cell r="D5096">
            <v>0</v>
          </cell>
          <cell r="E5096">
            <v>0</v>
          </cell>
          <cell r="F5096" t="str">
            <v>UN</v>
          </cell>
          <cell r="G5096">
            <v>915.09</v>
          </cell>
        </row>
        <row r="5097">
          <cell r="B5097" t="str">
            <v>C4636</v>
          </cell>
          <cell r="C5097" t="str">
            <v>LAVATÓRIO DE LOUÇA BRANCA C/ COLUNA SUSPENSA E ACESSÓRIOS</v>
          </cell>
          <cell r="D5097">
            <v>0</v>
          </cell>
          <cell r="E5097">
            <v>0</v>
          </cell>
          <cell r="F5097" t="str">
            <v>UN</v>
          </cell>
          <cell r="G5097">
            <v>504.3</v>
          </cell>
        </row>
        <row r="5098">
          <cell r="B5098" t="str">
            <v>C4630</v>
          </cell>
          <cell r="C5098" t="str">
            <v>REINSTALAÇÃO DE PONTO HIDRÁULICO, MATERIAL E EXECUÇÃO</v>
          </cell>
          <cell r="D5098">
            <v>0</v>
          </cell>
          <cell r="E5098">
            <v>0</v>
          </cell>
          <cell r="F5098" t="str">
            <v>PT</v>
          </cell>
          <cell r="G5098">
            <v>70.290000000000006</v>
          </cell>
        </row>
        <row r="5099">
          <cell r="B5099" t="str">
            <v>C4631</v>
          </cell>
          <cell r="C5099" t="str">
            <v>REINSTALAÇÃO DE PONTO SANITÁRIO, MATERIAL E EXECUÇÃO</v>
          </cell>
          <cell r="D5099">
            <v>0</v>
          </cell>
          <cell r="E5099">
            <v>0</v>
          </cell>
          <cell r="F5099" t="str">
            <v>PT</v>
          </cell>
          <cell r="G5099">
            <v>77.92</v>
          </cell>
        </row>
        <row r="5100">
          <cell r="B5100" t="str">
            <v>C4632</v>
          </cell>
          <cell r="C5100" t="str">
            <v>REMANEJAMENTO DE BACIA SANITÁRIA</v>
          </cell>
          <cell r="D5100">
            <v>0</v>
          </cell>
          <cell r="E5100">
            <v>0</v>
          </cell>
          <cell r="F5100" t="str">
            <v>UN</v>
          </cell>
          <cell r="G5100">
            <v>106.98</v>
          </cell>
        </row>
        <row r="5101">
          <cell r="B5101" t="str">
            <v>C4633</v>
          </cell>
          <cell r="C5101" t="str">
            <v>REMANEJAMENTO DE BANCADA DE GRANITO</v>
          </cell>
          <cell r="D5101">
            <v>0</v>
          </cell>
          <cell r="E5101">
            <v>0</v>
          </cell>
          <cell r="F5101" t="str">
            <v>M2</v>
          </cell>
          <cell r="G5101">
            <v>89.13</v>
          </cell>
        </row>
        <row r="5102">
          <cell r="B5102" t="str">
            <v>PISOS</v>
          </cell>
          <cell r="C5102">
            <v>0</v>
          </cell>
          <cell r="D5102">
            <v>0</v>
          </cell>
          <cell r="E5102">
            <v>0</v>
          </cell>
          <cell r="F5102">
            <v>0</v>
          </cell>
          <cell r="G5102">
            <v>263.37</v>
          </cell>
        </row>
        <row r="5103">
          <cell r="B5103" t="str">
            <v>C4625</v>
          </cell>
          <cell r="C5103" t="str">
            <v>BASE EM PREMOLDADO DE CONCRETO COM ADITIVO IMPERMEABILIZANTE P/ INSTALAÇÃO DE BACIA SANITÁRIA</v>
          </cell>
          <cell r="D5103">
            <v>0</v>
          </cell>
          <cell r="E5103">
            <v>0</v>
          </cell>
          <cell r="F5103" t="str">
            <v>UN</v>
          </cell>
          <cell r="G5103">
            <v>48.98</v>
          </cell>
        </row>
        <row r="5104">
          <cell r="B5104">
            <v>0</v>
          </cell>
          <cell r="C5104">
            <v>0</v>
          </cell>
          <cell r="D5104">
            <v>0</v>
          </cell>
          <cell r="E5104">
            <v>0</v>
          </cell>
          <cell r="F5104">
            <v>0</v>
          </cell>
          <cell r="G5104">
            <v>0</v>
          </cell>
        </row>
        <row r="5105">
          <cell r="B5105" t="str">
            <v>C4622</v>
          </cell>
          <cell r="C5105" t="str">
            <v>FITA ADESIVA ANTIDERRAPANTE E FOSFORESCENTE</v>
          </cell>
          <cell r="D5105">
            <v>0</v>
          </cell>
          <cell r="E5105">
            <v>0</v>
          </cell>
          <cell r="F5105" t="str">
            <v>UN</v>
          </cell>
          <cell r="G5105">
            <v>37.33</v>
          </cell>
        </row>
        <row r="5106">
          <cell r="B5106" t="str">
            <v>C4623</v>
          </cell>
          <cell r="C5106" t="str">
            <v>PISO PODOTÁTIL INTERNO EM BORRACHA 30x30cm ASSENTAMENTO COM COLA VINIL (FORNECIMENTO E ASSENTAMENTO)</v>
          </cell>
          <cell r="D5106">
            <v>0</v>
          </cell>
          <cell r="E5106">
            <v>0</v>
          </cell>
          <cell r="F5106" t="str">
            <v>M2</v>
          </cell>
          <cell r="G5106">
            <v>112.01</v>
          </cell>
        </row>
        <row r="5107">
          <cell r="B5107">
            <v>0</v>
          </cell>
          <cell r="C5107">
            <v>0</v>
          </cell>
          <cell r="D5107">
            <v>0</v>
          </cell>
          <cell r="E5107">
            <v>0</v>
          </cell>
          <cell r="F5107">
            <v>0</v>
          </cell>
          <cell r="G5107">
            <v>0</v>
          </cell>
        </row>
        <row r="5108">
          <cell r="B5108" t="str">
            <v>C4624</v>
          </cell>
          <cell r="C5108" t="str">
            <v>PISO PODOTÁTIL EXTERNO EM PMC ESP. 3CM, ASSENTADO COM ARGAMASSA (FORNECIMENTO E ASSENTAMENTO)</v>
          </cell>
          <cell r="D5108">
            <v>0</v>
          </cell>
          <cell r="E5108">
            <v>0</v>
          </cell>
          <cell r="F5108" t="str">
            <v>M2</v>
          </cell>
          <cell r="G5108">
            <v>65.05</v>
          </cell>
        </row>
        <row r="5109">
          <cell r="B5109">
            <v>0</v>
          </cell>
          <cell r="C5109">
            <v>0</v>
          </cell>
          <cell r="D5109">
            <v>0</v>
          </cell>
          <cell r="E5109">
            <v>0</v>
          </cell>
          <cell r="F5109">
            <v>0</v>
          </cell>
          <cell r="G5109">
            <v>0</v>
          </cell>
        </row>
        <row r="5110">
          <cell r="B5110" t="str">
            <v>SINALIZAÇÃO</v>
          </cell>
          <cell r="C5110">
            <v>0</v>
          </cell>
          <cell r="D5110">
            <v>0</v>
          </cell>
          <cell r="E5110">
            <v>0</v>
          </cell>
          <cell r="F5110">
            <v>0</v>
          </cell>
          <cell r="G5110">
            <v>508.59</v>
          </cell>
        </row>
        <row r="5111">
          <cell r="B5111" t="str">
            <v>C4626</v>
          </cell>
          <cell r="C5111" t="str">
            <v>PLACA EM ALUMÍNIO 15x30cm C/ VINIL APLICADO EM 1 FACE E FIXAÇÃO COM FITA DUPLA FACE (FORNECIMENTO E MONTAGEM)</v>
          </cell>
          <cell r="D5111">
            <v>0</v>
          </cell>
          <cell r="E5111">
            <v>0</v>
          </cell>
          <cell r="F5111" t="str">
            <v>UN</v>
          </cell>
          <cell r="G5111">
            <v>13.8</v>
          </cell>
        </row>
        <row r="5112">
          <cell r="B5112">
            <v>0</v>
          </cell>
          <cell r="C5112">
            <v>0</v>
          </cell>
          <cell r="D5112">
            <v>0</v>
          </cell>
          <cell r="E5112">
            <v>0</v>
          </cell>
          <cell r="F5112">
            <v>0</v>
          </cell>
          <cell r="G5112">
            <v>0</v>
          </cell>
        </row>
        <row r="5113">
          <cell r="B5113" t="str">
            <v>C4627</v>
          </cell>
          <cell r="C5113" t="str">
            <v>PLACA EM ALUMÍNIO 20x20cm C/ VINIL APLICADO EM 1 FACE E FIXAÇÃO COM FITA DUPLA FACE (FORNECIMENTO E MONTAGEM)</v>
          </cell>
          <cell r="D5113">
            <v>0</v>
          </cell>
          <cell r="E5113">
            <v>0</v>
          </cell>
          <cell r="F5113" t="str">
            <v>UN</v>
          </cell>
          <cell r="G5113">
            <v>12.11</v>
          </cell>
        </row>
        <row r="5114">
          <cell r="B5114">
            <v>0</v>
          </cell>
          <cell r="C5114">
            <v>0</v>
          </cell>
          <cell r="D5114">
            <v>0</v>
          </cell>
          <cell r="E5114">
            <v>0</v>
          </cell>
          <cell r="F5114">
            <v>0</v>
          </cell>
          <cell r="G5114">
            <v>0</v>
          </cell>
        </row>
        <row r="5115">
          <cell r="B5115" t="str">
            <v>C4628</v>
          </cell>
          <cell r="C5115" t="str">
            <v>PLACA EM ALUMÍNIO 20x25cm C/ VINIL APLICADO EM 1 FACE E FIXAÇÃO COM FITA DUPLA FACE (FORNECIMENTO E MONTAGEM)</v>
          </cell>
          <cell r="D5115">
            <v>0</v>
          </cell>
          <cell r="E5115">
            <v>0</v>
          </cell>
          <cell r="F5115" t="str">
            <v>UN</v>
          </cell>
          <cell r="G5115">
            <v>14.97</v>
          </cell>
        </row>
        <row r="5116">
          <cell r="B5116">
            <v>0</v>
          </cell>
          <cell r="C5116">
            <v>0</v>
          </cell>
          <cell r="D5116">
            <v>0</v>
          </cell>
          <cell r="E5116">
            <v>0</v>
          </cell>
          <cell r="F5116">
            <v>0</v>
          </cell>
          <cell r="G5116">
            <v>0</v>
          </cell>
        </row>
        <row r="5117">
          <cell r="B5117" t="str">
            <v>C4629</v>
          </cell>
          <cell r="C5117" t="str">
            <v>PLACA EM AÇO GALVANIZADO C/ APLICAÇÃO EM 1 FACE EM VINIL E FUNDO C/ PINTURA EM ESMALTE SINTÉTICO PRETO FOSCO (FORNECIMENTO E MONTAGEM)</v>
          </cell>
          <cell r="D5117">
            <v>0</v>
          </cell>
          <cell r="E5117">
            <v>0</v>
          </cell>
          <cell r="F5117" t="str">
            <v>M2</v>
          </cell>
          <cell r="G5117">
            <v>375.53</v>
          </cell>
        </row>
        <row r="5118">
          <cell r="B5118">
            <v>0</v>
          </cell>
          <cell r="C5118">
            <v>0</v>
          </cell>
          <cell r="D5118">
            <v>0</v>
          </cell>
          <cell r="E5118">
            <v>0</v>
          </cell>
          <cell r="F5118">
            <v>0</v>
          </cell>
          <cell r="G5118">
            <v>0</v>
          </cell>
        </row>
        <row r="5119">
          <cell r="B5119" t="str">
            <v>C4648</v>
          </cell>
          <cell r="C5119" t="str">
            <v>PLACAS COM BRAILLE PARA SINALIZAÇÃO TÁTIL</v>
          </cell>
          <cell r="D5119">
            <v>0</v>
          </cell>
          <cell r="E5119">
            <v>0</v>
          </cell>
          <cell r="F5119" t="str">
            <v>UN</v>
          </cell>
          <cell r="G5119">
            <v>48.95</v>
          </cell>
        </row>
        <row r="5120">
          <cell r="B5120" t="str">
            <v>C4641</v>
          </cell>
          <cell r="C5120" t="str">
            <v>SÍMBOLO INTERNACIONAL DE ACESSO - SIA - 15x15cm</v>
          </cell>
          <cell r="D5120">
            <v>0</v>
          </cell>
          <cell r="E5120">
            <v>0</v>
          </cell>
          <cell r="F5120" t="str">
            <v>UN</v>
          </cell>
          <cell r="G5120">
            <v>14.32</v>
          </cell>
        </row>
        <row r="5121">
          <cell r="B5121" t="str">
            <v>C4649</v>
          </cell>
          <cell r="C5121" t="str">
            <v>SINALIZAÇÃO PARA EXTINTOR</v>
          </cell>
          <cell r="D5121">
            <v>0</v>
          </cell>
          <cell r="E5121">
            <v>0</v>
          </cell>
          <cell r="F5121" t="str">
            <v>UN</v>
          </cell>
          <cell r="G5121">
            <v>28.91</v>
          </cell>
        </row>
        <row r="5122">
          <cell r="B5122" t="str">
            <v>DIVERSOS</v>
          </cell>
          <cell r="C5122">
            <v>0</v>
          </cell>
          <cell r="D5122">
            <v>0</v>
          </cell>
          <cell r="E5122">
            <v>0</v>
          </cell>
          <cell r="F5122">
            <v>0</v>
          </cell>
          <cell r="G5122">
            <v>1398.08</v>
          </cell>
        </row>
        <row r="5123">
          <cell r="B5123" t="str">
            <v>C4646</v>
          </cell>
          <cell r="C5123" t="str">
            <v>CORRIMÃO DUPLA ALTURA EM AÇO INOX DIAM 1 1/2</v>
          </cell>
          <cell r="D5123">
            <v>0</v>
          </cell>
          <cell r="E5123">
            <v>0</v>
          </cell>
          <cell r="F5123" t="str">
            <v>M</v>
          </cell>
          <cell r="G5123">
            <v>339.66</v>
          </cell>
        </row>
        <row r="5124">
          <cell r="B5124" t="str">
            <v>C4644</v>
          </cell>
          <cell r="C5124" t="str">
            <v>FORNECIMENTO E MONTAGEM DE BOTÕES EM BRAILLE COM SINALIZAÇÃO SONORA</v>
          </cell>
          <cell r="D5124">
            <v>0</v>
          </cell>
          <cell r="E5124">
            <v>0</v>
          </cell>
          <cell r="F5124" t="str">
            <v>CJ</v>
          </cell>
          <cell r="G5124">
            <v>958.56</v>
          </cell>
        </row>
        <row r="5125">
          <cell r="B5125" t="str">
            <v>C4620</v>
          </cell>
          <cell r="C5125" t="str">
            <v>GUIA DE BALIZAMENTO EM ALVENARIA ESP.=10cm ALTURA ATÉ 15cm COMPLETAMENTE EXECUTADA E ACABAMENTO EM TEXTURA ACRÍLICA E TOPO EM CHAPIM EM PMC</v>
          </cell>
          <cell r="D5125">
            <v>0</v>
          </cell>
          <cell r="E5125">
            <v>0</v>
          </cell>
          <cell r="F5125" t="str">
            <v>M</v>
          </cell>
          <cell r="G5125">
            <v>99.87</v>
          </cell>
        </row>
        <row r="5126">
          <cell r="B5126">
            <v>0</v>
          </cell>
          <cell r="C5126">
            <v>0</v>
          </cell>
          <cell r="D5126">
            <v>0</v>
          </cell>
          <cell r="E5126">
            <v>0</v>
          </cell>
          <cell r="F5126">
            <v>0</v>
          </cell>
          <cell r="G5126">
            <v>0</v>
          </cell>
        </row>
        <row r="5127">
          <cell r="B5127" t="str">
            <v>SERVIÇOS DIVERSOS</v>
          </cell>
          <cell r="C5127">
            <v>0</v>
          </cell>
          <cell r="D5127">
            <v>0</v>
          </cell>
          <cell r="E5127">
            <v>0</v>
          </cell>
          <cell r="F5127">
            <v>0</v>
          </cell>
          <cell r="G5127">
            <v>108.19</v>
          </cell>
        </row>
        <row r="5128">
          <cell r="B5128" t="str">
            <v>INDENIZAÇÕES</v>
          </cell>
          <cell r="C5128">
            <v>0</v>
          </cell>
          <cell r="D5128">
            <v>0</v>
          </cell>
          <cell r="E5128">
            <v>0</v>
          </cell>
          <cell r="F5128">
            <v>0</v>
          </cell>
          <cell r="G5128">
            <v>1.1200000000000001</v>
          </cell>
        </row>
        <row r="5129">
          <cell r="B5129" t="str">
            <v>C2840</v>
          </cell>
          <cell r="C5129" t="str">
            <v>INDENIZAÇÃO DE JAZIDA</v>
          </cell>
          <cell r="D5129">
            <v>0</v>
          </cell>
          <cell r="E5129">
            <v>0</v>
          </cell>
          <cell r="F5129" t="str">
            <v>M3</v>
          </cell>
          <cell r="G5129">
            <v>1.1200000000000001</v>
          </cell>
        </row>
        <row r="5130">
          <cell r="B5130" t="str">
            <v>LIMPEZA FINAL</v>
          </cell>
          <cell r="C5130">
            <v>0</v>
          </cell>
          <cell r="D5130">
            <v>0</v>
          </cell>
          <cell r="E5130">
            <v>0</v>
          </cell>
          <cell r="F5130">
            <v>0</v>
          </cell>
          <cell r="G5130">
            <v>107.07</v>
          </cell>
        </row>
        <row r="5131">
          <cell r="B5131" t="str">
            <v>C1078</v>
          </cell>
          <cell r="C5131" t="str">
            <v>DESCUPINIZAÇÃO C/ MATERIAL INSETICIDA</v>
          </cell>
          <cell r="D5131">
            <v>0</v>
          </cell>
          <cell r="E5131">
            <v>0</v>
          </cell>
          <cell r="F5131" t="str">
            <v>M2</v>
          </cell>
          <cell r="G5131">
            <v>7.39</v>
          </cell>
        </row>
        <row r="5132">
          <cell r="B5132" t="str">
            <v>C3605</v>
          </cell>
          <cell r="C5132" t="str">
            <v>LIMPEZA DA UNIDADE CASA TIPO "T 01" - PADRÃO POPULAR</v>
          </cell>
          <cell r="D5132">
            <v>0</v>
          </cell>
          <cell r="E5132">
            <v>0</v>
          </cell>
          <cell r="F5132" t="str">
            <v>UN</v>
          </cell>
          <cell r="G5132">
            <v>73.010000000000005</v>
          </cell>
        </row>
        <row r="5133">
          <cell r="B5133" t="str">
            <v>C3447</v>
          </cell>
          <cell r="C5133" t="str">
            <v>LIMPEZA DE PISO EM ÁREA URBANIZADA</v>
          </cell>
          <cell r="D5133">
            <v>0</v>
          </cell>
          <cell r="E5133">
            <v>0</v>
          </cell>
          <cell r="F5133" t="str">
            <v>M2</v>
          </cell>
          <cell r="G5133">
            <v>0.68</v>
          </cell>
        </row>
        <row r="5134">
          <cell r="B5134" t="str">
            <v>C1625</v>
          </cell>
          <cell r="C5134" t="str">
            <v>LIMPEZA DE PISOS E REVESTIMENTOS</v>
          </cell>
          <cell r="D5134">
            <v>0</v>
          </cell>
          <cell r="E5134">
            <v>0</v>
          </cell>
          <cell r="F5134" t="str">
            <v>M2</v>
          </cell>
          <cell r="G5134">
            <v>4.6900000000000004</v>
          </cell>
        </row>
        <row r="5135">
          <cell r="B5135" t="str">
            <v>C1626</v>
          </cell>
          <cell r="C5135" t="str">
            <v>LIMPEZA DE REVESTIMENTOS CERÂMICOS</v>
          </cell>
          <cell r="D5135">
            <v>0</v>
          </cell>
          <cell r="E5135">
            <v>0</v>
          </cell>
          <cell r="F5135" t="str">
            <v>M2</v>
          </cell>
          <cell r="G5135">
            <v>4.09</v>
          </cell>
        </row>
        <row r="5136">
          <cell r="B5136" t="str">
            <v>C1627</v>
          </cell>
          <cell r="C5136" t="str">
            <v>LIMPEZA DE VIDROS</v>
          </cell>
          <cell r="D5136">
            <v>0</v>
          </cell>
          <cell r="E5136">
            <v>0</v>
          </cell>
          <cell r="F5136" t="str">
            <v>M2</v>
          </cell>
          <cell r="G5136">
            <v>5.48</v>
          </cell>
        </row>
        <row r="5137">
          <cell r="B5137" t="str">
            <v>C1628</v>
          </cell>
          <cell r="C5137" t="str">
            <v>LIMPEZA GERAL</v>
          </cell>
          <cell r="D5137">
            <v>0</v>
          </cell>
          <cell r="E5137">
            <v>0</v>
          </cell>
          <cell r="F5137" t="str">
            <v>M2</v>
          </cell>
          <cell r="G5137">
            <v>6.39</v>
          </cell>
        </row>
        <row r="5138">
          <cell r="B5138" t="str">
            <v>C1629</v>
          </cell>
          <cell r="C5138" t="str">
            <v>LIMPEZA, RETIRADA DO PAPEL E LAVAGEM DE MOSAICO VIDROSO</v>
          </cell>
          <cell r="D5138">
            <v>0</v>
          </cell>
          <cell r="E5138">
            <v>0</v>
          </cell>
          <cell r="F5138" t="str">
            <v>M2</v>
          </cell>
          <cell r="G5138">
            <v>5.33</v>
          </cell>
        </row>
      </sheetData>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básicas"/>
      <sheetName val="Mobilização"/>
      <sheetName val="Aquisição&amp;Transporte"/>
      <sheetName val="pavimentação"/>
      <sheetName val="terraplenagem"/>
      <sheetName val="drenagem"/>
      <sheetName val="OAC"/>
      <sheetName val="sinalização"/>
      <sheetName val="MeioAmbiente"/>
      <sheetName val="ObrasComplem"/>
      <sheetName val="Banco de Dad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G1" t="str">
            <v>Custo Unitário Equipamentos</v>
          </cell>
          <cell r="T1" t="str">
            <v>Resumo dos Custos Unitários de Referência</v>
          </cell>
        </row>
        <row r="3">
          <cell r="T3" t="str">
            <v>Código</v>
          </cell>
          <cell r="U3" t="str">
            <v>Atividade/Serviço</v>
          </cell>
          <cell r="V3" t="str">
            <v>ud</v>
          </cell>
          <cell r="W3" t="str">
            <v>Custo</v>
          </cell>
        </row>
        <row r="4">
          <cell r="T4" t="str">
            <v>1 A 00 001 00</v>
          </cell>
          <cell r="U4" t="str">
            <v xml:space="preserve"> Transporte local c/ basc. 5 m3 rodov. não pav.</v>
          </cell>
          <cell r="V4" t="str">
            <v xml:space="preserve"> tkm</v>
          </cell>
          <cell r="W4">
            <v>0.59</v>
          </cell>
        </row>
        <row r="5">
          <cell r="T5" t="str">
            <v>1 A 00 001 05</v>
          </cell>
          <cell r="U5" t="str">
            <v xml:space="preserve"> Transp. local c/ basc. 10m3 rodov. não pav (const)</v>
          </cell>
          <cell r="V5" t="str">
            <v xml:space="preserve"> tkm</v>
          </cell>
          <cell r="W5">
            <v>0.52</v>
          </cell>
        </row>
        <row r="6">
          <cell r="T6" t="str">
            <v>1 A 00 001 06</v>
          </cell>
          <cell r="U6" t="str">
            <v xml:space="preserve"> Transp. local c/ basc. 10m3 rodov. não pav (consv)</v>
          </cell>
          <cell r="V6" t="str">
            <v xml:space="preserve"> tkm</v>
          </cell>
          <cell r="W6">
            <v>0.62</v>
          </cell>
        </row>
        <row r="7">
          <cell r="T7" t="str">
            <v>1 A 00 001 07</v>
          </cell>
          <cell r="U7" t="str">
            <v xml:space="preserve"> Transp. local c/ basc. 10m3 rodov. não pav (restr) </v>
          </cell>
          <cell r="V7" t="str">
            <v>tkm</v>
          </cell>
          <cell r="W7">
            <v>0.6</v>
          </cell>
        </row>
        <row r="8">
          <cell r="T8" t="str">
            <v>1 A 00 001 08</v>
          </cell>
          <cell r="U8" t="str">
            <v xml:space="preserve"> Transporte local c/ basc. p/ rocha rodov. não pav. </v>
          </cell>
          <cell r="V8" t="str">
            <v>tkm</v>
          </cell>
          <cell r="W8">
            <v>0.76</v>
          </cell>
        </row>
        <row r="9">
          <cell r="T9" t="str">
            <v>1 A 00 001 40</v>
          </cell>
          <cell r="U9" t="str">
            <v xml:space="preserve"> Transp. local c/ carroceria 15 t rodov. não pav. </v>
          </cell>
          <cell r="V9" t="str">
            <v>tkm</v>
          </cell>
          <cell r="W9">
            <v>0.67</v>
          </cell>
        </row>
        <row r="10">
          <cell r="T10" t="str">
            <v>1 A 00 001 41</v>
          </cell>
          <cell r="U10" t="str">
            <v xml:space="preserve"> Transporte local c/ carroceria 4t rodov. não pav. </v>
          </cell>
          <cell r="V10" t="str">
            <v xml:space="preserve">tkm </v>
          </cell>
          <cell r="W10">
            <v>0.84</v>
          </cell>
        </row>
        <row r="11">
          <cell r="T11" t="str">
            <v>1 A 00 001 50</v>
          </cell>
          <cell r="U11" t="str">
            <v xml:space="preserve"> Transporte local c/ betoneira rodov. não pav. </v>
          </cell>
          <cell r="V11" t="str">
            <v xml:space="preserve">tkm </v>
          </cell>
          <cell r="W11">
            <v>0.8</v>
          </cell>
        </row>
        <row r="12">
          <cell r="T12" t="str">
            <v>1 A 00 001 60</v>
          </cell>
          <cell r="U12" t="str">
            <v xml:space="preserve"> Transp. local c/ carroc. c/ guind. rodov. não pav.</v>
          </cell>
          <cell r="V12" t="str">
            <v xml:space="preserve"> tkm </v>
          </cell>
          <cell r="W12">
            <v>0.76</v>
          </cell>
        </row>
        <row r="13">
          <cell r="T13" t="str">
            <v>1 A 00 001 90</v>
          </cell>
          <cell r="U13" t="str">
            <v xml:space="preserve"> Transporte comercial c/ carroc. rodov. não pav.</v>
          </cell>
          <cell r="V13" t="str">
            <v xml:space="preserve"> tkm </v>
          </cell>
          <cell r="W13">
            <v>0.4</v>
          </cell>
        </row>
        <row r="14">
          <cell r="T14" t="str">
            <v>1 A 00 001 91</v>
          </cell>
          <cell r="U14" t="str">
            <v xml:space="preserve"> Transporte comercial c/ basc. 10m3 rod. não pav.</v>
          </cell>
          <cell r="V14" t="str">
            <v xml:space="preserve"> tkm </v>
          </cell>
          <cell r="W14">
            <v>0.41</v>
          </cell>
        </row>
        <row r="15">
          <cell r="T15" t="str">
            <v>1 A 00 002 00</v>
          </cell>
          <cell r="U15" t="str">
            <v xml:space="preserve"> Transporte local c/ basc. 5m3 rodov. pav. </v>
          </cell>
          <cell r="V15" t="str">
            <v xml:space="preserve">tkm </v>
          </cell>
          <cell r="W15">
            <v>0.47</v>
          </cell>
        </row>
        <row r="16">
          <cell r="T16" t="str">
            <v>1 A 00 002 03</v>
          </cell>
          <cell r="U16" t="str">
            <v xml:space="preserve"> Transp. local material para remendos </v>
          </cell>
          <cell r="V16" t="str">
            <v xml:space="preserve">tkm </v>
          </cell>
          <cell r="W16">
            <v>1.01</v>
          </cell>
        </row>
        <row r="17">
          <cell r="T17" t="str">
            <v>1 A 00 002 05</v>
          </cell>
          <cell r="U17" t="str">
            <v xml:space="preserve"> Transp. local c/ basc. 10m3 rodov. pav. (const) </v>
          </cell>
          <cell r="V17" t="str">
            <v xml:space="preserve">tkm </v>
          </cell>
          <cell r="W17">
            <v>0.4</v>
          </cell>
        </row>
        <row r="18">
          <cell r="T18" t="str">
            <v>1 A 00 002 06</v>
          </cell>
          <cell r="U18" t="str">
            <v xml:space="preserve"> Transp. local c/ basc. 10m3 rodov. pav. (consv) </v>
          </cell>
          <cell r="V18" t="str">
            <v xml:space="preserve">tkm </v>
          </cell>
          <cell r="W18">
            <v>0.47</v>
          </cell>
        </row>
        <row r="19">
          <cell r="T19" t="str">
            <v>1 A 00 002 07</v>
          </cell>
          <cell r="U19" t="str">
            <v xml:space="preserve"> Transp. local c/ basc. 10m3 rodov. pav. (restr) </v>
          </cell>
          <cell r="V19" t="str">
            <v xml:space="preserve">tkm </v>
          </cell>
          <cell r="W19">
            <v>0.45</v>
          </cell>
        </row>
        <row r="20">
          <cell r="T20" t="str">
            <v>1 A 00 002 08</v>
          </cell>
          <cell r="U20" t="str">
            <v xml:space="preserve"> Transporte local c/ basc. p/ rocha rodov. pav.</v>
          </cell>
          <cell r="V20" t="str">
            <v xml:space="preserve"> tkm </v>
          </cell>
          <cell r="W20">
            <v>0.56999999999999995</v>
          </cell>
        </row>
        <row r="21">
          <cell r="T21" t="str">
            <v>1 A 00 002 40</v>
          </cell>
          <cell r="U21" t="str">
            <v xml:space="preserve"> Transporte local c/ carroceria 15 t rodov. pav. </v>
          </cell>
          <cell r="V21" t="str">
            <v xml:space="preserve">tkm </v>
          </cell>
          <cell r="W21">
            <v>0.5</v>
          </cell>
        </row>
        <row r="22">
          <cell r="T22" t="str">
            <v>1 A 00 002 41</v>
          </cell>
          <cell r="U22" t="str">
            <v xml:space="preserve"> Transporte local c/ carroceria 4t rodov. pav.</v>
          </cell>
          <cell r="V22" t="str">
            <v xml:space="preserve"> tkm </v>
          </cell>
          <cell r="W22">
            <v>0.66</v>
          </cell>
        </row>
        <row r="23">
          <cell r="T23" t="str">
            <v>1 A 00 002 50</v>
          </cell>
          <cell r="U23" t="str">
            <v xml:space="preserve"> Transporte local c/ betoneira rodov. pav. </v>
          </cell>
          <cell r="V23" t="str">
            <v xml:space="preserve">tkm </v>
          </cell>
          <cell r="W23">
            <v>0.59</v>
          </cell>
        </row>
        <row r="24">
          <cell r="T24" t="str">
            <v>1 A 00 002 60</v>
          </cell>
          <cell r="U24" t="str">
            <v xml:space="preserve"> Transp. local c/ carroceria c/ guind. rodov. pav. </v>
          </cell>
          <cell r="V24" t="str">
            <v xml:space="preserve">tkm </v>
          </cell>
          <cell r="W24">
            <v>0.68</v>
          </cell>
        </row>
        <row r="25">
          <cell r="T25" t="str">
            <v>1 A 00 002 90</v>
          </cell>
          <cell r="U25" t="str">
            <v xml:space="preserve"> Transporte comercial c/ carroceria rodov. pav.</v>
          </cell>
          <cell r="V25" t="str">
            <v xml:space="preserve"> tkm </v>
          </cell>
          <cell r="W25">
            <v>0.27</v>
          </cell>
        </row>
        <row r="26">
          <cell r="T26" t="str">
            <v>1 A 00 002 91</v>
          </cell>
          <cell r="U26" t="str">
            <v xml:space="preserve"> Transporte comercial c/ basc. 10m3 rod. pav. </v>
          </cell>
          <cell r="V26" t="str">
            <v xml:space="preserve">tkm </v>
          </cell>
          <cell r="W26">
            <v>0.27</v>
          </cell>
        </row>
        <row r="27">
          <cell r="T27" t="str">
            <v>1 A 00 102 00</v>
          </cell>
          <cell r="U27" t="str">
            <v xml:space="preserve"> Transporte local de material betuminoso </v>
          </cell>
          <cell r="V27" t="str">
            <v xml:space="preserve">tkm </v>
          </cell>
          <cell r="W27">
            <v>0.95</v>
          </cell>
        </row>
        <row r="28">
          <cell r="T28" t="str">
            <v>1 A 00 112 90</v>
          </cell>
          <cell r="U28" t="str">
            <v xml:space="preserve"> Transporte comercial material betuminoso a quente</v>
          </cell>
          <cell r="V28" t="str">
            <v xml:space="preserve"> tkm </v>
          </cell>
          <cell r="W28">
            <v>0</v>
          </cell>
        </row>
        <row r="29">
          <cell r="T29" t="str">
            <v>1 A 00 112 91</v>
          </cell>
          <cell r="U29" t="str">
            <v xml:space="preserve"> Transporte comercial material betuminoso a frio</v>
          </cell>
          <cell r="V29" t="str">
            <v xml:space="preserve"> tkm </v>
          </cell>
          <cell r="W29">
            <v>0</v>
          </cell>
        </row>
        <row r="30">
          <cell r="T30" t="str">
            <v>1 A 00 201 70</v>
          </cell>
          <cell r="U30" t="str">
            <v xml:space="preserve"> Transp. local água c/ cam. tanque rodov. não pav.</v>
          </cell>
          <cell r="V30" t="str">
            <v xml:space="preserve"> tkm </v>
          </cell>
          <cell r="W30">
            <v>0.74</v>
          </cell>
        </row>
        <row r="31">
          <cell r="T31" t="str">
            <v>1 A 00 202 70</v>
          </cell>
          <cell r="U31" t="str">
            <v xml:space="preserve"> Transp. local de água c/ cam. tanque rodov. pav.</v>
          </cell>
          <cell r="V31" t="str">
            <v xml:space="preserve"> tkm </v>
          </cell>
          <cell r="W31">
            <v>0.55000000000000004</v>
          </cell>
        </row>
        <row r="32">
          <cell r="T32" t="str">
            <v>1 A 00 301 00</v>
          </cell>
          <cell r="U32" t="str">
            <v xml:space="preserve"> Fornecimento de Aço CA-25</v>
          </cell>
          <cell r="V32" t="str">
            <v xml:space="preserve"> kg </v>
          </cell>
          <cell r="W32">
            <v>3.5</v>
          </cell>
        </row>
        <row r="33">
          <cell r="T33" t="str">
            <v>1 A 00 302 00</v>
          </cell>
          <cell r="U33" t="str">
            <v xml:space="preserve"> Fornecimento de Aço CA-50 </v>
          </cell>
          <cell r="V33" t="str">
            <v xml:space="preserve">kg </v>
          </cell>
          <cell r="W33">
            <v>3.44</v>
          </cell>
        </row>
        <row r="34">
          <cell r="T34" t="str">
            <v>1 A 00 303 00</v>
          </cell>
          <cell r="U34" t="str">
            <v xml:space="preserve"> Fornecimento de Aço CA-60 </v>
          </cell>
          <cell r="V34" t="str">
            <v xml:space="preserve">kg </v>
          </cell>
          <cell r="W34">
            <v>3.73</v>
          </cell>
        </row>
        <row r="35">
          <cell r="T35" t="str">
            <v>1 A 00 716 00</v>
          </cell>
          <cell r="U35" t="str">
            <v xml:space="preserve"> Areia comercial </v>
          </cell>
          <cell r="V35" t="str">
            <v xml:space="preserve">m3 </v>
          </cell>
          <cell r="W35">
            <v>24.43</v>
          </cell>
        </row>
        <row r="36">
          <cell r="T36" t="str">
            <v>1 A 00 717 00</v>
          </cell>
          <cell r="U36" t="str">
            <v xml:space="preserve"> Brita Comercial </v>
          </cell>
          <cell r="V36" t="str">
            <v xml:space="preserve">m3 </v>
          </cell>
          <cell r="W36">
            <v>38</v>
          </cell>
        </row>
        <row r="37">
          <cell r="T37" t="str">
            <v>1 A 00 901 01</v>
          </cell>
          <cell r="U37" t="str">
            <v xml:space="preserve"> Alvenaria de pedra argamassada </v>
          </cell>
          <cell r="V37" t="str">
            <v xml:space="preserve">m3 </v>
          </cell>
          <cell r="W37">
            <v>129.16</v>
          </cell>
        </row>
        <row r="38">
          <cell r="T38" t="str">
            <v>1 A 00 901 51</v>
          </cell>
          <cell r="U38" t="str">
            <v xml:space="preserve"> Alvenaria de pedra argamassada AC/PC </v>
          </cell>
          <cell r="V38" t="str">
            <v xml:space="preserve">m3 </v>
          </cell>
          <cell r="W38">
            <v>141.22999999999999</v>
          </cell>
        </row>
        <row r="39">
          <cell r="T39" t="str">
            <v>1 A 00 902 01</v>
          </cell>
          <cell r="U39" t="str">
            <v xml:space="preserve"> Alvenaria de tijolos </v>
          </cell>
          <cell r="V39" t="str">
            <v xml:space="preserve">m2 </v>
          </cell>
          <cell r="W39">
            <v>35.89</v>
          </cell>
        </row>
        <row r="40">
          <cell r="T40" t="str">
            <v>1 A 00 902 51</v>
          </cell>
          <cell r="U40" t="str">
            <v xml:space="preserve"> Alvenaria de tijolos AC </v>
          </cell>
          <cell r="V40" t="str">
            <v xml:space="preserve">m2 </v>
          </cell>
          <cell r="W40">
            <v>36.58</v>
          </cell>
        </row>
        <row r="41">
          <cell r="T41" t="str">
            <v>1 A 00 903 01</v>
          </cell>
          <cell r="U41" t="str">
            <v xml:space="preserve"> Dentes para bueiros duplos D=1,00 m </v>
          </cell>
          <cell r="V41" t="str">
            <v xml:space="preserve">und </v>
          </cell>
          <cell r="W41">
            <v>94.51</v>
          </cell>
        </row>
        <row r="42">
          <cell r="T42" t="str">
            <v>1 A 00 903 51</v>
          </cell>
          <cell r="U42" t="str">
            <v xml:space="preserve"> Dentes para bueiros duplos D=1,00 m AC/BC/PC </v>
          </cell>
          <cell r="V42" t="str">
            <v xml:space="preserve">und </v>
          </cell>
          <cell r="W42">
            <v>105.18</v>
          </cell>
        </row>
        <row r="43">
          <cell r="T43" t="str">
            <v>1 A 00 904 01</v>
          </cell>
          <cell r="U43" t="str">
            <v xml:space="preserve"> Dentes para bueiros duplos D=1,20 m </v>
          </cell>
          <cell r="V43" t="str">
            <v xml:space="preserve">und </v>
          </cell>
          <cell r="W43">
            <v>105.99</v>
          </cell>
        </row>
        <row r="44">
          <cell r="T44" t="str">
            <v>1 A 00 904 51</v>
          </cell>
          <cell r="U44" t="str">
            <v xml:space="preserve"> Dentes para bueiros duplos D=1,20 m AC/BC/PC </v>
          </cell>
          <cell r="V44" t="str">
            <v xml:space="preserve">und </v>
          </cell>
          <cell r="W44">
            <v>118.28</v>
          </cell>
        </row>
        <row r="45">
          <cell r="T45" t="str">
            <v>1 A 00 905 01</v>
          </cell>
          <cell r="U45" t="str">
            <v xml:space="preserve"> Dentes para bueiros duplos D=1,50 m</v>
          </cell>
          <cell r="V45" t="str">
            <v xml:space="preserve"> und </v>
          </cell>
          <cell r="W45">
            <v>132.78</v>
          </cell>
        </row>
        <row r="46">
          <cell r="T46" t="str">
            <v>1 A 00 905 51</v>
          </cell>
          <cell r="U46" t="str">
            <v xml:space="preserve"> Dentes para bueiros duplos D=1,50 m AC/BC/PC </v>
          </cell>
          <cell r="V46" t="str">
            <v xml:space="preserve">und </v>
          </cell>
          <cell r="W46">
            <v>147.44999999999999</v>
          </cell>
        </row>
        <row r="47">
          <cell r="T47" t="str">
            <v>1 A 00 906 01</v>
          </cell>
          <cell r="U47" t="str">
            <v xml:space="preserve"> Dentes para bueiros simples D=0,60 m </v>
          </cell>
          <cell r="V47" t="str">
            <v xml:space="preserve">und </v>
          </cell>
          <cell r="W47">
            <v>32.06</v>
          </cell>
        </row>
        <row r="48">
          <cell r="T48" t="str">
            <v>1 A 00 906 51</v>
          </cell>
          <cell r="U48" t="str">
            <v xml:space="preserve"> Dentes para bueiros simples D=0,60 m AC/BC/PC </v>
          </cell>
          <cell r="V48" t="str">
            <v xml:space="preserve">und </v>
          </cell>
          <cell r="W48">
            <v>35.630000000000003</v>
          </cell>
        </row>
        <row r="49">
          <cell r="T49" t="str">
            <v>1 A 00 907 01</v>
          </cell>
          <cell r="U49" t="str">
            <v xml:space="preserve"> Dentes para bueiros simples D=0,80 m </v>
          </cell>
          <cell r="V49" t="str">
            <v xml:space="preserve">und </v>
          </cell>
          <cell r="W49">
            <v>39.83</v>
          </cell>
        </row>
        <row r="50">
          <cell r="T50" t="str">
            <v>1 A 00 907 51</v>
          </cell>
          <cell r="U50" t="str">
            <v xml:space="preserve"> Dentes para bueiros simples D=0,80 m AC/BC/PC </v>
          </cell>
          <cell r="V50" t="str">
            <v xml:space="preserve">und </v>
          </cell>
          <cell r="W50">
            <v>44.27</v>
          </cell>
        </row>
        <row r="51">
          <cell r="T51" t="str">
            <v>1 A 00 908 01</v>
          </cell>
          <cell r="U51" t="str">
            <v xml:space="preserve"> Dentes para bueiros simples D=1,00 m </v>
          </cell>
          <cell r="V51" t="str">
            <v xml:space="preserve">und </v>
          </cell>
          <cell r="W51">
            <v>47.19</v>
          </cell>
        </row>
        <row r="52">
          <cell r="T52" t="str">
            <v>1 A 00 908 51</v>
          </cell>
          <cell r="U52" t="str">
            <v xml:space="preserve"> Dentes para bueiros simples D=1,00 m AC/BC/PC </v>
          </cell>
          <cell r="V52" t="str">
            <v xml:space="preserve">und </v>
          </cell>
          <cell r="W52">
            <v>52.51</v>
          </cell>
        </row>
        <row r="53">
          <cell r="T53" t="str">
            <v>1 A 00 909 01</v>
          </cell>
          <cell r="U53" t="str">
            <v xml:space="preserve"> Dentes para bueiros simples D=1,20 m </v>
          </cell>
          <cell r="V53" t="str">
            <v xml:space="preserve">und </v>
          </cell>
          <cell r="W53">
            <v>53.07</v>
          </cell>
        </row>
        <row r="54">
          <cell r="T54" t="str">
            <v>1 A 00 909 51</v>
          </cell>
          <cell r="U54" t="str">
            <v xml:space="preserve"> Dentes para bueiros simples D=1,20 m AC/BC/PC </v>
          </cell>
          <cell r="V54" t="str">
            <v xml:space="preserve">und </v>
          </cell>
          <cell r="W54">
            <v>59.22</v>
          </cell>
        </row>
        <row r="55">
          <cell r="T55" t="str">
            <v>1 A 00 910 01</v>
          </cell>
          <cell r="U55" t="str">
            <v xml:space="preserve"> Dentes para bueiros simples D=1,50 m </v>
          </cell>
          <cell r="V55" t="str">
            <v xml:space="preserve">und </v>
          </cell>
          <cell r="W55">
            <v>69.209999999999994</v>
          </cell>
        </row>
        <row r="56">
          <cell r="T56" t="str">
            <v>1 A 00 910 51</v>
          </cell>
          <cell r="U56" t="str">
            <v xml:space="preserve"> Dentes para bueiros simples D=1,50 m AC/BC/PC </v>
          </cell>
          <cell r="V56" t="str">
            <v xml:space="preserve">und </v>
          </cell>
          <cell r="W56">
            <v>76.55</v>
          </cell>
        </row>
        <row r="57">
          <cell r="T57" t="str">
            <v>1 A 00 911 01</v>
          </cell>
          <cell r="U57" t="str">
            <v xml:space="preserve"> Dentes para bueiros triplos D=1,00 m </v>
          </cell>
          <cell r="V57" t="str">
            <v xml:space="preserve">und </v>
          </cell>
          <cell r="W57">
            <v>137.06</v>
          </cell>
        </row>
        <row r="58">
          <cell r="T58" t="str">
            <v>1 A 00 911 51</v>
          </cell>
          <cell r="U58" t="str">
            <v xml:space="preserve"> Dentes para bueiros triplos D=1,00 m AC/BC/PC </v>
          </cell>
          <cell r="V58" t="str">
            <v xml:space="preserve">und </v>
          </cell>
          <cell r="W58">
            <v>153.05000000000001</v>
          </cell>
        </row>
        <row r="59">
          <cell r="T59" t="str">
            <v>1 A 00 912 01</v>
          </cell>
          <cell r="U59" t="str">
            <v xml:space="preserve"> Dentes para bueiros triplos D=1,20 m </v>
          </cell>
          <cell r="V59" t="str">
            <v xml:space="preserve">und </v>
          </cell>
          <cell r="W59">
            <v>159.06</v>
          </cell>
        </row>
        <row r="60">
          <cell r="T60" t="str">
            <v>1 A 00 912 51</v>
          </cell>
          <cell r="U60" t="str">
            <v xml:space="preserve"> Dentes para bueiros triplos D=1,20 m AC/BC/PC </v>
          </cell>
          <cell r="V60" t="str">
            <v xml:space="preserve">und </v>
          </cell>
          <cell r="W60">
            <v>177.5</v>
          </cell>
        </row>
        <row r="61">
          <cell r="T61" t="str">
            <v>1 A 00 913 01</v>
          </cell>
          <cell r="U61" t="str">
            <v xml:space="preserve"> Dentes para bueiros triplos D=1,50 m </v>
          </cell>
          <cell r="V61" t="str">
            <v xml:space="preserve">und </v>
          </cell>
          <cell r="W61">
            <v>195.59</v>
          </cell>
        </row>
        <row r="62">
          <cell r="T62" t="str">
            <v>1 A 00 913 51</v>
          </cell>
          <cell r="U62" t="str">
            <v xml:space="preserve"> Dentes para bueiros triplos D=1,50 m AC/BC/PC </v>
          </cell>
          <cell r="V62" t="str">
            <v xml:space="preserve">und </v>
          </cell>
          <cell r="W62">
            <v>217.57</v>
          </cell>
        </row>
        <row r="63">
          <cell r="T63" t="str">
            <v>1 A 00 961 00</v>
          </cell>
          <cell r="U63" t="str">
            <v xml:space="preserve"> Peças de Desgaste do Britador 30m3/h </v>
          </cell>
          <cell r="V63" t="str">
            <v xml:space="preserve">cjh </v>
          </cell>
          <cell r="W63">
            <v>45.29</v>
          </cell>
        </row>
        <row r="64">
          <cell r="T64" t="str">
            <v>1 A 00 962 00</v>
          </cell>
          <cell r="U64" t="str">
            <v xml:space="preserve"> Peças de Desgaste do Britador 9 a 20m3/h </v>
          </cell>
          <cell r="V64" t="str">
            <v xml:space="preserve">cjh </v>
          </cell>
          <cell r="W64">
            <v>25.42</v>
          </cell>
        </row>
        <row r="65">
          <cell r="T65" t="str">
            <v>1 A 00 963 00</v>
          </cell>
          <cell r="U65" t="str">
            <v xml:space="preserve"> Peças de Desgaste do Britador 80m3/h </v>
          </cell>
          <cell r="V65" t="str">
            <v xml:space="preserve">cjh </v>
          </cell>
          <cell r="W65">
            <v>124.06</v>
          </cell>
        </row>
        <row r="66">
          <cell r="T66" t="str">
            <v>1 A 00 964 00</v>
          </cell>
          <cell r="U66" t="str">
            <v xml:space="preserve"> Peças de desgaste britador prod. de rachão </v>
          </cell>
          <cell r="V66" t="str">
            <v xml:space="preserve">cjh </v>
          </cell>
          <cell r="W66">
            <v>37.33</v>
          </cell>
        </row>
        <row r="67">
          <cell r="T67" t="str">
            <v>1 A 00 999 06</v>
          </cell>
          <cell r="U67" t="str">
            <v xml:space="preserve"> Solo local / selo de argila apiloado </v>
          </cell>
          <cell r="V67" t="str">
            <v xml:space="preserve">m3 </v>
          </cell>
          <cell r="W67">
            <v>12.34</v>
          </cell>
        </row>
        <row r="68">
          <cell r="T68" t="str">
            <v>1 A 01 100 01</v>
          </cell>
          <cell r="U68" t="str">
            <v xml:space="preserve"> Limpeza camada vegetal em jazida (const e restr.) </v>
          </cell>
          <cell r="V68" t="str">
            <v xml:space="preserve">m2 </v>
          </cell>
          <cell r="W68">
            <v>0.34</v>
          </cell>
        </row>
        <row r="69">
          <cell r="T69" t="str">
            <v>1 A 01 100 02</v>
          </cell>
          <cell r="U69" t="str">
            <v xml:space="preserve"> Limpeza de camada vegetal em jazida (consv) </v>
          </cell>
          <cell r="V69" t="str">
            <v xml:space="preserve">m2 </v>
          </cell>
          <cell r="W69">
            <v>0.68</v>
          </cell>
        </row>
        <row r="70">
          <cell r="T70" t="str">
            <v>1 A 01 105 01</v>
          </cell>
          <cell r="U70" t="str">
            <v xml:space="preserve"> Expurgo de jazida (const e restr) </v>
          </cell>
          <cell r="V70" t="str">
            <v xml:space="preserve">m3 </v>
          </cell>
          <cell r="W70">
            <v>1.8</v>
          </cell>
        </row>
        <row r="71">
          <cell r="T71" t="str">
            <v>1 A 01 105 02</v>
          </cell>
          <cell r="U71" t="str">
            <v xml:space="preserve"> Expurgo de jazida (consv) </v>
          </cell>
          <cell r="V71" t="str">
            <v xml:space="preserve">m3 </v>
          </cell>
          <cell r="W71">
            <v>3.65</v>
          </cell>
        </row>
        <row r="72">
          <cell r="T72" t="str">
            <v>1 A 01 111 00</v>
          </cell>
          <cell r="U72" t="str">
            <v xml:space="preserve"> Material de base (conserv) </v>
          </cell>
          <cell r="V72" t="str">
            <v xml:space="preserve">m3 </v>
          </cell>
          <cell r="W72">
            <v>0</v>
          </cell>
        </row>
        <row r="73">
          <cell r="T73" t="str">
            <v>1 A 01 111 01</v>
          </cell>
          <cell r="U73" t="str">
            <v xml:space="preserve"> Esc. e carga material de jazida (consv) </v>
          </cell>
          <cell r="V73" t="str">
            <v xml:space="preserve">m3 </v>
          </cell>
          <cell r="W73">
            <v>6.84</v>
          </cell>
        </row>
        <row r="74">
          <cell r="T74" t="str">
            <v>1 A 01 120 01</v>
          </cell>
          <cell r="U74" t="str">
            <v xml:space="preserve"> Escav. e carga de mater. de jazida(const e restr) </v>
          </cell>
          <cell r="V74" t="str">
            <v xml:space="preserve">m3 </v>
          </cell>
          <cell r="W74">
            <v>3.66</v>
          </cell>
        </row>
        <row r="75">
          <cell r="T75" t="str">
            <v>1 A 01 150 01</v>
          </cell>
          <cell r="U75" t="str">
            <v xml:space="preserve"> Rocha p/ britagem c/ perfur. sobre esteira </v>
          </cell>
          <cell r="V75" t="str">
            <v xml:space="preserve">m3 </v>
          </cell>
          <cell r="W75">
            <v>22.71</v>
          </cell>
        </row>
        <row r="76">
          <cell r="T76" t="str">
            <v>1 A 01 150 02</v>
          </cell>
          <cell r="U76" t="str">
            <v xml:space="preserve"> Rocha p/ britagem com perfuratriz manual </v>
          </cell>
          <cell r="V76" t="str">
            <v xml:space="preserve">m3 </v>
          </cell>
          <cell r="W76">
            <v>22.35</v>
          </cell>
        </row>
        <row r="77">
          <cell r="T77" t="str">
            <v>1 A 01 155 01</v>
          </cell>
          <cell r="U77" t="str">
            <v xml:space="preserve"> Rachão ou pedra-de-mão produzidos-(const e rest) </v>
          </cell>
          <cell r="V77" t="str">
            <v>m3</v>
          </cell>
          <cell r="W77">
            <v>18.71</v>
          </cell>
        </row>
        <row r="78">
          <cell r="T78" t="str">
            <v>1 A 01 155 51</v>
          </cell>
          <cell r="U78" t="str">
            <v xml:space="preserve"> Rachão ou pedra-de-mão comercial (cont e rest)/ PC</v>
          </cell>
          <cell r="V78" t="str">
            <v xml:space="preserve"> m3 </v>
          </cell>
          <cell r="W78">
            <v>25</v>
          </cell>
        </row>
        <row r="79">
          <cell r="T79" t="str">
            <v>1 A 01 170 01</v>
          </cell>
          <cell r="U79" t="str">
            <v xml:space="preserve"> Areia extraída com escavadeira hidráulica </v>
          </cell>
          <cell r="V79" t="str">
            <v>m3</v>
          </cell>
          <cell r="W79">
            <v>6.1</v>
          </cell>
        </row>
        <row r="80">
          <cell r="T80" t="str">
            <v>1 A 01 170 02</v>
          </cell>
          <cell r="U80" t="str">
            <v xml:space="preserve"> Areia extraída com trator e carregadeira </v>
          </cell>
          <cell r="V80" t="str">
            <v>m3</v>
          </cell>
          <cell r="W80">
            <v>4.88</v>
          </cell>
        </row>
        <row r="81">
          <cell r="T81" t="str">
            <v>1 A 01 170 03</v>
          </cell>
          <cell r="U81" t="str">
            <v xml:space="preserve"> Areia extraída com draga de sucção (tipo bomba) </v>
          </cell>
          <cell r="V81" t="str">
            <v>m3</v>
          </cell>
          <cell r="W81">
            <v>18.079999999999998</v>
          </cell>
        </row>
        <row r="82">
          <cell r="T82" t="str">
            <v>1 A 01 200 01</v>
          </cell>
          <cell r="U82" t="str">
            <v xml:space="preserve"> Brita produzida em central de britagem de 80 m3/h </v>
          </cell>
          <cell r="V82" t="str">
            <v>m3</v>
          </cell>
          <cell r="W82">
            <v>22.63</v>
          </cell>
        </row>
        <row r="83">
          <cell r="T83" t="str">
            <v>1 A 01 200 02</v>
          </cell>
          <cell r="U83" t="str">
            <v xml:space="preserve"> Brita produzida em central de britagem de 30 m3/h</v>
          </cell>
          <cell r="V83" t="str">
            <v xml:space="preserve"> m3</v>
          </cell>
          <cell r="W83">
            <v>28.32</v>
          </cell>
        </row>
        <row r="84">
          <cell r="T84" t="str">
            <v>1 A 01 200 04</v>
          </cell>
          <cell r="U84" t="str">
            <v xml:space="preserve"> Pedra de mão produzida manualmente (consv) </v>
          </cell>
          <cell r="V84" t="str">
            <v>m3</v>
          </cell>
          <cell r="W84">
            <v>33.93</v>
          </cell>
        </row>
        <row r="85">
          <cell r="T85" t="str">
            <v>1 A 01 390 02</v>
          </cell>
          <cell r="U85" t="str">
            <v xml:space="preserve"> Usinagem de CBUQ (capa de rolamento) </v>
          </cell>
          <cell r="V85" t="str">
            <v xml:space="preserve">t </v>
          </cell>
          <cell r="W85">
            <v>31.41</v>
          </cell>
        </row>
        <row r="86">
          <cell r="T86" t="str">
            <v>1 A 01 390 03</v>
          </cell>
          <cell r="U86" t="str">
            <v xml:space="preserve"> Usinagem de CBUQ (binder) </v>
          </cell>
          <cell r="V86" t="str">
            <v>t</v>
          </cell>
          <cell r="W86">
            <v>29.5</v>
          </cell>
        </row>
        <row r="87">
          <cell r="T87" t="str">
            <v>1 A 01 390 52</v>
          </cell>
          <cell r="U87" t="str">
            <v xml:space="preserve"> Usinagem de CBUQ (capa de rolamento) AC/BC</v>
          </cell>
          <cell r="V87" t="str">
            <v>t</v>
          </cell>
          <cell r="W87">
            <v>41.23</v>
          </cell>
        </row>
        <row r="88">
          <cell r="T88" t="str">
            <v>1 A 01 390 53</v>
          </cell>
          <cell r="U88" t="str">
            <v xml:space="preserve"> Usinagem de CBUQ (binder) AC/BC</v>
          </cell>
          <cell r="V88" t="str">
            <v xml:space="preserve"> t </v>
          </cell>
          <cell r="W88">
            <v>39.72</v>
          </cell>
        </row>
        <row r="89">
          <cell r="T89" t="str">
            <v>1 A 01 391 02</v>
          </cell>
          <cell r="U89" t="str">
            <v xml:space="preserve"> Usinagem de areia-asfalto</v>
          </cell>
          <cell r="V89" t="str">
            <v xml:space="preserve"> t</v>
          </cell>
          <cell r="W89">
            <v>35.14</v>
          </cell>
        </row>
        <row r="90">
          <cell r="T90" t="str">
            <v>1 A 01 391 52</v>
          </cell>
          <cell r="U90" t="str">
            <v xml:space="preserve"> Usinagem de areia-asfalto AC</v>
          </cell>
          <cell r="V90" t="str">
            <v xml:space="preserve"> t </v>
          </cell>
          <cell r="W90">
            <v>48.33</v>
          </cell>
        </row>
        <row r="91">
          <cell r="T91" t="str">
            <v>1 A 01 395 01</v>
          </cell>
          <cell r="U91" t="str">
            <v xml:space="preserve"> Usinagem de brita graduada</v>
          </cell>
          <cell r="V91" t="str">
            <v xml:space="preserve"> m3</v>
          </cell>
          <cell r="W91">
            <v>39.229999999999997</v>
          </cell>
        </row>
        <row r="92">
          <cell r="T92" t="str">
            <v>1 A 01 395 02</v>
          </cell>
          <cell r="U92" t="str">
            <v xml:space="preserve"> Usinagem de solo-brita</v>
          </cell>
          <cell r="V92" t="str">
            <v xml:space="preserve"> m3</v>
          </cell>
          <cell r="W92">
            <v>21.57</v>
          </cell>
        </row>
        <row r="93">
          <cell r="T93" t="str">
            <v>1 A 01 395 51</v>
          </cell>
          <cell r="U93" t="str">
            <v xml:space="preserve"> Usinagem de brita graduada BC </v>
          </cell>
          <cell r="V93" t="str">
            <v xml:space="preserve">m3 </v>
          </cell>
          <cell r="W93">
            <v>63.83</v>
          </cell>
        </row>
        <row r="94">
          <cell r="T94" t="str">
            <v>1 A 01 395 52</v>
          </cell>
          <cell r="U94" t="str">
            <v xml:space="preserve"> Usinagem de solo-brita BC </v>
          </cell>
          <cell r="V94" t="str">
            <v xml:space="preserve">m3 </v>
          </cell>
          <cell r="W94">
            <v>31.41</v>
          </cell>
        </row>
        <row r="95">
          <cell r="T95" t="str">
            <v>1 A 01 396 01</v>
          </cell>
          <cell r="U95" t="str">
            <v xml:space="preserve"> Usinagem de solo-cimento</v>
          </cell>
          <cell r="V95" t="str">
            <v xml:space="preserve"> m3 </v>
          </cell>
          <cell r="W95">
            <v>65.91</v>
          </cell>
        </row>
        <row r="96">
          <cell r="T96" t="str">
            <v>1 A 01 396 02</v>
          </cell>
          <cell r="U96" t="str">
            <v xml:space="preserve"> Usinagem de solo melhorado com cimento.</v>
          </cell>
          <cell r="V96" t="str">
            <v xml:space="preserve"> m3 </v>
          </cell>
          <cell r="W96">
            <v>36.65</v>
          </cell>
        </row>
        <row r="97">
          <cell r="T97" t="str">
            <v>1 A 01 397 02</v>
          </cell>
          <cell r="U97" t="str">
            <v xml:space="preserve"> Usinagem de P.M.F. </v>
          </cell>
          <cell r="V97" t="str">
            <v xml:space="preserve">m3 </v>
          </cell>
          <cell r="W97">
            <v>38.06</v>
          </cell>
        </row>
        <row r="98">
          <cell r="T98" t="str">
            <v>1 A 01 397 52</v>
          </cell>
          <cell r="U98" t="str">
            <v xml:space="preserve"> Usinagem de P.M.F. AC/BC</v>
          </cell>
          <cell r="V98" t="str">
            <v xml:space="preserve"> m3 </v>
          </cell>
          <cell r="W98">
            <v>60.73</v>
          </cell>
        </row>
        <row r="99">
          <cell r="T99" t="str">
            <v>1 A 01 398 02</v>
          </cell>
          <cell r="U99" t="str">
            <v xml:space="preserve"> Usinagem de CBUQ p/ reciclagem em usina fixa. </v>
          </cell>
          <cell r="V99" t="str">
            <v>t</v>
          </cell>
          <cell r="W99">
            <v>25.17</v>
          </cell>
        </row>
        <row r="100">
          <cell r="T100" t="str">
            <v>1 A 01 398 52</v>
          </cell>
          <cell r="U100" t="str">
            <v xml:space="preserve"> Usinagem de CBUQ p/ reciclagem em usina fixa BC </v>
          </cell>
          <cell r="V100" t="str">
            <v xml:space="preserve">t </v>
          </cell>
          <cell r="W100">
            <v>30.18</v>
          </cell>
        </row>
        <row r="101">
          <cell r="T101" t="str">
            <v>1 A 01 401 01</v>
          </cell>
          <cell r="U101" t="str">
            <v xml:space="preserve"> Fôrma comum de madeira </v>
          </cell>
          <cell r="V101" t="str">
            <v>m2</v>
          </cell>
          <cell r="W101">
            <v>39.729999999999997</v>
          </cell>
        </row>
        <row r="102">
          <cell r="T102" t="str">
            <v>1 A 01 402 01</v>
          </cell>
          <cell r="U102" t="str">
            <v xml:space="preserve"> Fôrma de placa compensada resinada </v>
          </cell>
          <cell r="V102" t="str">
            <v xml:space="preserve">m2 </v>
          </cell>
          <cell r="W102">
            <v>34.22</v>
          </cell>
        </row>
        <row r="103">
          <cell r="T103" t="str">
            <v>1 A 01 403 01</v>
          </cell>
          <cell r="U103" t="str">
            <v xml:space="preserve"> Fôrma de placa compensada plastificada </v>
          </cell>
          <cell r="V103" t="str">
            <v xml:space="preserve">m2 </v>
          </cell>
          <cell r="W103">
            <v>38.200000000000003</v>
          </cell>
        </row>
        <row r="104">
          <cell r="T104" t="str">
            <v>1 A 01 404 01</v>
          </cell>
          <cell r="U104" t="str">
            <v xml:space="preserve"> Fôrma para tubulão</v>
          </cell>
          <cell r="V104" t="str">
            <v xml:space="preserve"> m2 </v>
          </cell>
          <cell r="W104">
            <v>25.84</v>
          </cell>
        </row>
        <row r="105">
          <cell r="T105" t="str">
            <v>1 A 01 405 01</v>
          </cell>
          <cell r="U105" t="str">
            <v xml:space="preserve"> Andaime de madeira</v>
          </cell>
          <cell r="V105" t="str">
            <v xml:space="preserve"> m3 </v>
          </cell>
          <cell r="W105">
            <v>13.83</v>
          </cell>
        </row>
        <row r="106">
          <cell r="T106" t="str">
            <v>1 A 01 407 01</v>
          </cell>
          <cell r="U106" t="str">
            <v xml:space="preserve"> Confecção e lançam. de concreto magro em betoneira </v>
          </cell>
          <cell r="V106" t="str">
            <v>m3</v>
          </cell>
          <cell r="W106">
            <v>153.66999999999999</v>
          </cell>
        </row>
        <row r="107">
          <cell r="T107" t="str">
            <v>1 A 01 407 51</v>
          </cell>
          <cell r="U107" t="str">
            <v xml:space="preserve"> Conf.e lanç. de concreto magro em betoneira AC/BC </v>
          </cell>
          <cell r="V107" t="str">
            <v>m3</v>
          </cell>
          <cell r="W107">
            <v>178.06</v>
          </cell>
        </row>
        <row r="108">
          <cell r="T108" t="str">
            <v>1 A 01 410 01</v>
          </cell>
          <cell r="U108" t="str">
            <v xml:space="preserve"> Concreto fck=10MPa contr raz uso geral conf e lanç </v>
          </cell>
          <cell r="V108" t="str">
            <v>m3</v>
          </cell>
          <cell r="W108">
            <v>167.36</v>
          </cell>
        </row>
        <row r="109">
          <cell r="T109" t="str">
            <v>1 A 01 410 51</v>
          </cell>
          <cell r="U109" t="str">
            <v xml:space="preserve"> Concr.fck=10MPa c.raz uso ger conf/lanç AC/BC </v>
          </cell>
          <cell r="V109" t="str">
            <v xml:space="preserve">m3 </v>
          </cell>
          <cell r="W109">
            <v>197.87</v>
          </cell>
        </row>
        <row r="110">
          <cell r="T110" t="str">
            <v>1 A 01 412 01</v>
          </cell>
          <cell r="U110" t="str">
            <v xml:space="preserve"> Concreto fck=15MPa contr raz uso geral conf e lanç</v>
          </cell>
          <cell r="V110" t="str">
            <v xml:space="preserve"> m3 </v>
          </cell>
          <cell r="W110">
            <v>180.38</v>
          </cell>
        </row>
        <row r="111">
          <cell r="T111" t="str">
            <v>1 A 01 412 51</v>
          </cell>
          <cell r="U111" t="str">
            <v xml:space="preserve"> Concr.fck=15MPa c.raz uso ger conf/lanç AC/BC </v>
          </cell>
          <cell r="V111" t="str">
            <v>m3</v>
          </cell>
          <cell r="W111">
            <v>210.34</v>
          </cell>
        </row>
        <row r="112">
          <cell r="T112" t="str">
            <v>1 A 01 415 01</v>
          </cell>
          <cell r="U112" t="str">
            <v xml:space="preserve"> Concr estr fck=15MPa contr raz uso ger conf e lanç </v>
          </cell>
          <cell r="V112" t="str">
            <v xml:space="preserve">m3 </v>
          </cell>
          <cell r="W112">
            <v>180.38</v>
          </cell>
        </row>
        <row r="113">
          <cell r="T113" t="str">
            <v>1 A 01 415 51</v>
          </cell>
          <cell r="U113" t="str">
            <v xml:space="preserve"> Concr estr fck=15MPa c.raz uso ger conf/lanç AC/BC </v>
          </cell>
          <cell r="V113" t="str">
            <v xml:space="preserve">m3 </v>
          </cell>
          <cell r="W113">
            <v>210.34</v>
          </cell>
        </row>
        <row r="114">
          <cell r="T114" t="str">
            <v>1 A 01 418 01</v>
          </cell>
          <cell r="U114" t="str">
            <v xml:space="preserve"> Concr estr fck=18MPa contr raz uso ger conf e lanç </v>
          </cell>
          <cell r="V114" t="str">
            <v>m3</v>
          </cell>
          <cell r="W114">
            <v>188.81</v>
          </cell>
        </row>
        <row r="115">
          <cell r="T115" t="str">
            <v>1 A 01 418 51</v>
          </cell>
          <cell r="U115" t="str">
            <v xml:space="preserve"> Concr.estr fck=18MPa c.raz uso ger conf/lanç AC/BC </v>
          </cell>
          <cell r="V115" t="str">
            <v xml:space="preserve">m3 </v>
          </cell>
          <cell r="W115">
            <v>219.32</v>
          </cell>
        </row>
        <row r="116">
          <cell r="T116" t="str">
            <v>1 A 01 422 01</v>
          </cell>
          <cell r="U116" t="str">
            <v xml:space="preserve"> Concr estr fck=25MPa contr raz uso ger conf e lanç </v>
          </cell>
          <cell r="V116" t="str">
            <v>m3</v>
          </cell>
          <cell r="W116">
            <v>206.18</v>
          </cell>
        </row>
        <row r="117">
          <cell r="T117" t="str">
            <v>1 A 01 422 51</v>
          </cell>
          <cell r="U117" t="str">
            <v xml:space="preserve"> Concr.estr.fck=25MPa c.raz uso ger conf/lanç AC/BC </v>
          </cell>
          <cell r="V117" t="str">
            <v xml:space="preserve">m3 </v>
          </cell>
          <cell r="W117">
            <v>234.89</v>
          </cell>
        </row>
        <row r="118">
          <cell r="T118" t="str">
            <v>1 A 01 423 00</v>
          </cell>
          <cell r="U118" t="str">
            <v xml:space="preserve"> Concreto fck=18MPa para pré-moldados (tubos) </v>
          </cell>
          <cell r="V118" t="str">
            <v>m3</v>
          </cell>
          <cell r="W118">
            <v>201.6</v>
          </cell>
        </row>
        <row r="119">
          <cell r="T119" t="str">
            <v>1 A 01 423 50</v>
          </cell>
          <cell r="U119" t="str">
            <v xml:space="preserve"> Concr.fck=18MPa para pré-moldados (tubos) AC/BC </v>
          </cell>
          <cell r="V119" t="str">
            <v xml:space="preserve">m3 </v>
          </cell>
          <cell r="W119">
            <v>224.7</v>
          </cell>
        </row>
        <row r="120">
          <cell r="T120" t="str">
            <v>1 A 01 424 00</v>
          </cell>
          <cell r="U120" t="str">
            <v xml:space="preserve"> Concreto poroso para pré-moldados (tubos) </v>
          </cell>
          <cell r="V120" t="str">
            <v xml:space="preserve">m3 </v>
          </cell>
          <cell r="W120">
            <v>206.56</v>
          </cell>
        </row>
        <row r="121">
          <cell r="T121" t="str">
            <v>1 A 01 424 50</v>
          </cell>
          <cell r="U121" t="str">
            <v xml:space="preserve"> Concreto poroso para pré-moldados (tubos) AC/BC</v>
          </cell>
          <cell r="V121" t="str">
            <v xml:space="preserve"> m3</v>
          </cell>
          <cell r="W121">
            <v>228.77</v>
          </cell>
        </row>
        <row r="122">
          <cell r="T122" t="str">
            <v>1 A 01 450 01</v>
          </cell>
          <cell r="U122" t="str">
            <v xml:space="preserve"> Escoramento de bueiros celulares </v>
          </cell>
          <cell r="V122" t="str">
            <v xml:space="preserve">m3 </v>
          </cell>
          <cell r="W122">
            <v>37.22</v>
          </cell>
        </row>
        <row r="123">
          <cell r="T123" t="str">
            <v>1 A 01 512 10</v>
          </cell>
          <cell r="U123" t="str">
            <v xml:space="preserve"> Concreto ciclópico fck=15 MPa </v>
          </cell>
          <cell r="V123" t="str">
            <v>m3</v>
          </cell>
          <cell r="W123">
            <v>141.84</v>
          </cell>
        </row>
        <row r="124">
          <cell r="T124" t="str">
            <v>1 A 01 512 60</v>
          </cell>
          <cell r="U124" t="str">
            <v xml:space="preserve"> Concreto ciclópico fck=15 MPa AC/BC/PC </v>
          </cell>
          <cell r="V124" t="str">
            <v xml:space="preserve">m3 </v>
          </cell>
          <cell r="W124">
            <v>164.99</v>
          </cell>
        </row>
        <row r="125">
          <cell r="T125" t="str">
            <v>1 A 01 515 10</v>
          </cell>
          <cell r="U125" t="str">
            <v xml:space="preserve"> Concreto ciclópico fck=15 MPa </v>
          </cell>
          <cell r="V125" t="str">
            <v xml:space="preserve">m3 </v>
          </cell>
          <cell r="W125">
            <v>141.84</v>
          </cell>
        </row>
        <row r="126">
          <cell r="T126" t="str">
            <v>1 A 01 515 60</v>
          </cell>
          <cell r="U126" t="str">
            <v xml:space="preserve"> Concreto ciclópico fck=15 MPa AC/BC/PC </v>
          </cell>
          <cell r="V126" t="str">
            <v xml:space="preserve">m3 </v>
          </cell>
          <cell r="W126">
            <v>164.99</v>
          </cell>
        </row>
        <row r="127">
          <cell r="T127" t="str">
            <v>1 A 01 580 01</v>
          </cell>
          <cell r="U127" t="str">
            <v xml:space="preserve"> Fornecimento, preparo e colocação formas aço CA 60 </v>
          </cell>
          <cell r="V127" t="str">
            <v xml:space="preserve">kg </v>
          </cell>
          <cell r="W127">
            <v>6.46</v>
          </cell>
        </row>
        <row r="128">
          <cell r="T128" t="str">
            <v>1 A 01 580 02</v>
          </cell>
          <cell r="U128" t="str">
            <v xml:space="preserve"> Fornecimento, preparo e colocação formas aço CA 50 </v>
          </cell>
          <cell r="V128" t="str">
            <v xml:space="preserve">kg </v>
          </cell>
          <cell r="W128">
            <v>6.14</v>
          </cell>
        </row>
        <row r="129">
          <cell r="T129" t="str">
            <v>1 A 01 580 03</v>
          </cell>
          <cell r="U129" t="str">
            <v xml:space="preserve"> Fornecimento, preparo e colocação formas aço CA 25 </v>
          </cell>
          <cell r="V129" t="str">
            <v>kg</v>
          </cell>
          <cell r="W129">
            <v>6.2</v>
          </cell>
        </row>
        <row r="130">
          <cell r="T130" t="str">
            <v>1 A 01 603 01</v>
          </cell>
          <cell r="U130" t="str">
            <v xml:space="preserve"> Argamassa cimento-areia 1:3 </v>
          </cell>
          <cell r="V130" t="str">
            <v>m3</v>
          </cell>
          <cell r="W130">
            <v>227.15</v>
          </cell>
        </row>
        <row r="131">
          <cell r="T131" t="str">
            <v>1 A 01 603 51</v>
          </cell>
          <cell r="U131" t="str">
            <v xml:space="preserve"> Argamassa cimento-areia 1:3 AC </v>
          </cell>
          <cell r="V131" t="str">
            <v>m3</v>
          </cell>
          <cell r="W131">
            <v>249.15</v>
          </cell>
        </row>
        <row r="132">
          <cell r="T132" t="str">
            <v>1 A 01 604 01</v>
          </cell>
          <cell r="U132" t="str">
            <v xml:space="preserve"> Argamassa cimento-areia 1:4</v>
          </cell>
          <cell r="V132" t="str">
            <v xml:space="preserve"> m3 </v>
          </cell>
          <cell r="W132">
            <v>187.67</v>
          </cell>
        </row>
        <row r="133">
          <cell r="T133" t="str">
            <v>1 A 01 604 51</v>
          </cell>
          <cell r="U133" t="str">
            <v xml:space="preserve"> Argamassa cimento-areia 1:4 AC </v>
          </cell>
          <cell r="V133" t="str">
            <v xml:space="preserve">m3 </v>
          </cell>
          <cell r="W133">
            <v>210.03</v>
          </cell>
        </row>
        <row r="134">
          <cell r="T134" t="str">
            <v>1 A 01 606 01</v>
          </cell>
          <cell r="U134" t="str">
            <v xml:space="preserve"> Argamassa cimento-areia 1:6 </v>
          </cell>
          <cell r="V134" t="str">
            <v>m3</v>
          </cell>
          <cell r="W134">
            <v>156.19999999999999</v>
          </cell>
        </row>
        <row r="135">
          <cell r="T135" t="str">
            <v>1 A 01 606 51</v>
          </cell>
          <cell r="U135" t="str">
            <v xml:space="preserve"> Argamassa cimento-areia 1:6 AC</v>
          </cell>
          <cell r="V135" t="str">
            <v xml:space="preserve"> m3</v>
          </cell>
          <cell r="W135">
            <v>178.2</v>
          </cell>
        </row>
        <row r="136">
          <cell r="T136" t="str">
            <v>1 A 01 620 01</v>
          </cell>
          <cell r="U136" t="str">
            <v xml:space="preserve"> Argamassa cimento-solo 1:10 </v>
          </cell>
          <cell r="V136" t="str">
            <v xml:space="preserve">m3 </v>
          </cell>
          <cell r="W136">
            <v>105.63</v>
          </cell>
        </row>
        <row r="137">
          <cell r="T137" t="str">
            <v>1 A 01 653 00</v>
          </cell>
          <cell r="U137" t="str">
            <v xml:space="preserve"> Usinagem para sub-base de concreto rolado</v>
          </cell>
          <cell r="V137" t="str">
            <v xml:space="preserve"> m3</v>
          </cell>
          <cell r="W137">
            <v>77.91</v>
          </cell>
        </row>
        <row r="138">
          <cell r="T138" t="str">
            <v>1 A 01 653 50</v>
          </cell>
          <cell r="U138" t="str">
            <v xml:space="preserve"> Usinagem p/ sub-base de concreto rolado AC/BC </v>
          </cell>
          <cell r="V138" t="str">
            <v xml:space="preserve">m3 </v>
          </cell>
          <cell r="W138">
            <v>101.28</v>
          </cell>
        </row>
        <row r="139">
          <cell r="T139" t="str">
            <v>1 A 01 654 00</v>
          </cell>
          <cell r="U139" t="str">
            <v xml:space="preserve"> Usinagem p/ sub-base de concr. de cimento portland </v>
          </cell>
          <cell r="V139" t="str">
            <v>m3</v>
          </cell>
          <cell r="W139">
            <v>99.12</v>
          </cell>
        </row>
        <row r="140">
          <cell r="T140" t="str">
            <v>1 A 01 654 50</v>
          </cell>
          <cell r="U140" t="str">
            <v xml:space="preserve"> Usinagem p/sub-base de concr.cimento portl. AC/BC </v>
          </cell>
          <cell r="V140" t="str">
            <v>m3</v>
          </cell>
          <cell r="W140">
            <v>122.49</v>
          </cell>
        </row>
        <row r="141">
          <cell r="T141" t="str">
            <v>1 A 01 656 00</v>
          </cell>
          <cell r="U141" t="str">
            <v xml:space="preserve"> Usinagem p/ conc. de cim. portland c/ forma desliz </v>
          </cell>
          <cell r="V141" t="str">
            <v>m3</v>
          </cell>
          <cell r="W141">
            <v>152.1</v>
          </cell>
        </row>
        <row r="142">
          <cell r="T142" t="str">
            <v>1 A 01 656 01</v>
          </cell>
          <cell r="U142" t="str">
            <v xml:space="preserve"> Usinagem de conc. c/ cim. portland p/ pav. rígido </v>
          </cell>
          <cell r="V142" t="str">
            <v xml:space="preserve">m3 </v>
          </cell>
          <cell r="W142">
            <v>176.64</v>
          </cell>
        </row>
        <row r="143">
          <cell r="T143" t="str">
            <v>1 A 01 656 50</v>
          </cell>
          <cell r="U143" t="str">
            <v xml:space="preserve"> Usinagem p/ conc.cim.portl.c/ forma desliz AC/BC </v>
          </cell>
          <cell r="V143" t="str">
            <v>m3</v>
          </cell>
          <cell r="W143">
            <v>174.6</v>
          </cell>
        </row>
        <row r="144">
          <cell r="T144" t="str">
            <v>1 A 01 656 51</v>
          </cell>
          <cell r="U144" t="str">
            <v xml:space="preserve"> Usinagem de conc. c/ cim. port.p/ pav.rígido AC/BC </v>
          </cell>
          <cell r="V144" t="str">
            <v>m3</v>
          </cell>
          <cell r="W144">
            <v>198.51</v>
          </cell>
        </row>
        <row r="145">
          <cell r="T145" t="str">
            <v>1 A 01 657 00</v>
          </cell>
          <cell r="U145" t="str">
            <v xml:space="preserve"> Usinagem p/ conc.cim. portland c/ equip. peq. por. </v>
          </cell>
          <cell r="V145" t="str">
            <v>m3</v>
          </cell>
          <cell r="W145">
            <v>190.55</v>
          </cell>
        </row>
        <row r="146">
          <cell r="T146" t="str">
            <v>1 A 01 657 50</v>
          </cell>
          <cell r="U146" t="str">
            <v xml:space="preserve"> Usinagem p/conc.cim. portl.c/ equip.peq.por.AC/BC </v>
          </cell>
          <cell r="V146" t="str">
            <v xml:space="preserve">m3 </v>
          </cell>
          <cell r="W146">
            <v>212.47</v>
          </cell>
        </row>
        <row r="147">
          <cell r="T147" t="str">
            <v>1 A 01 700 00</v>
          </cell>
          <cell r="U147" t="str">
            <v xml:space="preserve"> Fabricação de peças pré mold. de conc. p/ pavim. </v>
          </cell>
          <cell r="V147" t="str">
            <v>m3</v>
          </cell>
          <cell r="W147">
            <v>241.69</v>
          </cell>
        </row>
        <row r="148">
          <cell r="T148" t="str">
            <v>1 A 01 700 50</v>
          </cell>
          <cell r="U148" t="str">
            <v xml:space="preserve"> Fabric.de peças pré mold.de conc. p/pavim.AC/BC </v>
          </cell>
          <cell r="V148" t="str">
            <v xml:space="preserve">m3 </v>
          </cell>
          <cell r="W148">
            <v>263.04000000000002</v>
          </cell>
        </row>
        <row r="149">
          <cell r="T149" t="str">
            <v>1 A 01 720 00</v>
          </cell>
          <cell r="U149" t="str">
            <v xml:space="preserve"> Concreto fck=18MPa p/ pré-moldados (guarda-corpo)</v>
          </cell>
          <cell r="V149" t="str">
            <v xml:space="preserve"> m3</v>
          </cell>
          <cell r="W149">
            <v>203.58</v>
          </cell>
        </row>
        <row r="150">
          <cell r="T150" t="str">
            <v>1 A 01 720 01</v>
          </cell>
          <cell r="U150" t="str">
            <v xml:space="preserve"> Guarda-corpo tipo GM, moldado no local </v>
          </cell>
          <cell r="V150" t="str">
            <v>m</v>
          </cell>
          <cell r="W150">
            <v>201.95</v>
          </cell>
        </row>
        <row r="151">
          <cell r="T151" t="str">
            <v>1 A 01 720 02</v>
          </cell>
          <cell r="U151" t="str">
            <v xml:space="preserve"> Fabricação de Guarda-corpo</v>
          </cell>
          <cell r="V151" t="str">
            <v xml:space="preserve"> m </v>
          </cell>
          <cell r="W151">
            <v>36.020000000000003</v>
          </cell>
        </row>
        <row r="152">
          <cell r="T152" t="str">
            <v>1 A 01 720 50</v>
          </cell>
          <cell r="U152" t="str">
            <v xml:space="preserve"> Concr.fck = 18 mPa p/pré-mold.(guarda-corpo)AC/BC</v>
          </cell>
          <cell r="V152" t="str">
            <v xml:space="preserve"> m3</v>
          </cell>
          <cell r="W152">
            <v>226.68</v>
          </cell>
        </row>
        <row r="153">
          <cell r="T153" t="str">
            <v>1 A 01 720 51</v>
          </cell>
          <cell r="U153" t="str">
            <v xml:space="preserve"> Guarda-corpo tipo GM, moldado no local AC/BC </v>
          </cell>
          <cell r="V153" t="str">
            <v>m</v>
          </cell>
          <cell r="W153">
            <v>209.03</v>
          </cell>
        </row>
        <row r="154">
          <cell r="T154" t="str">
            <v>1 A 01 720 52</v>
          </cell>
          <cell r="U154" t="str">
            <v xml:space="preserve"> Fabricação de guarda - corpo AC/BC </v>
          </cell>
          <cell r="V154" t="str">
            <v xml:space="preserve">m </v>
          </cell>
          <cell r="W154">
            <v>0</v>
          </cell>
        </row>
        <row r="155">
          <cell r="T155" t="str">
            <v>1 A 01 725 01</v>
          </cell>
          <cell r="U155" t="str">
            <v xml:space="preserve"> Fabricação de balizador de concreto </v>
          </cell>
          <cell r="V155" t="str">
            <v>um</v>
          </cell>
          <cell r="W155">
            <v>11.58</v>
          </cell>
        </row>
        <row r="156">
          <cell r="T156" t="str">
            <v>1 A 01 725 51</v>
          </cell>
          <cell r="U156" t="str">
            <v xml:space="preserve"> Fabricação de balizador de concreto AC/BC</v>
          </cell>
          <cell r="V156" t="str">
            <v xml:space="preserve"> un </v>
          </cell>
          <cell r="W156">
            <v>11.77</v>
          </cell>
        </row>
        <row r="157">
          <cell r="T157" t="str">
            <v>1 A 01 730 00</v>
          </cell>
          <cell r="U157" t="str">
            <v xml:space="preserve"> Concreto fck=18MPa p/ pré moldados (mourões) </v>
          </cell>
          <cell r="V157" t="str">
            <v>m3</v>
          </cell>
          <cell r="W157">
            <v>187.79</v>
          </cell>
        </row>
        <row r="158">
          <cell r="T158" t="str">
            <v>1 A 01 730 01</v>
          </cell>
          <cell r="U158" t="str">
            <v xml:space="preserve"> Fabr. mourão de concr. esticador seção quad. 15cm</v>
          </cell>
          <cell r="V158" t="str">
            <v xml:space="preserve"> un </v>
          </cell>
          <cell r="W158">
            <v>30.52</v>
          </cell>
        </row>
        <row r="159">
          <cell r="T159" t="str">
            <v>1 A 01 730 02</v>
          </cell>
          <cell r="U159" t="str">
            <v xml:space="preserve"> Fabr. mourão de concr esticador seção triang. 15cm</v>
          </cell>
          <cell r="V159" t="str">
            <v xml:space="preserve"> un </v>
          </cell>
          <cell r="W159">
            <v>20.54</v>
          </cell>
        </row>
        <row r="160">
          <cell r="T160" t="str">
            <v>1 A 01 730 50</v>
          </cell>
          <cell r="U160" t="str">
            <v xml:space="preserve"> Concreto fck=18MPa p/pré moldados (mourões) AC/BC</v>
          </cell>
          <cell r="V160" t="str">
            <v xml:space="preserve"> m3 </v>
          </cell>
          <cell r="W160">
            <v>210.89</v>
          </cell>
        </row>
        <row r="161">
          <cell r="T161" t="str">
            <v>1 A 01 730 51</v>
          </cell>
          <cell r="U161" t="str">
            <v xml:space="preserve"> Fabric.Mourão concr.estic.seção quadr.15cm AC/BC </v>
          </cell>
          <cell r="V161" t="str">
            <v xml:space="preserve">un </v>
          </cell>
          <cell r="W161">
            <v>31.66</v>
          </cell>
        </row>
        <row r="162">
          <cell r="T162" t="str">
            <v>1 A 01 730 52</v>
          </cell>
          <cell r="U162" t="str">
            <v xml:space="preserve"> Fabric.Mourão concr.estic.seção triang.15cm AC/BC </v>
          </cell>
          <cell r="V162" t="str">
            <v xml:space="preserve">un </v>
          </cell>
          <cell r="W162">
            <v>21.11</v>
          </cell>
        </row>
        <row r="163">
          <cell r="T163" t="str">
            <v>1 A 01 735 01</v>
          </cell>
          <cell r="U163" t="str">
            <v xml:space="preserve"> Fabr. mourão de concreto suporte seção quad. 11cm </v>
          </cell>
          <cell r="V163" t="str">
            <v xml:space="preserve">un </v>
          </cell>
          <cell r="W163">
            <v>22.74</v>
          </cell>
        </row>
        <row r="164">
          <cell r="T164" t="str">
            <v>1 A 01 735 02</v>
          </cell>
          <cell r="U164" t="str">
            <v xml:space="preserve"> Fabr. mourão de concr. suporte seção triang. 11cm</v>
          </cell>
          <cell r="V164" t="str">
            <v xml:space="preserve"> un </v>
          </cell>
          <cell r="W164">
            <v>15.68</v>
          </cell>
        </row>
        <row r="165">
          <cell r="T165" t="str">
            <v>1 A 01 735 51</v>
          </cell>
          <cell r="U165" t="str">
            <v xml:space="preserve"> Fabric.Mourão concr.suporte seção quadr.11cm AC/BC </v>
          </cell>
          <cell r="V165" t="str">
            <v xml:space="preserve">un </v>
          </cell>
          <cell r="W165">
            <v>23.32</v>
          </cell>
        </row>
        <row r="166">
          <cell r="T166" t="str">
            <v>1 A 01 735 52</v>
          </cell>
          <cell r="U166" t="str">
            <v xml:space="preserve"> Fabric.Mourão concr.suporte sec.triang.11cm AC/BC </v>
          </cell>
          <cell r="V166" t="str">
            <v xml:space="preserve">un </v>
          </cell>
          <cell r="W166">
            <v>15.98</v>
          </cell>
        </row>
        <row r="167">
          <cell r="T167" t="str">
            <v>1 A 01 739 01</v>
          </cell>
          <cell r="U167" t="str">
            <v xml:space="preserve"> Confecção de tubos de concreto D=0,20m </v>
          </cell>
          <cell r="V167" t="str">
            <v xml:space="preserve">m </v>
          </cell>
          <cell r="W167">
            <v>12.11</v>
          </cell>
        </row>
        <row r="168">
          <cell r="T168" t="str">
            <v>1 A 01 739 51</v>
          </cell>
          <cell r="U168" t="str">
            <v xml:space="preserve"> Confecção de tubos de concreto D=0,20m AC/BC</v>
          </cell>
          <cell r="V168" t="str">
            <v xml:space="preserve"> m</v>
          </cell>
          <cell r="W168">
            <v>12.81</v>
          </cell>
        </row>
        <row r="169">
          <cell r="T169" t="str">
            <v>1 A 01 740 01</v>
          </cell>
          <cell r="U169" t="str">
            <v xml:space="preserve"> Confecção de tubos de concreto perfurado D=0,20m</v>
          </cell>
          <cell r="V169" t="str">
            <v xml:space="preserve"> m </v>
          </cell>
          <cell r="W169">
            <v>12.46</v>
          </cell>
        </row>
        <row r="170">
          <cell r="T170" t="str">
            <v>1 A 01 740 51</v>
          </cell>
          <cell r="U170" t="str">
            <v xml:space="preserve"> Confecção tubos concr.perfurado D=0,20m AC/BC</v>
          </cell>
          <cell r="V170" t="str">
            <v xml:space="preserve"> m </v>
          </cell>
          <cell r="W170">
            <v>13.16</v>
          </cell>
        </row>
        <row r="171">
          <cell r="T171" t="str">
            <v>1 A 01 741 01</v>
          </cell>
          <cell r="U171" t="str">
            <v xml:space="preserve"> Confecção de tubos de concreto poroso D=0,20m</v>
          </cell>
          <cell r="V171" t="str">
            <v xml:space="preserve"> m </v>
          </cell>
          <cell r="W171">
            <v>12.26</v>
          </cell>
        </row>
        <row r="172">
          <cell r="T172" t="str">
            <v>1 A 01 741 51</v>
          </cell>
          <cell r="U172" t="str">
            <v xml:space="preserve"> Confecção de tubos de concr.poroso D=0,20m AC/BC</v>
          </cell>
          <cell r="V172" t="str">
            <v xml:space="preserve"> m</v>
          </cell>
          <cell r="W172">
            <v>12.93</v>
          </cell>
        </row>
        <row r="173">
          <cell r="T173" t="str">
            <v>1 A 01 745 01</v>
          </cell>
          <cell r="U173" t="str">
            <v xml:space="preserve"> Confecção de tubos de concreto D=0,30m</v>
          </cell>
          <cell r="V173" t="str">
            <v xml:space="preserve"> m </v>
          </cell>
          <cell r="W173">
            <v>19.170000000000002</v>
          </cell>
        </row>
        <row r="174">
          <cell r="T174" t="str">
            <v>1 A 01 745 51</v>
          </cell>
          <cell r="U174" t="str">
            <v xml:space="preserve"> Confecção de tubos de concreto D=0,30m AC/BC</v>
          </cell>
          <cell r="V174" t="str">
            <v xml:space="preserve"> m</v>
          </cell>
          <cell r="W174">
            <v>20.440000000000001</v>
          </cell>
        </row>
        <row r="175">
          <cell r="T175" t="str">
            <v>1 A 01 746 01</v>
          </cell>
          <cell r="U175" t="str">
            <v xml:space="preserve"> Confecção de tubos de concreto perfurado D=0,30m</v>
          </cell>
          <cell r="V175" t="str">
            <v xml:space="preserve"> m </v>
          </cell>
          <cell r="W175">
            <v>19.53</v>
          </cell>
        </row>
        <row r="176">
          <cell r="T176" t="str">
            <v>1 A 01 746 51</v>
          </cell>
          <cell r="U176" t="str">
            <v xml:space="preserve"> Confecção de tubos concr.perfurado D=0,30m AC/BC</v>
          </cell>
          <cell r="V176" t="str">
            <v xml:space="preserve"> m </v>
          </cell>
          <cell r="W176">
            <v>20.8</v>
          </cell>
        </row>
        <row r="177">
          <cell r="T177" t="str">
            <v>1 A 01 747 01</v>
          </cell>
          <cell r="U177" t="str">
            <v xml:space="preserve"> Confecção de tubos de concreto poroso D=0,30m</v>
          </cell>
          <cell r="V177" t="str">
            <v xml:space="preserve"> m</v>
          </cell>
          <cell r="W177">
            <v>19.45</v>
          </cell>
        </row>
        <row r="178">
          <cell r="T178" t="str">
            <v>1 A 01 747 51</v>
          </cell>
          <cell r="U178" t="str">
            <v xml:space="preserve"> Confecção de tubos concr.poroso D=0,30m AC/BC</v>
          </cell>
          <cell r="V178" t="str">
            <v xml:space="preserve"> m</v>
          </cell>
          <cell r="W178">
            <v>20.67</v>
          </cell>
        </row>
        <row r="179">
          <cell r="T179" t="str">
            <v>1 A 01 751 01</v>
          </cell>
          <cell r="U179" t="str">
            <v xml:space="preserve"> Confecção de tubos de concreto D=0,40m</v>
          </cell>
          <cell r="V179" t="str">
            <v xml:space="preserve"> m</v>
          </cell>
          <cell r="W179">
            <v>28.09</v>
          </cell>
        </row>
        <row r="180">
          <cell r="T180" t="str">
            <v>1 A 01 751 51</v>
          </cell>
          <cell r="U180" t="str">
            <v xml:space="preserve"> Confecção de tubos de concreto D=0,40m AC/BC</v>
          </cell>
          <cell r="V180" t="str">
            <v xml:space="preserve"> m</v>
          </cell>
          <cell r="W180">
            <v>30.09</v>
          </cell>
        </row>
        <row r="181">
          <cell r="T181" t="str">
            <v>1 A 01 752 01</v>
          </cell>
          <cell r="U181" t="str">
            <v xml:space="preserve"> Confecção de tubos de concreto perfurado D=0,40m </v>
          </cell>
          <cell r="V181" t="str">
            <v xml:space="preserve">m </v>
          </cell>
          <cell r="W181">
            <v>28.45</v>
          </cell>
        </row>
        <row r="182">
          <cell r="T182" t="str">
            <v>1 A 01 752 51</v>
          </cell>
          <cell r="U182" t="str">
            <v xml:space="preserve"> Confecção de tubos concr.perfurado D=0,40m AC/BC</v>
          </cell>
          <cell r="V182" t="str">
            <v xml:space="preserve"> m</v>
          </cell>
          <cell r="W182">
            <v>30.45</v>
          </cell>
        </row>
        <row r="183">
          <cell r="T183" t="str">
            <v>1 A 01 753 01</v>
          </cell>
          <cell r="U183" t="str">
            <v xml:space="preserve"> Confecção de tubos de concreto poroso D=0,40m </v>
          </cell>
          <cell r="V183" t="str">
            <v xml:space="preserve">m </v>
          </cell>
          <cell r="W183">
            <v>28.52</v>
          </cell>
        </row>
        <row r="184">
          <cell r="T184" t="str">
            <v>1 A 01 753 51</v>
          </cell>
          <cell r="U184" t="str">
            <v xml:space="preserve"> Confecção de tubos concr.poroso D=0,40m AC/BC </v>
          </cell>
          <cell r="V184" t="str">
            <v xml:space="preserve">m </v>
          </cell>
          <cell r="W184">
            <v>30.45</v>
          </cell>
        </row>
        <row r="185">
          <cell r="T185" t="str">
            <v>1 A 01 755 01</v>
          </cell>
          <cell r="U185" t="str">
            <v xml:space="preserve"> Confecção de tubos de concreto armado D=0,60m CA-4</v>
          </cell>
          <cell r="V185" t="str">
            <v xml:space="preserve"> m</v>
          </cell>
          <cell r="W185">
            <v>132.72</v>
          </cell>
        </row>
        <row r="186">
          <cell r="T186" t="str">
            <v>1 A 01 755 51</v>
          </cell>
          <cell r="U186" t="str">
            <v xml:space="preserve"> Confecção de tubos concr.armado D=0,60m CA-4 AC/BC </v>
          </cell>
          <cell r="V186" t="str">
            <v xml:space="preserve">m </v>
          </cell>
          <cell r="W186">
            <v>136.66999999999999</v>
          </cell>
        </row>
        <row r="187">
          <cell r="T187" t="str">
            <v>1 A 01 760 01</v>
          </cell>
          <cell r="U187" t="str">
            <v xml:space="preserve"> Confecção de tubos de concreto armado D=0,80m CA-4</v>
          </cell>
          <cell r="V187" t="str">
            <v xml:space="preserve"> m</v>
          </cell>
          <cell r="W187">
            <v>200.78</v>
          </cell>
        </row>
        <row r="188">
          <cell r="T188" t="str">
            <v>1 A 01 760 51</v>
          </cell>
          <cell r="U188" t="str">
            <v xml:space="preserve"> Confecção de tubos concr.armado D=0,80m CA-4 AC/BC </v>
          </cell>
          <cell r="V188" t="str">
            <v xml:space="preserve">m </v>
          </cell>
          <cell r="W188">
            <v>207.31</v>
          </cell>
        </row>
        <row r="189">
          <cell r="T189" t="str">
            <v>1 A 01 765 01</v>
          </cell>
          <cell r="U189" t="str">
            <v xml:space="preserve"> Confecção de tubos de concreto armado D=1,00m CA-4 </v>
          </cell>
          <cell r="V189" t="str">
            <v xml:space="preserve">m </v>
          </cell>
          <cell r="W189">
            <v>303.08999999999997</v>
          </cell>
        </row>
        <row r="190">
          <cell r="T190" t="str">
            <v>1 A 01 765 51</v>
          </cell>
          <cell r="U190" t="str">
            <v xml:space="preserve"> Confecção de tubos concr.armado D=1,00m CA-4 AC/BC </v>
          </cell>
          <cell r="V190" t="str">
            <v xml:space="preserve">m </v>
          </cell>
          <cell r="W190">
            <v>312.83999999999997</v>
          </cell>
        </row>
        <row r="191">
          <cell r="T191" t="str">
            <v>1 A 01 770 01</v>
          </cell>
          <cell r="U191" t="str">
            <v xml:space="preserve"> Confecção de tubos de concreto armado D=1,20m CA-4 </v>
          </cell>
          <cell r="V191" t="str">
            <v>m</v>
          </cell>
          <cell r="W191">
            <v>427.23</v>
          </cell>
        </row>
        <row r="192">
          <cell r="T192" t="str">
            <v>1 A 01 770 51</v>
          </cell>
          <cell r="U192" t="str">
            <v xml:space="preserve"> Confecção de tubos concr.armado D=1,20m CA-4 AC/BC </v>
          </cell>
          <cell r="V192" t="str">
            <v xml:space="preserve">m </v>
          </cell>
          <cell r="W192">
            <v>439.77</v>
          </cell>
        </row>
        <row r="193">
          <cell r="T193" t="str">
            <v>1 A 01 775 01</v>
          </cell>
          <cell r="U193" t="str">
            <v xml:space="preserve"> Confecção de tubos de concreto armado D=1,50m CA-4 </v>
          </cell>
          <cell r="V193" t="str">
            <v>m</v>
          </cell>
          <cell r="W193">
            <v>679.03</v>
          </cell>
        </row>
        <row r="194">
          <cell r="T194" t="str">
            <v>1 A 01 775 51</v>
          </cell>
          <cell r="U194" t="str">
            <v xml:space="preserve"> Confecção de tubos concr.armado D=1,50m CA-4 AC/BC </v>
          </cell>
          <cell r="V194" t="str">
            <v xml:space="preserve">m </v>
          </cell>
          <cell r="W194">
            <v>695.69</v>
          </cell>
        </row>
        <row r="195">
          <cell r="T195" t="str">
            <v>1 A 01 780 01</v>
          </cell>
          <cell r="U195" t="str">
            <v xml:space="preserve"> Obtenção de grama para replantio</v>
          </cell>
          <cell r="V195" t="str">
            <v xml:space="preserve"> m2 </v>
          </cell>
          <cell r="W195">
            <v>1.07</v>
          </cell>
        </row>
        <row r="196">
          <cell r="T196" t="str">
            <v>1 A 01 790 01</v>
          </cell>
          <cell r="U196" t="str">
            <v xml:space="preserve"> Guia de madeira - 2,5 x 7,0 cm</v>
          </cell>
          <cell r="V196" t="str">
            <v xml:space="preserve"> m</v>
          </cell>
          <cell r="W196">
            <v>1.79</v>
          </cell>
        </row>
        <row r="197">
          <cell r="T197" t="str">
            <v>1 A 01 790 02</v>
          </cell>
          <cell r="U197" t="str">
            <v xml:space="preserve"> Guia de madeira - 2,5 x 10,0 cm</v>
          </cell>
          <cell r="V197" t="str">
            <v xml:space="preserve"> m </v>
          </cell>
          <cell r="W197">
            <v>1.39</v>
          </cell>
        </row>
        <row r="198">
          <cell r="T198" t="str">
            <v>1 A 01 800 01</v>
          </cell>
          <cell r="U198" t="str">
            <v xml:space="preserve"> Recuperação de chapa para placa de sinalização</v>
          </cell>
          <cell r="V198" t="str">
            <v xml:space="preserve"> m2</v>
          </cell>
          <cell r="W198">
            <v>23.8</v>
          </cell>
        </row>
        <row r="199">
          <cell r="T199" t="str">
            <v>1 A 01 810 01</v>
          </cell>
          <cell r="U199" t="str">
            <v xml:space="preserve"> Calha metálica semi-circular D=0,40 m </v>
          </cell>
          <cell r="V199" t="str">
            <v xml:space="preserve">m </v>
          </cell>
          <cell r="W199">
            <v>166.05</v>
          </cell>
        </row>
        <row r="200">
          <cell r="T200" t="str">
            <v>1 A 01 850 01</v>
          </cell>
          <cell r="U200" t="str">
            <v xml:space="preserve"> Confecção de placa de sinalização semi-refletiva </v>
          </cell>
          <cell r="V200" t="str">
            <v xml:space="preserve">m2 </v>
          </cell>
          <cell r="W200">
            <v>157.86000000000001</v>
          </cell>
        </row>
        <row r="201">
          <cell r="T201" t="str">
            <v>1 A 01 860 01</v>
          </cell>
          <cell r="U201" t="str">
            <v xml:space="preserve"> Confecção de placa de sinalização tot. refletiva </v>
          </cell>
          <cell r="V201" t="str">
            <v>m2</v>
          </cell>
          <cell r="W201">
            <v>211.27</v>
          </cell>
        </row>
        <row r="202">
          <cell r="T202" t="str">
            <v>1 A 01 870 01</v>
          </cell>
          <cell r="U202" t="str">
            <v xml:space="preserve"> Confecção de suporte e travessa p/ placa de sinal.</v>
          </cell>
          <cell r="V202" t="str">
            <v xml:space="preserve"> un </v>
          </cell>
          <cell r="W202">
            <v>23.25</v>
          </cell>
        </row>
        <row r="203">
          <cell r="T203" t="str">
            <v>1 A 01 890 01</v>
          </cell>
          <cell r="U203" t="str">
            <v xml:space="preserve"> Escavação manual em material de 1a categoria </v>
          </cell>
          <cell r="V203" t="str">
            <v xml:space="preserve">m3 </v>
          </cell>
          <cell r="W203">
            <v>22.89</v>
          </cell>
        </row>
        <row r="204">
          <cell r="T204" t="str">
            <v>1 A 01 891 01</v>
          </cell>
          <cell r="U204" t="str">
            <v xml:space="preserve"> Escavação manual de vala em material de 1a cat. </v>
          </cell>
          <cell r="V204" t="str">
            <v xml:space="preserve">m3 </v>
          </cell>
          <cell r="W204">
            <v>26.43</v>
          </cell>
        </row>
        <row r="205">
          <cell r="T205" t="str">
            <v>1 A 01 892 01</v>
          </cell>
          <cell r="U205" t="str">
            <v xml:space="preserve"> Escavação mecânica de vala em material de 1a cat. </v>
          </cell>
          <cell r="V205" t="str">
            <v xml:space="preserve">m3 </v>
          </cell>
          <cell r="W205">
            <v>4.03</v>
          </cell>
        </row>
        <row r="206">
          <cell r="T206" t="str">
            <v>1 A 01 893 01</v>
          </cell>
          <cell r="U206" t="str">
            <v xml:space="preserve"> Compactação manual </v>
          </cell>
          <cell r="V206" t="str">
            <v xml:space="preserve">m3 </v>
          </cell>
          <cell r="W206">
            <v>9.32</v>
          </cell>
        </row>
        <row r="207">
          <cell r="T207" t="str">
            <v>1 A 01 893 02</v>
          </cell>
          <cell r="U207" t="str">
            <v xml:space="preserve"> Reaterro e compactação</v>
          </cell>
          <cell r="V207" t="str">
            <v xml:space="preserve"> m3 </v>
          </cell>
          <cell r="W207">
            <v>17.52</v>
          </cell>
        </row>
        <row r="208">
          <cell r="T208" t="str">
            <v>1 A 01 894 01</v>
          </cell>
          <cell r="U208" t="str">
            <v xml:space="preserve"> Lastro de brita</v>
          </cell>
          <cell r="V208" t="str">
            <v xml:space="preserve"> m3 </v>
          </cell>
          <cell r="W208">
            <v>33.56</v>
          </cell>
        </row>
        <row r="209">
          <cell r="T209" t="str">
            <v>1 A 01 894 51</v>
          </cell>
          <cell r="U209" t="str">
            <v xml:space="preserve"> Lastro de brita BC </v>
          </cell>
          <cell r="V209" t="str">
            <v>m3</v>
          </cell>
          <cell r="W209">
            <v>52.01</v>
          </cell>
        </row>
        <row r="210">
          <cell r="T210" t="str">
            <v>1 A 02 702 00</v>
          </cell>
          <cell r="U210" t="str">
            <v xml:space="preserve"> Limpeza e enchim. junta pav. concr.(const e rest)</v>
          </cell>
          <cell r="V210" t="str">
            <v xml:space="preserve"> m</v>
          </cell>
          <cell r="W210">
            <v>1.98</v>
          </cell>
        </row>
        <row r="211">
          <cell r="T211" t="str">
            <v>1 A 99 001 00</v>
          </cell>
          <cell r="U211" t="str">
            <v xml:space="preserve"> Mistura areia-asfalto usinada a frio</v>
          </cell>
          <cell r="V211" t="str">
            <v xml:space="preserve"> m3 </v>
          </cell>
          <cell r="W211">
            <v>0</v>
          </cell>
        </row>
        <row r="212">
          <cell r="T212" t="str">
            <v>1 A 99 002 00</v>
          </cell>
          <cell r="U212" t="str">
            <v xml:space="preserve"> Mistura areia-asfalto usinada a quente</v>
          </cell>
          <cell r="V212" t="str">
            <v xml:space="preserve"> m3</v>
          </cell>
          <cell r="W212">
            <v>0</v>
          </cell>
        </row>
        <row r="213">
          <cell r="T213" t="str">
            <v>1 A 99 003 00</v>
          </cell>
          <cell r="U213" t="str">
            <v xml:space="preserve"> Mistura betuminosa usinada a frio </v>
          </cell>
          <cell r="V213" t="str">
            <v xml:space="preserve">m3 </v>
          </cell>
          <cell r="W213">
            <v>0</v>
          </cell>
        </row>
        <row r="214">
          <cell r="T214" t="str">
            <v>1 A 99 004 00</v>
          </cell>
          <cell r="U214" t="str">
            <v xml:space="preserve"> Mistura betuminosa usinada a quente </v>
          </cell>
          <cell r="V214" t="str">
            <v xml:space="preserve">m3 </v>
          </cell>
          <cell r="W214">
            <v>0</v>
          </cell>
        </row>
        <row r="215">
          <cell r="T215" t="str">
            <v>1 A 99 005 00</v>
          </cell>
          <cell r="U215" t="str">
            <v xml:space="preserve"> Mistura betuminosa </v>
          </cell>
          <cell r="V215" t="str">
            <v xml:space="preserve">m3 </v>
          </cell>
          <cell r="W215">
            <v>0</v>
          </cell>
        </row>
        <row r="216">
          <cell r="T216" t="str">
            <v>AM01</v>
          </cell>
          <cell r="U216" t="str">
            <v xml:space="preserve"> Aço D=4,2 mm CA 25</v>
          </cell>
          <cell r="V216" t="str">
            <v>kg</v>
          </cell>
          <cell r="W216">
            <v>3.88</v>
          </cell>
        </row>
        <row r="217">
          <cell r="T217" t="str">
            <v>AM02</v>
          </cell>
          <cell r="U217" t="str">
            <v xml:space="preserve"> Aço D=6,3 mm CA 25</v>
          </cell>
          <cell r="V217" t="str">
            <v>kg</v>
          </cell>
          <cell r="W217">
            <v>3.48</v>
          </cell>
        </row>
        <row r="218">
          <cell r="T218" t="str">
            <v>AM03</v>
          </cell>
          <cell r="U218" t="str">
            <v xml:space="preserve"> Aço D=10 mm CA 25</v>
          </cell>
          <cell r="V218" t="str">
            <v>kg</v>
          </cell>
          <cell r="W218">
            <v>3.13</v>
          </cell>
        </row>
        <row r="219">
          <cell r="T219" t="str">
            <v>AM04</v>
          </cell>
          <cell r="U219" t="str">
            <v xml:space="preserve"> Aço D=6,3 mm CA 50</v>
          </cell>
          <cell r="V219" t="str">
            <v>kg</v>
          </cell>
          <cell r="W219">
            <v>3.68</v>
          </cell>
        </row>
        <row r="220">
          <cell r="T220" t="str">
            <v>AM05</v>
          </cell>
          <cell r="U220" t="str">
            <v xml:space="preserve"> Aço D=10 mm CA 50</v>
          </cell>
          <cell r="V220" t="str">
            <v>kg</v>
          </cell>
          <cell r="W220">
            <v>3.2</v>
          </cell>
        </row>
        <row r="221">
          <cell r="T221" t="str">
            <v>AM06</v>
          </cell>
          <cell r="U221" t="str">
            <v xml:space="preserve"> Aço D=4,2 mm CA 60</v>
          </cell>
          <cell r="V221" t="str">
            <v>kg</v>
          </cell>
          <cell r="W221">
            <v>3.73</v>
          </cell>
        </row>
        <row r="222">
          <cell r="T222" t="str">
            <v>AM07</v>
          </cell>
          <cell r="U222" t="str">
            <v xml:space="preserve"> Aço D=5,0 mm CA 60</v>
          </cell>
          <cell r="V222" t="str">
            <v>kg</v>
          </cell>
          <cell r="W222">
            <v>3.73</v>
          </cell>
        </row>
        <row r="223">
          <cell r="T223" t="str">
            <v>AM08</v>
          </cell>
          <cell r="U223" t="str">
            <v xml:space="preserve"> Aço D=6,0 mm CA 60</v>
          </cell>
          <cell r="V223" t="str">
            <v>kg</v>
          </cell>
          <cell r="W223">
            <v>3.73</v>
          </cell>
        </row>
        <row r="224">
          <cell r="T224" t="str">
            <v>AM09</v>
          </cell>
          <cell r="U224" t="str">
            <v xml:space="preserve"> Mandíbula móvel p/ britador 6240C</v>
          </cell>
          <cell r="V224" t="str">
            <v xml:space="preserve"> u/h</v>
          </cell>
          <cell r="W224">
            <v>11.402799999999999</v>
          </cell>
        </row>
        <row r="225">
          <cell r="T225" t="str">
            <v>AM10</v>
          </cell>
          <cell r="U225" t="str">
            <v xml:space="preserve"> Mandíbula fixa p/ britador 6240C</v>
          </cell>
          <cell r="V225" t="str">
            <v xml:space="preserve"> u/h</v>
          </cell>
          <cell r="W225">
            <v>19.7669</v>
          </cell>
        </row>
        <row r="226">
          <cell r="T226" t="str">
            <v>AM11</v>
          </cell>
          <cell r="U226" t="str">
            <v xml:space="preserve"> Revestimento móvel p/ britador 60TS</v>
          </cell>
          <cell r="V226" t="str">
            <v xml:space="preserve"> u/h </v>
          </cell>
          <cell r="W226">
            <v>5.9396000000000004</v>
          </cell>
        </row>
        <row r="227">
          <cell r="T227" t="str">
            <v>AM12</v>
          </cell>
          <cell r="U227" t="str">
            <v xml:space="preserve"> Revestimento fixo p/ britador 60TS</v>
          </cell>
          <cell r="V227" t="str">
            <v xml:space="preserve"> u/h </v>
          </cell>
          <cell r="W227">
            <v>8.1847999999999992</v>
          </cell>
        </row>
        <row r="228">
          <cell r="T228" t="str">
            <v>AM19</v>
          </cell>
          <cell r="U228" t="str">
            <v xml:space="preserve"> Mandíbula fixa p/ britador 4230</v>
          </cell>
          <cell r="V228" t="str">
            <v xml:space="preserve"> u/h </v>
          </cell>
          <cell r="W228">
            <v>11.9133</v>
          </cell>
        </row>
        <row r="229">
          <cell r="T229" t="str">
            <v>AM20</v>
          </cell>
          <cell r="U229" t="str">
            <v xml:space="preserve"> Mandíbula móvel p/ britador 4230</v>
          </cell>
          <cell r="V229" t="str">
            <v xml:space="preserve"> u/h </v>
          </cell>
          <cell r="W229">
            <v>13.51</v>
          </cell>
        </row>
        <row r="230">
          <cell r="T230" t="str">
            <v>AM25</v>
          </cell>
          <cell r="U230" t="str">
            <v xml:space="preserve"> Mandíbula móvel para britador 80x50</v>
          </cell>
          <cell r="V230" t="str">
            <v xml:space="preserve"> u/h </v>
          </cell>
          <cell r="W230">
            <v>23.712</v>
          </cell>
        </row>
        <row r="231">
          <cell r="T231" t="str">
            <v>AM26</v>
          </cell>
          <cell r="U231" t="str">
            <v xml:space="preserve"> Mandíbula fixa para britador 80x50</v>
          </cell>
          <cell r="V231" t="str">
            <v xml:space="preserve"> u/h </v>
          </cell>
          <cell r="W231">
            <v>13.615600000000001</v>
          </cell>
        </row>
        <row r="232">
          <cell r="T232" t="str">
            <v>AM27</v>
          </cell>
          <cell r="U232" t="str">
            <v xml:space="preserve"> Revestimento móvel p/ britador 90TS</v>
          </cell>
          <cell r="V232" t="str">
            <v xml:space="preserve"> u/h </v>
          </cell>
          <cell r="W232">
            <v>12.964499999999999</v>
          </cell>
        </row>
        <row r="233">
          <cell r="T233" t="str">
            <v>AM28</v>
          </cell>
          <cell r="U233" t="str">
            <v xml:space="preserve"> Revestimento fixo p/ britador 90TS</v>
          </cell>
          <cell r="V233" t="str">
            <v xml:space="preserve"> u/h </v>
          </cell>
          <cell r="W233">
            <v>12.2432</v>
          </cell>
        </row>
        <row r="234">
          <cell r="T234" t="str">
            <v>AM29</v>
          </cell>
          <cell r="U234" t="str">
            <v xml:space="preserve"> Revestimento móvel p/ britador 90TF</v>
          </cell>
          <cell r="V234" t="str">
            <v xml:space="preserve"> u/h </v>
          </cell>
          <cell r="W234">
            <v>37.151499999999999</v>
          </cell>
        </row>
        <row r="235">
          <cell r="T235" t="str">
            <v>AM30</v>
          </cell>
          <cell r="U235" t="str">
            <v xml:space="preserve"> Revestimento fixo p/ britador 90TF</v>
          </cell>
          <cell r="V235" t="str">
            <v xml:space="preserve"> u/h </v>
          </cell>
          <cell r="W235">
            <v>24.376000000000001</v>
          </cell>
        </row>
        <row r="236">
          <cell r="T236" t="str">
            <v>AM35</v>
          </cell>
          <cell r="U236" t="str">
            <v xml:space="preserve"> Brita 1</v>
          </cell>
          <cell r="V236" t="str">
            <v xml:space="preserve"> m3</v>
          </cell>
          <cell r="W236">
            <v>38</v>
          </cell>
        </row>
        <row r="237">
          <cell r="T237" t="str">
            <v>AM36</v>
          </cell>
          <cell r="U237" t="str">
            <v xml:space="preserve"> Brita 2</v>
          </cell>
          <cell r="V237" t="str">
            <v xml:space="preserve"> m3</v>
          </cell>
          <cell r="W237">
            <v>38</v>
          </cell>
        </row>
        <row r="238">
          <cell r="T238" t="str">
            <v>AM37</v>
          </cell>
          <cell r="U238" t="str">
            <v xml:space="preserve"> Brita 3</v>
          </cell>
          <cell r="V238" t="str">
            <v xml:space="preserve"> m3</v>
          </cell>
          <cell r="W238">
            <v>38</v>
          </cell>
        </row>
        <row r="239">
          <cell r="T239" t="str">
            <v>F801</v>
          </cell>
          <cell r="U239" t="str">
            <v xml:space="preserve"> Bomba hidráulica alta pressão MAC</v>
          </cell>
          <cell r="V239" t="str">
            <v xml:space="preserve"> h</v>
          </cell>
          <cell r="W239">
            <v>25.625</v>
          </cell>
        </row>
        <row r="240">
          <cell r="T240" t="str">
            <v>F802</v>
          </cell>
          <cell r="U240" t="str">
            <v>Bomba eletr p/ injeção de nata MAC</v>
          </cell>
          <cell r="V240" t="str">
            <v xml:space="preserve"> h</v>
          </cell>
          <cell r="W240">
            <v>19.375</v>
          </cell>
        </row>
        <row r="241">
          <cell r="T241" t="str">
            <v>F803</v>
          </cell>
          <cell r="U241" t="str">
            <v xml:space="preserve"> Macaco p/ protensão MAC 7</v>
          </cell>
          <cell r="V241" t="str">
            <v xml:space="preserve"> h</v>
          </cell>
          <cell r="W241">
            <v>25.625</v>
          </cell>
        </row>
        <row r="242">
          <cell r="T242" t="str">
            <v>F804</v>
          </cell>
          <cell r="U242" t="str">
            <v xml:space="preserve"> Macaco p/ protensão MAC 12</v>
          </cell>
          <cell r="V242" t="str">
            <v xml:space="preserve"> h</v>
          </cell>
          <cell r="W242">
            <v>27.75</v>
          </cell>
        </row>
        <row r="243">
          <cell r="T243" t="str">
            <v>F805</v>
          </cell>
          <cell r="U243" t="str">
            <v xml:space="preserve"> Macaco p/ protensão MAC 4</v>
          </cell>
          <cell r="V243" t="str">
            <v xml:space="preserve"> h</v>
          </cell>
          <cell r="W243">
            <v>24.25</v>
          </cell>
        </row>
        <row r="244">
          <cell r="T244" t="str">
            <v>F807</v>
          </cell>
          <cell r="U244" t="str">
            <v xml:space="preserve"> Bomba hidr. alta pressão STUP</v>
          </cell>
          <cell r="V244" t="str">
            <v xml:space="preserve"> h</v>
          </cell>
          <cell r="W244">
            <v>58.125</v>
          </cell>
        </row>
        <row r="245">
          <cell r="T245" t="str">
            <v>F808</v>
          </cell>
          <cell r="U245" t="str">
            <v xml:space="preserve"> Bomba eletr. injeção de nata STUP</v>
          </cell>
          <cell r="V245" t="str">
            <v xml:space="preserve"> h</v>
          </cell>
          <cell r="W245">
            <v>60.125</v>
          </cell>
        </row>
        <row r="246">
          <cell r="T246" t="str">
            <v>F809</v>
          </cell>
          <cell r="U246" t="str">
            <v xml:space="preserve"> Macaco p/ protensão STUP</v>
          </cell>
          <cell r="V246" t="str">
            <v xml:space="preserve"> h</v>
          </cell>
          <cell r="W246">
            <v>57.375</v>
          </cell>
        </row>
        <row r="247">
          <cell r="T247" t="str">
            <v>F810</v>
          </cell>
          <cell r="U247" t="str">
            <v xml:space="preserve"> Macaco p/ protensão STUP</v>
          </cell>
          <cell r="V247" t="str">
            <v xml:space="preserve"> h</v>
          </cell>
          <cell r="W247">
            <v>66.125</v>
          </cell>
        </row>
        <row r="248">
          <cell r="T248" t="str">
            <v>F811</v>
          </cell>
          <cell r="U248" t="str">
            <v xml:space="preserve"> Macaco p/ protensão STUP</v>
          </cell>
          <cell r="V248" t="str">
            <v xml:space="preserve"> h</v>
          </cell>
          <cell r="W248">
            <v>62.75</v>
          </cell>
        </row>
        <row r="249">
          <cell r="T249" t="str">
            <v>F812</v>
          </cell>
          <cell r="U249" t="str">
            <v xml:space="preserve"> Macaco p/ protensão STUP</v>
          </cell>
          <cell r="V249" t="str">
            <v xml:space="preserve"> h</v>
          </cell>
          <cell r="W249">
            <v>55.375</v>
          </cell>
        </row>
        <row r="250">
          <cell r="T250" t="str">
            <v>F813</v>
          </cell>
          <cell r="U250" t="str">
            <v xml:space="preserve"> Macaco p/ prot. de tirante D=32mm</v>
          </cell>
          <cell r="V250" t="str">
            <v xml:space="preserve"> h</v>
          </cell>
          <cell r="W250">
            <v>16.5</v>
          </cell>
        </row>
        <row r="251">
          <cell r="T251" t="str">
            <v>F814</v>
          </cell>
          <cell r="U251" t="str">
            <v xml:space="preserve"> Injeção de nata de cimento</v>
          </cell>
          <cell r="V251" t="str">
            <v xml:space="preserve"> m</v>
          </cell>
          <cell r="W251">
            <v>9.5</v>
          </cell>
        </row>
        <row r="252">
          <cell r="T252" t="str">
            <v>F943</v>
          </cell>
          <cell r="U252" t="str">
            <v xml:space="preserve"> Terra Armada - moldes metálicos</v>
          </cell>
          <cell r="V252" t="str">
            <v xml:space="preserve"> m3</v>
          </cell>
          <cell r="W252">
            <v>6.8</v>
          </cell>
        </row>
        <row r="253">
          <cell r="T253" t="str">
            <v>M001</v>
          </cell>
          <cell r="U253" t="str">
            <v xml:space="preserve"> Gasolina</v>
          </cell>
          <cell r="V253" t="str">
            <v xml:space="preserve"> l </v>
          </cell>
          <cell r="W253">
            <v>2.4900000000000002</v>
          </cell>
        </row>
        <row r="254">
          <cell r="T254" t="str">
            <v>M002</v>
          </cell>
          <cell r="U254" t="str">
            <v xml:space="preserve"> Óleo diesel</v>
          </cell>
          <cell r="V254" t="str">
            <v xml:space="preserve"> l </v>
          </cell>
          <cell r="W254">
            <v>1.84</v>
          </cell>
        </row>
        <row r="255">
          <cell r="T255" t="str">
            <v>M003</v>
          </cell>
          <cell r="U255" t="str">
            <v xml:space="preserve"> Óleo combustível 1A</v>
          </cell>
          <cell r="V255" t="str">
            <v xml:space="preserve"> l</v>
          </cell>
          <cell r="W255">
            <v>1.45</v>
          </cell>
        </row>
        <row r="256">
          <cell r="T256" t="str">
            <v>M004</v>
          </cell>
          <cell r="U256" t="str">
            <v xml:space="preserve"> Álcool </v>
          </cell>
          <cell r="V256" t="str">
            <v xml:space="preserve"> l </v>
          </cell>
          <cell r="W256">
            <v>1.75</v>
          </cell>
        </row>
        <row r="257">
          <cell r="T257" t="str">
            <v>M005</v>
          </cell>
          <cell r="U257" t="str">
            <v xml:space="preserve"> Energia elétrica</v>
          </cell>
          <cell r="V257" t="str">
            <v xml:space="preserve"> kWh</v>
          </cell>
          <cell r="W257">
            <v>0.49</v>
          </cell>
        </row>
        <row r="258">
          <cell r="T258" t="str">
            <v>M101</v>
          </cell>
          <cell r="U258" t="str">
            <v xml:space="preserve"> Cimento asfáltico</v>
          </cell>
          <cell r="V258" t="str">
            <v>t</v>
          </cell>
          <cell r="W258">
            <v>0</v>
          </cell>
        </row>
        <row r="259">
          <cell r="T259" t="str">
            <v>M102</v>
          </cell>
          <cell r="U259" t="str">
            <v xml:space="preserve"> Cimento asfáltico CAP 30/45</v>
          </cell>
          <cell r="V259" t="str">
            <v xml:space="preserve"> t </v>
          </cell>
          <cell r="W259">
            <v>0</v>
          </cell>
        </row>
        <row r="260">
          <cell r="T260" t="str">
            <v>M103</v>
          </cell>
          <cell r="U260" t="str">
            <v xml:space="preserve"> Asfalto diluído CM-30</v>
          </cell>
          <cell r="V260" t="str">
            <v xml:space="preserve"> t </v>
          </cell>
          <cell r="W260">
            <v>0</v>
          </cell>
        </row>
        <row r="261">
          <cell r="T261" t="str">
            <v>M104</v>
          </cell>
          <cell r="U261" t="str">
            <v xml:space="preserve"> Emulsão asfáltica RR-1C</v>
          </cell>
          <cell r="V261" t="str">
            <v xml:space="preserve"> t </v>
          </cell>
          <cell r="W261">
            <v>0</v>
          </cell>
        </row>
        <row r="262">
          <cell r="T262" t="str">
            <v>M105</v>
          </cell>
          <cell r="U262" t="str">
            <v xml:space="preserve"> Emulsão asfáltica RR-2C</v>
          </cell>
          <cell r="V262" t="str">
            <v xml:space="preserve"> t </v>
          </cell>
          <cell r="W262">
            <v>0</v>
          </cell>
        </row>
        <row r="263">
          <cell r="T263" t="str">
            <v>M106</v>
          </cell>
          <cell r="U263" t="str">
            <v xml:space="preserve"> Emulsão asfáltica RR1C c/ polímero</v>
          </cell>
          <cell r="V263" t="str">
            <v xml:space="preserve"> t </v>
          </cell>
          <cell r="W263">
            <v>0</v>
          </cell>
        </row>
        <row r="264">
          <cell r="T264" t="str">
            <v>M107</v>
          </cell>
          <cell r="U264" t="str">
            <v xml:space="preserve"> Emulsão asfáltica RM-1C</v>
          </cell>
          <cell r="V264" t="str">
            <v xml:space="preserve"> t </v>
          </cell>
          <cell r="W264">
            <v>0</v>
          </cell>
        </row>
        <row r="265">
          <cell r="T265" t="str">
            <v>M108</v>
          </cell>
          <cell r="U265" t="str">
            <v xml:space="preserve"> Emulsão asfáltica RM1C c/ polímero</v>
          </cell>
          <cell r="V265" t="str">
            <v xml:space="preserve"> t </v>
          </cell>
          <cell r="W265">
            <v>0</v>
          </cell>
        </row>
        <row r="266">
          <cell r="T266" t="str">
            <v>M109</v>
          </cell>
          <cell r="U266" t="str">
            <v xml:space="preserve"> Emulsão asfáltica RL-1C</v>
          </cell>
          <cell r="V266" t="str">
            <v xml:space="preserve"> t </v>
          </cell>
          <cell r="W266">
            <v>0</v>
          </cell>
        </row>
        <row r="267">
          <cell r="T267" t="str">
            <v>M110</v>
          </cell>
          <cell r="U267" t="str">
            <v xml:space="preserve"> Emulsão polim. p/ micro-rev. a frio</v>
          </cell>
          <cell r="V267" t="str">
            <v xml:space="preserve"> t </v>
          </cell>
          <cell r="W267">
            <v>0</v>
          </cell>
        </row>
        <row r="268">
          <cell r="T268" t="str">
            <v>M111</v>
          </cell>
          <cell r="U268" t="str">
            <v xml:space="preserve"> Aditivo p/ controle de ruptura</v>
          </cell>
          <cell r="V268" t="str">
            <v xml:space="preserve"> kg</v>
          </cell>
          <cell r="W268">
            <v>3.8</v>
          </cell>
        </row>
        <row r="269">
          <cell r="T269" t="str">
            <v>M112</v>
          </cell>
          <cell r="U269" t="str">
            <v xml:space="preserve"> Aditivo sólido (fibras) </v>
          </cell>
          <cell r="V269" t="str">
            <v xml:space="preserve"> kg</v>
          </cell>
          <cell r="W269">
            <v>4.2</v>
          </cell>
        </row>
        <row r="270">
          <cell r="T270" t="str">
            <v>M114</v>
          </cell>
          <cell r="U270" t="str">
            <v xml:space="preserve"> Agente rejuv. p/ recicl. a quente</v>
          </cell>
          <cell r="V270" t="str">
            <v>t</v>
          </cell>
          <cell r="W270">
            <v>0</v>
          </cell>
        </row>
        <row r="271">
          <cell r="T271" t="str">
            <v>M201</v>
          </cell>
          <cell r="U271" t="str">
            <v xml:space="preserve"> Cimento portland CP II-32(a granel)</v>
          </cell>
          <cell r="V271" t="str">
            <v xml:space="preserve"> kg</v>
          </cell>
          <cell r="W271">
            <v>0.33</v>
          </cell>
        </row>
        <row r="272">
          <cell r="T272" t="str">
            <v>M202</v>
          </cell>
          <cell r="U272" t="str">
            <v xml:space="preserve"> Cimento portland CP II-32</v>
          </cell>
          <cell r="V272" t="str">
            <v xml:space="preserve"> kg</v>
          </cell>
          <cell r="W272">
            <v>0.33</v>
          </cell>
        </row>
        <row r="273">
          <cell r="T273" t="str">
            <v>M307</v>
          </cell>
          <cell r="U273" t="str">
            <v xml:space="preserve"> Cordoalha CP-190 RB D=12,7mm</v>
          </cell>
          <cell r="V273" t="str">
            <v xml:space="preserve"> kg </v>
          </cell>
          <cell r="W273">
            <v>5.8</v>
          </cell>
        </row>
        <row r="274">
          <cell r="T274" t="str">
            <v>M319</v>
          </cell>
          <cell r="U274" t="str">
            <v xml:space="preserve"> Arame recozido nº. 18</v>
          </cell>
          <cell r="V274" t="str">
            <v xml:space="preserve"> kg </v>
          </cell>
          <cell r="W274">
            <v>4.96</v>
          </cell>
        </row>
        <row r="275">
          <cell r="T275" t="str">
            <v>M320</v>
          </cell>
          <cell r="U275" t="str">
            <v xml:space="preserve"> Pregos de ferro 18x30</v>
          </cell>
          <cell r="V275" t="str">
            <v xml:space="preserve"> kg</v>
          </cell>
          <cell r="W275">
            <v>3.54</v>
          </cell>
        </row>
        <row r="276">
          <cell r="T276" t="str">
            <v>M321</v>
          </cell>
          <cell r="U276" t="str">
            <v xml:space="preserve"> Arame farpado nº. 16 galv. Simples</v>
          </cell>
          <cell r="V276" t="str">
            <v xml:space="preserve">m </v>
          </cell>
          <cell r="W276">
            <v>0.2167</v>
          </cell>
        </row>
        <row r="277">
          <cell r="T277" t="str">
            <v>M322</v>
          </cell>
          <cell r="U277" t="str">
            <v xml:space="preserve"> Grampo para cerca galvanizado 1 x 9 </v>
          </cell>
          <cell r="V277" t="str">
            <v xml:space="preserve">kg </v>
          </cell>
          <cell r="W277">
            <v>12.1</v>
          </cell>
        </row>
        <row r="278">
          <cell r="T278" t="str">
            <v>M323</v>
          </cell>
          <cell r="U278" t="str">
            <v xml:space="preserve"> Cantoneira de aço 4" x 4" x 3/8" </v>
          </cell>
          <cell r="V278" t="str">
            <v xml:space="preserve">kg </v>
          </cell>
          <cell r="W278">
            <v>3.73</v>
          </cell>
        </row>
        <row r="279">
          <cell r="T279" t="str">
            <v>M324</v>
          </cell>
          <cell r="U279" t="str">
            <v xml:space="preserve"> Pórtico metálico (15 a 17m de vão)</v>
          </cell>
          <cell r="V279" t="str">
            <v xml:space="preserve">un </v>
          </cell>
          <cell r="W279">
            <v>37871</v>
          </cell>
        </row>
        <row r="280">
          <cell r="T280" t="str">
            <v>M325</v>
          </cell>
          <cell r="U280" t="str">
            <v xml:space="preserve"> Trilho metálico TR-37 (usado)</v>
          </cell>
          <cell r="V280" t="str">
            <v xml:space="preserve">kg </v>
          </cell>
          <cell r="W280">
            <v>2.5</v>
          </cell>
        </row>
        <row r="281">
          <cell r="T281" t="str">
            <v>M326</v>
          </cell>
          <cell r="U281" t="str">
            <v xml:space="preserve"> Série de brocas S-12 D=22 mm</v>
          </cell>
          <cell r="V281" t="str">
            <v xml:space="preserve"> un </v>
          </cell>
          <cell r="W281">
            <v>1148.99</v>
          </cell>
        </row>
        <row r="282">
          <cell r="T282" t="str">
            <v>M328</v>
          </cell>
          <cell r="U282" t="str">
            <v xml:space="preserve"> Luva de emenda D=32mm</v>
          </cell>
          <cell r="V282" t="str">
            <v xml:space="preserve"> un </v>
          </cell>
          <cell r="W282">
            <v>78.099999999999994</v>
          </cell>
        </row>
        <row r="283">
          <cell r="T283" t="str">
            <v>M330</v>
          </cell>
          <cell r="U283" t="str">
            <v xml:space="preserve"> Calha met. semicircular D=40 cm</v>
          </cell>
          <cell r="V283" t="str">
            <v xml:space="preserve">m </v>
          </cell>
          <cell r="W283">
            <v>154</v>
          </cell>
        </row>
        <row r="284">
          <cell r="T284" t="str">
            <v>M331</v>
          </cell>
          <cell r="U284" t="str">
            <v xml:space="preserve"> Paraf. fixação calha met. (1/2"x1") </v>
          </cell>
          <cell r="V284" t="str">
            <v xml:space="preserve">un </v>
          </cell>
          <cell r="W284">
            <v>3.05</v>
          </cell>
        </row>
        <row r="285">
          <cell r="T285" t="str">
            <v>M332</v>
          </cell>
          <cell r="U285" t="str">
            <v xml:space="preserve"> Parafuso 1/2" x 3" com porca</v>
          </cell>
          <cell r="V285" t="str">
            <v xml:space="preserve">kg </v>
          </cell>
          <cell r="W285">
            <v>12.1</v>
          </cell>
        </row>
        <row r="286">
          <cell r="T286" t="str">
            <v>M334</v>
          </cell>
          <cell r="U286" t="str">
            <v xml:space="preserve"> Paraf. zinc. c/ fenda 1 1/2"x3/16" </v>
          </cell>
          <cell r="V286" t="str">
            <v xml:space="preserve">un </v>
          </cell>
          <cell r="W286">
            <v>0.16</v>
          </cell>
        </row>
        <row r="287">
          <cell r="T287" t="str">
            <v>M335</v>
          </cell>
          <cell r="U287" t="str">
            <v xml:space="preserve"> Paraf. zincado francês 4" x 5/16" </v>
          </cell>
          <cell r="V287" t="str">
            <v xml:space="preserve">un </v>
          </cell>
          <cell r="W287">
            <v>0.6</v>
          </cell>
        </row>
        <row r="288">
          <cell r="T288" t="str">
            <v>M338</v>
          </cell>
          <cell r="U288" t="str">
            <v xml:space="preserve"> Cano de ferro D=3/4" </v>
          </cell>
          <cell r="V288" t="str">
            <v xml:space="preserve">m </v>
          </cell>
          <cell r="W288">
            <v>8.4</v>
          </cell>
        </row>
        <row r="289">
          <cell r="T289" t="str">
            <v>M339</v>
          </cell>
          <cell r="U289" t="str">
            <v xml:space="preserve"> Cantoneira ferro (3,0"x3,0"x3/8") </v>
          </cell>
          <cell r="V289" t="str">
            <v xml:space="preserve">kg </v>
          </cell>
          <cell r="W289">
            <v>3.73</v>
          </cell>
        </row>
        <row r="290">
          <cell r="T290" t="str">
            <v>M340</v>
          </cell>
          <cell r="U290" t="str">
            <v xml:space="preserve"> Tampão de ferro fundido </v>
          </cell>
          <cell r="V290" t="str">
            <v xml:space="preserve">un </v>
          </cell>
          <cell r="W290">
            <v>220</v>
          </cell>
        </row>
        <row r="291">
          <cell r="T291" t="str">
            <v>M341</v>
          </cell>
          <cell r="U291" t="str">
            <v xml:space="preserve"> Defensa met. maleável simples </v>
          </cell>
          <cell r="V291" t="str">
            <v xml:space="preserve">mod </v>
          </cell>
          <cell r="W291">
            <v>1032</v>
          </cell>
        </row>
        <row r="292">
          <cell r="T292" t="str">
            <v>M342</v>
          </cell>
          <cell r="U292" t="str">
            <v xml:space="preserve"> Defensa met. maleável dupla </v>
          </cell>
          <cell r="V292" t="str">
            <v xml:space="preserve">mod </v>
          </cell>
          <cell r="W292">
            <v>1288</v>
          </cell>
        </row>
        <row r="293">
          <cell r="T293" t="str">
            <v>M343</v>
          </cell>
          <cell r="U293" t="str">
            <v xml:space="preserve"> Defensa met. semi-maleável simples </v>
          </cell>
          <cell r="V293" t="str">
            <v xml:space="preserve">mod </v>
          </cell>
          <cell r="W293">
            <v>668</v>
          </cell>
        </row>
        <row r="294">
          <cell r="T294" t="str">
            <v>M344</v>
          </cell>
          <cell r="U294" t="str">
            <v xml:space="preserve"> Defensa met. semi-maleável dupla </v>
          </cell>
          <cell r="V294" t="str">
            <v xml:space="preserve">mod </v>
          </cell>
          <cell r="W294">
            <v>1220</v>
          </cell>
        </row>
        <row r="295">
          <cell r="T295" t="str">
            <v>M345</v>
          </cell>
          <cell r="U295" t="str">
            <v xml:space="preserve"> Chapa de aço n. 28 fina galvanizada </v>
          </cell>
          <cell r="V295" t="str">
            <v xml:space="preserve">kg </v>
          </cell>
          <cell r="W295">
            <v>5.25</v>
          </cell>
        </row>
        <row r="296">
          <cell r="T296" t="str">
            <v>M346</v>
          </cell>
          <cell r="U296" t="str">
            <v xml:space="preserve"> Chapa de aço n. 16 (tratada) </v>
          </cell>
          <cell r="V296" t="str">
            <v xml:space="preserve">m2 </v>
          </cell>
          <cell r="W296">
            <v>98</v>
          </cell>
        </row>
        <row r="297">
          <cell r="T297" t="str">
            <v>M347</v>
          </cell>
          <cell r="U297" t="str">
            <v xml:space="preserve"> Dente p/ fresadora W-1000 L </v>
          </cell>
          <cell r="V297" t="str">
            <v xml:space="preserve">un </v>
          </cell>
          <cell r="W297">
            <v>40.53</v>
          </cell>
        </row>
        <row r="298">
          <cell r="T298" t="str">
            <v>M348</v>
          </cell>
          <cell r="U298" t="str">
            <v xml:space="preserve"> Porta dente p/ fresadora W-1000 L </v>
          </cell>
          <cell r="V298" t="str">
            <v xml:space="preserve">un </v>
          </cell>
          <cell r="W298">
            <v>212.85</v>
          </cell>
        </row>
        <row r="299">
          <cell r="T299" t="str">
            <v>M349</v>
          </cell>
          <cell r="U299" t="str">
            <v xml:space="preserve"> Dente p/ fresadora W-1900 </v>
          </cell>
          <cell r="V299" t="str">
            <v xml:space="preserve">un </v>
          </cell>
          <cell r="W299">
            <v>40.53</v>
          </cell>
        </row>
        <row r="300">
          <cell r="T300" t="str">
            <v>M350</v>
          </cell>
          <cell r="U300" t="str">
            <v xml:space="preserve"> Porta dente p/ fresadora W-1900 </v>
          </cell>
          <cell r="V300" t="str">
            <v xml:space="preserve">un </v>
          </cell>
          <cell r="W300">
            <v>212.85</v>
          </cell>
        </row>
        <row r="301">
          <cell r="T301" t="str">
            <v>M351</v>
          </cell>
          <cell r="U301" t="str">
            <v xml:space="preserve"> Estrut. (tunnel liner) D=1,6m galv. </v>
          </cell>
          <cell r="V301" t="str">
            <v xml:space="preserve">m </v>
          </cell>
          <cell r="W301">
            <v>2110</v>
          </cell>
        </row>
        <row r="302">
          <cell r="T302" t="str">
            <v>M352</v>
          </cell>
          <cell r="U302" t="str">
            <v xml:space="preserve"> Estrut. (tunnel liner) D=2,0m galv. </v>
          </cell>
          <cell r="V302" t="str">
            <v xml:space="preserve">m </v>
          </cell>
          <cell r="W302">
            <v>2631</v>
          </cell>
        </row>
        <row r="303">
          <cell r="T303" t="str">
            <v>M353</v>
          </cell>
          <cell r="U303" t="str">
            <v xml:space="preserve"> Estrut. (tunnel liner) D=1,6m epoxy </v>
          </cell>
          <cell r="V303" t="str">
            <v xml:space="preserve">m </v>
          </cell>
          <cell r="W303">
            <v>2145</v>
          </cell>
        </row>
        <row r="304">
          <cell r="T304" t="str">
            <v>M354</v>
          </cell>
          <cell r="U304" t="str">
            <v xml:space="preserve"> Estrut, (tunnel liner) D=2,0m epoxy </v>
          </cell>
          <cell r="V304" t="str">
            <v xml:space="preserve">m </v>
          </cell>
          <cell r="W304">
            <v>2689</v>
          </cell>
        </row>
        <row r="305">
          <cell r="T305" t="str">
            <v>M355</v>
          </cell>
          <cell r="U305" t="str">
            <v xml:space="preserve"> Chapa mult. D=1,60 m rev. galv. </v>
          </cell>
          <cell r="V305" t="str">
            <v xml:space="preserve">m </v>
          </cell>
          <cell r="W305">
            <v>1097</v>
          </cell>
        </row>
        <row r="306">
          <cell r="T306" t="str">
            <v>M356</v>
          </cell>
          <cell r="U306" t="str">
            <v xml:space="preserve"> Chapa mult. D=2,00 m rev. galv. </v>
          </cell>
          <cell r="V306" t="str">
            <v xml:space="preserve">m </v>
          </cell>
          <cell r="W306">
            <v>1357</v>
          </cell>
        </row>
        <row r="307">
          <cell r="T307" t="str">
            <v>M357</v>
          </cell>
          <cell r="U307" t="str">
            <v xml:space="preserve"> Chapa mult. D=1,60 m rev. epoxy </v>
          </cell>
          <cell r="V307" t="str">
            <v xml:space="preserve">m </v>
          </cell>
          <cell r="W307">
            <v>1175</v>
          </cell>
        </row>
        <row r="308">
          <cell r="T308" t="str">
            <v>M358</v>
          </cell>
          <cell r="U308" t="str">
            <v xml:space="preserve"> Chapa mult. D=2,00 m rev. epoxy </v>
          </cell>
          <cell r="V308" t="str">
            <v xml:space="preserve">m </v>
          </cell>
          <cell r="W308">
            <v>1439</v>
          </cell>
        </row>
        <row r="309">
          <cell r="T309" t="str">
            <v>M359</v>
          </cell>
          <cell r="U309" t="str">
            <v xml:space="preserve"> Vigas "I" 254 x 117,5mm - 1ª alma </v>
          </cell>
          <cell r="V309" t="str">
            <v xml:space="preserve">kg </v>
          </cell>
          <cell r="W309">
            <v>3.59</v>
          </cell>
        </row>
        <row r="310">
          <cell r="T310" t="str">
            <v>M360</v>
          </cell>
          <cell r="U310" t="str">
            <v xml:space="preserve"> Bueiro chapa múlt. D=3,05m E=2,70mm </v>
          </cell>
          <cell r="V310" t="str">
            <v xml:space="preserve">m </v>
          </cell>
          <cell r="W310">
            <v>3532.28</v>
          </cell>
        </row>
        <row r="311">
          <cell r="T311" t="str">
            <v>M361</v>
          </cell>
          <cell r="U311" t="str">
            <v xml:space="preserve"> Estrut.(tunnel liner) D=1,2m galv. </v>
          </cell>
          <cell r="V311" t="str">
            <v xml:space="preserve">m </v>
          </cell>
          <cell r="W311">
            <v>1627</v>
          </cell>
        </row>
        <row r="312">
          <cell r="T312" t="str">
            <v>M362</v>
          </cell>
          <cell r="U312" t="str">
            <v xml:space="preserve"> Estrut. (tunnel liner) D=1,2m epoxy </v>
          </cell>
          <cell r="V312" t="str">
            <v xml:space="preserve">m </v>
          </cell>
          <cell r="W312">
            <v>1639</v>
          </cell>
        </row>
        <row r="313">
          <cell r="T313" t="str">
            <v>M363</v>
          </cell>
          <cell r="U313" t="str">
            <v xml:space="preserve"> Bloco de desgaste p/ recicladoras </v>
          </cell>
          <cell r="V313" t="str">
            <v xml:space="preserve">un </v>
          </cell>
          <cell r="W313">
            <v>671.43</v>
          </cell>
        </row>
        <row r="314">
          <cell r="T314" t="str">
            <v>M364</v>
          </cell>
          <cell r="U314" t="str">
            <v xml:space="preserve"> Porta dentes p/recicladoras </v>
          </cell>
          <cell r="V314" t="str">
            <v xml:space="preserve">un </v>
          </cell>
          <cell r="W314">
            <v>217</v>
          </cell>
        </row>
        <row r="315">
          <cell r="T315" t="str">
            <v>M365</v>
          </cell>
          <cell r="U315" t="str">
            <v xml:space="preserve"> Dente de corte (W6/22) p/ reciclad. </v>
          </cell>
          <cell r="V315" t="str">
            <v xml:space="preserve">un </v>
          </cell>
          <cell r="W315">
            <v>51.68</v>
          </cell>
        </row>
        <row r="316">
          <cell r="T316" t="str">
            <v>M366</v>
          </cell>
          <cell r="U316" t="str">
            <v xml:space="preserve"> Dente de Corte (W7/22) p/ reciclad. </v>
          </cell>
          <cell r="V316" t="str">
            <v xml:space="preserve">un </v>
          </cell>
          <cell r="W316">
            <v>68.91</v>
          </cell>
        </row>
        <row r="317">
          <cell r="T317" t="str">
            <v>M367</v>
          </cell>
          <cell r="U317" t="str">
            <v xml:space="preserve"> Parafuso fixação porta dente </v>
          </cell>
          <cell r="V317" t="str">
            <v xml:space="preserve">un </v>
          </cell>
          <cell r="W317">
            <v>33.04</v>
          </cell>
        </row>
        <row r="318">
          <cell r="T318" t="str">
            <v>M368</v>
          </cell>
          <cell r="U318" t="str">
            <v xml:space="preserve"> Plug proteção parafuso p/reciclad. </v>
          </cell>
          <cell r="V318" t="str">
            <v xml:space="preserve">un </v>
          </cell>
          <cell r="W318">
            <v>1.98</v>
          </cell>
        </row>
        <row r="319">
          <cell r="T319" t="str">
            <v>M370</v>
          </cell>
          <cell r="U319" t="str">
            <v xml:space="preserve"> Bainha metálica diam. int.=45mm MAC </v>
          </cell>
          <cell r="V319" t="str">
            <v xml:space="preserve">m </v>
          </cell>
          <cell r="W319">
            <v>14</v>
          </cell>
        </row>
        <row r="320">
          <cell r="T320" t="str">
            <v>M371</v>
          </cell>
          <cell r="U320" t="str">
            <v xml:space="preserve"> Bainha metálica diam. int.=60mm MAC </v>
          </cell>
          <cell r="V320" t="str">
            <v xml:space="preserve">m </v>
          </cell>
          <cell r="W320">
            <v>22</v>
          </cell>
        </row>
        <row r="321">
          <cell r="T321" t="str">
            <v>M372</v>
          </cell>
          <cell r="U321" t="str">
            <v xml:space="preserve"> Bainha metálica diam. int.=55mm MAC</v>
          </cell>
          <cell r="V321" t="str">
            <v xml:space="preserve">m </v>
          </cell>
          <cell r="W321">
            <v>18</v>
          </cell>
        </row>
        <row r="322">
          <cell r="T322" t="str">
            <v>M373</v>
          </cell>
          <cell r="U322" t="str">
            <v xml:space="preserve"> Bainha metálica diam. int.=70mm MAC</v>
          </cell>
          <cell r="V322" t="str">
            <v xml:space="preserve">m </v>
          </cell>
          <cell r="W322">
            <v>24</v>
          </cell>
        </row>
        <row r="323">
          <cell r="T323" t="str">
            <v>M374</v>
          </cell>
          <cell r="U323" t="str">
            <v xml:space="preserve"> Ancoragem p/ cabo 4V D=1/2" MAC</v>
          </cell>
          <cell r="V323" t="str">
            <v xml:space="preserve">cj </v>
          </cell>
          <cell r="W323">
            <v>270</v>
          </cell>
        </row>
        <row r="324">
          <cell r="T324" t="str">
            <v>M375</v>
          </cell>
          <cell r="U324" t="str">
            <v xml:space="preserve"> Ancoragem p/ cabo 6V D=1/2" MAC</v>
          </cell>
          <cell r="V324" t="str">
            <v xml:space="preserve">cj </v>
          </cell>
          <cell r="W324">
            <v>421</v>
          </cell>
        </row>
        <row r="325">
          <cell r="T325" t="str">
            <v>M376</v>
          </cell>
          <cell r="U325" t="str">
            <v xml:space="preserve"> Ancoragem p/ cabo 7V D=1/2" MAC</v>
          </cell>
          <cell r="V325" t="str">
            <v xml:space="preserve"> cj</v>
          </cell>
          <cell r="W325">
            <v>421</v>
          </cell>
        </row>
        <row r="326">
          <cell r="T326" t="str">
            <v>M377</v>
          </cell>
          <cell r="U326" t="str">
            <v xml:space="preserve"> Ancoragem p/ cabo 12V D=1/2" MAC</v>
          </cell>
          <cell r="V326" t="str">
            <v xml:space="preserve"> cj </v>
          </cell>
          <cell r="W326">
            <v>853</v>
          </cell>
        </row>
        <row r="327">
          <cell r="T327" t="str">
            <v>M378</v>
          </cell>
          <cell r="U327" t="str">
            <v xml:space="preserve"> Apoio do porta dente frezad. W-1900</v>
          </cell>
          <cell r="V327" t="str">
            <v xml:space="preserve">un </v>
          </cell>
          <cell r="W327">
            <v>900.18</v>
          </cell>
        </row>
        <row r="328">
          <cell r="T328" t="str">
            <v>M380</v>
          </cell>
          <cell r="U328" t="str">
            <v xml:space="preserve"> Bainha metálica D=45mm STUP</v>
          </cell>
          <cell r="V328" t="str">
            <v xml:space="preserve">m </v>
          </cell>
          <cell r="W328">
            <v>12.17</v>
          </cell>
        </row>
        <row r="329">
          <cell r="T329" t="str">
            <v>M381</v>
          </cell>
          <cell r="U329" t="str">
            <v xml:space="preserve"> Bainha metálica D=60mm STUP</v>
          </cell>
          <cell r="V329" t="str">
            <v xml:space="preserve">m </v>
          </cell>
          <cell r="W329">
            <v>14.51</v>
          </cell>
        </row>
        <row r="330">
          <cell r="T330" t="str">
            <v>M382</v>
          </cell>
          <cell r="U330" t="str">
            <v xml:space="preserve"> Bainha metálica D=55mm STUP</v>
          </cell>
          <cell r="V330" t="str">
            <v xml:space="preserve">m </v>
          </cell>
          <cell r="W330">
            <v>14.15</v>
          </cell>
        </row>
        <row r="331">
          <cell r="T331" t="str">
            <v>M383</v>
          </cell>
          <cell r="U331" t="str">
            <v xml:space="preserve"> Bainha metálica D=70mm STUP</v>
          </cell>
          <cell r="V331" t="str">
            <v xml:space="preserve"> m </v>
          </cell>
          <cell r="W331">
            <v>16.149999999999999</v>
          </cell>
        </row>
        <row r="332">
          <cell r="T332" t="str">
            <v>M384</v>
          </cell>
          <cell r="U332" t="str">
            <v xml:space="preserve"> Ancoragem p/ cabo 4V D=1/2" STUP</v>
          </cell>
          <cell r="V332" t="str">
            <v xml:space="preserve"> cj</v>
          </cell>
          <cell r="W332">
            <v>216</v>
          </cell>
        </row>
        <row r="333">
          <cell r="T333" t="str">
            <v>M385</v>
          </cell>
          <cell r="U333" t="str">
            <v xml:space="preserve"> Ancoragem p/ cabo 6V D=1/2" STUP</v>
          </cell>
          <cell r="V333" t="str">
            <v xml:space="preserve"> cj</v>
          </cell>
          <cell r="W333">
            <v>345</v>
          </cell>
        </row>
        <row r="334">
          <cell r="T334" t="str">
            <v>M386</v>
          </cell>
          <cell r="U334" t="str">
            <v xml:space="preserve"> Ancoragem p/ cabo 7V D=1/2" STUP</v>
          </cell>
          <cell r="V334" t="str">
            <v xml:space="preserve"> cj </v>
          </cell>
          <cell r="W334">
            <v>364</v>
          </cell>
        </row>
        <row r="335">
          <cell r="T335" t="str">
            <v>M387</v>
          </cell>
          <cell r="U335" t="str">
            <v xml:space="preserve"> Ancoragem p/ cabo 12V D=1/2" STUP</v>
          </cell>
          <cell r="V335" t="str">
            <v xml:space="preserve"> cj</v>
          </cell>
          <cell r="W335">
            <v>718</v>
          </cell>
        </row>
        <row r="336">
          <cell r="T336" t="str">
            <v>M390</v>
          </cell>
          <cell r="U336" t="str">
            <v xml:space="preserve"> Porca de ancoragem D=32mm </v>
          </cell>
          <cell r="V336" t="str">
            <v xml:space="preserve">un </v>
          </cell>
          <cell r="W336">
            <v>52.25</v>
          </cell>
        </row>
        <row r="337">
          <cell r="T337" t="str">
            <v>M391</v>
          </cell>
          <cell r="U337" t="str">
            <v xml:space="preserve"> Contra porca h=35mm D=32mm </v>
          </cell>
          <cell r="V337" t="str">
            <v xml:space="preserve">un </v>
          </cell>
          <cell r="W337">
            <v>24.75</v>
          </cell>
        </row>
        <row r="338">
          <cell r="T338" t="str">
            <v>M392</v>
          </cell>
          <cell r="U338" t="str">
            <v xml:space="preserve"> Aço ST 85/105 D=32mm </v>
          </cell>
          <cell r="V338" t="str">
            <v xml:space="preserve">m </v>
          </cell>
          <cell r="W338">
            <v>64</v>
          </cell>
        </row>
        <row r="339">
          <cell r="T339" t="str">
            <v>M393</v>
          </cell>
          <cell r="U339" t="str">
            <v xml:space="preserve"> Placa de ancoragem - 200x200x38mm </v>
          </cell>
          <cell r="V339" t="str">
            <v xml:space="preserve">un </v>
          </cell>
          <cell r="W339">
            <v>144.9</v>
          </cell>
        </row>
        <row r="340">
          <cell r="T340" t="str">
            <v>M394</v>
          </cell>
          <cell r="U340" t="str">
            <v xml:space="preserve"> Bainha metálica D=40mm </v>
          </cell>
          <cell r="V340" t="str">
            <v xml:space="preserve">m </v>
          </cell>
          <cell r="W340">
            <v>12.17</v>
          </cell>
        </row>
        <row r="341">
          <cell r="T341" t="str">
            <v>M395</v>
          </cell>
          <cell r="U341" t="str">
            <v xml:space="preserve"> Bits p/ estabil. e recicl. RM-300 </v>
          </cell>
          <cell r="V341" t="str">
            <v xml:space="preserve">un </v>
          </cell>
          <cell r="W341">
            <v>27.6</v>
          </cell>
        </row>
        <row r="342">
          <cell r="T342" t="str">
            <v>M396</v>
          </cell>
          <cell r="U342" t="str">
            <v xml:space="preserve"> Porta dente p/ est. e rec. RM-300 </v>
          </cell>
          <cell r="V342" t="str">
            <v xml:space="preserve">un </v>
          </cell>
          <cell r="W342">
            <v>115.04</v>
          </cell>
        </row>
        <row r="343">
          <cell r="T343" t="str">
            <v>M398</v>
          </cell>
          <cell r="U343" t="str">
            <v xml:space="preserve"> Chapa de 8,00 mm </v>
          </cell>
          <cell r="V343" t="str">
            <v xml:space="preserve">kg </v>
          </cell>
          <cell r="W343">
            <v>2.82</v>
          </cell>
        </row>
        <row r="344">
          <cell r="T344" t="str">
            <v>M401</v>
          </cell>
          <cell r="U344" t="str">
            <v xml:space="preserve"> Pontaletes D=15 cm (tronco p/ esc.) </v>
          </cell>
          <cell r="V344" t="str">
            <v xml:space="preserve">m </v>
          </cell>
          <cell r="W344">
            <v>1.41</v>
          </cell>
        </row>
        <row r="345">
          <cell r="T345" t="str">
            <v>M402</v>
          </cell>
          <cell r="U345" t="str">
            <v xml:space="preserve"> Pontaletes D=20 cm (tronco p/ esc.) </v>
          </cell>
          <cell r="V345" t="str">
            <v xml:space="preserve">m </v>
          </cell>
          <cell r="W345">
            <v>1.41</v>
          </cell>
        </row>
        <row r="346">
          <cell r="T346" t="str">
            <v>M403</v>
          </cell>
          <cell r="U346" t="str">
            <v xml:space="preserve"> Mourão madeira H=2,15 m D=9 cm </v>
          </cell>
          <cell r="V346" t="str">
            <v xml:space="preserve">un </v>
          </cell>
          <cell r="W346">
            <v>11.3</v>
          </cell>
        </row>
        <row r="347">
          <cell r="T347" t="str">
            <v>M404</v>
          </cell>
          <cell r="U347" t="str">
            <v xml:space="preserve"> Mourão madeira H=2,50 m D=12 cm </v>
          </cell>
          <cell r="V347" t="str">
            <v xml:space="preserve">un </v>
          </cell>
          <cell r="W347">
            <v>11.3</v>
          </cell>
        </row>
        <row r="348">
          <cell r="T348" t="str">
            <v>M405</v>
          </cell>
          <cell r="U348" t="str">
            <v xml:space="preserve"> Ripas de 2,5 cm x 5,0 cm </v>
          </cell>
          <cell r="V348" t="str">
            <v xml:space="preserve">m </v>
          </cell>
          <cell r="W348">
            <v>0.65</v>
          </cell>
        </row>
        <row r="349">
          <cell r="T349" t="str">
            <v>M406</v>
          </cell>
          <cell r="U349" t="str">
            <v xml:space="preserve"> Caibros de 7,5 cm x 7,5 cm </v>
          </cell>
          <cell r="V349" t="str">
            <v xml:space="preserve">m </v>
          </cell>
          <cell r="W349">
            <v>2.5499999999999998</v>
          </cell>
        </row>
        <row r="350">
          <cell r="T350" t="str">
            <v>M407</v>
          </cell>
          <cell r="U350" t="str">
            <v xml:space="preserve"> Tábua de 1ª 2,5 cm x 15,0 cm </v>
          </cell>
          <cell r="V350" t="str">
            <v xml:space="preserve">m </v>
          </cell>
          <cell r="W350">
            <v>2.7</v>
          </cell>
        </row>
        <row r="351">
          <cell r="T351" t="str">
            <v>M408</v>
          </cell>
          <cell r="U351" t="str">
            <v xml:space="preserve"> Tábua de 5ª 2,5 cm x 30,0 cm </v>
          </cell>
          <cell r="V351" t="str">
            <v xml:space="preserve">m </v>
          </cell>
          <cell r="W351">
            <v>2.7</v>
          </cell>
        </row>
        <row r="352">
          <cell r="T352" t="str">
            <v>M409</v>
          </cell>
          <cell r="U352" t="str">
            <v xml:space="preserve"> Pranchão de 1ª de 5,0 cm x 30,0 cm </v>
          </cell>
          <cell r="V352" t="str">
            <v xml:space="preserve">m </v>
          </cell>
          <cell r="W352">
            <v>16.149999999999999</v>
          </cell>
        </row>
        <row r="353">
          <cell r="T353" t="str">
            <v>M410</v>
          </cell>
          <cell r="U353" t="str">
            <v xml:space="preserve"> Compensado resinado de 17 mm </v>
          </cell>
          <cell r="V353" t="str">
            <v xml:space="preserve">m2 </v>
          </cell>
          <cell r="W353">
            <v>14.4215</v>
          </cell>
        </row>
        <row r="354">
          <cell r="T354" t="str">
            <v>M411</v>
          </cell>
          <cell r="U354" t="str">
            <v xml:space="preserve"> Compensado plastificado de 17 mm </v>
          </cell>
          <cell r="V354" t="str">
            <v xml:space="preserve">m2 </v>
          </cell>
          <cell r="W354">
            <v>24.545500000000001</v>
          </cell>
        </row>
        <row r="355">
          <cell r="T355" t="str">
            <v>M412</v>
          </cell>
          <cell r="U355" t="str">
            <v xml:space="preserve"> Gastalho 10 x 2,0 cm </v>
          </cell>
          <cell r="V355" t="str">
            <v xml:space="preserve">m </v>
          </cell>
          <cell r="W355">
            <v>1.2</v>
          </cell>
        </row>
        <row r="356">
          <cell r="T356" t="str">
            <v>M413</v>
          </cell>
          <cell r="U356" t="str">
            <v xml:space="preserve"> Gastalho 10 x 2,5 cm </v>
          </cell>
          <cell r="V356" t="str">
            <v xml:space="preserve">m </v>
          </cell>
          <cell r="W356">
            <v>5.32</v>
          </cell>
        </row>
        <row r="357">
          <cell r="T357" t="str">
            <v>M414</v>
          </cell>
          <cell r="U357" t="str">
            <v xml:space="preserve"> Pranchão 7,5 x 30,0 cm </v>
          </cell>
          <cell r="V357" t="str">
            <v xml:space="preserve">m </v>
          </cell>
          <cell r="W357">
            <v>32.31</v>
          </cell>
        </row>
        <row r="358">
          <cell r="T358" t="str">
            <v>M415</v>
          </cell>
          <cell r="U358" t="str">
            <v xml:space="preserve"> Tábua 2,5 x 22,5 cm </v>
          </cell>
          <cell r="V358" t="str">
            <v xml:space="preserve">m </v>
          </cell>
          <cell r="W358">
            <v>3</v>
          </cell>
        </row>
        <row r="359">
          <cell r="T359" t="str">
            <v>M416</v>
          </cell>
          <cell r="U359" t="str">
            <v xml:space="preserve"> Madeira de lei </v>
          </cell>
          <cell r="V359" t="str">
            <v xml:space="preserve">m3 </v>
          </cell>
          <cell r="W359">
            <v>800</v>
          </cell>
        </row>
        <row r="360">
          <cell r="T360" t="str">
            <v>M501</v>
          </cell>
          <cell r="U360" t="str">
            <v xml:space="preserve"> Dinamite a 60% (gelatina especial) </v>
          </cell>
          <cell r="V360" t="str">
            <v xml:space="preserve">kg </v>
          </cell>
          <cell r="W360">
            <v>3.78</v>
          </cell>
        </row>
        <row r="361">
          <cell r="T361" t="str">
            <v>M503</v>
          </cell>
          <cell r="U361" t="str">
            <v xml:space="preserve"> Espoleta comum n. 8 </v>
          </cell>
          <cell r="V361" t="str">
            <v xml:space="preserve">un </v>
          </cell>
          <cell r="W361">
            <v>0.7</v>
          </cell>
        </row>
        <row r="362">
          <cell r="T362" t="str">
            <v>M505</v>
          </cell>
          <cell r="U362" t="str">
            <v xml:space="preserve"> Cordel detonante NP 10 </v>
          </cell>
          <cell r="V362" t="str">
            <v xml:space="preserve">m </v>
          </cell>
          <cell r="W362">
            <v>0.6</v>
          </cell>
        </row>
        <row r="363">
          <cell r="T363" t="str">
            <v>M507</v>
          </cell>
          <cell r="U363" t="str">
            <v xml:space="preserve"> Retardador de cordel </v>
          </cell>
          <cell r="V363" t="str">
            <v xml:space="preserve">un </v>
          </cell>
          <cell r="W363">
            <v>7.8</v>
          </cell>
        </row>
        <row r="364">
          <cell r="T364" t="str">
            <v>M508</v>
          </cell>
          <cell r="U364" t="str">
            <v xml:space="preserve"> Estopim </v>
          </cell>
          <cell r="V364" t="str">
            <v xml:space="preserve">m </v>
          </cell>
          <cell r="W364">
            <v>0.7</v>
          </cell>
        </row>
        <row r="365">
          <cell r="T365" t="str">
            <v>M600</v>
          </cell>
          <cell r="U365" t="str">
            <v xml:space="preserve"> Tinta refletiva acrílica p/ 1 ano </v>
          </cell>
          <cell r="V365" t="str">
            <v xml:space="preserve">l </v>
          </cell>
          <cell r="W365">
            <v>14.595000000000001</v>
          </cell>
        </row>
        <row r="366">
          <cell r="T366" t="str">
            <v>M601</v>
          </cell>
          <cell r="U366" t="str">
            <v xml:space="preserve"> Tinta refletiva acrílica p/ 2 anos </v>
          </cell>
          <cell r="V366" t="str">
            <v xml:space="preserve">l </v>
          </cell>
          <cell r="W366">
            <v>14.595000000000001</v>
          </cell>
        </row>
        <row r="367">
          <cell r="T367" t="str">
            <v>M602</v>
          </cell>
          <cell r="U367" t="str">
            <v xml:space="preserve"> Adubo NPK (4.14.8) </v>
          </cell>
          <cell r="V367" t="str">
            <v xml:space="preserve">kg </v>
          </cell>
          <cell r="W367">
            <v>0.83</v>
          </cell>
        </row>
        <row r="368">
          <cell r="T368" t="str">
            <v>M603</v>
          </cell>
          <cell r="U368" t="str">
            <v xml:space="preserve"> Inseticida </v>
          </cell>
          <cell r="V368" t="str">
            <v xml:space="preserve">l </v>
          </cell>
          <cell r="W368">
            <v>20</v>
          </cell>
        </row>
        <row r="369">
          <cell r="T369" t="str">
            <v>M604</v>
          </cell>
          <cell r="U369" t="str">
            <v xml:space="preserve"> Aditivo plastiment BV-40 </v>
          </cell>
          <cell r="V369" t="str">
            <v xml:space="preserve">kg </v>
          </cell>
          <cell r="W369">
            <v>2.0299999999999998</v>
          </cell>
        </row>
        <row r="370">
          <cell r="T370" t="str">
            <v>M605</v>
          </cell>
          <cell r="U370" t="str">
            <v xml:space="preserve"> Cola para tubo PVC </v>
          </cell>
          <cell r="V370" t="str">
            <v xml:space="preserve">gr </v>
          </cell>
          <cell r="W370">
            <v>3.5999999999999997E-2</v>
          </cell>
        </row>
        <row r="371">
          <cell r="T371" t="str">
            <v>M606</v>
          </cell>
          <cell r="U371" t="str">
            <v xml:space="preserve"> Tinta anti-corrosiva </v>
          </cell>
          <cell r="V371" t="str">
            <v xml:space="preserve">l </v>
          </cell>
          <cell r="W371">
            <v>11.13</v>
          </cell>
        </row>
        <row r="372">
          <cell r="T372" t="str">
            <v>M607</v>
          </cell>
          <cell r="U372" t="str">
            <v xml:space="preserve"> Óleo de linhaça </v>
          </cell>
          <cell r="V372" t="str">
            <v xml:space="preserve">l </v>
          </cell>
          <cell r="W372">
            <v>3.96</v>
          </cell>
        </row>
        <row r="373">
          <cell r="T373" t="str">
            <v>M608</v>
          </cell>
          <cell r="U373" t="str">
            <v xml:space="preserve"> Detergente </v>
          </cell>
          <cell r="V373" t="str">
            <v xml:space="preserve">l </v>
          </cell>
          <cell r="W373">
            <v>1.8</v>
          </cell>
        </row>
        <row r="374">
          <cell r="T374" t="str">
            <v>M609</v>
          </cell>
          <cell r="U374" t="str">
            <v xml:space="preserve"> Tinta esmalte sintético semi-fosco </v>
          </cell>
          <cell r="V374" t="str">
            <v xml:space="preserve">l </v>
          </cell>
          <cell r="W374">
            <v>11.13</v>
          </cell>
        </row>
        <row r="375">
          <cell r="T375" t="str">
            <v>M610</v>
          </cell>
          <cell r="U375" t="str">
            <v xml:space="preserve"> Pintura epóxica - barra D= 32mm </v>
          </cell>
          <cell r="V375" t="str">
            <v xml:space="preserve">m </v>
          </cell>
          <cell r="W375">
            <v>7.2</v>
          </cell>
        </row>
        <row r="376">
          <cell r="T376" t="str">
            <v>M611</v>
          </cell>
          <cell r="U376" t="str">
            <v xml:space="preserve"> Redutor tipo 2002 prim. qualidade </v>
          </cell>
          <cell r="V376" t="str">
            <v xml:space="preserve"> l </v>
          </cell>
          <cell r="W376">
            <v>7.26</v>
          </cell>
        </row>
        <row r="377">
          <cell r="T377" t="str">
            <v>M612</v>
          </cell>
          <cell r="U377" t="str">
            <v xml:space="preserve"> Lixa para ferro n. 100</v>
          </cell>
          <cell r="V377" t="str">
            <v xml:space="preserve">un </v>
          </cell>
          <cell r="W377">
            <v>1.8</v>
          </cell>
        </row>
        <row r="378">
          <cell r="T378" t="str">
            <v>M613</v>
          </cell>
          <cell r="U378" t="str">
            <v xml:space="preserve"> Tinta a base de resina alquídica</v>
          </cell>
          <cell r="V378" t="str">
            <v xml:space="preserve"> l</v>
          </cell>
          <cell r="W378">
            <v>11.13</v>
          </cell>
        </row>
        <row r="379">
          <cell r="T379" t="str">
            <v>M614</v>
          </cell>
          <cell r="U379" t="str">
            <v xml:space="preserve"> Tinta base res. acrilica emul. Água</v>
          </cell>
          <cell r="V379" t="str">
            <v xml:space="preserve"> l </v>
          </cell>
          <cell r="W379">
            <v>16.041699999999999</v>
          </cell>
        </row>
        <row r="380">
          <cell r="T380" t="str">
            <v>M615</v>
          </cell>
          <cell r="U380" t="str">
            <v xml:space="preserve"> Microesferas PRE-MIX </v>
          </cell>
          <cell r="V380" t="str">
            <v xml:space="preserve">kg </v>
          </cell>
          <cell r="W380">
            <v>2.8</v>
          </cell>
        </row>
        <row r="381">
          <cell r="T381" t="str">
            <v>M616</v>
          </cell>
          <cell r="U381" t="str">
            <v xml:space="preserve"> Microesferas DROP-ON </v>
          </cell>
          <cell r="V381" t="str">
            <v xml:space="preserve">kg </v>
          </cell>
          <cell r="W381">
            <v>2.8</v>
          </cell>
        </row>
        <row r="382">
          <cell r="T382" t="str">
            <v>M617</v>
          </cell>
          <cell r="U382" t="str">
            <v xml:space="preserve"> Massa termoplástica para extrusão </v>
          </cell>
          <cell r="V382" t="str">
            <v xml:space="preserve">kg </v>
          </cell>
          <cell r="W382">
            <v>6.93</v>
          </cell>
        </row>
        <row r="383">
          <cell r="T383" t="str">
            <v>M618</v>
          </cell>
          <cell r="U383" t="str">
            <v xml:space="preserve"> Massa termoplástica para aspersão </v>
          </cell>
          <cell r="V383" t="str">
            <v xml:space="preserve">kg </v>
          </cell>
          <cell r="W383">
            <v>6.93</v>
          </cell>
        </row>
        <row r="384">
          <cell r="T384" t="str">
            <v>M619</v>
          </cell>
          <cell r="U384" t="str">
            <v xml:space="preserve"> Cola poliester </v>
          </cell>
          <cell r="V384" t="str">
            <v xml:space="preserve">kg </v>
          </cell>
          <cell r="W384">
            <v>7</v>
          </cell>
        </row>
        <row r="385">
          <cell r="T385" t="str">
            <v>M620</v>
          </cell>
          <cell r="U385" t="str">
            <v xml:space="preserve"> Protetor de cura do concreto</v>
          </cell>
          <cell r="V385" t="str">
            <v xml:space="preserve">kg </v>
          </cell>
          <cell r="W385">
            <v>3.8656999999999999</v>
          </cell>
        </row>
        <row r="386">
          <cell r="T386" t="str">
            <v>M621</v>
          </cell>
          <cell r="U386" t="str">
            <v xml:space="preserve"> Desmoldante</v>
          </cell>
          <cell r="V386" t="str">
            <v xml:space="preserve"> l </v>
          </cell>
          <cell r="W386">
            <v>3.4807999999999999</v>
          </cell>
        </row>
        <row r="387">
          <cell r="T387" t="str">
            <v>M622</v>
          </cell>
          <cell r="U387" t="str">
            <v xml:space="preserve"> Interplast N</v>
          </cell>
          <cell r="V387" t="str">
            <v xml:space="preserve">kg </v>
          </cell>
          <cell r="W387">
            <v>4.5289999999999999</v>
          </cell>
        </row>
        <row r="388">
          <cell r="T388" t="str">
            <v>M623</v>
          </cell>
          <cell r="U388" t="str">
            <v xml:space="preserve"> Gás propano</v>
          </cell>
          <cell r="V388" t="str">
            <v xml:space="preserve">kg </v>
          </cell>
          <cell r="W388">
            <v>5</v>
          </cell>
        </row>
        <row r="389">
          <cell r="T389" t="str">
            <v>M624</v>
          </cell>
          <cell r="U389" t="str">
            <v xml:space="preserve"> Tinta para pré-marcação</v>
          </cell>
          <cell r="V389" t="str">
            <v xml:space="preserve"> l </v>
          </cell>
          <cell r="W389">
            <v>11.9878</v>
          </cell>
        </row>
        <row r="390">
          <cell r="T390" t="str">
            <v>M625</v>
          </cell>
          <cell r="U390" t="str">
            <v xml:space="preserve"> Acetileno </v>
          </cell>
          <cell r="V390" t="str">
            <v xml:space="preserve">kg </v>
          </cell>
          <cell r="W390">
            <v>26.38</v>
          </cell>
        </row>
        <row r="391">
          <cell r="T391" t="str">
            <v>M626</v>
          </cell>
          <cell r="U391" t="str">
            <v xml:space="preserve"> Oxigênio</v>
          </cell>
          <cell r="V391" t="str">
            <v xml:space="preserve">m3 </v>
          </cell>
          <cell r="W391">
            <v>9</v>
          </cell>
        </row>
        <row r="392">
          <cell r="T392" t="str">
            <v>M630</v>
          </cell>
          <cell r="U392" t="str">
            <v xml:space="preserve"> Termoplástico pré-formado</v>
          </cell>
          <cell r="V392" t="str">
            <v xml:space="preserve"> m2</v>
          </cell>
          <cell r="W392">
            <v>66</v>
          </cell>
        </row>
        <row r="393">
          <cell r="T393" t="str">
            <v>M700</v>
          </cell>
          <cell r="U393" t="str">
            <v xml:space="preserve"> Tijolo comum maciço (5,5x9x19)</v>
          </cell>
          <cell r="V393" t="str">
            <v xml:space="preserve">un </v>
          </cell>
          <cell r="W393">
            <v>0.4</v>
          </cell>
        </row>
        <row r="394">
          <cell r="T394" t="str">
            <v>M702</v>
          </cell>
          <cell r="U394" t="str">
            <v xml:space="preserve"> Cal hidratada</v>
          </cell>
          <cell r="V394" t="str">
            <v xml:space="preserve">kg </v>
          </cell>
          <cell r="W394">
            <v>0.44500000000000001</v>
          </cell>
        </row>
        <row r="395">
          <cell r="T395" t="str">
            <v>M703</v>
          </cell>
          <cell r="U395" t="str">
            <v xml:space="preserve"> Tijolo 20 x 30 cm</v>
          </cell>
          <cell r="V395" t="str">
            <v xml:space="preserve"> un </v>
          </cell>
          <cell r="W395">
            <v>0.38</v>
          </cell>
        </row>
        <row r="396">
          <cell r="T396" t="str">
            <v>M704</v>
          </cell>
          <cell r="U396" t="str">
            <v xml:space="preserve"> Areia lavada</v>
          </cell>
          <cell r="V396" t="str">
            <v xml:space="preserve"> m3</v>
          </cell>
          <cell r="W396">
            <v>24.43</v>
          </cell>
        </row>
        <row r="397">
          <cell r="T397" t="str">
            <v>M705</v>
          </cell>
          <cell r="U397" t="str">
            <v xml:space="preserve"> Pó de pedra</v>
          </cell>
          <cell r="V397" t="str">
            <v xml:space="preserve"> m3</v>
          </cell>
          <cell r="W397">
            <v>15</v>
          </cell>
        </row>
        <row r="398">
          <cell r="T398" t="str">
            <v>M709</v>
          </cell>
          <cell r="U398" t="str">
            <v xml:space="preserve"> Brita corrida</v>
          </cell>
          <cell r="V398" t="str">
            <v xml:space="preserve"> m3</v>
          </cell>
          <cell r="W398">
            <v>30</v>
          </cell>
        </row>
        <row r="399">
          <cell r="T399" t="str">
            <v>M710</v>
          </cell>
          <cell r="U399" t="str">
            <v xml:space="preserve"> Pedra de mão</v>
          </cell>
          <cell r="V399" t="str">
            <v xml:space="preserve">m3 </v>
          </cell>
          <cell r="W399">
            <v>25</v>
          </cell>
        </row>
        <row r="400">
          <cell r="T400" t="str">
            <v>M715</v>
          </cell>
          <cell r="U400" t="str">
            <v xml:space="preserve"> Pó calcário dolomítico</v>
          </cell>
          <cell r="V400" t="str">
            <v xml:space="preserve">kg </v>
          </cell>
          <cell r="W400">
            <v>0.02</v>
          </cell>
        </row>
        <row r="401">
          <cell r="T401" t="str">
            <v>M901</v>
          </cell>
          <cell r="U401" t="str">
            <v xml:space="preserve"> Aparelho de apoio neoprene fretado</v>
          </cell>
          <cell r="V401" t="str">
            <v xml:space="preserve">dm3 </v>
          </cell>
          <cell r="W401">
            <v>82.37</v>
          </cell>
        </row>
        <row r="402">
          <cell r="T402" t="str">
            <v>M902</v>
          </cell>
          <cell r="U402" t="str">
            <v xml:space="preserve"> Tubo de PVC D=75 mm</v>
          </cell>
          <cell r="V402" t="str">
            <v xml:space="preserve">m </v>
          </cell>
          <cell r="W402">
            <v>6.66</v>
          </cell>
        </row>
        <row r="403">
          <cell r="T403" t="str">
            <v>M903</v>
          </cell>
          <cell r="U403" t="str">
            <v xml:space="preserve"> Geotêxtil tecido não agulhado TRI200</v>
          </cell>
          <cell r="V403" t="str">
            <v xml:space="preserve">m2 </v>
          </cell>
          <cell r="W403">
            <v>3.37</v>
          </cell>
        </row>
        <row r="404">
          <cell r="T404" t="str">
            <v>M904</v>
          </cell>
          <cell r="U404" t="str">
            <v xml:space="preserve"> Geotêxtil tecido não agulhado TRI300</v>
          </cell>
          <cell r="V404" t="str">
            <v xml:space="preserve">m2 </v>
          </cell>
          <cell r="W404">
            <v>5.05</v>
          </cell>
        </row>
        <row r="405">
          <cell r="T405" t="str">
            <v>M905</v>
          </cell>
          <cell r="U405" t="str">
            <v xml:space="preserve"> Filler</v>
          </cell>
          <cell r="V405" t="str">
            <v xml:space="preserve">kg </v>
          </cell>
          <cell r="W405">
            <v>0.09</v>
          </cell>
        </row>
        <row r="406">
          <cell r="T406" t="str">
            <v>M906</v>
          </cell>
          <cell r="U406" t="str">
            <v xml:space="preserve"> Sementes p/ hidrossemeadura</v>
          </cell>
          <cell r="V406" t="str">
            <v xml:space="preserve">kg </v>
          </cell>
          <cell r="W406">
            <v>7.2</v>
          </cell>
        </row>
        <row r="407">
          <cell r="T407" t="str">
            <v>M907</v>
          </cell>
          <cell r="U407" t="str">
            <v xml:space="preserve"> Solomax condic. de solo (plantimax)</v>
          </cell>
          <cell r="V407" t="str">
            <v xml:space="preserve">kg </v>
          </cell>
          <cell r="W407">
            <v>0.30099999999999999</v>
          </cell>
        </row>
        <row r="408">
          <cell r="T408" t="str">
            <v>M908</v>
          </cell>
          <cell r="U408" t="str">
            <v xml:space="preserve"> Eletrodo p/ solda eletr. OK 46.00 </v>
          </cell>
          <cell r="V408" t="str">
            <v xml:space="preserve">kg </v>
          </cell>
          <cell r="W408">
            <v>8.84</v>
          </cell>
        </row>
        <row r="409">
          <cell r="T409" t="str">
            <v>M909</v>
          </cell>
          <cell r="U409" t="str">
            <v xml:space="preserve"> Tubo de PVC perfurado D=50 mm </v>
          </cell>
          <cell r="V409" t="str">
            <v xml:space="preserve">m </v>
          </cell>
          <cell r="W409">
            <v>4.8600000000000003</v>
          </cell>
        </row>
        <row r="410">
          <cell r="T410" t="str">
            <v>M910</v>
          </cell>
          <cell r="U410" t="str">
            <v xml:space="preserve"> Tubo de PVC rígido D=50 mm</v>
          </cell>
          <cell r="V410" t="str">
            <v xml:space="preserve">m </v>
          </cell>
          <cell r="W410">
            <v>9.6667000000000005</v>
          </cell>
        </row>
        <row r="411">
          <cell r="T411" t="str">
            <v>M911</v>
          </cell>
          <cell r="U411" t="str">
            <v xml:space="preserve"> Tubo de PVC D=100 mm</v>
          </cell>
          <cell r="V411" t="str">
            <v xml:space="preserve">m </v>
          </cell>
          <cell r="W411">
            <v>7.4482999999999997</v>
          </cell>
        </row>
        <row r="412">
          <cell r="T412" t="str">
            <v>M920</v>
          </cell>
          <cell r="U412" t="str">
            <v xml:space="preserve"> Meio tubo de concreto D=40 cm</v>
          </cell>
          <cell r="V412" t="str">
            <v xml:space="preserve">m </v>
          </cell>
          <cell r="W412">
            <v>21</v>
          </cell>
        </row>
        <row r="413">
          <cell r="T413" t="str">
            <v>M921</v>
          </cell>
          <cell r="U413" t="str">
            <v xml:space="preserve"> Gabião caixa 2X1X0,50m ZN/AL </v>
          </cell>
          <cell r="V413" t="str">
            <v xml:space="preserve">un </v>
          </cell>
          <cell r="W413">
            <v>131.04</v>
          </cell>
        </row>
        <row r="414">
          <cell r="T414" t="str">
            <v>M922</v>
          </cell>
          <cell r="U414" t="str">
            <v xml:space="preserve"> Gabião caixa 2X1X1m ZN/AL </v>
          </cell>
          <cell r="V414" t="str">
            <v xml:space="preserve">un </v>
          </cell>
          <cell r="W414">
            <v>193.2</v>
          </cell>
        </row>
        <row r="415">
          <cell r="T415" t="str">
            <v>M923</v>
          </cell>
          <cell r="U415" t="str">
            <v xml:space="preserve"> Gabião caixa 2X1X1m ZN/AL+PVC </v>
          </cell>
          <cell r="V415" t="str">
            <v xml:space="preserve">un </v>
          </cell>
          <cell r="W415">
            <v>231</v>
          </cell>
        </row>
        <row r="416">
          <cell r="T416" t="str">
            <v>M924</v>
          </cell>
          <cell r="U416" t="str">
            <v xml:space="preserve"> Gabião caixa 2X1X0,50m ZN/AL+PVC </v>
          </cell>
          <cell r="V416" t="str">
            <v xml:space="preserve">un </v>
          </cell>
          <cell r="W416">
            <v>165.9</v>
          </cell>
        </row>
        <row r="417">
          <cell r="T417" t="str">
            <v>M925</v>
          </cell>
          <cell r="U417" t="str">
            <v xml:space="preserve"> Gabião saco ZN/AL+PVC </v>
          </cell>
          <cell r="V417" t="str">
            <v xml:space="preserve">un </v>
          </cell>
          <cell r="W417">
            <v>123.69</v>
          </cell>
        </row>
        <row r="418">
          <cell r="T418" t="str">
            <v>M926</v>
          </cell>
          <cell r="U418" t="str">
            <v xml:space="preserve"> Gabião colchão ZN/AL+PVC 4X2X0,23m </v>
          </cell>
          <cell r="V418" t="str">
            <v xml:space="preserve">un </v>
          </cell>
          <cell r="W418">
            <v>388.08</v>
          </cell>
        </row>
        <row r="419">
          <cell r="T419" t="str">
            <v>M927</v>
          </cell>
          <cell r="U419" t="str">
            <v xml:space="preserve"> Gabião colchão ZN/AL+PVC 4X2X0,30m </v>
          </cell>
          <cell r="V419" t="str">
            <v xml:space="preserve">un </v>
          </cell>
          <cell r="W419">
            <v>426.72</v>
          </cell>
        </row>
        <row r="420">
          <cell r="T420" t="str">
            <v>M928</v>
          </cell>
          <cell r="U420" t="str">
            <v xml:space="preserve"> Malha 8X10 D=2,7mm ZN/AL</v>
          </cell>
          <cell r="V420" t="str">
            <v xml:space="preserve">un </v>
          </cell>
          <cell r="W420">
            <v>874</v>
          </cell>
        </row>
        <row r="421">
          <cell r="T421" t="str">
            <v>M929</v>
          </cell>
          <cell r="U421" t="str">
            <v xml:space="preserve"> Malha 8X10 D=2,4mm ZN/AL+PVC</v>
          </cell>
          <cell r="V421" t="str">
            <v xml:space="preserve"> un </v>
          </cell>
          <cell r="W421">
            <v>999</v>
          </cell>
        </row>
        <row r="422">
          <cell r="T422" t="str">
            <v>M935</v>
          </cell>
          <cell r="U422" t="str">
            <v xml:space="preserve"> Terra arm. ECE - greide 0&lt;h&lt;6m </v>
          </cell>
          <cell r="V422" t="str">
            <v xml:space="preserve">m2 </v>
          </cell>
          <cell r="W422">
            <v>301</v>
          </cell>
        </row>
        <row r="423">
          <cell r="T423" t="str">
            <v>M936</v>
          </cell>
          <cell r="U423" t="str">
            <v xml:space="preserve"> Terra arm. ECE - greide 6&lt;h&lt;9m </v>
          </cell>
          <cell r="V423" t="str">
            <v xml:space="preserve">m2 </v>
          </cell>
          <cell r="W423">
            <v>339</v>
          </cell>
        </row>
        <row r="424">
          <cell r="T424" t="str">
            <v>M937</v>
          </cell>
          <cell r="U424" t="str">
            <v xml:space="preserve"> Terra arm. ECE - greide 9&lt;h&lt;12m </v>
          </cell>
          <cell r="V424" t="str">
            <v xml:space="preserve">m2 </v>
          </cell>
          <cell r="W424">
            <v>420</v>
          </cell>
        </row>
        <row r="425">
          <cell r="T425" t="str">
            <v xml:space="preserve">M938 </v>
          </cell>
          <cell r="U425" t="str">
            <v xml:space="preserve">Terra arm. ECE- pé talude 0&lt;h&lt;6m </v>
          </cell>
          <cell r="V425" t="str">
            <v xml:space="preserve">m2 </v>
          </cell>
          <cell r="W425">
            <v>352</v>
          </cell>
        </row>
        <row r="426">
          <cell r="T426" t="str">
            <v>M939</v>
          </cell>
          <cell r="U426" t="str">
            <v xml:space="preserve"> Terra arm. ECE- pé talude 6&lt;h&lt;9m </v>
          </cell>
          <cell r="V426" t="str">
            <v xml:space="preserve">m2 </v>
          </cell>
          <cell r="W426">
            <v>400</v>
          </cell>
        </row>
        <row r="427">
          <cell r="T427" t="str">
            <v>M940</v>
          </cell>
          <cell r="U427" t="str">
            <v xml:space="preserve"> Terra arm. ECE- pé talude 9&lt;h&lt;12m </v>
          </cell>
          <cell r="V427" t="str">
            <v xml:space="preserve">m2 </v>
          </cell>
          <cell r="W427">
            <v>495</v>
          </cell>
        </row>
        <row r="428">
          <cell r="T428" t="str">
            <v>M941</v>
          </cell>
          <cell r="U428" t="str">
            <v xml:space="preserve"> Terra arm. ECE-enc. portante 0&lt;h&lt;6m </v>
          </cell>
          <cell r="V428" t="str">
            <v xml:space="preserve">m2 </v>
          </cell>
          <cell r="W428">
            <v>654</v>
          </cell>
        </row>
        <row r="429">
          <cell r="T429" t="str">
            <v>M942</v>
          </cell>
          <cell r="U429" t="str">
            <v xml:space="preserve"> Terra arm. ECE-enc. portante 6&lt;h&lt;9m </v>
          </cell>
          <cell r="V429" t="str">
            <v xml:space="preserve">m2 </v>
          </cell>
          <cell r="W429">
            <v>873</v>
          </cell>
        </row>
        <row r="430">
          <cell r="T430" t="str">
            <v>M945</v>
          </cell>
          <cell r="U430" t="str">
            <v xml:space="preserve"> Haste para perfuratriz de esteira </v>
          </cell>
          <cell r="V430" t="str">
            <v xml:space="preserve">un </v>
          </cell>
          <cell r="W430">
            <v>960.36</v>
          </cell>
        </row>
        <row r="431">
          <cell r="T431" t="str">
            <v>M946</v>
          </cell>
          <cell r="U431" t="str">
            <v xml:space="preserve"> Luva para perfuratriz de esteira </v>
          </cell>
          <cell r="V431" t="str">
            <v xml:space="preserve">un </v>
          </cell>
          <cell r="W431">
            <v>205</v>
          </cell>
        </row>
        <row r="432">
          <cell r="T432" t="str">
            <v>M947</v>
          </cell>
          <cell r="U432" t="str">
            <v xml:space="preserve"> Punho para perfuratriz de esteira</v>
          </cell>
          <cell r="V432" t="str">
            <v xml:space="preserve">un </v>
          </cell>
          <cell r="W432">
            <v>584.44000000000005</v>
          </cell>
        </row>
        <row r="433">
          <cell r="T433" t="str">
            <v>M948</v>
          </cell>
          <cell r="U433" t="str">
            <v xml:space="preserve"> Coroa para perfuratriz de esteira</v>
          </cell>
          <cell r="V433" t="str">
            <v xml:space="preserve">un </v>
          </cell>
          <cell r="W433">
            <v>989</v>
          </cell>
        </row>
        <row r="434">
          <cell r="T434" t="str">
            <v>M949</v>
          </cell>
          <cell r="U434" t="str">
            <v xml:space="preserve"> Disco diam. p/ máq. de disco 47kW</v>
          </cell>
          <cell r="V434" t="str">
            <v xml:space="preserve">un </v>
          </cell>
          <cell r="W434">
            <v>2800</v>
          </cell>
        </row>
        <row r="435">
          <cell r="T435" t="str">
            <v>M950</v>
          </cell>
          <cell r="U435" t="str">
            <v xml:space="preserve"> Coroa de diamante linha NX</v>
          </cell>
          <cell r="V435" t="str">
            <v xml:space="preserve">un </v>
          </cell>
          <cell r="W435">
            <v>798</v>
          </cell>
        </row>
        <row r="436">
          <cell r="T436" t="str">
            <v>M951</v>
          </cell>
          <cell r="U436" t="str">
            <v xml:space="preserve"> Calibrador de diamante linha NX</v>
          </cell>
          <cell r="V436" t="str">
            <v xml:space="preserve">un </v>
          </cell>
          <cell r="W436">
            <v>340</v>
          </cell>
        </row>
        <row r="437">
          <cell r="T437" t="str">
            <v>M952</v>
          </cell>
          <cell r="U437" t="str">
            <v xml:space="preserve"> Mola comum linha NX</v>
          </cell>
          <cell r="V437" t="str">
            <v xml:space="preserve"> um</v>
          </cell>
          <cell r="W437">
            <v>40</v>
          </cell>
        </row>
        <row r="438">
          <cell r="T438" t="str">
            <v>M953</v>
          </cell>
          <cell r="U438" t="str">
            <v xml:space="preserve"> Barrilete simples linha NX</v>
          </cell>
          <cell r="V438" t="str">
            <v xml:space="preserve">un </v>
          </cell>
          <cell r="W438">
            <v>400</v>
          </cell>
        </row>
        <row r="439">
          <cell r="T439" t="str">
            <v>M954</v>
          </cell>
          <cell r="U439" t="str">
            <v xml:space="preserve"> Haste paredes paraleleas c/ niples </v>
          </cell>
          <cell r="V439" t="str">
            <v xml:space="preserve">un </v>
          </cell>
          <cell r="W439">
            <v>330</v>
          </cell>
        </row>
        <row r="440">
          <cell r="T440" t="str">
            <v>M955</v>
          </cell>
          <cell r="U440" t="str">
            <v xml:space="preserve"> Coroa de widia linha NX </v>
          </cell>
          <cell r="V440" t="str">
            <v xml:space="preserve">un </v>
          </cell>
          <cell r="W440">
            <v>165</v>
          </cell>
        </row>
        <row r="441">
          <cell r="T441" t="str">
            <v>M956</v>
          </cell>
          <cell r="U441" t="str">
            <v xml:space="preserve"> Sapata de widia linha NX </v>
          </cell>
          <cell r="V441" t="str">
            <v xml:space="preserve">un </v>
          </cell>
          <cell r="W441">
            <v>160</v>
          </cell>
        </row>
        <row r="442">
          <cell r="T442" t="str">
            <v>M957</v>
          </cell>
          <cell r="U442" t="str">
            <v xml:space="preserve"> Revestimento c/ conector linha NX </v>
          </cell>
          <cell r="V442" t="str">
            <v xml:space="preserve">un </v>
          </cell>
          <cell r="W442">
            <v>420</v>
          </cell>
        </row>
        <row r="443">
          <cell r="T443" t="str">
            <v>M958</v>
          </cell>
          <cell r="U443" t="str">
            <v xml:space="preserve"> Calibrador de widia simples linh NX </v>
          </cell>
          <cell r="V443" t="str">
            <v xml:space="preserve">un </v>
          </cell>
          <cell r="W443">
            <v>165</v>
          </cell>
        </row>
        <row r="444">
          <cell r="T444" t="str">
            <v>M960</v>
          </cell>
          <cell r="U444" t="str">
            <v xml:space="preserve"> Fio de nylon n. 040</v>
          </cell>
          <cell r="V444" t="str">
            <v xml:space="preserve">m </v>
          </cell>
          <cell r="W444">
            <v>2.3099999999999999E-2</v>
          </cell>
        </row>
        <row r="445">
          <cell r="T445" t="str">
            <v>M969</v>
          </cell>
          <cell r="U445" t="str">
            <v xml:space="preserve"> Película refletiva lentes expostas</v>
          </cell>
          <cell r="V445" t="str">
            <v xml:space="preserve">m2 </v>
          </cell>
          <cell r="W445">
            <v>88.5</v>
          </cell>
        </row>
        <row r="446">
          <cell r="T446" t="str">
            <v>M970</v>
          </cell>
          <cell r="U446" t="str">
            <v xml:space="preserve"> Película refletiva lentes inclusas </v>
          </cell>
          <cell r="V446" t="str">
            <v xml:space="preserve">m2 </v>
          </cell>
          <cell r="W446">
            <v>65.58</v>
          </cell>
        </row>
        <row r="447">
          <cell r="T447" t="str">
            <v>M971</v>
          </cell>
          <cell r="U447" t="str">
            <v xml:space="preserve">Dispositivo anti-ofuscante </v>
          </cell>
          <cell r="V447" t="str">
            <v xml:space="preserve">m </v>
          </cell>
          <cell r="W447">
            <v>154.88</v>
          </cell>
        </row>
        <row r="448">
          <cell r="T448" t="str">
            <v>M972</v>
          </cell>
          <cell r="U448" t="str">
            <v xml:space="preserve"> Tacha refletiva monodirecional </v>
          </cell>
          <cell r="V448" t="str">
            <v xml:space="preserve">un </v>
          </cell>
          <cell r="W448">
            <v>5.5</v>
          </cell>
        </row>
        <row r="449">
          <cell r="T449" t="str">
            <v>M973</v>
          </cell>
          <cell r="U449" t="str">
            <v xml:space="preserve"> Tacha refletiva bidirecional </v>
          </cell>
          <cell r="V449" t="str">
            <v xml:space="preserve">un </v>
          </cell>
          <cell r="W449">
            <v>6.03</v>
          </cell>
        </row>
        <row r="450">
          <cell r="T450" t="str">
            <v>M974</v>
          </cell>
          <cell r="U450" t="str">
            <v xml:space="preserve"> Tachão refletivo monodirecional </v>
          </cell>
          <cell r="V450" t="str">
            <v xml:space="preserve">un </v>
          </cell>
          <cell r="W450">
            <v>16.5</v>
          </cell>
        </row>
        <row r="451">
          <cell r="T451" t="str">
            <v>M975</v>
          </cell>
          <cell r="U451" t="str">
            <v xml:space="preserve"> Tachão refletivo bidirecional </v>
          </cell>
          <cell r="V451" t="str">
            <v xml:space="preserve">un </v>
          </cell>
          <cell r="W451">
            <v>18</v>
          </cell>
        </row>
        <row r="452">
          <cell r="T452" t="str">
            <v>M976</v>
          </cell>
          <cell r="U452" t="str">
            <v xml:space="preserve"> Baguete limitador de polietileno </v>
          </cell>
          <cell r="V452" t="str">
            <v xml:space="preserve">m </v>
          </cell>
          <cell r="W452">
            <v>1.06</v>
          </cell>
        </row>
        <row r="453">
          <cell r="T453" t="str">
            <v>M977</v>
          </cell>
          <cell r="U453" t="str">
            <v xml:space="preserve"> Selante asfáltico polimerizado </v>
          </cell>
          <cell r="V453" t="str">
            <v xml:space="preserve">l </v>
          </cell>
          <cell r="W453">
            <v>0.79</v>
          </cell>
        </row>
        <row r="454">
          <cell r="T454" t="str">
            <v>M980</v>
          </cell>
          <cell r="U454" t="str">
            <v xml:space="preserve"> Indenização de jazida</v>
          </cell>
          <cell r="V454" t="str">
            <v xml:space="preserve">m3 </v>
          </cell>
          <cell r="W454">
            <v>1.04</v>
          </cell>
        </row>
        <row r="455">
          <cell r="T455" t="str">
            <v>M982</v>
          </cell>
          <cell r="U455" t="str">
            <v xml:space="preserve"> Isopor de 5cm de espessura</v>
          </cell>
          <cell r="V455" t="str">
            <v xml:space="preserve"> m2</v>
          </cell>
          <cell r="W455">
            <v>8.25</v>
          </cell>
        </row>
        <row r="456">
          <cell r="T456" t="str">
            <v>M983</v>
          </cell>
          <cell r="U456" t="str">
            <v xml:space="preserve"> Disco diam. p/ máq. de disco 6kW</v>
          </cell>
          <cell r="V456" t="str">
            <v xml:space="preserve">un </v>
          </cell>
          <cell r="W456">
            <v>350</v>
          </cell>
        </row>
        <row r="457">
          <cell r="T457" t="str">
            <v>M984</v>
          </cell>
          <cell r="U457" t="str">
            <v xml:space="preserve"> Chumbadores </v>
          </cell>
          <cell r="V457" t="str">
            <v xml:space="preserve">kg </v>
          </cell>
          <cell r="W457">
            <v>15</v>
          </cell>
        </row>
        <row r="458">
          <cell r="T458" t="str">
            <v>M985</v>
          </cell>
          <cell r="U458" t="str">
            <v xml:space="preserve"> Tubo plástico para purgadores </v>
          </cell>
          <cell r="V458" t="str">
            <v xml:space="preserve">m </v>
          </cell>
          <cell r="W458">
            <v>1.3</v>
          </cell>
        </row>
        <row r="459">
          <cell r="T459" t="str">
            <v>M996</v>
          </cell>
          <cell r="U459" t="str">
            <v xml:space="preserve"> Material Demolido</v>
          </cell>
          <cell r="V459" t="str">
            <v xml:space="preserve">t </v>
          </cell>
          <cell r="W459">
            <v>0</v>
          </cell>
        </row>
        <row r="460">
          <cell r="T460" t="str">
            <v>M997</v>
          </cell>
          <cell r="U460" t="str">
            <v xml:space="preserve"> Material Fresado</v>
          </cell>
          <cell r="V460" t="str">
            <v xml:space="preserve"> t </v>
          </cell>
          <cell r="W460">
            <v>0</v>
          </cell>
        </row>
        <row r="461">
          <cell r="T461" t="str">
            <v>M998</v>
          </cell>
          <cell r="U461" t="str">
            <v xml:space="preserve"> Madeira</v>
          </cell>
          <cell r="V461" t="str">
            <v xml:space="preserve"> t </v>
          </cell>
          <cell r="W461">
            <v>0</v>
          </cell>
        </row>
        <row r="462">
          <cell r="T462" t="str">
            <v>M999</v>
          </cell>
          <cell r="U462" t="str">
            <v>Material retirado da pista</v>
          </cell>
          <cell r="V462" t="str">
            <v xml:space="preserve"> t </v>
          </cell>
          <cell r="W462">
            <v>0</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CONSOLIDADO"/>
      <sheetName val="DETALHADO"/>
    </sheetNames>
    <sheetDataSet>
      <sheetData sheetId="0"/>
      <sheetData sheetId="1"/>
      <sheetData sheetId="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DO"/>
      <sheetName val="COMP"/>
      <sheetName val="DETALHADA"/>
      <sheetName val="ENCARGOS atual"/>
      <sheetName val="Físico"/>
      <sheetName val="Cronograma Físico_Financeiro"/>
      <sheetName val="ENCARGOS_atual"/>
      <sheetName val="Cronograma_Físico_Financeiro"/>
    </sheetNames>
    <sheetDataSet>
      <sheetData sheetId="0"/>
      <sheetData sheetId="1" refreshError="1"/>
      <sheetData sheetId="2" refreshError="1"/>
      <sheetData sheetId="3" refreshError="1"/>
      <sheetData sheetId="4" refreshError="1"/>
      <sheetData sheetId="5" refreshError="1"/>
      <sheetData sheetId="6"/>
      <sheetData sheetId="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BDI"/>
      <sheetName val="ENCSOC"/>
      <sheetName val="ENCSOC (2)"/>
      <sheetName val="TABELA"/>
      <sheetName val="Plan1"/>
      <sheetName val="BDI (3)"/>
      <sheetName val="BDI_sinapi"/>
      <sheetName val="BDI (2)"/>
      <sheetName val="ENCSOC (3)"/>
      <sheetName val="Administração local"/>
      <sheetName val="COMPOSIÇÕES MÃO DE OBRA"/>
      <sheetName val="COMPOSIÇÕES VEÍCULOS OPERAÇÃO"/>
    </sheetNames>
    <sheetDataSet>
      <sheetData sheetId="0" refreshError="1">
        <row r="8">
          <cell r="R8">
            <v>5.7</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LITATIVOS"/>
      <sheetName val="MEMORIAL DE CÁLCULO QUALI."/>
      <sheetName val="QUANTITATIVOS"/>
      <sheetName val="MEMORIA DE CÁLCULO QUANT."/>
      <sheetName val="PERCENTUAIS"/>
      <sheetName val="TABELA 24.1"/>
      <sheetName val="TABELA"/>
      <sheetName val="Boletim de Medição"/>
      <sheetName val="planilha com bdi"/>
    </sheetNames>
    <sheetDataSet>
      <sheetData sheetId="0">
        <row r="15">
          <cell r="A15" t="str">
            <v>ITEM</v>
          </cell>
          <cell r="B15" t="str">
            <v>COMP</v>
          </cell>
          <cell r="C15" t="str">
            <v>SERVIÇOS</v>
          </cell>
          <cell r="D15" t="str">
            <v>UND</v>
          </cell>
          <cell r="E15" t="str">
            <v>QUANT. ACRESCIDA</v>
          </cell>
          <cell r="F15" t="str">
            <v xml:space="preserve">P. UNIT. </v>
          </cell>
          <cell r="G15" t="str">
            <v>FATOR DE RED 8,5%</v>
          </cell>
          <cell r="H15" t="str">
            <v>P.TOTAL ACRESCIDO EXECUTADO</v>
          </cell>
        </row>
        <row r="16">
          <cell r="A16">
            <v>1</v>
          </cell>
          <cell r="C16" t="str">
            <v>CONSTRUÇÃO DO CANTEIRO DE OBRA</v>
          </cell>
        </row>
        <row r="17">
          <cell r="A17" t="str">
            <v>1.1</v>
          </cell>
          <cell r="B17" t="str">
            <v>C0369</v>
          </cell>
          <cell r="C17" t="str">
            <v>BARRACÃO ABERTO</v>
          </cell>
          <cell r="D17" t="str">
            <v>M2</v>
          </cell>
          <cell r="E17">
            <v>25.41</v>
          </cell>
          <cell r="F17">
            <v>93.45</v>
          </cell>
          <cell r="G17">
            <v>85.51</v>
          </cell>
          <cell r="H17">
            <v>2172.81</v>
          </cell>
        </row>
        <row r="18">
          <cell r="A18">
            <v>2</v>
          </cell>
          <cell r="C18" t="str">
            <v>DEMOLIÇÕES E RETIRADAS</v>
          </cell>
        </row>
        <row r="19">
          <cell r="A19" t="str">
            <v>2.1</v>
          </cell>
          <cell r="B19" t="str">
            <v xml:space="preserve">    73801/002</v>
          </cell>
          <cell r="C19" t="str">
            <v>DEMOLICAO DE CAMADA DE ASSENTAMENTO/CONTRAPISO COM USO DE PONTEIRO, ESPESSURA ATE 4CM</v>
          </cell>
          <cell r="D19" t="str">
            <v>M2</v>
          </cell>
          <cell r="E19">
            <v>14.280000000000001</v>
          </cell>
          <cell r="F19">
            <v>17.46</v>
          </cell>
          <cell r="G19">
            <v>15.98</v>
          </cell>
          <cell r="H19">
            <v>228.19</v>
          </cell>
        </row>
        <row r="20">
          <cell r="A20" t="str">
            <v>2.2</v>
          </cell>
          <cell r="B20">
            <v>72226</v>
          </cell>
          <cell r="C20" t="str">
            <v>RETIRADA DE ESTRUTURA DE MADEIRA PONTALETEADA PARA TELHAS CERAMICAS OU DE VIDRO</v>
          </cell>
          <cell r="D20" t="str">
            <v>M2</v>
          </cell>
          <cell r="E20">
            <v>39.22</v>
          </cell>
          <cell r="F20">
            <v>7.89</v>
          </cell>
          <cell r="G20">
            <v>7.22</v>
          </cell>
          <cell r="H20">
            <v>283.17</v>
          </cell>
        </row>
        <row r="21">
          <cell r="A21" t="str">
            <v>2.3</v>
          </cell>
          <cell r="B21" t="str">
            <v>C1048</v>
          </cell>
          <cell r="C21" t="str">
            <v>DEMOLIÇÃO DE CONCRETO ARMADO C/MARTELETE PNEUMÁTICO</v>
          </cell>
          <cell r="D21" t="str">
            <v>M3</v>
          </cell>
          <cell r="E21">
            <v>0.71</v>
          </cell>
          <cell r="F21">
            <v>359.37</v>
          </cell>
          <cell r="G21">
            <v>328.82</v>
          </cell>
          <cell r="H21">
            <v>233.46</v>
          </cell>
        </row>
        <row r="22">
          <cell r="A22">
            <v>3</v>
          </cell>
          <cell r="C22" t="str">
            <v>SERVIÇOS DIVERSOS</v>
          </cell>
        </row>
        <row r="23">
          <cell r="A23" t="str">
            <v>3.1</v>
          </cell>
          <cell r="B23">
            <v>90443</v>
          </cell>
          <cell r="C23" t="str">
            <v>RASGO EM ALVENARIA PARA RAMAIS/ DISTRIBUIÇÃO COM DIAMETROS MENORES OU IGUAIS A 40 MM.</v>
          </cell>
          <cell r="D23" t="str">
            <v>M</v>
          </cell>
          <cell r="E23">
            <v>103.2</v>
          </cell>
          <cell r="F23">
            <v>7.5</v>
          </cell>
          <cell r="G23">
            <v>6.86</v>
          </cell>
          <cell r="H23">
            <v>707.95</v>
          </cell>
        </row>
        <row r="24">
          <cell r="A24" t="str">
            <v>3.2</v>
          </cell>
          <cell r="B24">
            <v>91222</v>
          </cell>
          <cell r="C24" t="str">
            <v>RASGO EM ALVENARIA PARA RAMAIS/ DISTRIBUIÇÃO COM DIÂMETROS MAIORES QUE 40 MM E MENORES OU IGUAIS A 75 MM.</v>
          </cell>
          <cell r="D24" t="str">
            <v>M</v>
          </cell>
          <cell r="E24">
            <v>135.80000000000001</v>
          </cell>
          <cell r="F24">
            <v>8.07</v>
          </cell>
          <cell r="G24">
            <v>7.38</v>
          </cell>
          <cell r="H24">
            <v>1002.2</v>
          </cell>
        </row>
        <row r="25">
          <cell r="A25" t="str">
            <v>3.3</v>
          </cell>
          <cell r="B25">
            <v>90445</v>
          </cell>
          <cell r="C25" t="str">
            <v>RASGO EM CONTRAPISO PARA RAMAIS/ DISTRIBUIÇÃO COM DIÂMETROS MAIORES QUE 40 MM E MENORES OU IGUAIS A 75 MM</v>
          </cell>
          <cell r="D25" t="str">
            <v>M</v>
          </cell>
          <cell r="E25">
            <v>99.18</v>
          </cell>
          <cell r="F25">
            <v>17.39</v>
          </cell>
          <cell r="G25">
            <v>15.91</v>
          </cell>
          <cell r="H25">
            <v>1577.95</v>
          </cell>
        </row>
        <row r="26">
          <cell r="A26" t="str">
            <v>3.4</v>
          </cell>
          <cell r="B26">
            <v>90446</v>
          </cell>
          <cell r="C26" t="str">
            <v>RASGO EM CONTRAPISO PARA RAMAIS/ DISTRIBUIÇÃO COM DIÂMETROS MAIORES QUE  75MM</v>
          </cell>
          <cell r="D26" t="str">
            <v>M</v>
          </cell>
          <cell r="E26">
            <v>68.400000000000006</v>
          </cell>
          <cell r="F26">
            <v>18.89</v>
          </cell>
          <cell r="G26">
            <v>17.28</v>
          </cell>
          <cell r="H26">
            <v>1181.95</v>
          </cell>
        </row>
        <row r="27">
          <cell r="A27">
            <v>4</v>
          </cell>
          <cell r="C27" t="str">
            <v>SUSTENTAÇÕES DIVERSAS</v>
          </cell>
        </row>
        <row r="28">
          <cell r="A28" t="str">
            <v>4.1</v>
          </cell>
          <cell r="B28" t="str">
            <v xml:space="preserve">    73301</v>
          </cell>
          <cell r="C28" t="str">
            <v>ESCORAMENTO FORMAS ATE H = 3,30M, COM MADEIRA DE 3A QUALIDADE, NAO APARELHADA, APROVEITAMENTO TABUAS 3X E PRUMOS 4X.</v>
          </cell>
          <cell r="D28" t="str">
            <v>M3</v>
          </cell>
          <cell r="E28">
            <v>133.54456000000002</v>
          </cell>
          <cell r="F28">
            <v>8.6</v>
          </cell>
          <cell r="G28">
            <v>7.87</v>
          </cell>
          <cell r="H28">
            <v>1051</v>
          </cell>
        </row>
        <row r="29">
          <cell r="A29" t="str">
            <v>4.2</v>
          </cell>
          <cell r="B29">
            <v>83516</v>
          </cell>
          <cell r="C29" t="str">
            <v>ESCORAMENTO FORMAS H=3,50 A 4,00 M, COM MADEIRA DE 3A QUALIDADE, NAO APARELHADA, APROVEITAMENTO TABUAS 3X E PRUMOS 4X.</v>
          </cell>
          <cell r="D29" t="str">
            <v>M3</v>
          </cell>
          <cell r="E29">
            <v>423.4224500000002</v>
          </cell>
          <cell r="F29">
            <v>12</v>
          </cell>
          <cell r="G29">
            <v>10.98</v>
          </cell>
          <cell r="H29">
            <v>4649.18</v>
          </cell>
        </row>
        <row r="30">
          <cell r="A30">
            <v>5</v>
          </cell>
          <cell r="C30" t="str">
            <v>LASTROS</v>
          </cell>
        </row>
        <row r="31">
          <cell r="A31" t="str">
            <v>5.1</v>
          </cell>
          <cell r="B31" t="str">
            <v xml:space="preserve">    83532</v>
          </cell>
          <cell r="C31" t="str">
            <v xml:space="preserve">LASTRO DE CONCRETO, PREPARO MECANICO </v>
          </cell>
          <cell r="D31" t="str">
            <v>M3</v>
          </cell>
          <cell r="E31">
            <v>1.0710000000000002</v>
          </cell>
          <cell r="F31">
            <v>307.70999999999998</v>
          </cell>
          <cell r="G31">
            <v>281.55</v>
          </cell>
          <cell r="H31">
            <v>301.54000000000002</v>
          </cell>
        </row>
        <row r="32">
          <cell r="A32">
            <v>6</v>
          </cell>
          <cell r="C32" t="str">
            <v>FORMAS</v>
          </cell>
        </row>
        <row r="33">
          <cell r="A33" t="str">
            <v>6.1</v>
          </cell>
          <cell r="B33" t="str">
            <v>C4158</v>
          </cell>
          <cell r="C33" t="str">
            <v>FORMA METÁLICA P/ PILAR</v>
          </cell>
          <cell r="D33" t="str">
            <v>M2</v>
          </cell>
          <cell r="E33">
            <v>21.87</v>
          </cell>
          <cell r="F33">
            <v>124.22</v>
          </cell>
          <cell r="G33">
            <v>113.66</v>
          </cell>
          <cell r="H33">
            <v>2485.7399999999998</v>
          </cell>
        </row>
        <row r="34">
          <cell r="A34" t="str">
            <v>6.2</v>
          </cell>
          <cell r="B34" t="str">
            <v>C1399</v>
          </cell>
          <cell r="C34" t="str">
            <v>FORMA PLANA CHAPA COMPENSADA PLASTIFICADA, ESP.= 12mm UTIL. 5X</v>
          </cell>
          <cell r="D34" t="str">
            <v>M2</v>
          </cell>
          <cell r="E34">
            <v>337.94640000000004</v>
          </cell>
          <cell r="F34">
            <v>74.33</v>
          </cell>
          <cell r="G34">
            <v>68.010000000000005</v>
          </cell>
          <cell r="H34">
            <v>22983.73</v>
          </cell>
        </row>
        <row r="35">
          <cell r="A35">
            <v>7</v>
          </cell>
          <cell r="C35" t="str">
            <v>VIDROS</v>
          </cell>
        </row>
        <row r="36">
          <cell r="A36" t="str">
            <v>7.1</v>
          </cell>
          <cell r="B36">
            <v>84959</v>
          </cell>
          <cell r="C36" t="str">
            <v xml:space="preserve">VIDRO LISO COMUM TRANSPARENTE, ESPESSURA 6MM </v>
          </cell>
          <cell r="D36" t="str">
            <v>M2</v>
          </cell>
          <cell r="E36">
            <v>106.85</v>
          </cell>
          <cell r="F36">
            <v>186</v>
          </cell>
          <cell r="G36">
            <v>170.19</v>
          </cell>
          <cell r="H36">
            <v>18184.8</v>
          </cell>
        </row>
        <row r="37">
          <cell r="A37">
            <v>8</v>
          </cell>
          <cell r="C37" t="str">
            <v>ESTRUTURA DE MADEIRA</v>
          </cell>
        </row>
        <row r="38">
          <cell r="A38" t="str">
            <v>8.1</v>
          </cell>
          <cell r="B38" t="str">
            <v>C3005</v>
          </cell>
          <cell r="C38" t="str">
            <v>MADEIRAMENTO P/TELHA CERÂMICA C/ REAPROVEITAMENTO</v>
          </cell>
          <cell r="D38" t="str">
            <v>M2</v>
          </cell>
          <cell r="E38">
            <v>39.22</v>
          </cell>
          <cell r="F38">
            <v>25.07</v>
          </cell>
          <cell r="G38">
            <v>22.94</v>
          </cell>
          <cell r="H38">
            <v>899.71</v>
          </cell>
        </row>
        <row r="39">
          <cell r="A39">
            <v>9</v>
          </cell>
          <cell r="C39" t="str">
            <v>TELHAS</v>
          </cell>
        </row>
        <row r="40">
          <cell r="A40" t="str">
            <v>9.1</v>
          </cell>
          <cell r="B40" t="str">
            <v>C0387</v>
          </cell>
          <cell r="C40" t="str">
            <v>BEIRA E BICA EM TELHA COLONIAL</v>
          </cell>
          <cell r="D40" t="str">
            <v>M</v>
          </cell>
          <cell r="E40">
            <v>252.55</v>
          </cell>
          <cell r="F40">
            <v>7.49</v>
          </cell>
          <cell r="G40">
            <v>6.85</v>
          </cell>
          <cell r="H40">
            <v>1729.97</v>
          </cell>
        </row>
        <row r="41">
          <cell r="A41" t="str">
            <v>9.2</v>
          </cell>
          <cell r="B41" t="str">
            <v xml:space="preserve">    72089</v>
          </cell>
          <cell r="C41" t="str">
            <v>RECOLOCACAO DE TELHAS CERAMICAS TIPO FRANCESA, CONSIDERANDO REAPROVEITAMENTO DE MATERIAL</v>
          </cell>
          <cell r="D41" t="str">
            <v>M2</v>
          </cell>
          <cell r="E41">
            <v>39.22</v>
          </cell>
          <cell r="F41">
            <v>7.84</v>
          </cell>
          <cell r="G41">
            <v>7.17</v>
          </cell>
          <cell r="H41">
            <v>281.20999999999998</v>
          </cell>
        </row>
        <row r="42">
          <cell r="A42">
            <v>10</v>
          </cell>
          <cell r="C42" t="str">
            <v>VERGAS E CHAPIM</v>
          </cell>
        </row>
        <row r="43">
          <cell r="A43" t="str">
            <v>10.1</v>
          </cell>
          <cell r="B43" t="str">
            <v>C0773</v>
          </cell>
          <cell r="C43" t="str">
            <v>CHAPIM PRÉ-MOLDADO DE CONCRETO</v>
          </cell>
          <cell r="D43" t="str">
            <v>M2</v>
          </cell>
          <cell r="E43">
            <v>68.853999999999999</v>
          </cell>
          <cell r="F43">
            <v>71.2</v>
          </cell>
          <cell r="G43">
            <v>65.150000000000006</v>
          </cell>
          <cell r="H43">
            <v>4485.84</v>
          </cell>
        </row>
        <row r="44">
          <cell r="A44">
            <v>11</v>
          </cell>
          <cell r="C44" t="str">
            <v>IMPERMEABILIZAÇÃO</v>
          </cell>
        </row>
        <row r="45">
          <cell r="A45" t="str">
            <v>11.1</v>
          </cell>
          <cell r="B45">
            <v>83738</v>
          </cell>
          <cell r="C45" t="str">
            <v>IMPERMEABILIZACAO DE SUPERFICIE COM MANTA ASFALTICA (COM POLIMEROS TIPO APP), E=4 MM</v>
          </cell>
          <cell r="D45" t="str">
            <v>M2</v>
          </cell>
          <cell r="E45">
            <v>139.6</v>
          </cell>
          <cell r="F45">
            <v>71.39</v>
          </cell>
          <cell r="G45">
            <v>65.319999999999993</v>
          </cell>
          <cell r="H45">
            <v>9118.67</v>
          </cell>
        </row>
        <row r="46">
          <cell r="A46" t="str">
            <v>11.2</v>
          </cell>
          <cell r="B46" t="str">
            <v xml:space="preserve">    83746</v>
          </cell>
          <cell r="C46" t="str">
            <v>PROTECAO MECANICA DE SUPERFICIE COM ARGAMASSA DE CIMENTO E AREIA, TRACO 1:4, E=2 CM</v>
          </cell>
          <cell r="D46" t="str">
            <v>M2</v>
          </cell>
          <cell r="E46">
            <v>139.6</v>
          </cell>
          <cell r="F46">
            <v>21.11</v>
          </cell>
          <cell r="G46">
            <v>19.32</v>
          </cell>
          <cell r="H46">
            <v>2697.07</v>
          </cell>
        </row>
        <row r="47">
          <cell r="A47" t="str">
            <v>11.3</v>
          </cell>
          <cell r="B47" t="str">
            <v xml:space="preserve">    87757</v>
          </cell>
          <cell r="C47" t="str">
            <v>CONTRAPISO EM ARGAMASSA TRAÇO 1:4 (CIMENTO E AREIA), PREPARO MANUAL, APLICADO EM ÁREAS MOLHADAS SOBRE IMPERMEABILIZAÇÃO, ESPESSURA 3CM, ACABAMENTO NÃO REFORÇADO. AF_06/2014</v>
          </cell>
          <cell r="D47" t="str">
            <v>M2</v>
          </cell>
          <cell r="E47">
            <v>139.6</v>
          </cell>
          <cell r="F47">
            <v>30.84</v>
          </cell>
          <cell r="G47">
            <v>28.22</v>
          </cell>
          <cell r="H47">
            <v>3939.51</v>
          </cell>
        </row>
        <row r="48">
          <cell r="A48">
            <v>12</v>
          </cell>
          <cell r="C48" t="str">
            <v>REVESTIMENTOS</v>
          </cell>
        </row>
        <row r="49">
          <cell r="A49" t="str">
            <v>12.1</v>
          </cell>
          <cell r="B49" t="str">
            <v>C1238</v>
          </cell>
          <cell r="C49" t="str">
            <v>ENCHIMENTO DE RASGO C/ARGAMASSA DIAM.= 15 A 25mm (1/2" A 1")</v>
          </cell>
          <cell r="D49" t="str">
            <v>M</v>
          </cell>
          <cell r="E49">
            <v>103.2</v>
          </cell>
          <cell r="F49">
            <v>2.97</v>
          </cell>
          <cell r="G49">
            <v>2.72</v>
          </cell>
          <cell r="H49">
            <v>280.7</v>
          </cell>
        </row>
        <row r="50">
          <cell r="A50" t="str">
            <v>12.2</v>
          </cell>
          <cell r="B50" t="str">
            <v>C1239</v>
          </cell>
          <cell r="C50" t="str">
            <v>ENCHIMENTO DE RASGO C/ARGAMASSA DIAM.= 32 A 50mm (1 1/4" A 2")</v>
          </cell>
          <cell r="D50" t="str">
            <v>M</v>
          </cell>
          <cell r="E50">
            <v>135.80000000000001</v>
          </cell>
          <cell r="F50">
            <v>4.17</v>
          </cell>
          <cell r="G50">
            <v>3.82</v>
          </cell>
          <cell r="H50">
            <v>518.76</v>
          </cell>
        </row>
        <row r="51">
          <cell r="A51" t="str">
            <v>12.3</v>
          </cell>
          <cell r="B51" t="str">
            <v>C1240</v>
          </cell>
          <cell r="C51" t="str">
            <v>ENCHIMENTO DE RASGO C/ARGAMASSA DIAM.= 65 A100mm  (2 1/2" A 4")</v>
          </cell>
          <cell r="D51" t="str">
            <v>M</v>
          </cell>
          <cell r="E51">
            <v>107.4</v>
          </cell>
          <cell r="F51">
            <v>6.68</v>
          </cell>
          <cell r="G51">
            <v>6.11</v>
          </cell>
          <cell r="H51">
            <v>656.21</v>
          </cell>
        </row>
        <row r="52">
          <cell r="A52">
            <v>13</v>
          </cell>
          <cell r="C52" t="str">
            <v>PISOS EXTERNOS</v>
          </cell>
        </row>
        <row r="53">
          <cell r="A53" t="str">
            <v>13.1</v>
          </cell>
          <cell r="B53" t="str">
            <v>C3782</v>
          </cell>
          <cell r="C53" t="str">
            <v>PISO PRÉ-MOLDADO ARTICULADO E INTERTRAVADO DE 16 FACES - e = 8,0 cm (35 MPa) P/ TRÁFEGO PESADO</v>
          </cell>
          <cell r="D53" t="str">
            <v>M2</v>
          </cell>
          <cell r="E53">
            <v>224</v>
          </cell>
          <cell r="F53">
            <v>65.72</v>
          </cell>
          <cell r="G53">
            <v>60.13</v>
          </cell>
          <cell r="H53">
            <v>13469.12</v>
          </cell>
        </row>
        <row r="54">
          <cell r="A54">
            <v>14</v>
          </cell>
          <cell r="C54" t="str">
            <v>INSTALAÇÕES ELÉTRICAS</v>
          </cell>
        </row>
        <row r="55">
          <cell r="A55" t="str">
            <v>14.1</v>
          </cell>
          <cell r="B55" t="str">
            <v>C1196</v>
          </cell>
          <cell r="C55" t="str">
            <v>ELETRODUTO PVC ROSC.INCL.CONEXÕES D= 25mm (3/4")</v>
          </cell>
          <cell r="D55" t="str">
            <v>M</v>
          </cell>
          <cell r="E55">
            <v>1159.2</v>
          </cell>
          <cell r="F55">
            <v>10.7</v>
          </cell>
          <cell r="G55">
            <v>9.7899999999999991</v>
          </cell>
          <cell r="H55">
            <v>11348.57</v>
          </cell>
        </row>
        <row r="56">
          <cell r="A56" t="str">
            <v>14.2</v>
          </cell>
          <cell r="B56" t="str">
            <v>C1194</v>
          </cell>
          <cell r="C56" t="str">
            <v>ELETRODUTO PVC ROSC.INCL.CONEXOES D= 60mm (2")</v>
          </cell>
          <cell r="D56" t="str">
            <v>M</v>
          </cell>
          <cell r="E56">
            <v>116.97</v>
          </cell>
          <cell r="F56">
            <v>27.9</v>
          </cell>
          <cell r="G56">
            <v>25.53</v>
          </cell>
          <cell r="H56">
            <v>2986.24</v>
          </cell>
        </row>
        <row r="57">
          <cell r="A57" t="str">
            <v>14.3</v>
          </cell>
          <cell r="B57" t="str">
            <v>C1202</v>
          </cell>
          <cell r="C57" t="str">
            <v>ELETRODUTO PVC ROSC.INCL.CONEXÕES D=85MM (3")</v>
          </cell>
          <cell r="D57" t="str">
            <v>M</v>
          </cell>
          <cell r="E57">
            <v>126.97</v>
          </cell>
          <cell r="F57">
            <v>52.13</v>
          </cell>
          <cell r="G57">
            <v>47.7</v>
          </cell>
          <cell r="H57">
            <v>6056.47</v>
          </cell>
        </row>
        <row r="58">
          <cell r="A58" t="str">
            <v>14.4</v>
          </cell>
          <cell r="B58" t="str">
            <v>C1201</v>
          </cell>
          <cell r="C58" t="str">
            <v>ELETRODUTO PVC ROSC.INCL.CONEXÕES D=110mm (4")</v>
          </cell>
          <cell r="D58" t="str">
            <v>M</v>
          </cell>
          <cell r="E58">
            <v>239</v>
          </cell>
          <cell r="F58">
            <v>71.67</v>
          </cell>
          <cell r="G58">
            <v>65.58</v>
          </cell>
          <cell r="H58">
            <v>15673.62</v>
          </cell>
        </row>
        <row r="59">
          <cell r="A59">
            <v>15</v>
          </cell>
          <cell r="C59" t="str">
            <v>APARELHOS ELÉTRICOS</v>
          </cell>
        </row>
        <row r="60">
          <cell r="A60" t="str">
            <v>15.1</v>
          </cell>
          <cell r="B60" t="str">
            <v>C1354</v>
          </cell>
          <cell r="C60" t="str">
            <v>EXAUSTOR ELETROMECANICO INDUST. D=400MM</v>
          </cell>
          <cell r="D60" t="str">
            <v>UN</v>
          </cell>
          <cell r="E60">
            <v>1</v>
          </cell>
          <cell r="F60">
            <v>1476.47</v>
          </cell>
          <cell r="G60">
            <v>1350.97</v>
          </cell>
          <cell r="H60">
            <v>1350.97</v>
          </cell>
        </row>
        <row r="62">
          <cell r="A62">
            <v>16</v>
          </cell>
          <cell r="C62" t="str">
            <v>INSTALAÇÕES HIDRÁULICAS</v>
          </cell>
        </row>
        <row r="63">
          <cell r="A63" t="str">
            <v>16.1</v>
          </cell>
          <cell r="B63">
            <v>89538</v>
          </cell>
          <cell r="C63" t="str">
            <v>ADAPTADOR CURTO COM BOLSA E ROSCA PARA REGISTRO, PVC, SOLDÁVEL, DN 25MM X 3/4, INSTALADO EM PRUMADA DE ÁGUA FORNECIMENTO E INSTALAÇÃO. AF_12/2014_P</v>
          </cell>
          <cell r="D63" t="str">
            <v>UN</v>
          </cell>
          <cell r="E63">
            <v>125</v>
          </cell>
          <cell r="F63">
            <v>2.25</v>
          </cell>
          <cell r="G63">
            <v>2.06</v>
          </cell>
          <cell r="H63">
            <v>257.5</v>
          </cell>
        </row>
        <row r="64">
          <cell r="A64" t="str">
            <v>16.2</v>
          </cell>
          <cell r="B64" t="str">
            <v xml:space="preserve">    89553</v>
          </cell>
          <cell r="C64" t="str">
            <v>ADAPTADOR CURTO COM BOLSA E ROSCA PARA REGISTRO, PVC, SOLDÁVEL, DN 32MM X 1, INSTALADO EM PRUMADA DE ÁGUA FORNECIMENTO E INSTALAÇÃO. AF_12/2014_P</v>
          </cell>
          <cell r="D64" t="str">
            <v>UN</v>
          </cell>
          <cell r="E64">
            <v>30</v>
          </cell>
          <cell r="F64">
            <v>3.28</v>
          </cell>
          <cell r="G64">
            <v>3</v>
          </cell>
          <cell r="H64">
            <v>90</v>
          </cell>
        </row>
        <row r="65">
          <cell r="A65" t="str">
            <v>16.3</v>
          </cell>
          <cell r="B65" t="str">
            <v xml:space="preserve">    89596</v>
          </cell>
          <cell r="C65" t="str">
            <v>ADAPTADOR CURTO COM BOLSA E ROSCA PARA REGISTRO, PVC, SOLDÁVEL, DN 50MM X 1.1/2, INSTALADO EM PRUMADA DE ÁGUA FORNECIMENTO E INSTALAÇÃO.AF_12/2014_P</v>
          </cell>
          <cell r="D65" t="str">
            <v>UN</v>
          </cell>
          <cell r="E65">
            <v>30</v>
          </cell>
          <cell r="F65">
            <v>7.42</v>
          </cell>
          <cell r="G65">
            <v>6.79</v>
          </cell>
          <cell r="H65">
            <v>203.7</v>
          </cell>
        </row>
        <row r="66">
          <cell r="A66" t="str">
            <v>16.4</v>
          </cell>
          <cell r="B66" t="str">
            <v xml:space="preserve">    89616</v>
          </cell>
          <cell r="C66" t="str">
            <v>ADAPTADOR CURTO COM BOLSA E ROSCA PARA REGISTRO, PVC, SOLDÁVEL, DN 85MM X 3, INSTALADO EM PRUMADA DE ÁGUA FORNECIMENTO E INSTALAÇÃO. AF_12/2014_P</v>
          </cell>
          <cell r="D66" t="str">
            <v>UN</v>
          </cell>
          <cell r="E66">
            <v>11</v>
          </cell>
          <cell r="F66">
            <v>42.16</v>
          </cell>
          <cell r="G66">
            <v>38.58</v>
          </cell>
          <cell r="H66">
            <v>424.38</v>
          </cell>
        </row>
        <row r="67">
          <cell r="A67" t="str">
            <v>16.5</v>
          </cell>
          <cell r="B67" t="str">
            <v xml:space="preserve">    89501</v>
          </cell>
          <cell r="C67" t="str">
            <v>JOELHO 90 GRAUS, PVC, SOLDÁVEL, DN 50MM, INSTALADO EM PRUMADA DE ÁGUA FORNECIMENTO E INSTALAÇÃO. AF_12/2014_P</v>
          </cell>
          <cell r="D67" t="str">
            <v>UN</v>
          </cell>
          <cell r="E67">
            <v>20</v>
          </cell>
          <cell r="F67">
            <v>6.57</v>
          </cell>
          <cell r="G67">
            <v>6.01</v>
          </cell>
          <cell r="H67">
            <v>120.2</v>
          </cell>
        </row>
        <row r="68">
          <cell r="A68" t="str">
            <v>16.6</v>
          </cell>
          <cell r="B68" t="str">
            <v>C0690</v>
          </cell>
          <cell r="C68" t="str">
            <v>CAP PVC SOLD. MARROM D= 20mm (1/2")</v>
          </cell>
          <cell r="D68" t="str">
            <v>UN</v>
          </cell>
          <cell r="E68">
            <v>74</v>
          </cell>
          <cell r="F68">
            <v>2.09</v>
          </cell>
          <cell r="G68">
            <v>1.91</v>
          </cell>
          <cell r="H68">
            <v>141.34</v>
          </cell>
        </row>
        <row r="69">
          <cell r="A69" t="str">
            <v>16.7</v>
          </cell>
          <cell r="B69" t="str">
            <v>C0691</v>
          </cell>
          <cell r="C69" t="str">
            <v>CAP PVC SOLD. MARROM D= 25mm (3/4")</v>
          </cell>
          <cell r="D69" t="str">
            <v>UN</v>
          </cell>
          <cell r="E69">
            <v>17</v>
          </cell>
          <cell r="F69">
            <v>2.23</v>
          </cell>
          <cell r="G69">
            <v>2.04</v>
          </cell>
          <cell r="H69">
            <v>34.68</v>
          </cell>
        </row>
        <row r="70">
          <cell r="A70" t="str">
            <v>16.8</v>
          </cell>
          <cell r="B70" t="str">
            <v>C0693</v>
          </cell>
          <cell r="C70" t="str">
            <v>CAP PVC SOLD. MARROM D= 40mm (1 1/4")</v>
          </cell>
          <cell r="D70" t="str">
            <v>UN</v>
          </cell>
          <cell r="E70">
            <v>23</v>
          </cell>
          <cell r="F70">
            <v>4.74</v>
          </cell>
          <cell r="G70">
            <v>4.34</v>
          </cell>
          <cell r="H70">
            <v>99.82</v>
          </cell>
        </row>
        <row r="71">
          <cell r="A71">
            <v>17</v>
          </cell>
          <cell r="C71" t="str">
            <v>DRENAGEM DE ÁGUAS PLUVIAIS</v>
          </cell>
        </row>
        <row r="72">
          <cell r="A72" t="str">
            <v>17.1</v>
          </cell>
          <cell r="B72" t="str">
            <v xml:space="preserve">    89512</v>
          </cell>
          <cell r="C72" t="str">
            <v>TUBO PVC, SÉRIE R, ÁGUA PLUVIAL, DN 100 MM, FORNECIDO E INSTALADO EM RAMAL DE ENCAMINHAMENTO. AF_12/2014_P</v>
          </cell>
          <cell r="D72" t="str">
            <v>M</v>
          </cell>
          <cell r="E72">
            <v>15.5</v>
          </cell>
          <cell r="F72">
            <v>29.93</v>
          </cell>
          <cell r="G72">
            <v>27.39</v>
          </cell>
          <cell r="H72">
            <v>424.55</v>
          </cell>
        </row>
        <row r="73">
          <cell r="A73" t="str">
            <v>17.2</v>
          </cell>
          <cell r="B73" t="str">
            <v xml:space="preserve">    89580</v>
          </cell>
          <cell r="C73" t="str">
            <v>TUBO PVC, SÉRIE R, ÁGUA PLUVIAL, DN 150 MM, FORNECIDO E INSTALADO EM CONDUTORES VERTICAIS DE ÁGUAS PLUVIAIS. AF_12/2014_P</v>
          </cell>
          <cell r="D73" t="str">
            <v>M</v>
          </cell>
          <cell r="E73">
            <v>145.6</v>
          </cell>
          <cell r="F73">
            <v>37.67</v>
          </cell>
          <cell r="G73">
            <v>34.47</v>
          </cell>
          <cell r="H73">
            <v>5018.83</v>
          </cell>
        </row>
        <row r="74">
          <cell r="A74" t="str">
            <v>17.3</v>
          </cell>
          <cell r="B74" t="str">
            <v>C2601</v>
          </cell>
          <cell r="C74" t="str">
            <v>TUBO PVC BRANCO RÍGIDO ESGOTO D=200mm (8")</v>
          </cell>
          <cell r="D74" t="str">
            <v>M</v>
          </cell>
          <cell r="E74">
            <v>28.7</v>
          </cell>
          <cell r="F74">
            <v>67.16</v>
          </cell>
          <cell r="G74">
            <v>61.45</v>
          </cell>
          <cell r="H74">
            <v>1763.62</v>
          </cell>
        </row>
        <row r="75">
          <cell r="A75" t="str">
            <v>17.4</v>
          </cell>
          <cell r="B75" t="str">
            <v>C2602</v>
          </cell>
          <cell r="C75" t="str">
            <v>TUBO PVC BRANCO RÍGIDO ESGOTO D=250mm (10")</v>
          </cell>
          <cell r="D75" t="str">
            <v>M</v>
          </cell>
          <cell r="E75">
            <v>34.9</v>
          </cell>
          <cell r="F75">
            <v>69.55</v>
          </cell>
          <cell r="G75">
            <v>63.64</v>
          </cell>
          <cell r="H75">
            <v>2221.04</v>
          </cell>
        </row>
        <row r="76">
          <cell r="A76" t="str">
            <v>17.5</v>
          </cell>
          <cell r="B76" t="str">
            <v>C2603</v>
          </cell>
          <cell r="C76" t="str">
            <v>TUBO PVC BRANCO RÍGIDO ESGOTO D=300mm (12")</v>
          </cell>
          <cell r="D76" t="str">
            <v>M</v>
          </cell>
          <cell r="E76">
            <v>13</v>
          </cell>
          <cell r="F76">
            <v>89.72</v>
          </cell>
          <cell r="G76">
            <v>82.09</v>
          </cell>
          <cell r="H76">
            <v>1067.17</v>
          </cell>
        </row>
        <row r="77">
          <cell r="A77" t="str">
            <v>17.6</v>
          </cell>
          <cell r="B77">
            <v>20152</v>
          </cell>
          <cell r="C77" t="str">
            <v>JOELHO PVC SERIE R P/ ESG PREDIAL 45G DN 150MM</v>
          </cell>
          <cell r="D77" t="str">
            <v>UN</v>
          </cell>
          <cell r="E77">
            <v>2</v>
          </cell>
          <cell r="F77">
            <v>41.33</v>
          </cell>
          <cell r="G77">
            <v>37.82</v>
          </cell>
          <cell r="H77">
            <v>75.64</v>
          </cell>
        </row>
        <row r="78">
          <cell r="A78" t="str">
            <v>17.7</v>
          </cell>
          <cell r="B78">
            <v>20158</v>
          </cell>
          <cell r="C78" t="str">
            <v>JOELHO PVC SERIE R P/ ESG PREDIAL 90G DN 150 MM</v>
          </cell>
          <cell r="D78" t="str">
            <v>UN</v>
          </cell>
          <cell r="E78">
            <v>11</v>
          </cell>
          <cell r="F78">
            <v>60.56</v>
          </cell>
          <cell r="G78">
            <v>55.41</v>
          </cell>
          <cell r="H78">
            <v>609.51</v>
          </cell>
        </row>
        <row r="79">
          <cell r="A79" t="str">
            <v>17.8</v>
          </cell>
          <cell r="B79">
            <v>20171</v>
          </cell>
          <cell r="C79" t="str">
            <v>LUVA SIMPLES PVC SERIE R P/ESG PREDIAL 150MM</v>
          </cell>
          <cell r="D79" t="str">
            <v>UN</v>
          </cell>
          <cell r="E79">
            <v>1</v>
          </cell>
          <cell r="F79">
            <v>18.579999999999998</v>
          </cell>
          <cell r="G79">
            <v>17</v>
          </cell>
          <cell r="H79">
            <v>17</v>
          </cell>
        </row>
        <row r="80">
          <cell r="A80" t="str">
            <v>17.9</v>
          </cell>
          <cell r="B80" t="str">
            <v xml:space="preserve">    89675</v>
          </cell>
          <cell r="C80" t="str">
            <v>TÊ DE INSPEÇÃO, PVC, SERIE R, ÁGUA PLUVIAL, DN 100 MM, JUNTA ELÁSTICA,FORNECIDO E INSTALADO EM CONDUTORES VERTICAIS DE ÁGUAS PLUVIAIS. AF_12/2014</v>
          </cell>
          <cell r="D80" t="str">
            <v>UN</v>
          </cell>
          <cell r="E80">
            <v>12</v>
          </cell>
          <cell r="F80">
            <v>39.28</v>
          </cell>
          <cell r="G80">
            <v>35.94</v>
          </cell>
          <cell r="H80">
            <v>431.28</v>
          </cell>
        </row>
        <row r="81">
          <cell r="A81" t="str">
            <v>17.10</v>
          </cell>
          <cell r="B81">
            <v>11708</v>
          </cell>
          <cell r="C81" t="str">
            <v>RALO SEMI-ESFERICO FOFO TP ABACAXI D = 100MM P/ LAJES, CALHAS ETC</v>
          </cell>
          <cell r="D81" t="str">
            <v>UN</v>
          </cell>
          <cell r="E81">
            <v>1</v>
          </cell>
          <cell r="F81">
            <v>17.399999999999999</v>
          </cell>
          <cell r="G81">
            <v>15.92</v>
          </cell>
          <cell r="H81">
            <v>15.92</v>
          </cell>
        </row>
        <row r="82">
          <cell r="A82" t="str">
            <v>17.11</v>
          </cell>
          <cell r="B82">
            <v>11709</v>
          </cell>
          <cell r="C82" t="str">
            <v>RALO SEMI-ESFERICO FOFO TP ABACAXI D = 150MM P/ LAJES, CALHAS ETC</v>
          </cell>
          <cell r="D82" t="str">
            <v>UN</v>
          </cell>
          <cell r="E82">
            <v>11</v>
          </cell>
          <cell r="F82">
            <v>29.86</v>
          </cell>
          <cell r="G82">
            <v>27.32</v>
          </cell>
          <cell r="H82">
            <v>300.52</v>
          </cell>
        </row>
        <row r="83">
          <cell r="A83" t="str">
            <v>17.12</v>
          </cell>
          <cell r="B83" t="str">
            <v xml:space="preserve">    83447</v>
          </cell>
          <cell r="C83" t="str">
            <v xml:space="preserve">CAIXA DE PASSAGEM 40X40X50 FUNDO BRITA COM TAMPA </v>
          </cell>
          <cell r="D83" t="str">
            <v>UN</v>
          </cell>
          <cell r="E83">
            <v>2</v>
          </cell>
          <cell r="F83">
            <v>116.12</v>
          </cell>
          <cell r="G83">
            <v>106.25</v>
          </cell>
          <cell r="H83">
            <v>212.5</v>
          </cell>
        </row>
        <row r="84">
          <cell r="A84">
            <v>18</v>
          </cell>
          <cell r="C84" t="str">
            <v>ESGOTOS SANITÁRIOS</v>
          </cell>
        </row>
        <row r="85">
          <cell r="A85" t="str">
            <v>18.1</v>
          </cell>
          <cell r="B85" t="str">
            <v xml:space="preserve">    89849</v>
          </cell>
          <cell r="C85" t="str">
            <v>TUBO PVC, SERIE NORMAL, ESGOTO PREDIAL, DN 150 MM, FORNECIDO E INSTALADO EM SUBCOLETOR AÉREO DE ESGOTO SANITÁRIO. AF_12/2014_P</v>
          </cell>
          <cell r="D85" t="str">
            <v>M</v>
          </cell>
          <cell r="E85">
            <v>118.69904400000001</v>
          </cell>
          <cell r="F85">
            <v>31.43</v>
          </cell>
          <cell r="G85">
            <v>28.76</v>
          </cell>
          <cell r="H85">
            <v>3413.78</v>
          </cell>
        </row>
        <row r="86">
          <cell r="A86" t="str">
            <v>18.2</v>
          </cell>
          <cell r="B86" t="str">
            <v xml:space="preserve">    89848</v>
          </cell>
          <cell r="C86" t="str">
            <v>TUBO PVC, SERIE NORMAL, ESGOTO PREDIAL, DN 100 MM, FORNECIDO E INSTALADO EM SUBCOLETOR AÉREO DE ESGOTO SANITÁRIO. AF_12/2014_P</v>
          </cell>
          <cell r="D86" t="str">
            <v>M</v>
          </cell>
          <cell r="E86">
            <v>108</v>
          </cell>
          <cell r="F86">
            <v>15.31</v>
          </cell>
          <cell r="G86">
            <v>14.01</v>
          </cell>
          <cell r="H86">
            <v>1513.08</v>
          </cell>
        </row>
        <row r="87">
          <cell r="A87" t="str">
            <v>18.3</v>
          </cell>
          <cell r="B87" t="str">
            <v xml:space="preserve">    89711</v>
          </cell>
          <cell r="C87" t="str">
            <v>TUBO PVC, SERIE NORMAL, ESGOTO PREDIAL, DN 40 MM, FORNECIDO E INSTALADO EM RAMAL DE DESCARGA OU RAMAL DE ESGOTO SANITÁRIO. AF_12/2014_P</v>
          </cell>
          <cell r="D87" t="str">
            <v>M</v>
          </cell>
          <cell r="E87">
            <v>102</v>
          </cell>
          <cell r="F87">
            <v>9.98</v>
          </cell>
          <cell r="G87">
            <v>9.1300000000000008</v>
          </cell>
          <cell r="H87">
            <v>931.26</v>
          </cell>
        </row>
        <row r="88">
          <cell r="A88" t="str">
            <v>18.4</v>
          </cell>
          <cell r="B88" t="str">
            <v xml:space="preserve">    89746</v>
          </cell>
          <cell r="C88" t="str">
            <v>JOELHO 45 GRAUS, PVC, SERIE NORMAL, ESGOTO PREDIAL, DN 100 MM, JUNTA ELÁSTICA, FORNECIDO E INSTALADO EM RAMAL DE DESCARGA OU RAMAL DE ESGOTOSANITÁRIO. AF_12/2014</v>
          </cell>
          <cell r="D88" t="str">
            <v>UN</v>
          </cell>
          <cell r="E88">
            <v>11</v>
          </cell>
          <cell r="F88">
            <v>12.38</v>
          </cell>
          <cell r="G88">
            <v>11.33</v>
          </cell>
          <cell r="H88">
            <v>124.63</v>
          </cell>
        </row>
        <row r="89">
          <cell r="A89" t="str">
            <v>18.5</v>
          </cell>
          <cell r="B89" t="str">
            <v xml:space="preserve">    89739</v>
          </cell>
          <cell r="C89" t="str">
            <v>JOELHO 45 GRAUS, PVC, SERIE NORMAL, ESGOTO PREDIAL, DN 75 MM, JUNTA ELÁSTICA, FORNECIDO E INSTALADO EM RAMAL DE DESCARGA OU RAMAL DE ESGOTOSANITÁRIO. AF_12/2014</v>
          </cell>
          <cell r="D89" t="str">
            <v>UN</v>
          </cell>
          <cell r="E89">
            <v>18</v>
          </cell>
          <cell r="F89">
            <v>9.9600000000000009</v>
          </cell>
          <cell r="G89">
            <v>9.11</v>
          </cell>
          <cell r="H89">
            <v>163.98</v>
          </cell>
        </row>
        <row r="90">
          <cell r="A90" t="str">
            <v>18.6</v>
          </cell>
          <cell r="B90" t="str">
            <v xml:space="preserve">    89732</v>
          </cell>
          <cell r="C90" t="str">
            <v>JOELHO 45 GRAUS, PVC, SERIE NORMAL, ESGOTO PREDIAL, DN 50 MM, JUNTA ELÁSTICA, FORNECIDO E INSTALADO EM RAMAL DE DESCARGA OU RAMAL DE ESGOTOSANITÁRIO. AF_12/2014</v>
          </cell>
          <cell r="D90" t="str">
            <v>UN</v>
          </cell>
          <cell r="E90">
            <v>13</v>
          </cell>
          <cell r="F90">
            <v>5.98</v>
          </cell>
          <cell r="G90">
            <v>5.47</v>
          </cell>
          <cell r="H90">
            <v>71.11</v>
          </cell>
        </row>
        <row r="91">
          <cell r="A91" t="str">
            <v>18.7</v>
          </cell>
          <cell r="B91" t="str">
            <v xml:space="preserve">    89726</v>
          </cell>
          <cell r="C91" t="str">
            <v>JOELHO 45 GRAUS, PVC, SERIE NORMAL, ESGOTO PREDIAL, DN 40 MM, JUNTA SOLDÁVEL, FORNECIDO E INSTALADO EM RAMAL DE DESCARGA OU RAMAL DE ESGOTOSANITÁRIO. AF_12/2014_P</v>
          </cell>
          <cell r="D91" t="str">
            <v>UN</v>
          </cell>
          <cell r="E91">
            <v>33</v>
          </cell>
          <cell r="F91">
            <v>4.2699999999999996</v>
          </cell>
          <cell r="G91">
            <v>3.91</v>
          </cell>
          <cell r="H91">
            <v>129.03</v>
          </cell>
        </row>
        <row r="92">
          <cell r="A92" t="str">
            <v>18.8</v>
          </cell>
          <cell r="B92" t="str">
            <v xml:space="preserve">    89737</v>
          </cell>
          <cell r="C92" t="str">
            <v>JOELHO 90 GRAUS, PVC, SERIE NORMAL, ESGOTO PREDIAL, DN 75 MM, JUNTA ELÁSTICA, FORNECIDO E INSTALADO EM RAMAL DE DESCARGA OU RAMAL DE ESGOTOSANITÁRIO. AF_12/2014</v>
          </cell>
          <cell r="D92" t="str">
            <v>UN</v>
          </cell>
          <cell r="E92">
            <v>7</v>
          </cell>
          <cell r="F92">
            <v>9.4700000000000006</v>
          </cell>
          <cell r="G92">
            <v>8.67</v>
          </cell>
          <cell r="H92">
            <v>60.69</v>
          </cell>
        </row>
        <row r="93">
          <cell r="A93" t="str">
            <v>18.9</v>
          </cell>
          <cell r="B93" t="str">
            <v xml:space="preserve">    89785</v>
          </cell>
          <cell r="C93" t="str">
            <v>JUNÇÃO SIMPLES, PVC, SERIE NORMAL, ESGOTO PREDIAL, DN 50 X 50 MM, JUNTA ELÁSTICA, FORNECIDO E INSTALADO EM RAMAL DE DESCARGA OU RAMAL DE ESGOTO SANITÁRIO. AF_12/2014</v>
          </cell>
          <cell r="D93" t="str">
            <v>UN</v>
          </cell>
          <cell r="E93">
            <v>6</v>
          </cell>
          <cell r="F93">
            <v>10.46</v>
          </cell>
          <cell r="G93">
            <v>9.57</v>
          </cell>
          <cell r="H93">
            <v>57.42</v>
          </cell>
        </row>
        <row r="94">
          <cell r="A94" t="str">
            <v>18.10</v>
          </cell>
          <cell r="B94" t="str">
            <v xml:space="preserve">    89783</v>
          </cell>
          <cell r="C94" t="str">
            <v>JUNÇÃO SIMPLES, PVC, SERIE NORMAL, ESGOTO PREDIAL, DN 40 MM, JUNTA SOLDÁVEL, FORNECIDO E INSTALADO EM RAMAL DE DESCARGA OU RAMAL DE ESGOTO SANITÁRIO. AF_12/2014_P</v>
          </cell>
          <cell r="D94" t="str">
            <v>UN</v>
          </cell>
          <cell r="E94">
            <v>3</v>
          </cell>
          <cell r="F94">
            <v>6.24</v>
          </cell>
          <cell r="G94">
            <v>5.71</v>
          </cell>
          <cell r="H94">
            <v>17.13</v>
          </cell>
        </row>
        <row r="95">
          <cell r="A95" t="str">
            <v>18.11</v>
          </cell>
          <cell r="B95">
            <v>20171</v>
          </cell>
          <cell r="C95" t="str">
            <v>LUVA SIMPLES PVC SERIE R P/ESG PREDIAL 150MM</v>
          </cell>
          <cell r="D95" t="str">
            <v>UN</v>
          </cell>
          <cell r="E95">
            <v>13</v>
          </cell>
          <cell r="F95">
            <v>18.579999999999998</v>
          </cell>
          <cell r="G95">
            <v>17</v>
          </cell>
          <cell r="H95">
            <v>221</v>
          </cell>
        </row>
        <row r="96">
          <cell r="A96" t="str">
            <v>18.12</v>
          </cell>
          <cell r="B96">
            <v>20170</v>
          </cell>
          <cell r="C96" t="str">
            <v>LUVA SIMPLES PVC SERIE R P/ESG PREDIAL 100MM</v>
          </cell>
          <cell r="D96" t="str">
            <v>UN</v>
          </cell>
          <cell r="E96">
            <v>7</v>
          </cell>
          <cell r="F96">
            <v>7.6</v>
          </cell>
          <cell r="G96">
            <v>6.95</v>
          </cell>
          <cell r="H96">
            <v>48.65</v>
          </cell>
        </row>
        <row r="97">
          <cell r="A97" t="str">
            <v>18.13</v>
          </cell>
          <cell r="B97">
            <v>20169</v>
          </cell>
          <cell r="C97" t="str">
            <v>LUVA SIMPLES PVC SERIE R P/ESG PREDIAL 75MM</v>
          </cell>
          <cell r="D97" t="str">
            <v>UN</v>
          </cell>
          <cell r="E97">
            <v>8</v>
          </cell>
          <cell r="F97">
            <v>4.88</v>
          </cell>
          <cell r="G97">
            <v>4.47</v>
          </cell>
          <cell r="H97">
            <v>35.76</v>
          </cell>
        </row>
        <row r="98">
          <cell r="A98" t="str">
            <v>18.14</v>
          </cell>
          <cell r="B98">
            <v>20168</v>
          </cell>
          <cell r="C98" t="str">
            <v>LUVA SIMPLES PVC SERIE R P/ESG PREDIAL 50MM</v>
          </cell>
          <cell r="D98" t="str">
            <v>UN</v>
          </cell>
          <cell r="E98">
            <v>14</v>
          </cell>
          <cell r="F98">
            <v>4.12</v>
          </cell>
          <cell r="G98">
            <v>3.77</v>
          </cell>
          <cell r="H98">
            <v>52.78</v>
          </cell>
        </row>
        <row r="99">
          <cell r="A99" t="str">
            <v>18.15</v>
          </cell>
          <cell r="B99">
            <v>20167</v>
          </cell>
          <cell r="C99" t="str">
            <v>LUVA SIMPLES PVC SERIE R P/ESG PREDIAL 40MM</v>
          </cell>
          <cell r="D99" t="str">
            <v>UN</v>
          </cell>
          <cell r="E99">
            <v>7</v>
          </cell>
          <cell r="F99">
            <v>3.12</v>
          </cell>
          <cell r="G99">
            <v>2.85</v>
          </cell>
          <cell r="H99">
            <v>19.95</v>
          </cell>
        </row>
        <row r="100">
          <cell r="A100" t="str">
            <v>18.16</v>
          </cell>
          <cell r="B100" t="str">
            <v xml:space="preserve">    72289</v>
          </cell>
          <cell r="C100" t="str">
            <v xml:space="preserve">CAIXA DE INSPEÇÃO 80X80X80CM EM ALVENARIA - EXECUÇÃO </v>
          </cell>
          <cell r="D100" t="str">
            <v>UN</v>
          </cell>
          <cell r="E100">
            <v>2</v>
          </cell>
          <cell r="F100">
            <v>257.06</v>
          </cell>
          <cell r="G100">
            <v>235.21</v>
          </cell>
          <cell r="H100">
            <v>470.42</v>
          </cell>
        </row>
        <row r="101">
          <cell r="A101" t="str">
            <v>18.17</v>
          </cell>
          <cell r="B101" t="str">
            <v xml:space="preserve">    74166/001</v>
          </cell>
          <cell r="C101" t="str">
            <v>CAIXA DE INSPEÇÃO EM CONCRETO PRÉ-MOLDADO DN 60MM COM TAMPA H= 60CM FORNECIMENTO E INSTALACAO</v>
          </cell>
          <cell r="D101" t="str">
            <v>UN</v>
          </cell>
          <cell r="E101">
            <v>11</v>
          </cell>
          <cell r="F101">
            <v>155.68</v>
          </cell>
          <cell r="G101">
            <v>142.44999999999999</v>
          </cell>
          <cell r="H101">
            <v>1566.95</v>
          </cell>
        </row>
        <row r="102">
          <cell r="A102" t="str">
            <v>18.18</v>
          </cell>
          <cell r="B102" t="str">
            <v xml:space="preserve">    83691</v>
          </cell>
          <cell r="C102" t="str">
            <v>TAMPAO FERRO FUNDIDO P/ POCO DE VISITA, 79,5 KG, TIPO T-100 - FORNECIMENTO E INSTALACAO</v>
          </cell>
          <cell r="D102" t="str">
            <v>UN</v>
          </cell>
          <cell r="E102">
            <v>14</v>
          </cell>
          <cell r="F102">
            <v>271.97000000000003</v>
          </cell>
          <cell r="G102">
            <v>248.85</v>
          </cell>
          <cell r="H102">
            <v>3483.9</v>
          </cell>
        </row>
        <row r="103">
          <cell r="A103" t="str">
            <v>18.19</v>
          </cell>
          <cell r="B103" t="str">
            <v xml:space="preserve">    73963/004</v>
          </cell>
          <cell r="C103" t="str">
            <v>POCO DE VISITA PARA REDE DE ESG. SANIT., EM ANEIS DE CONCRETO, DIÂMETRO = 60CM E 110CM, PROF = 105CM, INCLUINDO DEGRAU, EXCLUINDO TAMPAO FERRO FUNDIDO.</v>
          </cell>
          <cell r="D103" t="str">
            <v>UN</v>
          </cell>
          <cell r="E103">
            <v>1</v>
          </cell>
          <cell r="F103">
            <v>947.3</v>
          </cell>
          <cell r="G103">
            <v>866.78</v>
          </cell>
          <cell r="H103">
            <v>866.78</v>
          </cell>
        </row>
      </sheetData>
      <sheetData sheetId="1"/>
      <sheetData sheetId="2"/>
      <sheetData sheetId="3"/>
      <sheetData sheetId="4"/>
      <sheetData sheetId="5">
        <row r="1">
          <cell r="D1" t="str">
            <v>TABELA UNIFICADA SEINFRA</v>
          </cell>
        </row>
      </sheetData>
      <sheetData sheetId="6">
        <row r="1">
          <cell r="A1">
            <v>0</v>
          </cell>
        </row>
        <row r="2">
          <cell r="B2" t="str">
            <v xml:space="preserve">                  Plano de Serviços (Valor Unitário)</v>
          </cell>
          <cell r="C2" t="str">
            <v>SEINFRA 23.1 /SINAPI DEZEMBRO 14</v>
          </cell>
        </row>
        <row r="3">
          <cell r="B3" t="str">
            <v xml:space="preserve">                  VERSÃO23.1 / DESONERADA. – TABELA UNIFICADA SEINFRA</v>
          </cell>
          <cell r="C3" t="str">
            <v>DESONERADOS</v>
          </cell>
        </row>
        <row r="4">
          <cell r="B4" t="str">
            <v xml:space="preserve">                   GOVERNO DO ESTADO DO CEARÁ</v>
          </cell>
        </row>
        <row r="5">
          <cell r="A5" t="str">
            <v>Código CPUs</v>
          </cell>
          <cell r="B5" t="str">
            <v>Descrição</v>
          </cell>
          <cell r="C5" t="str">
            <v>Unid</v>
          </cell>
        </row>
        <row r="6">
          <cell r="B6" t="str">
            <v>SERVICOS PRELIMINARES</v>
          </cell>
        </row>
        <row r="7">
          <cell r="B7" t="str">
            <v>CADASTRO</v>
          </cell>
        </row>
        <row r="8">
          <cell r="A8" t="str">
            <v>C0580</v>
          </cell>
          <cell r="B8" t="str">
            <v>CADASTRO DE ADUTORA</v>
          </cell>
          <cell r="C8" t="str">
            <v>M</v>
          </cell>
          <cell r="D8">
            <v>0.84</v>
          </cell>
        </row>
        <row r="9">
          <cell r="A9" t="str">
            <v>C0581</v>
          </cell>
          <cell r="B9" t="str">
            <v>CADASTRO DE LIGAÇÃO</v>
          </cell>
          <cell r="C9" t="str">
            <v>UN</v>
          </cell>
          <cell r="D9">
            <v>1.77</v>
          </cell>
        </row>
        <row r="10">
          <cell r="A10" t="str">
            <v>C0582</v>
          </cell>
          <cell r="B10" t="str">
            <v>CADASTRO DE OBRAS LOCALIZADAS</v>
          </cell>
          <cell r="C10" t="str">
            <v>M2</v>
          </cell>
          <cell r="D10">
            <v>26.61</v>
          </cell>
        </row>
        <row r="11">
          <cell r="A11" t="str">
            <v>C0583</v>
          </cell>
          <cell r="B11" t="str">
            <v>CADASTRO DE REDE DE ÁGUA (MEIO MAGNÉTICO)</v>
          </cell>
          <cell r="C11" t="str">
            <v>M</v>
          </cell>
          <cell r="D11">
            <v>0.75</v>
          </cell>
        </row>
        <row r="12">
          <cell r="A12" t="str">
            <v>C0584</v>
          </cell>
          <cell r="B12" t="str">
            <v>CADASTRO DE REDE DE ESGOTO/EMISSÁRIO/DRENAGEM (MEIO MAGNÉTICO)</v>
          </cell>
          <cell r="C12" t="str">
            <v>M</v>
          </cell>
          <cell r="D12">
            <v>1.1000000000000001</v>
          </cell>
        </row>
        <row r="13">
          <cell r="A13" t="str">
            <v>C3959</v>
          </cell>
          <cell r="B13" t="str">
            <v>CADASTRO E AVALIAÇÃO DE IMÓVEIS</v>
          </cell>
          <cell r="C13" t="str">
            <v>UT</v>
          </cell>
          <cell r="D13">
            <v>24.55</v>
          </cell>
        </row>
        <row r="14">
          <cell r="A14" t="str">
            <v>C3427</v>
          </cell>
          <cell r="B14" t="str">
            <v>CADASTRO OPERACIONAL DE CLIENTE CAPITAL - PADRÃO</v>
          </cell>
          <cell r="C14" t="str">
            <v>IMÓVEL</v>
          </cell>
          <cell r="D14">
            <v>6.13</v>
          </cell>
        </row>
        <row r="15">
          <cell r="A15" t="str">
            <v>C3428</v>
          </cell>
          <cell r="B15" t="str">
            <v>CADASTRO OPERACIONAL DE CLIENTE INTERIOR - PADRÃO</v>
          </cell>
          <cell r="C15" t="str">
            <v>IMÓVEL</v>
          </cell>
          <cell r="D15">
            <v>5.41</v>
          </cell>
        </row>
        <row r="16">
          <cell r="A16" t="str">
            <v>C4579</v>
          </cell>
          <cell r="B16" t="str">
            <v>CENSO DE CAMPO - CAPITAL</v>
          </cell>
          <cell r="C16" t="str">
            <v>IMÓVEL</v>
          </cell>
          <cell r="D16">
            <v>4.38</v>
          </cell>
        </row>
        <row r="17">
          <cell r="A17" t="str">
            <v>C4580</v>
          </cell>
          <cell r="B17" t="str">
            <v>CENSO DE CAMPO - INTERIOR</v>
          </cell>
          <cell r="C17" t="str">
            <v>IMÓVEL</v>
          </cell>
          <cell r="D17">
            <v>5.17</v>
          </cell>
        </row>
        <row r="18">
          <cell r="A18" t="str">
            <v>C4581</v>
          </cell>
          <cell r="B18" t="str">
            <v>SERVIÇO DE OBTENÇÃO / ATUALIZAÇÃO DE PLANTA EM CAMPO MEIO DIGITAL</v>
          </cell>
          <cell r="C18" t="str">
            <v>QUADRA</v>
          </cell>
          <cell r="D18">
            <v>41.3</v>
          </cell>
        </row>
        <row r="19">
          <cell r="A19" t="str">
            <v>C4582</v>
          </cell>
          <cell r="B19" t="str">
            <v>SERVIÇO DE OBTENÇÃO / ATUALIZAÇÃO DE QUADRAS (OVERLAYS)</v>
          </cell>
          <cell r="C19" t="str">
            <v>QUADRA</v>
          </cell>
          <cell r="D19">
            <v>29.47</v>
          </cell>
        </row>
        <row r="20">
          <cell r="B20" t="str">
            <v>SONDAGENS</v>
          </cell>
        </row>
        <row r="21">
          <cell r="A21" t="str">
            <v>C2820</v>
          </cell>
          <cell r="B21" t="str">
            <v>EXECUÇÃO DE SONDAGEM ELÉTRICA VERTICAL AB/2 ATÉ 150m - SEV</v>
          </cell>
          <cell r="C21" t="str">
            <v>UN</v>
          </cell>
          <cell r="D21">
            <v>290.97000000000003</v>
          </cell>
        </row>
        <row r="22">
          <cell r="A22" t="str">
            <v>C2818</v>
          </cell>
          <cell r="B22" t="str">
            <v>EXECUÇÃO DE SONDAGEM ELÉTRICA VERTICAL AB/2 &gt;150m a 500m-SEV</v>
          </cell>
          <cell r="C22" t="str">
            <v>UN</v>
          </cell>
          <cell r="D22">
            <v>370.61</v>
          </cell>
        </row>
        <row r="23">
          <cell r="A23" t="str">
            <v>C2819</v>
          </cell>
          <cell r="B23" t="str">
            <v>EXECUÇÃO DE SONDAGEM ELÉTRICA VERTICAL AB/2 &gt;500m - SEV</v>
          </cell>
          <cell r="C23" t="str">
            <v>UN</v>
          </cell>
          <cell r="D23">
            <v>473.56</v>
          </cell>
        </row>
        <row r="24">
          <cell r="A24" t="str">
            <v>C2833</v>
          </cell>
          <cell r="B24" t="str">
            <v>FOTOGEOLOGIA</v>
          </cell>
          <cell r="C24" t="str">
            <v>UN</v>
          </cell>
          <cell r="D24">
            <v>218.42</v>
          </cell>
        </row>
        <row r="25">
          <cell r="A25" t="str">
            <v>C0053</v>
          </cell>
          <cell r="B25" t="str">
            <v>LEVANTAMENTO BATIMÉTRICO</v>
          </cell>
          <cell r="C25" t="str">
            <v>M2</v>
          </cell>
          <cell r="D25">
            <v>0.41</v>
          </cell>
        </row>
        <row r="26">
          <cell r="A26" t="str">
            <v>C2937</v>
          </cell>
          <cell r="B26" t="str">
            <v>RELATÓRIO FINAL DE SONDAGEM</v>
          </cell>
          <cell r="C26" t="str">
            <v>UN</v>
          </cell>
          <cell r="D26">
            <v>655.25</v>
          </cell>
        </row>
        <row r="27">
          <cell r="A27" t="str">
            <v>C0333</v>
          </cell>
          <cell r="B27" t="str">
            <v>SERVIÇOS DE SONDAGEM GEOTÉCNICA MISTA EM ROCHA</v>
          </cell>
          <cell r="C27" t="str">
            <v>M</v>
          </cell>
          <cell r="D27">
            <v>910.25</v>
          </cell>
        </row>
        <row r="28">
          <cell r="A28" t="str">
            <v>C0143</v>
          </cell>
          <cell r="B28" t="str">
            <v>SERVIÇOS DE SONDAGEM GEOTÉCNICA MISTA EM SOLOS</v>
          </cell>
          <cell r="C28" t="str">
            <v>M</v>
          </cell>
          <cell r="D28">
            <v>218.09</v>
          </cell>
        </row>
        <row r="29">
          <cell r="A29" t="str">
            <v>C2290</v>
          </cell>
          <cell r="B29" t="str">
            <v>SONDAGEM À PERCUSSÃO P/RECONHECIMENTO DO SUBSOLO</v>
          </cell>
          <cell r="C29" t="str">
            <v>M</v>
          </cell>
          <cell r="D29">
            <v>50.57</v>
          </cell>
        </row>
        <row r="30">
          <cell r="A30" t="str">
            <v>C3955</v>
          </cell>
          <cell r="B30" t="str">
            <v>SONDAGEM ROTATIVA P/ RECONHECIMENTO DO SUBSOLO</v>
          </cell>
          <cell r="C30" t="str">
            <v>M</v>
          </cell>
          <cell r="D30">
            <v>284.45999999999998</v>
          </cell>
        </row>
        <row r="31">
          <cell r="B31" t="str">
            <v>PROJETOS</v>
          </cell>
        </row>
        <row r="32">
          <cell r="A32" t="str">
            <v>C3507</v>
          </cell>
          <cell r="B32" t="str">
            <v>ELABORAÇÃO DE PROJETO DE CÁLCULO ESTRUTURAL (RESERVATÓRIO ELEVADO)</v>
          </cell>
          <cell r="C32" t="str">
            <v>M2xARF</v>
          </cell>
          <cell r="D32">
            <v>26.19</v>
          </cell>
        </row>
        <row r="33">
          <cell r="A33" t="str">
            <v>C3508</v>
          </cell>
          <cell r="B33" t="str">
            <v>ELABORAÇÃO DE PROJETO DE CÁLCULO ESTRUTURAL (RESERVATÓRIO APOIADO, ELEVATÓRIA E CAIXA DE AREIA)</v>
          </cell>
          <cell r="C33" t="str">
            <v>M2xARF</v>
          </cell>
          <cell r="D33">
            <v>11.63</v>
          </cell>
        </row>
        <row r="34">
          <cell r="A34" t="str">
            <v>C4617</v>
          </cell>
          <cell r="B34" t="str">
            <v>ELABORAÇÃO DE PROJETOS BÁSICOS DE ENGENHARIA</v>
          </cell>
          <cell r="C34" t="str">
            <v>UT</v>
          </cell>
          <cell r="D34">
            <v>24.55</v>
          </cell>
        </row>
        <row r="35">
          <cell r="A35" t="str">
            <v>C4584</v>
          </cell>
          <cell r="B35" t="str">
            <v>ELABORAÇÃO DE PROJETOS EXECUTIVOS DE ENGENHARIA</v>
          </cell>
          <cell r="C35" t="str">
            <v>UT</v>
          </cell>
          <cell r="D35">
            <v>24.55</v>
          </cell>
        </row>
        <row r="36">
          <cell r="A36" t="str">
            <v>C3956</v>
          </cell>
          <cell r="B36" t="str">
            <v>ELABORAÇÃO DE RELATÓRIO DE ESTUDO DE IMPACTO AMBIENTAL</v>
          </cell>
          <cell r="C36" t="str">
            <v>UT</v>
          </cell>
          <cell r="D36">
            <v>24.55</v>
          </cell>
        </row>
        <row r="37">
          <cell r="A37" t="str">
            <v>C1083</v>
          </cell>
          <cell r="B37" t="str">
            <v>ELABORAÇÃO DE RELATÓRIO "AS BUILT"</v>
          </cell>
          <cell r="C37" t="str">
            <v>UT</v>
          </cell>
          <cell r="D37">
            <v>24.55</v>
          </cell>
        </row>
        <row r="38">
          <cell r="B38" t="str">
            <v>PREPARAÇÃO DO TERRENO</v>
          </cell>
        </row>
        <row r="39">
          <cell r="A39" t="str">
            <v>C0927</v>
          </cell>
          <cell r="B39" t="str">
            <v>CORTE DE CAPOEIRA FINA A FOICE</v>
          </cell>
          <cell r="C39" t="str">
            <v>M2</v>
          </cell>
          <cell r="D39">
            <v>0.65</v>
          </cell>
        </row>
        <row r="40">
          <cell r="A40" t="str">
            <v>C2102</v>
          </cell>
          <cell r="B40" t="str">
            <v>RASPAGEM E LIMPEZA DO TERRENO</v>
          </cell>
          <cell r="C40" t="str">
            <v>M2</v>
          </cell>
          <cell r="D40">
            <v>2.09</v>
          </cell>
        </row>
        <row r="41">
          <cell r="A41" t="str">
            <v>C2204</v>
          </cell>
          <cell r="B41" t="str">
            <v>RETIRADA DE ÁRVORES</v>
          </cell>
          <cell r="C41" t="str">
            <v>UN</v>
          </cell>
          <cell r="D41">
            <v>200.29</v>
          </cell>
        </row>
        <row r="42">
          <cell r="B42" t="str">
            <v>CONSTRUÇÃO DO CANTEIRO DA OBRA</v>
          </cell>
        </row>
        <row r="43">
          <cell r="A43" t="str">
            <v>C0002</v>
          </cell>
          <cell r="B43" t="str">
            <v>ABRIGO PROVISÓRIO C/1 PAVIMENTO P/ALOJAMENTO E DEPÓSITO</v>
          </cell>
          <cell r="C43" t="str">
            <v>M2</v>
          </cell>
          <cell r="D43">
            <v>678.9</v>
          </cell>
        </row>
        <row r="44">
          <cell r="A44" t="str">
            <v>C0003</v>
          </cell>
          <cell r="B44" t="str">
            <v>ABRIGO PROVISÓRIO C/2 PAVIMENTOS P/ALOJAMENTO E DEPÓSITO</v>
          </cell>
          <cell r="C44" t="str">
            <v>M2</v>
          </cell>
          <cell r="D44">
            <v>640.65</v>
          </cell>
        </row>
        <row r="45">
          <cell r="A45" t="str">
            <v>C0043</v>
          </cell>
          <cell r="B45" t="str">
            <v>ALOJAMENTO</v>
          </cell>
          <cell r="C45" t="str">
            <v>M2</v>
          </cell>
          <cell r="D45">
            <v>174.19</v>
          </cell>
        </row>
        <row r="46">
          <cell r="A46" t="str">
            <v>C0369</v>
          </cell>
          <cell r="B46" t="str">
            <v>BARRACÃO ABERTO</v>
          </cell>
          <cell r="C46" t="str">
            <v>M2</v>
          </cell>
          <cell r="D46">
            <v>90.45</v>
          </cell>
        </row>
        <row r="47">
          <cell r="A47" t="str">
            <v>C0370</v>
          </cell>
          <cell r="B47" t="str">
            <v>BARRACÃO PARA ESCRITÓRIO TIPO A1</v>
          </cell>
          <cell r="C47" t="str">
            <v>UN</v>
          </cell>
          <cell r="D47">
            <v>3458.77</v>
          </cell>
        </row>
        <row r="48">
          <cell r="A48" t="str">
            <v>C0371</v>
          </cell>
          <cell r="B48" t="str">
            <v>BARRACÃO PARA ESCRITÓRIO TIPO A2</v>
          </cell>
          <cell r="C48" t="str">
            <v>UN</v>
          </cell>
          <cell r="D48">
            <v>6104.16</v>
          </cell>
        </row>
        <row r="49">
          <cell r="A49" t="str">
            <v>C0372</v>
          </cell>
          <cell r="B49" t="str">
            <v>BARRACÃO PARA ESCRITÓRIO TIPO A3</v>
          </cell>
          <cell r="C49" t="str">
            <v>UN</v>
          </cell>
          <cell r="D49">
            <v>9561.35</v>
          </cell>
        </row>
        <row r="50">
          <cell r="A50" t="str">
            <v>C0373</v>
          </cell>
          <cell r="B50" t="str">
            <v>BARRACÃO PARA ESCRITÓRIO TIPO A4</v>
          </cell>
          <cell r="C50" t="str">
            <v>UN</v>
          </cell>
          <cell r="D50">
            <v>12989.19</v>
          </cell>
        </row>
        <row r="51">
          <cell r="A51" t="str">
            <v>C0374</v>
          </cell>
          <cell r="B51" t="str">
            <v>BARRACÃO PARA ESCRITÓRIO TIPO A5</v>
          </cell>
          <cell r="C51" t="str">
            <v>UN</v>
          </cell>
          <cell r="D51">
            <v>17579.02</v>
          </cell>
        </row>
        <row r="52">
          <cell r="A52" t="str">
            <v>C2831</v>
          </cell>
          <cell r="B52" t="str">
            <v>FOSSA SUMIDOURO PARA BARRACÃO</v>
          </cell>
          <cell r="C52" t="str">
            <v>UN</v>
          </cell>
          <cell r="D52">
            <v>1361.26</v>
          </cell>
        </row>
        <row r="53">
          <cell r="A53" t="str">
            <v>C2851</v>
          </cell>
          <cell r="B53" t="str">
            <v>INSTALAÇÕES PROVISÓRIAS DE ÁGUA</v>
          </cell>
          <cell r="C53" t="str">
            <v>UN</v>
          </cell>
          <cell r="D53">
            <v>878.32</v>
          </cell>
        </row>
        <row r="54">
          <cell r="A54" t="str">
            <v>C2849</v>
          </cell>
          <cell r="B54" t="str">
            <v>INSTALAÇÕES PROVISÓRIAS DE ESGOTO</v>
          </cell>
          <cell r="C54" t="str">
            <v>UN</v>
          </cell>
          <cell r="D54">
            <v>206</v>
          </cell>
        </row>
        <row r="55">
          <cell r="A55" t="str">
            <v>C2850</v>
          </cell>
          <cell r="B55" t="str">
            <v>INSTALAÇÕES PROVISÓRIAS DE LUZ , FORÇA,TELEFONE E LÓGICA</v>
          </cell>
          <cell r="C55" t="str">
            <v>UN</v>
          </cell>
          <cell r="D55">
            <v>1500.51</v>
          </cell>
        </row>
        <row r="56">
          <cell r="A56" t="str">
            <v>C1622</v>
          </cell>
          <cell r="B56" t="str">
            <v>LIGAÇÃO PROVISÓRIA DE ÁGUA E SANITÁRIO</v>
          </cell>
          <cell r="C56" t="str">
            <v>UN</v>
          </cell>
          <cell r="D56">
            <v>1916.44</v>
          </cell>
        </row>
        <row r="57">
          <cell r="A57" t="str">
            <v>C1794</v>
          </cell>
          <cell r="B57" t="str">
            <v>MOBILIZAÇÃO E DESMOBILIZAÇÃO DE EQUIPAMENTOS EM CAMINHÃO EQUIPADO C/ GUINDASTE</v>
          </cell>
          <cell r="C57" t="str">
            <v>KM</v>
          </cell>
          <cell r="D57">
            <v>3.29</v>
          </cell>
        </row>
        <row r="58">
          <cell r="A58" t="str">
            <v>C3375</v>
          </cell>
          <cell r="B58" t="str">
            <v>MOBILIZAÇÃO E DESMOBILIZAÇÃO DE EQUIPAMENTOS EM CAVALO MECÂNICO C/ PRANCHA DE 3 EIXOS</v>
          </cell>
          <cell r="C58" t="str">
            <v>KM</v>
          </cell>
          <cell r="D58">
            <v>4.43</v>
          </cell>
        </row>
        <row r="59">
          <cell r="A59" t="str">
            <v>C4541</v>
          </cell>
          <cell r="B59" t="str">
            <v>PLACA PADRÃO DE OBRA, TIPO BANNER</v>
          </cell>
          <cell r="C59" t="str">
            <v>M2</v>
          </cell>
          <cell r="D59">
            <v>232.9</v>
          </cell>
        </row>
        <row r="60">
          <cell r="A60" t="str">
            <v>C1937</v>
          </cell>
          <cell r="B60" t="str">
            <v>PLACAS PADRÃO DE OBRA</v>
          </cell>
          <cell r="C60" t="str">
            <v>M2</v>
          </cell>
          <cell r="D60">
            <v>129.33000000000001</v>
          </cell>
        </row>
        <row r="61">
          <cell r="A61" t="str">
            <v>C4173</v>
          </cell>
          <cell r="B61" t="str">
            <v>PONTE METÁLICA PROVISÓRIA CONF. PROJETO BÁSICO</v>
          </cell>
          <cell r="C61" t="str">
            <v>UN</v>
          </cell>
          <cell r="D61">
            <v>630157.37</v>
          </cell>
        </row>
        <row r="62">
          <cell r="A62" t="str">
            <v>C2936</v>
          </cell>
          <cell r="B62" t="str">
            <v>REFEITÓRIOS</v>
          </cell>
          <cell r="C62" t="str">
            <v>M2</v>
          </cell>
          <cell r="D62">
            <v>189.34</v>
          </cell>
        </row>
        <row r="63">
          <cell r="A63" t="str">
            <v>C2946</v>
          </cell>
          <cell r="B63" t="str">
            <v>SANITÁRIOS E CHUVEIROS</v>
          </cell>
          <cell r="C63" t="str">
            <v>M2</v>
          </cell>
          <cell r="D63">
            <v>141.31</v>
          </cell>
        </row>
        <row r="64">
          <cell r="A64" t="str">
            <v>C2316</v>
          </cell>
          <cell r="B64" t="str">
            <v>TAPUME DE CHAPA DE MADEIRA COMPENSADA E= 6mm C/ABERTURA E PORTÃO</v>
          </cell>
          <cell r="C64" t="str">
            <v>M2</v>
          </cell>
          <cell r="D64">
            <v>79.510000000000005</v>
          </cell>
        </row>
        <row r="65">
          <cell r="A65" t="str">
            <v>C3974</v>
          </cell>
          <cell r="B65" t="str">
            <v>TAPUME DE ESTRUTURA DE MADEIRA C/ FECHAMENTO EM CHAPA DE AÇO GALVANIZADO DE 0,3 mm e ALTURA DE 2 M</v>
          </cell>
          <cell r="C65" t="str">
            <v>M2</v>
          </cell>
          <cell r="D65">
            <v>141.15</v>
          </cell>
        </row>
        <row r="66">
          <cell r="A66" t="str">
            <v>C2317</v>
          </cell>
          <cell r="B66" t="str">
            <v>TAPUME DE TÁBUAS DE 3.ª C/ABERTURA E PORTÃO</v>
          </cell>
          <cell r="C66" t="str">
            <v>M2</v>
          </cell>
          <cell r="D66">
            <v>95.82</v>
          </cell>
        </row>
        <row r="67">
          <cell r="A67" t="str">
            <v>C2318</v>
          </cell>
          <cell r="B67" t="str">
            <v>TAPUME DE TÁBUAS DE 3.ª SOBREPOSTAS</v>
          </cell>
          <cell r="C67" t="str">
            <v>M2</v>
          </cell>
          <cell r="D67">
            <v>84.66</v>
          </cell>
        </row>
        <row r="68">
          <cell r="B68" t="str">
            <v>LOCAÇÃO DA OBRA</v>
          </cell>
        </row>
        <row r="69">
          <cell r="A69" t="str">
            <v>C1630</v>
          </cell>
          <cell r="B69" t="str">
            <v>LOCAÇÃO DA OBRA - EXECUÇÃO DE GABARITO</v>
          </cell>
          <cell r="C69" t="str">
            <v>M2</v>
          </cell>
          <cell r="D69">
            <v>4.12</v>
          </cell>
        </row>
        <row r="70">
          <cell r="A70" t="str">
            <v>C2872</v>
          </cell>
          <cell r="B70" t="str">
            <v>LOCAÇÃO DA OBRA COM AUXÍLIO TOPOGRÁFICO (ÁREA &gt;5000 M2)</v>
          </cell>
          <cell r="C70" t="str">
            <v>HA</v>
          </cell>
          <cell r="D70">
            <v>486.61</v>
          </cell>
        </row>
        <row r="71">
          <cell r="A71" t="str">
            <v>C2873</v>
          </cell>
          <cell r="B71" t="str">
            <v>LOCAÇÃO DA OBRA COM AUXÍLIO TOPOGRÁFICO (ÁREA ATÉ 5000 M2)</v>
          </cell>
          <cell r="C71" t="str">
            <v>M2</v>
          </cell>
          <cell r="D71">
            <v>0.25</v>
          </cell>
        </row>
        <row r="72">
          <cell r="A72" t="str">
            <v>C2874</v>
          </cell>
          <cell r="B72" t="str">
            <v>LOCAÇÃO DE REDE DE ÁGUA</v>
          </cell>
          <cell r="C72" t="str">
            <v>M</v>
          </cell>
          <cell r="D72">
            <v>0.16</v>
          </cell>
        </row>
        <row r="73">
          <cell r="A73" t="str">
            <v>C0774</v>
          </cell>
          <cell r="B73" t="str">
            <v>LOCAÇÃO DE OBRAS EM MAR</v>
          </cell>
          <cell r="C73" t="str">
            <v>M2</v>
          </cell>
          <cell r="D73">
            <v>0.41</v>
          </cell>
        </row>
        <row r="74">
          <cell r="A74" t="str">
            <v>C0775</v>
          </cell>
          <cell r="B74" t="str">
            <v>LOCAÇÃO DE JAZIDAS EM MAR</v>
          </cell>
          <cell r="C74" t="str">
            <v>M2</v>
          </cell>
          <cell r="D74">
            <v>0.47</v>
          </cell>
        </row>
        <row r="75">
          <cell r="A75" t="str">
            <v>C2875</v>
          </cell>
          <cell r="B75" t="str">
            <v>LOCAÇÃO E NIVELAMENTO DE ADUTORA</v>
          </cell>
          <cell r="C75" t="str">
            <v>M</v>
          </cell>
          <cell r="D75">
            <v>1.46</v>
          </cell>
        </row>
        <row r="76">
          <cell r="A76" t="str">
            <v>C2876</v>
          </cell>
          <cell r="B76" t="str">
            <v>LOCAÇÃO E NIVELAMENTO DE REDE DE ESGOTO/EMISSÁRIO/DRENAGEM</v>
          </cell>
          <cell r="C76" t="str">
            <v>M</v>
          </cell>
          <cell r="D76">
            <v>1.99</v>
          </cell>
        </row>
        <row r="77">
          <cell r="A77" t="str">
            <v>C3528</v>
          </cell>
          <cell r="B77" t="str">
            <v>MUTIRÃO MISTO - LOCAÇÃO DA OBRA - EXECUÇÃO DE GABARITO</v>
          </cell>
          <cell r="C77" t="str">
            <v>M2</v>
          </cell>
          <cell r="D77">
            <v>3.03</v>
          </cell>
        </row>
        <row r="78">
          <cell r="B78" t="str">
            <v>DEMOLIÇÕES E RETIRADAS</v>
          </cell>
        </row>
        <row r="79">
          <cell r="A79" t="str">
            <v>C2992</v>
          </cell>
          <cell r="B79" t="str">
            <v>DEMOLIÇÃO DE ALVENARIA DE PEDRA COM REMOÇÃO LATERAL</v>
          </cell>
          <cell r="C79" t="str">
            <v>M3</v>
          </cell>
          <cell r="D79">
            <v>85.36</v>
          </cell>
        </row>
        <row r="80">
          <cell r="A80" t="str">
            <v>C1042</v>
          </cell>
          <cell r="B80" t="str">
            <v>DEMOLIÇÃO DE ALVENARIA DE TIJOLOS C/ REAPROVEITAMENTO</v>
          </cell>
          <cell r="C80" t="str">
            <v>M3</v>
          </cell>
          <cell r="D80">
            <v>57.42</v>
          </cell>
        </row>
        <row r="81">
          <cell r="A81" t="str">
            <v>C1043</v>
          </cell>
          <cell r="B81" t="str">
            <v>DEMOLIÇÃO DE ALVENARIA DE TIJOLOS S/ REAPROVEITAMENTO</v>
          </cell>
          <cell r="C81" t="str">
            <v>M3</v>
          </cell>
          <cell r="D81">
            <v>28.71</v>
          </cell>
        </row>
        <row r="82">
          <cell r="A82" t="str">
            <v>C1044</v>
          </cell>
          <cell r="B82" t="str">
            <v>DEMOLIÇÃO DE CALHAS</v>
          </cell>
          <cell r="C82" t="str">
            <v>M</v>
          </cell>
          <cell r="D82">
            <v>10.8</v>
          </cell>
        </row>
        <row r="83">
          <cell r="A83" t="str">
            <v>C1045</v>
          </cell>
          <cell r="B83" t="str">
            <v>DEMOLIÇÃO DE COBERTURA C/TELHAS CERÂMICAS</v>
          </cell>
          <cell r="C83" t="str">
            <v>M2</v>
          </cell>
          <cell r="D83">
            <v>5.74</v>
          </cell>
        </row>
        <row r="84">
          <cell r="A84" t="str">
            <v>C1046</v>
          </cell>
          <cell r="B84" t="str">
            <v>DEMOLIÇÃO DE COBERTURA C/TELHAS ONDULADAS DE FIBROCIMENTO</v>
          </cell>
          <cell r="C84" t="str">
            <v>M2</v>
          </cell>
          <cell r="D84">
            <v>2.39</v>
          </cell>
        </row>
        <row r="85">
          <cell r="A85" t="str">
            <v>C1047</v>
          </cell>
          <cell r="B85" t="str">
            <v>DEMOLIÇÃO DE COBOGÓS</v>
          </cell>
          <cell r="C85" t="str">
            <v>M2</v>
          </cell>
          <cell r="D85">
            <v>16.190000000000001</v>
          </cell>
        </row>
        <row r="86">
          <cell r="A86" t="str">
            <v>C1048</v>
          </cell>
          <cell r="B86" t="str">
            <v>DEMOLIÇÃO DE CONCRETO ARMADO C/MARTELETE PNEUMÁTICO</v>
          </cell>
          <cell r="C86" t="str">
            <v>M3</v>
          </cell>
          <cell r="D86">
            <v>310.55</v>
          </cell>
        </row>
        <row r="87">
          <cell r="A87" t="str">
            <v>C1049</v>
          </cell>
          <cell r="B87" t="str">
            <v>DEMOLIÇÃO DE CONCRETO SIMPLES</v>
          </cell>
          <cell r="C87" t="str">
            <v>M3</v>
          </cell>
          <cell r="D87">
            <v>124.42</v>
          </cell>
        </row>
        <row r="88">
          <cell r="A88" t="str">
            <v>C1058</v>
          </cell>
          <cell r="B88" t="str">
            <v>DEMOLIÇÃO DE DEGRAUS DE PEDRA</v>
          </cell>
          <cell r="C88" t="str">
            <v>M</v>
          </cell>
          <cell r="D88">
            <v>15.31</v>
          </cell>
        </row>
        <row r="89">
          <cell r="A89" t="str">
            <v>C1050</v>
          </cell>
          <cell r="B89" t="str">
            <v>DEMOLIÇÃO DE DIVISÓRIA LEVE</v>
          </cell>
          <cell r="C89" t="str">
            <v>M2</v>
          </cell>
          <cell r="D89">
            <v>14.47</v>
          </cell>
        </row>
        <row r="90">
          <cell r="A90" t="str">
            <v>C1051</v>
          </cell>
          <cell r="B90" t="str">
            <v>DEMOLIÇÃO DE DIVISÓRIA OUTRAS (PRÉ MOLDADO)</v>
          </cell>
          <cell r="C90" t="str">
            <v>M2</v>
          </cell>
          <cell r="D90">
            <v>18.16</v>
          </cell>
        </row>
        <row r="91">
          <cell r="A91" t="str">
            <v>C1052</v>
          </cell>
          <cell r="B91" t="str">
            <v>DEMOLIÇÃO DE ESTRUTURA DE MADEIRA P/TELHADOS</v>
          </cell>
          <cell r="C91" t="str">
            <v>M2</v>
          </cell>
          <cell r="D91">
            <v>13.3</v>
          </cell>
        </row>
        <row r="92">
          <cell r="A92" t="str">
            <v>C1053</v>
          </cell>
          <cell r="B92" t="str">
            <v>DEMOLIÇÃO DE ESTRUTURA METÁLICA</v>
          </cell>
          <cell r="C92" t="str">
            <v>M2</v>
          </cell>
          <cell r="D92">
            <v>16.190000000000001</v>
          </cell>
        </row>
        <row r="93">
          <cell r="A93" t="str">
            <v>C1054</v>
          </cell>
          <cell r="B93" t="str">
            <v>DEMOLIÇÃO DE FORRO DE PVC</v>
          </cell>
          <cell r="C93" t="str">
            <v>M2</v>
          </cell>
          <cell r="D93">
            <v>7.18</v>
          </cell>
        </row>
        <row r="94">
          <cell r="A94" t="str">
            <v>C1055</v>
          </cell>
          <cell r="B94" t="str">
            <v>DEMOLIÇÃO DE FORRO DE TÁBUAS DE PINHO</v>
          </cell>
          <cell r="C94" t="str">
            <v>M2</v>
          </cell>
          <cell r="D94">
            <v>3.07</v>
          </cell>
        </row>
        <row r="95">
          <cell r="A95" t="str">
            <v>C1056</v>
          </cell>
          <cell r="B95" t="str">
            <v>DEMOLIÇÃO DE FORRO DE GESSO</v>
          </cell>
          <cell r="C95" t="str">
            <v>M2</v>
          </cell>
          <cell r="D95">
            <v>1.89</v>
          </cell>
        </row>
        <row r="96">
          <cell r="A96" t="str">
            <v>C1057</v>
          </cell>
          <cell r="B96" t="str">
            <v>DEMOLIÇÃO DE FORRO PACOTE</v>
          </cell>
          <cell r="C96" t="str">
            <v>M2</v>
          </cell>
          <cell r="D96">
            <v>4.79</v>
          </cell>
        </row>
        <row r="97">
          <cell r="A97" t="str">
            <v>C2993</v>
          </cell>
          <cell r="B97" t="str">
            <v>DEMOLIÇÃO DE FORRO DE LAMBRI</v>
          </cell>
          <cell r="C97" t="str">
            <v>M2</v>
          </cell>
          <cell r="D97">
            <v>3.07</v>
          </cell>
        </row>
        <row r="98">
          <cell r="A98" t="str">
            <v>C1061</v>
          </cell>
          <cell r="B98" t="str">
            <v>DEMOLIÇÃO DE LOUÇA SANITÁRIA</v>
          </cell>
          <cell r="C98" t="str">
            <v>UN</v>
          </cell>
          <cell r="D98">
            <v>9.91</v>
          </cell>
        </row>
        <row r="99">
          <cell r="A99" t="str">
            <v>C1062</v>
          </cell>
          <cell r="B99" t="str">
            <v>DEMOLIÇÃO DE PAVIMENTAÇÃO ASFÁLTICA C/MARTELETE PNEUMÁTICO</v>
          </cell>
          <cell r="C99" t="str">
            <v>M2</v>
          </cell>
          <cell r="D99">
            <v>12.52</v>
          </cell>
        </row>
        <row r="100">
          <cell r="A100" t="str">
            <v>C1063</v>
          </cell>
          <cell r="B100" t="str">
            <v>DEMOLIÇÃO DE PÉRGOLAS OU BRISES</v>
          </cell>
          <cell r="C100" t="str">
            <v>M3</v>
          </cell>
          <cell r="D100">
            <v>124.42</v>
          </cell>
        </row>
        <row r="101">
          <cell r="A101" t="str">
            <v>C1064</v>
          </cell>
          <cell r="B101" t="str">
            <v>DEMOLIÇÃO DE PISO CERÂMICO</v>
          </cell>
          <cell r="C101" t="str">
            <v>M2</v>
          </cell>
          <cell r="D101">
            <v>6.7</v>
          </cell>
        </row>
        <row r="102">
          <cell r="A102" t="str">
            <v>C1065</v>
          </cell>
          <cell r="B102" t="str">
            <v>DEMOLIÇÃO DE PISO CERÂMICO SOBRE LASTRO DE CONCRETO</v>
          </cell>
          <cell r="C102" t="str">
            <v>M2</v>
          </cell>
          <cell r="D102">
            <v>13.4</v>
          </cell>
        </row>
        <row r="103">
          <cell r="A103" t="str">
            <v>C1066</v>
          </cell>
          <cell r="B103" t="str">
            <v>DEMOLIÇÃO DE PISO CIMENTADO SOBRE LASTRO DE CONCRETO</v>
          </cell>
          <cell r="C103" t="str">
            <v>M2</v>
          </cell>
          <cell r="D103">
            <v>12.44</v>
          </cell>
        </row>
        <row r="104">
          <cell r="A104" t="str">
            <v>C2716</v>
          </cell>
          <cell r="B104" t="str">
            <v>DEMOLIÇÃO DE PISO DE LADRILHO</v>
          </cell>
          <cell r="C104" t="str">
            <v>M2</v>
          </cell>
          <cell r="D104">
            <v>8.35</v>
          </cell>
        </row>
        <row r="105">
          <cell r="A105" t="str">
            <v>C1067</v>
          </cell>
          <cell r="B105" t="str">
            <v>DEMOLIÇÃO DE PISO DE TÁBUAS DE PEROBA</v>
          </cell>
          <cell r="C105" t="str">
            <v>M2</v>
          </cell>
          <cell r="D105">
            <v>9.2100000000000009</v>
          </cell>
        </row>
        <row r="106">
          <cell r="A106" t="str">
            <v>C1068</v>
          </cell>
          <cell r="B106" t="str">
            <v>DEMOLIÇÃO DE PISO E VIGAS DE MADEIRA</v>
          </cell>
          <cell r="C106" t="str">
            <v>M2</v>
          </cell>
          <cell r="D106">
            <v>12.28</v>
          </cell>
        </row>
        <row r="107">
          <cell r="A107" t="str">
            <v>C1069</v>
          </cell>
          <cell r="B107" t="str">
            <v>DEMOLIÇÃO DE PISO INDUSTRIAL</v>
          </cell>
          <cell r="C107" t="str">
            <v>M2</v>
          </cell>
          <cell r="D107">
            <v>25.64</v>
          </cell>
        </row>
        <row r="108">
          <cell r="A108" t="str">
            <v>C1070</v>
          </cell>
          <cell r="B108" t="str">
            <v>DEMOLIÇÃO DE REVESTIMENTO C/ARGAMASSA</v>
          </cell>
          <cell r="C108" t="str">
            <v>M2</v>
          </cell>
          <cell r="D108">
            <v>4.79</v>
          </cell>
        </row>
        <row r="109">
          <cell r="A109" t="str">
            <v>C1071</v>
          </cell>
          <cell r="B109" t="str">
            <v>DEMOLIÇÃO DE REVESTIMENTO C/AZULEJOS</v>
          </cell>
          <cell r="C109" t="str">
            <v>M2</v>
          </cell>
          <cell r="D109">
            <v>23.93</v>
          </cell>
        </row>
        <row r="110">
          <cell r="A110" t="str">
            <v>C1074</v>
          </cell>
          <cell r="B110" t="str">
            <v>DEMOLIÇÃO DE REVESTIMENTO C/CERÂMICAS</v>
          </cell>
          <cell r="C110" t="str">
            <v>M2</v>
          </cell>
          <cell r="D110">
            <v>23.93</v>
          </cell>
        </row>
        <row r="111">
          <cell r="A111" t="str">
            <v>C1072</v>
          </cell>
          <cell r="B111" t="str">
            <v>DEMOLIÇÃO DE REVESTIMENTO C/LAMBRIS</v>
          </cell>
          <cell r="C111" t="str">
            <v>M2</v>
          </cell>
          <cell r="D111">
            <v>23.93</v>
          </cell>
        </row>
        <row r="112">
          <cell r="A112" t="str">
            <v>C1073</v>
          </cell>
          <cell r="B112" t="str">
            <v>DEMOLIÇÃO DE REVESTIMENTO C/ PEDRAS NATURAIS</v>
          </cell>
          <cell r="C112" t="str">
            <v>M2</v>
          </cell>
          <cell r="D112">
            <v>27.73</v>
          </cell>
        </row>
        <row r="113">
          <cell r="A113" t="str">
            <v>C1075</v>
          </cell>
          <cell r="B113" t="str">
            <v>DEMOLIÇÃO DE SARJETA OU SARJETÃO DE CONCRETO</v>
          </cell>
          <cell r="C113" t="str">
            <v>M2</v>
          </cell>
          <cell r="D113">
            <v>7.66</v>
          </cell>
        </row>
        <row r="114">
          <cell r="A114" t="str">
            <v>C1076</v>
          </cell>
          <cell r="B114" t="str">
            <v>DEMOLIÇÃO DE SOLEIRAS, PEITORIS E DEGRAUS</v>
          </cell>
          <cell r="C114" t="str">
            <v>M</v>
          </cell>
          <cell r="D114">
            <v>12.44</v>
          </cell>
        </row>
        <row r="115">
          <cell r="A115" t="str">
            <v>C1077</v>
          </cell>
          <cell r="B115" t="str">
            <v>DEMOLIÇÃO DE VIGAS DE FERRO</v>
          </cell>
          <cell r="C115" t="str">
            <v>KG</v>
          </cell>
          <cell r="D115">
            <v>0.15</v>
          </cell>
        </row>
        <row r="116">
          <cell r="A116" t="str">
            <v>C3064</v>
          </cell>
          <cell r="B116" t="str">
            <v>DEMOLIÇÃO E REMOÇÃO DE PAVIMENTO EM PARALELEPIPEDO E POLIÉDRICO</v>
          </cell>
          <cell r="C116" t="str">
            <v>M2</v>
          </cell>
          <cell r="D116">
            <v>4.17</v>
          </cell>
        </row>
        <row r="117">
          <cell r="A117" t="str">
            <v>C3063</v>
          </cell>
          <cell r="B117" t="str">
            <v>DEMOLIÇÃO E REMOÇÃO DE PAREDES DE TAIPA</v>
          </cell>
          <cell r="C117" t="str">
            <v>M2</v>
          </cell>
          <cell r="D117">
            <v>13.91</v>
          </cell>
        </row>
        <row r="118">
          <cell r="A118" t="str">
            <v>C2717</v>
          </cell>
          <cell r="B118" t="str">
            <v>DEMOLIÇÃO MANUAL DE CONCRETO ARMADO</v>
          </cell>
          <cell r="C118" t="str">
            <v>M3</v>
          </cell>
          <cell r="D118">
            <v>229.7</v>
          </cell>
        </row>
        <row r="119">
          <cell r="A119" t="str">
            <v>C3103</v>
          </cell>
          <cell r="B119" t="str">
            <v>REMOÇÃO DE BUEIROS EXISTENTES</v>
          </cell>
          <cell r="C119" t="str">
            <v>M</v>
          </cell>
          <cell r="D119">
            <v>66.760000000000005</v>
          </cell>
        </row>
        <row r="120">
          <cell r="A120" t="str">
            <v>C3104</v>
          </cell>
          <cell r="B120" t="str">
            <v>REMOÇÃO DE CERCAS</v>
          </cell>
          <cell r="C120" t="str">
            <v>M</v>
          </cell>
          <cell r="D120">
            <v>0.21</v>
          </cell>
        </row>
        <row r="121">
          <cell r="A121" t="str">
            <v>C2197</v>
          </cell>
          <cell r="B121" t="str">
            <v>REMOÇÃO DE PINTURA ANTIGA A CAL</v>
          </cell>
          <cell r="C121" t="str">
            <v>M2</v>
          </cell>
          <cell r="D121">
            <v>1.67</v>
          </cell>
        </row>
        <row r="122">
          <cell r="A122" t="str">
            <v>C2198</v>
          </cell>
          <cell r="B122" t="str">
            <v>REMOÇÃO DE PINTURA ANTIGA À TEMPERA</v>
          </cell>
          <cell r="C122" t="str">
            <v>M2</v>
          </cell>
          <cell r="D122">
            <v>2.5</v>
          </cell>
        </row>
        <row r="123">
          <cell r="A123" t="str">
            <v>C3038</v>
          </cell>
          <cell r="B123" t="str">
            <v>RETIRADA DE CAIXA DE AR CONDICIONADO</v>
          </cell>
          <cell r="C123" t="str">
            <v>UN</v>
          </cell>
          <cell r="D123">
            <v>41.2</v>
          </cell>
        </row>
        <row r="124">
          <cell r="A124" t="str">
            <v>C3039</v>
          </cell>
          <cell r="B124" t="str">
            <v>RETIRADA DE CARPETE S/REAPROVEITAMENTO</v>
          </cell>
          <cell r="C124" t="str">
            <v>M2</v>
          </cell>
          <cell r="D124">
            <v>2.09</v>
          </cell>
        </row>
        <row r="125">
          <cell r="A125" t="str">
            <v>C3376</v>
          </cell>
          <cell r="B125" t="str">
            <v>RETIRADA DE COLETOR EM CONCRETO ATÉ 400mm</v>
          </cell>
          <cell r="C125" t="str">
            <v>M</v>
          </cell>
          <cell r="D125">
            <v>22.88</v>
          </cell>
        </row>
        <row r="126">
          <cell r="A126" t="str">
            <v>C2206</v>
          </cell>
          <cell r="B126" t="str">
            <v>RETIRADA DE ESQUADRIAS METÁLICAS</v>
          </cell>
          <cell r="C126" t="str">
            <v>M2</v>
          </cell>
          <cell r="D126">
            <v>4.79</v>
          </cell>
        </row>
        <row r="127">
          <cell r="A127" t="str">
            <v>C3040</v>
          </cell>
          <cell r="B127" t="str">
            <v>RETIRADA DE GRADE DE FERRO</v>
          </cell>
          <cell r="C127" t="str">
            <v>M2</v>
          </cell>
          <cell r="D127">
            <v>4.12</v>
          </cell>
        </row>
        <row r="128">
          <cell r="A128" t="str">
            <v>C2207</v>
          </cell>
          <cell r="B128" t="str">
            <v>RETIRADA DE GUIAS PRÉ FABRICADAS DE CONCRETO</v>
          </cell>
          <cell r="C128" t="str">
            <v>M</v>
          </cell>
          <cell r="D128">
            <v>4.79</v>
          </cell>
        </row>
        <row r="129">
          <cell r="A129" t="str">
            <v>C3373</v>
          </cell>
          <cell r="B129" t="str">
            <v>RETIRADA DE MEIO FIO DE PEDRA GRANÍTICA</v>
          </cell>
          <cell r="C129" t="str">
            <v>M</v>
          </cell>
          <cell r="D129">
            <v>4.79</v>
          </cell>
        </row>
        <row r="130">
          <cell r="A130" t="str">
            <v>C2938</v>
          </cell>
          <cell r="B130" t="str">
            <v>RETIRADA DE PAVIMENTAÇÃO ASFÁLTICA COM BASE EM PEDRA</v>
          </cell>
          <cell r="C130" t="str">
            <v>M2</v>
          </cell>
          <cell r="D130">
            <v>16.34</v>
          </cell>
        </row>
        <row r="131">
          <cell r="A131" t="str">
            <v>C2939</v>
          </cell>
          <cell r="B131" t="str">
            <v>RETIRADA DE PAVIMENTAÇÃO EM BLOCO DE CONCRETO</v>
          </cell>
          <cell r="C131" t="str">
            <v>M2</v>
          </cell>
          <cell r="D131">
            <v>5.42</v>
          </cell>
        </row>
        <row r="132">
          <cell r="A132" t="str">
            <v>C3041</v>
          </cell>
          <cell r="B132" t="str">
            <v>RETIRADA DE PAVIMENTAÇÃO EM BLOKRET C/ REMOÇÃO LATERAL</v>
          </cell>
          <cell r="C132" t="str">
            <v>M2</v>
          </cell>
          <cell r="D132">
            <v>5.74</v>
          </cell>
        </row>
        <row r="133">
          <cell r="A133" t="str">
            <v>C2940</v>
          </cell>
          <cell r="B133" t="str">
            <v>RETIRADA DE PAVIMENTAÇÃO EM PARALELEPÍPEDO OU PEDRA TOSCA</v>
          </cell>
          <cell r="C133" t="str">
            <v>M2</v>
          </cell>
          <cell r="D133">
            <v>5.01</v>
          </cell>
        </row>
        <row r="134">
          <cell r="A134" t="str">
            <v>C2941</v>
          </cell>
          <cell r="B134" t="str">
            <v>RETIRADA DE PAVIMENTAÇÃO EM PASSEIO CIMENTADO</v>
          </cell>
          <cell r="C134" t="str">
            <v>M2</v>
          </cell>
          <cell r="D134">
            <v>8.35</v>
          </cell>
        </row>
        <row r="135">
          <cell r="A135" t="str">
            <v>C2942</v>
          </cell>
          <cell r="B135" t="str">
            <v>RETIRADA DE PAVIMENTAÇÃO EM PEDRA PORTUGUESA</v>
          </cell>
          <cell r="C135" t="str">
            <v>M2</v>
          </cell>
          <cell r="D135">
            <v>4.17</v>
          </cell>
        </row>
        <row r="136">
          <cell r="A136" t="str">
            <v>C2209</v>
          </cell>
          <cell r="B136" t="str">
            <v>RETIRADA DE PISO PAVIFLEX</v>
          </cell>
          <cell r="C136" t="str">
            <v>M2</v>
          </cell>
          <cell r="D136">
            <v>5.4</v>
          </cell>
        </row>
        <row r="137">
          <cell r="A137" t="str">
            <v>C2210</v>
          </cell>
          <cell r="B137" t="str">
            <v>RETIRADA DE PORTAS E JANELAS, INCLUSIVE BATENTES</v>
          </cell>
          <cell r="C137" t="str">
            <v>M2</v>
          </cell>
          <cell r="D137">
            <v>7.66</v>
          </cell>
        </row>
        <row r="138">
          <cell r="A138" t="str">
            <v>C3047</v>
          </cell>
          <cell r="B138" t="str">
            <v>RETIRADA DE TUBO PVC ENTERRADO DN=50mm</v>
          </cell>
          <cell r="C138" t="str">
            <v>M</v>
          </cell>
          <cell r="D138">
            <v>3.93</v>
          </cell>
        </row>
        <row r="139">
          <cell r="A139" t="str">
            <v>C3048</v>
          </cell>
          <cell r="B139" t="str">
            <v>RETIRADA DE TUBO PVC ENTERRADO DN=75mm</v>
          </cell>
          <cell r="C139" t="str">
            <v>M</v>
          </cell>
          <cell r="D139">
            <v>4.83</v>
          </cell>
        </row>
        <row r="140">
          <cell r="A140" t="str">
            <v>C3049</v>
          </cell>
          <cell r="B140" t="str">
            <v>RETIRADA DE TUBO PVC ENTERRADO DN=85mm</v>
          </cell>
          <cell r="C140" t="str">
            <v>M</v>
          </cell>
          <cell r="D140">
            <v>5.28</v>
          </cell>
        </row>
        <row r="141">
          <cell r="A141" t="str">
            <v>C3042</v>
          </cell>
          <cell r="B141" t="str">
            <v>RETIRADA DE TUBO PVC ENTERRADO DN=100mm</v>
          </cell>
          <cell r="C141" t="str">
            <v>M</v>
          </cell>
          <cell r="D141">
            <v>5.73</v>
          </cell>
        </row>
        <row r="142">
          <cell r="A142" t="str">
            <v>C3043</v>
          </cell>
          <cell r="B142" t="str">
            <v>RETIRADA DE TUBO PVC ENTERRADO DN=150mm</v>
          </cell>
          <cell r="C142" t="str">
            <v>M</v>
          </cell>
          <cell r="D142">
            <v>7.85</v>
          </cell>
        </row>
        <row r="143">
          <cell r="A143" t="str">
            <v>C3044</v>
          </cell>
          <cell r="B143" t="str">
            <v>RETIRADA DE TUBO PVC ENTERRADO DN=200mm</v>
          </cell>
          <cell r="C143" t="str">
            <v>M</v>
          </cell>
          <cell r="D143">
            <v>10.88</v>
          </cell>
        </row>
        <row r="144">
          <cell r="A144" t="str">
            <v>C3045</v>
          </cell>
          <cell r="B144" t="str">
            <v>RETIRADA DE TUBO PVC ENTERRADO DN=250mm</v>
          </cell>
          <cell r="C144" t="str">
            <v>M</v>
          </cell>
          <cell r="D144">
            <v>12.68</v>
          </cell>
        </row>
        <row r="145">
          <cell r="A145" t="str">
            <v>C3046</v>
          </cell>
          <cell r="B145" t="str">
            <v>RETIRADA DE TUBO PVC ENTERRADO DN=300mm</v>
          </cell>
          <cell r="C145" t="str">
            <v>M</v>
          </cell>
          <cell r="D145">
            <v>16.61</v>
          </cell>
        </row>
        <row r="146">
          <cell r="A146" t="str">
            <v>C3054</v>
          </cell>
          <cell r="B146" t="str">
            <v>RETIRADA DE TUBOS DE CONCRETO D=30cm</v>
          </cell>
          <cell r="C146" t="str">
            <v>M</v>
          </cell>
          <cell r="D146">
            <v>16.43</v>
          </cell>
        </row>
        <row r="147">
          <cell r="A147" t="str">
            <v>C3055</v>
          </cell>
          <cell r="B147" t="str">
            <v>RETIRADA DE TUBOS DE CONCRETO D=40cm</v>
          </cell>
          <cell r="C147" t="str">
            <v>M</v>
          </cell>
          <cell r="D147">
            <v>20.9</v>
          </cell>
        </row>
        <row r="148">
          <cell r="A148" t="str">
            <v>C3056</v>
          </cell>
          <cell r="B148" t="str">
            <v>RETIRADA DE TUBOS DE CONCRETO D=50cm</v>
          </cell>
          <cell r="C148" t="str">
            <v>M</v>
          </cell>
          <cell r="D148">
            <v>27.38</v>
          </cell>
        </row>
        <row r="149">
          <cell r="A149" t="str">
            <v>C3057</v>
          </cell>
          <cell r="B149" t="str">
            <v>RETIRADA DE TUBOS DE CONCRETO D=60cm</v>
          </cell>
          <cell r="C149" t="str">
            <v>M</v>
          </cell>
          <cell r="D149">
            <v>35.33</v>
          </cell>
        </row>
        <row r="150">
          <cell r="A150" t="str">
            <v>C3050</v>
          </cell>
          <cell r="B150" t="str">
            <v>RETIRADA DE TUBOS DE CONCRETO D=80cm</v>
          </cell>
          <cell r="C150" t="str">
            <v>M</v>
          </cell>
          <cell r="D150">
            <v>50.76</v>
          </cell>
        </row>
        <row r="151">
          <cell r="A151" t="str">
            <v>C3051</v>
          </cell>
          <cell r="B151" t="str">
            <v>RETIRADA DE TUBOS DE CONCRETO D=100cm</v>
          </cell>
          <cell r="C151" t="str">
            <v>M</v>
          </cell>
          <cell r="D151">
            <v>86.65</v>
          </cell>
        </row>
        <row r="152">
          <cell r="A152" t="str">
            <v>C3052</v>
          </cell>
          <cell r="B152" t="str">
            <v>RETIRADA DE TUBOS DE CONCRETO D=120cm</v>
          </cell>
          <cell r="C152" t="str">
            <v>M</v>
          </cell>
          <cell r="D152">
            <v>123.73</v>
          </cell>
        </row>
        <row r="153">
          <cell r="A153" t="str">
            <v>C3053</v>
          </cell>
          <cell r="B153" t="str">
            <v>RETIRADA DE TUBOS DE CONCRETO D=150cm</v>
          </cell>
          <cell r="C153" t="str">
            <v>M</v>
          </cell>
          <cell r="D153">
            <v>181.81</v>
          </cell>
        </row>
        <row r="154">
          <cell r="A154" t="str">
            <v>C3377</v>
          </cell>
          <cell r="B154" t="str">
            <v>RETIRADA DE TUBOS E CONEXÕES EM PVC JE DN 50MM</v>
          </cell>
          <cell r="C154" t="str">
            <v>M</v>
          </cell>
          <cell r="D154">
            <v>1.34</v>
          </cell>
        </row>
        <row r="155">
          <cell r="A155" t="str">
            <v>C3378</v>
          </cell>
          <cell r="B155" t="str">
            <v>RETIRADA DE TUBOS E CONEXÕES EM PVC JE DN 75MM</v>
          </cell>
          <cell r="C155" t="str">
            <v>M</v>
          </cell>
          <cell r="D155">
            <v>1.6</v>
          </cell>
        </row>
        <row r="156">
          <cell r="A156" t="str">
            <v>C3379</v>
          </cell>
          <cell r="B156" t="str">
            <v>RETIRADA DE TUBOS E CONEXÕES EM PVC JE DN 100MM</v>
          </cell>
          <cell r="C156" t="str">
            <v>M</v>
          </cell>
          <cell r="D156">
            <v>2.15</v>
          </cell>
        </row>
        <row r="157">
          <cell r="A157" t="str">
            <v>C3380</v>
          </cell>
          <cell r="B157" t="str">
            <v>RETIRADA DE TUBOS E CONEXÕES EM PVC JE DN 125MM</v>
          </cell>
          <cell r="C157" t="str">
            <v>M</v>
          </cell>
          <cell r="D157">
            <v>2.69</v>
          </cell>
        </row>
        <row r="158">
          <cell r="A158" t="str">
            <v>C3381</v>
          </cell>
          <cell r="B158" t="str">
            <v>RETIRADA DE TUBOS E CONEXÕES EM PVC JE DN 150MM</v>
          </cell>
          <cell r="C158" t="str">
            <v>M</v>
          </cell>
          <cell r="D158">
            <v>3.08</v>
          </cell>
        </row>
        <row r="159">
          <cell r="A159" t="str">
            <v>C3382</v>
          </cell>
          <cell r="B159" t="str">
            <v>RETIRADA DE TUBOS E CONEXÕES EM PVC JE DN 200MM</v>
          </cell>
          <cell r="C159" t="str">
            <v>M</v>
          </cell>
          <cell r="D159">
            <v>4.03</v>
          </cell>
        </row>
        <row r="160">
          <cell r="A160" t="str">
            <v>C3383</v>
          </cell>
          <cell r="B160" t="str">
            <v>RETIRADA DE TUBOS E CONEXÕES EM PVC JE DN 250MM</v>
          </cell>
          <cell r="C160" t="str">
            <v>M</v>
          </cell>
          <cell r="D160">
            <v>4.57</v>
          </cell>
        </row>
        <row r="161">
          <cell r="A161" t="str">
            <v>C3384</v>
          </cell>
          <cell r="B161" t="str">
            <v>RETIRADA DE TUBOS E CONEXÕES EM PVC JE DN 300MM</v>
          </cell>
          <cell r="C161" t="str">
            <v>M</v>
          </cell>
          <cell r="D161">
            <v>6.42</v>
          </cell>
        </row>
        <row r="162">
          <cell r="A162" t="str">
            <v>C3385</v>
          </cell>
          <cell r="B162" t="str">
            <v>RETIRADA DE TUBOS E CONEXÕES EM PVC JE DN 350MM</v>
          </cell>
          <cell r="C162" t="str">
            <v>M</v>
          </cell>
          <cell r="D162">
            <v>7.11</v>
          </cell>
        </row>
        <row r="163">
          <cell r="A163" t="str">
            <v>C3386</v>
          </cell>
          <cell r="B163" t="str">
            <v>RETIRADA DE TUBOS E CONEXÕES EM PVC JE DN 400MM</v>
          </cell>
          <cell r="C163" t="str">
            <v>M</v>
          </cell>
          <cell r="D163">
            <v>8.0399999999999991</v>
          </cell>
        </row>
        <row r="164">
          <cell r="A164" t="str">
            <v>C3387</v>
          </cell>
          <cell r="B164" t="str">
            <v>RETIRADA DE TUBOS, PEÇAS E CONEXÕES EM FoFo JE DN 50MM</v>
          </cell>
          <cell r="C164" t="str">
            <v>M</v>
          </cell>
          <cell r="D164">
            <v>3.41</v>
          </cell>
        </row>
        <row r="165">
          <cell r="A165" t="str">
            <v>C3388</v>
          </cell>
          <cell r="B165" t="str">
            <v>RETIRADA DE TUBOS, PEÇAS E CONEXÕES EM FoFo JE DN 75MM</v>
          </cell>
          <cell r="C165" t="str">
            <v>M</v>
          </cell>
          <cell r="D165">
            <v>4.12</v>
          </cell>
        </row>
        <row r="166">
          <cell r="A166" t="str">
            <v>C3389</v>
          </cell>
          <cell r="B166" t="str">
            <v>RETIRADA DE TUBOS, PEÇAS E CONEXÕES EM FoFo JE DN 100MM</v>
          </cell>
          <cell r="C166" t="str">
            <v>M</v>
          </cell>
          <cell r="D166">
            <v>6.79</v>
          </cell>
        </row>
        <row r="167">
          <cell r="A167" t="str">
            <v>C3390</v>
          </cell>
          <cell r="B167" t="str">
            <v>RETIRADA DE TUBOS, PEÇAS E CONEXÕES EM FoFo JE DN 150MM</v>
          </cell>
          <cell r="C167" t="str">
            <v>M</v>
          </cell>
          <cell r="D167">
            <v>9.4600000000000009</v>
          </cell>
        </row>
        <row r="168">
          <cell r="A168" t="str">
            <v>C3391</v>
          </cell>
          <cell r="B168" t="str">
            <v>RETIRADA DE TUBOS, PEÇAS E CONEXÕES EM FoFo JE DN 200MM</v>
          </cell>
          <cell r="C168" t="str">
            <v>M</v>
          </cell>
          <cell r="D168">
            <v>10.85</v>
          </cell>
        </row>
        <row r="169">
          <cell r="A169" t="str">
            <v>C3392</v>
          </cell>
          <cell r="B169" t="str">
            <v>RETIRADA DE TUBOS, PEÇAS E CONEXÕES EM FoFo JE DN 250MM</v>
          </cell>
          <cell r="C169" t="str">
            <v>M</v>
          </cell>
          <cell r="D169">
            <v>13.53</v>
          </cell>
        </row>
        <row r="170">
          <cell r="A170" t="str">
            <v>C3393</v>
          </cell>
          <cell r="B170" t="str">
            <v>RETIRADA DE TUBOS, PEÇAS E CONEXÕES EM FoFo JE DN 300MM</v>
          </cell>
          <cell r="C170" t="str">
            <v>M</v>
          </cell>
          <cell r="D170">
            <v>17.14</v>
          </cell>
        </row>
        <row r="171">
          <cell r="A171" t="str">
            <v>C3394</v>
          </cell>
          <cell r="B171" t="str">
            <v>RETIRADA DE TUBOS, PEÇAS E CONEXÕES EM FoFo JE DN 350MM</v>
          </cell>
          <cell r="C171" t="str">
            <v>M</v>
          </cell>
          <cell r="D171">
            <v>20.56</v>
          </cell>
        </row>
        <row r="172">
          <cell r="A172" t="str">
            <v>C3395</v>
          </cell>
          <cell r="B172" t="str">
            <v>RETIRADA DE TUBOS, PEÇAS E CONEXÕES EM FoFo JE DN 400MM</v>
          </cell>
          <cell r="C172" t="str">
            <v>M</v>
          </cell>
          <cell r="D172">
            <v>23.53</v>
          </cell>
        </row>
        <row r="173">
          <cell r="A173" t="str">
            <v>C3396</v>
          </cell>
          <cell r="B173" t="str">
            <v>RETIRADA DE TUBOS, PEÇAS E CONEXÕES EM FoFo JE DN 450MM</v>
          </cell>
          <cell r="C173" t="str">
            <v>M</v>
          </cell>
          <cell r="D173">
            <v>30.1</v>
          </cell>
        </row>
        <row r="174">
          <cell r="A174" t="str">
            <v>C3397</v>
          </cell>
          <cell r="B174" t="str">
            <v>RETIRADA DE TUBOS, PEÇAS E CONEXÕES EM FoFo JE DN 500MM</v>
          </cell>
          <cell r="C174" t="str">
            <v>M</v>
          </cell>
          <cell r="D174">
            <v>36.65</v>
          </cell>
        </row>
        <row r="175">
          <cell r="A175" t="str">
            <v>C3398</v>
          </cell>
          <cell r="B175" t="str">
            <v>RETIRADA DE TUBOS, PEÇAS E CONEXÕES EM FoFo JE DN 600MM</v>
          </cell>
          <cell r="C175" t="str">
            <v>M</v>
          </cell>
          <cell r="D175">
            <v>42.78</v>
          </cell>
        </row>
        <row r="176">
          <cell r="A176" t="str">
            <v>C3399</v>
          </cell>
          <cell r="B176" t="str">
            <v>RETIRADA DE TUBOS, PEÇAS E CONEXÕES EM FoFo JE DN 700MM</v>
          </cell>
          <cell r="C176" t="str">
            <v>M</v>
          </cell>
          <cell r="D176">
            <v>54.93</v>
          </cell>
        </row>
        <row r="177">
          <cell r="A177" t="str">
            <v>C2211</v>
          </cell>
          <cell r="B177" t="str">
            <v>RETIRADA DE VIDROS C/ REAPROVEITAMENTO</v>
          </cell>
          <cell r="C177" t="str">
            <v>M2</v>
          </cell>
          <cell r="D177">
            <v>21.15</v>
          </cell>
        </row>
        <row r="178">
          <cell r="B178" t="str">
            <v>TRÂNSITO E SEGURANÇA</v>
          </cell>
        </row>
        <row r="179">
          <cell r="A179" t="str">
            <v>C0375</v>
          </cell>
          <cell r="B179" t="str">
            <v>BARREIRA DE CONCRETO (NEW JERSEY) SIMPLES</v>
          </cell>
          <cell r="C179" t="str">
            <v>M</v>
          </cell>
          <cell r="D179">
            <v>269.39999999999998</v>
          </cell>
        </row>
        <row r="180">
          <cell r="A180" t="str">
            <v>C2891</v>
          </cell>
          <cell r="B180" t="str">
            <v>PASSADIÇOS COM CHAPAS DE AÇO</v>
          </cell>
          <cell r="C180" t="str">
            <v>M2</v>
          </cell>
          <cell r="D180">
            <v>8.01</v>
          </cell>
        </row>
        <row r="181">
          <cell r="A181" t="str">
            <v>C2892</v>
          </cell>
          <cell r="B181" t="str">
            <v>PASSADIÇOS COM PRANCHAS DE MADEIRA</v>
          </cell>
          <cell r="C181" t="str">
            <v>M2</v>
          </cell>
          <cell r="D181">
            <v>28.77</v>
          </cell>
        </row>
        <row r="182">
          <cell r="A182" t="str">
            <v>C2947</v>
          </cell>
          <cell r="B182" t="str">
            <v>SINALIZAÇÃO DE ADVERTÊNCIA</v>
          </cell>
          <cell r="C182" t="str">
            <v>UN</v>
          </cell>
          <cell r="D182">
            <v>9.31</v>
          </cell>
        </row>
        <row r="183">
          <cell r="A183" t="str">
            <v>C2948</v>
          </cell>
          <cell r="B183" t="str">
            <v>SINALIZAÇÃO DE TRÂNSITO COM BARREIRAS</v>
          </cell>
          <cell r="C183" t="str">
            <v>M</v>
          </cell>
          <cell r="D183">
            <v>3.51</v>
          </cell>
        </row>
        <row r="184">
          <cell r="A184" t="str">
            <v>C2949</v>
          </cell>
          <cell r="B184" t="str">
            <v>SINALIZAÇÃO DE TRÂNSITO NOTURNA</v>
          </cell>
          <cell r="C184" t="str">
            <v>M</v>
          </cell>
          <cell r="D184">
            <v>1.59</v>
          </cell>
        </row>
        <row r="185">
          <cell r="A185" t="str">
            <v>C2950</v>
          </cell>
          <cell r="B185" t="str">
            <v>SINALIZAÇÃO EM TAPUME COM INDICATIVO DE FLUXO</v>
          </cell>
          <cell r="C185" t="str">
            <v>M2</v>
          </cell>
          <cell r="D185">
            <v>4.2300000000000004</v>
          </cell>
        </row>
        <row r="186">
          <cell r="A186" t="str">
            <v>C2978</v>
          </cell>
          <cell r="B186" t="str">
            <v>SINALIZAÇÃO EM TAPUME DE PROTEÇÃO COM CHAPAS COMPENSADAS E= 12mm</v>
          </cell>
          <cell r="C186" t="str">
            <v>M</v>
          </cell>
          <cell r="D186">
            <v>2.61</v>
          </cell>
        </row>
        <row r="187">
          <cell r="B187" t="str">
            <v>MOVIMENTO DE TERRA</v>
          </cell>
        </row>
        <row r="188">
          <cell r="B188" t="str">
            <v>ESCAVAÇÕES EM CAMPO ABERTO</v>
          </cell>
        </row>
        <row r="189">
          <cell r="A189" t="str">
            <v>C2779</v>
          </cell>
          <cell r="B189" t="str">
            <v>ESCAVAÇÃO EM S.Q.N SATURADO, PROF.2.0 a 12.0m (POÇO AMAZONAS)</v>
          </cell>
          <cell r="C189" t="str">
            <v>M3</v>
          </cell>
          <cell r="D189">
            <v>94.47</v>
          </cell>
        </row>
        <row r="190">
          <cell r="A190" t="str">
            <v>C1263</v>
          </cell>
          <cell r="B190" t="str">
            <v>ESCAVAÇÃO MANUAL CAMPO ABERTO EM ROCHA C/EXPLOS.PERF.MAN. ATÉ 2M</v>
          </cell>
          <cell r="C190" t="str">
            <v>M3</v>
          </cell>
          <cell r="D190">
            <v>175.23</v>
          </cell>
        </row>
        <row r="191">
          <cell r="A191" t="str">
            <v>C1260</v>
          </cell>
          <cell r="B191" t="str">
            <v>ESCAVAÇÃO MANUAL CAMPO ABERTO EM ROCHA C/EXPLOS.PERF.MAN. - 2,01 A 4,00M</v>
          </cell>
          <cell r="C191" t="str">
            <v>M3</v>
          </cell>
          <cell r="D191">
            <v>186.49</v>
          </cell>
        </row>
        <row r="192">
          <cell r="A192" t="str">
            <v>C1261</v>
          </cell>
          <cell r="B192" t="str">
            <v>ESCAVAÇÃO MANUAL CAMPO ABERTO EM ROCHA C/EXPLOS.PERF.MAN. - 4,01 A 6,00M</v>
          </cell>
          <cell r="C192" t="str">
            <v>M3</v>
          </cell>
          <cell r="D192">
            <v>197.76</v>
          </cell>
        </row>
        <row r="193">
          <cell r="A193" t="str">
            <v>C1262</v>
          </cell>
          <cell r="B193" t="str">
            <v>ESCAVAÇÃO MANUAL CAMPO ABERTO EM ROCHA C/EXPLOS.PERF.MAN. - 6,01 A 8,00M</v>
          </cell>
          <cell r="C193" t="str">
            <v>M3</v>
          </cell>
          <cell r="D193">
            <v>209.03</v>
          </cell>
        </row>
        <row r="194">
          <cell r="A194" t="str">
            <v>C1266</v>
          </cell>
          <cell r="B194" t="str">
            <v>ESCAVAÇÃO MANUAL CAMPO ABERTO EM ROCHA C/EXPLOS.PERF.MEC. ATÉ 2M</v>
          </cell>
          <cell r="C194" t="str">
            <v>M3</v>
          </cell>
          <cell r="D194">
            <v>136.43</v>
          </cell>
        </row>
        <row r="195">
          <cell r="A195" t="str">
            <v>C1264</v>
          </cell>
          <cell r="B195" t="str">
            <v>ESCAVAÇÃO MANUAL CAMPO ABERTO EM ROCHA C/EXPLOS.PERF.MEC. - 2,01 A 4,00M</v>
          </cell>
          <cell r="C195" t="str">
            <v>M3</v>
          </cell>
          <cell r="D195">
            <v>148.1</v>
          </cell>
        </row>
        <row r="196">
          <cell r="A196" t="str">
            <v>C1265</v>
          </cell>
          <cell r="B196" t="str">
            <v>ESCAVAÇÃO MANUAL CAMPO ABERTO EM ROCHA C/EXPLOS.PERF.MEC. - 4,01 A 6,00M</v>
          </cell>
          <cell r="C196" t="str">
            <v>M3</v>
          </cell>
          <cell r="D196">
            <v>159.75</v>
          </cell>
        </row>
        <row r="197">
          <cell r="A197" t="str">
            <v>C1254</v>
          </cell>
          <cell r="B197" t="str">
            <v>ESCAVAÇÃO MANUAL CAMPO ABERTO EM ROCHA C/EXPLOS.PERF.MEC. - 6,01 A 8,00M</v>
          </cell>
          <cell r="C197" t="str">
            <v>M3</v>
          </cell>
          <cell r="D197">
            <v>171.42</v>
          </cell>
        </row>
        <row r="198">
          <cell r="A198" t="str">
            <v>C1256</v>
          </cell>
          <cell r="B198" t="str">
            <v>ESCAVAÇÃO MANUAL CAMPO ABERTO EM TERRA ATÉ 2M</v>
          </cell>
          <cell r="C198" t="str">
            <v>M3</v>
          </cell>
          <cell r="D198">
            <v>24.45</v>
          </cell>
        </row>
        <row r="199">
          <cell r="A199" t="str">
            <v>C1257</v>
          </cell>
          <cell r="B199" t="str">
            <v>ESCAVAÇÃO MANUAL CAMPO ABERTO EM TERRA, DE 2,01 A 4,00M</v>
          </cell>
          <cell r="C199" t="str">
            <v>M3</v>
          </cell>
          <cell r="D199">
            <v>29.13</v>
          </cell>
        </row>
        <row r="200">
          <cell r="A200" t="str">
            <v>C1258</v>
          </cell>
          <cell r="B200" t="str">
            <v>ESCAVAÇÃO MANUAL CAMPO ABERTO EM TERRA, DE 4,00 A 6,00M</v>
          </cell>
          <cell r="C200" t="str">
            <v>M3</v>
          </cell>
          <cell r="D200">
            <v>33.799999999999997</v>
          </cell>
        </row>
        <row r="201">
          <cell r="A201" t="str">
            <v>C1259</v>
          </cell>
          <cell r="B201" t="str">
            <v>ESCAVAÇÃO MANUAL CAMPO ABERTO EM TERRA, DE 6,00 A 8,00M</v>
          </cell>
          <cell r="C201" t="str">
            <v>M3</v>
          </cell>
          <cell r="D201">
            <v>38.97</v>
          </cell>
        </row>
        <row r="202">
          <cell r="A202" t="str">
            <v>C1267</v>
          </cell>
          <cell r="B202" t="str">
            <v>ESCAVAÇÃO MECAN. CAMPO ABERTO EM TERRA EXCETO ROCHA ATÉ 2M</v>
          </cell>
          <cell r="C202" t="str">
            <v>M3</v>
          </cell>
          <cell r="D202">
            <v>2.0499999999999998</v>
          </cell>
        </row>
        <row r="203">
          <cell r="A203" t="str">
            <v>C1268</v>
          </cell>
          <cell r="B203" t="str">
            <v>ESCAVAÇÃO MECAN. CAMPO ABERTO EM TERRA EXCETO ROCHA ATÉ 4M</v>
          </cell>
          <cell r="C203" t="str">
            <v>M3</v>
          </cell>
          <cell r="D203">
            <v>2.36</v>
          </cell>
        </row>
        <row r="204">
          <cell r="A204" t="str">
            <v>C1269</v>
          </cell>
          <cell r="B204" t="str">
            <v>ESCAVAÇÃO MECAN. CAMPO ABERTO EM TERRA EXCETO ROCHA ATÉ 6M</v>
          </cell>
          <cell r="C204" t="str">
            <v>M3</v>
          </cell>
          <cell r="D204">
            <v>2.89</v>
          </cell>
        </row>
        <row r="205">
          <cell r="A205" t="str">
            <v>C1270</v>
          </cell>
          <cell r="B205" t="str">
            <v>ESCAVAÇÃO MECAN. CAMPO ABERTO EM TERRA EXCETO ROCHA ATÉ 8M</v>
          </cell>
          <cell r="C205" t="str">
            <v>M3</v>
          </cell>
          <cell r="D205">
            <v>3.43</v>
          </cell>
        </row>
        <row r="206">
          <cell r="B206" t="str">
            <v xml:space="preserve">ESCAVAÇÃO E CARGA DE MATERIAL </v>
          </cell>
        </row>
        <row r="207">
          <cell r="A207" t="str">
            <v>C3208</v>
          </cell>
          <cell r="B207" t="str">
            <v>ESCAVAÇÃO E CARGA DE MATERIAL 1-CAT.</v>
          </cell>
          <cell r="C207" t="str">
            <v>M3</v>
          </cell>
          <cell r="D207">
            <v>4.24</v>
          </cell>
        </row>
        <row r="208">
          <cell r="A208" t="str">
            <v>C3209</v>
          </cell>
          <cell r="B208" t="str">
            <v>ESCAVAÇÃO E CARGA DE MATERIAL 2-CAT.</v>
          </cell>
          <cell r="C208" t="str">
            <v>M3</v>
          </cell>
          <cell r="D208">
            <v>5.75</v>
          </cell>
        </row>
        <row r="209">
          <cell r="A209" t="str">
            <v>C3210</v>
          </cell>
          <cell r="B209" t="str">
            <v>ESCAVAÇÃO E CARGA DE MATERIAL 3-CAT.</v>
          </cell>
          <cell r="C209" t="str">
            <v>M3</v>
          </cell>
          <cell r="D209">
            <v>28.56</v>
          </cell>
        </row>
        <row r="210">
          <cell r="A210" t="str">
            <v>C3212</v>
          </cell>
          <cell r="B210" t="str">
            <v>ESCAVAÇÃO E CARGA DE SOLO MOLE</v>
          </cell>
          <cell r="C210" t="str">
            <v>M3</v>
          </cell>
          <cell r="D210">
            <v>8.7100000000000009</v>
          </cell>
        </row>
        <row r="211">
          <cell r="A211" t="str">
            <v>C2797</v>
          </cell>
          <cell r="B211" t="str">
            <v>ESCAVAÇÃO SUBMERSA (DRAGAGEM)</v>
          </cell>
          <cell r="C211" t="str">
            <v>M3</v>
          </cell>
          <cell r="D211">
            <v>32.049999999999997</v>
          </cell>
        </row>
        <row r="212">
          <cell r="B212" t="str">
            <v>CARGA,TRANSPORTE E DESCARGA DE MATERIAL</v>
          </cell>
        </row>
        <row r="213">
          <cell r="A213" t="str">
            <v>C0702</v>
          </cell>
          <cell r="B213" t="str">
            <v>CARGA MANUAL DE ENTULHO EM CAMINHÃO BASCULANTE</v>
          </cell>
          <cell r="C213" t="str">
            <v>M3</v>
          </cell>
          <cell r="D213">
            <v>11.48</v>
          </cell>
        </row>
        <row r="214">
          <cell r="A214" t="str">
            <v>C0706</v>
          </cell>
          <cell r="B214" t="str">
            <v>CARGA MANUAL DE ROCHA EM CAMINHÃO BASCULANTE</v>
          </cell>
          <cell r="C214" t="str">
            <v>M3</v>
          </cell>
          <cell r="D214">
            <v>11.96</v>
          </cell>
        </row>
        <row r="215">
          <cell r="A215" t="str">
            <v>C0707</v>
          </cell>
          <cell r="B215" t="str">
            <v>CARGA MANUAL DE TERRA EM CAMINHÃO BASCULANTE</v>
          </cell>
          <cell r="C215" t="str">
            <v>M3</v>
          </cell>
          <cell r="D215">
            <v>9.57</v>
          </cell>
        </row>
        <row r="216">
          <cell r="A216" t="str">
            <v>C0708</v>
          </cell>
          <cell r="B216" t="str">
            <v>CARGA MECANIZADA DE ENTULHO EM CAMINHÃO BASCULANTE</v>
          </cell>
          <cell r="C216" t="str">
            <v>M3</v>
          </cell>
          <cell r="D216">
            <v>2.39</v>
          </cell>
        </row>
        <row r="217">
          <cell r="A217" t="str">
            <v>C0709</v>
          </cell>
          <cell r="B217" t="str">
            <v>CARGA MECANIZADA DE ROCHA EM CAMINHÃO BASCULANTE</v>
          </cell>
          <cell r="C217" t="str">
            <v>M3</v>
          </cell>
          <cell r="D217">
            <v>2.5499999999999998</v>
          </cell>
        </row>
        <row r="218">
          <cell r="A218" t="str">
            <v>C0710</v>
          </cell>
          <cell r="B218" t="str">
            <v>CARGA MECANIZADA DE TERRA EM CAMINHÃO BASCULANTE</v>
          </cell>
          <cell r="C218" t="str">
            <v>M3</v>
          </cell>
          <cell r="D218">
            <v>2.25</v>
          </cell>
        </row>
        <row r="219">
          <cell r="A219" t="str">
            <v>C2987</v>
          </cell>
          <cell r="B219" t="str">
            <v>COMPLEMENTAÇÃO DE TRANSPORTE EM CAMINHÃO BASCULANTE</v>
          </cell>
          <cell r="C219" t="str">
            <v>M3xKM</v>
          </cell>
          <cell r="D219">
            <v>0.72</v>
          </cell>
        </row>
        <row r="220">
          <cell r="A220" t="str">
            <v>C2529</v>
          </cell>
          <cell r="B220" t="str">
            <v>TRANSPORTE DE MATERIAL, EXCETO ROCHA EM CAMINHÃO ATÉ 0.5 KM</v>
          </cell>
          <cell r="C220" t="str">
            <v>M3</v>
          </cell>
          <cell r="D220">
            <v>2.98</v>
          </cell>
        </row>
        <row r="221">
          <cell r="A221" t="str">
            <v>C2531</v>
          </cell>
          <cell r="B221" t="str">
            <v>TRANSPORTE DE MATERIAL, EXCETO ROCHA EM CAMINHÃO ATÉ 1KM</v>
          </cell>
          <cell r="C221" t="str">
            <v>M3</v>
          </cell>
          <cell r="D221">
            <v>3.31</v>
          </cell>
        </row>
        <row r="222">
          <cell r="A222" t="str">
            <v>C2533</v>
          </cell>
          <cell r="B222" t="str">
            <v>TRANSPORTE DE MATERIAL, EXCETO ROCHA EM CAMINHÃO ATÉ 5 KM</v>
          </cell>
          <cell r="C222" t="str">
            <v>M3</v>
          </cell>
          <cell r="D222">
            <v>16.559999999999999</v>
          </cell>
        </row>
        <row r="223">
          <cell r="A223" t="str">
            <v>C2530</v>
          </cell>
          <cell r="B223" t="str">
            <v>TRANSPORTE DE MATERIAL, EXCETO ROCHA EM CAMINHÃO ATÉ 10KM</v>
          </cell>
          <cell r="C223" t="str">
            <v>M3</v>
          </cell>
          <cell r="D223">
            <v>19.87</v>
          </cell>
        </row>
        <row r="224">
          <cell r="A224" t="str">
            <v>C2532</v>
          </cell>
          <cell r="B224" t="str">
            <v>TRANSPORTE DE MATERIAL, EXCETO ROCHA EM CAMINHÃO ATÉ 20KM</v>
          </cell>
          <cell r="C224" t="str">
            <v>M3</v>
          </cell>
          <cell r="D224">
            <v>29.8</v>
          </cell>
        </row>
        <row r="225">
          <cell r="A225" t="str">
            <v>C2536</v>
          </cell>
          <cell r="B225" t="str">
            <v>TRANSPORTE HORIZONTAL ATÉ 30M DE MATERIAIS À GRANEL</v>
          </cell>
          <cell r="C225" t="str">
            <v>M3</v>
          </cell>
          <cell r="D225">
            <v>20.86</v>
          </cell>
        </row>
        <row r="226">
          <cell r="A226" t="str">
            <v>C2537</v>
          </cell>
          <cell r="B226" t="str">
            <v>TRANSPORTE HORIZONTAL DE 30,00 ATÉ 60,00M DE MATERIAIS À GRANEL</v>
          </cell>
          <cell r="C226" t="str">
            <v>M3</v>
          </cell>
          <cell r="D226">
            <v>25.87</v>
          </cell>
        </row>
        <row r="227">
          <cell r="A227" t="str">
            <v>C2535</v>
          </cell>
          <cell r="B227" t="str">
            <v>TRANSPORTE HORIZONTAL DE 60,01 ATÉ 100,00M DE MATERIAIS À GRANEL</v>
          </cell>
          <cell r="C227" t="str">
            <v>M3</v>
          </cell>
          <cell r="D227">
            <v>34.22</v>
          </cell>
        </row>
        <row r="228">
          <cell r="A228" t="str">
            <v>C2538</v>
          </cell>
          <cell r="B228" t="str">
            <v>TRANSPORTE VERTICAL MANUAL DE MATERIAIS À GRANEL P/ A 1A LAJE</v>
          </cell>
          <cell r="C228" t="str">
            <v>M3</v>
          </cell>
          <cell r="D228">
            <v>15.02</v>
          </cell>
        </row>
        <row r="229">
          <cell r="A229" t="str">
            <v>C2539</v>
          </cell>
          <cell r="B229" t="str">
            <v>TRANSPORTE VERTICAL MANUAL DE MATERIAIS À GRANEL P/ A 2A LAJE</v>
          </cell>
          <cell r="C229" t="str">
            <v>M3</v>
          </cell>
          <cell r="D229">
            <v>35.89</v>
          </cell>
        </row>
        <row r="230">
          <cell r="B230" t="str">
            <v>ESCAVAÇÃO, CARGA, TRANSPORTE E DESCARGA DE MATERIAL</v>
          </cell>
        </row>
        <row r="231">
          <cell r="A231" t="str">
            <v>C3131</v>
          </cell>
          <cell r="B231" t="str">
            <v>ARRASAMENTO ATERRO (ESCALONAMENTO) DMT ATÉ 50M</v>
          </cell>
          <cell r="C231" t="str">
            <v>M3</v>
          </cell>
          <cell r="D231">
            <v>4.46</v>
          </cell>
        </row>
        <row r="232">
          <cell r="A232" t="str">
            <v>C3182</v>
          </cell>
          <cell r="B232" t="str">
            <v>ESCAVAÇÃO CARGA TRANSP. 1-CAT ATÉ 200M</v>
          </cell>
          <cell r="C232" t="str">
            <v>M3</v>
          </cell>
          <cell r="D232">
            <v>6.22</v>
          </cell>
        </row>
        <row r="233">
          <cell r="A233" t="str">
            <v>C3178</v>
          </cell>
          <cell r="B233" t="str">
            <v>ESCAVAÇÃO CARGA TRANSP. 1-CAT 201 A 400M</v>
          </cell>
          <cell r="C233" t="str">
            <v>M3</v>
          </cell>
          <cell r="D233">
            <v>6.8</v>
          </cell>
        </row>
        <row r="234">
          <cell r="A234" t="str">
            <v>C3180</v>
          </cell>
          <cell r="B234" t="str">
            <v>ESCAVAÇÃO CARGA TRANSP. 1-CAT 401 A 600M</v>
          </cell>
          <cell r="C234" t="str">
            <v>M3</v>
          </cell>
          <cell r="D234">
            <v>7.22</v>
          </cell>
        </row>
        <row r="235">
          <cell r="A235" t="str">
            <v>C3169</v>
          </cell>
          <cell r="B235" t="str">
            <v>ESCAVACAO CARGA TRANSP. 1-CAT 601 A 800M</v>
          </cell>
          <cell r="C235" t="str">
            <v>M3</v>
          </cell>
          <cell r="D235">
            <v>7.86</v>
          </cell>
        </row>
        <row r="236">
          <cell r="A236" t="str">
            <v>C3181</v>
          </cell>
          <cell r="B236" t="str">
            <v>ESCAVAÇÃO CARGA TRANSP. 1-CAT 801 A 1000M</v>
          </cell>
          <cell r="C236" t="str">
            <v>M3</v>
          </cell>
          <cell r="D236">
            <v>8.31</v>
          </cell>
        </row>
        <row r="237">
          <cell r="A237" t="str">
            <v>C3175</v>
          </cell>
          <cell r="B237" t="str">
            <v>ESCAVAÇÃO CARGA TRANSP. 1-CAT 1001 A 1200M</v>
          </cell>
          <cell r="C237" t="str">
            <v>M3</v>
          </cell>
          <cell r="D237">
            <v>8.49</v>
          </cell>
        </row>
        <row r="238">
          <cell r="A238" t="str">
            <v>C3165</v>
          </cell>
          <cell r="B238" t="str">
            <v>ESCAVACÃO CARGA TRANSP. 1-CAT 1201 A 1400M</v>
          </cell>
          <cell r="C238" t="str">
            <v>M3</v>
          </cell>
          <cell r="D238">
            <v>9.1199999999999992</v>
          </cell>
        </row>
        <row r="239">
          <cell r="A239" t="str">
            <v>C3176</v>
          </cell>
          <cell r="B239" t="str">
            <v>ESCAVAÇÃO CARGA TRANSP. 1-CAT 1401 A 1600M</v>
          </cell>
          <cell r="C239" t="str">
            <v>M3</v>
          </cell>
          <cell r="D239">
            <v>9.51</v>
          </cell>
        </row>
        <row r="240">
          <cell r="A240" t="str">
            <v>C3177</v>
          </cell>
          <cell r="B240" t="str">
            <v>ESCAVAÇÃO CARGA TRANSP. 1-CAT 1601 A 1800M</v>
          </cell>
          <cell r="C240" t="str">
            <v>M3</v>
          </cell>
          <cell r="D240">
            <v>10.09</v>
          </cell>
        </row>
        <row r="241">
          <cell r="A241" t="str">
            <v>C3166</v>
          </cell>
          <cell r="B241" t="str">
            <v>ESCAVAÇÃO CARGA TRANSP. 1-CAT 1801 A 2000M</v>
          </cell>
          <cell r="C241" t="str">
            <v>M3</v>
          </cell>
          <cell r="D241">
            <v>10.51</v>
          </cell>
        </row>
        <row r="242">
          <cell r="A242" t="str">
            <v>C3167</v>
          </cell>
          <cell r="B242" t="str">
            <v>ESCAVAÇÃO CARGA TRANSP. 1-CAT 2001 A 3000M</v>
          </cell>
          <cell r="C242" t="str">
            <v>M3</v>
          </cell>
          <cell r="D242">
            <v>10.82</v>
          </cell>
        </row>
        <row r="243">
          <cell r="A243" t="str">
            <v>C3168</v>
          </cell>
          <cell r="B243" t="str">
            <v>ESCAVAÇÃO CARGA TRANSP. 1-CAT 3001 A 4000M</v>
          </cell>
          <cell r="C243" t="str">
            <v>M3</v>
          </cell>
          <cell r="D243">
            <v>12.32</v>
          </cell>
        </row>
        <row r="244">
          <cell r="A244" t="str">
            <v>C3179</v>
          </cell>
          <cell r="B244" t="str">
            <v>ESCAVAÇÃO CARGA TRANSP. 1-CAT 4001 A 5000M</v>
          </cell>
          <cell r="C244" t="str">
            <v>M3</v>
          </cell>
          <cell r="D244">
            <v>13.72</v>
          </cell>
        </row>
        <row r="245">
          <cell r="A245" t="str">
            <v>C3192</v>
          </cell>
          <cell r="B245" t="str">
            <v>ESCAVAÇÃO CARGA TRANSP. 2-CAT ATÉ 200M</v>
          </cell>
          <cell r="C245" t="str">
            <v>M3</v>
          </cell>
          <cell r="D245">
            <v>8.15</v>
          </cell>
        </row>
        <row r="246">
          <cell r="A246" t="str">
            <v>C3187</v>
          </cell>
          <cell r="B246" t="str">
            <v>ESCAVAÇÃO CARGA TRANSP. 2-CAT 201 A 400M</v>
          </cell>
          <cell r="C246" t="str">
            <v>M3</v>
          </cell>
          <cell r="D246">
            <v>8.52</v>
          </cell>
        </row>
        <row r="247">
          <cell r="A247" t="str">
            <v>C3189</v>
          </cell>
          <cell r="B247" t="str">
            <v>ESCAVAÇÃO CARGA TRANSP. 2-CAT 401 A 600M</v>
          </cell>
          <cell r="C247" t="str">
            <v>M3</v>
          </cell>
          <cell r="D247">
            <v>9.35</v>
          </cell>
        </row>
        <row r="248">
          <cell r="A248" t="str">
            <v>C3190</v>
          </cell>
          <cell r="B248" t="str">
            <v>ESCAVAÇÃO CARGA TRANSP. 2-CAT 601 A 800M</v>
          </cell>
          <cell r="C248" t="str">
            <v>M3</v>
          </cell>
          <cell r="D248">
            <v>9.7899999999999991</v>
          </cell>
        </row>
        <row r="249">
          <cell r="A249" t="str">
            <v>C3191</v>
          </cell>
          <cell r="B249" t="str">
            <v>ESCAVAÇÃO CARGA TRANSP. 2-CAT 801 A 1000M</v>
          </cell>
          <cell r="C249" t="str">
            <v>M3</v>
          </cell>
          <cell r="D249">
            <v>10.27</v>
          </cell>
        </row>
        <row r="250">
          <cell r="A250" t="str">
            <v>C3170</v>
          </cell>
          <cell r="B250" t="str">
            <v>ESCAVAÇÃO CARGA TRANSP. 2-CAT 1001 A 1200M</v>
          </cell>
          <cell r="C250" t="str">
            <v>M3</v>
          </cell>
          <cell r="D250">
            <v>10.84</v>
          </cell>
        </row>
        <row r="251">
          <cell r="A251" t="str">
            <v>C3183</v>
          </cell>
          <cell r="B251" t="str">
            <v>ESCAVAÇÃO CARGA TRANSP. 2-CAT 1201 A 1400M</v>
          </cell>
          <cell r="C251" t="str">
            <v>M3</v>
          </cell>
          <cell r="D251">
            <v>11.29</v>
          </cell>
        </row>
        <row r="252">
          <cell r="A252" t="str">
            <v>C3184</v>
          </cell>
          <cell r="B252" t="str">
            <v>ESCAVAÇÃO CARGA TRANSP. 2-CAT 1401 A 1600M</v>
          </cell>
          <cell r="C252" t="str">
            <v>M3</v>
          </cell>
          <cell r="D252">
            <v>11.73</v>
          </cell>
        </row>
        <row r="253">
          <cell r="A253" t="str">
            <v>C3185</v>
          </cell>
          <cell r="B253" t="str">
            <v>ESCAVAÇÃO CARGA TRANSP. 2-CAT 1601 A 1800M</v>
          </cell>
          <cell r="C253" t="str">
            <v>M3</v>
          </cell>
          <cell r="D253">
            <v>12.48</v>
          </cell>
        </row>
        <row r="254">
          <cell r="A254" t="str">
            <v>C3186</v>
          </cell>
          <cell r="B254" t="str">
            <v>ESCAVAÇÃO CARGA TRANSP. 2-CAT 1801 A 2000M</v>
          </cell>
          <cell r="C254" t="str">
            <v>M3</v>
          </cell>
          <cell r="D254">
            <v>12.91</v>
          </cell>
        </row>
        <row r="255">
          <cell r="A255" t="str">
            <v>C3171</v>
          </cell>
          <cell r="B255" t="str">
            <v>ESCAVAÇÃO CARGA TRANSP. 2-CAT 2001 A 3000M</v>
          </cell>
          <cell r="C255" t="str">
            <v>M3</v>
          </cell>
          <cell r="D255">
            <v>13.28</v>
          </cell>
        </row>
        <row r="256">
          <cell r="A256" t="str">
            <v>C3188</v>
          </cell>
          <cell r="B256" t="str">
            <v>ESCAVAÇÃO CARGA TRANSP. 2-CAT 3001 A 4000M</v>
          </cell>
          <cell r="C256" t="str">
            <v>M3</v>
          </cell>
          <cell r="D256">
            <v>14.79</v>
          </cell>
        </row>
        <row r="257">
          <cell r="A257" t="str">
            <v>C3172</v>
          </cell>
          <cell r="B257" t="str">
            <v>ESCAVAÇÃO CARGA TRANSP. 2-CAT 4001 A 5000M</v>
          </cell>
          <cell r="C257" t="str">
            <v>M3</v>
          </cell>
          <cell r="D257">
            <v>16.47</v>
          </cell>
        </row>
        <row r="258">
          <cell r="A258" t="str">
            <v>C3205</v>
          </cell>
          <cell r="B258" t="str">
            <v>ESCAVAÇÃO CARGA TRANSP. 3-CAT ATÉ 50M</v>
          </cell>
          <cell r="C258" t="str">
            <v>M3</v>
          </cell>
          <cell r="D258">
            <v>29.66</v>
          </cell>
        </row>
        <row r="259">
          <cell r="A259" t="str">
            <v>C3202</v>
          </cell>
          <cell r="B259" t="str">
            <v>ESCAVAÇÃO CARGA TRANSP. 3-CAT 51 A 100M</v>
          </cell>
          <cell r="C259" t="str">
            <v>M3</v>
          </cell>
          <cell r="D259">
            <v>32.090000000000003</v>
          </cell>
        </row>
        <row r="260">
          <cell r="A260" t="str">
            <v>C3194</v>
          </cell>
          <cell r="B260" t="str">
            <v>ESCAVAÇÃO CARGA TRANSP. 3-CAT 101 A 200M</v>
          </cell>
          <cell r="C260" t="str">
            <v>M3</v>
          </cell>
          <cell r="D260">
            <v>32.24</v>
          </cell>
        </row>
        <row r="261">
          <cell r="A261" t="str">
            <v>C3200</v>
          </cell>
          <cell r="B261" t="str">
            <v>ESCAVAÇÃO CARGA TRANSP. 3-CAT 201 A 400M</v>
          </cell>
          <cell r="C261" t="str">
            <v>M3</v>
          </cell>
          <cell r="D261">
            <v>32.69</v>
          </cell>
        </row>
        <row r="262">
          <cell r="A262" t="str">
            <v>C3201</v>
          </cell>
          <cell r="B262" t="str">
            <v>ESCAVAÇÃO CARGA TRANSP. 3-CAT 401 A 600M</v>
          </cell>
          <cell r="C262" t="str">
            <v>M3</v>
          </cell>
          <cell r="D262">
            <v>33.33</v>
          </cell>
        </row>
        <row r="263">
          <cell r="A263" t="str">
            <v>C3203</v>
          </cell>
          <cell r="B263" t="str">
            <v>ESCAVAÇÃO CARGA TRANSP. 3-CAT 601 A 800M</v>
          </cell>
          <cell r="C263" t="str">
            <v>M3</v>
          </cell>
          <cell r="D263">
            <v>34.53</v>
          </cell>
        </row>
        <row r="264">
          <cell r="A264" t="str">
            <v>C3204</v>
          </cell>
          <cell r="B264" t="str">
            <v>ESCAVAÇÃO CARGA TRANSP. 3-CAT 801 A 1000M</v>
          </cell>
          <cell r="C264" t="str">
            <v>M3</v>
          </cell>
          <cell r="D264">
            <v>35.15</v>
          </cell>
        </row>
        <row r="265">
          <cell r="A265" t="str">
            <v>C3193</v>
          </cell>
          <cell r="B265" t="str">
            <v>ESCAVAÇÃO CARGA TRANSP. 3-CAT 1001 A 1200M</v>
          </cell>
          <cell r="C265" t="str">
            <v>M3</v>
          </cell>
          <cell r="D265">
            <v>35.43</v>
          </cell>
        </row>
        <row r="266">
          <cell r="A266" t="str">
            <v>C3195</v>
          </cell>
          <cell r="B266" t="str">
            <v>ESCAVAÇÃO CARGA TRANSP. 3-CAT 1201 A 1400M</v>
          </cell>
          <cell r="C266" t="str">
            <v>M3</v>
          </cell>
          <cell r="D266">
            <v>36.520000000000003</v>
          </cell>
        </row>
        <row r="267">
          <cell r="A267" t="str">
            <v>C3196</v>
          </cell>
          <cell r="B267" t="str">
            <v>ESCAVAÇÃO CARGA TRANSP. 3-CAT 1401 A 1600M</v>
          </cell>
          <cell r="C267" t="str">
            <v>M3</v>
          </cell>
          <cell r="D267">
            <v>37.119999999999997</v>
          </cell>
        </row>
        <row r="268">
          <cell r="A268" t="str">
            <v>C3197</v>
          </cell>
          <cell r="B268" t="str">
            <v>ESCAVAÇÃO CARGA TRANSP. 3-CAT 1601 A 1800M</v>
          </cell>
          <cell r="C268" t="str">
            <v>M3</v>
          </cell>
          <cell r="D268">
            <v>37.65</v>
          </cell>
        </row>
        <row r="269">
          <cell r="A269" t="str">
            <v>C3198</v>
          </cell>
          <cell r="B269" t="str">
            <v>ESCAVAÇÃO CARGA TRANSP. 3-CAT 1801 A 2000M</v>
          </cell>
          <cell r="C269" t="str">
            <v>M3</v>
          </cell>
          <cell r="D269">
            <v>38.25</v>
          </cell>
        </row>
        <row r="270">
          <cell r="A270" t="str">
            <v>C3199</v>
          </cell>
          <cell r="B270" t="str">
            <v>ESCAVAÇÃO CARGA TRANSP. 3-CAT 2001 A 3000M</v>
          </cell>
          <cell r="C270" t="str">
            <v>M3</v>
          </cell>
          <cell r="D270">
            <v>39.26</v>
          </cell>
        </row>
        <row r="271">
          <cell r="A271" t="str">
            <v>C3173</v>
          </cell>
          <cell r="B271" t="str">
            <v>ESCAVAÇÃO CARGA TRANSP. 3-CAT 3001 A 4000M</v>
          </cell>
          <cell r="C271" t="str">
            <v>M3</v>
          </cell>
          <cell r="D271">
            <v>41.28</v>
          </cell>
        </row>
        <row r="272">
          <cell r="A272" t="str">
            <v>C3174</v>
          </cell>
          <cell r="B272" t="str">
            <v>ESCAVAÇÃO CARGA TRANSP. 3-CAT 4001 A 5000M</v>
          </cell>
          <cell r="C272" t="str">
            <v>M3</v>
          </cell>
          <cell r="D272">
            <v>42.98</v>
          </cell>
        </row>
        <row r="273">
          <cell r="B273" t="str">
            <v>ESCAVAÇÕES EM VALAS,VALETAS,CANAIS E FUNDAÇÕES</v>
          </cell>
        </row>
        <row r="274">
          <cell r="A274" t="str">
            <v>C3280</v>
          </cell>
          <cell r="B274" t="str">
            <v>ESCAVAÇÃO DE BASE DE TUBULÃO A AR COMPRIMIDO ATÉ 12M</v>
          </cell>
          <cell r="C274" t="str">
            <v>M3</v>
          </cell>
          <cell r="D274">
            <v>466.26</v>
          </cell>
        </row>
        <row r="275">
          <cell r="A275" t="str">
            <v>C3281</v>
          </cell>
          <cell r="B275" t="str">
            <v>ESCAVAÇÃO DE BASE DE TUBULÃO A AR COMPRIMIDO DE 12,00 A 18M</v>
          </cell>
          <cell r="C275" t="str">
            <v>M3</v>
          </cell>
          <cell r="D275">
            <v>530.05999999999995</v>
          </cell>
        </row>
        <row r="276">
          <cell r="A276" t="str">
            <v>C3282</v>
          </cell>
          <cell r="B276" t="str">
            <v>ESCAVAÇÃO DE BASE DE TUBULÃO A CEU ABERTO</v>
          </cell>
          <cell r="C276" t="str">
            <v>M3</v>
          </cell>
          <cell r="D276">
            <v>302.25</v>
          </cell>
        </row>
        <row r="277">
          <cell r="A277" t="str">
            <v>C2777</v>
          </cell>
          <cell r="B277" t="str">
            <v>ESCAVAÇÃO DE MATERIAL DE 3A. CAT A FOGO</v>
          </cell>
          <cell r="C277" t="str">
            <v>M3</v>
          </cell>
          <cell r="D277">
            <v>88.67</v>
          </cell>
        </row>
        <row r="278">
          <cell r="A278" t="str">
            <v>C2778</v>
          </cell>
          <cell r="B278" t="str">
            <v>ESCAVAÇÃO DE MATERIAL DE 3A. CAT A FRIO</v>
          </cell>
          <cell r="C278" t="str">
            <v>M3</v>
          </cell>
          <cell r="D278">
            <v>443.12</v>
          </cell>
        </row>
        <row r="279">
          <cell r="A279" t="str">
            <v>C3206</v>
          </cell>
          <cell r="B279" t="str">
            <v>ESCAVAÇÃO DE POÇO TUBULÃO A AR COMPRIMIDO C/ DESCIDA DE CAMISA DE CONCRETO ARMADO ATÉ 12m</v>
          </cell>
          <cell r="C279" t="str">
            <v>M3</v>
          </cell>
          <cell r="D279">
            <v>446.1</v>
          </cell>
        </row>
        <row r="280">
          <cell r="A280" t="str">
            <v>C3213</v>
          </cell>
          <cell r="B280" t="str">
            <v>ESCAVAÇÃO DE POÇO TUBULÃO A AR COMPRIMIDO C/DESCIDA DE CAMISA DE CONCRETO ARMADO 12,01 A 18,00M</v>
          </cell>
          <cell r="C280" t="str">
            <v>M3</v>
          </cell>
          <cell r="D280">
            <v>503.5</v>
          </cell>
        </row>
        <row r="281">
          <cell r="A281" t="str">
            <v>C3207</v>
          </cell>
          <cell r="B281" t="str">
            <v>ESCAVAÇÃO DE POÇO TUBULÃO A CEU ABERTO C/ DESCIDA DE CAMISA DE CONCRETO ARMADO</v>
          </cell>
          <cell r="C281" t="str">
            <v>M3</v>
          </cell>
          <cell r="D281">
            <v>239.04</v>
          </cell>
        </row>
        <row r="282">
          <cell r="A282" t="str">
            <v>C3400</v>
          </cell>
          <cell r="B282" t="str">
            <v>ESCAVAÇÃO EM ROCHA BRANDA A FRIO</v>
          </cell>
          <cell r="C282" t="str">
            <v>M3</v>
          </cell>
          <cell r="D282">
            <v>178.11</v>
          </cell>
        </row>
        <row r="283">
          <cell r="A283" t="str">
            <v>C1255</v>
          </cell>
          <cell r="B283" t="str">
            <v>ESCAVAÇÃO MANUAL C/ APIL. FUNDO P/ CAIXA DE INSPEÇÃO EM ALVENARIA</v>
          </cell>
          <cell r="C283" t="str">
            <v>M3</v>
          </cell>
          <cell r="D283">
            <v>38.64</v>
          </cell>
        </row>
        <row r="284">
          <cell r="A284" t="str">
            <v>C2784</v>
          </cell>
          <cell r="B284" t="str">
            <v>ESCAVAÇÃO MANUAL SOLO DE 1A.CAT. PROF. ATÉ 1.50m</v>
          </cell>
          <cell r="C284" t="str">
            <v>M3</v>
          </cell>
          <cell r="D284">
            <v>22.12</v>
          </cell>
        </row>
        <row r="285">
          <cell r="A285" t="str">
            <v>C2781</v>
          </cell>
          <cell r="B285" t="str">
            <v>ESCAVAÇÃO MANUAL SOLO DE 1A CAT. PROF. DE 1.51 a 3.00m</v>
          </cell>
          <cell r="C285" t="str">
            <v>M3</v>
          </cell>
          <cell r="D285">
            <v>29.21</v>
          </cell>
        </row>
        <row r="286">
          <cell r="A286" t="str">
            <v>C2782</v>
          </cell>
          <cell r="B286" t="str">
            <v>ESCAVAÇÃO MANUAL SOLO DE 1A CAT. PROF. DE 3.01 a 4.50m</v>
          </cell>
          <cell r="C286" t="str">
            <v>M3</v>
          </cell>
          <cell r="D286">
            <v>34.22</v>
          </cell>
        </row>
        <row r="287">
          <cell r="A287" t="str">
            <v>C2783</v>
          </cell>
          <cell r="B287" t="str">
            <v>ESCAVAÇÃO MANUAL SOLO DE 1A CAT. PROF. DE 4.51 a 6.00m</v>
          </cell>
          <cell r="C287" t="str">
            <v>M3</v>
          </cell>
          <cell r="D287">
            <v>40.06</v>
          </cell>
        </row>
        <row r="288">
          <cell r="A288" t="str">
            <v>C2785</v>
          </cell>
          <cell r="B288" t="str">
            <v>ESCAVAÇÃO MANUAL SOLO DE 2A CAT. PROF. ATÉ 1.50m</v>
          </cell>
          <cell r="C288" t="str">
            <v>M3</v>
          </cell>
          <cell r="D288">
            <v>29.21</v>
          </cell>
        </row>
        <row r="289">
          <cell r="A289" t="str">
            <v>C2786</v>
          </cell>
          <cell r="B289" t="str">
            <v>ESCAVAÇÃO MANUAL SOLO DE 2A CAT. PROF. DE 1.51 a 3.00m</v>
          </cell>
          <cell r="C289" t="str">
            <v>M3</v>
          </cell>
          <cell r="D289">
            <v>44.15</v>
          </cell>
        </row>
        <row r="290">
          <cell r="A290" t="str">
            <v>C2787</v>
          </cell>
          <cell r="B290" t="str">
            <v>ESCAVAÇÃO MANUAL SOLO DE 2A CAT. PROF. DE 3.01 a 4.50m</v>
          </cell>
          <cell r="C290" t="str">
            <v>M3</v>
          </cell>
          <cell r="D290">
            <v>59.09</v>
          </cell>
        </row>
        <row r="291">
          <cell r="A291" t="str">
            <v>C2788</v>
          </cell>
          <cell r="B291" t="str">
            <v>ESCAVAÇÃO MANUAL SOLO DE 2A CAT. PROF. DE 4.51 a 6.00m</v>
          </cell>
          <cell r="C291" t="str">
            <v>M3</v>
          </cell>
          <cell r="D291">
            <v>74.11</v>
          </cell>
        </row>
        <row r="292">
          <cell r="A292" t="str">
            <v>C2789</v>
          </cell>
          <cell r="B292" t="str">
            <v>ESCAVAÇÃO MECÂNICA SOLO DE 1A CAT. PROF. ATÉ 2.00m</v>
          </cell>
          <cell r="C292" t="str">
            <v>M3</v>
          </cell>
          <cell r="D292">
            <v>5.31</v>
          </cell>
        </row>
        <row r="293">
          <cell r="A293" t="str">
            <v>C2790</v>
          </cell>
          <cell r="B293" t="str">
            <v>ESCAVAÇÃO MECÂNICA SOLO DE 1A CAT. PROF. DE 2.01 a 4.00m</v>
          </cell>
          <cell r="C293" t="str">
            <v>M3</v>
          </cell>
          <cell r="D293">
            <v>7.08</v>
          </cell>
        </row>
        <row r="294">
          <cell r="A294" t="str">
            <v>C2791</v>
          </cell>
          <cell r="B294" t="str">
            <v>ESCAVAÇÃO MECÂNICA SOLO DE 1A CAT. PROF. DE 4.01 a 6.00m</v>
          </cell>
          <cell r="C294" t="str">
            <v>M3</v>
          </cell>
          <cell r="D294">
            <v>11.51</v>
          </cell>
        </row>
        <row r="295">
          <cell r="A295" t="str">
            <v>C2792</v>
          </cell>
          <cell r="B295" t="str">
            <v>ESCAVAÇÃO MECÂNICA SOLO DE 1A CAT. PROF. DE 6.01 a 8.00m</v>
          </cell>
          <cell r="C295" t="str">
            <v>M3</v>
          </cell>
          <cell r="D295">
            <v>29.42</v>
          </cell>
        </row>
        <row r="296">
          <cell r="A296" t="str">
            <v>C2796</v>
          </cell>
          <cell r="B296" t="str">
            <v>ESCAVAÇÃO MECÂNICA SOLO DE 2A.CAT. PROF. ATÉ 2.00m</v>
          </cell>
          <cell r="C296" t="str">
            <v>M3</v>
          </cell>
          <cell r="D296">
            <v>12.37</v>
          </cell>
        </row>
        <row r="297">
          <cell r="A297" t="str">
            <v>C2793</v>
          </cell>
          <cell r="B297" t="str">
            <v>ESCAVAÇÃO MECÂNICA SOLO DE 2A CAT. PROF. DE 2.01 a 4.00m</v>
          </cell>
          <cell r="C297" t="str">
            <v>M3</v>
          </cell>
          <cell r="D297">
            <v>18.28</v>
          </cell>
        </row>
        <row r="298">
          <cell r="A298" t="str">
            <v>C2794</v>
          </cell>
          <cell r="B298" t="str">
            <v>ESCAVAÇÃO MECÂNICA SOLO DE 2A CAT. PROF. DE 4.01 a 6.00m</v>
          </cell>
          <cell r="C298" t="str">
            <v>M3</v>
          </cell>
          <cell r="D298">
            <v>27.16</v>
          </cell>
        </row>
        <row r="299">
          <cell r="A299" t="str">
            <v>C2795</v>
          </cell>
          <cell r="B299" t="str">
            <v>ESCAVAÇÃO MECÂNICA SOLO DE 2A. CAT. PROF. DE 6.01 a 8.00m</v>
          </cell>
          <cell r="C299" t="str">
            <v>M3</v>
          </cell>
          <cell r="D299">
            <v>44.65</v>
          </cell>
        </row>
        <row r="300">
          <cell r="A300" t="str">
            <v>C3474</v>
          </cell>
          <cell r="B300" t="str">
            <v>TRAVESSIA MÉTODO NÃO DESTRUTIVO P/ TUBO ATÉ DN 100 (COMPLETO)</v>
          </cell>
          <cell r="C300" t="str">
            <v>M</v>
          </cell>
          <cell r="D300">
            <v>867.32</v>
          </cell>
        </row>
        <row r="301">
          <cell r="A301" t="str">
            <v>C3475</v>
          </cell>
          <cell r="B301" t="str">
            <v>TRAVESSIA MÉTODO NÃO DESTRUTIVO P/ TUBO 100&lt;DN&lt;=200 (COMPLETO)</v>
          </cell>
          <cell r="C301" t="str">
            <v>M</v>
          </cell>
          <cell r="D301">
            <v>1186.6300000000001</v>
          </cell>
        </row>
        <row r="302">
          <cell r="A302" t="str">
            <v>C3476</v>
          </cell>
          <cell r="B302" t="str">
            <v>TRAVESSIA MÉTODO NÃO DESTRUTIVO P/ TUBO 200&lt;DN&lt;=300 (COMPLETO)</v>
          </cell>
          <cell r="C302" t="str">
            <v>M</v>
          </cell>
          <cell r="D302">
            <v>1455.45</v>
          </cell>
        </row>
        <row r="303">
          <cell r="A303" t="str">
            <v>C4218</v>
          </cell>
          <cell r="B303" t="str">
            <v>TRAVESSIA MÉTODO NÃO DESTRUTIVO P/ TUBO 300&lt;DN&lt;=500 (COMPLETO)</v>
          </cell>
          <cell r="C303" t="str">
            <v>M</v>
          </cell>
          <cell r="D303">
            <v>2388.85</v>
          </cell>
        </row>
        <row r="304">
          <cell r="B304" t="str">
            <v>ATERRO,REATERRO E COMPACTAÇÃO</v>
          </cell>
        </row>
        <row r="305">
          <cell r="A305" t="str">
            <v>C0095</v>
          </cell>
          <cell r="B305" t="str">
            <v>APILOAMENTO DE PISO OU FUNDO DE VALAS C/MAÇO DE 30 A 60 KG</v>
          </cell>
          <cell r="C305" t="str">
            <v>M2</v>
          </cell>
          <cell r="D305">
            <v>14.19</v>
          </cell>
        </row>
        <row r="306">
          <cell r="A306" t="str">
            <v>C0328</v>
          </cell>
          <cell r="B306" t="str">
            <v>ATERRO C/COMPACTAÇÃO MECÂNICA E CONTROLE, MAT. DE AQUISIÇÃO</v>
          </cell>
          <cell r="C306" t="str">
            <v>M3</v>
          </cell>
          <cell r="D306">
            <v>63.28</v>
          </cell>
        </row>
        <row r="307">
          <cell r="A307" t="str">
            <v>C0329</v>
          </cell>
          <cell r="B307" t="str">
            <v>ATERRO C/COMPACTAÇÃO MECÂNICA E CONTROLE, MAT. PRODUZIDO (S/TRANSP.)</v>
          </cell>
          <cell r="C307" t="str">
            <v>M3</v>
          </cell>
          <cell r="D307">
            <v>16.05</v>
          </cell>
        </row>
        <row r="308">
          <cell r="A308" t="str">
            <v>C0330</v>
          </cell>
          <cell r="B308" t="str">
            <v>ATERRO C/COMPACTAÇÃO MANUAL S/CONTROLE, MAT. C/AQUISIÇÃO</v>
          </cell>
          <cell r="C308" t="str">
            <v>M3</v>
          </cell>
          <cell r="D308">
            <v>64.790000000000006</v>
          </cell>
        </row>
        <row r="309">
          <cell r="A309" t="str">
            <v>C0331</v>
          </cell>
          <cell r="B309" t="str">
            <v>ATERRO C/COMPACTAÇÃO MANUAL S/CONTROLE, MAT. PRODUZIDO (S/TRANSP.)</v>
          </cell>
          <cell r="C309" t="str">
            <v>M3</v>
          </cell>
          <cell r="D309">
            <v>17.559999999999999</v>
          </cell>
        </row>
        <row r="310">
          <cell r="A310" t="str">
            <v>C3145</v>
          </cell>
          <cell r="B310" t="str">
            <v>COMPACTAÇÃO DE ATERROS 95% P.N</v>
          </cell>
          <cell r="C310" t="str">
            <v>M3</v>
          </cell>
          <cell r="D310">
            <v>2.39</v>
          </cell>
        </row>
        <row r="311">
          <cell r="A311" t="str">
            <v>C3146</v>
          </cell>
          <cell r="B311" t="str">
            <v>COMPACTAÇÃO DE ATERROS 100% P.N</v>
          </cell>
          <cell r="C311" t="str">
            <v>M3</v>
          </cell>
          <cell r="D311">
            <v>2.48</v>
          </cell>
        </row>
        <row r="312">
          <cell r="A312" t="str">
            <v>C4665</v>
          </cell>
          <cell r="B312" t="str">
            <v>COMPACTAÇÃO DE ATERROS 95% P.I. P/ OBRAS AEROPORTUÁRIAS</v>
          </cell>
          <cell r="C312" t="str">
            <v>M3</v>
          </cell>
          <cell r="D312">
            <v>2.65</v>
          </cell>
        </row>
        <row r="313">
          <cell r="A313" t="str">
            <v>C4666</v>
          </cell>
          <cell r="B313" t="str">
            <v>COMPACTAÇÃO DE ATERROS 100% P.I. P/ OBRAS AEROPORTUÁRIAS</v>
          </cell>
          <cell r="C313" t="str">
            <v>M3</v>
          </cell>
          <cell r="D313">
            <v>2.9</v>
          </cell>
        </row>
        <row r="314">
          <cell r="A314" t="str">
            <v>C4667</v>
          </cell>
          <cell r="B314" t="str">
            <v>COMPACTAÇÃO DE ATERROS 95% P.M. P/ OBRAS AEROPORTUÁRIAS</v>
          </cell>
          <cell r="C314" t="str">
            <v>M3</v>
          </cell>
          <cell r="D314">
            <v>2.98</v>
          </cell>
        </row>
        <row r="315">
          <cell r="A315" t="str">
            <v>C4668</v>
          </cell>
          <cell r="B315" t="str">
            <v>COMPACTAÇÃO DE ATERROS 100% P.M. P/ OBRAS AEROPORTUÁRIAS</v>
          </cell>
          <cell r="C315" t="str">
            <v>M3</v>
          </cell>
          <cell r="D315">
            <v>3.07</v>
          </cell>
        </row>
        <row r="316">
          <cell r="A316" t="str">
            <v>C0821</v>
          </cell>
          <cell r="B316" t="str">
            <v>COMPACTAÇÃO MECÂNICA DE CALÇAMENTO C/COMPACTADOR TIPO SAPO</v>
          </cell>
          <cell r="C316" t="str">
            <v>M2</v>
          </cell>
          <cell r="D316">
            <v>1</v>
          </cell>
        </row>
        <row r="317">
          <cell r="A317" t="str">
            <v>C0822</v>
          </cell>
          <cell r="B317" t="str">
            <v>COMPACTAÇÃO MECÂNICA DO CALÇAMENTO C/ ROLO LISO</v>
          </cell>
          <cell r="C317" t="str">
            <v>M2</v>
          </cell>
          <cell r="D317">
            <v>0.76</v>
          </cell>
        </row>
        <row r="318">
          <cell r="A318" t="str">
            <v>C0928</v>
          </cell>
          <cell r="B318" t="str">
            <v>CORTE E ATERRO COMPENSADO S/CONTROLE DO GRAU DE COMPACTAÇÃO</v>
          </cell>
          <cell r="C318" t="str">
            <v>M3</v>
          </cell>
          <cell r="D318">
            <v>6.41</v>
          </cell>
        </row>
        <row r="319">
          <cell r="A319" t="str">
            <v>C0930</v>
          </cell>
          <cell r="B319" t="str">
            <v>CORTE MANUAL EM TERRA</v>
          </cell>
          <cell r="C319" t="str">
            <v>M3</v>
          </cell>
          <cell r="D319">
            <v>25.04</v>
          </cell>
        </row>
        <row r="320">
          <cell r="A320" t="str">
            <v>C3214</v>
          </cell>
          <cell r="B320" t="str">
            <v>ESPALHAMENTO E ADENSAMENTO DE AREIA</v>
          </cell>
          <cell r="C320" t="str">
            <v>M3</v>
          </cell>
          <cell r="D320">
            <v>6.33</v>
          </cell>
        </row>
        <row r="321">
          <cell r="A321" t="str">
            <v>C2989</v>
          </cell>
          <cell r="B321" t="str">
            <v>ESPALHAMENTO MECÂNICO DE SOLO EM BOTA FORA</v>
          </cell>
          <cell r="C321" t="str">
            <v>M3</v>
          </cell>
          <cell r="D321">
            <v>1.28</v>
          </cell>
        </row>
        <row r="322">
          <cell r="A322" t="str">
            <v>C3530</v>
          </cell>
          <cell r="B322" t="str">
            <v>MUTIRÃO MISTO - ATERRO COM COMPACTAÇÃO MANUAL S/CONTROLE, MAT. C/AQUISIÇÃO</v>
          </cell>
          <cell r="C322" t="str">
            <v>M3</v>
          </cell>
          <cell r="D322">
            <v>50.6</v>
          </cell>
        </row>
        <row r="323">
          <cell r="A323" t="str">
            <v>C2921</v>
          </cell>
          <cell r="B323" t="str">
            <v>REATERRO C/COMPACTAÇÃO MANUAL S/CONTROLE, MATERIAL DA VALA</v>
          </cell>
          <cell r="C323" t="str">
            <v>M3</v>
          </cell>
          <cell r="D323">
            <v>14.19</v>
          </cell>
        </row>
        <row r="324">
          <cell r="A324" t="str">
            <v>C2920</v>
          </cell>
          <cell r="B324" t="str">
            <v>REATERRO C/COMPACTAÇÃO MECÂNICA, E CONTROLE, MATERIAL DA VALA</v>
          </cell>
          <cell r="C324" t="str">
            <v>M3</v>
          </cell>
          <cell r="D324">
            <v>12.68</v>
          </cell>
        </row>
        <row r="325">
          <cell r="B325" t="str">
            <v>CARGA, TRANSPORTE E DESCARGA DE TUBOS E CONEXÕES</v>
          </cell>
        </row>
        <row r="326">
          <cell r="A326" t="str">
            <v>C0717</v>
          </cell>
          <cell r="B326" t="str">
            <v>CARGA, DESCARGA E TRANSP. DE TUBOS E CONEXÕES EM MBV DN 100mm ATÉ 15km</v>
          </cell>
          <cell r="C326" t="str">
            <v>M</v>
          </cell>
          <cell r="D326">
            <v>0.75</v>
          </cell>
        </row>
        <row r="327">
          <cell r="A327" t="str">
            <v>C0711</v>
          </cell>
          <cell r="B327" t="str">
            <v>CARGA, DESCARGA E TRANSP. DE TUBOS E CONEXÕES EM MBV DN 150mm ATÉ 15km</v>
          </cell>
          <cell r="C327" t="str">
            <v>M</v>
          </cell>
          <cell r="D327">
            <v>1.06</v>
          </cell>
        </row>
        <row r="328">
          <cell r="A328" t="str">
            <v>C0712</v>
          </cell>
          <cell r="B328" t="str">
            <v>CARGA, DESCARGA E TRANSP. DE TUBOS E CONEXÕES EM MBV DN 200mm ATÉ 15km</v>
          </cell>
          <cell r="C328" t="str">
            <v>M</v>
          </cell>
          <cell r="D328">
            <v>1.51</v>
          </cell>
        </row>
        <row r="329">
          <cell r="A329" t="str">
            <v>C0713</v>
          </cell>
          <cell r="B329" t="str">
            <v>CARGA, DESCARGA E TRANSP. DE TUBOS E CONEXÕES EM MBV DN 250mm ATÉ 15km</v>
          </cell>
          <cell r="C329" t="str">
            <v>M</v>
          </cell>
          <cell r="D329">
            <v>2.64</v>
          </cell>
        </row>
        <row r="330">
          <cell r="A330" t="str">
            <v>C0714</v>
          </cell>
          <cell r="B330" t="str">
            <v>CARGA, DESCARGA E TRANSP. DE TUBOS E CONEXÕES EM MBV DN 300mm ATÉ 15km</v>
          </cell>
          <cell r="C330" t="str">
            <v>M</v>
          </cell>
          <cell r="D330">
            <v>3.25</v>
          </cell>
        </row>
        <row r="331">
          <cell r="A331" t="str">
            <v>C0715</v>
          </cell>
          <cell r="B331" t="str">
            <v>CARGA, DESCARGA E TRANSP. DE TUBOS E CONEXÕES EM MBV DN 350mm ATÉ 15km</v>
          </cell>
          <cell r="C331" t="str">
            <v>M</v>
          </cell>
          <cell r="D331">
            <v>5.32</v>
          </cell>
        </row>
        <row r="332">
          <cell r="A332" t="str">
            <v>C0716</v>
          </cell>
          <cell r="B332" t="str">
            <v>CARGA, DESCARGA E TRANSP. DE TUBOS E CONEXÕES EM MBV DN 400mm ATÉ 15km</v>
          </cell>
          <cell r="C332" t="str">
            <v>M</v>
          </cell>
          <cell r="D332">
            <v>7.78</v>
          </cell>
        </row>
        <row r="333">
          <cell r="A333" t="str">
            <v>C4672</v>
          </cell>
          <cell r="B333" t="str">
            <v>CARGA E DESCARGA DE TUBOS CORRUGADOS DE DUPLA PAREDE E CONEXÕES EM PEAD</v>
          </cell>
          <cell r="C333" t="str">
            <v>M</v>
          </cell>
          <cell r="D333">
            <v>24.86</v>
          </cell>
        </row>
        <row r="334">
          <cell r="A334" t="str">
            <v>C0703</v>
          </cell>
          <cell r="B334" t="str">
            <v>CARGA E DESCARGA DE TUBOS DE CONCRETO</v>
          </cell>
          <cell r="C334" t="str">
            <v>T</v>
          </cell>
          <cell r="D334">
            <v>38.86</v>
          </cell>
        </row>
        <row r="335">
          <cell r="A335" t="str">
            <v>C0704</v>
          </cell>
          <cell r="B335" t="str">
            <v>CARGA E DESCARGA DE TUBOS E CONEXÕES EM AÇO</v>
          </cell>
          <cell r="C335" t="str">
            <v>T</v>
          </cell>
          <cell r="D335">
            <v>29.14</v>
          </cell>
        </row>
        <row r="336">
          <cell r="A336" t="str">
            <v>C0705</v>
          </cell>
          <cell r="B336" t="str">
            <v>CARGA E DESCARGA DE TUBOS E CONEXÕES EM FoFo</v>
          </cell>
          <cell r="C336" t="str">
            <v>T</v>
          </cell>
          <cell r="D336">
            <v>34</v>
          </cell>
        </row>
        <row r="337">
          <cell r="A337" t="str">
            <v>C0727</v>
          </cell>
          <cell r="B337" t="str">
            <v>CARGA, TRANSPORTE E DESCARGA DE TUBOS E PEÇAS EM PVC DN 50mm ATÉ 15km</v>
          </cell>
          <cell r="C337" t="str">
            <v>M</v>
          </cell>
          <cell r="D337">
            <v>0.18</v>
          </cell>
        </row>
        <row r="338">
          <cell r="A338" t="str">
            <v>C0728</v>
          </cell>
          <cell r="B338" t="str">
            <v>CARGA, TRANSPORTE E DESCARGA DE TUBOS E PEÇAS EM PVC DN 75mm ATÉ 15km</v>
          </cell>
          <cell r="C338" t="str">
            <v>M</v>
          </cell>
          <cell r="D338">
            <v>0.3</v>
          </cell>
        </row>
        <row r="339">
          <cell r="A339" t="str">
            <v>C0718</v>
          </cell>
          <cell r="B339" t="str">
            <v>CARGA, TRANSPORTE E DESCARGA DE TUBOS E PEÇAS EM PVC DN 100mm ATÉ 15km</v>
          </cell>
          <cell r="C339" t="str">
            <v>M</v>
          </cell>
          <cell r="D339">
            <v>0.34</v>
          </cell>
        </row>
        <row r="340">
          <cell r="A340" t="str">
            <v>C0719</v>
          </cell>
          <cell r="B340" t="str">
            <v>CARGA, TRANSPORTE E DESCARGA DE TUBOS E PEÇAS EM PVC DN 150mm ATÉ 15km</v>
          </cell>
          <cell r="C340" t="str">
            <v>M</v>
          </cell>
          <cell r="D340">
            <v>0.51</v>
          </cell>
        </row>
        <row r="341">
          <cell r="A341" t="str">
            <v>C0720</v>
          </cell>
          <cell r="B341" t="str">
            <v>CARGA, TRANSPORTE E DESCARGA DE TUBOS E PEÇAS EM PVC DN 200mm ATÉ 15km</v>
          </cell>
          <cell r="C341" t="str">
            <v>M</v>
          </cell>
          <cell r="D341">
            <v>0.67</v>
          </cell>
        </row>
        <row r="342">
          <cell r="A342" t="str">
            <v>C0721</v>
          </cell>
          <cell r="B342" t="str">
            <v>CARGA, TRANSPORTE E DESCARGA DE TUBOS E PEÇAS EM PVC DN 250mm ATÉ 15km</v>
          </cell>
          <cell r="C342" t="str">
            <v>M</v>
          </cell>
          <cell r="D342">
            <v>0.84</v>
          </cell>
        </row>
        <row r="343">
          <cell r="A343" t="str">
            <v>C0722</v>
          </cell>
          <cell r="B343" t="str">
            <v>CARGA, TRANSPORTE E DESCARGA DE TUBOS E PEÇAS EM PVC DN 300mm ATÉ 15km</v>
          </cell>
          <cell r="C343" t="str">
            <v>M</v>
          </cell>
          <cell r="D343">
            <v>1</v>
          </cell>
        </row>
        <row r="344">
          <cell r="A344" t="str">
            <v>C0723</v>
          </cell>
          <cell r="B344" t="str">
            <v>CARGA, TRANSPORTE E DESCARGA DE TUBOS E PEÇAS EM PVC DN 350mm ATÉ 15km</v>
          </cell>
          <cell r="C344" t="str">
            <v>M</v>
          </cell>
          <cell r="D344">
            <v>1.18</v>
          </cell>
        </row>
        <row r="345">
          <cell r="A345" t="str">
            <v>C0724</v>
          </cell>
          <cell r="B345" t="str">
            <v>CARGA, TRANSPORTE E DESCARGA DE TUBOS E PEÇAS EM PVC DN 400mm ATÉ 15km</v>
          </cell>
          <cell r="C345" t="str">
            <v>M</v>
          </cell>
          <cell r="D345">
            <v>1.34</v>
          </cell>
        </row>
        <row r="346">
          <cell r="A346" t="str">
            <v>C0725</v>
          </cell>
          <cell r="B346" t="str">
            <v>CARGA, TRANSPORTE E DESCARGA DE TUBOS E PEÇAS EM PVC DN 450mm ATÉ 15km</v>
          </cell>
          <cell r="C346" t="str">
            <v>M</v>
          </cell>
          <cell r="D346">
            <v>1.55</v>
          </cell>
        </row>
        <row r="347">
          <cell r="A347" t="str">
            <v>C0726</v>
          </cell>
          <cell r="B347" t="str">
            <v>CARGA, TRANSPORTE E DESCARGA DE TUBOS E PEÇAS EM PVC DN 500mm ATÉ 15km</v>
          </cell>
          <cell r="C347" t="str">
            <v>M</v>
          </cell>
          <cell r="D347">
            <v>1.72</v>
          </cell>
        </row>
        <row r="348">
          <cell r="A348" t="str">
            <v>C2980</v>
          </cell>
          <cell r="B348" t="str">
            <v>TRANSPORTE DE TUBOS E CONEXÕES DE FoFo, AÇO OU CONCRETO</v>
          </cell>
          <cell r="C348" t="str">
            <v>T</v>
          </cell>
          <cell r="D348">
            <v>21.41</v>
          </cell>
        </row>
        <row r="349">
          <cell r="B349" t="str">
            <v>SERVIÇOS AUXILIARES</v>
          </cell>
        </row>
        <row r="350">
          <cell r="B350" t="str">
            <v>SERVIÇOS PREPARATÓRIOS</v>
          </cell>
        </row>
        <row r="351">
          <cell r="A351" t="str">
            <v>C3160</v>
          </cell>
          <cell r="B351" t="str">
            <v>DESMATAMENTO DE JAZIDA</v>
          </cell>
          <cell r="C351" t="str">
            <v>M2</v>
          </cell>
          <cell r="D351">
            <v>0.28999999999999998</v>
          </cell>
        </row>
        <row r="352">
          <cell r="A352" t="str">
            <v>C3161</v>
          </cell>
          <cell r="B352" t="str">
            <v>DESMATAMENTO DESTOCAMENTO DE ÁRVORE E LIMPEZA</v>
          </cell>
          <cell r="C352" t="str">
            <v>M2</v>
          </cell>
          <cell r="D352">
            <v>0.2</v>
          </cell>
        </row>
        <row r="353">
          <cell r="A353" t="str">
            <v>C3211</v>
          </cell>
          <cell r="B353" t="str">
            <v>ESCAVAÇÃO E CARGA DE MATERIAL DE JAZIDA</v>
          </cell>
          <cell r="C353" t="str">
            <v>M3</v>
          </cell>
          <cell r="D353">
            <v>3.2</v>
          </cell>
        </row>
        <row r="354">
          <cell r="A354" t="str">
            <v>C3218</v>
          </cell>
          <cell r="B354" t="str">
            <v>EXPURGO DE JAZIDA</v>
          </cell>
          <cell r="C354" t="str">
            <v>M3</v>
          </cell>
          <cell r="D354">
            <v>2.58</v>
          </cell>
        </row>
        <row r="355">
          <cell r="A355" t="str">
            <v>C3319</v>
          </cell>
          <cell r="B355" t="str">
            <v>NIVELAMENTO DE FUNDO DE VALAS</v>
          </cell>
          <cell r="C355" t="str">
            <v>M2</v>
          </cell>
          <cell r="D355">
            <v>3.28</v>
          </cell>
        </row>
        <row r="356">
          <cell r="A356" t="str">
            <v>C2990</v>
          </cell>
          <cell r="B356" t="str">
            <v>REGULARIZAÇÃO DE TALUDES</v>
          </cell>
          <cell r="C356" t="str">
            <v>M2</v>
          </cell>
          <cell r="D356">
            <v>0.17</v>
          </cell>
        </row>
        <row r="357">
          <cell r="B357" t="str">
            <v>SUSTENTAÇÕES DIVERSAS</v>
          </cell>
        </row>
        <row r="358">
          <cell r="A358" t="str">
            <v>C0083</v>
          </cell>
          <cell r="B358" t="str">
            <v>ANDAIME METÁLICO DE ENCAIXE P/FACHADAS-LOCAÇÃO MENSAL</v>
          </cell>
          <cell r="C358" t="str">
            <v>M2</v>
          </cell>
          <cell r="D358">
            <v>8.26</v>
          </cell>
        </row>
        <row r="359">
          <cell r="A359" t="str">
            <v>C0084</v>
          </cell>
          <cell r="B359" t="str">
            <v>ANDAIME P/1 M3 DE CONCRETO ARMADO</v>
          </cell>
          <cell r="C359" t="str">
            <v>UN</v>
          </cell>
          <cell r="D359">
            <v>12.24</v>
          </cell>
        </row>
        <row r="360">
          <cell r="A360" t="str">
            <v>C0086</v>
          </cell>
          <cell r="B360" t="str">
            <v>ANDAIME P/ALVENARIA DE 1/2 TIJOLO</v>
          </cell>
          <cell r="C360" t="str">
            <v>M2</v>
          </cell>
          <cell r="D360">
            <v>2.19</v>
          </cell>
        </row>
        <row r="361">
          <cell r="A361" t="str">
            <v>C0085</v>
          </cell>
          <cell r="B361" t="str">
            <v>ANDAIME P/ALVENARIA DE 1 TIJOLO</v>
          </cell>
          <cell r="C361" t="str">
            <v>M2</v>
          </cell>
          <cell r="D361">
            <v>5.86</v>
          </cell>
        </row>
        <row r="362">
          <cell r="A362" t="str">
            <v>C0087</v>
          </cell>
          <cell r="B362" t="str">
            <v>ANDAIME P/REVESTIMENTO DE FORROS</v>
          </cell>
          <cell r="C362" t="str">
            <v>M2</v>
          </cell>
          <cell r="D362">
            <v>6.37</v>
          </cell>
        </row>
        <row r="363">
          <cell r="A363" t="str">
            <v>C0088</v>
          </cell>
          <cell r="B363" t="str">
            <v>ANDAIME PRINCIPAL VERTICAL INCLUSIVE DEMOLIÇÃO</v>
          </cell>
          <cell r="C363" t="str">
            <v>M2</v>
          </cell>
          <cell r="D363">
            <v>29.46</v>
          </cell>
        </row>
        <row r="364">
          <cell r="A364" t="str">
            <v>C3352</v>
          </cell>
          <cell r="B364" t="str">
            <v>ANDAIME SUSPENSO E PLATAFORMA DE MADEIRA</v>
          </cell>
          <cell r="C364" t="str">
            <v>M2</v>
          </cell>
          <cell r="D364">
            <v>34.31</v>
          </cell>
        </row>
        <row r="365">
          <cell r="A365" t="str">
            <v>C0364</v>
          </cell>
          <cell r="B365" t="str">
            <v>BANDEJA SALVA-VIDAS C/TÁBUAS DE 1"x12" DE 2ª</v>
          </cell>
          <cell r="C365" t="str">
            <v>M</v>
          </cell>
          <cell r="D365">
            <v>279.02</v>
          </cell>
        </row>
        <row r="366">
          <cell r="A366" t="str">
            <v>C3320</v>
          </cell>
          <cell r="B366" t="str">
            <v>CIMBRAMENTO DE MADEIRA</v>
          </cell>
          <cell r="C366" t="str">
            <v>M3</v>
          </cell>
          <cell r="D366">
            <v>29.45</v>
          </cell>
        </row>
        <row r="367">
          <cell r="A367" t="str">
            <v>C1236</v>
          </cell>
          <cell r="B367" t="str">
            <v>ENCAIXOTAMENTO DE EDIFICAÇÕES</v>
          </cell>
          <cell r="C367" t="str">
            <v>M2</v>
          </cell>
          <cell r="D367">
            <v>81.98</v>
          </cell>
        </row>
        <row r="368">
          <cell r="A368" t="str">
            <v>C1246</v>
          </cell>
          <cell r="B368" t="str">
            <v>ENTELAMENTO DE EDIFICAÇÕES C/PASSARELA DE TÁBUAS DE 1"x12" DE 2º</v>
          </cell>
          <cell r="C368" t="str">
            <v>M2</v>
          </cell>
          <cell r="D368">
            <v>204.74</v>
          </cell>
        </row>
        <row r="369">
          <cell r="A369" t="str">
            <v>C2804</v>
          </cell>
          <cell r="B369" t="str">
            <v>ESCORAMENTO DE ÁRVORES</v>
          </cell>
          <cell r="C369" t="str">
            <v>UN</v>
          </cell>
          <cell r="D369">
            <v>79.06</v>
          </cell>
        </row>
        <row r="370">
          <cell r="A370" t="str">
            <v>C2803</v>
          </cell>
          <cell r="B370" t="str">
            <v>ESCORAMENTO DE POSTES</v>
          </cell>
          <cell r="C370" t="str">
            <v>UN</v>
          </cell>
          <cell r="D370">
            <v>366.06</v>
          </cell>
        </row>
        <row r="371">
          <cell r="A371" t="str">
            <v>C3351</v>
          </cell>
          <cell r="B371" t="str">
            <v>ESCORAMENTO P/ OBRAS D'ARTES CORRENTES</v>
          </cell>
          <cell r="C371" t="str">
            <v>M3</v>
          </cell>
          <cell r="D371">
            <v>43.24</v>
          </cell>
        </row>
        <row r="372">
          <cell r="A372" t="str">
            <v>C3081</v>
          </cell>
          <cell r="B372" t="str">
            <v>ESCORAMENTO TUBULAR TIPO CONVENCIONAL</v>
          </cell>
          <cell r="C372" t="str">
            <v>M3</v>
          </cell>
          <cell r="D372">
            <v>23.86</v>
          </cell>
        </row>
        <row r="373">
          <cell r="A373" t="str">
            <v>C1274</v>
          </cell>
          <cell r="B373" t="str">
            <v>ESCORAMENTO DE PROTEÇÃO EM EDIFICAÇÕES VIZINHAS</v>
          </cell>
          <cell r="C373" t="str">
            <v>M2</v>
          </cell>
          <cell r="D373">
            <v>160.11000000000001</v>
          </cell>
        </row>
        <row r="374">
          <cell r="A374" t="str">
            <v>C4166</v>
          </cell>
          <cell r="B374" t="str">
            <v>ESTRUTURA DE SUSTENTAÇÃO EM VIGAS TRELIÇADAS E TABLADO DE MADEIRA</v>
          </cell>
          <cell r="C374" t="str">
            <v>M2</v>
          </cell>
          <cell r="D374">
            <v>141.66</v>
          </cell>
        </row>
        <row r="375">
          <cell r="A375" t="str">
            <v>C3466</v>
          </cell>
          <cell r="B375" t="str">
            <v>EXECUÇÃO DE ESTRUTURA METÁLICA P/ IÇAMENTO D0 RESERVATÓRIO</v>
          </cell>
          <cell r="C375" t="str">
            <v>KG</v>
          </cell>
          <cell r="D375">
            <v>8.82</v>
          </cell>
        </row>
        <row r="376">
          <cell r="A376" t="str">
            <v>C4125</v>
          </cell>
          <cell r="B376" t="str">
            <v>LOCAÇÃO MENSAL DE ANDAIME METÁLICO</v>
          </cell>
          <cell r="C376" t="str">
            <v>M3</v>
          </cell>
          <cell r="D376">
            <v>4.41</v>
          </cell>
        </row>
        <row r="377">
          <cell r="A377" t="str">
            <v>C3470</v>
          </cell>
          <cell r="B377" t="str">
            <v>LOCAÇÃO MENSAL DE CIMBRAMENTO METÁLICO</v>
          </cell>
          <cell r="C377" t="str">
            <v>M3</v>
          </cell>
          <cell r="D377">
            <v>16.59</v>
          </cell>
        </row>
        <row r="378">
          <cell r="A378" t="str">
            <v>C1271</v>
          </cell>
          <cell r="B378" t="str">
            <v>LOCAÇÃO MENSAL DE ESCORA METÁLICA P/VIGAS/LAJES</v>
          </cell>
          <cell r="C378" t="str">
            <v>M2</v>
          </cell>
          <cell r="D378">
            <v>8.83</v>
          </cell>
        </row>
        <row r="379">
          <cell r="A379" t="str">
            <v>C4129</v>
          </cell>
          <cell r="B379" t="str">
            <v>LOCAÇÃO MENSAL DE ESCORAMENTO TUBULAR</v>
          </cell>
          <cell r="C379" t="str">
            <v>M3</v>
          </cell>
          <cell r="D379">
            <v>8.3000000000000007</v>
          </cell>
        </row>
        <row r="380">
          <cell r="A380" t="str">
            <v>C3469</v>
          </cell>
          <cell r="B380" t="str">
            <v>LOCAÇÃO MENSAL DE MACACOS HIDRAÚLICOS DE 50 T</v>
          </cell>
          <cell r="C380" t="str">
            <v>M3</v>
          </cell>
          <cell r="D380">
            <v>846.36</v>
          </cell>
        </row>
        <row r="381">
          <cell r="A381" t="str">
            <v>C3468</v>
          </cell>
          <cell r="B381" t="str">
            <v>MONTAGEM E DESMONTAGEM DE ESTRUTURA METÁLICA P/ IÇAMENTO</v>
          </cell>
          <cell r="C381" t="str">
            <v>KG</v>
          </cell>
          <cell r="D381">
            <v>3.83</v>
          </cell>
        </row>
        <row r="382">
          <cell r="A382" t="str">
            <v>C2154</v>
          </cell>
          <cell r="B382" t="str">
            <v>REFORMA DE ANDAIME EXTERNO ATÉ 3 ANDARES</v>
          </cell>
          <cell r="C382" t="str">
            <v>M2</v>
          </cell>
          <cell r="D382">
            <v>2.98</v>
          </cell>
        </row>
        <row r="383">
          <cell r="A383" t="str">
            <v>C2155</v>
          </cell>
          <cell r="B383" t="str">
            <v>REFORMA DE ANDAIME EXTERNO MAIOR QUE 3 ANDARES</v>
          </cell>
          <cell r="C383" t="str">
            <v>M2</v>
          </cell>
          <cell r="D383">
            <v>5.59</v>
          </cell>
        </row>
        <row r="384">
          <cell r="A384" t="str">
            <v>C2967</v>
          </cell>
          <cell r="B384" t="str">
            <v>SUSTENTAÇÃO DE TUBULAÇÕES EXISTENTES - MADEIRA</v>
          </cell>
          <cell r="C384" t="str">
            <v>M3</v>
          </cell>
          <cell r="D384">
            <v>1244.67</v>
          </cell>
        </row>
        <row r="385">
          <cell r="A385" t="str">
            <v>C2968</v>
          </cell>
          <cell r="B385" t="str">
            <v>SUSTENTAÇÃO DE TUBULAÇÕES EXISTENTES - METÁLICA</v>
          </cell>
          <cell r="C385" t="str">
            <v>KG</v>
          </cell>
          <cell r="D385">
            <v>0.81</v>
          </cell>
        </row>
        <row r="386">
          <cell r="B386" t="str">
            <v>ESCORAMENTO DE MADEIRA EM VALAS E CAVAS</v>
          </cell>
        </row>
        <row r="387">
          <cell r="A387" t="str">
            <v>C1272</v>
          </cell>
          <cell r="B387" t="str">
            <v>ESCORAMENTO COMUM DE VALAS TIPO CONTÍNUO C/PRANCHAS PEROBA</v>
          </cell>
          <cell r="C387" t="str">
            <v>M2</v>
          </cell>
          <cell r="D387">
            <v>63.77</v>
          </cell>
        </row>
        <row r="388">
          <cell r="A388" t="str">
            <v>C2798</v>
          </cell>
          <cell r="B388" t="str">
            <v>ESCORAMENTO CONTÍNUO COM CHAPA COMPENSADA DE 12mm</v>
          </cell>
          <cell r="C388" t="str">
            <v>M2</v>
          </cell>
          <cell r="D388">
            <v>12.07</v>
          </cell>
        </row>
        <row r="389">
          <cell r="A389" t="str">
            <v>C1273</v>
          </cell>
          <cell r="B389" t="str">
            <v>ESCORAMENTO CONTÍNUO P/GALERIA MOLDADA</v>
          </cell>
          <cell r="C389" t="str">
            <v>M2</v>
          </cell>
          <cell r="D389">
            <v>54.32</v>
          </cell>
        </row>
        <row r="390">
          <cell r="A390" t="str">
            <v>C2805</v>
          </cell>
          <cell r="B390" t="str">
            <v>ESCORAMENTO DESCONTÍNUO COM PRANCHAS DE MADEIRA</v>
          </cell>
          <cell r="C390" t="str">
            <v>M2</v>
          </cell>
          <cell r="D390">
            <v>18.190000000000001</v>
          </cell>
        </row>
        <row r="391">
          <cell r="B391" t="str">
            <v>ESCORAMENTO METÁLICO EM VALAS,CAVAS OU POÇOS</v>
          </cell>
        </row>
        <row r="392">
          <cell r="A392" t="str">
            <v>C2799</v>
          </cell>
          <cell r="B392" t="str">
            <v>ESCORAMENTO CONTÍNUO DE VALAS C/PRANCHAS METÁLICAS DE 2.00M</v>
          </cell>
          <cell r="C392" t="str">
            <v>M2</v>
          </cell>
          <cell r="D392">
            <v>18.25</v>
          </cell>
        </row>
        <row r="393">
          <cell r="A393" t="str">
            <v>C2800</v>
          </cell>
          <cell r="B393" t="str">
            <v>ESCORAMENTO CONTÍNUO DE VALAS C/PRANCHAS METÁLICAS DE 3.00M</v>
          </cell>
          <cell r="C393" t="str">
            <v>M2</v>
          </cell>
          <cell r="D393">
            <v>26.54</v>
          </cell>
        </row>
        <row r="394">
          <cell r="A394" t="str">
            <v>C2801</v>
          </cell>
          <cell r="B394" t="str">
            <v>ESCORAMENTO CONTÍNUO DE VALAS C/PRANCHAS METÁLICAS DE 4.00M</v>
          </cell>
          <cell r="C394" t="str">
            <v>M2</v>
          </cell>
          <cell r="D394">
            <v>33.1</v>
          </cell>
        </row>
        <row r="395">
          <cell r="A395" t="str">
            <v>C2802</v>
          </cell>
          <cell r="B395" t="str">
            <v>ESCORAMENTO CONTÍNUO DE VALAS C/PRANCHAS METÁLICAS DE 6.00M</v>
          </cell>
          <cell r="C395" t="str">
            <v>M2</v>
          </cell>
          <cell r="D395">
            <v>49.13</v>
          </cell>
        </row>
        <row r="396">
          <cell r="B396" t="str">
            <v>INSTALAÇÃO DE GUINCHO</v>
          </cell>
        </row>
        <row r="397">
          <cell r="A397" t="str">
            <v>C1355</v>
          </cell>
          <cell r="B397" t="str">
            <v>EXECUÇÃO DE BASE DA CAÇAMBA E INSTALAÇÃO DO GUINCHO</v>
          </cell>
          <cell r="C397" t="str">
            <v>UN</v>
          </cell>
          <cell r="D397">
            <v>2480.7600000000002</v>
          </cell>
        </row>
        <row r="398">
          <cell r="A398" t="str">
            <v>C2508</v>
          </cell>
          <cell r="B398" t="str">
            <v>TORRE PARA GUINCHO</v>
          </cell>
          <cell r="C398" t="str">
            <v>M</v>
          </cell>
          <cell r="D398">
            <v>286.13</v>
          </cell>
        </row>
        <row r="399">
          <cell r="B399" t="str">
            <v>PRODUÇÃO DE MATERIAIS</v>
          </cell>
        </row>
        <row r="400">
          <cell r="A400" t="str">
            <v>C3129</v>
          </cell>
          <cell r="B400" t="str">
            <v>AREIA DE CAMPO - EXTRAÇÃO</v>
          </cell>
          <cell r="C400" t="str">
            <v>M3</v>
          </cell>
          <cell r="D400">
            <v>3.06</v>
          </cell>
        </row>
        <row r="401">
          <cell r="A401" t="str">
            <v>C3130</v>
          </cell>
          <cell r="B401" t="str">
            <v>AREIA DE RIO - EXTRAÇÃO</v>
          </cell>
          <cell r="C401" t="str">
            <v>M3</v>
          </cell>
          <cell r="D401">
            <v>5.82</v>
          </cell>
        </row>
        <row r="402">
          <cell r="A402" t="str">
            <v>C3139</v>
          </cell>
          <cell r="B402" t="str">
            <v>BRITA PRODUZIDA PARA BASES</v>
          </cell>
          <cell r="C402" t="str">
            <v>M3</v>
          </cell>
          <cell r="D402">
            <v>54.34</v>
          </cell>
        </row>
        <row r="403">
          <cell r="A403" t="str">
            <v>C3252</v>
          </cell>
          <cell r="B403" t="str">
            <v>BRITA PRODUZIDA PARA REVESTIMENTOS BETUMINOSOS</v>
          </cell>
          <cell r="C403" t="str">
            <v>M3</v>
          </cell>
          <cell r="D403">
            <v>64.78</v>
          </cell>
        </row>
        <row r="404">
          <cell r="A404" t="str">
            <v>C3253</v>
          </cell>
          <cell r="B404" t="str">
            <v>BRITA PRODUZIDA PARA USOS DIVERSOS</v>
          </cell>
          <cell r="C404" t="str">
            <v>M3</v>
          </cell>
          <cell r="D404">
            <v>59.24</v>
          </cell>
        </row>
        <row r="405">
          <cell r="A405" t="str">
            <v>C3227</v>
          </cell>
          <cell r="B405" t="str">
            <v>PEDRA DE MÃO/POLIÉDRICA</v>
          </cell>
          <cell r="C405" t="str">
            <v>M3</v>
          </cell>
          <cell r="D405">
            <v>23.61</v>
          </cell>
        </row>
        <row r="406">
          <cell r="A406" t="str">
            <v>C3235</v>
          </cell>
          <cell r="B406" t="str">
            <v>ROCHA PARA BRITAGEM</v>
          </cell>
          <cell r="C406" t="str">
            <v>M3</v>
          </cell>
          <cell r="D406">
            <v>23.61</v>
          </cell>
        </row>
        <row r="407">
          <cell r="B407" t="str">
            <v>LASTROS</v>
          </cell>
        </row>
        <row r="408">
          <cell r="A408" t="str">
            <v>C2860</v>
          </cell>
          <cell r="B408" t="str">
            <v>LASTRO DE AREIA ADQUIRIDA</v>
          </cell>
          <cell r="C408" t="str">
            <v>M3</v>
          </cell>
          <cell r="D408">
            <v>63.75</v>
          </cell>
        </row>
        <row r="409">
          <cell r="A409" t="str">
            <v>C2861</v>
          </cell>
          <cell r="B409" t="str">
            <v>LASTRO DE AREIA EXTRAIDA (S/ TRANSPORTE)</v>
          </cell>
          <cell r="C409" t="str">
            <v>M3</v>
          </cell>
          <cell r="D409">
            <v>14.37</v>
          </cell>
        </row>
        <row r="410">
          <cell r="A410" t="str">
            <v>C2862</v>
          </cell>
          <cell r="B410" t="str">
            <v>LASTRO DE BRITA</v>
          </cell>
          <cell r="C410" t="str">
            <v>M3</v>
          </cell>
          <cell r="D410">
            <v>81.09</v>
          </cell>
        </row>
        <row r="411">
          <cell r="A411" t="str">
            <v>C1605</v>
          </cell>
          <cell r="B411" t="str">
            <v>LASTRO DE BRITA APILOADO MANUALMENTE</v>
          </cell>
          <cell r="C411" t="str">
            <v>M3</v>
          </cell>
          <cell r="D411">
            <v>88.06</v>
          </cell>
        </row>
        <row r="412">
          <cell r="A412" t="str">
            <v>C1606</v>
          </cell>
          <cell r="B412" t="str">
            <v>LASTRO DE BRITA ESP.= 10CM, P/CAIXA DE PASSAGEM EM ALVENARIA</v>
          </cell>
          <cell r="C412" t="str">
            <v>M3</v>
          </cell>
          <cell r="D412">
            <v>75.55</v>
          </cell>
        </row>
        <row r="413">
          <cell r="A413" t="str">
            <v>C1607</v>
          </cell>
          <cell r="B413" t="str">
            <v>LASTRO DE CONCRETO IMPERMEABILIZADO E=6CM</v>
          </cell>
          <cell r="C413" t="str">
            <v>M2</v>
          </cell>
          <cell r="D413">
            <v>35.74</v>
          </cell>
        </row>
        <row r="414">
          <cell r="A414" t="str">
            <v>C1608</v>
          </cell>
          <cell r="B414" t="str">
            <v>LASTRO DE CONCRETO IMPERMEABILIZADO E=8CM</v>
          </cell>
          <cell r="C414" t="str">
            <v>M2</v>
          </cell>
          <cell r="D414">
            <v>50.83</v>
          </cell>
        </row>
        <row r="415">
          <cell r="A415" t="str">
            <v>C1609</v>
          </cell>
          <cell r="B415" t="str">
            <v>LASTRO DE CONCRETO INCLUINDO PREPARO E LANÇAMENTO</v>
          </cell>
          <cell r="C415" t="str">
            <v>M3</v>
          </cell>
          <cell r="D415">
            <v>349.31</v>
          </cell>
        </row>
        <row r="416">
          <cell r="A416" t="str">
            <v>C1611</v>
          </cell>
          <cell r="B416" t="str">
            <v>LASTRO DE CONCRETO REGULARIZADO ESP.= 5CM</v>
          </cell>
          <cell r="C416" t="str">
            <v>M2</v>
          </cell>
          <cell r="D416">
            <v>24.29</v>
          </cell>
        </row>
        <row r="417">
          <cell r="A417" t="str">
            <v>C2863</v>
          </cell>
          <cell r="B417" t="str">
            <v>LASTRO DE PEDRA DE MÃO</v>
          </cell>
          <cell r="C417" t="str">
            <v>M3</v>
          </cell>
          <cell r="D417">
            <v>79.36</v>
          </cell>
        </row>
        <row r="418">
          <cell r="A418" t="str">
            <v>C2864</v>
          </cell>
          <cell r="B418" t="str">
            <v>LASTRO DE PÓ DE PEDRA</v>
          </cell>
          <cell r="C418" t="str">
            <v>M3</v>
          </cell>
          <cell r="D418">
            <v>43.62</v>
          </cell>
        </row>
        <row r="419">
          <cell r="B419" t="str">
            <v>SERVIÇOS DE USINAGEM</v>
          </cell>
        </row>
        <row r="420">
          <cell r="A420" t="str">
            <v>C3315</v>
          </cell>
          <cell r="B420" t="str">
            <v>USINAGEM DE MISTURAS BETUMINOSAS A FRIO</v>
          </cell>
          <cell r="C420" t="str">
            <v>M3</v>
          </cell>
          <cell r="D420">
            <v>11.66</v>
          </cell>
        </row>
        <row r="421">
          <cell r="A421" t="str">
            <v>C3316</v>
          </cell>
          <cell r="B421" t="str">
            <v>USINAGEM DE MISTURAS BETUMINOSAS A QUENTE</v>
          </cell>
          <cell r="C421" t="str">
            <v>M3</v>
          </cell>
          <cell r="D421">
            <v>50.39</v>
          </cell>
        </row>
        <row r="422">
          <cell r="A422" t="str">
            <v>C3244</v>
          </cell>
          <cell r="B422" t="str">
            <v>USINAGEM DE MISTURAS DE AGREGADOS</v>
          </cell>
          <cell r="C422" t="str">
            <v>M3</v>
          </cell>
          <cell r="D422">
            <v>9.4600000000000009</v>
          </cell>
        </row>
        <row r="423">
          <cell r="B423" t="str">
            <v>TRANSPORTE COM ELEVADOR</v>
          </cell>
        </row>
        <row r="424">
          <cell r="A424" t="str">
            <v>C2540</v>
          </cell>
          <cell r="B424" t="str">
            <v>TRANSPORTE VERTICAL DE MATERIAIS A GRANEL P/ A 2a. LAJE</v>
          </cell>
          <cell r="C424" t="str">
            <v>M3</v>
          </cell>
          <cell r="D424">
            <v>10.7</v>
          </cell>
        </row>
        <row r="425">
          <cell r="A425" t="str">
            <v>C2541</v>
          </cell>
          <cell r="B425" t="str">
            <v>TRANSPORTE VERTICAL DE MATERIAIS A GRANEL P/ A 5a. LAJE</v>
          </cell>
          <cell r="C425" t="str">
            <v>M3</v>
          </cell>
          <cell r="D425">
            <v>11.29</v>
          </cell>
        </row>
        <row r="426">
          <cell r="B426" t="str">
            <v>TRANSPORTE COM GUINDASTE</v>
          </cell>
        </row>
        <row r="427">
          <cell r="A427" t="str">
            <v>C2525</v>
          </cell>
          <cell r="B427" t="str">
            <v>TRANSPORTE C/GUINDASTE DE TORRE CAP. 1200KG</v>
          </cell>
          <cell r="C427" t="str">
            <v>CICLO</v>
          </cell>
          <cell r="D427">
            <v>6.21</v>
          </cell>
        </row>
        <row r="428">
          <cell r="A428" t="str">
            <v>C2526</v>
          </cell>
          <cell r="B428" t="str">
            <v>TRANSPORTE C/GUINDASTE ESTACIONÁRIO CAP. 1100KG</v>
          </cell>
          <cell r="C428" t="str">
            <v>CICLO</v>
          </cell>
          <cell r="D428">
            <v>5.33</v>
          </cell>
        </row>
        <row r="429">
          <cell r="A429" t="str">
            <v>C2528</v>
          </cell>
          <cell r="B429" t="str">
            <v>TRANSPORTE C/GUINDASTE SOBRE TRILHO CAP. 1100KG</v>
          </cell>
          <cell r="C429" t="str">
            <v>CICLO</v>
          </cell>
          <cell r="D429">
            <v>11.32</v>
          </cell>
        </row>
        <row r="430">
          <cell r="A430" t="str">
            <v>C2527</v>
          </cell>
          <cell r="B430" t="str">
            <v>TRANSPORTE C/GUINDASTE SOBRE TRILHO CAP. 1200KG</v>
          </cell>
          <cell r="C430" t="str">
            <v>CICLO</v>
          </cell>
          <cell r="D430">
            <v>23.13</v>
          </cell>
        </row>
        <row r="431">
          <cell r="B431" t="str">
            <v>OBRAS DE DRENAGEM</v>
          </cell>
        </row>
        <row r="432">
          <cell r="B432" t="str">
            <v>ESGOTAMENTO DE ÁREAS E VALAS</v>
          </cell>
        </row>
        <row r="433">
          <cell r="A433" t="str">
            <v>C1278</v>
          </cell>
          <cell r="B433" t="str">
            <v>ESGOTAMENTO C/BOMBA ELÉTRICA DE IMERSÃO 1KW ATÉ 8M</v>
          </cell>
          <cell r="C433" t="str">
            <v>M3</v>
          </cell>
          <cell r="D433">
            <v>0.04</v>
          </cell>
        </row>
        <row r="434">
          <cell r="A434" t="str">
            <v>C1277</v>
          </cell>
          <cell r="B434" t="str">
            <v>ESGOTAMENTO C/BOMBA ELÉTRICA DE IMERSÃO 2.7KW ATÉ 8M</v>
          </cell>
          <cell r="C434" t="str">
            <v>M3</v>
          </cell>
          <cell r="D434">
            <v>0.05</v>
          </cell>
        </row>
        <row r="435">
          <cell r="A435" t="str">
            <v>C2806</v>
          </cell>
          <cell r="B435" t="str">
            <v>ESGOTAMENTO COM CONJUNTO MOTO-BOMBA DE 20m3/h, H=6m.c.a</v>
          </cell>
          <cell r="C435" t="str">
            <v>H</v>
          </cell>
          <cell r="D435">
            <v>4.72</v>
          </cell>
        </row>
        <row r="436">
          <cell r="A436" t="str">
            <v>C2807</v>
          </cell>
          <cell r="B436" t="str">
            <v>ESGOTAMENTO COM CUNJUNTO MOTO-BOMBA DE 20m3/h, H=10m.c.a</v>
          </cell>
          <cell r="C436" t="str">
            <v>H</v>
          </cell>
          <cell r="D436">
            <v>4.72</v>
          </cell>
        </row>
        <row r="437">
          <cell r="B437" t="str">
            <v>REBAIXAMENTO DO LENÇOL FREÁTICO</v>
          </cell>
        </row>
        <row r="438">
          <cell r="A438" t="str">
            <v>C2924</v>
          </cell>
          <cell r="B438" t="str">
            <v>REBAIXAMENTO DE LENÇOL FREÁTICO EM ÁREAS</v>
          </cell>
          <cell r="C438" t="str">
            <v>PTxDIA</v>
          </cell>
          <cell r="D438">
            <v>12.61</v>
          </cell>
        </row>
        <row r="439">
          <cell r="A439" t="str">
            <v>C2922</v>
          </cell>
          <cell r="B439" t="str">
            <v>REBAIXAMENTO DE LENÇOL FREÁTICO EM ÁREAS (POÇOS DE VISITA)</v>
          </cell>
          <cell r="C439" t="str">
            <v>PTxDIA</v>
          </cell>
          <cell r="D439">
            <v>23.77</v>
          </cell>
        </row>
        <row r="440">
          <cell r="A440" t="str">
            <v>C2923</v>
          </cell>
          <cell r="B440" t="str">
            <v>REBAIXAMENTO DE LENÇOL FREÁTICO EM VALAS</v>
          </cell>
          <cell r="C440" t="str">
            <v>M</v>
          </cell>
          <cell r="D440">
            <v>24.01</v>
          </cell>
        </row>
        <row r="441">
          <cell r="B441" t="str">
            <v>OBRAS D' ARTE CORRENTE</v>
          </cell>
        </row>
        <row r="442">
          <cell r="A442" t="str">
            <v>C0109</v>
          </cell>
          <cell r="B442" t="str">
            <v>AQUISIÇÃO, ASSENT. E REJUNT. DE TUBO DE CONCRETO SIMPLES D=30cm</v>
          </cell>
          <cell r="C442" t="str">
            <v>M</v>
          </cell>
          <cell r="D442">
            <v>80.88</v>
          </cell>
        </row>
        <row r="443">
          <cell r="A443" t="str">
            <v>C0110</v>
          </cell>
          <cell r="B443" t="str">
            <v>AQUISIÇÃO, ASSENT. E REJUNT. DE TUBO DE CONCRETO SIMPLES D=40cm</v>
          </cell>
          <cell r="C443" t="str">
            <v>M</v>
          </cell>
          <cell r="D443">
            <v>96.72</v>
          </cell>
        </row>
        <row r="444">
          <cell r="A444" t="str">
            <v>C0105</v>
          </cell>
          <cell r="B444" t="str">
            <v>AQUISIÇÃO, ASSENT. E REJUNT. DE TUBO DE CONCRETO ARMADO D= 60cm</v>
          </cell>
          <cell r="C444" t="str">
            <v>M</v>
          </cell>
          <cell r="D444">
            <v>151.72</v>
          </cell>
        </row>
        <row r="445">
          <cell r="A445" t="str">
            <v>C0108</v>
          </cell>
          <cell r="B445" t="str">
            <v>AQUISIÇÃO, ASSENT. E REJUNT. DE TUBO DE CONCRETO ARMADO D=80cm</v>
          </cell>
          <cell r="C445" t="str">
            <v>M</v>
          </cell>
          <cell r="D445">
            <v>221.15</v>
          </cell>
        </row>
        <row r="446">
          <cell r="A446" t="str">
            <v>C0104</v>
          </cell>
          <cell r="B446" t="str">
            <v>AQUISIÇÃO, ASSENT. E REJUNT. DE TUBO DE CONCRETO ARMADO D= 100cm</v>
          </cell>
          <cell r="C446" t="str">
            <v>M</v>
          </cell>
          <cell r="D446">
            <v>298.23</v>
          </cell>
        </row>
        <row r="447">
          <cell r="A447" t="str">
            <v>C4325</v>
          </cell>
          <cell r="B447" t="str">
            <v>AQUISIÇÃO, ASSENT. E REJUNT. DE TUBO DE CONCRETO ARMADO D=100 cm, SOBRE BERÇO DE CONCRETO MOLDADO "IN LOCO", FCK &gt; 10MPa</v>
          </cell>
          <cell r="C447" t="str">
            <v>M</v>
          </cell>
          <cell r="D447">
            <v>502.04</v>
          </cell>
        </row>
        <row r="448">
          <cell r="A448" t="str">
            <v>C0106</v>
          </cell>
          <cell r="B448" t="str">
            <v>AQUISIÇÃO, ASSENT. E REJUNT. DE TUBO DE CONCRETO ARMADO D=120cm</v>
          </cell>
          <cell r="C448" t="str">
            <v>M</v>
          </cell>
          <cell r="D448">
            <v>467.84</v>
          </cell>
        </row>
        <row r="449">
          <cell r="A449" t="str">
            <v>C0107</v>
          </cell>
          <cell r="B449" t="str">
            <v>AQUISIÇÃO, ASSENT. E REJUNT. DE TUBO DE CONCRETO ARMADO D=150cm</v>
          </cell>
          <cell r="C449" t="str">
            <v>M</v>
          </cell>
          <cell r="D449">
            <v>619.46</v>
          </cell>
        </row>
        <row r="450">
          <cell r="A450" t="str">
            <v>C4673</v>
          </cell>
          <cell r="B450" t="str">
            <v>AQUISIÇÃO E ASSENTAMENTO DE TUBO CORRUGADO DE DUPLA PAREDE PEAD D=37,5cm</v>
          </cell>
          <cell r="C450" t="str">
            <v>M</v>
          </cell>
          <cell r="D450">
            <v>117.86</v>
          </cell>
        </row>
        <row r="451">
          <cell r="A451" t="str">
            <v>C4674</v>
          </cell>
          <cell r="B451" t="str">
            <v>AQUISIÇÃO E ASSENTAMENTO DE TUBO CORRUGADO DE DUPLA PAREDE PEAD D=45,0cm</v>
          </cell>
          <cell r="C451" t="str">
            <v>M</v>
          </cell>
          <cell r="D451">
            <v>159.87</v>
          </cell>
        </row>
        <row r="452">
          <cell r="A452" t="str">
            <v>C4675</v>
          </cell>
          <cell r="B452" t="str">
            <v>AQUISIÇÃO E ASSENTAMENTO DE TUBO CORRUGADO DE DUPLA PAREDE PEAD D=60,0cm</v>
          </cell>
          <cell r="C452" t="str">
            <v>M</v>
          </cell>
          <cell r="D452">
            <v>263.27</v>
          </cell>
        </row>
        <row r="453">
          <cell r="A453" t="str">
            <v>C4676</v>
          </cell>
          <cell r="B453" t="str">
            <v>AQUISIÇÃO E ASSENTAMENTO DE TUBO CORRUGADO DE DUPLA PAREDE PEAD D=75,0cm</v>
          </cell>
          <cell r="C453" t="str">
            <v>M</v>
          </cell>
          <cell r="D453">
            <v>365.35</v>
          </cell>
        </row>
        <row r="454">
          <cell r="A454" t="str">
            <v>C4677</v>
          </cell>
          <cell r="B454" t="str">
            <v>AQUISIÇÃO E ASSENTAMENTO DE TUBO CORRUGADO DE DUPLA PAREDE PEAD D=90,0cm</v>
          </cell>
          <cell r="C454" t="str">
            <v>M</v>
          </cell>
          <cell r="D454">
            <v>466.61</v>
          </cell>
        </row>
        <row r="455">
          <cell r="A455" t="str">
            <v>C4678</v>
          </cell>
          <cell r="B455" t="str">
            <v>AQUISIÇÃO E ASSENTAMENTO DE TUBO CORRUGADO DE DUPLA PAREDE PEAD D=105,0cm</v>
          </cell>
          <cell r="C455" t="str">
            <v>M</v>
          </cell>
          <cell r="D455">
            <v>571.35</v>
          </cell>
        </row>
        <row r="456">
          <cell r="A456" t="str">
            <v>C4679</v>
          </cell>
          <cell r="B456" t="str">
            <v>AQUISIÇÃO E ASSENTAMENTO DE TUBO CORRUGADO DE DUPLA PAREDE PEAD D=120,0cm</v>
          </cell>
          <cell r="C456" t="str">
            <v>M</v>
          </cell>
          <cell r="D456">
            <v>720.56</v>
          </cell>
        </row>
        <row r="457">
          <cell r="A457" t="str">
            <v>C0424</v>
          </cell>
          <cell r="B457" t="str">
            <v>BOCA DE BUEIRO SIMPLES TUBULAR D= 80cm</v>
          </cell>
          <cell r="C457" t="str">
            <v>UN</v>
          </cell>
          <cell r="D457">
            <v>937.51</v>
          </cell>
        </row>
        <row r="458">
          <cell r="A458" t="str">
            <v>C0423</v>
          </cell>
          <cell r="B458" t="str">
            <v>BOCA DE BUEIRO SIMPLES TUBULAR D= 100cm</v>
          </cell>
          <cell r="C458" t="str">
            <v>UN</v>
          </cell>
          <cell r="D458">
            <v>1239.0999999999999</v>
          </cell>
        </row>
        <row r="459">
          <cell r="A459" t="str">
            <v>C0406</v>
          </cell>
          <cell r="B459" t="str">
            <v>BOCA DE BUEIRO DUPLO TUBULAR D= 80cm</v>
          </cell>
          <cell r="C459" t="str">
            <v>UN</v>
          </cell>
          <cell r="D459">
            <v>1546.71</v>
          </cell>
        </row>
        <row r="460">
          <cell r="A460" t="str">
            <v>C0407</v>
          </cell>
          <cell r="B460" t="str">
            <v>BOCA DE BUEIRO DUPLO TUBULAR D=100cm</v>
          </cell>
          <cell r="C460" t="str">
            <v>UN</v>
          </cell>
          <cell r="D460">
            <v>1944.59</v>
          </cell>
        </row>
        <row r="461">
          <cell r="A461" t="str">
            <v>C0440</v>
          </cell>
          <cell r="B461" t="str">
            <v>BOCA DE BUEIRO TRIPLO TUBULAR D=100cm</v>
          </cell>
          <cell r="C461" t="str">
            <v>UN</v>
          </cell>
          <cell r="D461">
            <v>2650.08</v>
          </cell>
        </row>
        <row r="462">
          <cell r="A462" t="str">
            <v>C0408</v>
          </cell>
          <cell r="B462" t="str">
            <v>BOCA DE BUEIRO SIMPLES CAPEADO (1.00 X 1.00m)</v>
          </cell>
          <cell r="C462" t="str">
            <v>UN</v>
          </cell>
          <cell r="D462">
            <v>1084.08</v>
          </cell>
        </row>
        <row r="463">
          <cell r="A463" t="str">
            <v>C0409</v>
          </cell>
          <cell r="B463" t="str">
            <v>BOCA DE BUEIRO SIMPLES CAPEADO (1.50 X 1.00m)</v>
          </cell>
          <cell r="C463" t="str">
            <v>UN</v>
          </cell>
          <cell r="D463">
            <v>1315.42</v>
          </cell>
        </row>
        <row r="464">
          <cell r="A464" t="str">
            <v>C0410</v>
          </cell>
          <cell r="B464" t="str">
            <v>BOCA DE BUEIRO SIMPLES CAPEADO (1.50 X 1.50m)</v>
          </cell>
          <cell r="C464" t="str">
            <v>UN</v>
          </cell>
          <cell r="D464">
            <v>1903.28</v>
          </cell>
        </row>
        <row r="465">
          <cell r="A465" t="str">
            <v>C0411</v>
          </cell>
          <cell r="B465" t="str">
            <v>BOCA DE BUEIRO SIMPLES CAPEADO (2.00 X 1.00m)</v>
          </cell>
          <cell r="C465" t="str">
            <v>UN</v>
          </cell>
          <cell r="D465">
            <v>1511.96</v>
          </cell>
        </row>
        <row r="466">
          <cell r="A466" t="str">
            <v>C0412</v>
          </cell>
          <cell r="B466" t="str">
            <v>BOCA DE BUEIRO SIMPLES CAPEADO (2.00 X 1.50m)</v>
          </cell>
          <cell r="C466" t="str">
            <v>UN</v>
          </cell>
          <cell r="D466">
            <v>2102.31</v>
          </cell>
        </row>
        <row r="467">
          <cell r="A467" t="str">
            <v>C0413</v>
          </cell>
          <cell r="B467" t="str">
            <v>BOCA DE BUEIRO SIMPLES CAPEADO (2.00 X 2.00m)</v>
          </cell>
          <cell r="C467" t="str">
            <v>UN</v>
          </cell>
          <cell r="D467">
            <v>2815.54</v>
          </cell>
        </row>
        <row r="468">
          <cell r="A468" t="str">
            <v>C0414</v>
          </cell>
          <cell r="B468" t="str">
            <v>BOCA DE BUEIRO SIMPLES CAPEADO (2.50 X 1.00m)</v>
          </cell>
          <cell r="C468" t="str">
            <v>UN</v>
          </cell>
          <cell r="D468">
            <v>1706.19</v>
          </cell>
        </row>
        <row r="469">
          <cell r="A469" t="str">
            <v>C0415</v>
          </cell>
          <cell r="B469" t="str">
            <v>BOCA DE BUEIRO SIMPLES CAPEADO (2.50 X 1.50m)</v>
          </cell>
          <cell r="C469" t="str">
            <v>UN</v>
          </cell>
          <cell r="D469">
            <v>2330.96</v>
          </cell>
        </row>
        <row r="470">
          <cell r="A470" t="str">
            <v>C0416</v>
          </cell>
          <cell r="B470" t="str">
            <v>BOCA DE BUEIRO SIMPLES CAPEADO (2.50 X 2.00m)</v>
          </cell>
          <cell r="C470" t="str">
            <v>UN</v>
          </cell>
          <cell r="D470">
            <v>3160.65</v>
          </cell>
        </row>
        <row r="471">
          <cell r="A471" t="str">
            <v>C0417</v>
          </cell>
          <cell r="B471" t="str">
            <v>BOCA DE BUEIRO SIMPLES CAPEADO (2.50 X 2.50m)</v>
          </cell>
          <cell r="C471" t="str">
            <v>UN</v>
          </cell>
          <cell r="D471">
            <v>4044.21</v>
          </cell>
        </row>
        <row r="472">
          <cell r="A472" t="str">
            <v>C0418</v>
          </cell>
          <cell r="B472" t="str">
            <v>BOCA DE BUEIRO SIMPLES CAPEADO (3.00 X 1.00m)</v>
          </cell>
          <cell r="C472" t="str">
            <v>UN</v>
          </cell>
          <cell r="D472">
            <v>1904.23</v>
          </cell>
        </row>
        <row r="473">
          <cell r="A473" t="str">
            <v>C0419</v>
          </cell>
          <cell r="B473" t="str">
            <v>BOCA DE BUEIRO SIMPLES CAPEADO (3.00 X 1.50m)</v>
          </cell>
          <cell r="C473" t="str">
            <v>UN</v>
          </cell>
          <cell r="D473">
            <v>2671.5</v>
          </cell>
        </row>
        <row r="474">
          <cell r="A474" t="str">
            <v>C0420</v>
          </cell>
          <cell r="B474" t="str">
            <v>BOCA DE BUEIRO SIMPLES CAPEADO (3.00 X 2.00m)</v>
          </cell>
          <cell r="C474" t="str">
            <v>UN</v>
          </cell>
          <cell r="D474">
            <v>3471.63</v>
          </cell>
        </row>
        <row r="475">
          <cell r="A475" t="str">
            <v>C0421</v>
          </cell>
          <cell r="B475" t="str">
            <v>BOCA DE BUEIRO SIMPLES CAPEADO (3.00 X 2.50m)</v>
          </cell>
          <cell r="C475" t="str">
            <v>UN</v>
          </cell>
          <cell r="D475">
            <v>4396.01</v>
          </cell>
        </row>
        <row r="476">
          <cell r="A476" t="str">
            <v>C0422</v>
          </cell>
          <cell r="B476" t="str">
            <v>BOCA DE BUEIRO SIMPLES CAPEADO (3.00 X 3.00m)</v>
          </cell>
          <cell r="C476" t="str">
            <v>UN</v>
          </cell>
          <cell r="D476">
            <v>5444.63</v>
          </cell>
        </row>
        <row r="477">
          <cell r="A477" t="str">
            <v>C0391</v>
          </cell>
          <cell r="B477" t="str">
            <v>BOCA DE BUEIRO DUPLO CAPEADO (1.00 X 1.00m)</v>
          </cell>
          <cell r="C477" t="str">
            <v>UN</v>
          </cell>
          <cell r="D477">
            <v>1550.71</v>
          </cell>
        </row>
        <row r="478">
          <cell r="A478" t="str">
            <v>C0392</v>
          </cell>
          <cell r="B478" t="str">
            <v>BOCA DE BUEIRO DUPLO CAPEADO (1.50 X 1.00m)</v>
          </cell>
          <cell r="C478" t="str">
            <v>UN</v>
          </cell>
          <cell r="D478">
            <v>1968.65</v>
          </cell>
        </row>
        <row r="479">
          <cell r="A479" t="str">
            <v>C0393</v>
          </cell>
          <cell r="B479" t="str">
            <v>BOCA DE BUEIRO DUPLO CAPEADO (1.50 X 1.50m)</v>
          </cell>
          <cell r="C479" t="str">
            <v>UN</v>
          </cell>
          <cell r="D479">
            <v>2708.32</v>
          </cell>
        </row>
        <row r="480">
          <cell r="A480" t="str">
            <v>C0394</v>
          </cell>
          <cell r="B480" t="str">
            <v>BOCA DE BUEIRO DUPLO CAPEADO (2.00 X 1.00m)</v>
          </cell>
          <cell r="C480" t="str">
            <v>UN</v>
          </cell>
          <cell r="D480">
            <v>2336.91</v>
          </cell>
        </row>
        <row r="481">
          <cell r="A481" t="str">
            <v>C0395</v>
          </cell>
          <cell r="B481" t="str">
            <v>BOCA DE BUEIRO DUPLO CAPEADO (2.00 X 1.50m)</v>
          </cell>
          <cell r="C481" t="str">
            <v>UN</v>
          </cell>
          <cell r="D481">
            <v>3085.58</v>
          </cell>
        </row>
        <row r="482">
          <cell r="A482" t="str">
            <v>C0396</v>
          </cell>
          <cell r="B482" t="str">
            <v>BOCA DE BUEIRO DUPLO CAPEADO (2.00 X 2.00m)</v>
          </cell>
          <cell r="C482" t="str">
            <v>UN</v>
          </cell>
          <cell r="D482">
            <v>3959.09</v>
          </cell>
        </row>
        <row r="483">
          <cell r="A483" t="str">
            <v>C0397</v>
          </cell>
          <cell r="B483" t="str">
            <v>BOCA DE BUEIRO DUPLO CAPEADO (2.50 X 1.00m)</v>
          </cell>
          <cell r="C483" t="str">
            <v>UN</v>
          </cell>
          <cell r="D483">
            <v>2691.08</v>
          </cell>
        </row>
        <row r="484">
          <cell r="A484" t="str">
            <v>C0398</v>
          </cell>
          <cell r="B484" t="str">
            <v>BOCA DE BUEIRO DUPLO CAPEADO (2.50 X 1.50m)</v>
          </cell>
          <cell r="C484" t="str">
            <v>UN</v>
          </cell>
          <cell r="D484">
            <v>3501.15</v>
          </cell>
        </row>
        <row r="485">
          <cell r="A485" t="str">
            <v>C0399</v>
          </cell>
          <cell r="B485" t="str">
            <v>BOCA DE BUEIRO DUPLO CAPEADO (2.50 X 2.00m)</v>
          </cell>
          <cell r="C485" t="str">
            <v>UN</v>
          </cell>
          <cell r="D485">
            <v>4569.25</v>
          </cell>
        </row>
        <row r="486">
          <cell r="A486" t="str">
            <v>C0400</v>
          </cell>
          <cell r="B486" t="str">
            <v>BOCA DE BUEIRO DUPLO CAPEADO (2.50 X 2.50m)</v>
          </cell>
          <cell r="C486" t="str">
            <v>UN</v>
          </cell>
          <cell r="D486">
            <v>5646.82</v>
          </cell>
        </row>
        <row r="487">
          <cell r="A487" t="str">
            <v>C0401</v>
          </cell>
          <cell r="B487" t="str">
            <v>BOCA DE BUEIRO DUPLO CAPEADO (3.00 X 1.00m)</v>
          </cell>
          <cell r="C487" t="str">
            <v>UN</v>
          </cell>
          <cell r="D487">
            <v>3054.31</v>
          </cell>
        </row>
        <row r="488">
          <cell r="A488" t="str">
            <v>C0402</v>
          </cell>
          <cell r="B488" t="str">
            <v>BOCA DE BUEIRO DUPLO CAPEADO (3.00 X 1.50m)</v>
          </cell>
          <cell r="C488" t="str">
            <v>UN</v>
          </cell>
          <cell r="D488">
            <v>4100.47</v>
          </cell>
        </row>
        <row r="489">
          <cell r="A489" t="str">
            <v>C0403</v>
          </cell>
          <cell r="B489" t="str">
            <v>BOCA DE BUEIRO DUPLO CAPEADO (3.00 X 2.00m)</v>
          </cell>
          <cell r="C489" t="str">
            <v>UN</v>
          </cell>
          <cell r="D489">
            <v>5124.2700000000004</v>
          </cell>
        </row>
        <row r="490">
          <cell r="A490" t="str">
            <v>C0404</v>
          </cell>
          <cell r="B490" t="str">
            <v>BOCA DE BUEIRO DUPLO CAPEADO (3.00 X 2.50m)</v>
          </cell>
          <cell r="C490" t="str">
            <v>UN</v>
          </cell>
          <cell r="D490">
            <v>6272.32</v>
          </cell>
        </row>
        <row r="491">
          <cell r="A491" t="str">
            <v>C0405</v>
          </cell>
          <cell r="B491" t="str">
            <v>BOCA DE BUEIRO DUPLO CAPEADO (3.00 X 3.00m)</v>
          </cell>
          <cell r="C491" t="str">
            <v>UN</v>
          </cell>
          <cell r="D491">
            <v>7544.61</v>
          </cell>
        </row>
        <row r="492">
          <cell r="A492" t="str">
            <v>C0425</v>
          </cell>
          <cell r="B492" t="str">
            <v>BOCA DE BUEIRO TRIPLO CAPEADO (1.00 X 1.00m)</v>
          </cell>
          <cell r="C492" t="str">
            <v>UN</v>
          </cell>
          <cell r="D492">
            <v>2017.2</v>
          </cell>
        </row>
        <row r="493">
          <cell r="A493" t="str">
            <v>C0426</v>
          </cell>
          <cell r="B493" t="str">
            <v>BOCA DE BUEIRO TRIPLO CAPEADO (1.50 X 1.00m)</v>
          </cell>
          <cell r="C493" t="str">
            <v>UN</v>
          </cell>
          <cell r="D493">
            <v>2621.88</v>
          </cell>
        </row>
        <row r="494">
          <cell r="A494" t="str">
            <v>C0427</v>
          </cell>
          <cell r="B494" t="str">
            <v>BOCA DE BUEIRO TRIPLO CAPEADO (1.50 X 1.50m)</v>
          </cell>
          <cell r="C494" t="str">
            <v>UN</v>
          </cell>
          <cell r="D494">
            <v>3513.5</v>
          </cell>
        </row>
        <row r="495">
          <cell r="A495" t="str">
            <v>C0428</v>
          </cell>
          <cell r="B495" t="str">
            <v>BOCA DE BUEIRO TRIPLO CAPEADO (2.00 X 1.00m)</v>
          </cell>
          <cell r="C495" t="str">
            <v>UN</v>
          </cell>
          <cell r="D495">
            <v>3160.5</v>
          </cell>
        </row>
        <row r="496">
          <cell r="A496" t="str">
            <v>C0431</v>
          </cell>
          <cell r="B496" t="str">
            <v>BOCA DE BUEIRO TRIPLO CAPEADO (2.50 X 1.00m)</v>
          </cell>
          <cell r="C496" t="str">
            <v>UN</v>
          </cell>
          <cell r="D496">
            <v>3675.74</v>
          </cell>
        </row>
        <row r="497">
          <cell r="A497" t="str">
            <v>C0429</v>
          </cell>
          <cell r="B497" t="str">
            <v>BOCA DE BUEIRO TRIPLO CAPEADO (2.00 X 1.50m)</v>
          </cell>
          <cell r="C497" t="str">
            <v>UN</v>
          </cell>
          <cell r="D497">
            <v>4069.45</v>
          </cell>
        </row>
        <row r="498">
          <cell r="A498" t="str">
            <v>C0430</v>
          </cell>
          <cell r="B498" t="str">
            <v>BOCA DE BUEIRO TRIPLO CAPEADO (2.00 X 2.00m)</v>
          </cell>
          <cell r="C498" t="str">
            <v>UN</v>
          </cell>
          <cell r="D498">
            <v>5102.41</v>
          </cell>
        </row>
        <row r="499">
          <cell r="A499" t="str">
            <v>C0432</v>
          </cell>
          <cell r="B499" t="str">
            <v>BOCA DE BUEIRO TRIPLO CAPEADO (2.50 X 1.50m)</v>
          </cell>
          <cell r="C499" t="str">
            <v>UN</v>
          </cell>
          <cell r="D499">
            <v>4671.72</v>
          </cell>
        </row>
        <row r="500">
          <cell r="A500" t="str">
            <v>C0433</v>
          </cell>
          <cell r="B500" t="str">
            <v>BOCA DE BUEIRO TRIPLO CAPEADO (2.50 X 2.00m)</v>
          </cell>
          <cell r="C500" t="str">
            <v>UN</v>
          </cell>
          <cell r="D500">
            <v>5977.99</v>
          </cell>
        </row>
        <row r="501">
          <cell r="A501" t="str">
            <v>C0434</v>
          </cell>
          <cell r="B501" t="str">
            <v>BOCA DE BUEIRO TRIPLO CAPEADO (2.50 X 2.50m)</v>
          </cell>
          <cell r="C501" t="str">
            <v>UN</v>
          </cell>
          <cell r="D501">
            <v>7249.07</v>
          </cell>
        </row>
        <row r="502">
          <cell r="A502" t="str">
            <v>C0435</v>
          </cell>
          <cell r="B502" t="str">
            <v>BOCA DE BUEIRO TRIPLO CAPEADO (3.00 X 1.00m)</v>
          </cell>
          <cell r="C502" t="str">
            <v>UN</v>
          </cell>
          <cell r="D502">
            <v>4204.3900000000003</v>
          </cell>
        </row>
        <row r="503">
          <cell r="A503" t="str">
            <v>C0436</v>
          </cell>
          <cell r="B503" t="str">
            <v>BOCA DE BUEIRO TRIPLO CAPEADO (3.00 X 1.50m)</v>
          </cell>
          <cell r="C503" t="str">
            <v>UN</v>
          </cell>
          <cell r="D503">
            <v>5529.06</v>
          </cell>
        </row>
        <row r="504">
          <cell r="A504" t="str">
            <v>C0437</v>
          </cell>
          <cell r="B504" t="str">
            <v>BOCA DE BUEIRO TRIPLO CAPEADO (3.00 X 2.00m)</v>
          </cell>
          <cell r="C504" t="str">
            <v>UN</v>
          </cell>
          <cell r="D504">
            <v>6776.53</v>
          </cell>
        </row>
        <row r="505">
          <cell r="A505" t="str">
            <v>C0438</v>
          </cell>
          <cell r="B505" t="str">
            <v>BOCA DE BUEIRO TRIPLO CAPEADO (3.00 X 2.50m)</v>
          </cell>
          <cell r="C505" t="str">
            <v>UN</v>
          </cell>
          <cell r="D505">
            <v>8148.25</v>
          </cell>
        </row>
        <row r="506">
          <cell r="A506" t="str">
            <v>C0439</v>
          </cell>
          <cell r="B506" t="str">
            <v>BOCA DE BUEIRO TRIPLO CAPEADO (3.00 X 3.00m)</v>
          </cell>
          <cell r="C506" t="str">
            <v>UN</v>
          </cell>
          <cell r="D506">
            <v>9644.2199999999993</v>
          </cell>
        </row>
        <row r="507">
          <cell r="A507" t="str">
            <v>C0919</v>
          </cell>
          <cell r="B507" t="str">
            <v>CORPO DE BUEIRO SIMPLES TUBULAR D= 80cm</v>
          </cell>
          <cell r="C507" t="str">
            <v>M</v>
          </cell>
          <cell r="D507">
            <v>324.42</v>
          </cell>
        </row>
        <row r="508">
          <cell r="A508" t="str">
            <v>C0920</v>
          </cell>
          <cell r="B508" t="str">
            <v>CORPO DE BUEIRO SIMPLES TUBULAR D=100cm</v>
          </cell>
          <cell r="C508" t="str">
            <v>M</v>
          </cell>
          <cell r="D508">
            <v>437.91</v>
          </cell>
        </row>
        <row r="509">
          <cell r="A509" t="str">
            <v>C0886</v>
          </cell>
          <cell r="B509" t="str">
            <v>CORPO DE BUEIRO DUPLO TUBULAR D= 80cm</v>
          </cell>
          <cell r="C509" t="str">
            <v>M</v>
          </cell>
          <cell r="D509">
            <v>615.47</v>
          </cell>
        </row>
        <row r="510">
          <cell r="A510" t="str">
            <v>C0887</v>
          </cell>
          <cell r="B510" t="str">
            <v>CORPO DE BUEIRO DUPLO TUBULAR D= 100cm</v>
          </cell>
          <cell r="C510" t="str">
            <v>M</v>
          </cell>
          <cell r="D510">
            <v>834.52</v>
          </cell>
        </row>
        <row r="511">
          <cell r="A511" t="str">
            <v>C0918</v>
          </cell>
          <cell r="B511" t="str">
            <v>CORPO DE BUEIRO TRIPLO TUBULAR D= 100cm</v>
          </cell>
          <cell r="C511" t="str">
            <v>M</v>
          </cell>
          <cell r="D511">
            <v>1229.98</v>
          </cell>
        </row>
        <row r="512">
          <cell r="A512" t="str">
            <v>C0888</v>
          </cell>
          <cell r="B512" t="str">
            <v>CORPO DE BUEIRO SIMPLES CAPEADO (1.00 X 1.00m)</v>
          </cell>
          <cell r="C512" t="str">
            <v>M</v>
          </cell>
          <cell r="D512">
            <v>854.42</v>
          </cell>
        </row>
        <row r="513">
          <cell r="A513" t="str">
            <v>C0889</v>
          </cell>
          <cell r="B513" t="str">
            <v>CORPO DE BUEIRO SIMPLES CAPEADO (1.50 X 1.00m)</v>
          </cell>
          <cell r="C513" t="str">
            <v>M</v>
          </cell>
          <cell r="D513">
            <v>1103.99</v>
          </cell>
        </row>
        <row r="514">
          <cell r="A514" t="str">
            <v>C0890</v>
          </cell>
          <cell r="B514" t="str">
            <v>CORPO DE BUEIRO SIMPLES CAPEADO (1.50 X 1.50m)</v>
          </cell>
          <cell r="C514" t="str">
            <v>M</v>
          </cell>
          <cell r="D514">
            <v>1388.99</v>
          </cell>
        </row>
        <row r="515">
          <cell r="A515" t="str">
            <v>C0891</v>
          </cell>
          <cell r="B515" t="str">
            <v>CORPO DE BUEIRO SIMPLES CAPEADO (2.00 X 1.00m)</v>
          </cell>
          <cell r="C515" t="str">
            <v>M</v>
          </cell>
          <cell r="D515">
            <v>1354.76</v>
          </cell>
        </row>
        <row r="516">
          <cell r="A516" t="str">
            <v>C0892</v>
          </cell>
          <cell r="B516" t="str">
            <v>CORPO DE BUEIRO SIMPLES CAPEADO (2.00 X 1.50m)</v>
          </cell>
          <cell r="C516" t="str">
            <v>M</v>
          </cell>
          <cell r="D516">
            <v>1609.41</v>
          </cell>
        </row>
        <row r="517">
          <cell r="A517" t="str">
            <v>C0893</v>
          </cell>
          <cell r="B517" t="str">
            <v>CORPO DE BUEIRO SIMPLES CAPEADO (2.00 X 2.00m)</v>
          </cell>
          <cell r="C517" t="str">
            <v>M</v>
          </cell>
          <cell r="D517">
            <v>1864.07</v>
          </cell>
        </row>
        <row r="518">
          <cell r="A518" t="str">
            <v>C0894</v>
          </cell>
          <cell r="B518" t="str">
            <v>CORPO DE BUEIRO SIMPLES CAPEADO (2.50 X 1.00m)</v>
          </cell>
          <cell r="C518" t="str">
            <v>M</v>
          </cell>
          <cell r="D518">
            <v>1538.65</v>
          </cell>
        </row>
        <row r="519">
          <cell r="A519" t="str">
            <v>C0895</v>
          </cell>
          <cell r="B519" t="str">
            <v>CORPO DE BUEIRO SIMPLES CAPEADO (2.50 X 1.50m)</v>
          </cell>
          <cell r="C519" t="str">
            <v>M</v>
          </cell>
          <cell r="D519">
            <v>1804.11</v>
          </cell>
        </row>
        <row r="520">
          <cell r="A520" t="str">
            <v>C0897</v>
          </cell>
          <cell r="B520" t="str">
            <v>CORPO DE BUEIRO SIMPLES CAPEADO (2.50 X 2.50m)</v>
          </cell>
          <cell r="C520" t="str">
            <v>M</v>
          </cell>
          <cell r="D520">
            <v>2486.09</v>
          </cell>
        </row>
        <row r="521">
          <cell r="A521" t="str">
            <v>C0896</v>
          </cell>
          <cell r="B521" t="str">
            <v>CORPO DE BUEIRO SIMPLES CAPEADO (2.50 X 2.00m)</v>
          </cell>
          <cell r="C521" t="str">
            <v>M</v>
          </cell>
          <cell r="D521">
            <v>2197.75</v>
          </cell>
        </row>
        <row r="522">
          <cell r="A522" t="str">
            <v>C0898</v>
          </cell>
          <cell r="B522" t="str">
            <v>CORPO DE BUEIRO SIMPLES CAPEADO (3.00 X 1.00m)</v>
          </cell>
          <cell r="C522" t="str">
            <v>M</v>
          </cell>
          <cell r="D522">
            <v>1748</v>
          </cell>
        </row>
        <row r="523">
          <cell r="A523" t="str">
            <v>C0899</v>
          </cell>
          <cell r="B523" t="str">
            <v>CORPO DE BUEIRO SIMPLES CAPEADO (3.00 X 1.50m)</v>
          </cell>
          <cell r="C523" t="str">
            <v>M</v>
          </cell>
          <cell r="D523">
            <v>2182.1</v>
          </cell>
        </row>
        <row r="524">
          <cell r="A524" t="str">
            <v>C0900</v>
          </cell>
          <cell r="B524" t="str">
            <v>CORPO DE BUEIRO SIMPLES CAPEADO (3.00 X 2.00m)</v>
          </cell>
          <cell r="C524" t="str">
            <v>M</v>
          </cell>
          <cell r="D524">
            <v>2492.6799999999998</v>
          </cell>
        </row>
        <row r="525">
          <cell r="A525" t="str">
            <v>C0901</v>
          </cell>
          <cell r="B525" t="str">
            <v>CORPO DE BUEIRO SIMPLES CAPEADO (3.00 X 2.50m)</v>
          </cell>
          <cell r="C525" t="str">
            <v>M</v>
          </cell>
          <cell r="D525">
            <v>2803.27</v>
          </cell>
        </row>
        <row r="526">
          <cell r="A526" t="str">
            <v>C0902</v>
          </cell>
          <cell r="B526" t="str">
            <v>CORPO DE BUEIRO SIMPLES CAPEADO (3.00 X 3.00m)</v>
          </cell>
          <cell r="C526" t="str">
            <v>M</v>
          </cell>
          <cell r="D526">
            <v>3113.85</v>
          </cell>
        </row>
        <row r="527">
          <cell r="A527" t="str">
            <v>C0872</v>
          </cell>
          <cell r="B527" t="str">
            <v>CORPO DE BUEIRO DUPLO CAPEADO (1.00 X 1.00m)</v>
          </cell>
          <cell r="C527" t="str">
            <v>M</v>
          </cell>
          <cell r="D527">
            <v>1404.26</v>
          </cell>
        </row>
        <row r="528">
          <cell r="A528" t="str">
            <v>C0873</v>
          </cell>
          <cell r="B528" t="str">
            <v>CORPO DE BUEIRO DUPLO CAPEADO (1.50 X 1.00m)</v>
          </cell>
          <cell r="C528" t="str">
            <v>M</v>
          </cell>
          <cell r="D528">
            <v>1862.23</v>
          </cell>
        </row>
        <row r="529">
          <cell r="A529" t="str">
            <v>C0874</v>
          </cell>
          <cell r="B529" t="str">
            <v>CORPO DE BUEIRO DUPLO CAPEADO (1.50 X 1.50m)</v>
          </cell>
          <cell r="C529" t="str">
            <v>M</v>
          </cell>
          <cell r="D529">
            <v>2305.9699999999998</v>
          </cell>
        </row>
        <row r="530">
          <cell r="A530" t="str">
            <v>C0875</v>
          </cell>
          <cell r="B530" t="str">
            <v>CORPO DE BUEIRO DUPLO CAPEADO (2.00 X 1.00m)</v>
          </cell>
          <cell r="C530" t="str">
            <v>M</v>
          </cell>
          <cell r="D530">
            <v>2343.19</v>
          </cell>
        </row>
        <row r="531">
          <cell r="A531" t="str">
            <v>C0876</v>
          </cell>
          <cell r="B531" t="str">
            <v>CORPO DE BUEIRO DUPLO CAPEADO (2.00 X 1.50m)</v>
          </cell>
          <cell r="C531" t="str">
            <v>M</v>
          </cell>
          <cell r="D531">
            <v>2746.79</v>
          </cell>
        </row>
        <row r="532">
          <cell r="A532" t="str">
            <v>C0877</v>
          </cell>
          <cell r="B532" t="str">
            <v>CORPO DE BUEIRO DUPLO CAPEADO (2.00 X 2.00m)</v>
          </cell>
          <cell r="C532" t="str">
            <v>M</v>
          </cell>
          <cell r="D532">
            <v>3150.38</v>
          </cell>
        </row>
        <row r="533">
          <cell r="A533" t="str">
            <v>C0878</v>
          </cell>
          <cell r="B533" t="str">
            <v>CORPO DE BUEIRO DUPLO CAPEADO (2.50 X 1.00m)</v>
          </cell>
          <cell r="C533" t="str">
            <v>M</v>
          </cell>
          <cell r="D533">
            <v>2710.97</v>
          </cell>
        </row>
        <row r="534">
          <cell r="A534" t="str">
            <v>C0879</v>
          </cell>
          <cell r="B534" t="str">
            <v>CORPO DE BUEIRO DUPLO CAPEADO (2.50 X 1.50m)</v>
          </cell>
          <cell r="C534" t="str">
            <v>M</v>
          </cell>
          <cell r="D534">
            <v>3136.18</v>
          </cell>
        </row>
        <row r="535">
          <cell r="A535" t="str">
            <v>C0880</v>
          </cell>
          <cell r="B535" t="str">
            <v>CORPO DE BUEIRO DUPLO CAPEADO (2.50 X 2.00m)</v>
          </cell>
          <cell r="C535" t="str">
            <v>M</v>
          </cell>
          <cell r="D535">
            <v>3753.71</v>
          </cell>
        </row>
        <row r="536">
          <cell r="A536" t="str">
            <v>C0921</v>
          </cell>
          <cell r="B536" t="str">
            <v>CORPO DE BUEIRO DUPLO CAPEADO (2.50 X 2.50m)</v>
          </cell>
          <cell r="C536" t="str">
            <v>M</v>
          </cell>
          <cell r="D536">
            <v>4213.2299999999996</v>
          </cell>
        </row>
        <row r="537">
          <cell r="A537" t="str">
            <v>C0881</v>
          </cell>
          <cell r="B537" t="str">
            <v>CORPO DE BUEIRO DUPLO CAPEADO (3.00 X 1.00m)</v>
          </cell>
          <cell r="C537" t="str">
            <v>M</v>
          </cell>
          <cell r="D537">
            <v>3129.66</v>
          </cell>
        </row>
        <row r="538">
          <cell r="A538" t="str">
            <v>C0882</v>
          </cell>
          <cell r="B538" t="str">
            <v>CORPO DE BUEIRO DUPLO CAPEADO (3.00 X 1.50m)</v>
          </cell>
          <cell r="C538" t="str">
            <v>M</v>
          </cell>
          <cell r="D538">
            <v>3813.24</v>
          </cell>
        </row>
        <row r="539">
          <cell r="A539" t="str">
            <v>C0883</v>
          </cell>
          <cell r="B539" t="str">
            <v>CORPO DE BUEIRO DUPLO CAPEADO (3.00 X 2.00m)</v>
          </cell>
          <cell r="C539" t="str">
            <v>M</v>
          </cell>
          <cell r="D539">
            <v>4311.54</v>
          </cell>
        </row>
        <row r="540">
          <cell r="A540" t="str">
            <v>C0884</v>
          </cell>
          <cell r="B540" t="str">
            <v>CORPO DE BUEIRO DUPLO CAPEADO (3.00 X 2.50m)</v>
          </cell>
          <cell r="C540" t="str">
            <v>M</v>
          </cell>
          <cell r="D540">
            <v>4809.8500000000004</v>
          </cell>
        </row>
        <row r="541">
          <cell r="A541" t="str">
            <v>C0885</v>
          </cell>
          <cell r="B541" t="str">
            <v>CORPO DE BUEIRO DUPLO CAPEADO (3.00 X 3.00m)</v>
          </cell>
          <cell r="C541" t="str">
            <v>M</v>
          </cell>
          <cell r="D541">
            <v>5308.15</v>
          </cell>
        </row>
        <row r="542">
          <cell r="A542" t="str">
            <v>C0903</v>
          </cell>
          <cell r="B542" t="str">
            <v>CORPO DE BUEIRO TRIPLO CAPEADO (1.00 X 1.00m)</v>
          </cell>
          <cell r="C542" t="str">
            <v>M</v>
          </cell>
          <cell r="D542">
            <v>1954.1</v>
          </cell>
        </row>
        <row r="543">
          <cell r="A543" t="str">
            <v>C0905</v>
          </cell>
          <cell r="B543" t="str">
            <v>CORPO DE BUEIRO TRIPLO CAPEADO (1.50 X 1.50m)</v>
          </cell>
          <cell r="C543" t="str">
            <v>M</v>
          </cell>
          <cell r="D543">
            <v>3222.94</v>
          </cell>
        </row>
        <row r="544">
          <cell r="A544" t="str">
            <v>C0904</v>
          </cell>
          <cell r="B544" t="str">
            <v>CORPO DE BUEIRO TRIPLO CAPEADO (1.50 X 1.00m)</v>
          </cell>
          <cell r="C544" t="str">
            <v>M</v>
          </cell>
          <cell r="D544">
            <v>2620.4699999999998</v>
          </cell>
        </row>
        <row r="545">
          <cell r="A545" t="str">
            <v>C0907</v>
          </cell>
          <cell r="B545" t="str">
            <v>CORPO DE BUEIRO TRIPLO CAPEADO (2.00 X 1.50m)</v>
          </cell>
          <cell r="C545" t="str">
            <v>M</v>
          </cell>
          <cell r="D545">
            <v>3884.16</v>
          </cell>
        </row>
        <row r="546">
          <cell r="A546" t="str">
            <v>C0906</v>
          </cell>
          <cell r="B546" t="str">
            <v>CORPO DE BUEIRO TRIPLO CAPEADO (2.00 X 1.00m)</v>
          </cell>
          <cell r="C546" t="str">
            <v>M</v>
          </cell>
          <cell r="D546">
            <v>3331.62</v>
          </cell>
        </row>
        <row r="547">
          <cell r="A547" t="str">
            <v>C0908</v>
          </cell>
          <cell r="B547" t="str">
            <v>CORPO DE BUEIRO TRIPLO CAPEADO (2.00 X 2.00m)</v>
          </cell>
          <cell r="C547" t="str">
            <v>M</v>
          </cell>
          <cell r="D547">
            <v>4436.7</v>
          </cell>
        </row>
        <row r="548">
          <cell r="A548" t="str">
            <v>C0909</v>
          </cell>
          <cell r="B548" t="str">
            <v>CORPO DE BUEIRO TRIPLO CAPEADO (2.50 X 1.00m)</v>
          </cell>
          <cell r="C548" t="str">
            <v>M</v>
          </cell>
          <cell r="D548">
            <v>3883.28</v>
          </cell>
        </row>
        <row r="549">
          <cell r="A549" t="str">
            <v>C0910</v>
          </cell>
          <cell r="B549" t="str">
            <v>CORPO DE BUEIRO TRIPLO CAPEADO (2.50 X 1.50m)</v>
          </cell>
          <cell r="C549" t="str">
            <v>M</v>
          </cell>
          <cell r="D549">
            <v>4468.25</v>
          </cell>
        </row>
        <row r="550">
          <cell r="A550" t="str">
            <v>C0911</v>
          </cell>
          <cell r="B550" t="str">
            <v>CORPO DE BUEIRO TRIPLO CAPEADO (2.50 X 2.00m)</v>
          </cell>
          <cell r="C550" t="str">
            <v>M</v>
          </cell>
          <cell r="D550">
            <v>5309.66</v>
          </cell>
        </row>
        <row r="551">
          <cell r="A551" t="str">
            <v>C0912</v>
          </cell>
          <cell r="B551" t="str">
            <v>CORPO DE BUEIRO TRIPLO CAPEADO (2.50 X 2.50m)</v>
          </cell>
          <cell r="C551" t="str">
            <v>M</v>
          </cell>
          <cell r="D551">
            <v>5940.38</v>
          </cell>
        </row>
        <row r="552">
          <cell r="A552" t="str">
            <v>C0913</v>
          </cell>
          <cell r="B552" t="str">
            <v>CORPO DE BUEIRO TRIPLO CAPEADO (3.00 X 1.00m)</v>
          </cell>
          <cell r="C552" t="str">
            <v>M</v>
          </cell>
          <cell r="D552">
            <v>4511.32</v>
          </cell>
        </row>
        <row r="553">
          <cell r="A553" t="str">
            <v>C0914</v>
          </cell>
          <cell r="B553" t="str">
            <v>CORPO DE BUEIRO TRIPLO CAPEADO (3.00 X 1.50m)</v>
          </cell>
          <cell r="C553" t="str">
            <v>M</v>
          </cell>
          <cell r="D553">
            <v>5444.38</v>
          </cell>
        </row>
        <row r="554">
          <cell r="A554" t="str">
            <v>C0915</v>
          </cell>
          <cell r="B554" t="str">
            <v>CORPO DE BUEIRO TRIPLO CAPEADO (3.00 X 2.00m)</v>
          </cell>
          <cell r="C554" t="str">
            <v>M</v>
          </cell>
          <cell r="D554">
            <v>6130.41</v>
          </cell>
        </row>
        <row r="555">
          <cell r="A555" t="str">
            <v>C0916</v>
          </cell>
          <cell r="B555" t="str">
            <v>CORPO DE BUEIRO TRIPLO CAPEADO (3.00 X 2.50m)</v>
          </cell>
          <cell r="C555" t="str">
            <v>M</v>
          </cell>
          <cell r="D555">
            <v>6816.43</v>
          </cell>
        </row>
        <row r="556">
          <cell r="A556" t="str">
            <v>C0917</v>
          </cell>
          <cell r="B556" t="str">
            <v>CORPO DE BUEIRO TRIPLO CAPEADO (3.00 X 3.00m)</v>
          </cell>
          <cell r="C556" t="str">
            <v>M</v>
          </cell>
          <cell r="D556">
            <v>7502.45</v>
          </cell>
        </row>
        <row r="557">
          <cell r="A557" t="str">
            <v>C4687</v>
          </cell>
          <cell r="B557" t="str">
            <v>CORPO DE BUEIRO SIMPLES - TUBO CORRUGADO DE DUPLA PAREDE PEAD D=120,0cm</v>
          </cell>
          <cell r="C557" t="str">
            <v>M</v>
          </cell>
          <cell r="D557">
            <v>858.79</v>
          </cell>
        </row>
        <row r="558">
          <cell r="A558" t="str">
            <v>C4688</v>
          </cell>
          <cell r="B558" t="str">
            <v>CORPO DE BUEIRO DUPLO - TUBO CORRUGADO DE DUPLA PAREDE PEAD D=120,0cm</v>
          </cell>
          <cell r="C558" t="str">
            <v>M</v>
          </cell>
          <cell r="D558">
            <v>1667.97</v>
          </cell>
        </row>
        <row r="559">
          <cell r="A559" t="str">
            <v>C4689</v>
          </cell>
          <cell r="B559" t="str">
            <v>CORPO DE BUEIRO TRIPLO - TUBO CORRUGADO DE DUPLA PAREDE PEAD D=120,0cm</v>
          </cell>
          <cell r="C559" t="str">
            <v>M</v>
          </cell>
          <cell r="D559">
            <v>2476</v>
          </cell>
        </row>
        <row r="560">
          <cell r="A560" t="str">
            <v>C3630</v>
          </cell>
          <cell r="B560" t="str">
            <v>GALERIA EM PVC HELICOIDAL TIPO RIB LOC D=0,40m</v>
          </cell>
          <cell r="C560" t="str">
            <v>M</v>
          </cell>
          <cell r="D560">
            <v>152.01</v>
          </cell>
        </row>
        <row r="561">
          <cell r="A561" t="str">
            <v>C3632</v>
          </cell>
          <cell r="B561" t="str">
            <v>GALERIA EM PVC HELICOIDAL TIPO RIB LOC D=0,60m</v>
          </cell>
          <cell r="C561" t="str">
            <v>M</v>
          </cell>
          <cell r="D561">
            <v>290.24</v>
          </cell>
        </row>
        <row r="562">
          <cell r="A562" t="str">
            <v>C3633</v>
          </cell>
          <cell r="B562" t="str">
            <v>GALERIA EM PVC HELICOIDAL TIPO RIB LOC D=0,70m</v>
          </cell>
          <cell r="C562" t="str">
            <v>M</v>
          </cell>
          <cell r="D562">
            <v>465.58</v>
          </cell>
        </row>
        <row r="563">
          <cell r="A563" t="str">
            <v>C3631</v>
          </cell>
          <cell r="B563" t="str">
            <v>GALERIA EM PVC HELICOIDAL TIPO RIB LOC D=0,50m</v>
          </cell>
          <cell r="C563" t="str">
            <v>M</v>
          </cell>
          <cell r="D563">
            <v>228.71</v>
          </cell>
        </row>
        <row r="564">
          <cell r="A564" t="str">
            <v>C3634</v>
          </cell>
          <cell r="B564" t="str">
            <v>GALERIA EM PVC HELICOIDAL TIPO RIB LOC D=0,80m</v>
          </cell>
          <cell r="C564" t="str">
            <v>M</v>
          </cell>
          <cell r="D564">
            <v>496.69</v>
          </cell>
        </row>
        <row r="565">
          <cell r="A565" t="str">
            <v>C3635</v>
          </cell>
          <cell r="B565" t="str">
            <v>GALERIA EM PVC HELICOIDAL TIPO RIB LOC D=0,90m</v>
          </cell>
          <cell r="C565" t="str">
            <v>M</v>
          </cell>
          <cell r="D565">
            <v>871.05</v>
          </cell>
        </row>
        <row r="566">
          <cell r="A566" t="str">
            <v>C3636</v>
          </cell>
          <cell r="B566" t="str">
            <v>GALERIA EM PVC HELICOIDAL TIPO RIB LOC D=1,00m</v>
          </cell>
          <cell r="C566" t="str">
            <v>M</v>
          </cell>
          <cell r="D566">
            <v>968.83</v>
          </cell>
        </row>
        <row r="567">
          <cell r="A567" t="str">
            <v>C3637</v>
          </cell>
          <cell r="B567" t="str">
            <v>GALERIA EM PVC HELICOIDAL TIPO RIB LOC D=1,20m</v>
          </cell>
          <cell r="C567" t="str">
            <v>M</v>
          </cell>
          <cell r="D567">
            <v>1161.81</v>
          </cell>
        </row>
        <row r="568">
          <cell r="A568" t="str">
            <v>C4680</v>
          </cell>
          <cell r="B568" t="str">
            <v>GALERIA EM TUBO CORRUGADO DE DUPLA PAREDE PEAD D=37,5cm</v>
          </cell>
          <cell r="C568" t="str">
            <v>M</v>
          </cell>
          <cell r="D568">
            <v>99.6</v>
          </cell>
        </row>
        <row r="569">
          <cell r="A569" t="str">
            <v>C4681</v>
          </cell>
          <cell r="B569" t="str">
            <v>GALERIA EM TUBO CORRUGADO DE DUPLA PAREDE PEAD D=45,0cm</v>
          </cell>
          <cell r="C569" t="str">
            <v>M</v>
          </cell>
          <cell r="D569">
            <v>136.96</v>
          </cell>
        </row>
        <row r="570">
          <cell r="A570" t="str">
            <v>C4682</v>
          </cell>
          <cell r="B570" t="str">
            <v>GALERIA EM TUBO CORRUGADO DE DUPLA PAREDE PEAD D=60,0cm</v>
          </cell>
          <cell r="C570" t="str">
            <v>M</v>
          </cell>
          <cell r="D570">
            <v>231.11</v>
          </cell>
        </row>
        <row r="571">
          <cell r="A571" t="str">
            <v>C4683</v>
          </cell>
          <cell r="B571" t="str">
            <v>GALERIA EM TUBO CORRUGADO DE DUPLA PAREDE PEAD D=75,0cm</v>
          </cell>
          <cell r="C571" t="str">
            <v>M</v>
          </cell>
          <cell r="D571">
            <v>321.95999999999998</v>
          </cell>
        </row>
        <row r="572">
          <cell r="A572" t="str">
            <v>C4684</v>
          </cell>
          <cell r="B572" t="str">
            <v>GALERIA EM TUBO CORRUGADO DE DUPLA PAREDE PEAD D=90,0cm</v>
          </cell>
          <cell r="C572" t="str">
            <v>M</v>
          </cell>
          <cell r="D572">
            <v>413.14</v>
          </cell>
        </row>
        <row r="573">
          <cell r="A573" t="str">
            <v>C4685</v>
          </cell>
          <cell r="B573" t="str">
            <v>GALERIA EM TUBO CORRUGADO DE DUPLA PAREDE PEAD D=105,0cm</v>
          </cell>
          <cell r="C573" t="str">
            <v>M</v>
          </cell>
          <cell r="D573">
            <v>505.12</v>
          </cell>
        </row>
        <row r="574">
          <cell r="A574" t="str">
            <v>C4686</v>
          </cell>
          <cell r="B574" t="str">
            <v>GALERIA EM TUBO CORRUGADO DE DUPLA PAREDE PEAD D=120,0cm</v>
          </cell>
          <cell r="C574" t="str">
            <v>M</v>
          </cell>
          <cell r="D574">
            <v>640.91999999999996</v>
          </cell>
        </row>
        <row r="575">
          <cell r="B575" t="str">
            <v>DRENAGEM PROFUNDA</v>
          </cell>
        </row>
        <row r="576">
          <cell r="A576" t="str">
            <v>C3401</v>
          </cell>
          <cell r="B576" t="str">
            <v>COLOCAÇÃO DE MATERIAL PARA O LEITO FILTRANTE</v>
          </cell>
          <cell r="C576" t="str">
            <v>M3</v>
          </cell>
          <cell r="D576">
            <v>51.5</v>
          </cell>
        </row>
        <row r="577">
          <cell r="A577" t="str">
            <v>C2728</v>
          </cell>
          <cell r="B577" t="str">
            <v>DRENAGEM COM TUBO CERÂMICO PERFURADO, D= 10cm</v>
          </cell>
          <cell r="C577" t="str">
            <v>M</v>
          </cell>
          <cell r="D577">
            <v>13.9</v>
          </cell>
        </row>
        <row r="578">
          <cell r="A578" t="str">
            <v>C2729</v>
          </cell>
          <cell r="B578" t="str">
            <v>DRENAGEM COM TUBO CERÂMICO PERFURADO, D= 15cm</v>
          </cell>
          <cell r="C578" t="str">
            <v>M</v>
          </cell>
          <cell r="D578">
            <v>18.93</v>
          </cell>
        </row>
        <row r="579">
          <cell r="A579" t="str">
            <v>C2730</v>
          </cell>
          <cell r="B579" t="str">
            <v>DRENAGEM COM TUBO CERÂMICO PERFURADO, D= 20cm</v>
          </cell>
          <cell r="C579" t="str">
            <v>M</v>
          </cell>
          <cell r="D579">
            <v>30.04</v>
          </cell>
        </row>
        <row r="580">
          <cell r="A580" t="str">
            <v>C2731</v>
          </cell>
          <cell r="B580" t="str">
            <v>DRENAGEM COM TUBO DE CONCRETO POROSO, D= 15cm</v>
          </cell>
          <cell r="C580" t="str">
            <v>M</v>
          </cell>
          <cell r="D580">
            <v>23.99</v>
          </cell>
        </row>
        <row r="581">
          <cell r="A581" t="str">
            <v>C2732</v>
          </cell>
          <cell r="B581" t="str">
            <v>DRENAGEM COM TUBO DE CONCRETO POROSO, D= 20cm</v>
          </cell>
          <cell r="C581" t="str">
            <v>M</v>
          </cell>
          <cell r="D581">
            <v>31.53</v>
          </cell>
        </row>
        <row r="582">
          <cell r="A582" t="str">
            <v>C2733</v>
          </cell>
          <cell r="B582" t="str">
            <v>DRENAGEM COM TUBO DE CONCRETO POROSO, D= 30cm</v>
          </cell>
          <cell r="C582" t="str">
            <v>M</v>
          </cell>
          <cell r="D582">
            <v>44.58</v>
          </cell>
        </row>
        <row r="583">
          <cell r="A583" t="str">
            <v>C3071</v>
          </cell>
          <cell r="B583" t="str">
            <v>DRENO PROFUNDO C/TUBO POROSO D=20cm/AREIA</v>
          </cell>
          <cell r="C583" t="str">
            <v>M</v>
          </cell>
          <cell r="D583">
            <v>36.49</v>
          </cell>
        </row>
        <row r="584">
          <cell r="A584" t="str">
            <v>C3070</v>
          </cell>
          <cell r="B584" t="str">
            <v>DRENO PROFUNDO C/TUBO POROSO D=20cm/AREIA:BRITA</v>
          </cell>
          <cell r="C584" t="str">
            <v>M</v>
          </cell>
          <cell r="D584">
            <v>47.71</v>
          </cell>
        </row>
        <row r="585">
          <cell r="A585" t="str">
            <v>C3072</v>
          </cell>
          <cell r="B585" t="str">
            <v>DRENO PROFUNDO C/TUBO POROSO D=20cm/BRITA</v>
          </cell>
          <cell r="C585" t="str">
            <v>M</v>
          </cell>
          <cell r="D585">
            <v>67.900000000000006</v>
          </cell>
        </row>
        <row r="586">
          <cell r="A586" t="str">
            <v>C3073</v>
          </cell>
          <cell r="B586" t="str">
            <v>DRENO PROFUNDO COM ENCHIMENTO DE AREIA</v>
          </cell>
          <cell r="C586" t="str">
            <v>M</v>
          </cell>
          <cell r="D586">
            <v>7.44</v>
          </cell>
        </row>
        <row r="587">
          <cell r="A587" t="str">
            <v>C3074</v>
          </cell>
          <cell r="B587" t="str">
            <v>DRENO PROFUNDO COM ENCHIMENTO DE BRITA</v>
          </cell>
          <cell r="C587" t="str">
            <v>M</v>
          </cell>
          <cell r="D587">
            <v>42.16</v>
          </cell>
        </row>
        <row r="588">
          <cell r="A588" t="str">
            <v>C3085</v>
          </cell>
          <cell r="B588" t="str">
            <v>EXTREMIDADE PARA DRENO PROFUNDO</v>
          </cell>
          <cell r="C588" t="str">
            <v>UN</v>
          </cell>
          <cell r="D588">
            <v>440.11</v>
          </cell>
        </row>
        <row r="589">
          <cell r="A589" t="str">
            <v>C2590</v>
          </cell>
          <cell r="B589" t="str">
            <v>TUBO DE PVC CORRUGADO PERFURADO D= 10cm</v>
          </cell>
          <cell r="C589" t="str">
            <v>M</v>
          </cell>
          <cell r="D589">
            <v>27.65</v>
          </cell>
        </row>
        <row r="590">
          <cell r="A590" t="str">
            <v>C2591</v>
          </cell>
          <cell r="B590" t="str">
            <v>TUBO DE PVC CORRUGADO PERFURADO D= 15cm</v>
          </cell>
          <cell r="C590" t="str">
            <v>M</v>
          </cell>
          <cell r="D590">
            <v>41.68</v>
          </cell>
        </row>
        <row r="591">
          <cell r="A591" t="str">
            <v>C2592</v>
          </cell>
          <cell r="B591" t="str">
            <v>TUBO DE PVC CORRUGADO PERFURADO D= 20cm</v>
          </cell>
          <cell r="C591" t="str">
            <v>M</v>
          </cell>
          <cell r="D591">
            <v>43.18</v>
          </cell>
        </row>
        <row r="592">
          <cell r="B592" t="str">
            <v>DRENAGEM SUB-SUPERFICIAL</v>
          </cell>
        </row>
        <row r="593">
          <cell r="A593" t="str">
            <v>C4661</v>
          </cell>
          <cell r="B593" t="str">
            <v>BARBACÃ C/ TUBO PVC ESGOTO 50 mm, INCLUSIVE GEOTÊXTIL NÃO-TECIDO 100% POLIÉSTER COM RESISTÊNCIA A TRAÇÃO LONGITUDINAL MÍNIMA DE 8 kN/m (BIDIM RT-08 OU SIMILAR) E BRITA</v>
          </cell>
          <cell r="C593" t="str">
            <v>UN</v>
          </cell>
          <cell r="D593">
            <v>3.67</v>
          </cell>
        </row>
        <row r="594">
          <cell r="A594" t="str">
            <v>C4662</v>
          </cell>
          <cell r="B594" t="str">
            <v>BARBACÃ C/ TUBO PVC ESGOTO 75 mm, INCLUSIVE GEOTÊXTIL NÃO-TECIDO 100% POLIÉSTER COM RESISTÊNCIA A TRAÇÃO LONGITUDINAL MÍNIMA DE 8 kN/m (BIDIM RT-08 OU SIMILAR) E BRITA</v>
          </cell>
          <cell r="C594" t="str">
            <v>UN</v>
          </cell>
          <cell r="D594">
            <v>5.08</v>
          </cell>
        </row>
        <row r="595">
          <cell r="A595" t="str">
            <v>C4663</v>
          </cell>
          <cell r="B595" t="str">
            <v>BARBACÃ C/ TUBO PVC ESGOTO 100 mm, INCLUSIVE GEOTÊXTIL NÃO-TECIDO 100% POLIÉSTER COM RESISTÊNCIA A TRAÇÃO LONGITUDINAL MÍNIMA DE 8 kN/m (BIDIM RT-08 OU SIMILAR) E BRITA</v>
          </cell>
          <cell r="C595" t="str">
            <v>UN</v>
          </cell>
          <cell r="D595">
            <v>6.84</v>
          </cell>
        </row>
        <row r="596">
          <cell r="A596" t="str">
            <v>C3141</v>
          </cell>
          <cell r="B596" t="str">
            <v>COLCHÃO DRENANTE DE AREIA ( S/TRANSP)</v>
          </cell>
          <cell r="C596" t="str">
            <v>M3</v>
          </cell>
          <cell r="D596">
            <v>10.119999999999999</v>
          </cell>
        </row>
        <row r="597">
          <cell r="A597" t="str">
            <v>C3142</v>
          </cell>
          <cell r="B597" t="str">
            <v>COLCHÃO DRENANTE DE BRITA ( S/TRANSP)</v>
          </cell>
          <cell r="C597" t="str">
            <v>M3</v>
          </cell>
          <cell r="D597">
            <v>67.430000000000007</v>
          </cell>
        </row>
        <row r="598">
          <cell r="A598" t="str">
            <v>C3076</v>
          </cell>
          <cell r="B598" t="str">
            <v>DRENO SUB-SUPERFICIAL C/ENCHIMENTO DE BRITA</v>
          </cell>
          <cell r="C598" t="str">
            <v>M</v>
          </cell>
          <cell r="D598">
            <v>13.85</v>
          </cell>
        </row>
        <row r="599">
          <cell r="A599" t="str">
            <v>C4660</v>
          </cell>
          <cell r="B599" t="str">
            <v>DRENO SUB-SUPERFICIAL C/ GEOTÊXTIL NÃO TECIDO 100% POLIÉSTER COM RESISTÊNCIA A TRAÇÃO LONGITUDINAL MÍNIMA DE 9 kN/m (BIDIM RT-09 OU SIMILAR) INCLUSIVE ENCHIMENTO DE BRITA</v>
          </cell>
          <cell r="C599" t="str">
            <v>M</v>
          </cell>
          <cell r="D599">
            <v>25</v>
          </cell>
        </row>
        <row r="600">
          <cell r="A600" t="str">
            <v>C3086</v>
          </cell>
          <cell r="B600" t="str">
            <v>EXTREMIDADE PARA DRENO SUB-SUPERFICIAL</v>
          </cell>
          <cell r="C600" t="str">
            <v>UN</v>
          </cell>
          <cell r="D600">
            <v>161.30000000000001</v>
          </cell>
        </row>
        <row r="601">
          <cell r="A601" t="str">
            <v>C4650</v>
          </cell>
          <cell r="B601" t="str">
            <v>GEOTÊXTIL NÃO-TECIDO 100% POLIÉSTER COM RESISTÊNCIA AO PUNCIONAMENTO CBR MÍNIMA DE 5,5 kN (BIDIM RT-31 OU SIMILAR) PARA ÁREAS SUBMERSAS</v>
          </cell>
          <cell r="C601" t="str">
            <v>M2</v>
          </cell>
          <cell r="D601">
            <v>25.51</v>
          </cell>
        </row>
        <row r="602">
          <cell r="A602" t="str">
            <v>C4651</v>
          </cell>
          <cell r="B602" t="str">
            <v>GEOTÊXTIL NÃO-TECIDO 100% POLIÉSTER COM RESISTÊNCIA A TRAÇÃO LONGITUDINAL MÍNIMA DE 7 kN/m (BIDIM RT-07 OU SIMILAR)</v>
          </cell>
          <cell r="C602" t="str">
            <v>M2</v>
          </cell>
          <cell r="D602">
            <v>5.13</v>
          </cell>
        </row>
        <row r="603">
          <cell r="A603" t="str">
            <v>C4652</v>
          </cell>
          <cell r="B603" t="str">
            <v>GEOTÊXTIL NÃO-TECIDO 100% POLIÉSTER COM RESISTÊNCIA A TRAÇÃO LONGITUDINAL MÍNIMA DE 8 kN/m (BIDIM RT-08 OU SIMILAR)</v>
          </cell>
          <cell r="C603" t="str">
            <v>M2</v>
          </cell>
          <cell r="D603">
            <v>5.69</v>
          </cell>
        </row>
        <row r="604">
          <cell r="A604" t="str">
            <v>C4653</v>
          </cell>
          <cell r="B604" t="str">
            <v>GEOTÊXTIL NÃO-TECIDO 100% POLIÉSTER COM RESISTÊNCIA A TRAÇÃO LONGITUDINAL MÍNIMA DE 9 kN/m (BIDIM RT-09 OU SIMILAR)</v>
          </cell>
          <cell r="C604" t="str">
            <v>M2</v>
          </cell>
          <cell r="D604">
            <v>6.52</v>
          </cell>
        </row>
        <row r="605">
          <cell r="A605" t="str">
            <v>C4586</v>
          </cell>
          <cell r="B605" t="str">
            <v>GEOTÊXTIL NÃO-TECIDO 100% POLIÉSTER COM RESISTÊNCIA A TRAÇÃO LONGITUDINAL MÍNIMA DE 10 kN/m (BIDIM RT-10 OU SIMILAR)</v>
          </cell>
          <cell r="C605" t="str">
            <v>M2</v>
          </cell>
          <cell r="D605">
            <v>7.14</v>
          </cell>
        </row>
        <row r="606">
          <cell r="A606" t="str">
            <v>C4654</v>
          </cell>
          <cell r="B606" t="str">
            <v>GEOTÊXTIL NÃO-TECIDO 100% POLIÉSTER COM RESISTÊNCIA A TRAÇÃO LONGITUDINAL MÍNIMA DE 14 kN/m (BIDIM RT-14 OU SIMILAR)</v>
          </cell>
          <cell r="C606" t="str">
            <v>M2</v>
          </cell>
          <cell r="D606">
            <v>9.77</v>
          </cell>
        </row>
        <row r="607">
          <cell r="A607" t="str">
            <v>C4655</v>
          </cell>
          <cell r="B607" t="str">
            <v>GEOTÊXTIL NÃO-TECIDO 100% POLIÉSTER COM RESISTÊNCIA A TRAÇÃO LONGITUDINAL MÍNIMA DE 16 kN/m (BIDIM RT-16 OU SIMILAR)</v>
          </cell>
          <cell r="C607" t="str">
            <v>M2</v>
          </cell>
          <cell r="D607">
            <v>11.19</v>
          </cell>
        </row>
        <row r="608">
          <cell r="A608" t="str">
            <v>C4656</v>
          </cell>
          <cell r="B608" t="str">
            <v>GEOTÊXTIL NÃO-TECIDO 100% POLIÉSTER COM RESISTÊNCIA A TRAÇÃO LONGITUDINAL MÍNIMA DE 21 kN/m (BIDIM RT-21 OU SIMILAR)</v>
          </cell>
          <cell r="C608" t="str">
            <v>M2</v>
          </cell>
          <cell r="D608">
            <v>13.84</v>
          </cell>
        </row>
        <row r="609">
          <cell r="A609" t="str">
            <v>C4657</v>
          </cell>
          <cell r="B609" t="str">
            <v>GEOTÊXTIL NÃO-TECIDO 100% POLIÉSTER COM RESISTÊNCIA A TRAÇÃO LONGITUDINAL MÍNIMA DE 26 kN/m (BIDIM RT-26 OU SIMILAR)</v>
          </cell>
          <cell r="C609" t="str">
            <v>M2</v>
          </cell>
          <cell r="D609">
            <v>17.63</v>
          </cell>
        </row>
        <row r="610">
          <cell r="A610" t="str">
            <v>C4658</v>
          </cell>
          <cell r="B610" t="str">
            <v>GEOTÊXTIL NÃO-TECIDO 100% POLIÉSTER COM RESISTÊNCIA A TRAÇÃO LONGITUDINAL MÍNIMA DE 31 kN/m (BIDIM RT-31 OU SIMILAR)</v>
          </cell>
          <cell r="C610" t="str">
            <v>M2</v>
          </cell>
          <cell r="D610">
            <v>20.77</v>
          </cell>
        </row>
        <row r="611">
          <cell r="B611" t="str">
            <v>DRENAGEM SUPERFICIAL</v>
          </cell>
        </row>
        <row r="612">
          <cell r="A612" t="str">
            <v>C0365</v>
          </cell>
          <cell r="B612" t="str">
            <v>BANQUETA/ MEIO FIO DE CONCRETO MOLDADO NO LOCAL</v>
          </cell>
          <cell r="C612" t="str">
            <v>M</v>
          </cell>
          <cell r="D612">
            <v>16.54</v>
          </cell>
        </row>
        <row r="613">
          <cell r="A613" t="str">
            <v>C0367</v>
          </cell>
          <cell r="B613" t="str">
            <v>BANQUETA/ MEIO FIO DE CONCRETO PRÉ-MOLDADO (1,00x0,25x0,15m)</v>
          </cell>
          <cell r="C613" t="str">
            <v>M</v>
          </cell>
          <cell r="D613">
            <v>25.01</v>
          </cell>
        </row>
        <row r="614">
          <cell r="A614" t="str">
            <v>C0366</v>
          </cell>
          <cell r="B614" t="str">
            <v>BANQUETA/ MEIO FIO DE CONCRETO P/ VIAS URBANAS (1,00x0,35x0,15m)</v>
          </cell>
          <cell r="C614" t="str">
            <v>M</v>
          </cell>
          <cell r="D614">
            <v>32.15</v>
          </cell>
        </row>
        <row r="615">
          <cell r="A615" t="str">
            <v>C0368</v>
          </cell>
          <cell r="B615" t="str">
            <v>BANQUETA/ MEIO FIO DE TIJOLO MACIÇO</v>
          </cell>
          <cell r="C615" t="str">
            <v>M</v>
          </cell>
          <cell r="D615">
            <v>18.61</v>
          </cell>
        </row>
        <row r="616">
          <cell r="A616" t="str">
            <v>C3065</v>
          </cell>
          <cell r="B616" t="str">
            <v>DESCIDA D'ÁGUA DE CONCRETO ARMADO PADRÃO DERT</v>
          </cell>
          <cell r="C616" t="str">
            <v>M</v>
          </cell>
          <cell r="D616">
            <v>123.75</v>
          </cell>
        </row>
        <row r="617">
          <cell r="A617" t="str">
            <v>C3066</v>
          </cell>
          <cell r="B617" t="str">
            <v>DESCIDA D'ÁGUA DE CONCRETO ARMADO TIPO U</v>
          </cell>
          <cell r="C617" t="str">
            <v>M</v>
          </cell>
          <cell r="D617">
            <v>120.18</v>
          </cell>
        </row>
        <row r="618">
          <cell r="A618" t="str">
            <v>C3067</v>
          </cell>
          <cell r="B618" t="str">
            <v>DESCIDA D'AGUA EM CALHA PRÉ-MOLDADA DE CONCRETO D= 0,40m</v>
          </cell>
          <cell r="C618" t="str">
            <v>M</v>
          </cell>
          <cell r="D618">
            <v>47.38</v>
          </cell>
        </row>
        <row r="619">
          <cell r="A619" t="str">
            <v>C2727</v>
          </cell>
          <cell r="B619" t="str">
            <v>DRENAGEM COM CALHA PRÉ-MOLDADA DE CONCRETO D= 0,30m</v>
          </cell>
          <cell r="C619" t="str">
            <v>M</v>
          </cell>
          <cell r="D619">
            <v>43.24</v>
          </cell>
        </row>
        <row r="620">
          <cell r="A620" t="str">
            <v>C4583</v>
          </cell>
          <cell r="B620" t="str">
            <v>MEIO FIO CONJUGADO C/ SARJETA, EXTRUSADO COM CONCRETO FCK 20 MPa</v>
          </cell>
          <cell r="C620" t="str">
            <v>M</v>
          </cell>
          <cell r="D620">
            <v>42.37</v>
          </cell>
        </row>
        <row r="621">
          <cell r="A621" t="str">
            <v>C3097</v>
          </cell>
          <cell r="B621" t="str">
            <v>MEIO FIO DE PEDRA GRANÍTICA</v>
          </cell>
          <cell r="C621" t="str">
            <v>M</v>
          </cell>
          <cell r="D621">
            <v>13.91</v>
          </cell>
        </row>
        <row r="622">
          <cell r="A622" t="str">
            <v>C3449</v>
          </cell>
          <cell r="B622" t="str">
            <v>MEIO FIO PRÉ MOLDADO (0,07x0,30x1,00)m C/REJUNTAMENTO</v>
          </cell>
          <cell r="C622" t="str">
            <v>M</v>
          </cell>
          <cell r="D622">
            <v>16.86</v>
          </cell>
        </row>
        <row r="623">
          <cell r="A623" t="str">
            <v>C2018</v>
          </cell>
          <cell r="B623" t="str">
            <v>POÇO DE VISITA DE ALVENARIA P/ GALERIA DE ÁGUAS PLUVIAIS DIAM. = 1m E PROFUNDIDADE= 2m</v>
          </cell>
          <cell r="C623" t="str">
            <v>UN</v>
          </cell>
          <cell r="D623">
            <v>3087.32</v>
          </cell>
        </row>
        <row r="624">
          <cell r="A624" t="str">
            <v>C2019</v>
          </cell>
          <cell r="B624" t="str">
            <v>POÇO DE VISITA DE ALVENARIA P/ GALERIA DE ÁGUAS PLUVIAIS DIAM. = 1m E PROFUNDIDADE= 4m</v>
          </cell>
          <cell r="C624" t="str">
            <v>UN</v>
          </cell>
          <cell r="D624">
            <v>4481.03</v>
          </cell>
        </row>
        <row r="625">
          <cell r="A625" t="str">
            <v>C2020</v>
          </cell>
          <cell r="B625" t="str">
            <v>POÇO DE VISITA DE ALVENARIA P/ GALERIA DE ÁGUAS PLUVIAIS DIAM.= 1m E PROFUNDIDADE= 6m</v>
          </cell>
          <cell r="C625" t="str">
            <v>UN</v>
          </cell>
          <cell r="D625">
            <v>5926.49</v>
          </cell>
        </row>
        <row r="626">
          <cell r="A626" t="str">
            <v>C3110</v>
          </cell>
          <cell r="B626" t="str">
            <v>SAIDA D'AGUA C/ DISSIPADOR DE ENERGIA</v>
          </cell>
          <cell r="C626" t="str">
            <v>UN</v>
          </cell>
          <cell r="D626">
            <v>177.49</v>
          </cell>
        </row>
        <row r="627">
          <cell r="A627" t="str">
            <v>C3322</v>
          </cell>
          <cell r="B627" t="str">
            <v>SARJETA CONJUGADA COM BANQUETA EM CONCRETO SIMPLES</v>
          </cell>
          <cell r="C627" t="str">
            <v>M</v>
          </cell>
          <cell r="D627">
            <v>62.03</v>
          </cell>
        </row>
        <row r="628">
          <cell r="A628" t="str">
            <v>C3111</v>
          </cell>
          <cell r="B628" t="str">
            <v>SARJETA DE CONCRETO SIMPLES "U" C/H=0,35m/E=0,08m</v>
          </cell>
          <cell r="C628" t="str">
            <v>M</v>
          </cell>
          <cell r="D628">
            <v>111.32</v>
          </cell>
        </row>
        <row r="629">
          <cell r="A629" t="str">
            <v>C3112</v>
          </cell>
          <cell r="B629" t="str">
            <v>SARJETA DE CONCRETO SIMPLES C/L=1,00m/E=0,08m</v>
          </cell>
          <cell r="C629" t="str">
            <v>M</v>
          </cell>
          <cell r="D629">
            <v>34.9</v>
          </cell>
        </row>
        <row r="630">
          <cell r="A630" t="str">
            <v>C3113</v>
          </cell>
          <cell r="B630" t="str">
            <v>SARJETA DE CONCRETO SIMPLES C/L=1,20m/E=0,08m</v>
          </cell>
          <cell r="C630" t="str">
            <v>M</v>
          </cell>
          <cell r="D630">
            <v>42.49</v>
          </cell>
        </row>
        <row r="631">
          <cell r="A631" t="str">
            <v>C2310</v>
          </cell>
          <cell r="B631" t="str">
            <v>TAMPÃO DE FERRO FUNDIDO P/ POÇO DE VISITA DE DIAM-=1 M</v>
          </cell>
          <cell r="C631" t="str">
            <v>UN</v>
          </cell>
          <cell r="D631">
            <v>425.36</v>
          </cell>
        </row>
        <row r="632">
          <cell r="B632" t="str">
            <v>ARGAMASSAS</v>
          </cell>
        </row>
        <row r="633">
          <cell r="B633" t="str">
            <v>PREPARAÇÃO DE MATERIAIS</v>
          </cell>
        </row>
        <row r="634">
          <cell r="A634" t="str">
            <v>C0115</v>
          </cell>
          <cell r="B634" t="str">
            <v>AREIA SECA MEIO PENEIRADA</v>
          </cell>
          <cell r="C634" t="str">
            <v>M3</v>
          </cell>
          <cell r="D634">
            <v>159.94</v>
          </cell>
        </row>
        <row r="635">
          <cell r="A635" t="str">
            <v>C0116</v>
          </cell>
          <cell r="B635" t="str">
            <v>AREIA SECA PENEIRADA</v>
          </cell>
          <cell r="C635" t="str">
            <v>M3</v>
          </cell>
          <cell r="D635">
            <v>260.08999999999997</v>
          </cell>
        </row>
        <row r="636">
          <cell r="A636" t="str">
            <v>C0656</v>
          </cell>
          <cell r="B636" t="str">
            <v>CAL EM PASTA PENEIRADA E PURA</v>
          </cell>
          <cell r="C636" t="str">
            <v>M3</v>
          </cell>
          <cell r="D636">
            <v>518.53</v>
          </cell>
        </row>
        <row r="637">
          <cell r="A637" t="str">
            <v>C1813</v>
          </cell>
          <cell r="B637" t="str">
            <v>NATA DE CAL EM PASTA PENEIRADA E PURA</v>
          </cell>
          <cell r="C637" t="str">
            <v>M3</v>
          </cell>
          <cell r="D637">
            <v>585.29</v>
          </cell>
        </row>
        <row r="638">
          <cell r="B638" t="str">
            <v>ARGAMASSA DE CAL</v>
          </cell>
        </row>
        <row r="639">
          <cell r="A639" t="str">
            <v>C0144</v>
          </cell>
          <cell r="B639" t="str">
            <v>ARGAMASSA DE CAL EM PASTA E AREIA PEN. TRAÇO 1:1.5</v>
          </cell>
          <cell r="C639" t="str">
            <v>M3</v>
          </cell>
          <cell r="D639">
            <v>568.34</v>
          </cell>
        </row>
        <row r="640">
          <cell r="A640" t="str">
            <v>C0145</v>
          </cell>
          <cell r="B640" t="str">
            <v>ARGAMASSA DE CAL EM PASTA E AREIA PEN. TRAÇO 1:2</v>
          </cell>
          <cell r="C640" t="str">
            <v>M3</v>
          </cell>
          <cell r="D640">
            <v>624.97</v>
          </cell>
        </row>
        <row r="641">
          <cell r="A641" t="str">
            <v>C0146</v>
          </cell>
          <cell r="B641" t="str">
            <v>ARGAMASSA DE CAL EM PASTA E AREIA PEN. TRAÇO 1:3</v>
          </cell>
          <cell r="C641" t="str">
            <v>M3</v>
          </cell>
          <cell r="D641">
            <v>520.15</v>
          </cell>
        </row>
        <row r="642">
          <cell r="A642" t="str">
            <v>C0147</v>
          </cell>
          <cell r="B642" t="str">
            <v>ARGAMASSA DE CAL EM PASTA E AREIA PEN. TRAÇO 1:4</v>
          </cell>
          <cell r="C642" t="str">
            <v>M3</v>
          </cell>
          <cell r="D642">
            <v>467.43</v>
          </cell>
        </row>
        <row r="643">
          <cell r="A643" t="str">
            <v>C0148</v>
          </cell>
          <cell r="B643" t="str">
            <v>ARGAMASSA DE CAL EM PASTA E AREIA PEN. TRAÇO 1:5</v>
          </cell>
          <cell r="C643" t="str">
            <v>M3</v>
          </cell>
          <cell r="D643">
            <v>436.23</v>
          </cell>
        </row>
        <row r="644">
          <cell r="A644" t="str">
            <v>C0149</v>
          </cell>
          <cell r="B644" t="str">
            <v>ARGAMASSA DE CAL EM PASTA E AREIA S/PEN. TRAÇO 1:1.5</v>
          </cell>
          <cell r="C644" t="str">
            <v>M3</v>
          </cell>
          <cell r="D644">
            <v>426.81</v>
          </cell>
        </row>
        <row r="645">
          <cell r="A645" t="str">
            <v>C0150</v>
          </cell>
          <cell r="B645" t="str">
            <v>ARGAMASSA DE CAL EM PASTA E AREIA S/PEN. TRAÇO 1:2</v>
          </cell>
          <cell r="C645" t="str">
            <v>M3</v>
          </cell>
          <cell r="D645">
            <v>437.7</v>
          </cell>
        </row>
        <row r="646">
          <cell r="A646" t="str">
            <v>C0151</v>
          </cell>
          <cell r="B646" t="str">
            <v>ARGAMASSA DE CAL EM PASTA E AREIA S/PEN. TRAÇO 1:3</v>
          </cell>
          <cell r="C646" t="str">
            <v>M3</v>
          </cell>
          <cell r="D646">
            <v>332.88</v>
          </cell>
        </row>
        <row r="647">
          <cell r="A647" t="str">
            <v>C0152</v>
          </cell>
          <cell r="B647" t="str">
            <v>ARGAMASSA DE CAL EM PASTA E AREIA S/PEN. TRAÇO 1:4</v>
          </cell>
          <cell r="C647" t="str">
            <v>M3</v>
          </cell>
          <cell r="D647">
            <v>280.16000000000003</v>
          </cell>
        </row>
        <row r="648">
          <cell r="A648" t="str">
            <v>C0153</v>
          </cell>
          <cell r="B648" t="str">
            <v>ARGAMASSA DE CAL EM PASTA E AREIA S/PEN. TRAÇO 1:5</v>
          </cell>
          <cell r="C648" t="str">
            <v>M3</v>
          </cell>
          <cell r="D648">
            <v>248.96</v>
          </cell>
        </row>
        <row r="649">
          <cell r="A649" t="str">
            <v>C0134</v>
          </cell>
          <cell r="B649" t="str">
            <v>ARGAMASSA DE CAL HIDR. E AREIA PEN. TRAÇO 1:2</v>
          </cell>
          <cell r="C649" t="str">
            <v>M3</v>
          </cell>
          <cell r="D649">
            <v>554.52</v>
          </cell>
        </row>
        <row r="650">
          <cell r="A650" t="str">
            <v>C0135</v>
          </cell>
          <cell r="B650" t="str">
            <v>ARGAMASSA DE CAL HIDR. E AREIA PEN. TRAÇO 1:3</v>
          </cell>
          <cell r="C650" t="str">
            <v>M3</v>
          </cell>
          <cell r="D650">
            <v>472.78</v>
          </cell>
        </row>
        <row r="651">
          <cell r="A651" t="str">
            <v>C0141</v>
          </cell>
          <cell r="B651" t="str">
            <v>ARGAMASSA DE CAL HIDR. E AREIA PEN. TRAÇO 1:4.5 C/BETONEIRA</v>
          </cell>
          <cell r="C651" t="str">
            <v>M3</v>
          </cell>
          <cell r="D651">
            <v>406.08</v>
          </cell>
        </row>
        <row r="652">
          <cell r="A652" t="str">
            <v>C0136</v>
          </cell>
          <cell r="B652" t="str">
            <v>ARGAMASSA DE CAL HIDR. E AREIA S/PEN. TRAÇO 1:2</v>
          </cell>
          <cell r="C652" t="str">
            <v>M3</v>
          </cell>
          <cell r="D652">
            <v>367.25</v>
          </cell>
        </row>
        <row r="653">
          <cell r="A653" t="str">
            <v>C0137</v>
          </cell>
          <cell r="B653" t="str">
            <v>ARGAMASSA DE CAL HIDR. E AREIA S/PEN. TRAÇO 1:3</v>
          </cell>
          <cell r="C653" t="str">
            <v>M3</v>
          </cell>
          <cell r="D653">
            <v>285.51</v>
          </cell>
        </row>
        <row r="654">
          <cell r="A654" t="str">
            <v>C0138</v>
          </cell>
          <cell r="B654" t="str">
            <v>ARGAMASSA DE CAL HIDR. E AREIA S/PEN. TRAÇO 1:4</v>
          </cell>
          <cell r="C654" t="str">
            <v>M3</v>
          </cell>
          <cell r="D654">
            <v>244.64</v>
          </cell>
        </row>
        <row r="655">
          <cell r="A655" t="str">
            <v>C0139</v>
          </cell>
          <cell r="B655" t="str">
            <v>ARGAMASSA DE CAL HIDR. E AREIA S/PEN. TRAÇO 1:4.5</v>
          </cell>
          <cell r="C655" t="str">
            <v>M3</v>
          </cell>
          <cell r="D655">
            <v>231.24</v>
          </cell>
        </row>
        <row r="656">
          <cell r="A656" t="str">
            <v>C0142</v>
          </cell>
          <cell r="B656" t="str">
            <v>ARGAMASSA DE CAL HIDR. E AREIA S/PEN. TRAÇO 1:4.5 C/BETONEIRA</v>
          </cell>
          <cell r="C656" t="str">
            <v>M3</v>
          </cell>
          <cell r="D656">
            <v>218.81</v>
          </cell>
        </row>
        <row r="657">
          <cell r="A657" t="str">
            <v>C0140</v>
          </cell>
          <cell r="B657" t="str">
            <v>ARGAMASSA DE CAL HIDR. E AREIA S/PEN. TRAÇO 1:6</v>
          </cell>
          <cell r="C657" t="str">
            <v>M3</v>
          </cell>
          <cell r="D657">
            <v>204.44</v>
          </cell>
        </row>
        <row r="658">
          <cell r="A658" t="str">
            <v>C1812</v>
          </cell>
          <cell r="B658" t="str">
            <v>NATA DE CAL EM PASTA E AREIA PEN. TRAÇO 1:1.5</v>
          </cell>
          <cell r="C658" t="str">
            <v>M3</v>
          </cell>
          <cell r="D658">
            <v>578.04999999999995</v>
          </cell>
        </row>
        <row r="659">
          <cell r="B659" t="str">
            <v>ARGAMASSA DE CIMENTO</v>
          </cell>
        </row>
        <row r="660">
          <cell r="A660" t="str">
            <v>C0117</v>
          </cell>
          <cell r="B660" t="str">
            <v>ARGAMASSA DE CIMENTO ARENOSO E AREIA S/PEN. TRAÇO 1:2:4</v>
          </cell>
          <cell r="C660" t="str">
            <v>M3</v>
          </cell>
          <cell r="D660">
            <v>293.36</v>
          </cell>
        </row>
        <row r="661">
          <cell r="A661" t="str">
            <v>C0129</v>
          </cell>
          <cell r="B661" t="str">
            <v>ARGAMASSA DE CIMENTO ARENOSO E AREIA S/PEN. TRAÇO 1:2:6</v>
          </cell>
          <cell r="C661" t="str">
            <v>M3</v>
          </cell>
          <cell r="D661">
            <v>262.22000000000003</v>
          </cell>
        </row>
        <row r="662">
          <cell r="A662" t="str">
            <v>C0133</v>
          </cell>
          <cell r="B662" t="str">
            <v>ARGAMASSA DE CIMENTO ARENOSO E AREIA S/PEN. TRAÇO1:2.5:3.5</v>
          </cell>
          <cell r="C662" t="str">
            <v>M3</v>
          </cell>
          <cell r="D662">
            <v>290.97000000000003</v>
          </cell>
        </row>
        <row r="663">
          <cell r="A663" t="str">
            <v>C0130</v>
          </cell>
          <cell r="B663" t="str">
            <v>ARGAMASSA DE CIMENTO ARENOSO E AREIA S/PEN. TRAÇO 1:3:3</v>
          </cell>
          <cell r="C663" t="str">
            <v>M3</v>
          </cell>
          <cell r="D663">
            <v>288.67</v>
          </cell>
        </row>
        <row r="664">
          <cell r="A664" t="str">
            <v>C0131</v>
          </cell>
          <cell r="B664" t="str">
            <v>ARGAMASSA DE CIMENTO ARENOSO E AREIA S/PEN. TRAÇO 1:3:5</v>
          </cell>
          <cell r="C664" t="str">
            <v>M3</v>
          </cell>
          <cell r="D664">
            <v>258.69</v>
          </cell>
        </row>
        <row r="665">
          <cell r="A665" t="str">
            <v>C0132</v>
          </cell>
          <cell r="B665" t="str">
            <v>ARGAMASSA DE CIMENTO ARENOSO E AREIA S/PEN. TRAÇO 1:3:7</v>
          </cell>
          <cell r="C665" t="str">
            <v>M3</v>
          </cell>
          <cell r="D665">
            <v>242.42</v>
          </cell>
        </row>
        <row r="666">
          <cell r="A666" t="str">
            <v>C0181</v>
          </cell>
          <cell r="B666" t="str">
            <v>ARGAMASSA DE CIMENTO ARENOSO E AREIA S/PEN. TRAÇO 1:3.5:2.5</v>
          </cell>
          <cell r="C666" t="str">
            <v>M3</v>
          </cell>
          <cell r="D666">
            <v>286.37</v>
          </cell>
        </row>
        <row r="667">
          <cell r="A667" t="str">
            <v>C0118</v>
          </cell>
          <cell r="B667" t="str">
            <v>ARGAMASSA DE CIMENTO ARENOSO E AREIA S/PEN. TRAÇO 1:4:2</v>
          </cell>
          <cell r="C667" t="str">
            <v>M3</v>
          </cell>
          <cell r="D667">
            <v>283.99</v>
          </cell>
        </row>
        <row r="668">
          <cell r="A668" t="str">
            <v>C0119</v>
          </cell>
          <cell r="B668" t="str">
            <v>ARGAMASSA DE CIMENTO ARENOSO E AREIA S/PEN. TRAÇO 1:4:4</v>
          </cell>
          <cell r="C668" t="str">
            <v>M3</v>
          </cell>
          <cell r="D668">
            <v>255.14</v>
          </cell>
        </row>
        <row r="669">
          <cell r="A669" t="str">
            <v>C0120</v>
          </cell>
          <cell r="B669" t="str">
            <v>ARGAMASSA DE CIMENTO ARENOSO E AREIA S/PEN. TRAÇO 1:4:6</v>
          </cell>
          <cell r="C669" t="str">
            <v>M3</v>
          </cell>
          <cell r="D669">
            <v>239.52</v>
          </cell>
        </row>
        <row r="670">
          <cell r="A670" t="str">
            <v>C0121</v>
          </cell>
          <cell r="B670" t="str">
            <v>ARGAMASSA DE CIMENTO ARENOSO E AREIA S/PEN. TRAÇO 1:4:8</v>
          </cell>
          <cell r="C670" t="str">
            <v>M3</v>
          </cell>
          <cell r="D670">
            <v>227.26</v>
          </cell>
        </row>
        <row r="671">
          <cell r="A671" t="str">
            <v>C0122</v>
          </cell>
          <cell r="B671" t="str">
            <v>ARGAMASSA DE CIMENTO ARENOSO E AREIA S/PEN. TRAÇO 1:5:3</v>
          </cell>
          <cell r="C671" t="str">
            <v>M3</v>
          </cell>
          <cell r="D671">
            <v>251.59</v>
          </cell>
        </row>
        <row r="672">
          <cell r="A672" t="str">
            <v>C0128</v>
          </cell>
          <cell r="B672" t="str">
            <v>ARGAMASSA DE CIMENTO ARENOSO E AREIA S/PEN. TRAÇO 1:5:5</v>
          </cell>
          <cell r="C672" t="str">
            <v>M3</v>
          </cell>
          <cell r="D672">
            <v>236.61</v>
          </cell>
        </row>
        <row r="673">
          <cell r="A673" t="str">
            <v>C0123</v>
          </cell>
          <cell r="B673" t="str">
            <v>ARGAMASSA DE CIMENTO ARENOSO E AREIA S/PEN. TRAÇO 1:5:7</v>
          </cell>
          <cell r="C673" t="str">
            <v>M3</v>
          </cell>
          <cell r="D673">
            <v>224.79</v>
          </cell>
        </row>
        <row r="674">
          <cell r="A674" t="str">
            <v>C0179</v>
          </cell>
          <cell r="B674" t="str">
            <v>ARGAMASSA DE CIMENTO ARENOSO E AREIA S/PEN. TRAÇO 1:6:2</v>
          </cell>
          <cell r="C674" t="str">
            <v>M3</v>
          </cell>
          <cell r="D674">
            <v>248.07</v>
          </cell>
        </row>
        <row r="675">
          <cell r="A675" t="str">
            <v>C0124</v>
          </cell>
          <cell r="B675" t="str">
            <v>ARGAMASSA DE CIMENTO ARENOSO E AREIA S/PEN. TRAÇO 1:6:4</v>
          </cell>
          <cell r="C675" t="str">
            <v>M3</v>
          </cell>
          <cell r="D675">
            <v>233.71</v>
          </cell>
        </row>
        <row r="676">
          <cell r="A676" t="str">
            <v>C0125</v>
          </cell>
          <cell r="B676" t="str">
            <v>ARGAMASSA DE CIMENTO ARENOSO E AREIA S/PEN. TRAÇO 1:6:6</v>
          </cell>
          <cell r="C676" t="str">
            <v>M3</v>
          </cell>
          <cell r="D676">
            <v>222.35</v>
          </cell>
        </row>
        <row r="677">
          <cell r="A677" t="str">
            <v>C0180</v>
          </cell>
          <cell r="B677" t="str">
            <v>ARGAMASSA DE CIMENTO ARENOSO E AREIA S/PEN. TRAÇO 1:7:3</v>
          </cell>
          <cell r="C677" t="str">
            <v>M3</v>
          </cell>
          <cell r="D677">
            <v>230.81</v>
          </cell>
        </row>
        <row r="678">
          <cell r="A678" t="str">
            <v>C0126</v>
          </cell>
          <cell r="B678" t="str">
            <v>ARGAMASSA DE CIMENTO ARENOSO E AREIA S/PEN. TRAÇO 1:7:5</v>
          </cell>
          <cell r="C678" t="str">
            <v>M3</v>
          </cell>
          <cell r="D678">
            <v>219.91</v>
          </cell>
        </row>
        <row r="679">
          <cell r="A679" t="str">
            <v>C0127</v>
          </cell>
          <cell r="B679" t="str">
            <v>ARGAMASSA DE CIMENTO ARENOSO E AREIA S/PEN. TRAÇO 1:8:4</v>
          </cell>
          <cell r="C679" t="str">
            <v>M3</v>
          </cell>
          <cell r="D679">
            <v>217.44</v>
          </cell>
        </row>
        <row r="680">
          <cell r="A680" t="str">
            <v>C0162</v>
          </cell>
          <cell r="B680" t="str">
            <v>ARGAMASSA DE CIMENTO BRANCO E PÓ DE MÁRMORE TRAÇO 1:3</v>
          </cell>
          <cell r="C680" t="str">
            <v>M3</v>
          </cell>
          <cell r="D680">
            <v>623.4</v>
          </cell>
        </row>
        <row r="681">
          <cell r="A681" t="str">
            <v>C0160</v>
          </cell>
          <cell r="B681" t="str">
            <v>ARGAMASSA DE CIMENTO E AREIA FINA PENEIRADA E ADITIVO AGLUTINANTE ORGANO-SINTÉTICO NO TRAÇO 1:8</v>
          </cell>
          <cell r="C681" t="str">
            <v>M3</v>
          </cell>
          <cell r="D681">
            <v>211.47</v>
          </cell>
        </row>
        <row r="682">
          <cell r="A682" t="str">
            <v>C0161</v>
          </cell>
          <cell r="B682" t="str">
            <v>ARGAMASSA DE CIMENTO E AREIA MEDIA PENEIRADA E ADITIVO AGLUTINANTE ORGANO-SINTÉTICO NO TRAÇO 1:8</v>
          </cell>
          <cell r="C682" t="str">
            <v>M3</v>
          </cell>
          <cell r="D682">
            <v>223.9</v>
          </cell>
        </row>
        <row r="683">
          <cell r="A683" t="str">
            <v>C0155</v>
          </cell>
          <cell r="B683" t="str">
            <v>ARGAMASSA DE CIMENTO E AREIA PENEIRADA C/ IMPERMEABILIZANTE TRAÇO 1:1.5</v>
          </cell>
          <cell r="C683" t="str">
            <v>M3</v>
          </cell>
          <cell r="D683">
            <v>812.41</v>
          </cell>
        </row>
        <row r="684">
          <cell r="A684" t="str">
            <v>C0154</v>
          </cell>
          <cell r="B684" t="str">
            <v>ARGAMASSA DE CIMENTO E AREIA PENEIRADA C/ IMPERMEABILIZANTE TRAÇO 1:4</v>
          </cell>
          <cell r="C684" t="str">
            <v>M3</v>
          </cell>
          <cell r="D684">
            <v>673.24</v>
          </cell>
        </row>
        <row r="685">
          <cell r="A685" t="str">
            <v>C0163</v>
          </cell>
          <cell r="B685" t="str">
            <v>ARGAMASSA DE CIMENTO E AREIA PEN. TRAÇO 1:2</v>
          </cell>
          <cell r="C685" t="str">
            <v>M3</v>
          </cell>
          <cell r="D685">
            <v>619.21</v>
          </cell>
        </row>
        <row r="686">
          <cell r="A686" t="str">
            <v>C0164</v>
          </cell>
          <cell r="B686" t="str">
            <v>ARGAMASSA DE CIMENTO E AREIA PEN. TRAÇO 1:3</v>
          </cell>
          <cell r="C686" t="str">
            <v>M3</v>
          </cell>
          <cell r="D686">
            <v>569.74</v>
          </cell>
        </row>
        <row r="687">
          <cell r="A687" t="str">
            <v>C0165</v>
          </cell>
          <cell r="B687" t="str">
            <v>ARGAMASSA DE CIMENTO E AREIA PEN. TRAÇO 1:4</v>
          </cell>
          <cell r="C687" t="str">
            <v>M3</v>
          </cell>
          <cell r="D687">
            <v>509.24</v>
          </cell>
        </row>
        <row r="688">
          <cell r="A688" t="str">
            <v>C4429</v>
          </cell>
          <cell r="B688" t="str">
            <v>ARGAMASSA DE CIMENTO E AREIA PEN. TRAÇO 1:5</v>
          </cell>
          <cell r="C688" t="str">
            <v>M3</v>
          </cell>
          <cell r="D688">
            <v>472.74</v>
          </cell>
        </row>
        <row r="689">
          <cell r="A689" t="str">
            <v>C4430</v>
          </cell>
          <cell r="B689" t="str">
            <v>ARGAMASSA DE CIMENTO E AREIA PEN. TRAÇO 1:6</v>
          </cell>
          <cell r="C689" t="str">
            <v>M3</v>
          </cell>
          <cell r="D689">
            <v>448.24</v>
          </cell>
        </row>
        <row r="690">
          <cell r="A690" t="str">
            <v>C3009</v>
          </cell>
          <cell r="B690" t="str">
            <v>ARGAMASSA DE CIMENTO E AREIA PEN. TRAÇO 1:7</v>
          </cell>
          <cell r="C690" t="str">
            <v>M3</v>
          </cell>
          <cell r="D690">
            <v>430.74</v>
          </cell>
        </row>
        <row r="691">
          <cell r="A691" t="str">
            <v>C0156</v>
          </cell>
          <cell r="B691" t="str">
            <v>ARGAMASSA DE CIMENTO E AREIA S/PEN. C/IMPERMEAB. TRAÇO 1:2</v>
          </cell>
          <cell r="C691" t="str">
            <v>M3</v>
          </cell>
          <cell r="D691">
            <v>618.22</v>
          </cell>
        </row>
        <row r="692">
          <cell r="A692" t="str">
            <v>C0157</v>
          </cell>
          <cell r="B692" t="str">
            <v>ARGAMASSA DE CIMENTO E AREIA S/PEN. C/IMPERMEAB. TRAÇO 1:3</v>
          </cell>
          <cell r="C692" t="str">
            <v>M3</v>
          </cell>
          <cell r="D692">
            <v>546.39</v>
          </cell>
        </row>
        <row r="693">
          <cell r="A693" t="str">
            <v>C0158</v>
          </cell>
          <cell r="B693" t="str">
            <v>ARGAMASSA DE CIMENTO E AREIA S/PEN. C/IMPERMEAB. TRAÇO 1:4</v>
          </cell>
          <cell r="C693" t="str">
            <v>M3</v>
          </cell>
          <cell r="D693">
            <v>485.89</v>
          </cell>
        </row>
        <row r="694">
          <cell r="A694" t="str">
            <v>C0159</v>
          </cell>
          <cell r="B694" t="str">
            <v>ARGAMASSA DE CIMENTO E AREIA S/PEN. C/IMPERMEAB. TRAÇO 1:5</v>
          </cell>
          <cell r="C694" t="str">
            <v>M3</v>
          </cell>
          <cell r="D694">
            <v>449.39</v>
          </cell>
        </row>
        <row r="695">
          <cell r="A695" t="str">
            <v>C0166</v>
          </cell>
          <cell r="B695" t="str">
            <v>ARGAMASSA DE CIMENTO E AREIA S/PEN. TRAÇO 1:1</v>
          </cell>
          <cell r="C695" t="str">
            <v>M3</v>
          </cell>
          <cell r="D695">
            <v>574.41</v>
          </cell>
        </row>
        <row r="696">
          <cell r="A696" t="str">
            <v>C0167</v>
          </cell>
          <cell r="B696" t="str">
            <v>ARGAMASSA DE CIMENTO E AREIA S/PEN. TRAÇO 1:1.5</v>
          </cell>
          <cell r="C696" t="str">
            <v>M3</v>
          </cell>
          <cell r="D696">
            <v>503.29</v>
          </cell>
        </row>
        <row r="697">
          <cell r="A697" t="str">
            <v>C0168</v>
          </cell>
          <cell r="B697" t="str">
            <v>ARGAMASSA DE CIMENTO E AREIA S/PEN. TRAÇO 1:2</v>
          </cell>
          <cell r="C697" t="str">
            <v>M3</v>
          </cell>
          <cell r="D697">
            <v>454.22</v>
          </cell>
        </row>
        <row r="698">
          <cell r="A698" t="str">
            <v>C0169</v>
          </cell>
          <cell r="B698" t="str">
            <v>ARGAMASSA DE CIMENTO E AREIA S/PEN. TRAÇO 1:2.5</v>
          </cell>
          <cell r="C698" t="str">
            <v>M3</v>
          </cell>
          <cell r="D698">
            <v>418.27</v>
          </cell>
        </row>
        <row r="699">
          <cell r="A699" t="str">
            <v>C0170</v>
          </cell>
          <cell r="B699" t="str">
            <v>ARGAMASSA DE CIMENTO E AREIA S/PEN. TRAÇO 1:3</v>
          </cell>
          <cell r="C699" t="str">
            <v>M3</v>
          </cell>
          <cell r="D699">
            <v>382.39</v>
          </cell>
        </row>
        <row r="700">
          <cell r="A700" t="str">
            <v>C0171</v>
          </cell>
          <cell r="B700" t="str">
            <v>ARGAMASSA DE CIMENTO E AREIA S/PEN. TRAÇO 1:4</v>
          </cell>
          <cell r="C700" t="str">
            <v>M3</v>
          </cell>
          <cell r="D700">
            <v>321.89</v>
          </cell>
        </row>
        <row r="701">
          <cell r="A701" t="str">
            <v>C0172</v>
          </cell>
          <cell r="B701" t="str">
            <v>ARGAMASSA DE CIMENTO E AREIA S/PEN. TRAÇO 1:5</v>
          </cell>
          <cell r="C701" t="str">
            <v>M3</v>
          </cell>
          <cell r="D701">
            <v>285.39</v>
          </cell>
        </row>
        <row r="702">
          <cell r="A702" t="str">
            <v>C0173</v>
          </cell>
          <cell r="B702" t="str">
            <v>ARGAMASSA DE CIMENTO E AREIA S/PEN. TRAÇO 1:6</v>
          </cell>
          <cell r="C702" t="str">
            <v>M3</v>
          </cell>
          <cell r="D702">
            <v>260.89</v>
          </cell>
        </row>
        <row r="703">
          <cell r="A703" t="str">
            <v>C0174</v>
          </cell>
          <cell r="B703" t="str">
            <v>ARGAMASSA DE CIMENTO E AREIA S/PEN. TRAÇO 1:7</v>
          </cell>
          <cell r="C703" t="str">
            <v>M3</v>
          </cell>
          <cell r="D703">
            <v>243.39</v>
          </cell>
        </row>
        <row r="704">
          <cell r="A704" t="str">
            <v>C3323</v>
          </cell>
          <cell r="B704" t="str">
            <v>ARGAMASSA DE CIMENTO E AREIA TRAÇO 1:3 COM AREIA PRODUZIDA</v>
          </cell>
          <cell r="C704" t="str">
            <v>M3</v>
          </cell>
          <cell r="D704">
            <v>333.53</v>
          </cell>
        </row>
        <row r="705">
          <cell r="A705" t="str">
            <v>C3324</v>
          </cell>
          <cell r="B705" t="str">
            <v>ARGAMASSA DE CIMENTO E AREIA TRAÇO 1:4 COM AREIA PRODUZIDA</v>
          </cell>
          <cell r="C705" t="str">
            <v>M3</v>
          </cell>
          <cell r="D705">
            <v>273.02999999999997</v>
          </cell>
        </row>
        <row r="706">
          <cell r="A706" t="str">
            <v>C0175</v>
          </cell>
          <cell r="B706" t="str">
            <v>ARGAMASSA DE CIMENTO E PEDRISCO TRAÇO 1:4</v>
          </cell>
          <cell r="C706" t="str">
            <v>M3</v>
          </cell>
          <cell r="D706">
            <v>296.82</v>
          </cell>
        </row>
        <row r="707">
          <cell r="A707" t="str">
            <v>C3554</v>
          </cell>
          <cell r="B707" t="str">
            <v>MUTIRÃO MISTO - ARGAMASSA DE CIMENTO E AREIA S/PEN. TRAÇO 1:3</v>
          </cell>
          <cell r="C707" t="str">
            <v>M3</v>
          </cell>
          <cell r="D707">
            <v>298.94</v>
          </cell>
        </row>
        <row r="708">
          <cell r="A708" t="str">
            <v>C3553</v>
          </cell>
          <cell r="B708" t="str">
            <v>MUTIRÃO MISTO - ARGAMASSA DE CIMENTO E AREIA S/PEN. TRAÇO 1:6</v>
          </cell>
          <cell r="C708" t="str">
            <v>M3</v>
          </cell>
          <cell r="D708">
            <v>177.44</v>
          </cell>
        </row>
        <row r="709">
          <cell r="B709" t="str">
            <v>ARGAMASSA MISTA</v>
          </cell>
        </row>
        <row r="710">
          <cell r="A710" t="str">
            <v>C0182</v>
          </cell>
          <cell r="B710" t="str">
            <v>ARGAMASSA MISTA DE CAL EM PASTA E AREIA PEN. TRAÇO 1:3 C/100 KG DE CIMENTO</v>
          </cell>
          <cell r="C710" t="str">
            <v>M3</v>
          </cell>
          <cell r="D710">
            <v>586.84</v>
          </cell>
        </row>
        <row r="711">
          <cell r="A711" t="str">
            <v>C0185</v>
          </cell>
          <cell r="B711" t="str">
            <v>ARGAMASSA MISTA DE CAL EM PASTA E AREIA S/PEN. TRAÇO 1:4 C/100 KG DE CIMENTO</v>
          </cell>
          <cell r="C711" t="str">
            <v>M3</v>
          </cell>
          <cell r="D711">
            <v>346.85</v>
          </cell>
        </row>
        <row r="712">
          <cell r="A712" t="str">
            <v>C0186</v>
          </cell>
          <cell r="B712" t="str">
            <v>ARGAMASSA MISTA DE CAL EM PASTA E AREIA S/PEN. TRAÇO 1:4 C/130 KG DE CIMENTO</v>
          </cell>
          <cell r="C712" t="str">
            <v>M3</v>
          </cell>
          <cell r="D712">
            <v>361.85</v>
          </cell>
        </row>
        <row r="713">
          <cell r="A713" t="str">
            <v>C0187</v>
          </cell>
          <cell r="B713" t="str">
            <v>ARGAMASSA MISTA DE CAL EM PASTA E AREIA S/PEN. TRAÇO 1:4 C/150 KG DE CIMENTO</v>
          </cell>
          <cell r="C713" t="str">
            <v>M3</v>
          </cell>
          <cell r="D713">
            <v>371.85</v>
          </cell>
        </row>
        <row r="714">
          <cell r="A714" t="str">
            <v>C0184</v>
          </cell>
          <cell r="B714" t="str">
            <v>ARGAMASSA MISTA DE CAL EM PASTA E AREIA S/PEN. TRAÇO 1:5 C/100 KG DE CIMENTO</v>
          </cell>
          <cell r="C714" t="str">
            <v>M3</v>
          </cell>
          <cell r="D714">
            <v>315.64999999999998</v>
          </cell>
        </row>
        <row r="715">
          <cell r="A715" t="str">
            <v>C0189</v>
          </cell>
          <cell r="B715" t="str">
            <v>ARGAMASSA MISTA DE CAL HIDR. E AREIA S/PEN. TRAÇO 1:3 C/100KG DE CIMENTO</v>
          </cell>
          <cell r="C715" t="str">
            <v>M3</v>
          </cell>
          <cell r="D715">
            <v>352.2</v>
          </cell>
        </row>
        <row r="716">
          <cell r="A716" t="str">
            <v>C0192</v>
          </cell>
          <cell r="B716" t="str">
            <v>ARGAMASSA MISTA DE CAL HIDR. E AREIA S/PEN. TRAÇO 1:4 C/100KG DE CIMENTO</v>
          </cell>
          <cell r="C716" t="str">
            <v>M3</v>
          </cell>
          <cell r="D716">
            <v>311.33</v>
          </cell>
        </row>
        <row r="717">
          <cell r="A717" t="str">
            <v>C0190</v>
          </cell>
          <cell r="B717" t="str">
            <v>ARGAMASSA MISTA DE CAL HIDR. E AREIA S/PEN. TRAÇO 1:4 C/130KG DE CIMENTO</v>
          </cell>
          <cell r="C717" t="str">
            <v>M3</v>
          </cell>
          <cell r="D717">
            <v>326.33</v>
          </cell>
        </row>
        <row r="718">
          <cell r="A718" t="str">
            <v>C0191</v>
          </cell>
          <cell r="B718" t="str">
            <v>ARGAMASSA MISTA DE CAL HIDR. E AREIA S/PEN. TRAÇO 1:4 C/150KG DE CIMENTO</v>
          </cell>
          <cell r="C718" t="str">
            <v>M3</v>
          </cell>
          <cell r="D718">
            <v>336.33</v>
          </cell>
        </row>
        <row r="719">
          <cell r="A719" t="str">
            <v>C0188</v>
          </cell>
          <cell r="B719" t="str">
            <v>ARGAMASSA MISTA DE CIMENTO CAL HIDR. E AREIA PEN. TRAÇO 1:1:6</v>
          </cell>
          <cell r="C719" t="str">
            <v>M3</v>
          </cell>
          <cell r="D719">
            <v>529.9</v>
          </cell>
        </row>
        <row r="720">
          <cell r="A720" t="str">
            <v>C0194</v>
          </cell>
          <cell r="B720" t="str">
            <v>ARGAMASSA MISTA DE CIMENTO CAL HIDR. E AREIA PEN. TRAÇO 1:2:8</v>
          </cell>
          <cell r="C720" t="str">
            <v>M3</v>
          </cell>
          <cell r="D720">
            <v>539.6</v>
          </cell>
        </row>
        <row r="721">
          <cell r="A721" t="str">
            <v>C0193</v>
          </cell>
          <cell r="B721" t="str">
            <v>ARGAMASSA MISTA DE CIMENTO CAL HIDR. E AREIA S/PEN. TRAÇO 1:0.20:5.4</v>
          </cell>
          <cell r="C721" t="str">
            <v>M3</v>
          </cell>
          <cell r="D721">
            <v>292.48</v>
          </cell>
        </row>
        <row r="722">
          <cell r="A722" t="str">
            <v>C0202</v>
          </cell>
          <cell r="B722" t="str">
            <v>ARGAMASSA MISTA DE CIMENTO CAL HIDR. E AREIA S/PEN. TRAÇO 1:0.25:3</v>
          </cell>
          <cell r="C722" t="str">
            <v>M3</v>
          </cell>
          <cell r="D722">
            <v>423.26</v>
          </cell>
        </row>
        <row r="723">
          <cell r="A723" t="str">
            <v>C0207</v>
          </cell>
          <cell r="B723" t="str">
            <v>ARGAMASSA MISTA DE CIMENTO CAL HIDR. E AREIA S/PEN. TRAÇO 1:0.5:5</v>
          </cell>
          <cell r="C723" t="str">
            <v>M3</v>
          </cell>
          <cell r="D723">
            <v>334.3</v>
          </cell>
        </row>
        <row r="724">
          <cell r="A724" t="str">
            <v>C0195</v>
          </cell>
          <cell r="B724" t="str">
            <v>ARGAMASSA MISTA DE CIMENTO CAL HIDR. E AREIA S/PEN. TRAÇO 1:0.5:8</v>
          </cell>
          <cell r="C724" t="str">
            <v>M3</v>
          </cell>
          <cell r="D724">
            <v>261.20999999999998</v>
          </cell>
        </row>
        <row r="725">
          <cell r="A725" t="str">
            <v>C0197</v>
          </cell>
          <cell r="B725" t="str">
            <v>ARGAMASSA MISTA DE CIMENTO CAL HIDR. E AREIA S/PEN. TRAÇO 1:1:4</v>
          </cell>
          <cell r="C725" t="str">
            <v>M3</v>
          </cell>
          <cell r="D725">
            <v>443.83</v>
          </cell>
        </row>
        <row r="726">
          <cell r="A726" t="str">
            <v>C0198</v>
          </cell>
          <cell r="B726" t="str">
            <v>ARGAMASSA MISTA DE CIMENTO CAL HIDR. E AREIA S/PEN. TRAÇO 1:1:6</v>
          </cell>
          <cell r="C726" t="str">
            <v>M3</v>
          </cell>
          <cell r="D726">
            <v>342.63</v>
          </cell>
        </row>
        <row r="727">
          <cell r="A727" t="str">
            <v>C0196</v>
          </cell>
          <cell r="B727" t="str">
            <v>ARGAMASSA MISTA DE CIMENTO CAL HIDR. E AREIA S/PEN. TRAÇO 1:1.2:4.2</v>
          </cell>
          <cell r="C727" t="str">
            <v>M3</v>
          </cell>
          <cell r="D727">
            <v>452.25</v>
          </cell>
        </row>
        <row r="728">
          <cell r="A728" t="str">
            <v>C0183</v>
          </cell>
          <cell r="B728" t="str">
            <v>ARGAMASSA MISTA DE CIMENTO CAL HIDR. E AREIA S/PEN. TRAÇO 1:1.5:9</v>
          </cell>
          <cell r="C728" t="str">
            <v>M3</v>
          </cell>
          <cell r="D728">
            <v>325.91000000000003</v>
          </cell>
        </row>
        <row r="729">
          <cell r="A729" t="str">
            <v>C0204</v>
          </cell>
          <cell r="B729" t="str">
            <v>ARGAMASSA MISTA DE CIMENTO CAL HIDR. E AREIA S/PEN. TRAÇO 1:2:6</v>
          </cell>
          <cell r="C729" t="str">
            <v>M3</v>
          </cell>
          <cell r="D729">
            <v>423.7</v>
          </cell>
        </row>
        <row r="730">
          <cell r="A730" t="str">
            <v>C0205</v>
          </cell>
          <cell r="B730" t="str">
            <v>ARGAMASSA MISTA DE CIMENTO CAL HIDR. E AREIA S/PEN. TRAÇO 1:2:8</v>
          </cell>
          <cell r="C730" t="str">
            <v>M3</v>
          </cell>
          <cell r="D730">
            <v>352.33</v>
          </cell>
        </row>
        <row r="731">
          <cell r="A731" t="str">
            <v>C0200</v>
          </cell>
          <cell r="B731" t="str">
            <v>ARGAMASSA MISTA DE CIMENTO CAL HIDR. E AREIA S/PEN. TRAÇO 1:2:9</v>
          </cell>
          <cell r="C731" t="str">
            <v>M3</v>
          </cell>
          <cell r="D731">
            <v>328.93</v>
          </cell>
        </row>
        <row r="732">
          <cell r="A732" t="str">
            <v>C0199</v>
          </cell>
          <cell r="B732" t="str">
            <v>ARGAMASSA MISTA DE CIMENTO CAL HIDR. E AREIA S/PEN. TRAÇO 1:2:11</v>
          </cell>
          <cell r="C732" t="str">
            <v>M3</v>
          </cell>
          <cell r="D732">
            <v>295</v>
          </cell>
        </row>
        <row r="733">
          <cell r="A733" t="str">
            <v>C0203</v>
          </cell>
          <cell r="B733" t="str">
            <v>ARGAMASSA MISTA DE CIMENTO CAL HIDR. E AREIA S/PEN. TRAÇO 1:2:11 C/BETONEIRA</v>
          </cell>
          <cell r="C733" t="str">
            <v>M3</v>
          </cell>
          <cell r="D733">
            <v>381.55</v>
          </cell>
        </row>
        <row r="734">
          <cell r="A734" t="str">
            <v>C0206</v>
          </cell>
          <cell r="B734" t="str">
            <v>ARGAMASSA MISTA DE CIMENTO CAL HIDR. E AREIA S/PEN. TRAÇO 1:3:9</v>
          </cell>
          <cell r="C734" t="str">
            <v>M3</v>
          </cell>
          <cell r="D734">
            <v>570.47</v>
          </cell>
        </row>
        <row r="735">
          <cell r="A735" t="str">
            <v>C0201</v>
          </cell>
          <cell r="B735" t="str">
            <v>ARGAMASSA MISTA DE CIMENTO CAL HIDR. E AREIA S/PEN. TRAÇO 1:3:10</v>
          </cell>
          <cell r="C735" t="str">
            <v>M3</v>
          </cell>
          <cell r="D735">
            <v>359.12</v>
          </cell>
        </row>
        <row r="736">
          <cell r="A736" t="str">
            <v>C0208</v>
          </cell>
          <cell r="B736" t="str">
            <v>ARGAMASSA MISTA DE GESSO CAL EM PASTA E AREIA PEN. TRAÇO 0.2:1:3</v>
          </cell>
          <cell r="C736" t="str">
            <v>M3</v>
          </cell>
          <cell r="D736">
            <v>562.32000000000005</v>
          </cell>
        </row>
        <row r="737">
          <cell r="A737" t="str">
            <v>C0209</v>
          </cell>
          <cell r="B737" t="str">
            <v>ARGAMASSA MISTA DE GESSO CAL HIDR. E AREIA PEN. TRAÇO 0.2:1:3</v>
          </cell>
          <cell r="C737" t="str">
            <v>M3</v>
          </cell>
          <cell r="D737">
            <v>549.22</v>
          </cell>
        </row>
        <row r="738">
          <cell r="A738" t="str">
            <v>C1439</v>
          </cell>
          <cell r="B738" t="str">
            <v>GROUT CIMENTO, CAL HIDR., AREIA E PEDRISCO TRAÇO 1:0.1:3:2</v>
          </cell>
          <cell r="C738" t="str">
            <v>M3</v>
          </cell>
          <cell r="D738">
            <v>428.51</v>
          </cell>
        </row>
        <row r="739">
          <cell r="B739" t="str">
            <v>ARGAMASSA INDUSTRIALIZADA</v>
          </cell>
        </row>
        <row r="740">
          <cell r="A740" t="str">
            <v>C0210</v>
          </cell>
          <cell r="B740" t="str">
            <v>ARGAMASSA PRÉ-FABRICADA P/REBOCO</v>
          </cell>
          <cell r="C740" t="str">
            <v>M2</v>
          </cell>
          <cell r="D740">
            <v>3.33</v>
          </cell>
        </row>
        <row r="741">
          <cell r="A741" t="str">
            <v>C0211</v>
          </cell>
          <cell r="B741" t="str">
            <v>ARGAMASSA PRÉ-FABRICADA P/REBOCO IMITAÇÃO TRAVERTINO</v>
          </cell>
          <cell r="C741" t="str">
            <v>M2</v>
          </cell>
          <cell r="D741">
            <v>3.33</v>
          </cell>
        </row>
        <row r="742">
          <cell r="A742" t="str">
            <v>C0212</v>
          </cell>
          <cell r="B742" t="str">
            <v>ARGAMASSA PRÉ-FABRICADA P/REBOCO TIPO MASSA RASPADA</v>
          </cell>
          <cell r="C742" t="str">
            <v>M2</v>
          </cell>
          <cell r="D742">
            <v>8.3800000000000008</v>
          </cell>
        </row>
        <row r="743">
          <cell r="A743" t="str">
            <v>C1848</v>
          </cell>
          <cell r="B743" t="str">
            <v>PASTA DE CIMENTO COLANTE</v>
          </cell>
          <cell r="C743" t="str">
            <v>KG</v>
          </cell>
          <cell r="D743">
            <v>0.52</v>
          </cell>
        </row>
        <row r="744">
          <cell r="B744" t="str">
            <v>FUNDAÇÕES E ESTRUTURAS</v>
          </cell>
        </row>
        <row r="745">
          <cell r="B745" t="str">
            <v>TUBULÕES A CÉU ABERTO</v>
          </cell>
        </row>
        <row r="746">
          <cell r="A746" t="str">
            <v>C0825</v>
          </cell>
          <cell r="B746" t="str">
            <v>CONCRETAGEM DE BASE DE TUBULÃO À CÉU ABERTO</v>
          </cell>
          <cell r="C746" t="str">
            <v>M3</v>
          </cell>
          <cell r="D746">
            <v>805.31</v>
          </cell>
        </row>
        <row r="747">
          <cell r="A747" t="str">
            <v>C0826</v>
          </cell>
          <cell r="B747" t="str">
            <v>CONCRETAGEM DE TUBULÃO (CAMISA/ENCHIM.) À CÉU ABERTO D=1,20m</v>
          </cell>
          <cell r="C747" t="str">
            <v>M</v>
          </cell>
          <cell r="D747">
            <v>1431.19</v>
          </cell>
        </row>
        <row r="748">
          <cell r="A748" t="str">
            <v>C0827</v>
          </cell>
          <cell r="B748" t="str">
            <v>CONCRETAGEM DE TUBULÃO (CAMISA/ENCHIM.) À CÉU ABERTO D=1,40m</v>
          </cell>
          <cell r="C748" t="str">
            <v>M</v>
          </cell>
          <cell r="D748">
            <v>1740.01</v>
          </cell>
        </row>
        <row r="749">
          <cell r="A749" t="str">
            <v>C0828</v>
          </cell>
          <cell r="B749" t="str">
            <v>CONCRETAGEM DE TUBULÃO (CAMISA/ENCHIM.) À CÉU ABERTO D=1,60m</v>
          </cell>
          <cell r="C749" t="str">
            <v>M</v>
          </cell>
          <cell r="D749">
            <v>2064.9899999999998</v>
          </cell>
        </row>
        <row r="750">
          <cell r="A750" t="str">
            <v>C2636</v>
          </cell>
          <cell r="B750" t="str">
            <v>TUBULÃO - CEU ABERTO - C/CONCRETO FCK 13.5 MPa</v>
          </cell>
          <cell r="C750" t="str">
            <v>M3</v>
          </cell>
          <cell r="D750">
            <v>362.64</v>
          </cell>
        </row>
        <row r="751">
          <cell r="A751" t="str">
            <v>C2637</v>
          </cell>
          <cell r="B751" t="str">
            <v>TUBULÃO - CEU ABERTO - C/CONCRETO FCK 13.5 MPa C/RACHÃO</v>
          </cell>
          <cell r="C751" t="str">
            <v>M3</v>
          </cell>
          <cell r="D751">
            <v>323.83999999999997</v>
          </cell>
        </row>
        <row r="752">
          <cell r="A752" t="str">
            <v>C2638</v>
          </cell>
          <cell r="B752" t="str">
            <v>TUBULÃO - CEU ABERTO - C/CONCRETO FCK 15 MPa</v>
          </cell>
          <cell r="C752" t="str">
            <v>M3</v>
          </cell>
          <cell r="D752">
            <v>368.21</v>
          </cell>
        </row>
        <row r="753">
          <cell r="A753" t="str">
            <v>C2634</v>
          </cell>
          <cell r="B753" t="str">
            <v>TUBULAO - CEU ABERTO - C/CONCRETO FCK 15 MPa C/RACHÃO</v>
          </cell>
          <cell r="C753" t="str">
            <v>M3</v>
          </cell>
          <cell r="D753">
            <v>328.49</v>
          </cell>
        </row>
        <row r="754">
          <cell r="A754" t="str">
            <v>C2639</v>
          </cell>
          <cell r="B754" t="str">
            <v>TUBULÃO - CEU ABERTO - C/CONCRETO FCK 18 MPa</v>
          </cell>
          <cell r="C754" t="str">
            <v>M3</v>
          </cell>
          <cell r="D754">
            <v>379.31</v>
          </cell>
        </row>
        <row r="755">
          <cell r="A755" t="str">
            <v>C2635</v>
          </cell>
          <cell r="B755" t="str">
            <v>TUBULAO - CEU ABERTO - C/CONCRETO FCK 18 MPa C/RACHÃO</v>
          </cell>
          <cell r="C755" t="str">
            <v>M3</v>
          </cell>
          <cell r="D755">
            <v>337.28</v>
          </cell>
        </row>
        <row r="756">
          <cell r="A756" t="str">
            <v>C2641</v>
          </cell>
          <cell r="B756" t="str">
            <v>TUBULÃO - CEU ABERTO - C/CONCRETO USINADO FCK 15 MPa</v>
          </cell>
          <cell r="C756" t="str">
            <v>M3</v>
          </cell>
          <cell r="D756">
            <v>305.77999999999997</v>
          </cell>
        </row>
        <row r="757">
          <cell r="A757" t="str">
            <v>C2642</v>
          </cell>
          <cell r="B757" t="str">
            <v>TUBULÃO - CEU ABERTO - C/CONCRETO USINADO FCK 20 MPa</v>
          </cell>
          <cell r="C757" t="str">
            <v>M3</v>
          </cell>
          <cell r="D757">
            <v>318.7</v>
          </cell>
        </row>
        <row r="758">
          <cell r="B758" t="str">
            <v>TUBULÕES A AR COMPRIMIDO</v>
          </cell>
        </row>
        <row r="759">
          <cell r="A759" t="str">
            <v>C0669</v>
          </cell>
          <cell r="B759" t="str">
            <v>CAMISA METÁLICA P/TUBULÃO A AR COMPRIMIDO D=700mm</v>
          </cell>
          <cell r="C759" t="str">
            <v>M</v>
          </cell>
          <cell r="D759">
            <v>480.31</v>
          </cell>
        </row>
        <row r="760">
          <cell r="A760" t="str">
            <v>C3148</v>
          </cell>
          <cell r="B760" t="str">
            <v>CONCRETAGEM DE BASES TUBULÃO AR COMPRIMIDO ATE 12m</v>
          </cell>
          <cell r="C760" t="str">
            <v>M3</v>
          </cell>
          <cell r="D760">
            <v>1015.19</v>
          </cell>
        </row>
        <row r="761">
          <cell r="A761" t="str">
            <v>C3147</v>
          </cell>
          <cell r="B761" t="str">
            <v>CONCRETAGEM DE BASES TUBULÃO AR COMPRIMIDO 12/18m</v>
          </cell>
          <cell r="C761" t="str">
            <v>M3</v>
          </cell>
          <cell r="D761">
            <v>1056.3900000000001</v>
          </cell>
        </row>
        <row r="762">
          <cell r="A762" t="str">
            <v>C3149</v>
          </cell>
          <cell r="B762" t="str">
            <v>CONCRETAGEM DE TUBULÃO (CAMISA/ENCHIM.) AR COMP. D=1,20m ATÉ 12m</v>
          </cell>
          <cell r="C762" t="str">
            <v>M</v>
          </cell>
          <cell r="D762">
            <v>1657.5</v>
          </cell>
        </row>
        <row r="763">
          <cell r="A763" t="str">
            <v>C3150</v>
          </cell>
          <cell r="B763" t="str">
            <v>CONCRETAGEM DE TUBULÃO (CAMISA/ENCHIM.) AR COMP. D=1,20m DE 12/18m</v>
          </cell>
          <cell r="C763" t="str">
            <v>M</v>
          </cell>
          <cell r="D763">
            <v>1697.07</v>
          </cell>
        </row>
        <row r="764">
          <cell r="A764" t="str">
            <v>C3151</v>
          </cell>
          <cell r="B764" t="str">
            <v>CONCRETAGEM DE TUBULÃO (CAMISA/ENCHIM.) AR COMP. D=1,40m ATÉ 12m</v>
          </cell>
          <cell r="C764" t="str">
            <v>M</v>
          </cell>
          <cell r="D764">
            <v>2017.07</v>
          </cell>
        </row>
        <row r="765">
          <cell r="A765" t="str">
            <v>C3152</v>
          </cell>
          <cell r="B765" t="str">
            <v>CONCRETAGEM DE TUBULÃO (CAMISA/ENCHIM.) AR COMP. D=1,40m DE 12/18m</v>
          </cell>
          <cell r="C765" t="str">
            <v>M</v>
          </cell>
          <cell r="D765">
            <v>2073.7600000000002</v>
          </cell>
        </row>
        <row r="766">
          <cell r="A766" t="str">
            <v>C3153</v>
          </cell>
          <cell r="B766" t="str">
            <v>CONCRETAGEM DE TUBULÃO (CAMISA/ENCHIM.) AR COMP. D=1,60m ATÉ 12m</v>
          </cell>
          <cell r="C766" t="str">
            <v>M</v>
          </cell>
          <cell r="D766">
            <v>2371.08</v>
          </cell>
        </row>
        <row r="767">
          <cell r="A767" t="str">
            <v>C3154</v>
          </cell>
          <cell r="B767" t="str">
            <v>CONCRETAGEM DE TUBULÃO (CAMISA/ENCHIM.) AR COMP. D=1,60m DE 12/18m</v>
          </cell>
          <cell r="C767" t="str">
            <v>M</v>
          </cell>
          <cell r="D767">
            <v>2485.7199999999998</v>
          </cell>
        </row>
        <row r="768">
          <cell r="A768" t="str">
            <v>C0963</v>
          </cell>
          <cell r="B768" t="str">
            <v>CRAVAÇÃO DE CAMISA METÁLICA INCLUSIVE ESCAVAÇÃO MECÂNICA</v>
          </cell>
          <cell r="C768" t="str">
            <v>M</v>
          </cell>
          <cell r="D768">
            <v>918.02</v>
          </cell>
        </row>
        <row r="769">
          <cell r="A769" t="str">
            <v>C2643</v>
          </cell>
          <cell r="B769" t="str">
            <v>TUBULÃO SOB AR COMPRIMIDO - C/CONCRETO FCK 15 MPa</v>
          </cell>
          <cell r="C769" t="str">
            <v>M3</v>
          </cell>
          <cell r="D769">
            <v>657.17</v>
          </cell>
        </row>
        <row r="770">
          <cell r="B770" t="str">
            <v>ESTACAS</v>
          </cell>
        </row>
        <row r="771">
          <cell r="A771" t="str">
            <v>C0938</v>
          </cell>
          <cell r="B771" t="str">
            <v>CORTE PERFIL METÁLICO ' I ' DE 10"X4"X5/8" P/EMPREITADA</v>
          </cell>
          <cell r="C771" t="str">
            <v>UN</v>
          </cell>
          <cell r="D771">
            <v>27.05</v>
          </cell>
        </row>
        <row r="772">
          <cell r="A772" t="str">
            <v>C0939</v>
          </cell>
          <cell r="B772" t="str">
            <v>CORTE PERFIL METÁLICO ' I ' DE 12"X5"X1/4" P/EMPREITADA</v>
          </cell>
          <cell r="C772" t="str">
            <v>UN</v>
          </cell>
          <cell r="D772">
            <v>32.450000000000003</v>
          </cell>
        </row>
        <row r="773">
          <cell r="A773" t="str">
            <v>C0936</v>
          </cell>
          <cell r="B773" t="str">
            <v>CORTE PERFIL METÁLICO DUPLO I DE 10"X4"X5/8" P/EMPREITADA</v>
          </cell>
          <cell r="C773" t="str">
            <v>UN</v>
          </cell>
          <cell r="D773">
            <v>49.43</v>
          </cell>
        </row>
        <row r="774">
          <cell r="A774" t="str">
            <v>C0937</v>
          </cell>
          <cell r="B774" t="str">
            <v>CORTE PERFIL METÁLICO DUPLO I DE 12"X5"X1/4" P/EMPREITADA</v>
          </cell>
          <cell r="C774" t="str">
            <v>UN</v>
          </cell>
          <cell r="D774">
            <v>59.09</v>
          </cell>
        </row>
        <row r="775">
          <cell r="A775" t="str">
            <v>C1292</v>
          </cell>
          <cell r="B775" t="str">
            <v>ESTACA DE MADEIRA CONDIÇÕES FAVORÁVEIS D= 22cm P/6 A 8T</v>
          </cell>
          <cell r="C775" t="str">
            <v>M</v>
          </cell>
          <cell r="D775">
            <v>49.06</v>
          </cell>
        </row>
        <row r="776">
          <cell r="A776" t="str">
            <v>C1293</v>
          </cell>
          <cell r="B776" t="str">
            <v>ESTACA DE MADEIRA CONDIÇÕES FAVORÁVEIS D= 25cm P/8 A 10T</v>
          </cell>
          <cell r="C776" t="str">
            <v>M</v>
          </cell>
          <cell r="D776">
            <v>54.08</v>
          </cell>
        </row>
        <row r="777">
          <cell r="A777" t="str">
            <v>C1290</v>
          </cell>
          <cell r="B777" t="str">
            <v>ESTACA DE MADEIRA CONDIÇÕES POUCO FAVORÁVEIS D= 22cm P/6 A 8T</v>
          </cell>
          <cell r="C777" t="str">
            <v>M</v>
          </cell>
          <cell r="D777">
            <v>63.12</v>
          </cell>
        </row>
        <row r="778">
          <cell r="A778" t="str">
            <v>C1291</v>
          </cell>
          <cell r="B778" t="str">
            <v>ESTACA DE MADEIRA CONDIÇÕES POUCO FAVORÁVEIS D= 25cm P/8 A 10T</v>
          </cell>
          <cell r="C778" t="str">
            <v>M</v>
          </cell>
          <cell r="D778">
            <v>68.14</v>
          </cell>
        </row>
        <row r="779">
          <cell r="A779" t="str">
            <v>C4700</v>
          </cell>
          <cell r="B779" t="str">
            <v>ESTACA HÉLICE CONTÍNUA MONITORADA D=300MM</v>
          </cell>
          <cell r="C779" t="str">
            <v>M</v>
          </cell>
          <cell r="D779">
            <v>75.73</v>
          </cell>
        </row>
        <row r="780">
          <cell r="A780" t="str">
            <v>C4701</v>
          </cell>
          <cell r="B780" t="str">
            <v>ESTACA HÉLICE CONTÍNUA MONITORADA D=400MM</v>
          </cell>
          <cell r="C780" t="str">
            <v>M</v>
          </cell>
          <cell r="D780">
            <v>108.67</v>
          </cell>
        </row>
        <row r="781">
          <cell r="A781" t="str">
            <v>C4702</v>
          </cell>
          <cell r="B781" t="str">
            <v>ESTACA HÉLICE CONTÍNUA MONITORADA D=500MM</v>
          </cell>
          <cell r="C781" t="str">
            <v>M</v>
          </cell>
          <cell r="D781">
            <v>149.19</v>
          </cell>
        </row>
        <row r="782">
          <cell r="A782" t="str">
            <v>C4703</v>
          </cell>
          <cell r="B782" t="str">
            <v>ESTACA HÉLICE CONTÍNUA MONITORADA D=600MM</v>
          </cell>
          <cell r="C782" t="str">
            <v>M</v>
          </cell>
          <cell r="D782">
            <v>196.23</v>
          </cell>
        </row>
        <row r="783">
          <cell r="A783" t="str">
            <v>C4704</v>
          </cell>
          <cell r="B783" t="str">
            <v>ESTACA HÉLICE CONTÍNUA MONITORADA D=700MM</v>
          </cell>
          <cell r="C783" t="str">
            <v>M</v>
          </cell>
          <cell r="D783">
            <v>253.5</v>
          </cell>
        </row>
        <row r="784">
          <cell r="A784" t="str">
            <v>C4705</v>
          </cell>
          <cell r="B784" t="str">
            <v>ESTACA HÉLICE CONTÍNUA MONITORADA D=800MM</v>
          </cell>
          <cell r="C784" t="str">
            <v>M</v>
          </cell>
          <cell r="D784">
            <v>320.32</v>
          </cell>
        </row>
        <row r="785">
          <cell r="A785" t="str">
            <v>C4690</v>
          </cell>
          <cell r="B785" t="str">
            <v>ESTACA RAIZ DIÂMETRO 160mm - ATÉ 30 Tf</v>
          </cell>
          <cell r="C785" t="str">
            <v>M</v>
          </cell>
          <cell r="D785">
            <v>121.3</v>
          </cell>
        </row>
        <row r="786">
          <cell r="A786" t="str">
            <v>C4691</v>
          </cell>
          <cell r="B786" t="str">
            <v>ESTACA RAIZ DIÂMETRO 200mm - ATÉ 40 Tf</v>
          </cell>
          <cell r="C786" t="str">
            <v>M</v>
          </cell>
          <cell r="D786">
            <v>153.9</v>
          </cell>
        </row>
        <row r="787">
          <cell r="A787" t="str">
            <v>C4692</v>
          </cell>
          <cell r="B787" t="str">
            <v>ESTACA RAIZ DIÂMETRO 250mm - ATÉ 60 Tf</v>
          </cell>
          <cell r="C787" t="str">
            <v>M</v>
          </cell>
          <cell r="D787">
            <v>195.07</v>
          </cell>
        </row>
        <row r="788">
          <cell r="A788" t="str">
            <v>C4693</v>
          </cell>
          <cell r="B788" t="str">
            <v>ESTACA RAIZ DIÂMETRO 310mm - ATÉ 90 Tf</v>
          </cell>
          <cell r="C788" t="str">
            <v>M</v>
          </cell>
          <cell r="D788">
            <v>232.8</v>
          </cell>
        </row>
        <row r="789">
          <cell r="A789" t="str">
            <v>C4697</v>
          </cell>
          <cell r="B789" t="str">
            <v>ESTACA RAIZ DIÂMETRO 350mm - ATÉ 110 Tf</v>
          </cell>
          <cell r="C789" t="str">
            <v>M</v>
          </cell>
          <cell r="D789">
            <v>264.99</v>
          </cell>
        </row>
        <row r="790">
          <cell r="A790" t="str">
            <v>C4694</v>
          </cell>
          <cell r="B790" t="str">
            <v>ESTACA RAIZ DIÂMETRO 410mm - ATÉ 125 Tf</v>
          </cell>
          <cell r="C790" t="str">
            <v>M</v>
          </cell>
          <cell r="D790">
            <v>335.46</v>
          </cell>
        </row>
        <row r="791">
          <cell r="A791" t="str">
            <v>C4695</v>
          </cell>
          <cell r="B791" t="str">
            <v>ESTACA RAIZ DIÂMETRO 450mm - ATÉ 145 Tf</v>
          </cell>
          <cell r="C791" t="str">
            <v>M</v>
          </cell>
          <cell r="D791">
            <v>381.1</v>
          </cell>
        </row>
        <row r="792">
          <cell r="A792" t="str">
            <v>C4696</v>
          </cell>
          <cell r="B792" t="str">
            <v>ESTACA RAIZ DIÂMETRO 450mm - ATÉ 169 Tf</v>
          </cell>
          <cell r="C792" t="str">
            <v>M</v>
          </cell>
          <cell r="D792">
            <v>396.39</v>
          </cell>
        </row>
        <row r="793">
          <cell r="A793" t="str">
            <v>C1312</v>
          </cell>
          <cell r="B793" t="str">
            <v>ESTACA TIPO FRANKI D= 350mm, P/CARGA DE 55 T</v>
          </cell>
          <cell r="C793" t="str">
            <v>M</v>
          </cell>
          <cell r="D793">
            <v>269.19</v>
          </cell>
        </row>
        <row r="794">
          <cell r="A794" t="str">
            <v>C1313</v>
          </cell>
          <cell r="B794" t="str">
            <v>ESTACA TIPO FRANKI D= 400mm, P/CARGA DE 75 T</v>
          </cell>
          <cell r="C794" t="str">
            <v>M</v>
          </cell>
          <cell r="D794">
            <v>311.69</v>
          </cell>
        </row>
        <row r="795">
          <cell r="A795" t="str">
            <v>C1314</v>
          </cell>
          <cell r="B795" t="str">
            <v>ESTACA TIPO FRANKI D= 455mm, P/CARGA DE 95 T</v>
          </cell>
          <cell r="C795" t="str">
            <v>M</v>
          </cell>
          <cell r="D795">
            <v>468.98</v>
          </cell>
        </row>
        <row r="796">
          <cell r="A796" t="str">
            <v>C1315</v>
          </cell>
          <cell r="B796" t="str">
            <v>ESTACA TIPO FRANKI D= 520mm, P/CARGA DE 130 T</v>
          </cell>
          <cell r="C796" t="str">
            <v>M</v>
          </cell>
          <cell r="D796">
            <v>546.72</v>
          </cell>
        </row>
        <row r="797">
          <cell r="A797" t="str">
            <v>C1316</v>
          </cell>
          <cell r="B797" t="str">
            <v>ESTACA TIPO FRANKI D= 600mm, P/CARGA DE 170 T</v>
          </cell>
          <cell r="C797" t="str">
            <v>M</v>
          </cell>
          <cell r="D797">
            <v>653.80999999999995</v>
          </cell>
        </row>
        <row r="798">
          <cell r="A798" t="str">
            <v>C4159</v>
          </cell>
          <cell r="B798" t="str">
            <v>ESTACA TIPO FRANKI D= 700mm, P/CARGA DE 220 T</v>
          </cell>
          <cell r="C798" t="str">
            <v>M</v>
          </cell>
          <cell r="D798">
            <v>862.95</v>
          </cell>
        </row>
        <row r="799">
          <cell r="A799" t="str">
            <v>C4698</v>
          </cell>
          <cell r="B799" t="str">
            <v>PERFIL METÁLICO "I" OU "H" COM CRAVAÇÃO EMPREITADA</v>
          </cell>
          <cell r="C799" t="str">
            <v>KG</v>
          </cell>
          <cell r="D799">
            <v>5.28</v>
          </cell>
        </row>
        <row r="800">
          <cell r="A800" t="str">
            <v>C4699</v>
          </cell>
          <cell r="B800" t="str">
            <v>SOLDA DE TOPO EM PERFIL "I" OU "H"</v>
          </cell>
          <cell r="C800" t="str">
            <v>UN</v>
          </cell>
          <cell r="D800">
            <v>178.35</v>
          </cell>
        </row>
        <row r="801">
          <cell r="A801" t="str">
            <v>C2282</v>
          </cell>
          <cell r="B801" t="str">
            <v>SOLDA LONGITUDINAL EM PERFIL METÁLICO P/EMPREITADA</v>
          </cell>
          <cell r="C801" t="str">
            <v>M</v>
          </cell>
          <cell r="D801">
            <v>22.35</v>
          </cell>
        </row>
        <row r="802">
          <cell r="B802" t="str">
            <v>EMBASAMENTOS E BALDRAMES</v>
          </cell>
        </row>
        <row r="803">
          <cell r="A803" t="str">
            <v>C0054</v>
          </cell>
          <cell r="B803" t="str">
            <v>ALVENARIA DE EMBASAMENTO DE PEDRA ARGAMASSADA</v>
          </cell>
          <cell r="C803" t="str">
            <v>M3</v>
          </cell>
          <cell r="D803">
            <v>269.66000000000003</v>
          </cell>
        </row>
        <row r="804">
          <cell r="A804" t="str">
            <v>C0055</v>
          </cell>
          <cell r="B804" t="str">
            <v>ALVENARIA DE EMBASAMENTO DE TIJOLO COMUM, C/ARGAMASSA MISTA C/ CAL HIDRATADA</v>
          </cell>
          <cell r="C804" t="str">
            <v>M3</v>
          </cell>
          <cell r="D804">
            <v>440.29</v>
          </cell>
        </row>
        <row r="805">
          <cell r="A805" t="str">
            <v>C0056</v>
          </cell>
          <cell r="B805" t="str">
            <v>ALVENARIA DE EMBASAMENTO DE TIJOLO FURADO, C/ ARGAMASSA MISTA C/ CAL HIDRATADA (1:2:8)</v>
          </cell>
          <cell r="C805" t="str">
            <v>M3</v>
          </cell>
          <cell r="D805">
            <v>325.51</v>
          </cell>
        </row>
        <row r="806">
          <cell r="A806" t="str">
            <v>C4592</v>
          </cell>
          <cell r="B806" t="str">
            <v>ALVENARIA DE EMBASAMENTO EM TIJOLO CERÂMICO FURADO C/ ARGAMASSA CIMENTO E AREIA 1:4</v>
          </cell>
          <cell r="C806" t="str">
            <v>M3</v>
          </cell>
          <cell r="D806">
            <v>376.2</v>
          </cell>
        </row>
        <row r="807">
          <cell r="A807" t="str">
            <v>C0089</v>
          </cell>
          <cell r="B807" t="str">
            <v>ANEL DE IMPERMEABILIZAÇÃO C/ARMAÇÃO EM FERRO</v>
          </cell>
          <cell r="C807" t="str">
            <v>M3</v>
          </cell>
          <cell r="D807">
            <v>437.04</v>
          </cell>
        </row>
        <row r="808">
          <cell r="A808" t="str">
            <v>C0471</v>
          </cell>
          <cell r="B808" t="str">
            <v>BROCA D= 20cm COM CONCRETO FCK=13.5MPa, MAIS VIGA BALDRAME 20X20cm E UMA FIADA DE BLOCO DE CONCRETO 14X19X39cm</v>
          </cell>
          <cell r="C808" t="str">
            <v>M</v>
          </cell>
          <cell r="D808">
            <v>62.07</v>
          </cell>
        </row>
        <row r="809">
          <cell r="A809" t="str">
            <v>C3604</v>
          </cell>
          <cell r="B809" t="str">
            <v>MUTIRÃO MISTO - ALVENARIA DE EMBASAMENTO C/TIJ. FURADO, C/ ARG. MISTA C/CAL HIDRATADA</v>
          </cell>
          <cell r="C809" t="str">
            <v>M3</v>
          </cell>
          <cell r="D809">
            <v>248.73</v>
          </cell>
        </row>
        <row r="810">
          <cell r="A810" t="str">
            <v>C2257</v>
          </cell>
          <cell r="B810" t="str">
            <v>SAPATA CORRIDA 10X50cm C/CONCRETO FCK=13.5MPa. MAIS 2 FIADAS DE BLOCO DE CONCRETO 14X19X39 cm</v>
          </cell>
          <cell r="C810" t="str">
            <v>M</v>
          </cell>
          <cell r="D810">
            <v>66.010000000000005</v>
          </cell>
        </row>
        <row r="811">
          <cell r="A811" t="str">
            <v>C2293</v>
          </cell>
          <cell r="B811" t="str">
            <v>SUBMURAMENTO DE CONSTRUÇÕES VIZINHAS -TIJOLOS MACIÇOS E=20cm</v>
          </cell>
          <cell r="C811" t="str">
            <v>M2</v>
          </cell>
          <cell r="D811">
            <v>474.27</v>
          </cell>
        </row>
        <row r="812">
          <cell r="B812" t="str">
            <v>FORMAS</v>
          </cell>
        </row>
        <row r="813">
          <cell r="A813" t="str">
            <v>C2822</v>
          </cell>
          <cell r="B813" t="str">
            <v>FORMA CURVA CHAPA COMPENSADA PLASTIFICADA, ESP.= 12mm</v>
          </cell>
          <cell r="C813" t="str">
            <v>M2</v>
          </cell>
          <cell r="D813">
            <v>157.43</v>
          </cell>
        </row>
        <row r="814">
          <cell r="A814" t="str">
            <v>C3990</v>
          </cell>
          <cell r="B814" t="str">
            <v>FORMA CURVA CHAPA COMPENSADA PLASTIFICADA, ESP.= 18mm</v>
          </cell>
          <cell r="C814" t="str">
            <v>M2</v>
          </cell>
          <cell r="D814">
            <v>161.41</v>
          </cell>
        </row>
        <row r="815">
          <cell r="A815" t="str">
            <v>C2823</v>
          </cell>
          <cell r="B815" t="str">
            <v>FORMA CURVA CHAPA COMPENSADA RESINADA, ESP.= 6mm</v>
          </cell>
          <cell r="C815" t="str">
            <v>M2</v>
          </cell>
          <cell r="D815">
            <v>138.63999999999999</v>
          </cell>
        </row>
        <row r="816">
          <cell r="A816" t="str">
            <v>C2824</v>
          </cell>
          <cell r="B816" t="str">
            <v>FORMA CURVA CHAPA COMPENSADA RESINADA, ESP.= 10mm</v>
          </cell>
          <cell r="C816" t="str">
            <v>M2</v>
          </cell>
          <cell r="D816">
            <v>140.27000000000001</v>
          </cell>
        </row>
        <row r="817">
          <cell r="A817" t="str">
            <v>C2825</v>
          </cell>
          <cell r="B817" t="str">
            <v>FORMA CURVA CHAPA COMPENSADA RESINADA, ESP.= 12mm</v>
          </cell>
          <cell r="C817" t="str">
            <v>M2</v>
          </cell>
          <cell r="D817">
            <v>141.32</v>
          </cell>
        </row>
        <row r="818">
          <cell r="A818" t="str">
            <v>C3981</v>
          </cell>
          <cell r="B818" t="str">
            <v>FORMA DE PAPELÃO RESINADO TIPO ESTRUTUBOS D=1,20 M (FORNECIMENTO/MONTAGEM/DESMONTAGEM)</v>
          </cell>
          <cell r="C818" t="str">
            <v>M</v>
          </cell>
          <cell r="D818">
            <v>145.4</v>
          </cell>
        </row>
        <row r="819">
          <cell r="A819" t="str">
            <v>C1400</v>
          </cell>
          <cell r="B819" t="str">
            <v>FORMA DE TÁBUAS DE 1" DE 3A. P/FUNDAÇÕES UTIL. 5 X</v>
          </cell>
          <cell r="C819" t="str">
            <v>M2</v>
          </cell>
          <cell r="D819">
            <v>48.84</v>
          </cell>
        </row>
        <row r="820">
          <cell r="A820" t="str">
            <v>C1401</v>
          </cell>
          <cell r="B820" t="str">
            <v>FORMA DE TÁBUAS DE 1" DE 3A. P/SUPERESTRUTURA - UTIL. 2 X</v>
          </cell>
          <cell r="C820" t="str">
            <v>M2</v>
          </cell>
          <cell r="D820">
            <v>130.44</v>
          </cell>
        </row>
        <row r="821">
          <cell r="A821" t="str">
            <v>C3984</v>
          </cell>
          <cell r="B821" t="str">
            <v>FORMA INTERNA E EXTERNA PARA ESTACAS DE CONCRETO</v>
          </cell>
          <cell r="C821" t="str">
            <v>M2</v>
          </cell>
          <cell r="D821">
            <v>27.25</v>
          </cell>
        </row>
        <row r="822">
          <cell r="A822" t="str">
            <v>C4158</v>
          </cell>
          <cell r="B822" t="str">
            <v>FORMA METÁLICA P/ PILAR</v>
          </cell>
          <cell r="C822" t="str">
            <v>M2</v>
          </cell>
          <cell r="D822">
            <v>122.32</v>
          </cell>
        </row>
        <row r="823">
          <cell r="A823" t="str">
            <v>C4282</v>
          </cell>
          <cell r="B823" t="str">
            <v>FORMA P/ CONCRETO "IN LOCO" (APLICAÇÃO)</v>
          </cell>
          <cell r="C823" t="str">
            <v>M2</v>
          </cell>
          <cell r="D823">
            <v>60.93</v>
          </cell>
        </row>
        <row r="824">
          <cell r="A824" t="str">
            <v>C4281</v>
          </cell>
          <cell r="B824" t="str">
            <v>FORMA P/ CONCRETO "IN LOCO" (FABRICAÇÃO)</v>
          </cell>
          <cell r="C824" t="str">
            <v>M2</v>
          </cell>
          <cell r="D824">
            <v>162.46</v>
          </cell>
        </row>
        <row r="825">
          <cell r="A825" t="str">
            <v>C1404</v>
          </cell>
          <cell r="B825" t="str">
            <v>FORMA P/ PEÇAS PRÉ-MOLDADAS DE CONCRETO PROTENDIDO, REVESTIDAS C/CHAPA METÁLICA, UTIL. (10 A 15 X)</v>
          </cell>
          <cell r="C825" t="str">
            <v>M2</v>
          </cell>
          <cell r="D825">
            <v>430.04</v>
          </cell>
        </row>
        <row r="826">
          <cell r="A826" t="str">
            <v>C1403</v>
          </cell>
          <cell r="B826" t="str">
            <v>FORMA P/ PEÇAS PRÉ-MOLDADAS DE CONCRETO PROTENDIDO, REVESTIDAS C/CHAPA COMPENSADA PLASTIFICADA (12X)</v>
          </cell>
          <cell r="C826" t="str">
            <v>M2</v>
          </cell>
          <cell r="D826">
            <v>384.78</v>
          </cell>
        </row>
        <row r="827">
          <cell r="A827" t="str">
            <v>C4301</v>
          </cell>
          <cell r="B827" t="str">
            <v>FORMA PARA CONCRETO "IN LOCO", INCLUSIVE DESFORMA</v>
          </cell>
          <cell r="C827" t="str">
            <v>M2</v>
          </cell>
          <cell r="D827">
            <v>98.74</v>
          </cell>
        </row>
        <row r="828">
          <cell r="A828" t="str">
            <v>C4302</v>
          </cell>
          <cell r="B828" t="str">
            <v>FORMA PARA CONCRETO PRÉ-MOLDADO, INCLUSIVE DESFORMA</v>
          </cell>
          <cell r="C828" t="str">
            <v>M2</v>
          </cell>
          <cell r="D828">
            <v>33.46</v>
          </cell>
        </row>
        <row r="829">
          <cell r="A829" t="str">
            <v>C1399</v>
          </cell>
          <cell r="B829" t="str">
            <v>FORMA PLANA CHAPA COMPENSADA PLASTIFICADA, ESP.= 12mm UTIL. 5X</v>
          </cell>
          <cell r="C829" t="str">
            <v>M2</v>
          </cell>
          <cell r="D829">
            <v>81.760000000000005</v>
          </cell>
        </row>
        <row r="830">
          <cell r="A830" t="str">
            <v>C3991</v>
          </cell>
          <cell r="B830" t="str">
            <v>FORMA PLANA CHAPA COMPENSADA PLASTIFICADA, ESP.= 18mm UTIL. 5X</v>
          </cell>
          <cell r="C830" t="str">
            <v>M2</v>
          </cell>
          <cell r="D830">
            <v>84.25</v>
          </cell>
        </row>
        <row r="831">
          <cell r="A831" t="str">
            <v>C1402</v>
          </cell>
          <cell r="B831" t="str">
            <v>FORMA PLANA CHAPA COMPENSADA RESINADA, ESP.= 10mm P/GALERIA E BUEIROS CAPEADOS</v>
          </cell>
          <cell r="C831" t="str">
            <v>M2</v>
          </cell>
          <cell r="D831">
            <v>37.08</v>
          </cell>
        </row>
        <row r="832">
          <cell r="A832" t="str">
            <v>C2827</v>
          </cell>
          <cell r="B832" t="str">
            <v>FORMA PLANA CHAPA COMPENSADA RESINADA, ESP.= 10mm UTIL. 3X</v>
          </cell>
          <cell r="C832" t="str">
            <v>M2</v>
          </cell>
          <cell r="D832">
            <v>98.18</v>
          </cell>
        </row>
        <row r="833">
          <cell r="A833" t="str">
            <v>C1405</v>
          </cell>
          <cell r="B833" t="str">
            <v>FORMA PLANA CHAPA COMPENSADA RESINADA, ESP.= 12mm UTIL. 3 X</v>
          </cell>
          <cell r="C833" t="str">
            <v>M2</v>
          </cell>
          <cell r="D833">
            <v>100.07</v>
          </cell>
        </row>
        <row r="834">
          <cell r="A834" t="str">
            <v>C1799</v>
          </cell>
          <cell r="B834" t="str">
            <v>MONTAGEM, DESMONTAGEM E REPAROS EM FORMAS P/PRE-MOLDADOS</v>
          </cell>
          <cell r="C834" t="str">
            <v>M2</v>
          </cell>
          <cell r="D834">
            <v>42.52</v>
          </cell>
        </row>
        <row r="835">
          <cell r="B835" t="str">
            <v>ARMADURAS</v>
          </cell>
        </row>
        <row r="836">
          <cell r="A836" t="str">
            <v>C3331</v>
          </cell>
          <cell r="B836" t="str">
            <v>ANCORAGEM ATIVA PARA CABO COM 1 CORDOALHA DE 12,7mm</v>
          </cell>
          <cell r="C836" t="str">
            <v>UN</v>
          </cell>
          <cell r="D836">
            <v>60</v>
          </cell>
        </row>
        <row r="837">
          <cell r="A837" t="str">
            <v>C3332</v>
          </cell>
          <cell r="B837" t="str">
            <v>ANCORAGEM ATIVA PARA CABO COM 2 CORDOALHA DE 12,7mm</v>
          </cell>
          <cell r="C837" t="str">
            <v>UN</v>
          </cell>
          <cell r="D837">
            <v>102.6</v>
          </cell>
        </row>
        <row r="838">
          <cell r="A838" t="str">
            <v>C3333</v>
          </cell>
          <cell r="B838" t="str">
            <v>ANCORAGEM ATIVA PARA CABO COM 4 CORDOALHA DE 12,7mm</v>
          </cell>
          <cell r="C838" t="str">
            <v>UN</v>
          </cell>
          <cell r="D838">
            <v>176.55</v>
          </cell>
        </row>
        <row r="839">
          <cell r="A839" t="str">
            <v>C3334</v>
          </cell>
          <cell r="B839" t="str">
            <v>ANCORAGEM ATIVA PARA CABO COM 6 CORDOALHA DE 12,7mm</v>
          </cell>
          <cell r="C839" t="str">
            <v>UN</v>
          </cell>
          <cell r="D839">
            <v>267.66000000000003</v>
          </cell>
        </row>
        <row r="840">
          <cell r="A840" t="str">
            <v>C3335</v>
          </cell>
          <cell r="B840" t="str">
            <v>ANCORAGEM ATIVA PARA CABO COM 7 CORDOALHA DE 12,7mm</v>
          </cell>
          <cell r="C840" t="str">
            <v>UN</v>
          </cell>
          <cell r="D840">
            <v>309.55</v>
          </cell>
        </row>
        <row r="841">
          <cell r="A841" t="str">
            <v>C3336</v>
          </cell>
          <cell r="B841" t="str">
            <v>ANCORAGEM ATIVA PARA CABO COM 12 CORDOALHA DE 12,7mm</v>
          </cell>
          <cell r="C841" t="str">
            <v>UN</v>
          </cell>
          <cell r="D841">
            <v>524.57000000000005</v>
          </cell>
        </row>
        <row r="842">
          <cell r="A842" t="str">
            <v>C3337</v>
          </cell>
          <cell r="B842" t="str">
            <v>ANCORAGEM PASSIVA PARA CABO COM 1 CORDOALHA DE 12,7mm</v>
          </cell>
          <cell r="C842" t="str">
            <v>UN</v>
          </cell>
          <cell r="D842">
            <v>29.68</v>
          </cell>
        </row>
        <row r="843">
          <cell r="A843" t="str">
            <v>C3338</v>
          </cell>
          <cell r="B843" t="str">
            <v>ANCORAGEM PASSIVA PARA CABO COM 2 CORDOALHA DE 12,7mm</v>
          </cell>
          <cell r="C843" t="str">
            <v>UN</v>
          </cell>
          <cell r="D843">
            <v>47.69</v>
          </cell>
        </row>
        <row r="844">
          <cell r="A844" t="str">
            <v>C3339</v>
          </cell>
          <cell r="B844" t="str">
            <v>ANCORAGEM PASSIVA PARA CABO COM 4 CORDOALHA DE 12,7mm</v>
          </cell>
          <cell r="C844" t="str">
            <v>UN</v>
          </cell>
          <cell r="D844">
            <v>83.04</v>
          </cell>
        </row>
        <row r="845">
          <cell r="A845" t="str">
            <v>C3340</v>
          </cell>
          <cell r="B845" t="str">
            <v>ANCORAGEM PASSIVA PARA CABO COM 6 CORDOALHA DE 12,7mm</v>
          </cell>
          <cell r="C845" t="str">
            <v>UN</v>
          </cell>
          <cell r="D845">
            <v>111.37</v>
          </cell>
        </row>
        <row r="846">
          <cell r="A846" t="str">
            <v>C3341</v>
          </cell>
          <cell r="B846" t="str">
            <v>ANCORAGEM PASSIVA PARA CABO COM 7 CORDOALHA DE 12,7mm</v>
          </cell>
          <cell r="C846" t="str">
            <v>UN</v>
          </cell>
          <cell r="D846">
            <v>144.54</v>
          </cell>
        </row>
        <row r="847">
          <cell r="A847" t="str">
            <v>C3342</v>
          </cell>
          <cell r="B847" t="str">
            <v>ANCORAGEM PASSIVA PARA CABO COM 12 CORDOALHA DE 12,7mm</v>
          </cell>
          <cell r="C847" t="str">
            <v>UN</v>
          </cell>
          <cell r="D847">
            <v>191.56</v>
          </cell>
        </row>
        <row r="848">
          <cell r="A848" t="str">
            <v>C4132</v>
          </cell>
          <cell r="B848" t="str">
            <v>ARMADURA P/ ESTACAS PRÉ-MOLDADAS DE CONCRETO (APLICAÇÃO)</v>
          </cell>
          <cell r="C848" t="str">
            <v>T</v>
          </cell>
          <cell r="D848">
            <v>712.96</v>
          </cell>
        </row>
        <row r="849">
          <cell r="A849" t="str">
            <v>C0213</v>
          </cell>
          <cell r="B849" t="str">
            <v>ARMADURA CA-25 GROSSA D= 12,5 A 25,0mm</v>
          </cell>
          <cell r="C849" t="str">
            <v>KG</v>
          </cell>
          <cell r="D849">
            <v>6.22</v>
          </cell>
        </row>
        <row r="850">
          <cell r="A850" t="str">
            <v>C0214</v>
          </cell>
          <cell r="B850" t="str">
            <v>ARMADURA CA-25 MÉDIA D= 6,3 A 10,0mm</v>
          </cell>
          <cell r="C850" t="str">
            <v>KG</v>
          </cell>
          <cell r="D850">
            <v>5.69</v>
          </cell>
        </row>
        <row r="851">
          <cell r="A851" t="str">
            <v>C0215</v>
          </cell>
          <cell r="B851" t="str">
            <v>ARMADURA CA-50A GROSSA D= 12,5 A 25,0mm</v>
          </cell>
          <cell r="C851" t="str">
            <v>KG</v>
          </cell>
          <cell r="D851">
            <v>5.89</v>
          </cell>
        </row>
        <row r="852">
          <cell r="A852" t="str">
            <v>C0216</v>
          </cell>
          <cell r="B852" t="str">
            <v>ARMADURA CA-50A MÉDIA D= 6,3 A 10,0mm</v>
          </cell>
          <cell r="C852" t="str">
            <v>KG</v>
          </cell>
          <cell r="D852">
            <v>5.36</v>
          </cell>
        </row>
        <row r="853">
          <cell r="A853" t="str">
            <v>C0217</v>
          </cell>
          <cell r="B853" t="str">
            <v>ARMADURA CA-60 FINA D=3,40 A 6,40mm</v>
          </cell>
          <cell r="C853" t="str">
            <v>KG</v>
          </cell>
          <cell r="D853">
            <v>5.25</v>
          </cell>
        </row>
        <row r="854">
          <cell r="A854" t="str">
            <v>C0218</v>
          </cell>
          <cell r="B854" t="str">
            <v>ARMADURA CA-60 MÉDIA D= 6,4 A 9,5mm</v>
          </cell>
          <cell r="C854" t="str">
            <v>KG</v>
          </cell>
          <cell r="D854">
            <v>5.47</v>
          </cell>
        </row>
        <row r="855">
          <cell r="A855" t="str">
            <v>C4151</v>
          </cell>
          <cell r="B855" t="str">
            <v>ARMADURA DE AÇO CA 50/60</v>
          </cell>
          <cell r="C855" t="str">
            <v>KG</v>
          </cell>
          <cell r="D855">
            <v>5.74</v>
          </cell>
        </row>
        <row r="856">
          <cell r="A856" t="str">
            <v>C3985</v>
          </cell>
          <cell r="B856" t="str">
            <v>ARMADURA DE CODOALHA CP-190RB</v>
          </cell>
          <cell r="C856" t="str">
            <v>KG</v>
          </cell>
          <cell r="D856">
            <v>13.97</v>
          </cell>
        </row>
        <row r="857">
          <cell r="A857" t="str">
            <v>C0219</v>
          </cell>
          <cell r="B857" t="str">
            <v>ARMADURA DE TELA DE AÇO</v>
          </cell>
          <cell r="C857" t="str">
            <v>M2</v>
          </cell>
          <cell r="D857">
            <v>10.7</v>
          </cell>
        </row>
        <row r="858">
          <cell r="A858" t="str">
            <v>C0220</v>
          </cell>
          <cell r="B858" t="str">
            <v>ARMADURA EM TELA SOLDADA DE AÇO CA-60B</v>
          </cell>
          <cell r="C858" t="str">
            <v>KG</v>
          </cell>
          <cell r="D858">
            <v>10.63</v>
          </cell>
        </row>
        <row r="859">
          <cell r="A859" t="str">
            <v>C4071</v>
          </cell>
          <cell r="B859" t="str">
            <v>ARMADURA EM TELA SOLDÁVEL Q-92</v>
          </cell>
          <cell r="C859" t="str">
            <v>M2</v>
          </cell>
          <cell r="D859">
            <v>8.08</v>
          </cell>
        </row>
        <row r="860">
          <cell r="A860" t="str">
            <v>C4131</v>
          </cell>
          <cell r="B860" t="str">
            <v>ARMADURA P/ ESTACAS PRÉ-MOLDADAS DE CONCRETO (FABRICAÇÃO)</v>
          </cell>
          <cell r="C860" t="str">
            <v>T</v>
          </cell>
          <cell r="D860">
            <v>4547.83</v>
          </cell>
        </row>
        <row r="861">
          <cell r="A861" t="str">
            <v>C3344</v>
          </cell>
          <cell r="B861" t="str">
            <v>CONFECÇÃO E COLOCAÇÃO DE CABO COM 1 CORDOALHA DE 12,7mm COM BAINHA</v>
          </cell>
          <cell r="C861" t="str">
            <v>KG</v>
          </cell>
          <cell r="D861">
            <v>20.54</v>
          </cell>
        </row>
        <row r="862">
          <cell r="A862" t="str">
            <v>C3325</v>
          </cell>
          <cell r="B862" t="str">
            <v>CONFECÇÃO E COLOCAÇÃO DE CABO COM 2 CORDOALHA DE D=12,7mm COM BAINHA</v>
          </cell>
          <cell r="C862" t="str">
            <v>KG</v>
          </cell>
          <cell r="D862">
            <v>14.3</v>
          </cell>
        </row>
        <row r="863">
          <cell r="A863" t="str">
            <v>C3326</v>
          </cell>
          <cell r="B863" t="str">
            <v>CONFECÇÃO E COLOCAÇÃO DE CABO COM 4 CORDOALHA DE D=12,7mm COM BAINHA</v>
          </cell>
          <cell r="C863" t="str">
            <v>KG</v>
          </cell>
          <cell r="D863">
            <v>11.93</v>
          </cell>
        </row>
        <row r="864">
          <cell r="A864" t="str">
            <v>C3327</v>
          </cell>
          <cell r="B864" t="str">
            <v>CONFECÇAO E COLOCAÇAO DE CABO COM 6 CORDOALHA DE D=12,7mm COM BAINHA</v>
          </cell>
          <cell r="C864" t="str">
            <v>KG</v>
          </cell>
          <cell r="D864">
            <v>11.39</v>
          </cell>
        </row>
        <row r="865">
          <cell r="A865" t="str">
            <v>C3328</v>
          </cell>
          <cell r="B865" t="str">
            <v>CONFECÇÃO E COLOCAÇÃO DE CABO COM 7 CORDOALHAS DE D=12,7mm COM BAINHA</v>
          </cell>
          <cell r="C865" t="str">
            <v>KG</v>
          </cell>
          <cell r="D865">
            <v>10.94</v>
          </cell>
        </row>
        <row r="866">
          <cell r="A866" t="str">
            <v>C3329</v>
          </cell>
          <cell r="B866" t="str">
            <v>CONFECÇÃO E COLOCAÇÃO DE CABO COM 12 CORDOALHA DE 12,7mm COM BAINHA</v>
          </cell>
          <cell r="C866" t="str">
            <v>KG</v>
          </cell>
          <cell r="D866">
            <v>10.15</v>
          </cell>
        </row>
        <row r="867">
          <cell r="A867" t="str">
            <v>C3343</v>
          </cell>
          <cell r="B867" t="str">
            <v>PROTENSÃO E INJEÇÃO EM CABO COM CORDOALHA DE 12,7mm</v>
          </cell>
          <cell r="C867" t="str">
            <v>KG</v>
          </cell>
          <cell r="D867">
            <v>7.49</v>
          </cell>
        </row>
        <row r="868">
          <cell r="A868" t="str">
            <v>C3330</v>
          </cell>
          <cell r="B868" t="str">
            <v>PURGADOR PARA ANCORAGEM</v>
          </cell>
          <cell r="C868" t="str">
            <v>UN</v>
          </cell>
          <cell r="D868">
            <v>5.01</v>
          </cell>
        </row>
        <row r="869">
          <cell r="B869" t="str">
            <v>CONCRETOS</v>
          </cell>
        </row>
        <row r="870">
          <cell r="A870" t="str">
            <v>C0006</v>
          </cell>
          <cell r="B870" t="str">
            <v>ACABAMENTO DE SUPERFÍCIES C/DESEMPENADEIRA MECÂNICA</v>
          </cell>
          <cell r="C870" t="str">
            <v>M2</v>
          </cell>
          <cell r="D870">
            <v>0.1</v>
          </cell>
        </row>
        <row r="871">
          <cell r="A871" t="str">
            <v>C0028</v>
          </cell>
          <cell r="B871" t="str">
            <v>ADENSAMENTO/REGULARIZAÇÃO SUP.CONCRETO RÉGUA DUPLA L=3 A 6m</v>
          </cell>
          <cell r="C871" t="str">
            <v>M2</v>
          </cell>
          <cell r="D871">
            <v>2.87</v>
          </cell>
        </row>
        <row r="872">
          <cell r="A872" t="str">
            <v>C0027</v>
          </cell>
          <cell r="B872" t="str">
            <v>ADENSAMENTO/REGULARIZAÇÃO SUPERFICIAL DE CONCRETO C/RÉGUA SIMPLES L= 3m</v>
          </cell>
          <cell r="C872" t="str">
            <v>M2</v>
          </cell>
          <cell r="D872">
            <v>2.2000000000000002</v>
          </cell>
        </row>
        <row r="873">
          <cell r="A873" t="str">
            <v>C0034</v>
          </cell>
          <cell r="B873" t="str">
            <v>ADIÇÃO DE IMPERMEABILIZANTE PARA CONCRETO ESTRUTURAL</v>
          </cell>
          <cell r="C873" t="str">
            <v>M3</v>
          </cell>
          <cell r="D873">
            <v>60.19</v>
          </cell>
        </row>
        <row r="874">
          <cell r="A874" t="str">
            <v>C0461</v>
          </cell>
          <cell r="B874" t="str">
            <v>BOMBEAMENTO DE CONCRETO</v>
          </cell>
          <cell r="C874" t="str">
            <v>M3</v>
          </cell>
          <cell r="D874">
            <v>40</v>
          </cell>
        </row>
        <row r="875">
          <cell r="A875" t="str">
            <v>C0829</v>
          </cell>
          <cell r="B875" t="str">
            <v>CONCRETO CICLÓPICO FCK 10 MPa COM AGREGADO PRODUZIDO (S/TRANSP)</v>
          </cell>
          <cell r="C875" t="str">
            <v>M3</v>
          </cell>
          <cell r="D875">
            <v>289.69</v>
          </cell>
        </row>
        <row r="876">
          <cell r="A876" t="str">
            <v>C0830</v>
          </cell>
          <cell r="B876" t="str">
            <v>CONCRETO CICLÓPICO FCK 15 MPa COM AGREGADO ADQUIRIDO</v>
          </cell>
          <cell r="C876" t="str">
            <v>M3</v>
          </cell>
          <cell r="D876">
            <v>346.52</v>
          </cell>
        </row>
        <row r="877">
          <cell r="A877" t="str">
            <v>C4134</v>
          </cell>
          <cell r="B877" t="str">
            <v>CONCRETO DE ALTO DESEMPENHO FCK &gt; 50 MPa / EXECUTADO EM CENTRAL DOSADORA</v>
          </cell>
          <cell r="C877" t="str">
            <v>M3</v>
          </cell>
          <cell r="D877">
            <v>396.07</v>
          </cell>
        </row>
        <row r="878">
          <cell r="A878" t="str">
            <v>C4438</v>
          </cell>
          <cell r="B878" t="str">
            <v>CONCRETO FCK &gt; 30 MPa SUBMERSO C/ PLATAFORMAS, INCLUSIVE LANÇAMENTO, CURA E TRANSPORTE</v>
          </cell>
          <cell r="C878" t="str">
            <v>M3</v>
          </cell>
          <cell r="D878">
            <v>591.82000000000005</v>
          </cell>
        </row>
        <row r="879">
          <cell r="A879" t="str">
            <v>C0834</v>
          </cell>
          <cell r="B879" t="str">
            <v>CONCRETO GROUT (ARGAMASSA AUTONIVELANTE), LANÇAMENTO E CURA</v>
          </cell>
          <cell r="C879" t="str">
            <v>M3</v>
          </cell>
          <cell r="D879">
            <v>4066.87</v>
          </cell>
        </row>
        <row r="880">
          <cell r="A880" t="str">
            <v>C0833</v>
          </cell>
          <cell r="B880" t="str">
            <v>CONCRETO GROUT C/ATÉ 50% DE PEDRISCO EM PESO, LANÇAMENTO E CURA</v>
          </cell>
          <cell r="C880" t="str">
            <v>M3</v>
          </cell>
          <cell r="D880">
            <v>3071.87</v>
          </cell>
        </row>
        <row r="881">
          <cell r="A881" t="str">
            <v>C4291</v>
          </cell>
          <cell r="B881" t="str">
            <v>CONCRETO MOLDADO "IN LOCO" FCK ACIMA DE 10 MPa, INCLUSIVE LANÇAMENTO E CURA</v>
          </cell>
          <cell r="C881" t="str">
            <v>M3</v>
          </cell>
          <cell r="D881">
            <v>481.34</v>
          </cell>
        </row>
        <row r="882">
          <cell r="A882" t="str">
            <v>C4292</v>
          </cell>
          <cell r="B882" t="str">
            <v>CONCRETO MOLDADO "IN LOCO" FCK ACIMA DE 50 MPa, INCLUSIVE LANÇAMENTO E CURA</v>
          </cell>
          <cell r="C882" t="str">
            <v>M3</v>
          </cell>
          <cell r="D882">
            <v>657.26</v>
          </cell>
        </row>
        <row r="883">
          <cell r="A883" t="str">
            <v>C0836</v>
          </cell>
          <cell r="B883" t="str">
            <v>CONCRETO NÃO ESTRUTURAL PREPARO MANUAL</v>
          </cell>
          <cell r="C883" t="str">
            <v>M3</v>
          </cell>
          <cell r="D883">
            <v>283.33</v>
          </cell>
        </row>
        <row r="884">
          <cell r="A884" t="str">
            <v>C3268</v>
          </cell>
          <cell r="B884" t="str">
            <v>CONCRETO P/VIBR., FCK=10MPa COM AGREGADO PRODUZIDO (S/TRANSP.)</v>
          </cell>
          <cell r="C884" t="str">
            <v>M3</v>
          </cell>
          <cell r="D884">
            <v>249.5</v>
          </cell>
        </row>
        <row r="885">
          <cell r="A885" t="str">
            <v>C3269</v>
          </cell>
          <cell r="B885" t="str">
            <v>CONCRETO P/VIBR., FCK=13,5MPa COM AGREGADO PRODUZIDO (S/TRANSP.)</v>
          </cell>
          <cell r="C885" t="str">
            <v>M3</v>
          </cell>
          <cell r="D885">
            <v>263.36</v>
          </cell>
        </row>
        <row r="886">
          <cell r="A886" t="str">
            <v>C3270</v>
          </cell>
          <cell r="B886" t="str">
            <v>CONCRETO P/VIBR., FCK=15MPa COM AGREGADO PRODUZIDO (S/ TRANSP.)</v>
          </cell>
          <cell r="C886" t="str">
            <v>M3</v>
          </cell>
          <cell r="D886">
            <v>269.31</v>
          </cell>
        </row>
        <row r="887">
          <cell r="A887" t="str">
            <v>C3271</v>
          </cell>
          <cell r="B887" t="str">
            <v>CONCRETO P/VIBR., FCK=18MPA COM AGREGADO PRODUZIDO (S/ TRANSP.)</v>
          </cell>
          <cell r="C887" t="str">
            <v>M3</v>
          </cell>
          <cell r="D887">
            <v>282.19</v>
          </cell>
        </row>
        <row r="888">
          <cell r="A888" t="str">
            <v>C3272</v>
          </cell>
          <cell r="B888" t="str">
            <v>CONCRETO P/VIBR., FCK=20MPa COM AGREGADO PRODUZIDO (S/TRANSP.)</v>
          </cell>
          <cell r="C888" t="str">
            <v>M3</v>
          </cell>
          <cell r="D888">
            <v>290.11</v>
          </cell>
        </row>
        <row r="889">
          <cell r="A889" t="str">
            <v>C3273</v>
          </cell>
          <cell r="B889" t="str">
            <v>CONCRETO P/VIBR., FCK=25MPa COM AGREGADO PRODUZIDO (S/TRANSP.)</v>
          </cell>
          <cell r="C889" t="str">
            <v>M3</v>
          </cell>
          <cell r="D889">
            <v>296.69</v>
          </cell>
        </row>
        <row r="890">
          <cell r="A890" t="str">
            <v>C3274</v>
          </cell>
          <cell r="B890" t="str">
            <v>CONCRETO P/VIBR., FCK=30MPa COM AGREGADO PRODUZIDO (S/TRANSP.)</v>
          </cell>
          <cell r="C890" t="str">
            <v>M3</v>
          </cell>
          <cell r="D890">
            <v>320.55</v>
          </cell>
        </row>
        <row r="891">
          <cell r="A891" t="str">
            <v>C3275</v>
          </cell>
          <cell r="B891" t="str">
            <v>CONCRETO P/VIBR., FCK=35MPa COM AGREGADO PRODUZIDO (S/TRANSP.)</v>
          </cell>
          <cell r="C891" t="str">
            <v>M3</v>
          </cell>
          <cell r="D891">
            <v>345.72</v>
          </cell>
        </row>
        <row r="892">
          <cell r="A892" t="str">
            <v>C3276</v>
          </cell>
          <cell r="B892" t="str">
            <v>CONCRETO P/VIBR., FCK=40MPa COM AGREGADO PRODUZIDO (S/TRANSP.)</v>
          </cell>
          <cell r="C892" t="str">
            <v>M3</v>
          </cell>
          <cell r="D892">
            <v>374.94</v>
          </cell>
        </row>
        <row r="893">
          <cell r="A893" t="str">
            <v>C0838</v>
          </cell>
          <cell r="B893" t="str">
            <v>CONCRETO P/VIBR., FCK 10 MPa COM AGREGADO ADQUIRIDO</v>
          </cell>
          <cell r="C893" t="str">
            <v>M3</v>
          </cell>
          <cell r="D893">
            <v>282.97000000000003</v>
          </cell>
        </row>
        <row r="894">
          <cell r="A894" t="str">
            <v>C0839</v>
          </cell>
          <cell r="B894" t="str">
            <v>CONCRETO P/VIBR., FCK 13.5 MPa COM AGREGADO ADQUIRIDO</v>
          </cell>
          <cell r="C894" t="str">
            <v>M3</v>
          </cell>
          <cell r="D894">
            <v>295.93</v>
          </cell>
        </row>
        <row r="895">
          <cell r="A895" t="str">
            <v>C0840</v>
          </cell>
          <cell r="B895" t="str">
            <v>CONCRETO P/VIBR., FCK 15 MPa COM AGREGADO ADQUIRIDO</v>
          </cell>
          <cell r="C895" t="str">
            <v>M3</v>
          </cell>
          <cell r="D895">
            <v>301.48</v>
          </cell>
        </row>
        <row r="896">
          <cell r="A896" t="str">
            <v>C0841</v>
          </cell>
          <cell r="B896" t="str">
            <v>CONCRETO P/VIBR., FCK 18 MPa COM AGREGADO ADQUIRIDO</v>
          </cell>
          <cell r="C896" t="str">
            <v>M3</v>
          </cell>
          <cell r="D896">
            <v>313.54000000000002</v>
          </cell>
        </row>
        <row r="897">
          <cell r="A897" t="str">
            <v>C0842</v>
          </cell>
          <cell r="B897" t="str">
            <v>CONCRETO P/VIBR., FCK 20 MPa COM AGREGADO ADQUIRIDO</v>
          </cell>
          <cell r="C897" t="str">
            <v>M3</v>
          </cell>
          <cell r="D897">
            <v>320.89</v>
          </cell>
        </row>
        <row r="898">
          <cell r="A898" t="str">
            <v>C0843</v>
          </cell>
          <cell r="B898" t="str">
            <v>CONCRETO P/VIBR., FCK 25 MPa COM AGREGADO ADQUIRIDO</v>
          </cell>
          <cell r="C898" t="str">
            <v>M3</v>
          </cell>
          <cell r="D898">
            <v>326.16000000000003</v>
          </cell>
        </row>
        <row r="899">
          <cell r="A899" t="str">
            <v>C0844</v>
          </cell>
          <cell r="B899" t="str">
            <v>CONCRETO P/VIBR., FCK 30 MPa COM AGREGADO ADQUIRIDO</v>
          </cell>
          <cell r="C899" t="str">
            <v>M3</v>
          </cell>
          <cell r="D899">
            <v>352.52</v>
          </cell>
        </row>
        <row r="900">
          <cell r="A900" t="str">
            <v>C0845</v>
          </cell>
          <cell r="B900" t="str">
            <v>CONCRETO P/VIBR., FCK 35 MPa COM AGREGADO ADQUIRIDO</v>
          </cell>
          <cell r="C900" t="str">
            <v>M3</v>
          </cell>
          <cell r="D900">
            <v>371.98</v>
          </cell>
        </row>
        <row r="901">
          <cell r="A901" t="str">
            <v>C0846</v>
          </cell>
          <cell r="B901" t="str">
            <v>CONCRETO P/VIBR., FCK 40 MPA COM AGREGADO ADQUIRIDO</v>
          </cell>
          <cell r="C901" t="str">
            <v>M3</v>
          </cell>
          <cell r="D901">
            <v>399.28</v>
          </cell>
        </row>
        <row r="902">
          <cell r="A902" t="str">
            <v>C3731</v>
          </cell>
          <cell r="B902" t="str">
            <v>CONCRETO P/VIBR., FCK 50MPa COM AGREGADO ADQUIRIDO</v>
          </cell>
          <cell r="C902" t="str">
            <v>M3</v>
          </cell>
          <cell r="D902">
            <v>497.49</v>
          </cell>
        </row>
        <row r="903">
          <cell r="A903" t="str">
            <v>C0847</v>
          </cell>
          <cell r="B903" t="str">
            <v>CONCRETO PRE-MISTURADO FCK 10 MPa</v>
          </cell>
          <cell r="C903" t="str">
            <v>M3</v>
          </cell>
          <cell r="D903">
            <v>215.9</v>
          </cell>
        </row>
        <row r="904">
          <cell r="A904" t="str">
            <v>C0848</v>
          </cell>
          <cell r="B904" t="str">
            <v>CONCRETO PRE-MISTURADO FCK 15 MPa</v>
          </cell>
          <cell r="C904" t="str">
            <v>M3</v>
          </cell>
          <cell r="D904">
            <v>231.2</v>
          </cell>
        </row>
        <row r="905">
          <cell r="A905" t="str">
            <v>C0849</v>
          </cell>
          <cell r="B905" t="str">
            <v>CONCRETO PRE-MISTURADO FCK 20 MPa</v>
          </cell>
          <cell r="C905" t="str">
            <v>M3</v>
          </cell>
          <cell r="D905">
            <v>244.12</v>
          </cell>
        </row>
        <row r="906">
          <cell r="A906" t="str">
            <v>C0850</v>
          </cell>
          <cell r="B906" t="str">
            <v>CONCRETO PRE-MISTURADO FCK 25 MPa</v>
          </cell>
          <cell r="C906" t="str">
            <v>M3</v>
          </cell>
          <cell r="D906">
            <v>255</v>
          </cell>
        </row>
        <row r="907">
          <cell r="A907" t="str">
            <v>C0851</v>
          </cell>
          <cell r="B907" t="str">
            <v>CONCRETO PRE-MISTURADO FCK 30 MPa</v>
          </cell>
          <cell r="C907" t="str">
            <v>M3</v>
          </cell>
          <cell r="D907">
            <v>265.88</v>
          </cell>
        </row>
        <row r="908">
          <cell r="A908" t="str">
            <v>C0852</v>
          </cell>
          <cell r="B908" t="str">
            <v>CONCRETO PRE-MISTURADO FCK 35 MPa</v>
          </cell>
          <cell r="C908" t="str">
            <v>M3</v>
          </cell>
          <cell r="D908">
            <v>280.5</v>
          </cell>
        </row>
        <row r="909">
          <cell r="A909" t="str">
            <v>C4169</v>
          </cell>
          <cell r="B909" t="str">
            <v>CONCRETO PRE-MISTURADO FCK 50 MPa</v>
          </cell>
          <cell r="C909" t="str">
            <v>M3</v>
          </cell>
          <cell r="D909">
            <v>454.41</v>
          </cell>
        </row>
        <row r="910">
          <cell r="A910" t="str">
            <v>C0853</v>
          </cell>
          <cell r="B910" t="str">
            <v>CONCRETO PRE-MISTURADO FCK 40 MPa</v>
          </cell>
          <cell r="C910" t="str">
            <v>M3</v>
          </cell>
          <cell r="D910">
            <v>319.77</v>
          </cell>
        </row>
        <row r="911">
          <cell r="A911" t="str">
            <v>C4170</v>
          </cell>
          <cell r="B911" t="str">
            <v>CONCRETO PRE-MISTURADO FCK 50 MPa - ALTO DESEMPENHO</v>
          </cell>
          <cell r="C911" t="str">
            <v>M3</v>
          </cell>
          <cell r="D911">
            <v>489.6</v>
          </cell>
        </row>
        <row r="912">
          <cell r="A912" t="str">
            <v>C4293</v>
          </cell>
          <cell r="B912" t="str">
            <v>CONCRETO PRÉ-MOLDADO FCK ACIMA DE 50 MPa INCLUSIVE LANÇAMENTO, CURA E TRANSPORTE</v>
          </cell>
          <cell r="C912" t="str">
            <v>M3</v>
          </cell>
          <cell r="D912">
            <v>468.07</v>
          </cell>
        </row>
        <row r="913">
          <cell r="A913" t="str">
            <v>C4303</v>
          </cell>
          <cell r="B913" t="str">
            <v>INJEÇÃO DE CONCRETO SUBMERSO C/ PLATAFORMAS</v>
          </cell>
          <cell r="C913" t="str">
            <v>M3</v>
          </cell>
          <cell r="D913">
            <v>924.31</v>
          </cell>
        </row>
        <row r="914">
          <cell r="A914" t="str">
            <v>C4135</v>
          </cell>
          <cell r="B914" t="str">
            <v>LANÇAMENTO DE CONCRETO EM PRÉ-MOLDADO</v>
          </cell>
          <cell r="C914" t="str">
            <v>M3</v>
          </cell>
          <cell r="D914">
            <v>22.69</v>
          </cell>
        </row>
        <row r="915">
          <cell r="A915" t="str">
            <v>C1603</v>
          </cell>
          <cell r="B915" t="str">
            <v>LANÇAMENTO E APLICAÇÃO DE CONCRETO C/ ELEVAÇÃO</v>
          </cell>
          <cell r="C915" t="str">
            <v>M3</v>
          </cell>
          <cell r="D915">
            <v>128.03</v>
          </cell>
        </row>
        <row r="916">
          <cell r="A916" t="str">
            <v>C1604</v>
          </cell>
          <cell r="B916" t="str">
            <v>LANÇAMENTO E APLICAÇÃO DE CONCRETO S/ ELEVAÇÃO</v>
          </cell>
          <cell r="C916" t="str">
            <v>M3</v>
          </cell>
          <cell r="D916">
            <v>74.58</v>
          </cell>
        </row>
        <row r="917">
          <cell r="A917" t="str">
            <v>C3531</v>
          </cell>
          <cell r="B917" t="str">
            <v>MUTIRÃO MISTO - CONCRETO P/VIBR., FCK 13.5 MPa COM AGREGADO ADQUIRIDO</v>
          </cell>
          <cell r="C917" t="str">
            <v>M3</v>
          </cell>
          <cell r="D917">
            <v>245.86</v>
          </cell>
        </row>
        <row r="918">
          <cell r="B918" t="str">
            <v xml:space="preserve">ELEMENTOS DE CONCRETO PRÉ FABRICADO </v>
          </cell>
        </row>
        <row r="919">
          <cell r="A919" t="str">
            <v>C3250</v>
          </cell>
          <cell r="B919" t="str">
            <v>CONFECÇÃO DE BANQUETA / MEIO FIO PRÉ-MOLDADA DE CONCRETO (1,00 x 0,25 x 0,15 m)</v>
          </cell>
          <cell r="C919" t="str">
            <v>M</v>
          </cell>
          <cell r="D919">
            <v>16.39</v>
          </cell>
        </row>
        <row r="920">
          <cell r="A920" t="str">
            <v>C3251</v>
          </cell>
          <cell r="B920" t="str">
            <v>CONFECÇÃO DE BANQUETA / MEIO FIO PRÉ-MOLDADA DE CONCRETO PARA VIAS URBANAS (1,00 x 0,35 x 0,15m)</v>
          </cell>
          <cell r="C920" t="str">
            <v>M</v>
          </cell>
          <cell r="D920">
            <v>23.67</v>
          </cell>
        </row>
        <row r="921">
          <cell r="A921" t="str">
            <v>C3606</v>
          </cell>
          <cell r="B921" t="str">
            <v>CONFECÇÃO E MONTAGEM DE ABÓBADAS PRÉ-MOLDADAS DE CONCRETO P/TERMINAL RODOVIARIO TIPO "A"</v>
          </cell>
          <cell r="C921" t="str">
            <v>M</v>
          </cell>
          <cell r="D921">
            <v>1223.23</v>
          </cell>
        </row>
        <row r="922">
          <cell r="A922" t="str">
            <v>C3609</v>
          </cell>
          <cell r="B922" t="str">
            <v>CONFECÇÃO E MONTAGEM DE PILAR PRÉ-MOLDADO DE CONCRETO P/TERMINAL RODOVIARIO TIPO "A"</v>
          </cell>
          <cell r="C922" t="str">
            <v>UN</v>
          </cell>
          <cell r="D922">
            <v>1743.73</v>
          </cell>
        </row>
        <row r="923">
          <cell r="A923" t="str">
            <v>C3607</v>
          </cell>
          <cell r="B923" t="str">
            <v>CONFECÇÃO E MONTAGEM DE PÓRTICO INDICATIVO PRÉ-MOLDADO DE CONCRETO P/TERMINAL RODOVIÁRIO</v>
          </cell>
          <cell r="C923" t="str">
            <v>UN</v>
          </cell>
          <cell r="D923">
            <v>7553.65</v>
          </cell>
        </row>
        <row r="924">
          <cell r="A924" t="str">
            <v>C3608</v>
          </cell>
          <cell r="B924" t="str">
            <v>CONFECÇÃO E MONTAGEM DE SAPATA PRÉ-MOLDADA DE CONCRETO P/TERMINAL RODOVIÁRIO TIPO "A"</v>
          </cell>
          <cell r="C924" t="str">
            <v>M</v>
          </cell>
          <cell r="D924">
            <v>1096.73</v>
          </cell>
        </row>
        <row r="925">
          <cell r="A925" t="str">
            <v>C3610</v>
          </cell>
          <cell r="B925" t="str">
            <v>CONFECÇÃO E MONTAGEM DE VIGA CALHA PRÉ-MOLDADA DE CONCRETO P/TERMINAL RODOVIÁRIO TIPO "A"</v>
          </cell>
          <cell r="C925" t="str">
            <v>M</v>
          </cell>
          <cell r="D925">
            <v>471.8</v>
          </cell>
        </row>
        <row r="926">
          <cell r="A926" t="str">
            <v>C3284</v>
          </cell>
          <cell r="B926" t="str">
            <v>ESTACAS DE CONCRETO ARMADO (2,20 x 0,10 x 0,10 M) P/ CERCAS</v>
          </cell>
          <cell r="C926" t="str">
            <v>UN</v>
          </cell>
          <cell r="D926">
            <v>19.64</v>
          </cell>
        </row>
        <row r="927">
          <cell r="A927" t="str">
            <v>C4449</v>
          </cell>
          <cell r="B927" t="str">
            <v>LAJE PRÉ-FABRICADA P/ FÔRRO - VÃO ATÉ 2 m</v>
          </cell>
          <cell r="C927" t="str">
            <v>M2</v>
          </cell>
          <cell r="D927">
            <v>72.739999999999995</v>
          </cell>
        </row>
        <row r="928">
          <cell r="A928" t="str">
            <v>C4418</v>
          </cell>
          <cell r="B928" t="str">
            <v>LAJE PRÉ-FABRICADA P/ FÔRRO - VÃO DE 2,01 A 3 m</v>
          </cell>
          <cell r="C928" t="str">
            <v>M2</v>
          </cell>
          <cell r="D928">
            <v>81.86</v>
          </cell>
        </row>
        <row r="929">
          <cell r="A929" t="str">
            <v>C4419</v>
          </cell>
          <cell r="B929" t="str">
            <v>LAJE PRÉ-FABRICADA P/ FÔRRO - VÃO DE 3,01 A 4 m</v>
          </cell>
          <cell r="C929" t="str">
            <v>M2</v>
          </cell>
          <cell r="D929">
            <v>82.86</v>
          </cell>
        </row>
        <row r="930">
          <cell r="A930" t="str">
            <v>C4420</v>
          </cell>
          <cell r="B930" t="str">
            <v>LAJE PRÉ-FABRICADA P/ FÔRRO - VÃO ACIMA DE 4,01 m</v>
          </cell>
          <cell r="C930" t="str">
            <v>M2</v>
          </cell>
          <cell r="D930">
            <v>85.86</v>
          </cell>
        </row>
        <row r="931">
          <cell r="A931" t="str">
            <v>C4448</v>
          </cell>
          <cell r="B931" t="str">
            <v>LAJE PRÉ-FABRICADA P/ PISO - VÃO ATÉ 2 m</v>
          </cell>
          <cell r="C931" t="str">
            <v>M2</v>
          </cell>
          <cell r="D931">
            <v>73.739999999999995</v>
          </cell>
        </row>
        <row r="932">
          <cell r="A932" t="str">
            <v>C4415</v>
          </cell>
          <cell r="B932" t="str">
            <v>LAJE PRÉ-FABRICADA P/ PISO - VÃO DE 2,01 A 3 m</v>
          </cell>
          <cell r="C932" t="str">
            <v>M2</v>
          </cell>
          <cell r="D932">
            <v>83.16</v>
          </cell>
        </row>
        <row r="933">
          <cell r="A933" t="str">
            <v>C4416</v>
          </cell>
          <cell r="B933" t="str">
            <v>LAJE PRÉ-FABRICADA P/ PISO - VÃO DE 3,01 A 4 m</v>
          </cell>
          <cell r="C933" t="str">
            <v>M2</v>
          </cell>
          <cell r="D933">
            <v>85.86</v>
          </cell>
        </row>
        <row r="934">
          <cell r="A934" t="str">
            <v>C4417</v>
          </cell>
          <cell r="B934" t="str">
            <v>LAJE PRÉ-FABRICADA P/ PISO - VÃO ACIMA DE 4,01 m</v>
          </cell>
          <cell r="C934" t="str">
            <v>M2</v>
          </cell>
          <cell r="D934">
            <v>88.86</v>
          </cell>
        </row>
        <row r="935">
          <cell r="A935" t="str">
            <v>C4455</v>
          </cell>
          <cell r="B935" t="str">
            <v>LAJE PRÉ-FABRICADA TRELIÇADA P/ FÔRRO - VÃO ATÉ 2,80 m</v>
          </cell>
          <cell r="C935" t="str">
            <v>M2</v>
          </cell>
          <cell r="D935">
            <v>91.16</v>
          </cell>
        </row>
        <row r="936">
          <cell r="A936" t="str">
            <v>C4456</v>
          </cell>
          <cell r="B936" t="str">
            <v>LAJE PRÉ-FABRICADA TRELIÇADA P/ FÔRRO - VÃO DE 2,81 A 3,80 m</v>
          </cell>
          <cell r="C936" t="str">
            <v>M2</v>
          </cell>
          <cell r="D936">
            <v>93.16</v>
          </cell>
        </row>
        <row r="937">
          <cell r="A937" t="str">
            <v>C4457</v>
          </cell>
          <cell r="B937" t="str">
            <v>LAJE PRÉ-FABRICADA TRELIÇADA P/ FÔRRO - VÃO DE 3,81 A 4,80 m</v>
          </cell>
          <cell r="C937" t="str">
            <v>M2</v>
          </cell>
          <cell r="D937">
            <v>94.16</v>
          </cell>
        </row>
        <row r="938">
          <cell r="A938" t="str">
            <v>C4458</v>
          </cell>
          <cell r="B938" t="str">
            <v>LAJE PRÉ-FABRICADA TRELIÇADA P/ FÔRRO - VÃO ACIMA DE 4,81 m</v>
          </cell>
          <cell r="C938" t="str">
            <v>M2</v>
          </cell>
          <cell r="D938">
            <v>107.13</v>
          </cell>
        </row>
        <row r="939">
          <cell r="A939" t="str">
            <v>C4450</v>
          </cell>
          <cell r="B939" t="str">
            <v>LAJE PRÉ-FABRICADA TRELIÇADA P/ PISO - VÃO ATÉ 1,80 m</v>
          </cell>
          <cell r="C939" t="str">
            <v>M2</v>
          </cell>
          <cell r="D939">
            <v>85.04</v>
          </cell>
        </row>
        <row r="940">
          <cell r="A940" t="str">
            <v>C4451</v>
          </cell>
          <cell r="B940" t="str">
            <v>LAJE PRÉ-FABRICADA TRELIÇADA P/ PISO - VÃO DE 1,81 A 2,80 m</v>
          </cell>
          <cell r="C940" t="str">
            <v>M2</v>
          </cell>
          <cell r="D940">
            <v>95.16</v>
          </cell>
        </row>
        <row r="941">
          <cell r="A941" t="str">
            <v>C4452</v>
          </cell>
          <cell r="B941" t="str">
            <v>LAJE PRÉ-FABRICADA TRELIÇADA P/ PISO - VÃO DE 2,81 A 3,80 m</v>
          </cell>
          <cell r="C941" t="str">
            <v>M2</v>
          </cell>
          <cell r="D941">
            <v>99.16</v>
          </cell>
        </row>
        <row r="942">
          <cell r="A942" t="str">
            <v>C4453</v>
          </cell>
          <cell r="B942" t="str">
            <v>LAJE PRÉ-FABRICADA TRELIÇADA P/ PISO - VÃO DE 3,81 A 4,80 m</v>
          </cell>
          <cell r="C942" t="str">
            <v>M2</v>
          </cell>
          <cell r="D942">
            <v>101.16</v>
          </cell>
        </row>
        <row r="943">
          <cell r="A943" t="str">
            <v>C4454</v>
          </cell>
          <cell r="B943" t="str">
            <v>LAJE PRÉ-FABRICADA TRELIÇADA P/ PISO - VÃO ACIMA DE 4,81 m</v>
          </cell>
          <cell r="C943" t="str">
            <v>M2</v>
          </cell>
          <cell r="D943">
            <v>113.09</v>
          </cell>
        </row>
        <row r="944">
          <cell r="A944" t="str">
            <v>C2881</v>
          </cell>
          <cell r="B944" t="str">
            <v>MONTAGEM DE ANEL PRÉ-MOLDADO D=0,60m, h=0,50m</v>
          </cell>
          <cell r="C944" t="str">
            <v>UN</v>
          </cell>
          <cell r="D944">
            <v>5</v>
          </cell>
        </row>
        <row r="945">
          <cell r="A945" t="str">
            <v>C3459</v>
          </cell>
          <cell r="B945" t="str">
            <v>MONTAGEM DE ANEL PRÉ-MOLDADO D=1,00m h=0,50m</v>
          </cell>
          <cell r="C945" t="str">
            <v>UN</v>
          </cell>
          <cell r="D945">
            <v>13.72</v>
          </cell>
        </row>
        <row r="946">
          <cell r="A946" t="str">
            <v>C4598</v>
          </cell>
          <cell r="B946" t="str">
            <v>MONTAGEM DE ANEL PREMOLDADO D=1,20m h=0,50m MSD FUNASA TIPO 10 (MATERIAL E EXECUÇÃO)</v>
          </cell>
          <cell r="C946" t="str">
            <v>UN</v>
          </cell>
          <cell r="D946">
            <v>18.48</v>
          </cell>
        </row>
        <row r="947">
          <cell r="A947" t="str">
            <v>C3460</v>
          </cell>
          <cell r="B947" t="str">
            <v>MONTAGEM DE ANEL PRÉ-MOLDADO D=1,50m h=0,50m</v>
          </cell>
          <cell r="C947" t="str">
            <v>UN</v>
          </cell>
          <cell r="D947">
            <v>24.59</v>
          </cell>
        </row>
        <row r="948">
          <cell r="A948" t="str">
            <v>C2882</v>
          </cell>
          <cell r="B948" t="str">
            <v>MONTAGEM DE ANEL PRÉ-MOLDADO P/DECANTO DIGESTOR/FILTRO ANAERÓBIO</v>
          </cell>
          <cell r="C948" t="str">
            <v>UN</v>
          </cell>
          <cell r="D948">
            <v>33.47</v>
          </cell>
        </row>
        <row r="949">
          <cell r="A949" t="str">
            <v>C2883</v>
          </cell>
          <cell r="B949" t="str">
            <v>MONTAGEM DE CALHA VERTEDOURA PRÉ-MOLDADA P/FILTRO ANAERÓBIO</v>
          </cell>
          <cell r="C949" t="str">
            <v>UN</v>
          </cell>
          <cell r="D949">
            <v>16.95</v>
          </cell>
        </row>
        <row r="950">
          <cell r="A950" t="str">
            <v>C2884</v>
          </cell>
          <cell r="B950" t="str">
            <v>MONTAGEM DE CÂMARA DE DECANTAÇÃO PRÉ-MOLDADA</v>
          </cell>
          <cell r="C950" t="str">
            <v>UN</v>
          </cell>
          <cell r="D950">
            <v>189.69</v>
          </cell>
        </row>
        <row r="951">
          <cell r="A951" t="str">
            <v>C2885</v>
          </cell>
          <cell r="B951" t="str">
            <v>MONTAGEM DE TAMPA DE FECHAMENTO/LAJE DE FUNDO P/ANEL D=600MM</v>
          </cell>
          <cell r="C951" t="str">
            <v>UN</v>
          </cell>
          <cell r="D951">
            <v>2.84</v>
          </cell>
        </row>
        <row r="952">
          <cell r="A952" t="str">
            <v>C2886</v>
          </cell>
          <cell r="B952" t="str">
            <v>MONTAGEM DE TAMPA PRÉ-MOLDADA P/DECANTO/FILTRO/FUNDO FALSO</v>
          </cell>
          <cell r="C952" t="str">
            <v>UN</v>
          </cell>
          <cell r="D952">
            <v>28</v>
          </cell>
        </row>
        <row r="953">
          <cell r="A953" t="str">
            <v>C3289</v>
          </cell>
          <cell r="B953" t="str">
            <v>MOURÃO DE CONCRETO (2,20 x 0,15 x 0,15 M)</v>
          </cell>
          <cell r="C953" t="str">
            <v>UN</v>
          </cell>
          <cell r="D953">
            <v>41.97</v>
          </cell>
        </row>
        <row r="954">
          <cell r="A954" t="str">
            <v>C1838</v>
          </cell>
          <cell r="B954" t="str">
            <v>PAINEL PROTENDIDO P/PISOS/PAREDES DE VEDAÇÃO ESP.=10cm</v>
          </cell>
          <cell r="C954" t="str">
            <v>M2</v>
          </cell>
          <cell r="D954">
            <v>138.22999999999999</v>
          </cell>
        </row>
        <row r="955">
          <cell r="A955" t="str">
            <v>C1839</v>
          </cell>
          <cell r="B955" t="str">
            <v>PAINEL PROTENDIDO P/PISOS/PAREDES DE VEDAÇÃO ESP.=15cm</v>
          </cell>
          <cell r="C955" t="str">
            <v>M2</v>
          </cell>
          <cell r="D955">
            <v>169.84</v>
          </cell>
        </row>
        <row r="956">
          <cell r="A956" t="str">
            <v>C1840</v>
          </cell>
          <cell r="B956" t="str">
            <v>PAINEL PROTENDIDO P/PISOS/PAREDES DE VEDAÇÃO ESP.=20cm</v>
          </cell>
          <cell r="C956" t="str">
            <v>M2</v>
          </cell>
          <cell r="D956">
            <v>209.5</v>
          </cell>
        </row>
        <row r="957">
          <cell r="A957" t="str">
            <v>C1841</v>
          </cell>
          <cell r="B957" t="str">
            <v>PAINEL PROTENDIDO P/PISOS/PAREDES DE VEDAÇÃO ESP.=25cm</v>
          </cell>
          <cell r="C957" t="str">
            <v>M2</v>
          </cell>
          <cell r="D957">
            <v>213.75</v>
          </cell>
        </row>
        <row r="958">
          <cell r="A958" t="str">
            <v>C1842</v>
          </cell>
          <cell r="B958" t="str">
            <v>PAINEL-COBERTURA DE CONCRETO CELULAR AUTOCLAVADO ARMADO, C/ DIMENSÕES 7,5X40X280cm</v>
          </cell>
          <cell r="C958" t="str">
            <v>M2</v>
          </cell>
          <cell r="D958">
            <v>61.74</v>
          </cell>
        </row>
        <row r="959">
          <cell r="A959" t="str">
            <v>C1843</v>
          </cell>
          <cell r="B959" t="str">
            <v>PAINEL-LAJE DE CONCRETO CELULAR AUTOCLAVADO, C/ DIMENSÕES 10X40X280cm</v>
          </cell>
          <cell r="C959" t="str">
            <v>M2</v>
          </cell>
          <cell r="D959">
            <v>76.38</v>
          </cell>
        </row>
        <row r="960">
          <cell r="A960" t="str">
            <v>C1899</v>
          </cell>
          <cell r="B960" t="str">
            <v>PEÇAS PRÉ- MOLDADAS (PM) DE CONCRETO, ESP.= 3cm</v>
          </cell>
          <cell r="C960" t="str">
            <v>M2</v>
          </cell>
          <cell r="D960">
            <v>195.65</v>
          </cell>
        </row>
        <row r="961">
          <cell r="A961" t="str">
            <v>C1900</v>
          </cell>
          <cell r="B961" t="str">
            <v>PEÇAS PRÉ- MOLDADAS (PM) DE CONCRETO, ESP.= 4cm</v>
          </cell>
          <cell r="C961" t="str">
            <v>M2</v>
          </cell>
          <cell r="D961">
            <v>203.09</v>
          </cell>
        </row>
        <row r="962">
          <cell r="A962" t="str">
            <v>C1901</v>
          </cell>
          <cell r="B962" t="str">
            <v>PEÇAS PRÉ- MOLDADAS (PM) DE CONCRETO, ESP.= 5cm</v>
          </cell>
          <cell r="C962" t="str">
            <v>M2</v>
          </cell>
          <cell r="D962">
            <v>206.88</v>
          </cell>
        </row>
        <row r="963">
          <cell r="A963" t="str">
            <v>C1886</v>
          </cell>
          <cell r="B963" t="str">
            <v>PÉRGOLAS PRÉ-MOLDADAS (PM) DE CONCRETO, ESP.= 5cm</v>
          </cell>
          <cell r="C963" t="str">
            <v>M2</v>
          </cell>
          <cell r="D963">
            <v>211.04</v>
          </cell>
        </row>
        <row r="964">
          <cell r="B964" t="str">
            <v>JUNTA DE DILATAÇÃO</v>
          </cell>
        </row>
        <row r="965">
          <cell r="A965" t="str">
            <v>C1418</v>
          </cell>
          <cell r="B965" t="str">
            <v>FUNGENBAND P/ JUNTAS DE DILATAÇÃO</v>
          </cell>
          <cell r="C965" t="str">
            <v>M</v>
          </cell>
          <cell r="D965">
            <v>60.63</v>
          </cell>
        </row>
        <row r="966">
          <cell r="A966" t="str">
            <v>C4073</v>
          </cell>
          <cell r="B966" t="str">
            <v>JUNTA ASFÁLTICA NAS PLACAS DOS TALUDES DAS LAGOAS (SEÇÃO 1,5 x 3,0 cm)</v>
          </cell>
          <cell r="C966" t="str">
            <v>M</v>
          </cell>
          <cell r="D966">
            <v>4.96</v>
          </cell>
        </row>
        <row r="967">
          <cell r="A967" t="str">
            <v>C3732</v>
          </cell>
          <cell r="B967" t="str">
            <v>JUNTA DE DILATAÇÃO À BASE DE MASTIQUE (1.00 x 1.00cm)</v>
          </cell>
          <cell r="C967" t="str">
            <v>M</v>
          </cell>
          <cell r="D967">
            <v>33.450000000000003</v>
          </cell>
        </row>
        <row r="968">
          <cell r="A968" t="str">
            <v>C3993</v>
          </cell>
          <cell r="B968" t="str">
            <v>JUNTA DE MOVIMENTAÇÃO TIPO JEENE</v>
          </cell>
          <cell r="C968" t="str">
            <v>M</v>
          </cell>
          <cell r="D968">
            <v>496.72</v>
          </cell>
        </row>
        <row r="969">
          <cell r="A969" t="str">
            <v>C4209</v>
          </cell>
          <cell r="B969" t="str">
            <v>JUNTA DILATAÇÃO COM CORDA DE SISAL E ASFALTO OXIDADO (SEÇÃO 1,5 x 3 cm)</v>
          </cell>
          <cell r="C969" t="str">
            <v>M</v>
          </cell>
          <cell r="D969">
            <v>8.51</v>
          </cell>
        </row>
        <row r="970">
          <cell r="A970" t="str">
            <v>C4305</v>
          </cell>
          <cell r="B970" t="str">
            <v>JUNTA JEENE JJ 5070 VV</v>
          </cell>
          <cell r="C970" t="str">
            <v>M</v>
          </cell>
          <cell r="D970">
            <v>496.72</v>
          </cell>
        </row>
        <row r="971">
          <cell r="A971" t="str">
            <v>C3090</v>
          </cell>
          <cell r="B971" t="str">
            <v>JUNTA TRAFLEX-TR-CS DA MAPEL OU SIMILAR</v>
          </cell>
          <cell r="C971" t="str">
            <v>M</v>
          </cell>
          <cell r="D971">
            <v>77.77</v>
          </cell>
        </row>
        <row r="972">
          <cell r="A972" t="str">
            <v>C4571</v>
          </cell>
          <cell r="B972" t="str">
            <v>MASTIQUE BETUMINOSO MODIFICADO COM POLIURETANO, TIXOTRÓPICO, BICOMPONENTE PARA JUNTA DE DILATAÇÃO</v>
          </cell>
          <cell r="C972" t="str">
            <v>M</v>
          </cell>
          <cell r="D972">
            <v>13.95</v>
          </cell>
        </row>
        <row r="973">
          <cell r="A973" t="str">
            <v>C1814</v>
          </cell>
          <cell r="B973" t="str">
            <v>NEOPRENE P/ JUNTAS DE DILATAÇÃO</v>
          </cell>
          <cell r="C973" t="str">
            <v>M</v>
          </cell>
          <cell r="D973">
            <v>39.04</v>
          </cell>
        </row>
        <row r="974">
          <cell r="A974" t="str">
            <v>C2268</v>
          </cell>
          <cell r="B974" t="str">
            <v>SELANTE ELASTRÔMETRO P/ JUNTA DE DILATAÇÃO</v>
          </cell>
          <cell r="C974" t="str">
            <v>M</v>
          </cell>
          <cell r="D974">
            <v>29.23</v>
          </cell>
        </row>
        <row r="975">
          <cell r="B975" t="str">
            <v>RECUPERAÇÃO ESTRUTURAL</v>
          </cell>
        </row>
        <row r="976">
          <cell r="A976" t="str">
            <v>C0005</v>
          </cell>
          <cell r="B976" t="str">
            <v>ACABAMENTO DE PEDREIRO</v>
          </cell>
          <cell r="C976" t="str">
            <v>M2</v>
          </cell>
          <cell r="D976">
            <v>38.950000000000003</v>
          </cell>
        </row>
        <row r="977">
          <cell r="A977" t="str">
            <v>C0094</v>
          </cell>
          <cell r="B977" t="str">
            <v>APICOAMENTO EM CONCRETO/PREPARO DA SUPERFÍCIE</v>
          </cell>
          <cell r="C977" t="str">
            <v>M2</v>
          </cell>
          <cell r="D977">
            <v>16.690000000000001</v>
          </cell>
        </row>
        <row r="978">
          <cell r="A978" t="str">
            <v>C0098</v>
          </cell>
          <cell r="B978" t="str">
            <v>APLICAÇÃO DE ADESIVO ESTRUTURAL BASE EPOXI</v>
          </cell>
          <cell r="C978" t="str">
            <v>KG</v>
          </cell>
          <cell r="D978">
            <v>57.8</v>
          </cell>
        </row>
        <row r="979">
          <cell r="A979" t="str">
            <v>C0177</v>
          </cell>
          <cell r="B979" t="str">
            <v>ARGAMASSA EPÓXIDA C/GROUT P/REGULARIZAÇÃO</v>
          </cell>
          <cell r="C979" t="str">
            <v>M3</v>
          </cell>
          <cell r="D979">
            <v>2481.54</v>
          </cell>
        </row>
        <row r="980">
          <cell r="A980" t="str">
            <v>C0809</v>
          </cell>
          <cell r="B980" t="str">
            <v>COLOCAÇÃO DE INJETORES</v>
          </cell>
          <cell r="C980" t="str">
            <v>UN</v>
          </cell>
          <cell r="D980">
            <v>11.09</v>
          </cell>
        </row>
        <row r="981">
          <cell r="A981" t="str">
            <v>C3156</v>
          </cell>
          <cell r="B981" t="str">
            <v>CONCRETO PROJETADO (MEDIDO NA MÁQUINA 35MPa)</v>
          </cell>
          <cell r="C981" t="str">
            <v>M3</v>
          </cell>
          <cell r="D981">
            <v>859.57</v>
          </cell>
        </row>
        <row r="982">
          <cell r="A982" t="str">
            <v>C0929</v>
          </cell>
          <cell r="B982" t="str">
            <v>CORTE EM CONCRETO DETERIORADO</v>
          </cell>
          <cell r="C982" t="str">
            <v>M2</v>
          </cell>
          <cell r="D982">
            <v>16.690000000000001</v>
          </cell>
        </row>
        <row r="983">
          <cell r="A983" t="str">
            <v>C3083</v>
          </cell>
          <cell r="B983" t="str">
            <v>EXECUÇÃO DE FUROS EM CONCRETO C/BROCA 1/2"&lt;= D &lt;=1"</v>
          </cell>
          <cell r="C983" t="str">
            <v>UN</v>
          </cell>
          <cell r="D983">
            <v>12.07</v>
          </cell>
        </row>
        <row r="984">
          <cell r="A984" t="str">
            <v>C3082</v>
          </cell>
          <cell r="B984" t="str">
            <v>EXECUÇÃO DE FUROS EM CONCRETO C/BROCA 1"&lt; D &lt;=1 1/2"</v>
          </cell>
          <cell r="C984" t="str">
            <v>UN</v>
          </cell>
          <cell r="D984">
            <v>16.39</v>
          </cell>
        </row>
        <row r="985">
          <cell r="A985" t="str">
            <v>C4410</v>
          </cell>
          <cell r="B985" t="str">
            <v>EXECUÇÃO DE FURO EM CONCRETO COM BROCA - Ø 1 1/2" A 2"</v>
          </cell>
          <cell r="C985" t="str">
            <v>M</v>
          </cell>
          <cell r="D985">
            <v>72.69</v>
          </cell>
        </row>
        <row r="986">
          <cell r="A986" t="str">
            <v>C3084</v>
          </cell>
          <cell r="B986" t="str">
            <v>EXECUÇÃO DE PINGADEIRAS</v>
          </cell>
          <cell r="C986" t="str">
            <v>M</v>
          </cell>
          <cell r="D986">
            <v>6.23</v>
          </cell>
        </row>
        <row r="987">
          <cell r="A987" t="str">
            <v>C3467</v>
          </cell>
          <cell r="B987" t="str">
            <v>FORNECIMENTO E COLOCAÇÃO DE CHUMBADOR PARABOULT DE 3/4" a 1"</v>
          </cell>
          <cell r="C987" t="str">
            <v>UN</v>
          </cell>
          <cell r="D987">
            <v>65.95</v>
          </cell>
        </row>
        <row r="988">
          <cell r="A988" t="str">
            <v>C2830</v>
          </cell>
          <cell r="B988" t="str">
            <v>FORNECIMENTO E CRAVAÇÃO DE PINOS C/PISTOLA P/FIXAÇÃO DE TELA</v>
          </cell>
          <cell r="C988" t="str">
            <v>UN</v>
          </cell>
          <cell r="D988">
            <v>2.82</v>
          </cell>
        </row>
        <row r="989">
          <cell r="A989" t="str">
            <v>C1523</v>
          </cell>
          <cell r="B989" t="str">
            <v>JATEAMENTO DE AR COMPRIMIDO, P/LIMPEZA DE SUPERFÍCIES</v>
          </cell>
          <cell r="C989" t="str">
            <v>M2</v>
          </cell>
          <cell r="D989">
            <v>8.92</v>
          </cell>
        </row>
        <row r="990">
          <cell r="A990" t="str">
            <v>C1524</v>
          </cell>
          <cell r="B990" t="str">
            <v>JATEAMENTO DE AREIA À SECO EM SUPERFÍCIES</v>
          </cell>
          <cell r="C990" t="str">
            <v>M2</v>
          </cell>
          <cell r="D990">
            <v>7.66</v>
          </cell>
        </row>
        <row r="991">
          <cell r="A991" t="str">
            <v>C3091</v>
          </cell>
          <cell r="B991" t="str">
            <v>LIMPEZA COM JATO DE AREIA/ÁGUA</v>
          </cell>
          <cell r="C991" t="str">
            <v>M2</v>
          </cell>
          <cell r="D991">
            <v>47.33</v>
          </cell>
        </row>
        <row r="992">
          <cell r="A992" t="str">
            <v>C3095</v>
          </cell>
          <cell r="B992" t="str">
            <v>LIMPEZA DE SUPERFÍCIE C/ ESCOVA DE AÇO</v>
          </cell>
          <cell r="C992" t="str">
            <v>M2</v>
          </cell>
          <cell r="D992">
            <v>3.34</v>
          </cell>
        </row>
        <row r="993">
          <cell r="A993" t="str">
            <v>C2900</v>
          </cell>
          <cell r="B993" t="str">
            <v>PINTURA PROTEÇÃO C/INIBIDOR MIGRATÓRIO CORROSÃO, 3 DEMÃOS</v>
          </cell>
          <cell r="C993" t="str">
            <v>M2</v>
          </cell>
          <cell r="D993">
            <v>15.65</v>
          </cell>
        </row>
        <row r="994">
          <cell r="A994" t="str">
            <v>C2137</v>
          </cell>
          <cell r="B994" t="str">
            <v>RECUPERAÇÃO CONCRETO, C/MICROCONCRETO FLUIDO, ESP.ATÉ 300MM</v>
          </cell>
          <cell r="C994" t="str">
            <v>M2</v>
          </cell>
          <cell r="D994">
            <v>942.83</v>
          </cell>
        </row>
        <row r="995">
          <cell r="A995" t="str">
            <v>C2138</v>
          </cell>
          <cell r="B995" t="str">
            <v>RECUPERAÇÃO CONCRETO, C/REFORÇO E RECONSTITUIÇÃO "GROUT"</v>
          </cell>
          <cell r="C995" t="str">
            <v>M2</v>
          </cell>
          <cell r="D995">
            <v>340.71</v>
          </cell>
        </row>
        <row r="996">
          <cell r="A996" t="str">
            <v>C2141</v>
          </cell>
          <cell r="B996" t="str">
            <v>RECUPERAÇÃO CONCRETO, SÓ REFORÇO DA ARMADURA</v>
          </cell>
          <cell r="C996" t="str">
            <v>M2</v>
          </cell>
          <cell r="D996">
            <v>142.44</v>
          </cell>
        </row>
        <row r="997">
          <cell r="A997" t="str">
            <v>C2139</v>
          </cell>
          <cell r="B997" t="str">
            <v>RECUPERAÇÃO CONCRETO, S/REFORÇO E RECONSTITUIÇÃO "GROUT"</v>
          </cell>
          <cell r="C997" t="str">
            <v>M2</v>
          </cell>
          <cell r="D997">
            <v>294.76</v>
          </cell>
        </row>
        <row r="998">
          <cell r="A998" t="str">
            <v>C2140</v>
          </cell>
          <cell r="B998" t="str">
            <v>RECUPERAÇÃO DE CONCRETO, S/REFORÇO RECONSTITUIÇÃO ARGAMASSA POLIMÉRICA</v>
          </cell>
          <cell r="C998" t="str">
            <v>M2</v>
          </cell>
          <cell r="D998">
            <v>222.05</v>
          </cell>
        </row>
        <row r="999">
          <cell r="A999" t="str">
            <v>C3102</v>
          </cell>
          <cell r="B999" t="str">
            <v>RECUPERAÇÃO DE GUARDA CORPO</v>
          </cell>
          <cell r="C999" t="str">
            <v>M</v>
          </cell>
          <cell r="D999">
            <v>169.46</v>
          </cell>
        </row>
        <row r="1000">
          <cell r="A1000" t="str">
            <v>C3106</v>
          </cell>
          <cell r="B1000" t="str">
            <v>REPOSIÇÃO DE ARMADURA OXIDADA (REFORÇO, FORNECIMENTO, DOBBRAGEM E COLOCAÇÃO)</v>
          </cell>
          <cell r="C1000" t="str">
            <v>KG</v>
          </cell>
          <cell r="D1000">
            <v>10.63</v>
          </cell>
        </row>
        <row r="1001">
          <cell r="A1001" t="str">
            <v>C3114</v>
          </cell>
          <cell r="B1001" t="str">
            <v>SELAGEM DE FISSURAS C/ INJEÇÃO DE RESINAS</v>
          </cell>
          <cell r="C1001" t="str">
            <v>KG</v>
          </cell>
          <cell r="D1001">
            <v>82.68</v>
          </cell>
        </row>
        <row r="1002">
          <cell r="B1002" t="str">
            <v>RASGO EM CONCRETO PARA TUBULAÇÕES</v>
          </cell>
        </row>
        <row r="1003">
          <cell r="A1003" t="str">
            <v>C2098</v>
          </cell>
          <cell r="B1003" t="str">
            <v>RASGO EM CONCRETO P/TUBULAÇÕES D=15 A 25mm (1/2" A 1")</v>
          </cell>
          <cell r="C1003" t="str">
            <v>M</v>
          </cell>
          <cell r="D1003">
            <v>8.92</v>
          </cell>
        </row>
        <row r="1004">
          <cell r="A1004" t="str">
            <v>C2099</v>
          </cell>
          <cell r="B1004" t="str">
            <v>RASGO EM CONCRETO P/TUBULAÇÕES D=32 A 50mm (1 1/4" A 2")</v>
          </cell>
          <cell r="C1004" t="str">
            <v>M</v>
          </cell>
          <cell r="D1004">
            <v>13.91</v>
          </cell>
        </row>
        <row r="1005">
          <cell r="A1005" t="str">
            <v>C2100</v>
          </cell>
          <cell r="B1005" t="str">
            <v>RASGO EM CONCRETO P/TUBULAÇÕES D=65 A 100mm (2 1/2" A 4")</v>
          </cell>
          <cell r="C1005" t="str">
            <v>M</v>
          </cell>
          <cell r="D1005">
            <v>19.64</v>
          </cell>
        </row>
        <row r="1006">
          <cell r="B1006" t="str">
            <v>OUTROS ELEMENTOS</v>
          </cell>
        </row>
        <row r="1007">
          <cell r="A1007" t="str">
            <v>C0090</v>
          </cell>
          <cell r="B1007" t="str">
            <v>APARELHO DE APOIO EM NEOPRENE</v>
          </cell>
          <cell r="C1007" t="str">
            <v>KG</v>
          </cell>
          <cell r="D1007">
            <v>41.77</v>
          </cell>
        </row>
        <row r="1008">
          <cell r="A1008" t="str">
            <v>C3402</v>
          </cell>
          <cell r="B1008" t="str">
            <v>BLOCO DE ANCORAGEM EM CONCRETO CICLÓPICO</v>
          </cell>
          <cell r="C1008" t="str">
            <v>M3</v>
          </cell>
          <cell r="D1008">
            <v>541.88</v>
          </cell>
        </row>
        <row r="1009">
          <cell r="A1009" t="str">
            <v>C3403</v>
          </cell>
          <cell r="B1009" t="str">
            <v>BLOCO DE ANCORAGEM EM CONCRETO SIMPLES FCK=10MPa</v>
          </cell>
          <cell r="C1009" t="str">
            <v>M3</v>
          </cell>
          <cell r="D1009">
            <v>478.33</v>
          </cell>
        </row>
        <row r="1010">
          <cell r="A1010" t="str">
            <v>C3404</v>
          </cell>
          <cell r="B1010" t="str">
            <v>BLOCO DE ANCORAGEM EM CONCRETO ESTRUTURAL FCK=15MPa</v>
          </cell>
          <cell r="C1010" t="str">
            <v>M3</v>
          </cell>
          <cell r="D1010">
            <v>926.81</v>
          </cell>
        </row>
        <row r="1011">
          <cell r="A1011" t="str">
            <v>C4098</v>
          </cell>
          <cell r="B1011" t="str">
            <v>BLOCO DE POLIESTIRENO EXPANDIDO (ISOPOR) EM CAIXÃO PERDIDO</v>
          </cell>
          <cell r="C1011" t="str">
            <v>M3</v>
          </cell>
          <cell r="D1011">
            <v>238.02</v>
          </cell>
        </row>
        <row r="1012">
          <cell r="A1012" t="str">
            <v>C4379</v>
          </cell>
          <cell r="B1012" t="str">
            <v>CANTONEIRA EM AÇO (6 x 6 x 1/2") - FORNECIMENTO E COLOCAÇÃO</v>
          </cell>
          <cell r="C1012" t="str">
            <v>M</v>
          </cell>
          <cell r="D1012">
            <v>177.34</v>
          </cell>
        </row>
        <row r="1013">
          <cell r="A1013" t="str">
            <v>C3068</v>
          </cell>
          <cell r="B1013" t="str">
            <v>DRENO DE PVC D= 75mm</v>
          </cell>
          <cell r="C1013" t="str">
            <v>UN</v>
          </cell>
          <cell r="D1013">
            <v>27.03</v>
          </cell>
        </row>
        <row r="1014">
          <cell r="A1014" t="str">
            <v>C4297</v>
          </cell>
          <cell r="B1014" t="str">
            <v>DRENOS DE PVC D=75mm</v>
          </cell>
          <cell r="C1014" t="str">
            <v>M</v>
          </cell>
          <cell r="D1014">
            <v>89.79</v>
          </cell>
        </row>
        <row r="1015">
          <cell r="A1015" t="str">
            <v>C3069</v>
          </cell>
          <cell r="B1015" t="str">
            <v>DRENO DE PVC D=100mm</v>
          </cell>
          <cell r="C1015" t="str">
            <v>UN</v>
          </cell>
          <cell r="D1015">
            <v>31.32</v>
          </cell>
        </row>
        <row r="1016">
          <cell r="A1016" t="str">
            <v>C4326</v>
          </cell>
          <cell r="B1016" t="str">
            <v>FORNECIMENTO E COLOCAÇÃO DE CANTONEIRA EM AÇO SAC (3"X3"X5/16")</v>
          </cell>
          <cell r="C1016" t="str">
            <v>M</v>
          </cell>
          <cell r="D1016">
            <v>89.73</v>
          </cell>
        </row>
        <row r="1017">
          <cell r="A1017" t="str">
            <v>C3088</v>
          </cell>
          <cell r="B1017" t="str">
            <v>FORNECIMENTO E COLOCAÇÃO DE CANTONEIRA DE FERRO (4"X4"X3/8")</v>
          </cell>
          <cell r="C1017" t="str">
            <v>KG</v>
          </cell>
          <cell r="D1017">
            <v>28.41</v>
          </cell>
        </row>
        <row r="1018">
          <cell r="A1018" t="str">
            <v>C2829</v>
          </cell>
          <cell r="B1018" t="str">
            <v>FORNECIMENTO E COLOCAÇÃO DE ISOPOR 20mm</v>
          </cell>
          <cell r="C1018" t="str">
            <v>M2</v>
          </cell>
          <cell r="D1018">
            <v>11.63</v>
          </cell>
        </row>
        <row r="1019">
          <cell r="A1019" t="str">
            <v>C3089</v>
          </cell>
          <cell r="B1019" t="str">
            <v>GUARDA CORPO (VARANDA)</v>
          </cell>
          <cell r="C1019" t="str">
            <v>M</v>
          </cell>
          <cell r="D1019">
            <v>214.66</v>
          </cell>
        </row>
        <row r="1020">
          <cell r="A1020" t="str">
            <v>C1094</v>
          </cell>
          <cell r="B1020" t="str">
            <v>MONTAGEM DE APOIO AOS PÓRTICOS</v>
          </cell>
          <cell r="C1020" t="str">
            <v>M</v>
          </cell>
          <cell r="D1020">
            <v>104.45</v>
          </cell>
        </row>
        <row r="1021">
          <cell r="B1021" t="str">
            <v>CONTENÇÕES</v>
          </cell>
        </row>
        <row r="1022">
          <cell r="B1022" t="str">
            <v>ENROCAMENTO E PROTEÇÃO DE TALUDES</v>
          </cell>
        </row>
        <row r="1023">
          <cell r="A1023" t="str">
            <v>C3077</v>
          </cell>
          <cell r="B1023" t="str">
            <v>ENROCAMENTO DE PEDRA ARRUMADA (PRODUZIDA) (S/TRANSPORTE)</v>
          </cell>
          <cell r="C1023" t="str">
            <v>M3</v>
          </cell>
          <cell r="D1023">
            <v>59.09</v>
          </cell>
        </row>
        <row r="1024">
          <cell r="A1024" t="str">
            <v>C2764</v>
          </cell>
          <cell r="B1024" t="str">
            <v>ENROCAMENTO DE PEDRA DE MÃO ARRUMADA (ADQUIRIDA)</v>
          </cell>
          <cell r="C1024" t="str">
            <v>M3</v>
          </cell>
          <cell r="D1024">
            <v>84.87</v>
          </cell>
        </row>
        <row r="1025">
          <cell r="A1025" t="str">
            <v>C2765</v>
          </cell>
          <cell r="B1025" t="str">
            <v>ENROCAMENTO DE PEDRA DE MÃO JOGADA (ADQUIRIDA)</v>
          </cell>
          <cell r="C1025" t="str">
            <v>M3</v>
          </cell>
          <cell r="D1025">
            <v>74.569999999999993</v>
          </cell>
        </row>
        <row r="1026">
          <cell r="A1026" t="str">
            <v>C3078</v>
          </cell>
          <cell r="B1026" t="str">
            <v>ENROCAMENTO DE PEDRA JOGADA (PRODUZIDA) (S/TRANSPORTE)</v>
          </cell>
          <cell r="C1026" t="str">
            <v>M3</v>
          </cell>
          <cell r="D1026">
            <v>49.97</v>
          </cell>
        </row>
        <row r="1027">
          <cell r="A1027" t="str">
            <v>C3079</v>
          </cell>
          <cell r="B1027" t="str">
            <v>ENROCAMENTO DE PEDRA JOGADA DE CORTE DE 3.ª CATEGORIA (S/TRANSPORTE)</v>
          </cell>
          <cell r="C1027" t="str">
            <v>M3</v>
          </cell>
          <cell r="D1027">
            <v>22.82</v>
          </cell>
        </row>
        <row r="1028">
          <cell r="B1028" t="str">
            <v>ENSECADEIRAS</v>
          </cell>
        </row>
        <row r="1029">
          <cell r="A1029" t="str">
            <v>C2767</v>
          </cell>
          <cell r="B1029" t="str">
            <v>ENSECADEIRA COM SACOS DE AREIA, S/ FORNECIMENTO DE AREIA</v>
          </cell>
          <cell r="C1029" t="str">
            <v>M3</v>
          </cell>
          <cell r="D1029">
            <v>57.02</v>
          </cell>
        </row>
        <row r="1030">
          <cell r="A1030" t="str">
            <v>C1244</v>
          </cell>
          <cell r="B1030" t="str">
            <v>ENSECADEIRA DE PAREDE SIMPLES</v>
          </cell>
          <cell r="C1030" t="str">
            <v>M2</v>
          </cell>
          <cell r="D1030">
            <v>89.66</v>
          </cell>
        </row>
        <row r="1031">
          <cell r="A1031" t="str">
            <v>C1243</v>
          </cell>
          <cell r="B1031" t="str">
            <v>ENSECADEIRA DE PAREDE DUPLA</v>
          </cell>
          <cell r="C1031" t="str">
            <v>M2</v>
          </cell>
          <cell r="D1031">
            <v>223.74</v>
          </cell>
        </row>
        <row r="1032">
          <cell r="B1032" t="str">
            <v>MURO DE ARRIMO</v>
          </cell>
        </row>
        <row r="1033">
          <cell r="A1033" t="str">
            <v>C1808</v>
          </cell>
          <cell r="B1033" t="str">
            <v>MURO DE ARRIMO C/ BLOCOS DE CONCRETO ARTICULADO (30X15X28)cm</v>
          </cell>
          <cell r="C1033" t="str">
            <v>M2</v>
          </cell>
          <cell r="D1033">
            <v>175.37</v>
          </cell>
        </row>
        <row r="1034">
          <cell r="A1034" t="str">
            <v>C1809</v>
          </cell>
          <cell r="B1034" t="str">
            <v>MURO DE ARRIMO C/ BLOCOS DE CONCRETO ARTICULADO (60X45X15)cm C/INJEÇÃO ATÉ 2,5m</v>
          </cell>
          <cell r="C1034" t="str">
            <v>M2</v>
          </cell>
          <cell r="D1034">
            <v>247.63</v>
          </cell>
        </row>
        <row r="1035">
          <cell r="A1035" t="str">
            <v>C1810</v>
          </cell>
          <cell r="B1035" t="str">
            <v>MURO DE ARRIMO C/GABIÃO, ALTURA 2m</v>
          </cell>
          <cell r="C1035" t="str">
            <v>M</v>
          </cell>
          <cell r="D1035">
            <v>311.18</v>
          </cell>
        </row>
        <row r="1036">
          <cell r="A1036" t="str">
            <v>C1811</v>
          </cell>
          <cell r="B1036" t="str">
            <v>MURO DE ARRIMO C/GABIÃO, ALTURA 4m</v>
          </cell>
          <cell r="C1036" t="str">
            <v>M</v>
          </cell>
          <cell r="D1036">
            <v>763.91</v>
          </cell>
        </row>
        <row r="1037">
          <cell r="B1037" t="str">
            <v>GABIÕES</v>
          </cell>
        </row>
        <row r="1038">
          <cell r="A1038" t="str">
            <v>C2763</v>
          </cell>
          <cell r="B1038" t="str">
            <v>ENCHIMENTO DE GABIÃO COM PEDRA DE MÃO</v>
          </cell>
          <cell r="C1038" t="str">
            <v>M3</v>
          </cell>
          <cell r="D1038">
            <v>89.04</v>
          </cell>
        </row>
        <row r="1039">
          <cell r="A1039" t="str">
            <v>C1317</v>
          </cell>
          <cell r="B1039" t="str">
            <v>ESTIVAS - ESTRUTURAS SUBMERSAS C/GABIÕES-SACO ALT.= 1m</v>
          </cell>
          <cell r="C1039" t="str">
            <v>M</v>
          </cell>
          <cell r="D1039">
            <v>209.59</v>
          </cell>
        </row>
        <row r="1040">
          <cell r="A1040" t="str">
            <v>C1422</v>
          </cell>
          <cell r="B1040" t="str">
            <v>GABIÃO COLCHÃO ESP.= 30cm</v>
          </cell>
          <cell r="C1040" t="str">
            <v>M2</v>
          </cell>
          <cell r="D1040">
            <v>105.2</v>
          </cell>
        </row>
        <row r="1041">
          <cell r="A1041" t="str">
            <v>C1420</v>
          </cell>
          <cell r="B1041" t="str">
            <v>GABIÃO P/EXECUÇÃO DE OBRAS</v>
          </cell>
          <cell r="C1041" t="str">
            <v>M3</v>
          </cell>
          <cell r="D1041">
            <v>200.03</v>
          </cell>
        </row>
        <row r="1042">
          <cell r="A1042" t="str">
            <v>C2834</v>
          </cell>
          <cell r="B1042" t="str">
            <v>GABIÃO TELA GALV. REVEST. PVC TIPO CAIXA ALT.=0,50m</v>
          </cell>
          <cell r="C1042" t="str">
            <v>M3</v>
          </cell>
          <cell r="D1042">
            <v>195.18</v>
          </cell>
        </row>
        <row r="1043">
          <cell r="A1043" t="str">
            <v>C2835</v>
          </cell>
          <cell r="B1043" t="str">
            <v>GABIÃO TELA GALV. REVEST. PVC TIPO CAIXA ALT.=1,00m</v>
          </cell>
          <cell r="C1043" t="str">
            <v>M3</v>
          </cell>
          <cell r="D1043">
            <v>149.57</v>
          </cell>
        </row>
        <row r="1044">
          <cell r="A1044" t="str">
            <v>C2836</v>
          </cell>
          <cell r="B1044" t="str">
            <v>GABIÃO TELA GALV. REVEST. PVC TIPO COLCHÃO RENO ALT.=0,17m</v>
          </cell>
          <cell r="C1044" t="str">
            <v>M2</v>
          </cell>
          <cell r="D1044">
            <v>63.64</v>
          </cell>
        </row>
        <row r="1045">
          <cell r="A1045" t="str">
            <v>C2837</v>
          </cell>
          <cell r="B1045" t="str">
            <v>GABIÃO TELA GALV. REVEST. PVC TIPO COLCHÃO RENO ALT.=0,23m</v>
          </cell>
          <cell r="C1045" t="str">
            <v>M2</v>
          </cell>
          <cell r="D1045">
            <v>64.98</v>
          </cell>
        </row>
        <row r="1046">
          <cell r="A1046" t="str">
            <v>C2838</v>
          </cell>
          <cell r="B1046" t="str">
            <v>GABIÃO TELA GALV. REVEST. PVC TIPO COLCHÃO RENO ALT.=0,30m</v>
          </cell>
          <cell r="C1046" t="str">
            <v>M2</v>
          </cell>
          <cell r="D1046">
            <v>73.75</v>
          </cell>
        </row>
        <row r="1048">
          <cell r="A1048" t="str">
            <v>C4707</v>
          </cell>
          <cell r="B1048" t="str">
            <v>MURO EM BLOCO VAZADO DE CONCRETO ESTRUTURAL C/ REFORÇO DE GEOGRELHA DE 1,00 ATÉ 3,00M DE ALTURA</v>
          </cell>
          <cell r="C1048" t="str">
            <v>M2</v>
          </cell>
          <cell r="D1048">
            <v>397.27</v>
          </cell>
        </row>
        <row r="1049">
          <cell r="A1049" t="str">
            <v>C4708</v>
          </cell>
          <cell r="B1049" t="str">
            <v>MURO EM BLOCO VAZADO DE CONCRETO ESTRUTURAL C/ REFORÇO DE GEOGRELHA DE 3,01 ATÉ 6,00M DE ALTURA</v>
          </cell>
          <cell r="C1049" t="str">
            <v>M2</v>
          </cell>
          <cell r="D1049">
            <v>464.33</v>
          </cell>
        </row>
        <row r="1050">
          <cell r="A1050" t="str">
            <v>C4709</v>
          </cell>
          <cell r="B1050" t="str">
            <v>MURO EM BLOCO VAZADO DE CONCRETO ESTRUTURAL C/ REFORÇO DE GEOGRELHA DE 6,01 ATÉ 9,00M DE ALTURA</v>
          </cell>
          <cell r="C1050" t="str">
            <v>M2</v>
          </cell>
          <cell r="D1050">
            <v>575.76</v>
          </cell>
        </row>
        <row r="1051">
          <cell r="B1051" t="str">
            <v>PAREDES E PAINÉIS</v>
          </cell>
        </row>
        <row r="1052">
          <cell r="B1052" t="str">
            <v>ALVENARIA DE ELEVAÇÃO</v>
          </cell>
        </row>
        <row r="1053">
          <cell r="A1053" t="str">
            <v>C0047</v>
          </cell>
          <cell r="B1053" t="str">
            <v>ALVENARIA DE BLOCO CERÂMICO FURADO (9x19x39)cm C/ARGAMASSA MISTA DE CAL HIDRATADA, ESP=9 cm</v>
          </cell>
          <cell r="C1053" t="str">
            <v>M2</v>
          </cell>
          <cell r="D1053">
            <v>28.54</v>
          </cell>
        </row>
        <row r="1054">
          <cell r="A1054" t="str">
            <v>C0046</v>
          </cell>
          <cell r="B1054" t="str">
            <v>ALVENARIA DE BLOCO CERÂMICO FURADO (19x19x39)cm C/ARGAMASSA MISTA DE CAL HIDRATADA ESP=19 cm</v>
          </cell>
          <cell r="C1054" t="str">
            <v>M2</v>
          </cell>
          <cell r="D1054">
            <v>56.08</v>
          </cell>
        </row>
        <row r="1055">
          <cell r="A1055" t="str">
            <v>C3612</v>
          </cell>
          <cell r="B1055" t="str">
            <v>ALVENARIA DE BLOCO DE CONCRETO TIPO STONE CINZA (14x19x49)cm C/ARGAMASSA MISTA DE CAL HIDRATADA ESP=</v>
          </cell>
          <cell r="C1055" t="str">
            <v>M2</v>
          </cell>
          <cell r="D1055">
            <v>52.09</v>
          </cell>
        </row>
        <row r="1056">
          <cell r="A1056" t="str">
            <v>C3613</v>
          </cell>
          <cell r="B1056" t="str">
            <v>ALVENARIA DE BLOCO DE CONCRETO TIPO STONE COLORIDO (14x19x49)cm C/ARGAMASSA MISTA DE CAL HIDRATADA E</v>
          </cell>
          <cell r="C1056" t="str">
            <v>M2</v>
          </cell>
          <cell r="D1056">
            <v>68.59</v>
          </cell>
        </row>
        <row r="1057">
          <cell r="A1057" t="str">
            <v>C0049</v>
          </cell>
          <cell r="B1057" t="str">
            <v>ALVENARIA DE BLOCO DE CONCRETO (6,7x19x39)cm C/ARGAMASSA MISTA DE CAL HIDRATADA ESP=6,7 c</v>
          </cell>
          <cell r="C1057" t="str">
            <v>M2</v>
          </cell>
          <cell r="D1057">
            <v>34.380000000000003</v>
          </cell>
        </row>
        <row r="1058">
          <cell r="A1058" t="str">
            <v>C3743</v>
          </cell>
          <cell r="B1058" t="str">
            <v>ALVENARIA DE BLOCO DE CONCRETO (9x19x39)cm C/ARGAMASSA MISTA DE CAL HIDRATADA ESP=9 cm</v>
          </cell>
          <cell r="C1058" t="str">
            <v>M2</v>
          </cell>
          <cell r="D1058">
            <v>35.1</v>
          </cell>
        </row>
        <row r="1059">
          <cell r="A1059" t="str">
            <v>C3744</v>
          </cell>
          <cell r="B1059" t="str">
            <v>ALVENARIA DE BLOCO DE CONCRETO (14x19x39)cm C/ARGAMASSA MISTA DE CAL HIDRATADA ESP=14 cm</v>
          </cell>
          <cell r="C1059" t="str">
            <v>M2</v>
          </cell>
          <cell r="D1059">
            <v>41.53</v>
          </cell>
        </row>
        <row r="1060">
          <cell r="A1060" t="str">
            <v>C0048</v>
          </cell>
          <cell r="B1060" t="str">
            <v>ALVENARIA DE BLOCO DE CONCRETO (19x19x39)cm C/ARGAMASSA MISTA DE CAL HIDRATADA ESP=19 cm</v>
          </cell>
          <cell r="C1060" t="str">
            <v>M2</v>
          </cell>
          <cell r="D1060">
            <v>48.35</v>
          </cell>
        </row>
        <row r="1061">
          <cell r="A1061" t="str">
            <v>C0050</v>
          </cell>
          <cell r="B1061" t="str">
            <v>ALVENARIA DE BLOCO DE VIDRO C/ARGAMASSA MISTA DE CAL HIDRATADA ESP=10 cm</v>
          </cell>
          <cell r="C1061" t="str">
            <v>M2</v>
          </cell>
          <cell r="D1061">
            <v>561.16999999999996</v>
          </cell>
        </row>
        <row r="1062">
          <cell r="A1062" t="str">
            <v>C0073</v>
          </cell>
          <cell r="B1062" t="str">
            <v>ALVENARIA DE TIJOLO CERÂMICO FURADO (9x19x19)cm C/ARGAMASSA MISTA DE CAL HIDRATADA ESP.=10cm (1:2:8)</v>
          </cell>
          <cell r="C1062" t="str">
            <v>M2</v>
          </cell>
          <cell r="D1062">
            <v>35.340000000000003</v>
          </cell>
        </row>
        <row r="1063">
          <cell r="A1063" t="str">
            <v>C0074</v>
          </cell>
          <cell r="B1063" t="str">
            <v>ALVENARIA DE TIJOLO CERÂMICO FURADO (9x19x19)cm C/ARGAMASSA MISTA DE CAL HIDRATADA ESP=20 cm</v>
          </cell>
          <cell r="C1063" t="str">
            <v>M2</v>
          </cell>
          <cell r="D1063">
            <v>62.62</v>
          </cell>
        </row>
        <row r="1064">
          <cell r="A1064" t="str">
            <v>C3658</v>
          </cell>
          <cell r="B1064" t="str">
            <v>ALVENARIA DE TIJOLO CERÂMICO FURADO (9x19x19)cm C/ARGAMASSA MISTA DE CAL HIDRATADA, ESP=30cm</v>
          </cell>
          <cell r="C1064" t="str">
            <v>M2</v>
          </cell>
          <cell r="D1064">
            <v>91.01</v>
          </cell>
        </row>
        <row r="1065">
          <cell r="A1065" t="str">
            <v>C0075</v>
          </cell>
          <cell r="B1065" t="str">
            <v>ALVENARIA DE TIJOLO COMUM C/ARGAMASSA MISTA DE CAL HIDRATADA 1:2:8 ESP=5 cm</v>
          </cell>
          <cell r="C1065" t="str">
            <v>M2</v>
          </cell>
          <cell r="D1065">
            <v>32.94</v>
          </cell>
        </row>
        <row r="1066">
          <cell r="A1066" t="str">
            <v>C0076</v>
          </cell>
          <cell r="B1066" t="str">
            <v>ALVENARIA DE TIJOLO COMUM C/ARGAMASSA MISTA DE CAL HIDRATADA 1:2:8 ESP=10 cm</v>
          </cell>
          <cell r="C1066" t="str">
            <v>M2</v>
          </cell>
          <cell r="D1066">
            <v>62.77</v>
          </cell>
        </row>
        <row r="1067">
          <cell r="A1067" t="str">
            <v>C0077</v>
          </cell>
          <cell r="B1067" t="str">
            <v>ALVENARIA DE TIJOLO COMUM C/ARGAMASSA MISTA DE CAL HIDRATADA 1:2:8 ESP=20 cm</v>
          </cell>
          <cell r="C1067" t="str">
            <v>M2</v>
          </cell>
          <cell r="D1067">
            <v>111.33</v>
          </cell>
        </row>
        <row r="1068">
          <cell r="A1068" t="str">
            <v>C0078</v>
          </cell>
          <cell r="B1068" t="str">
            <v>ALVENARIA DE TIJOLO COMUM C/ARGAMASSA MISTA DE CAL HIDRATADA 1:2:8 ESP=30 cm</v>
          </cell>
          <cell r="C1068" t="str">
            <v>M2</v>
          </cell>
          <cell r="D1068">
            <v>155.33000000000001</v>
          </cell>
        </row>
        <row r="1069">
          <cell r="A1069" t="str">
            <v>C3614</v>
          </cell>
          <cell r="B1069" t="str">
            <v>ALVENARIA DE TIJOLO MACIÇO APARENTE (23x11x5)cm C/ARGAMASSA MISTA DE CAL HIDRATADA, ESP=11 cm</v>
          </cell>
          <cell r="C1069" t="str">
            <v>M2</v>
          </cell>
          <cell r="D1069">
            <v>110.31</v>
          </cell>
        </row>
        <row r="1070">
          <cell r="A1070" t="str">
            <v>C3615</v>
          </cell>
          <cell r="B1070" t="str">
            <v>ALVENARIA DE TIJOLO MACIÇO APARENTE (23x11x5)cm C/ARGAMASSA MISTA DE CAL HIDRATADA ESP=22 cm</v>
          </cell>
          <cell r="C1070" t="str">
            <v>M2</v>
          </cell>
          <cell r="D1070">
            <v>200.4</v>
          </cell>
        </row>
        <row r="1071">
          <cell r="A1071" t="str">
            <v>C0061</v>
          </cell>
          <cell r="B1071" t="str">
            <v>ALVENARIA DE TIJOLO REFRATÁRIO 1/2 VEZ C/ARGAMASSA 1:4+100 Kg CIMENTO</v>
          </cell>
          <cell r="C1071" t="str">
            <v>M2</v>
          </cell>
          <cell r="D1071">
            <v>200.34</v>
          </cell>
        </row>
        <row r="1072">
          <cell r="A1072" t="str">
            <v>C0060</v>
          </cell>
          <cell r="B1072" t="str">
            <v>ALVENARIA DE TIJOLO REFRATÁRIO 1 VEZ C/ARGAMASSA 1:4+100 Kg CIMENTO</v>
          </cell>
          <cell r="C1072" t="str">
            <v>M2</v>
          </cell>
          <cell r="D1072">
            <v>371.34</v>
          </cell>
        </row>
        <row r="1073">
          <cell r="A1073" t="str">
            <v>C3533</v>
          </cell>
          <cell r="B1073" t="str">
            <v>MUTIRÃO MISTO - ALVENARIA DE TIJOLO CERÂMICO FURADO (9X19X19)cm ARGAMASSA MISTA DE CAL HIDRATADA ESP=</v>
          </cell>
          <cell r="C1073" t="str">
            <v>M2</v>
          </cell>
          <cell r="D1073">
            <v>25.99</v>
          </cell>
        </row>
        <row r="1074">
          <cell r="A1074" t="str">
            <v>C4507</v>
          </cell>
          <cell r="B1074" t="str">
            <v>PAREDE DE BLOCO DE GESSO STAND, INCLUSIVE EMASSAMENTO - FORNECIMENTO E EXECUÇÃO</v>
          </cell>
          <cell r="C1074" t="str">
            <v>M2</v>
          </cell>
          <cell r="D1074">
            <v>41.31</v>
          </cell>
        </row>
        <row r="1075">
          <cell r="A1075" t="str">
            <v>C4508</v>
          </cell>
          <cell r="B1075" t="str">
            <v>PAREDE DE BLOCO DE GESSO HIDROFUGANTE, INCLUSIVE EMASSAMENTO - FORNECIMENTO E EXECUÇÃO</v>
          </cell>
          <cell r="C1075" t="str">
            <v>M2</v>
          </cell>
          <cell r="D1075">
            <v>51.3</v>
          </cell>
        </row>
        <row r="1076">
          <cell r="B1076" t="str">
            <v>ALVENARIA ESTRUTURAL</v>
          </cell>
        </row>
        <row r="1077">
          <cell r="A1077" t="str">
            <v>C0068</v>
          </cell>
          <cell r="B1077" t="str">
            <v>ALVENARIA ESTRUTURAL DE BLOCO DE CONCRETO (14x19x39)cm C/ARGAMASSA MISTA DE CAL HIDRATADA ESP=14 cm</v>
          </cell>
          <cell r="C1077" t="str">
            <v>M2</v>
          </cell>
          <cell r="D1077">
            <v>49</v>
          </cell>
        </row>
        <row r="1078">
          <cell r="A1078" t="str">
            <v>C0069</v>
          </cell>
          <cell r="B1078" t="str">
            <v>ALVENARIA ESTRUTURAL DE BLOCO DE CONCRETO (19x19x39)cm C/ARGAMASSA MISTA DE CAL HIDRATADA ESP=19 cm</v>
          </cell>
          <cell r="C1078" t="str">
            <v>M2</v>
          </cell>
          <cell r="D1078">
            <v>59.67</v>
          </cell>
        </row>
        <row r="1079">
          <cell r="A1079" t="str">
            <v>C0064</v>
          </cell>
          <cell r="B1079" t="str">
            <v>ALVENARIA ESTRUTURAL DE BLOCO CERÂMICO (9X19X39cm) ESP.=9cm</v>
          </cell>
          <cell r="C1079" t="str">
            <v>M2</v>
          </cell>
          <cell r="D1079">
            <v>26.28</v>
          </cell>
        </row>
        <row r="1080">
          <cell r="A1080" t="str">
            <v>C0062</v>
          </cell>
          <cell r="B1080" t="str">
            <v>ALVENARIA ESTRUTURAL DE BLOCO CERÂMICO (14X19X39cm) ESP.=14cm</v>
          </cell>
          <cell r="C1080" t="str">
            <v>M2</v>
          </cell>
          <cell r="D1080">
            <v>35.25</v>
          </cell>
        </row>
        <row r="1081">
          <cell r="A1081" t="str">
            <v>C4542</v>
          </cell>
          <cell r="B1081" t="str">
            <v>ALVENARIA ESTRUTURAL DE BLOCO CERÂMICO (14X19X39cm) ESP.=14cm - COM SUPERFÍCIE EXTERNA LISA PARA ACABAMENTO APARENTE</v>
          </cell>
          <cell r="C1081" t="str">
            <v>M2</v>
          </cell>
          <cell r="D1081">
            <v>41.41</v>
          </cell>
        </row>
        <row r="1082">
          <cell r="A1082" t="str">
            <v>C0063</v>
          </cell>
          <cell r="B1082" t="str">
            <v>ALVENARIA ESTRUTURAL DE BLOCO CERÂMICO (19X19X39cm) ESP.=19cm</v>
          </cell>
          <cell r="C1082" t="str">
            <v>M2</v>
          </cell>
          <cell r="D1082">
            <v>44.64</v>
          </cell>
        </row>
        <row r="1083">
          <cell r="A1083" t="str">
            <v>C4585</v>
          </cell>
          <cell r="B1083" t="str">
            <v>ALVENARIA ESTRUTURAL DE BLOCO CERÂMICO COM SUPERFÍCIES EXTERNA LISA, PARA ACABAMENTO APARENTE (14x19x29)cm ESP. 14cm, INCLUSIVE PEÇAS ESPECIAIS CALHA U E J</v>
          </cell>
          <cell r="C1083" t="str">
            <v>M2</v>
          </cell>
          <cell r="D1083">
            <v>44.43</v>
          </cell>
        </row>
        <row r="1084">
          <cell r="A1084" t="str">
            <v>C0079</v>
          </cell>
          <cell r="B1084" t="str">
            <v>AMARRAÇÃO EM PAREDES, COM FERRO</v>
          </cell>
          <cell r="C1084" t="str">
            <v>UN</v>
          </cell>
          <cell r="D1084">
            <v>84.82</v>
          </cell>
        </row>
        <row r="1085">
          <cell r="A1085" t="str">
            <v>C1845</v>
          </cell>
          <cell r="B1085" t="str">
            <v>PAREDE ESTRUTURAL EM CONCRETO ARMADO ESP.=12cm</v>
          </cell>
          <cell r="C1085" t="str">
            <v>M2</v>
          </cell>
          <cell r="D1085">
            <v>166.08</v>
          </cell>
        </row>
        <row r="1086">
          <cell r="B1086" t="str">
            <v>ALVENARIA DE PEDRA</v>
          </cell>
        </row>
        <row r="1087">
          <cell r="A1087" t="str">
            <v>C3345</v>
          </cell>
          <cell r="B1087" t="str">
            <v>ALVENARIA DE PEDRA ARGAMASSADA (TRAÇO 1:3) C/AGREGADOS ADQUIRIDOS</v>
          </cell>
          <cell r="C1087" t="str">
            <v>M3</v>
          </cell>
          <cell r="D1087">
            <v>286.14999999999998</v>
          </cell>
        </row>
        <row r="1088">
          <cell r="A1088" t="str">
            <v>C3346</v>
          </cell>
          <cell r="B1088" t="str">
            <v>ALVENARIA DE PEDRA ARGAMASSADA (TRAÇO 1:3) C/AGREGADOS PRODUZIDOS (S/TRANSP)</v>
          </cell>
          <cell r="C1088" t="str">
            <v>M3</v>
          </cell>
          <cell r="D1088">
            <v>246.9</v>
          </cell>
        </row>
        <row r="1089">
          <cell r="A1089" t="str">
            <v>C3347</v>
          </cell>
          <cell r="B1089" t="str">
            <v>ALVENARIA DE PEDRA ARGAMASSADA (TRAÇO 1:4) C/AGREGADOS ADQUIRIDOS</v>
          </cell>
          <cell r="C1089" t="str">
            <v>M3</v>
          </cell>
          <cell r="D1089">
            <v>268</v>
          </cell>
        </row>
        <row r="1090">
          <cell r="A1090" t="str">
            <v>C0057</v>
          </cell>
          <cell r="B1090" t="str">
            <v>ALVENARIA DE PEDRA ARGAMASSADA (TRAÇO 1:4) C/AGREGADOS PRODUZIDOS (S/TRANSP)</v>
          </cell>
          <cell r="C1090" t="str">
            <v>M3</v>
          </cell>
          <cell r="D1090">
            <v>228.75</v>
          </cell>
        </row>
        <row r="1091">
          <cell r="A1091" t="str">
            <v>C3723</v>
          </cell>
          <cell r="B1091" t="str">
            <v>ALVENARIA DE PEDRA ARGAMASSADA (TRAÇO 1:6) C/AGREGADOS ADQUIRIDOS</v>
          </cell>
          <cell r="C1091" t="str">
            <v>M3</v>
          </cell>
          <cell r="D1091">
            <v>249.7</v>
          </cell>
        </row>
        <row r="1092">
          <cell r="A1092" t="str">
            <v>C0058</v>
          </cell>
          <cell r="B1092" t="str">
            <v>ALVENARIA DE PEDRA ARGAMASSADA (TRAÇO 1:2:8) C/ AGREGADOS ADQUIRIDOS</v>
          </cell>
          <cell r="C1092" t="str">
            <v>M3</v>
          </cell>
          <cell r="D1092">
            <v>277.14</v>
          </cell>
        </row>
        <row r="1093">
          <cell r="A1093" t="str">
            <v>C3529</v>
          </cell>
          <cell r="B1093" t="str">
            <v>MUTIRÃO MISTO - ALVENARIA DE PEDRA ARGAMASSADA (TRAÇO 1:6) C/AGREGADOS ADQUIRIDOS</v>
          </cell>
          <cell r="C1093" t="str">
            <v>M3</v>
          </cell>
          <cell r="D1093">
            <v>166.25</v>
          </cell>
        </row>
        <row r="1094">
          <cell r="B1094" t="str">
            <v>RASGO EM ALVENARIA P/ TUBULAÇÕES</v>
          </cell>
        </row>
        <row r="1095">
          <cell r="A1095" t="str">
            <v>C2095</v>
          </cell>
          <cell r="B1095" t="str">
            <v>RASGO EM ALVENARIA P/TUBULAÇÕES D=15 A 25mm (1/2" A 1")</v>
          </cell>
          <cell r="C1095" t="str">
            <v>M</v>
          </cell>
          <cell r="D1095">
            <v>3.48</v>
          </cell>
        </row>
        <row r="1096">
          <cell r="A1096" t="str">
            <v>C2096</v>
          </cell>
          <cell r="B1096" t="str">
            <v>RASGO EM ALVENARIA P/TUBULAÇÕES D=32 A 50mm (1 1/4" A 2")</v>
          </cell>
          <cell r="C1096" t="str">
            <v>M</v>
          </cell>
          <cell r="D1096">
            <v>5.44</v>
          </cell>
        </row>
        <row r="1097">
          <cell r="A1097" t="str">
            <v>C2097</v>
          </cell>
          <cell r="B1097" t="str">
            <v>RASGO EM ALVENARIA P/TUBULAÇÕES D=65 A 100mm (2 1/2" A 4")</v>
          </cell>
          <cell r="C1097" t="str">
            <v>M</v>
          </cell>
          <cell r="D1097">
            <v>7.85</v>
          </cell>
        </row>
        <row r="1098">
          <cell r="B1098" t="str">
            <v xml:space="preserve">DIVISÓRIAS </v>
          </cell>
        </row>
        <row r="1099">
          <cell r="A1099" t="str">
            <v>C4495</v>
          </cell>
          <cell r="B1099" t="str">
            <v>DIVISÓRIA DE GESSO ACARTONADO e=48mm, S/ REVESTIMENTO - FORNECIMENTO E MONTAGEM</v>
          </cell>
          <cell r="C1099" t="str">
            <v>M2</v>
          </cell>
          <cell r="D1099">
            <v>76.930000000000007</v>
          </cell>
        </row>
        <row r="1100">
          <cell r="A1100" t="str">
            <v>C4496</v>
          </cell>
          <cell r="B1100" t="str">
            <v>DIVISÓRIA DE GESSO ACARTONADO e=70mm, S/ REVESTIMENTO - FORNECIMENTO E MONTAGEM</v>
          </cell>
          <cell r="C1100" t="str">
            <v>M2</v>
          </cell>
          <cell r="D1100">
            <v>78.42</v>
          </cell>
        </row>
        <row r="1101">
          <cell r="A1101" t="str">
            <v>C1134</v>
          </cell>
          <cell r="B1101" t="str">
            <v>DIVISÓRIA DE GRANILITE C/ARGAMASSA DE CIMENTO E AREIA</v>
          </cell>
          <cell r="C1101" t="str">
            <v>M2</v>
          </cell>
          <cell r="D1101">
            <v>175.05</v>
          </cell>
        </row>
        <row r="1102">
          <cell r="A1102" t="str">
            <v>C4070</v>
          </cell>
          <cell r="B1102" t="str">
            <v>DIVISÓRIA DE GRANITO CINZA E=2cm</v>
          </cell>
          <cell r="C1102" t="str">
            <v>M2</v>
          </cell>
          <cell r="D1102">
            <v>361.69</v>
          </cell>
        </row>
        <row r="1103">
          <cell r="A1103" t="str">
            <v>C4096</v>
          </cell>
          <cell r="B1103" t="str">
            <v>DIVISÓRIA DE GRANITO CINZA E=3cm</v>
          </cell>
          <cell r="C1103" t="str">
            <v>M2</v>
          </cell>
          <cell r="D1103">
            <v>390.02</v>
          </cell>
        </row>
        <row r="1104">
          <cell r="A1104" t="str">
            <v>C1142</v>
          </cell>
          <cell r="B1104" t="str">
            <v>DIVISÓRIA PRÉ-MOLDADA EM CONCRETO ESP.=5cm</v>
          </cell>
          <cell r="C1104" t="str">
            <v>M2</v>
          </cell>
          <cell r="D1104">
            <v>86.22</v>
          </cell>
        </row>
        <row r="1105">
          <cell r="A1105" t="str">
            <v>C4486</v>
          </cell>
          <cell r="B1105" t="str">
            <v>DIVISÓRIA PAINEL CELULAR, MONTANTE/RODAPÉ SIMPLES, PERFIL EM AÇO - FORNECIMENTO E MONTAGEM</v>
          </cell>
          <cell r="C1105" t="str">
            <v>M2</v>
          </cell>
          <cell r="D1105">
            <v>65.930000000000007</v>
          </cell>
        </row>
        <row r="1106">
          <cell r="A1106" t="str">
            <v>C4488</v>
          </cell>
          <cell r="B1106" t="str">
            <v>DIVISÓRIA PAINEL CELULAR, MONTANTE/RODAPÉ SIMPLES, PERFIL EM ALUMÍNIO - FORNECIMENTO E MONTAGEM</v>
          </cell>
          <cell r="C1106" t="str">
            <v>M2</v>
          </cell>
          <cell r="D1106">
            <v>84.63</v>
          </cell>
        </row>
        <row r="1107">
          <cell r="A1107" t="str">
            <v>C4487</v>
          </cell>
          <cell r="B1107" t="str">
            <v>DIVISÓRIA PAINEL CELULAR, MONTANTE/RODAPÉ DUPLO, PERFIL EM AÇO - FORNECIMENTO E MONTAGEM</v>
          </cell>
          <cell r="C1107" t="str">
            <v>M2</v>
          </cell>
          <cell r="D1107">
            <v>82</v>
          </cell>
        </row>
        <row r="1108">
          <cell r="A1108" t="str">
            <v>C4489</v>
          </cell>
          <cell r="B1108" t="str">
            <v>DIVISÓRIA PAINEL CELULAR, MONTANTE/RODAPÉ DUPLO, PERFIL EM ALUMÍNIO - FORNECIMENTO E MONTAGEM</v>
          </cell>
          <cell r="C1108" t="str">
            <v>M2</v>
          </cell>
          <cell r="D1108">
            <v>115.13</v>
          </cell>
        </row>
        <row r="1109">
          <cell r="A1109" t="str">
            <v>C4497</v>
          </cell>
          <cell r="B1109" t="str">
            <v>DIVISÓRIA PAINEL FIBRAROC, MONTANTE/RODAPÉ SIMPLES, PERFIL EM AÇO - FORNECIMENTO E MONTAGEM</v>
          </cell>
          <cell r="C1109" t="str">
            <v>M2</v>
          </cell>
          <cell r="D1109">
            <v>117.7</v>
          </cell>
        </row>
        <row r="1110">
          <cell r="A1110" t="str">
            <v>C4498</v>
          </cell>
          <cell r="B1110" t="str">
            <v>DIVISÓRIA PAINEL FIBRAROC, MONTANTE/RODAPÉ SIMPLES, PERFIL EM ALUMÍNIO - FORNECIMENTO E MONTAGEM</v>
          </cell>
          <cell r="C1110" t="str">
            <v>M2</v>
          </cell>
          <cell r="D1110">
            <v>144.77000000000001</v>
          </cell>
        </row>
        <row r="1111">
          <cell r="A1111" t="str">
            <v>C4499</v>
          </cell>
          <cell r="B1111" t="str">
            <v>DIVISÓRIA PAINEL FIBRAROC, MONTANTE/RODAPÉ DUPLO, PERFIL EM AÇO - FORNECIMENTO E MONTAGEM</v>
          </cell>
          <cell r="C1111" t="str">
            <v>M2</v>
          </cell>
          <cell r="D1111">
            <v>141</v>
          </cell>
        </row>
        <row r="1112">
          <cell r="A1112" t="str">
            <v>C4500</v>
          </cell>
          <cell r="B1112" t="str">
            <v>DIVISÓRIA PAINEL FIBRAROC, MONTANTE/RODAPÉ DUPLO, PERFIL EM ALUMÍNIO - FORNECIMENTO E MONTAGEM</v>
          </cell>
          <cell r="C1112" t="str">
            <v>M2</v>
          </cell>
          <cell r="D1112">
            <v>207.03</v>
          </cell>
        </row>
        <row r="1113">
          <cell r="A1113" t="str">
            <v>C4493</v>
          </cell>
          <cell r="B1113" t="str">
            <v>DIVISÓRIA PAINEL PVC, MONTANTE/RODAPÉ SIMPLES, PERFIL EM AÇO - FORNECIMENTO E MONTAGEM</v>
          </cell>
          <cell r="C1113" t="str">
            <v>M2</v>
          </cell>
          <cell r="D1113">
            <v>128.19999999999999</v>
          </cell>
        </row>
        <row r="1114">
          <cell r="A1114" t="str">
            <v>C4494</v>
          </cell>
          <cell r="B1114" t="str">
            <v>DIVISÓRIA PAINEL PVC, MONTANTE/RODAPÉ SIMPLES, PERFIL EM ALUMÍNIO - FORNECIMENTO E MONTAGEM</v>
          </cell>
          <cell r="C1114" t="str">
            <v>M2</v>
          </cell>
          <cell r="D1114">
            <v>155.9</v>
          </cell>
        </row>
        <row r="1115">
          <cell r="A1115" t="str">
            <v>C4502</v>
          </cell>
          <cell r="B1115" t="str">
            <v>REMANEJAMENTO DE DIVISÓRIA - DESMONTAGEM E REMONTAGEM</v>
          </cell>
          <cell r="C1115" t="str">
            <v>M2</v>
          </cell>
          <cell r="D1115">
            <v>14.29</v>
          </cell>
        </row>
        <row r="1116">
          <cell r="A1116" t="str">
            <v>C4490</v>
          </cell>
          <cell r="B1116" t="str">
            <v>VÃO DE PORTA - PORTA COMPLETA C/ FECHADURA TIPO CILINDRO, P/ DIVISÓRIAS EM GERAL (SEM REQUADRO) - FORNECIMENTO E MONTAGEM</v>
          </cell>
          <cell r="C1116" t="str">
            <v>UN</v>
          </cell>
          <cell r="D1116">
            <v>201.43</v>
          </cell>
        </row>
        <row r="1117">
          <cell r="A1117" t="str">
            <v>C4491</v>
          </cell>
          <cell r="B1117" t="str">
            <v>VÃO DE PORTA - PORTA COMPLETA C/ FECHADURA TIPO CILINDRO, P/ DIVISÓRIAS EM GERAL (COM REQUADRO EM ALUMÍNIO) - FORNECIMENTO E MONTAGEM</v>
          </cell>
          <cell r="C1117" t="str">
            <v>UN</v>
          </cell>
          <cell r="D1117">
            <v>215.59</v>
          </cell>
        </row>
        <row r="1118">
          <cell r="A1118" t="str">
            <v>C4492</v>
          </cell>
          <cell r="B1118" t="str">
            <v>VIDRO TRANSPARENTE LISO 4mm, P/ DIVISÓRIAS EM GERAL FORNECIMENTO E MONTAGEM</v>
          </cell>
          <cell r="C1118" t="str">
            <v>M2</v>
          </cell>
          <cell r="D1118">
            <v>78.59</v>
          </cell>
        </row>
        <row r="1119">
          <cell r="B1119" t="str">
            <v>ELEMENTOS VAZADOS</v>
          </cell>
        </row>
        <row r="1120">
          <cell r="A1120" t="str">
            <v>C1177</v>
          </cell>
          <cell r="B1120" t="str">
            <v>ALVENARIA DE BLOCOS DE VIDRO (20x20x10)cm</v>
          </cell>
          <cell r="C1120" t="str">
            <v>M2</v>
          </cell>
          <cell r="D1120">
            <v>542.42999999999995</v>
          </cell>
        </row>
        <row r="1121">
          <cell r="A1121" t="str">
            <v>C1174</v>
          </cell>
          <cell r="B1121" t="str">
            <v>ALVENARIA DE ELEMENTO VAZADO CERÂMICO (20X20X10cm) C/ARG. CIMENTO E AREIA TRAÇO 1:3</v>
          </cell>
          <cell r="C1121" t="str">
            <v>M2</v>
          </cell>
          <cell r="D1121">
            <v>112.9</v>
          </cell>
        </row>
        <row r="1122">
          <cell r="A1122" t="str">
            <v>C1175</v>
          </cell>
          <cell r="B1122" t="str">
            <v>ALVENARIA DE ELEMENTO VAZADO DE CONCRETO (20X10X6cm) C/ARG. CIMENTO E AREIA TRAÇO 1:3 ANTI-CHUVA</v>
          </cell>
          <cell r="C1122" t="str">
            <v>M2</v>
          </cell>
          <cell r="D1122">
            <v>288.08</v>
          </cell>
        </row>
        <row r="1123">
          <cell r="A1123" t="str">
            <v>C1176</v>
          </cell>
          <cell r="B1123" t="str">
            <v>ALVENARIA DE ELEMENTO VAZADO DE CONCRETO (20X20X20cm) C/ARG. CIMENTO E AREIA TRAÇO 1:3</v>
          </cell>
          <cell r="C1123" t="str">
            <v>M2</v>
          </cell>
          <cell r="D1123">
            <v>150.94999999999999</v>
          </cell>
        </row>
        <row r="1124">
          <cell r="A1124" t="str">
            <v>C0051</v>
          </cell>
          <cell r="B1124" t="str">
            <v>ALVENARIA DE ELEMENTO VAZADO DE CONCRETO (32X12X6cm) C/ARG. CIMENTO E AREIA TRAÇO 1:3 TIPO PESTANA</v>
          </cell>
          <cell r="C1124" t="str">
            <v>M2</v>
          </cell>
          <cell r="D1124">
            <v>80.12</v>
          </cell>
        </row>
        <row r="1125">
          <cell r="A1125" t="str">
            <v>C0052</v>
          </cell>
          <cell r="B1125" t="str">
            <v>ALVENARIA DE ELEMENTO VAZADO DE CONCRETO (50X50X6cm) C/ARG. CIMENTO E AREIA TRAÇO 1:3 ANTI-CHUVA</v>
          </cell>
          <cell r="C1125" t="str">
            <v>M2</v>
          </cell>
          <cell r="D1125">
            <v>38.619999999999997</v>
          </cell>
        </row>
        <row r="1126">
          <cell r="A1126" t="str">
            <v>C0804</v>
          </cell>
          <cell r="B1126" t="str">
            <v>COBOGÓ ANTI-CHUVA (50x40)cm C/ARG. CIMENTO E AREIA TRAÇO 1:3</v>
          </cell>
          <cell r="C1126" t="str">
            <v>M2</v>
          </cell>
          <cell r="D1126">
            <v>55.87</v>
          </cell>
        </row>
        <row r="1127">
          <cell r="A1127" t="str">
            <v>C0805</v>
          </cell>
          <cell r="B1127" t="str">
            <v>COBOGÓ DE CIMENTO TIPO DIAMANTE</v>
          </cell>
          <cell r="C1127" t="str">
            <v>M2</v>
          </cell>
          <cell r="D1127">
            <v>72.11</v>
          </cell>
        </row>
        <row r="1128">
          <cell r="A1128" t="str">
            <v>C0806</v>
          </cell>
          <cell r="B1128" t="str">
            <v>COBOGÓ DE CIMENTO TIPO VENEZIANO (50X50X6)cm C/ARG. CIMENTO E AREIA TRAÇO 1:3</v>
          </cell>
          <cell r="C1128" t="str">
            <v>M2</v>
          </cell>
          <cell r="D1128">
            <v>43.13</v>
          </cell>
        </row>
        <row r="1129">
          <cell r="A1129" t="str">
            <v>C4525</v>
          </cell>
          <cell r="B1129" t="str">
            <v>COBOGÓ DE VIDRO (20x10x18)cm</v>
          </cell>
          <cell r="C1129" t="str">
            <v>M2</v>
          </cell>
          <cell r="D1129">
            <v>862.39</v>
          </cell>
        </row>
        <row r="1130">
          <cell r="A1130" t="str">
            <v>C3534</v>
          </cell>
          <cell r="B1130" t="str">
            <v>MUTIRÃO MISTO - COBOGÓ ANTI-CHUVA (50X40)cm</v>
          </cell>
          <cell r="C1130" t="str">
            <v>M2</v>
          </cell>
          <cell r="D1130">
            <v>45.67</v>
          </cell>
        </row>
        <row r="1131">
          <cell r="B1131" t="str">
            <v>VERGAS E CHAPIM</v>
          </cell>
        </row>
        <row r="1132">
          <cell r="A1132" t="str">
            <v>C3521</v>
          </cell>
          <cell r="B1132" t="str">
            <v>CHAPIM EM GRANITO VERDE MERUOCA</v>
          </cell>
          <cell r="C1132" t="str">
            <v>M2</v>
          </cell>
          <cell r="D1132">
            <v>305.68</v>
          </cell>
        </row>
        <row r="1133">
          <cell r="A1133" t="str">
            <v>C0773</v>
          </cell>
          <cell r="B1133" t="str">
            <v>CHAPIM PRÉ-MOLDADO DE CONCRETO</v>
          </cell>
          <cell r="C1133" t="str">
            <v>M2</v>
          </cell>
          <cell r="D1133">
            <v>64.98</v>
          </cell>
        </row>
        <row r="1134">
          <cell r="A1134" t="str">
            <v>C3532</v>
          </cell>
          <cell r="B1134" t="str">
            <v>MUTIRÃO MISTO - VERGA RETA DE CONCRETO ARMADO</v>
          </cell>
          <cell r="C1134" t="str">
            <v>M3</v>
          </cell>
          <cell r="D1134">
            <v>734.15</v>
          </cell>
        </row>
        <row r="1135">
          <cell r="A1135" t="str">
            <v>C2665</v>
          </cell>
          <cell r="B1135" t="str">
            <v>VERGA EM ARCO DE CONCRETO ARMADO</v>
          </cell>
          <cell r="C1135" t="str">
            <v>M</v>
          </cell>
          <cell r="D1135">
            <v>51.77</v>
          </cell>
        </row>
        <row r="1136">
          <cell r="A1136" t="str">
            <v>C2666</v>
          </cell>
          <cell r="B1136" t="str">
            <v>VERGA RETA DE CONCRETO ARMADO</v>
          </cell>
          <cell r="C1136" t="str">
            <v>M3</v>
          </cell>
          <cell r="D1136">
            <v>945.07</v>
          </cell>
        </row>
        <row r="1137">
          <cell r="B1137" t="str">
            <v>OUTROS ELEMENTOS</v>
          </cell>
        </row>
        <row r="1138">
          <cell r="A1138" t="str">
            <v>C0383</v>
          </cell>
          <cell r="B1138" t="str">
            <v>BATE-MACAS EM AÇO INOXIDÁVEL CONTRA IMPACTO EM PAREDE</v>
          </cell>
          <cell r="C1138" t="str">
            <v>M</v>
          </cell>
          <cell r="D1138">
            <v>260.44</v>
          </cell>
        </row>
        <row r="1139">
          <cell r="A1139" t="str">
            <v>C0384</v>
          </cell>
          <cell r="B1139" t="str">
            <v>BATE-MACAS EM MADEIRA BOLEADA</v>
          </cell>
          <cell r="C1139" t="str">
            <v>M</v>
          </cell>
          <cell r="D1139">
            <v>89.23</v>
          </cell>
        </row>
        <row r="1140">
          <cell r="A1140" t="str">
            <v>C4529</v>
          </cell>
          <cell r="B1140" t="str">
            <v>BRISES EM PVC COM ESTRUTURA EM CHAPA METÁLICA - FORNECIMENTO E MONTAGEM</v>
          </cell>
          <cell r="C1140" t="str">
            <v>M2</v>
          </cell>
          <cell r="D1140">
            <v>558.28</v>
          </cell>
        </row>
        <row r="1141">
          <cell r="A1141" t="str">
            <v>C0666</v>
          </cell>
          <cell r="B1141" t="str">
            <v>CAMA EM ALVENARIA COMPACTA, ACABAMENTO CIMENTADO E PINTADA</v>
          </cell>
          <cell r="C1141" t="str">
            <v>M2</v>
          </cell>
          <cell r="D1141">
            <v>186.03</v>
          </cell>
        </row>
        <row r="1142">
          <cell r="A1142" t="str">
            <v>C4501</v>
          </cell>
          <cell r="B1142" t="str">
            <v>FACHADA DE VIDRO TEMPERADO DE 10mm FIXADO COM SPIDER GLASS</v>
          </cell>
          <cell r="C1142" t="str">
            <v>M2</v>
          </cell>
          <cell r="D1142">
            <v>505.19</v>
          </cell>
        </row>
        <row r="1143">
          <cell r="A1143" t="str">
            <v>C4444</v>
          </cell>
          <cell r="B1143" t="str">
            <v>FACHADA METÁLICA PADRÃO PARA DELEGACIAS</v>
          </cell>
          <cell r="C1143" t="str">
            <v>M2</v>
          </cell>
          <cell r="D1143">
            <v>321.41000000000003</v>
          </cell>
        </row>
        <row r="1144">
          <cell r="A1144" t="str">
            <v>C1391</v>
          </cell>
          <cell r="B1144" t="str">
            <v>FLANELÓGRAFO EM MONTANTE DE MADEIRA</v>
          </cell>
          <cell r="C1144" t="str">
            <v>M2</v>
          </cell>
          <cell r="D1144">
            <v>194.39</v>
          </cell>
        </row>
        <row r="1145">
          <cell r="A1145" t="str">
            <v>C1791</v>
          </cell>
          <cell r="B1145" t="str">
            <v>MESA EM ALVENARIA, TAMPO CONCRETO PRÉ-MOLDADO, ACABADA</v>
          </cell>
          <cell r="C1145" t="str">
            <v>M2</v>
          </cell>
          <cell r="D1145">
            <v>192.82</v>
          </cell>
        </row>
        <row r="1146">
          <cell r="A1146" t="str">
            <v>C1836</v>
          </cell>
          <cell r="B1146" t="str">
            <v>PAINEL ESTRUTURADO AÇO INOX, ESCOVADO CHAPA 20</v>
          </cell>
          <cell r="C1146" t="str">
            <v>M2</v>
          </cell>
          <cell r="D1146">
            <v>411.64</v>
          </cell>
        </row>
        <row r="1147">
          <cell r="A1147" t="str">
            <v>C1837</v>
          </cell>
          <cell r="B1147" t="str">
            <v>PAINEL INFORMATIVO DUPLO C/PORTA DE CORRER EM VIDRO</v>
          </cell>
          <cell r="C1147" t="str">
            <v>M2</v>
          </cell>
          <cell r="D1147">
            <v>533.24</v>
          </cell>
        </row>
        <row r="1148">
          <cell r="A1148" t="str">
            <v>C1897</v>
          </cell>
          <cell r="B1148" t="str">
            <v>PEÇA DE MADEIRA BOLEADA NAS QUINAS FIXADAS EM PAREDES</v>
          </cell>
          <cell r="C1148" t="str">
            <v>M</v>
          </cell>
          <cell r="D1148">
            <v>31.25</v>
          </cell>
        </row>
        <row r="1149">
          <cell r="A1149" t="str">
            <v>C0032</v>
          </cell>
          <cell r="B1149" t="str">
            <v>PORTA EM PVC P/DIVISÓRIA (0,80X2,10)M COMPLETA - FORNECIMENTO E MONTAGEM</v>
          </cell>
          <cell r="C1149" t="str">
            <v>UN</v>
          </cell>
          <cell r="D1149">
            <v>306.33</v>
          </cell>
        </row>
        <row r="1150">
          <cell r="A1150" t="str">
            <v>C2910</v>
          </cell>
          <cell r="B1150" t="str">
            <v>PRATELEIRA DE MADEIRA DE LEI PLAINADA</v>
          </cell>
          <cell r="C1150" t="str">
            <v>M2</v>
          </cell>
          <cell r="D1150">
            <v>96.7</v>
          </cell>
        </row>
        <row r="1151">
          <cell r="A1151" t="str">
            <v>C2023</v>
          </cell>
          <cell r="B1151" t="str">
            <v>PRATELEIRA DE MÁRMORE NATURAL POLIDA DE 1 FACE</v>
          </cell>
          <cell r="C1151" t="str">
            <v>M2</v>
          </cell>
          <cell r="D1151">
            <v>157.63</v>
          </cell>
        </row>
        <row r="1152">
          <cell r="A1152" t="str">
            <v>C2024</v>
          </cell>
          <cell r="B1152" t="str">
            <v>PRATELEIRA DE MÁRMORE NATURAL POLIDA DE 2 FACES</v>
          </cell>
          <cell r="C1152" t="str">
            <v>M2</v>
          </cell>
          <cell r="D1152">
            <v>173.63</v>
          </cell>
        </row>
        <row r="1153">
          <cell r="A1153" t="str">
            <v>C2021</v>
          </cell>
          <cell r="B1153" t="str">
            <v>PRATELEIRA DE MARMORITE NATURAL POLIDA DE 1 FACE</v>
          </cell>
          <cell r="C1153" t="str">
            <v>M2</v>
          </cell>
          <cell r="D1153">
            <v>77.95</v>
          </cell>
        </row>
        <row r="1154">
          <cell r="A1154" t="str">
            <v>C2022</v>
          </cell>
          <cell r="B1154" t="str">
            <v>PRATELEIRA DE MARMORITE NATURAL POLIDA DE 2 FACES</v>
          </cell>
          <cell r="C1154" t="str">
            <v>M2</v>
          </cell>
          <cell r="D1154">
            <v>116.54</v>
          </cell>
        </row>
        <row r="1155">
          <cell r="A1155" t="str">
            <v>C3674</v>
          </cell>
          <cell r="B1155" t="str">
            <v>SUPORTE EM BARRA CHATA DE FERRO ENGASTADO NA PAREDE P/BANCADAS E/OU PRATELEIRAS</v>
          </cell>
          <cell r="C1155" t="str">
            <v>UN</v>
          </cell>
          <cell r="D1155">
            <v>7.92</v>
          </cell>
        </row>
        <row r="1156">
          <cell r="B1156" t="str">
            <v>ESQUADRIAS E FERRAGENS</v>
          </cell>
        </row>
        <row r="1157">
          <cell r="B1157" t="str">
            <v>ESQUADRIAS DE MADEIRA</v>
          </cell>
        </row>
        <row r="1158">
          <cell r="A1158" t="str">
            <v>C0363</v>
          </cell>
          <cell r="B1158" t="str">
            <v>BANDEIROLA EM MADEIRA</v>
          </cell>
          <cell r="C1158" t="str">
            <v>M2</v>
          </cell>
          <cell r="D1158">
            <v>145.84</v>
          </cell>
        </row>
        <row r="1159">
          <cell r="A1159" t="str">
            <v>C1284</v>
          </cell>
          <cell r="B1159" t="str">
            <v>ESQUADRIAS DE MADEIRA E VIDRO</v>
          </cell>
          <cell r="C1159" t="str">
            <v>M2</v>
          </cell>
          <cell r="D1159">
            <v>274.89</v>
          </cell>
        </row>
        <row r="1160">
          <cell r="A1160" t="str">
            <v>C3544</v>
          </cell>
          <cell r="B1160" t="str">
            <v>JANELA TIPO FICHA (1.40X1.10)m - MADEIRA MISTA - COMPLETA - PADRÃO POPULAR</v>
          </cell>
          <cell r="C1160" t="str">
            <v>UN</v>
          </cell>
          <cell r="D1160">
            <v>227.46</v>
          </cell>
        </row>
        <row r="1161">
          <cell r="A1161" t="str">
            <v>C1519</v>
          </cell>
          <cell r="B1161" t="str">
            <v>JANELA VENEZIANA MÓVEL (S/ACESSÓRIOS)</v>
          </cell>
          <cell r="C1161" t="str">
            <v>M2</v>
          </cell>
          <cell r="D1161">
            <v>216.21</v>
          </cell>
        </row>
        <row r="1162">
          <cell r="A1162" t="str">
            <v>C3543</v>
          </cell>
          <cell r="B1162" t="str">
            <v>MUTIRÃO MISTO - JANELA TIPO FICHA (1.40X1.10)m - MADEIRA MISTA - COMPLETA</v>
          </cell>
          <cell r="C1162" t="str">
            <v>UN</v>
          </cell>
          <cell r="D1162">
            <v>182.01</v>
          </cell>
        </row>
        <row r="1163">
          <cell r="A1163" t="str">
            <v>C3541</v>
          </cell>
          <cell r="B1163" t="str">
            <v>MUTIRÃO MISTO - PORTA TIPO FICHA (0.60X2.10)m - MADEIRA MISTA - COMPLETA</v>
          </cell>
          <cell r="C1163" t="str">
            <v>UN</v>
          </cell>
          <cell r="D1163">
            <v>214.81</v>
          </cell>
        </row>
        <row r="1164">
          <cell r="A1164" t="str">
            <v>C3537</v>
          </cell>
          <cell r="B1164" t="str">
            <v>MUTIRÃO MISTO - PORTA TIPO FICHA (0.80X2.10)m - ROLADA MADEIRA MISTA - COMPLETA C/FECHADURA</v>
          </cell>
          <cell r="C1164" t="str">
            <v>UN</v>
          </cell>
          <cell r="D1164">
            <v>284.75</v>
          </cell>
        </row>
        <row r="1165">
          <cell r="A1165" t="str">
            <v>C3539</v>
          </cell>
          <cell r="B1165" t="str">
            <v>MUTIRÃO MISTO - PORTA TIPO FICHA (0.80X2.10)m - ROLADA MADEIRA MISTA - COMPLETA S/FECHADURA</v>
          </cell>
          <cell r="C1165" t="str">
            <v>UN</v>
          </cell>
          <cell r="D1165">
            <v>249.85</v>
          </cell>
        </row>
        <row r="1166">
          <cell r="A1166" t="str">
            <v>C1959</v>
          </cell>
          <cell r="B1166" t="str">
            <v>PORTA COMPENSADO P/ARMÁRIO EMBUTIDO C/BATENTE DE (7X1.5)cm</v>
          </cell>
          <cell r="C1166" t="str">
            <v>M2</v>
          </cell>
          <cell r="D1166">
            <v>102.98</v>
          </cell>
        </row>
        <row r="1167">
          <cell r="A1167" t="str">
            <v>C1960</v>
          </cell>
          <cell r="B1167" t="str">
            <v>PORTA COMPENSADO P/ARMÁRIO SOB PIA</v>
          </cell>
          <cell r="C1167" t="str">
            <v>M2</v>
          </cell>
          <cell r="D1167">
            <v>107.29</v>
          </cell>
        </row>
        <row r="1168">
          <cell r="A1168" t="str">
            <v>C1962</v>
          </cell>
          <cell r="B1168" t="str">
            <v>PORTA COMPLETA, BLINDOR/CHUMBO (0,60X2.1O)m (S/ACESSÓRIOS)</v>
          </cell>
          <cell r="C1168" t="str">
            <v>UN</v>
          </cell>
          <cell r="D1168">
            <v>999.37</v>
          </cell>
        </row>
        <row r="1169">
          <cell r="A1169" t="str">
            <v>C1963</v>
          </cell>
          <cell r="B1169" t="str">
            <v>PORTA COMPLETA, BLINDOR/CHUMBO (0,80X2,10)m (S/ACESSÓRIOS)</v>
          </cell>
          <cell r="C1169" t="str">
            <v>UN</v>
          </cell>
          <cell r="D1169">
            <v>1135.98</v>
          </cell>
        </row>
        <row r="1170">
          <cell r="A1170" t="str">
            <v>C1961</v>
          </cell>
          <cell r="B1170" t="str">
            <v>PORTA COMPLETA, BLINDOR/CHUMBO (1,20X2,10)m (S/ACESSÓRIOS)</v>
          </cell>
          <cell r="C1170" t="str">
            <v>UN</v>
          </cell>
          <cell r="D1170">
            <v>1448.5</v>
          </cell>
        </row>
        <row r="1171">
          <cell r="A1171" t="str">
            <v>C1977</v>
          </cell>
          <cell r="B1171" t="str">
            <v>PORTA EXTERNA DE CEDRO LISA COMPLETA UMA FOLHA (0.80X 2.10)m</v>
          </cell>
          <cell r="C1171" t="str">
            <v>UN</v>
          </cell>
          <cell r="D1171">
            <v>445.1</v>
          </cell>
        </row>
        <row r="1172">
          <cell r="A1172" t="str">
            <v>C1978</v>
          </cell>
          <cell r="B1172" t="str">
            <v>PORTA EXTERNA DE CEDRO LISA COMPLETA UMA FOLHA (0.90X2.10)m</v>
          </cell>
          <cell r="C1172" t="str">
            <v>UN</v>
          </cell>
          <cell r="D1172">
            <v>464.1</v>
          </cell>
        </row>
        <row r="1173">
          <cell r="A1173" t="str">
            <v>C1979</v>
          </cell>
          <cell r="B1173" t="str">
            <v>PORTA EXTERNA DE CEDRO LISA COMPLETA UMA FOLHA (1.00X2.10)m</v>
          </cell>
          <cell r="C1173" t="str">
            <v>UN</v>
          </cell>
          <cell r="D1173">
            <v>484.1</v>
          </cell>
        </row>
        <row r="1174">
          <cell r="A1174" t="str">
            <v>C1985</v>
          </cell>
          <cell r="B1174" t="str">
            <v>PORTA INTERNA DE CEDRO LISA COMPLETA UMA FOLHA (0.60X 2.10)m</v>
          </cell>
          <cell r="C1174" t="str">
            <v>UN</v>
          </cell>
          <cell r="D1174">
            <v>410.04</v>
          </cell>
        </row>
        <row r="1175">
          <cell r="A1175" t="str">
            <v>C1986</v>
          </cell>
          <cell r="B1175" t="str">
            <v>PORTA INTERNA DE CEDRO LISA COMPLETA UMA FOLHA (0.70X 2.10)m</v>
          </cell>
          <cell r="C1175" t="str">
            <v>UN</v>
          </cell>
          <cell r="D1175">
            <v>430.04</v>
          </cell>
        </row>
        <row r="1176">
          <cell r="A1176" t="str">
            <v>C1987</v>
          </cell>
          <cell r="B1176" t="str">
            <v>PORTA INTERNA DE CEDRO LISA COMPLETA UMA FOLHA (0.80X 2.10)m</v>
          </cell>
          <cell r="C1176" t="str">
            <v>UN</v>
          </cell>
          <cell r="D1176">
            <v>450.04</v>
          </cell>
        </row>
        <row r="1177">
          <cell r="A1177" t="str">
            <v>C1988</v>
          </cell>
          <cell r="B1177" t="str">
            <v>PORTA INTERNA DE CEDRO LISA COMPLETA UMA FOLHA (0.90X 2.10)m</v>
          </cell>
          <cell r="C1177" t="str">
            <v>UN</v>
          </cell>
          <cell r="D1177">
            <v>469.04</v>
          </cell>
        </row>
        <row r="1178">
          <cell r="A1178" t="str">
            <v>C1989</v>
          </cell>
          <cell r="B1178" t="str">
            <v>PORTA INTERNA DE CEDRO LISA COMPLETA UMA FOLHA (1.00X 2.10)m</v>
          </cell>
          <cell r="C1178" t="str">
            <v>UN</v>
          </cell>
          <cell r="D1178">
            <v>489.04</v>
          </cell>
        </row>
        <row r="1179">
          <cell r="A1179" t="str">
            <v>C1974</v>
          </cell>
          <cell r="B1179" t="str">
            <v>PORTA EXTERNA DE CEDRO LISA COMPLETA DUAS FOLHAS (1.60X2.10)m</v>
          </cell>
          <cell r="C1179" t="str">
            <v>UN</v>
          </cell>
          <cell r="D1179">
            <v>735.08</v>
          </cell>
        </row>
        <row r="1180">
          <cell r="A1180" t="str">
            <v>C1975</v>
          </cell>
          <cell r="B1180" t="str">
            <v>PORTA EXTERNA DE CEDRO LISA COMPLETA DUAS FOLHAS (1.80X2.10)m</v>
          </cell>
          <cell r="C1180" t="str">
            <v>UN</v>
          </cell>
          <cell r="D1180">
            <v>773.08</v>
          </cell>
        </row>
        <row r="1181">
          <cell r="A1181" t="str">
            <v>C1976</v>
          </cell>
          <cell r="B1181" t="str">
            <v>PORTA EXTERNA DE CEDRO LISA COMPLETA DUAS FOLHAS (2.00X2.10)m</v>
          </cell>
          <cell r="C1181" t="str">
            <v>UN</v>
          </cell>
          <cell r="D1181">
            <v>813.08</v>
          </cell>
        </row>
        <row r="1182">
          <cell r="A1182" t="str">
            <v>C1980</v>
          </cell>
          <cell r="B1182" t="str">
            <v>PORTA INTERNA DE CEDRO LISA COMPLETA DUAS FOLHAS (1.20X 2.10)m</v>
          </cell>
          <cell r="C1182" t="str">
            <v>UN</v>
          </cell>
          <cell r="D1182">
            <v>662.3</v>
          </cell>
        </row>
        <row r="1183">
          <cell r="A1183" t="str">
            <v>C1981</v>
          </cell>
          <cell r="B1183" t="str">
            <v>PORTA INTERNA DE CEDRO LISA COMPLETA DUAS FOLHAS (1.40X 2.10)m</v>
          </cell>
          <cell r="C1183" t="str">
            <v>UN</v>
          </cell>
          <cell r="D1183">
            <v>702.3</v>
          </cell>
        </row>
        <row r="1184">
          <cell r="A1184" t="str">
            <v>C1982</v>
          </cell>
          <cell r="B1184" t="str">
            <v>PORTA INTERNA DE CEDRO LISA COMPLETA DUAS FOLHAS (1.60X 2.10)m</v>
          </cell>
          <cell r="C1184" t="str">
            <v>UN</v>
          </cell>
          <cell r="D1184">
            <v>742.3</v>
          </cell>
        </row>
        <row r="1185">
          <cell r="A1185" t="str">
            <v>C1983</v>
          </cell>
          <cell r="B1185" t="str">
            <v>PORTA INTERNA DE CEDRO LISA COMPLETA DUAS FOLHAS (1.80X 2.10)m</v>
          </cell>
          <cell r="C1185" t="str">
            <v>UN</v>
          </cell>
          <cell r="D1185">
            <v>780.3</v>
          </cell>
        </row>
        <row r="1186">
          <cell r="A1186" t="str">
            <v>C1984</v>
          </cell>
          <cell r="B1186" t="str">
            <v>PORTA INTERNA DE CEDRO LISA COMPLETA DUAS FOLHAS (2.00X 2.10)m</v>
          </cell>
          <cell r="C1186" t="str">
            <v>UN</v>
          </cell>
          <cell r="D1186">
            <v>820.3</v>
          </cell>
        </row>
        <row r="1187">
          <cell r="A1187" t="str">
            <v>C4604</v>
          </cell>
          <cell r="B1187" t="str">
            <v>PORTA EXTERNA DE MUIRACATIARA 1 FOLHA COMPLETA (0,60x2,10x0,03m)</v>
          </cell>
          <cell r="C1187" t="str">
            <v>UN</v>
          </cell>
          <cell r="D1187">
            <v>674.19</v>
          </cell>
        </row>
        <row r="1188">
          <cell r="A1188" t="str">
            <v>C1992</v>
          </cell>
          <cell r="B1188" t="str">
            <v>PORTA TIPO EUCATEX (S/ACESSÓRIOS)</v>
          </cell>
          <cell r="C1188" t="str">
            <v>UN</v>
          </cell>
          <cell r="D1188">
            <v>157.88999999999999</v>
          </cell>
        </row>
        <row r="1189">
          <cell r="A1189" t="str">
            <v>C3405</v>
          </cell>
          <cell r="B1189" t="str">
            <v>PORTA TIPO FICHA EXTERNA-PADRÃO FUNASA (0,55X1,90m)</v>
          </cell>
          <cell r="C1189" t="str">
            <v>UN</v>
          </cell>
          <cell r="D1189">
            <v>300.61</v>
          </cell>
        </row>
        <row r="1190">
          <cell r="A1190" t="str">
            <v>C3542</v>
          </cell>
          <cell r="B1190" t="str">
            <v>PORTA TIPO FICHA (0.60X2.10)m - MADEIRA MISTA - COMPLETA - PADRÃO POPULAR</v>
          </cell>
          <cell r="C1190" t="str">
            <v>UN</v>
          </cell>
          <cell r="D1190">
            <v>260.26</v>
          </cell>
        </row>
        <row r="1191">
          <cell r="A1191" t="str">
            <v>C3538</v>
          </cell>
          <cell r="B1191" t="str">
            <v>PORTA TIPO FICHA (0.80X2.10)m - ROLADA MADEIRA MISTA - COMPLETA C/FECHADURA - PADRÃO POPULAR</v>
          </cell>
          <cell r="C1191" t="str">
            <v>UN</v>
          </cell>
          <cell r="D1191">
            <v>330.45</v>
          </cell>
        </row>
        <row r="1192">
          <cell r="A1192" t="str">
            <v>C3540</v>
          </cell>
          <cell r="B1192" t="str">
            <v>PORTA TIPO FICHA (0.80X2.10)m - ROLADA MADEIRA MISTA - COMPLETA S/FECHADURA - PADRÃO POPULAR</v>
          </cell>
          <cell r="C1192" t="str">
            <v>UN</v>
          </cell>
          <cell r="D1192">
            <v>295.3</v>
          </cell>
        </row>
        <row r="1193">
          <cell r="A1193" t="str">
            <v>C1993</v>
          </cell>
          <cell r="B1193" t="str">
            <v>PORTA TIPO FICHA EMBUTIDA (S/ACESSÓRIOS)</v>
          </cell>
          <cell r="C1193" t="str">
            <v>M2</v>
          </cell>
          <cell r="D1193">
            <v>295.55</v>
          </cell>
        </row>
        <row r="1194">
          <cell r="A1194" t="str">
            <v>C1994</v>
          </cell>
          <cell r="B1194" t="str">
            <v>PORTA TIPO PARANÁ (S/ACESSÓRIOS)</v>
          </cell>
          <cell r="C1194" t="str">
            <v>M2</v>
          </cell>
          <cell r="D1194">
            <v>72.92</v>
          </cell>
        </row>
        <row r="1195">
          <cell r="A1195" t="str">
            <v>C4423</v>
          </cell>
          <cell r="B1195" t="str">
            <v>PORTA TIPO PARANÁ (0,60 x 2,10 m), C/ FERRAGENS</v>
          </cell>
          <cell r="C1195" t="str">
            <v>UN</v>
          </cell>
          <cell r="D1195">
            <v>184.03</v>
          </cell>
        </row>
        <row r="1196">
          <cell r="A1196" t="str">
            <v>C4424</v>
          </cell>
          <cell r="B1196" t="str">
            <v>PORTA TIPO PARANÁ (0,60 x 2,10 m), COMPLETA</v>
          </cell>
          <cell r="C1196" t="str">
            <v>UN</v>
          </cell>
          <cell r="D1196">
            <v>456.83</v>
          </cell>
        </row>
        <row r="1197">
          <cell r="A1197" t="str">
            <v>C4425</v>
          </cell>
          <cell r="B1197" t="str">
            <v>PORTA TIPO PARANÁ (0,70 x 2,10 m), C/ FERRAGENS</v>
          </cell>
          <cell r="C1197" t="str">
            <v>UN</v>
          </cell>
          <cell r="D1197">
            <v>189.63</v>
          </cell>
        </row>
        <row r="1198">
          <cell r="A1198" t="str">
            <v>C4426</v>
          </cell>
          <cell r="B1198" t="str">
            <v>PORTA TIPO PARANÁ (0,70 x 2,10 m), COMPLETA</v>
          </cell>
          <cell r="C1198" t="str">
            <v>UN</v>
          </cell>
          <cell r="D1198">
            <v>462.43</v>
          </cell>
        </row>
        <row r="1199">
          <cell r="A1199" t="str">
            <v>C4427</v>
          </cell>
          <cell r="B1199" t="str">
            <v>PORTA TIPO PARANÁ (0,80 x 2,10 m), C/ FERRAGENS</v>
          </cell>
          <cell r="C1199" t="str">
            <v>UN</v>
          </cell>
          <cell r="D1199">
            <v>206.27</v>
          </cell>
        </row>
        <row r="1200">
          <cell r="A1200" t="str">
            <v>C4428</v>
          </cell>
          <cell r="B1200" t="str">
            <v>PORTA TIPO PARANÁ (0,80 x 2,10 m), COMPLETA</v>
          </cell>
          <cell r="C1200" t="str">
            <v>UN</v>
          </cell>
          <cell r="D1200">
            <v>479.07</v>
          </cell>
        </row>
        <row r="1201">
          <cell r="A1201" t="str">
            <v>C4396</v>
          </cell>
          <cell r="B1201" t="str">
            <v>PORTA TIPO VENEZIANA 0,60x1.80 (FORNECIMENTO E MONTAGEM)</v>
          </cell>
          <cell r="C1201" t="str">
            <v>UN</v>
          </cell>
          <cell r="D1201">
            <v>602.51</v>
          </cell>
        </row>
        <row r="1202">
          <cell r="A1202" t="str">
            <v>C1998</v>
          </cell>
          <cell r="B1202" t="str">
            <v>PORTADA EM MADEIRA TRELIÇADA COMPLETA, INCLUSIVE FERRAGENS</v>
          </cell>
          <cell r="C1202" t="str">
            <v>M2</v>
          </cell>
          <cell r="D1202">
            <v>256.58999999999997</v>
          </cell>
        </row>
        <row r="1203">
          <cell r="B1203" t="str">
            <v>ESQUADRIAS METÁLICAS</v>
          </cell>
        </row>
        <row r="1204">
          <cell r="A1204" t="str">
            <v>C0807</v>
          </cell>
          <cell r="B1204" t="str">
            <v>COFRE-TRANCA PARA GRADES DE FERRO SEGURANÇA MÁXIMA</v>
          </cell>
          <cell r="C1204" t="str">
            <v>UN</v>
          </cell>
          <cell r="D1204">
            <v>2527.1</v>
          </cell>
        </row>
        <row r="1205">
          <cell r="A1205" t="str">
            <v>C4560</v>
          </cell>
          <cell r="B1205" t="str">
            <v>GRADE DE ALUMÍNIO DE PROTEÇÃO</v>
          </cell>
          <cell r="C1205" t="str">
            <v>M2</v>
          </cell>
          <cell r="D1205">
            <v>177.07</v>
          </cell>
        </row>
        <row r="1206">
          <cell r="A1206" t="str">
            <v>C1426</v>
          </cell>
          <cell r="B1206" t="str">
            <v>GRADE DE FERRO DE PROTEÇÃO</v>
          </cell>
          <cell r="C1206" t="str">
            <v>M2</v>
          </cell>
          <cell r="D1206">
            <v>162.59</v>
          </cell>
        </row>
        <row r="1207">
          <cell r="A1207" t="str">
            <v>C3681</v>
          </cell>
          <cell r="B1207" t="str">
            <v>GRADE DE FERRO TUBULAR C/MOLDURA EM BARRA CHATA DE FERRO</v>
          </cell>
          <cell r="C1207" t="str">
            <v>M2</v>
          </cell>
          <cell r="D1207">
            <v>292.33999999999997</v>
          </cell>
        </row>
        <row r="1208">
          <cell r="A1208" t="str">
            <v>C3248</v>
          </cell>
          <cell r="B1208" t="str">
            <v>GRADE DE FERRO P/CELAS EM SEGURANÇA MÁXIMA</v>
          </cell>
          <cell r="C1208" t="str">
            <v>M2</v>
          </cell>
          <cell r="D1208">
            <v>220.39</v>
          </cell>
        </row>
        <row r="1209">
          <cell r="A1209" t="str">
            <v>C1437</v>
          </cell>
          <cell r="B1209" t="str">
            <v>GRELHA DE FERRO P/CANALETAS</v>
          </cell>
          <cell r="C1209" t="str">
            <v>M2</v>
          </cell>
          <cell r="D1209">
            <v>148.37</v>
          </cell>
        </row>
        <row r="1210">
          <cell r="A1210" t="str">
            <v>C1516</v>
          </cell>
          <cell r="B1210" t="str">
            <v>JANELA DE ALUMÍNIO, TIPO VENEZIANA</v>
          </cell>
          <cell r="C1210" t="str">
            <v>M2</v>
          </cell>
          <cell r="D1210">
            <v>408.61</v>
          </cell>
        </row>
        <row r="1211">
          <cell r="A1211" t="str">
            <v>C1517</v>
          </cell>
          <cell r="B1211" t="str">
            <v>JANELA DE FERRO TIPO CAIXILHO BASCULANTE OU FIXO</v>
          </cell>
          <cell r="C1211" t="str">
            <v>M2</v>
          </cell>
          <cell r="D1211">
            <v>219.68</v>
          </cell>
        </row>
        <row r="1212">
          <cell r="A1212" t="str">
            <v>C1518</v>
          </cell>
          <cell r="B1212" t="str">
            <v>JANELA DE FERRO TIPO CAIXILHO DE CORRER OU MAXIMAR</v>
          </cell>
          <cell r="C1212" t="str">
            <v>M2</v>
          </cell>
          <cell r="D1212">
            <v>246.41</v>
          </cell>
        </row>
        <row r="1213">
          <cell r="A1213" t="str">
            <v>C4515</v>
          </cell>
          <cell r="B1213" t="str">
            <v>JANELA EM ALUMÍNIO ANODIZADO NATURAL/FOSCO, DE CORRER, COM BANDEIROLA E/OU PEITORIL, SEM VIDRO - FORNECIMENTO E MONTAGEM</v>
          </cell>
          <cell r="C1213" t="str">
            <v>M2</v>
          </cell>
          <cell r="D1213">
            <v>266.3</v>
          </cell>
        </row>
        <row r="1214">
          <cell r="A1214" t="str">
            <v>C4513</v>
          </cell>
          <cell r="B1214" t="str">
            <v>JANELA EM ALUMÍNIO ANODIZADO NATURAL/FOSCO, DE CORRER, SEM BANDEIROLA E/OU PEITORIL, SEM VIDRO - FORNECIMENTO E MONTAGEM</v>
          </cell>
          <cell r="C1214" t="str">
            <v>M2</v>
          </cell>
          <cell r="D1214">
            <v>226.8</v>
          </cell>
        </row>
        <row r="1215">
          <cell r="A1215" t="str">
            <v>C4519</v>
          </cell>
          <cell r="B1215" t="str">
            <v>JANELA EM ALUMÍNIO ANODIZADO PRETO, DE CORRER, SEM BANDEIROLA E/OU PEITORIL, SEM VIDRO - FORNECIMENTO E MONTAGEM</v>
          </cell>
          <cell r="C1215" t="str">
            <v>M2</v>
          </cell>
          <cell r="D1215">
            <v>250.63</v>
          </cell>
        </row>
        <row r="1216">
          <cell r="A1216" t="str">
            <v>C4521</v>
          </cell>
          <cell r="B1216" t="str">
            <v>JANELA EM ALUMÍNIO ANODIZADO PRETO, DE CORRER, COM BANDEIROLA E/OU PEITORIL, SEM VIDRO - FORNECIMENTO E MONTAGEM</v>
          </cell>
          <cell r="C1216" t="str">
            <v>M2</v>
          </cell>
          <cell r="D1216">
            <v>289.13</v>
          </cell>
        </row>
        <row r="1217">
          <cell r="A1217" t="str">
            <v>C1958</v>
          </cell>
          <cell r="B1217" t="str">
            <v>PORTA DE FERRO COMPACTA EM CHAPA, INCLUS. BATENTES E FERRAGENS</v>
          </cell>
          <cell r="C1217" t="str">
            <v>M2</v>
          </cell>
          <cell r="D1217">
            <v>207.31</v>
          </cell>
        </row>
        <row r="1218">
          <cell r="A1218" t="str">
            <v>C1966</v>
          </cell>
          <cell r="B1218" t="str">
            <v>PORTA CORTA-FOGO UMA FOLHA (0,80X2,10)m OU (0,90x2,10)m</v>
          </cell>
          <cell r="C1218" t="str">
            <v>UN</v>
          </cell>
          <cell r="D1218">
            <v>977.6</v>
          </cell>
        </row>
        <row r="1219">
          <cell r="A1219" t="str">
            <v>C1964</v>
          </cell>
          <cell r="B1219" t="str">
            <v>PORTA CORTA-FOGO DUAS FOLHAS LARG.=1,20 A 2,20m E ALT.=2,10 A 2,40 m</v>
          </cell>
          <cell r="C1219" t="str">
            <v>UN</v>
          </cell>
          <cell r="D1219">
            <v>1658.85</v>
          </cell>
        </row>
        <row r="1220">
          <cell r="A1220" t="str">
            <v>C1965</v>
          </cell>
          <cell r="B1220" t="str">
            <v>PORTA CORTA-FOGO INDUSTRIAL DE CORRER</v>
          </cell>
          <cell r="C1220" t="str">
            <v>M2</v>
          </cell>
          <cell r="D1220">
            <v>1638.72</v>
          </cell>
        </row>
        <row r="1221">
          <cell r="A1221" t="str">
            <v>C1969</v>
          </cell>
          <cell r="B1221" t="str">
            <v>PORTA DE AÇO EM CHAPA ONDULADA OU GRADES DE ENROLAR</v>
          </cell>
          <cell r="C1221" t="str">
            <v>M2</v>
          </cell>
          <cell r="D1221">
            <v>212.46</v>
          </cell>
        </row>
        <row r="1222">
          <cell r="A1222" t="str">
            <v>C1967</v>
          </cell>
          <cell r="B1222" t="str">
            <v>PORTA DE ALUMÍNIO ANODIZADO COMPACTA</v>
          </cell>
          <cell r="C1222" t="str">
            <v>M2</v>
          </cell>
          <cell r="D1222">
            <v>353.63</v>
          </cell>
        </row>
        <row r="1223">
          <cell r="A1223" t="str">
            <v>C1968</v>
          </cell>
          <cell r="B1223" t="str">
            <v>PORTA DE ALUMÍNIO C/VIDRO CRISTAL TEMPERADO</v>
          </cell>
          <cell r="C1223" t="str">
            <v>M2</v>
          </cell>
          <cell r="D1223">
            <v>313.06</v>
          </cell>
        </row>
        <row r="1224">
          <cell r="A1224" t="str">
            <v>C1973</v>
          </cell>
          <cell r="B1224" t="str">
            <v>PORTA DE ALUMÍNIO E ACRÍLICO</v>
          </cell>
          <cell r="C1224" t="str">
            <v>M2</v>
          </cell>
          <cell r="D1224">
            <v>283.5</v>
          </cell>
        </row>
        <row r="1225">
          <cell r="A1225" t="str">
            <v>C1970</v>
          </cell>
          <cell r="B1225" t="str">
            <v>PORTA DE FERRO EM CHAPA</v>
          </cell>
          <cell r="C1225" t="str">
            <v>M2</v>
          </cell>
          <cell r="D1225">
            <v>147.37</v>
          </cell>
        </row>
        <row r="1226">
          <cell r="A1226" t="str">
            <v>C4518</v>
          </cell>
          <cell r="B1226" t="str">
            <v>PORTA EM ALUMÍNIO ANODIZADO NATURAL/FOSCO, DE ABRIR, COM BANDEIROLA E/OU PEITORIL, SEM VIDRO - FORNECIMENTO E MONTAGEM</v>
          </cell>
          <cell r="C1226" t="str">
            <v>M2</v>
          </cell>
          <cell r="D1226">
            <v>319.5</v>
          </cell>
        </row>
        <row r="1227">
          <cell r="A1227" t="str">
            <v>C4517</v>
          </cell>
          <cell r="B1227" t="str">
            <v>PORTA EM ALUMÍNIO ANODIZADO NATURAL/FOSCO, DE ABRIR, SEM BANDEIROLA E/OU PEITORIL, SEM VIDRO - FORNECIMENTO E MONTAGEM</v>
          </cell>
          <cell r="C1227" t="str">
            <v>M2</v>
          </cell>
          <cell r="D1227">
            <v>287.60000000000002</v>
          </cell>
        </row>
        <row r="1228">
          <cell r="A1228" t="str">
            <v>C4516</v>
          </cell>
          <cell r="B1228" t="str">
            <v>PORTA EM ALUMÍNIO ANODIZADO NATURAL/FOSCO, DE CORRER, COM BANDEIROLA E/OU PEITORIL, SEM VIDRO - FORNECIMENTO E MONTAGEM</v>
          </cell>
          <cell r="C1228" t="str">
            <v>M2</v>
          </cell>
          <cell r="D1228">
            <v>311.57</v>
          </cell>
        </row>
        <row r="1229">
          <cell r="A1229" t="str">
            <v>C4514</v>
          </cell>
          <cell r="B1229" t="str">
            <v>PORTA EM ALUMÍNIO ANODIZADO NATURAL/FOSCO, DE CORRER, SEM BANDEIROLA E/OU PEITORIL, SEM VIDRO - FORNECIMENTO E MONTAGEM</v>
          </cell>
          <cell r="C1229" t="str">
            <v>M2</v>
          </cell>
          <cell r="D1229">
            <v>283.60000000000002</v>
          </cell>
        </row>
        <row r="1230">
          <cell r="A1230" t="str">
            <v>C4524</v>
          </cell>
          <cell r="B1230" t="str">
            <v>PORTA EM ALUMÍNIO ANODIZADO PRETO, DE ABRIR, COM BANDEIROLA E/OU PEITORIL, SEM VIDRO - FORNECIMENTO E MONTAGEM</v>
          </cell>
          <cell r="C1230" t="str">
            <v>M2</v>
          </cell>
          <cell r="D1230">
            <v>351.5</v>
          </cell>
        </row>
        <row r="1231">
          <cell r="A1231" t="str">
            <v>C4523</v>
          </cell>
          <cell r="B1231" t="str">
            <v>PORTA EM ALUMÍNIO ANODIZADO PRETO, DE ABRIR, SEM BANDEIROLA E/OU PEITORIL, SEM VIDRO - FORNECIMENTO E MONTAGEM</v>
          </cell>
          <cell r="C1231" t="str">
            <v>M2</v>
          </cell>
          <cell r="D1231">
            <v>319.5</v>
          </cell>
        </row>
        <row r="1232">
          <cell r="A1232" t="str">
            <v>C4522</v>
          </cell>
          <cell r="B1232" t="str">
            <v>PORTA EM ALUMÍNIO ANODIZADO PRETO, DE CORRER, COM BANDEIROLA E/OU PEITORIL, SEM VIDRO - FORNECIMENTO E MONTAGEM</v>
          </cell>
          <cell r="C1232" t="str">
            <v>M2</v>
          </cell>
          <cell r="D1232">
            <v>330.2</v>
          </cell>
        </row>
        <row r="1233">
          <cell r="A1233" t="str">
            <v>C4520</v>
          </cell>
          <cell r="B1233" t="str">
            <v>PORTA EM ALUMÍNIO ANODIZADO PRETO, DE CORRER, SEM BANDEIROLA E/OU PEITORIL, SEM VIDRO - FORNECIMENTO E MONTAGEM</v>
          </cell>
          <cell r="C1233" t="str">
            <v>M2</v>
          </cell>
          <cell r="D1233">
            <v>316.3</v>
          </cell>
        </row>
        <row r="1234">
          <cell r="A1234" t="str">
            <v>C3737</v>
          </cell>
          <cell r="B1234" t="str">
            <v>PORTA FRIGORÍFICA TERMO-ISOLANTE DE ACIONAMENTO MANUAL C/AQUECIMENTO. 2100X1000X150MM -( FORNECIMENTO</v>
          </cell>
          <cell r="C1234" t="str">
            <v>UN</v>
          </cell>
          <cell r="D1234">
            <v>2771.36</v>
          </cell>
        </row>
        <row r="1235">
          <cell r="A1235" t="str">
            <v>C1991</v>
          </cell>
          <cell r="B1235" t="str">
            <v>PORTA SASAZAKI-VENEZIANA, INCLUSIVE BATENTES E FERRAGENS</v>
          </cell>
          <cell r="C1235" t="str">
            <v>M2</v>
          </cell>
          <cell r="D1235">
            <v>244.36</v>
          </cell>
        </row>
        <row r="1236">
          <cell r="A1236" t="str">
            <v>C3733</v>
          </cell>
          <cell r="B1236" t="str">
            <v>PORTÃO DE ALUMÍNIO ANODIZADO NATURAL, FECHAMENTO TOTAL C/ LAMBRI BOLA E CORREDIÇO (FORNECIMENTO E MONTAGEM)</v>
          </cell>
          <cell r="C1236" t="str">
            <v>M2</v>
          </cell>
          <cell r="D1236">
            <v>285</v>
          </cell>
        </row>
        <row r="1237">
          <cell r="A1237" t="str">
            <v>C4397</v>
          </cell>
          <cell r="B1237" t="str">
            <v>PORTÃO DE ALUMÍNIO EM TUBOS DE 20 mm (FORNECIMENTO E MONTAGEM)</v>
          </cell>
          <cell r="C1237" t="str">
            <v>M2</v>
          </cell>
          <cell r="D1237">
            <v>352.88</v>
          </cell>
        </row>
        <row r="1238">
          <cell r="A1238" t="str">
            <v>C1999</v>
          </cell>
          <cell r="B1238" t="str">
            <v>PORTÃO DE FERRO EM BARRA CHATA TIPO TIJOLINHO</v>
          </cell>
          <cell r="C1238" t="str">
            <v>M2</v>
          </cell>
          <cell r="D1238">
            <v>167.4</v>
          </cell>
        </row>
        <row r="1239">
          <cell r="A1239" t="str">
            <v>C3659</v>
          </cell>
          <cell r="B1239" t="str">
            <v>PORTÃO DE METALON E BARRA CHATA DE FERRO C/FECHADURA E DOBRADIÇA, INCLUS. PINTURA ESMALTE SINTÉTICO</v>
          </cell>
          <cell r="C1239" t="str">
            <v>M2</v>
          </cell>
          <cell r="D1239">
            <v>309.14999999999998</v>
          </cell>
        </row>
        <row r="1240">
          <cell r="A1240" t="str">
            <v>C2903</v>
          </cell>
          <cell r="B1240" t="str">
            <v>PORTÃO DE TUBO DE AÇO GALVANIZADO DE 2" (1X2)m, INCL. PILARES DE SUSTENTAÇÃO</v>
          </cell>
          <cell r="C1240" t="str">
            <v>UN</v>
          </cell>
          <cell r="D1240">
            <v>716.83</v>
          </cell>
        </row>
        <row r="1241">
          <cell r="A1241" t="str">
            <v>C2904</v>
          </cell>
          <cell r="B1241" t="str">
            <v>PORTÃO DE TUBO DE AÇO GALVANIZADO DE 2" (4X2)m, INCL.. PILARES DE SUSTENTAÇÃO</v>
          </cell>
          <cell r="C1241" t="str">
            <v>UN</v>
          </cell>
          <cell r="D1241">
            <v>2442.98</v>
          </cell>
        </row>
        <row r="1242">
          <cell r="A1242" t="str">
            <v>C3729</v>
          </cell>
          <cell r="B1242" t="str">
            <v>REMANEJAMENTO DE ESQUADRIAS DE ALUMÍNIO</v>
          </cell>
          <cell r="C1242" t="str">
            <v>M2</v>
          </cell>
          <cell r="D1242">
            <v>36.89</v>
          </cell>
        </row>
        <row r="1243">
          <cell r="A1243" t="str">
            <v>C2423</v>
          </cell>
          <cell r="B1243" t="str">
            <v>TELA METÁLICA AÇO GALVANIZADO, MALHA (13 X 13)MM2</v>
          </cell>
          <cell r="C1243" t="str">
            <v>M2</v>
          </cell>
          <cell r="D1243">
            <v>67.05</v>
          </cell>
        </row>
        <row r="1244">
          <cell r="A1244" t="str">
            <v>C3249</v>
          </cell>
          <cell r="B1244" t="str">
            <v>TRANCA EM FERRO PARA CELAS PRISIONAIS</v>
          </cell>
          <cell r="C1244" t="str">
            <v>UN</v>
          </cell>
          <cell r="D1244">
            <v>192.89</v>
          </cell>
        </row>
        <row r="1245">
          <cell r="A1245" t="str">
            <v>C4400</v>
          </cell>
          <cell r="B1245" t="str">
            <v>TELA DE AÇO ELETROSOLDADA COM FIOS DE 3,4mm C/ 15 cm (INSTALADO)</v>
          </cell>
          <cell r="C1245" t="str">
            <v>KG</v>
          </cell>
          <cell r="D1245">
            <v>5.08</v>
          </cell>
        </row>
        <row r="1246">
          <cell r="A1246" t="str">
            <v>C4401</v>
          </cell>
          <cell r="B1246" t="str">
            <v>TELA DE AÇO ELETROSOLDADA COM FIOS DE 5,0mm C/ 15 cm (INSTALADO)</v>
          </cell>
          <cell r="C1246" t="str">
            <v>KG</v>
          </cell>
          <cell r="D1246">
            <v>4.79</v>
          </cell>
        </row>
        <row r="1247">
          <cell r="B1247" t="str">
            <v>MOBILIÁRIO</v>
          </cell>
        </row>
        <row r="1248">
          <cell r="A1248" t="str">
            <v>C0221</v>
          </cell>
          <cell r="B1248" t="str">
            <v>ARMÁRIO ALTO EM DIVISÓRIA (ABERTO)</v>
          </cell>
          <cell r="C1248" t="str">
            <v>M2</v>
          </cell>
          <cell r="D1248">
            <v>367.13</v>
          </cell>
        </row>
        <row r="1249">
          <cell r="A1249" t="str">
            <v>C0222</v>
          </cell>
          <cell r="B1249" t="str">
            <v>ARMÁRIO BAIXO EM DIVISÓRIA (FECHADO)</v>
          </cell>
          <cell r="C1249" t="str">
            <v>M2</v>
          </cell>
          <cell r="D1249">
            <v>528.66</v>
          </cell>
        </row>
        <row r="1250">
          <cell r="A1250" t="str">
            <v>C0223</v>
          </cell>
          <cell r="B1250" t="str">
            <v>ARMÁRIO DE AÇO P/ UTENSÍLIOS (1.90X0.90X0.50)m</v>
          </cell>
          <cell r="C1250" t="str">
            <v>UN</v>
          </cell>
          <cell r="D1250">
            <v>492</v>
          </cell>
        </row>
        <row r="1251">
          <cell r="A1251" t="str">
            <v>C0224</v>
          </cell>
          <cell r="B1251" t="str">
            <v>ARMÁRIO DE AÇO TIPO ESCANINHO - MODELO 3 PORTAS</v>
          </cell>
          <cell r="C1251" t="str">
            <v>UN</v>
          </cell>
          <cell r="D1251">
            <v>195.33</v>
          </cell>
        </row>
        <row r="1252">
          <cell r="A1252" t="str">
            <v>C0226</v>
          </cell>
          <cell r="B1252" t="str">
            <v>ARMÁRIO EM BRUMASA REVESTIDO COM FÓRMICA</v>
          </cell>
          <cell r="C1252" t="str">
            <v>M2</v>
          </cell>
          <cell r="D1252">
            <v>185.29</v>
          </cell>
        </row>
        <row r="1253">
          <cell r="A1253" t="str">
            <v>C0227</v>
          </cell>
          <cell r="B1253" t="str">
            <v>ARMÁRIO SOBREPOR EM MADEIRA C/ CAPEADO EM CEREJEIRA</v>
          </cell>
          <cell r="C1253" t="str">
            <v>M2</v>
          </cell>
          <cell r="D1253">
            <v>458.1</v>
          </cell>
        </row>
        <row r="1254">
          <cell r="A1254" t="str">
            <v>C0228</v>
          </cell>
          <cell r="B1254" t="str">
            <v>ARMÁRIO SOBREPOR EM MADEIRA SUCUPIRA</v>
          </cell>
          <cell r="C1254" t="str">
            <v>M2</v>
          </cell>
          <cell r="D1254">
            <v>431.58</v>
          </cell>
        </row>
        <row r="1255">
          <cell r="A1255" t="str">
            <v>C0353</v>
          </cell>
          <cell r="B1255" t="str">
            <v>BALCÃO EM BRUMASA REVESTIDO EM FÓRMICA</v>
          </cell>
          <cell r="C1255" t="str">
            <v>M2</v>
          </cell>
          <cell r="D1255">
            <v>323.18</v>
          </cell>
        </row>
        <row r="1256">
          <cell r="A1256" t="str">
            <v>C1450</v>
          </cell>
          <cell r="B1256" t="str">
            <v>GUARDA-ROUPA EM MADEIRA SUCUPIRA</v>
          </cell>
          <cell r="C1256" t="str">
            <v>M2</v>
          </cell>
          <cell r="D1256">
            <v>357.12</v>
          </cell>
        </row>
        <row r="1257">
          <cell r="A1257" t="str">
            <v>C4168</v>
          </cell>
          <cell r="B1257" t="str">
            <v>POLTRONA C/ BASE DE ASSENTO REBATÍVEL, ACABAMENTO METÁLICO EM PINTURA EPOXI PRETO FOSCO, REVESTIMENT</v>
          </cell>
          <cell r="C1257" t="str">
            <v>UN</v>
          </cell>
          <cell r="D1257">
            <v>1449.53</v>
          </cell>
        </row>
        <row r="1258">
          <cell r="A1258" t="str">
            <v>C2134</v>
          </cell>
          <cell r="B1258" t="str">
            <v>RECIPIENTE PRÉ-MOLDADO C/PORTA EM CHAPA DE AÇO, P/GUARDAR TELEVISÃO</v>
          </cell>
          <cell r="C1258" t="str">
            <v>UN</v>
          </cell>
          <cell r="D1258">
            <v>163.11000000000001</v>
          </cell>
        </row>
        <row r="1259">
          <cell r="A1259" t="str">
            <v>C2295</v>
          </cell>
          <cell r="B1259" t="str">
            <v>SUPORTE METÁLICO PARA TELEVISÃO</v>
          </cell>
          <cell r="C1259" t="str">
            <v>UN</v>
          </cell>
          <cell r="D1259">
            <v>130.52000000000001</v>
          </cell>
        </row>
        <row r="1260">
          <cell r="B1260" t="str">
            <v>OUTROS ELEMENTOS</v>
          </cell>
        </row>
        <row r="1261">
          <cell r="A1261" t="str">
            <v>C0042</v>
          </cell>
          <cell r="B1261" t="str">
            <v>ALIZAR (GUARNIÇÃO) DE MADEIRA</v>
          </cell>
          <cell r="C1261" t="str">
            <v>M</v>
          </cell>
          <cell r="D1261">
            <v>5.29</v>
          </cell>
        </row>
        <row r="1262">
          <cell r="A1262" t="str">
            <v>C4422</v>
          </cell>
          <cell r="B1262" t="str">
            <v>ALIZAR DE MADEIRA L= 5 cm (1 FACE)</v>
          </cell>
          <cell r="C1262" t="str">
            <v>CJ</v>
          </cell>
          <cell r="D1262">
            <v>23.88</v>
          </cell>
        </row>
        <row r="1263">
          <cell r="A1263" t="str">
            <v>C3437</v>
          </cell>
          <cell r="B1263" t="str">
            <v>ARMADOR DE EMBUTIR</v>
          </cell>
          <cell r="C1263" t="str">
            <v>UN</v>
          </cell>
          <cell r="D1263">
            <v>26.48</v>
          </cell>
        </row>
        <row r="1264">
          <cell r="A1264" t="str">
            <v>C3438</v>
          </cell>
          <cell r="B1264" t="str">
            <v>ARMADOR TIPO RABO DE ANDORINHA</v>
          </cell>
          <cell r="C1264" t="str">
            <v>UN</v>
          </cell>
          <cell r="D1264">
            <v>16.75</v>
          </cell>
        </row>
        <row r="1265">
          <cell r="A1265" t="str">
            <v>C3651</v>
          </cell>
          <cell r="B1265" t="str">
            <v>BATE-MACAS EM AÇO INOXIDÁVEL CONTRA IMPACTO EM PORTA DE MADEIRA</v>
          </cell>
          <cell r="C1265" t="str">
            <v>M2</v>
          </cell>
          <cell r="D1265">
            <v>386.98</v>
          </cell>
        </row>
        <row r="1266">
          <cell r="A1266" t="str">
            <v>C0585</v>
          </cell>
          <cell r="B1266" t="str">
            <v>CADEADO GRANDE</v>
          </cell>
          <cell r="C1266" t="str">
            <v>UN</v>
          </cell>
          <cell r="D1266">
            <v>26.27</v>
          </cell>
        </row>
        <row r="1267">
          <cell r="A1267" t="str">
            <v>C0586</v>
          </cell>
          <cell r="B1267" t="str">
            <v>CADEADO MÉDIO</v>
          </cell>
          <cell r="C1267" t="str">
            <v>UN</v>
          </cell>
          <cell r="D1267">
            <v>15.6</v>
          </cell>
        </row>
        <row r="1268">
          <cell r="A1268" t="str">
            <v>C0587</v>
          </cell>
          <cell r="B1268" t="str">
            <v>CADEADO PEQUENO</v>
          </cell>
          <cell r="C1268" t="str">
            <v>UN</v>
          </cell>
          <cell r="D1268">
            <v>9.6999999999999993</v>
          </cell>
        </row>
        <row r="1269">
          <cell r="A1269" t="str">
            <v>C0699</v>
          </cell>
          <cell r="B1269" t="str">
            <v>CAPEADO DE CEREJEIRA C/APLICAÇÃO</v>
          </cell>
          <cell r="C1269" t="str">
            <v>M2</v>
          </cell>
          <cell r="D1269">
            <v>32.18</v>
          </cell>
        </row>
        <row r="1270">
          <cell r="A1270" t="str">
            <v>C0700</v>
          </cell>
          <cell r="B1270" t="str">
            <v>CAPEADO DE MOGNO C/ APLICAÇÃO</v>
          </cell>
          <cell r="C1270" t="str">
            <v>M2</v>
          </cell>
          <cell r="D1270">
            <v>38.630000000000003</v>
          </cell>
        </row>
        <row r="1271">
          <cell r="A1271" t="str">
            <v>C0701</v>
          </cell>
          <cell r="B1271" t="str">
            <v>CAPEADO DE PAU-MARFIM C/ APLICAÇÃO</v>
          </cell>
          <cell r="C1271" t="str">
            <v>M2</v>
          </cell>
          <cell r="D1271">
            <v>34.96</v>
          </cell>
        </row>
        <row r="1272">
          <cell r="A1272" t="str">
            <v>C0922</v>
          </cell>
          <cell r="B1272" t="str">
            <v>CORRIMÃO EM ALUMÍNIO ANODIZADO</v>
          </cell>
          <cell r="C1272" t="str">
            <v>M</v>
          </cell>
          <cell r="D1272">
            <v>57.99</v>
          </cell>
        </row>
        <row r="1273">
          <cell r="A1273" t="str">
            <v>C0923</v>
          </cell>
          <cell r="B1273" t="str">
            <v>CORRIMÃO EM MADEIRA MACIÇA ( PINTADA )</v>
          </cell>
          <cell r="C1273" t="str">
            <v>M</v>
          </cell>
          <cell r="D1273">
            <v>52.14</v>
          </cell>
        </row>
        <row r="1274">
          <cell r="A1274" t="str">
            <v>C0924</v>
          </cell>
          <cell r="B1274" t="str">
            <v>CORRIMÃO EM TUBO DE AÇO INOX</v>
          </cell>
          <cell r="C1274" t="str">
            <v>M</v>
          </cell>
          <cell r="D1274">
            <v>227.93</v>
          </cell>
        </row>
        <row r="1275">
          <cell r="A1275" t="str">
            <v>C1144</v>
          </cell>
          <cell r="B1275" t="str">
            <v>DOBRADIÇA CROMADA 3" X 2 1/2"</v>
          </cell>
          <cell r="C1275" t="str">
            <v>UN</v>
          </cell>
          <cell r="D1275">
            <v>14.85</v>
          </cell>
        </row>
        <row r="1276">
          <cell r="A1276" t="str">
            <v>C1143</v>
          </cell>
          <cell r="B1276" t="str">
            <v>DOBRADIÇA CROMADA 3 1/2" X 3"</v>
          </cell>
          <cell r="C1276" t="str">
            <v>UN</v>
          </cell>
          <cell r="D1276">
            <v>11.77</v>
          </cell>
        </row>
        <row r="1277">
          <cell r="A1277" t="str">
            <v>C1145</v>
          </cell>
          <cell r="B1277" t="str">
            <v>DOBRADIÇA CROMADA TIPO PALMELA</v>
          </cell>
          <cell r="C1277" t="str">
            <v>UN</v>
          </cell>
          <cell r="D1277">
            <v>12.5</v>
          </cell>
        </row>
        <row r="1278">
          <cell r="A1278" t="str">
            <v>C1146</v>
          </cell>
          <cell r="B1278" t="str">
            <v>DOBRADIÇA CROMADA TIPO VAI - VEM</v>
          </cell>
          <cell r="C1278" t="str">
            <v>UN</v>
          </cell>
          <cell r="D1278">
            <v>34.799999999999997</v>
          </cell>
        </row>
        <row r="1279">
          <cell r="A1279" t="str">
            <v>C4588</v>
          </cell>
          <cell r="B1279" t="str">
            <v>DOBRADIÇA DE FERRO (PADRÃO POPULAR)</v>
          </cell>
          <cell r="C1279" t="str">
            <v>UN</v>
          </cell>
          <cell r="D1279">
            <v>11.9</v>
          </cell>
        </row>
        <row r="1280">
          <cell r="A1280" t="str">
            <v>C4552</v>
          </cell>
          <cell r="B1280" t="str">
            <v>DOBRADIÇA PARA FIXAÇÃO EM GRANITO</v>
          </cell>
          <cell r="C1280" t="str">
            <v>UN</v>
          </cell>
          <cell r="D1280">
            <v>59.11</v>
          </cell>
        </row>
        <row r="1281">
          <cell r="A1281" t="str">
            <v>C1360</v>
          </cell>
          <cell r="B1281" t="str">
            <v>FECHADURA COMPLETA PARA PORTA EXTERNA</v>
          </cell>
          <cell r="C1281" t="str">
            <v>UN</v>
          </cell>
          <cell r="D1281">
            <v>88.69</v>
          </cell>
        </row>
        <row r="1282">
          <cell r="A1282" t="str">
            <v>C1361</v>
          </cell>
          <cell r="B1282" t="str">
            <v>FECHADURA COMPLETA PARA PORTA INTERNA</v>
          </cell>
          <cell r="C1282" t="str">
            <v>UN</v>
          </cell>
          <cell r="D1282">
            <v>78.45</v>
          </cell>
        </row>
        <row r="1283">
          <cell r="A1283" t="str">
            <v>C1362</v>
          </cell>
          <cell r="B1283" t="str">
            <v>FECHADURA DE TARJETA (LIVRE-OCUPADA)</v>
          </cell>
          <cell r="C1283" t="str">
            <v>UN</v>
          </cell>
          <cell r="D1283">
            <v>55.04</v>
          </cell>
        </row>
        <row r="1284">
          <cell r="A1284" t="str">
            <v>C4553</v>
          </cell>
          <cell r="B1284" t="str">
            <v>FECHADURA DE TARJETA (LIVRE-OCUPADA) PARA FIXAÇÃO EM GRANITO</v>
          </cell>
          <cell r="C1284" t="str">
            <v>UN</v>
          </cell>
          <cell r="D1284">
            <v>49.89</v>
          </cell>
        </row>
        <row r="1285">
          <cell r="A1285" t="str">
            <v>C4587</v>
          </cell>
          <cell r="B1285" t="str">
            <v>FECHADURA DE SOBREPOR (PADRÃO POPULAR)</v>
          </cell>
          <cell r="C1285" t="str">
            <v>UN</v>
          </cell>
          <cell r="D1285">
            <v>77.42</v>
          </cell>
        </row>
        <row r="1286">
          <cell r="A1286" t="str">
            <v>C1364</v>
          </cell>
          <cell r="B1286" t="str">
            <v>FERROLHO DE SOBREPOR OU EMBUTIR GRANDE</v>
          </cell>
          <cell r="C1286" t="str">
            <v>UN</v>
          </cell>
          <cell r="D1286">
            <v>20.23</v>
          </cell>
        </row>
        <row r="1287">
          <cell r="A1287" t="str">
            <v>C1365</v>
          </cell>
          <cell r="B1287" t="str">
            <v>FERROLHO DE SOBREPOR OU EMBUTIR MÉDIO</v>
          </cell>
          <cell r="C1287" t="str">
            <v>UN</v>
          </cell>
          <cell r="D1287">
            <v>17.97</v>
          </cell>
        </row>
        <row r="1288">
          <cell r="A1288" t="str">
            <v>C1366</v>
          </cell>
          <cell r="B1288" t="str">
            <v>FERROLHO DE SOBREPOR OU EMBUTIR PEQUENO</v>
          </cell>
          <cell r="C1288" t="str">
            <v>UN</v>
          </cell>
          <cell r="D1288">
            <v>11.75</v>
          </cell>
        </row>
        <row r="1289">
          <cell r="A1289" t="str">
            <v>C1407</v>
          </cell>
          <cell r="B1289" t="str">
            <v>FORRAMENTO EM AÇO (BATENTAÇO) LARG. =12cm</v>
          </cell>
          <cell r="C1289" t="str">
            <v>M</v>
          </cell>
          <cell r="D1289">
            <v>38.03</v>
          </cell>
        </row>
        <row r="1290">
          <cell r="A1290" t="str">
            <v>C3673</v>
          </cell>
          <cell r="B1290" t="str">
            <v>FORRAMENTO EM AÇO C/PERFIL "U" L=15CM - PARA PRESÍDIOS</v>
          </cell>
          <cell r="C1290" t="str">
            <v>M</v>
          </cell>
          <cell r="D1290">
            <v>35.049999999999997</v>
          </cell>
        </row>
        <row r="1291">
          <cell r="A1291" t="str">
            <v>C4421</v>
          </cell>
          <cell r="B1291" t="str">
            <v>FORRAMENTO DE MADEIRA L = 15 cm</v>
          </cell>
          <cell r="C1291" t="str">
            <v>CJ</v>
          </cell>
          <cell r="D1291">
            <v>225.03</v>
          </cell>
        </row>
        <row r="1292">
          <cell r="A1292" t="str">
            <v>C1408</v>
          </cell>
          <cell r="B1292" t="str">
            <v>FORRAMENTO OU BATENTE DE MADEIRA</v>
          </cell>
          <cell r="C1292" t="str">
            <v>M</v>
          </cell>
          <cell r="D1292">
            <v>23.92</v>
          </cell>
        </row>
        <row r="1293">
          <cell r="A1293" t="str">
            <v>C4559</v>
          </cell>
          <cell r="B1293" t="str">
            <v>GRADIL PRÉ-FABRICADO COMPOSTO DE PAINÉIS DE 2,50 x 2,43 EM ARAME GALVANIZADO 5 mm DE DIÂMETRO, MALHA 200 x 50 mm, POSTE COM SECÇÃO 60 x 40 mm E ALTURA DE 3,20 m CHAPA GALVANIZADA, COM 1,55 mm DE ESPESSURA, PINTADO COM TINTA POLIÉSTER E PINTURA ELETROSTÁTI</v>
          </cell>
          <cell r="C1293" t="str">
            <v>M2</v>
          </cell>
          <cell r="D1293">
            <v>183.78</v>
          </cell>
        </row>
        <row r="1294">
          <cell r="A1294" t="str">
            <v>C1447</v>
          </cell>
          <cell r="B1294" t="str">
            <v>GUARDA CORPO C/BARRA CHATA DE FERRO E CORRIMÃO EM MADEIRA MACIÇA</v>
          </cell>
          <cell r="C1294" t="str">
            <v>M2</v>
          </cell>
          <cell r="D1294">
            <v>166.59</v>
          </cell>
        </row>
        <row r="1295">
          <cell r="A1295" t="str">
            <v>C3683</v>
          </cell>
          <cell r="B1295" t="str">
            <v>GUARDA CORPO DE MADEIRA E CORDA DE SISAL</v>
          </cell>
          <cell r="C1295" t="str">
            <v>M</v>
          </cell>
          <cell r="D1295">
            <v>71.81</v>
          </cell>
        </row>
        <row r="1296">
          <cell r="A1296" t="str">
            <v>C1448</v>
          </cell>
          <cell r="B1296" t="str">
            <v>GUARDA CORPO DE TUBO DE AÇO INOX</v>
          </cell>
          <cell r="C1296" t="str">
            <v>M</v>
          </cell>
          <cell r="D1296">
            <v>248.45</v>
          </cell>
        </row>
        <row r="1297">
          <cell r="A1297" t="str">
            <v>C1449</v>
          </cell>
          <cell r="B1297" t="str">
            <v>GUARDA CORPO METÁLICO - CROMADO</v>
          </cell>
          <cell r="C1297" t="str">
            <v>M</v>
          </cell>
          <cell r="D1297">
            <v>271.05</v>
          </cell>
        </row>
        <row r="1298">
          <cell r="A1298" t="str">
            <v>C1795</v>
          </cell>
          <cell r="B1298" t="str">
            <v>MOLA HIDRÁULICA P/PORTA DE VIDRO</v>
          </cell>
          <cell r="C1298" t="str">
            <v>UN</v>
          </cell>
          <cell r="D1298">
            <v>569.58000000000004</v>
          </cell>
        </row>
        <row r="1299">
          <cell r="A1299" t="str">
            <v>C1796</v>
          </cell>
          <cell r="B1299" t="str">
            <v>MOLA P/ PORTA TIPO COIMBRA</v>
          </cell>
          <cell r="C1299" t="str">
            <v>UN</v>
          </cell>
          <cell r="D1299">
            <v>163.68</v>
          </cell>
        </row>
        <row r="1300">
          <cell r="A1300" t="str">
            <v>C3552</v>
          </cell>
          <cell r="B1300" t="str">
            <v>MUTIRÃO MISTO - ARMADOR RABO DE ANDORINHA</v>
          </cell>
          <cell r="C1300" t="str">
            <v>UN</v>
          </cell>
          <cell r="D1300">
            <v>14.24</v>
          </cell>
        </row>
        <row r="1301">
          <cell r="A1301" t="str">
            <v>C1868</v>
          </cell>
          <cell r="B1301" t="str">
            <v>PEGADOR METÁLICO P/PORTA (INTERNO)</v>
          </cell>
          <cell r="C1301" t="str">
            <v>UN</v>
          </cell>
          <cell r="D1301">
            <v>18.16</v>
          </cell>
        </row>
        <row r="1302">
          <cell r="A1302" t="str">
            <v>C3522</v>
          </cell>
          <cell r="B1302" t="str">
            <v>PILAR EM MADEIRA LIMPA DE 1a. QUALIDADE 20cmX20cm</v>
          </cell>
          <cell r="C1302" t="str">
            <v>M</v>
          </cell>
          <cell r="D1302">
            <v>88.14</v>
          </cell>
        </row>
        <row r="1303">
          <cell r="A1303" t="str">
            <v>C3676</v>
          </cell>
          <cell r="B1303" t="str">
            <v>PORTA DE PVC SANFONADA (0,80 X 2,10) COMPLETA - FORNECIMENTO E MONTAGEM</v>
          </cell>
          <cell r="C1303" t="str">
            <v>UN</v>
          </cell>
          <cell r="D1303">
            <v>222.5</v>
          </cell>
        </row>
        <row r="1304">
          <cell r="A1304" t="str">
            <v>C4556</v>
          </cell>
          <cell r="B1304" t="str">
            <v>PORTÃO TIPO BASCULANTE COM PAINÉIS NYLOFOR, EM AÇO REVESTIDO, COR VERDE</v>
          </cell>
          <cell r="C1304" t="str">
            <v>M2</v>
          </cell>
          <cell r="D1304">
            <v>501.69</v>
          </cell>
        </row>
        <row r="1305">
          <cell r="A1305" t="str">
            <v>C4557</v>
          </cell>
          <cell r="B1305" t="str">
            <v>PORTÃO TIPO CORRER COM PAINÉIS NYLOFOR, EM AÇO REVESTIDO, COR VERDE</v>
          </cell>
          <cell r="C1305" t="str">
            <v>M2</v>
          </cell>
          <cell r="D1305">
            <v>501.69</v>
          </cell>
        </row>
        <row r="1306">
          <cell r="A1306" t="str">
            <v>C2031</v>
          </cell>
          <cell r="B1306" t="str">
            <v>PRENDEDOR METÁLICO PARA PORTA</v>
          </cell>
          <cell r="C1306" t="str">
            <v>UN</v>
          </cell>
          <cell r="D1306">
            <v>18.100000000000001</v>
          </cell>
        </row>
        <row r="1307">
          <cell r="A1307" t="str">
            <v>C2215</v>
          </cell>
          <cell r="B1307" t="str">
            <v>REVESTIMENTO DE FÓRMICA EM ESQUADRIAS OU MÓVEIS</v>
          </cell>
          <cell r="C1307" t="str">
            <v>M2</v>
          </cell>
          <cell r="D1307">
            <v>48.15</v>
          </cell>
        </row>
        <row r="1308">
          <cell r="A1308" t="str">
            <v>C2319</v>
          </cell>
          <cell r="B1308" t="str">
            <v>TARJETA CROMADA P/ JANELAS VENEZIANAS</v>
          </cell>
          <cell r="C1308" t="str">
            <v>UN</v>
          </cell>
          <cell r="D1308">
            <v>5.7</v>
          </cell>
        </row>
        <row r="1309">
          <cell r="A1309" t="str">
            <v>C3675</v>
          </cell>
          <cell r="B1309" t="str">
            <v>VENEZIANA INDUSTRIAL DE PVC RÍGIDO, TRANSLÚCIDO E MONTANTES EM AÇO GALVANIZADO OU ALUMÍNIO (FORNECIM</v>
          </cell>
          <cell r="C1309" t="str">
            <v>M2</v>
          </cell>
          <cell r="D1309">
            <v>269.26</v>
          </cell>
        </row>
        <row r="1310">
          <cell r="B1310" t="str">
            <v>VIDROS</v>
          </cell>
        </row>
        <row r="1311">
          <cell r="B1311" t="str">
            <v>CRISTAL COMUM</v>
          </cell>
        </row>
        <row r="1312">
          <cell r="A1312" t="str">
            <v>C2670</v>
          </cell>
          <cell r="B1312" t="str">
            <v>VIDRO COMUM EM CAIXILHOS C/MASSA ESP.= 4mm, COLOCADO</v>
          </cell>
          <cell r="C1312" t="str">
            <v>M2</v>
          </cell>
          <cell r="D1312">
            <v>99</v>
          </cell>
        </row>
        <row r="1313">
          <cell r="A1313" t="str">
            <v>C2671</v>
          </cell>
          <cell r="B1313" t="str">
            <v>VIDRO COMUM EM CAIXILHOS C/MASSA ESP.= 5mm, COLOCADO</v>
          </cell>
          <cell r="C1313" t="str">
            <v>M2</v>
          </cell>
          <cell r="D1313">
            <v>110</v>
          </cell>
        </row>
        <row r="1314">
          <cell r="A1314" t="str">
            <v>C2672</v>
          </cell>
          <cell r="B1314" t="str">
            <v>VIDRO COMUM EM CAIXILHOS C/MASSA ESP.= 6mm, COLOCADO</v>
          </cell>
          <cell r="C1314" t="str">
            <v>M2</v>
          </cell>
          <cell r="D1314">
            <v>130</v>
          </cell>
        </row>
        <row r="1315">
          <cell r="A1315" t="str">
            <v>C2673</v>
          </cell>
          <cell r="B1315" t="str">
            <v>VIDRO COMUM FUMÊ EM CAIXILHOS C/MASSA E= 4mm, COLOCADO</v>
          </cell>
          <cell r="C1315" t="str">
            <v>M2</v>
          </cell>
          <cell r="D1315">
            <v>135</v>
          </cell>
        </row>
        <row r="1316">
          <cell r="A1316" t="str">
            <v>C2674</v>
          </cell>
          <cell r="B1316" t="str">
            <v>VIDRO COMUM FUMÊ EM CAIXILHOS C/MASSA E= 5mm, COLOCADO</v>
          </cell>
          <cell r="C1316" t="str">
            <v>M2</v>
          </cell>
          <cell r="D1316">
            <v>156.66999999999999</v>
          </cell>
        </row>
        <row r="1317">
          <cell r="A1317" t="str">
            <v>C2675</v>
          </cell>
          <cell r="B1317" t="str">
            <v>VIDRO COMUM FUMÊ EM CAIXILHOS C/MASSA E= 6mm, COLOCADO</v>
          </cell>
          <cell r="C1317" t="str">
            <v>M2</v>
          </cell>
          <cell r="D1317">
            <v>205.7</v>
          </cell>
        </row>
        <row r="1318">
          <cell r="A1318" t="str">
            <v>C2984</v>
          </cell>
          <cell r="B1318" t="str">
            <v>VIDRO TRANSLÚCIDO CANELADO OU MARTELADO E=3mm (COLOCADO)</v>
          </cell>
          <cell r="C1318" t="str">
            <v>M2</v>
          </cell>
          <cell r="D1318">
            <v>130</v>
          </cell>
        </row>
        <row r="1319">
          <cell r="B1319" t="str">
            <v>CRISTAL TEMPERADO</v>
          </cell>
        </row>
        <row r="1320">
          <cell r="A1320" t="str">
            <v>C1382</v>
          </cell>
          <cell r="B1320" t="str">
            <v>FIXO 2 FOLHAS E BASCULANTE DE VIDRO TEMPERADO (1.80X2.10)m E=10mm</v>
          </cell>
          <cell r="C1320" t="str">
            <v>CJ</v>
          </cell>
          <cell r="D1320">
            <v>1705.58</v>
          </cell>
        </row>
        <row r="1321">
          <cell r="A1321" t="str">
            <v>C1383</v>
          </cell>
          <cell r="B1321" t="str">
            <v>FIXO 2 FOLHAS. 2 BANDEIRAS E 1 CONTRAVENTAMENTO DE VIDRO TEMPERADO (1.80 X 3.50)m E=10mm</v>
          </cell>
          <cell r="C1321" t="str">
            <v>CJ</v>
          </cell>
          <cell r="D1321">
            <v>2895.47</v>
          </cell>
        </row>
        <row r="1322">
          <cell r="A1322" t="str">
            <v>C1384</v>
          </cell>
          <cell r="B1322" t="str">
            <v>FIXO 3 FOLHAS 3 BANDEIRAS E 2 CONTRAVENTAMENTO DE VIDRO TEMPERADO (2.70 X3.50)m E=10mm</v>
          </cell>
          <cell r="C1322" t="str">
            <v>CJ</v>
          </cell>
          <cell r="D1322">
            <v>4444.49</v>
          </cell>
        </row>
        <row r="1323">
          <cell r="A1323" t="str">
            <v>C1385</v>
          </cell>
          <cell r="B1323" t="str">
            <v>FIXO 3 FOLHAS E BASCULANTES 2 FOLHAS DE VIDRO TEMPERADO (0.70X2.10)m E=10mm</v>
          </cell>
          <cell r="C1323" t="str">
            <v>CJ</v>
          </cell>
          <cell r="D1323">
            <v>2639.13</v>
          </cell>
        </row>
        <row r="1324">
          <cell r="A1324" t="str">
            <v>C1386</v>
          </cell>
          <cell r="B1324" t="str">
            <v>FIXO DE VIDRO TEMPERADO C/BANDEIRA (0.90X3.50)m E=10mm</v>
          </cell>
          <cell r="C1324" t="str">
            <v>CJ</v>
          </cell>
          <cell r="D1324">
            <v>1382.2</v>
          </cell>
        </row>
        <row r="1325">
          <cell r="A1325" t="str">
            <v>C1387</v>
          </cell>
          <cell r="B1325" t="str">
            <v>FIXO DE VIDRO TEMPERADO 1 FOLHA (0.90X2.10)m E=10mm</v>
          </cell>
          <cell r="C1325" t="str">
            <v>CJ</v>
          </cell>
          <cell r="D1325">
            <v>820.21</v>
          </cell>
        </row>
        <row r="1326">
          <cell r="A1326" t="str">
            <v>C1388</v>
          </cell>
          <cell r="B1326" t="str">
            <v>FIXO DE VIDRO TEMPERADO 2 FOLHAS (1.80X2.10)m E=10mm</v>
          </cell>
          <cell r="C1326" t="str">
            <v>CJ</v>
          </cell>
          <cell r="D1326">
            <v>1614.67</v>
          </cell>
        </row>
        <row r="1327">
          <cell r="A1327" t="str">
            <v>C1389</v>
          </cell>
          <cell r="B1327" t="str">
            <v>FIXO DE VIDRO TEMPERADO 3 FOLHAS (2.70X2.10)m E=10mm</v>
          </cell>
          <cell r="C1327" t="str">
            <v>CJ</v>
          </cell>
          <cell r="D1327">
            <v>2409.14</v>
          </cell>
        </row>
        <row r="1328">
          <cell r="A1328" t="str">
            <v>C1390</v>
          </cell>
          <cell r="B1328" t="str">
            <v>FIXO E BASCULANTE DE VIDRO TEMPERADO (0.90X2.10)m E=10mm</v>
          </cell>
          <cell r="C1328" t="str">
            <v>CJ</v>
          </cell>
          <cell r="D1328">
            <v>859.16</v>
          </cell>
        </row>
        <row r="1329">
          <cell r="A1329" t="str">
            <v>C1952</v>
          </cell>
          <cell r="B1329" t="str">
            <v>PORTA 2 FOLHAS C/BANDEIRA DE VIDRO TEMPERADO E=10mm C/MOLA (1.80X2.90)m</v>
          </cell>
          <cell r="C1329" t="str">
            <v>CJ</v>
          </cell>
          <cell r="D1329">
            <v>3799.44</v>
          </cell>
        </row>
        <row r="1330">
          <cell r="A1330" t="str">
            <v>C1953</v>
          </cell>
          <cell r="B1330" t="str">
            <v>PORTA 2 FOLHAS C/BANDEIRA DE VIDRO TEMPERADO E=10mm C/MOLA (1.80X3.50)m</v>
          </cell>
          <cell r="C1330" t="str">
            <v>CJ</v>
          </cell>
          <cell r="D1330">
            <v>4185.54</v>
          </cell>
        </row>
        <row r="1331">
          <cell r="A1331" t="str">
            <v>C1954</v>
          </cell>
          <cell r="B1331" t="str">
            <v>PORTA 2 FOLHAS C/BANDEIRA E FIXO 2 FLS. DE VIDRO TEMPERADO E=10mm (3.60X2.90)m</v>
          </cell>
          <cell r="C1331" t="str">
            <v>CJ</v>
          </cell>
          <cell r="D1331">
            <v>5913.16</v>
          </cell>
        </row>
        <row r="1332">
          <cell r="A1332" t="str">
            <v>C1955</v>
          </cell>
          <cell r="B1332" t="str">
            <v>PORTA 2 FOLHAS. FIXA 2 FOLHAS. 3 BANDEIRAS 2 CONTRAVENTAMENTO DE VIDRO TEMPERADO DE10mm (3.60X3.50)m</v>
          </cell>
          <cell r="C1332" t="str">
            <v>CJ</v>
          </cell>
          <cell r="D1332">
            <v>7259.35</v>
          </cell>
        </row>
        <row r="1333">
          <cell r="A1333" t="str">
            <v>C1956</v>
          </cell>
          <cell r="B1333" t="str">
            <v>PORTA C/BANDEIRA DE VIDRO TEMPERADO E=10mm C/MOLA (0.90X2.90)m</v>
          </cell>
          <cell r="C1333" t="str">
            <v>CJ</v>
          </cell>
          <cell r="D1333">
            <v>1941.44</v>
          </cell>
        </row>
        <row r="1334">
          <cell r="A1334" t="str">
            <v>C1957</v>
          </cell>
          <cell r="B1334" t="str">
            <v>PORTA C/BANDEIRA DE VIDRO TEMPERADO E=10mm C/MOLA (0.90X3.50)m</v>
          </cell>
          <cell r="C1334" t="str">
            <v>CJ</v>
          </cell>
          <cell r="D1334">
            <v>2134.4899999999998</v>
          </cell>
        </row>
        <row r="1335">
          <cell r="A1335" t="str">
            <v>C1972</v>
          </cell>
          <cell r="B1335" t="str">
            <v>PORTA DE VIDRO TEMPERADO 1 FOLHA (0.90X2.10)m E=10mm</v>
          </cell>
          <cell r="C1335" t="str">
            <v>CJ</v>
          </cell>
          <cell r="D1335">
            <v>1557.49</v>
          </cell>
        </row>
        <row r="1336">
          <cell r="A1336" t="str">
            <v>C1971</v>
          </cell>
          <cell r="B1336" t="str">
            <v>PORTA DE VIDRO TEMPERADO 2 FOLHAS (1.80X2.10)m E=10mm</v>
          </cell>
          <cell r="C1336" t="str">
            <v>CJ</v>
          </cell>
          <cell r="D1336">
            <v>3135.09</v>
          </cell>
        </row>
        <row r="1337">
          <cell r="A1337" t="str">
            <v>C2676</v>
          </cell>
          <cell r="B1337" t="str">
            <v>VIDRO TEMPERADO EM CAIXILHO C/GAX. DE NEOPRENE ESP.= 6mm</v>
          </cell>
          <cell r="C1337" t="str">
            <v>M2</v>
          </cell>
          <cell r="D1337">
            <v>258</v>
          </cell>
        </row>
        <row r="1338">
          <cell r="A1338" t="str">
            <v>C2677</v>
          </cell>
          <cell r="B1338" t="str">
            <v>VIDRO TEMPERADO EM CAIXILHO C/MASSA ESP.= 6mm</v>
          </cell>
          <cell r="C1338" t="str">
            <v>M2</v>
          </cell>
          <cell r="D1338">
            <v>265.44</v>
          </cell>
        </row>
        <row r="1339">
          <cell r="B1339" t="str">
            <v xml:space="preserve">OUTROS ELEMENTOS </v>
          </cell>
        </row>
        <row r="1340">
          <cell r="A1340" t="str">
            <v>C3650</v>
          </cell>
          <cell r="B1340" t="str">
            <v>GUICHÊ EM AÇO INOX E VIDRO TEMPERADO E=6MM</v>
          </cell>
          <cell r="C1340" t="str">
            <v>M2</v>
          </cell>
          <cell r="D1340">
            <v>348.81</v>
          </cell>
        </row>
        <row r="1341">
          <cell r="A1341" t="str">
            <v>C1451</v>
          </cell>
          <cell r="B1341" t="str">
            <v>GUICHÊ EM ALUMÍNIO E VIDRO TEMPERADO E=10mm</v>
          </cell>
          <cell r="C1341" t="str">
            <v>M2</v>
          </cell>
          <cell r="D1341">
            <v>451.5</v>
          </cell>
        </row>
        <row r="1342">
          <cell r="A1342" t="str">
            <v>C1873</v>
          </cell>
          <cell r="B1342" t="str">
            <v>PELÍCULA DE INSULFILM</v>
          </cell>
          <cell r="C1342" t="str">
            <v>M2</v>
          </cell>
          <cell r="D1342">
            <v>39.81</v>
          </cell>
        </row>
        <row r="1343">
          <cell r="A1343" t="str">
            <v>C1874</v>
          </cell>
          <cell r="B1343" t="str">
            <v>PELÍCULA DE POLIÉSTER, INVESTIGAÇÃO</v>
          </cell>
          <cell r="C1343" t="str">
            <v>M2</v>
          </cell>
          <cell r="D1343">
            <v>77.790000000000006</v>
          </cell>
        </row>
        <row r="1344">
          <cell r="A1344" t="str">
            <v>C3649</v>
          </cell>
          <cell r="B1344" t="str">
            <v>VISOR COM VIDRO TEMPERADO E=6MM E MOLDURA DE AÇO INOX</v>
          </cell>
          <cell r="C1344" t="str">
            <v>M2</v>
          </cell>
          <cell r="D1344">
            <v>313.74</v>
          </cell>
        </row>
        <row r="1345">
          <cell r="A1345" t="str">
            <v>C2679</v>
          </cell>
          <cell r="B1345" t="str">
            <v>VISOR COM VIDRO TEMPERADO E=6mm E MOLDURA DE ALUMÍNIO</v>
          </cell>
          <cell r="C1345" t="str">
            <v>M2</v>
          </cell>
          <cell r="D1345">
            <v>291.91000000000003</v>
          </cell>
        </row>
        <row r="1346">
          <cell r="A1346" t="str">
            <v>C2680</v>
          </cell>
          <cell r="B1346" t="str">
            <v>VISOR COM VIDRO TEMPERADO E=6mm E MOLDURA DE MADEIRA</v>
          </cell>
          <cell r="C1346" t="str">
            <v>M2</v>
          </cell>
          <cell r="D1346">
            <v>320.25</v>
          </cell>
        </row>
        <row r="1347">
          <cell r="B1347" t="str">
            <v>COBERTURA</v>
          </cell>
        </row>
        <row r="1348">
          <cell r="B1348" t="str">
            <v>ESTRUTURA DE MADEIRA</v>
          </cell>
        </row>
        <row r="1349">
          <cell r="A1349" t="str">
            <v>C3722</v>
          </cell>
          <cell r="B1349" t="str">
            <v>ESTRUTURA DE MADEIRA P/ COBERTA DE PALHA DE CARNÁUBA</v>
          </cell>
          <cell r="C1349" t="str">
            <v>M2</v>
          </cell>
          <cell r="D1349">
            <v>68.06</v>
          </cell>
        </row>
        <row r="1350">
          <cell r="A1350" t="str">
            <v>C1336</v>
          </cell>
          <cell r="B1350" t="str">
            <v>ESTRUTURA DE MADEIRA P/ TELHA CERÂMICA OU CONCRETO VÃO 3 A 7m (TESOURAS / TERÇAS / CONTRAVENTAMENTOS / FERRAGENS)</v>
          </cell>
          <cell r="C1350" t="str">
            <v>M2</v>
          </cell>
          <cell r="D1350">
            <v>94.56</v>
          </cell>
        </row>
        <row r="1351">
          <cell r="A1351" t="str">
            <v>C1337</v>
          </cell>
          <cell r="B1351" t="str">
            <v>ESTRUTURA DE MADEIRA P/ TELHA CERÂMICA OU CONCRETO VÃO 7 A 10m (TESOURAS / TERÇAS / CONTRAVENTAMENTOS / FERRAGENS)</v>
          </cell>
          <cell r="C1351" t="str">
            <v>M2</v>
          </cell>
          <cell r="D1351">
            <v>104.13</v>
          </cell>
        </row>
        <row r="1352">
          <cell r="A1352" t="str">
            <v>C1335</v>
          </cell>
          <cell r="B1352" t="str">
            <v>ESTRUTURA DE MADEIRA P/ TELHA CERÂMICA OU CONCRETO VÃO 10 A 13m (TESOURAS / TERÇAS / CONTRAVENTAMENTOS / FERRAGENS)</v>
          </cell>
          <cell r="C1352" t="str">
            <v>M2</v>
          </cell>
          <cell r="D1352">
            <v>116.12</v>
          </cell>
        </row>
        <row r="1353">
          <cell r="A1353" t="str">
            <v>C1338</v>
          </cell>
          <cell r="B1353" t="str">
            <v>ESTRUTURA DE MADEIRA P/ TELHA ONDULADA DE FIBROCIMENTO, ALUMÍNIO OU PLÁSTICAS, VÃO 10m</v>
          </cell>
          <cell r="C1353" t="str">
            <v>M2</v>
          </cell>
          <cell r="D1353">
            <v>69.540000000000006</v>
          </cell>
        </row>
        <row r="1354">
          <cell r="A1354" t="str">
            <v>C1339</v>
          </cell>
          <cell r="B1354" t="str">
            <v>ESTRUTURA DE MADEIRA P/ TELHA ONDULADA DE FIBROCIMENTO, ALUMÍNIO OU PLÁSTICAS, VÃO 15m</v>
          </cell>
          <cell r="C1354" t="str">
            <v>M2</v>
          </cell>
          <cell r="D1354">
            <v>82.3</v>
          </cell>
        </row>
        <row r="1355">
          <cell r="A1355" t="str">
            <v>C1340</v>
          </cell>
          <cell r="B1355" t="str">
            <v>ESTRUTURA DE MADEIRA P/ TELHA ONDULADA DE FIBROCIMENTO, ALUMÍNIO OU PLÁSTICAS, VÃO 20m</v>
          </cell>
          <cell r="C1355" t="str">
            <v>M2</v>
          </cell>
          <cell r="D1355">
            <v>99.8</v>
          </cell>
        </row>
        <row r="1356">
          <cell r="A1356" t="str">
            <v>C4511</v>
          </cell>
          <cell r="B1356" t="str">
            <v>ESTRUTURA DE MADEIRA P/ TELHAS ONDULADAS DE FIBROCIMENTO, ALUMÍNIO OU PLÁSTICAS, APOIADA SOBRE PAREDES E/OU LAJES DE FORRO</v>
          </cell>
          <cell r="C1356" t="str">
            <v>M2</v>
          </cell>
          <cell r="D1356">
            <v>47.1</v>
          </cell>
        </row>
        <row r="1357">
          <cell r="A1357" t="str">
            <v>C1341</v>
          </cell>
          <cell r="B1357" t="str">
            <v>ESTRUTURA DE MADEIRA P/ TELHA ESTRUTURAL DE FIBROCIMENTO ANCORADA EM LAJES OU EM PAREDES</v>
          </cell>
          <cell r="C1357" t="str">
            <v>M2</v>
          </cell>
          <cell r="D1357">
            <v>28.28</v>
          </cell>
        </row>
        <row r="1358">
          <cell r="A1358" t="str">
            <v>C3005</v>
          </cell>
          <cell r="B1358" t="str">
            <v>MADEIRAMENTO P/TELHA CERÂMICA C/ REAPROVEITAMENTO</v>
          </cell>
          <cell r="C1358" t="str">
            <v>M2</v>
          </cell>
          <cell r="D1358">
            <v>22.29</v>
          </cell>
        </row>
        <row r="1359">
          <cell r="A1359" t="str">
            <v>C4459</v>
          </cell>
          <cell r="B1359" t="str">
            <v>MADEIRAMENTO P/ TELHA CERÂMICA - (RIPA, CAIBRO)</v>
          </cell>
          <cell r="C1359" t="str">
            <v>M2</v>
          </cell>
          <cell r="D1359">
            <v>30.39</v>
          </cell>
        </row>
        <row r="1360">
          <cell r="A1360" t="str">
            <v>C4460</v>
          </cell>
          <cell r="B1360" t="str">
            <v>MADEIRAMENTO P/ TELHA CERÂMICA - (RIPA, CAIBRO, LINHA)</v>
          </cell>
          <cell r="C1360" t="str">
            <v>M2</v>
          </cell>
          <cell r="D1360">
            <v>64.400000000000006</v>
          </cell>
        </row>
        <row r="1361">
          <cell r="A1361" t="str">
            <v>C4467</v>
          </cell>
          <cell r="B1361" t="str">
            <v>MADEIRAMENTO P/TELHA CERÂMICA - (RIPA, CAIBRO, LINHA) - CASA POPULAR</v>
          </cell>
          <cell r="C1361" t="str">
            <v>M2</v>
          </cell>
          <cell r="D1361">
            <v>41.24</v>
          </cell>
        </row>
        <row r="1362">
          <cell r="A1362" t="str">
            <v>C4461</v>
          </cell>
          <cell r="B1362" t="str">
            <v>MADEIRAMENTO P/TELHA CERÂMICA CASA TIPO "T 01" COM 45,75 M2 DE COBERTURA</v>
          </cell>
          <cell r="C1362" t="str">
            <v>UD</v>
          </cell>
          <cell r="D1362">
            <v>1888.78</v>
          </cell>
        </row>
        <row r="1363">
          <cell r="A1363" t="str">
            <v>C3006</v>
          </cell>
          <cell r="B1363" t="str">
            <v>MADEIRAMENTO P/TELHA FIBROCIMENTO C/ REAPROVEITAMENTO</v>
          </cell>
          <cell r="C1363" t="str">
            <v>M2</v>
          </cell>
          <cell r="D1363">
            <v>22.13</v>
          </cell>
        </row>
        <row r="1364">
          <cell r="A1364" t="str">
            <v>C2237</v>
          </cell>
          <cell r="B1364" t="str">
            <v>RIPA DE PEROBA (2X8)cm</v>
          </cell>
          <cell r="C1364" t="str">
            <v>M</v>
          </cell>
          <cell r="D1364">
            <v>12.28</v>
          </cell>
        </row>
        <row r="1365">
          <cell r="A1365" t="str">
            <v>C2460</v>
          </cell>
          <cell r="B1365" t="str">
            <v>TESOURA EM MASSARANDUBA C/ACESSÓRIOS</v>
          </cell>
          <cell r="C1365" t="str">
            <v>M</v>
          </cell>
          <cell r="D1365">
            <v>105.34</v>
          </cell>
        </row>
        <row r="1366">
          <cell r="A1366" t="str">
            <v>C2678</v>
          </cell>
          <cell r="B1366" t="str">
            <v>VIGA DE MADEIRA MACIÇA 6" X 3"</v>
          </cell>
          <cell r="C1366" t="str">
            <v>M</v>
          </cell>
          <cell r="D1366">
            <v>48.22</v>
          </cell>
        </row>
        <row r="1367">
          <cell r="A1367" t="str">
            <v>C3721</v>
          </cell>
          <cell r="B1367" t="str">
            <v>VIGA DE MADEIRA MACIÇA 10"x 4"</v>
          </cell>
          <cell r="C1367" t="str">
            <v>M</v>
          </cell>
          <cell r="D1367">
            <v>102.63</v>
          </cell>
        </row>
        <row r="1368">
          <cell r="B1368" t="str">
            <v>ESTRUTURA METÁLICA</v>
          </cell>
        </row>
        <row r="1369">
          <cell r="A1369" t="str">
            <v>C0818</v>
          </cell>
          <cell r="B1369" t="str">
            <v>COLUNAS P/PÉ DIREITO DE 6m VÃO DE 20m</v>
          </cell>
          <cell r="C1369" t="str">
            <v>M2</v>
          </cell>
          <cell r="D1369">
            <v>38.22</v>
          </cell>
        </row>
        <row r="1370">
          <cell r="A1370" t="str">
            <v>C0819</v>
          </cell>
          <cell r="B1370" t="str">
            <v>COLUNAS P/PÉ DIREITO DE 6m VÃO DE 30m</v>
          </cell>
          <cell r="C1370" t="str">
            <v>M2</v>
          </cell>
          <cell r="D1370">
            <v>43.14</v>
          </cell>
        </row>
        <row r="1371">
          <cell r="A1371" t="str">
            <v>C0820</v>
          </cell>
          <cell r="B1371" t="str">
            <v>COLUNAS P/PÉ DIREITO DE 6m VÃO DE 40m</v>
          </cell>
          <cell r="C1371" t="str">
            <v>M2</v>
          </cell>
          <cell r="D1371">
            <v>47.72</v>
          </cell>
        </row>
        <row r="1372">
          <cell r="A1372" t="str">
            <v>C1326</v>
          </cell>
          <cell r="B1372" t="str">
            <v>ESTRUTURA DE AÇO EM ARCO VÃO DE 20m</v>
          </cell>
          <cell r="C1372" t="str">
            <v>M2</v>
          </cell>
          <cell r="D1372">
            <v>87.17</v>
          </cell>
        </row>
        <row r="1373">
          <cell r="A1373" t="str">
            <v>C1327</v>
          </cell>
          <cell r="B1373" t="str">
            <v>ESTRUTURA DE AÇO EM ARCO VÃO DE 30m</v>
          </cell>
          <cell r="C1373" t="str">
            <v>M2</v>
          </cell>
          <cell r="D1373">
            <v>89.57</v>
          </cell>
        </row>
        <row r="1374">
          <cell r="A1374" t="str">
            <v>C1328</v>
          </cell>
          <cell r="B1374" t="str">
            <v>ESTRUTURA DE AÇO EM ARCO VÃO DE 40m</v>
          </cell>
          <cell r="C1374" t="str">
            <v>M2</v>
          </cell>
          <cell r="D1374">
            <v>97.13</v>
          </cell>
        </row>
        <row r="1375">
          <cell r="A1375" t="str">
            <v>C1329</v>
          </cell>
          <cell r="B1375" t="str">
            <v>ESTRUTURA DE AÇO EM SHED VÃO DE 20m</v>
          </cell>
          <cell r="C1375" t="str">
            <v>M2</v>
          </cell>
          <cell r="D1375">
            <v>120.93</v>
          </cell>
        </row>
        <row r="1376">
          <cell r="A1376" t="str">
            <v>C1330</v>
          </cell>
          <cell r="B1376" t="str">
            <v>ESTRUTURA DE AÇO EM SHED VÃO DE 30m</v>
          </cell>
          <cell r="C1376" t="str">
            <v>M2</v>
          </cell>
          <cell r="D1376">
            <v>125.63</v>
          </cell>
        </row>
        <row r="1377">
          <cell r="A1377" t="str">
            <v>C1331</v>
          </cell>
          <cell r="B1377" t="str">
            <v>ESTRUTURA DE AÇO EM SHED VÃO DE 40m</v>
          </cell>
          <cell r="C1377" t="str">
            <v>M2</v>
          </cell>
          <cell r="D1377">
            <v>130.18</v>
          </cell>
        </row>
        <row r="1378">
          <cell r="A1378" t="str">
            <v>C1332</v>
          </cell>
          <cell r="B1378" t="str">
            <v>ESTRUTURA DE AÇO TIPO FINK VÃO DE 20m</v>
          </cell>
          <cell r="C1378" t="str">
            <v>M2</v>
          </cell>
          <cell r="D1378">
            <v>95.48</v>
          </cell>
        </row>
        <row r="1379">
          <cell r="A1379" t="str">
            <v>C1333</v>
          </cell>
          <cell r="B1379" t="str">
            <v>ESTRUTURA DE AÇO TIPO FINK VÃO DE 30m</v>
          </cell>
          <cell r="C1379" t="str">
            <v>M2</v>
          </cell>
          <cell r="D1379">
            <v>100.27</v>
          </cell>
        </row>
        <row r="1380">
          <cell r="A1380" t="str">
            <v>C1334</v>
          </cell>
          <cell r="B1380" t="str">
            <v>ESTRUTURA DE AÇO TIPO FINK VÃO DE 40m</v>
          </cell>
          <cell r="C1380" t="str">
            <v>M2</v>
          </cell>
          <cell r="D1380">
            <v>104.37</v>
          </cell>
        </row>
        <row r="1381">
          <cell r="A1381" t="str">
            <v>C1318</v>
          </cell>
          <cell r="B1381" t="str">
            <v>ESTRUTURA DE ALUMÍNIO EM ARCO VÃO DE 20m</v>
          </cell>
          <cell r="C1381" t="str">
            <v>M2</v>
          </cell>
          <cell r="D1381">
            <v>138.13999999999999</v>
          </cell>
        </row>
        <row r="1382">
          <cell r="A1382" t="str">
            <v>C1319</v>
          </cell>
          <cell r="B1382" t="str">
            <v>ESTRUTURA DE ALUMÍNIO EM ARCO VÃO DE 30m</v>
          </cell>
          <cell r="C1382" t="str">
            <v>M2</v>
          </cell>
          <cell r="D1382">
            <v>158.49</v>
          </cell>
        </row>
        <row r="1383">
          <cell r="A1383" t="str">
            <v>C1320</v>
          </cell>
          <cell r="B1383" t="str">
            <v>ESTRUTURA DE ALUMÍNIO EM ARCO VÃO DE 40m</v>
          </cell>
          <cell r="C1383" t="str">
            <v>M2</v>
          </cell>
          <cell r="D1383">
            <v>178.84</v>
          </cell>
        </row>
        <row r="1384">
          <cell r="A1384" t="str">
            <v>C1324</v>
          </cell>
          <cell r="B1384" t="str">
            <v>ESTRUTURA DE ALUMÍNIO EM DUAS ÁGUAS VÃO DE 20m</v>
          </cell>
          <cell r="C1384" t="str">
            <v>M2</v>
          </cell>
          <cell r="D1384">
            <v>147.19</v>
          </cell>
        </row>
        <row r="1385">
          <cell r="A1385" t="str">
            <v>C1321</v>
          </cell>
          <cell r="B1385" t="str">
            <v>ESTRUTURA DE ALUMÍNIO EM DUAS ÁGUAS VÃO DE 25m</v>
          </cell>
          <cell r="C1385" t="str">
            <v>M2</v>
          </cell>
          <cell r="D1385">
            <v>160.75</v>
          </cell>
        </row>
        <row r="1386">
          <cell r="A1386" t="str">
            <v>C1322</v>
          </cell>
          <cell r="B1386" t="str">
            <v>ESTRUTURA DE ALUMÍNIO EM DUAS ÁGUAS VÃO DE 30m</v>
          </cell>
          <cell r="C1386" t="str">
            <v>M2</v>
          </cell>
          <cell r="D1386">
            <v>174.32</v>
          </cell>
        </row>
        <row r="1387">
          <cell r="A1387" t="str">
            <v>C1323</v>
          </cell>
          <cell r="B1387" t="str">
            <v>ESTRUTURA DE ALUMÍNIO EM DUAS ÁGUAS VÃO DE 40m</v>
          </cell>
          <cell r="C1387" t="str">
            <v>M2</v>
          </cell>
          <cell r="D1387">
            <v>196.93</v>
          </cell>
        </row>
        <row r="1388">
          <cell r="A1388" t="str">
            <v>C1325</v>
          </cell>
          <cell r="B1388" t="str">
            <v>ESTRUTURA DE ALUMÍNIO EM SHED VÃO DE 20 A 30m</v>
          </cell>
          <cell r="C1388" t="str">
            <v>M2</v>
          </cell>
          <cell r="D1388">
            <v>199.19</v>
          </cell>
        </row>
        <row r="1389">
          <cell r="A1389" t="str">
            <v>C1342</v>
          </cell>
          <cell r="B1389" t="str">
            <v>ESTRUTURA ESPACIAL DE ALUMÍNIO VÃO DE 20m</v>
          </cell>
          <cell r="C1389" t="str">
            <v>M2</v>
          </cell>
          <cell r="D1389">
            <v>155.94</v>
          </cell>
        </row>
        <row r="1390">
          <cell r="A1390" t="str">
            <v>C1343</v>
          </cell>
          <cell r="B1390" t="str">
            <v>ESTRUTURA ESPACIAL DE ALUMÍNIO VÃO DE 30m</v>
          </cell>
          <cell r="C1390" t="str">
            <v>M2</v>
          </cell>
          <cell r="D1390">
            <v>185.33</v>
          </cell>
        </row>
        <row r="1391">
          <cell r="A1391" t="str">
            <v>C1344</v>
          </cell>
          <cell r="B1391" t="str">
            <v>ESTRUTURA ESPACIAL DE ALUMÍNIO VÃO DE 40m</v>
          </cell>
          <cell r="C1391" t="str">
            <v>M2</v>
          </cell>
          <cell r="D1391">
            <v>212.46</v>
          </cell>
        </row>
        <row r="1392">
          <cell r="A1392" t="str">
            <v>C1345</v>
          </cell>
          <cell r="B1392" t="str">
            <v>ESTRUTURA ESPACIAL DE ALUMÍNIO VÃO DE 50m</v>
          </cell>
          <cell r="C1392" t="str">
            <v>M2</v>
          </cell>
          <cell r="D1392">
            <v>239.6</v>
          </cell>
        </row>
        <row r="1393">
          <cell r="A1393" t="str">
            <v>C1346</v>
          </cell>
          <cell r="B1393" t="str">
            <v>ESTRUTURA ESPACIAL DE ALUMÍNIO VÃO DE 60m</v>
          </cell>
          <cell r="C1393" t="str">
            <v>M2</v>
          </cell>
          <cell r="D1393">
            <v>266.73</v>
          </cell>
        </row>
        <row r="1394">
          <cell r="A1394" t="str">
            <v>C1352</v>
          </cell>
          <cell r="B1394" t="str">
            <v>ESTRUTURA METÁLICA EM TUBO DE AÇO 150mm, INCLUS. PINTURA</v>
          </cell>
          <cell r="C1394" t="str">
            <v>M</v>
          </cell>
          <cell r="D1394">
            <v>320.52999999999997</v>
          </cell>
        </row>
        <row r="1395">
          <cell r="A1395" t="str">
            <v>C1353</v>
          </cell>
          <cell r="B1395" t="str">
            <v>ESTRUTURA METÁLICA TRELIÇADA EM AÇO, EM MARQUISES</v>
          </cell>
          <cell r="C1395" t="str">
            <v>M2</v>
          </cell>
          <cell r="D1395">
            <v>124.73</v>
          </cell>
        </row>
        <row r="1396">
          <cell r="A1396" t="str">
            <v>C1600</v>
          </cell>
          <cell r="B1396" t="str">
            <v>LANTERNIM SIMPLES VÃO DE 20m</v>
          </cell>
          <cell r="C1396" t="str">
            <v>M2</v>
          </cell>
          <cell r="D1396">
            <v>16.32</v>
          </cell>
        </row>
        <row r="1397">
          <cell r="A1397" t="str">
            <v>C1601</v>
          </cell>
          <cell r="B1397" t="str">
            <v>LANTERNIM SIMPLES VÃO DE 30m</v>
          </cell>
          <cell r="C1397" t="str">
            <v>M2</v>
          </cell>
          <cell r="D1397">
            <v>21.02</v>
          </cell>
        </row>
        <row r="1398">
          <cell r="A1398" t="str">
            <v>C1602</v>
          </cell>
          <cell r="B1398" t="str">
            <v>LANTERNIM SIMPLES VÃO DE 40m</v>
          </cell>
          <cell r="C1398" t="str">
            <v>M2</v>
          </cell>
          <cell r="D1398">
            <v>27.2</v>
          </cell>
        </row>
        <row r="1399">
          <cell r="A1399" t="str">
            <v>C1597</v>
          </cell>
          <cell r="B1399" t="str">
            <v>LANTERNIM DUPLO VÃO DE 20m</v>
          </cell>
          <cell r="C1399" t="str">
            <v>M2</v>
          </cell>
          <cell r="D1399">
            <v>28.38</v>
          </cell>
        </row>
        <row r="1400">
          <cell r="A1400" t="str">
            <v>C1598</v>
          </cell>
          <cell r="B1400" t="str">
            <v>LANTERNIM DUPLO VÃO DE 30m</v>
          </cell>
          <cell r="C1400" t="str">
            <v>M2</v>
          </cell>
          <cell r="D1400">
            <v>33.18</v>
          </cell>
        </row>
        <row r="1401">
          <cell r="A1401" t="str">
            <v>C1599</v>
          </cell>
          <cell r="B1401" t="str">
            <v>LANTERNIM DUPLO VÃO DE 40m</v>
          </cell>
          <cell r="C1401" t="str">
            <v>M2</v>
          </cell>
          <cell r="D1401">
            <v>37.76</v>
          </cell>
        </row>
        <row r="1402">
          <cell r="A1402" t="str">
            <v>C1879</v>
          </cell>
          <cell r="B1402" t="str">
            <v>PERFIL METÁLICO ' I ', PRÉ-PINTADO C/ H=200mm</v>
          </cell>
          <cell r="C1402" t="str">
            <v>M</v>
          </cell>
          <cell r="D1402">
            <v>179.15</v>
          </cell>
        </row>
        <row r="1403">
          <cell r="A1403" t="str">
            <v>C1878</v>
          </cell>
          <cell r="B1403" t="str">
            <v>PERFIL METÁLICO ' I ', PRÉ-PINTADO C/ H=300mm</v>
          </cell>
          <cell r="C1403" t="str">
            <v>M</v>
          </cell>
          <cell r="D1403">
            <v>388.97</v>
          </cell>
        </row>
        <row r="1404">
          <cell r="A1404" t="str">
            <v>C1880</v>
          </cell>
          <cell r="B1404" t="str">
            <v>PERFIL METÁLICO ' I ', PRÉ-PINTADO C/ H=400mm</v>
          </cell>
          <cell r="C1404" t="str">
            <v>M</v>
          </cell>
          <cell r="D1404">
            <v>510.97</v>
          </cell>
        </row>
        <row r="1405">
          <cell r="A1405" t="str">
            <v>C1881</v>
          </cell>
          <cell r="B1405" t="str">
            <v>PERFIL METÁLICO ' I ', PRÉ-PINTADO C/ H=500mm</v>
          </cell>
          <cell r="C1405" t="str">
            <v>M</v>
          </cell>
          <cell r="D1405">
            <v>771.24</v>
          </cell>
        </row>
        <row r="1406">
          <cell r="A1406" t="str">
            <v>C4395</v>
          </cell>
          <cell r="B1406" t="str">
            <v>PERFIL "U" EM ALUMÍNIO 3/4" x 3/4" P/ COBERTURA</v>
          </cell>
          <cell r="C1406" t="str">
            <v>M</v>
          </cell>
          <cell r="D1406">
            <v>19.88</v>
          </cell>
        </row>
        <row r="1407">
          <cell r="B1407" t="str">
            <v>TELHAS</v>
          </cell>
        </row>
        <row r="1408">
          <cell r="A1408" t="str">
            <v>C0041</v>
          </cell>
          <cell r="B1408" t="str">
            <v>ALGEIROZ EM TELHAMENTO COLONIAL</v>
          </cell>
          <cell r="C1408" t="str">
            <v>M</v>
          </cell>
          <cell r="D1408">
            <v>13.68</v>
          </cell>
        </row>
        <row r="1409">
          <cell r="A1409" t="str">
            <v>C0387</v>
          </cell>
          <cell r="B1409" t="str">
            <v>BEIRA E BICA EM TELHA COLONIAL</v>
          </cell>
          <cell r="C1409" t="str">
            <v>M</v>
          </cell>
          <cell r="D1409">
            <v>6.84</v>
          </cell>
        </row>
        <row r="1410">
          <cell r="A1410" t="str">
            <v>C0675</v>
          </cell>
          <cell r="B1410" t="str">
            <v>CANTONEIRA DE FIBROCIMENTO P/TELHA ONDULADA</v>
          </cell>
          <cell r="C1410" t="str">
            <v>M</v>
          </cell>
          <cell r="D1410">
            <v>40.82</v>
          </cell>
        </row>
        <row r="1411">
          <cell r="A1411" t="str">
            <v>C0768</v>
          </cell>
          <cell r="B1411" t="str">
            <v>CHAPA CORRUGADA DE ALUMÍNIO E=0.7MM</v>
          </cell>
          <cell r="C1411" t="str">
            <v>M2</v>
          </cell>
          <cell r="D1411">
            <v>70.75</v>
          </cell>
        </row>
        <row r="1412">
          <cell r="A1412" t="str">
            <v>C0803</v>
          </cell>
          <cell r="B1412" t="str">
            <v>COBERTURA C/TELHA PVC RÍGIDO INCLINAÇÃO 27%</v>
          </cell>
          <cell r="C1412" t="str">
            <v>M2</v>
          </cell>
          <cell r="D1412">
            <v>49.89</v>
          </cell>
        </row>
        <row r="1413">
          <cell r="A1413" t="str">
            <v>C0987</v>
          </cell>
          <cell r="B1413" t="str">
            <v>CUMEEIRA ARTICULADA DE FIBROCIMENTO P/TELHA MODULADA</v>
          </cell>
          <cell r="C1413" t="str">
            <v>M</v>
          </cell>
          <cell r="D1413">
            <v>89.39</v>
          </cell>
        </row>
        <row r="1414">
          <cell r="A1414" t="str">
            <v>C0988</v>
          </cell>
          <cell r="B1414" t="str">
            <v>CUMEEIRA ARTICULADA DE FIBROCIMENTO P/TELHA VOGATEX</v>
          </cell>
          <cell r="C1414" t="str">
            <v>M</v>
          </cell>
          <cell r="D1414">
            <v>36.6</v>
          </cell>
        </row>
        <row r="1415">
          <cell r="A1415" t="str">
            <v>C0989</v>
          </cell>
          <cell r="B1415" t="str">
            <v>CUMEEIRA CERÂMICA DA TELHA CANAL "TIMOM"</v>
          </cell>
          <cell r="C1415" t="str">
            <v>M</v>
          </cell>
          <cell r="D1415">
            <v>16.05</v>
          </cell>
        </row>
        <row r="1416">
          <cell r="A1416" t="str">
            <v>C0990</v>
          </cell>
          <cell r="B1416" t="str">
            <v>CUMEEIRA CERÂMICA DA TELHA RETANGULAR "TIMOM"</v>
          </cell>
          <cell r="C1416" t="str">
            <v>M</v>
          </cell>
          <cell r="D1416">
            <v>16.05</v>
          </cell>
        </row>
        <row r="1417">
          <cell r="A1417" t="str">
            <v>C0993</v>
          </cell>
          <cell r="B1417" t="str">
            <v>CUMEEIRA DE ALUMÍNIO E=0.8mm</v>
          </cell>
          <cell r="C1417" t="str">
            <v>M</v>
          </cell>
          <cell r="D1417">
            <v>45.92</v>
          </cell>
        </row>
        <row r="1418">
          <cell r="A1418" t="str">
            <v>C0994</v>
          </cell>
          <cell r="B1418" t="str">
            <v>CUMEEIRA DE CONCRETO COLORIDA INCLUSIVE EMBOÇAMENTO</v>
          </cell>
          <cell r="C1418" t="str">
            <v>M</v>
          </cell>
          <cell r="D1418">
            <v>69.739999999999995</v>
          </cell>
        </row>
        <row r="1419">
          <cell r="A1419" t="str">
            <v>C0995</v>
          </cell>
          <cell r="B1419" t="str">
            <v>CUMEEIRA NORMAL DE FIBROCIMENTO P/TELHA CANALETE 49</v>
          </cell>
          <cell r="C1419" t="str">
            <v>M</v>
          </cell>
          <cell r="D1419">
            <v>95.05</v>
          </cell>
        </row>
        <row r="1420">
          <cell r="A1420" t="str">
            <v>C0996</v>
          </cell>
          <cell r="B1420" t="str">
            <v>CUMEEIRA NORMAL DE FIBROCIMENTO P/TELHA CANALETE 90</v>
          </cell>
          <cell r="C1420" t="str">
            <v>M</v>
          </cell>
          <cell r="D1420">
            <v>89.59</v>
          </cell>
        </row>
        <row r="1421">
          <cell r="A1421" t="str">
            <v>C0997</v>
          </cell>
          <cell r="B1421" t="str">
            <v>CUMEEIRA NORMAL DE FIBROCIMENTO P/TELHA KALHETA DELTA</v>
          </cell>
          <cell r="C1421" t="str">
            <v>M</v>
          </cell>
          <cell r="D1421">
            <v>91.87</v>
          </cell>
        </row>
        <row r="1422">
          <cell r="A1422" t="str">
            <v>C0998</v>
          </cell>
          <cell r="B1422" t="str">
            <v>CUMEEIRA NORMAL DE FIBROCIMENTO P/TELHA KALHETÃO</v>
          </cell>
          <cell r="C1422" t="str">
            <v>M</v>
          </cell>
          <cell r="D1422">
            <v>91.01</v>
          </cell>
        </row>
        <row r="1423">
          <cell r="A1423" t="str">
            <v>C0999</v>
          </cell>
          <cell r="B1423" t="str">
            <v>CUMEEIRA NORMAL DE FIBROCIMENTO P/TELHA MAXIPLAC</v>
          </cell>
          <cell r="C1423" t="str">
            <v>M</v>
          </cell>
          <cell r="D1423">
            <v>67.36</v>
          </cell>
        </row>
        <row r="1424">
          <cell r="A1424" t="str">
            <v>C1000</v>
          </cell>
          <cell r="B1424" t="str">
            <v>CUMEEIRA NORMAL DE FIBROCIMENTO P/TELHA ONDULADA</v>
          </cell>
          <cell r="C1424" t="str">
            <v>M</v>
          </cell>
          <cell r="D1424">
            <v>38.43</v>
          </cell>
        </row>
        <row r="1425">
          <cell r="A1425" t="str">
            <v>C1001</v>
          </cell>
          <cell r="B1425" t="str">
            <v>CUMEEIRA NORMAL PARA TELHA DE MADEIRA</v>
          </cell>
          <cell r="C1425" t="str">
            <v>M</v>
          </cell>
          <cell r="D1425">
            <v>17.100000000000001</v>
          </cell>
        </row>
        <row r="1426">
          <cell r="A1426" t="str">
            <v>C4463</v>
          </cell>
          <cell r="B1426" t="str">
            <v>CUMEEIRA TELHA CERÂMICA, EMBOÇADA</v>
          </cell>
          <cell r="C1426" t="str">
            <v>M</v>
          </cell>
          <cell r="D1426">
            <v>15.04</v>
          </cell>
        </row>
        <row r="1427">
          <cell r="A1427" t="str">
            <v>C1002</v>
          </cell>
          <cell r="B1427" t="str">
            <v>CUMEEIRA TERMOACÚSTICA</v>
          </cell>
          <cell r="C1427" t="str">
            <v>M</v>
          </cell>
          <cell r="D1427">
            <v>57.15</v>
          </cell>
        </row>
        <row r="1428">
          <cell r="A1428" t="str">
            <v>C1003</v>
          </cell>
          <cell r="B1428" t="str">
            <v>CUMEEIRA TIPO ONDULINE EM ESTRUTURA DE MADEIRA</v>
          </cell>
          <cell r="C1428" t="str">
            <v>M</v>
          </cell>
          <cell r="D1428">
            <v>38.85</v>
          </cell>
        </row>
        <row r="1429">
          <cell r="A1429" t="str">
            <v>C1004</v>
          </cell>
          <cell r="B1429" t="str">
            <v>CUMEEIRA TIPO ONDULINE EM ESTRUTURA METÁLICA</v>
          </cell>
          <cell r="C1429" t="str">
            <v>M</v>
          </cell>
          <cell r="D1429">
            <v>47.6</v>
          </cell>
        </row>
        <row r="1430">
          <cell r="A1430" t="str">
            <v>C1005</v>
          </cell>
          <cell r="B1430" t="str">
            <v>CUMEEIRA TIPO SHED OU RUFO DE FIBROCIMENTO P/TELHA ONDULADA</v>
          </cell>
          <cell r="C1430" t="str">
            <v>M</v>
          </cell>
          <cell r="D1430">
            <v>45.76</v>
          </cell>
        </row>
        <row r="1431">
          <cell r="A1431" t="str">
            <v>C1006</v>
          </cell>
          <cell r="B1431" t="str">
            <v>CUMEEIRA UNIVERSAL DE FIBROCIMENTO P/TELHA ONDULADA</v>
          </cell>
          <cell r="C1431" t="str">
            <v>M</v>
          </cell>
          <cell r="D1431">
            <v>38.24</v>
          </cell>
        </row>
        <row r="1432">
          <cell r="A1432" t="str">
            <v>C3858</v>
          </cell>
          <cell r="B1432" t="str">
            <v>DESMONTAGEM DE TELHAMENTO EM ESTRUTURAS METÁLICAS</v>
          </cell>
          <cell r="C1432" t="str">
            <v>M2</v>
          </cell>
          <cell r="D1432">
            <v>4.9400000000000004</v>
          </cell>
        </row>
        <row r="1433">
          <cell r="A1433" t="str">
            <v>C4464</v>
          </cell>
          <cell r="B1433" t="str">
            <v>EMBOÇAMENTO DA ÚLTIMA FIADA TELHA CERÂMICA</v>
          </cell>
          <cell r="C1433" t="str">
            <v>M</v>
          </cell>
          <cell r="D1433">
            <v>6.84</v>
          </cell>
        </row>
        <row r="1434">
          <cell r="A1434" t="str">
            <v>C1363</v>
          </cell>
          <cell r="B1434" t="str">
            <v>FECHAMENTO LATERAL C/TELHA DE FIBROCIMENTO ONDULADA E=6mm</v>
          </cell>
          <cell r="C1434" t="str">
            <v>M2</v>
          </cell>
          <cell r="D1434">
            <v>31.41</v>
          </cell>
        </row>
        <row r="1435">
          <cell r="A1435" t="str">
            <v>C1380</v>
          </cell>
          <cell r="B1435" t="str">
            <v>FIXAÇÃO DE TELHAS CANALETE 90-(LINHA DE FIXAÇÃO)</v>
          </cell>
          <cell r="C1435" t="str">
            <v>UN</v>
          </cell>
          <cell r="D1435">
            <v>170</v>
          </cell>
        </row>
        <row r="1436">
          <cell r="A1436" t="str">
            <v>C1381</v>
          </cell>
          <cell r="B1436" t="str">
            <v>FIXAÇÃO DE TELHAS KALHETÃO (LINHA DE FIXAÇÃO)</v>
          </cell>
          <cell r="C1436" t="str">
            <v>UN</v>
          </cell>
          <cell r="D1436">
            <v>102.31</v>
          </cell>
        </row>
        <row r="1437">
          <cell r="A1437" t="str">
            <v>C3859</v>
          </cell>
          <cell r="B1437" t="str">
            <v>MONTAGEM DE TELHAMENTO EM ESTRUTURAS METÁLICAS</v>
          </cell>
          <cell r="C1437" t="str">
            <v>M2</v>
          </cell>
          <cell r="D1437">
            <v>6.18</v>
          </cell>
        </row>
        <row r="1438">
          <cell r="A1438" t="str">
            <v>C2199</v>
          </cell>
          <cell r="B1438" t="str">
            <v>RETELHAMENTO C/ OUTROS TIPOS DE TELHA MAT. FIXAÇÃO</v>
          </cell>
          <cell r="C1438" t="str">
            <v>M2</v>
          </cell>
          <cell r="D1438">
            <v>24.27</v>
          </cell>
        </row>
        <row r="1439">
          <cell r="A1439" t="str">
            <v>C2200</v>
          </cell>
          <cell r="B1439" t="str">
            <v>RETELHAMENTO C/ TELHA CERÂMICA ATE 20% NOVA</v>
          </cell>
          <cell r="C1439" t="str">
            <v>M2</v>
          </cell>
          <cell r="D1439">
            <v>25.36</v>
          </cell>
        </row>
        <row r="1440">
          <cell r="A1440" t="str">
            <v>C2201</v>
          </cell>
          <cell r="B1440" t="str">
            <v>RETELHAMENTO C/ TELHA CERÂMICA COM 50% NOVA</v>
          </cell>
          <cell r="C1440" t="str">
            <v>M2</v>
          </cell>
          <cell r="D1440">
            <v>29.41</v>
          </cell>
        </row>
        <row r="1441">
          <cell r="A1441" t="str">
            <v>C2203</v>
          </cell>
          <cell r="B1441" t="str">
            <v>RETELHAMENTO C/ TELHA FIBROCIMENTO MAT. DE FIXAÇÃO</v>
          </cell>
          <cell r="C1441" t="str">
            <v>M2</v>
          </cell>
          <cell r="D1441">
            <v>20.02</v>
          </cell>
        </row>
        <row r="1442">
          <cell r="A1442" t="str">
            <v>C2303</v>
          </cell>
          <cell r="B1442" t="str">
            <v>TAMPÃO DE FIBROCIMENTO P/TELHA KALHETA DELTA</v>
          </cell>
          <cell r="C1442" t="str">
            <v>M</v>
          </cell>
          <cell r="D1442">
            <v>45.25</v>
          </cell>
        </row>
        <row r="1443">
          <cell r="A1443" t="str">
            <v>C2304</v>
          </cell>
          <cell r="B1443" t="str">
            <v>TAMPÃO DE FIBROCIMENTO P/TELHA KALHETÃO</v>
          </cell>
          <cell r="C1443" t="str">
            <v>M</v>
          </cell>
          <cell r="D1443">
            <v>31.28</v>
          </cell>
        </row>
        <row r="1444">
          <cell r="A1444" t="str">
            <v>C2305</v>
          </cell>
          <cell r="B1444" t="str">
            <v>TAMPÃO E RUFO DE FIBROCIMENTO</v>
          </cell>
          <cell r="C1444" t="str">
            <v>M</v>
          </cell>
          <cell r="D1444">
            <v>87.2</v>
          </cell>
        </row>
        <row r="1445">
          <cell r="A1445" t="str">
            <v>C4462</v>
          </cell>
          <cell r="B1445" t="str">
            <v>TELHA CERÂMICA</v>
          </cell>
          <cell r="C1445" t="str">
            <v>M2</v>
          </cell>
          <cell r="D1445">
            <v>37.51</v>
          </cell>
        </row>
        <row r="1446">
          <cell r="A1446" t="str">
            <v>C2429</v>
          </cell>
          <cell r="B1446" t="str">
            <v>TELHA CERÂMICA TIPO CANAL C/ ESBARRO "TIMON"</v>
          </cell>
          <cell r="C1446" t="str">
            <v>M2</v>
          </cell>
          <cell r="D1446">
            <v>71.78</v>
          </cell>
        </row>
        <row r="1447">
          <cell r="A1447" t="str">
            <v>C2430</v>
          </cell>
          <cell r="B1447" t="str">
            <v>TELHA CERÂMICA TIPO RETANGULAR C/ ESBARRO "TIMOM"</v>
          </cell>
          <cell r="C1447" t="str">
            <v>M2</v>
          </cell>
          <cell r="D1447">
            <v>71.78</v>
          </cell>
        </row>
        <row r="1448">
          <cell r="A1448" t="str">
            <v>C2431</v>
          </cell>
          <cell r="B1448" t="str">
            <v>TELHA DE AÇO ZINCADA PRÉ-PINTADA INCLINAÇÃO 1%.VAO 10.5m</v>
          </cell>
          <cell r="C1448" t="str">
            <v>M2</v>
          </cell>
          <cell r="D1448">
            <v>86.22</v>
          </cell>
        </row>
        <row r="1449">
          <cell r="A1449" t="str">
            <v>C2432</v>
          </cell>
          <cell r="B1449" t="str">
            <v>TELHA DE AÇO ZINCADA PRÉ-PINTADA INCLINAÇÃO 2.75% VÃO 16m</v>
          </cell>
          <cell r="C1449" t="str">
            <v>M2</v>
          </cell>
          <cell r="D1449">
            <v>91.43</v>
          </cell>
        </row>
        <row r="1450">
          <cell r="A1450" t="str">
            <v>C2433</v>
          </cell>
          <cell r="B1450" t="str">
            <v>TELHA DE AÇO ZINCADA PRÉ-PINTADA INCLINAÇÃO 3%.VÃO 22m</v>
          </cell>
          <cell r="C1450" t="str">
            <v>M2</v>
          </cell>
          <cell r="D1450">
            <v>152.52000000000001</v>
          </cell>
        </row>
        <row r="1451">
          <cell r="A1451" t="str">
            <v>C2434</v>
          </cell>
          <cell r="B1451" t="str">
            <v>TELHA DE AÇO ZINCADA PRÉ-PINTADA INCLINAÇÃO 3%.VÃO 24m</v>
          </cell>
          <cell r="C1451" t="str">
            <v>M2</v>
          </cell>
          <cell r="D1451">
            <v>163.27000000000001</v>
          </cell>
        </row>
        <row r="1452">
          <cell r="A1452" t="str">
            <v>C2435</v>
          </cell>
          <cell r="B1452" t="str">
            <v>TELHA DE AÇO ZINCADA PRÉ-PINTADA INCLINAÇÃO 3%.VÃO 26m</v>
          </cell>
          <cell r="C1452" t="str">
            <v>M2</v>
          </cell>
          <cell r="D1452">
            <v>193.67</v>
          </cell>
        </row>
        <row r="1453">
          <cell r="A1453" t="str">
            <v>C2425</v>
          </cell>
          <cell r="B1453" t="str">
            <v>TELHA DE ALUMÍNIO C/ MIOLO POLIURETANO, TRAPEZOIDAL + LISA</v>
          </cell>
          <cell r="C1453" t="str">
            <v>M2</v>
          </cell>
          <cell r="D1453">
            <v>103.83</v>
          </cell>
        </row>
        <row r="1454">
          <cell r="A1454" t="str">
            <v>C2426</v>
          </cell>
          <cell r="B1454" t="str">
            <v>TELHA DE ALUMÍNIO C/MIOLO POLIURETANO, TRAPEZOIDAL+TRAPEZOIDAL</v>
          </cell>
          <cell r="C1454" t="str">
            <v>M2</v>
          </cell>
          <cell r="D1454">
            <v>103.83</v>
          </cell>
        </row>
        <row r="1455">
          <cell r="A1455" t="str">
            <v>C4554</v>
          </cell>
          <cell r="B1455" t="str">
            <v>TELHA DE ALUMÍNIO, TRAPEZOIDAL e = 0,7mm</v>
          </cell>
          <cell r="C1455" t="str">
            <v>M2</v>
          </cell>
          <cell r="D1455">
            <v>46.53</v>
          </cell>
        </row>
        <row r="1456">
          <cell r="A1456" t="str">
            <v>C2436</v>
          </cell>
          <cell r="B1456" t="str">
            <v>TELHA DE CONCRETO COLORIDA INCLINAÇÃO ACIMA DE 30%</v>
          </cell>
          <cell r="C1456" t="str">
            <v>M2</v>
          </cell>
          <cell r="D1456">
            <v>33.54</v>
          </cell>
        </row>
        <row r="1457">
          <cell r="A1457" t="str">
            <v>C2437</v>
          </cell>
          <cell r="B1457" t="str">
            <v>TELHA DE FIBROCIMENTO CANALETE 49 INCLINAÇÃO 3%</v>
          </cell>
          <cell r="C1457" t="str">
            <v>M2</v>
          </cell>
          <cell r="D1457">
            <v>87.36</v>
          </cell>
        </row>
        <row r="1458">
          <cell r="A1458" t="str">
            <v>C2438</v>
          </cell>
          <cell r="B1458" t="str">
            <v>TELHA DE FIBROCIMENTO CANALETE 90 INCLINAÇÃO 3%</v>
          </cell>
          <cell r="C1458" t="str">
            <v>M2</v>
          </cell>
          <cell r="D1458">
            <v>87.03</v>
          </cell>
        </row>
        <row r="1459">
          <cell r="A1459" t="str">
            <v>C2439</v>
          </cell>
          <cell r="B1459" t="str">
            <v>TELHA DE FIBROCIMENTO CANALETE 90 INCLINAÇÃO 9%</v>
          </cell>
          <cell r="C1459" t="str">
            <v>M2</v>
          </cell>
          <cell r="D1459">
            <v>88.34</v>
          </cell>
        </row>
        <row r="1460">
          <cell r="A1460" t="str">
            <v>C2440</v>
          </cell>
          <cell r="B1460" t="str">
            <v>TELHA DE FIBROCIMENTO KALHETA DELTA INCLINAÇÃO 3%</v>
          </cell>
          <cell r="C1460" t="str">
            <v>M2</v>
          </cell>
          <cell r="D1460">
            <v>110.7</v>
          </cell>
        </row>
        <row r="1461">
          <cell r="A1461" t="str">
            <v>C2441</v>
          </cell>
          <cell r="B1461" t="str">
            <v>TELHA DE FIBROCIMENTO KALHETÃO INCLINAÇÃO 3%</v>
          </cell>
          <cell r="C1461" t="str">
            <v>M2</v>
          </cell>
          <cell r="D1461">
            <v>98.16</v>
          </cell>
        </row>
        <row r="1462">
          <cell r="A1462" t="str">
            <v>C2442</v>
          </cell>
          <cell r="B1462" t="str">
            <v>TELHA DE FIBROCIMENTO KALHETÃO INCLINAÇÃO 9%</v>
          </cell>
          <cell r="C1462" t="str">
            <v>M2</v>
          </cell>
          <cell r="D1462">
            <v>99.07</v>
          </cell>
        </row>
        <row r="1463">
          <cell r="A1463" t="str">
            <v>C2443</v>
          </cell>
          <cell r="B1463" t="str">
            <v>TELHA DE FIBROCIMENTO MAXIPLAC E=6mm INCLINAÇÃO 27%</v>
          </cell>
          <cell r="C1463" t="str">
            <v>M2</v>
          </cell>
          <cell r="D1463">
            <v>17.21</v>
          </cell>
        </row>
        <row r="1464">
          <cell r="A1464" t="str">
            <v>C2444</v>
          </cell>
          <cell r="B1464" t="str">
            <v>TELHA DE FIBROCIMENTO MODULADA, INCLINAÇÃO 18%</v>
          </cell>
          <cell r="C1464" t="str">
            <v>M2</v>
          </cell>
          <cell r="D1464">
            <v>134.44</v>
          </cell>
        </row>
        <row r="1465">
          <cell r="A1465" t="str">
            <v>C2446</v>
          </cell>
          <cell r="B1465" t="str">
            <v>TELHA DE FIBROCIMENTO ONDULADA E=6mm EM ARCO</v>
          </cell>
          <cell r="C1465" t="str">
            <v>M2</v>
          </cell>
          <cell r="D1465">
            <v>32.11</v>
          </cell>
        </row>
        <row r="1466">
          <cell r="A1466" t="str">
            <v>C2445</v>
          </cell>
          <cell r="B1466" t="str">
            <v>TELHA DE FIBROCIMENTO ONDULADA E=6mm , INCLINAÇÃO 27%</v>
          </cell>
          <cell r="C1466" t="str">
            <v>M2</v>
          </cell>
          <cell r="D1466">
            <v>30.25</v>
          </cell>
        </row>
        <row r="1467">
          <cell r="A1467" t="str">
            <v>C3745</v>
          </cell>
          <cell r="B1467" t="str">
            <v>TELHA DE FIBROCIMENTO ONDULADA E= 8MM INCLINAÇÃO 27%</v>
          </cell>
          <cell r="C1467" t="str">
            <v>M2</v>
          </cell>
          <cell r="D1467">
            <v>41.21</v>
          </cell>
        </row>
        <row r="1468">
          <cell r="A1468" t="str">
            <v>C2447</v>
          </cell>
          <cell r="B1468" t="str">
            <v>TELHA DE FIBROCIMENTO VOGATEX, INCLINAÇÃO 27%</v>
          </cell>
          <cell r="C1468" t="str">
            <v>M2</v>
          </cell>
          <cell r="D1468">
            <v>15.01</v>
          </cell>
        </row>
        <row r="1469">
          <cell r="A1469" t="str">
            <v>C2448</v>
          </cell>
          <cell r="B1469" t="str">
            <v>TELHA DE MADEIRA COMPENSADA ONDULADA E=6mm</v>
          </cell>
          <cell r="C1469" t="str">
            <v>M2</v>
          </cell>
          <cell r="D1469">
            <v>18.23</v>
          </cell>
        </row>
        <row r="1470">
          <cell r="A1470" t="str">
            <v>C2449</v>
          </cell>
          <cell r="B1470" t="str">
            <v>TELHA DE POLIESTER REFORÇADO</v>
          </cell>
          <cell r="C1470" t="str">
            <v>M2</v>
          </cell>
          <cell r="D1470">
            <v>25.17</v>
          </cell>
        </row>
        <row r="1471">
          <cell r="A1471" t="str">
            <v>C2450</v>
          </cell>
          <cell r="B1471" t="str">
            <v>TELHA TERMOACÚSTICA TRAPEZOIDAL INCLINAÇÃO 17.6%</v>
          </cell>
          <cell r="C1471" t="str">
            <v>M2</v>
          </cell>
          <cell r="D1471">
            <v>111.69</v>
          </cell>
        </row>
        <row r="1472">
          <cell r="A1472" t="str">
            <v>C2451</v>
          </cell>
          <cell r="B1472" t="str">
            <v>TELHA TIPO ONDULINE EM ESTRUTURA DE MADEIRA</v>
          </cell>
          <cell r="C1472" t="str">
            <v>M2</v>
          </cell>
          <cell r="D1472">
            <v>33.81</v>
          </cell>
        </row>
        <row r="1473">
          <cell r="A1473" t="str">
            <v>C2452</v>
          </cell>
          <cell r="B1473" t="str">
            <v>TELHA TIPO ONDULINE EM ESTRUTURA METÁLICA</v>
          </cell>
          <cell r="C1473" t="str">
            <v>M2</v>
          </cell>
          <cell r="D1473">
            <v>51.31</v>
          </cell>
        </row>
        <row r="1474">
          <cell r="A1474" t="str">
            <v>C2453</v>
          </cell>
          <cell r="B1474" t="str">
            <v>TELHA TRANSPARENTE ONDULADA</v>
          </cell>
          <cell r="C1474" t="str">
            <v>M2</v>
          </cell>
          <cell r="D1474">
            <v>45.87</v>
          </cell>
        </row>
        <row r="1475">
          <cell r="B1475" t="str">
            <v>COBERTURA (MADEIRAMENTO E TELHAMENTO)</v>
          </cell>
        </row>
        <row r="1476">
          <cell r="A1476" t="str">
            <v>C0800</v>
          </cell>
          <cell r="B1476" t="str">
            <v>COBERTURA C/TELHA ESTRUTURAL DE FIBRO-CIMENTO, CANALETE 49 C/ APOIOS</v>
          </cell>
          <cell r="C1476" t="str">
            <v>M2</v>
          </cell>
          <cell r="D1476">
            <v>134.05000000000001</v>
          </cell>
        </row>
        <row r="1477">
          <cell r="A1477" t="str">
            <v>C0801</v>
          </cell>
          <cell r="B1477" t="str">
            <v>COBERTURA C/TELHA ESTRUTURAL DE FIBRO-CIMENTO, CANALETE 90 C/ APOIOS</v>
          </cell>
          <cell r="C1477" t="str">
            <v>M2</v>
          </cell>
          <cell r="D1477">
            <v>127.01</v>
          </cell>
        </row>
        <row r="1478">
          <cell r="A1478" t="str">
            <v>C0802</v>
          </cell>
          <cell r="B1478" t="str">
            <v>COBERTURA C/TELHA ONDULADA DE FIBRO-CIMENTO E= 6mm ( C/MADEIRAMENTO )</v>
          </cell>
          <cell r="C1478" t="str">
            <v>M2</v>
          </cell>
          <cell r="D1478">
            <v>97.42</v>
          </cell>
        </row>
        <row r="1479">
          <cell r="A1479" t="str">
            <v>C4465</v>
          </cell>
          <cell r="B1479" t="str">
            <v>COBERTURA TELHA CERÂMICA - (RIPA, CAIBRO)</v>
          </cell>
          <cell r="C1479" t="str">
            <v>M2</v>
          </cell>
          <cell r="D1479">
            <v>67.900000000000006</v>
          </cell>
        </row>
        <row r="1480">
          <cell r="A1480" t="str">
            <v>C4466</v>
          </cell>
          <cell r="B1480" t="str">
            <v>COBERTURA TELHA CERÂMICA (RIPA, CAIBRO, LINHA)</v>
          </cell>
          <cell r="C1480" t="str">
            <v>M2</v>
          </cell>
          <cell r="D1480">
            <v>101.91</v>
          </cell>
        </row>
        <row r="1481">
          <cell r="B1481" t="str">
            <v>DOMOS</v>
          </cell>
        </row>
        <row r="1482">
          <cell r="A1482" t="str">
            <v>C4370</v>
          </cell>
          <cell r="B1482" t="str">
            <v>ABÓBADA DE POLICARBONATO TRANSPARENTE (FORN./MONTAGEM)</v>
          </cell>
          <cell r="C1482" t="str">
            <v>M2</v>
          </cell>
          <cell r="D1482">
            <v>613.72</v>
          </cell>
        </row>
        <row r="1483">
          <cell r="A1483" t="str">
            <v>C0769</v>
          </cell>
          <cell r="B1483" t="str">
            <v>CHAPA POLICARBONATO ALVEOLAR CRISTAL ESP.= 6mm</v>
          </cell>
          <cell r="C1483" t="str">
            <v>M2</v>
          </cell>
          <cell r="D1483">
            <v>116.11</v>
          </cell>
        </row>
        <row r="1484">
          <cell r="A1484" t="str">
            <v>C0770</v>
          </cell>
          <cell r="B1484" t="str">
            <v>CHAPA POLICARBONATO COMPACTO CRISTAL ESP.= 6mm</v>
          </cell>
          <cell r="C1484" t="str">
            <v>M2</v>
          </cell>
          <cell r="D1484">
            <v>385.37</v>
          </cell>
        </row>
        <row r="1485">
          <cell r="A1485" t="str">
            <v>C0771</v>
          </cell>
          <cell r="B1485" t="str">
            <v>CHAPA POLICARBONATO FUMÊ ESP.= 4mm</v>
          </cell>
          <cell r="C1485" t="str">
            <v>M2</v>
          </cell>
          <cell r="D1485">
            <v>67.45</v>
          </cell>
        </row>
        <row r="1486">
          <cell r="A1486" t="str">
            <v>C0772</v>
          </cell>
          <cell r="B1486" t="str">
            <v>CHAPA POLICARBONATO FUMÊ ESP.= 4mm C/ PELICULA REFLETIVA</v>
          </cell>
          <cell r="C1486" t="str">
            <v>M2</v>
          </cell>
          <cell r="D1486">
            <v>706.84</v>
          </cell>
        </row>
        <row r="1487">
          <cell r="A1487" t="str">
            <v>C1147</v>
          </cell>
          <cell r="B1487" t="str">
            <v>DOMO INDIVIDUAL DE ACRÍLICO</v>
          </cell>
          <cell r="C1487" t="str">
            <v>M2</v>
          </cell>
          <cell r="D1487">
            <v>389.28</v>
          </cell>
        </row>
        <row r="1488">
          <cell r="A1488" t="str">
            <v>C1148</v>
          </cell>
          <cell r="B1488" t="str">
            <v>DOMO INDIVIDUAL DE FIBRA DE VIDRO</v>
          </cell>
          <cell r="C1488" t="str">
            <v>M2</v>
          </cell>
          <cell r="D1488">
            <v>318.41000000000003</v>
          </cell>
        </row>
        <row r="1489">
          <cell r="A1489" t="str">
            <v>C1149</v>
          </cell>
          <cell r="B1489" t="str">
            <v>DOMO MODULAR DE ACRÍLICO</v>
          </cell>
          <cell r="C1489" t="str">
            <v>M2</v>
          </cell>
          <cell r="D1489">
            <v>461.51</v>
          </cell>
        </row>
        <row r="1490">
          <cell r="A1490" t="str">
            <v>C1150</v>
          </cell>
          <cell r="B1490" t="str">
            <v>DOMO MODULAR DE FIBRA DE VIDRO</v>
          </cell>
          <cell r="C1490" t="str">
            <v>M2</v>
          </cell>
          <cell r="D1490">
            <v>488.28</v>
          </cell>
        </row>
        <row r="1491">
          <cell r="B1491" t="str">
            <v>OUTROS ELEMENTOS</v>
          </cell>
        </row>
        <row r="1492">
          <cell r="A1492" t="str">
            <v>C3448</v>
          </cell>
          <cell r="B1492" t="str">
            <v>BEIRAL DE MADEIRA (1X10)cm</v>
          </cell>
          <cell r="C1492" t="str">
            <v>M</v>
          </cell>
          <cell r="D1492">
            <v>17.89</v>
          </cell>
        </row>
        <row r="1493">
          <cell r="A1493" t="str">
            <v>C0388</v>
          </cell>
          <cell r="B1493" t="str">
            <v>BEIRAL DE MADEIRA DE (2 X 8)cm, INCLUSIVE PINTURA</v>
          </cell>
          <cell r="C1493" t="str">
            <v>M</v>
          </cell>
          <cell r="D1493">
            <v>15.77</v>
          </cell>
        </row>
        <row r="1494">
          <cell r="A1494" t="str">
            <v>C0657</v>
          </cell>
          <cell r="B1494" t="str">
            <v>CALHA DE ALUMÍNIO DESENVOLVIMENTO DE 25cm</v>
          </cell>
          <cell r="C1494" t="str">
            <v>M</v>
          </cell>
          <cell r="D1494">
            <v>30.57</v>
          </cell>
        </row>
        <row r="1495">
          <cell r="A1495" t="str">
            <v>C0658</v>
          </cell>
          <cell r="B1495" t="str">
            <v>CALHA DE CHAPA COBRE 26 DESENVOLVIMENTO 33cm</v>
          </cell>
          <cell r="C1495" t="str">
            <v>M</v>
          </cell>
          <cell r="D1495">
            <v>78.930000000000007</v>
          </cell>
        </row>
        <row r="1496">
          <cell r="A1496" t="str">
            <v>C0659</v>
          </cell>
          <cell r="B1496" t="str">
            <v>CALHA DE CHAPA COBRE 26 DESENVOLVIMENTO 50cm</v>
          </cell>
          <cell r="C1496" t="str">
            <v>M</v>
          </cell>
          <cell r="D1496">
            <v>105.45</v>
          </cell>
        </row>
        <row r="1497">
          <cell r="A1497" t="str">
            <v>C0660</v>
          </cell>
          <cell r="B1497" t="str">
            <v>CALHA DE CHAPA GALVANIZADA 26 DESENVOLVIMENTO 33cm</v>
          </cell>
          <cell r="C1497" t="str">
            <v>M</v>
          </cell>
          <cell r="D1497">
            <v>38.71</v>
          </cell>
        </row>
        <row r="1498">
          <cell r="A1498" t="str">
            <v>C0661</v>
          </cell>
          <cell r="B1498" t="str">
            <v>CALHA DE CHAPA GALVANIZADA 26 DESENVOLVIMENTO 50cm</v>
          </cell>
          <cell r="C1498" t="str">
            <v>M</v>
          </cell>
          <cell r="D1498">
            <v>58.83</v>
          </cell>
        </row>
        <row r="1499">
          <cell r="A1499" t="str">
            <v>C0662</v>
          </cell>
          <cell r="B1499" t="str">
            <v>CALHA DE FIBERGLASS ESP.= 2mm DESENVOLVIMENTO 30cm</v>
          </cell>
          <cell r="C1499" t="str">
            <v>M</v>
          </cell>
          <cell r="D1499">
            <v>29.63</v>
          </cell>
        </row>
        <row r="1500">
          <cell r="A1500" t="str">
            <v>C3684</v>
          </cell>
          <cell r="B1500" t="str">
            <v>COBERTA EM PALHA DE CARNAÚBA</v>
          </cell>
          <cell r="C1500" t="str">
            <v>M2</v>
          </cell>
          <cell r="D1500">
            <v>21.98</v>
          </cell>
        </row>
        <row r="1501">
          <cell r="A1501" t="str">
            <v>C3746</v>
          </cell>
          <cell r="B1501" t="str">
            <v>ESTACIONAMENTO COBERTO C/ TELHA DE FIBROCIMENTO - VAGA (4,50x2,75)</v>
          </cell>
          <cell r="C1501" t="str">
            <v>M2</v>
          </cell>
          <cell r="D1501">
            <v>103.61</v>
          </cell>
        </row>
        <row r="1502">
          <cell r="A1502" t="str">
            <v>C1631</v>
          </cell>
          <cell r="B1502" t="str">
            <v>LONA PLÁSTICA PRETA, P/SERVIÇOS EM COBERTAS</v>
          </cell>
          <cell r="C1502" t="str">
            <v>M2</v>
          </cell>
          <cell r="D1502">
            <v>8.02</v>
          </cell>
        </row>
        <row r="1503">
          <cell r="A1503" t="str">
            <v>C2248</v>
          </cell>
          <cell r="B1503" t="str">
            <v>RUFO DE CHAPA COBRE 26 DESENVOLVIMENTO 33cm</v>
          </cell>
          <cell r="C1503" t="str">
            <v>M</v>
          </cell>
          <cell r="D1503">
            <v>63.9</v>
          </cell>
        </row>
        <row r="1504">
          <cell r="A1504" t="str">
            <v>C2249</v>
          </cell>
          <cell r="B1504" t="str">
            <v>RUFO DE CHAPA GALVANIZADA 26 DESENVOLVIMENTO 33cm</v>
          </cell>
          <cell r="C1504" t="str">
            <v>M</v>
          </cell>
          <cell r="D1504">
            <v>25.8</v>
          </cell>
        </row>
        <row r="1505">
          <cell r="A1505" t="str">
            <v>C2250</v>
          </cell>
          <cell r="B1505" t="str">
            <v>RUFO DE FIBROCIMENTO</v>
          </cell>
          <cell r="C1505" t="str">
            <v>M</v>
          </cell>
          <cell r="D1505">
            <v>80.290000000000006</v>
          </cell>
        </row>
        <row r="1506">
          <cell r="A1506" t="str">
            <v>C2251</v>
          </cell>
          <cell r="B1506" t="str">
            <v>RUFO DE FIBROCIMENTO C/ VEDAÇÃO ELÁSTICA</v>
          </cell>
          <cell r="C1506" t="str">
            <v>M</v>
          </cell>
          <cell r="D1506">
            <v>86.6</v>
          </cell>
        </row>
        <row r="1507">
          <cell r="A1507" t="str">
            <v>C2252</v>
          </cell>
          <cell r="B1507" t="str">
            <v>RUFO DE FIBROCIMENTO P/TELHA MAXIPLAC</v>
          </cell>
          <cell r="C1507" t="str">
            <v>M</v>
          </cell>
          <cell r="D1507">
            <v>57.13</v>
          </cell>
        </row>
        <row r="1508">
          <cell r="A1508" t="str">
            <v>C2253</v>
          </cell>
          <cell r="B1508" t="str">
            <v>RUFO DE FIBROCIMENTO P/TELHA ONDULADA</v>
          </cell>
          <cell r="C1508" t="str">
            <v>M</v>
          </cell>
          <cell r="D1508">
            <v>45.76</v>
          </cell>
        </row>
        <row r="1509">
          <cell r="A1509" t="str">
            <v>C3652</v>
          </cell>
          <cell r="B1509" t="str">
            <v>RUFO/ALGEIROZ EM CONCRETO PRÉ-MOLDADO L=30CM</v>
          </cell>
          <cell r="C1509" t="str">
            <v>M</v>
          </cell>
          <cell r="D1509">
            <v>57.56</v>
          </cell>
        </row>
        <row r="1510">
          <cell r="A1510" t="str">
            <v>C2479</v>
          </cell>
          <cell r="B1510" t="str">
            <v>TOLDO COM ESTRUTURA METÁLICA</v>
          </cell>
          <cell r="C1510" t="str">
            <v>M2</v>
          </cell>
          <cell r="D1510">
            <v>181.07</v>
          </cell>
        </row>
        <row r="1511">
          <cell r="B1511" t="str">
            <v xml:space="preserve">IMPERMEABILIZAÇÃO </v>
          </cell>
        </row>
        <row r="1512">
          <cell r="B1512" t="str">
            <v>BALDRAMES</v>
          </cell>
        </row>
        <row r="1513">
          <cell r="A1513" t="str">
            <v>C1462</v>
          </cell>
          <cell r="B1513" t="str">
            <v>IMPERMEABILIZAÇÃO DE ALVENARIA DE EMBASAMENTO NO RESPALDO C/ARGAMASSA CIMENTO E AREIA S/ PENEIRAMENTO, TRAÇO 1:3, ESP.=2cm C/ ADITIVO IMPERMABILIZANTE</v>
          </cell>
          <cell r="C1513" t="str">
            <v>M2</v>
          </cell>
          <cell r="D1513">
            <v>26.38</v>
          </cell>
        </row>
        <row r="1514">
          <cell r="A1514" t="str">
            <v>C1466</v>
          </cell>
          <cell r="B1514" t="str">
            <v>IMPERMEABILIZAÇÃO HORIZONTAL DE ALICERCES C/MANTA BUTÍLICA EM PAREDES DE 1 ½ TIJOLO</v>
          </cell>
          <cell r="C1514" t="str">
            <v>M</v>
          </cell>
          <cell r="D1514">
            <v>32.270000000000003</v>
          </cell>
        </row>
        <row r="1515">
          <cell r="B1515" t="str">
            <v>PISOS</v>
          </cell>
        </row>
        <row r="1516">
          <cell r="A1516" t="str">
            <v>C1424</v>
          </cell>
          <cell r="B1516" t="str">
            <v>GEOTEXTIL COMO CAMADA DE DESLIZAMENTO / SEPARAÇÃO OU COMO CAMADA DE BERÇO E/OU AMORTECIMENTO</v>
          </cell>
          <cell r="C1516" t="str">
            <v>M2</v>
          </cell>
          <cell r="D1516">
            <v>7.79</v>
          </cell>
        </row>
        <row r="1517">
          <cell r="A1517" t="str">
            <v>C1465</v>
          </cell>
          <cell r="B1517" t="str">
            <v>IMPERMEABILIZAÇÃO DE ÁREAS SUJEITAS A INFILTRAÇÃO POR LENÇOL FREÁTICO</v>
          </cell>
          <cell r="C1517" t="str">
            <v>M2</v>
          </cell>
          <cell r="D1517">
            <v>24.55</v>
          </cell>
        </row>
        <row r="1518">
          <cell r="A1518" t="str">
            <v>C1472</v>
          </cell>
          <cell r="B1518" t="str">
            <v>IMPERMEABILIZAÇÃO P/ REBAIXO BANHEIRO E COZINHA C/TINTA ASFÁLTICA</v>
          </cell>
          <cell r="C1518" t="str">
            <v>M2</v>
          </cell>
          <cell r="D1518">
            <v>8.4499999999999993</v>
          </cell>
        </row>
        <row r="1519">
          <cell r="A1519" t="str">
            <v>C2057</v>
          </cell>
          <cell r="B1519" t="str">
            <v>PROTEÇÃO DE SUPERFÍCIES IMPERMEABILIZADAS</v>
          </cell>
          <cell r="C1519" t="str">
            <v>M2</v>
          </cell>
          <cell r="D1519">
            <v>22.09</v>
          </cell>
        </row>
        <row r="1520">
          <cell r="A1520" t="str">
            <v>C4659</v>
          </cell>
          <cell r="B1520" t="str">
            <v>GEOTÊXTIL NÃO TECIDO 100% POLIÉSTER COM RESISTÊNCIA AO PUNCIONAMENTO CBR MÍNIMA DE 2 kN</v>
          </cell>
          <cell r="C1520" t="str">
            <v>M2</v>
          </cell>
          <cell r="D1520">
            <v>5.99</v>
          </cell>
        </row>
        <row r="1521">
          <cell r="B1521" t="str">
            <v>CALHAS</v>
          </cell>
        </row>
        <row r="1522">
          <cell r="A1522" t="str">
            <v>C1458</v>
          </cell>
          <cell r="B1522" t="str">
            <v>IMPERMEABILIZAÇÃO C/ IMPERMEABILIZANTE ESTRUTURAL E APLICAÇÃO DE MEMBRANA DE BASE ACRÍLICA</v>
          </cell>
          <cell r="C1522" t="str">
            <v>M2</v>
          </cell>
          <cell r="D1522">
            <v>46.66</v>
          </cell>
        </row>
        <row r="1523">
          <cell r="A1523" t="str">
            <v>C1463</v>
          </cell>
          <cell r="B1523" t="str">
            <v>IMPERMEABILIZAÇÃO DE CALHA, VIGA-CALHA, JARDINEIRA C/MANTA ASFÁLTICA .AUTO-ADESIVA</v>
          </cell>
          <cell r="C1523" t="str">
            <v>M2</v>
          </cell>
          <cell r="D1523">
            <v>22.27</v>
          </cell>
        </row>
        <row r="1524">
          <cell r="A1524" t="str">
            <v>C1470</v>
          </cell>
          <cell r="B1524" t="str">
            <v>IMPERMEABILIZAÇÃO JARDINEIRAS C/ARGAMASSA DE CIMENTO E AREIA S/ PENEIRAMENTO, TRAÇO 1:3 - ESP.= 3cm</v>
          </cell>
          <cell r="C1524" t="str">
            <v>M2</v>
          </cell>
          <cell r="D1524">
            <v>31.84</v>
          </cell>
        </row>
        <row r="1525">
          <cell r="B1525" t="str">
            <v>COBERTURAS</v>
          </cell>
        </row>
        <row r="1526">
          <cell r="A1526" t="str">
            <v>C1476</v>
          </cell>
          <cell r="B1526" t="str">
            <v>IMPERMEABILIZAÇÃO À BASE DE ELASTÔMEROS SINTÉTICOS CALANDRADOS E PRÉ-VULCANIZADOS C/ MANTA BUTÍLICA</v>
          </cell>
          <cell r="C1526" t="str">
            <v>M2</v>
          </cell>
          <cell r="D1526">
            <v>96.87</v>
          </cell>
        </row>
        <row r="1527">
          <cell r="A1527" t="str">
            <v>C1173</v>
          </cell>
          <cell r="B1527" t="str">
            <v>IMPERMEABILIZAÇÃO À BASE DE ELASTÔMEROS SINTÉTICOS "NEOPRENE + HYPALON"</v>
          </cell>
          <cell r="C1527" t="str">
            <v>M2</v>
          </cell>
          <cell r="D1527">
            <v>137.1</v>
          </cell>
        </row>
        <row r="1528">
          <cell r="A1528" t="str">
            <v>C1232</v>
          </cell>
          <cell r="B1528" t="str">
            <v>IMPERMEABILIZAÇÃO À BASE DE EMULSÃO ASFÁLTICA ESTRUTURADA C/ VÉU DE FIBRA DE VIDRO C/ PINTURA DEFLETIVA</v>
          </cell>
          <cell r="C1528" t="str">
            <v>M2</v>
          </cell>
          <cell r="D1528">
            <v>79.19</v>
          </cell>
        </row>
        <row r="1529">
          <cell r="A1529" t="str">
            <v>C1459</v>
          </cell>
          <cell r="B1529" t="str">
            <v>IMPERMEABLIZAÇÃO C/ APLICAÇÃO DIRETA DE IMPERMEABILIZANTE ESTRUTURAL SEGUIDA DE APLICAÇÃO DE MEMBRANA DE BASE ACRÍLICA</v>
          </cell>
          <cell r="C1529" t="str">
            <v>M2</v>
          </cell>
          <cell r="D1529">
            <v>46.66</v>
          </cell>
        </row>
        <row r="1530">
          <cell r="A1530" t="str">
            <v>C1471</v>
          </cell>
          <cell r="B1530" t="str">
            <v>IMPERMEABILIZAÇÃO C/ MANTA ASFÁLTICA C/ ARMADURA DE FILME DE POLIETILENO</v>
          </cell>
          <cell r="C1530" t="str">
            <v>M2</v>
          </cell>
          <cell r="D1530">
            <v>31.65</v>
          </cell>
        </row>
        <row r="1531">
          <cell r="A1531" t="str">
            <v>C1464</v>
          </cell>
          <cell r="B1531" t="str">
            <v>IMPERMEABILIZAÇÃO DE COBERTURAS PLANAS C/MANTA À BASE DE ASFALTO MODIFICADO</v>
          </cell>
          <cell r="C1531" t="str">
            <v>M2</v>
          </cell>
          <cell r="D1531">
            <v>28.24</v>
          </cell>
        </row>
        <row r="1532">
          <cell r="A1532" t="str">
            <v>C1779</v>
          </cell>
          <cell r="B1532" t="str">
            <v>IMPERMEABILIZAÇÃO DE LAJES C/ MANTA ASFÁLTICA PRÉ-FABRICADA, C/ VÉU DE POLIÉSTER</v>
          </cell>
          <cell r="C1532" t="str">
            <v>M2</v>
          </cell>
          <cell r="D1532">
            <v>18.21</v>
          </cell>
        </row>
        <row r="1533">
          <cell r="B1533" t="str">
            <v>RESERVATÓRIOS</v>
          </cell>
        </row>
        <row r="1534">
          <cell r="A1534" t="str">
            <v>C1473</v>
          </cell>
          <cell r="B1534" t="str">
            <v>IMPERMEABILIZAÇÃO DE RESERVATÓRIOS E PISCINAS ELEVADAS C/ IMPERMEABILIZANTE ESTRUTURAL C/ APLICAÇÃO DE MEMBRANA ELÁSTICA BI-COMPONENTE</v>
          </cell>
          <cell r="C1534" t="str">
            <v>M2</v>
          </cell>
          <cell r="D1534">
            <v>22.95</v>
          </cell>
        </row>
        <row r="1535">
          <cell r="A1535" t="str">
            <v>C1474</v>
          </cell>
          <cell r="B1535" t="str">
            <v>IMPERMEABILIZAÇÃO DE RESERVATÓRIOS ELEVADOS C/ ARGAMASSA RÍGIDA E DE IMPERMEABILIZAÇÃO SEMIPLÁSTICA C/ ASFALTO MODIFICADO E ESTRUTURADO</v>
          </cell>
          <cell r="C1535" t="str">
            <v>M2</v>
          </cell>
          <cell r="D1535">
            <v>117.06</v>
          </cell>
        </row>
        <row r="1536">
          <cell r="A1536" t="str">
            <v>C1475</v>
          </cell>
          <cell r="B1536" t="str">
            <v>IMPERMEABILIZAÇÃO DE SUPERFÍCIES INTERNAS DE RESERVATÓRIOS ENTERRADOS</v>
          </cell>
          <cell r="C1536" t="str">
            <v>M2</v>
          </cell>
          <cell r="D1536">
            <v>47.38</v>
          </cell>
        </row>
        <row r="1537">
          <cell r="A1537" t="str">
            <v>C1469</v>
          </cell>
          <cell r="B1537" t="str">
            <v>IMPERMEABILIZAÇÃO INTERNA E EXTERNA P/RESERVATÓRIO ENTERRADO</v>
          </cell>
          <cell r="C1537" t="str">
            <v>M2</v>
          </cell>
          <cell r="D1537">
            <v>50.31</v>
          </cell>
        </row>
        <row r="1538">
          <cell r="A1538" t="str">
            <v>C1460</v>
          </cell>
          <cell r="B1538" t="str">
            <v>IMPERMEABILIZAÇÃO INTERNA C/ CIMENTO IMPERMEABILIZANTE ESTRUTURAL</v>
          </cell>
          <cell r="C1538" t="str">
            <v>M2</v>
          </cell>
          <cell r="D1538">
            <v>15.89</v>
          </cell>
        </row>
        <row r="1539">
          <cell r="A1539" t="str">
            <v>C1467</v>
          </cell>
          <cell r="B1539" t="str">
            <v>IMPERMEABILIZAÇÃO INTERNA DE PISCINAS ENTERRADAS C/CIMENTO IMPERMEABILIZANTE ESTRUTURAL</v>
          </cell>
          <cell r="C1539" t="str">
            <v>M2</v>
          </cell>
          <cell r="D1539">
            <v>20.29</v>
          </cell>
        </row>
        <row r="1540">
          <cell r="A1540" t="str">
            <v>C1468</v>
          </cell>
          <cell r="B1540" t="str">
            <v>IMPERMEABILIZAÇÃO INTERNA C/ MANTA ASFÁLTICA C/ ARMADURA DE FILME DE POLIETILENO</v>
          </cell>
          <cell r="C1540" t="str">
            <v>M2</v>
          </cell>
          <cell r="D1540">
            <v>34.22</v>
          </cell>
        </row>
        <row r="1541">
          <cell r="A1541" t="str">
            <v>C2033</v>
          </cell>
          <cell r="B1541" t="str">
            <v>PREPARO DE SUPERFÍCIE INTERNA EM RESERVATÓRIOS A SEREM IMPERMEABILIZADOS</v>
          </cell>
          <cell r="C1541" t="str">
            <v>M2</v>
          </cell>
          <cell r="D1541">
            <v>1.66</v>
          </cell>
        </row>
        <row r="1542">
          <cell r="B1542" t="str">
            <v>CORTINA</v>
          </cell>
        </row>
        <row r="1543">
          <cell r="A1543" t="str">
            <v>C0667</v>
          </cell>
          <cell r="B1543" t="str">
            <v>CAMADA PROTETORA DE SUPERFÍCIES HORIZONTAIS C/ ARGAMASSA DE CIMENTO E AREIA S/ PENEIRAMENTO TRAÇO 1:5 - ESP.= 1 A 2 cm</v>
          </cell>
          <cell r="C1543" t="str">
            <v>M2</v>
          </cell>
          <cell r="D1543">
            <v>18.75</v>
          </cell>
        </row>
        <row r="1544">
          <cell r="A1544" t="str">
            <v>C0668</v>
          </cell>
          <cell r="B1544" t="str">
            <v>CAMADA PROTETORA DE SUPERFÍCIES VERTICAIS C/ PINTURA DE EMULSÃO ASFÁLTICA E ARGAMASSA DE CIMENTO E AREIA S/ PENEIRAMENTO TRAÇO 1:5, ESP.= 1 A 2 cm</v>
          </cell>
          <cell r="C1544" t="str">
            <v>M2</v>
          </cell>
          <cell r="D1544">
            <v>22.86</v>
          </cell>
        </row>
        <row r="1545">
          <cell r="A1545" t="str">
            <v>C1461</v>
          </cell>
          <cell r="B1545" t="str">
            <v>IMPERMEABILIZAÇÃO DE ÁREAS SUJEITAS À UMIDADE C/ APLICAÇÃO DE DUAS DEMÃOS DE IMPERMEABILIZANTE ESTRUTURAL DILUÍDO C/ ÁGUA E EMULSÃO ADESIVA TRAÇO 12:4:1</v>
          </cell>
          <cell r="C1545" t="str">
            <v>M2</v>
          </cell>
          <cell r="D1545">
            <v>11.12</v>
          </cell>
        </row>
        <row r="1546">
          <cell r="A1546" t="str">
            <v>C2188</v>
          </cell>
          <cell r="B1546" t="str">
            <v>REGULARIZAÇÃO DE SUPERFÍCIES HORIZONTAIS E VERTICAIS C/ ARGAMASSA DE CIMENTO E AREIA S/ PENEIRAMENTO, TRAÇO 1:3, ESP.= 6cm P/ APLICAÇÃO DE IMPERMEABILIZAÇÃO</v>
          </cell>
          <cell r="C1546" t="str">
            <v>M2</v>
          </cell>
          <cell r="D1546">
            <v>35.39</v>
          </cell>
        </row>
        <row r="1547">
          <cell r="A1547" t="str">
            <v>C2217</v>
          </cell>
          <cell r="B1547" t="str">
            <v>REVESTIMENTO DE SUPERFÍCIE HORIZONTAL OU VERTICAL C/ARGAMASSA DE CIMENTO E AREIA S/ PENEIRAMENTO TRAÇO 1:3, ESP.= 5cm</v>
          </cell>
          <cell r="C1547" t="str">
            <v>M2</v>
          </cell>
          <cell r="D1547">
            <v>53.73</v>
          </cell>
        </row>
        <row r="1548">
          <cell r="B1548" t="str">
            <v>OUTROS ELEMENTOS</v>
          </cell>
        </row>
        <row r="1549">
          <cell r="A1549" t="str">
            <v>C2841</v>
          </cell>
          <cell r="B1549" t="str">
            <v>IMPERMEABILIZAÇÃO C/ ARGAMASSA DE CIMENTO E AREIA 1:3 ADITIVADA, ESP.= 2.50cm</v>
          </cell>
          <cell r="C1549" t="str">
            <v>M2</v>
          </cell>
          <cell r="D1549">
            <v>24.83</v>
          </cell>
        </row>
        <row r="1550">
          <cell r="A1550" t="str">
            <v>C2842</v>
          </cell>
          <cell r="B1550" t="str">
            <v>IMPERMEABILIZAÇÃO C/ CIMENTO CRISTALIZANTE, BASE ACRÍLICA</v>
          </cell>
          <cell r="C1550" t="str">
            <v>M2</v>
          </cell>
          <cell r="D1550">
            <v>40.81</v>
          </cell>
        </row>
        <row r="1551">
          <cell r="A1551" t="str">
            <v>C2843</v>
          </cell>
          <cell r="B1551" t="str">
            <v>IMPERMEABILIZAÇÃO C/ EMULSÃO ASFÁLTICA CONSUMO 2kg/m²</v>
          </cell>
          <cell r="C1551" t="str">
            <v>M2</v>
          </cell>
          <cell r="D1551">
            <v>14.88</v>
          </cell>
        </row>
        <row r="1552">
          <cell r="A1552" t="str">
            <v>C3444</v>
          </cell>
          <cell r="B1552" t="str">
            <v>IMPERMEABILIZAÇÃO C/ SIKA E IGOL P/ CX. D´ÁGUA</v>
          </cell>
          <cell r="C1552" t="str">
            <v>M2</v>
          </cell>
          <cell r="D1552">
            <v>37.619999999999997</v>
          </cell>
        </row>
        <row r="1553">
          <cell r="A1553" t="str">
            <v>C4021</v>
          </cell>
          <cell r="B1553" t="str">
            <v>IMPERMEABILIZAÇÃO DE ACABAMENTO C/ HEYDICRYL PLUS, COR BRANCA, CONSUMO 3,0 KG/M2, REFORÇADA C/ TELA</v>
          </cell>
          <cell r="C1553" t="str">
            <v>M2</v>
          </cell>
          <cell r="D1553">
            <v>13.82</v>
          </cell>
        </row>
        <row r="1554">
          <cell r="A1554" t="str">
            <v>C4124</v>
          </cell>
          <cell r="B1554" t="str">
            <v>IMPERMEABILIZAÇÃO EM DUPLA CAMADA COM MANTA ESTRUTURADA EM POLIÉSTER 4mm - TIPO IV E MANTA DE ALUMÍNIO</v>
          </cell>
          <cell r="C1554" t="str">
            <v>M2</v>
          </cell>
          <cell r="D1554">
            <v>64.62</v>
          </cell>
        </row>
        <row r="1555">
          <cell r="B1555" t="str">
            <v>PROTEÇÃO TÉRMICA</v>
          </cell>
        </row>
        <row r="1556">
          <cell r="B1556" t="str">
            <v>ISOLAMENTO DE PAREDES</v>
          </cell>
        </row>
        <row r="1557">
          <cell r="A1557" t="str">
            <v>C1501</v>
          </cell>
          <cell r="B1557" t="str">
            <v>ISOLAMENTO TÉRMICO C/ESPUMA RÍGIDA DE POLIURETANO ESP.= 5cm</v>
          </cell>
          <cell r="C1557" t="str">
            <v>M2</v>
          </cell>
          <cell r="D1557">
            <v>8.48</v>
          </cell>
        </row>
        <row r="1558">
          <cell r="A1558" t="str">
            <v>C1502</v>
          </cell>
          <cell r="B1558" t="str">
            <v>ISOLAMENTO TÉRMICO C/MANTAS DE FIBRA DE VIDRO ENSACADAS ESP.= 5cm</v>
          </cell>
          <cell r="C1558" t="str">
            <v>M2</v>
          </cell>
          <cell r="D1558">
            <v>43.83</v>
          </cell>
        </row>
        <row r="1559">
          <cell r="A1559" t="str">
            <v>C1505</v>
          </cell>
          <cell r="B1559" t="str">
            <v>ISOLAMENTO TÉRMICO C/PAINEL DE FIBRA DE VIDRO FLEXÍVEL ESP.=50mm FIXADO COM ADESIVO HIDRO-ASFÁLTICO</v>
          </cell>
          <cell r="C1559" t="str">
            <v>M2</v>
          </cell>
          <cell r="D1559">
            <v>26.36</v>
          </cell>
        </row>
        <row r="1560">
          <cell r="A1560" t="str">
            <v>C1503</v>
          </cell>
          <cell r="B1560" t="str">
            <v>ISOLAMENTO TÉRMICO C/PAINEL DE FIBRA DE VIDRO RÍGIDO ESP.= 25mm FIXADO COM ASFALTO OXIDADO (MODIFICADO)</v>
          </cell>
          <cell r="C1560" t="str">
            <v>M2</v>
          </cell>
          <cell r="D1560">
            <v>77.069999999999993</v>
          </cell>
        </row>
        <row r="1561">
          <cell r="A1561" t="str">
            <v>C1506</v>
          </cell>
          <cell r="B1561" t="str">
            <v>ISOLAMENTO TÉRMICO C/PAINEL DE FIBRA DE VIDRO SEMI-RÍGIDO ESP.= 50mm FIXADO C/ARAME E TELA</v>
          </cell>
          <cell r="C1561" t="str">
            <v>M2</v>
          </cell>
          <cell r="D1561">
            <v>30.68</v>
          </cell>
        </row>
        <row r="1562">
          <cell r="A1562" t="str">
            <v>C1504</v>
          </cell>
          <cell r="B1562" t="str">
            <v>ISOLAMENTO TÉRMICO C/TIJOLO CERÂMICO FURADO (30X20X10)cm</v>
          </cell>
          <cell r="C1562" t="str">
            <v>M2</v>
          </cell>
          <cell r="D1562">
            <v>57.36</v>
          </cell>
        </row>
        <row r="1563">
          <cell r="B1563" t="str">
            <v>ISOLAMENTO DE COBERTURAS E LAJES</v>
          </cell>
        </row>
        <row r="1564">
          <cell r="A1564" t="str">
            <v>C1500</v>
          </cell>
          <cell r="B1564" t="str">
            <v>ISOLAMENTO TÉRMICO C/ARGILA EXPANDIDA AGLOMERADA ESP.= 20cm</v>
          </cell>
          <cell r="C1564" t="str">
            <v>M2</v>
          </cell>
          <cell r="D1564">
            <v>65.48</v>
          </cell>
        </row>
        <row r="1565">
          <cell r="A1565" t="str">
            <v>C1507</v>
          </cell>
          <cell r="B1565" t="str">
            <v>ISOLAMENTO TÉRMICO C/DOLOMITA MAGNESIANA BRITADA ESP.= 10cm</v>
          </cell>
          <cell r="C1565" t="str">
            <v>M2</v>
          </cell>
          <cell r="D1565">
            <v>14.53</v>
          </cell>
        </row>
        <row r="1566">
          <cell r="A1566" t="str">
            <v>C1508</v>
          </cell>
          <cell r="B1566" t="str">
            <v>ISOLAMENTO TÉRMICO C/LAJOTAS PRE-MOLDADAS DE CONCRETO</v>
          </cell>
          <cell r="C1566" t="str">
            <v>M2</v>
          </cell>
          <cell r="D1566">
            <v>47.91</v>
          </cell>
        </row>
        <row r="1567">
          <cell r="A1567" t="str">
            <v>C1509</v>
          </cell>
          <cell r="B1567" t="str">
            <v>ISOLAMENTO TÉRMICO C/MANTAS DE FIBRA DE VIDRO ESP.= 7.5cm PROTEGIDAS C/ASFALTO OXIDADO</v>
          </cell>
          <cell r="C1567" t="str">
            <v>M2</v>
          </cell>
          <cell r="D1567">
            <v>32.299999999999997</v>
          </cell>
        </row>
        <row r="1568">
          <cell r="A1568" t="str">
            <v>C1510</v>
          </cell>
          <cell r="B1568" t="str">
            <v>ISOLAMENTO TÉRMICO C/PEDRA BRITADA SOLTA ESP.= 25cm, SOBRE ARGAMASA DE PROTEÇÃO P/IMPERMEABILIZAÇÃO</v>
          </cell>
          <cell r="C1568" t="str">
            <v>M2</v>
          </cell>
          <cell r="D1568">
            <v>21.2</v>
          </cell>
        </row>
        <row r="1569">
          <cell r="A1569" t="str">
            <v>C1511</v>
          </cell>
          <cell r="B1569" t="str">
            <v>ISOLAMENTO TÉRMICO C/PLACAS DE CONCRETO CELULAR ESP.= 5cm</v>
          </cell>
          <cell r="C1569" t="str">
            <v>M2</v>
          </cell>
          <cell r="D1569">
            <v>52.95</v>
          </cell>
        </row>
        <row r="1570">
          <cell r="A1570" t="str">
            <v>C1512</v>
          </cell>
          <cell r="B1570" t="str">
            <v>ISOLAMENTO TÉRMICO C/PLACAS DE POLIESTIRENO EXPANDIDO ESP.= 5cm</v>
          </cell>
          <cell r="C1570" t="str">
            <v>M2</v>
          </cell>
          <cell r="D1570">
            <v>40.090000000000003</v>
          </cell>
        </row>
        <row r="1571">
          <cell r="A1571" t="str">
            <v>C1513</v>
          </cell>
          <cell r="B1571" t="str">
            <v>ISOLAMENTO TÉRMICO C/VERMICULITA AGLOMERADA C/CIMENTO E AREIA ESP.= 15cm</v>
          </cell>
          <cell r="C1571" t="str">
            <v>M2</v>
          </cell>
          <cell r="D1571">
            <v>89.12</v>
          </cell>
        </row>
        <row r="1572">
          <cell r="B1572" t="str">
            <v>ISOLAMENTO DE TUBOS DE AÇO</v>
          </cell>
        </row>
        <row r="1573">
          <cell r="A1573" t="str">
            <v>C3717</v>
          </cell>
          <cell r="B1573" t="str">
            <v>ISOLAMENTO TÉRMICO COM POLIESTIRENO EXPANDIDO (ISOPOR) EM TUBO DE AÇO PRETO DE 2"</v>
          </cell>
          <cell r="C1573" t="str">
            <v>M</v>
          </cell>
          <cell r="D1573">
            <v>30.65</v>
          </cell>
        </row>
        <row r="1574">
          <cell r="A1574" t="str">
            <v>C3718</v>
          </cell>
          <cell r="B1574" t="str">
            <v>ISOLAMENTO TÉRMICO COM POLIESTIRENO EXPANDIDO (ISOPOR) EM TUBO DE AÇO PRETO DE 2 1/2"</v>
          </cell>
          <cell r="C1574" t="str">
            <v>M</v>
          </cell>
          <cell r="D1574">
            <v>41.69</v>
          </cell>
        </row>
        <row r="1575">
          <cell r="B1575" t="str">
            <v>REVESTIMENTOS</v>
          </cell>
        </row>
        <row r="1576">
          <cell r="B1576" t="str">
            <v>ARGAMASSAS PARA PAREDES INTERNAS E EXTERNAS</v>
          </cell>
        </row>
        <row r="1577">
          <cell r="A1577" t="str">
            <v>C0776</v>
          </cell>
          <cell r="B1577" t="str">
            <v>CHAPISCO C/ ARGAMASSA DE CIMENTO E AREIA S/PENEIRAR TRAÇO 1:3 ESP.= 5mm P/ PAREDE</v>
          </cell>
          <cell r="C1577" t="str">
            <v>M2</v>
          </cell>
          <cell r="D1577">
            <v>3.97</v>
          </cell>
        </row>
        <row r="1578">
          <cell r="A1578" t="str">
            <v>C0777</v>
          </cell>
          <cell r="B1578" t="str">
            <v>CHAPISCO C/ ARGAMASSA DE CIMENTO E PEDRISCO TRAÇO 1:4 ESP.= 7mm P/ PAREDE</v>
          </cell>
          <cell r="C1578" t="str">
            <v>M2</v>
          </cell>
          <cell r="D1578">
            <v>6.2</v>
          </cell>
        </row>
        <row r="1579">
          <cell r="A1579" t="str">
            <v>C1214</v>
          </cell>
          <cell r="B1579" t="str">
            <v>EMBOÇO C/ ARGAMASSA DE CAL HIDRATADA E AREIA S/PENEIRAR TRAÇO 1:2 ESP.= 20mm P/ PAREDE</v>
          </cell>
          <cell r="C1579" t="str">
            <v>M2</v>
          </cell>
          <cell r="D1579">
            <v>19.7</v>
          </cell>
        </row>
        <row r="1580">
          <cell r="A1580" t="str">
            <v>C1216</v>
          </cell>
          <cell r="B1580" t="str">
            <v>EMBOÇO C/ ARGAMASSA DE CAL HIDRATADA E AREIA S/PENEIRAR TRAÇO 1:3 ESP.= 20mm P/ PAREDE</v>
          </cell>
          <cell r="C1580" t="str">
            <v>M2</v>
          </cell>
          <cell r="D1580">
            <v>18.07</v>
          </cell>
        </row>
        <row r="1581">
          <cell r="A1581" t="str">
            <v>C1215</v>
          </cell>
          <cell r="B1581" t="str">
            <v>EMBOÇO C/ARGAMASSA DE CAL HIDRATADA E AREIA S/PENEIRAR TRAÇO 1:4.5 ESP.= 20mm P/ PAREDE</v>
          </cell>
          <cell r="C1581" t="str">
            <v>M2</v>
          </cell>
          <cell r="D1581">
            <v>16.940000000000001</v>
          </cell>
        </row>
        <row r="1582">
          <cell r="A1582" t="str">
            <v>C1220</v>
          </cell>
          <cell r="B1582" t="str">
            <v>EMBOÇO C/ ARGAMASSA DE CIMENTO E AREIA S/ PENEIRAR, TRAÇO 1:3</v>
          </cell>
          <cell r="C1582" t="str">
            <v>M2</v>
          </cell>
          <cell r="D1582">
            <v>20.010000000000002</v>
          </cell>
        </row>
        <row r="1583">
          <cell r="A1583" t="str">
            <v>C1221</v>
          </cell>
          <cell r="B1583" t="str">
            <v>EMBOÇO C/ ARGAMASSA DE CIMENTO E AREIA S/ PENEIRAR, TRAÇO 1:4</v>
          </cell>
          <cell r="C1583" t="str">
            <v>M2</v>
          </cell>
          <cell r="D1583">
            <v>18.8</v>
          </cell>
        </row>
        <row r="1584">
          <cell r="A1584" t="str">
            <v>C1226</v>
          </cell>
          <cell r="B1584" t="str">
            <v>EMBOÇO C/ ARGAMASSA DE CIMENTO E AREIA S/ PENEIRAR, TRAÇO 1:5</v>
          </cell>
          <cell r="C1584" t="str">
            <v>M2</v>
          </cell>
          <cell r="D1584">
            <v>18.07</v>
          </cell>
        </row>
        <row r="1585">
          <cell r="A1585" t="str">
            <v>C3245</v>
          </cell>
          <cell r="B1585" t="str">
            <v>EMBOÇO C/ ARGAMASSA DE CIMENTO E AREIA S/ PENEIRAR, TRAÇO 1:6</v>
          </cell>
          <cell r="C1585" t="str">
            <v>M2</v>
          </cell>
          <cell r="D1585">
            <v>17.579999999999998</v>
          </cell>
        </row>
        <row r="1586">
          <cell r="A1586" t="str">
            <v>C3246</v>
          </cell>
          <cell r="B1586" t="str">
            <v>EMBOÇO C/ ARGAMASSA DE CIMENTO E AREIA S/ PENEIRAR, TRAÇO 1:7</v>
          </cell>
          <cell r="C1586" t="str">
            <v>M2</v>
          </cell>
          <cell r="D1586">
            <v>17.23</v>
          </cell>
        </row>
        <row r="1587">
          <cell r="A1587" t="str">
            <v>C1211</v>
          </cell>
          <cell r="B1587" t="str">
            <v>EMBOÇO C/ ARGAMASSA DE CIMENTO, ARENOSO E AREIA S/PENEIRAR TRAÇO 1:7:3 ESP.= 20mm P/ PAREDE</v>
          </cell>
          <cell r="C1587" t="str">
            <v>M2</v>
          </cell>
          <cell r="D1587">
            <v>16.98</v>
          </cell>
        </row>
        <row r="1588">
          <cell r="A1588" t="str">
            <v>C3023</v>
          </cell>
          <cell r="B1588" t="str">
            <v>EMBOÇO C/ ARGAMASSA DE CIMENTO E AREIA PENEIRADA, TRAÇO 1:3</v>
          </cell>
          <cell r="C1588" t="str">
            <v>M2</v>
          </cell>
          <cell r="D1588">
            <v>23.75</v>
          </cell>
        </row>
        <row r="1589">
          <cell r="A1589" t="str">
            <v>C3029</v>
          </cell>
          <cell r="B1589" t="str">
            <v>EMBOÇO C/ ARGAMASSA DE CIMENTO E AREIA PENEIRADA, TRAÇO 1:4</v>
          </cell>
          <cell r="C1589" t="str">
            <v>M2</v>
          </cell>
          <cell r="D1589">
            <v>22.54</v>
          </cell>
        </row>
        <row r="1590">
          <cell r="A1590" t="str">
            <v>C3080</v>
          </cell>
          <cell r="B1590" t="str">
            <v>EMBOÇO C/ ARGAMASSA DE CIMENTO E AREIA PENEIRADA, TRAÇO 1:5</v>
          </cell>
          <cell r="C1590" t="str">
            <v>M2</v>
          </cell>
          <cell r="D1590">
            <v>21.81</v>
          </cell>
        </row>
        <row r="1591">
          <cell r="A1591" t="str">
            <v>C3120</v>
          </cell>
          <cell r="B1591" t="str">
            <v>EMBOÇO C/ ARGAMASSA DE CIMENTO E AREIA PENEIRADA, TRAÇO 1:6</v>
          </cell>
          <cell r="C1591" t="str">
            <v>M2</v>
          </cell>
          <cell r="D1591">
            <v>21.32</v>
          </cell>
        </row>
        <row r="1592">
          <cell r="A1592" t="str">
            <v>C3122</v>
          </cell>
          <cell r="B1592" t="str">
            <v>EMBOÇO C/ ARGAMASSA DE CIMENTO E AREIA PENEIRADA, TRAÇO 1:7</v>
          </cell>
          <cell r="C1592" t="str">
            <v>M2</v>
          </cell>
          <cell r="D1592">
            <v>20.97</v>
          </cell>
        </row>
        <row r="1593">
          <cell r="A1593" t="str">
            <v>C1212</v>
          </cell>
          <cell r="B1593" t="str">
            <v>EMBOÇO C/ ARGAMASSA MISTA DE CIMENTO, CAL EM PASTA E AREIA S/PENEIRAR TRAÇO 1:1.5:9 ESP.= 20mm P/ PAREDE</v>
          </cell>
          <cell r="C1593" t="str">
            <v>M2</v>
          </cell>
          <cell r="D1593">
            <v>18.84</v>
          </cell>
        </row>
        <row r="1594">
          <cell r="A1594" t="str">
            <v>C1227</v>
          </cell>
          <cell r="B1594" t="str">
            <v>EMBOÇO C/ARGAMASSA MISTA DE CIMENTO, CAL HIDRATADA E AREIA S/PENEIRAR TRAÇO 1:2:8, ESP=20 mm P/ PAREDE</v>
          </cell>
          <cell r="C1594" t="str">
            <v>M2</v>
          </cell>
          <cell r="D1594">
            <v>19.41</v>
          </cell>
        </row>
        <row r="1595">
          <cell r="A1595" t="str">
            <v>C1213</v>
          </cell>
          <cell r="B1595" t="str">
            <v>EMBOÇO C/ ARGAMASSA MISTA DE CIMENTO, CAL HIDRATADA E AREIA S/PENEIRAR TRAÇO 1:2:9 ESP.= 20mm P/ PAREDE</v>
          </cell>
          <cell r="C1595" t="str">
            <v>M2</v>
          </cell>
          <cell r="D1595">
            <v>18.940000000000001</v>
          </cell>
        </row>
        <row r="1596">
          <cell r="A1596" t="str">
            <v>C1223</v>
          </cell>
          <cell r="B1596" t="str">
            <v>EMBOÇO C/ ARGAMASSA MISTA DE CAL EM PASTA E AREIA S/PENEIRAR, TRAÇO 1:4 C/130KG DE CIMENTO, ESP=20 mm P/ PAREDE</v>
          </cell>
          <cell r="C1596" t="str">
            <v>M2</v>
          </cell>
          <cell r="D1596">
            <v>19.62</v>
          </cell>
        </row>
        <row r="1597">
          <cell r="A1597" t="str">
            <v>C1222</v>
          </cell>
          <cell r="B1597" t="str">
            <v>EMBOÇO C/ ARGAMASSA MISTA DE CAL HIDRATADA E AREIA S/PENEIRAR, TRAÇO 1:4 C/130 KG DE CIMENTO, ESP=20 mm P/ PAREDE</v>
          </cell>
          <cell r="C1597" t="str">
            <v>M2</v>
          </cell>
          <cell r="D1597">
            <v>19.64</v>
          </cell>
        </row>
        <row r="1598">
          <cell r="A1598" t="str">
            <v>C1238</v>
          </cell>
          <cell r="B1598" t="str">
            <v>ENCHIMENTO DE RASGO C/ARGAMASSA DIAM.= 15 A 25mm (1/2" A 1")</v>
          </cell>
          <cell r="C1598" t="str">
            <v>M</v>
          </cell>
          <cell r="D1598">
            <v>2.71</v>
          </cell>
        </row>
        <row r="1599">
          <cell r="A1599" t="str">
            <v>C1239</v>
          </cell>
          <cell r="B1599" t="str">
            <v>ENCHIMENTO DE RASGO C/ARGAMASSA DIAM.= 32 A 50mm (1 1/4" A 2")</v>
          </cell>
          <cell r="C1599" t="str">
            <v>M</v>
          </cell>
          <cell r="D1599">
            <v>3.8</v>
          </cell>
        </row>
        <row r="1600">
          <cell r="A1600" t="str">
            <v>C1240</v>
          </cell>
          <cell r="B1600" t="str">
            <v>ENCHIMENTO DE RASGO C/ARGAMASSA DIAM.= 65 A100mm (2 1/2" A 4")</v>
          </cell>
          <cell r="C1600" t="str">
            <v>M</v>
          </cell>
          <cell r="D1600">
            <v>6.1</v>
          </cell>
        </row>
        <row r="1601">
          <cell r="A1601" t="str">
            <v>C1245</v>
          </cell>
          <cell r="B1601" t="str">
            <v>ENTELAMENTO CORRETIVO DE SUPERFÍCIE C/TRINCA P/RETRAÇÃO OU DILATAÇÃO TELA LARG.=15cm REF. CENT.LARG.=5cm</v>
          </cell>
          <cell r="C1601" t="str">
            <v>M</v>
          </cell>
          <cell r="D1601">
            <v>12.22</v>
          </cell>
        </row>
        <row r="1602">
          <cell r="A1602" t="str">
            <v>C1247</v>
          </cell>
          <cell r="B1602" t="str">
            <v>ENTELAMENTO PREVENTIVO DE SUPERFÍCIE SUJEITA A TRINCAS P/RETRAÇÃO OU DILATAÇÃO TELA LARG.= 25cm</v>
          </cell>
          <cell r="C1602" t="str">
            <v>M</v>
          </cell>
          <cell r="D1602">
            <v>5.86</v>
          </cell>
        </row>
        <row r="1603">
          <cell r="A1603" t="str">
            <v>C3545</v>
          </cell>
          <cell r="B1603" t="str">
            <v>MUTIRÃO MISTO - CHAPISCO C/ARGAMASSA DE CIMENTO E PEDRISCO TRAÇO 1:4 ESP.=7mm P/PAREDE</v>
          </cell>
          <cell r="C1603" t="str">
            <v>M2</v>
          </cell>
          <cell r="D1603">
            <v>4.0599999999999996</v>
          </cell>
        </row>
        <row r="1604">
          <cell r="A1604" t="str">
            <v>C3546</v>
          </cell>
          <cell r="B1604" t="str">
            <v>MUTIRÃO MISTO - REBOCO C/ ARGAMASSA DE CAL TRAÇO 1:4 P/PAREDE</v>
          </cell>
          <cell r="C1604" t="str">
            <v>M2</v>
          </cell>
          <cell r="D1604">
            <v>8.1999999999999993</v>
          </cell>
        </row>
        <row r="1605">
          <cell r="A1605" t="str">
            <v>C2110</v>
          </cell>
          <cell r="B1605" t="str">
            <v>REBOCO C/ACABAMENTO.LISO.C/ARGAMASSA DE CIMENTO E AREIA PENEIRADA E ADITIVO IMPERMEABILIZANTE TRAÇO 1:1.5 ESP=5 mm</v>
          </cell>
          <cell r="C1605" t="str">
            <v>M2</v>
          </cell>
          <cell r="D1605">
            <v>21.3</v>
          </cell>
        </row>
        <row r="1606">
          <cell r="A1606" t="str">
            <v>C2120</v>
          </cell>
          <cell r="B1606" t="str">
            <v>REBOCO C/ARGAMASSA DE CAL EM PASTA E AREIA PENEIRADA TRAÇO 1:2 ESP=5 mm P/PAREDE</v>
          </cell>
          <cell r="C1606" t="str">
            <v>M2</v>
          </cell>
          <cell r="D1606">
            <v>13.25</v>
          </cell>
        </row>
        <row r="1607">
          <cell r="A1607" t="str">
            <v>C2121</v>
          </cell>
          <cell r="B1607" t="str">
            <v>REBOCO C/ARGAMASSA DE CAL EM PASTA E AREIA PENEIRADA TRAÇO 1:3 ESP=5 mm P/PAREDE</v>
          </cell>
          <cell r="C1607" t="str">
            <v>M2</v>
          </cell>
          <cell r="D1607">
            <v>12.86</v>
          </cell>
        </row>
        <row r="1608">
          <cell r="A1608" t="str">
            <v>C2122</v>
          </cell>
          <cell r="B1608" t="str">
            <v>REBOCO C/ARGAMASSA DE CAL EM PASTA E AREIA PENEIRADA TRAÇO 1:4 ESP=5 mm P/PAREDE</v>
          </cell>
          <cell r="C1608" t="str">
            <v>M2</v>
          </cell>
          <cell r="D1608">
            <v>12.58</v>
          </cell>
        </row>
        <row r="1609">
          <cell r="A1609" t="str">
            <v>C2124</v>
          </cell>
          <cell r="B1609" t="str">
            <v>REBOCO C/ARGAMASSA DE CAL HIDRATADA E AREIA PENEIRADA TRAÇO 1:2 ESP=5 mm P/PAREDE</v>
          </cell>
          <cell r="C1609" t="str">
            <v>M2</v>
          </cell>
          <cell r="D1609">
            <v>13.31</v>
          </cell>
        </row>
        <row r="1610">
          <cell r="A1610" t="str">
            <v>C2123</v>
          </cell>
          <cell r="B1610" t="str">
            <v>REBOCO C/ARGAMASSA DE CAL HIDRATADA E AREIA PENEIRADA TRAÇO 1:3 ESP=5 mm P/PAREDE</v>
          </cell>
          <cell r="C1610" t="str">
            <v>M2</v>
          </cell>
          <cell r="D1610">
            <v>12.65</v>
          </cell>
        </row>
        <row r="1611">
          <cell r="A1611" t="str">
            <v>C3408</v>
          </cell>
          <cell r="B1611" t="str">
            <v>REBOCO C/ ARGAMASSA DE CIMENTO E AREIA S/ PENEIRAR, TRAÇO 1:3</v>
          </cell>
          <cell r="C1611" t="str">
            <v>M2</v>
          </cell>
          <cell r="D1611">
            <v>21.92</v>
          </cell>
        </row>
        <row r="1612">
          <cell r="A1612" t="str">
            <v>C3409</v>
          </cell>
          <cell r="B1612" t="str">
            <v>REBOCO C/ ARGAMASSA DE CIMENTO E AREIA S/ PENEIRAR, TRAÇO 1:4</v>
          </cell>
          <cell r="C1612" t="str">
            <v>M2</v>
          </cell>
          <cell r="D1612">
            <v>20.41</v>
          </cell>
        </row>
        <row r="1613">
          <cell r="A1613" t="str">
            <v>C3124</v>
          </cell>
          <cell r="B1613" t="str">
            <v>REBOCO C/ ARGAMASSA DE CIMENTO E AREIA S/ PENEIRAR, TRAÇO 1:5</v>
          </cell>
          <cell r="C1613" t="str">
            <v>M2</v>
          </cell>
          <cell r="D1613">
            <v>19.489999999999998</v>
          </cell>
        </row>
        <row r="1614">
          <cell r="A1614" t="str">
            <v>C3407</v>
          </cell>
          <cell r="B1614" t="str">
            <v>REBOCO C/ ARGAMASSA DE CIMENTO E AREIA S/ PENEIRAR, TRAÇO 1:6</v>
          </cell>
          <cell r="C1614" t="str">
            <v>M2</v>
          </cell>
          <cell r="D1614">
            <v>18.88</v>
          </cell>
        </row>
        <row r="1615">
          <cell r="A1615" t="str">
            <v>C3162</v>
          </cell>
          <cell r="B1615" t="str">
            <v>REBOCO C/ ARGAMASSA DE CIMENTO E AREIA S/ PENEIRAR, TRAÇO 1:7</v>
          </cell>
          <cell r="C1615" t="str">
            <v>M2</v>
          </cell>
          <cell r="D1615">
            <v>18.440000000000001</v>
          </cell>
        </row>
        <row r="1616">
          <cell r="A1616" t="str">
            <v>C3028</v>
          </cell>
          <cell r="B1616" t="str">
            <v>REBOCO C/ ARGAMASSA DE CIMENTO E AREIA PENEIRADA, TRAÇO 1:3</v>
          </cell>
          <cell r="C1616" t="str">
            <v>M2</v>
          </cell>
          <cell r="D1616">
            <v>26.6</v>
          </cell>
        </row>
        <row r="1617">
          <cell r="A1617" t="str">
            <v>C3037</v>
          </cell>
          <cell r="B1617" t="str">
            <v>REBOCO C/ ARGAMASSA DE CIMENTO E AREIA PENEIRADA, TRAÇO 1:4</v>
          </cell>
          <cell r="C1617" t="str">
            <v>M2</v>
          </cell>
          <cell r="D1617">
            <v>25.09</v>
          </cell>
        </row>
        <row r="1618">
          <cell r="A1618" t="str">
            <v>C3087</v>
          </cell>
          <cell r="B1618" t="str">
            <v>REBOCO C/ ARGAMASSA DE CIMENTO E AREIA PENEIRADA, TRAÇO 1:5</v>
          </cell>
          <cell r="C1618" t="str">
            <v>M2</v>
          </cell>
          <cell r="D1618">
            <v>24.18</v>
          </cell>
        </row>
        <row r="1619">
          <cell r="A1619" t="str">
            <v>C3121</v>
          </cell>
          <cell r="B1619" t="str">
            <v>REBOCO C/ ARGAMASSA DE CIMENTO E AREIA PENEIRADA, TRAÇO 1:6</v>
          </cell>
          <cell r="C1619" t="str">
            <v>M2</v>
          </cell>
          <cell r="D1619">
            <v>23.57</v>
          </cell>
        </row>
        <row r="1620">
          <cell r="A1620" t="str">
            <v>C3123</v>
          </cell>
          <cell r="B1620" t="str">
            <v>REBOCO C/ ARGAMASSA DE CIMENTO E AREIA PENEIRADA, TRAÇO 1:7</v>
          </cell>
          <cell r="C1620" t="str">
            <v>M2</v>
          </cell>
          <cell r="D1620">
            <v>23.13</v>
          </cell>
        </row>
        <row r="1621">
          <cell r="A1621" t="str">
            <v>C2126</v>
          </cell>
          <cell r="B1621" t="str">
            <v>REBOCO C/ARGAMASSA PRÉ-FABRICADA ESP=5 mm P/ PAREDE</v>
          </cell>
          <cell r="C1621" t="str">
            <v>M2</v>
          </cell>
          <cell r="D1621">
            <v>13.63</v>
          </cell>
        </row>
        <row r="1622">
          <cell r="A1622" t="str">
            <v>C4002</v>
          </cell>
          <cell r="B1622" t="str">
            <v>REBOCO C/ ARGAMASSA PRÉ-FABRICADA ESP=20 mm P/ PAREDE</v>
          </cell>
          <cell r="C1622" t="str">
            <v>M2</v>
          </cell>
          <cell r="D1622">
            <v>24.69</v>
          </cell>
        </row>
        <row r="1623">
          <cell r="A1623" t="str">
            <v>C2108</v>
          </cell>
          <cell r="B1623" t="str">
            <v>REBOCO C/ARGAMASSA PRÉ-FABRICADA, ADESIVO DE ALTA RESISTÊNCIA P/TINTA EPÓXI ESP= 5mm P/PAREDE</v>
          </cell>
          <cell r="C1623" t="str">
            <v>M2</v>
          </cell>
          <cell r="D1623">
            <v>15.35</v>
          </cell>
        </row>
        <row r="1624">
          <cell r="A1624" t="str">
            <v>C2127</v>
          </cell>
          <cell r="B1624" t="str">
            <v>REBOCO COM BARITA</v>
          </cell>
          <cell r="C1624" t="str">
            <v>M2</v>
          </cell>
          <cell r="D1624">
            <v>94.31</v>
          </cell>
        </row>
        <row r="1625">
          <cell r="A1625" t="str">
            <v>C4510</v>
          </cell>
          <cell r="B1625" t="str">
            <v>REBOCO DE GESSO SOBRE BLOCO DE CONCRETO E/OU TIJOLO CERÂMICO - FORNECIMENTO E EXECUÇÃO</v>
          </cell>
          <cell r="C1625" t="str">
            <v>M2</v>
          </cell>
          <cell r="D1625">
            <v>14.4</v>
          </cell>
        </row>
        <row r="1626">
          <cell r="A1626" t="str">
            <v>C4509</v>
          </cell>
          <cell r="B1626" t="str">
            <v>REBOCO DE GESSO SOBRE GESSO E/OU EMBOÇO - FORNECIMENTO E EXECUÇÃO</v>
          </cell>
          <cell r="C1626" t="str">
            <v>M2</v>
          </cell>
          <cell r="D1626">
            <v>11.27</v>
          </cell>
        </row>
        <row r="1627">
          <cell r="A1627" t="str">
            <v>C2205</v>
          </cell>
          <cell r="B1627" t="str">
            <v>RETIRADA DE AZULEJOS DAS CAIXAS E IMERSÃO EM ÁGUA</v>
          </cell>
          <cell r="C1627" t="str">
            <v>M2</v>
          </cell>
          <cell r="D1627">
            <v>0.13</v>
          </cell>
        </row>
        <row r="1628">
          <cell r="B1628" t="str">
            <v>ACABAMENTOS DE PAREDES INTERNAS E EXTERNAS</v>
          </cell>
        </row>
        <row r="1629">
          <cell r="A1629" t="str">
            <v>C0007</v>
          </cell>
          <cell r="B1629" t="str">
            <v>ACABAMENTO INTERNO E EXTERNO EM PAREDE DE CONCRETO C/CIMENTO ESP= 2 mm</v>
          </cell>
          <cell r="C1629" t="str">
            <v>M2</v>
          </cell>
          <cell r="D1629">
            <v>7.51</v>
          </cell>
        </row>
        <row r="1630">
          <cell r="A1630" t="str">
            <v>C0334</v>
          </cell>
          <cell r="B1630" t="str">
            <v>AZULEJOS JUNTA A PRUMO C/ARGAMASSA MISTA CIMENTO, CAL HIDRATADA .E AREIA TRAÇO 1:2:8</v>
          </cell>
          <cell r="C1630" t="str">
            <v>M2</v>
          </cell>
          <cell r="D1630">
            <v>71.209999999999994</v>
          </cell>
        </row>
        <row r="1631">
          <cell r="A1631" t="str">
            <v>C0335</v>
          </cell>
          <cell r="B1631" t="str">
            <v>AZULEJOS JUNTA A PRUMO C/ARGAMASSA DE CAL EM PASTA E AREIA TRAÇO 1:3.C/130KG DE CIMENTO</v>
          </cell>
          <cell r="C1631" t="str">
            <v>M2</v>
          </cell>
          <cell r="D1631">
            <v>70.989999999999995</v>
          </cell>
        </row>
        <row r="1632">
          <cell r="A1632" t="str">
            <v>C0336</v>
          </cell>
          <cell r="B1632" t="str">
            <v>AZULEJOS JUNTA À PRUMO C/CIMENTO COLANTE</v>
          </cell>
          <cell r="C1632" t="str">
            <v>M2</v>
          </cell>
          <cell r="D1632">
            <v>37.68</v>
          </cell>
        </row>
        <row r="1633">
          <cell r="A1633" t="str">
            <v>C0337</v>
          </cell>
          <cell r="B1633" t="str">
            <v>AZULEJOS JUNTA À PRUMO C/COLA A BASE DE PVA</v>
          </cell>
          <cell r="C1633" t="str">
            <v>M2</v>
          </cell>
          <cell r="D1633">
            <v>51.42</v>
          </cell>
        </row>
        <row r="1634">
          <cell r="A1634" t="str">
            <v>C0338</v>
          </cell>
          <cell r="B1634" t="str">
            <v>AZULEJOS JUNTA AMARRADA C/ARGAMASSA MISTA CIMENTO, CAL HIDRATADA E AREIA TRAÇO 1:2:8</v>
          </cell>
          <cell r="C1634" t="str">
            <v>M2</v>
          </cell>
          <cell r="D1634">
            <v>66.31</v>
          </cell>
        </row>
        <row r="1635">
          <cell r="A1635" t="str">
            <v>C0339</v>
          </cell>
          <cell r="B1635" t="str">
            <v>AZULEJOS JUNTA AMARRADA C/ARGAMASSA DE CAL VIRGEM E AREIA TRAÇO 1:3.C/100Kg DE CIMENTO</v>
          </cell>
          <cell r="C1635" t="str">
            <v>M2</v>
          </cell>
          <cell r="D1635">
            <v>66</v>
          </cell>
        </row>
        <row r="1636">
          <cell r="A1636" t="str">
            <v>C0340</v>
          </cell>
          <cell r="B1636" t="str">
            <v>AZULEJOS JUNTA AMARRADA C/CIMENTO COLANTE</v>
          </cell>
          <cell r="C1636" t="str">
            <v>M2</v>
          </cell>
          <cell r="D1636">
            <v>36.58</v>
          </cell>
        </row>
        <row r="1637">
          <cell r="A1637" t="str">
            <v>C0341</v>
          </cell>
          <cell r="B1637" t="str">
            <v>AZULEJOS JUNTA AMARRADA C/COLA À BASE DE PVA</v>
          </cell>
          <cell r="C1637" t="str">
            <v>M2</v>
          </cell>
          <cell r="D1637">
            <v>50.19</v>
          </cell>
        </row>
        <row r="1638">
          <cell r="A1638" t="str">
            <v>C0342</v>
          </cell>
          <cell r="B1638" t="str">
            <v>AZULEJOS JUNTA DIAGONAL C/ARGAMASSA DE CAL EM PASTA E AREIA TRAÇO 1:3 C/100KG DE CIMENTO</v>
          </cell>
          <cell r="C1638" t="str">
            <v>M2</v>
          </cell>
          <cell r="D1638">
            <v>83.16</v>
          </cell>
        </row>
        <row r="1639">
          <cell r="A1639" t="str">
            <v>C0343</v>
          </cell>
          <cell r="B1639" t="str">
            <v>AZULEJOS JUNTA DIAGONAL C/ARGAMASSA MISTA CIMENTO, CAL HIDRATADA E AREIA TRAÇO 1:2:8</v>
          </cell>
          <cell r="C1639" t="str">
            <v>M2</v>
          </cell>
          <cell r="D1639">
            <v>83.46</v>
          </cell>
        </row>
        <row r="1640">
          <cell r="A1640" t="str">
            <v>C0344</v>
          </cell>
          <cell r="B1640" t="str">
            <v>AZULEJOS JUNTA DIAGONAL C/CIMENTO COLANTE</v>
          </cell>
          <cell r="C1640" t="str">
            <v>M2</v>
          </cell>
          <cell r="D1640">
            <v>39.89</v>
          </cell>
        </row>
        <row r="1641">
          <cell r="A1641" t="str">
            <v>C0345</v>
          </cell>
          <cell r="B1641" t="str">
            <v>AZULEJOS JUNTA DIAGONAL C/COLA A BASE DE PVA</v>
          </cell>
          <cell r="C1641" t="str">
            <v>M2</v>
          </cell>
          <cell r="D1641">
            <v>54.48</v>
          </cell>
        </row>
        <row r="1642">
          <cell r="A1642" t="str">
            <v>C0674</v>
          </cell>
          <cell r="B1642" t="str">
            <v>CANTONEIRA DE ALUMÍNIO P/ AZULEJOS</v>
          </cell>
          <cell r="C1642" t="str">
            <v>M</v>
          </cell>
          <cell r="D1642">
            <v>15.49</v>
          </cell>
        </row>
        <row r="1643">
          <cell r="A1643" t="str">
            <v>C4431</v>
          </cell>
          <cell r="B1643" t="str">
            <v>CERÂMICA ESMALTADA C/ ARG. CIMENTO E AREIA ATÉ 10x10cm (100 cm²) - DECORATIVA P/ PAREDE</v>
          </cell>
          <cell r="C1643" t="str">
            <v>M2</v>
          </cell>
          <cell r="D1643">
            <v>70.19</v>
          </cell>
        </row>
        <row r="1644">
          <cell r="A1644" t="str">
            <v>C4432</v>
          </cell>
          <cell r="B1644" t="str">
            <v>CERÂMICA ESMALTADA C/ ARG. CIMENTO E AREIA ATÉ 30x30cm (900 cm²) - PEI-5/PEI-4 P/ PAREDE</v>
          </cell>
          <cell r="C1644" t="str">
            <v>M2</v>
          </cell>
          <cell r="D1644">
            <v>62.49</v>
          </cell>
        </row>
        <row r="1645">
          <cell r="A1645" t="str">
            <v>C4434</v>
          </cell>
          <cell r="B1645" t="str">
            <v>CERÂMICA ESMALTADA C/ ARG. CIMENTO E AREIA ACIMA DE 30x30cm (900 cm²) - PEI-5/PEI-4 P/ PAREDE</v>
          </cell>
          <cell r="C1645" t="str">
            <v>M2</v>
          </cell>
          <cell r="D1645">
            <v>66.34</v>
          </cell>
        </row>
        <row r="1646">
          <cell r="A1646" t="str">
            <v>C4442</v>
          </cell>
          <cell r="B1646" t="str">
            <v>CERÂMICA ESMALTADA C/ ARG. PRÉ-FABRICADA ATÉ 10x10cm (100cm²) - DECORATIVA - P/ PAREDE</v>
          </cell>
          <cell r="C1646" t="str">
            <v>M2</v>
          </cell>
          <cell r="D1646">
            <v>53.85</v>
          </cell>
        </row>
        <row r="1647">
          <cell r="A1647" t="str">
            <v>C4443</v>
          </cell>
          <cell r="B1647" t="str">
            <v>CERÂMICA ESMALTADA C/ ARG. PRÉ-FABRICADA ATÉ 30x30cm (900cm²) - PEI-5/PEI-4 - P/ PAREDE</v>
          </cell>
          <cell r="C1647" t="str">
            <v>M2</v>
          </cell>
          <cell r="D1647">
            <v>49.71</v>
          </cell>
        </row>
        <row r="1648">
          <cell r="A1648" t="str">
            <v>C4445</v>
          </cell>
          <cell r="B1648" t="str">
            <v>CERÂMICA ESMALTADA C/ ARG. PRÉ-FABRICADA ACIMA DE 30x30cm (900cm²) - PEI-5/PEI-4 - P/ PAREDE</v>
          </cell>
          <cell r="C1648" t="str">
            <v>M2</v>
          </cell>
          <cell r="D1648">
            <v>57.12</v>
          </cell>
        </row>
        <row r="1649">
          <cell r="A1649" t="str">
            <v>C0766</v>
          </cell>
          <cell r="B1649" t="str">
            <v>CERÂMICA VERMELHA (7.5X15)cm C/ARGAMASSA MISTA CIMENTO CAL HIDRATADA E AREIA</v>
          </cell>
          <cell r="C1649" t="str">
            <v>M2</v>
          </cell>
          <cell r="D1649">
            <v>52.48</v>
          </cell>
        </row>
        <row r="1650">
          <cell r="A1650" t="str">
            <v>C0782</v>
          </cell>
          <cell r="B1650" t="str">
            <v>CHAPISCO MECÂNICO DE ADÔRNO</v>
          </cell>
          <cell r="C1650" t="str">
            <v>M2</v>
          </cell>
          <cell r="D1650">
            <v>9.89</v>
          </cell>
        </row>
        <row r="1651">
          <cell r="A1651" t="str">
            <v>C1367</v>
          </cell>
          <cell r="B1651" t="str">
            <v>FILETE DE GRANITO LARG.= 4cm</v>
          </cell>
          <cell r="C1651" t="str">
            <v>M</v>
          </cell>
          <cell r="D1651">
            <v>17.68</v>
          </cell>
        </row>
        <row r="1652">
          <cell r="A1652" t="str">
            <v>C1801</v>
          </cell>
          <cell r="B1652" t="str">
            <v>MOSAICO VIDROSO C/ARGAMASSA MISTA CIMENTO,CAL E AREIA TRAÇO 1:1:6 INCLUSIVE. LIMPEZA</v>
          </cell>
          <cell r="C1652" t="str">
            <v>M2</v>
          </cell>
          <cell r="D1652">
            <v>238.8</v>
          </cell>
        </row>
        <row r="1653">
          <cell r="A1653" t="str">
            <v>C4411</v>
          </cell>
          <cell r="B1653" t="str">
            <v>PASTILHA (5x5)cm EM CORES, COM ARGAMASSA PRÉ-FABRICADA</v>
          </cell>
          <cell r="C1653" t="str">
            <v>M2</v>
          </cell>
          <cell r="D1653">
            <v>104.29</v>
          </cell>
        </row>
        <row r="1654">
          <cell r="A1654" t="str">
            <v>C1849</v>
          </cell>
          <cell r="B1654" t="str">
            <v>PASTILHAS DE PORCELANA C/ARGAMASSA PRÉ-FABRICADA</v>
          </cell>
          <cell r="C1654" t="str">
            <v>M2</v>
          </cell>
          <cell r="D1654">
            <v>125.74</v>
          </cell>
        </row>
        <row r="1655">
          <cell r="A1655" t="str">
            <v>C1850</v>
          </cell>
          <cell r="B1655" t="str">
            <v>PASTILHAS DE PORCELANA EM SUPERFÍCIES CURVAS</v>
          </cell>
          <cell r="C1655" t="str">
            <v>M2</v>
          </cell>
          <cell r="D1655">
            <v>131.91999999999999</v>
          </cell>
        </row>
        <row r="1656">
          <cell r="A1656" t="str">
            <v>C1851</v>
          </cell>
          <cell r="B1656" t="str">
            <v>PASTILHAS DE PORCELANA C/ARGAMASSA MISTA CIMENTO, CAL HIDRATADA E AREIA TRAÇO 1:3:9</v>
          </cell>
          <cell r="C1656" t="str">
            <v>M2</v>
          </cell>
          <cell r="D1656">
            <v>133.18</v>
          </cell>
        </row>
        <row r="1657">
          <cell r="A1657" t="str">
            <v>C1853</v>
          </cell>
          <cell r="B1657" t="str">
            <v>PASTILHAS DE PORCELANA C/CIMENTO COLANTE INCLUSIVE LIMPEZA</v>
          </cell>
          <cell r="C1657" t="str">
            <v>M2</v>
          </cell>
          <cell r="D1657">
            <v>110.56</v>
          </cell>
        </row>
        <row r="1658">
          <cell r="A1658" t="str">
            <v>C1861</v>
          </cell>
          <cell r="B1658" t="str">
            <v>PASTILHAS DE PORCELANA EM FAIXAS ATÉ 40cm DE LARGURA C/ARGAMASSA PRÉ-FABRICADA</v>
          </cell>
          <cell r="C1658" t="str">
            <v>M2</v>
          </cell>
          <cell r="D1658">
            <v>110.88</v>
          </cell>
        </row>
        <row r="1659">
          <cell r="A1659" t="str">
            <v>C1857</v>
          </cell>
          <cell r="B1659" t="str">
            <v>PASTILHAS DE PORCELANA EM FAIXAS DE ATÉ 4cm, C/ARGAMASSA MISTA DE CIMENTO, CAL HIDRATADA E AREIA</v>
          </cell>
          <cell r="C1659" t="str">
            <v>M</v>
          </cell>
          <cell r="D1659">
            <v>14.71</v>
          </cell>
        </row>
        <row r="1660">
          <cell r="A1660" t="str">
            <v>C1856</v>
          </cell>
          <cell r="B1660" t="str">
            <v>PASTILHAS DE PORCELANA EM FAIXAS DE 5 A 14cm, C/ARGAMASSA MISTA DE CIMENTO, CAL HIDRATADA E AREIA</v>
          </cell>
          <cell r="C1660" t="str">
            <v>M</v>
          </cell>
          <cell r="D1660">
            <v>27.51</v>
          </cell>
        </row>
        <row r="1661">
          <cell r="A1661" t="str">
            <v>C1854</v>
          </cell>
          <cell r="B1661" t="str">
            <v>PASTILHAS DE PORCELANA EM FAIXAS DE 15 A 24cm, C/ARGAMASSA MISTA DE CIMENTO, CAL HIDRATADA E AREIA</v>
          </cell>
          <cell r="C1661" t="str">
            <v>M</v>
          </cell>
          <cell r="D1661">
            <v>39.11</v>
          </cell>
        </row>
        <row r="1662">
          <cell r="A1662" t="str">
            <v>C1855</v>
          </cell>
          <cell r="B1662" t="str">
            <v>PASTILHAS DE PORCELANA EM FAIXAS DE 25 A 40cm, C/ARGAMASSA MISTA DE CIMENTO, CAL HIDRATADA E AREIA</v>
          </cell>
          <cell r="C1662" t="str">
            <v>M</v>
          </cell>
          <cell r="D1662">
            <v>57.83</v>
          </cell>
        </row>
        <row r="1663">
          <cell r="A1663" t="str">
            <v>C1858</v>
          </cell>
          <cell r="B1663" t="str">
            <v>PASTILHAS DE PORCELANA EM SUPERFICIES CURVAS</v>
          </cell>
          <cell r="C1663" t="str">
            <v>M2</v>
          </cell>
          <cell r="D1663">
            <v>149.93</v>
          </cell>
        </row>
        <row r="1664">
          <cell r="A1664" t="str">
            <v>C1866</v>
          </cell>
          <cell r="B1664" t="str">
            <v>PEDRAS NATURAIS DECORATIVAS POLIDAS, C/ARGAMASSA MISTA CIMENTO CAL HIDRATADA E AREIA</v>
          </cell>
          <cell r="C1664" t="str">
            <v>M2</v>
          </cell>
          <cell r="D1664">
            <v>47.94</v>
          </cell>
        </row>
        <row r="1665">
          <cell r="A1665" t="str">
            <v>C1867</v>
          </cell>
          <cell r="B1665" t="str">
            <v>PEDRAS NATURAIS DECORATIVAS, C/ARGAMASSA MISTA CIMENTO. CAL HIDRATADA E AREIA</v>
          </cell>
          <cell r="C1665" t="str">
            <v>M2</v>
          </cell>
          <cell r="D1665">
            <v>43.91</v>
          </cell>
        </row>
        <row r="1666">
          <cell r="A1666" t="str">
            <v>C1877</v>
          </cell>
          <cell r="B1666" t="str">
            <v>PERFIL DE ALUMÍNIO TIPO ( L- T- U )</v>
          </cell>
          <cell r="C1666" t="str">
            <v>M</v>
          </cell>
          <cell r="D1666">
            <v>14.31</v>
          </cell>
        </row>
        <row r="1667">
          <cell r="A1667" t="str">
            <v>C1904</v>
          </cell>
          <cell r="B1667" t="str">
            <v>PINGADOR METÁLICO/ALUMÍNIO ( 1 X 1)cm P/ FACHADAS</v>
          </cell>
          <cell r="C1667" t="str">
            <v>M</v>
          </cell>
          <cell r="D1667">
            <v>12.1</v>
          </cell>
        </row>
        <row r="1668">
          <cell r="A1668" t="str">
            <v>C1936</v>
          </cell>
          <cell r="B1668" t="str">
            <v>PLACAS DE MÁRMORE PADRONIZADO C/CIMENTO COLANTE</v>
          </cell>
          <cell r="C1668" t="str">
            <v>M2</v>
          </cell>
          <cell r="D1668">
            <v>195.18</v>
          </cell>
        </row>
        <row r="1669">
          <cell r="A1669" t="str">
            <v>C4436</v>
          </cell>
          <cell r="B1669" t="str">
            <v>PORCELANATO NATURAL (FOSCO) C/ ARG. CIMENTO E AREIA P/ PAREDE</v>
          </cell>
          <cell r="C1669" t="str">
            <v>M2</v>
          </cell>
          <cell r="D1669">
            <v>68.540000000000006</v>
          </cell>
        </row>
        <row r="1670">
          <cell r="A1670" t="str">
            <v>C4447</v>
          </cell>
          <cell r="B1670" t="str">
            <v>PORCELANATO NATURAL (FOSCO) C/ ARG. PRÉ-FABRICADA - P/ PAREDE</v>
          </cell>
          <cell r="C1670" t="str">
            <v>M2</v>
          </cell>
          <cell r="D1670">
            <v>59.32</v>
          </cell>
        </row>
        <row r="1671">
          <cell r="A1671" t="str">
            <v>C4435</v>
          </cell>
          <cell r="B1671" t="str">
            <v>PORCELANATO POLIDO C/ ARG. CIMENTO E AREIA P/ PAREDE</v>
          </cell>
          <cell r="C1671" t="str">
            <v>M2</v>
          </cell>
          <cell r="D1671">
            <v>100.61</v>
          </cell>
        </row>
        <row r="1672">
          <cell r="A1672" t="str">
            <v>C4446</v>
          </cell>
          <cell r="B1672" t="str">
            <v>PORCELANATO POLIDO C/ ARG. PRÉ-FABRICADA - P/ PAREDE</v>
          </cell>
          <cell r="C1672" t="str">
            <v>M2</v>
          </cell>
          <cell r="D1672">
            <v>91.39</v>
          </cell>
        </row>
        <row r="1673">
          <cell r="A1673" t="str">
            <v>C1102</v>
          </cell>
          <cell r="B1673" t="str">
            <v>REJUNTAMENTO C/ ARG. PRÉ-FABRICADA, JUNTA ATÉ 2mm EM CERÂMICA, ATÉ 10x10 cm (100 cm²) - DECORATIVA (PAREDE/PISO)</v>
          </cell>
          <cell r="C1673" t="str">
            <v>M2</v>
          </cell>
          <cell r="D1673">
            <v>6.06</v>
          </cell>
        </row>
        <row r="1674">
          <cell r="A1674" t="str">
            <v>C1120</v>
          </cell>
          <cell r="B1674" t="str">
            <v>REJUNTAMENTO C/ ARG. PRÉ-FABRICADA, JUNTA ATÉ 2mm EM CERÂMICA, ATÉ 30x30 cm (900 cm²) (PAREDE/PISO)</v>
          </cell>
          <cell r="C1674" t="str">
            <v>M2</v>
          </cell>
          <cell r="D1674">
            <v>4.59</v>
          </cell>
        </row>
        <row r="1675">
          <cell r="A1675" t="str">
            <v>C1123</v>
          </cell>
          <cell r="B1675" t="str">
            <v>REJUNTAMENTO C/ ARG. PRÉ-FABRICADA, JUNTA ATÉ 2mm EM CERÂMICA, ACIMA DE 30x30 cm (900 cm²) E PORCELANATOS (PAREDE/PISO)</v>
          </cell>
          <cell r="C1675" t="str">
            <v>M2</v>
          </cell>
          <cell r="D1675">
            <v>4.46</v>
          </cell>
        </row>
        <row r="1676">
          <cell r="A1676" t="str">
            <v>C1126</v>
          </cell>
          <cell r="B1676" t="str">
            <v>REJUNTAMENTO C/ ARG. PRÉ-FABRICADA, JUNTA ENTRE 2mm E 6mm EM CERÂMICA, ATÉ 10x10 cm (100 cm²) - DECORATIVA (PAREDE/PISO)</v>
          </cell>
          <cell r="C1676" t="str">
            <v>M2</v>
          </cell>
          <cell r="D1676">
            <v>8.0399999999999991</v>
          </cell>
        </row>
        <row r="1677">
          <cell r="A1677" t="str">
            <v>C1129</v>
          </cell>
          <cell r="B1677" t="str">
            <v>REJUNTAMENTO C/ ARG. PRÉ-FABRICADA, JUNTA ENTRE 2mm E 6mm EM CERÂMICA, ATÉ 30x30 cm (900 cm²) (PAREDE/PISO)</v>
          </cell>
          <cell r="C1677" t="str">
            <v>M2</v>
          </cell>
          <cell r="D1677">
            <v>5.29</v>
          </cell>
        </row>
        <row r="1678">
          <cell r="A1678" t="str">
            <v>C1427</v>
          </cell>
          <cell r="B1678" t="str">
            <v>REJUNTAMENTO C/ ARG. PRÉ-FABRICADA, JUNTA ENTRE 2mm E 6mm EM CERÂMICA, ACIMA DE 30x30 cm (900 cm²) E PORCELANATOS (PAREDE/PISO)</v>
          </cell>
          <cell r="C1678" t="str">
            <v>M2</v>
          </cell>
          <cell r="D1678">
            <v>4.96</v>
          </cell>
        </row>
        <row r="1679">
          <cell r="A1679" t="str">
            <v>C2058</v>
          </cell>
          <cell r="B1679" t="str">
            <v>REJUNTAMENTO C/ ARG. PRÉ-FABRICADA, JUNTA ENTRE 6mm E 10mm EM CERÂMICA, ATÉ 10x10 cm (100 cm²) - DECORATIVA (PAREDE/PISO)</v>
          </cell>
          <cell r="C1679" t="str">
            <v>M2</v>
          </cell>
          <cell r="D1679">
            <v>10.02</v>
          </cell>
        </row>
        <row r="1680">
          <cell r="A1680" t="str">
            <v>C2780</v>
          </cell>
          <cell r="B1680" t="str">
            <v>REJUNTAMENTO C/ ARG. PRÉ-FABRICADA, JUNTA ENTRE 6mm E 10mm EM CERÂMICA, ATÉ 30x30 cm (900 cm²) (PAREDE/PISO)</v>
          </cell>
          <cell r="C1680" t="str">
            <v>M2</v>
          </cell>
          <cell r="D1680">
            <v>5.98</v>
          </cell>
        </row>
        <row r="1681">
          <cell r="A1681" t="str">
            <v>C2828</v>
          </cell>
          <cell r="B1681" t="str">
            <v>REJUNTAMENTO C/ ARG. PRÉ-FABRICADA, JUNTA ENTRE 6mm E 10mm EM CERÂMICA, ACIMA DE 30x30 cm (900 cm²) E PORCELANATOS (PAREDE/PISO)</v>
          </cell>
          <cell r="C1681" t="str">
            <v>M2</v>
          </cell>
          <cell r="D1681">
            <v>5.47</v>
          </cell>
        </row>
        <row r="1682">
          <cell r="A1682" t="str">
            <v>C2190</v>
          </cell>
          <cell r="B1682" t="str">
            <v>REJUNTAMENTO P/AZULEJO C/ARGAMASSA PRÉ FABRICADA ESP.= 3mm</v>
          </cell>
          <cell r="C1682" t="str">
            <v>M2</v>
          </cell>
          <cell r="D1682">
            <v>5.74</v>
          </cell>
        </row>
        <row r="1683">
          <cell r="A1683" t="str">
            <v>C2191</v>
          </cell>
          <cell r="B1683" t="str">
            <v>REJUNTAMENTO P/AZULEJO C/CIMENTO BRANCO ESP.= 3mm</v>
          </cell>
          <cell r="C1683" t="str">
            <v>M2</v>
          </cell>
          <cell r="D1683">
            <v>5.29</v>
          </cell>
        </row>
        <row r="1684">
          <cell r="A1684" t="str">
            <v>C2103</v>
          </cell>
          <cell r="B1684" t="str">
            <v>REJUNTAMENTO P/CERÂMICA C/ L-FLEX E EPOXI (PAREDE/PISO)</v>
          </cell>
          <cell r="C1684" t="str">
            <v>M2</v>
          </cell>
          <cell r="D1684">
            <v>6.04</v>
          </cell>
        </row>
        <row r="1685">
          <cell r="A1685" t="str">
            <v>C2212</v>
          </cell>
          <cell r="B1685" t="str">
            <v>REVESTIMENTO C/ CARPETE ESP.= 4mm</v>
          </cell>
          <cell r="C1685" t="str">
            <v>M2</v>
          </cell>
          <cell r="D1685">
            <v>44.83</v>
          </cell>
        </row>
        <row r="1686">
          <cell r="A1686" t="str">
            <v>C2223</v>
          </cell>
          <cell r="B1686" t="str">
            <v>REVESTIMENTO C/CHAPAS FIBROCIMENTO SOBRE CAIBROS VERTICAIS</v>
          </cell>
          <cell r="C1686" t="str">
            <v>M2</v>
          </cell>
          <cell r="D1686">
            <v>60.43</v>
          </cell>
        </row>
        <row r="1687">
          <cell r="A1687" t="str">
            <v>C2224</v>
          </cell>
          <cell r="B1687" t="str">
            <v>REVESTIMENTO C/CHAPAS FIBROCIMENTO SOBRE PERFIS ESTRUTURAIS ESP.= 35mm</v>
          </cell>
          <cell r="C1687" t="str">
            <v>M2</v>
          </cell>
          <cell r="D1687">
            <v>66.069999999999993</v>
          </cell>
        </row>
        <row r="1688">
          <cell r="A1688" t="str">
            <v>C2225</v>
          </cell>
          <cell r="B1688" t="str">
            <v>REVESTIMENTO C/CHAPAS FIBROCIMENTO SOBRE PERFIS ESTRUTURAIS ESP.= 50mm</v>
          </cell>
          <cell r="C1688" t="str">
            <v>M2</v>
          </cell>
          <cell r="D1688">
            <v>85.63</v>
          </cell>
        </row>
        <row r="1689">
          <cell r="A1689" t="str">
            <v>C2226</v>
          </cell>
          <cell r="B1689" t="str">
            <v>REVESTIMENTO C/CHAPAS FIBROCIMENTO SOBRE PERFIS ESTRUTURAIS TIPO " I "</v>
          </cell>
          <cell r="C1689" t="str">
            <v>M2</v>
          </cell>
          <cell r="D1689">
            <v>56.28</v>
          </cell>
        </row>
        <row r="1690">
          <cell r="A1690" t="str">
            <v>C2227</v>
          </cell>
          <cell r="B1690" t="str">
            <v>REVESTIMENTO C/CHAPAS FIBROCIMENTO SOBRE SARRAFOS</v>
          </cell>
          <cell r="C1690" t="str">
            <v>M2</v>
          </cell>
          <cell r="D1690">
            <v>78.209999999999994</v>
          </cell>
        </row>
        <row r="1691">
          <cell r="A1691" t="str">
            <v>C2228</v>
          </cell>
          <cell r="B1691" t="str">
            <v>REVESTIMENTO C/CHAPAS FIBROCIMENTO SOBRE SARRAFOS VERTICAIS</v>
          </cell>
          <cell r="C1691" t="str">
            <v>M2</v>
          </cell>
          <cell r="D1691">
            <v>82.43</v>
          </cell>
        </row>
        <row r="1692">
          <cell r="A1692" t="str">
            <v>C2216</v>
          </cell>
          <cell r="B1692" t="str">
            <v>REVESTIMENTO C/LAMINADO MELAMÍNICO COLADO</v>
          </cell>
          <cell r="C1692" t="str">
            <v>M2</v>
          </cell>
          <cell r="D1692">
            <v>46.72</v>
          </cell>
        </row>
        <row r="1693">
          <cell r="A1693" t="str">
            <v>C2213</v>
          </cell>
          <cell r="B1693" t="str">
            <v>REVESTIMENTO C/ CORTIÇA ESP.= 12mm</v>
          </cell>
          <cell r="C1693" t="str">
            <v>M2</v>
          </cell>
          <cell r="D1693">
            <v>126.75</v>
          </cell>
        </row>
        <row r="1694">
          <cell r="A1694" t="str">
            <v>C2218</v>
          </cell>
          <cell r="B1694" t="str">
            <v>REVESTIMENTO C/PEDRAS GRANÍTICAS</v>
          </cell>
          <cell r="C1694" t="str">
            <v>M2</v>
          </cell>
          <cell r="D1694">
            <v>71.680000000000007</v>
          </cell>
        </row>
        <row r="1695">
          <cell r="A1695" t="str">
            <v>C2214</v>
          </cell>
          <cell r="B1695" t="str">
            <v>REVESTIMENTO C/ QUARTZOLITE</v>
          </cell>
          <cell r="C1695" t="str">
            <v>M2</v>
          </cell>
          <cell r="D1695">
            <v>19.64</v>
          </cell>
        </row>
        <row r="1696">
          <cell r="A1696" t="str">
            <v>C2221</v>
          </cell>
          <cell r="B1696" t="str">
            <v>REVESTIMENTO INTERNO C/PAPEL DE PAREDE</v>
          </cell>
          <cell r="C1696" t="str">
            <v>M2</v>
          </cell>
          <cell r="D1696">
            <v>41.68</v>
          </cell>
        </row>
        <row r="1697">
          <cell r="A1697" t="str">
            <v>C2222</v>
          </cell>
          <cell r="B1697" t="str">
            <v>REVESTIMENTO METÁLICO, TIPO "REYNOBOND" DUAS CHAPAS</v>
          </cell>
          <cell r="C1697" t="str">
            <v>M2</v>
          </cell>
          <cell r="D1697">
            <v>417.61</v>
          </cell>
        </row>
        <row r="1698">
          <cell r="A1698" t="str">
            <v>C4128</v>
          </cell>
          <cell r="B1698" t="str">
            <v>TIJOLINHO APARENTE 6,50x18cm C/ ARGAMASSA DE CIMENTO E AREIA 1:3</v>
          </cell>
          <cell r="C1698" t="str">
            <v>M2</v>
          </cell>
          <cell r="D1698">
            <v>64.17</v>
          </cell>
        </row>
        <row r="1699">
          <cell r="B1699" t="str">
            <v>ARGAMASSAS PARA TETOS</v>
          </cell>
        </row>
        <row r="1700">
          <cell r="A1700" t="str">
            <v>C0778</v>
          </cell>
          <cell r="B1700" t="str">
            <v>CHAPISCO C/ ARGAMASSA DE CIMENTO E AREIA S/ PENEIRAR TRAÇO 1:3 ESP=5 mm P/ TETO</v>
          </cell>
          <cell r="C1700" t="str">
            <v>M2</v>
          </cell>
          <cell r="D1700">
            <v>7.44</v>
          </cell>
        </row>
        <row r="1701">
          <cell r="A1701" t="str">
            <v>C0779</v>
          </cell>
          <cell r="B1701" t="str">
            <v>CHAPISCO C/ PASTA DE CIMENTO COLANTE P/ TETO</v>
          </cell>
          <cell r="C1701" t="str">
            <v>M2</v>
          </cell>
          <cell r="D1701">
            <v>5.0199999999999996</v>
          </cell>
        </row>
        <row r="1702">
          <cell r="A1702" t="str">
            <v>C0781</v>
          </cell>
          <cell r="B1702" t="str">
            <v>CHAPISCO C/ ARGAMASSA DE CIMENTO E AREIA S/ PENEIRAR TRAÇO 1:4 P/ TETO</v>
          </cell>
          <cell r="C1702" t="str">
            <v>M2</v>
          </cell>
          <cell r="D1702">
            <v>7.08</v>
          </cell>
        </row>
        <row r="1703">
          <cell r="A1703" t="str">
            <v>C1219</v>
          </cell>
          <cell r="B1703" t="str">
            <v>EMBOÇO C/ ARGAMASSA MISTA CIMENTO, CAL EM PASTA E AREIA S/PENEIRAR TRAÇO 1:1.5:9 ESP=20 mm P/ TETO</v>
          </cell>
          <cell r="C1703" t="str">
            <v>M2</v>
          </cell>
          <cell r="D1703">
            <v>20.9</v>
          </cell>
        </row>
        <row r="1704">
          <cell r="A1704" t="str">
            <v>C3034</v>
          </cell>
          <cell r="B1704" t="str">
            <v>REBOCO C/ ARGAMASSA MISTA DE CIMENTO, CAL HIDRATADA E AREIA S/ PENEIRAR, TRAÇO 1:2:8, ESP=20 mm P/ TETO</v>
          </cell>
          <cell r="C1704" t="str">
            <v>M2</v>
          </cell>
          <cell r="D1704">
            <v>21.47</v>
          </cell>
        </row>
        <row r="1705">
          <cell r="A1705" t="str">
            <v>C1218</v>
          </cell>
          <cell r="B1705" t="str">
            <v>EMBOÇO C/ ARGAMASSA MISTA DE CIMENTO, CAL HIDRATADA E AREIA S/ PENEIRAR TRAÇO 1:2:9 ESP=20 mm P/ TETO</v>
          </cell>
          <cell r="C1705" t="str">
            <v>M2</v>
          </cell>
          <cell r="D1705">
            <v>21</v>
          </cell>
        </row>
        <row r="1706">
          <cell r="A1706" t="str">
            <v>C1217</v>
          </cell>
          <cell r="B1706" t="str">
            <v>EMBOÇO C/ ARGAMASSA MISTA CIMENTO, CAL HIDRATADA E AREIA S/ PENEIRAR TRAÇO 1:2:11 ESP=20 mm P/ TETO</v>
          </cell>
          <cell r="C1706" t="str">
            <v>M2</v>
          </cell>
          <cell r="D1706">
            <v>19.940000000000001</v>
          </cell>
        </row>
        <row r="1707">
          <cell r="A1707" t="str">
            <v>C2111</v>
          </cell>
          <cell r="B1707" t="str">
            <v>REBOCO C/ ARGAMASSA DE CAL EM PASTA E AREIA PENEIRADA TRAÇO 1:2 ESP=5 mm P/ TETO</v>
          </cell>
          <cell r="C1707" t="str">
            <v>M2</v>
          </cell>
          <cell r="D1707">
            <v>15.16</v>
          </cell>
        </row>
        <row r="1708">
          <cell r="A1708" t="str">
            <v>C2107</v>
          </cell>
          <cell r="B1708" t="str">
            <v>REBOCO C/ ARGAMASSA DE CAL EM PASTA E AREIA PENEIRADA TRAÇO 1:1.5 ESP=5 mm P/ TETO</v>
          </cell>
          <cell r="C1708" t="str">
            <v>M2</v>
          </cell>
          <cell r="D1708">
            <v>15.24</v>
          </cell>
        </row>
        <row r="1709">
          <cell r="A1709" t="str">
            <v>C2112</v>
          </cell>
          <cell r="B1709" t="str">
            <v>REBOCO C/ ARGAMASSA DE CAL EM PASTA E AREIA PENEIRADA TRAÇO 1:3 ESP=5 mm P/ TETO</v>
          </cell>
          <cell r="C1709" t="str">
            <v>M2</v>
          </cell>
          <cell r="D1709">
            <v>14.93</v>
          </cell>
        </row>
        <row r="1710">
          <cell r="A1710" t="str">
            <v>C2113</v>
          </cell>
          <cell r="B1710" t="str">
            <v>REBOCO C/ ARGAMASSA DE CAL EM PASTA E AREIA PENEIRADA TRAÇO 1:4 ESP=5 mm P/ TETO</v>
          </cell>
          <cell r="C1710" t="str">
            <v>M2</v>
          </cell>
          <cell r="D1710">
            <v>14.73</v>
          </cell>
        </row>
        <row r="1711">
          <cell r="A1711" t="str">
            <v>C2114</v>
          </cell>
          <cell r="B1711" t="str">
            <v>REBOCO C/ ARGAMASSA DE CAL HIDRATADA E AREIA PEN. TRAÇO 1:2 ESP=5 mm P/ TETO</v>
          </cell>
          <cell r="C1711" t="str">
            <v>M2</v>
          </cell>
          <cell r="D1711">
            <v>15.54</v>
          </cell>
        </row>
        <row r="1712">
          <cell r="A1712" t="str">
            <v>C2116</v>
          </cell>
          <cell r="B1712" t="str">
            <v>REBOCO C/ ARGAMASSA DE CAL HIDRATADA E AREIA PENEIRADA TRAÇO 1:3 ESP=5 mm P/ TETO</v>
          </cell>
          <cell r="C1712" t="str">
            <v>M2</v>
          </cell>
          <cell r="D1712">
            <v>14.79</v>
          </cell>
        </row>
        <row r="1713">
          <cell r="A1713" t="str">
            <v>C2125</v>
          </cell>
          <cell r="B1713" t="str">
            <v>REBOCO C/ ARGAMASSA DE CAL HIDRATADA E AREIA PENEIRADA, TRAÇO 1:4.5 ESP=5 mm P/ TETO</v>
          </cell>
          <cell r="C1713" t="str">
            <v>M2</v>
          </cell>
          <cell r="D1713">
            <v>14.35</v>
          </cell>
        </row>
        <row r="1714">
          <cell r="A1714" t="str">
            <v>C3032</v>
          </cell>
          <cell r="B1714" t="str">
            <v>REBOCO C/ ARGAMASSA DE CAL HIDRATADA E AREIA S/ PENEIRAR, TRAÇO 1:3, C/ 100 KG DE CIMENTO E ESP=20 mm P/ TETO</v>
          </cell>
          <cell r="C1714" t="str">
            <v>M2</v>
          </cell>
          <cell r="D1714">
            <v>21.46</v>
          </cell>
        </row>
        <row r="1715">
          <cell r="A1715" t="str">
            <v>C3033</v>
          </cell>
          <cell r="B1715" t="str">
            <v>REBOCO C/ ARGAMASSA DE CAL HIDRATADA E AREIA S/ PENEIRAR TRAÇO 1:4, C/ 100 KG DE CIMENTO E ESP=20 mm P/ TETO</v>
          </cell>
          <cell r="C1715" t="str">
            <v>M2</v>
          </cell>
          <cell r="D1715">
            <v>20.65</v>
          </cell>
        </row>
        <row r="1716">
          <cell r="A1716" t="str">
            <v>C3035</v>
          </cell>
          <cell r="B1716" t="str">
            <v>REBOCO C/ ARGAMASSA DE CIMENTO E AREIA S/ PENEIRAR TRAÇO 1:6, ESP=20 mm P/ TETO</v>
          </cell>
          <cell r="C1716" t="str">
            <v>M2</v>
          </cell>
          <cell r="D1716">
            <v>19.64</v>
          </cell>
        </row>
        <row r="1717">
          <cell r="B1717" t="str">
            <v>ACABAMENTOS PARA TETOS</v>
          </cell>
        </row>
        <row r="1718">
          <cell r="A1718" t="str">
            <v>C4476</v>
          </cell>
          <cell r="B1718" t="str">
            <v>FORRO ACÚSTICO TIPO "SONEX" EM ESPUMA FLEXÍVEL DE POLIURETANO, AUTO-EXTINGUÍVEL, C/ SUPERFÍCIE ESCULPIDA, COR BRANCA 20/35 - FORNECIMENTO E MONTAGEM</v>
          </cell>
          <cell r="C1718" t="str">
            <v>M2</v>
          </cell>
          <cell r="D1718">
            <v>89.71</v>
          </cell>
        </row>
        <row r="1719">
          <cell r="A1719" t="str">
            <v>C4477</v>
          </cell>
          <cell r="B1719" t="str">
            <v>FORRO ACÚSTICO TIPO "SONEX" EM ESPUMA FLEXÍVEL DE POLIURETANO, AUTO-EXTINGUÍVEL, C/ SUPERFÍCIE ESCULPIDA, COR BRANCA 35/35 - FORNECIMENTO E MONTAGEM</v>
          </cell>
          <cell r="C1719" t="str">
            <v>M2</v>
          </cell>
          <cell r="D1719">
            <v>131.72999999999999</v>
          </cell>
        </row>
        <row r="1720">
          <cell r="A1720" t="str">
            <v>C4478</v>
          </cell>
          <cell r="B1720" t="str">
            <v>FORRO ACÚSTICO TIPO "SONEX" EM ESPUMA FLEXÍVEL DE POLIURETANO, AUTO-EXTINGUÍVEL, C/ SUPERFÍCIE ESCULPIDA, COR BRANCA 50/75 - FORNECIMENTO E MONTAGEM</v>
          </cell>
          <cell r="C1720" t="str">
            <v>M2</v>
          </cell>
          <cell r="D1720">
            <v>138.69999999999999</v>
          </cell>
        </row>
        <row r="1721">
          <cell r="A1721" t="str">
            <v>C4473</v>
          </cell>
          <cell r="B1721" t="str">
            <v>FORRO ACÚSTICO TIPO "SONEX" EM ESPUMA FLEXÍVEL DE POLIURETANO, AUTO-EXTINGUÍVEL, C/ SUPERFÍCIE ESCULPIDA, COR GRAFITE 20/35 - FORNECIMENTO E MONTAGEM</v>
          </cell>
          <cell r="C1721" t="str">
            <v>M2</v>
          </cell>
          <cell r="D1721">
            <v>73.5</v>
          </cell>
        </row>
        <row r="1722">
          <cell r="A1722" t="str">
            <v>C4474</v>
          </cell>
          <cell r="B1722" t="str">
            <v>FORRO ACÚSTICO TIPO "SONEX" EM ESPUMA FLEXÍVEL DE POLIURETANO, AUTO-EXTINGUÍVEL, C/ SUPERFÍCIE ESCULPIDA, COR GRAFITE 35/35 - FORNECIMENTO E MONTAGEM</v>
          </cell>
          <cell r="C1722" t="str">
            <v>M2</v>
          </cell>
          <cell r="D1722">
            <v>93.85</v>
          </cell>
        </row>
        <row r="1723">
          <cell r="A1723" t="str">
            <v>C4475</v>
          </cell>
          <cell r="B1723" t="str">
            <v>FORRO ACÚSTICO TIPO "SONEX" EM ESPUMA FLEXÍVEL DE POLIURETANO, AUTO-EXTINGUÍVEL, C/ SUPERFÍCIE ESCULPIDA, COR GRAFITE 50/75 - FORNECIMENTO E MONTAGEM</v>
          </cell>
          <cell r="C1723" t="str">
            <v>M2</v>
          </cell>
          <cell r="D1723">
            <v>105.4</v>
          </cell>
        </row>
        <row r="1724">
          <cell r="A1724" t="str">
            <v>C4479</v>
          </cell>
          <cell r="B1724" t="str">
            <v>FORRO ACÚSTICO TIPO "SONEX" EM PLACAS DE FIBRA MINERAL C/PERFIL "T" EM AÇO - FORNECIMENTO E MONTAGEM</v>
          </cell>
          <cell r="C1724" t="str">
            <v>M2</v>
          </cell>
          <cell r="D1724">
            <v>76.73</v>
          </cell>
        </row>
        <row r="1725">
          <cell r="A1725" t="str">
            <v>C4480</v>
          </cell>
          <cell r="B1725" t="str">
            <v>FORRO ACÚSTICO TIPO "SONEX" EM PLACAS DE FIBRA MINERAL C/PERFIL "T" EM ALUMÍNIO - FORNECIMENTO E MONTAGEM</v>
          </cell>
          <cell r="C1725" t="str">
            <v>M2</v>
          </cell>
          <cell r="D1725">
            <v>81.03</v>
          </cell>
        </row>
        <row r="1726">
          <cell r="A1726" t="str">
            <v>C4481</v>
          </cell>
          <cell r="B1726" t="str">
            <v>FORRO ACÚSTICO TIPO "SONEX" EM PLACAS DE FIBRA MINERAL C/PERFIL "CARTOLA" EM ALUMÍNIO - FORNECIMENTO E MONTAGEM</v>
          </cell>
          <cell r="C1726" t="str">
            <v>M2</v>
          </cell>
          <cell r="D1726">
            <v>84.3</v>
          </cell>
        </row>
        <row r="1727">
          <cell r="A1727" t="str">
            <v>C4285</v>
          </cell>
          <cell r="B1727" t="str">
            <v>FORRO DE GESSO ACARTONADO ARAMADO - FORNECIMENTO E MONTAGEM</v>
          </cell>
          <cell r="C1727" t="str">
            <v>M2</v>
          </cell>
          <cell r="D1727">
            <v>32</v>
          </cell>
        </row>
        <row r="1728">
          <cell r="A1728" t="str">
            <v>C4294</v>
          </cell>
          <cell r="B1728" t="str">
            <v>FORRO DE GESSO ACARTONADO ESTRUTURADO - FORNECIMENTO E MONTAGEM</v>
          </cell>
          <cell r="C1728" t="str">
            <v>M2</v>
          </cell>
          <cell r="D1728">
            <v>43.8</v>
          </cell>
        </row>
        <row r="1729">
          <cell r="A1729" t="str">
            <v>C3970</v>
          </cell>
          <cell r="B1729" t="str">
            <v>FORRO DE GESSO CONVENCIONAL (60x60)cm COM TIRO E ARAME GALVANIZADO ENCAPADO - FORNECIMENTO E MONTAGEM</v>
          </cell>
          <cell r="C1729" t="str">
            <v>M2</v>
          </cell>
          <cell r="D1729">
            <v>21.8</v>
          </cell>
        </row>
        <row r="1730">
          <cell r="A1730" t="str">
            <v>C3971</v>
          </cell>
          <cell r="B1730" t="str">
            <v>FORRO DE GESSO CONVENCIONAL (60x60)cm SEM TIRO E ARAME GALVANIZADO ENCAPADO - FORNECIMENTO E MONTAGEM</v>
          </cell>
          <cell r="C1730" t="str">
            <v>M2</v>
          </cell>
          <cell r="D1730">
            <v>17.47</v>
          </cell>
        </row>
        <row r="1731">
          <cell r="A1731" t="str">
            <v>C2998</v>
          </cell>
          <cell r="B1731" t="str">
            <v>FORRO DE LAMBRI DE MADEIRA (7x1)cm</v>
          </cell>
          <cell r="C1731" t="str">
            <v>M2</v>
          </cell>
          <cell r="D1731">
            <v>107.61</v>
          </cell>
        </row>
        <row r="1732">
          <cell r="A1732" t="str">
            <v>C1409</v>
          </cell>
          <cell r="B1732" t="str">
            <v>FORRO DE LAMBRI METÁLICO FIXADO EM ESTRUTURA METÁLICA</v>
          </cell>
          <cell r="C1732" t="str">
            <v>M2</v>
          </cell>
          <cell r="D1732">
            <v>158.41</v>
          </cell>
        </row>
        <row r="1733">
          <cell r="A1733" t="str">
            <v>C4484</v>
          </cell>
          <cell r="B1733" t="str">
            <v>FORRO PACOTE C/ PERFIL "CARTOLA" EM AÇO - FORNECIMENTO E MONTAGEM</v>
          </cell>
          <cell r="C1733" t="str">
            <v>M2</v>
          </cell>
          <cell r="D1733">
            <v>56.9</v>
          </cell>
        </row>
        <row r="1734">
          <cell r="A1734" t="str">
            <v>C4485</v>
          </cell>
          <cell r="B1734" t="str">
            <v>FORRO PACOTE C/ PERFIL "CARTOLA" EM ALUMÍNIO - FORNECIMENTO E MONTAGEM</v>
          </cell>
          <cell r="C1734" t="str">
            <v>M2</v>
          </cell>
          <cell r="D1734">
            <v>78.38</v>
          </cell>
        </row>
        <row r="1735">
          <cell r="A1735" t="str">
            <v>C4482</v>
          </cell>
          <cell r="B1735" t="str">
            <v>FORRO PACOTE C/ PERFIL "T" EM AÇO - FORNECIMENTO E MONTAGEM</v>
          </cell>
          <cell r="C1735" t="str">
            <v>M2</v>
          </cell>
          <cell r="D1735">
            <v>46.78</v>
          </cell>
        </row>
        <row r="1736">
          <cell r="A1736" t="str">
            <v>C4483</v>
          </cell>
          <cell r="B1736" t="str">
            <v>FORRO PACOTE C/ PERFIL "T" EM ALUMÍNIO - FORNECIMENTO E MONTAGEM</v>
          </cell>
          <cell r="C1736" t="str">
            <v>M2</v>
          </cell>
          <cell r="D1736">
            <v>50.57</v>
          </cell>
        </row>
        <row r="1737">
          <cell r="A1737" t="str">
            <v>C4472</v>
          </cell>
          <cell r="B1737" t="str">
            <v>FORRO PVC - COLMÉIA - FORNECIMENTO E MONTAGEM</v>
          </cell>
          <cell r="C1737" t="str">
            <v>M2</v>
          </cell>
          <cell r="D1737">
            <v>192.25</v>
          </cell>
        </row>
        <row r="1738">
          <cell r="A1738" t="str">
            <v>C4468</v>
          </cell>
          <cell r="B1738" t="str">
            <v>FORRO PVC - LAMBRI (100x6000 OU 200x6000)mm - FORNECIMENTO E MONTAGEM</v>
          </cell>
          <cell r="C1738" t="str">
            <v>M2</v>
          </cell>
          <cell r="D1738">
            <v>36</v>
          </cell>
        </row>
        <row r="1739">
          <cell r="A1739" t="str">
            <v>C4471</v>
          </cell>
          <cell r="B1739" t="str">
            <v>FORRO PVC - MODULADO (618x1250)mm C/ PERFIL "CARTOLA" EM ALUMÍNIO - FORNECIMENTO E MONTAGEM</v>
          </cell>
          <cell r="C1739" t="str">
            <v>M2</v>
          </cell>
          <cell r="D1739">
            <v>102.03</v>
          </cell>
        </row>
        <row r="1740">
          <cell r="A1740" t="str">
            <v>C4469</v>
          </cell>
          <cell r="B1740" t="str">
            <v>FORRO PVC - MODULADO (618x1250)mm C/ PERFIL "T" EM AÇO - FORNECIMENTO E MONTAGEM</v>
          </cell>
          <cell r="C1740" t="str">
            <v>M2</v>
          </cell>
          <cell r="D1740">
            <v>77.61</v>
          </cell>
        </row>
        <row r="1741">
          <cell r="A1741" t="str">
            <v>C4470</v>
          </cell>
          <cell r="B1741" t="str">
            <v>FORRO PVC - MODULADO (618x1250)mm C/ PERFIL "T" EM ALUMÍNIO - FORNECIMENTO E MONTAGEM</v>
          </cell>
          <cell r="C1741" t="str">
            <v>M2</v>
          </cell>
          <cell r="D1741">
            <v>79.02</v>
          </cell>
        </row>
        <row r="1742">
          <cell r="A1742" t="str">
            <v>C4512</v>
          </cell>
          <cell r="B1742" t="str">
            <v>REMANEJAMENTO DE FORROS (PACOTE / MODULADOS) - EXECUÇÃO</v>
          </cell>
          <cell r="C1742" t="str">
            <v>M2</v>
          </cell>
          <cell r="D1742">
            <v>10.18</v>
          </cell>
        </row>
        <row r="1743">
          <cell r="A1743" t="str">
            <v>C4506</v>
          </cell>
          <cell r="B1743" t="str">
            <v>SANCA DE GESSO P/ FORRO ACARTONADO - FORNECIMENTO E MONTAGEM</v>
          </cell>
          <cell r="C1743" t="str">
            <v>M</v>
          </cell>
          <cell r="D1743">
            <v>23.45</v>
          </cell>
        </row>
        <row r="1744">
          <cell r="A1744" t="str">
            <v>C4284</v>
          </cell>
          <cell r="B1744" t="str">
            <v>SANCA DE GESSO P/ FORRO CONVENCIONAL - FORNECIMENTO E MONTAGEM</v>
          </cell>
          <cell r="C1744" t="str">
            <v>M</v>
          </cell>
          <cell r="D1744">
            <v>12.8</v>
          </cell>
        </row>
        <row r="1745">
          <cell r="A1745" t="str">
            <v>C2478</v>
          </cell>
          <cell r="B1745" t="str">
            <v>TIROS E PINO DE AÇO PARA FIXAÇÃO</v>
          </cell>
          <cell r="C1745" t="str">
            <v>UN</v>
          </cell>
          <cell r="D1745">
            <v>7.55</v>
          </cell>
        </row>
        <row r="1746">
          <cell r="B1746" t="str">
            <v>PISOS</v>
          </cell>
        </row>
        <row r="1747">
          <cell r="B1747" t="str">
            <v>PISOS INTERNOS</v>
          </cell>
        </row>
        <row r="1748">
          <cell r="A1748" t="str">
            <v>C0099</v>
          </cell>
          <cell r="B1748" t="str">
            <v>APLICAÇÃO DE SINTECO EM PISOS C/MADEIRA</v>
          </cell>
          <cell r="C1748" t="str">
            <v>M2</v>
          </cell>
          <cell r="D1748">
            <v>34.47</v>
          </cell>
        </row>
        <row r="1749">
          <cell r="A1749" t="str">
            <v>C4437</v>
          </cell>
          <cell r="B1749" t="str">
            <v>CERÂMICA ESMALTADA C/ ARG. CIMENTO E AREIA ATÉ 30x30cm (900 cm²) - PEI-5/PEI-4 P/ PISO</v>
          </cell>
          <cell r="C1749" t="str">
            <v>M2</v>
          </cell>
          <cell r="D1749">
            <v>58.37</v>
          </cell>
        </row>
        <row r="1750">
          <cell r="A1750" t="str">
            <v>C4439</v>
          </cell>
          <cell r="B1750" t="str">
            <v>CERÂMICA ESMALTADA C/ ARG. CIMENTO E AREIA ACIMA DE 30x30cm (900 cm²) - PEI-5/PEI-4 P/ PISO</v>
          </cell>
          <cell r="C1750" t="str">
            <v>M2</v>
          </cell>
          <cell r="D1750">
            <v>62.22</v>
          </cell>
        </row>
        <row r="1751">
          <cell r="A1751" t="str">
            <v>C2996</v>
          </cell>
          <cell r="B1751" t="str">
            <v>CERÂMICA ESMALTADA C/ ARG. PRÉ-FABRICADA ATÉ 30x30 cm (900 cm²) - PEI-5/PEI-4 - P/ PISO</v>
          </cell>
          <cell r="C1751" t="str">
            <v>M2</v>
          </cell>
          <cell r="D1751">
            <v>47.24</v>
          </cell>
        </row>
        <row r="1752">
          <cell r="A1752" t="str">
            <v>C3001</v>
          </cell>
          <cell r="B1752" t="str">
            <v>CERÂMICA ESMALTADA C/ ARG. PRÉ-FABRICADA ACIMA DE 30x30 cm (900 cm²) - PEI-5/PEI-4 - P/ PISO</v>
          </cell>
          <cell r="C1752" t="str">
            <v>M2</v>
          </cell>
          <cell r="D1752">
            <v>54.65</v>
          </cell>
        </row>
        <row r="1753">
          <cell r="A1753" t="str">
            <v>C4380</v>
          </cell>
          <cell r="B1753" t="str">
            <v>CHAPA DE ALUMÍNIO CORRUGADA COM SUPORTE DE PERFIL EM "L" - FORNECIMENTO E COLOCAÇÃO</v>
          </cell>
          <cell r="C1753" t="str">
            <v>M2</v>
          </cell>
          <cell r="D1753">
            <v>712.4</v>
          </cell>
        </row>
        <row r="1754">
          <cell r="A1754" t="str">
            <v>C0837</v>
          </cell>
          <cell r="B1754" t="str">
            <v>CONCRETO NÃO-ESTRUTURAL S/BETONEIRA P/LASTRO</v>
          </cell>
          <cell r="C1754" t="str">
            <v>M3</v>
          </cell>
          <cell r="D1754">
            <v>273.74</v>
          </cell>
        </row>
        <row r="1755">
          <cell r="A1755" t="str">
            <v>C0871</v>
          </cell>
          <cell r="B1755" t="str">
            <v>CORDÃO DE PEROBA P/RODAPÉS</v>
          </cell>
          <cell r="C1755" t="str">
            <v>M</v>
          </cell>
          <cell r="D1755">
            <v>14.52</v>
          </cell>
        </row>
        <row r="1756">
          <cell r="A1756" t="str">
            <v>C1032</v>
          </cell>
          <cell r="B1756" t="str">
            <v>DEGRAU COM FORRAÇÃO TÊXTIL (20X30)cm</v>
          </cell>
          <cell r="C1756" t="str">
            <v>M</v>
          </cell>
          <cell r="D1756">
            <v>30.95</v>
          </cell>
        </row>
        <row r="1757">
          <cell r="A1757" t="str">
            <v>C1033</v>
          </cell>
          <cell r="B1757" t="str">
            <v>DEGRAU COM PLACAS LISAS DE BORRACHA (50X32X2.5)cm</v>
          </cell>
          <cell r="C1757" t="str">
            <v>M</v>
          </cell>
          <cell r="D1757">
            <v>62.83</v>
          </cell>
        </row>
        <row r="1758">
          <cell r="A1758" t="str">
            <v>C1034</v>
          </cell>
          <cell r="B1758" t="str">
            <v>DEGRAU DE GRANILITE MOLDADO NO LOCAL (20X30)cm</v>
          </cell>
          <cell r="C1758" t="str">
            <v>M</v>
          </cell>
          <cell r="D1758">
            <v>56.8</v>
          </cell>
        </row>
        <row r="1759">
          <cell r="A1759" t="str">
            <v>C1035</v>
          </cell>
          <cell r="B1759" t="str">
            <v>DEGRAU DE MÁRMORE (20X30)cm</v>
          </cell>
          <cell r="C1759" t="str">
            <v>M</v>
          </cell>
          <cell r="D1759">
            <v>91.2</v>
          </cell>
        </row>
        <row r="1760">
          <cell r="A1760" t="str">
            <v>C1036</v>
          </cell>
          <cell r="B1760" t="str">
            <v>DEGRAU INDUSTRIAL MONOLÍTICO C/PINGADEIRA</v>
          </cell>
          <cell r="C1760" t="str">
            <v>M</v>
          </cell>
          <cell r="D1760">
            <v>45.29</v>
          </cell>
        </row>
        <row r="1761">
          <cell r="A1761" t="str">
            <v>C1037</v>
          </cell>
          <cell r="B1761" t="str">
            <v>DEGRAU INDUSTRIAL MONOLÍTICO S/PINGADEIRA</v>
          </cell>
          <cell r="C1761" t="str">
            <v>M</v>
          </cell>
          <cell r="D1761">
            <v>33.01</v>
          </cell>
        </row>
        <row r="1762">
          <cell r="A1762" t="str">
            <v>C1038</v>
          </cell>
          <cell r="B1762" t="str">
            <v>DEGRAU PRÉ-MOLDADO DE GRANILITE</v>
          </cell>
          <cell r="C1762" t="str">
            <v>M</v>
          </cell>
          <cell r="D1762">
            <v>62.54</v>
          </cell>
        </row>
        <row r="1763">
          <cell r="A1763" t="str">
            <v>C1237</v>
          </cell>
          <cell r="B1763" t="str">
            <v>ENCERAMENTO DE PISOS C/ DUAS DEMÃOS DE CÊRA</v>
          </cell>
          <cell r="C1763" t="str">
            <v>M2</v>
          </cell>
          <cell r="D1763">
            <v>14.09</v>
          </cell>
        </row>
        <row r="1764">
          <cell r="A1764" t="str">
            <v>C4066</v>
          </cell>
          <cell r="B1764" t="str">
            <v>GRANITO POLIDO E=2cm, BRANCO, ARGAMASSA CIMENTO E AREIA 1:4, C/ REJUNTAMENTO</v>
          </cell>
          <cell r="C1764" t="str">
            <v>M2</v>
          </cell>
          <cell r="D1764">
            <v>349.26</v>
          </cell>
        </row>
        <row r="1765">
          <cell r="A1765" t="str">
            <v>C4065</v>
          </cell>
          <cell r="B1765" t="str">
            <v>GRANITO POLIDO E=2cm, CINZA, ARGAMASSA DE CIMENTO E AREIA 1:4, C/ REJUNTAMENTO</v>
          </cell>
          <cell r="C1765" t="str">
            <v>M2</v>
          </cell>
          <cell r="D1765">
            <v>166.48</v>
          </cell>
        </row>
        <row r="1766">
          <cell r="A1766" t="str">
            <v>C4067</v>
          </cell>
          <cell r="B1766" t="str">
            <v>GRANITO POLIDO E=2cm, OUTRAS CORES, ARGAMASSA CIMENTO E AREIA 1:4, C/ REJUNTAMENTO</v>
          </cell>
          <cell r="C1766" t="str">
            <v>M2</v>
          </cell>
          <cell r="D1766">
            <v>294.98</v>
          </cell>
        </row>
        <row r="1767">
          <cell r="A1767" t="str">
            <v>C4064</v>
          </cell>
          <cell r="B1767" t="str">
            <v>GRANITO POLIDO E=2cm, PRETO, ARGAMASSA CIMENTO E AREIA 1:4, C/ REJUNTAMENTO</v>
          </cell>
          <cell r="C1767" t="str">
            <v>M2</v>
          </cell>
          <cell r="D1767">
            <v>289.73</v>
          </cell>
        </row>
        <row r="1768">
          <cell r="A1768" t="str">
            <v>C1623</v>
          </cell>
          <cell r="B1768" t="str">
            <v>LIMPEZA DE BASE OU LASTRO</v>
          </cell>
          <cell r="C1768" t="str">
            <v>M2</v>
          </cell>
          <cell r="D1768">
            <v>0.83</v>
          </cell>
        </row>
        <row r="1769">
          <cell r="A1769" t="str">
            <v>C3547</v>
          </cell>
          <cell r="B1769" t="str">
            <v>MUTIRÃO MISTO - PEITORIL DE CIMENTO</v>
          </cell>
          <cell r="C1769" t="str">
            <v>M2</v>
          </cell>
          <cell r="D1769">
            <v>57.23</v>
          </cell>
        </row>
        <row r="1770">
          <cell r="A1770" t="str">
            <v>C3549</v>
          </cell>
          <cell r="B1770" t="str">
            <v>MUTIRÃO MISTO - PISO CIMENTADO ESP.=1.5cm</v>
          </cell>
          <cell r="C1770" t="str">
            <v>M2</v>
          </cell>
          <cell r="D1770">
            <v>15.83</v>
          </cell>
        </row>
        <row r="1771">
          <cell r="A1771" t="str">
            <v>C3548</v>
          </cell>
          <cell r="B1771" t="str">
            <v>MUTIRÃO MISTO - PISO MORTO DE CONCRETO FCK=13.5 MPa C/PREPARO E LANÇAMENTO</v>
          </cell>
          <cell r="C1771" t="str">
            <v>M3</v>
          </cell>
          <cell r="D1771">
            <v>270.37</v>
          </cell>
        </row>
        <row r="1772">
          <cell r="A1772" t="str">
            <v>C1846</v>
          </cell>
          <cell r="B1772" t="str">
            <v>PARQUETES DE MADEIRA FIXADOS C/COLA A BASE DE PVA</v>
          </cell>
          <cell r="C1772" t="str">
            <v>M2</v>
          </cell>
          <cell r="D1772">
            <v>85.21</v>
          </cell>
        </row>
        <row r="1773">
          <cell r="A1773" t="str">
            <v>C1852</v>
          </cell>
          <cell r="B1773" t="str">
            <v>PASTILHAS DE PORCELANA C/CIMENTO COLANTE</v>
          </cell>
          <cell r="C1773" t="str">
            <v>M2</v>
          </cell>
          <cell r="D1773">
            <v>108.38</v>
          </cell>
        </row>
        <row r="1774">
          <cell r="A1774" t="str">
            <v>C1859</v>
          </cell>
          <cell r="B1774" t="str">
            <v>PASTILHAS DE PORCELANA C/ARGAMASSA MISTA CIMENTO, CAL HIDRATADA E AREIA</v>
          </cell>
          <cell r="C1774" t="str">
            <v>M2</v>
          </cell>
          <cell r="D1774">
            <v>155.12</v>
          </cell>
        </row>
        <row r="1775">
          <cell r="A1775" t="str">
            <v>C3015</v>
          </cell>
          <cell r="B1775" t="str">
            <v>PEITORIL DE CIMENTO</v>
          </cell>
          <cell r="C1775" t="str">
            <v>M2</v>
          </cell>
          <cell r="D1775">
            <v>82.77</v>
          </cell>
        </row>
        <row r="1776">
          <cell r="A1776" t="str">
            <v>C1869</v>
          </cell>
          <cell r="B1776" t="str">
            <v>PEITORIL DE GRANITO L= 15 cm</v>
          </cell>
          <cell r="C1776" t="str">
            <v>M</v>
          </cell>
          <cell r="D1776">
            <v>52.43</v>
          </cell>
        </row>
        <row r="1777">
          <cell r="A1777" t="str">
            <v>C1870</v>
          </cell>
          <cell r="B1777" t="str">
            <v>PEITORIL DE MARMORE L= 15cm</v>
          </cell>
          <cell r="C1777" t="str">
            <v>M</v>
          </cell>
          <cell r="D1777">
            <v>32.979999999999997</v>
          </cell>
        </row>
        <row r="1778">
          <cell r="A1778" t="str">
            <v>C1871</v>
          </cell>
          <cell r="B1778" t="str">
            <v>PEITORIL DE MÁRMORE L= 25cm</v>
          </cell>
          <cell r="C1778" t="str">
            <v>M</v>
          </cell>
          <cell r="D1778">
            <v>54.72</v>
          </cell>
        </row>
        <row r="1779">
          <cell r="A1779" t="str">
            <v>C3016</v>
          </cell>
          <cell r="B1779" t="str">
            <v>PEITORIL DE MARMORITE</v>
          </cell>
          <cell r="C1779" t="str">
            <v>M2</v>
          </cell>
          <cell r="D1779">
            <v>97.99</v>
          </cell>
        </row>
        <row r="1780">
          <cell r="A1780" t="str">
            <v>C1872</v>
          </cell>
          <cell r="B1780" t="str">
            <v>PEITORIL PRÉ-MOLDADO DE GRANILITE L= 10cm</v>
          </cell>
          <cell r="C1780" t="str">
            <v>M</v>
          </cell>
          <cell r="D1780">
            <v>27.62</v>
          </cell>
        </row>
        <row r="1781">
          <cell r="A1781" t="str">
            <v>C1912</v>
          </cell>
          <cell r="B1781" t="str">
            <v>PISO ANTIDERRAPANTE NITOPISO TF-5000, SELADO C/NITOP. FC-140</v>
          </cell>
          <cell r="C1781" t="str">
            <v>M2</v>
          </cell>
          <cell r="D1781">
            <v>123.55</v>
          </cell>
        </row>
        <row r="1782">
          <cell r="A1782" t="str">
            <v>C1914</v>
          </cell>
          <cell r="B1782" t="str">
            <v>PISO C/FORRAÇÃO TÊXTIL ( CARPETE E = 4mm )</v>
          </cell>
          <cell r="C1782" t="str">
            <v>M2</v>
          </cell>
          <cell r="D1782">
            <v>42.08</v>
          </cell>
        </row>
        <row r="1783">
          <cell r="A1783" t="str">
            <v>C1915</v>
          </cell>
          <cell r="B1783" t="str">
            <v>PISO CIMENTADO C/ ARGAMASSA DE CIMENTO E AREIA S/ PENEIRAR, TRAÇO 1:4, ESP.= 1.5cm</v>
          </cell>
          <cell r="C1783" t="str">
            <v>M2</v>
          </cell>
          <cell r="D1783">
            <v>25.43</v>
          </cell>
        </row>
        <row r="1784">
          <cell r="A1784" t="str">
            <v>C1916</v>
          </cell>
          <cell r="B1784" t="str">
            <v>PISO CIMENTADO C/ ARGAMASSA DE CIMENTO E AREIA S/ PENEIRAR, TRAÇO 1:4, ESP.= 1,5cm C/ IMPERMEABILIZANTE</v>
          </cell>
          <cell r="C1784" t="str">
            <v>M2</v>
          </cell>
          <cell r="D1784">
            <v>27.89</v>
          </cell>
        </row>
        <row r="1785">
          <cell r="A1785" t="str">
            <v>C4601</v>
          </cell>
          <cell r="B1785" t="str">
            <v>PISO CIMENTADO COM ARGAMASSA DE CIMENTO E AREIA S/ PENEIRAR ESP. 2,0 cm</v>
          </cell>
          <cell r="C1785" t="str">
            <v>M2</v>
          </cell>
          <cell r="D1785">
            <v>26.62</v>
          </cell>
        </row>
        <row r="1786">
          <cell r="A1786" t="str">
            <v>C1918</v>
          </cell>
          <cell r="B1786" t="str">
            <v>PISO ELEVADO COMPOSTO DE PLACAS DE AÇO REVESTIDO C/PAVIFLEX MONTADO SOBRE ESTRUTURA DE SUSTENTAÇÃO REGULÁVEL ( FORNECIMENTO E MONTAGEM )</v>
          </cell>
          <cell r="C1786" t="str">
            <v>M2</v>
          </cell>
          <cell r="D1786">
            <v>467.1</v>
          </cell>
        </row>
        <row r="1787">
          <cell r="A1787" t="str">
            <v>C2901</v>
          </cell>
          <cell r="B1787" t="str">
            <v>PISO DE BORRACHA ANTI-DERRAPANTE</v>
          </cell>
          <cell r="C1787" t="str">
            <v>M2</v>
          </cell>
          <cell r="D1787">
            <v>153.69</v>
          </cell>
        </row>
        <row r="1788">
          <cell r="A1788" t="str">
            <v>C3024</v>
          </cell>
          <cell r="B1788" t="str">
            <v>PISO EM MÁRMORE BRANCO ESP.= 3cm</v>
          </cell>
          <cell r="C1788" t="str">
            <v>M2</v>
          </cell>
          <cell r="D1788">
            <v>195.24</v>
          </cell>
        </row>
        <row r="1789">
          <cell r="A1789" t="str">
            <v>C1919</v>
          </cell>
          <cell r="B1789" t="str">
            <v>PISO INDUSTRIAL NATURAL ESP.= 12mm, INCLUS. POLIMENTO (EXTERNO)</v>
          </cell>
          <cell r="C1789" t="str">
            <v>M2</v>
          </cell>
          <cell r="D1789">
            <v>69.489999999999995</v>
          </cell>
        </row>
        <row r="1790">
          <cell r="A1790" t="str">
            <v>C1920</v>
          </cell>
          <cell r="B1790" t="str">
            <v>PISO INDUSTRIAL NATURAL ESP.= 12mm, INCLUS. POLIMENTO (INTERNO)</v>
          </cell>
          <cell r="C1790" t="str">
            <v>M2</v>
          </cell>
          <cell r="D1790">
            <v>83.08</v>
          </cell>
        </row>
        <row r="1791">
          <cell r="A1791" t="str">
            <v>C1921</v>
          </cell>
          <cell r="B1791" t="str">
            <v>PISO DE BORRACHA (LENÇOL) ANTIDERRAPANTE TIPO GRÃO DE ARROZ, ESP.= 3mm</v>
          </cell>
          <cell r="C1791" t="str">
            <v>M2</v>
          </cell>
          <cell r="D1791">
            <v>98.41</v>
          </cell>
        </row>
        <row r="1792">
          <cell r="A1792" t="str">
            <v>C1922</v>
          </cell>
          <cell r="B1792" t="str">
            <v>PISO MONOLÍTICO C/ARGAMASSA A BASE DE EPOXI</v>
          </cell>
          <cell r="C1792" t="str">
            <v>M2</v>
          </cell>
          <cell r="D1792">
            <v>74.290000000000006</v>
          </cell>
        </row>
        <row r="1793">
          <cell r="A1793" t="str">
            <v>C3025</v>
          </cell>
          <cell r="B1793" t="str">
            <v>PISO MORTO CONCRETO FCK=13,5MPa C/PREPARO E LANÇAMENTO</v>
          </cell>
          <cell r="C1793" t="str">
            <v>M3</v>
          </cell>
          <cell r="D1793">
            <v>370.51</v>
          </cell>
        </row>
        <row r="1794">
          <cell r="A1794" t="str">
            <v>C3026</v>
          </cell>
          <cell r="B1794" t="str">
            <v>PISO MORTO DE TIJOLO MACIÇO C/REJUNTAMENTO</v>
          </cell>
          <cell r="C1794" t="str">
            <v>M2</v>
          </cell>
          <cell r="D1794">
            <v>32.92</v>
          </cell>
        </row>
        <row r="1795">
          <cell r="A1795" t="str">
            <v>C3027</v>
          </cell>
          <cell r="B1795" t="str">
            <v>PISO MORTO DE TIJOLO MACIÇO S/REJUNTAMENTO</v>
          </cell>
          <cell r="C1795" t="str">
            <v>M2</v>
          </cell>
          <cell r="D1795">
            <v>23.86</v>
          </cell>
        </row>
        <row r="1796">
          <cell r="A1796" t="str">
            <v>C2902</v>
          </cell>
          <cell r="B1796" t="str">
            <v>PISO TIPO MONOLÍTICO DE ALTA RESISTÊNCIA</v>
          </cell>
          <cell r="C1796" t="str">
            <v>M2</v>
          </cell>
          <cell r="D1796">
            <v>47.61</v>
          </cell>
        </row>
        <row r="1797">
          <cell r="A1797" t="str">
            <v>C4022</v>
          </cell>
          <cell r="B1797" t="str">
            <v>PISO TIPO MONOLÍTICO DE ALTA RESISTÊNCIA, DE BAIXA ESPESSURA, DE POLIURETAMO ANTIDERRAPANTE, S/ JUNTAS, TIPO DUROCOR OU SIMILAR</v>
          </cell>
          <cell r="C1797" t="str">
            <v>M2</v>
          </cell>
          <cell r="D1797">
            <v>218.09</v>
          </cell>
        </row>
        <row r="1798">
          <cell r="A1798" t="str">
            <v>C4503</v>
          </cell>
          <cell r="B1798" t="str">
            <v>PISO VINÍLICO TIPO "PAVIFLEX", e=1,6mm - FORNECIMENTO E COLOCAÇÃO</v>
          </cell>
          <cell r="C1798" t="str">
            <v>M2</v>
          </cell>
          <cell r="D1798">
            <v>43.6</v>
          </cell>
        </row>
        <row r="1799">
          <cell r="A1799" t="str">
            <v>C4504</v>
          </cell>
          <cell r="B1799" t="str">
            <v>PISO VINÍLICO TIPO "PAVIFLEX", e=2,0mm - FORNECIMENTO E COLOCAÇÃO</v>
          </cell>
          <cell r="C1799" t="str">
            <v>M2</v>
          </cell>
          <cell r="D1799">
            <v>54.1</v>
          </cell>
        </row>
        <row r="1800">
          <cell r="A1800" t="str">
            <v>C1934</v>
          </cell>
          <cell r="B1800" t="str">
            <v>PLACA DE BORRACHA (50x50)cm ESP.= 7,5mm, ARGAMASSA DE CIMENTO E AREIA PENEIRADA 1:2, E NATA DE COLA PVA</v>
          </cell>
          <cell r="C1800" t="str">
            <v>M2</v>
          </cell>
          <cell r="D1800">
            <v>119.91</v>
          </cell>
        </row>
        <row r="1801">
          <cell r="A1801" t="str">
            <v>C1933</v>
          </cell>
          <cell r="B1801" t="str">
            <v>PLACA DE BORRACHA (50X50)cm ESP.= 13mm, E NATA DE COLA PVA</v>
          </cell>
          <cell r="C1801" t="str">
            <v>M2</v>
          </cell>
          <cell r="D1801">
            <v>199.7</v>
          </cell>
        </row>
        <row r="1802">
          <cell r="A1802" t="str">
            <v>C4099</v>
          </cell>
          <cell r="B1802" t="str">
            <v>POLIMENTO EM CONCRETO NIVELADO À LASER</v>
          </cell>
          <cell r="C1802" t="str">
            <v>M2</v>
          </cell>
          <cell r="D1802">
            <v>11.75</v>
          </cell>
        </row>
        <row r="1803">
          <cell r="A1803" t="str">
            <v>C1943</v>
          </cell>
          <cell r="B1803" t="str">
            <v>POLIMENTO EM PISO INDUSTRIAL</v>
          </cell>
          <cell r="C1803" t="str">
            <v>M2</v>
          </cell>
          <cell r="D1803">
            <v>37.9</v>
          </cell>
        </row>
        <row r="1804">
          <cell r="A1804" t="str">
            <v>C1944</v>
          </cell>
          <cell r="B1804" t="str">
            <v>POLIMENTO EM PISOS DE MÁRMORE</v>
          </cell>
          <cell r="C1804" t="str">
            <v>M2</v>
          </cell>
          <cell r="D1804">
            <v>36.96</v>
          </cell>
        </row>
        <row r="1805">
          <cell r="A1805" t="str">
            <v>C4441</v>
          </cell>
          <cell r="B1805" t="str">
            <v>PORCELANATO NATURAL (FOSCO) C/ ARG. CIMENTO E AREIA P/ PISO</v>
          </cell>
          <cell r="C1805" t="str">
            <v>M2</v>
          </cell>
          <cell r="D1805">
            <v>64.42</v>
          </cell>
        </row>
        <row r="1806">
          <cell r="A1806" t="str">
            <v>C3007</v>
          </cell>
          <cell r="B1806" t="str">
            <v>PORCELANATO NATURAL (FOSCO) C/ ARG. PRÉ-FABRICADA - P/ PISO</v>
          </cell>
          <cell r="C1806" t="str">
            <v>M2</v>
          </cell>
          <cell r="D1806">
            <v>56.85</v>
          </cell>
        </row>
        <row r="1807">
          <cell r="A1807" t="str">
            <v>C3002</v>
          </cell>
          <cell r="B1807" t="str">
            <v>PORCELANATO POLIDO C/ ARG. PRÉ-FABRICADA - P/ PISO</v>
          </cell>
          <cell r="C1807" t="str">
            <v>M2</v>
          </cell>
          <cell r="D1807">
            <v>88.91</v>
          </cell>
        </row>
        <row r="1808">
          <cell r="A1808" t="str">
            <v>C4440</v>
          </cell>
          <cell r="B1808" t="str">
            <v>PORCELANATO POLIDO C/ ARG. CIMENTO E AREIA P/ PISO</v>
          </cell>
          <cell r="C1808" t="str">
            <v>M2</v>
          </cell>
          <cell r="D1808">
            <v>96.49</v>
          </cell>
        </row>
        <row r="1809">
          <cell r="A1809" t="str">
            <v>C2101</v>
          </cell>
          <cell r="B1809" t="str">
            <v>RASPAGEM E CALAFETAÇÃO DE TACOS C/UMA DEMÃO DE CÊRA</v>
          </cell>
          <cell r="C1809" t="str">
            <v>M2</v>
          </cell>
          <cell r="D1809">
            <v>26.83</v>
          </cell>
        </row>
        <row r="1810">
          <cell r="A1810" t="str">
            <v>C2181</v>
          </cell>
          <cell r="B1810" t="str">
            <v>REGULARIZAÇÃO DE BASE C/ ARGAMASSA CIMENTO E AREIA S/ PENEIRAR, TRAÇO 1:3 - ESP= 3cm</v>
          </cell>
          <cell r="C1810" t="str">
            <v>M2</v>
          </cell>
          <cell r="D1810">
            <v>16.62</v>
          </cell>
        </row>
        <row r="1811">
          <cell r="A1811" t="str">
            <v>C2179</v>
          </cell>
          <cell r="B1811" t="str">
            <v>REGULARIZAÇÃO DE BASE C/ ARGAMASSA CIMENTO E AREIA S/ PENEIRAR, TRAÇO 1:4 - ESP= 3cm</v>
          </cell>
          <cell r="C1811" t="str">
            <v>M2</v>
          </cell>
          <cell r="D1811">
            <v>14.81</v>
          </cell>
        </row>
        <row r="1812">
          <cell r="A1812" t="str">
            <v>C2180</v>
          </cell>
          <cell r="B1812" t="str">
            <v>REGULARIZAÇÃO DE BASE C/ ARGAMASSA CIMENTO E AREIA S/ PENEIRAR, TRAÇO 1:5 - ESP= 3cm</v>
          </cell>
          <cell r="C1812" t="str">
            <v>M2</v>
          </cell>
          <cell r="D1812">
            <v>13.71</v>
          </cell>
        </row>
        <row r="1813">
          <cell r="A1813" t="str">
            <v>C2184</v>
          </cell>
          <cell r="B1813" t="str">
            <v>REGULARIZAÇÃO DE BASE C/ ARGAMASSA CIMENTO E AREIA S/ PENEIRAR, TRAÇO 1:5 - ESP= 3cm, C/IMPERMEABILIZANTE</v>
          </cell>
          <cell r="C1813" t="str">
            <v>M2</v>
          </cell>
          <cell r="D1813">
            <v>18.63</v>
          </cell>
        </row>
        <row r="1814">
          <cell r="A1814" t="str">
            <v>C2185</v>
          </cell>
          <cell r="B1814" t="str">
            <v>REGULARIZAÇÃO PARA DEGRAUS C/ ARGAMASSA DE CIMENTO E AREIA S/ PENEIRAR, TRAÇO 1:5 - ESP= 1cm</v>
          </cell>
          <cell r="C1814" t="str">
            <v>M</v>
          </cell>
          <cell r="D1814">
            <v>4.5199999999999996</v>
          </cell>
        </row>
        <row r="1815">
          <cell r="A1815" t="str">
            <v>C2186</v>
          </cell>
          <cell r="B1815" t="str">
            <v>REGULARIZAÇÃO PARA RODAPÉS C/ ARGAMASSA DE CIMENTO E AREIA S/ PENEIRAR, TRAÇO 1:5 - H=7cm, ESP= 3cm</v>
          </cell>
          <cell r="C1815" t="str">
            <v>M</v>
          </cell>
          <cell r="D1815">
            <v>2.65</v>
          </cell>
        </row>
        <row r="1816">
          <cell r="A1816" t="str">
            <v>C2234</v>
          </cell>
          <cell r="B1816" t="str">
            <v>REVESTIMENTOS DE PISOS C/GRANILITE</v>
          </cell>
          <cell r="C1816" t="str">
            <v>M2</v>
          </cell>
          <cell r="D1816">
            <v>72.28</v>
          </cell>
        </row>
        <row r="1817">
          <cell r="A1817" t="str">
            <v>C2219</v>
          </cell>
          <cell r="B1817" t="str">
            <v>REVESTIMENTO EPÓXICO P/PISOS DUAS DEMÃOS</v>
          </cell>
          <cell r="C1817" t="str">
            <v>M2</v>
          </cell>
          <cell r="D1817">
            <v>125.01</v>
          </cell>
        </row>
        <row r="1818">
          <cell r="A1818" t="str">
            <v>C2240</v>
          </cell>
          <cell r="B1818" t="str">
            <v>RODAPÉ COM FORRAÇÃO TÊXTIL (CARPETE) H= 7cm</v>
          </cell>
          <cell r="C1818" t="str">
            <v>M</v>
          </cell>
          <cell r="D1818">
            <v>5.86</v>
          </cell>
        </row>
        <row r="1819">
          <cell r="A1819" t="str">
            <v>C4001</v>
          </cell>
          <cell r="B1819" t="str">
            <v>RODAPÉ DE GRANITO H=10 cm</v>
          </cell>
          <cell r="C1819" t="str">
            <v>M</v>
          </cell>
          <cell r="D1819">
            <v>20.86</v>
          </cell>
        </row>
        <row r="1820">
          <cell r="A1820" t="str">
            <v>C2241</v>
          </cell>
          <cell r="B1820" t="str">
            <v>RODAPÉ DE MÁRMORE H= 10cm</v>
          </cell>
          <cell r="C1820" t="str">
            <v>M</v>
          </cell>
          <cell r="D1820">
            <v>21.28</v>
          </cell>
        </row>
        <row r="1821">
          <cell r="A1821" t="str">
            <v>C2242</v>
          </cell>
          <cell r="B1821" t="str">
            <v>RODAPÉ DE PEROBA (7X1.5)cm</v>
          </cell>
          <cell r="C1821" t="str">
            <v>M</v>
          </cell>
          <cell r="D1821">
            <v>22.83</v>
          </cell>
        </row>
        <row r="1822">
          <cell r="A1822" t="str">
            <v>C2243</v>
          </cell>
          <cell r="B1822" t="str">
            <v>RODAPÉ EM PERFIL DE ALUMÍNIO</v>
          </cell>
          <cell r="C1822" t="str">
            <v>M</v>
          </cell>
          <cell r="D1822">
            <v>12.82</v>
          </cell>
        </row>
        <row r="1823">
          <cell r="A1823" t="str">
            <v>C2245</v>
          </cell>
          <cell r="B1823" t="str">
            <v>RODAPÉ INDUSTRIAL MONOLÍTICO H= 7cm</v>
          </cell>
          <cell r="C1823" t="str">
            <v>M</v>
          </cell>
          <cell r="D1823">
            <v>7.5</v>
          </cell>
        </row>
        <row r="1824">
          <cell r="A1824" t="str">
            <v>C2244</v>
          </cell>
          <cell r="B1824" t="str">
            <v>RODAPÉ INDUSTRIAL MONOLÍTICO H= 10cm</v>
          </cell>
          <cell r="C1824" t="str">
            <v>M</v>
          </cell>
          <cell r="D1824">
            <v>12.58</v>
          </cell>
        </row>
        <row r="1825">
          <cell r="A1825" t="str">
            <v>C2246</v>
          </cell>
          <cell r="B1825" t="str">
            <v>RODAPÉ PRE-MOLDADO DE GRANILITE H= 10cm</v>
          </cell>
          <cell r="C1825" t="str">
            <v>M</v>
          </cell>
          <cell r="D1825">
            <v>33.64</v>
          </cell>
        </row>
        <row r="1826">
          <cell r="A1826" t="str">
            <v>C4505</v>
          </cell>
          <cell r="B1826" t="str">
            <v>RODAPÉ VINÍLICO, H=5cm - FORNECIMENTO E COLOCAÇÃO</v>
          </cell>
          <cell r="C1826" t="str">
            <v>M</v>
          </cell>
          <cell r="D1826">
            <v>13.27</v>
          </cell>
        </row>
        <row r="1827">
          <cell r="A1827" t="str">
            <v>C2283</v>
          </cell>
          <cell r="B1827" t="str">
            <v>SOLEIRA CIMENTADA L= 15cm</v>
          </cell>
          <cell r="C1827" t="str">
            <v>M</v>
          </cell>
          <cell r="D1827">
            <v>4.62</v>
          </cell>
        </row>
        <row r="1828">
          <cell r="A1828" t="str">
            <v>C2284</v>
          </cell>
          <cell r="B1828" t="str">
            <v>SOLEIRA DE GRANITO L= 15cm</v>
          </cell>
          <cell r="C1828" t="str">
            <v>M</v>
          </cell>
          <cell r="D1828">
            <v>52.43</v>
          </cell>
        </row>
        <row r="1829">
          <cell r="A1829" t="str">
            <v>C2285</v>
          </cell>
          <cell r="B1829" t="str">
            <v>SOLEIRA DE GRANITO L= 25cm</v>
          </cell>
          <cell r="C1829" t="str">
            <v>M</v>
          </cell>
          <cell r="D1829">
            <v>81.89</v>
          </cell>
        </row>
        <row r="1830">
          <cell r="A1830" t="str">
            <v>C2286</v>
          </cell>
          <cell r="B1830" t="str">
            <v>SOLEIRA DE MARMORE L= 15cm</v>
          </cell>
          <cell r="C1830" t="str">
            <v>M</v>
          </cell>
          <cell r="D1830">
            <v>28.98</v>
          </cell>
        </row>
        <row r="1831">
          <cell r="A1831" t="str">
            <v>C2287</v>
          </cell>
          <cell r="B1831" t="str">
            <v>SOLEIRA DE MÁRMORE L= 25 cm</v>
          </cell>
          <cell r="C1831" t="str">
            <v>M</v>
          </cell>
          <cell r="D1831">
            <v>48.72</v>
          </cell>
        </row>
        <row r="1832">
          <cell r="A1832" t="str">
            <v>C3058</v>
          </cell>
          <cell r="B1832" t="str">
            <v>SOLEIRA DE MARMORITE</v>
          </cell>
          <cell r="C1832" t="str">
            <v>M2</v>
          </cell>
          <cell r="D1832">
            <v>91.24</v>
          </cell>
        </row>
        <row r="1833">
          <cell r="A1833" t="str">
            <v>C2288</v>
          </cell>
          <cell r="B1833" t="str">
            <v>SOLEIRA PRÉ-MOLDADA DE GRANILITE L= 15cm</v>
          </cell>
          <cell r="C1833" t="str">
            <v>M</v>
          </cell>
          <cell r="D1833">
            <v>33.28</v>
          </cell>
        </row>
        <row r="1834">
          <cell r="A1834" t="str">
            <v>C2289</v>
          </cell>
          <cell r="B1834" t="str">
            <v>SOLEIRA PRÉ-MOLDADA DE GRANILITE L= 25cm</v>
          </cell>
          <cell r="C1834" t="str">
            <v>M</v>
          </cell>
          <cell r="D1834">
            <v>54.04</v>
          </cell>
        </row>
        <row r="1835">
          <cell r="A1835" t="str">
            <v>C3488</v>
          </cell>
          <cell r="B1835" t="str">
            <v>TÁBUAS CORRIDAS SOBRE VIGAS DE PEROBA</v>
          </cell>
          <cell r="C1835" t="str">
            <v>M2</v>
          </cell>
          <cell r="D1835">
            <v>154.26</v>
          </cell>
        </row>
        <row r="1836">
          <cell r="A1836" t="str">
            <v>C2296</v>
          </cell>
          <cell r="B1836" t="str">
            <v>TACOS DE MADEIRA C/ARGAMASSA DE CIMENTO E AREIA PENEIRADA TRAÇO 1:4</v>
          </cell>
          <cell r="C1836" t="str">
            <v>M2</v>
          </cell>
          <cell r="D1836">
            <v>104.1</v>
          </cell>
        </row>
        <row r="1837">
          <cell r="A1837" t="str">
            <v>C2297</v>
          </cell>
          <cell r="B1837" t="str">
            <v>TACOS DE MADEIRA C/COLA À BASE DE PVA</v>
          </cell>
          <cell r="C1837" t="str">
            <v>M2</v>
          </cell>
          <cell r="D1837">
            <v>85.23</v>
          </cell>
        </row>
        <row r="1838">
          <cell r="A1838" t="str">
            <v>C2315</v>
          </cell>
          <cell r="B1838" t="str">
            <v>TAPETE TIPO TABACOW, ESP. ATÉ 6mm</v>
          </cell>
          <cell r="C1838" t="str">
            <v>M2</v>
          </cell>
          <cell r="D1838">
            <v>44.37</v>
          </cell>
        </row>
        <row r="1839">
          <cell r="A1839" t="str">
            <v>C2314</v>
          </cell>
          <cell r="B1839" t="str">
            <v>TAPETE TIPO TABACOW ESP. 6,01mm &lt;= ESP &lt;= 10mm</v>
          </cell>
          <cell r="C1839" t="str">
            <v>M2</v>
          </cell>
          <cell r="D1839">
            <v>67.87</v>
          </cell>
        </row>
        <row r="1840">
          <cell r="B1840" t="str">
            <v>PISOS EXTERNOS</v>
          </cell>
        </row>
        <row r="1841">
          <cell r="A1841" t="str">
            <v>C3410</v>
          </cell>
          <cell r="B1841" t="str">
            <v>CALÇADA DE PROTEÇÃO EM CIMENTADO C/ BASE DE CONCRETO L=0,60m</v>
          </cell>
          <cell r="C1841" t="str">
            <v>M2</v>
          </cell>
          <cell r="D1841">
            <v>153.51</v>
          </cell>
        </row>
        <row r="1842">
          <cell r="A1842" t="str">
            <v>C1586</v>
          </cell>
          <cell r="B1842" t="str">
            <v>LADRILHOS HIDRÁULICOS C/ARGAMASSA DE CAL 1:4+100KG CIMENTO</v>
          </cell>
          <cell r="C1842" t="str">
            <v>M2</v>
          </cell>
          <cell r="D1842">
            <v>72.239999999999995</v>
          </cell>
        </row>
        <row r="1843">
          <cell r="A1843" t="str">
            <v>C1862</v>
          </cell>
          <cell r="B1843" t="str">
            <v>PAVIMENTAÇÃO RÚSTICA C/CONCRETO P/LASTRO NA ESP.DE 9cm E CAMADA SUPERFICIAL DE CONCRETO FCK=13.5MPa NA ESP.DE 3cm</v>
          </cell>
          <cell r="C1843" t="str">
            <v>M2</v>
          </cell>
          <cell r="D1843">
            <v>76.77</v>
          </cell>
        </row>
        <row r="1844">
          <cell r="A1844" t="str">
            <v>C3011</v>
          </cell>
          <cell r="B1844" t="str">
            <v>PAVIMENTAÇÃO TIPO CITIPLAC S/COLCHÃO - FORNECIMENTO E EXECUÇÃO</v>
          </cell>
          <cell r="C1844" t="str">
            <v>M2</v>
          </cell>
          <cell r="D1844">
            <v>22.56</v>
          </cell>
        </row>
        <row r="1845">
          <cell r="A1845" t="str">
            <v>C1863</v>
          </cell>
          <cell r="B1845" t="str">
            <v>PEDRA CARIRI ESP.= 2cm, C/ ARGAMASSA MISTA DE CIMENTO CAL HIDRATADA E AREIA</v>
          </cell>
          <cell r="C1845" t="str">
            <v>M2</v>
          </cell>
          <cell r="D1845">
            <v>36.76</v>
          </cell>
        </row>
        <row r="1846">
          <cell r="A1846" t="str">
            <v>C1864</v>
          </cell>
          <cell r="B1846" t="str">
            <v>PEDRA PORTUGUESA - COR BRANCA</v>
          </cell>
          <cell r="C1846" t="str">
            <v>M2</v>
          </cell>
          <cell r="D1846">
            <v>50.18</v>
          </cell>
        </row>
        <row r="1847">
          <cell r="A1847" t="str">
            <v>C1865</v>
          </cell>
          <cell r="B1847" t="str">
            <v>PEDRA PORTUGUESA 2 CORES</v>
          </cell>
          <cell r="C1847" t="str">
            <v>M2</v>
          </cell>
          <cell r="D1847">
            <v>57.47</v>
          </cell>
        </row>
        <row r="1848">
          <cell r="A1848" t="str">
            <v>C3014</v>
          </cell>
          <cell r="B1848" t="str">
            <v>PEDRA SÃO TOMÉ</v>
          </cell>
          <cell r="C1848" t="str">
            <v>M2</v>
          </cell>
          <cell r="D1848">
            <v>128.08000000000001</v>
          </cell>
        </row>
        <row r="1849">
          <cell r="A1849" t="str">
            <v>C3450</v>
          </cell>
          <cell r="B1849" t="str">
            <v>PISO CIMENTADO ESP.=1,50cm C/ JUNTA PLÁSTICA ( 27x3 )mm EM MÓDULOS ( 1,00x1,00 )m</v>
          </cell>
          <cell r="C1849" t="str">
            <v>M2</v>
          </cell>
          <cell r="D1849">
            <v>29.32</v>
          </cell>
        </row>
        <row r="1850">
          <cell r="A1850" t="str">
            <v>C1847</v>
          </cell>
          <cell r="B1850" t="str">
            <v>PISO DE CONCRETO FCK=13,5MPa ESP=7 cm, INCL. PREPARO DE CAIXA</v>
          </cell>
          <cell r="C1850" t="str">
            <v>M2</v>
          </cell>
          <cell r="D1850">
            <v>50.73</v>
          </cell>
        </row>
        <row r="1851">
          <cell r="A1851" t="str">
            <v>C1917</v>
          </cell>
          <cell r="B1851" t="str">
            <v>PISO DE CONCRETO FCK=15MPa ESP.= 12cm, ARMADO C/TELA DE AÇO</v>
          </cell>
          <cell r="C1851" t="str">
            <v>M2</v>
          </cell>
          <cell r="D1851">
            <v>67.05</v>
          </cell>
        </row>
        <row r="1852">
          <cell r="A1852" t="str">
            <v>C1935</v>
          </cell>
          <cell r="B1852" t="str">
            <v>PISO DE CONCRETO FCK=20MPa ESP.= 20cm, P/ESTACIONAMENTO DE ÔNIBUS</v>
          </cell>
          <cell r="C1852" t="str">
            <v>M2</v>
          </cell>
          <cell r="D1852">
            <v>82.88</v>
          </cell>
        </row>
        <row r="1853">
          <cell r="A1853" t="str">
            <v>C3446</v>
          </cell>
          <cell r="B1853" t="str">
            <v>PISO INTERTRAVADO TIPO TIJOLINHO (19,9x10x4)cm CINZA</v>
          </cell>
          <cell r="C1853" t="str">
            <v>M2</v>
          </cell>
          <cell r="D1853">
            <v>40.44</v>
          </cell>
        </row>
        <row r="1854">
          <cell r="A1854" t="str">
            <v>C3445</v>
          </cell>
          <cell r="B1854" t="str">
            <v>PISO INTERTRAVADO TIPO TIJOLINHO (19,9x10x4)cm COLORIDO</v>
          </cell>
          <cell r="C1854" t="str">
            <v>M2</v>
          </cell>
          <cell r="D1854">
            <v>44.52</v>
          </cell>
        </row>
        <row r="1855">
          <cell r="A1855" t="str">
            <v>C4165</v>
          </cell>
          <cell r="B1855" t="str">
            <v>PISO MONOLÍTICO DE POLIURETANO, ANTIDERRAPANTE, AUTONIVELANTE, S/ JUNTAS</v>
          </cell>
          <cell r="C1855" t="str">
            <v>M2</v>
          </cell>
          <cell r="D1855">
            <v>143.80000000000001</v>
          </cell>
        </row>
        <row r="1856">
          <cell r="A1856" t="str">
            <v>C3012</v>
          </cell>
          <cell r="B1856" t="str">
            <v>PISO PRÉ-MOLDADO ARTICULADO DE 6 FACES e = 4,5 cm</v>
          </cell>
          <cell r="C1856" t="str">
            <v>M2</v>
          </cell>
          <cell r="D1856">
            <v>32.49</v>
          </cell>
        </row>
        <row r="1857">
          <cell r="A1857" t="str">
            <v>C3013</v>
          </cell>
          <cell r="B1857" t="str">
            <v>PISO PRÉ-MOLDADO ARTICULADO DE 6 FACES e = 6,0 cm</v>
          </cell>
          <cell r="C1857" t="str">
            <v>M2</v>
          </cell>
          <cell r="D1857">
            <v>35.19</v>
          </cell>
        </row>
        <row r="1858">
          <cell r="A1858" t="str">
            <v>C1923</v>
          </cell>
          <cell r="B1858" t="str">
            <v>PISO PRÉ-MOLDADO ARTICULADO E INTERTRAVADO DE 16 FACES - e = 4,5 cm P/ PASSEIO</v>
          </cell>
          <cell r="C1858" t="str">
            <v>M2</v>
          </cell>
          <cell r="D1858">
            <v>43.69</v>
          </cell>
        </row>
        <row r="1859">
          <cell r="A1859" t="str">
            <v>C1089</v>
          </cell>
          <cell r="B1859" t="str">
            <v>PISO PRÉ-MOLDADO ARTICULADO E INTERTRAVADO DE 16 FACES - e = 6,0 cm P/ TRÁFEGO LEVE</v>
          </cell>
          <cell r="C1859" t="str">
            <v>M2</v>
          </cell>
          <cell r="D1859">
            <v>53.74</v>
          </cell>
        </row>
        <row r="1860">
          <cell r="A1860" t="str">
            <v>C3782</v>
          </cell>
          <cell r="B1860" t="str">
            <v>PISO PRÉ-MOLDADO ARTICULADO E INTERTRAVADO DE 16 FACES - e = 8,0 cm (35 MPa) P/ TRÁFEGO PESADO</v>
          </cell>
          <cell r="C1860" t="str">
            <v>M2</v>
          </cell>
          <cell r="D1860">
            <v>63.02</v>
          </cell>
        </row>
        <row r="1861">
          <cell r="A1861" t="str">
            <v>C4576</v>
          </cell>
          <cell r="B1861" t="str">
            <v>PISO PRÉ-MOLDADO ARTICULADO, INTERTRAVADO, SEXTAVADO E COM CUNHAS MACHO E FÊMEA NAS FACES LATERAIS e=8,0cm (fck=35Mpa) P/ TRÁFEGO PESADO</v>
          </cell>
          <cell r="C1861" t="str">
            <v>M2</v>
          </cell>
          <cell r="D1861">
            <v>70.569999999999993</v>
          </cell>
        </row>
        <row r="1862">
          <cell r="A1862" t="str">
            <v>C1924</v>
          </cell>
          <cell r="B1862" t="str">
            <v>PISO RÚSTICO DE CONCRETO RIPADO (0.50X0.50)m JUNTAS= 5cm ESP.= 8cm</v>
          </cell>
          <cell r="C1862" t="str">
            <v>M2</v>
          </cell>
          <cell r="D1862">
            <v>62.26</v>
          </cell>
        </row>
        <row r="1863">
          <cell r="A1863" t="str">
            <v>C1925</v>
          </cell>
          <cell r="B1863" t="str">
            <v>PISO RÚSTICO DE CONCRETO RIPADO (1.00X1.00)m JUNTAS= 10cm ESP.= 8cm</v>
          </cell>
          <cell r="C1863" t="str">
            <v>M2</v>
          </cell>
          <cell r="D1863">
            <v>55.03</v>
          </cell>
        </row>
        <row r="1864">
          <cell r="A1864" t="str">
            <v>C1926</v>
          </cell>
          <cell r="B1864" t="str">
            <v>PISO RÚSTICO DE CONCRETO RIPADO (1.20X1.20)m ESP.= 7cm</v>
          </cell>
          <cell r="C1864" t="str">
            <v>M2</v>
          </cell>
          <cell r="D1864">
            <v>48.47</v>
          </cell>
        </row>
        <row r="1865">
          <cell r="A1865" t="str">
            <v>C1927</v>
          </cell>
          <cell r="B1865" t="str">
            <v>PISO RÚSTICO DE CONCRETO RIPADO (1.50X1.50)m ESP.= 7cm</v>
          </cell>
          <cell r="C1865" t="str">
            <v>M2</v>
          </cell>
          <cell r="D1865">
            <v>47.53</v>
          </cell>
        </row>
        <row r="1866">
          <cell r="A1866" t="str">
            <v>C2032</v>
          </cell>
          <cell r="B1866" t="str">
            <v>REGULARIZAÇÃO MECANIZADA ATÉ 0,40 M , COMPACTADA P/ PAVIMENTAÇÃO</v>
          </cell>
          <cell r="C1866" t="str">
            <v>M2</v>
          </cell>
          <cell r="D1866">
            <v>7.19</v>
          </cell>
        </row>
        <row r="1867">
          <cell r="B1867" t="str">
            <v>INSTALAÇÕES HIDRÁULICAS</v>
          </cell>
        </row>
        <row r="1868">
          <cell r="B1868" t="str">
            <v>TUBOS E CONEXÕES DE FERRO FUNDIDO</v>
          </cell>
        </row>
        <row r="1869">
          <cell r="A1869" t="str">
            <v>C0319</v>
          </cell>
          <cell r="B1869" t="str">
            <v>ASSENTAMENTO DE TUBOS, PEÇAS E CONEXÕES EM FoFo, JE DN 50mm</v>
          </cell>
          <cell r="C1869" t="str">
            <v>M</v>
          </cell>
          <cell r="D1869">
            <v>2.91</v>
          </cell>
        </row>
        <row r="1870">
          <cell r="A1870" t="str">
            <v>C0322</v>
          </cell>
          <cell r="B1870" t="str">
            <v>ASSENTAMENTO DE TUBOS, PEÇAS E CONEXÕES EM FoFo, JE DN 75mm</v>
          </cell>
          <cell r="C1870" t="str">
            <v>M</v>
          </cell>
          <cell r="D1870">
            <v>3.6</v>
          </cell>
        </row>
        <row r="1871">
          <cell r="A1871" t="str">
            <v>C0308</v>
          </cell>
          <cell r="B1871" t="str">
            <v>ASSENTAMENTO DE TUBOS, PEÇAS E CONEXÕES EM FoFo, JE DN 100mm</v>
          </cell>
          <cell r="C1871" t="str">
            <v>M</v>
          </cell>
          <cell r="D1871">
            <v>5.88</v>
          </cell>
        </row>
        <row r="1872">
          <cell r="A1872" t="str">
            <v>C0311</v>
          </cell>
          <cell r="B1872" t="str">
            <v>ASSENTAMENTO DE TUBOS, PEÇAS E CONEXÕES EM FoFo, JE DN 150mm</v>
          </cell>
          <cell r="C1872" t="str">
            <v>M</v>
          </cell>
          <cell r="D1872">
            <v>7.83</v>
          </cell>
        </row>
        <row r="1873">
          <cell r="A1873" t="str">
            <v>C0312</v>
          </cell>
          <cell r="B1873" t="str">
            <v>ASSENTAMENTO DE TUBOS, PEÇAS E CONEXÕES EM FoFo, JE DN 200mm</v>
          </cell>
          <cell r="C1873" t="str">
            <v>M</v>
          </cell>
          <cell r="D1873">
            <v>9.36</v>
          </cell>
        </row>
        <row r="1874">
          <cell r="A1874" t="str">
            <v>C0313</v>
          </cell>
          <cell r="B1874" t="str">
            <v>ASSENTAMENTO DE TUBOS, PEÇAS E CONEXÕES EM FoFo, JE DN 250mm</v>
          </cell>
          <cell r="C1874" t="str">
            <v>M</v>
          </cell>
          <cell r="D1874">
            <v>11.28</v>
          </cell>
        </row>
        <row r="1875">
          <cell r="A1875" t="str">
            <v>C0314</v>
          </cell>
          <cell r="B1875" t="str">
            <v>ASSENTAMENTO DE TUBOS, PEÇAS E CONEXÕES EM FoFo, JE DN 300mm</v>
          </cell>
          <cell r="C1875" t="str">
            <v>M</v>
          </cell>
          <cell r="D1875">
            <v>14.32</v>
          </cell>
        </row>
        <row r="1876">
          <cell r="A1876" t="str">
            <v>C0315</v>
          </cell>
          <cell r="B1876" t="str">
            <v>ASSENTAMENTO DE TUBOS, PEÇAS E CONEXÕES EM FoFo, JE DN 350mm</v>
          </cell>
          <cell r="C1876" t="str">
            <v>M</v>
          </cell>
          <cell r="D1876">
            <v>17.03</v>
          </cell>
        </row>
        <row r="1877">
          <cell r="A1877" t="str">
            <v>C0316</v>
          </cell>
          <cell r="B1877" t="str">
            <v>ASSENTAMENTO DE TUBOS, PEÇAS E CONEXÕES EM FoFo, JE DN 400mm</v>
          </cell>
          <cell r="C1877" t="str">
            <v>M</v>
          </cell>
          <cell r="D1877">
            <v>19.77</v>
          </cell>
        </row>
        <row r="1878">
          <cell r="A1878" t="str">
            <v>C0317</v>
          </cell>
          <cell r="B1878" t="str">
            <v>ASSENTAMENTO DE TUBOS, PEÇAS E CONEXÕES EM FoFo, JE DN 450mm</v>
          </cell>
          <cell r="C1878" t="str">
            <v>M</v>
          </cell>
          <cell r="D1878">
            <v>25.05</v>
          </cell>
        </row>
        <row r="1879">
          <cell r="A1879" t="str">
            <v>C0318</v>
          </cell>
          <cell r="B1879" t="str">
            <v>ASSENTAMENTO DE TUBOS, PEÇAS E CONEXÕES EM FoFo, JE DN 500mm</v>
          </cell>
          <cell r="C1879" t="str">
            <v>M</v>
          </cell>
          <cell r="D1879">
            <v>30.69</v>
          </cell>
        </row>
        <row r="1880">
          <cell r="A1880" t="str">
            <v>C0320</v>
          </cell>
          <cell r="B1880" t="str">
            <v>ASSENTAMENTO DE TUBOS, PEÇAS E CONEXÕES EM FoFo, JE DN 600mm</v>
          </cell>
          <cell r="C1880" t="str">
            <v>M</v>
          </cell>
          <cell r="D1880">
            <v>37.68</v>
          </cell>
        </row>
        <row r="1881">
          <cell r="A1881" t="str">
            <v>C0321</v>
          </cell>
          <cell r="B1881" t="str">
            <v>ASSENTAMENTO DE TUBOS, PEÇAS E CONEXÕES EM FoFo, JE DN 700mm</v>
          </cell>
          <cell r="C1881" t="str">
            <v>M</v>
          </cell>
          <cell r="D1881">
            <v>45.78</v>
          </cell>
        </row>
        <row r="1882">
          <cell r="A1882" t="str">
            <v>C0323</v>
          </cell>
          <cell r="B1882" t="str">
            <v>ASSENTAMENTO DE TUBOS, PEÇAS E CONEXÕES EM FoFo, JE DN 800mm</v>
          </cell>
          <cell r="C1882" t="str">
            <v>M</v>
          </cell>
          <cell r="D1882">
            <v>47.89</v>
          </cell>
        </row>
        <row r="1883">
          <cell r="A1883" t="str">
            <v>C0324</v>
          </cell>
          <cell r="B1883" t="str">
            <v>ASSENTAMENTO DE TUBOS, PEÇAS E CONEXÕES EM FoFo, JE DN 900mm</v>
          </cell>
          <cell r="C1883" t="str">
            <v>M</v>
          </cell>
          <cell r="D1883">
            <v>60.91</v>
          </cell>
        </row>
        <row r="1884">
          <cell r="A1884" t="str">
            <v>C0307</v>
          </cell>
          <cell r="B1884" t="str">
            <v>ASSENTAMENTO DE TUBOS, PEÇAS E CONEXÕES EM FoFo, JE DN 1000mm</v>
          </cell>
          <cell r="C1884" t="str">
            <v>M</v>
          </cell>
          <cell r="D1884">
            <v>71.489999999999995</v>
          </cell>
        </row>
        <row r="1885">
          <cell r="A1885" t="str">
            <v>C0309</v>
          </cell>
          <cell r="B1885" t="str">
            <v>ASSENTAMENTO DE TUBOS, PEÇAS E CONEXÕES EM FoFo, JE DN 1100mm</v>
          </cell>
          <cell r="C1885" t="str">
            <v>M</v>
          </cell>
          <cell r="D1885">
            <v>81.260000000000005</v>
          </cell>
        </row>
        <row r="1886">
          <cell r="A1886" t="str">
            <v>C0310</v>
          </cell>
          <cell r="B1886" t="str">
            <v>ASSENTAMENTO DE TUBOS, PEÇAS E CONEXÕES EM FoFo, JE DN 1200mm</v>
          </cell>
          <cell r="C1886" t="str">
            <v>M</v>
          </cell>
          <cell r="D1886">
            <v>93.15</v>
          </cell>
        </row>
        <row r="1887">
          <cell r="A1887" t="str">
            <v>C0475</v>
          </cell>
          <cell r="B1887" t="str">
            <v>BUCHA DE REDUÇÃO FERRO FUNDIDO D= 75X50mm (3"X2")</v>
          </cell>
          <cell r="C1887" t="str">
            <v>UN</v>
          </cell>
          <cell r="D1887">
            <v>77.75</v>
          </cell>
        </row>
        <row r="1888">
          <cell r="A1888" t="str">
            <v>C0476</v>
          </cell>
          <cell r="B1888" t="str">
            <v>BUCHA DE REDUÇÃO FERRO FUNDIDO D=100X75mm (4"X3")</v>
          </cell>
          <cell r="C1888" t="str">
            <v>UN</v>
          </cell>
          <cell r="D1888">
            <v>98.24</v>
          </cell>
        </row>
        <row r="1889">
          <cell r="A1889" t="str">
            <v>C0477</v>
          </cell>
          <cell r="B1889" t="str">
            <v>BUCHA DE REDUÇÃO FERRO FUNDIDO D=150X100mm (6"X4")</v>
          </cell>
          <cell r="C1889" t="str">
            <v>UN</v>
          </cell>
          <cell r="D1889">
            <v>296.81</v>
          </cell>
        </row>
        <row r="1890">
          <cell r="A1890" t="str">
            <v>C0655</v>
          </cell>
          <cell r="B1890" t="str">
            <v>CAIXA SIFONADA DE FERRO D= 150mm</v>
          </cell>
          <cell r="C1890" t="str">
            <v>UN</v>
          </cell>
          <cell r="D1890">
            <v>186.14</v>
          </cell>
        </row>
        <row r="1891">
          <cell r="A1891" t="str">
            <v>C1438</v>
          </cell>
          <cell r="B1891" t="str">
            <v>GRELHA HEMISFÉRICA FERRO FUNDIDO D=80mm (3")</v>
          </cell>
          <cell r="C1891" t="str">
            <v>UN</v>
          </cell>
          <cell r="D1891">
            <v>43.55</v>
          </cell>
        </row>
        <row r="1892">
          <cell r="A1892" t="str">
            <v>C1536</v>
          </cell>
          <cell r="B1892" t="str">
            <v>JOELHO FERRO FUNDIDO D= 50mm (2")</v>
          </cell>
          <cell r="C1892" t="str">
            <v>UN</v>
          </cell>
          <cell r="D1892">
            <v>121.85</v>
          </cell>
        </row>
        <row r="1893">
          <cell r="A1893" t="str">
            <v>C1537</v>
          </cell>
          <cell r="B1893" t="str">
            <v>JOELHO FERRO FUNDIDO D= 75mm (3")</v>
          </cell>
          <cell r="C1893" t="str">
            <v>UN</v>
          </cell>
          <cell r="D1893">
            <v>153.38</v>
          </cell>
        </row>
        <row r="1894">
          <cell r="A1894" t="str">
            <v>C1535</v>
          </cell>
          <cell r="B1894" t="str">
            <v>JOELHO FERRO FUNDIDO D= 100mm (4")</v>
          </cell>
          <cell r="C1894" t="str">
            <v>UN</v>
          </cell>
          <cell r="D1894">
            <v>229.99</v>
          </cell>
        </row>
        <row r="1895">
          <cell r="A1895" t="str">
            <v>C1538</v>
          </cell>
          <cell r="B1895" t="str">
            <v>JOELHO FERRO FUNDIDO D=150mm (6")</v>
          </cell>
          <cell r="C1895" t="str">
            <v>UN</v>
          </cell>
          <cell r="D1895">
            <v>409.21</v>
          </cell>
        </row>
        <row r="1896">
          <cell r="A1896" t="str">
            <v>C1534</v>
          </cell>
          <cell r="B1896" t="str">
            <v>JOELHO FERRO FUNDIDO C/VISITA D= 100X50mm (4"X2")</v>
          </cell>
          <cell r="C1896" t="str">
            <v>UN</v>
          </cell>
          <cell r="D1896">
            <v>155.04</v>
          </cell>
        </row>
        <row r="1897">
          <cell r="A1897" t="str">
            <v>C1539</v>
          </cell>
          <cell r="B1897" t="str">
            <v>JOELHO FERRO FUNDIDO JUNTA ELÁSTICA, D= 50mm (2")</v>
          </cell>
          <cell r="C1897" t="str">
            <v>UN</v>
          </cell>
          <cell r="D1897">
            <v>106.54</v>
          </cell>
        </row>
        <row r="1898">
          <cell r="A1898" t="str">
            <v>C1569</v>
          </cell>
          <cell r="B1898" t="str">
            <v>JUNÇÃO DUPLA FERRO FUNDIDO. J.E. D=100X100mm (4"X4")</v>
          </cell>
          <cell r="C1898" t="str">
            <v>UN</v>
          </cell>
          <cell r="D1898">
            <v>529.79</v>
          </cell>
        </row>
        <row r="1899">
          <cell r="A1899" t="str">
            <v>C1679</v>
          </cell>
          <cell r="B1899" t="str">
            <v>LUVA BIPARTIDA FERRO FUNDIDO D= 50mm (2")</v>
          </cell>
          <cell r="C1899" t="str">
            <v>UN</v>
          </cell>
          <cell r="D1899">
            <v>116.05</v>
          </cell>
        </row>
        <row r="1900">
          <cell r="A1900" t="str">
            <v>C1680</v>
          </cell>
          <cell r="B1900" t="str">
            <v>LUVA BIPARTIDA FERRO FUNDIDO D= 75mm (3")</v>
          </cell>
          <cell r="C1900" t="str">
            <v>UN</v>
          </cell>
          <cell r="D1900">
            <v>137.21</v>
          </cell>
        </row>
        <row r="1901">
          <cell r="A1901" t="str">
            <v>C1681</v>
          </cell>
          <cell r="B1901" t="str">
            <v>LUVA BIPARTIDA FERRO FUNDIDO D=150mm (6")</v>
          </cell>
          <cell r="C1901" t="str">
            <v>UN</v>
          </cell>
          <cell r="D1901">
            <v>256.77</v>
          </cell>
        </row>
        <row r="1902">
          <cell r="A1902" t="str">
            <v>C1682</v>
          </cell>
          <cell r="B1902" t="str">
            <v>LUVA BIPARTIDA FERRO FUNDIDO. D=100mm (4")</v>
          </cell>
          <cell r="C1902" t="str">
            <v>UN</v>
          </cell>
          <cell r="D1902">
            <v>161.01</v>
          </cell>
        </row>
        <row r="1903">
          <cell r="A1903" t="str">
            <v>C1683</v>
          </cell>
          <cell r="B1903" t="str">
            <v>LUVA BOLSAXBOLSA FERRO FUNDIDO D= 50mm (2")</v>
          </cell>
          <cell r="C1903" t="str">
            <v>UN</v>
          </cell>
          <cell r="D1903">
            <v>62.92</v>
          </cell>
        </row>
        <row r="1904">
          <cell r="A1904" t="str">
            <v>C1684</v>
          </cell>
          <cell r="B1904" t="str">
            <v>LUVA BOLSAXBOLSA FERRO FUNDIDO D= 75mm (3")</v>
          </cell>
          <cell r="C1904" t="str">
            <v>UN</v>
          </cell>
          <cell r="D1904">
            <v>78.69</v>
          </cell>
        </row>
        <row r="1905">
          <cell r="A1905" t="str">
            <v>C1685</v>
          </cell>
          <cell r="B1905" t="str">
            <v>LUVA BOLSAXBOLSA FERRO FUNDIDO D=100mm (4")</v>
          </cell>
          <cell r="C1905" t="str">
            <v>UN</v>
          </cell>
          <cell r="D1905">
            <v>191.66</v>
          </cell>
        </row>
        <row r="1906">
          <cell r="A1906" t="str">
            <v>C1686</v>
          </cell>
          <cell r="B1906" t="str">
            <v>LUVA BOLSAXBOLSA FERRO FUNDIDO D=150MM (6')</v>
          </cell>
          <cell r="C1906" t="str">
            <v>UN</v>
          </cell>
          <cell r="D1906">
            <v>245.83</v>
          </cell>
        </row>
        <row r="1907">
          <cell r="A1907" t="str">
            <v>C1938</v>
          </cell>
          <cell r="B1907" t="str">
            <v>PLUG FERRO FUNDIDO D= 50mm (2")</v>
          </cell>
          <cell r="C1907" t="str">
            <v>UN</v>
          </cell>
          <cell r="D1907">
            <v>69.209999999999994</v>
          </cell>
        </row>
        <row r="1908">
          <cell r="A1908" t="str">
            <v>C1939</v>
          </cell>
          <cell r="B1908" t="str">
            <v>PLUG FERRO FUNDIDO D= 75mm (3")</v>
          </cell>
          <cell r="C1908" t="str">
            <v>UN</v>
          </cell>
          <cell r="D1908">
            <v>86.74</v>
          </cell>
        </row>
        <row r="1909">
          <cell r="A1909" t="str">
            <v>C1940</v>
          </cell>
          <cell r="B1909" t="str">
            <v>PLUG FERRO FUNDIDO D=100mm (4")</v>
          </cell>
          <cell r="C1909" t="str">
            <v>UN</v>
          </cell>
          <cell r="D1909">
            <v>93.1</v>
          </cell>
        </row>
        <row r="1910">
          <cell r="A1910" t="str">
            <v>C1941</v>
          </cell>
          <cell r="B1910" t="str">
            <v>PLUG FERRO FUNDIDO D=150mm (6")</v>
          </cell>
          <cell r="C1910" t="str">
            <v>UN</v>
          </cell>
          <cell r="D1910">
            <v>130.72</v>
          </cell>
        </row>
        <row r="1911">
          <cell r="A1911" t="str">
            <v>C2415</v>
          </cell>
          <cell r="B1911" t="str">
            <v>TÊ SANITÁRIO FERRO FUNDIDO D= 50X50mm (2"X2")</v>
          </cell>
          <cell r="C1911" t="str">
            <v>UN</v>
          </cell>
          <cell r="D1911">
            <v>166.6</v>
          </cell>
        </row>
        <row r="1912">
          <cell r="A1912" t="str">
            <v>C2416</v>
          </cell>
          <cell r="B1912" t="str">
            <v>TÊ SANITÁRIO FERRO FUNDIDO D= 75X50mm (3"X2")</v>
          </cell>
          <cell r="C1912" t="str">
            <v>UN</v>
          </cell>
          <cell r="D1912">
            <v>198.17</v>
          </cell>
        </row>
        <row r="1913">
          <cell r="A1913" t="str">
            <v>C2422</v>
          </cell>
          <cell r="B1913" t="str">
            <v>TÊ SANITÁRIO FERRO FUNDIDO D=75X75mm (3"X3")</v>
          </cell>
          <cell r="C1913" t="str">
            <v>UN</v>
          </cell>
          <cell r="D1913">
            <v>228.73</v>
          </cell>
        </row>
        <row r="1914">
          <cell r="A1914" t="str">
            <v>C2418</v>
          </cell>
          <cell r="B1914" t="str">
            <v>TÊ SANITÁRIO FERRO FUNDIDO D=100X50mm (4"X2")</v>
          </cell>
          <cell r="C1914" t="str">
            <v>UN</v>
          </cell>
          <cell r="D1914">
            <v>256.31</v>
          </cell>
        </row>
        <row r="1915">
          <cell r="A1915" t="str">
            <v>C2419</v>
          </cell>
          <cell r="B1915" t="str">
            <v>TÊ SANITÁRIO FERRO FUNDIDO D=100X75mm (4"X3")</v>
          </cell>
          <cell r="C1915" t="str">
            <v>UN</v>
          </cell>
          <cell r="D1915">
            <v>274.33999999999997</v>
          </cell>
        </row>
        <row r="1916">
          <cell r="A1916" t="str">
            <v>C2417</v>
          </cell>
          <cell r="B1916" t="str">
            <v>TÊ SANITÁRIO FERRO FUNDIDO D=100X100mm (4"X4")</v>
          </cell>
          <cell r="C1916" t="str">
            <v>UN</v>
          </cell>
          <cell r="D1916">
            <v>290.29000000000002</v>
          </cell>
        </row>
        <row r="1917">
          <cell r="A1917" t="str">
            <v>C2420</v>
          </cell>
          <cell r="B1917" t="str">
            <v>TÊ SANITÁRIO FERRO FUNDIDO D=150X100mm (6"X4")</v>
          </cell>
          <cell r="C1917" t="str">
            <v>UN</v>
          </cell>
          <cell r="D1917">
            <v>391.03</v>
          </cell>
        </row>
        <row r="1918">
          <cell r="A1918" t="str">
            <v>C2421</v>
          </cell>
          <cell r="B1918" t="str">
            <v>TÊ SANITÁRIO FERRO FUNDIDO D=150X150mm (6"X6")</v>
          </cell>
          <cell r="C1918" t="str">
            <v>UN</v>
          </cell>
          <cell r="D1918">
            <v>431.4</v>
          </cell>
        </row>
        <row r="1919">
          <cell r="B1919" t="str">
            <v>TUBOS E CONEXÕES DE AÇO</v>
          </cell>
        </row>
        <row r="1920">
          <cell r="A1920" t="str">
            <v>C0264</v>
          </cell>
          <cell r="B1920" t="str">
            <v>ASSENTAMENTO DE TUBOS E CONEXÕES EM AÇO, J.ELASTICA D=16"</v>
          </cell>
          <cell r="C1920" t="str">
            <v>M</v>
          </cell>
          <cell r="D1920">
            <v>19.61</v>
          </cell>
        </row>
        <row r="1921">
          <cell r="A1921" t="str">
            <v>C0265</v>
          </cell>
          <cell r="B1921" t="str">
            <v>ASSENTAMENTO DE TUBOS E CONEXÕES EM AÇO, J.ELASTICA D=20"</v>
          </cell>
          <cell r="C1921" t="str">
            <v>M</v>
          </cell>
          <cell r="D1921">
            <v>30.03</v>
          </cell>
        </row>
        <row r="1922">
          <cell r="A1922" t="str">
            <v>C0266</v>
          </cell>
          <cell r="B1922" t="str">
            <v>ASSENTAMENTO DE TUBOS E CONEXÕES EM AÇO, J.ELASTICA D=24"</v>
          </cell>
          <cell r="C1922" t="str">
            <v>M</v>
          </cell>
          <cell r="D1922">
            <v>36.36</v>
          </cell>
        </row>
        <row r="1923">
          <cell r="A1923" t="str">
            <v>C0267</v>
          </cell>
          <cell r="B1923" t="str">
            <v>ASSENTAMENTO DE TUBOS E CONEXÕES EM AÇO, J.ELASTICA D=28"</v>
          </cell>
          <cell r="C1923" t="str">
            <v>M</v>
          </cell>
          <cell r="D1923">
            <v>43.53</v>
          </cell>
        </row>
        <row r="1924">
          <cell r="A1924" t="str">
            <v>C0268</v>
          </cell>
          <cell r="B1924" t="str">
            <v>ASSENTAMENTO DE TUBOS E CONEXÕES EM AÇO, J.ELASTICA D=32"</v>
          </cell>
          <cell r="C1924" t="str">
            <v>M</v>
          </cell>
          <cell r="D1924">
            <v>44.53</v>
          </cell>
        </row>
        <row r="1925">
          <cell r="A1925" t="str">
            <v>C0269</v>
          </cell>
          <cell r="B1925" t="str">
            <v>ASSENTAMENTO DE TUBOS E CONEXÕES EM AÇO, J.ELASTICA D=36"</v>
          </cell>
          <cell r="C1925" t="str">
            <v>M</v>
          </cell>
          <cell r="D1925">
            <v>56.29</v>
          </cell>
        </row>
        <row r="1926">
          <cell r="A1926" t="str">
            <v>C0270</v>
          </cell>
          <cell r="B1926" t="str">
            <v>ASSENTAMENTO DE TUBOS E CONEXÕES EM AÇO, J.ELASTICA D=40"</v>
          </cell>
          <cell r="C1926" t="str">
            <v>M</v>
          </cell>
          <cell r="D1926">
            <v>65.430000000000007</v>
          </cell>
        </row>
        <row r="1927">
          <cell r="A1927" t="str">
            <v>C0271</v>
          </cell>
          <cell r="B1927" t="str">
            <v>ASSENTAMENTO DE TUBOS E CONEXÕES EM AÇO, J.ELASTICA D=44"</v>
          </cell>
          <cell r="C1927" t="str">
            <v>M</v>
          </cell>
          <cell r="D1927">
            <v>80.78</v>
          </cell>
        </row>
        <row r="1928">
          <cell r="A1928" t="str">
            <v>C0272</v>
          </cell>
          <cell r="B1928" t="str">
            <v>ASSENTAMENTO DE TUBOS E CONEXÕES EM AÇO, J.ELASTICA D=48"</v>
          </cell>
          <cell r="C1928" t="str">
            <v>M</v>
          </cell>
          <cell r="D1928">
            <v>90.53</v>
          </cell>
        </row>
        <row r="1929">
          <cell r="A1929" t="str">
            <v>C0273</v>
          </cell>
          <cell r="B1929" t="str">
            <v>ASSENTAMENTO DE TUBOS E CONEXÕES EM AÇO, J.ELASTICA D=60"</v>
          </cell>
          <cell r="C1929" t="str">
            <v>M</v>
          </cell>
          <cell r="D1929">
            <v>133.22</v>
          </cell>
        </row>
        <row r="1930">
          <cell r="A1930" t="str">
            <v>C0274</v>
          </cell>
          <cell r="B1930" t="str">
            <v>ASSENTAMENTO DE TUBOS E CONEXÕES EM AÇO, J.ELASTICA D=72"</v>
          </cell>
          <cell r="C1930" t="str">
            <v>M</v>
          </cell>
          <cell r="D1930">
            <v>169.2</v>
          </cell>
        </row>
        <row r="1931">
          <cell r="A1931" t="str">
            <v>C0248</v>
          </cell>
          <cell r="B1931" t="str">
            <v>ASSENTAMENTO DE TUBOS E CONEXÕES EM AÇO, J. SOLDADA D=16"</v>
          </cell>
          <cell r="C1931" t="str">
            <v>M</v>
          </cell>
          <cell r="D1931">
            <v>53.86</v>
          </cell>
        </row>
        <row r="1932">
          <cell r="A1932" t="str">
            <v>C0249</v>
          </cell>
          <cell r="B1932" t="str">
            <v>ASSENTAMENTO DE TUBOS E CONEXÕES EM AÇO, J. SOLDADA D=20"</v>
          </cell>
          <cell r="C1932" t="str">
            <v>M</v>
          </cell>
          <cell r="D1932">
            <v>67.349999999999994</v>
          </cell>
        </row>
        <row r="1933">
          <cell r="A1933" t="str">
            <v>C0250</v>
          </cell>
          <cell r="B1933" t="str">
            <v>ASSENTAMENTO DE TUBOS E CONEXÕES EM AÇO, J. SOLDADA D=24"</v>
          </cell>
          <cell r="C1933" t="str">
            <v>M</v>
          </cell>
          <cell r="D1933">
            <v>78.94</v>
          </cell>
        </row>
        <row r="1934">
          <cell r="A1934" t="str">
            <v>C0251</v>
          </cell>
          <cell r="B1934" t="str">
            <v>ASSENTAMENTO DE TUBOS E CONEXÕES EM AÇO, J. SOLDADA D=28"</v>
          </cell>
          <cell r="C1934" t="str">
            <v>M</v>
          </cell>
          <cell r="D1934">
            <v>94.38</v>
          </cell>
        </row>
        <row r="1935">
          <cell r="A1935" t="str">
            <v>C0252</v>
          </cell>
          <cell r="B1935" t="str">
            <v>ASSENTAMENTO DE TUBOS E CONEXÕES EM AÇO, J. SOLDADA D=30"</v>
          </cell>
          <cell r="C1935" t="str">
            <v>M</v>
          </cell>
          <cell r="D1935">
            <v>99.5</v>
          </cell>
        </row>
        <row r="1936">
          <cell r="A1936" t="str">
            <v>C0253</v>
          </cell>
          <cell r="B1936" t="str">
            <v>ASSENTAMENTO DE TUBOS E CONEXÕES EM AÇO, J. SOLDADA D=32"</v>
          </cell>
          <cell r="C1936" t="str">
            <v>M</v>
          </cell>
          <cell r="D1936">
            <v>106.59</v>
          </cell>
        </row>
        <row r="1937">
          <cell r="A1937" t="str">
            <v>C0254</v>
          </cell>
          <cell r="B1937" t="str">
            <v>ASSENTAMENTO DE TUBOS E CONEXÕES EM AÇO, J. SOLDADA D=36"</v>
          </cell>
          <cell r="C1937" t="str">
            <v>M</v>
          </cell>
          <cell r="D1937">
            <v>119.26</v>
          </cell>
        </row>
        <row r="1938">
          <cell r="A1938" t="str">
            <v>C0255</v>
          </cell>
          <cell r="B1938" t="str">
            <v>ASSENTAMENTO DE TUBOS E CONEXÕES EM AÇO, J. SOLDADA D=40"</v>
          </cell>
          <cell r="C1938" t="str">
            <v>M</v>
          </cell>
          <cell r="D1938">
            <v>137.09</v>
          </cell>
        </row>
        <row r="1939">
          <cell r="A1939" t="str">
            <v>C0256</v>
          </cell>
          <cell r="B1939" t="str">
            <v>ASSENTAMENTO DE TUBOS E CONEXÕES EM AÇO, J. SOLDADA D=42"</v>
          </cell>
          <cell r="C1939" t="str">
            <v>M</v>
          </cell>
          <cell r="D1939">
            <v>186.09</v>
          </cell>
        </row>
        <row r="1940">
          <cell r="A1940" t="str">
            <v>C0257</v>
          </cell>
          <cell r="B1940" t="str">
            <v>ASSENTAMENTO DE TUBOS E CONEXÕES EM AÇO, J. SOLDADA D=44"</v>
          </cell>
          <cell r="C1940" t="str">
            <v>M</v>
          </cell>
          <cell r="D1940">
            <v>193.89</v>
          </cell>
        </row>
        <row r="1941">
          <cell r="A1941" t="str">
            <v>C0258</v>
          </cell>
          <cell r="B1941" t="str">
            <v>ASSENTAMENTO DE TUBOS E CONEXÕES EM AÇO, J. SOLDADA D=48"</v>
          </cell>
          <cell r="C1941" t="str">
            <v>M</v>
          </cell>
          <cell r="D1941">
            <v>211.56</v>
          </cell>
        </row>
        <row r="1942">
          <cell r="A1942" t="str">
            <v>C0259</v>
          </cell>
          <cell r="B1942" t="str">
            <v>ASSENTAMENTO DE TUBOS E CONEXÕES EM AÇO, J. SOLDADA D=54"</v>
          </cell>
          <cell r="C1942" t="str">
            <v>M</v>
          </cell>
          <cell r="D1942">
            <v>266.8</v>
          </cell>
        </row>
        <row r="1943">
          <cell r="A1943" t="str">
            <v>C0260</v>
          </cell>
          <cell r="B1943" t="str">
            <v>ASSENTAMENTO DE TUBOS E CONEXÕES EM AÇO, J. SOLDADA D=56"</v>
          </cell>
          <cell r="C1943" t="str">
            <v>M</v>
          </cell>
          <cell r="D1943">
            <v>289.10000000000002</v>
          </cell>
        </row>
        <row r="1944">
          <cell r="A1944" t="str">
            <v>C0261</v>
          </cell>
          <cell r="B1944" t="str">
            <v>ASSENTAMENTO DE TUBOS E CONEXÕES EM AÇO, J. SOLDADA D=60"</v>
          </cell>
          <cell r="C1944" t="str">
            <v>M</v>
          </cell>
          <cell r="D1944">
            <v>309.22000000000003</v>
          </cell>
        </row>
        <row r="1945">
          <cell r="A1945" t="str">
            <v>C0262</v>
          </cell>
          <cell r="B1945" t="str">
            <v>ASSENTAMENTO DE TUBOS E CONEXÕES EM AÇO, J. SOLDADA D=64"</v>
          </cell>
          <cell r="C1945" t="str">
            <v>M</v>
          </cell>
          <cell r="D1945">
            <v>335.77</v>
          </cell>
        </row>
        <row r="1946">
          <cell r="A1946" t="str">
            <v>C0234</v>
          </cell>
          <cell r="B1946" t="str">
            <v>ASSENTAMENTO DE TUBOS E CONEXÒES EM AÇO, J. SOLDADA D=72"</v>
          </cell>
          <cell r="C1946" t="str">
            <v>M</v>
          </cell>
          <cell r="D1946">
            <v>384.24</v>
          </cell>
        </row>
        <row r="1947">
          <cell r="A1947" t="str">
            <v>C0263</v>
          </cell>
          <cell r="B1947" t="str">
            <v>ASSENTAMENTO DE TUBOS E CONEXÕES EM AÇO, J. SOLDADA D=84"</v>
          </cell>
          <cell r="C1947" t="str">
            <v>M</v>
          </cell>
          <cell r="D1947">
            <v>472.31</v>
          </cell>
        </row>
        <row r="1948">
          <cell r="A1948" t="str">
            <v>C0247</v>
          </cell>
          <cell r="B1948" t="str">
            <v>ASSENTAMENTO DE TUBOS E CONEXÕES EM AÇO, J. SOLDADA D=100"</v>
          </cell>
          <cell r="C1948" t="str">
            <v>M</v>
          </cell>
          <cell r="D1948">
            <v>550.44000000000005</v>
          </cell>
        </row>
        <row r="1949">
          <cell r="A1949" t="str">
            <v>C4373</v>
          </cell>
          <cell r="B1949" t="str">
            <v>BUCHA DE REDUÇÃO DE AÇO GALVANIZADO 1 1/4"x 1"</v>
          </cell>
          <cell r="C1949" t="str">
            <v>UN</v>
          </cell>
          <cell r="D1949">
            <v>12.7</v>
          </cell>
        </row>
        <row r="1950">
          <cell r="A1950" t="str">
            <v>C4374</v>
          </cell>
          <cell r="B1950" t="str">
            <v>BUCHA DE REDUÇÃO DE AÇO GALVANIZADO 1 1/2"x 1"</v>
          </cell>
          <cell r="C1950" t="str">
            <v>UN</v>
          </cell>
          <cell r="D1950">
            <v>16.149999999999999</v>
          </cell>
        </row>
        <row r="1951">
          <cell r="A1951" t="str">
            <v>C4376</v>
          </cell>
          <cell r="B1951" t="str">
            <v>BUCHA DE REDUÇÃO DE AÇO GALVANIZADO 2"x 1/2"</v>
          </cell>
          <cell r="C1951" t="str">
            <v>UN</v>
          </cell>
          <cell r="D1951">
            <v>21.68</v>
          </cell>
        </row>
        <row r="1952">
          <cell r="A1952" t="str">
            <v>C0510</v>
          </cell>
          <cell r="B1952" t="str">
            <v>BUJÃO EM AÇO GALV. D=15mm (1/2") À 25mm (1")</v>
          </cell>
          <cell r="C1952" t="str">
            <v>UN</v>
          </cell>
          <cell r="D1952">
            <v>4.13</v>
          </cell>
        </row>
        <row r="1953">
          <cell r="A1953" t="str">
            <v>C0511</v>
          </cell>
          <cell r="B1953" t="str">
            <v>BUJÃO EM AÇO GALV. D=32mm (1 1/4") À 50mm (2")</v>
          </cell>
          <cell r="C1953" t="str">
            <v>UN</v>
          </cell>
          <cell r="D1953">
            <v>10.23</v>
          </cell>
        </row>
        <row r="1954">
          <cell r="A1954" t="str">
            <v>C0512</v>
          </cell>
          <cell r="B1954" t="str">
            <v>BUJÃO EM AÇO GALV. D=65mm (2 1/2") À 80mm (3")</v>
          </cell>
          <cell r="C1954" t="str">
            <v>UN</v>
          </cell>
          <cell r="D1954">
            <v>20.05</v>
          </cell>
        </row>
        <row r="1955">
          <cell r="A1955" t="str">
            <v>C0509</v>
          </cell>
          <cell r="B1955" t="str">
            <v>BUJÃO EM AÇO GALV. D=100mm (4')</v>
          </cell>
          <cell r="C1955" t="str">
            <v>UN</v>
          </cell>
          <cell r="D1955">
            <v>49.27</v>
          </cell>
        </row>
        <row r="1956">
          <cell r="A1956" t="str">
            <v>C0513</v>
          </cell>
          <cell r="B1956" t="str">
            <v>BUJÃO OU TAMPÃO AÇO GALV. D=65mm (2 1/2') À 80mm (3")</v>
          </cell>
          <cell r="C1956" t="str">
            <v>UN</v>
          </cell>
          <cell r="D1956">
            <v>20.05</v>
          </cell>
        </row>
        <row r="1957">
          <cell r="A1957" t="str">
            <v>C3700</v>
          </cell>
          <cell r="B1957" t="str">
            <v>COTOVELO 90 AÇO ASTM A-120 ROSCÁVEL DE 20mm (3/4")</v>
          </cell>
          <cell r="C1957" t="str">
            <v>UN</v>
          </cell>
          <cell r="D1957">
            <v>32.07</v>
          </cell>
        </row>
        <row r="1958">
          <cell r="A1958" t="str">
            <v>C3701</v>
          </cell>
          <cell r="B1958" t="str">
            <v>COTOVELO 90 AÇO ASTM A-120 ROSCÁVEL DE 25mm (1")</v>
          </cell>
          <cell r="C1958" t="str">
            <v>UN</v>
          </cell>
          <cell r="D1958">
            <v>48</v>
          </cell>
        </row>
        <row r="1959">
          <cell r="A1959" t="str">
            <v>C3702</v>
          </cell>
          <cell r="B1959" t="str">
            <v>COTOVELO 90 AÇO ASTM A-120 ROSCÁVEL DE 32mm (1 1/4")</v>
          </cell>
          <cell r="C1959" t="str">
            <v>UN</v>
          </cell>
          <cell r="D1959">
            <v>65.73</v>
          </cell>
        </row>
        <row r="1960">
          <cell r="A1960" t="str">
            <v>C3703</v>
          </cell>
          <cell r="B1960" t="str">
            <v>COTOVELO 90 AÇO ASTM A-120 ROSCÁVEL DE 40mm (1 1/2")</v>
          </cell>
          <cell r="C1960" t="str">
            <v>UN</v>
          </cell>
          <cell r="D1960">
            <v>69.08</v>
          </cell>
        </row>
        <row r="1961">
          <cell r="A1961" t="str">
            <v>C3704</v>
          </cell>
          <cell r="B1961" t="str">
            <v>COTOVELO 90 AÇO ASTM A-120 ROSCÁVEL DE 50mm (2")</v>
          </cell>
          <cell r="C1961" t="str">
            <v>UN</v>
          </cell>
          <cell r="D1961">
            <v>73.48</v>
          </cell>
        </row>
        <row r="1962">
          <cell r="A1962" t="str">
            <v>C3705</v>
          </cell>
          <cell r="B1962" t="str">
            <v>COTOVELO 90 AÇO ASTM A-120 ROSCÁVEL DE 80mm (3")</v>
          </cell>
          <cell r="C1962" t="str">
            <v>UN</v>
          </cell>
          <cell r="D1962">
            <v>79.41</v>
          </cell>
        </row>
        <row r="1963">
          <cell r="A1963" t="str">
            <v>C3706</v>
          </cell>
          <cell r="B1963" t="str">
            <v>COTOVELO 90 AÇO ASTM A-120 ROSCÁVEL DE 100mm (4")</v>
          </cell>
          <cell r="C1963" t="str">
            <v>UN</v>
          </cell>
          <cell r="D1963">
            <v>86.06</v>
          </cell>
        </row>
        <row r="1964">
          <cell r="A1964" t="str">
            <v>C0940</v>
          </cell>
          <cell r="B1964" t="str">
            <v>COTOVELO AÇO GALV. D= 15mm (1/2")</v>
          </cell>
          <cell r="C1964" t="str">
            <v>UN</v>
          </cell>
          <cell r="D1964">
            <v>11.4</v>
          </cell>
        </row>
        <row r="1965">
          <cell r="A1965" t="str">
            <v>C0941</v>
          </cell>
          <cell r="B1965" t="str">
            <v>COTOVELO AÇO GALV. D= 20mm (3/4")</v>
          </cell>
          <cell r="C1965" t="str">
            <v>UN</v>
          </cell>
          <cell r="D1965">
            <v>13.4</v>
          </cell>
        </row>
        <row r="1966">
          <cell r="A1966" t="str">
            <v>C0942</v>
          </cell>
          <cell r="B1966" t="str">
            <v>COTOVELO AÇO GALV. D= 25mm (1")</v>
          </cell>
          <cell r="C1966" t="str">
            <v>UN</v>
          </cell>
          <cell r="D1966">
            <v>14.93</v>
          </cell>
        </row>
        <row r="1967">
          <cell r="A1967" t="str">
            <v>C0943</v>
          </cell>
          <cell r="B1967" t="str">
            <v>COTOVELO AÇO GALV. D= 32mm (1 1/4")</v>
          </cell>
          <cell r="C1967" t="str">
            <v>UN</v>
          </cell>
          <cell r="D1967">
            <v>25.68</v>
          </cell>
        </row>
        <row r="1968">
          <cell r="A1968" t="str">
            <v>C0944</v>
          </cell>
          <cell r="B1968" t="str">
            <v>COTOVELO AÇO GALV. D= 40mm (1 1/2")</v>
          </cell>
          <cell r="C1968" t="str">
            <v>UN</v>
          </cell>
          <cell r="D1968">
            <v>29.35</v>
          </cell>
        </row>
        <row r="1969">
          <cell r="A1969" t="str">
            <v>C0945</v>
          </cell>
          <cell r="B1969" t="str">
            <v>COTOVELO AÇO GALV. D= 50mm (2")</v>
          </cell>
          <cell r="C1969" t="str">
            <v>UN</v>
          </cell>
          <cell r="D1969">
            <v>38.68</v>
          </cell>
        </row>
        <row r="1970">
          <cell r="A1970" t="str">
            <v>C0946</v>
          </cell>
          <cell r="B1970" t="str">
            <v>COTOVELO AÇO GALV. D= 65mm (2 1/2")</v>
          </cell>
          <cell r="C1970" t="str">
            <v>UN</v>
          </cell>
          <cell r="D1970">
            <v>54.68</v>
          </cell>
        </row>
        <row r="1971">
          <cell r="A1971" t="str">
            <v>C0947</v>
          </cell>
          <cell r="B1971" t="str">
            <v>COTOVELO AÇO GALV. D= 80mm (3")</v>
          </cell>
          <cell r="C1971" t="str">
            <v>UN</v>
          </cell>
          <cell r="D1971">
            <v>67.84</v>
          </cell>
        </row>
        <row r="1972">
          <cell r="A1972" t="str">
            <v>C0948</v>
          </cell>
          <cell r="B1972" t="str">
            <v>COTOVELO AÇO GALV. D=100mm (4")</v>
          </cell>
          <cell r="C1972" t="str">
            <v>UN</v>
          </cell>
          <cell r="D1972">
            <v>105.98</v>
          </cell>
        </row>
        <row r="1973">
          <cell r="A1973" t="str">
            <v>C0949</v>
          </cell>
          <cell r="B1973" t="str">
            <v>COTOVELO AÇO GALV. D=125mm (5")</v>
          </cell>
          <cell r="C1973" t="str">
            <v>UN</v>
          </cell>
          <cell r="D1973">
            <v>268.55</v>
          </cell>
        </row>
        <row r="1974">
          <cell r="A1974" t="str">
            <v>C0950</v>
          </cell>
          <cell r="B1974" t="str">
            <v>COTOVELO AÇO GALV. D=150mm (6")</v>
          </cell>
          <cell r="C1974" t="str">
            <v>UN</v>
          </cell>
          <cell r="D1974">
            <v>284.14</v>
          </cell>
        </row>
        <row r="1975">
          <cell r="A1975" t="str">
            <v>C0960</v>
          </cell>
          <cell r="B1975" t="str">
            <v>COTOVELO REDUÇÃO AÇO GALV. D= 20X15mm (3/4X1/2'') A 25X20mm (1"x3/4")</v>
          </cell>
          <cell r="C1975" t="str">
            <v>UN</v>
          </cell>
          <cell r="D1975">
            <v>12.58</v>
          </cell>
        </row>
        <row r="1976">
          <cell r="A1976" t="str">
            <v>C0962</v>
          </cell>
          <cell r="B1976" t="str">
            <v>COTOVELO REDUÇÃO AÇO GALV. D=32X20mm (1 1/4"X3/4'') A 50X40mm ( 2"x1 1/2")</v>
          </cell>
          <cell r="C1976" t="str">
            <v>UN</v>
          </cell>
          <cell r="D1976">
            <v>26.61</v>
          </cell>
        </row>
        <row r="1977">
          <cell r="A1977" t="str">
            <v>C0961</v>
          </cell>
          <cell r="B1977" t="str">
            <v>COTOVELO REDUÇÃO AÇO GALV. D= 65X50mm (2 1/2"X2'')</v>
          </cell>
          <cell r="C1977" t="str">
            <v>UN</v>
          </cell>
          <cell r="D1977">
            <v>55.84</v>
          </cell>
        </row>
        <row r="1978">
          <cell r="A1978" t="str">
            <v>C0965</v>
          </cell>
          <cell r="B1978" t="str">
            <v>CRUZETA EM AÇO GALV. D=15mm (1/2")</v>
          </cell>
          <cell r="C1978" t="str">
            <v>UN</v>
          </cell>
          <cell r="D1978">
            <v>20.57</v>
          </cell>
        </row>
        <row r="1979">
          <cell r="A1979" t="str">
            <v>C0964</v>
          </cell>
          <cell r="B1979" t="str">
            <v>CRUZETA EM AÇO GALV. D=15mm À 25mm</v>
          </cell>
          <cell r="C1979" t="str">
            <v>UN</v>
          </cell>
          <cell r="D1979">
            <v>29.71</v>
          </cell>
        </row>
        <row r="1980">
          <cell r="A1980" t="str">
            <v>C0967</v>
          </cell>
          <cell r="B1980" t="str">
            <v>CRUZETA EM AÇO GALV. D=32mm (1 1/4")</v>
          </cell>
          <cell r="C1980" t="str">
            <v>UN</v>
          </cell>
          <cell r="D1980">
            <v>43.31</v>
          </cell>
        </row>
        <row r="1981">
          <cell r="A1981" t="str">
            <v>C0966</v>
          </cell>
          <cell r="B1981" t="str">
            <v>CRUZETA EM AÇO GALV. D=32mm À 50mm</v>
          </cell>
          <cell r="C1981" t="str">
            <v>UN</v>
          </cell>
          <cell r="D1981">
            <v>43.31</v>
          </cell>
        </row>
        <row r="1982">
          <cell r="A1982" t="str">
            <v>C0969</v>
          </cell>
          <cell r="B1982" t="str">
            <v>CRUZETA EM AÇO GALV. D=65mm (2 1/2")</v>
          </cell>
          <cell r="C1982" t="str">
            <v>UN</v>
          </cell>
          <cell r="D1982">
            <v>83.39</v>
          </cell>
        </row>
        <row r="1983">
          <cell r="A1983" t="str">
            <v>C0968</v>
          </cell>
          <cell r="B1983" t="str">
            <v>CRUZETA EM AÇO GALV. D=65mm À 80mm</v>
          </cell>
          <cell r="C1983" t="str">
            <v>UN</v>
          </cell>
          <cell r="D1983">
            <v>83.39</v>
          </cell>
        </row>
        <row r="1984">
          <cell r="A1984" t="str">
            <v>C4375</v>
          </cell>
          <cell r="B1984" t="str">
            <v>BUCHA DE REDUÇÃO DE AÇO GALVANIZADO 1 1/2"x 1" 1/4"</v>
          </cell>
          <cell r="C1984" t="str">
            <v>UN</v>
          </cell>
          <cell r="D1984">
            <v>16.95</v>
          </cell>
        </row>
        <row r="1985">
          <cell r="A1985" t="str">
            <v>C1016</v>
          </cell>
          <cell r="B1985" t="str">
            <v>CURVA EM AÇO GALV. D= 15 A 25mm (1/2") A (1")</v>
          </cell>
          <cell r="C1985" t="str">
            <v>UN</v>
          </cell>
          <cell r="D1985">
            <v>15.5</v>
          </cell>
        </row>
        <row r="1986">
          <cell r="A1986" t="str">
            <v>C1017</v>
          </cell>
          <cell r="B1986" t="str">
            <v>CURVA EM AÇO GALV. D= 65 A 80mm (2 1/2") A (3")</v>
          </cell>
          <cell r="C1986" t="str">
            <v>UN</v>
          </cell>
          <cell r="D1986">
            <v>94.21</v>
          </cell>
        </row>
        <row r="1987">
          <cell r="A1987" t="str">
            <v>C1018</v>
          </cell>
          <cell r="B1987" t="str">
            <v>CURVA EM AÇO GALV. D=100 A 150mm (4") A (6")</v>
          </cell>
          <cell r="C1987" t="str">
            <v>UN</v>
          </cell>
          <cell r="D1987">
            <v>189.63</v>
          </cell>
        </row>
        <row r="1988">
          <cell r="A1988" t="str">
            <v>C1394</v>
          </cell>
          <cell r="B1988" t="str">
            <v>FLANGE SEXTAVADA EM AÇO GALV. D=15mm (1/2")</v>
          </cell>
          <cell r="C1988" t="str">
            <v>UN</v>
          </cell>
          <cell r="D1988">
            <v>11.75</v>
          </cell>
        </row>
        <row r="1989">
          <cell r="A1989" t="str">
            <v>C1395</v>
          </cell>
          <cell r="B1989" t="str">
            <v>FLANGE SEXTAVADA EM AÇO GALV. D=15mm (1/2") À 25mm (3/4")</v>
          </cell>
          <cell r="C1989" t="str">
            <v>UN</v>
          </cell>
          <cell r="D1989">
            <v>11.62</v>
          </cell>
        </row>
        <row r="1990">
          <cell r="A1990" t="str">
            <v>C1396</v>
          </cell>
          <cell r="B1990" t="str">
            <v>FLANGE SEXTAVADA EM AÇO GALV. D=32mm (1 1/4")</v>
          </cell>
          <cell r="C1990" t="str">
            <v>UN</v>
          </cell>
          <cell r="D1990">
            <v>17.739999999999998</v>
          </cell>
        </row>
        <row r="1991">
          <cell r="A1991" t="str">
            <v>C1392</v>
          </cell>
          <cell r="B1991" t="str">
            <v>FLANGE SEXTAVADA EM AÇO GALV. D=32mm (1") À 50mm (2")</v>
          </cell>
          <cell r="C1991" t="str">
            <v>UN</v>
          </cell>
          <cell r="D1991">
            <v>17.510000000000002</v>
          </cell>
        </row>
        <row r="1992">
          <cell r="A1992" t="str">
            <v>C1397</v>
          </cell>
          <cell r="B1992" t="str">
            <v>FLANGE SEXTAVADA EM AÇO GALV. D=65mm (2 1/2")</v>
          </cell>
          <cell r="C1992" t="str">
            <v>UN</v>
          </cell>
          <cell r="D1992">
            <v>35.200000000000003</v>
          </cell>
        </row>
        <row r="1993">
          <cell r="A1993" t="str">
            <v>C1398</v>
          </cell>
          <cell r="B1993" t="str">
            <v>FLANGE SEXTAVADA EM AÇO GALV. D=65mm(2 1/2") À 80mm (3")</v>
          </cell>
          <cell r="C1993" t="str">
            <v>UN</v>
          </cell>
          <cell r="D1993">
            <v>34.94</v>
          </cell>
        </row>
        <row r="1994">
          <cell r="A1994" t="str">
            <v>C1393</v>
          </cell>
          <cell r="B1994" t="str">
            <v>FLANGE SEXTAVADA EM AÇO GALV. D=100mm (4")</v>
          </cell>
          <cell r="C1994" t="str">
            <v>UN</v>
          </cell>
          <cell r="D1994">
            <v>61.5</v>
          </cell>
        </row>
        <row r="1995">
          <cell r="A1995" t="str">
            <v>C3845</v>
          </cell>
          <cell r="B1995" t="str">
            <v>FORNECIMENTO, MONTAGEM, INSPEÇÃO E ASSENTAMENTO DE TUBOS E CONEXÕES EM AÇO, J. SOLDADA D=4", API 5 LX SOLDA, NORMA API 104</v>
          </cell>
          <cell r="C1995" t="str">
            <v>M</v>
          </cell>
          <cell r="D1995">
            <v>148.54</v>
          </cell>
        </row>
        <row r="1996">
          <cell r="A1996" t="str">
            <v>C3844</v>
          </cell>
          <cell r="B1996" t="str">
            <v>FORNECIMENTO, MONTAGEM, INSPEÇÃO E ASSENTAMENTO DE TUBOS E CONEXÕES EM AÇO, J. SOLDADA D=6", API 5 LX SOLDA, NORMA API 104</v>
          </cell>
          <cell r="C1996" t="str">
            <v>M</v>
          </cell>
          <cell r="D1996">
            <v>217.74</v>
          </cell>
        </row>
        <row r="1997">
          <cell r="A1997" t="str">
            <v>C3719</v>
          </cell>
          <cell r="B1997" t="str">
            <v>JUNTA DE BORRACHA ROSQUEADA DE 3/4"</v>
          </cell>
          <cell r="C1997" t="str">
            <v>UN</v>
          </cell>
          <cell r="D1997">
            <v>150.85</v>
          </cell>
        </row>
        <row r="1998">
          <cell r="A1998" t="str">
            <v>C3720</v>
          </cell>
          <cell r="B1998" t="str">
            <v>JUNTA DE BORRACHA ROSQUEADA DE 1"</v>
          </cell>
          <cell r="C1998" t="str">
            <v>UN</v>
          </cell>
          <cell r="D1998">
            <v>174.02</v>
          </cell>
        </row>
        <row r="1999">
          <cell r="A1999" t="str">
            <v>C1691</v>
          </cell>
          <cell r="B1999" t="str">
            <v>LUVA DE REDUÇÃO AÇO GALV. D= 20X15mm À 25X20mm</v>
          </cell>
          <cell r="C1999" t="str">
            <v>UN</v>
          </cell>
          <cell r="D1999">
            <v>7.4</v>
          </cell>
        </row>
        <row r="2000">
          <cell r="A2000" t="str">
            <v>C1692</v>
          </cell>
          <cell r="B2000" t="str">
            <v>LUVA DE REDUÇÃO AÇO GALV. D= 32X15mm À 50X40mm</v>
          </cell>
          <cell r="C2000" t="str">
            <v>UN</v>
          </cell>
          <cell r="D2000">
            <v>15.47</v>
          </cell>
        </row>
        <row r="2001">
          <cell r="A2001" t="str">
            <v>C1690</v>
          </cell>
          <cell r="B2001" t="str">
            <v>LUVA DE REDUÇÃO AÇO GALV. D=80X65mm (3"X2 1/2")</v>
          </cell>
          <cell r="C2001" t="str">
            <v>UN</v>
          </cell>
          <cell r="D2001">
            <v>46.97</v>
          </cell>
        </row>
        <row r="2002">
          <cell r="A2002" t="str">
            <v>C1688</v>
          </cell>
          <cell r="B2002" t="str">
            <v>LUVA DE REDUÇÃO AÇO GALV. D=100X50mm (4"X2")</v>
          </cell>
          <cell r="C2002" t="str">
            <v>UN</v>
          </cell>
          <cell r="D2002">
            <v>66.03</v>
          </cell>
        </row>
        <row r="2003">
          <cell r="A2003" t="str">
            <v>C1693</v>
          </cell>
          <cell r="B2003" t="str">
            <v>LUVA DE REDUÇÃO AÇO GALV. D=100X50mm À 100X80mm</v>
          </cell>
          <cell r="C2003" t="str">
            <v>UN</v>
          </cell>
          <cell r="D2003">
            <v>66.03</v>
          </cell>
        </row>
        <row r="2004">
          <cell r="A2004" t="str">
            <v>C1689</v>
          </cell>
          <cell r="B2004" t="str">
            <v>LUVA DE REDUÇÃO AÇO GALV. D=100X65mm (4"X2 1/2")</v>
          </cell>
          <cell r="C2004" t="str">
            <v>UN</v>
          </cell>
          <cell r="D2004">
            <v>72.89</v>
          </cell>
        </row>
        <row r="2005">
          <cell r="A2005" t="str">
            <v>C1687</v>
          </cell>
          <cell r="B2005" t="str">
            <v>LUVA DE REDUÇÃO AÇO GALV. D=100X80mm (4"X3")</v>
          </cell>
          <cell r="C2005" t="str">
            <v>UN</v>
          </cell>
          <cell r="D2005">
            <v>81.03</v>
          </cell>
        </row>
        <row r="2006">
          <cell r="A2006" t="str">
            <v>C3712</v>
          </cell>
          <cell r="B2006" t="str">
            <v>LUVA DE UNIÃO AÇO ASTM A-120 DE 20mm (3/4")</v>
          </cell>
          <cell r="C2006" t="str">
            <v>UN</v>
          </cell>
          <cell r="D2006">
            <v>57.65</v>
          </cell>
        </row>
        <row r="2007">
          <cell r="A2007" t="str">
            <v>C3713</v>
          </cell>
          <cell r="B2007" t="str">
            <v>LUVA DE UNIÃO AÇO ASTM A-120 DE 25mm (1")</v>
          </cell>
          <cell r="C2007" t="str">
            <v>UN</v>
          </cell>
          <cell r="D2007">
            <v>69.98</v>
          </cell>
        </row>
        <row r="2008">
          <cell r="A2008" t="str">
            <v>C4402</v>
          </cell>
          <cell r="B2008" t="str">
            <v>LUVA DE UNIÃO AÇO ASTM A-120 DE 40mm (1 1/2")</v>
          </cell>
          <cell r="C2008" t="str">
            <v>UN</v>
          </cell>
          <cell r="D2008">
            <v>89.18</v>
          </cell>
        </row>
        <row r="2009">
          <cell r="A2009" t="str">
            <v>C1694</v>
          </cell>
          <cell r="B2009" t="str">
            <v>LUVA DE UNIÃO AÇO GALVANIZADO DE (2 1/2")</v>
          </cell>
          <cell r="C2009" t="str">
            <v>UN</v>
          </cell>
          <cell r="D2009">
            <v>76.040000000000006</v>
          </cell>
        </row>
        <row r="2010">
          <cell r="A2010" t="str">
            <v>C1695</v>
          </cell>
          <cell r="B2010" t="str">
            <v>LUVA DE UNIÃO AÇO GALVANIZADO DE (3")</v>
          </cell>
          <cell r="C2010" t="str">
            <v>UN</v>
          </cell>
          <cell r="D2010">
            <v>102.41</v>
          </cell>
        </row>
        <row r="2011">
          <cell r="A2011" t="str">
            <v>C1696</v>
          </cell>
          <cell r="B2011" t="str">
            <v>LUVA DE UNIÃO AÇO GALVANIZADO DE (4")</v>
          </cell>
          <cell r="C2011" t="str">
            <v>UN</v>
          </cell>
          <cell r="D2011">
            <v>143.16</v>
          </cell>
        </row>
        <row r="2012">
          <cell r="A2012" t="str">
            <v>C1705</v>
          </cell>
          <cell r="B2012" t="str">
            <v>LUVA AÇO GALV. D=15mm (1/2") À 25mm (1")</v>
          </cell>
          <cell r="C2012" t="str">
            <v>UN</v>
          </cell>
          <cell r="D2012">
            <v>19.02</v>
          </cell>
        </row>
        <row r="2013">
          <cell r="A2013" t="str">
            <v>C1706</v>
          </cell>
          <cell r="B2013" t="str">
            <v>LUVA AÇO GALV. D=32mm (1 1/4") À 50mm (2")</v>
          </cell>
          <cell r="C2013" t="str">
            <v>UN</v>
          </cell>
          <cell r="D2013">
            <v>14.08</v>
          </cell>
        </row>
        <row r="2014">
          <cell r="A2014" t="str">
            <v>C1707</v>
          </cell>
          <cell r="B2014" t="str">
            <v>LUVA AÇO GALV. D=65mm (2 1/2") À 80mm (3")</v>
          </cell>
          <cell r="C2014" t="str">
            <v>UN</v>
          </cell>
          <cell r="D2014">
            <v>28.16</v>
          </cell>
        </row>
        <row r="2015">
          <cell r="A2015" t="str">
            <v>C1704</v>
          </cell>
          <cell r="B2015" t="str">
            <v>LUVA AÇO GALV. D=100mm (4") À 50mm (6")</v>
          </cell>
          <cell r="C2015" t="str">
            <v>UN</v>
          </cell>
          <cell r="D2015">
            <v>68.930000000000007</v>
          </cell>
        </row>
        <row r="2016">
          <cell r="A2016" t="str">
            <v>C1822</v>
          </cell>
          <cell r="B2016" t="str">
            <v>NIPLE DUPLO DE REDUÇÃO AÇO GALV. D=20X15mm (3/4"X1/2")</v>
          </cell>
          <cell r="C2016" t="str">
            <v>UN</v>
          </cell>
          <cell r="D2016">
            <v>7.55</v>
          </cell>
        </row>
        <row r="2017">
          <cell r="A2017" t="str">
            <v>C1826</v>
          </cell>
          <cell r="B2017" t="str">
            <v>NIPLE DUPLO DE REDUÇÃO AÇO GALV. D=20X15mm (3/4"X1/2") À 25X20mm (1"X3/4")</v>
          </cell>
          <cell r="C2017" t="str">
            <v>UN</v>
          </cell>
          <cell r="D2017">
            <v>7.55</v>
          </cell>
        </row>
        <row r="2018">
          <cell r="A2018" t="str">
            <v>C1823</v>
          </cell>
          <cell r="B2018" t="str">
            <v>NIPLE DUPLO DE REDUÇÃO AÇO GALV. D=32X15mm (1 1/4"X1/2")</v>
          </cell>
          <cell r="C2018" t="str">
            <v>UN</v>
          </cell>
          <cell r="D2018">
            <v>14.64</v>
          </cell>
        </row>
        <row r="2019">
          <cell r="A2019" t="str">
            <v>C1824</v>
          </cell>
          <cell r="B2019" t="str">
            <v>NIPLE DUPLO REDUÇÃO AÇO GALV. D=32X15mm (1 1/4"X1/2") À 50X40mm (2"X1 1/2")</v>
          </cell>
          <cell r="C2019" t="str">
            <v>UN</v>
          </cell>
          <cell r="D2019">
            <v>14.64</v>
          </cell>
        </row>
        <row r="2020">
          <cell r="A2020" t="str">
            <v>C1825</v>
          </cell>
          <cell r="B2020" t="str">
            <v>NIPLE DUPLO DE REDUÇÃO AÇO GALV. D=65X32mm(2 1/2"X1 1/4") À 80X65mm(3"X2 1/2")</v>
          </cell>
          <cell r="C2020" t="str">
            <v>UN</v>
          </cell>
          <cell r="D2020">
            <v>27.7</v>
          </cell>
        </row>
        <row r="2021">
          <cell r="A2021" t="str">
            <v>C1815</v>
          </cell>
          <cell r="B2021" t="str">
            <v>NIPLE DUPLO DE REDUÇÃO AÇO GALV. D=80X50mm (3"X2") À 80X65mm (3"X2 1/2")</v>
          </cell>
          <cell r="C2021" t="str">
            <v>UN</v>
          </cell>
          <cell r="D2021">
            <v>29.7</v>
          </cell>
        </row>
        <row r="2022">
          <cell r="A2022" t="str">
            <v>C1817</v>
          </cell>
          <cell r="B2022" t="str">
            <v>NIPLE DUPLO AÇO GALV. D=15mm (1/2") À 25mm (1")</v>
          </cell>
          <cell r="C2022" t="str">
            <v>UN</v>
          </cell>
          <cell r="D2022">
            <v>6.25</v>
          </cell>
        </row>
        <row r="2023">
          <cell r="A2023" t="str">
            <v>C1818</v>
          </cell>
          <cell r="B2023" t="str">
            <v>NIPLE DUPLO AÇO GALV. D=32mm (1 1/4") À 50mm (2")</v>
          </cell>
          <cell r="C2023" t="str">
            <v>UN</v>
          </cell>
          <cell r="D2023">
            <v>14.14</v>
          </cell>
        </row>
        <row r="2024">
          <cell r="A2024" t="str">
            <v>C1821</v>
          </cell>
          <cell r="B2024" t="str">
            <v>NIPLE DUPLO AÇO GALV. D=65mm (2 1/2")</v>
          </cell>
          <cell r="C2024" t="str">
            <v>UN</v>
          </cell>
          <cell r="D2024">
            <v>29</v>
          </cell>
        </row>
        <row r="2025">
          <cell r="A2025" t="str">
            <v>C1819</v>
          </cell>
          <cell r="B2025" t="str">
            <v>NIPLE DUPLO AÇO GALV. D=65mm (2 1/2") À 80mm (3")</v>
          </cell>
          <cell r="C2025" t="str">
            <v>UN</v>
          </cell>
          <cell r="D2025">
            <v>29</v>
          </cell>
        </row>
        <row r="2026">
          <cell r="A2026" t="str">
            <v>C1816</v>
          </cell>
          <cell r="B2026" t="str">
            <v>NIPLE DUPLO AÇO GALV. D=100mm (4")</v>
          </cell>
          <cell r="C2026" t="str">
            <v>UN</v>
          </cell>
          <cell r="D2026">
            <v>55.13</v>
          </cell>
        </row>
        <row r="2027">
          <cell r="A2027" t="str">
            <v>C3711</v>
          </cell>
          <cell r="B2027" t="str">
            <v>REDUÇÃO AÇO ASTM A-120 ROSCÁVEL DE (1"x 1 1/2") À (1"x 3/4")</v>
          </cell>
          <cell r="C2027" t="str">
            <v>UN</v>
          </cell>
          <cell r="D2027">
            <v>27.73</v>
          </cell>
        </row>
        <row r="2028">
          <cell r="A2028" t="str">
            <v>C3710</v>
          </cell>
          <cell r="B2028" t="str">
            <v>REDUÇÃO AÇO ASTM A-120 ROSCÁVEL DE (2"x 1 1/2") À (2"x 3/4")</v>
          </cell>
          <cell r="C2028" t="str">
            <v>UN</v>
          </cell>
          <cell r="D2028">
            <v>27.73</v>
          </cell>
        </row>
        <row r="2029">
          <cell r="A2029" t="str">
            <v>C3709</v>
          </cell>
          <cell r="B2029" t="str">
            <v>REDUÇÃO AÇO ASTM A-120 ROSCÁVEL DE (3"x 2 1/2") À (3"x 3/4")</v>
          </cell>
          <cell r="C2029" t="str">
            <v>UN</v>
          </cell>
          <cell r="D2029">
            <v>27.77</v>
          </cell>
        </row>
        <row r="2030">
          <cell r="A2030" t="str">
            <v>C3708</v>
          </cell>
          <cell r="B2030" t="str">
            <v>REDUÇÃO AÇO ASTM A-120 ROSCÁVEL DE (4"x 2")</v>
          </cell>
          <cell r="C2030" t="str">
            <v>UN</v>
          </cell>
          <cell r="D2030">
            <v>40</v>
          </cell>
        </row>
        <row r="2031">
          <cell r="A2031" t="str">
            <v>C3707</v>
          </cell>
          <cell r="B2031" t="str">
            <v>REDUÇÃO AÇO ASTM A-120 ROSCÁVEL DE (4"x 3")</v>
          </cell>
          <cell r="C2031" t="str">
            <v>UN</v>
          </cell>
          <cell r="D2031">
            <v>36.46</v>
          </cell>
        </row>
        <row r="2032">
          <cell r="A2032" t="str">
            <v>C2307</v>
          </cell>
          <cell r="B2032" t="str">
            <v>TAMPÃO EM AÇO GALV. D=15mm (1/2") À 25mm(1")</v>
          </cell>
          <cell r="C2032" t="str">
            <v>UN</v>
          </cell>
          <cell r="D2032">
            <v>6.53</v>
          </cell>
        </row>
        <row r="2033">
          <cell r="A2033" t="str">
            <v>C2308</v>
          </cell>
          <cell r="B2033" t="str">
            <v>TAMPÃO EM AÇO GALV. D=32mm (1 1/4") À 50mm(2")</v>
          </cell>
          <cell r="C2033" t="str">
            <v>UN</v>
          </cell>
          <cell r="D2033">
            <v>10.130000000000001</v>
          </cell>
        </row>
        <row r="2034">
          <cell r="A2034" t="str">
            <v>C2309</v>
          </cell>
          <cell r="B2034" t="str">
            <v>TAMPÃO EM AÇO GALV. D=65mm(2 1/2") À 80mm(3")</v>
          </cell>
          <cell r="C2034" t="str">
            <v>UN</v>
          </cell>
          <cell r="D2034">
            <v>17.850000000000001</v>
          </cell>
        </row>
        <row r="2035">
          <cell r="A2035" t="str">
            <v>C2306</v>
          </cell>
          <cell r="B2035" t="str">
            <v>TAMPÃO EM AÇO GALV. D=100mm (4')</v>
          </cell>
          <cell r="C2035" t="str">
            <v>UN</v>
          </cell>
          <cell r="D2035">
            <v>29.65</v>
          </cell>
        </row>
        <row r="2036">
          <cell r="A2036" t="str">
            <v>C3692</v>
          </cell>
          <cell r="B2036" t="str">
            <v>TÊ AÇO ASTM A-120 ROSCÁVEL DE 20mm (3/4")</v>
          </cell>
          <cell r="C2036" t="str">
            <v>UN</v>
          </cell>
          <cell r="D2036">
            <v>12.98</v>
          </cell>
        </row>
        <row r="2037">
          <cell r="A2037" t="str">
            <v>C3693</v>
          </cell>
          <cell r="B2037" t="str">
            <v>TÊ AÇO ASTM A-120 ROSCÁVEL DE 25mm (1")</v>
          </cell>
          <cell r="C2037" t="str">
            <v>UN</v>
          </cell>
          <cell r="D2037">
            <v>13.58</v>
          </cell>
        </row>
        <row r="2038">
          <cell r="A2038" t="str">
            <v>C3694</v>
          </cell>
          <cell r="B2038" t="str">
            <v>TÊ AÇO ASTM A-120 ROSCÁVEL DE 32mm (1 1/4")</v>
          </cell>
          <cell r="C2038" t="str">
            <v>UN</v>
          </cell>
          <cell r="D2038">
            <v>20.85</v>
          </cell>
        </row>
        <row r="2039">
          <cell r="A2039" t="str">
            <v>C3696</v>
          </cell>
          <cell r="B2039" t="str">
            <v>TÊ AÇO ASTM A-120 ROSCÁVEL DE 40mm (1 1/2")</v>
          </cell>
          <cell r="C2039" t="str">
            <v>UN</v>
          </cell>
          <cell r="D2039">
            <v>21.88</v>
          </cell>
        </row>
        <row r="2040">
          <cell r="A2040" t="str">
            <v>C3697</v>
          </cell>
          <cell r="B2040" t="str">
            <v>TÊ AÇO ASTM A-120 ROSCÁVEL DE 50mm (2")</v>
          </cell>
          <cell r="C2040" t="str">
            <v>UN</v>
          </cell>
          <cell r="D2040">
            <v>89</v>
          </cell>
        </row>
        <row r="2041">
          <cell r="A2041" t="str">
            <v>C3698</v>
          </cell>
          <cell r="B2041" t="str">
            <v>TÊ AÇO ASTM A-120 ROSCÁVEL DE 80mm (3")</v>
          </cell>
          <cell r="C2041" t="str">
            <v>UN</v>
          </cell>
          <cell r="D2041">
            <v>116.77</v>
          </cell>
        </row>
        <row r="2042">
          <cell r="A2042" t="str">
            <v>C3699</v>
          </cell>
          <cell r="B2042" t="str">
            <v>TÊ AÇO ASTM A-120 ROSCÁVEL DE 100mm (4")</v>
          </cell>
          <cell r="C2042" t="str">
            <v>UN</v>
          </cell>
          <cell r="D2042">
            <v>142.44999999999999</v>
          </cell>
        </row>
        <row r="2043">
          <cell r="A2043" t="str">
            <v>C2321</v>
          </cell>
          <cell r="B2043" t="str">
            <v>TÊ AÇO GALV. D= 15mm (1/2")</v>
          </cell>
          <cell r="C2043" t="str">
            <v>UN</v>
          </cell>
          <cell r="D2043">
            <v>13.15</v>
          </cell>
        </row>
        <row r="2044">
          <cell r="A2044" t="str">
            <v>C2322</v>
          </cell>
          <cell r="B2044" t="str">
            <v>TÊ AÇO GALV. D= 20mm (3/4")</v>
          </cell>
          <cell r="C2044" t="str">
            <v>UN</v>
          </cell>
          <cell r="D2044">
            <v>15.08</v>
          </cell>
        </row>
        <row r="2045">
          <cell r="A2045" t="str">
            <v>C2323</v>
          </cell>
          <cell r="B2045" t="str">
            <v>TÊ AÇO GALV. D= 25mm (1")</v>
          </cell>
          <cell r="C2045" t="str">
            <v>UN</v>
          </cell>
          <cell r="D2045">
            <v>17.78</v>
          </cell>
        </row>
        <row r="2046">
          <cell r="A2046" t="str">
            <v>C2324</v>
          </cell>
          <cell r="B2046" t="str">
            <v>TÊ AÇO GALV. D= 32mm (1 1/4")</v>
          </cell>
          <cell r="C2046" t="str">
            <v>UN</v>
          </cell>
          <cell r="D2046">
            <v>30.25</v>
          </cell>
        </row>
        <row r="2047">
          <cell r="A2047" t="str">
            <v>C2325</v>
          </cell>
          <cell r="B2047" t="str">
            <v>TÊ AÇO GALV. D= 40mm (1 1/2")</v>
          </cell>
          <cell r="C2047" t="str">
            <v>UN</v>
          </cell>
          <cell r="D2047">
            <v>32.58</v>
          </cell>
        </row>
        <row r="2048">
          <cell r="A2048" t="str">
            <v>C2326</v>
          </cell>
          <cell r="B2048" t="str">
            <v>TÊ AÇO GALV. D= 50mm (2")</v>
          </cell>
          <cell r="C2048" t="str">
            <v>UN</v>
          </cell>
          <cell r="D2048">
            <v>45.98</v>
          </cell>
        </row>
        <row r="2049">
          <cell r="A2049" t="str">
            <v>C2327</v>
          </cell>
          <cell r="B2049" t="str">
            <v>TÊ AÇO GALV. D= 65mm (2 1/2")</v>
          </cell>
          <cell r="C2049" t="str">
            <v>UN</v>
          </cell>
          <cell r="D2049">
            <v>65.87</v>
          </cell>
        </row>
        <row r="2050">
          <cell r="A2050" t="str">
            <v>C2328</v>
          </cell>
          <cell r="B2050" t="str">
            <v>TÊ AÇO GALV. D= 80mm (3")</v>
          </cell>
          <cell r="C2050" t="str">
            <v>UN</v>
          </cell>
          <cell r="D2050">
            <v>76.77</v>
          </cell>
        </row>
        <row r="2051">
          <cell r="A2051" t="str">
            <v>C2329</v>
          </cell>
          <cell r="B2051" t="str">
            <v>TÊ AÇO GALV. D=100mm (4")</v>
          </cell>
          <cell r="C2051" t="str">
            <v>UN</v>
          </cell>
          <cell r="D2051">
            <v>137.78</v>
          </cell>
        </row>
        <row r="2052">
          <cell r="A2052" t="str">
            <v>C2330</v>
          </cell>
          <cell r="B2052" t="str">
            <v>TÊ AÇO GALV. D=125mm (5")</v>
          </cell>
          <cell r="C2052" t="str">
            <v>UN</v>
          </cell>
          <cell r="D2052">
            <v>332.78</v>
          </cell>
        </row>
        <row r="2053">
          <cell r="A2053" t="str">
            <v>C2331</v>
          </cell>
          <cell r="B2053" t="str">
            <v>TÊ AÇO GALV. D=150mm (6")</v>
          </cell>
          <cell r="C2053" t="str">
            <v>UN</v>
          </cell>
          <cell r="D2053">
            <v>335.75</v>
          </cell>
        </row>
        <row r="2054">
          <cell r="A2054" t="str">
            <v>C2394</v>
          </cell>
          <cell r="B2054" t="str">
            <v>TÊ REDUÇÃO AÇO GALV. D= 20X15mm (3/4"X1/2") À 25X20mm (1"X3/4")</v>
          </cell>
          <cell r="C2054" t="str">
            <v>UN</v>
          </cell>
          <cell r="D2054">
            <v>15.18</v>
          </cell>
        </row>
        <row r="2055">
          <cell r="A2055" t="str">
            <v>C2395</v>
          </cell>
          <cell r="B2055" t="str">
            <v>TÊ REDUÇÃO AÇO GALV. D= 32X15mm (1 1/4"X1/2") À 50X40mm (2"x1 1/4")</v>
          </cell>
          <cell r="C2055" t="str">
            <v>UN</v>
          </cell>
          <cell r="D2055">
            <v>29.88</v>
          </cell>
        </row>
        <row r="2056">
          <cell r="A2056" t="str">
            <v>C2396</v>
          </cell>
          <cell r="B2056" t="str">
            <v>TÊ REDUÇÃO AÇO GALV. D= 65X25mm (2 1/2"x1") À 80X65mm (3"x2 1/2")</v>
          </cell>
          <cell r="C2056" t="str">
            <v>UN</v>
          </cell>
          <cell r="D2056">
            <v>61.67</v>
          </cell>
        </row>
        <row r="2057">
          <cell r="A2057" t="str">
            <v>C2397</v>
          </cell>
          <cell r="B2057" t="str">
            <v>TÊ REDUÇÃO AÇO GALV. D=100X50mm (4"x2") À 100X80mm (4"x3")</v>
          </cell>
          <cell r="C2057" t="str">
            <v>UN</v>
          </cell>
          <cell r="D2057">
            <v>133.44999999999999</v>
          </cell>
        </row>
        <row r="2058">
          <cell r="A2058" t="str">
            <v>C3685</v>
          </cell>
          <cell r="B2058" t="str">
            <v>TUBO AÇO ASTM A-120 PRETO C/ ROSCA DE 20mm (3/4")</v>
          </cell>
          <cell r="C2058" t="str">
            <v>M</v>
          </cell>
          <cell r="D2058">
            <v>20.98</v>
          </cell>
        </row>
        <row r="2059">
          <cell r="A2059" t="str">
            <v>C3686</v>
          </cell>
          <cell r="B2059" t="str">
            <v>TUBO AÇO ASTM A-120 PRETO C/ ROSCA DE 25mm (1")</v>
          </cell>
          <cell r="C2059" t="str">
            <v>M</v>
          </cell>
          <cell r="D2059">
            <v>28.71</v>
          </cell>
        </row>
        <row r="2060">
          <cell r="A2060" t="str">
            <v>C3687</v>
          </cell>
          <cell r="B2060" t="str">
            <v>TUBO AÇO ASTM A-120 PRETO C/ ROSCA DE 32mm (1 1/4")</v>
          </cell>
          <cell r="C2060" t="str">
            <v>M</v>
          </cell>
          <cell r="D2060">
            <v>39.93</v>
          </cell>
        </row>
        <row r="2061">
          <cell r="A2061" t="str">
            <v>C3688</v>
          </cell>
          <cell r="B2061" t="str">
            <v>TUBO AÇO ASTM A-120 PRETO C/ ROSCA DE 40mm (1 1/2")</v>
          </cell>
          <cell r="C2061" t="str">
            <v>M</v>
          </cell>
          <cell r="D2061">
            <v>48.31</v>
          </cell>
        </row>
        <row r="2062">
          <cell r="A2062" t="str">
            <v>C3690</v>
          </cell>
          <cell r="B2062" t="str">
            <v>TUBO AÇO ASTM A-120 PRETO C/ ROSCA DE 80mm (3")</v>
          </cell>
          <cell r="C2062" t="str">
            <v>M</v>
          </cell>
          <cell r="D2062">
            <v>120.53</v>
          </cell>
        </row>
        <row r="2063">
          <cell r="A2063" t="str">
            <v>C3689</v>
          </cell>
          <cell r="B2063" t="str">
            <v>TUBO AÇO ASTM A-120 PRETO C/ ROSCA DE 50mm (2")</v>
          </cell>
          <cell r="C2063" t="str">
            <v>M</v>
          </cell>
          <cell r="D2063">
            <v>62.78</v>
          </cell>
        </row>
        <row r="2064">
          <cell r="A2064" t="str">
            <v>C3691</v>
          </cell>
          <cell r="B2064" t="str">
            <v>TUBO AÇO ASTM A-120 PRETO C/ ROSCA DE 100mm (4")</v>
          </cell>
          <cell r="C2064" t="str">
            <v>M</v>
          </cell>
          <cell r="D2064">
            <v>165.17</v>
          </cell>
        </row>
        <row r="2065">
          <cell r="A2065" t="str">
            <v>C3846</v>
          </cell>
          <cell r="B2065" t="str">
            <v>TUBO AÇO CARBONO PRETO C/ CONEXÕES DE 40mm (1 1/2")</v>
          </cell>
          <cell r="C2065" t="str">
            <v>M</v>
          </cell>
          <cell r="D2065">
            <v>104.53</v>
          </cell>
        </row>
        <row r="2066">
          <cell r="A2066" t="str">
            <v>C2558</v>
          </cell>
          <cell r="B2066" t="str">
            <v>TUBO AÇO GALV. C/OU S/COSTURA D=15mm (1/2")</v>
          </cell>
          <cell r="C2066" t="str">
            <v>M</v>
          </cell>
          <cell r="D2066">
            <v>16.62</v>
          </cell>
        </row>
        <row r="2067">
          <cell r="A2067" t="str">
            <v>C2559</v>
          </cell>
          <cell r="B2067" t="str">
            <v>TUBO AÇO GALV. C/OU S/COSTURA D=20mm (3/4")</v>
          </cell>
          <cell r="C2067" t="str">
            <v>M</v>
          </cell>
          <cell r="D2067">
            <v>19.649999999999999</v>
          </cell>
        </row>
        <row r="2068">
          <cell r="A2068" t="str">
            <v>C2560</v>
          </cell>
          <cell r="B2068" t="str">
            <v>TUBO AÇO GALV. C/OU S/COSTURA D=25mm (1")</v>
          </cell>
          <cell r="C2068" t="str">
            <v>M</v>
          </cell>
          <cell r="D2068">
            <v>27.33</v>
          </cell>
        </row>
        <row r="2069">
          <cell r="A2069" t="str">
            <v>C2561</v>
          </cell>
          <cell r="B2069" t="str">
            <v>TUBO AÇO GALV. C/OU S/COSTURA D=32mm (1 1/4")</v>
          </cell>
          <cell r="C2069" t="str">
            <v>M</v>
          </cell>
          <cell r="D2069">
            <v>35.659999999999997</v>
          </cell>
        </row>
        <row r="2070">
          <cell r="A2070" t="str">
            <v>C2554</v>
          </cell>
          <cell r="B2070" t="str">
            <v>TUBO AÇO GALV. C/OU S/COSTURA D= 40mm (1 1/2")</v>
          </cell>
          <cell r="C2070" t="str">
            <v>M</v>
          </cell>
          <cell r="D2070">
            <v>44.13</v>
          </cell>
        </row>
        <row r="2071">
          <cell r="A2071" t="str">
            <v>C2562</v>
          </cell>
          <cell r="B2071" t="str">
            <v>TUBO AÇO GALV. C/OU S/COSTURA D=50mm (2")</v>
          </cell>
          <cell r="C2071" t="str">
            <v>M</v>
          </cell>
          <cell r="D2071">
            <v>51.79</v>
          </cell>
        </row>
        <row r="2072">
          <cell r="A2072" t="str">
            <v>C2563</v>
          </cell>
          <cell r="B2072" t="str">
            <v>TUBO AÇO GALV. C/OU S/COSTURA D=65mm (2 1/2")</v>
          </cell>
          <cell r="C2072" t="str">
            <v>M</v>
          </cell>
          <cell r="D2072">
            <v>82.08</v>
          </cell>
        </row>
        <row r="2073">
          <cell r="A2073" t="str">
            <v>C2564</v>
          </cell>
          <cell r="B2073" t="str">
            <v>TUBO AÇO GALV. C/OU S/COSTURA D=80mm (3")</v>
          </cell>
          <cell r="C2073" t="str">
            <v>M</v>
          </cell>
          <cell r="D2073">
            <v>85.26</v>
          </cell>
        </row>
        <row r="2074">
          <cell r="A2074" t="str">
            <v>C2555</v>
          </cell>
          <cell r="B2074" t="str">
            <v>TUBO AÇO GALV. C/OU S/COSTURA D=100mm (4")</v>
          </cell>
          <cell r="C2074" t="str">
            <v>M</v>
          </cell>
          <cell r="D2074">
            <v>119.88</v>
          </cell>
        </row>
        <row r="2075">
          <cell r="A2075" t="str">
            <v>C2556</v>
          </cell>
          <cell r="B2075" t="str">
            <v>TUBO AÇO GALV. C/OU S/COSTURA D=125mm (5")</v>
          </cell>
          <cell r="C2075" t="str">
            <v>M</v>
          </cell>
          <cell r="D2075">
            <v>154.6</v>
          </cell>
        </row>
        <row r="2076">
          <cell r="A2076" t="str">
            <v>C2557</v>
          </cell>
          <cell r="B2076" t="str">
            <v>TUBO AÇO GALV. C/OU S/COSTURA D=150mm (6")</v>
          </cell>
          <cell r="C2076" t="str">
            <v>M</v>
          </cell>
          <cell r="D2076">
            <v>166.03</v>
          </cell>
        </row>
        <row r="2077">
          <cell r="A2077" t="str">
            <v>C2543</v>
          </cell>
          <cell r="B2077" t="str">
            <v>TUBO AÇO GALV. C/OU S/COST.INCL.CONEXÕES D= 15mm (1/2")</v>
          </cell>
          <cell r="C2077" t="str">
            <v>M</v>
          </cell>
          <cell r="D2077">
            <v>32.130000000000003</v>
          </cell>
        </row>
        <row r="2078">
          <cell r="A2078" t="str">
            <v>C2544</v>
          </cell>
          <cell r="B2078" t="str">
            <v>TUBO AÇO GALV. C/OU S/COST.INCL.CONEXÕES D= 20mm (3/4")</v>
          </cell>
          <cell r="C2078" t="str">
            <v>M</v>
          </cell>
          <cell r="D2078">
            <v>37.96</v>
          </cell>
        </row>
        <row r="2079">
          <cell r="A2079" t="str">
            <v>C2545</v>
          </cell>
          <cell r="B2079" t="str">
            <v>TUBO AÇO GALV. C/OU S/COST.INCL.CONEXÕES D= 25mm (1")</v>
          </cell>
          <cell r="C2079" t="str">
            <v>M</v>
          </cell>
          <cell r="D2079">
            <v>53.49</v>
          </cell>
        </row>
        <row r="2080">
          <cell r="A2080" t="str">
            <v>C2546</v>
          </cell>
          <cell r="B2080" t="str">
            <v>TUBO AÇO GALV. C/OU S/COST.INCL.CONEXÕES D= 32mm (1 1/4")</v>
          </cell>
          <cell r="C2080" t="str">
            <v>M</v>
          </cell>
          <cell r="D2080">
            <v>62.6</v>
          </cell>
        </row>
        <row r="2081">
          <cell r="A2081" t="str">
            <v>C2547</v>
          </cell>
          <cell r="B2081" t="str">
            <v>TUBO AÇO GALV. C/OU S/COST.INCL.CONEXÕES D= 40mm(1 1/2")</v>
          </cell>
          <cell r="C2081" t="str">
            <v>M</v>
          </cell>
          <cell r="D2081">
            <v>72.599999999999994</v>
          </cell>
        </row>
        <row r="2082">
          <cell r="A2082" t="str">
            <v>C2552</v>
          </cell>
          <cell r="B2082" t="str">
            <v>TUBO AÇO GALV. C/OU S/COST.INCL.CONEXÕES D=50mm (2")</v>
          </cell>
          <cell r="C2082" t="str">
            <v>M</v>
          </cell>
          <cell r="D2082">
            <v>83.92</v>
          </cell>
        </row>
        <row r="2083">
          <cell r="A2083" t="str">
            <v>C2553</v>
          </cell>
          <cell r="B2083" t="str">
            <v>TUBO AÇO GALV. C/OU S/COST.INCL.CONEXÕES D=65mm (2 1/2")</v>
          </cell>
          <cell r="C2083" t="str">
            <v>M</v>
          </cell>
          <cell r="D2083">
            <v>127.49</v>
          </cell>
        </row>
        <row r="2084">
          <cell r="A2084" t="str">
            <v>C2548</v>
          </cell>
          <cell r="B2084" t="str">
            <v>TUBO AÇO GALV. C/OU S/COST.INCL.CONEXÕES D= 80mm (3")</v>
          </cell>
          <cell r="C2084" t="str">
            <v>M</v>
          </cell>
          <cell r="D2084">
            <v>125.67</v>
          </cell>
        </row>
        <row r="2085">
          <cell r="A2085" t="str">
            <v>C2549</v>
          </cell>
          <cell r="B2085" t="str">
            <v>TUBO AÇO GALV. C/OU S/COST.INCL.CONEXÕES D=100mm (4")</v>
          </cell>
          <cell r="C2085" t="str">
            <v>M</v>
          </cell>
          <cell r="D2085">
            <v>170.63</v>
          </cell>
        </row>
        <row r="2086">
          <cell r="A2086" t="str">
            <v>C2550</v>
          </cell>
          <cell r="B2086" t="str">
            <v>TUBO AÇO GALV. C/OU S/COST.INCL.CONEXÕES D=125mm (5")</v>
          </cell>
          <cell r="C2086" t="str">
            <v>M</v>
          </cell>
          <cell r="D2086">
            <v>216.82</v>
          </cell>
        </row>
        <row r="2087">
          <cell r="A2087" t="str">
            <v>C2551</v>
          </cell>
          <cell r="B2087" t="str">
            <v>TUBO AÇO GALV. C/OU S/COST.INCL.CONEXÕES D=150mm (6")</v>
          </cell>
          <cell r="C2087" t="str">
            <v>M</v>
          </cell>
          <cell r="D2087">
            <v>230.27</v>
          </cell>
        </row>
        <row r="2088">
          <cell r="B2088" t="str">
            <v>TUBOS E CONEXÕES DE PVC</v>
          </cell>
        </row>
        <row r="2089">
          <cell r="A2089" t="str">
            <v>C0014</v>
          </cell>
          <cell r="B2089" t="str">
            <v>ADAPTADOR DE JUNTA ELAST.P/SIFÃO METAL PVC P/ESGOTO D=40mm</v>
          </cell>
          <cell r="C2089" t="str">
            <v>UN</v>
          </cell>
          <cell r="D2089">
            <v>6.61</v>
          </cell>
        </row>
        <row r="2090">
          <cell r="A2090" t="str">
            <v>C0015</v>
          </cell>
          <cell r="B2090" t="str">
            <v>ADAPTADOR P/ SIFÃO PVC 40mm (1 1/4")</v>
          </cell>
          <cell r="C2090" t="str">
            <v>UN</v>
          </cell>
          <cell r="D2090">
            <v>5.24</v>
          </cell>
        </row>
        <row r="2091">
          <cell r="A2091" t="str">
            <v>C3653</v>
          </cell>
          <cell r="B2091" t="str">
            <v>ADAPTADOR PVC P/ REGISTRO 25mm (3/4")</v>
          </cell>
          <cell r="C2091" t="str">
            <v>UN</v>
          </cell>
          <cell r="D2091">
            <v>2.86</v>
          </cell>
        </row>
        <row r="2092">
          <cell r="A2092" t="str">
            <v>C3654</v>
          </cell>
          <cell r="B2092" t="str">
            <v>ADAPTADOR PVC P/ REGISTRO 32mm (1")</v>
          </cell>
          <cell r="C2092" t="str">
            <v>UN</v>
          </cell>
          <cell r="D2092">
            <v>3.42</v>
          </cell>
        </row>
        <row r="2093">
          <cell r="A2093" t="str">
            <v>C3655</v>
          </cell>
          <cell r="B2093" t="str">
            <v>ADAPTADOR PVC P/ REGISTRO 40mm (1 1/4")</v>
          </cell>
          <cell r="C2093" t="str">
            <v>UN</v>
          </cell>
          <cell r="D2093">
            <v>6.58</v>
          </cell>
        </row>
        <row r="2094">
          <cell r="A2094" t="str">
            <v>C3656</v>
          </cell>
          <cell r="B2094" t="str">
            <v>ADAPTADOR PVC P/ REGISTRO 50mm (1 1/2")</v>
          </cell>
          <cell r="C2094" t="str">
            <v>UN</v>
          </cell>
          <cell r="D2094">
            <v>7.47</v>
          </cell>
        </row>
        <row r="2095">
          <cell r="A2095" t="str">
            <v>C3657</v>
          </cell>
          <cell r="B2095" t="str">
            <v>ADAPTADOR PVC P/ REGISTRO 60mm (2")</v>
          </cell>
          <cell r="C2095" t="str">
            <v>UN</v>
          </cell>
          <cell r="D2095">
            <v>13.32</v>
          </cell>
        </row>
        <row r="2096">
          <cell r="A2096" t="str">
            <v>C0016</v>
          </cell>
          <cell r="B2096" t="str">
            <v>ADAPTADOR PVC P/ REGISTRO 75mm (2 1/2'')</v>
          </cell>
          <cell r="C2096" t="str">
            <v>UN</v>
          </cell>
          <cell r="D2096">
            <v>19.190000000000001</v>
          </cell>
        </row>
        <row r="2097">
          <cell r="A2097" t="str">
            <v>C0017</v>
          </cell>
          <cell r="B2097" t="str">
            <v>ADAPTADOR PVC P/ REGISTRO 85mm (3'')</v>
          </cell>
          <cell r="C2097" t="str">
            <v>UN</v>
          </cell>
          <cell r="D2097">
            <v>29.72</v>
          </cell>
        </row>
        <row r="2098">
          <cell r="A2098" t="str">
            <v>C0019</v>
          </cell>
          <cell r="B2098" t="str">
            <v>ADAPTADOR PVC SOLD. FLANGES LIVRES P/CX. D'ÁGUA 20mm (1/2')</v>
          </cell>
          <cell r="C2098" t="str">
            <v>UN</v>
          </cell>
          <cell r="D2098">
            <v>11.1</v>
          </cell>
        </row>
        <row r="2099">
          <cell r="A2099" t="str">
            <v>C0020</v>
          </cell>
          <cell r="B2099" t="str">
            <v>ADAPTADOR PVC SOLD. FLANGES LIVRES P/CX. D'ÁGUA 25mm (3/4")</v>
          </cell>
          <cell r="C2099" t="str">
            <v>UN</v>
          </cell>
          <cell r="D2099">
            <v>13.38</v>
          </cell>
        </row>
        <row r="2100">
          <cell r="A2100" t="str">
            <v>C0021</v>
          </cell>
          <cell r="B2100" t="str">
            <v>ADAPTADOR PVC SOLD. FLANGES LIVRES P/CX. D'ÁGUA 32mm (1")</v>
          </cell>
          <cell r="C2100" t="str">
            <v>UN</v>
          </cell>
          <cell r="D2100">
            <v>17.309999999999999</v>
          </cell>
        </row>
        <row r="2101">
          <cell r="A2101" t="str">
            <v>C0022</v>
          </cell>
          <cell r="B2101" t="str">
            <v>ADAPTADOR PVC SOLD. FLANGES LIVRES P/CX. D'ÁGUA 40mm (1 1/4")</v>
          </cell>
          <cell r="C2101" t="str">
            <v>UN</v>
          </cell>
          <cell r="D2101">
            <v>23.07</v>
          </cell>
        </row>
        <row r="2102">
          <cell r="A2102" t="str">
            <v>C0023</v>
          </cell>
          <cell r="B2102" t="str">
            <v>ADAPTADOR PVC SOLD. FLANGES LIVRES P/CX. D'ÁGUA 50mm (1 1/2")</v>
          </cell>
          <cell r="C2102" t="str">
            <v>UN</v>
          </cell>
          <cell r="D2102">
            <v>29.42</v>
          </cell>
        </row>
        <row r="2103">
          <cell r="A2103" t="str">
            <v>C0024</v>
          </cell>
          <cell r="B2103" t="str">
            <v>ADAPTADOR PVC SOLD. FLANGES LIVRES P/CX. D'ÁGUA 60mm (2")</v>
          </cell>
          <cell r="C2103" t="str">
            <v>UN</v>
          </cell>
          <cell r="D2103">
            <v>42.06</v>
          </cell>
        </row>
        <row r="2104">
          <cell r="A2104" t="str">
            <v>C0025</v>
          </cell>
          <cell r="B2104" t="str">
            <v>ADAPTADOR PVC SOLD. FLANGES LIVRES P/CX. D'ÁGUA 75mm (2 1/2")</v>
          </cell>
          <cell r="C2104" t="str">
            <v>UN</v>
          </cell>
          <cell r="D2104">
            <v>139.22999999999999</v>
          </cell>
        </row>
        <row r="2105">
          <cell r="A2105" t="str">
            <v>C0026</v>
          </cell>
          <cell r="B2105" t="str">
            <v>ADAPTADOR PVC SOLD. FLANGES LIVRES P/CX. D'ÁGUA 85mm (3")</v>
          </cell>
          <cell r="C2105" t="str">
            <v>UN</v>
          </cell>
          <cell r="D2105">
            <v>222.6</v>
          </cell>
        </row>
        <row r="2106">
          <cell r="A2106" t="str">
            <v>C0018</v>
          </cell>
          <cell r="B2106" t="str">
            <v>ADAPTADOR PVC SOLD. FLANGES LIVRES P/CX. D'ÁGUA 110mm (4")</v>
          </cell>
          <cell r="C2106" t="str">
            <v>UN</v>
          </cell>
          <cell r="D2106">
            <v>240.1</v>
          </cell>
        </row>
        <row r="2107">
          <cell r="A2107" t="str">
            <v>C4330</v>
          </cell>
          <cell r="B2107" t="str">
            <v>AQUISIÇÃO E ASSENTAMENTO DE TUBO PVC RÍGIDO PBA DEFoFo, INCLUSIVE CONEXÕES - DN 100</v>
          </cell>
          <cell r="C2107" t="str">
            <v>M</v>
          </cell>
          <cell r="D2107">
            <v>69.930000000000007</v>
          </cell>
        </row>
        <row r="2108">
          <cell r="A2108" t="str">
            <v>C4329</v>
          </cell>
          <cell r="B2108" t="str">
            <v>AQUISIÇÃO E ASSENTAMENTO DE TUBO PVC RÍGIDO PBA DEFoFo, INCLUSIVE CONEXÕES - DN 150</v>
          </cell>
          <cell r="C2108" t="str">
            <v>M</v>
          </cell>
          <cell r="D2108">
            <v>86.22</v>
          </cell>
        </row>
        <row r="2109">
          <cell r="A2109" t="str">
            <v>C0289</v>
          </cell>
          <cell r="B2109" t="str">
            <v>ASSENTAMENTO DE TUBOS E CONEXÕES EM PVC, JE DN 40mm</v>
          </cell>
          <cell r="C2109" t="str">
            <v>M</v>
          </cell>
          <cell r="D2109">
            <v>1.01</v>
          </cell>
        </row>
        <row r="2110">
          <cell r="A2110" t="str">
            <v>C0291</v>
          </cell>
          <cell r="B2110" t="str">
            <v>ASSENTAMENTO DE TUBOS E CONEXÕES EM PVC, JE DN 50mm</v>
          </cell>
          <cell r="C2110" t="str">
            <v>M</v>
          </cell>
          <cell r="D2110">
            <v>1.1100000000000001</v>
          </cell>
        </row>
        <row r="2111">
          <cell r="A2111" t="str">
            <v>C0292</v>
          </cell>
          <cell r="B2111" t="str">
            <v>ASSENTAMENTO DE TUBOS E CONEXÕES EM PVC, JE DN 75mm</v>
          </cell>
          <cell r="C2111" t="str">
            <v>M</v>
          </cell>
          <cell r="D2111">
            <v>1.33</v>
          </cell>
        </row>
        <row r="2112">
          <cell r="A2112" t="str">
            <v>C0281</v>
          </cell>
          <cell r="B2112" t="str">
            <v>ASSENTAMENTO DE TUBOS E CONEXÕES EM PVC, JE DN 100mm</v>
          </cell>
          <cell r="C2112" t="str">
            <v>M</v>
          </cell>
          <cell r="D2112">
            <v>1.78</v>
          </cell>
        </row>
        <row r="2113">
          <cell r="A2113" t="str">
            <v>C0282</v>
          </cell>
          <cell r="B2113" t="str">
            <v>ASSENTAMENTO DE TUBOS E CONEXÕES EM PVC, JE DN 125mm</v>
          </cell>
          <cell r="C2113" t="str">
            <v>M</v>
          </cell>
          <cell r="D2113">
            <v>2.2599999999999998</v>
          </cell>
        </row>
        <row r="2114">
          <cell r="A2114" t="str">
            <v>C0283</v>
          </cell>
          <cell r="B2114" t="str">
            <v>ASSENTAMENTO DE TUBOS E CONEXÕES EM PVC, JE DN 150mm</v>
          </cell>
          <cell r="C2114" t="str">
            <v>M</v>
          </cell>
          <cell r="D2114">
            <v>2.57</v>
          </cell>
        </row>
        <row r="2115">
          <cell r="A2115" t="str">
            <v>C0284</v>
          </cell>
          <cell r="B2115" t="str">
            <v>ASSENTAMENTO DE TUBOS E CONEXÕES EM PVC, JE DN 200mm</v>
          </cell>
          <cell r="C2115" t="str">
            <v>M</v>
          </cell>
          <cell r="D2115">
            <v>3.35</v>
          </cell>
        </row>
        <row r="2116">
          <cell r="A2116" t="str">
            <v>C0285</v>
          </cell>
          <cell r="B2116" t="str">
            <v>ASSENTAMENTO DE TUBOS E CONEXÕES EM PVC, JE DN 250mm</v>
          </cell>
          <cell r="C2116" t="str">
            <v>M</v>
          </cell>
          <cell r="D2116">
            <v>4.34</v>
          </cell>
        </row>
        <row r="2117">
          <cell r="A2117" t="str">
            <v>C0286</v>
          </cell>
          <cell r="B2117" t="str">
            <v>ASSENTAMENTO DE TUBOS E CONEXÕES EM PVC, JE DN 300mm</v>
          </cell>
          <cell r="C2117" t="str">
            <v>M</v>
          </cell>
          <cell r="D2117">
            <v>5.32</v>
          </cell>
        </row>
        <row r="2118">
          <cell r="A2118" t="str">
            <v>C0287</v>
          </cell>
          <cell r="B2118" t="str">
            <v>ASSENTAMENTO DE TUBOS E CONEXÕES EM PVC, JE DN 350mm</v>
          </cell>
          <cell r="C2118" t="str">
            <v>M</v>
          </cell>
          <cell r="D2118">
            <v>5.92</v>
          </cell>
        </row>
        <row r="2119">
          <cell r="A2119" t="str">
            <v>C0288</v>
          </cell>
          <cell r="B2119" t="str">
            <v>ASSENTAMENTO DE TUBOS E CONEXÕES EM PVC, JE DN 400mm</v>
          </cell>
          <cell r="C2119" t="str">
            <v>M</v>
          </cell>
          <cell r="D2119">
            <v>6.7</v>
          </cell>
        </row>
        <row r="2120">
          <cell r="A2120" t="str">
            <v>C0290</v>
          </cell>
          <cell r="B2120" t="str">
            <v>ASSENTAMENTO DE TUBOS E CONEXÕES EM PVC, JE DN 450mm</v>
          </cell>
          <cell r="C2120" t="str">
            <v>M</v>
          </cell>
          <cell r="D2120">
            <v>7.73</v>
          </cell>
        </row>
        <row r="2121">
          <cell r="A2121" t="str">
            <v>C0233</v>
          </cell>
          <cell r="B2121" t="str">
            <v>ASSENTAMENTO DE TUBOS E CONEXÕES EM PVC, JE DN 500mm</v>
          </cell>
          <cell r="C2121" t="str">
            <v>M</v>
          </cell>
          <cell r="D2121">
            <v>8.93</v>
          </cell>
        </row>
        <row r="2122">
          <cell r="A2122" t="str">
            <v>C0277</v>
          </cell>
          <cell r="B2122" t="str">
            <v>ASSENTAMENTO DE TUBOS E CONEXÕES EM PVC, J.SOLDADA DN 32mm</v>
          </cell>
          <cell r="C2122" t="str">
            <v>M</v>
          </cell>
          <cell r="D2122">
            <v>0.62</v>
          </cell>
        </row>
        <row r="2123">
          <cell r="A2123" t="str">
            <v>C0278</v>
          </cell>
          <cell r="B2123" t="str">
            <v>ASSENTAMENTO DE TUBOS E CONEXÕES EM PVC, J.SOLDADA DN 40mm</v>
          </cell>
          <cell r="C2123" t="str">
            <v>M</v>
          </cell>
          <cell r="D2123">
            <v>0.8</v>
          </cell>
        </row>
        <row r="2124">
          <cell r="A2124" t="str">
            <v>C0279</v>
          </cell>
          <cell r="B2124" t="str">
            <v>ASSENTAMENTO DE TUBOS E CONEXÕES EM PVC, J.SOLDADA DN 50mm</v>
          </cell>
          <cell r="C2124" t="str">
            <v>M</v>
          </cell>
          <cell r="D2124">
            <v>0.8</v>
          </cell>
        </row>
        <row r="2125">
          <cell r="A2125" t="str">
            <v>C0280</v>
          </cell>
          <cell r="B2125" t="str">
            <v>ASSENTAMENTO DE TUBOS E CONEXÕES EM PVC, J.SOLDADA DN 75mm</v>
          </cell>
          <cell r="C2125" t="str">
            <v>M</v>
          </cell>
          <cell r="D2125">
            <v>0.82</v>
          </cell>
        </row>
        <row r="2126">
          <cell r="A2126" t="str">
            <v>C0275</v>
          </cell>
          <cell r="B2126" t="str">
            <v>ASSENTAMENTO DE TUBOS E CONEXÕES EM PVC, J.SOLDADA DN 100mm</v>
          </cell>
          <cell r="C2126" t="str">
            <v>M</v>
          </cell>
          <cell r="D2126">
            <v>0.82</v>
          </cell>
        </row>
        <row r="2127">
          <cell r="A2127" t="str">
            <v>C0276</v>
          </cell>
          <cell r="B2127" t="str">
            <v>ASSENTAMENTO DE TUBOS E CONEXÕES EM PVC, J.SOLDADA DN 150mm</v>
          </cell>
          <cell r="C2127" t="str">
            <v>M</v>
          </cell>
          <cell r="D2127">
            <v>1.24</v>
          </cell>
        </row>
        <row r="2128">
          <cell r="A2128" t="str">
            <v>C0488</v>
          </cell>
          <cell r="B2128" t="str">
            <v>BUCHA REDUÇÃO LONGA PVC P/ESGOTO 50X40mm</v>
          </cell>
          <cell r="C2128" t="str">
            <v>UN</v>
          </cell>
          <cell r="D2128">
            <v>6.36</v>
          </cell>
        </row>
        <row r="2129">
          <cell r="A2129" t="str">
            <v>C0507</v>
          </cell>
          <cell r="B2129" t="str">
            <v>BUCHA REDUÇÃO PVC ROSC. D=3/4"X1/2" (25X20mm)</v>
          </cell>
          <cell r="C2129" t="str">
            <v>UN</v>
          </cell>
          <cell r="D2129">
            <v>3.38</v>
          </cell>
        </row>
        <row r="2130">
          <cell r="A2130" t="str">
            <v>C0496</v>
          </cell>
          <cell r="B2130" t="str">
            <v>BUCHA REDUÇÃO PVC ROSC. D=1"X1/2"(32X20mm)</v>
          </cell>
          <cell r="C2130" t="str">
            <v>UN</v>
          </cell>
          <cell r="D2130">
            <v>4.32</v>
          </cell>
        </row>
        <row r="2131">
          <cell r="A2131" t="str">
            <v>C0497</v>
          </cell>
          <cell r="B2131" t="str">
            <v>BUCHA REDUÇÃO PVC ROSC. D=1"X3/4" (32X25mm)</v>
          </cell>
          <cell r="C2131" t="str">
            <v>UN</v>
          </cell>
          <cell r="D2131">
            <v>3.68</v>
          </cell>
        </row>
        <row r="2132">
          <cell r="A2132" t="str">
            <v>C0494</v>
          </cell>
          <cell r="B2132" t="str">
            <v>BUCHA REDUÇÃO PVC ROSC. D=1 1/4"X1/2" (40X20mm)</v>
          </cell>
          <cell r="C2132" t="str">
            <v>UN</v>
          </cell>
          <cell r="D2132">
            <v>7.82</v>
          </cell>
        </row>
        <row r="2133">
          <cell r="A2133" t="str">
            <v>C0495</v>
          </cell>
          <cell r="B2133" t="str">
            <v>BUCHA REDUÇÃO PVC ROSC. D=1 1/4"X3/4" (40X25mm)</v>
          </cell>
          <cell r="C2133" t="str">
            <v>UN</v>
          </cell>
          <cell r="D2133">
            <v>7.46</v>
          </cell>
        </row>
        <row r="2134">
          <cell r="A2134" t="str">
            <v>C0493</v>
          </cell>
          <cell r="B2134" t="str">
            <v>BUCHA REDUÇÃO PVC ROSC. D=1 1/4"X1" (40X32mm)</v>
          </cell>
          <cell r="C2134" t="str">
            <v>UN</v>
          </cell>
          <cell r="D2134">
            <v>7.9</v>
          </cell>
        </row>
        <row r="2135">
          <cell r="A2135" t="str">
            <v>C0491</v>
          </cell>
          <cell r="B2135" t="str">
            <v>BUCHA REDUÇÃO PVC ROSC. D=1 1/2"X1/2" (50X20mm)</v>
          </cell>
          <cell r="C2135" t="str">
            <v>UN</v>
          </cell>
          <cell r="D2135">
            <v>7.9</v>
          </cell>
        </row>
        <row r="2136">
          <cell r="A2136" t="str">
            <v>C0492</v>
          </cell>
          <cell r="B2136" t="str">
            <v>BUCHA REDUÇÃO PVC ROSC. D=1 1/2"X3/4" (50X25mm)</v>
          </cell>
          <cell r="C2136" t="str">
            <v>UN</v>
          </cell>
          <cell r="D2136">
            <v>7.35</v>
          </cell>
        </row>
        <row r="2137">
          <cell r="A2137" t="str">
            <v>C0490</v>
          </cell>
          <cell r="B2137" t="str">
            <v>BUCHA REDUÇÃO PVC ROSC. D=1 1/2"X1" (50X32mm)</v>
          </cell>
          <cell r="C2137" t="str">
            <v>UN</v>
          </cell>
          <cell r="D2137">
            <v>6.94</v>
          </cell>
        </row>
        <row r="2138">
          <cell r="A2138" t="str">
            <v>C0489</v>
          </cell>
          <cell r="B2138" t="str">
            <v>BUCHA REDUÇÃO PVC ROSC. D=1 1/2"X1 1/4" (50X40mm)</v>
          </cell>
          <cell r="C2138" t="str">
            <v>UN</v>
          </cell>
          <cell r="D2138">
            <v>7.03</v>
          </cell>
        </row>
        <row r="2139">
          <cell r="A2139" t="str">
            <v>C0503</v>
          </cell>
          <cell r="B2139" t="str">
            <v>BUCHA REDUÇÃO PVC ROSC. D=2"X1" (60X32mm)</v>
          </cell>
          <cell r="C2139" t="str">
            <v>UN</v>
          </cell>
          <cell r="D2139">
            <v>10.18</v>
          </cell>
        </row>
        <row r="2140">
          <cell r="A2140" t="str">
            <v>C0502</v>
          </cell>
          <cell r="B2140" t="str">
            <v>BUCHA REDUÇÃO PVC ROSC. D=2"X1 1/4" (60X40mm)</v>
          </cell>
          <cell r="C2140" t="str">
            <v>UN</v>
          </cell>
          <cell r="D2140">
            <v>10.48</v>
          </cell>
        </row>
        <row r="2141">
          <cell r="A2141" t="str">
            <v>C0501</v>
          </cell>
          <cell r="B2141" t="str">
            <v>BUCHA REDUÇÃO PVC ROSC. D=2"X1 1/2" (60X50mm)</v>
          </cell>
          <cell r="C2141" t="str">
            <v>UN</v>
          </cell>
          <cell r="D2141">
            <v>10.3</v>
          </cell>
        </row>
        <row r="2142">
          <cell r="A2142" t="str">
            <v>C0499</v>
          </cell>
          <cell r="B2142" t="str">
            <v>BUCHA REDUÇÃO PVC ROSC. D=2 1/2"X1 1/4" (75X40mm)</v>
          </cell>
          <cell r="C2142" t="str">
            <v>UN</v>
          </cell>
          <cell r="D2142">
            <v>22.26</v>
          </cell>
        </row>
        <row r="2143">
          <cell r="A2143" t="str">
            <v>C0498</v>
          </cell>
          <cell r="B2143" t="str">
            <v>BUCHA REDUÇÃO PVC ROSC. D=2 1/2"X1 1/2" (75X50mm)</v>
          </cell>
          <cell r="C2143" t="str">
            <v>UN</v>
          </cell>
          <cell r="D2143">
            <v>23.89</v>
          </cell>
        </row>
        <row r="2144">
          <cell r="A2144" t="str">
            <v>C0500</v>
          </cell>
          <cell r="B2144" t="str">
            <v>BUCHA REDUÇÃO PVC ROSC. D=2 1/2"X2" (75X60mm)</v>
          </cell>
          <cell r="C2144" t="str">
            <v>UN</v>
          </cell>
          <cell r="D2144">
            <v>25.52</v>
          </cell>
        </row>
        <row r="2145">
          <cell r="A2145" t="str">
            <v>C0504</v>
          </cell>
          <cell r="B2145" t="str">
            <v>BUCHA REDUÇÃO PVC ROSC. D=3"X1 1/2" (85X50mm)</v>
          </cell>
          <cell r="C2145" t="str">
            <v>UN</v>
          </cell>
          <cell r="D2145">
            <v>23.18</v>
          </cell>
        </row>
        <row r="2146">
          <cell r="A2146" t="str">
            <v>C0506</v>
          </cell>
          <cell r="B2146" t="str">
            <v>BUCHA REDUÇÃO PVC ROSC. D=3"X2" (85X60mm)</v>
          </cell>
          <cell r="C2146" t="str">
            <v>UN</v>
          </cell>
          <cell r="D2146">
            <v>18.510000000000002</v>
          </cell>
        </row>
        <row r="2147">
          <cell r="A2147" t="str">
            <v>C0505</v>
          </cell>
          <cell r="B2147" t="str">
            <v>BUCHA REDUÇÃO PVC ROSC. D=3"X2 1/2" (85X75mm)</v>
          </cell>
          <cell r="C2147" t="str">
            <v>UN</v>
          </cell>
          <cell r="D2147">
            <v>33.32</v>
          </cell>
        </row>
        <row r="2148">
          <cell r="A2148" t="str">
            <v>C0508</v>
          </cell>
          <cell r="B2148" t="str">
            <v>BUCHA REDUÇÃO PVC ROSC. D=4"X3" (110X85mm)</v>
          </cell>
          <cell r="C2148" t="str">
            <v>UN</v>
          </cell>
          <cell r="D2148">
            <v>73.86</v>
          </cell>
        </row>
        <row r="2149">
          <cell r="A2149" t="str">
            <v>C3586</v>
          </cell>
          <cell r="B2149" t="str">
            <v>CAIXA SIFONADA 150X150X50cm COM GRELHA - PADRÃO POPULAR</v>
          </cell>
          <cell r="C2149" t="str">
            <v>UN</v>
          </cell>
          <cell r="D2149">
            <v>32.659999999999997</v>
          </cell>
        </row>
        <row r="2150">
          <cell r="A2150" t="str">
            <v>C0680</v>
          </cell>
          <cell r="B2150" t="str">
            <v>CAP (TAMPÃO) OU PLUG (BUJÃO) PVC P/ESGOTO D=50mm-SOLD.</v>
          </cell>
          <cell r="C2150" t="str">
            <v>UN</v>
          </cell>
          <cell r="D2150">
            <v>4.7300000000000004</v>
          </cell>
        </row>
        <row r="2151">
          <cell r="A2151" t="str">
            <v>C0676</v>
          </cell>
          <cell r="B2151" t="str">
            <v>CAP (TAMPÃO) OU PLUG (BUJÃO) PVC P/ESGOTO D=75mm - SOLD.</v>
          </cell>
          <cell r="C2151" t="str">
            <v>UN</v>
          </cell>
          <cell r="D2151">
            <v>9.2200000000000006</v>
          </cell>
        </row>
        <row r="2152">
          <cell r="A2152" t="str">
            <v>C0678</v>
          </cell>
          <cell r="B2152" t="str">
            <v>CAP (TAMPÃO) OU PLUG (BUJÃO) PVC P/ESGOTO D=100mm SOLD.</v>
          </cell>
          <cell r="C2152" t="str">
            <v>UN</v>
          </cell>
          <cell r="D2152">
            <v>12.33</v>
          </cell>
        </row>
        <row r="2153">
          <cell r="A2153" t="str">
            <v>C0679</v>
          </cell>
          <cell r="B2153" t="str">
            <v>CAP (TAMPÃO) OU PLUG (BUJÃO) PVC P/ESGOTO D=50mm C/ANÉIS</v>
          </cell>
          <cell r="C2153" t="str">
            <v>UN</v>
          </cell>
          <cell r="D2153">
            <v>5.96</v>
          </cell>
        </row>
        <row r="2154">
          <cell r="A2154" t="str">
            <v>C0681</v>
          </cell>
          <cell r="B2154" t="str">
            <v>CAP (TAMPÃO) OU PLUG (BUJÃO) PVC P/ESGOTO D=75mm C/ANÉIS</v>
          </cell>
          <cell r="C2154" t="str">
            <v>UN</v>
          </cell>
          <cell r="D2154">
            <v>10.039999999999999</v>
          </cell>
        </row>
        <row r="2155">
          <cell r="A2155" t="str">
            <v>C0677</v>
          </cell>
          <cell r="B2155" t="str">
            <v>CAP (TAMPÃO) OU PLUG (BUJÃO) PVC P/ESGOTO D=100mm C/ANÉIS</v>
          </cell>
          <cell r="C2155" t="str">
            <v>UN</v>
          </cell>
          <cell r="D2155">
            <v>14.26</v>
          </cell>
        </row>
        <row r="2156">
          <cell r="A2156" t="str">
            <v>C0685</v>
          </cell>
          <cell r="B2156" t="str">
            <v>CAP PVC BRANCO ROSC. D=1/2" (20mm)</v>
          </cell>
          <cell r="C2156" t="str">
            <v>UN</v>
          </cell>
          <cell r="D2156">
            <v>2.92</v>
          </cell>
        </row>
        <row r="2157">
          <cell r="A2157" t="str">
            <v>C0688</v>
          </cell>
          <cell r="B2157" t="str">
            <v>CAP PVC BRANCO ROSC. D=3/4" (25mm)</v>
          </cell>
          <cell r="C2157" t="str">
            <v>UN</v>
          </cell>
          <cell r="D2157">
            <v>3.15</v>
          </cell>
        </row>
        <row r="2158">
          <cell r="A2158" t="str">
            <v>C0684</v>
          </cell>
          <cell r="B2158" t="str">
            <v>CAP PVC BRANCO ROSC. D=1" (32mm)</v>
          </cell>
          <cell r="C2158" t="str">
            <v>UN</v>
          </cell>
          <cell r="D2158">
            <v>4.62</v>
          </cell>
        </row>
        <row r="2159">
          <cell r="A2159" t="str">
            <v>C0683</v>
          </cell>
          <cell r="B2159" t="str">
            <v>CAP PVC BRANCO ROSC. D=1 1/4" (40mm)</v>
          </cell>
          <cell r="C2159" t="str">
            <v>UN</v>
          </cell>
          <cell r="D2159">
            <v>9.1999999999999993</v>
          </cell>
        </row>
        <row r="2160">
          <cell r="A2160" t="str">
            <v>C0682</v>
          </cell>
          <cell r="B2160" t="str">
            <v>CAP PVC BRANCO ROSC. D=1 1/2" (50mm)</v>
          </cell>
          <cell r="C2160" t="str">
            <v>UN</v>
          </cell>
          <cell r="D2160">
            <v>9.85</v>
          </cell>
        </row>
        <row r="2161">
          <cell r="A2161" t="str">
            <v>C0686</v>
          </cell>
          <cell r="B2161" t="str">
            <v>CAP PVC BRANCO ROSC. D=2 1/2" (75mm)</v>
          </cell>
          <cell r="C2161" t="str">
            <v>UN</v>
          </cell>
          <cell r="D2161">
            <v>17.920000000000002</v>
          </cell>
        </row>
        <row r="2162">
          <cell r="A2162" t="str">
            <v>C0687</v>
          </cell>
          <cell r="B2162" t="str">
            <v>CAP PVC BRANCO ROSC. D=3" (85mm)</v>
          </cell>
          <cell r="C2162" t="str">
            <v>UN</v>
          </cell>
          <cell r="D2162">
            <v>20.03</v>
          </cell>
        </row>
        <row r="2163">
          <cell r="A2163" t="str">
            <v>C0689</v>
          </cell>
          <cell r="B2163" t="str">
            <v>CAP PVC BRANCO ROSC. D=4"(110mm)</v>
          </cell>
          <cell r="C2163" t="str">
            <v>UN</v>
          </cell>
          <cell r="D2163">
            <v>41.5</v>
          </cell>
        </row>
        <row r="2164">
          <cell r="A2164" t="str">
            <v>C0690</v>
          </cell>
          <cell r="B2164" t="str">
            <v>CAP PVC SOLD. MARROM D= 20mm (1/2")</v>
          </cell>
          <cell r="C2164" t="str">
            <v>UN</v>
          </cell>
          <cell r="D2164">
            <v>2.0299999999999998</v>
          </cell>
        </row>
        <row r="2165">
          <cell r="A2165" t="str">
            <v>C0691</v>
          </cell>
          <cell r="B2165" t="str">
            <v>CAP PVC SOLD. MARROM D= 25mm (3/4")</v>
          </cell>
          <cell r="C2165" t="str">
            <v>UN</v>
          </cell>
          <cell r="D2165">
            <v>2.2400000000000002</v>
          </cell>
        </row>
        <row r="2166">
          <cell r="A2166" t="str">
            <v>C0692</v>
          </cell>
          <cell r="B2166" t="str">
            <v>CAP PVC SOLD. MARROM D= 32mm (1")</v>
          </cell>
          <cell r="C2166" t="str">
            <v>UN</v>
          </cell>
          <cell r="D2166">
            <v>2.62</v>
          </cell>
        </row>
        <row r="2167">
          <cell r="A2167" t="str">
            <v>C0693</v>
          </cell>
          <cell r="B2167" t="str">
            <v>CAP PVC SOLD. MARROM D= 40mm (1 1/4")</v>
          </cell>
          <cell r="C2167" t="str">
            <v>UN</v>
          </cell>
          <cell r="D2167">
            <v>4.7699999999999996</v>
          </cell>
        </row>
        <row r="2168">
          <cell r="A2168" t="str">
            <v>C0694</v>
          </cell>
          <cell r="B2168" t="str">
            <v>CAP PVC SOLD. MARROM D= 50mm (1 1/2")</v>
          </cell>
          <cell r="C2168" t="str">
            <v>UN</v>
          </cell>
          <cell r="D2168">
            <v>6.68</v>
          </cell>
        </row>
        <row r="2169">
          <cell r="A2169" t="str">
            <v>C0695</v>
          </cell>
          <cell r="B2169" t="str">
            <v>CAP PVC SOLD. MARROM D= 60mm (2")</v>
          </cell>
          <cell r="C2169" t="str">
            <v>UN</v>
          </cell>
          <cell r="D2169">
            <v>8.9600000000000009</v>
          </cell>
        </row>
        <row r="2170">
          <cell r="A2170" t="str">
            <v>C0696</v>
          </cell>
          <cell r="B2170" t="str">
            <v>CAP PVC SOLD. MARROM D= 75mm (2 1/2")</v>
          </cell>
          <cell r="C2170" t="str">
            <v>UN</v>
          </cell>
          <cell r="D2170">
            <v>17.12</v>
          </cell>
        </row>
        <row r="2171">
          <cell r="A2171" t="str">
            <v>C0697</v>
          </cell>
          <cell r="B2171" t="str">
            <v>CAP PVC SOLD. MARROM D= 85mm (3")</v>
          </cell>
          <cell r="C2171" t="str">
            <v>UN</v>
          </cell>
          <cell r="D2171">
            <v>37.4</v>
          </cell>
        </row>
        <row r="2172">
          <cell r="A2172" t="str">
            <v>C0698</v>
          </cell>
          <cell r="B2172" t="str">
            <v>CAP PVC SOLD. MARROM D=110mm (4")</v>
          </cell>
          <cell r="C2172" t="str">
            <v>UN</v>
          </cell>
          <cell r="D2172">
            <v>75.650000000000006</v>
          </cell>
        </row>
        <row r="2173">
          <cell r="A2173" t="str">
            <v>C0952</v>
          </cell>
          <cell r="B2173" t="str">
            <v>COTOVELO PVC SOLD. MARROM D=20mm (1/2")</v>
          </cell>
          <cell r="C2173" t="str">
            <v>UN</v>
          </cell>
          <cell r="D2173">
            <v>4.47</v>
          </cell>
        </row>
        <row r="2174">
          <cell r="A2174" t="str">
            <v>C0953</v>
          </cell>
          <cell r="B2174" t="str">
            <v>COTOVELO PVC SOLD. MARROM D=25mm (3/4")</v>
          </cell>
          <cell r="C2174" t="str">
            <v>UN</v>
          </cell>
          <cell r="D2174">
            <v>4.62</v>
          </cell>
        </row>
        <row r="2175">
          <cell r="A2175" t="str">
            <v>C0954</v>
          </cell>
          <cell r="B2175" t="str">
            <v>COTOVELO PVC SOLD. MARROM D=32mm (1")</v>
          </cell>
          <cell r="C2175" t="str">
            <v>UN</v>
          </cell>
          <cell r="D2175">
            <v>5.61</v>
          </cell>
        </row>
        <row r="2176">
          <cell r="A2176" t="str">
            <v>C0955</v>
          </cell>
          <cell r="B2176" t="str">
            <v>COTOVELO PVC SOLD. MARROM D=40mm (1 1/4")</v>
          </cell>
          <cell r="C2176" t="str">
            <v>UN</v>
          </cell>
          <cell r="D2176">
            <v>9.4600000000000009</v>
          </cell>
        </row>
        <row r="2177">
          <cell r="A2177" t="str">
            <v>C0956</v>
          </cell>
          <cell r="B2177" t="str">
            <v>COTOVELO PVC SOLD. MARROM D=50mm (1 1/2")</v>
          </cell>
          <cell r="C2177" t="str">
            <v>UN</v>
          </cell>
          <cell r="D2177">
            <v>10.14</v>
          </cell>
        </row>
        <row r="2178">
          <cell r="A2178" t="str">
            <v>C0957</v>
          </cell>
          <cell r="B2178" t="str">
            <v>COTOVELO PVC SOLD. MARROM D=60mm (2")</v>
          </cell>
          <cell r="C2178" t="str">
            <v>UN</v>
          </cell>
          <cell r="D2178">
            <v>23.89</v>
          </cell>
        </row>
        <row r="2179">
          <cell r="A2179" t="str">
            <v>C0958</v>
          </cell>
          <cell r="B2179" t="str">
            <v>COTOVELO PVC SOLD. MARROM D=75mm (2 1/2")</v>
          </cell>
          <cell r="C2179" t="str">
            <v>UN</v>
          </cell>
          <cell r="D2179">
            <v>55.92</v>
          </cell>
        </row>
        <row r="2180">
          <cell r="A2180" t="str">
            <v>C0959</v>
          </cell>
          <cell r="B2180" t="str">
            <v>COTOVELO PVC SOLD. MARROM D=85mm (3")</v>
          </cell>
          <cell r="C2180" t="str">
            <v>UN</v>
          </cell>
          <cell r="D2180">
            <v>66.739999999999995</v>
          </cell>
        </row>
        <row r="2181">
          <cell r="A2181" t="str">
            <v>C0951</v>
          </cell>
          <cell r="B2181" t="str">
            <v>COTOVELO PVC SOLD. MARROM D=110mm (4")</v>
          </cell>
          <cell r="C2181" t="str">
            <v>UN</v>
          </cell>
          <cell r="D2181">
            <v>144.88999999999999</v>
          </cell>
        </row>
        <row r="2182">
          <cell r="A2182" t="str">
            <v>C0973</v>
          </cell>
          <cell r="B2182" t="str">
            <v>CRUZETA PVC BRANCO ROSC. D=1/2" (20mm)</v>
          </cell>
          <cell r="C2182" t="str">
            <v>UN</v>
          </cell>
          <cell r="D2182">
            <v>14.25</v>
          </cell>
        </row>
        <row r="2183">
          <cell r="A2183" t="str">
            <v>C0975</v>
          </cell>
          <cell r="B2183" t="str">
            <v>CRUZETA PVC BRANCO ROSC. D=3/4" (25mm)</v>
          </cell>
          <cell r="C2183" t="str">
            <v>UN</v>
          </cell>
          <cell r="D2183">
            <v>14.87</v>
          </cell>
        </row>
        <row r="2184">
          <cell r="A2184" t="str">
            <v>C0972</v>
          </cell>
          <cell r="B2184" t="str">
            <v>CRUZETA PVC BRANCO ROSC. D=1" (32mm)</v>
          </cell>
          <cell r="C2184" t="str">
            <v>UN</v>
          </cell>
          <cell r="D2184">
            <v>20.77</v>
          </cell>
        </row>
        <row r="2185">
          <cell r="A2185" t="str">
            <v>C0971</v>
          </cell>
          <cell r="B2185" t="str">
            <v>CRUZETA PVC BRANCO ROSC. D=1 1/4" (40mm)</v>
          </cell>
          <cell r="C2185" t="str">
            <v>UN</v>
          </cell>
          <cell r="D2185">
            <v>27.26</v>
          </cell>
        </row>
        <row r="2186">
          <cell r="A2186" t="str">
            <v>C0970</v>
          </cell>
          <cell r="B2186" t="str">
            <v>CRUZETA PVC BRANCO ROSC. D=1 1/2" (50mm)</v>
          </cell>
          <cell r="C2186" t="str">
            <v>UN</v>
          </cell>
          <cell r="D2186">
            <v>34.21</v>
          </cell>
        </row>
        <row r="2187">
          <cell r="A2187" t="str">
            <v>C0974</v>
          </cell>
          <cell r="B2187" t="str">
            <v>CRUZETA PVC BRANCO ROSC. D=2" (60mm)</v>
          </cell>
          <cell r="C2187" t="str">
            <v>UN</v>
          </cell>
          <cell r="D2187">
            <v>48.13</v>
          </cell>
        </row>
        <row r="2188">
          <cell r="A2188" t="str">
            <v>C0976</v>
          </cell>
          <cell r="B2188" t="str">
            <v>CRUZETA PVC SOLD. MARROM D= 20mm (1/2")</v>
          </cell>
          <cell r="C2188" t="str">
            <v>UN</v>
          </cell>
          <cell r="D2188">
            <v>9.57</v>
          </cell>
        </row>
        <row r="2189">
          <cell r="A2189" t="str">
            <v>C0977</v>
          </cell>
          <cell r="B2189" t="str">
            <v>CRUZETA PVC SOLD. MARROM D= 25mm (3/4")</v>
          </cell>
          <cell r="C2189" t="str">
            <v>UN</v>
          </cell>
          <cell r="D2189">
            <v>11.44</v>
          </cell>
        </row>
        <row r="2190">
          <cell r="A2190" t="str">
            <v>C0978</v>
          </cell>
          <cell r="B2190" t="str">
            <v>CRUZETA PVC SOLD. MARROM D= 32mm (1")</v>
          </cell>
          <cell r="C2190" t="str">
            <v>UN</v>
          </cell>
          <cell r="D2190">
            <v>12.19</v>
          </cell>
        </row>
        <row r="2191">
          <cell r="A2191" t="str">
            <v>C0980</v>
          </cell>
          <cell r="B2191" t="str">
            <v>CRUZETA PVC SOLD. MARROM D=40mm (1 1/4")</v>
          </cell>
          <cell r="C2191" t="str">
            <v>UN</v>
          </cell>
          <cell r="D2191">
            <v>17.02</v>
          </cell>
        </row>
        <row r="2192">
          <cell r="A2192" t="str">
            <v>C0981</v>
          </cell>
          <cell r="B2192" t="str">
            <v>CRUZETA PVC SOLD. MARROM D=50mm (1 1/2")</v>
          </cell>
          <cell r="C2192" t="str">
            <v>UN</v>
          </cell>
          <cell r="D2192">
            <v>25.38</v>
          </cell>
        </row>
        <row r="2193">
          <cell r="A2193" t="str">
            <v>C0982</v>
          </cell>
          <cell r="B2193" t="str">
            <v>CRUZETA PVC SOLD. MARROM D=60mm (2")</v>
          </cell>
          <cell r="C2193" t="str">
            <v>UN</v>
          </cell>
          <cell r="D2193">
            <v>27.1</v>
          </cell>
        </row>
        <row r="2194">
          <cell r="A2194" t="str">
            <v>C0983</v>
          </cell>
          <cell r="B2194" t="str">
            <v>CRUZETA PVC SOLD. MARROM D=75mm (2 1/2")</v>
          </cell>
          <cell r="C2194" t="str">
            <v>UN</v>
          </cell>
          <cell r="D2194">
            <v>40.08</v>
          </cell>
        </row>
        <row r="2195">
          <cell r="A2195" t="str">
            <v>C0984</v>
          </cell>
          <cell r="B2195" t="str">
            <v>CRUZETA PVC SOLD. MARROM D=85mm (3")</v>
          </cell>
          <cell r="C2195" t="str">
            <v>UN</v>
          </cell>
          <cell r="D2195">
            <v>54.17</v>
          </cell>
        </row>
        <row r="2196">
          <cell r="A2196" t="str">
            <v>C0979</v>
          </cell>
          <cell r="B2196" t="str">
            <v>CRUZETA PVC SOLD. MARROM D=110mm (4")</v>
          </cell>
          <cell r="C2196" t="str">
            <v>UN</v>
          </cell>
          <cell r="D2196">
            <v>103.86</v>
          </cell>
        </row>
        <row r="2197">
          <cell r="A2197" t="str">
            <v>C1525</v>
          </cell>
          <cell r="B2197" t="str">
            <v>JOELHO 90 PVC SOLD./ROSCA. D= 20mmX1/2"</v>
          </cell>
          <cell r="C2197" t="str">
            <v>UN</v>
          </cell>
          <cell r="D2197">
            <v>5.73</v>
          </cell>
        </row>
        <row r="2198">
          <cell r="A2198" t="str">
            <v>C1526</v>
          </cell>
          <cell r="B2198" t="str">
            <v>JOELHO 90 PVC SOLD./ROSCA. D= 25mmX3/4"</v>
          </cell>
          <cell r="C2198" t="str">
            <v>UN</v>
          </cell>
          <cell r="D2198">
            <v>6.53</v>
          </cell>
        </row>
        <row r="2199">
          <cell r="A2199" t="str">
            <v>C1527</v>
          </cell>
          <cell r="B2199" t="str">
            <v>JOELHO 90 PVC SOLD./ROSCA. D= 32mmX1"</v>
          </cell>
          <cell r="C2199" t="str">
            <v>UN</v>
          </cell>
          <cell r="D2199">
            <v>11.06</v>
          </cell>
        </row>
        <row r="2200">
          <cell r="A2200" t="str">
            <v>C1532</v>
          </cell>
          <cell r="B2200" t="str">
            <v>JOELHO C/VISITA. PVC P/ESG. D=75X50mm - JUNTA C/ANÉIS</v>
          </cell>
          <cell r="C2200" t="str">
            <v>UN</v>
          </cell>
          <cell r="D2200">
            <v>77.14</v>
          </cell>
        </row>
        <row r="2201">
          <cell r="A2201" t="str">
            <v>C1528</v>
          </cell>
          <cell r="B2201" t="str">
            <v>JOELHO C/VISITA PVC P/ESG. D=100X50mm - JUNTA C/ANÉIS</v>
          </cell>
          <cell r="C2201" t="str">
            <v>UN</v>
          </cell>
          <cell r="D2201">
            <v>85.06</v>
          </cell>
        </row>
        <row r="2202">
          <cell r="A2202" t="str">
            <v>C1530</v>
          </cell>
          <cell r="B2202" t="str">
            <v>JOELHO C/VISITA PVC P/ESG. D=100X75mm - JUNTA C/ANÉIS</v>
          </cell>
          <cell r="C2202" t="str">
            <v>UN</v>
          </cell>
          <cell r="D2202">
            <v>92.21</v>
          </cell>
        </row>
        <row r="2203">
          <cell r="A2203" t="str">
            <v>C1533</v>
          </cell>
          <cell r="B2203" t="str">
            <v>JOELHO C/VISITA. PVC P/ESG. D=75X50mm - JUNTA SOLD.</v>
          </cell>
          <cell r="C2203" t="str">
            <v>UN</v>
          </cell>
          <cell r="D2203">
            <v>20.84</v>
          </cell>
        </row>
        <row r="2204">
          <cell r="A2204" t="str">
            <v>C1529</v>
          </cell>
          <cell r="B2204" t="str">
            <v>JOELHO C/VISITA PVC P/ESG. D=100X50mm - JUNTA SOLD.</v>
          </cell>
          <cell r="C2204" t="str">
            <v>UN</v>
          </cell>
          <cell r="D2204">
            <v>26.58</v>
          </cell>
        </row>
        <row r="2205">
          <cell r="A2205" t="str">
            <v>C1531</v>
          </cell>
          <cell r="B2205" t="str">
            <v>JOELHO C/VISITA PVC P/ESG. D=100X75mm - JUNTA SOLD.</v>
          </cell>
          <cell r="C2205" t="str">
            <v>UN</v>
          </cell>
          <cell r="D2205">
            <v>31.65</v>
          </cell>
        </row>
        <row r="2206">
          <cell r="A2206" t="str">
            <v>C1543</v>
          </cell>
          <cell r="B2206" t="str">
            <v>JOELHO OU CURVA PVC ROSC. D=1/2"(20mm)</v>
          </cell>
          <cell r="C2206" t="str">
            <v>UN</v>
          </cell>
          <cell r="D2206">
            <v>6.19</v>
          </cell>
        </row>
        <row r="2207">
          <cell r="A2207" t="str">
            <v>C1547</v>
          </cell>
          <cell r="B2207" t="str">
            <v>JOELHO OU CURVA PVC ROSC. D=3/4" (25mm)</v>
          </cell>
          <cell r="C2207" t="str">
            <v>UN</v>
          </cell>
          <cell r="D2207">
            <v>6.57</v>
          </cell>
        </row>
        <row r="2208">
          <cell r="A2208" t="str">
            <v>C1542</v>
          </cell>
          <cell r="B2208" t="str">
            <v>JOELHO OU CURVA PVC ROSC. D=1" (32mm)</v>
          </cell>
          <cell r="C2208" t="str">
            <v>UN</v>
          </cell>
          <cell r="D2208">
            <v>8.1</v>
          </cell>
        </row>
        <row r="2209">
          <cell r="A2209" t="str">
            <v>C1541</v>
          </cell>
          <cell r="B2209" t="str">
            <v>JOELHO OU CURVA PVC ROSC. D=1 1/4" (40mm)</v>
          </cell>
          <cell r="C2209" t="str">
            <v>UN</v>
          </cell>
          <cell r="D2209">
            <v>15.58</v>
          </cell>
        </row>
        <row r="2210">
          <cell r="A2210" t="str">
            <v>C1540</v>
          </cell>
          <cell r="B2210" t="str">
            <v>JOELHO OU CURVA PVC ROSC. D=1 1/2" (50mm)</v>
          </cell>
          <cell r="C2210" t="str">
            <v>UN</v>
          </cell>
          <cell r="D2210">
            <v>17.04</v>
          </cell>
        </row>
        <row r="2211">
          <cell r="A2211" t="str">
            <v>C1545</v>
          </cell>
          <cell r="B2211" t="str">
            <v>JOELHO OU CURVA PVC ROSC. D=2" (60mm)</v>
          </cell>
          <cell r="C2211" t="str">
            <v>UN</v>
          </cell>
          <cell r="D2211">
            <v>22.81</v>
          </cell>
        </row>
        <row r="2212">
          <cell r="A2212" t="str">
            <v>C1544</v>
          </cell>
          <cell r="B2212" t="str">
            <v>JOELHO OU CURVA PVC ROSC. D=2 1/2" (75mm)</v>
          </cell>
          <cell r="C2212" t="str">
            <v>UN</v>
          </cell>
          <cell r="D2212">
            <v>55.15</v>
          </cell>
        </row>
        <row r="2213">
          <cell r="A2213" t="str">
            <v>C1546</v>
          </cell>
          <cell r="B2213" t="str">
            <v>JOELHO OU CURVA PVC ROSC. D=3" (85mm)</v>
          </cell>
          <cell r="C2213" t="str">
            <v>UN</v>
          </cell>
          <cell r="D2213">
            <v>52.87</v>
          </cell>
        </row>
        <row r="2214">
          <cell r="A2214" t="str">
            <v>C1548</v>
          </cell>
          <cell r="B2214" t="str">
            <v>JOELHO OU CURVA PVC ROSC. D=4" (110mm)</v>
          </cell>
          <cell r="C2214" t="str">
            <v>UN</v>
          </cell>
          <cell r="D2214">
            <v>133.69999999999999</v>
          </cell>
        </row>
        <row r="2215">
          <cell r="A2215" t="str">
            <v>C1551</v>
          </cell>
          <cell r="B2215" t="str">
            <v>JOELHO PVC BRANCO P/ESGOTO D=40mm (1 1/2")</v>
          </cell>
          <cell r="C2215" t="str">
            <v>UN</v>
          </cell>
          <cell r="D2215">
            <v>7.9</v>
          </cell>
        </row>
        <row r="2216">
          <cell r="A2216" t="str">
            <v>C1552</v>
          </cell>
          <cell r="B2216" t="str">
            <v>JOELHO PVC BRANCO P/ESGOTO D=50mm (2")</v>
          </cell>
          <cell r="C2216" t="str">
            <v>UN</v>
          </cell>
          <cell r="D2216">
            <v>9.64</v>
          </cell>
        </row>
        <row r="2217">
          <cell r="A2217" t="str">
            <v>C1554</v>
          </cell>
          <cell r="B2217" t="str">
            <v>JOELHO PVC BRANCO P/ESGOTO D=75mm (3")</v>
          </cell>
          <cell r="C2217" t="str">
            <v>UN</v>
          </cell>
          <cell r="D2217">
            <v>15.49</v>
          </cell>
        </row>
        <row r="2218">
          <cell r="A2218" t="str">
            <v>C1549</v>
          </cell>
          <cell r="B2218" t="str">
            <v>JOELHO PVC BRANCO P/ESGOTO D=100mm (4")</v>
          </cell>
          <cell r="C2218" t="str">
            <v>UN</v>
          </cell>
          <cell r="D2218">
            <v>19.57</v>
          </cell>
        </row>
        <row r="2219">
          <cell r="A2219" t="str">
            <v>C1553</v>
          </cell>
          <cell r="B2219" t="str">
            <v>JOELHO PVC BRANCO P/ESGOTO D=50mm (2") - JUNTA C/ANÉIS</v>
          </cell>
          <cell r="C2219" t="str">
            <v>UN</v>
          </cell>
          <cell r="D2219">
            <v>13.79</v>
          </cell>
        </row>
        <row r="2220">
          <cell r="A2220" t="str">
            <v>C1555</v>
          </cell>
          <cell r="B2220" t="str">
            <v>JOELHO PVC BRANCO P/ESGOTO D=75mm (3") - JUNTA C/ANÉIS</v>
          </cell>
          <cell r="C2220" t="str">
            <v>UN</v>
          </cell>
          <cell r="D2220">
            <v>20.53</v>
          </cell>
        </row>
        <row r="2221">
          <cell r="A2221" t="str">
            <v>C1550</v>
          </cell>
          <cell r="B2221" t="str">
            <v>JOELHO PVC BRANCO P/ESGOTO D=100mm (4") - JUNTA C/ANÉIS</v>
          </cell>
          <cell r="C2221" t="str">
            <v>UN</v>
          </cell>
          <cell r="D2221">
            <v>27.29</v>
          </cell>
        </row>
        <row r="2222">
          <cell r="A2222" t="str">
            <v>C1556</v>
          </cell>
          <cell r="B2222" t="str">
            <v>JOELHO PVC CINZA P/ESGOTO D=150mm (6") - JUNTA C/ANÉIS</v>
          </cell>
          <cell r="C2222" t="str">
            <v>UN</v>
          </cell>
          <cell r="D2222">
            <v>138.47999999999999</v>
          </cell>
        </row>
        <row r="2223">
          <cell r="A2223" t="str">
            <v>C1557</v>
          </cell>
          <cell r="B2223" t="str">
            <v>JOELHO PVC CINZA. P/ESGOTO D=150mm (6") - JUNTA SOLD</v>
          </cell>
          <cell r="C2223" t="str">
            <v>UN</v>
          </cell>
          <cell r="D2223">
            <v>87.66</v>
          </cell>
        </row>
        <row r="2224">
          <cell r="A2224" t="str">
            <v>C1558</v>
          </cell>
          <cell r="B2224" t="str">
            <v>JOELHO PVC SOLD. AZUL D=20mmX1/2"</v>
          </cell>
          <cell r="C2224" t="str">
            <v>UN</v>
          </cell>
          <cell r="D2224">
            <v>7.76</v>
          </cell>
        </row>
        <row r="2225">
          <cell r="A2225" t="str">
            <v>C1559</v>
          </cell>
          <cell r="B2225" t="str">
            <v>JOELHO PVC SOLD. AZUL D=25mmX3/4"</v>
          </cell>
          <cell r="C2225" t="str">
            <v>UN</v>
          </cell>
          <cell r="D2225">
            <v>9.33</v>
          </cell>
        </row>
        <row r="2226">
          <cell r="A2226" t="str">
            <v>C1560</v>
          </cell>
          <cell r="B2226" t="str">
            <v>JOELHO REDUÇÃO PVC SOLD./ROSCA. D=25mmX1/2"</v>
          </cell>
          <cell r="C2226" t="str">
            <v>UN</v>
          </cell>
          <cell r="D2226">
            <v>6.18</v>
          </cell>
        </row>
        <row r="2227">
          <cell r="A2227" t="str">
            <v>C1561</v>
          </cell>
          <cell r="B2227" t="str">
            <v>JOELHO REDUÇÃO PVC SOLD./ROSCA. D=32mmX3/4"</v>
          </cell>
          <cell r="C2227" t="str">
            <v>UN</v>
          </cell>
          <cell r="D2227">
            <v>13.09</v>
          </cell>
        </row>
        <row r="2228">
          <cell r="A2228" t="str">
            <v>C1568</v>
          </cell>
          <cell r="B2228" t="str">
            <v>JOELHO REDUÇÃO PVC ROSC. D=3/4"X1/2" (25X20mm)</v>
          </cell>
          <cell r="C2228" t="str">
            <v>UN</v>
          </cell>
          <cell r="D2228">
            <v>6.91</v>
          </cell>
        </row>
        <row r="2229">
          <cell r="A2229" t="str">
            <v>C1567</v>
          </cell>
          <cell r="B2229" t="str">
            <v>JOELHO REDUÇÃO PVC ROSC. D=1"X3/4" (32X25mm)</v>
          </cell>
          <cell r="C2229" t="str">
            <v>UN</v>
          </cell>
          <cell r="D2229">
            <v>8.5500000000000007</v>
          </cell>
        </row>
        <row r="2230">
          <cell r="A2230" t="str">
            <v>C1562</v>
          </cell>
          <cell r="B2230" t="str">
            <v>JOELHO REDUÇÃO PVC SOLD. AZUL D=25mmX1/2"</v>
          </cell>
          <cell r="C2230" t="str">
            <v>UN</v>
          </cell>
          <cell r="D2230">
            <v>8.07</v>
          </cell>
        </row>
        <row r="2231">
          <cell r="A2231" t="str">
            <v>C1563</v>
          </cell>
          <cell r="B2231" t="str">
            <v>JOELHO REDUÇÃO PVC SOLD. AZUL D=32mmX3/4"</v>
          </cell>
          <cell r="C2231" t="str">
            <v>UN</v>
          </cell>
          <cell r="D2231">
            <v>12.57</v>
          </cell>
        </row>
        <row r="2232">
          <cell r="A2232" t="str">
            <v>C1564</v>
          </cell>
          <cell r="B2232" t="str">
            <v>JOELHO REDUÇÃO PVC SOLD.MARROM D=25X20mm (3/4"X1/2")</v>
          </cell>
          <cell r="C2232" t="str">
            <v>UN</v>
          </cell>
          <cell r="D2232">
            <v>6.08</v>
          </cell>
        </row>
        <row r="2233">
          <cell r="A2233" t="str">
            <v>C1565</v>
          </cell>
          <cell r="B2233" t="str">
            <v>JOELHO REDUÇÃO PVC SOLD.MARROM D=32X25mm (1"X3/4")</v>
          </cell>
          <cell r="C2233" t="str">
            <v>UN</v>
          </cell>
          <cell r="D2233">
            <v>6.38</v>
          </cell>
        </row>
        <row r="2234">
          <cell r="A2234" t="str">
            <v>C1566</v>
          </cell>
          <cell r="B2234" t="str">
            <v>JOELHO REDUÇÃO PVC SOLD.MARROM D=40X32mm (1 1/4"X1")</v>
          </cell>
          <cell r="C2234" t="str">
            <v>UN</v>
          </cell>
          <cell r="D2234">
            <v>9.19</v>
          </cell>
        </row>
        <row r="2235">
          <cell r="A2235" t="str">
            <v>C4388</v>
          </cell>
          <cell r="B2235" t="str">
            <v>JOELHO 45 PVC BRANCO PARA ESGOTO D=40mm (1 1/4")</v>
          </cell>
          <cell r="C2235" t="str">
            <v>UN</v>
          </cell>
          <cell r="D2235">
            <v>10.210000000000001</v>
          </cell>
        </row>
        <row r="2236">
          <cell r="A2236" t="str">
            <v>C4669</v>
          </cell>
          <cell r="B2236" t="str">
            <v>JOELHO 45 PVC BRANCO PARA ESGOTO D=50mm (2")</v>
          </cell>
          <cell r="C2236" t="str">
            <v>UN</v>
          </cell>
          <cell r="D2236">
            <v>10.38</v>
          </cell>
        </row>
        <row r="2237">
          <cell r="A2237" t="str">
            <v>C4389</v>
          </cell>
          <cell r="B2237" t="str">
            <v>JOELHO 45 PVC BRANCO PARA ESGOTO D=75mm (3")</v>
          </cell>
          <cell r="C2237" t="str">
            <v>UN</v>
          </cell>
          <cell r="D2237">
            <v>15.26</v>
          </cell>
        </row>
        <row r="2238">
          <cell r="A2238" t="str">
            <v>C4390</v>
          </cell>
          <cell r="B2238" t="str">
            <v>JOELHO 45 PVC BRANCO PARA ESGOTO D=100mm (4")</v>
          </cell>
          <cell r="C2238" t="str">
            <v>UN</v>
          </cell>
          <cell r="D2238">
            <v>18</v>
          </cell>
        </row>
        <row r="2239">
          <cell r="A2239" t="str">
            <v>C4391</v>
          </cell>
          <cell r="B2239" t="str">
            <v>JOELHO 45 PVC SOLDÁVEL D=25mm (3/4")</v>
          </cell>
          <cell r="C2239" t="str">
            <v>UN</v>
          </cell>
          <cell r="D2239">
            <v>4.22</v>
          </cell>
        </row>
        <row r="2240">
          <cell r="A2240" t="str">
            <v>C4392</v>
          </cell>
          <cell r="B2240" t="str">
            <v>JOELHO 45 PVC SOLDÁVEL D=32mm (1")</v>
          </cell>
          <cell r="C2240" t="str">
            <v>UN</v>
          </cell>
          <cell r="D2240">
            <v>5.38</v>
          </cell>
        </row>
        <row r="2241">
          <cell r="A2241" t="str">
            <v>C4393</v>
          </cell>
          <cell r="B2241" t="str">
            <v>JOELHO 45 PVC SOLDÁVEL D=40mm (1 1/4")</v>
          </cell>
          <cell r="C2241" t="str">
            <v>UN</v>
          </cell>
          <cell r="D2241">
            <v>8.67</v>
          </cell>
        </row>
        <row r="2242">
          <cell r="A2242" t="str">
            <v>C3994</v>
          </cell>
          <cell r="B2242" t="str">
            <v>JUNÇÃO PVC BRANCO 50 x 50 mm (2" x 2")</v>
          </cell>
          <cell r="C2242" t="str">
            <v>UN</v>
          </cell>
          <cell r="D2242">
            <v>16.82</v>
          </cell>
        </row>
        <row r="2243">
          <cell r="A2243" t="str">
            <v>C1575</v>
          </cell>
          <cell r="B2243" t="str">
            <v>JUNÇÃO SIMPLES C/INSPEÇÃO PVC P/ESGOTO D=75mm (3")-C/ANÉIS</v>
          </cell>
          <cell r="C2243" t="str">
            <v>UN</v>
          </cell>
          <cell r="D2243">
            <v>24.09</v>
          </cell>
        </row>
        <row r="2244">
          <cell r="A2244" t="str">
            <v>C1574</v>
          </cell>
          <cell r="B2244" t="str">
            <v>JUNÇÃO SIMPLES C/INSPEÇÃO PVC P/ESGOTO D=100mm (4")-C/ANÉIS</v>
          </cell>
          <cell r="C2244" t="str">
            <v>UN</v>
          </cell>
          <cell r="D2244">
            <v>34.47</v>
          </cell>
        </row>
        <row r="2245">
          <cell r="A2245" t="str">
            <v>C1579</v>
          </cell>
          <cell r="B2245" t="str">
            <v>JUNÇÃO SIMPLES DE REDUÇÃO PVC P/ESGOTO 75X50mm (3"X2")</v>
          </cell>
          <cell r="C2245" t="str">
            <v>UN</v>
          </cell>
          <cell r="D2245">
            <v>21.85</v>
          </cell>
        </row>
        <row r="2246">
          <cell r="A2246" t="str">
            <v>C1580</v>
          </cell>
          <cell r="B2246" t="str">
            <v>JUNÇÃO SIMPLES DE REDUÇÃO PVC P/ESGOTO 75X50mm (3"X2")-C/ANÉIS</v>
          </cell>
          <cell r="C2246" t="str">
            <v>UN</v>
          </cell>
          <cell r="D2246">
            <v>24.72</v>
          </cell>
        </row>
        <row r="2247">
          <cell r="A2247" t="str">
            <v>C1576</v>
          </cell>
          <cell r="B2247" t="str">
            <v>JUNÇÃO SIMPLES DE REDUÇÃO PVC P/ESGOTO 100X50mm (4"X2")-C/ANÉIS</v>
          </cell>
          <cell r="C2247" t="str">
            <v>UN</v>
          </cell>
          <cell r="D2247">
            <v>29.88</v>
          </cell>
        </row>
        <row r="2248">
          <cell r="A2248" t="str">
            <v>C1577</v>
          </cell>
          <cell r="B2248" t="str">
            <v>JUNÇÃO SIMPLES DE REDUÇÃO PVC P/ESGOTO 100X75mm (4"X3")-C/ANÉIS</v>
          </cell>
          <cell r="C2248" t="str">
            <v>UN</v>
          </cell>
          <cell r="D2248">
            <v>38.42</v>
          </cell>
        </row>
        <row r="2249">
          <cell r="A2249" t="str">
            <v>C1578</v>
          </cell>
          <cell r="B2249" t="str">
            <v>JUNÇÃO SIMPLES DE REDUÇÃO PVC P/ESGOTO 150X100mm (6"X4")-C/ANÉIS</v>
          </cell>
          <cell r="C2249" t="str">
            <v>UN</v>
          </cell>
          <cell r="D2249">
            <v>78.58</v>
          </cell>
        </row>
        <row r="2250">
          <cell r="A2250" t="str">
            <v>C1582</v>
          </cell>
          <cell r="B2250" t="str">
            <v>JUNÇÃO SIMPLES DE REDUÇÃO PVC P/ESGOTO 100X50mm(4"X2")</v>
          </cell>
          <cell r="C2250" t="str">
            <v>UN</v>
          </cell>
          <cell r="D2250">
            <v>24.8</v>
          </cell>
        </row>
        <row r="2251">
          <cell r="A2251" t="str">
            <v>C1583</v>
          </cell>
          <cell r="B2251" t="str">
            <v>JUNÇÃO SIMPLES DE REDUÇÃO PVC P/ESGOTO 100X75mm(4"X3")</v>
          </cell>
          <cell r="C2251" t="str">
            <v>UN</v>
          </cell>
          <cell r="D2251">
            <v>33.75</v>
          </cell>
        </row>
        <row r="2252">
          <cell r="A2252" t="str">
            <v>C1581</v>
          </cell>
          <cell r="B2252" t="str">
            <v>JUNÇÃO SIMPLES DE REDUÇÃO PVC P/ESGOTO 150X100mm(6"X4")</v>
          </cell>
          <cell r="C2252" t="str">
            <v>UN</v>
          </cell>
          <cell r="D2252">
            <v>67.81</v>
          </cell>
        </row>
        <row r="2253">
          <cell r="A2253" t="str">
            <v>C1585</v>
          </cell>
          <cell r="B2253" t="str">
            <v>JUNÇÃO SIMPLES C/INSPEÇÃO PVC P/ESGOTO D=75mm (3")</v>
          </cell>
          <cell r="C2253" t="str">
            <v>UN</v>
          </cell>
          <cell r="D2253">
            <v>22.45</v>
          </cell>
        </row>
        <row r="2254">
          <cell r="A2254" t="str">
            <v>C1584</v>
          </cell>
          <cell r="B2254" t="str">
            <v>JUNÇÃO SIMPLES C/INSPEÇÃO PVC P/ESGOTO D=100mm (4")</v>
          </cell>
          <cell r="C2254" t="str">
            <v>UN</v>
          </cell>
          <cell r="D2254">
            <v>30.61</v>
          </cell>
        </row>
        <row r="2255">
          <cell r="A2255" t="str">
            <v>C1572</v>
          </cell>
          <cell r="B2255" t="str">
            <v>JUNÇÃO DUPLA PVC BRANCO D=75mm (3") - JUNTA C/ANÉIS</v>
          </cell>
          <cell r="C2255" t="str">
            <v>UN</v>
          </cell>
          <cell r="D2255">
            <v>29.97</v>
          </cell>
        </row>
        <row r="2256">
          <cell r="A2256" t="str">
            <v>C1570</v>
          </cell>
          <cell r="B2256" t="str">
            <v>JUNÇÃO DUPLA PVC BRANCO D=100mm (4") - JUNTA C/ANÉIS</v>
          </cell>
          <cell r="C2256" t="str">
            <v>UN</v>
          </cell>
          <cell r="D2256">
            <v>43.39</v>
          </cell>
        </row>
        <row r="2257">
          <cell r="A2257" t="str">
            <v>C1573</v>
          </cell>
          <cell r="B2257" t="str">
            <v>JUNÇÃO DUPLA PVC BRANCO D=75mm(3") - JUNTA SOLD.</v>
          </cell>
          <cell r="C2257" t="str">
            <v>UN</v>
          </cell>
          <cell r="D2257">
            <v>26.69</v>
          </cell>
        </row>
        <row r="2258">
          <cell r="A2258" t="str">
            <v>C1571</v>
          </cell>
          <cell r="B2258" t="str">
            <v>JUNÇÃO DUPLA PVC BRANCO D=100mm (4") - JUNTA SOLD.</v>
          </cell>
          <cell r="C2258" t="str">
            <v>UN</v>
          </cell>
          <cell r="D2258">
            <v>35.67</v>
          </cell>
        </row>
        <row r="2259">
          <cell r="A2259" t="str">
            <v>C1720</v>
          </cell>
          <cell r="B2259" t="str">
            <v>LUVA PVC BRANCO ROSC. D=1/2" (20mm)</v>
          </cell>
          <cell r="C2259" t="str">
            <v>UN</v>
          </cell>
          <cell r="D2259">
            <v>3.4</v>
          </cell>
        </row>
        <row r="2260">
          <cell r="A2260" t="str">
            <v>C1724</v>
          </cell>
          <cell r="B2260" t="str">
            <v>LUVA PVC BRANCO ROSC. D=3/4" (25mm)</v>
          </cell>
          <cell r="C2260" t="str">
            <v>UN</v>
          </cell>
          <cell r="D2260">
            <v>3.9</v>
          </cell>
        </row>
        <row r="2261">
          <cell r="A2261" t="str">
            <v>C1719</v>
          </cell>
          <cell r="B2261" t="str">
            <v>LUVA PVC BRANCO ROSC. D=1" (32mm)</v>
          </cell>
          <cell r="C2261" t="str">
            <v>UN</v>
          </cell>
          <cell r="D2261">
            <v>4.5999999999999996</v>
          </cell>
        </row>
        <row r="2262">
          <cell r="A2262" t="str">
            <v>C1718</v>
          </cell>
          <cell r="B2262" t="str">
            <v>LUVA PVC BRANCO ROSC. D=1 1/4" (40mm)</v>
          </cell>
          <cell r="C2262" t="str">
            <v>UN</v>
          </cell>
          <cell r="D2262">
            <v>8.35</v>
          </cell>
        </row>
        <row r="2263">
          <cell r="A2263" t="str">
            <v>C1717</v>
          </cell>
          <cell r="B2263" t="str">
            <v>LUVA PVC BRANCO ROSC. D=1 1/2" (50mm)</v>
          </cell>
          <cell r="C2263" t="str">
            <v>UN</v>
          </cell>
          <cell r="D2263">
            <v>8.82</v>
          </cell>
        </row>
        <row r="2264">
          <cell r="A2264" t="str">
            <v>C1722</v>
          </cell>
          <cell r="B2264" t="str">
            <v>LUVA PVC BRANCO ROSC. D=2" (60mm)</v>
          </cell>
          <cell r="C2264" t="str">
            <v>UN</v>
          </cell>
          <cell r="D2264">
            <v>13.75</v>
          </cell>
        </row>
        <row r="2265">
          <cell r="A2265" t="str">
            <v>C1721</v>
          </cell>
          <cell r="B2265" t="str">
            <v>LUVA PVC BRANCO ROSC. D=2 1/2" (75mm)</v>
          </cell>
          <cell r="C2265" t="str">
            <v>UN</v>
          </cell>
          <cell r="D2265">
            <v>19.48</v>
          </cell>
        </row>
        <row r="2266">
          <cell r="A2266" t="str">
            <v>C1723</v>
          </cell>
          <cell r="B2266" t="str">
            <v>LUVA PVC BRANCO ROSC. D=3" (85mm)</v>
          </cell>
          <cell r="C2266" t="str">
            <v>UN</v>
          </cell>
          <cell r="D2266">
            <v>28.6</v>
          </cell>
        </row>
        <row r="2267">
          <cell r="A2267" t="str">
            <v>C1725</v>
          </cell>
          <cell r="B2267" t="str">
            <v>LUVA PVC BRANCO ROSC. D=4" (110mm)</v>
          </cell>
          <cell r="C2267" t="str">
            <v>UN</v>
          </cell>
          <cell r="D2267">
            <v>35.54</v>
          </cell>
        </row>
        <row r="2268">
          <cell r="A2268" t="str">
            <v>C1726</v>
          </cell>
          <cell r="B2268" t="str">
            <v>LUVA PVC SOLD. AZUL C/ROSCA MET. D=20mmX1/2"</v>
          </cell>
          <cell r="C2268" t="str">
            <v>UN</v>
          </cell>
          <cell r="D2268">
            <v>6.44</v>
          </cell>
        </row>
        <row r="2269">
          <cell r="A2269" t="str">
            <v>C1727</v>
          </cell>
          <cell r="B2269" t="str">
            <v>LUVA PVC SOLD. AZUL C/ROSCA MET. D=25mmX3/4"</v>
          </cell>
          <cell r="C2269" t="str">
            <v>UN</v>
          </cell>
          <cell r="D2269">
            <v>6.48</v>
          </cell>
        </row>
        <row r="2270">
          <cell r="A2270" t="str">
            <v>C1728</v>
          </cell>
          <cell r="B2270" t="str">
            <v>LUVA PVC SOLD. MARROM D= 20mm (1/2")</v>
          </cell>
          <cell r="C2270" t="str">
            <v>UN</v>
          </cell>
          <cell r="D2270">
            <v>2.76</v>
          </cell>
        </row>
        <row r="2271">
          <cell r="A2271" t="str">
            <v>C1729</v>
          </cell>
          <cell r="B2271" t="str">
            <v>LUVA PVC SOLD. MARROM D= 25mm (3/4")</v>
          </cell>
          <cell r="C2271" t="str">
            <v>UN</v>
          </cell>
          <cell r="D2271">
            <v>2.92</v>
          </cell>
        </row>
        <row r="2272">
          <cell r="A2272" t="str">
            <v>C1730</v>
          </cell>
          <cell r="B2272" t="str">
            <v>LUVA PVC SOLD. MARROM D= 32mm (1")</v>
          </cell>
          <cell r="C2272" t="str">
            <v>UN</v>
          </cell>
          <cell r="D2272">
            <v>3.76</v>
          </cell>
        </row>
        <row r="2273">
          <cell r="A2273" t="str">
            <v>C1731</v>
          </cell>
          <cell r="B2273" t="str">
            <v>LUVA PVC SOLD. MARROM D= 40mm (1 1/4")</v>
          </cell>
          <cell r="C2273" t="str">
            <v>UN</v>
          </cell>
          <cell r="D2273">
            <v>6.53</v>
          </cell>
        </row>
        <row r="2274">
          <cell r="A2274" t="str">
            <v>C1732</v>
          </cell>
          <cell r="B2274" t="str">
            <v>LUVA PVC SOLD. MARROM D= 50mm (1 1/2")</v>
          </cell>
          <cell r="C2274" t="str">
            <v>UN</v>
          </cell>
          <cell r="D2274">
            <v>7.49</v>
          </cell>
        </row>
        <row r="2275">
          <cell r="A2275" t="str">
            <v>C1733</v>
          </cell>
          <cell r="B2275" t="str">
            <v>LUVA PVC SOLD. MARROM D= 60mm (2")</v>
          </cell>
          <cell r="C2275" t="str">
            <v>UN</v>
          </cell>
          <cell r="D2275">
            <v>13.8</v>
          </cell>
        </row>
        <row r="2276">
          <cell r="A2276" t="str">
            <v>C1734</v>
          </cell>
          <cell r="B2276" t="str">
            <v>LUVA PVC SOLD. MARROM D= 75mm (2 1/2")</v>
          </cell>
          <cell r="C2276" t="str">
            <v>UN</v>
          </cell>
          <cell r="D2276">
            <v>20.39</v>
          </cell>
        </row>
        <row r="2277">
          <cell r="A2277" t="str">
            <v>C1735</v>
          </cell>
          <cell r="B2277" t="str">
            <v>LUVA PVC SOLD. MARROM D= 85mm (3")</v>
          </cell>
          <cell r="C2277" t="str">
            <v>UN</v>
          </cell>
          <cell r="D2277">
            <v>38.950000000000003</v>
          </cell>
        </row>
        <row r="2278">
          <cell r="A2278" t="str">
            <v>C1736</v>
          </cell>
          <cell r="B2278" t="str">
            <v>LUVA PVC SOLD. MARROM D=110mm (4")</v>
          </cell>
          <cell r="C2278" t="str">
            <v>UN</v>
          </cell>
          <cell r="D2278">
            <v>42.8</v>
          </cell>
        </row>
        <row r="2279">
          <cell r="A2279" t="str">
            <v>C1737</v>
          </cell>
          <cell r="B2279" t="str">
            <v>LUVA PVC SOLD./ROSCA. D=20mmX1/2"</v>
          </cell>
          <cell r="C2279" t="str">
            <v>UN</v>
          </cell>
          <cell r="D2279">
            <v>4.43</v>
          </cell>
        </row>
        <row r="2280">
          <cell r="A2280" t="str">
            <v>C1738</v>
          </cell>
          <cell r="B2280" t="str">
            <v>LUVA PVC SOLD./ROSCA. D=25mmX1/2"</v>
          </cell>
          <cell r="C2280" t="str">
            <v>UN</v>
          </cell>
          <cell r="D2280">
            <v>4.96</v>
          </cell>
        </row>
        <row r="2281">
          <cell r="A2281" t="str">
            <v>C1739</v>
          </cell>
          <cell r="B2281" t="str">
            <v>LUVA PVC SOLD./ROSCA. D=25mmX3/4"</v>
          </cell>
          <cell r="C2281" t="str">
            <v>UN</v>
          </cell>
          <cell r="D2281">
            <v>4.57</v>
          </cell>
        </row>
        <row r="2282">
          <cell r="A2282" t="str">
            <v>C1740</v>
          </cell>
          <cell r="B2282" t="str">
            <v>LUVA PVC SOLD./ROSCA. D=32mmX1"</v>
          </cell>
          <cell r="C2282" t="str">
            <v>UN</v>
          </cell>
          <cell r="D2282">
            <v>6.95</v>
          </cell>
        </row>
        <row r="2283">
          <cell r="A2283" t="str">
            <v>C1741</v>
          </cell>
          <cell r="B2283" t="str">
            <v>LUVA PVC SOLD./ROSCA. D=40mmX1 1/4"</v>
          </cell>
          <cell r="C2283" t="str">
            <v>UN</v>
          </cell>
          <cell r="D2283">
            <v>13.78</v>
          </cell>
        </row>
        <row r="2284">
          <cell r="A2284" t="str">
            <v>C1742</v>
          </cell>
          <cell r="B2284" t="str">
            <v>LUVA PVC SOLD./ROSCA. D=50mmX1 1/2"</v>
          </cell>
          <cell r="C2284" t="str">
            <v>UN</v>
          </cell>
          <cell r="D2284">
            <v>21.69</v>
          </cell>
        </row>
        <row r="2285">
          <cell r="A2285" t="str">
            <v>C1752</v>
          </cell>
          <cell r="B2285" t="str">
            <v>LUVA REDUÇÃO PVC ROSC. D=3/4"X1/2" (25X20mm)</v>
          </cell>
          <cell r="C2285" t="str">
            <v>UN</v>
          </cell>
          <cell r="D2285">
            <v>4.2699999999999996</v>
          </cell>
        </row>
        <row r="2286">
          <cell r="A2286" t="str">
            <v>C1751</v>
          </cell>
          <cell r="B2286" t="str">
            <v>LUVA REDUÇÃO PVC ROSC. D=1"X3/4" (32X25mm)</v>
          </cell>
          <cell r="C2286" t="str">
            <v>UN</v>
          </cell>
          <cell r="D2286">
            <v>5.66</v>
          </cell>
        </row>
        <row r="2287">
          <cell r="A2287" t="str">
            <v>C1753</v>
          </cell>
          <cell r="B2287" t="str">
            <v>LUVA REDUÇÃO PVC SOLDÁVEL AZUL C/ROSCA METÁLICA, D=25mmX1/2"</v>
          </cell>
          <cell r="C2287" t="str">
            <v>UN</v>
          </cell>
          <cell r="D2287">
            <v>6.5</v>
          </cell>
        </row>
        <row r="2288">
          <cell r="A2288" t="str">
            <v>C1743</v>
          </cell>
          <cell r="B2288" t="str">
            <v>LUVA REDUÇÃO PVC SOLDÁVEL MARROM D= 25X20mm (3/4"X1/2")</v>
          </cell>
          <cell r="C2288" t="str">
            <v>UN</v>
          </cell>
          <cell r="D2288">
            <v>3.28</v>
          </cell>
        </row>
        <row r="2289">
          <cell r="A2289" t="str">
            <v>C1744</v>
          </cell>
          <cell r="B2289" t="str">
            <v>LUVA REDUÇÃO PVC SOLDÁVEL MARROM D= 32X25mm (1"X3/4")</v>
          </cell>
          <cell r="C2289" t="str">
            <v>UN</v>
          </cell>
          <cell r="D2289">
            <v>4.74</v>
          </cell>
        </row>
        <row r="2290">
          <cell r="A2290" t="str">
            <v>C1745</v>
          </cell>
          <cell r="B2290" t="str">
            <v>LUVA REDUÇÃO PVC SOLDÁVEL MARROM D= 40X32mm (1 1/4"X1")</v>
          </cell>
          <cell r="C2290" t="str">
            <v>UN</v>
          </cell>
          <cell r="D2290">
            <v>8.42</v>
          </cell>
        </row>
        <row r="2291">
          <cell r="A2291" t="str">
            <v>C1748</v>
          </cell>
          <cell r="B2291" t="str">
            <v>LUVA REDUÇÃO PVC SOLDÁVEL MARROM D=75X60mm ( 2 1/2"X2")</v>
          </cell>
          <cell r="C2291" t="str">
            <v>UN</v>
          </cell>
          <cell r="D2291">
            <v>19.03</v>
          </cell>
        </row>
        <row r="2292">
          <cell r="A2292" t="str">
            <v>C1749</v>
          </cell>
          <cell r="B2292" t="str">
            <v>LUVA REDUÇÃO PVC SOLDÁVEL MARROM D=85X60mm (3"X2")</v>
          </cell>
          <cell r="C2292" t="str">
            <v>UN</v>
          </cell>
          <cell r="D2292">
            <v>24.24</v>
          </cell>
        </row>
        <row r="2293">
          <cell r="A2293" t="str">
            <v>C1750</v>
          </cell>
          <cell r="B2293" t="str">
            <v>LUVA REDUÇÃO PVC SOLDÁVEL MARROM D=85X75mm (3"X2 1/2")</v>
          </cell>
          <cell r="C2293" t="str">
            <v>UN</v>
          </cell>
          <cell r="D2293">
            <v>30.06</v>
          </cell>
        </row>
        <row r="2294">
          <cell r="A2294" t="str">
            <v>C1746</v>
          </cell>
          <cell r="B2294" t="str">
            <v>LUVA REDUÇÃO PVC SOLDÁVEL MARROM D=110X75mm (4"X2 1/2")</v>
          </cell>
          <cell r="C2294" t="str">
            <v>UN</v>
          </cell>
          <cell r="D2294">
            <v>45.86</v>
          </cell>
        </row>
        <row r="2295">
          <cell r="A2295" t="str">
            <v>C1747</v>
          </cell>
          <cell r="B2295" t="str">
            <v>LUVA REDUÇÃO PVC SOLDÁVEL MARROM D=110X85mm (4"X3")</v>
          </cell>
          <cell r="C2295" t="str">
            <v>UN</v>
          </cell>
          <cell r="D2295">
            <v>44.41</v>
          </cell>
        </row>
        <row r="2296">
          <cell r="A2296" t="str">
            <v>C1760</v>
          </cell>
          <cell r="B2296" t="str">
            <v>LUVA SIMPLES PVC BRANCO P/ESGOTO 40mm (1 1/2")</v>
          </cell>
          <cell r="C2296" t="str">
            <v>UN</v>
          </cell>
          <cell r="D2296">
            <v>4.95</v>
          </cell>
        </row>
        <row r="2297">
          <cell r="A2297" t="str">
            <v>C1761</v>
          </cell>
          <cell r="B2297" t="str">
            <v>LUVA SIMPLES PVC BRANCO P/ESGOTO 50mm (2")</v>
          </cell>
          <cell r="C2297" t="str">
            <v>UN</v>
          </cell>
          <cell r="D2297">
            <v>10.17</v>
          </cell>
        </row>
        <row r="2298">
          <cell r="A2298" t="str">
            <v>C1762</v>
          </cell>
          <cell r="B2298" t="str">
            <v>LUVA SIMPLES PVC BRANCO P/ESGOTO 75mm (3")</v>
          </cell>
          <cell r="C2298" t="str">
            <v>UN</v>
          </cell>
          <cell r="D2298">
            <v>10.62</v>
          </cell>
        </row>
        <row r="2299">
          <cell r="A2299" t="str">
            <v>C1758</v>
          </cell>
          <cell r="B2299" t="str">
            <v>LUVA SIMPLES PVC BRANCO P/ESGOTO 100mm (4")</v>
          </cell>
          <cell r="C2299" t="str">
            <v>UN</v>
          </cell>
          <cell r="D2299">
            <v>13.98</v>
          </cell>
        </row>
        <row r="2300">
          <cell r="A2300" t="str">
            <v>C1759</v>
          </cell>
          <cell r="B2300" t="str">
            <v>LUVA SIMPLES PVC BRANCO P/ESGOTO 150mm (6")</v>
          </cell>
          <cell r="C2300" t="str">
            <v>UN</v>
          </cell>
          <cell r="D2300">
            <v>35.299999999999997</v>
          </cell>
        </row>
        <row r="2301">
          <cell r="A2301" t="str">
            <v>C1756</v>
          </cell>
          <cell r="B2301" t="str">
            <v>LUVA SIMPLES PVC BRANCO P/ESGOTO D=50mm (2")-C/ANÉIS</v>
          </cell>
          <cell r="C2301" t="str">
            <v>UN</v>
          </cell>
          <cell r="D2301">
            <v>8.85</v>
          </cell>
        </row>
        <row r="2302">
          <cell r="A2302" t="str">
            <v>C1757</v>
          </cell>
          <cell r="B2302" t="str">
            <v>LUVA SIMPLES PVC BRANCO P/ESGOTO D=75mm (3")-C/ANÉIS</v>
          </cell>
          <cell r="C2302" t="str">
            <v>UN</v>
          </cell>
          <cell r="D2302">
            <v>12.26</v>
          </cell>
        </row>
        <row r="2303">
          <cell r="A2303" t="str">
            <v>C1754</v>
          </cell>
          <cell r="B2303" t="str">
            <v>LUVA SIMPLES PVC BRANCO P/ESGOTO D=100mm (4')-C/ANÉIS</v>
          </cell>
          <cell r="C2303" t="str">
            <v>UN</v>
          </cell>
          <cell r="D2303">
            <v>17.84</v>
          </cell>
        </row>
        <row r="2304">
          <cell r="A2304" t="str">
            <v>C1755</v>
          </cell>
          <cell r="B2304" t="str">
            <v>LUVA SIMPLES PVC BRANCO P/ESGOTO D=150mm (6")-C/ANÉIS</v>
          </cell>
          <cell r="C2304" t="str">
            <v>UN</v>
          </cell>
          <cell r="D2304">
            <v>44.14</v>
          </cell>
        </row>
        <row r="2305">
          <cell r="A2305" t="str">
            <v>C1697</v>
          </cell>
          <cell r="B2305" t="str">
            <v>LUVA DUPLA OU DE CORRER PVC P/ESGOTO 40mm</v>
          </cell>
          <cell r="C2305" t="str">
            <v>UN</v>
          </cell>
          <cell r="D2305">
            <v>4.95</v>
          </cell>
        </row>
        <row r="2306">
          <cell r="A2306" t="str">
            <v>C1699</v>
          </cell>
          <cell r="B2306" t="str">
            <v>LUVA DUPLA PVC P/ESGOTO D=50mm (2")-C/ANÉIS</v>
          </cell>
          <cell r="C2306" t="str">
            <v>UN</v>
          </cell>
          <cell r="D2306">
            <v>10.119999999999999</v>
          </cell>
        </row>
        <row r="2307">
          <cell r="A2307" t="str">
            <v>C1700</v>
          </cell>
          <cell r="B2307" t="str">
            <v>LUVA DUPLA PVC P/ESGOTO D=75mm (3")-C/ANÉIS</v>
          </cell>
          <cell r="C2307" t="str">
            <v>UN</v>
          </cell>
          <cell r="D2307">
            <v>15.45</v>
          </cell>
        </row>
        <row r="2308">
          <cell r="A2308" t="str">
            <v>C1698</v>
          </cell>
          <cell r="B2308" t="str">
            <v>LUVA DUPLA PVC P/ESGOTO D=100mm (4")-C/ANÉIS</v>
          </cell>
          <cell r="C2308" t="str">
            <v>UN</v>
          </cell>
          <cell r="D2308">
            <v>21.91</v>
          </cell>
        </row>
        <row r="2309">
          <cell r="A2309" t="str">
            <v>C1702</v>
          </cell>
          <cell r="B2309" t="str">
            <v>LUVA DUPLA PVC P/ESGOTO 50mm JUNTAS SOLDADAS</v>
          </cell>
          <cell r="C2309" t="str">
            <v>UN</v>
          </cell>
          <cell r="D2309">
            <v>7.67</v>
          </cell>
        </row>
        <row r="2310">
          <cell r="A2310" t="str">
            <v>C1703</v>
          </cell>
          <cell r="B2310" t="str">
            <v>LUVA DUPLA PVC P/ESGOTO 75mm JUNTAS SOLDADAS</v>
          </cell>
          <cell r="C2310" t="str">
            <v>UN</v>
          </cell>
          <cell r="D2310">
            <v>13.81</v>
          </cell>
        </row>
        <row r="2311">
          <cell r="A2311" t="str">
            <v>C1701</v>
          </cell>
          <cell r="B2311" t="str">
            <v>LUVA DUPLA PVC P/ESGOTO 100mm JUNTAS SOLDADAS</v>
          </cell>
          <cell r="C2311" t="str">
            <v>UN</v>
          </cell>
          <cell r="D2311">
            <v>18.05</v>
          </cell>
        </row>
        <row r="2312">
          <cell r="A2312" t="str">
            <v>C3582</v>
          </cell>
          <cell r="B2312" t="str">
            <v>MUTIRÃO MISTO - ADAPTADOR DE JUNTA ELÂSTICA P/SIFÃO METAL PVC P/ESGOTO D=40mm</v>
          </cell>
          <cell r="C2312" t="str">
            <v>UN</v>
          </cell>
          <cell r="D2312">
            <v>5.35</v>
          </cell>
        </row>
        <row r="2313">
          <cell r="A2313" t="str">
            <v>C3556</v>
          </cell>
          <cell r="B2313" t="str">
            <v>MUTIRÃO MISTO - ADAPTADOR PVC SOLDÁVEL FLANGES LIVRES P/CX. D'ÁGUA 25mm (3/4")</v>
          </cell>
          <cell r="C2313" t="str">
            <v>UN</v>
          </cell>
          <cell r="D2313">
            <v>12.56</v>
          </cell>
        </row>
        <row r="2314">
          <cell r="A2314" t="str">
            <v>C3585</v>
          </cell>
          <cell r="B2314" t="str">
            <v>MUTIRÃO MISTO - CAIXA SIFONADA 150X150X50cm COM GRELHA</v>
          </cell>
          <cell r="C2314" t="str">
            <v>UN</v>
          </cell>
          <cell r="D2314">
            <v>28.16</v>
          </cell>
        </row>
        <row r="2315">
          <cell r="A2315" t="str">
            <v>C3588</v>
          </cell>
          <cell r="B2315" t="str">
            <v>MUTIRÃO MISTO - JOELHO PVC BRANCO P/ESGOTO D=40mm(1 1/2")</v>
          </cell>
          <cell r="C2315" t="str">
            <v>UN</v>
          </cell>
          <cell r="D2315">
            <v>5.37</v>
          </cell>
        </row>
        <row r="2316">
          <cell r="A2316" t="str">
            <v>C3589</v>
          </cell>
          <cell r="B2316" t="str">
            <v>MUTIRÃO MISTO - JOELHO PVC BRANCO P/ESGOTO D=50mm(2")</v>
          </cell>
          <cell r="C2316" t="str">
            <v>UN</v>
          </cell>
          <cell r="D2316">
            <v>7.12</v>
          </cell>
        </row>
        <row r="2317">
          <cell r="A2317" t="str">
            <v>C3587</v>
          </cell>
          <cell r="B2317" t="str">
            <v>MUTIRÃO MISTO - JOELHO PVC BRANCO P/ESGOTO D=100mm(4")</v>
          </cell>
          <cell r="C2317" t="str">
            <v>UN</v>
          </cell>
          <cell r="D2317">
            <v>15.52</v>
          </cell>
        </row>
        <row r="2318">
          <cell r="A2318" t="str">
            <v>C3559</v>
          </cell>
          <cell r="B2318" t="str">
            <v>MUTIRÃO MISTO - JOELHO PVC SOLDÁVEL AZUL D=25mmX3/4"</v>
          </cell>
          <cell r="C2318" t="str">
            <v>UN</v>
          </cell>
          <cell r="D2318">
            <v>7.71</v>
          </cell>
        </row>
        <row r="2319">
          <cell r="A2319" t="str">
            <v>C3557</v>
          </cell>
          <cell r="B2319" t="str">
            <v>MUTIRÃO MISTO - JOELHO REDUÇÃO 90 PVC SOLDÁVEL C/ROSCA D=25mmX1/2"</v>
          </cell>
          <cell r="C2319" t="str">
            <v>UN</v>
          </cell>
          <cell r="D2319">
            <v>4.38</v>
          </cell>
        </row>
        <row r="2320">
          <cell r="A2320" t="str">
            <v>C3558</v>
          </cell>
          <cell r="B2320" t="str">
            <v>MUTIRÃO MISTO - JOELHO REDUÇÃO PVC SOLDÁVEL AZUL D=25mmX1/2"</v>
          </cell>
          <cell r="C2320" t="str">
            <v>UN</v>
          </cell>
          <cell r="D2320">
            <v>6.45</v>
          </cell>
        </row>
        <row r="2321">
          <cell r="A2321" t="str">
            <v>C3560</v>
          </cell>
          <cell r="B2321" t="str">
            <v>MUTIRÃO MISTO - LUVA PVC SOLDÁVEL AZUL C/ROSCA MET. D=25mmX3/4"</v>
          </cell>
          <cell r="C2321" t="str">
            <v>UN</v>
          </cell>
          <cell r="D2321">
            <v>5.67</v>
          </cell>
        </row>
        <row r="2322">
          <cell r="A2322" t="str">
            <v>C3561</v>
          </cell>
          <cell r="B2322" t="str">
            <v>MUTIRÃO MISTO - TE PVC SOLDÁVEL MARROM D=25mm (3/4")</v>
          </cell>
          <cell r="C2322" t="str">
            <v>UN</v>
          </cell>
          <cell r="D2322">
            <v>3.63</v>
          </cell>
        </row>
        <row r="2323">
          <cell r="A2323" t="str">
            <v>C3562</v>
          </cell>
          <cell r="B2323" t="str">
            <v>MUTIRÃO MISTO - TUBO PVC SOLDÁVEL MARROM D= 25mm (3/4")</v>
          </cell>
          <cell r="C2323" t="str">
            <v>M</v>
          </cell>
          <cell r="D2323">
            <v>4.22</v>
          </cell>
        </row>
        <row r="2324">
          <cell r="A2324" t="str">
            <v>C3591</v>
          </cell>
          <cell r="B2324" t="str">
            <v>MUTIRÃO MISTO - TUBO PVC BRANCO P/ESGOTO D=40mm(1 1/2")</v>
          </cell>
          <cell r="C2324" t="str">
            <v>M</v>
          </cell>
          <cell r="D2324">
            <v>6.58</v>
          </cell>
        </row>
        <row r="2325">
          <cell r="A2325" t="str">
            <v>C3592</v>
          </cell>
          <cell r="B2325" t="str">
            <v>MUTIRÃO MISTO - TUBO PVC BRANCO P/ESGOTO D=50mm(2")</v>
          </cell>
          <cell r="C2325" t="str">
            <v>M</v>
          </cell>
          <cell r="D2325">
            <v>9.5</v>
          </cell>
        </row>
        <row r="2326">
          <cell r="A2326" t="str">
            <v>C3590</v>
          </cell>
          <cell r="B2326" t="str">
            <v>MUTIRÃO MISTO - TUBO PVC BRANCO P/ESGOTO D=100mm(4")</v>
          </cell>
          <cell r="C2326" t="str">
            <v>M</v>
          </cell>
          <cell r="D2326">
            <v>19.899999999999999</v>
          </cell>
        </row>
        <row r="2327">
          <cell r="A2327" t="str">
            <v>C1827</v>
          </cell>
          <cell r="B2327" t="str">
            <v>NIPLE EM PVC C/ ROSCA DE 1 1/4"</v>
          </cell>
          <cell r="C2327" t="str">
            <v>UN</v>
          </cell>
          <cell r="D2327">
            <v>9.6199999999999992</v>
          </cell>
        </row>
        <row r="2328">
          <cell r="A2328" t="str">
            <v>C1828</v>
          </cell>
          <cell r="B2328" t="str">
            <v>NIPLE EM PVC C/ ROSCA DE 2 1/2"</v>
          </cell>
          <cell r="C2328" t="str">
            <v>UN</v>
          </cell>
          <cell r="D2328">
            <v>19.45</v>
          </cell>
        </row>
        <row r="2329">
          <cell r="A2329" t="str">
            <v>C2093</v>
          </cell>
          <cell r="B2329" t="str">
            <v>RALO SECO PVC RÍGIDO</v>
          </cell>
          <cell r="C2329" t="str">
            <v>UN</v>
          </cell>
          <cell r="D2329">
            <v>27.63</v>
          </cell>
        </row>
        <row r="2330">
          <cell r="A2330" t="str">
            <v>C2145</v>
          </cell>
          <cell r="B2330" t="str">
            <v>REDUÇÃO EXCÊNTRICA PVC BRANCO REFORÇADO D=75X50mm (3"X2")</v>
          </cell>
          <cell r="C2330" t="str">
            <v>UN</v>
          </cell>
          <cell r="D2330">
            <v>9.6</v>
          </cell>
        </row>
        <row r="2331">
          <cell r="A2331" t="str">
            <v>C2143</v>
          </cell>
          <cell r="B2331" t="str">
            <v>REDUÇÃO EXCÊNTRICA PVC BRANCO REFORÇADO D=100X75mm (4"X3")</v>
          </cell>
          <cell r="C2331" t="str">
            <v>UN</v>
          </cell>
          <cell r="D2331">
            <v>14.32</v>
          </cell>
        </row>
        <row r="2332">
          <cell r="A2332" t="str">
            <v>C2144</v>
          </cell>
          <cell r="B2332" t="str">
            <v>REDUÇÃO EXCÊNTRICA PVC BRANCO REFORÇADO D=150x150mm (6"x6")</v>
          </cell>
          <cell r="C2332" t="str">
            <v>UN</v>
          </cell>
          <cell r="D2332">
            <v>32.82</v>
          </cell>
        </row>
        <row r="2333">
          <cell r="A2333" t="str">
            <v>C2153</v>
          </cell>
          <cell r="B2333" t="str">
            <v>REDUÇÃO PVC BRANCO/CINZA P/ESGOTO D=100X75mm (4"X3")</v>
          </cell>
          <cell r="C2333" t="str">
            <v>UN</v>
          </cell>
          <cell r="D2333">
            <v>18.45</v>
          </cell>
        </row>
        <row r="2334">
          <cell r="A2334" t="str">
            <v>C2151</v>
          </cell>
          <cell r="B2334" t="str">
            <v>REDUÇÃO PVC BRANCO P/ESGOTO D=75X50mm (3"X2")</v>
          </cell>
          <cell r="C2334" t="str">
            <v>UN</v>
          </cell>
          <cell r="D2334">
            <v>14.8</v>
          </cell>
        </row>
        <row r="2335">
          <cell r="A2335" t="str">
            <v>C2146</v>
          </cell>
          <cell r="B2335" t="str">
            <v>REDUÇÃO PVC BRANCO P/ESGOTO D=100X50mm (4"X2")</v>
          </cell>
          <cell r="C2335" t="str">
            <v>UN</v>
          </cell>
          <cell r="D2335">
            <v>13.73</v>
          </cell>
        </row>
        <row r="2336">
          <cell r="A2336" t="str">
            <v>C2149</v>
          </cell>
          <cell r="B2336" t="str">
            <v>REDUÇÃO PVC BRANCO P/ESGOTO D=150X100mm (6"X4")</v>
          </cell>
          <cell r="C2336" t="str">
            <v>UN</v>
          </cell>
          <cell r="D2336">
            <v>40.020000000000003</v>
          </cell>
        </row>
        <row r="2337">
          <cell r="A2337" t="str">
            <v>C2152</v>
          </cell>
          <cell r="B2337" t="str">
            <v>REDUÇÃO PVC BRANCO P/ESGOTO D=75X50mm (3"X2")-C/ANÉIS</v>
          </cell>
          <cell r="C2337" t="str">
            <v>UN</v>
          </cell>
          <cell r="D2337">
            <v>16.850000000000001</v>
          </cell>
        </row>
        <row r="2338">
          <cell r="A2338" t="str">
            <v>C2147</v>
          </cell>
          <cell r="B2338" t="str">
            <v>REDUÇÃO PVC BRANCO P/ESGOTO D=100X50mm (4"X2")-C/ANÉIS</v>
          </cell>
          <cell r="C2338" t="str">
            <v>UN</v>
          </cell>
          <cell r="D2338">
            <v>15.79</v>
          </cell>
        </row>
        <row r="2339">
          <cell r="A2339" t="str">
            <v>C2148</v>
          </cell>
          <cell r="B2339" t="str">
            <v>REDUÇÃO PVC BRANCO P/ESGOTO D=100X75mm (4"X3")-C/ANÉIS</v>
          </cell>
          <cell r="C2339" t="str">
            <v>UN</v>
          </cell>
          <cell r="D2339">
            <v>21.2</v>
          </cell>
        </row>
        <row r="2340">
          <cell r="A2340" t="str">
            <v>C2150</v>
          </cell>
          <cell r="B2340" t="str">
            <v>REDUÇÃO PVC BRANCO P/ESGOTO D=150X100mm (6"X4")-C/ANÉIS</v>
          </cell>
          <cell r="C2340" t="str">
            <v>UN</v>
          </cell>
          <cell r="D2340">
            <v>46.37</v>
          </cell>
        </row>
        <row r="2341">
          <cell r="A2341" t="str">
            <v>C2320</v>
          </cell>
          <cell r="B2341" t="str">
            <v>TÊ PVC BRANCO C/INSPEÇÃO P/ESGOTO D=150mm(6")</v>
          </cell>
          <cell r="C2341" t="str">
            <v>UN</v>
          </cell>
          <cell r="D2341">
            <v>153.56</v>
          </cell>
        </row>
        <row r="2342">
          <cell r="A2342" t="str">
            <v>C2345</v>
          </cell>
          <cell r="B2342" t="str">
            <v>TÊ PVC BRANCO C/INSPEÇÃO P/ESGOTO D=75mm (3")</v>
          </cell>
          <cell r="C2342" t="str">
            <v>UN</v>
          </cell>
          <cell r="D2342">
            <v>31.01</v>
          </cell>
        </row>
        <row r="2343">
          <cell r="A2343" t="str">
            <v>C2343</v>
          </cell>
          <cell r="B2343" t="str">
            <v>TÊ PVC BRANCO C/INSPEÇÃO P/ESGOTO D=100mm (4")</v>
          </cell>
          <cell r="C2343" t="str">
            <v>UN</v>
          </cell>
          <cell r="D2343">
            <v>36.369999999999997</v>
          </cell>
        </row>
        <row r="2344">
          <cell r="A2344" t="str">
            <v>C2346</v>
          </cell>
          <cell r="B2344" t="str">
            <v>TÊ PVC BRANCO C/INSPEÇÃO P/ESGOTO D=75mm (3")-JUNTAS C/ANEIS</v>
          </cell>
          <cell r="C2344" t="str">
            <v>UN</v>
          </cell>
          <cell r="D2344">
            <v>32.65</v>
          </cell>
        </row>
        <row r="2345">
          <cell r="A2345" t="str">
            <v>C2344</v>
          </cell>
          <cell r="B2345" t="str">
            <v>TÊ PVC BRANCO C/INSPEÇÃO P/ESGOTO D=100mm (4")-JUNTAS C/ANÉIS</v>
          </cell>
          <cell r="C2345" t="str">
            <v>UN</v>
          </cell>
          <cell r="D2345">
            <v>40.229999999999997</v>
          </cell>
        </row>
        <row r="2346">
          <cell r="A2346" t="str">
            <v>C2350</v>
          </cell>
          <cell r="B2346" t="str">
            <v>TÊ PVC BRANCO C/REDUÇÃO P/ESGOTO D=75X50mm (3"X2")</v>
          </cell>
          <cell r="C2346" t="str">
            <v>UN</v>
          </cell>
          <cell r="D2346">
            <v>19.62</v>
          </cell>
        </row>
        <row r="2347">
          <cell r="A2347" t="str">
            <v>C2347</v>
          </cell>
          <cell r="B2347" t="str">
            <v>TÊ PVC BRANCO C/REDUÇÃO P/ESGOTO D=100X50mm (4"X2")</v>
          </cell>
          <cell r="C2347" t="str">
            <v>UN</v>
          </cell>
          <cell r="D2347">
            <v>25.19</v>
          </cell>
        </row>
        <row r="2348">
          <cell r="A2348" t="str">
            <v>C2348</v>
          </cell>
          <cell r="B2348" t="str">
            <v>TÊ PVC BRANCO C/REDUÇÃO P/ESGOTO D=100X75mm (4"X3")</v>
          </cell>
          <cell r="C2348" t="str">
            <v>UN</v>
          </cell>
          <cell r="D2348">
            <v>26.35</v>
          </cell>
        </row>
        <row r="2349">
          <cell r="A2349" t="str">
            <v>C2349</v>
          </cell>
          <cell r="B2349" t="str">
            <v>TÊ PVC BRANCO C/REDUÇÃO P/ESGOTO D=150X100mm (6"X4")</v>
          </cell>
          <cell r="C2349" t="str">
            <v>UN</v>
          </cell>
          <cell r="D2349">
            <v>54.38</v>
          </cell>
        </row>
        <row r="2350">
          <cell r="A2350" t="str">
            <v>C2360</v>
          </cell>
          <cell r="B2350" t="str">
            <v>TÊ PVC BRANCO P/ESGOTO D=50mm (2") - JUNTA C/ANÉIS</v>
          </cell>
          <cell r="C2350" t="str">
            <v>UN</v>
          </cell>
          <cell r="D2350">
            <v>20.3</v>
          </cell>
        </row>
        <row r="2351">
          <cell r="A2351" t="str">
            <v>C2362</v>
          </cell>
          <cell r="B2351" t="str">
            <v>TÊ PVC BRANCO P/ESGOTO D=75mm (3") - JUNTA C/ANÉIS</v>
          </cell>
          <cell r="C2351" t="str">
            <v>UN</v>
          </cell>
          <cell r="D2351">
            <v>30.54</v>
          </cell>
        </row>
        <row r="2352">
          <cell r="A2352" t="str">
            <v>C2355</v>
          </cell>
          <cell r="B2352" t="str">
            <v>TÊ PVC BRANCO P/ESGOTO D=100mm (4") - JUNTA C/ANÉIS</v>
          </cell>
          <cell r="C2352" t="str">
            <v>UN</v>
          </cell>
          <cell r="D2352">
            <v>41.73</v>
          </cell>
        </row>
        <row r="2353">
          <cell r="A2353" t="str">
            <v>C2351</v>
          </cell>
          <cell r="B2353" t="str">
            <v>TÊ PVC BRANCO P/ ESGOTO D=150mm (6") - JUNTA C/ANÉIS</v>
          </cell>
          <cell r="C2353" t="str">
            <v>UN</v>
          </cell>
          <cell r="D2353">
            <v>82.99</v>
          </cell>
        </row>
        <row r="2354">
          <cell r="A2354" t="str">
            <v>C2358</v>
          </cell>
          <cell r="B2354" t="str">
            <v>TÊ PVC BRANCO P/ESGOTO D=40mm (1 1/2")-JUNTAS SOLD.</v>
          </cell>
          <cell r="C2354" t="str">
            <v>UN</v>
          </cell>
          <cell r="D2354">
            <v>10.33</v>
          </cell>
        </row>
        <row r="2355">
          <cell r="A2355" t="str">
            <v>C2359</v>
          </cell>
          <cell r="B2355" t="str">
            <v>TÊ PVC BRANCO P/ESGOTO D=50MM (2')-JUNTAS SOLD.</v>
          </cell>
          <cell r="C2355" t="str">
            <v>UN</v>
          </cell>
          <cell r="D2355">
            <v>14.07</v>
          </cell>
        </row>
        <row r="2356">
          <cell r="A2356" t="str">
            <v>C2363</v>
          </cell>
          <cell r="B2356" t="str">
            <v>TÊ PVC BRANCO P/ESGOTO D=75mm (3")-JUNTAS SOLD.</v>
          </cell>
          <cell r="C2356" t="str">
            <v>UN</v>
          </cell>
          <cell r="D2356">
            <v>22.98</v>
          </cell>
        </row>
        <row r="2357">
          <cell r="A2357" t="str">
            <v>C2356</v>
          </cell>
          <cell r="B2357" t="str">
            <v>TÊ PVC BRANCO P/ESGOTO D=100mm (4")-JUNTAS SOLD.</v>
          </cell>
          <cell r="C2357" t="str">
            <v>UN</v>
          </cell>
          <cell r="D2357">
            <v>30.15</v>
          </cell>
        </row>
        <row r="2358">
          <cell r="A2358" t="str">
            <v>C2352</v>
          </cell>
          <cell r="B2358" t="str">
            <v>TÊ PVC BRANCO P/ ESGOTO D=150mm (6") - JUNTAS SOLD.</v>
          </cell>
          <cell r="C2358" t="str">
            <v>UN</v>
          </cell>
          <cell r="D2358">
            <v>69.73</v>
          </cell>
        </row>
        <row r="2359">
          <cell r="A2359" t="str">
            <v>C2361</v>
          </cell>
          <cell r="B2359" t="str">
            <v>TÊ PVC BRANCO P/ESGOTO D=75X50mm (3"X2")-JUNTAS C/ANÉIS</v>
          </cell>
          <cell r="C2359" t="str">
            <v>UN</v>
          </cell>
          <cell r="D2359">
            <v>22.49</v>
          </cell>
        </row>
        <row r="2360">
          <cell r="A2360" t="str">
            <v>C2353</v>
          </cell>
          <cell r="B2360" t="str">
            <v>TÊ PVC BRANCO P/ESGOTO D=100X50mm (4"X2")-JUNTAS C/ANÉIS</v>
          </cell>
          <cell r="C2360" t="str">
            <v>UN</v>
          </cell>
          <cell r="D2360">
            <v>30.27</v>
          </cell>
        </row>
        <row r="2361">
          <cell r="A2361" t="str">
            <v>C2354</v>
          </cell>
          <cell r="B2361" t="str">
            <v>TÊ PVC BRANCO P/ESGOTO D=100X75mm (4"X3")-JUNTAS C/ANÉIS</v>
          </cell>
          <cell r="C2361" t="str">
            <v>UN</v>
          </cell>
          <cell r="D2361">
            <v>49.14</v>
          </cell>
        </row>
        <row r="2362">
          <cell r="A2362" t="str">
            <v>C2357</v>
          </cell>
          <cell r="B2362" t="str">
            <v>TÊ PVC BRANCO P/ESGOTO D=150X100mm (6"X4")-JUNTAS C/ANÉIS</v>
          </cell>
          <cell r="C2362" t="str">
            <v>UN</v>
          </cell>
          <cell r="D2362">
            <v>65.150000000000006</v>
          </cell>
        </row>
        <row r="2363">
          <cell r="A2363" t="str">
            <v>C2364</v>
          </cell>
          <cell r="B2363" t="str">
            <v>TÊ PVC BRANCO ROSC. D= 1/2" (20mm)</v>
          </cell>
          <cell r="C2363" t="str">
            <v>UN</v>
          </cell>
          <cell r="D2363">
            <v>7.14</v>
          </cell>
        </row>
        <row r="2364">
          <cell r="A2364" t="str">
            <v>C2371</v>
          </cell>
          <cell r="B2364" t="str">
            <v>TÊ PVC BRANCO ROSC. D=3/4' (25mm)</v>
          </cell>
          <cell r="C2364" t="str">
            <v>UN</v>
          </cell>
          <cell r="D2364">
            <v>7.66</v>
          </cell>
        </row>
        <row r="2365">
          <cell r="A2365" t="str">
            <v>C2366</v>
          </cell>
          <cell r="B2365" t="str">
            <v>TÊ PVC BRANCO ROSC. D= 1" (32mm)</v>
          </cell>
          <cell r="C2365" t="str">
            <v>UN</v>
          </cell>
          <cell r="D2365">
            <v>10.86</v>
          </cell>
        </row>
        <row r="2366">
          <cell r="A2366" t="str">
            <v>C2365</v>
          </cell>
          <cell r="B2366" t="str">
            <v>TÊ PVC BRANCO ROSC. D= 1 1/2" (50mm)</v>
          </cell>
          <cell r="C2366" t="str">
            <v>UN</v>
          </cell>
          <cell r="D2366">
            <v>21.82</v>
          </cell>
        </row>
        <row r="2367">
          <cell r="A2367" t="str">
            <v>C2368</v>
          </cell>
          <cell r="B2367" t="str">
            <v>TÊ PVC BRANCO ROSC. D=1 1/4" (40mm)</v>
          </cell>
          <cell r="C2367" t="str">
            <v>UN</v>
          </cell>
          <cell r="D2367">
            <v>18.55</v>
          </cell>
        </row>
        <row r="2368">
          <cell r="A2368" t="str">
            <v>C2367</v>
          </cell>
          <cell r="B2368" t="str">
            <v>TÊ PVC BRANCO ROSC. D= 2" (60mm)</v>
          </cell>
          <cell r="C2368" t="str">
            <v>UN</v>
          </cell>
          <cell r="D2368">
            <v>29.32</v>
          </cell>
        </row>
        <row r="2369">
          <cell r="A2369" t="str">
            <v>C2369</v>
          </cell>
          <cell r="B2369" t="str">
            <v>TÊ PVC BRANCO ROSC. D=2 1/2" (75mm)</v>
          </cell>
          <cell r="C2369" t="str">
            <v>UN</v>
          </cell>
          <cell r="D2369">
            <v>51.4</v>
          </cell>
        </row>
        <row r="2370">
          <cell r="A2370" t="str">
            <v>C2370</v>
          </cell>
          <cell r="B2370" t="str">
            <v>TÊ PVC BRANCO ROSC. D=3" (85mm)</v>
          </cell>
          <cell r="C2370" t="str">
            <v>UN</v>
          </cell>
          <cell r="D2370">
            <v>69.709999999999994</v>
          </cell>
        </row>
        <row r="2371">
          <cell r="A2371" t="str">
            <v>C2372</v>
          </cell>
          <cell r="B2371" t="str">
            <v>TÊ PVC BRANCO ROSC. D=4" (110mm)</v>
          </cell>
          <cell r="C2371" t="str">
            <v>UN</v>
          </cell>
          <cell r="D2371">
            <v>135.6</v>
          </cell>
        </row>
        <row r="2372">
          <cell r="A2372" t="str">
            <v>C2373</v>
          </cell>
          <cell r="B2372" t="str">
            <v>TÊ PVC CINZA C/INSPEÇÃO P/ESGOTO D=150mm (6")-JUNTAS C/ANÉIS</v>
          </cell>
          <cell r="C2372" t="str">
            <v>UN</v>
          </cell>
          <cell r="D2372">
            <v>171.96</v>
          </cell>
        </row>
        <row r="2373">
          <cell r="A2373" t="str">
            <v>C2375</v>
          </cell>
          <cell r="B2373" t="str">
            <v>TÊ PVC CINZA C/INSPEÇÃO P/ESGOTO D=150mm (6")-JUNTAS SOLD.</v>
          </cell>
          <cell r="C2373" t="str">
            <v>UN</v>
          </cell>
          <cell r="D2373">
            <v>163.12</v>
          </cell>
        </row>
        <row r="2374">
          <cell r="A2374" t="str">
            <v>C2376</v>
          </cell>
          <cell r="B2374" t="str">
            <v>TÊ PVC CINZA P/ESGOTO D=150MM (6')-JUNTAS C/ANÉIS</v>
          </cell>
          <cell r="C2374" t="str">
            <v>UN</v>
          </cell>
          <cell r="D2374">
            <v>111.72</v>
          </cell>
        </row>
        <row r="2375">
          <cell r="A2375" t="str">
            <v>C2377</v>
          </cell>
          <cell r="B2375" t="str">
            <v>TÊ PVC CINZA P/ESGOTO D=150MM (6')-JUNTAS SOLD.</v>
          </cell>
          <cell r="C2375" t="str">
            <v>UN</v>
          </cell>
          <cell r="D2375">
            <v>98.46</v>
          </cell>
        </row>
        <row r="2376">
          <cell r="A2376" t="str">
            <v>C2378</v>
          </cell>
          <cell r="B2376" t="str">
            <v>TÊ PVC SOLD./ROSCA AZUL D=20mmX20mmX1/2"</v>
          </cell>
          <cell r="C2376" t="str">
            <v>UN</v>
          </cell>
          <cell r="D2376">
            <v>10.31</v>
          </cell>
        </row>
        <row r="2377">
          <cell r="A2377" t="str">
            <v>C2379</v>
          </cell>
          <cell r="B2377" t="str">
            <v>TÊ PVC SOLD./ROSCA AZUL D=25mmX25mmX3/4'</v>
          </cell>
          <cell r="C2377" t="str">
            <v>UN</v>
          </cell>
          <cell r="D2377">
            <v>11.67</v>
          </cell>
        </row>
        <row r="2378">
          <cell r="A2378" t="str">
            <v>C2380</v>
          </cell>
          <cell r="B2378" t="str">
            <v>TÊ PVC SOLD. MARROM D= 20mm (1/2")</v>
          </cell>
          <cell r="C2378" t="str">
            <v>UN</v>
          </cell>
          <cell r="D2378">
            <v>5.08</v>
          </cell>
        </row>
        <row r="2379">
          <cell r="A2379" t="str">
            <v>C2381</v>
          </cell>
          <cell r="B2379" t="str">
            <v>TÊ PVC SOLD. MARROM D= 25mm (3/4")</v>
          </cell>
          <cell r="C2379" t="str">
            <v>UN</v>
          </cell>
          <cell r="D2379">
            <v>5.34</v>
          </cell>
        </row>
        <row r="2380">
          <cell r="A2380" t="str">
            <v>C2382</v>
          </cell>
          <cell r="B2380" t="str">
            <v>TÊ PVC SOLD. MARROM D= 32mm (1")</v>
          </cell>
          <cell r="C2380" t="str">
            <v>UN</v>
          </cell>
          <cell r="D2380">
            <v>6.87</v>
          </cell>
        </row>
        <row r="2381">
          <cell r="A2381" t="str">
            <v>C2383</v>
          </cell>
          <cell r="B2381" t="str">
            <v>TÊ PVC SOLD. MARROM D= 40mm (1 1/4")</v>
          </cell>
          <cell r="C2381" t="str">
            <v>UN</v>
          </cell>
          <cell r="D2381">
            <v>13.85</v>
          </cell>
        </row>
        <row r="2382">
          <cell r="A2382" t="str">
            <v>C2384</v>
          </cell>
          <cell r="B2382" t="str">
            <v>TÊ PVC SOLD. MARROM D= 50mm (1 1/2")</v>
          </cell>
          <cell r="C2382" t="str">
            <v>UN</v>
          </cell>
          <cell r="D2382">
            <v>15.07</v>
          </cell>
        </row>
        <row r="2383">
          <cell r="A2383" t="str">
            <v>C2385</v>
          </cell>
          <cell r="B2383" t="str">
            <v>TÊ PVC SOLD. MARROM D= 60mm (2")</v>
          </cell>
          <cell r="C2383" t="str">
            <v>UN</v>
          </cell>
          <cell r="D2383">
            <v>28.79</v>
          </cell>
        </row>
        <row r="2384">
          <cell r="A2384" t="str">
            <v>C2386</v>
          </cell>
          <cell r="B2384" t="str">
            <v>TÊ PVC SOLD. MARROM D= 75mm (2 1/2")</v>
          </cell>
          <cell r="C2384" t="str">
            <v>UN</v>
          </cell>
          <cell r="D2384">
            <v>53.06</v>
          </cell>
        </row>
        <row r="2385">
          <cell r="A2385" t="str">
            <v>C2387</v>
          </cell>
          <cell r="B2385" t="str">
            <v>TÊ PVC SOLD. MARROM D= 85mm (3")</v>
          </cell>
          <cell r="C2385" t="str">
            <v>UN</v>
          </cell>
          <cell r="D2385">
            <v>64.14</v>
          </cell>
        </row>
        <row r="2386">
          <cell r="A2386" t="str">
            <v>C2388</v>
          </cell>
          <cell r="B2386" t="str">
            <v>TÊ PVC SOLD. MARROM D=110mm (4")</v>
          </cell>
          <cell r="C2386" t="str">
            <v>UN</v>
          </cell>
          <cell r="D2386">
            <v>113.04</v>
          </cell>
        </row>
        <row r="2387">
          <cell r="A2387" t="str">
            <v>C2389</v>
          </cell>
          <cell r="B2387" t="str">
            <v>TE PVC SOLD./ROSCA D=20mmX20mmX1/2"</v>
          </cell>
          <cell r="C2387" t="str">
            <v>UN</v>
          </cell>
          <cell r="D2387">
            <v>6.29</v>
          </cell>
        </row>
        <row r="2388">
          <cell r="A2388" t="str">
            <v>C2390</v>
          </cell>
          <cell r="B2388" t="str">
            <v>TE PVC SOLD./ROSCA D=25mmX25mmX3/4"</v>
          </cell>
          <cell r="C2388" t="str">
            <v>UN</v>
          </cell>
          <cell r="D2388">
            <v>7.69</v>
          </cell>
        </row>
        <row r="2389">
          <cell r="A2389" t="str">
            <v>C2391</v>
          </cell>
          <cell r="B2389" t="str">
            <v>TE PVC SOLD./ROSCA D=32mmX32mmX1"</v>
          </cell>
          <cell r="C2389" t="str">
            <v>UN</v>
          </cell>
          <cell r="D2389">
            <v>7.74</v>
          </cell>
        </row>
        <row r="2390">
          <cell r="A2390" t="str">
            <v>C2400</v>
          </cell>
          <cell r="B2390" t="str">
            <v>TÊ REDUÇÃO PVC ROSC. D= 3/4X1/2" (25X20mm)</v>
          </cell>
          <cell r="C2390" t="str">
            <v>UN</v>
          </cell>
          <cell r="D2390">
            <v>8.33</v>
          </cell>
        </row>
        <row r="2391">
          <cell r="A2391" t="str">
            <v>C2399</v>
          </cell>
          <cell r="B2391" t="str">
            <v>TÊ REDUÇÃO PVC ROSC. D= 1"X3/4" (32X25mm)</v>
          </cell>
          <cell r="C2391" t="str">
            <v>UN</v>
          </cell>
          <cell r="D2391">
            <v>10.85</v>
          </cell>
        </row>
        <row r="2392">
          <cell r="A2392" t="str">
            <v>C2398</v>
          </cell>
          <cell r="B2392" t="str">
            <v>TÊ REDUÇÃO PVC ROSC. D= 1 1/2"X3/4" (50X25mm)</v>
          </cell>
          <cell r="C2392" t="str">
            <v>UN</v>
          </cell>
          <cell r="D2392">
            <v>17.62</v>
          </cell>
        </row>
        <row r="2393">
          <cell r="A2393" t="str">
            <v>C2393</v>
          </cell>
          <cell r="B2393" t="str">
            <v>TÊ REDUÇÃO PVC SOLD./ROSCA AZUL D=32mmX32mmX3/4"</v>
          </cell>
          <cell r="C2393" t="str">
            <v>UN</v>
          </cell>
          <cell r="D2393">
            <v>15.41</v>
          </cell>
        </row>
        <row r="2394">
          <cell r="A2394" t="str">
            <v>C2392</v>
          </cell>
          <cell r="B2394" t="str">
            <v>TÊ REDUÇÃO PVC SOLD./ROSCA AZUL D=25mmX25mmX1/2"</v>
          </cell>
          <cell r="C2394" t="str">
            <v>UN</v>
          </cell>
          <cell r="D2394">
            <v>11.38</v>
          </cell>
        </row>
        <row r="2395">
          <cell r="A2395" t="str">
            <v>C2404</v>
          </cell>
          <cell r="B2395" t="str">
            <v>TÊ REDUÇÃO PVC SOLD. MARROM D=25X20mm (3/4"X1/2")</v>
          </cell>
          <cell r="C2395" t="str">
            <v>UN</v>
          </cell>
          <cell r="D2395">
            <v>7.69</v>
          </cell>
        </row>
        <row r="2396">
          <cell r="A2396" t="str">
            <v>C2405</v>
          </cell>
          <cell r="B2396" t="str">
            <v>TÊ REDUÇÃO PVC SOLD. MARROM D=32X25mm (1"X3/4')</v>
          </cell>
          <cell r="C2396" t="str">
            <v>UN</v>
          </cell>
          <cell r="D2396">
            <v>10.33</v>
          </cell>
        </row>
        <row r="2397">
          <cell r="A2397" t="str">
            <v>C2406</v>
          </cell>
          <cell r="B2397" t="str">
            <v>TÊ REDUÇÃO PVC SOLD. MARROM D=40X32mm (1 1/4"X1")</v>
          </cell>
          <cell r="C2397" t="str">
            <v>UN</v>
          </cell>
          <cell r="D2397">
            <v>12.69</v>
          </cell>
        </row>
        <row r="2398">
          <cell r="A2398" t="str">
            <v>C2407</v>
          </cell>
          <cell r="B2398" t="str">
            <v>TÊ REDUÇÃO PVC SOLD. MARROM D=50X20mm (1 1/2"X1/2")</v>
          </cell>
          <cell r="C2398" t="str">
            <v>UN</v>
          </cell>
          <cell r="D2398">
            <v>14.83</v>
          </cell>
        </row>
        <row r="2399">
          <cell r="A2399" t="str">
            <v>C2408</v>
          </cell>
          <cell r="B2399" t="str">
            <v>TÊ REDUÇÃO PVC SOLD. MARROM D=50X25mm (1 1/2"X3/4')</v>
          </cell>
          <cell r="C2399" t="str">
            <v>UN</v>
          </cell>
          <cell r="D2399">
            <v>14.9</v>
          </cell>
        </row>
        <row r="2400">
          <cell r="A2400" t="str">
            <v>C2409</v>
          </cell>
          <cell r="B2400" t="str">
            <v>TÊ REDUÇÃO PVC SOLD. MARROM D=50X32mm (1 1/2"X1")</v>
          </cell>
          <cell r="C2400" t="str">
            <v>UN</v>
          </cell>
          <cell r="D2400">
            <v>16.670000000000002</v>
          </cell>
        </row>
        <row r="2401">
          <cell r="A2401" t="str">
            <v>C2410</v>
          </cell>
          <cell r="B2401" t="str">
            <v>TÊ REDUÇÃO PVC SOLD. MARROM D=50X40mm (1 1/2"X1 1/4")</v>
          </cell>
          <cell r="C2401" t="str">
            <v>UN</v>
          </cell>
          <cell r="D2401">
            <v>17.010000000000002</v>
          </cell>
        </row>
        <row r="2402">
          <cell r="A2402" t="str">
            <v>C2411</v>
          </cell>
          <cell r="B2402" t="str">
            <v>TÊ REDUÇÃO PVC SOLD. MARROM D=75X50mm (2 1/2"X1 1/2")</v>
          </cell>
          <cell r="C2402" t="str">
            <v>UN</v>
          </cell>
          <cell r="D2402">
            <v>39.82</v>
          </cell>
        </row>
        <row r="2403">
          <cell r="A2403" t="str">
            <v>C2412</v>
          </cell>
          <cell r="B2403" t="str">
            <v>TÊ REDUÇÃO PVC SOLD. MARROM D=75X60mm (2 1/2"X2")</v>
          </cell>
          <cell r="C2403" t="str">
            <v>UN</v>
          </cell>
          <cell r="D2403">
            <v>59.24</v>
          </cell>
        </row>
        <row r="2404">
          <cell r="A2404" t="str">
            <v>C2413</v>
          </cell>
          <cell r="B2404" t="str">
            <v>TÊ REDUÇÃO PVC SOLD. MARROM D=85X60mm (3"X2")</v>
          </cell>
          <cell r="C2404" t="str">
            <v>UN</v>
          </cell>
          <cell r="D2404">
            <v>59.73</v>
          </cell>
        </row>
        <row r="2405">
          <cell r="A2405" t="str">
            <v>C2414</v>
          </cell>
          <cell r="B2405" t="str">
            <v>TÊ REDUÇÃO PVC SOLD. MARROM D=85X75mm (3"X2 1/2")</v>
          </cell>
          <cell r="C2405" t="str">
            <v>UN</v>
          </cell>
          <cell r="D2405">
            <v>61.95</v>
          </cell>
        </row>
        <row r="2406">
          <cell r="A2406" t="str">
            <v>C2401</v>
          </cell>
          <cell r="B2406" t="str">
            <v>TÊ REDUÇÃO PVC SOLD. MARROM D=110X60mm (4"X2")</v>
          </cell>
          <cell r="C2406" t="str">
            <v>UN</v>
          </cell>
          <cell r="D2406">
            <v>84.76</v>
          </cell>
        </row>
        <row r="2407">
          <cell r="A2407" t="str">
            <v>C2402</v>
          </cell>
          <cell r="B2407" t="str">
            <v>TÊ REDUÇÃO PVC SOLD. MARROM D=110X75mm (4"X2 1/2")</v>
          </cell>
          <cell r="C2407" t="str">
            <v>UN</v>
          </cell>
          <cell r="D2407">
            <v>104.71</v>
          </cell>
        </row>
        <row r="2408">
          <cell r="A2408" t="str">
            <v>C2403</v>
          </cell>
          <cell r="B2408" t="str">
            <v>TÊ REDUÇÃO PVC SOLD. MARROM D=110X85mm (4"X3")</v>
          </cell>
          <cell r="C2408" t="str">
            <v>UN</v>
          </cell>
          <cell r="D2408">
            <v>113.56</v>
          </cell>
        </row>
        <row r="2409">
          <cell r="A2409" t="str">
            <v>C2341</v>
          </cell>
          <cell r="B2409" t="str">
            <v>TÊ REDUÇÃO PVC SOLD./ROSCA. D=25mmX25mmX1/2"</v>
          </cell>
          <cell r="C2409" t="str">
            <v>UN</v>
          </cell>
          <cell r="D2409">
            <v>7.3</v>
          </cell>
        </row>
        <row r="2410">
          <cell r="A2410" t="str">
            <v>C2342</v>
          </cell>
          <cell r="B2410" t="str">
            <v>TÊ REDUÇÃO PVC SOLD./ROSCA. D=32mmX32mmX3/4"</v>
          </cell>
          <cell r="C2410" t="str">
            <v>UN</v>
          </cell>
          <cell r="D2410">
            <v>11.7</v>
          </cell>
        </row>
        <row r="2411">
          <cell r="A2411" t="str">
            <v>C2595</v>
          </cell>
          <cell r="B2411" t="str">
            <v>TUBO PVC BRANCO P/ESGOTO D=40mm (1 1/2")</v>
          </cell>
          <cell r="C2411" t="str">
            <v>M</v>
          </cell>
          <cell r="D2411">
            <v>8.74</v>
          </cell>
        </row>
        <row r="2412">
          <cell r="A2412" t="str">
            <v>C2596</v>
          </cell>
          <cell r="B2412" t="str">
            <v>TUBO PVC BRANCO P/ESGOTO D=50mm (2")</v>
          </cell>
          <cell r="C2412" t="str">
            <v>M</v>
          </cell>
          <cell r="D2412">
            <v>12.21</v>
          </cell>
        </row>
        <row r="2413">
          <cell r="A2413" t="str">
            <v>C2598</v>
          </cell>
          <cell r="B2413" t="str">
            <v>TUBO PVC BRANCO P/ESGOTO D=75mm (3")</v>
          </cell>
          <cell r="C2413" t="str">
            <v>M</v>
          </cell>
          <cell r="D2413">
            <v>19.62</v>
          </cell>
        </row>
        <row r="2414">
          <cell r="A2414" t="str">
            <v>C2593</v>
          </cell>
          <cell r="B2414" t="str">
            <v>TUBO PVC BRANCO P/ESGOTO D=100MM (4')</v>
          </cell>
          <cell r="C2414" t="str">
            <v>M</v>
          </cell>
          <cell r="D2414">
            <v>24.59</v>
          </cell>
        </row>
        <row r="2415">
          <cell r="A2415" t="str">
            <v>C2597</v>
          </cell>
          <cell r="B2415" t="str">
            <v>TUBO PVC BRANCO P/ESGOTO D=50mm (2") - JUNTA C/ANÉIS</v>
          </cell>
          <cell r="C2415" t="str">
            <v>M</v>
          </cell>
          <cell r="D2415">
            <v>12.68</v>
          </cell>
        </row>
        <row r="2416">
          <cell r="A2416" t="str">
            <v>C2599</v>
          </cell>
          <cell r="B2416" t="str">
            <v>TUBO PVC BRANCO P/ESGOTO D=75mm (3") - JUNTA C/ANÉIS</v>
          </cell>
          <cell r="C2416" t="str">
            <v>M</v>
          </cell>
          <cell r="D2416">
            <v>19.77</v>
          </cell>
        </row>
        <row r="2417">
          <cell r="A2417" t="str">
            <v>C2594</v>
          </cell>
          <cell r="B2417" t="str">
            <v>TUBO PVC BRANCO P/ESGOTO D=100mm (4") - JUNTA C/ANÉIS</v>
          </cell>
          <cell r="C2417" t="str">
            <v>M</v>
          </cell>
          <cell r="D2417">
            <v>24.84</v>
          </cell>
        </row>
        <row r="2418">
          <cell r="A2418" t="str">
            <v>C2600</v>
          </cell>
          <cell r="B2418" t="str">
            <v>TUBO PVC BRANCO RÍGIDO ESGOTO D=150mm (6")</v>
          </cell>
          <cell r="C2418" t="str">
            <v>M</v>
          </cell>
          <cell r="D2418">
            <v>38</v>
          </cell>
        </row>
        <row r="2419">
          <cell r="A2419" t="str">
            <v>C2601</v>
          </cell>
          <cell r="B2419" t="str">
            <v>TUBO PVC BRANCO RÍGIDO ESGOTO D=200mm (8")</v>
          </cell>
          <cell r="C2419" t="str">
            <v>M</v>
          </cell>
          <cell r="D2419">
            <v>57.3</v>
          </cell>
        </row>
        <row r="2420">
          <cell r="A2420" t="str">
            <v>C2602</v>
          </cell>
          <cell r="B2420" t="str">
            <v>TUBO PVC BRANCO RÍGIDO ESGOTO D=250mm (10")</v>
          </cell>
          <cell r="C2420" t="str">
            <v>M</v>
          </cell>
          <cell r="D2420">
            <v>73.31</v>
          </cell>
        </row>
        <row r="2421">
          <cell r="A2421" t="str">
            <v>C2603</v>
          </cell>
          <cell r="B2421" t="str">
            <v>TUBO PVC BRANCO RÍGIDO ESGOTO D=300mm (12")</v>
          </cell>
          <cell r="C2421" t="str">
            <v>M</v>
          </cell>
          <cell r="D2421">
            <v>97.41</v>
          </cell>
        </row>
        <row r="2422">
          <cell r="A2422" t="str">
            <v>C2613</v>
          </cell>
          <cell r="B2422" t="str">
            <v>TUBO PVC CINZA RÍGIDO ESGOTO D=150mm (6") JUNTA C/ANÉIS</v>
          </cell>
          <cell r="C2422" t="str">
            <v>M</v>
          </cell>
          <cell r="D2422">
            <v>60.68</v>
          </cell>
        </row>
        <row r="2423">
          <cell r="A2423" t="str">
            <v>C2614</v>
          </cell>
          <cell r="B2423" t="str">
            <v>TUBO PVC CINZA RÍGIDO ESGOTO D=150mm (6") JUNTA SOLD.</v>
          </cell>
          <cell r="C2423" t="str">
            <v>M</v>
          </cell>
          <cell r="D2423">
            <v>61.42</v>
          </cell>
        </row>
        <row r="2424">
          <cell r="A2424" t="str">
            <v>C2607</v>
          </cell>
          <cell r="B2424" t="str">
            <v>TUBO PVC ROSC. BRANCO D= 1/2" (20mm)</v>
          </cell>
          <cell r="C2424" t="str">
            <v>M</v>
          </cell>
          <cell r="D2424">
            <v>6.38</v>
          </cell>
        </row>
        <row r="2425">
          <cell r="A2425" t="str">
            <v>C2611</v>
          </cell>
          <cell r="B2425" t="str">
            <v>TUBO PVC ROSC. BRANCO D= 3/4" (25mm)</v>
          </cell>
          <cell r="C2425" t="str">
            <v>M</v>
          </cell>
          <cell r="D2425">
            <v>8.69</v>
          </cell>
        </row>
        <row r="2426">
          <cell r="A2426" t="str">
            <v>C2606</v>
          </cell>
          <cell r="B2426" t="str">
            <v>TUBO PVC ROSC. BRANCO D= 1" (32mm)</v>
          </cell>
          <cell r="C2426" t="str">
            <v>M</v>
          </cell>
          <cell r="D2426">
            <v>15.18</v>
          </cell>
        </row>
        <row r="2427">
          <cell r="A2427" t="str">
            <v>C2605</v>
          </cell>
          <cell r="B2427" t="str">
            <v>TUBO PVC ROSC. BRANCO D= 1 1/4" (40mm)</v>
          </cell>
          <cell r="C2427" t="str">
            <v>M</v>
          </cell>
          <cell r="D2427">
            <v>22.75</v>
          </cell>
        </row>
        <row r="2428">
          <cell r="A2428" t="str">
            <v>C2604</v>
          </cell>
          <cell r="B2428" t="str">
            <v>TUBO PVC ROSC. BRANCO D= 1 1/2" (50mm)</v>
          </cell>
          <cell r="C2428" t="str">
            <v>M</v>
          </cell>
          <cell r="D2428">
            <v>29.12</v>
          </cell>
        </row>
        <row r="2429">
          <cell r="A2429" t="str">
            <v>C2609</v>
          </cell>
          <cell r="B2429" t="str">
            <v>TUBO PVC ROSC. BRANCO D= 2" (60mm)</v>
          </cell>
          <cell r="C2429" t="str">
            <v>M</v>
          </cell>
          <cell r="D2429">
            <v>37.409999999999997</v>
          </cell>
        </row>
        <row r="2430">
          <cell r="A2430" t="str">
            <v>C2608</v>
          </cell>
          <cell r="B2430" t="str">
            <v>TUBO PVC ROSC. BRANCO D= 2 1/2" (75mm)</v>
          </cell>
          <cell r="C2430" t="str">
            <v>M</v>
          </cell>
          <cell r="D2430">
            <v>52.66</v>
          </cell>
        </row>
        <row r="2431">
          <cell r="A2431" t="str">
            <v>C2610</v>
          </cell>
          <cell r="B2431" t="str">
            <v>TUBO PVC ROSC. BRANCO D= 3" (85mm)</v>
          </cell>
          <cell r="C2431" t="str">
            <v>M</v>
          </cell>
          <cell r="D2431">
            <v>65.8</v>
          </cell>
        </row>
        <row r="2432">
          <cell r="A2432" t="str">
            <v>C2612</v>
          </cell>
          <cell r="B2432" t="str">
            <v>TUBO PVC ROSC. BRANCO D= 4"(110mm)</v>
          </cell>
          <cell r="C2432" t="str">
            <v>M</v>
          </cell>
          <cell r="D2432">
            <v>79.5</v>
          </cell>
        </row>
        <row r="2433">
          <cell r="A2433" t="str">
            <v>C2615</v>
          </cell>
          <cell r="B2433" t="str">
            <v>TUBO PVC SOLD. MARROM D= 20mm (1/2")</v>
          </cell>
          <cell r="C2433" t="str">
            <v>M</v>
          </cell>
          <cell r="D2433">
            <v>4.1900000000000004</v>
          </cell>
        </row>
        <row r="2434">
          <cell r="A2434" t="str">
            <v>C2616</v>
          </cell>
          <cell r="B2434" t="str">
            <v>TUBO PVC SOLD. MARROM D= 25mm (3/4")</v>
          </cell>
          <cell r="C2434" t="str">
            <v>M</v>
          </cell>
          <cell r="D2434">
            <v>5.3</v>
          </cell>
        </row>
        <row r="2435">
          <cell r="A2435" t="str">
            <v>C2617</v>
          </cell>
          <cell r="B2435" t="str">
            <v>TUBO PVC SOLD. MARROM D= 32mm (1")</v>
          </cell>
          <cell r="C2435" t="str">
            <v>M</v>
          </cell>
          <cell r="D2435">
            <v>8.86</v>
          </cell>
        </row>
        <row r="2436">
          <cell r="A2436" t="str">
            <v>C2618</v>
          </cell>
          <cell r="B2436" t="str">
            <v>TUBO PVC SOLD. MARROM D= 40mm (1 1/4")</v>
          </cell>
          <cell r="C2436" t="str">
            <v>M</v>
          </cell>
          <cell r="D2436">
            <v>12.57</v>
          </cell>
        </row>
        <row r="2437">
          <cell r="A2437" t="str">
            <v>C2619</v>
          </cell>
          <cell r="B2437" t="str">
            <v>TUBO PVC SOLD. MARROM D= 50mm (1 1/2")</v>
          </cell>
          <cell r="C2437" t="str">
            <v>M</v>
          </cell>
          <cell r="D2437">
            <v>15.31</v>
          </cell>
        </row>
        <row r="2438">
          <cell r="A2438" t="str">
            <v>C2620</v>
          </cell>
          <cell r="B2438" t="str">
            <v>TUBO PVC SOLD. MARROM D= 60mm (2")</v>
          </cell>
          <cell r="C2438" t="str">
            <v>M</v>
          </cell>
          <cell r="D2438">
            <v>22.38</v>
          </cell>
        </row>
        <row r="2439">
          <cell r="A2439" t="str">
            <v>C2621</v>
          </cell>
          <cell r="B2439" t="str">
            <v>TUBO PVC SOLD. MARROM D= 75mm (2 1/2")</v>
          </cell>
          <cell r="C2439" t="str">
            <v>M</v>
          </cell>
          <cell r="D2439">
            <v>36.479999999999997</v>
          </cell>
        </row>
        <row r="2440">
          <cell r="A2440" t="str">
            <v>C2622</v>
          </cell>
          <cell r="B2440" t="str">
            <v>TUBO PVC SOLD. MARROM D= 85mm (3")</v>
          </cell>
          <cell r="C2440" t="str">
            <v>M</v>
          </cell>
          <cell r="D2440">
            <v>47.53</v>
          </cell>
        </row>
        <row r="2441">
          <cell r="A2441" t="str">
            <v>C2623</v>
          </cell>
          <cell r="B2441" t="str">
            <v>TUBO PVC SOLD. MARROM D=110mm (4")</v>
          </cell>
          <cell r="C2441" t="str">
            <v>M</v>
          </cell>
          <cell r="D2441">
            <v>67.98</v>
          </cell>
        </row>
        <row r="2442">
          <cell r="A2442" t="str">
            <v>C2624</v>
          </cell>
          <cell r="B2442" t="str">
            <v>TUBO PVC SOLD. MARROM INCL.CONEXÕES D= 20mm (1/2")</v>
          </cell>
          <cell r="C2442" t="str">
            <v>M</v>
          </cell>
          <cell r="D2442">
            <v>11.04</v>
          </cell>
        </row>
        <row r="2443">
          <cell r="A2443" t="str">
            <v>C2625</v>
          </cell>
          <cell r="B2443" t="str">
            <v>TUBO PVC SOLD. MARROM INCL.CONEXÕES D= 25mm(3/4")</v>
          </cell>
          <cell r="C2443" t="str">
            <v>M</v>
          </cell>
          <cell r="D2443">
            <v>12.86</v>
          </cell>
        </row>
        <row r="2444">
          <cell r="A2444" t="str">
            <v>C2626</v>
          </cell>
          <cell r="B2444" t="str">
            <v>TUBO PVC SOLD. MARROM INCL.CONEXÕES D= 32mm(1")</v>
          </cell>
          <cell r="C2444" t="str">
            <v>M</v>
          </cell>
          <cell r="D2444">
            <v>18.62</v>
          </cell>
        </row>
        <row r="2445">
          <cell r="A2445" t="str">
            <v>C2627</v>
          </cell>
          <cell r="B2445" t="str">
            <v>TUBO PVC SOLD. MARROM INCL.CONEXÕES D= 40mm (1 1/4")</v>
          </cell>
          <cell r="C2445" t="str">
            <v>M</v>
          </cell>
          <cell r="D2445">
            <v>22.98</v>
          </cell>
        </row>
        <row r="2446">
          <cell r="A2446" t="str">
            <v>C2628</v>
          </cell>
          <cell r="B2446" t="str">
            <v>TUBO PVC SOLD. MARROM INCL.CONEXÕES D= 50mm (1 1/2")</v>
          </cell>
          <cell r="C2446" t="str">
            <v>M</v>
          </cell>
          <cell r="D2446">
            <v>26.9</v>
          </cell>
        </row>
        <row r="2447">
          <cell r="A2447" t="str">
            <v>C2629</v>
          </cell>
          <cell r="B2447" t="str">
            <v>TUBO PVC SOLD. MARROM INCL.CONEXÕES D= 60mm (2")</v>
          </cell>
          <cell r="C2447" t="str">
            <v>M</v>
          </cell>
          <cell r="D2447">
            <v>37.06</v>
          </cell>
        </row>
        <row r="2448">
          <cell r="A2448" t="str">
            <v>C2631</v>
          </cell>
          <cell r="B2448" t="str">
            <v>TUBO PVC SOLD. MARROM INCL.CONEXÕES D=75mm (2 1/2")</v>
          </cell>
          <cell r="C2448" t="str">
            <v>M</v>
          </cell>
          <cell r="D2448">
            <v>57.61</v>
          </cell>
        </row>
        <row r="2449">
          <cell r="A2449" t="str">
            <v>C2632</v>
          </cell>
          <cell r="B2449" t="str">
            <v>TUBO PVC SOLD. MARROM INCL.CONEXÕES D=85MM(3')</v>
          </cell>
          <cell r="C2449" t="str">
            <v>M</v>
          </cell>
          <cell r="D2449">
            <v>69.31</v>
          </cell>
        </row>
        <row r="2450">
          <cell r="A2450" t="str">
            <v>C2630</v>
          </cell>
          <cell r="B2450" t="str">
            <v>TUBO PVC SOLD. MARROM INCL.CONEXÕES D=110mm(4')</v>
          </cell>
          <cell r="C2450" t="str">
            <v>M</v>
          </cell>
          <cell r="D2450">
            <v>96.66</v>
          </cell>
        </row>
        <row r="2451">
          <cell r="A2451" t="str">
            <v>C2633</v>
          </cell>
          <cell r="B2451" t="str">
            <v>TUBO RADIAL LEVE C/INSPEÇÃO PVC D=150mm (6")</v>
          </cell>
          <cell r="C2451" t="str">
            <v>UN</v>
          </cell>
          <cell r="D2451">
            <v>444.56</v>
          </cell>
        </row>
        <row r="2452">
          <cell r="A2452" t="str">
            <v>C2648</v>
          </cell>
          <cell r="B2452" t="str">
            <v>UNIÃO PVC BRANCO ROSC. D=1/2" (20mm)</v>
          </cell>
          <cell r="C2452" t="str">
            <v>UN</v>
          </cell>
          <cell r="D2452">
            <v>6.93</v>
          </cell>
        </row>
        <row r="2453">
          <cell r="A2453" t="str">
            <v>C2652</v>
          </cell>
          <cell r="B2453" t="str">
            <v>UNIÃO PVC BRANCO ROSC. D=3/4" (25mm)</v>
          </cell>
          <cell r="C2453" t="str">
            <v>UN</v>
          </cell>
          <cell r="D2453">
            <v>8.24</v>
          </cell>
        </row>
        <row r="2454">
          <cell r="A2454" t="str">
            <v>C2647</v>
          </cell>
          <cell r="B2454" t="str">
            <v>UNIÃO PVC BRANCO ROSC. D=1" (32mm)</v>
          </cell>
          <cell r="C2454" t="str">
            <v>UN</v>
          </cell>
          <cell r="D2454">
            <v>14.68</v>
          </cell>
        </row>
        <row r="2455">
          <cell r="A2455" t="str">
            <v>C2646</v>
          </cell>
          <cell r="B2455" t="str">
            <v>UNIÃO PVC BRANCO ROSC. D=1 1/4" (40mm)</v>
          </cell>
          <cell r="C2455" t="str">
            <v>UN</v>
          </cell>
          <cell r="D2455">
            <v>23.75</v>
          </cell>
        </row>
        <row r="2456">
          <cell r="A2456" t="str">
            <v>C2645</v>
          </cell>
          <cell r="B2456" t="str">
            <v>UNIÃO PVC BRANCO ROSC. D=1 1/2" (50mm)</v>
          </cell>
          <cell r="C2456" t="str">
            <v>UN</v>
          </cell>
          <cell r="D2456">
            <v>24.75</v>
          </cell>
        </row>
        <row r="2457">
          <cell r="A2457" t="str">
            <v>C2650</v>
          </cell>
          <cell r="B2457" t="str">
            <v>UNIÃO PVC BRANCO ROSC. D=2" (60mm)</v>
          </cell>
          <cell r="C2457" t="str">
            <v>UN</v>
          </cell>
          <cell r="D2457">
            <v>43.81</v>
          </cell>
        </row>
        <row r="2458">
          <cell r="A2458" t="str">
            <v>C2651</v>
          </cell>
          <cell r="B2458" t="str">
            <v>UNIÃO PVC BRANCO ROSC. D=3" (85mm)</v>
          </cell>
          <cell r="C2458" t="str">
            <v>UN</v>
          </cell>
          <cell r="D2458">
            <v>106.46</v>
          </cell>
        </row>
        <row r="2459">
          <cell r="A2459" t="str">
            <v>C2649</v>
          </cell>
          <cell r="B2459" t="str">
            <v>UNIÃO PVC BRANCO ROSC. D=2 1/2" (75mm)</v>
          </cell>
          <cell r="C2459" t="str">
            <v>UN</v>
          </cell>
          <cell r="D2459">
            <v>89.03</v>
          </cell>
        </row>
        <row r="2460">
          <cell r="A2460" t="str">
            <v>C2653</v>
          </cell>
          <cell r="B2460" t="str">
            <v>UNIÃO PVC BRANCO ROSC. D=4" (110mm)</v>
          </cell>
          <cell r="C2460" t="str">
            <v>UN</v>
          </cell>
          <cell r="D2460">
            <v>183.31</v>
          </cell>
        </row>
        <row r="2461">
          <cell r="A2461" t="str">
            <v>C2654</v>
          </cell>
          <cell r="B2461" t="str">
            <v>UNIÃO PVC SOLD. MARROM D= 20mm (1/2")</v>
          </cell>
          <cell r="C2461" t="str">
            <v>UN</v>
          </cell>
          <cell r="D2461">
            <v>6.1</v>
          </cell>
        </row>
        <row r="2462">
          <cell r="A2462" t="str">
            <v>C2655</v>
          </cell>
          <cell r="B2462" t="str">
            <v>UNIÃO PVC SOLD. MARROM D= 25mm (3/4")</v>
          </cell>
          <cell r="C2462" t="str">
            <v>UN</v>
          </cell>
          <cell r="D2462">
            <v>7.42</v>
          </cell>
        </row>
        <row r="2463">
          <cell r="A2463" t="str">
            <v>C2656</v>
          </cell>
          <cell r="B2463" t="str">
            <v>UNIÃO PVC SOLD. MARROM D= 32mm (1")</v>
          </cell>
          <cell r="C2463" t="str">
            <v>UN</v>
          </cell>
          <cell r="D2463">
            <v>11.73</v>
          </cell>
        </row>
        <row r="2464">
          <cell r="A2464" t="str">
            <v>C2657</v>
          </cell>
          <cell r="B2464" t="str">
            <v>UNIÃO PVC SOLD. MARROM D= 40mm (1 1/4")</v>
          </cell>
          <cell r="C2464" t="str">
            <v>UN</v>
          </cell>
          <cell r="D2464">
            <v>20.86</v>
          </cell>
        </row>
        <row r="2465">
          <cell r="A2465" t="str">
            <v>C2658</v>
          </cell>
          <cell r="B2465" t="str">
            <v>UNIÃO PVC SOLD. MARROM D= 50mm (1 1/2")</v>
          </cell>
          <cell r="C2465" t="str">
            <v>UN</v>
          </cell>
          <cell r="D2465">
            <v>22.15</v>
          </cell>
        </row>
        <row r="2466">
          <cell r="A2466" t="str">
            <v>C2659</v>
          </cell>
          <cell r="B2466" t="str">
            <v>UNIÃO PVC SOLD. MARROM D= 60mm (2")</v>
          </cell>
          <cell r="C2466" t="str">
            <v>UN</v>
          </cell>
          <cell r="D2466">
            <v>49.62</v>
          </cell>
        </row>
        <row r="2467">
          <cell r="A2467" t="str">
            <v>C2660</v>
          </cell>
          <cell r="B2467" t="str">
            <v>UNIÃO PVC SOLD. MARROM D= 75mm (2 1/2")</v>
          </cell>
          <cell r="C2467" t="str">
            <v>UN</v>
          </cell>
          <cell r="D2467">
            <v>128.61000000000001</v>
          </cell>
        </row>
        <row r="2468">
          <cell r="A2468" t="str">
            <v>C2661</v>
          </cell>
          <cell r="B2468" t="str">
            <v>UNIÃO PVC SOLD. MARROM D= 85mm (3")</v>
          </cell>
          <cell r="C2468" t="str">
            <v>UN</v>
          </cell>
          <cell r="D2468">
            <v>173.45</v>
          </cell>
        </row>
        <row r="2469">
          <cell r="A2469" t="str">
            <v>C2662</v>
          </cell>
          <cell r="B2469" t="str">
            <v>UNIÃO PVC SOLD. MARROM D=110mm (4")</v>
          </cell>
          <cell r="C2469" t="str">
            <v>UN</v>
          </cell>
          <cell r="D2469">
            <v>299.56</v>
          </cell>
        </row>
        <row r="2470">
          <cell r="B2470" t="str">
            <v>TUBOS E CONEXÕES DE PRFV</v>
          </cell>
        </row>
        <row r="2471">
          <cell r="A2471" t="str">
            <v>C4188</v>
          </cell>
          <cell r="B2471" t="str">
            <v>ASSENTAMENTO DE TUBO, PEÇAS E CONEXÕES EM PRFV, JE DN 300mm</v>
          </cell>
          <cell r="C2471" t="str">
            <v>M</v>
          </cell>
          <cell r="D2471">
            <v>8.1300000000000008</v>
          </cell>
        </row>
        <row r="2472">
          <cell r="A2472" t="str">
            <v>C4189</v>
          </cell>
          <cell r="B2472" t="str">
            <v>ASSENTAMENTO DE TUBO, PEÇAS E CONEXÕES EM PRFV, JE DN 350mm</v>
          </cell>
          <cell r="C2472" t="str">
            <v>M</v>
          </cell>
          <cell r="D2472">
            <v>8.5299999999999994</v>
          </cell>
        </row>
        <row r="2473">
          <cell r="A2473" t="str">
            <v>C4190</v>
          </cell>
          <cell r="B2473" t="str">
            <v>ASSENTAMENTO DE TUBO, PEÇAS E CONEXÕES EM PRFV, JE DN 400mm</v>
          </cell>
          <cell r="C2473" t="str">
            <v>M</v>
          </cell>
          <cell r="D2473">
            <v>9.83</v>
          </cell>
        </row>
        <row r="2474">
          <cell r="A2474" t="str">
            <v>C4191</v>
          </cell>
          <cell r="B2474" t="str">
            <v>ASSENTAMENTO DE TUBO, PEÇAS E CONEXÕES EM PRFV, JE DN 450mm</v>
          </cell>
          <cell r="C2474" t="str">
            <v>M</v>
          </cell>
          <cell r="D2474">
            <v>10.36</v>
          </cell>
        </row>
        <row r="2475">
          <cell r="A2475" t="str">
            <v>C4192</v>
          </cell>
          <cell r="B2475" t="str">
            <v>ASSENTAMENTO DE TUBO, PEÇAS E CONEXÕES EM PRFV, JE DN 500mm</v>
          </cell>
          <cell r="C2475" t="str">
            <v>M</v>
          </cell>
          <cell r="D2475">
            <v>10.9</v>
          </cell>
        </row>
        <row r="2476">
          <cell r="A2476" t="str">
            <v>C4193</v>
          </cell>
          <cell r="B2476" t="str">
            <v>ASSENTAMENTO DE TUBO, PEÇAS E CONEXÕES EM PRFV, JE DN 600mm</v>
          </cell>
          <cell r="C2476" t="str">
            <v>M</v>
          </cell>
          <cell r="D2476">
            <v>12.19</v>
          </cell>
        </row>
        <row r="2477">
          <cell r="A2477" t="str">
            <v>C4194</v>
          </cell>
          <cell r="B2477" t="str">
            <v>ASSENTAMENTO DE TUBO, PEÇAS E CONEXÕES EM PRFV, JE DN 700mm</v>
          </cell>
          <cell r="C2477" t="str">
            <v>M</v>
          </cell>
          <cell r="D2477">
            <v>13.74</v>
          </cell>
        </row>
        <row r="2478">
          <cell r="A2478" t="str">
            <v>C4195</v>
          </cell>
          <cell r="B2478" t="str">
            <v>ASSENTAMENTO DE TUBO, PEÇAS E CONEXÕES EM PRFV, JE DN 800mm</v>
          </cell>
          <cell r="C2478" t="str">
            <v>M</v>
          </cell>
          <cell r="D2478">
            <v>16.62</v>
          </cell>
        </row>
        <row r="2479">
          <cell r="A2479" t="str">
            <v>C4196</v>
          </cell>
          <cell r="B2479" t="str">
            <v>ASSENTAMENTO DE TUBO, PEÇAS E CONEXÕES EM PRFV, JE DN 900mm</v>
          </cell>
          <cell r="C2479" t="str">
            <v>M</v>
          </cell>
          <cell r="D2479">
            <v>18.68</v>
          </cell>
        </row>
        <row r="2480">
          <cell r="A2480" t="str">
            <v>C4197</v>
          </cell>
          <cell r="B2480" t="str">
            <v>ASSENTAMENTO DE TUBO, PEÇAS E CONEXÕES EM PRFV, JE DN 1000mm</v>
          </cell>
          <cell r="C2480" t="str">
            <v>M</v>
          </cell>
          <cell r="D2480">
            <v>21.09</v>
          </cell>
        </row>
        <row r="2481">
          <cell r="A2481" t="str">
            <v>C4198</v>
          </cell>
          <cell r="B2481" t="str">
            <v>ASSENTAMENTO DE TUBO, PEÇAS E CONEXÕES EM PRFV, JE DN 1200mm</v>
          </cell>
          <cell r="C2481" t="str">
            <v>M</v>
          </cell>
          <cell r="D2481">
            <v>24.96</v>
          </cell>
        </row>
        <row r="2482">
          <cell r="B2482" t="str">
            <v>TUBOS E CONEXÕES DE CERÂMICA</v>
          </cell>
        </row>
        <row r="2483">
          <cell r="A2483" t="str">
            <v>C0235</v>
          </cell>
          <cell r="B2483" t="str">
            <v>ASSENTAMENTO DE TUBOS E CONEXÕES CERÂMICOS, J.ARG. D= 100mm</v>
          </cell>
          <cell r="C2483" t="str">
            <v>M</v>
          </cell>
          <cell r="D2483">
            <v>3.35</v>
          </cell>
        </row>
        <row r="2484">
          <cell r="A2484" t="str">
            <v>C0239</v>
          </cell>
          <cell r="B2484" t="str">
            <v>ASSENTAMENTO DE TUBOS E CONEXÕES CERÂMICOS, J.ARG. D=150mm</v>
          </cell>
          <cell r="C2484" t="str">
            <v>M</v>
          </cell>
          <cell r="D2484">
            <v>4.32</v>
          </cell>
        </row>
        <row r="2485">
          <cell r="A2485" t="str">
            <v>C0236</v>
          </cell>
          <cell r="B2485" t="str">
            <v>ASSENTAMENTO DE TUBOS E CONEXÕES CERÂMICOS, J.ARG. D= 200mm</v>
          </cell>
          <cell r="C2485" t="str">
            <v>M</v>
          </cell>
          <cell r="D2485">
            <v>5.26</v>
          </cell>
        </row>
        <row r="2486">
          <cell r="A2486" t="str">
            <v>C0237</v>
          </cell>
          <cell r="B2486" t="str">
            <v>ASSENTAMENTO DE TUBOS E CONEXÕES CERÂMICOS, J.ARG. D= 250mm</v>
          </cell>
          <cell r="C2486" t="str">
            <v>M</v>
          </cell>
          <cell r="D2486">
            <v>7.1</v>
          </cell>
        </row>
        <row r="2487">
          <cell r="A2487" t="str">
            <v>C0238</v>
          </cell>
          <cell r="B2487" t="str">
            <v>ASSENTAMENTO DE TUBOS E CONEXÕES CERÂMICOS, J.ARG. D= 300mm</v>
          </cell>
          <cell r="C2487" t="str">
            <v>M</v>
          </cell>
          <cell r="D2487">
            <v>8.7899999999999991</v>
          </cell>
        </row>
        <row r="2488">
          <cell r="A2488" t="str">
            <v>C0240</v>
          </cell>
          <cell r="B2488" t="str">
            <v>ASSENTAMENTO DE TUBOS E CONEXÕES CERÂMICOS, J.ASF. D= 100mm</v>
          </cell>
          <cell r="C2488" t="str">
            <v>M</v>
          </cell>
          <cell r="D2488">
            <v>8.91</v>
          </cell>
        </row>
        <row r="2489">
          <cell r="A2489" t="str">
            <v>C0241</v>
          </cell>
          <cell r="B2489" t="str">
            <v>ASSENTAMENTO DE TUBOS E CONEXÕES CERÂMICOS, J.ASF. D= 150mm</v>
          </cell>
          <cell r="C2489" t="str">
            <v>M</v>
          </cell>
          <cell r="D2489">
            <v>10.09</v>
          </cell>
        </row>
        <row r="2490">
          <cell r="A2490" t="str">
            <v>C0242</v>
          </cell>
          <cell r="B2490" t="str">
            <v>ASSENTAMENTO DE TUBOS E CONEXÕES CERÂMICOS, J.ASF. D= 200mm</v>
          </cell>
          <cell r="C2490" t="str">
            <v>M</v>
          </cell>
          <cell r="D2490">
            <v>12.01</v>
          </cell>
        </row>
        <row r="2491">
          <cell r="A2491" t="str">
            <v>C0243</v>
          </cell>
          <cell r="B2491" t="str">
            <v>ASSENTAMENTO DE TUBOS E CONEXÕES CERÂMICOS, J.ASF. D= 250mm</v>
          </cell>
          <cell r="C2491" t="str">
            <v>M</v>
          </cell>
          <cell r="D2491">
            <v>16.34</v>
          </cell>
        </row>
        <row r="2492">
          <cell r="A2492" t="str">
            <v>C0244</v>
          </cell>
          <cell r="B2492" t="str">
            <v>ASSENTAMENTO DE TUBOS E CONEXÕES CERÂMICOS, J.ASF. D= 300mm</v>
          </cell>
          <cell r="C2492" t="str">
            <v>M</v>
          </cell>
          <cell r="D2492">
            <v>20.67</v>
          </cell>
        </row>
        <row r="2493">
          <cell r="A2493" t="str">
            <v>C0245</v>
          </cell>
          <cell r="B2493" t="str">
            <v>ASSENTAMENTO DE TUBOS E CONEXÕES CERÂMICOS, J.ASF. D= 350mm</v>
          </cell>
          <cell r="C2493" t="str">
            <v>M</v>
          </cell>
          <cell r="D2493">
            <v>26.47</v>
          </cell>
        </row>
        <row r="2494">
          <cell r="A2494" t="str">
            <v>C0246</v>
          </cell>
          <cell r="B2494" t="str">
            <v>ASSENTAMENTO DE TUBOS E CONEXÕES CERÂMICOS, J.ASF. D= 400mm</v>
          </cell>
          <cell r="C2494" t="str">
            <v>M</v>
          </cell>
          <cell r="D2494">
            <v>32.65</v>
          </cell>
        </row>
        <row r="2495">
          <cell r="B2495" t="str">
            <v>TUBOS E CONEXÕES DE CONCRETO</v>
          </cell>
        </row>
        <row r="2496">
          <cell r="A2496" t="str">
            <v>C0305</v>
          </cell>
          <cell r="B2496" t="str">
            <v>ASSENTAMENTO DE TUBOS EM CONCRETO,JUNTA ARGAMASSADA, D=150mm</v>
          </cell>
          <cell r="C2496" t="str">
            <v>M</v>
          </cell>
          <cell r="D2496">
            <v>11.43</v>
          </cell>
        </row>
        <row r="2497">
          <cell r="A2497" t="str">
            <v>C0306</v>
          </cell>
          <cell r="B2497" t="str">
            <v>ASSENTAMENTO DE TUBOS EM CONCRETO,JUNTA ARGAMASSADA, D=200mm</v>
          </cell>
          <cell r="C2497" t="str">
            <v>M</v>
          </cell>
          <cell r="D2497">
            <v>15.19</v>
          </cell>
        </row>
        <row r="2498">
          <cell r="A2498" t="str">
            <v>C0298</v>
          </cell>
          <cell r="B2498" t="str">
            <v>ASSENTAMENTO DE TUBOS EM CONCRETO, JE D= 300mm</v>
          </cell>
          <cell r="C2498" t="str">
            <v>M</v>
          </cell>
          <cell r="D2498">
            <v>20.22</v>
          </cell>
        </row>
        <row r="2499">
          <cell r="A2499" t="str">
            <v>C0299</v>
          </cell>
          <cell r="B2499" t="str">
            <v>ASSENTAMENTO DE TUBOS EM CONCRETO, JE D= 400mm</v>
          </cell>
          <cell r="C2499" t="str">
            <v>M</v>
          </cell>
          <cell r="D2499">
            <v>31.5</v>
          </cell>
        </row>
        <row r="2500">
          <cell r="A2500" t="str">
            <v>C0300</v>
          </cell>
          <cell r="B2500" t="str">
            <v>ASSENTAMENTO DE TUBOS EM CONCRETO, JE D=500mm</v>
          </cell>
          <cell r="C2500" t="str">
            <v>M</v>
          </cell>
          <cell r="D2500">
            <v>43.48</v>
          </cell>
        </row>
        <row r="2501">
          <cell r="A2501" t="str">
            <v>C0301</v>
          </cell>
          <cell r="B2501" t="str">
            <v>ASSENTAMENTO DE TUBOS EM CONCRETO, JE D=600mm</v>
          </cell>
          <cell r="C2501" t="str">
            <v>M</v>
          </cell>
          <cell r="D2501">
            <v>54.74</v>
          </cell>
        </row>
        <row r="2502">
          <cell r="A2502" t="str">
            <v>C0302</v>
          </cell>
          <cell r="B2502" t="str">
            <v>ASSENTAMENTO DE TUBOS EM CONCRETO, JE D= 700mm</v>
          </cell>
          <cell r="C2502" t="str">
            <v>M</v>
          </cell>
          <cell r="D2502">
            <v>68.63</v>
          </cell>
        </row>
        <row r="2503">
          <cell r="A2503" t="str">
            <v>C0303</v>
          </cell>
          <cell r="B2503" t="str">
            <v>ASSENTAMENTO DE TUBOS EM CONCRETO, JE D= 800mm</v>
          </cell>
          <cell r="C2503" t="str">
            <v>M</v>
          </cell>
          <cell r="D2503">
            <v>80.94</v>
          </cell>
        </row>
        <row r="2504">
          <cell r="A2504" t="str">
            <v>C0304</v>
          </cell>
          <cell r="B2504" t="str">
            <v>ASSENTAMENTO DE TUBOS EM CONCRETO, JE D= 900mm</v>
          </cell>
          <cell r="C2504" t="str">
            <v>M</v>
          </cell>
          <cell r="D2504">
            <v>100.28</v>
          </cell>
        </row>
        <row r="2505">
          <cell r="A2505" t="str">
            <v>C0293</v>
          </cell>
          <cell r="B2505" t="str">
            <v>ASSENTAMENTO DE TUBOS EM CONCRETO, JE D= 1000mm</v>
          </cell>
          <cell r="C2505" t="str">
            <v>M</v>
          </cell>
          <cell r="D2505">
            <v>129.79</v>
          </cell>
        </row>
        <row r="2506">
          <cell r="A2506" t="str">
            <v>C0294</v>
          </cell>
          <cell r="B2506" t="str">
            <v>ASSENTAMENTO DE TUBOS EM CONCRETO, JE D= 1200mm</v>
          </cell>
          <cell r="C2506" t="str">
            <v>M</v>
          </cell>
          <cell r="D2506">
            <v>173.58</v>
          </cell>
        </row>
        <row r="2507">
          <cell r="A2507" t="str">
            <v>C0295</v>
          </cell>
          <cell r="B2507" t="str">
            <v>ASSENTAMENTO DE TUBOS EM CONCRETO, JE D=1500mm</v>
          </cell>
          <cell r="C2507" t="str">
            <v>M</v>
          </cell>
          <cell r="D2507">
            <v>219.64</v>
          </cell>
        </row>
        <row r="2508">
          <cell r="A2508" t="str">
            <v>C0296</v>
          </cell>
          <cell r="B2508" t="str">
            <v>ASSENTAMENTO DE TUBOS EM CONCRETO, JE D= 1750mm</v>
          </cell>
          <cell r="C2508" t="str">
            <v>M</v>
          </cell>
          <cell r="D2508">
            <v>279.39</v>
          </cell>
        </row>
        <row r="2509">
          <cell r="A2509" t="str">
            <v>C0297</v>
          </cell>
          <cell r="B2509" t="str">
            <v>ASSENTAMENTO DE TUBOS EM CONCRETO, JE D=2000mm</v>
          </cell>
          <cell r="C2509" t="str">
            <v>M</v>
          </cell>
          <cell r="D2509">
            <v>355.21</v>
          </cell>
        </row>
        <row r="2510">
          <cell r="B2510" t="str">
            <v>TUBOS E CONEXÕES DE COBRE</v>
          </cell>
        </row>
        <row r="2511">
          <cell r="A2511" t="str">
            <v>C1007</v>
          </cell>
          <cell r="B2511" t="str">
            <v>CURVA COBRE OU BRONZE D= 15mm (1/2")</v>
          </cell>
          <cell r="C2511" t="str">
            <v>UN</v>
          </cell>
          <cell r="D2511">
            <v>9.8800000000000008</v>
          </cell>
        </row>
        <row r="2512">
          <cell r="A2512" t="str">
            <v>C1008</v>
          </cell>
          <cell r="B2512" t="str">
            <v>CURVA COBRE OU BRONZE D= 22mm (3/4")</v>
          </cell>
          <cell r="C2512" t="str">
            <v>UN</v>
          </cell>
          <cell r="D2512">
            <v>15.94</v>
          </cell>
        </row>
        <row r="2513">
          <cell r="A2513" t="str">
            <v>C1009</v>
          </cell>
          <cell r="B2513" t="str">
            <v>CURVA COBRE OU BRONZE D= 28mm (1")</v>
          </cell>
          <cell r="C2513" t="str">
            <v>UN</v>
          </cell>
          <cell r="D2513">
            <v>20.61</v>
          </cell>
        </row>
        <row r="2514">
          <cell r="A2514" t="str">
            <v>C1010</v>
          </cell>
          <cell r="B2514" t="str">
            <v>CURVA COBRE OU BRONZE D= 35mm (1 1/4")</v>
          </cell>
          <cell r="C2514" t="str">
            <v>UN</v>
          </cell>
          <cell r="D2514">
            <v>28.01</v>
          </cell>
        </row>
        <row r="2515">
          <cell r="A2515" t="str">
            <v>C1011</v>
          </cell>
          <cell r="B2515" t="str">
            <v>CURVA COBRE OU BRONZE D= 42mm (1 1/2")</v>
          </cell>
          <cell r="C2515" t="str">
            <v>UN</v>
          </cell>
          <cell r="D2515">
            <v>45.65</v>
          </cell>
        </row>
        <row r="2516">
          <cell r="A2516" t="str">
            <v>C1012</v>
          </cell>
          <cell r="B2516" t="str">
            <v>CURVA COBRE OU BRONZE D= 54mm (2")</v>
          </cell>
          <cell r="C2516" t="str">
            <v>UN</v>
          </cell>
          <cell r="D2516">
            <v>67.8</v>
          </cell>
        </row>
        <row r="2517">
          <cell r="A2517" t="str">
            <v>C1013</v>
          </cell>
          <cell r="B2517" t="str">
            <v>CURVA COBRE OU BRONZE D= 66mm (2 1/2")</v>
          </cell>
          <cell r="C2517" t="str">
            <v>UN</v>
          </cell>
          <cell r="D2517">
            <v>191.47</v>
          </cell>
        </row>
        <row r="2518">
          <cell r="A2518" t="str">
            <v>C1014</v>
          </cell>
          <cell r="B2518" t="str">
            <v>CURVA COBRE OU BRONZE D= 79mm (3")</v>
          </cell>
          <cell r="C2518" t="str">
            <v>UN</v>
          </cell>
          <cell r="D2518">
            <v>228.3</v>
          </cell>
        </row>
        <row r="2519">
          <cell r="A2519" t="str">
            <v>C1015</v>
          </cell>
          <cell r="B2519" t="str">
            <v>CURVA COBRE OU BRONZE D=104mm (4")</v>
          </cell>
          <cell r="C2519" t="str">
            <v>UN</v>
          </cell>
          <cell r="D2519">
            <v>511.05</v>
          </cell>
        </row>
        <row r="2520">
          <cell r="A2520" t="str">
            <v>C2332</v>
          </cell>
          <cell r="B2520" t="str">
            <v>TÊ COBRE OU BRONZE D= 15mm (1/2")</v>
          </cell>
          <cell r="C2520" t="str">
            <v>UN</v>
          </cell>
          <cell r="D2520">
            <v>8.08</v>
          </cell>
        </row>
        <row r="2521">
          <cell r="A2521" t="str">
            <v>C2333</v>
          </cell>
          <cell r="B2521" t="str">
            <v>TÊ COBRE OU BRONZE D= 22mm (3/4")</v>
          </cell>
          <cell r="C2521" t="str">
            <v>UN</v>
          </cell>
          <cell r="D2521">
            <v>11.02</v>
          </cell>
        </row>
        <row r="2522">
          <cell r="A2522" t="str">
            <v>C2334</v>
          </cell>
          <cell r="B2522" t="str">
            <v>TÊ COBRE OU BRONZE D= 28mm (1")</v>
          </cell>
          <cell r="C2522" t="str">
            <v>UN</v>
          </cell>
          <cell r="D2522">
            <v>17.940000000000001</v>
          </cell>
        </row>
        <row r="2523">
          <cell r="A2523" t="str">
            <v>C2335</v>
          </cell>
          <cell r="B2523" t="str">
            <v>TÊ COBRE OU BRONZE D= 35mm (1 1/4")</v>
          </cell>
          <cell r="C2523" t="str">
            <v>UN</v>
          </cell>
          <cell r="D2523">
            <v>35.61</v>
          </cell>
        </row>
        <row r="2524">
          <cell r="A2524" t="str">
            <v>C2336</v>
          </cell>
          <cell r="B2524" t="str">
            <v>TÊ COBRE OU BRONZE D= 42mm (1 1/2")</v>
          </cell>
          <cell r="C2524" t="str">
            <v>UN</v>
          </cell>
          <cell r="D2524">
            <v>52.56</v>
          </cell>
        </row>
        <row r="2525">
          <cell r="A2525" t="str">
            <v>C2337</v>
          </cell>
          <cell r="B2525" t="str">
            <v>TÊ COBRE OU BRONZE D= 54mm (2")</v>
          </cell>
          <cell r="C2525" t="str">
            <v>UN</v>
          </cell>
          <cell r="D2525">
            <v>101.86</v>
          </cell>
        </row>
        <row r="2526">
          <cell r="A2526" t="str">
            <v>C2338</v>
          </cell>
          <cell r="B2526" t="str">
            <v>TÊ COBRE OU BRONZE D= 66mm (2 1/2")</v>
          </cell>
          <cell r="C2526" t="str">
            <v>UN</v>
          </cell>
          <cell r="D2526">
            <v>233.11</v>
          </cell>
        </row>
        <row r="2527">
          <cell r="A2527" t="str">
            <v>C2339</v>
          </cell>
          <cell r="B2527" t="str">
            <v>TÊ COBRE OU BRONZE D= 79mm (3")</v>
          </cell>
          <cell r="C2527" t="str">
            <v>UN</v>
          </cell>
          <cell r="D2527">
            <v>359.28</v>
          </cell>
        </row>
        <row r="2528">
          <cell r="A2528" t="str">
            <v>C2340</v>
          </cell>
          <cell r="B2528" t="str">
            <v>TÊ COBRE OU BRONZE D=104mm (4")</v>
          </cell>
          <cell r="C2528" t="str">
            <v>UN</v>
          </cell>
          <cell r="D2528">
            <v>775.74</v>
          </cell>
        </row>
        <row r="2529">
          <cell r="A2529" t="str">
            <v>C2565</v>
          </cell>
          <cell r="B2529" t="str">
            <v>TUBO COBRE D= 15mm(1/2")</v>
          </cell>
          <cell r="C2529" t="str">
            <v>M</v>
          </cell>
          <cell r="D2529">
            <v>27.98</v>
          </cell>
        </row>
        <row r="2530">
          <cell r="A2530" t="str">
            <v>C2566</v>
          </cell>
          <cell r="B2530" t="str">
            <v>TUBO COBRE D= 22mm (3/4")</v>
          </cell>
          <cell r="C2530" t="str">
            <v>M</v>
          </cell>
          <cell r="D2530">
            <v>43.55</v>
          </cell>
        </row>
        <row r="2531">
          <cell r="A2531" t="str">
            <v>C2567</v>
          </cell>
          <cell r="B2531" t="str">
            <v>TUBO COBRE D= 28mm (1")</v>
          </cell>
          <cell r="C2531" t="str">
            <v>M</v>
          </cell>
          <cell r="D2531">
            <v>54.11</v>
          </cell>
        </row>
        <row r="2532">
          <cell r="A2532" t="str">
            <v>C2568</v>
          </cell>
          <cell r="B2532" t="str">
            <v>TUBO COBRE D= 35mm (1 1/4")</v>
          </cell>
          <cell r="C2532" t="str">
            <v>M</v>
          </cell>
          <cell r="D2532">
            <v>81.86</v>
          </cell>
        </row>
        <row r="2533">
          <cell r="A2533" t="str">
            <v>C2569</v>
          </cell>
          <cell r="B2533" t="str">
            <v>TUBO COBRE D= 42mm (1 1/2")</v>
          </cell>
          <cell r="C2533" t="str">
            <v>M</v>
          </cell>
          <cell r="D2533">
            <v>97.33</v>
          </cell>
        </row>
        <row r="2534">
          <cell r="A2534" t="str">
            <v>C2570</v>
          </cell>
          <cell r="B2534" t="str">
            <v>TUBO COBRE D= 54mm (2")</v>
          </cell>
          <cell r="C2534" t="str">
            <v>M</v>
          </cell>
          <cell r="D2534">
            <v>137.29</v>
          </cell>
        </row>
        <row r="2535">
          <cell r="A2535" t="str">
            <v>C2571</v>
          </cell>
          <cell r="B2535" t="str">
            <v>TUBO COBRE D= 66mm (2 1/2")</v>
          </cell>
          <cell r="C2535" t="str">
            <v>M</v>
          </cell>
          <cell r="D2535">
            <v>185.77</v>
          </cell>
        </row>
        <row r="2536">
          <cell r="A2536" t="str">
            <v>C2572</v>
          </cell>
          <cell r="B2536" t="str">
            <v>TUBO COBRE D= 79mm (3")</v>
          </cell>
          <cell r="C2536" t="str">
            <v>M</v>
          </cell>
          <cell r="D2536">
            <v>268.8</v>
          </cell>
        </row>
        <row r="2537">
          <cell r="A2537" t="str">
            <v>C2573</v>
          </cell>
          <cell r="B2537" t="str">
            <v>TUBO COBRE D=104mm (4")</v>
          </cell>
          <cell r="C2537" t="str">
            <v>M</v>
          </cell>
          <cell r="D2537">
            <v>385.94</v>
          </cell>
        </row>
        <row r="2538">
          <cell r="A2538" t="str">
            <v>C2574</v>
          </cell>
          <cell r="B2538" t="str">
            <v>TUBO COBRE INCLUSIVE CONEXÕES D= 15mm (1/2")</v>
          </cell>
          <cell r="C2538" t="str">
            <v>M</v>
          </cell>
          <cell r="D2538">
            <v>53.2</v>
          </cell>
        </row>
        <row r="2539">
          <cell r="A2539" t="str">
            <v>C2575</v>
          </cell>
          <cell r="B2539" t="str">
            <v>TUBO COBRE INCLUSIVE CONEXÕES D= 22mm (3/4")</v>
          </cell>
          <cell r="C2539" t="str">
            <v>M</v>
          </cell>
          <cell r="D2539">
            <v>76.16</v>
          </cell>
        </row>
        <row r="2540">
          <cell r="A2540" t="str">
            <v>C2576</v>
          </cell>
          <cell r="B2540" t="str">
            <v>TUBO COBRE INCLUSIVE CONEXÕES D= 28mm (1")</v>
          </cell>
          <cell r="C2540" t="str">
            <v>M</v>
          </cell>
          <cell r="D2540">
            <v>90.84</v>
          </cell>
        </row>
        <row r="2541">
          <cell r="A2541" t="str">
            <v>C2577</v>
          </cell>
          <cell r="B2541" t="str">
            <v>TUBO COBRE INCLUSIVE CONEXÕES D= 35mm (1 1/4")</v>
          </cell>
          <cell r="C2541" t="str">
            <v>M</v>
          </cell>
          <cell r="D2541">
            <v>133.76</v>
          </cell>
        </row>
        <row r="2542">
          <cell r="A2542" t="str">
            <v>C2578</v>
          </cell>
          <cell r="B2542" t="str">
            <v>TUBO COBRE INCLUSIVE CONEXÕES D= 42mm (1 1/2")</v>
          </cell>
          <cell r="C2542" t="str">
            <v>M</v>
          </cell>
          <cell r="D2542">
            <v>149.44</v>
          </cell>
        </row>
        <row r="2543">
          <cell r="A2543" t="str">
            <v>C2579</v>
          </cell>
          <cell r="B2543" t="str">
            <v>TUBO COBRE INCLUSIVE CONEXÕES D= 54mm (2")</v>
          </cell>
          <cell r="C2543" t="str">
            <v>M</v>
          </cell>
          <cell r="D2543">
            <v>209.72</v>
          </cell>
        </row>
        <row r="2544">
          <cell r="A2544" t="str">
            <v>C2580</v>
          </cell>
          <cell r="B2544" t="str">
            <v>TUBO COBRE INCLUSIVE CONEXÕES D= 66mm (2 1/2")</v>
          </cell>
          <cell r="C2544" t="str">
            <v>M</v>
          </cell>
          <cell r="D2544">
            <v>282.63</v>
          </cell>
        </row>
        <row r="2545">
          <cell r="A2545" t="str">
            <v>C2581</v>
          </cell>
          <cell r="B2545" t="str">
            <v>TUBO COBRE INCLUSIVE CONEXÕES D= 79mm (3")</v>
          </cell>
          <cell r="C2545" t="str">
            <v>M</v>
          </cell>
          <cell r="D2545">
            <v>380.13</v>
          </cell>
        </row>
        <row r="2546">
          <cell r="A2546" t="str">
            <v>C2582</v>
          </cell>
          <cell r="B2546" t="str">
            <v>TUBO COBRE INCLUSIVE CONEXÕES D=104mm (4")</v>
          </cell>
          <cell r="C2546" t="str">
            <v>M</v>
          </cell>
          <cell r="D2546">
            <v>543.33000000000004</v>
          </cell>
        </row>
        <row r="2547">
          <cell r="B2547" t="str">
            <v>REGISTROS E VÁLVULAS</v>
          </cell>
        </row>
        <row r="2548">
          <cell r="A2548" t="str">
            <v>C3599</v>
          </cell>
          <cell r="B2548" t="str">
            <v>MUTIRÃO MISTO - REGISTRO DE GAVETA BRUTO D=20mm (3/4")</v>
          </cell>
          <cell r="C2548" t="str">
            <v>UN</v>
          </cell>
          <cell r="D2548">
            <v>31.47</v>
          </cell>
        </row>
        <row r="2549">
          <cell r="A2549" t="str">
            <v>C3600</v>
          </cell>
          <cell r="B2549" t="str">
            <v>MUTIRÃO MISTO - REGISTRO DE PRESSÃO D=20mm (3/4")</v>
          </cell>
          <cell r="C2549" t="str">
            <v>UN</v>
          </cell>
          <cell r="D2549">
            <v>19.829999999999998</v>
          </cell>
        </row>
        <row r="2550">
          <cell r="A2550" t="str">
            <v>C2156</v>
          </cell>
          <cell r="B2550" t="str">
            <v>REGISTRO DE GAVETA BRUTO D= 15mm (1/2")</v>
          </cell>
          <cell r="C2550" t="str">
            <v>UN</v>
          </cell>
          <cell r="D2550">
            <v>36.69</v>
          </cell>
        </row>
        <row r="2551">
          <cell r="A2551" t="str">
            <v>C2157</v>
          </cell>
          <cell r="B2551" t="str">
            <v>REGISTRO DE GAVETA BRUTO D= 20mm (3/4")</v>
          </cell>
          <cell r="C2551" t="str">
            <v>UN</v>
          </cell>
          <cell r="D2551">
            <v>36.340000000000003</v>
          </cell>
        </row>
        <row r="2552">
          <cell r="A2552" t="str">
            <v>C2158</v>
          </cell>
          <cell r="B2552" t="str">
            <v>REGISTRO DE GAVETA BRUTO D= 25mm (1")</v>
          </cell>
          <cell r="C2552" t="str">
            <v>UN</v>
          </cell>
          <cell r="D2552">
            <v>46.54</v>
          </cell>
        </row>
        <row r="2553">
          <cell r="A2553" t="str">
            <v>C2159</v>
          </cell>
          <cell r="B2553" t="str">
            <v>REGISTRO DE GAVETA BRUTO D= 32mm (1 1/4")</v>
          </cell>
          <cell r="C2553" t="str">
            <v>UN</v>
          </cell>
          <cell r="D2553">
            <v>71.34</v>
          </cell>
        </row>
        <row r="2554">
          <cell r="A2554" t="str">
            <v>C2160</v>
          </cell>
          <cell r="B2554" t="str">
            <v>REGISTRO DE GAVETA BRUTO D= 40mm (1 1/2")</v>
          </cell>
          <cell r="C2554" t="str">
            <v>UN</v>
          </cell>
          <cell r="D2554">
            <v>80.989999999999995</v>
          </cell>
        </row>
        <row r="2555">
          <cell r="A2555" t="str">
            <v>C2161</v>
          </cell>
          <cell r="B2555" t="str">
            <v>REGISTRO DE GAVETA BRUTO D= 50mm (2")</v>
          </cell>
          <cell r="C2555" t="str">
            <v>UN</v>
          </cell>
          <cell r="D2555">
            <v>113.63</v>
          </cell>
        </row>
        <row r="2556">
          <cell r="A2556" t="str">
            <v>C2162</v>
          </cell>
          <cell r="B2556" t="str">
            <v>REGISTRO DE GAVETA BRUTO D= 65mm (2 1/2")</v>
          </cell>
          <cell r="C2556" t="str">
            <v>UN</v>
          </cell>
          <cell r="D2556">
            <v>272.22000000000003</v>
          </cell>
        </row>
        <row r="2557">
          <cell r="A2557" t="str">
            <v>C2163</v>
          </cell>
          <cell r="B2557" t="str">
            <v>REGISTRO DE GAVETA BRUTO D= 80mm (3")</v>
          </cell>
          <cell r="C2557" t="str">
            <v>UN</v>
          </cell>
          <cell r="D2557">
            <v>399.84</v>
          </cell>
        </row>
        <row r="2558">
          <cell r="A2558" t="str">
            <v>C2164</v>
          </cell>
          <cell r="B2558" t="str">
            <v>REGISTRO DE GAVETA BRUTO D=100mm (4")</v>
          </cell>
          <cell r="C2558" t="str">
            <v>UN</v>
          </cell>
          <cell r="D2558">
            <v>659.01</v>
          </cell>
        </row>
        <row r="2559">
          <cell r="A2559" t="str">
            <v>C2165</v>
          </cell>
          <cell r="B2559" t="str">
            <v>REGISTRO DE GAVETA C/CANOPLA CROMADA D= 15mm (1/2")</v>
          </cell>
          <cell r="C2559" t="str">
            <v>UN</v>
          </cell>
          <cell r="D2559">
            <v>73.3</v>
          </cell>
        </row>
        <row r="2560">
          <cell r="A2560" t="str">
            <v>C2166</v>
          </cell>
          <cell r="B2560" t="str">
            <v>REGISTRO DE GAVETA C/CANOPLA CROMADA D= 20mm (3/4")</v>
          </cell>
          <cell r="C2560" t="str">
            <v>UN</v>
          </cell>
          <cell r="D2560">
            <v>73.83</v>
          </cell>
        </row>
        <row r="2561">
          <cell r="A2561" t="str">
            <v>C2167</v>
          </cell>
          <cell r="B2561" t="str">
            <v>REGISTRO DE GAVETA C/CANOPLA CROMADA D= 25mm (1")</v>
          </cell>
          <cell r="C2561" t="str">
            <v>UN</v>
          </cell>
          <cell r="D2561">
            <v>84.02</v>
          </cell>
        </row>
        <row r="2562">
          <cell r="A2562" t="str">
            <v>C2168</v>
          </cell>
          <cell r="B2562" t="str">
            <v>REGISTRO DE GAVETA C/CANOPLA CROMADA D= 32mm (1 1/4")</v>
          </cell>
          <cell r="C2562" t="str">
            <v>UN</v>
          </cell>
          <cell r="D2562">
            <v>133.37</v>
          </cell>
        </row>
        <row r="2563">
          <cell r="A2563" t="str">
            <v>C2169</v>
          </cell>
          <cell r="B2563" t="str">
            <v>REGISTRO DE GAVETA C/CANOPLA CROMADA D= 40mm (1 1/2")</v>
          </cell>
          <cell r="C2563" t="str">
            <v>UN</v>
          </cell>
          <cell r="D2563">
            <v>139.41</v>
          </cell>
        </row>
        <row r="2564">
          <cell r="A2564" t="str">
            <v>C2171</v>
          </cell>
          <cell r="B2564" t="str">
            <v>REGISTRO DE PRESSÃO C/CANOPLA CROMADA D= 15mm (1/2")</v>
          </cell>
          <cell r="C2564" t="str">
            <v>UN</v>
          </cell>
          <cell r="D2564">
            <v>56.68</v>
          </cell>
        </row>
        <row r="2565">
          <cell r="A2565" t="str">
            <v>C2172</v>
          </cell>
          <cell r="B2565" t="str">
            <v>REGISTRO DE PRESSÃO C/CANOPLA CROMADA D= 20mm (3/4")</v>
          </cell>
          <cell r="C2565" t="str">
            <v>UN</v>
          </cell>
          <cell r="D2565">
            <v>68.13</v>
          </cell>
        </row>
        <row r="2566">
          <cell r="A2566" t="str">
            <v>C2170</v>
          </cell>
          <cell r="B2566" t="str">
            <v>REGISTRO DE PRESSAO C/CANOPLA CROMADA D=25MM (1")</v>
          </cell>
          <cell r="C2566" t="str">
            <v>UN</v>
          </cell>
          <cell r="D2566">
            <v>72.12</v>
          </cell>
        </row>
        <row r="2567">
          <cell r="A2567" t="str">
            <v>C3601</v>
          </cell>
          <cell r="B2567" t="str">
            <v>REGISTRO DE PRESSÃO D=20mm (3/4") - PADRÃO POPULAR</v>
          </cell>
          <cell r="C2567" t="str">
            <v>UN</v>
          </cell>
          <cell r="D2567">
            <v>25.33</v>
          </cell>
        </row>
        <row r="2568">
          <cell r="A2568" t="str">
            <v>C2173</v>
          </cell>
          <cell r="B2568" t="str">
            <v>REGISTRO DE RECALQUE NO PASSEIO D= 65mm (2 1/2")</v>
          </cell>
          <cell r="C2568" t="str">
            <v>UN</v>
          </cell>
          <cell r="D2568">
            <v>472.5</v>
          </cell>
        </row>
        <row r="2569">
          <cell r="A2569" t="str">
            <v>C2177</v>
          </cell>
          <cell r="B2569" t="str">
            <v>REGISTRO GLOBO /FECHO RÁPIDO DE 3/4"</v>
          </cell>
          <cell r="C2569" t="str">
            <v>UN</v>
          </cell>
          <cell r="D2569">
            <v>52.24</v>
          </cell>
        </row>
        <row r="2570">
          <cell r="A2570" t="str">
            <v>C2176</v>
          </cell>
          <cell r="B2570" t="str">
            <v>REGISTRO GLOBO /FECHO RÁPIDO DE 1"</v>
          </cell>
          <cell r="C2570" t="str">
            <v>UN</v>
          </cell>
          <cell r="D2570">
            <v>52.24</v>
          </cell>
        </row>
        <row r="2571">
          <cell r="A2571" t="str">
            <v>C2175</v>
          </cell>
          <cell r="B2571" t="str">
            <v>REGISTRO GLOBO /FECHO RÁPIDO DE 1 1/4"</v>
          </cell>
          <cell r="C2571" t="str">
            <v>UN</v>
          </cell>
          <cell r="D2571">
            <v>66.84</v>
          </cell>
        </row>
        <row r="2572">
          <cell r="A2572" t="str">
            <v>C2178</v>
          </cell>
          <cell r="B2572" t="str">
            <v>REGISTRO GLOBO/FECHO RÁPIDO DE 1 1/2"</v>
          </cell>
          <cell r="C2572" t="str">
            <v>UN</v>
          </cell>
          <cell r="D2572">
            <v>97.07</v>
          </cell>
        </row>
        <row r="2573">
          <cell r="A2573" t="str">
            <v>C2174</v>
          </cell>
          <cell r="B2573" t="str">
            <v>REGISTRO GLOBO / FECHO RÁPIDO DE 2"</v>
          </cell>
          <cell r="C2573" t="str">
            <v>UN</v>
          </cell>
          <cell r="D2573">
            <v>107.17</v>
          </cell>
        </row>
        <row r="2574">
          <cell r="A2574" t="str">
            <v>C4403</v>
          </cell>
          <cell r="B2574" t="str">
            <v>REGISTRO GLOBO / FECHO RÁPIDO DE 2 1/2"</v>
          </cell>
          <cell r="C2574" t="str">
            <v>UN</v>
          </cell>
          <cell r="D2574">
            <v>178.78</v>
          </cell>
        </row>
        <row r="2575">
          <cell r="A2575" t="str">
            <v>C3695</v>
          </cell>
          <cell r="B2575" t="str">
            <v>REGISTRO GLOBO EM BRONZE ROSC. DE 3/4"</v>
          </cell>
          <cell r="C2575" t="str">
            <v>UN</v>
          </cell>
          <cell r="D2575">
            <v>81.36</v>
          </cell>
        </row>
        <row r="2576">
          <cell r="A2576" t="str">
            <v>C3714</v>
          </cell>
          <cell r="B2576" t="str">
            <v>REGISTRO GLOBO EM BRONZE ROSC. DE 1"</v>
          </cell>
          <cell r="C2576" t="str">
            <v>UN</v>
          </cell>
          <cell r="D2576">
            <v>108.49</v>
          </cell>
        </row>
        <row r="2577">
          <cell r="A2577" t="str">
            <v>C2684</v>
          </cell>
          <cell r="B2577" t="str">
            <v>VÁLVULA DE DESCARGA CROMADA C/CANOPLA LISA DE 32 OU 40mm</v>
          </cell>
          <cell r="C2577" t="str">
            <v>UN</v>
          </cell>
          <cell r="D2577">
            <v>161.01</v>
          </cell>
        </row>
        <row r="2578">
          <cell r="A2578" t="str">
            <v>C2685</v>
          </cell>
          <cell r="B2578" t="str">
            <v>VÁLVULA DE DESCARGA CROMADA C/REGISTRO ACOPLADO DE 32 OU 40mm</v>
          </cell>
          <cell r="C2578" t="str">
            <v>UN</v>
          </cell>
          <cell r="D2578">
            <v>251.31</v>
          </cell>
        </row>
        <row r="2579">
          <cell r="A2579" t="str">
            <v>C2686</v>
          </cell>
          <cell r="B2579" t="str">
            <v>VÁLVULA DE DESCARGA PVC RÍGIDO S/REGISTRO .ACOPLADO. D=50mm (1 1/2")</v>
          </cell>
          <cell r="C2579" t="str">
            <v>UN</v>
          </cell>
          <cell r="D2579">
            <v>127.44</v>
          </cell>
        </row>
        <row r="2580">
          <cell r="A2580" t="str">
            <v>C2687</v>
          </cell>
          <cell r="B2580" t="str">
            <v>VÁLVULA DE FLUXO EM AÇO GALVANIZADO DE (2 1/2")</v>
          </cell>
          <cell r="C2580" t="str">
            <v>UN</v>
          </cell>
          <cell r="D2580">
            <v>584.15</v>
          </cell>
        </row>
        <row r="2581">
          <cell r="A2581" t="str">
            <v>C2688</v>
          </cell>
          <cell r="B2581" t="str">
            <v>VÁLVULA DE RETENÇÃO DE PÉ C/CRIVO D= 15mm (1/2")</v>
          </cell>
          <cell r="C2581" t="str">
            <v>UN</v>
          </cell>
          <cell r="D2581">
            <v>31.69</v>
          </cell>
        </row>
        <row r="2582">
          <cell r="A2582" t="str">
            <v>C2689</v>
          </cell>
          <cell r="B2582" t="str">
            <v>VÁLVULA DE RETENÇÃO DE PÉ C/CRIVO D= 20mm (3/4")</v>
          </cell>
          <cell r="C2582" t="str">
            <v>UN</v>
          </cell>
          <cell r="D2582">
            <v>30.64</v>
          </cell>
        </row>
        <row r="2583">
          <cell r="A2583" t="str">
            <v>C2690</v>
          </cell>
          <cell r="B2583" t="str">
            <v>VÁLVULA DE RETENÇÃO DE PÉ C/CRIVO D= 25mm (1")</v>
          </cell>
          <cell r="C2583" t="str">
            <v>UN</v>
          </cell>
          <cell r="D2583">
            <v>45.15</v>
          </cell>
        </row>
        <row r="2584">
          <cell r="A2584" t="str">
            <v>C2691</v>
          </cell>
          <cell r="B2584" t="str">
            <v>VÁLVULA DE RETENÇÃO DE PÉ C/CRIVO D= 32mm (1 1/4")</v>
          </cell>
          <cell r="C2584" t="str">
            <v>UN</v>
          </cell>
          <cell r="D2584">
            <v>59.34</v>
          </cell>
        </row>
        <row r="2585">
          <cell r="A2585" t="str">
            <v>C2692</v>
          </cell>
          <cell r="B2585" t="str">
            <v>VÁLVULA DE RETENÇÃO DE PÉ C/CRIVO D= 40mm (1 1/2")</v>
          </cell>
          <cell r="C2585" t="str">
            <v>UN</v>
          </cell>
          <cell r="D2585">
            <v>77.09</v>
          </cell>
        </row>
        <row r="2586">
          <cell r="A2586" t="str">
            <v>C2693</v>
          </cell>
          <cell r="B2586" t="str">
            <v>VÁLVULA DE RETENÇÃO DE PÉ C/CRIVO D= 50mm (2")</v>
          </cell>
          <cell r="C2586" t="str">
            <v>UN</v>
          </cell>
          <cell r="D2586">
            <v>104.33</v>
          </cell>
        </row>
        <row r="2587">
          <cell r="A2587" t="str">
            <v>C2694</v>
          </cell>
          <cell r="B2587" t="str">
            <v>VÁLVULA DE RETENÇÃO DE PÉ C/CRIVO D= 65mm (2 1/2")</v>
          </cell>
          <cell r="C2587" t="str">
            <v>UN</v>
          </cell>
          <cell r="D2587">
            <v>180.52</v>
          </cell>
        </row>
        <row r="2588">
          <cell r="A2588" t="str">
            <v>C2695</v>
          </cell>
          <cell r="B2588" t="str">
            <v>VÁLVULA DE RETENÇÃO DE PÉ C/CRIVO D= 80mm (3")</v>
          </cell>
          <cell r="C2588" t="str">
            <v>UN</v>
          </cell>
          <cell r="D2588">
            <v>221.66</v>
          </cell>
        </row>
        <row r="2589">
          <cell r="A2589" t="str">
            <v>C2696</v>
          </cell>
          <cell r="B2589" t="str">
            <v>VÁLVULA DE RETENÇÃO DE PÉ C/CRIVO D=100mm (4")</v>
          </cell>
          <cell r="C2589" t="str">
            <v>UN</v>
          </cell>
          <cell r="D2589">
            <v>241.74</v>
          </cell>
        </row>
        <row r="2590">
          <cell r="A2590" t="str">
            <v>C2707</v>
          </cell>
          <cell r="B2590" t="str">
            <v>VÁLVULA DE RETENÇÃO HORIZONTAL D= 15mm (1/2")</v>
          </cell>
          <cell r="C2590" t="str">
            <v>UN</v>
          </cell>
          <cell r="D2590">
            <v>63.12</v>
          </cell>
        </row>
        <row r="2591">
          <cell r="A2591" t="str">
            <v>C2708</v>
          </cell>
          <cell r="B2591" t="str">
            <v>VÁLVULA DE RETENÇÃO HORIZONTAL D= 20mm (3/4")</v>
          </cell>
          <cell r="C2591" t="str">
            <v>UN</v>
          </cell>
          <cell r="D2591">
            <v>66.040000000000006</v>
          </cell>
        </row>
        <row r="2592">
          <cell r="A2592" t="str">
            <v>C2709</v>
          </cell>
          <cell r="B2592" t="str">
            <v>VÁLVULA DE RETENÇÃO HORIZONTAL D= 25mm (1")</v>
          </cell>
          <cell r="C2592" t="str">
            <v>UN</v>
          </cell>
          <cell r="D2592">
            <v>78.040000000000006</v>
          </cell>
        </row>
        <row r="2593">
          <cell r="A2593" t="str">
            <v>C2710</v>
          </cell>
          <cell r="B2593" t="str">
            <v>VÁLVULA DE RETENÇÃO HORIZONTAL D= 32mm (1 1/4")</v>
          </cell>
          <cell r="C2593" t="str">
            <v>UN</v>
          </cell>
          <cell r="D2593">
            <v>107.14</v>
          </cell>
        </row>
        <row r="2594">
          <cell r="A2594" t="str">
            <v>C2711</v>
          </cell>
          <cell r="B2594" t="str">
            <v>VÁLVULA DE RETENÇÃO HORIZONTAL D= 40mm (1 1/2")</v>
          </cell>
          <cell r="C2594" t="str">
            <v>UN</v>
          </cell>
          <cell r="D2594">
            <v>121.19</v>
          </cell>
        </row>
        <row r="2595">
          <cell r="A2595" t="str">
            <v>C2712</v>
          </cell>
          <cell r="B2595" t="str">
            <v>VÁLVULA DE RETENÇÃO HORIZONTAL D= 50mm (2")</v>
          </cell>
          <cell r="C2595" t="str">
            <v>UN</v>
          </cell>
          <cell r="D2595">
            <v>166.53</v>
          </cell>
        </row>
        <row r="2596">
          <cell r="A2596" t="str">
            <v>C2713</v>
          </cell>
          <cell r="B2596" t="str">
            <v>VÁLVULA DE RETENÇÃO HORIZONTAL D= 65mm (2 1/2")</v>
          </cell>
          <cell r="C2596" t="str">
            <v>UN</v>
          </cell>
          <cell r="D2596">
            <v>228.52</v>
          </cell>
        </row>
        <row r="2597">
          <cell r="A2597" t="str">
            <v>C2714</v>
          </cell>
          <cell r="B2597" t="str">
            <v>VÁLVULA DE RETENÇÃO HORIZONTAL D= 80mm (3")</v>
          </cell>
          <cell r="C2597" t="str">
            <v>UN</v>
          </cell>
          <cell r="D2597">
            <v>282.87</v>
          </cell>
        </row>
        <row r="2598">
          <cell r="A2598" t="str">
            <v>C2706</v>
          </cell>
          <cell r="B2598" t="str">
            <v>VÁLVULA DE RETENÇÃO HORIZONTAL D= 100mm (4")</v>
          </cell>
          <cell r="C2598" t="str">
            <v>UN</v>
          </cell>
          <cell r="D2598">
            <v>533.04</v>
          </cell>
        </row>
        <row r="2599">
          <cell r="A2599" t="str">
            <v>C2697</v>
          </cell>
          <cell r="B2599" t="str">
            <v>VÁLVULA DE RETENÇÃO HORIZ.OU VERT. D= 15mm (1/2")</v>
          </cell>
          <cell r="C2599" t="str">
            <v>UN</v>
          </cell>
          <cell r="D2599">
            <v>63.12</v>
          </cell>
        </row>
        <row r="2600">
          <cell r="A2600" t="str">
            <v>C2698</v>
          </cell>
          <cell r="B2600" t="str">
            <v>VÁLVULA DE RETENÇÃO HORIZ.OU VERT. D= 20mm (3/4")</v>
          </cell>
          <cell r="C2600" t="str">
            <v>UN</v>
          </cell>
          <cell r="D2600">
            <v>66.040000000000006</v>
          </cell>
        </row>
        <row r="2601">
          <cell r="A2601" t="str">
            <v>C2699</v>
          </cell>
          <cell r="B2601" t="str">
            <v>VÁLVULA DE RETENÇÃO HORIZ.OU VERT. D= 25mm (1")</v>
          </cell>
          <cell r="C2601" t="str">
            <v>UN</v>
          </cell>
          <cell r="D2601">
            <v>78.040000000000006</v>
          </cell>
        </row>
        <row r="2602">
          <cell r="A2602" t="str">
            <v>C2700</v>
          </cell>
          <cell r="B2602" t="str">
            <v>VÁLVULA DE RETENÇÃO HORIZ.OU VERT. D= 32mm (1 1/4")</v>
          </cell>
          <cell r="C2602" t="str">
            <v>UN</v>
          </cell>
          <cell r="D2602">
            <v>107.14</v>
          </cell>
        </row>
        <row r="2603">
          <cell r="A2603" t="str">
            <v>C2701</v>
          </cell>
          <cell r="B2603" t="str">
            <v>VÁLVULA DE RETENÇÃO HORIZ.OU VERT. D= 40mm (1 1/2")</v>
          </cell>
          <cell r="C2603" t="str">
            <v>UN</v>
          </cell>
          <cell r="D2603">
            <v>121.19</v>
          </cell>
        </row>
        <row r="2604">
          <cell r="A2604" t="str">
            <v>C2702</v>
          </cell>
          <cell r="B2604" t="str">
            <v>VÁLVULA DE RETENÇÃO HORIZ.OU VERT. D= 50mm (2")</v>
          </cell>
          <cell r="C2604" t="str">
            <v>UN</v>
          </cell>
          <cell r="D2604">
            <v>166.53</v>
          </cell>
        </row>
        <row r="2605">
          <cell r="A2605" t="str">
            <v>C2703</v>
          </cell>
          <cell r="B2605" t="str">
            <v>VÁLVULA DE RETENÇÃO HORIZ.OU VERT. D= 65mm (2 1/2")</v>
          </cell>
          <cell r="C2605" t="str">
            <v>UN</v>
          </cell>
          <cell r="D2605">
            <v>228.52</v>
          </cell>
        </row>
        <row r="2606">
          <cell r="A2606" t="str">
            <v>C2704</v>
          </cell>
          <cell r="B2606" t="str">
            <v>VÁLVULA DE RETENÇÃO HORIZ.OU VERT. D= 80mm (3")</v>
          </cell>
          <cell r="C2606" t="str">
            <v>UN</v>
          </cell>
          <cell r="D2606">
            <v>282.87</v>
          </cell>
        </row>
        <row r="2607">
          <cell r="A2607" t="str">
            <v>C2705</v>
          </cell>
          <cell r="B2607" t="str">
            <v>VÁLVULA DE RETENÇÃO HORIZ.OU VERT. D=100mm (4")</v>
          </cell>
          <cell r="C2607" t="str">
            <v>UN</v>
          </cell>
          <cell r="D2607">
            <v>533.04</v>
          </cell>
        </row>
        <row r="2608">
          <cell r="A2608" t="str">
            <v>C4005</v>
          </cell>
          <cell r="B2608" t="str">
            <v>VÁLVULA ELETRÔNICA CROMADA P/ MICTÓRIO</v>
          </cell>
          <cell r="C2608" t="str">
            <v>UN</v>
          </cell>
          <cell r="D2608">
            <v>225.48</v>
          </cell>
        </row>
        <row r="2609">
          <cell r="A2609" t="str">
            <v>C3715</v>
          </cell>
          <cell r="B2609" t="str">
            <v>VÁLVULA MOTORIZADA DE 2 VIAS ROSC. DE 3/4"</v>
          </cell>
          <cell r="C2609" t="str">
            <v>UN</v>
          </cell>
          <cell r="D2609">
            <v>1551.01</v>
          </cell>
        </row>
        <row r="2610">
          <cell r="A2610" t="str">
            <v>C3716</v>
          </cell>
          <cell r="B2610" t="str">
            <v>VÁLVULA MOTORIZADA DE 2 VIAS ROSC. DE 1"</v>
          </cell>
          <cell r="C2610" t="str">
            <v>UN</v>
          </cell>
          <cell r="D2610">
            <v>1577.03</v>
          </cell>
        </row>
        <row r="2611">
          <cell r="B2611" t="str">
            <v>LOUÇAS, METAIS E ACESSÓRIOS</v>
          </cell>
        </row>
        <row r="2612">
          <cell r="A2612" t="str">
            <v>C0091</v>
          </cell>
          <cell r="B2612" t="str">
            <v>APARELHO MISTURADOR P/PIA TIPO MESA</v>
          </cell>
          <cell r="C2612" t="str">
            <v>UN</v>
          </cell>
          <cell r="D2612">
            <v>399.14</v>
          </cell>
        </row>
        <row r="2613">
          <cell r="A2613" t="str">
            <v>C0092</v>
          </cell>
          <cell r="B2613" t="str">
            <v>APARELHO MISTURADOR P/PIA TIPO PAREDE</v>
          </cell>
          <cell r="C2613" t="str">
            <v>UN</v>
          </cell>
          <cell r="D2613">
            <v>366.65</v>
          </cell>
        </row>
        <row r="2614">
          <cell r="A2614" t="str">
            <v>C0225</v>
          </cell>
          <cell r="B2614" t="str">
            <v>ARMÁRIO DE EMBUTIR C/ESPELHO (45x60)cm</v>
          </cell>
          <cell r="C2614" t="str">
            <v>UN</v>
          </cell>
          <cell r="D2614">
            <v>105.35</v>
          </cell>
        </row>
        <row r="2615">
          <cell r="A2615" t="str">
            <v>C0348</v>
          </cell>
          <cell r="B2615" t="str">
            <v>BACIA DE LOUÇA BRANCA C/CAIXA ACOPLADA</v>
          </cell>
          <cell r="C2615" t="str">
            <v>UN</v>
          </cell>
          <cell r="D2615">
            <v>434.07</v>
          </cell>
        </row>
        <row r="2616">
          <cell r="A2616" t="str">
            <v>C0349</v>
          </cell>
          <cell r="B2616" t="str">
            <v>BACIA DE LOUÇA BRANCA C/CAIXA ACOPLADA, ENTRADA HORIZONTAL</v>
          </cell>
          <cell r="C2616" t="str">
            <v>UN</v>
          </cell>
          <cell r="D2616">
            <v>334.22</v>
          </cell>
        </row>
        <row r="2617">
          <cell r="A2617" t="str">
            <v>C3247</v>
          </cell>
          <cell r="B2617" t="str">
            <v>BACIA DE LOUÇA BRANCA P/ CRIANÇA</v>
          </cell>
          <cell r="C2617" t="str">
            <v>UN</v>
          </cell>
          <cell r="D2617">
            <v>202.15</v>
          </cell>
        </row>
        <row r="2618">
          <cell r="A2618" t="str">
            <v>C0350</v>
          </cell>
          <cell r="B2618" t="str">
            <v>BACIA SIFONADA DE LOUÇA BRANCA C/ACESSÓRIOS E TUBO DE LIGAÇÃO</v>
          </cell>
          <cell r="C2618" t="str">
            <v>UN</v>
          </cell>
          <cell r="D2618">
            <v>174.36</v>
          </cell>
        </row>
        <row r="2619">
          <cell r="A2619" t="str">
            <v>C0351</v>
          </cell>
          <cell r="B2619" t="str">
            <v>BACIA TURCA DE LOUÇA BRANCA</v>
          </cell>
          <cell r="C2619" t="str">
            <v>UN</v>
          </cell>
          <cell r="D2619">
            <v>238.57</v>
          </cell>
        </row>
        <row r="2620">
          <cell r="A2620" t="str">
            <v>C0355</v>
          </cell>
          <cell r="B2620" t="str">
            <v>BANCADA DE GRANITO C/ 2 CUBAS LOUÇAS, S/ACESSÓRIOS (1.60x0.60)m</v>
          </cell>
          <cell r="C2620" t="str">
            <v>UN</v>
          </cell>
          <cell r="D2620">
            <v>584.11</v>
          </cell>
        </row>
        <row r="2621">
          <cell r="A2621" t="str">
            <v>C0356</v>
          </cell>
          <cell r="B2621" t="str">
            <v>BANCADA DE GRANITO C/ 3 CUBAS DE LOUÇAS, S/ACESSÓRIOS (2.00x0.60)m</v>
          </cell>
          <cell r="C2621" t="str">
            <v>UN</v>
          </cell>
          <cell r="D2621">
            <v>764.16</v>
          </cell>
        </row>
        <row r="2622">
          <cell r="A2622" t="str">
            <v>C0357</v>
          </cell>
          <cell r="B2622" t="str">
            <v>BANCADA DE GRANITO (OUTRAS CORES) ESP. = 3cm (COLOCADO)</v>
          </cell>
          <cell r="C2622" t="str">
            <v>M2</v>
          </cell>
          <cell r="D2622">
            <v>375.76</v>
          </cell>
        </row>
        <row r="2623">
          <cell r="A2623" t="str">
            <v>C4068</v>
          </cell>
          <cell r="B2623" t="str">
            <v>BANCADA DE GRANITO CINZA E=2cm</v>
          </cell>
          <cell r="C2623" t="str">
            <v>M2</v>
          </cell>
          <cell r="D2623">
            <v>268.36</v>
          </cell>
        </row>
        <row r="2624">
          <cell r="A2624" t="str">
            <v>C4069</v>
          </cell>
          <cell r="B2624" t="str">
            <v>BANCADA DE GRANITO (OUTRAS CORES) ESP. = 2cm (COLOCADO)</v>
          </cell>
          <cell r="C2624" t="str">
            <v>M2</v>
          </cell>
          <cell r="D2624">
            <v>279.45999999999998</v>
          </cell>
        </row>
        <row r="2625">
          <cell r="A2625" t="str">
            <v>C0358</v>
          </cell>
          <cell r="B2625" t="str">
            <v>BANCADA DE GRANITO PRETO C/BOLEAMENTO DUPLO (COLOCADO)</v>
          </cell>
          <cell r="C2625" t="str">
            <v>M2</v>
          </cell>
          <cell r="D2625">
            <v>488.37</v>
          </cell>
        </row>
        <row r="2626">
          <cell r="A2626" t="str">
            <v>C0359</v>
          </cell>
          <cell r="B2626" t="str">
            <v>BANCADA DE MÁRMORE LARG.= 0.60m ESP.= 3cm</v>
          </cell>
          <cell r="C2626" t="str">
            <v>M</v>
          </cell>
          <cell r="D2626">
            <v>138.57</v>
          </cell>
        </row>
        <row r="2627">
          <cell r="A2627" t="str">
            <v>C3996</v>
          </cell>
          <cell r="B2627" t="str">
            <v>BANCADA EM GRANITO P/ LAVATÓRIO, INCL. LOUÇA BRANCA E ACESSÓRIOS</v>
          </cell>
          <cell r="C2627" t="str">
            <v>CJ</v>
          </cell>
          <cell r="D2627">
            <v>636.48</v>
          </cell>
        </row>
        <row r="2628">
          <cell r="A2628" t="str">
            <v>C3997</v>
          </cell>
          <cell r="B2628" t="str">
            <v>BANCADA EM GRANITO P/ PIA DE COZINHA, INCL. CUBA DE AÇO INOX E ACESSÓRIOS</v>
          </cell>
          <cell r="C2628" t="str">
            <v>CJ</v>
          </cell>
          <cell r="D2628">
            <v>720.55</v>
          </cell>
        </row>
        <row r="2629">
          <cell r="A2629" t="str">
            <v>C3670</v>
          </cell>
          <cell r="B2629" t="str">
            <v>BANHEIRA HOSPITALAR C/ TAMPO E CUBA DE AÇO INOX DIMENSÃO 1800X600MM</v>
          </cell>
          <cell r="C2629" t="str">
            <v>UN</v>
          </cell>
          <cell r="D2629">
            <v>1607.29</v>
          </cell>
        </row>
        <row r="2630">
          <cell r="A2630" t="str">
            <v>C0386</v>
          </cell>
          <cell r="B2630" t="str">
            <v>BEBEDOURO EM AÇO INOX COM 1,60m</v>
          </cell>
          <cell r="C2630" t="str">
            <v>UN</v>
          </cell>
          <cell r="D2630">
            <v>1872.15</v>
          </cell>
        </row>
        <row r="2631">
          <cell r="A2631" t="str">
            <v>C0515</v>
          </cell>
          <cell r="B2631" t="str">
            <v>CABIDE DE LOUÇA BRANCA C/DOIS GANCHOS</v>
          </cell>
          <cell r="C2631" t="str">
            <v>UN</v>
          </cell>
          <cell r="D2631">
            <v>28.37</v>
          </cell>
        </row>
        <row r="2632">
          <cell r="A2632" t="str">
            <v>C0516</v>
          </cell>
          <cell r="B2632" t="str">
            <v>CABIDE DE LOUÇA BRANCA C/ UM GANCHO</v>
          </cell>
          <cell r="C2632" t="str">
            <v>UN</v>
          </cell>
          <cell r="D2632">
            <v>31.25</v>
          </cell>
        </row>
        <row r="2633">
          <cell r="A2633" t="str">
            <v>C0599</v>
          </cell>
          <cell r="B2633" t="str">
            <v>CAIXA DE DESCARGA DE EMBUTIR C/REGISTRO INCORPORADO</v>
          </cell>
          <cell r="C2633" t="str">
            <v>UN</v>
          </cell>
          <cell r="D2633">
            <v>234.55</v>
          </cell>
        </row>
        <row r="2634">
          <cell r="A2634" t="str">
            <v>C0600</v>
          </cell>
          <cell r="B2634" t="str">
            <v>CAIXA DE DESCARGA PLÁSTICA DE SOBREPOR</v>
          </cell>
          <cell r="C2634" t="str">
            <v>UN</v>
          </cell>
          <cell r="D2634">
            <v>90.06</v>
          </cell>
        </row>
        <row r="2635">
          <cell r="A2635" t="str">
            <v>C3513</v>
          </cell>
          <cell r="B2635" t="str">
            <v>CHUVEIRO CROMADO C/ ARTICULAÇÃO</v>
          </cell>
          <cell r="C2635" t="str">
            <v>UN</v>
          </cell>
          <cell r="D2635">
            <v>79.34</v>
          </cell>
        </row>
        <row r="2636">
          <cell r="A2636" t="str">
            <v>C0797</v>
          </cell>
          <cell r="B2636" t="str">
            <v>CHUVEIRO PLÁSTICO (INSTALADO)</v>
          </cell>
          <cell r="C2636" t="str">
            <v>UN</v>
          </cell>
          <cell r="D2636">
            <v>10.58</v>
          </cell>
        </row>
        <row r="2637">
          <cell r="A2637" t="str">
            <v>C3671</v>
          </cell>
          <cell r="B2637" t="str">
            <v>CONE PARA EXPURGO EM AÇO INOX</v>
          </cell>
          <cell r="C2637" t="str">
            <v>UN</v>
          </cell>
          <cell r="D2637">
            <v>875.49</v>
          </cell>
        </row>
        <row r="2638">
          <cell r="A2638" t="str">
            <v>C0985</v>
          </cell>
          <cell r="B2638" t="str">
            <v>CUBA DE INOX PARA BANCADA,COMPLETA</v>
          </cell>
          <cell r="C2638" t="str">
            <v>UN</v>
          </cell>
          <cell r="D2638">
            <v>241.11</v>
          </cell>
        </row>
        <row r="2639">
          <cell r="A2639" t="str">
            <v>C0986</v>
          </cell>
          <cell r="B2639" t="str">
            <v>CUBA DE LOUÇA DE EMBUTIR C/ TORNEIRA E ACESSÓRIOS</v>
          </cell>
          <cell r="C2639" t="str">
            <v>UN</v>
          </cell>
          <cell r="D2639">
            <v>243.39</v>
          </cell>
        </row>
        <row r="2640">
          <cell r="A2640" t="str">
            <v>C1151</v>
          </cell>
          <cell r="B2640" t="str">
            <v>DUCHA P/ WC CROMADO (INSTALADO)</v>
          </cell>
          <cell r="C2640" t="str">
            <v>UN</v>
          </cell>
          <cell r="D2640">
            <v>52.56</v>
          </cell>
        </row>
        <row r="2641">
          <cell r="A2641" t="str">
            <v>C1241</v>
          </cell>
          <cell r="B2641" t="str">
            <v>ENGATE CROMADO (INSTALADO)</v>
          </cell>
          <cell r="C2641" t="str">
            <v>UN</v>
          </cell>
          <cell r="D2641">
            <v>24.02</v>
          </cell>
        </row>
        <row r="2642">
          <cell r="A2642" t="str">
            <v>C1242</v>
          </cell>
          <cell r="B2642" t="str">
            <v>ENGATE PLÁSTICO (INSTALADO)</v>
          </cell>
          <cell r="C2642" t="str">
            <v>UN</v>
          </cell>
          <cell r="D2642">
            <v>6.17</v>
          </cell>
        </row>
        <row r="2643">
          <cell r="A2643" t="str">
            <v>C1283</v>
          </cell>
          <cell r="B2643" t="str">
            <v>ESPELHO TIPO CRISMETAL,MOD.P/WC (INSTALADO)</v>
          </cell>
          <cell r="C2643" t="str">
            <v>UN</v>
          </cell>
          <cell r="D2643">
            <v>78.900000000000006</v>
          </cell>
        </row>
        <row r="2644">
          <cell r="A2644" t="str">
            <v>C3669</v>
          </cell>
          <cell r="B2644" t="str">
            <v>LAVA OLHOS DE EMERGÊNCIA C/ CUBA FLEXÍVEL E CHUVEIRO P/ LABORATÓRIO</v>
          </cell>
          <cell r="C2644" t="str">
            <v>UN</v>
          </cell>
          <cell r="D2644">
            <v>2344.14</v>
          </cell>
        </row>
        <row r="2645">
          <cell r="A2645" t="str">
            <v>C3003</v>
          </cell>
          <cell r="B2645" t="str">
            <v>LAVATÓRIO C/TAMPÃO DE MÁRMORE C/ 1 CUBA DE LOUÇA</v>
          </cell>
          <cell r="C2645" t="str">
            <v>UN</v>
          </cell>
          <cell r="D2645">
            <v>172.17</v>
          </cell>
        </row>
        <row r="2646">
          <cell r="A2646" t="str">
            <v>C1618</v>
          </cell>
          <cell r="B2646" t="str">
            <v>LAVATÓRIO DE LOUÇA BRANCA C/COLUNA, C/ TORNEIRA E ACESSÓRIOS</v>
          </cell>
          <cell r="C2646" t="str">
            <v>UN</v>
          </cell>
          <cell r="D2646">
            <v>327.48</v>
          </cell>
        </row>
        <row r="2647">
          <cell r="A2647" t="str">
            <v>C1619</v>
          </cell>
          <cell r="B2647" t="str">
            <v>LAVATÓRIO DE LOUÇA BRANCA S/COLUNA C/TORNEIRA E ACESSÓRIOS</v>
          </cell>
          <cell r="C2647" t="str">
            <v>UN</v>
          </cell>
          <cell r="D2647">
            <v>261.27</v>
          </cell>
        </row>
        <row r="2648">
          <cell r="A2648" t="str">
            <v>C3004</v>
          </cell>
          <cell r="B2648" t="str">
            <v>LAVATÓRIO DE LOUÇA BRANCA S/COLUNA C/TORNEIRA DE METAL E ACESSÓRIOS - PADRÃO POPULAR</v>
          </cell>
          <cell r="C2648" t="str">
            <v>UN</v>
          </cell>
          <cell r="D2648">
            <v>154.79</v>
          </cell>
        </row>
        <row r="2649">
          <cell r="A2649" t="str">
            <v>C3598</v>
          </cell>
          <cell r="B2649" t="str">
            <v>LAVATÓRIO DE LOUÇA BRANCA S/COLUNA C/TORNEIRA PLÁSTICA E ACESSÓRIOS - PADRÃO POPULAR</v>
          </cell>
          <cell r="C2649" t="str">
            <v>UN</v>
          </cell>
          <cell r="D2649">
            <v>119.97</v>
          </cell>
        </row>
        <row r="2650">
          <cell r="A2650" t="str">
            <v>C1793</v>
          </cell>
          <cell r="B2650" t="str">
            <v>MICTÓRIO COLETIVO DE AÇO INOXIDÁVEL</v>
          </cell>
          <cell r="C2650" t="str">
            <v>M</v>
          </cell>
          <cell r="D2650">
            <v>625.07000000000005</v>
          </cell>
        </row>
        <row r="2651">
          <cell r="A2651" t="str">
            <v>C1792</v>
          </cell>
          <cell r="B2651" t="str">
            <v>MICTORIO DE LOUÇA BRANCA</v>
          </cell>
          <cell r="C2651" t="str">
            <v>UN</v>
          </cell>
          <cell r="D2651">
            <v>273.05</v>
          </cell>
        </row>
        <row r="2652">
          <cell r="A2652" t="str">
            <v>C3593</v>
          </cell>
          <cell r="B2652" t="str">
            <v>MUTIRÃO MISTO - BACIA SIFONADA DE LOUÇA BRANCA C/ACESSÓRIOS</v>
          </cell>
          <cell r="C2652" t="str">
            <v>UN</v>
          </cell>
          <cell r="D2652">
            <v>154.91</v>
          </cell>
        </row>
        <row r="2653">
          <cell r="A2653" t="str">
            <v>C3596</v>
          </cell>
          <cell r="B2653" t="str">
            <v>MUTIRÃO MISTO - CAIXA DE DESCARGA PLASTICA DE SOBREPOR</v>
          </cell>
          <cell r="C2653" t="str">
            <v>UN</v>
          </cell>
          <cell r="D2653">
            <v>66.64</v>
          </cell>
        </row>
        <row r="2654">
          <cell r="A2654" t="str">
            <v>C3597</v>
          </cell>
          <cell r="B2654" t="str">
            <v>MUTIRÃO MISTO - LAVATÓRIO DE LOUÇA BRANCA S/COLUNA C/TORNEIRA PLÁSTICA E ACESSÓRIOS</v>
          </cell>
          <cell r="C2654" t="str">
            <v>UN</v>
          </cell>
          <cell r="D2654">
            <v>95.2</v>
          </cell>
        </row>
        <row r="2655">
          <cell r="A2655" t="str">
            <v>C3602</v>
          </cell>
          <cell r="B2655" t="str">
            <v>MUTIRÃO MISTO - PIA DE COZINHA EM CIMENTO (1,20x0,50)m</v>
          </cell>
          <cell r="C2655" t="str">
            <v>UN</v>
          </cell>
          <cell r="D2655">
            <v>66.040000000000006</v>
          </cell>
        </row>
        <row r="2656">
          <cell r="A2656" t="str">
            <v>C3594</v>
          </cell>
          <cell r="B2656" t="str">
            <v>MUTIRÃO MISTO - TANQUE DE LAVAR DE CIMENTO (1.00X0.50)m COMPLETA</v>
          </cell>
          <cell r="C2656" t="str">
            <v>UN</v>
          </cell>
          <cell r="D2656">
            <v>69.64</v>
          </cell>
        </row>
        <row r="2657">
          <cell r="A2657" t="str">
            <v>C1898</v>
          </cell>
          <cell r="B2657" t="str">
            <v>PEÇAS DE APOIO DEFICIENTES C/TUBO INOX P/WC'S</v>
          </cell>
          <cell r="C2657" t="str">
            <v>M</v>
          </cell>
          <cell r="D2657">
            <v>214.78</v>
          </cell>
        </row>
        <row r="2658">
          <cell r="A2658" t="str">
            <v>C3017</v>
          </cell>
          <cell r="B2658" t="str">
            <v>PIA DE AÇO INOX (1.20x0.60)m C/ 1 CUBA E ACESSÓRIOS</v>
          </cell>
          <cell r="C2658" t="str">
            <v>UN</v>
          </cell>
          <cell r="D2658">
            <v>463.34</v>
          </cell>
        </row>
        <row r="2659">
          <cell r="A2659" t="str">
            <v>C1903</v>
          </cell>
          <cell r="B2659" t="str">
            <v>PIA DE AÇO INOX. (1.50X0.58)m C/ 1 CUBA E ACESSÓRIOS</v>
          </cell>
          <cell r="C2659" t="str">
            <v>UN</v>
          </cell>
          <cell r="D2659">
            <v>545.47</v>
          </cell>
        </row>
        <row r="2660">
          <cell r="A2660" t="str">
            <v>C3018</v>
          </cell>
          <cell r="B2660" t="str">
            <v>PIA DE AÇO INOX (2.20x0.60)m C/ 1 CUBA E ACESSÓRIOS</v>
          </cell>
          <cell r="C2660" t="str">
            <v>UN</v>
          </cell>
          <cell r="D2660">
            <v>1075.19</v>
          </cell>
        </row>
        <row r="2661">
          <cell r="A2661" t="str">
            <v>C3019</v>
          </cell>
          <cell r="B2661" t="str">
            <v>PIA DE AÇO INOX (3.00x0.60)m C/ 1 CUBA E ACESSÓRIOS</v>
          </cell>
          <cell r="C2661" t="str">
            <v>UN</v>
          </cell>
          <cell r="D2661">
            <v>1200.8399999999999</v>
          </cell>
        </row>
        <row r="2662">
          <cell r="A2662" t="str">
            <v>C1902</v>
          </cell>
          <cell r="B2662" t="str">
            <v>PIA DE AÇO INOX (2.00X0.58)m C/ 2 CUBAS E ACESSÓRIOS</v>
          </cell>
          <cell r="C2662" t="str">
            <v>UN</v>
          </cell>
          <cell r="D2662">
            <v>1121.32</v>
          </cell>
        </row>
        <row r="2663">
          <cell r="A2663" t="str">
            <v>C3020</v>
          </cell>
          <cell r="B2663" t="str">
            <v>PIA DE AÇO INOX (4.20X0.60)m C/ 2 CUBAS E ACESSÓRIOS</v>
          </cell>
          <cell r="C2663" t="str">
            <v>UN</v>
          </cell>
          <cell r="D2663">
            <v>2029.24</v>
          </cell>
        </row>
        <row r="2664">
          <cell r="A2664" t="str">
            <v>C3603</v>
          </cell>
          <cell r="B2664" t="str">
            <v>PIA DE COZINHA EM CIMENTO (1,20x0,50)m - PADRÃO POPULAR</v>
          </cell>
          <cell r="C2664" t="str">
            <v>UN</v>
          </cell>
          <cell r="D2664">
            <v>82.79</v>
          </cell>
        </row>
        <row r="2665">
          <cell r="A2665" t="str">
            <v>C3021</v>
          </cell>
          <cell r="B2665" t="str">
            <v>PIA DE COZINHA EM MARMORITE 1,00x0,50m COMP. - PADRÃO POPULAR</v>
          </cell>
          <cell r="C2665" t="str">
            <v>UN</v>
          </cell>
          <cell r="D2665">
            <v>153.72999999999999</v>
          </cell>
        </row>
        <row r="2666">
          <cell r="A2666" t="str">
            <v>C1997</v>
          </cell>
          <cell r="B2666" t="str">
            <v>PORTA-PAPEL DE LOUCA BRANCA (15X15)cm</v>
          </cell>
          <cell r="C2666" t="str">
            <v>UN</v>
          </cell>
          <cell r="D2666">
            <v>42.63</v>
          </cell>
        </row>
        <row r="2667">
          <cell r="A2667" t="str">
            <v>C4670</v>
          </cell>
          <cell r="B2667" t="str">
            <v>PORTA PAPEL METÁLICO</v>
          </cell>
          <cell r="C2667" t="str">
            <v>UN</v>
          </cell>
          <cell r="D2667">
            <v>24.13</v>
          </cell>
        </row>
        <row r="2668">
          <cell r="A2668" t="str">
            <v>C1990</v>
          </cell>
          <cell r="B2668" t="str">
            <v>PORTA SABÃO LÍQUIDO DE VIDRO (INSTALAD0)</v>
          </cell>
          <cell r="C2668" t="str">
            <v>UN</v>
          </cell>
          <cell r="D2668">
            <v>19.350000000000001</v>
          </cell>
        </row>
        <row r="2669">
          <cell r="A2669" t="str">
            <v>C1995</v>
          </cell>
          <cell r="B2669" t="str">
            <v>PORTA TOALHA DE LOUÇA BRANCA</v>
          </cell>
          <cell r="C2669" t="str">
            <v>UN</v>
          </cell>
          <cell r="D2669">
            <v>53.73</v>
          </cell>
        </row>
        <row r="2670">
          <cell r="A2670" t="str">
            <v>C1996</v>
          </cell>
          <cell r="B2670" t="str">
            <v>PORTA TOALHA DE PAPEL - METALICO (INSTALADO)</v>
          </cell>
          <cell r="C2670" t="str">
            <v>UN</v>
          </cell>
          <cell r="D2670">
            <v>34.520000000000003</v>
          </cell>
        </row>
        <row r="2671">
          <cell r="A2671" t="str">
            <v>C2255</v>
          </cell>
          <cell r="B2671" t="str">
            <v>SABONETEIRA DE LOUÇA BRANCA (7.5X15)cm</v>
          </cell>
          <cell r="C2671" t="str">
            <v>UN</v>
          </cell>
          <cell r="D2671">
            <v>41.77</v>
          </cell>
        </row>
        <row r="2672">
          <cell r="A2672" t="str">
            <v>C2254</v>
          </cell>
          <cell r="B2672" t="str">
            <v>SABONETEIRA DE LOUÇA BRANCA (15X15)cm S/ALÇA</v>
          </cell>
          <cell r="C2672" t="str">
            <v>UN</v>
          </cell>
          <cell r="D2672">
            <v>42.87</v>
          </cell>
        </row>
        <row r="2673">
          <cell r="A2673" t="str">
            <v>C4671</v>
          </cell>
          <cell r="B2673" t="str">
            <v>SABONETEIRA METÁLICA</v>
          </cell>
          <cell r="C2673" t="str">
            <v>UN</v>
          </cell>
          <cell r="D2673">
            <v>29.43</v>
          </cell>
        </row>
        <row r="2674">
          <cell r="A2674" t="str">
            <v>C2271</v>
          </cell>
          <cell r="B2674" t="str">
            <v>SIFÃO CROMADO 1" X 1 1/2" (INSTALADO)</v>
          </cell>
          <cell r="C2674" t="str">
            <v>UN</v>
          </cell>
          <cell r="D2674">
            <v>96.98</v>
          </cell>
        </row>
        <row r="2675">
          <cell r="A2675" t="str">
            <v>C2270</v>
          </cell>
          <cell r="B2675" t="str">
            <v>SIFÃO CROMADO 1 1/4" X 2" (INSTALADO)</v>
          </cell>
          <cell r="C2675" t="str">
            <v>UN</v>
          </cell>
          <cell r="D2675">
            <v>70.08</v>
          </cell>
        </row>
        <row r="2676">
          <cell r="A2676" t="str">
            <v>C2272</v>
          </cell>
          <cell r="B2676" t="str">
            <v>SIFÃO DE PVC RÍGIDO D= 2" (INSTALADO)</v>
          </cell>
          <cell r="C2676" t="str">
            <v>UN</v>
          </cell>
          <cell r="D2676">
            <v>15.77</v>
          </cell>
        </row>
        <row r="2677">
          <cell r="A2677" t="str">
            <v>C2294</v>
          </cell>
          <cell r="B2677" t="str">
            <v>SUPORTE DE MÁRMORE P/FILTROS</v>
          </cell>
          <cell r="C2677" t="str">
            <v>UN</v>
          </cell>
          <cell r="D2677">
            <v>55.55</v>
          </cell>
        </row>
        <row r="2678">
          <cell r="A2678" t="str">
            <v>C2302</v>
          </cell>
          <cell r="B2678" t="str">
            <v>TAMPO DE AÇO INOX P/ BANCADAS</v>
          </cell>
          <cell r="C2678" t="str">
            <v>M2</v>
          </cell>
          <cell r="D2678">
            <v>335.5</v>
          </cell>
        </row>
        <row r="2679">
          <cell r="A2679" t="str">
            <v>C2311</v>
          </cell>
          <cell r="B2679" t="str">
            <v>TANQUE DE AÇO INOXIDÁVEL</v>
          </cell>
          <cell r="C2679" t="str">
            <v>UN</v>
          </cell>
          <cell r="D2679">
            <v>587.42999999999995</v>
          </cell>
        </row>
        <row r="2680">
          <cell r="A2680" t="str">
            <v>C3059</v>
          </cell>
          <cell r="B2680" t="str">
            <v>TANQUE DE LAVAR DE CIMENTO (1.00x0.50)m COMPLETA C/ TORNEIRA DE METAL - PADRÃO POPULAR</v>
          </cell>
          <cell r="C2680" t="str">
            <v>UN</v>
          </cell>
          <cell r="D2680">
            <v>115.95</v>
          </cell>
        </row>
        <row r="2681">
          <cell r="A2681" t="str">
            <v>C3595</v>
          </cell>
          <cell r="B2681" t="str">
            <v>TANQUE DE LAVAR DE CIMENTO (1.00X0.50)m COMPLETA C/ TORNEIRA DE PLÁSTICO - PADRÃO POPULAR</v>
          </cell>
          <cell r="C2681" t="str">
            <v>UN</v>
          </cell>
          <cell r="D2681">
            <v>90.23</v>
          </cell>
        </row>
        <row r="2682">
          <cell r="A2682" t="str">
            <v>C2312</v>
          </cell>
          <cell r="B2682" t="str">
            <v>TANQUE DE LOUÇA C/COLUNA</v>
          </cell>
          <cell r="C2682" t="str">
            <v>UN</v>
          </cell>
          <cell r="D2682">
            <v>347.33</v>
          </cell>
        </row>
        <row r="2683">
          <cell r="A2683" t="str">
            <v>C3682</v>
          </cell>
          <cell r="B2683" t="str">
            <v>TANQUE LAVANDERIA EM AÇO INOX C/CUBA E ESFREGADOR DIMENSÃO 1200X600X200MM</v>
          </cell>
          <cell r="C2683" t="str">
            <v>UN</v>
          </cell>
          <cell r="D2683">
            <v>1045.3399999999999</v>
          </cell>
        </row>
        <row r="2684">
          <cell r="A2684" t="str">
            <v>C2313</v>
          </cell>
          <cell r="B2684" t="str">
            <v>TANQUE PRÉ-MOLDADO DE CONCRETO (0.80X0.70)m</v>
          </cell>
          <cell r="C2684" t="str">
            <v>UN</v>
          </cell>
          <cell r="D2684">
            <v>166.2</v>
          </cell>
        </row>
        <row r="2685">
          <cell r="A2685" t="str">
            <v>C2496</v>
          </cell>
          <cell r="B2685" t="str">
            <v>TORNEIRA CIRÚRGICA (INSTALADO)</v>
          </cell>
          <cell r="C2685" t="str">
            <v>UN</v>
          </cell>
          <cell r="D2685">
            <v>223.83</v>
          </cell>
        </row>
        <row r="2686">
          <cell r="A2686" t="str">
            <v>C2502</v>
          </cell>
          <cell r="B2686" t="str">
            <v>TORNEIRA DE FECHAMENTO AUTOMÁTICO</v>
          </cell>
          <cell r="C2686" t="str">
            <v>UN</v>
          </cell>
          <cell r="D2686">
            <v>535.23</v>
          </cell>
        </row>
        <row r="2687">
          <cell r="A2687" t="str">
            <v>C2503</v>
          </cell>
          <cell r="B2687" t="str">
            <v>TORNEIRA DE PAREDE C/ FOTO SENSOR</v>
          </cell>
          <cell r="C2687" t="str">
            <v>UN</v>
          </cell>
          <cell r="D2687">
            <v>677.43</v>
          </cell>
        </row>
        <row r="2688">
          <cell r="A2688" t="str">
            <v>C2504</v>
          </cell>
          <cell r="B2688" t="str">
            <v>TORNEIRA DE PRESSÃO CROMADA LONGA P/PIA</v>
          </cell>
          <cell r="C2688" t="str">
            <v>UN</v>
          </cell>
          <cell r="D2688">
            <v>55.64</v>
          </cell>
        </row>
        <row r="2689">
          <cell r="A2689" t="str">
            <v>C2505</v>
          </cell>
          <cell r="B2689" t="str">
            <v>TORNEIRA DE PRESSÃO CROMADA USO GERAL</v>
          </cell>
          <cell r="C2689" t="str">
            <v>UN</v>
          </cell>
          <cell r="D2689">
            <v>47.55</v>
          </cell>
        </row>
        <row r="2690">
          <cell r="A2690" t="str">
            <v>C2506</v>
          </cell>
          <cell r="B2690" t="str">
            <v>TORNEIRA DE PRESSÃO P/JARDIM DE 3/4"</v>
          </cell>
          <cell r="C2690" t="str">
            <v>UN</v>
          </cell>
          <cell r="D2690">
            <v>23.92</v>
          </cell>
        </row>
        <row r="2691">
          <cell r="A2691" t="str">
            <v>C3998</v>
          </cell>
          <cell r="B2691" t="str">
            <v>TORNEIRA ELETRÔNICA C/ ANTI-VANDALISMO, P/ LAVATÓRIO DE BANCADA</v>
          </cell>
          <cell r="C2691" t="str">
            <v>UN</v>
          </cell>
          <cell r="D2691">
            <v>169.84</v>
          </cell>
        </row>
        <row r="2692">
          <cell r="A2692" t="str">
            <v>C3999</v>
          </cell>
          <cell r="B2692" t="str">
            <v>TORNEIRA ELETRÔNICA C/ ANTI-VANDALISMO, P/ PIA DE COZINHA</v>
          </cell>
          <cell r="C2692" t="str">
            <v>UN</v>
          </cell>
          <cell r="D2692">
            <v>245.14</v>
          </cell>
        </row>
        <row r="2693">
          <cell r="A2693" t="str">
            <v>C4000</v>
          </cell>
          <cell r="B2693" t="str">
            <v>TORNEIRA TIPO JARDIM CROMADA</v>
          </cell>
          <cell r="C2693" t="str">
            <v>UN</v>
          </cell>
          <cell r="D2693">
            <v>27.96</v>
          </cell>
        </row>
        <row r="2694">
          <cell r="B2694" t="str">
            <v>EQUIPAMENTOS</v>
          </cell>
        </row>
        <row r="2695">
          <cell r="A2695" t="str">
            <v>C0001</v>
          </cell>
          <cell r="B2695" t="str">
            <v>ABRIGO P/ HIDRANTE C/MANGUEIRA E ESGUICHO DE LATÃO</v>
          </cell>
          <cell r="C2695" t="str">
            <v>UN</v>
          </cell>
          <cell r="D2695">
            <v>927.27</v>
          </cell>
        </row>
        <row r="2696">
          <cell r="A2696" t="str">
            <v>C0010</v>
          </cell>
          <cell r="B2696" t="str">
            <v>ACIONADOR MANUAL, TIPO "QUEBRA VIDRO", MOD.EUROTRON/SIMILAR</v>
          </cell>
          <cell r="C2696" t="str">
            <v>UN</v>
          </cell>
          <cell r="D2696">
            <v>43.51</v>
          </cell>
        </row>
        <row r="2697">
          <cell r="A2697" t="str">
            <v>C0100</v>
          </cell>
          <cell r="B2697" t="str">
            <v>AQUECEDOR À GÁS EM CAIXA DE FERRO ESMALTADO</v>
          </cell>
          <cell r="C2697" t="str">
            <v>UN</v>
          </cell>
          <cell r="D2697">
            <v>3032.42</v>
          </cell>
        </row>
        <row r="2698">
          <cell r="A2698" t="str">
            <v>C0332</v>
          </cell>
          <cell r="B2698" t="str">
            <v>AUTOMÁTICO DE BOIA</v>
          </cell>
          <cell r="C2698" t="str">
            <v>UN</v>
          </cell>
          <cell r="D2698">
            <v>57.86</v>
          </cell>
        </row>
        <row r="2699">
          <cell r="A2699" t="str">
            <v>C0385</v>
          </cell>
          <cell r="B2699" t="str">
            <v>BATERIA SELADA 12V/7.5AH, P/LUMINÁRIAS AUTÔNOMAS</v>
          </cell>
          <cell r="C2699" t="str">
            <v>UN</v>
          </cell>
          <cell r="D2699">
            <v>221.53</v>
          </cell>
        </row>
        <row r="2700">
          <cell r="A2700" t="str">
            <v>C0389</v>
          </cell>
          <cell r="B2700" t="str">
            <v>BLOCO LUMINOSO AUTÔNOMO, INDICADOR DE SETA, MOD. UNITRON/SIMILAR</v>
          </cell>
          <cell r="C2700" t="str">
            <v>UN</v>
          </cell>
          <cell r="D2700">
            <v>223.85</v>
          </cell>
        </row>
        <row r="2701">
          <cell r="A2701" t="str">
            <v>C1802</v>
          </cell>
          <cell r="B2701" t="str">
            <v>BOMBA CENTRÍFUGA DE 1/4 CV, INCLUSIVE MAT.DE SUCÇÃO</v>
          </cell>
          <cell r="C2701" t="str">
            <v>UN</v>
          </cell>
          <cell r="D2701">
            <v>471.35</v>
          </cell>
        </row>
        <row r="2702">
          <cell r="A2702" t="str">
            <v>C0442</v>
          </cell>
          <cell r="B2702" t="str">
            <v>BOMBA CENTRÍFUGA DE 1/3 CV, INCLUSIVE MAT.DE SUCÇÃO</v>
          </cell>
          <cell r="C2702" t="str">
            <v>UN</v>
          </cell>
          <cell r="D2702">
            <v>470.85</v>
          </cell>
        </row>
        <row r="2703">
          <cell r="A2703" t="str">
            <v>C0441</v>
          </cell>
          <cell r="B2703" t="str">
            <v>BOMBA CENTRÍFUGA DE 1/2 CV, INCLUSIVE MAT.DE SUCCÃO</v>
          </cell>
          <cell r="C2703" t="str">
            <v>UN</v>
          </cell>
          <cell r="D2703">
            <v>490.65</v>
          </cell>
        </row>
        <row r="2704">
          <cell r="A2704" t="str">
            <v>C0443</v>
          </cell>
          <cell r="B2704" t="str">
            <v>BOMBA CENTRÍFUGA DE 1 CV, INCLUSIVE MAT.DE SUCÇÃO</v>
          </cell>
          <cell r="C2704" t="str">
            <v>UN</v>
          </cell>
          <cell r="D2704">
            <v>860.32</v>
          </cell>
        </row>
        <row r="2705">
          <cell r="A2705" t="str">
            <v>C0444</v>
          </cell>
          <cell r="B2705" t="str">
            <v>BOMBA CENTRÍFUGA DE 1 1/2 CV, INCLUSIVE MAT.DE SUCÇÃO</v>
          </cell>
          <cell r="C2705" t="str">
            <v>UN</v>
          </cell>
          <cell r="D2705">
            <v>1027.25</v>
          </cell>
        </row>
        <row r="2706">
          <cell r="A2706" t="str">
            <v>C0445</v>
          </cell>
          <cell r="B2706" t="str">
            <v>BOMBA CENTRÍFUGA DE 2 CV, INCLUSIVE MAT.DE SUCÇÃO</v>
          </cell>
          <cell r="C2706" t="str">
            <v>UN</v>
          </cell>
          <cell r="D2706">
            <v>1241.05</v>
          </cell>
        </row>
        <row r="2707">
          <cell r="A2707" t="str">
            <v>C0446</v>
          </cell>
          <cell r="B2707" t="str">
            <v>BOMBA CENTRÍFUGA DE 3 CV, INCLUSIVE MAT.DE SUCÇÃO</v>
          </cell>
          <cell r="C2707" t="str">
            <v>UN</v>
          </cell>
          <cell r="D2707">
            <v>1363.61</v>
          </cell>
        </row>
        <row r="2708">
          <cell r="A2708" t="str">
            <v>C0447</v>
          </cell>
          <cell r="B2708" t="str">
            <v>BOMBA CENTRÍFUGA DE 5 CV, INCLUSIVE MAT.DE SUCÇÃO</v>
          </cell>
          <cell r="C2708" t="str">
            <v>UN</v>
          </cell>
          <cell r="D2708">
            <v>2014.9</v>
          </cell>
        </row>
        <row r="2709">
          <cell r="A2709" t="str">
            <v>C0448</v>
          </cell>
          <cell r="B2709" t="str">
            <v>BOMBA CENTRÍFUGA P/ PRESSURIZAÇÃO/HIDRANTE 10 CV</v>
          </cell>
          <cell r="C2709" t="str">
            <v>UN</v>
          </cell>
          <cell r="D2709">
            <v>2394.59</v>
          </cell>
        </row>
        <row r="2710">
          <cell r="A2710" t="str">
            <v>C0449</v>
          </cell>
          <cell r="B2710" t="str">
            <v>BOMBA CENTRÍFUGA P/ PRESSURIZAÇÃO/HIDRANTE 15 CV</v>
          </cell>
          <cell r="C2710" t="str">
            <v>UN</v>
          </cell>
          <cell r="D2710">
            <v>2694.59</v>
          </cell>
        </row>
        <row r="2711">
          <cell r="A2711" t="str">
            <v>C0451</v>
          </cell>
          <cell r="B2711" t="str">
            <v>BOMBA CENTRÍFUGA P/ PRESSURUZAÇÃO/HIDRANTE 20 CV</v>
          </cell>
          <cell r="C2711" t="str">
            <v>UN</v>
          </cell>
          <cell r="D2711">
            <v>4755.3100000000004</v>
          </cell>
        </row>
        <row r="2712">
          <cell r="A2712" t="str">
            <v>C0450</v>
          </cell>
          <cell r="B2712" t="str">
            <v>BOMBA CENTRÍFUGA P/ PRESSURIZAÇÃO/HIDRANTE 25 CV</v>
          </cell>
          <cell r="C2712" t="str">
            <v>UN</v>
          </cell>
          <cell r="D2712">
            <v>4937.1099999999997</v>
          </cell>
        </row>
        <row r="2713">
          <cell r="A2713" t="str">
            <v>C0455</v>
          </cell>
          <cell r="B2713" t="str">
            <v>BOMBA INJETORA DE 1/3 CV, MONOSÁFICA, INCL.MAT. SUCÇÃO</v>
          </cell>
          <cell r="C2713" t="str">
            <v>UN</v>
          </cell>
          <cell r="D2713">
            <v>922.95</v>
          </cell>
        </row>
        <row r="2714">
          <cell r="A2714" t="str">
            <v>C0454</v>
          </cell>
          <cell r="B2714" t="str">
            <v>BOMBA INJETORA DE 1/2 CV, MONOFÁSICA INCL. MAT. SUCÇÃO</v>
          </cell>
          <cell r="C2714" t="str">
            <v>UN</v>
          </cell>
          <cell r="D2714">
            <v>950.55</v>
          </cell>
        </row>
        <row r="2715">
          <cell r="A2715" t="str">
            <v>C0459</v>
          </cell>
          <cell r="B2715" t="str">
            <v>BOMBA INJETORA DE 3/4 CV, MONOFÁSICA INCL. MAT. SUCÇÃO</v>
          </cell>
          <cell r="C2715" t="str">
            <v>UN</v>
          </cell>
          <cell r="D2715">
            <v>1144.8599999999999</v>
          </cell>
        </row>
        <row r="2716">
          <cell r="A2716" t="str">
            <v>C0453</v>
          </cell>
          <cell r="B2716" t="str">
            <v>BOMBA INJETORA DE 1 CV, TRIFÁSICA INCL. MAT. SUCÇÃO</v>
          </cell>
          <cell r="C2716" t="str">
            <v>UN</v>
          </cell>
          <cell r="D2716">
            <v>1315.83</v>
          </cell>
        </row>
        <row r="2717">
          <cell r="A2717" t="str">
            <v>C0452</v>
          </cell>
          <cell r="B2717" t="str">
            <v>BOMBA INJETORA DE 1 1/2 CV, TRIFÁSICA INCL. MAT. SUCÇÃO</v>
          </cell>
          <cell r="C2717" t="str">
            <v>UN</v>
          </cell>
          <cell r="D2717">
            <v>1572.3</v>
          </cell>
        </row>
        <row r="2718">
          <cell r="A2718" t="str">
            <v>C0457</v>
          </cell>
          <cell r="B2718" t="str">
            <v>BOMBA INJETORA DE 2 CV, TRIFÁSICA INCL. MAT. SUCÇÃO</v>
          </cell>
          <cell r="C2718" t="str">
            <v>UN</v>
          </cell>
          <cell r="D2718">
            <v>1669.73</v>
          </cell>
        </row>
        <row r="2719">
          <cell r="A2719" t="str">
            <v>C0456</v>
          </cell>
          <cell r="B2719" t="str">
            <v>BOMBA INJETORA DE 2 1/2 CV, TRIFÁSICA INCL. MAT. SUCÇÃO</v>
          </cell>
          <cell r="C2719" t="str">
            <v>UN</v>
          </cell>
          <cell r="D2719">
            <v>1742.08</v>
          </cell>
        </row>
        <row r="2720">
          <cell r="A2720" t="str">
            <v>C0458</v>
          </cell>
          <cell r="B2720" t="str">
            <v>BOMBA INJETORA DE 3 CV, TRIFÁSICA INCL. MAT. SUCÇÃO</v>
          </cell>
          <cell r="C2720" t="str">
            <v>UN</v>
          </cell>
          <cell r="D2720">
            <v>1816.48</v>
          </cell>
        </row>
        <row r="2721">
          <cell r="A2721" t="str">
            <v>C0460</v>
          </cell>
          <cell r="B2721" t="str">
            <v>BOMBA INJETORA DE 7.5 CV, INCLUSIVE MAT. DE SUCÇÃO</v>
          </cell>
          <cell r="C2721" t="str">
            <v>UN</v>
          </cell>
          <cell r="D2721">
            <v>2753.89</v>
          </cell>
        </row>
        <row r="2722">
          <cell r="A2722" t="str">
            <v>C0729</v>
          </cell>
          <cell r="B2722" t="str">
            <v>CASA DE BOMBAS(1.5X1.5)m, EM ALVENARIA E CONCRETO</v>
          </cell>
          <cell r="C2722" t="str">
            <v>UN</v>
          </cell>
          <cell r="D2722">
            <v>592.15</v>
          </cell>
        </row>
        <row r="2723">
          <cell r="A2723" t="str">
            <v>C0732</v>
          </cell>
          <cell r="B2723" t="str">
            <v>CENTRAL ALARME P/6 LAÇOS SUPERV., MOD. FIRE-LITE/SIMILAR</v>
          </cell>
          <cell r="C2723" t="str">
            <v>UN</v>
          </cell>
          <cell r="D2723">
            <v>7656.14</v>
          </cell>
        </row>
        <row r="2724">
          <cell r="A2724" t="str">
            <v>C0730</v>
          </cell>
          <cell r="B2724" t="str">
            <v>CENTRAL ALARME P/12 LAÇOS SUPERV., MOD.FIRE-LITE/SIMILAR</v>
          </cell>
          <cell r="C2724" t="str">
            <v>UN</v>
          </cell>
          <cell r="D2724">
            <v>15288.82</v>
          </cell>
        </row>
        <row r="2725">
          <cell r="A2725" t="str">
            <v>C0731</v>
          </cell>
          <cell r="B2725" t="str">
            <v>CENTRAL ALARME P/18 LAÇOS SUPERV., MOD.FIRE-LITE/SIMILAR</v>
          </cell>
          <cell r="C2725" t="str">
            <v>UN</v>
          </cell>
          <cell r="D2725">
            <v>22934.92</v>
          </cell>
        </row>
        <row r="2726">
          <cell r="A2726" t="str">
            <v>C0796</v>
          </cell>
          <cell r="B2726" t="str">
            <v>CHUVEIRO ELÉTRICO AUTOMÁTICO 220V-2800/4400W (INSTALADO)</v>
          </cell>
          <cell r="C2726" t="str">
            <v>UN</v>
          </cell>
          <cell r="D2726">
            <v>126.73</v>
          </cell>
        </row>
        <row r="2727">
          <cell r="A2727" t="str">
            <v>C4385</v>
          </cell>
          <cell r="B2727" t="str">
            <v>ESGUICHO DE AGULHA 1/2" x 1/2"</v>
          </cell>
          <cell r="C2727" t="str">
            <v>UN</v>
          </cell>
          <cell r="D2727">
            <v>73</v>
          </cell>
        </row>
        <row r="2728">
          <cell r="A2728" t="str">
            <v>C4589</v>
          </cell>
          <cell r="B2728" t="str">
            <v>EXTINTOR EM CARRETA, CAP. 50KG - PO QUIMICO</v>
          </cell>
          <cell r="C2728" t="str">
            <v>UN</v>
          </cell>
          <cell r="D2728">
            <v>2279</v>
          </cell>
        </row>
        <row r="2729">
          <cell r="A2729" t="str">
            <v>C1357</v>
          </cell>
          <cell r="B2729" t="str">
            <v>EXTINTOR DE ÁGUA, PRESSURIZADA CAPACIDADE 10L</v>
          </cell>
          <cell r="C2729" t="str">
            <v>UN</v>
          </cell>
          <cell r="D2729">
            <v>134.83000000000001</v>
          </cell>
        </row>
        <row r="2730">
          <cell r="A2730" t="str">
            <v>C1359</v>
          </cell>
          <cell r="B2730" t="str">
            <v>EXTINTOR DE GÁS CARBÔNICO OU PÓ QUÍMICO DE 4 OU 6KG</v>
          </cell>
          <cell r="C2730" t="str">
            <v>UN</v>
          </cell>
          <cell r="D2730">
            <v>414.2</v>
          </cell>
        </row>
        <row r="2731">
          <cell r="A2731" t="str">
            <v>C1368</v>
          </cell>
          <cell r="B2731" t="str">
            <v>FILTRO DE PAREDE INDUSTRIAL (INSTALADO)</v>
          </cell>
          <cell r="C2731" t="str">
            <v>UN</v>
          </cell>
          <cell r="D2731">
            <v>181.71</v>
          </cell>
        </row>
        <row r="2732">
          <cell r="A2732" t="str">
            <v>C1456</v>
          </cell>
          <cell r="B2732" t="str">
            <v>HIDRANTE C/REGISTRO GLOBO ANGULAR D= 65mm (2 1/2")</v>
          </cell>
          <cell r="C2732" t="str">
            <v>UN</v>
          </cell>
          <cell r="D2732">
            <v>549.67999999999995</v>
          </cell>
        </row>
        <row r="2733">
          <cell r="A2733" t="str">
            <v>C4304</v>
          </cell>
          <cell r="B2733" t="str">
            <v>HIDRANTE DE PISO</v>
          </cell>
          <cell r="C2733" t="str">
            <v>UN</v>
          </cell>
          <cell r="D2733">
            <v>816.58</v>
          </cell>
        </row>
        <row r="2734">
          <cell r="A2734" t="str">
            <v>C2275</v>
          </cell>
          <cell r="B2734" t="str">
            <v>SINALIZADOR AUDIO-VISUAL, SIRENE BITONAL E STROBO/SIMILAR</v>
          </cell>
          <cell r="C2734" t="str">
            <v>UN</v>
          </cell>
          <cell r="D2734">
            <v>192.92</v>
          </cell>
        </row>
        <row r="2735">
          <cell r="A2735" t="str">
            <v>C2291</v>
          </cell>
          <cell r="B2735" t="str">
            <v>SPRINKLERS CROMADO (INSTALADO)</v>
          </cell>
          <cell r="C2735" t="str">
            <v>UN</v>
          </cell>
          <cell r="D2735">
            <v>32.17</v>
          </cell>
        </row>
        <row r="2736">
          <cell r="A2736" t="str">
            <v>C2292</v>
          </cell>
          <cell r="B2736" t="str">
            <v>SPRINKLERS EM BRONZE (INSTALADO)</v>
          </cell>
          <cell r="C2736" t="str">
            <v>UN</v>
          </cell>
          <cell r="D2736">
            <v>37.47</v>
          </cell>
        </row>
        <row r="2737">
          <cell r="A2737" t="str">
            <v>C2497</v>
          </cell>
          <cell r="B2737" t="str">
            <v>TORNEIRA DE BÓIA D= 20mm (3/4")</v>
          </cell>
          <cell r="C2737" t="str">
            <v>UN</v>
          </cell>
          <cell r="D2737">
            <v>52.93</v>
          </cell>
        </row>
        <row r="2738">
          <cell r="A2738" t="str">
            <v>C2498</v>
          </cell>
          <cell r="B2738" t="str">
            <v>TORNEIRA DE BÓIA D= 25mm (1")</v>
          </cell>
          <cell r="C2738" t="str">
            <v>UN</v>
          </cell>
          <cell r="D2738">
            <v>68.36</v>
          </cell>
        </row>
        <row r="2739">
          <cell r="A2739" t="str">
            <v>C2499</v>
          </cell>
          <cell r="B2739" t="str">
            <v>TORNEIRA DE BÓIA D= 32mm (1 1/4")</v>
          </cell>
          <cell r="C2739" t="str">
            <v>UN</v>
          </cell>
          <cell r="D2739">
            <v>93.09</v>
          </cell>
        </row>
        <row r="2740">
          <cell r="A2740" t="str">
            <v>C2500</v>
          </cell>
          <cell r="B2740" t="str">
            <v>TORNEIRA DE BÓIA D= 40mm (1 1/2")</v>
          </cell>
          <cell r="C2740" t="str">
            <v>UN</v>
          </cell>
          <cell r="D2740">
            <v>99.59</v>
          </cell>
        </row>
        <row r="2741">
          <cell r="A2741" t="str">
            <v>C2501</v>
          </cell>
          <cell r="B2741" t="str">
            <v>TORNEIRA DE BÓIA D= 50mm (2")</v>
          </cell>
          <cell r="C2741" t="str">
            <v>UN</v>
          </cell>
          <cell r="D2741">
            <v>118.49</v>
          </cell>
        </row>
        <row r="2742">
          <cell r="A2742" t="str">
            <v>C2507</v>
          </cell>
          <cell r="B2742" t="str">
            <v>TORNEIRA ELÉTRICA AUTOMÁTICA 220V-2800W (INSTALADO)</v>
          </cell>
          <cell r="C2742" t="str">
            <v>UN</v>
          </cell>
          <cell r="D2742">
            <v>119.53</v>
          </cell>
        </row>
        <row r="2743">
          <cell r="B2743" t="str">
            <v>POÇOS E CAIXAS</v>
          </cell>
        </row>
        <row r="2744">
          <cell r="A2744" t="str">
            <v>C0011</v>
          </cell>
          <cell r="B2744" t="str">
            <v>ACRÉSCIMO DE CÂMARA EM PV C/ANÉIS DE CONCRETO D= 600mm</v>
          </cell>
          <cell r="C2744" t="str">
            <v>M</v>
          </cell>
          <cell r="D2744">
            <v>184.89</v>
          </cell>
        </row>
        <row r="2745">
          <cell r="A2745" t="str">
            <v>C0012</v>
          </cell>
          <cell r="B2745" t="str">
            <v>ACRÉSCIMO DE CÂMARA EM PV C/ANÉIS DE CONCRETO D=1000mm</v>
          </cell>
          <cell r="C2745" t="str">
            <v>M</v>
          </cell>
          <cell r="D2745">
            <v>295.11</v>
          </cell>
        </row>
        <row r="2746">
          <cell r="A2746" t="str">
            <v>C0013</v>
          </cell>
          <cell r="B2746" t="str">
            <v>ACRÉSCIMO DE CÂMARA EM PV C/ANÉIS DE CONCRETO D=1200mm</v>
          </cell>
          <cell r="C2746" t="str">
            <v>M</v>
          </cell>
          <cell r="D2746">
            <v>447.83</v>
          </cell>
        </row>
        <row r="2747">
          <cell r="A2747" t="str">
            <v>C0232</v>
          </cell>
          <cell r="B2747" t="str">
            <v>ASSENTAMENTO DE TUBO DE QUEDA</v>
          </cell>
          <cell r="C2747" t="str">
            <v>M</v>
          </cell>
          <cell r="D2747">
            <v>158.25</v>
          </cell>
        </row>
        <row r="2748">
          <cell r="A2748" t="str">
            <v>C3441</v>
          </cell>
          <cell r="B2748" t="str">
            <v>CAIXA D´ÁGUA EM FYBERGLASS - CAP. 500L</v>
          </cell>
          <cell r="C2748" t="str">
            <v>UN</v>
          </cell>
          <cell r="D2748">
            <v>198.71</v>
          </cell>
        </row>
        <row r="2749">
          <cell r="A2749" t="str">
            <v>C3442</v>
          </cell>
          <cell r="B2749" t="str">
            <v>CAIXA D´ÁGUA EM FYBERGLASS - CAP. 1000L</v>
          </cell>
          <cell r="C2749" t="str">
            <v>UN</v>
          </cell>
          <cell r="D2749">
            <v>358.25</v>
          </cell>
        </row>
        <row r="2750">
          <cell r="A2750" t="str">
            <v>C3742</v>
          </cell>
          <cell r="B2750" t="str">
            <v>CAIXA D'ÁGUA EM FIBRA DE VIDRO CAP. 5.000 L, MONTADA EM ESTRUTURA DE CONCRETO PRE-FABRICADA COMPOSTA DE SAPATA, PILAR CIRCULAR D=0,40m COM PÉ DIREITO DE 6,00m, LAJE DE APOIO (FORNECIMENTO E MONTAGEM)</v>
          </cell>
          <cell r="C2750" t="str">
            <v>UN</v>
          </cell>
          <cell r="D2750">
            <v>5126.38</v>
          </cell>
        </row>
        <row r="2751">
          <cell r="A2751" t="str">
            <v>C4595</v>
          </cell>
          <cell r="B2751" t="str">
            <v>CAIXA D'ÁGUA EM POLIETILENO CAP. 310 L, COM TAMPA</v>
          </cell>
          <cell r="C2751" t="str">
            <v>UN</v>
          </cell>
          <cell r="D2751">
            <v>159.84</v>
          </cell>
        </row>
        <row r="2752">
          <cell r="A2752" t="str">
            <v>C0601</v>
          </cell>
          <cell r="B2752" t="str">
            <v>CAIXA DE GORDURA/SABÃO EM ALVENARIA</v>
          </cell>
          <cell r="C2752" t="str">
            <v>UN</v>
          </cell>
          <cell r="D2752">
            <v>171.49</v>
          </cell>
        </row>
        <row r="2753">
          <cell r="A2753" t="str">
            <v>C3584</v>
          </cell>
          <cell r="B2753" t="str">
            <v>CAIXA DE GORDURA/SABÃO PRÉ MOLDADA - PADRÃO POPULAR</v>
          </cell>
          <cell r="C2753" t="str">
            <v>UN</v>
          </cell>
          <cell r="D2753">
            <v>21.63</v>
          </cell>
        </row>
        <row r="2754">
          <cell r="A2754" t="str">
            <v>C4381</v>
          </cell>
          <cell r="B2754" t="str">
            <v>CAIXA DE INCÊNDIO 75 x 45 x 17 cm EM ALUMÍNIO</v>
          </cell>
          <cell r="C2754" t="str">
            <v>UN</v>
          </cell>
          <cell r="D2754">
            <v>400.43</v>
          </cell>
        </row>
        <row r="2755">
          <cell r="A2755" t="str">
            <v>C0605</v>
          </cell>
          <cell r="B2755" t="str">
            <v>CAIXA DE INSPEÇÃO EM ALVENARIA - 1/2 TIJOLO COMUM</v>
          </cell>
          <cell r="C2755" t="str">
            <v>M2</v>
          </cell>
          <cell r="D2755">
            <v>84.33</v>
          </cell>
        </row>
        <row r="2756">
          <cell r="A2756" t="str">
            <v>C0604</v>
          </cell>
          <cell r="B2756" t="str">
            <v>CAIXA DE INSPEÇÃO EM ALVENARIA - 1 TIJOLO COMUM</v>
          </cell>
          <cell r="C2756" t="str">
            <v>M2</v>
          </cell>
          <cell r="D2756">
            <v>132.84</v>
          </cell>
        </row>
        <row r="2757">
          <cell r="A2757" t="str">
            <v>C0606</v>
          </cell>
          <cell r="B2757" t="str">
            <v>CAIXA DE INSPEÇÃO EM ALVENARIA - TAMPA DE CONCRETO ESP.= 5cm</v>
          </cell>
          <cell r="C2757" t="str">
            <v>M2</v>
          </cell>
          <cell r="D2757">
            <v>108.74</v>
          </cell>
        </row>
        <row r="2758">
          <cell r="A2758" t="str">
            <v>C0613</v>
          </cell>
          <cell r="B2758" t="str">
            <v>CAIXA DE INSPEÇÃO EM ALVENARIA-LASTRO DE CONCRETO ESP.= 10cm</v>
          </cell>
          <cell r="C2758" t="str">
            <v>M3</v>
          </cell>
          <cell r="D2758">
            <v>348.3</v>
          </cell>
        </row>
        <row r="2759">
          <cell r="A2759" t="str">
            <v>C0611</v>
          </cell>
          <cell r="B2759" t="str">
            <v>CAIXA DE INSPEÇÃO EM ALVENARIA P/LIGAÇÃO CONDOMINIAL, DI= (40X40)cm</v>
          </cell>
          <cell r="C2759" t="str">
            <v>UN</v>
          </cell>
          <cell r="D2759">
            <v>98.05</v>
          </cell>
        </row>
        <row r="2760">
          <cell r="A2760" t="str">
            <v>C0614</v>
          </cell>
          <cell r="B2760" t="str">
            <v>CAIXA DE INSPEÇÃO NO PASSEIO C/TUBO PVC D=300mm TAMPA FoFo</v>
          </cell>
          <cell r="C2760" t="str">
            <v>UN</v>
          </cell>
          <cell r="D2760">
            <v>321.39</v>
          </cell>
        </row>
        <row r="2761">
          <cell r="A2761" t="str">
            <v>C0615</v>
          </cell>
          <cell r="B2761" t="str">
            <v>CAIXA DE INSPEÇÃO NO PASSEIO EM ANÉIS D= 600mm, PADRÃO CAGECE</v>
          </cell>
          <cell r="C2761" t="str">
            <v>UN</v>
          </cell>
          <cell r="D2761">
            <v>138.16</v>
          </cell>
        </row>
        <row r="2762">
          <cell r="A2762" t="str">
            <v>C0623</v>
          </cell>
          <cell r="B2762" t="str">
            <v>CAIXA DE MACROMEDIDOR (2.10 X 2.10)m</v>
          </cell>
          <cell r="C2762" t="str">
            <v>UN</v>
          </cell>
          <cell r="D2762">
            <v>2903.96</v>
          </cell>
        </row>
        <row r="2763">
          <cell r="A2763" t="str">
            <v>C0637</v>
          </cell>
          <cell r="B2763" t="str">
            <v>CAIXA DE PITOMETRIA (1.30 X 1.30)m</v>
          </cell>
          <cell r="C2763" t="str">
            <v>UN</v>
          </cell>
          <cell r="D2763">
            <v>938.97</v>
          </cell>
        </row>
        <row r="2764">
          <cell r="A2764" t="str">
            <v>C0638</v>
          </cell>
          <cell r="B2764" t="str">
            <v>CAIXA DE PITOMETRIA (1.50 X 1.50)m</v>
          </cell>
          <cell r="C2764" t="str">
            <v>UN</v>
          </cell>
          <cell r="D2764">
            <v>1299.2</v>
          </cell>
        </row>
        <row r="2765">
          <cell r="A2765" t="str">
            <v>C0639</v>
          </cell>
          <cell r="B2765" t="str">
            <v>CAIXA EM ALVENARIA 1 VEZ, S/TAMPA, CINTA ARM., FUNDO CONC. (4.80 X 1.50)m</v>
          </cell>
          <cell r="C2765" t="str">
            <v>UN</v>
          </cell>
          <cell r="D2765">
            <v>3174.24</v>
          </cell>
        </row>
        <row r="2766">
          <cell r="A2766" t="str">
            <v>C0603</v>
          </cell>
          <cell r="B2766" t="str">
            <v>CAIXA EM ALVENARIA (40X40X60cm) DE 1/2 TIJOLO COMUM, LASTRO DE CONCRETO E TAMPA DE CONCRETO</v>
          </cell>
          <cell r="C2766" t="str">
            <v>UN</v>
          </cell>
          <cell r="D2766">
            <v>150.66999999999999</v>
          </cell>
        </row>
        <row r="2767">
          <cell r="A2767" t="str">
            <v>C0610</v>
          </cell>
          <cell r="B2767" t="str">
            <v>CAIXA EM ALVENARIA (40X40X60cm) DE 1 TIJOLO COMUM, LASTRO DE CONCRETO E TAMPA DE CONCRETO</v>
          </cell>
          <cell r="C2767" t="str">
            <v>UN</v>
          </cell>
          <cell r="D2767">
            <v>258.16000000000003</v>
          </cell>
        </row>
        <row r="2768">
          <cell r="A2768" t="str">
            <v>C0609</v>
          </cell>
          <cell r="B2768" t="str">
            <v>CAIXA EM ALVENARIA (60X60X60cm) DE 1/2 TIJOLO COMUM, LASTRO DE CONCRETO E TAMPA DE CONCRETO</v>
          </cell>
          <cell r="C2768" t="str">
            <v>UN</v>
          </cell>
          <cell r="D2768">
            <v>234.61</v>
          </cell>
        </row>
        <row r="2769">
          <cell r="A2769" t="str">
            <v>C0607</v>
          </cell>
          <cell r="B2769" t="str">
            <v>CAIXA EM ALVENARIA (60X60X60cm) DE 1 TIJOLO COMUM, LASTRO DE CONCRETO E TAMPA DE CONCRETO</v>
          </cell>
          <cell r="C2769" t="str">
            <v>UN</v>
          </cell>
          <cell r="D2769">
            <v>370.34</v>
          </cell>
        </row>
        <row r="2770">
          <cell r="A2770" t="str">
            <v>C0602</v>
          </cell>
          <cell r="B2770" t="str">
            <v>CAIXA EM ALVENARIA (80X80X60cm) DE 1/2 TIJOLO COMUM, LASTRO DE CONCRETO E TAMPA DE CONCRETO</v>
          </cell>
          <cell r="C2770" t="str">
            <v>UN</v>
          </cell>
          <cell r="D2770">
            <v>328.01</v>
          </cell>
        </row>
        <row r="2771">
          <cell r="A2771" t="str">
            <v>C0608</v>
          </cell>
          <cell r="B2771" t="str">
            <v>CAIXA EM ALVENARIA (80X80X60cm) DE 1 TIJOLO COMUM, LASTRO DE CONCRETO E TAMPA DE CONCRETO</v>
          </cell>
          <cell r="C2771" t="str">
            <v>UN</v>
          </cell>
          <cell r="D2771">
            <v>485.24</v>
          </cell>
        </row>
        <row r="2772">
          <cell r="A2772" t="str">
            <v>C0640</v>
          </cell>
          <cell r="B2772" t="str">
            <v>CAIXA EM ALVENARIA C/DOSADOR A NIVEL CONSTANTE</v>
          </cell>
          <cell r="C2772" t="str">
            <v>UN</v>
          </cell>
          <cell r="D2772">
            <v>917.83</v>
          </cell>
        </row>
        <row r="2773">
          <cell r="A2773" t="str">
            <v>C0641</v>
          </cell>
          <cell r="B2773" t="str">
            <v>CAIXA EM ALVENARIA C/TAMPA EM CONCRETO FUNDO BRITA (1.0 X 1.0)m</v>
          </cell>
          <cell r="C2773" t="str">
            <v>UN</v>
          </cell>
          <cell r="D2773">
            <v>536.86</v>
          </cell>
        </row>
        <row r="2774">
          <cell r="A2774" t="str">
            <v>C0642</v>
          </cell>
          <cell r="B2774" t="str">
            <v>CAIXA EM ALVENARIA S/TAMPA E FUNDO BRITA P/FILTRO (1.0.X.1.0)m</v>
          </cell>
          <cell r="C2774" t="str">
            <v>UN</v>
          </cell>
          <cell r="D2774">
            <v>432.75</v>
          </cell>
        </row>
        <row r="2775">
          <cell r="A2775" t="str">
            <v>C0643</v>
          </cell>
          <cell r="B2775" t="str">
            <v>CAIXA EM ALVENARIA S/TAMPA E FUNDO CONCRETO (1.20 X 1.20)m</v>
          </cell>
          <cell r="C2775" t="str">
            <v>UN</v>
          </cell>
          <cell r="D2775">
            <v>651</v>
          </cell>
        </row>
        <row r="2776">
          <cell r="A2776" t="str">
            <v>C0644</v>
          </cell>
          <cell r="B2776" t="str">
            <v>CAIXA EM ALVENARIA S/TAMPA E FUNDO LAJE (1.60 X 1.30)m FILTRO</v>
          </cell>
          <cell r="C2776" t="str">
            <v>UN</v>
          </cell>
          <cell r="D2776">
            <v>695.63</v>
          </cell>
        </row>
        <row r="2777">
          <cell r="A2777" t="str">
            <v>C0645</v>
          </cell>
          <cell r="B2777" t="str">
            <v>CAIXA INSPEÇÃO EM ANÉIS D=600mm, P/REDE CONDOMÍNIO (0.50&lt;h&lt;0.80)m</v>
          </cell>
          <cell r="C2777" t="str">
            <v>UN</v>
          </cell>
          <cell r="D2777">
            <v>130.35</v>
          </cell>
        </row>
        <row r="2778">
          <cell r="A2778" t="str">
            <v>C0646</v>
          </cell>
          <cell r="B2778" t="str">
            <v>CAIXA INSPEÇÃO EM ANÉIS D=800mm, P/REDE CONDOM.(1.00&lt;h&lt;=1.50)m</v>
          </cell>
          <cell r="C2778" t="str">
            <v>UN</v>
          </cell>
          <cell r="D2778">
            <v>288.74</v>
          </cell>
        </row>
        <row r="2779">
          <cell r="A2779" t="str">
            <v>C0647</v>
          </cell>
          <cell r="B2779" t="str">
            <v>CAIXA INSPEÇÃO EM ANÉIS D=800mm, P/REDE CONDOMI.0,80&lt;h&lt;1,00m</v>
          </cell>
          <cell r="C2779" t="str">
            <v>UN</v>
          </cell>
          <cell r="D2779">
            <v>198.53</v>
          </cell>
        </row>
        <row r="2780">
          <cell r="A2780" t="str">
            <v>C0648</v>
          </cell>
          <cell r="B2780" t="str">
            <v>CAIXA INSPEÇÃO NO PASSEIO C/TUBO PVC D=300mm TAMPA FoFo/CONCRETO</v>
          </cell>
          <cell r="C2780" t="str">
            <v>UN</v>
          </cell>
          <cell r="D2780">
            <v>444.81</v>
          </cell>
        </row>
        <row r="2781">
          <cell r="A2781" t="str">
            <v>C0649</v>
          </cell>
          <cell r="B2781" t="str">
            <v>CAIXA INSPEÇÃO NO PASSEIO EM ALVENARIA DI=(50X50)cm, PADRÃO CAGECE</v>
          </cell>
          <cell r="C2781" t="str">
            <v>UN</v>
          </cell>
          <cell r="D2781">
            <v>189.28</v>
          </cell>
        </row>
        <row r="2782">
          <cell r="A2782" t="str">
            <v>C3411</v>
          </cell>
          <cell r="B2782" t="str">
            <v>CAIXA P/ REGISTRO DE DESCARGA EM ALVENARIA DE TIJOLO MACIÇO DN ATÉ 200mm</v>
          </cell>
          <cell r="C2782" t="str">
            <v>UN</v>
          </cell>
          <cell r="D2782">
            <v>534</v>
          </cell>
        </row>
        <row r="2783">
          <cell r="A2783" t="str">
            <v>C3412</v>
          </cell>
          <cell r="B2783" t="str">
            <v>CAIXA P/ REGISTRO DE DESCARGA EM ALVENARIA DE TIJOLO MACIÇO 200&lt;DN&lt;=500mm</v>
          </cell>
          <cell r="C2783" t="str">
            <v>UN</v>
          </cell>
          <cell r="D2783">
            <v>1697.8</v>
          </cell>
        </row>
        <row r="2784">
          <cell r="A2784" t="str">
            <v>C3413</v>
          </cell>
          <cell r="B2784" t="str">
            <v>CAIXA P/ REGISTRO DE DESCARGA EM ALVENARIA DE TIJOLO MACIÇO 500&lt;DN&lt;=700mm</v>
          </cell>
          <cell r="C2784" t="str">
            <v>UN</v>
          </cell>
          <cell r="D2784">
            <v>2597.3200000000002</v>
          </cell>
        </row>
        <row r="2785">
          <cell r="A2785" t="str">
            <v>C3414</v>
          </cell>
          <cell r="B2785" t="str">
            <v>CAIXA P/ REGISTRO DE DESCARGA EM ALVENARIA DE TIJOLO MACIÇO 700&lt;DN&lt;=900mm</v>
          </cell>
          <cell r="C2785" t="str">
            <v>UN</v>
          </cell>
          <cell r="D2785">
            <v>3234.95</v>
          </cell>
        </row>
        <row r="2786">
          <cell r="A2786" t="str">
            <v>C0653</v>
          </cell>
          <cell r="B2786" t="str">
            <v>CAIXA P/REGISTRO OU VENTOSA EM ALVENARIA DE TIJOLO MACIÇO, DN ATÉ 200mm</v>
          </cell>
          <cell r="C2786" t="str">
            <v>UN</v>
          </cell>
          <cell r="D2786">
            <v>354.05</v>
          </cell>
        </row>
        <row r="2787">
          <cell r="A2787" t="str">
            <v>C0650</v>
          </cell>
          <cell r="B2787" t="str">
            <v>CAIXA P/REGISTRO OU VENTOSA EM ALVENARIA DE TIJOLO MACIÇO, 200&lt;DN&lt;=500mm</v>
          </cell>
          <cell r="C2787" t="str">
            <v>UN</v>
          </cell>
          <cell r="D2787">
            <v>1517.85</v>
          </cell>
        </row>
        <row r="2788">
          <cell r="A2788" t="str">
            <v>C0651</v>
          </cell>
          <cell r="B2788" t="str">
            <v>CAIXA P/REGISTRO OU VENTOSA EM ALVENARIA DE TIJOLO MACIÇO, 500&lt;DN&lt;=700mm</v>
          </cell>
          <cell r="C2788" t="str">
            <v>UN</v>
          </cell>
          <cell r="D2788">
            <v>2299.9299999999998</v>
          </cell>
        </row>
        <row r="2789">
          <cell r="A2789" t="str">
            <v>C0652</v>
          </cell>
          <cell r="B2789" t="str">
            <v>CAIXA P/REGISTRO OU VENTOSA EM ALVENARIA DE TIJOLO MACIÇO, 700&lt;DN&lt;=900mm</v>
          </cell>
          <cell r="C2789" t="str">
            <v>UN</v>
          </cell>
          <cell r="D2789">
            <v>2929.54</v>
          </cell>
        </row>
        <row r="2790">
          <cell r="A2790" t="str">
            <v>C4378</v>
          </cell>
          <cell r="B2790" t="str">
            <v>CAIXA SIFONADA EM PVC 185 x 150 x 75 mm C/ GRELHA CROMADA</v>
          </cell>
          <cell r="C2790" t="str">
            <v>UN</v>
          </cell>
          <cell r="D2790">
            <v>36.53</v>
          </cell>
        </row>
        <row r="2791">
          <cell r="A2791" t="str">
            <v>C4382</v>
          </cell>
          <cell r="B2791" t="str">
            <v>CAIXA SIFONADA DE ÓLEO 20 cm REBOCADA C/ TAMPA</v>
          </cell>
          <cell r="C2791" t="str">
            <v>UN</v>
          </cell>
          <cell r="D2791">
            <v>652.35</v>
          </cell>
        </row>
        <row r="2792">
          <cell r="A2792" t="str">
            <v>C0612</v>
          </cell>
          <cell r="B2792" t="str">
            <v>ESCAVAÇÃO MANUAL C/ APILOAMENTO DE FUNDO P/ CAIXA EM ALVENARIA</v>
          </cell>
          <cell r="C2792" t="str">
            <v>UN</v>
          </cell>
          <cell r="D2792">
            <v>38.64</v>
          </cell>
        </row>
        <row r="2793">
          <cell r="A2793" t="str">
            <v>C2816</v>
          </cell>
          <cell r="B2793" t="str">
            <v>EXECUÇÃO COMPLETA DE TIL (LAJE DE FUNDO EM CONCRETO ARMADO)</v>
          </cell>
          <cell r="C2793" t="str">
            <v>UN</v>
          </cell>
          <cell r="D2793">
            <v>191.84</v>
          </cell>
        </row>
        <row r="2794">
          <cell r="A2794" t="str">
            <v>C4327</v>
          </cell>
          <cell r="B2794" t="str">
            <v>GRELHA DE FERRO FUNDIDO (900 x 500 x 70 mm)</v>
          </cell>
          <cell r="C2794" t="str">
            <v>UN</v>
          </cell>
          <cell r="D2794">
            <v>470.27</v>
          </cell>
        </row>
        <row r="2795">
          <cell r="A2795" t="str">
            <v>C3583</v>
          </cell>
          <cell r="B2795" t="str">
            <v>MUTIRÃO MISTO - CAIXA DE GORDURA/SABÃO PRÉ MOLDADA</v>
          </cell>
          <cell r="C2795" t="str">
            <v>UN</v>
          </cell>
          <cell r="D2795">
            <v>17.13</v>
          </cell>
        </row>
        <row r="2796">
          <cell r="A2796" t="str">
            <v>C2907</v>
          </cell>
          <cell r="B2796" t="str">
            <v>POÇO DE VISITA, C/ANÉIS DE CONCRETO, PROF. ATÉ 1.00m, D= 600mm</v>
          </cell>
          <cell r="C2796" t="str">
            <v>UN</v>
          </cell>
          <cell r="D2796">
            <v>340.61</v>
          </cell>
        </row>
        <row r="2797">
          <cell r="A2797" t="str">
            <v>C2908</v>
          </cell>
          <cell r="B2797" t="str">
            <v>POÇO DE VISITA, C/ANÉIS DE CONCRETO, PROF. ATÉ 1.50m, D=1000mm</v>
          </cell>
          <cell r="C2797" t="str">
            <v>UN</v>
          </cell>
          <cell r="D2797">
            <v>883.97</v>
          </cell>
        </row>
        <row r="2798">
          <cell r="A2798" t="str">
            <v>C2909</v>
          </cell>
          <cell r="B2798" t="str">
            <v>POÇO DE VISITA, C/ANÉIS DE CONCRETO, PROF. ATÉ 1.50m, D=1200mm</v>
          </cell>
          <cell r="C2798" t="str">
            <v>UN</v>
          </cell>
          <cell r="D2798">
            <v>1138.93</v>
          </cell>
        </row>
        <row r="2799">
          <cell r="A2799" t="str">
            <v>C4572</v>
          </cell>
          <cell r="B2799" t="str">
            <v>POÇO DE VISITA PRÉ-MOLDADO PARA GALERIA DE ÁGUAS PLUVIAIS Ø 1,0 m E PROFUNDIDADE 2,0m</v>
          </cell>
          <cell r="C2799" t="str">
            <v>UN</v>
          </cell>
          <cell r="D2799">
            <v>1522.22</v>
          </cell>
        </row>
        <row r="2800">
          <cell r="A2800" t="str">
            <v>C3648</v>
          </cell>
          <cell r="B2800" t="str">
            <v>RESERVATÓRIO PRÉ MOLDADO ELEVADO CILÍNDRICO D=2,0M, CAP.=12,0M3, H=9,0M COMPLETO E CISTERNA CAP.=4,5 M3</v>
          </cell>
          <cell r="C2800" t="str">
            <v>UN</v>
          </cell>
          <cell r="D2800">
            <v>20424.93</v>
          </cell>
        </row>
        <row r="2801">
          <cell r="A2801" t="str">
            <v>C4573</v>
          </cell>
          <cell r="B2801" t="str">
            <v>POÇO DE VISITA PRÉ-MOLDADO PARA GALERIA DE ÁGUAS PLUVIAIS Ø 2,0 m E PROFUNDIDADE 3,0m</v>
          </cell>
          <cell r="C2801" t="str">
            <v>UN</v>
          </cell>
          <cell r="D2801">
            <v>1883.09</v>
          </cell>
        </row>
        <row r="2802">
          <cell r="A2802" t="str">
            <v>C4574</v>
          </cell>
          <cell r="B2802" t="str">
            <v>POÇO DE VISITA PRÉ-MOLDADO PARA GALERIA DE ÁGUAS PLUVIAIS Ø 1,0 m E PROFUNDIDADE 4,0m</v>
          </cell>
          <cell r="C2802" t="str">
            <v>UN</v>
          </cell>
          <cell r="D2802">
            <v>2249.61</v>
          </cell>
        </row>
        <row r="2803">
          <cell r="A2803" t="str">
            <v>C4312</v>
          </cell>
          <cell r="B2803" t="str">
            <v>SOBRETAMPA EM FERRO FUNDIDO COM D=600mm</v>
          </cell>
          <cell r="C2803" t="str">
            <v>UN</v>
          </cell>
          <cell r="D2803">
            <v>593.02</v>
          </cell>
        </row>
        <row r="2804">
          <cell r="A2804" t="str">
            <v>C4328</v>
          </cell>
          <cell r="B2804" t="str">
            <v>SOBRETAMPA EM FERRO FUNDIDO C/ D=800 mm</v>
          </cell>
          <cell r="C2804" t="str">
            <v>UN</v>
          </cell>
          <cell r="D2804">
            <v>724.95</v>
          </cell>
        </row>
        <row r="2805">
          <cell r="A2805" t="str">
            <v>C4610</v>
          </cell>
          <cell r="B2805" t="str">
            <v>TAMPA EM CONCRETO ARMADO (0,70 x 0,70 x 0,15 m)</v>
          </cell>
          <cell r="C2805" t="str">
            <v>UN</v>
          </cell>
          <cell r="D2805">
            <v>65.069999999999993</v>
          </cell>
        </row>
        <row r="2806">
          <cell r="A2806" t="str">
            <v>C4609</v>
          </cell>
          <cell r="B2806" t="str">
            <v>TAMPA EM CONCRETO ARMADO (0,80 x 0,80 x 0,15 m)</v>
          </cell>
          <cell r="C2806" t="str">
            <v>UN</v>
          </cell>
          <cell r="D2806">
            <v>84.99</v>
          </cell>
        </row>
        <row r="2807">
          <cell r="A2807" t="str">
            <v>C4611</v>
          </cell>
          <cell r="B2807" t="str">
            <v>TAMPA EM CONCRETO ARMADO (0,90 x 0,90 x 0,15 m)</v>
          </cell>
          <cell r="C2807" t="str">
            <v>UN</v>
          </cell>
          <cell r="D2807">
            <v>107.56</v>
          </cell>
        </row>
        <row r="2808">
          <cell r="A2808" t="str">
            <v>C4612</v>
          </cell>
          <cell r="B2808" t="str">
            <v>TAMPA EM CONCRETO ARMADO (1,00 x 1,00 x 0,15 m)</v>
          </cell>
          <cell r="C2808" t="str">
            <v>UN</v>
          </cell>
          <cell r="D2808">
            <v>132.79</v>
          </cell>
        </row>
        <row r="2809">
          <cell r="A2809" t="str">
            <v>C4216</v>
          </cell>
          <cell r="B2809" t="str">
            <v>TAMPA EM CONCRETO ARMADO PARA REGISTRO (70x70x12cm)</v>
          </cell>
          <cell r="C2809" t="str">
            <v>UN</v>
          </cell>
          <cell r="D2809">
            <v>53.04</v>
          </cell>
        </row>
        <row r="2810">
          <cell r="A2810" t="str">
            <v>C4399</v>
          </cell>
          <cell r="B2810" t="str">
            <v>TANQUE P/ RECOLHIMENTO DE ÓLEO EM ALVENARIA (INSTALADO)</v>
          </cell>
          <cell r="C2810" t="str">
            <v>UN</v>
          </cell>
          <cell r="D2810">
            <v>2275.63</v>
          </cell>
        </row>
        <row r="2811">
          <cell r="B2811" t="str">
            <v>GRADEAMENTO, COMPORTA, VERTEDOURO E CALHAS</v>
          </cell>
        </row>
        <row r="2812">
          <cell r="A2812" t="str">
            <v>C0663</v>
          </cell>
          <cell r="B2812" t="str">
            <v>CALHA PARSHALL W:3" (FORNECIMENTO E INSTALAÇÃO)</v>
          </cell>
          <cell r="C2812" t="str">
            <v>UN</v>
          </cell>
          <cell r="D2812">
            <v>1632.19</v>
          </cell>
        </row>
        <row r="2813">
          <cell r="A2813" t="str">
            <v>C0664</v>
          </cell>
          <cell r="B2813" t="str">
            <v>CALHA PARSHALL W:6"(FORNECIMENTO E INSTALAÇÃO)</v>
          </cell>
          <cell r="C2813" t="str">
            <v>UN</v>
          </cell>
          <cell r="D2813">
            <v>3078.07</v>
          </cell>
        </row>
        <row r="2814">
          <cell r="A2814" t="str">
            <v>C0665</v>
          </cell>
          <cell r="B2814" t="str">
            <v>CALHA PARSHALL W:9"(FORNECIMENTO E INSTALAÇÃO)</v>
          </cell>
          <cell r="C2814" t="str">
            <v>UN</v>
          </cell>
          <cell r="D2814">
            <v>4544.03</v>
          </cell>
        </row>
        <row r="2815">
          <cell r="A2815" t="str">
            <v>C0823</v>
          </cell>
          <cell r="B2815" t="str">
            <v>COMPORTA EM FIBRA, CALHA EM ALUMÍNIO</v>
          </cell>
          <cell r="C2815" t="str">
            <v>M2</v>
          </cell>
          <cell r="D2815">
            <v>404.31</v>
          </cell>
        </row>
        <row r="2816">
          <cell r="A2816" t="str">
            <v>C0824</v>
          </cell>
          <cell r="B2816" t="str">
            <v>COMPORTA EM MADEIRA TRATADA C/ÓLEO DE LINHAÇA, CALHA ALUMÍNIO</v>
          </cell>
          <cell r="C2816" t="str">
            <v>M2</v>
          </cell>
          <cell r="D2816">
            <v>108.86</v>
          </cell>
        </row>
        <row r="2817">
          <cell r="A2817" t="str">
            <v>C2734</v>
          </cell>
          <cell r="B2817" t="str">
            <v>DRENO DE FUNDO EM PVC DO FILTRO D=1.50m, PADRÃO CAGECE</v>
          </cell>
          <cell r="C2817" t="str">
            <v>UN</v>
          </cell>
          <cell r="D2817">
            <v>285.05</v>
          </cell>
        </row>
        <row r="2818">
          <cell r="A2818" t="str">
            <v>C2735</v>
          </cell>
          <cell r="B2818" t="str">
            <v>DRENO DE FUNDO EM PVC DO FILTRO D=2.20m, PADRÃO CAGECE</v>
          </cell>
          <cell r="C2818" t="str">
            <v>UN</v>
          </cell>
          <cell r="D2818">
            <v>437.66</v>
          </cell>
        </row>
        <row r="2819">
          <cell r="A2819" t="str">
            <v>C2736</v>
          </cell>
          <cell r="B2819" t="str">
            <v>DRENO DE FUNDO EM PVC DO FILTRO D=2.80m, PADRÃO CAGECE</v>
          </cell>
          <cell r="C2819" t="str">
            <v>UN</v>
          </cell>
          <cell r="D2819">
            <v>938.86</v>
          </cell>
        </row>
        <row r="2820">
          <cell r="A2820" t="str">
            <v>C2737</v>
          </cell>
          <cell r="B2820" t="str">
            <v>DRENO DE FUNDO EM PVC DO FILTRO D=3.20m, PADRÃO CAGECE</v>
          </cell>
          <cell r="C2820" t="str">
            <v>UN</v>
          </cell>
          <cell r="D2820">
            <v>1096.2</v>
          </cell>
        </row>
        <row r="2821">
          <cell r="A2821" t="str">
            <v>C2815</v>
          </cell>
          <cell r="B2821" t="str">
            <v>GRADE DE PVC DE 25 mm P/ CAIXA DE NÍVEL</v>
          </cell>
          <cell r="C2821" t="str">
            <v>UN</v>
          </cell>
          <cell r="D2821">
            <v>191.84</v>
          </cell>
        </row>
        <row r="2822">
          <cell r="A2822" t="str">
            <v>C2839</v>
          </cell>
          <cell r="B2822" t="str">
            <v>GRADE EM FERRO CHATO 1 1/4" X 1/2"</v>
          </cell>
          <cell r="C2822" t="str">
            <v>M2</v>
          </cell>
          <cell r="D2822">
            <v>897.03</v>
          </cell>
        </row>
        <row r="2823">
          <cell r="A2823" t="str">
            <v>C2981</v>
          </cell>
          <cell r="B2823" t="str">
            <v>VERTEDOURO EM MADEIRA DE LEI TRATADA C/ÓLEO DE LINHAÇA</v>
          </cell>
          <cell r="C2823" t="str">
            <v>M2</v>
          </cell>
          <cell r="D2823">
            <v>67.489999999999995</v>
          </cell>
        </row>
        <row r="2824">
          <cell r="A2824" t="str">
            <v>C2982</v>
          </cell>
          <cell r="B2824" t="str">
            <v>VERTEDOURO TRIANGULAR EM CHAPA DE ALUMÍNIO ESP. 3/16" (50x40)cm</v>
          </cell>
          <cell r="C2824" t="str">
            <v>UN</v>
          </cell>
          <cell r="D2824">
            <v>85.8</v>
          </cell>
        </row>
        <row r="2825">
          <cell r="A2825" t="str">
            <v>C2983</v>
          </cell>
          <cell r="B2825" t="str">
            <v>VERTEDOURO TRIANGULAR EM FIBRA E CANTONEIRA DE ALUMÍNIO</v>
          </cell>
          <cell r="C2825" t="str">
            <v>M2</v>
          </cell>
          <cell r="D2825">
            <v>222.47</v>
          </cell>
        </row>
        <row r="2826">
          <cell r="B2826" t="str">
            <v>LIGAÇÕES PREDIAIS</v>
          </cell>
        </row>
        <row r="2827">
          <cell r="A2827" t="str">
            <v>C3489</v>
          </cell>
          <cell r="B2827" t="str">
            <v>CAIXA DE INSPEÇÃO EM ALVENARIA P/ LIGAÇÃO CONDOMINIAL DI=30x30cm</v>
          </cell>
          <cell r="C2827" t="str">
            <v>UN</v>
          </cell>
          <cell r="D2827">
            <v>95.19</v>
          </cell>
        </row>
        <row r="2828">
          <cell r="A2828" t="str">
            <v>C3415</v>
          </cell>
          <cell r="B2828" t="str">
            <v>CAIXA EM ALVENARIA PARA LIGAÇÃO D´ÁGUA 1 1/2" E 2"</v>
          </cell>
          <cell r="C2828" t="str">
            <v>UN</v>
          </cell>
          <cell r="D2828">
            <v>297.22000000000003</v>
          </cell>
        </row>
        <row r="2829">
          <cell r="A2829" t="str">
            <v>C3738</v>
          </cell>
          <cell r="B2829" t="str">
            <v>INSTALAÇÃO DE TUBO DE VENTILAÇÃO 50mm C/ L=4m, C/ REBOCO E PINTURA A CAL (C/ MATERIAL)</v>
          </cell>
          <cell r="C2829" t="str">
            <v>UN</v>
          </cell>
          <cell r="D2829">
            <v>37.770000000000003</v>
          </cell>
        </row>
        <row r="2830">
          <cell r="A2830" t="str">
            <v>C3739</v>
          </cell>
          <cell r="B2830" t="str">
            <v>INSTALAÇÃO DE TUBO DE VENTILAÇÃO 50mm C/ L=4m, COM REBOCO E PINTURA A CAL (SEM MATERIAL)</v>
          </cell>
          <cell r="C2830" t="str">
            <v>UN</v>
          </cell>
          <cell r="D2830">
            <v>10.17</v>
          </cell>
        </row>
        <row r="2831">
          <cell r="A2831" t="str">
            <v>C2865</v>
          </cell>
          <cell r="B2831" t="str">
            <v>LIGAÇÃO PREDIAL D'ÁGUA PADRÃO CAGECE</v>
          </cell>
          <cell r="C2831" t="str">
            <v>UN</v>
          </cell>
          <cell r="D2831">
            <v>29.09</v>
          </cell>
        </row>
        <row r="2832">
          <cell r="A2832" t="str">
            <v>C3740</v>
          </cell>
          <cell r="B2832" t="str">
            <v>RAMAL INTRADOMICILIAR DE ESGOTO C/ TUBO 40mm</v>
          </cell>
          <cell r="C2832" t="str">
            <v>M</v>
          </cell>
          <cell r="D2832">
            <v>6.2</v>
          </cell>
        </row>
        <row r="2833">
          <cell r="A2833" t="str">
            <v>C3741</v>
          </cell>
          <cell r="B2833" t="str">
            <v>RAMAL INTRADOMICILIAR DE ESGOTO C/ TUBO 100mm</v>
          </cell>
          <cell r="C2833" t="str">
            <v>M</v>
          </cell>
          <cell r="D2833">
            <v>12.96</v>
          </cell>
        </row>
        <row r="2834">
          <cell r="A2834" t="str">
            <v>C2911</v>
          </cell>
          <cell r="B2834" t="str">
            <v>RAMAL PREDIAL COM PAVIMENTAÇÃO EM ASFALTO</v>
          </cell>
          <cell r="C2834" t="str">
            <v>M</v>
          </cell>
          <cell r="D2834">
            <v>11.99</v>
          </cell>
        </row>
        <row r="2835">
          <cell r="A2835" t="str">
            <v>C2912</v>
          </cell>
          <cell r="B2835" t="str">
            <v>RAMAL PREDIAL COM PAVIMENTAÇÃO EM PEDRA TOSCA OU PARALELO</v>
          </cell>
          <cell r="C2835" t="str">
            <v>M</v>
          </cell>
          <cell r="D2835">
            <v>12.19</v>
          </cell>
        </row>
        <row r="2836">
          <cell r="A2836" t="str">
            <v>C2919</v>
          </cell>
          <cell r="B2836" t="str">
            <v>RAMAL PREDIAL S/ PAVIMENTAÇÃO</v>
          </cell>
          <cell r="C2836" t="str">
            <v>M</v>
          </cell>
          <cell r="D2836">
            <v>7.09</v>
          </cell>
        </row>
        <row r="2837">
          <cell r="A2837" t="str">
            <v>C2913</v>
          </cell>
          <cell r="B2837" t="str">
            <v>RAMAL PREDIAL DE ESGOTO EM MBV 100mm, C/PAVIMENTO EM ASFALTO</v>
          </cell>
          <cell r="C2837" t="str">
            <v>M</v>
          </cell>
          <cell r="D2837">
            <v>47.11</v>
          </cell>
        </row>
        <row r="2838">
          <cell r="A2838" t="str">
            <v>C2914</v>
          </cell>
          <cell r="B2838" t="str">
            <v>RAMAL PREDIAL DE ESGOTO EM MBV 100mm, C/PAVIMENTO EM PEDRA TOSCA</v>
          </cell>
          <cell r="C2838" t="str">
            <v>M</v>
          </cell>
          <cell r="D2838">
            <v>46.96</v>
          </cell>
        </row>
        <row r="2839">
          <cell r="A2839" t="str">
            <v>C2915</v>
          </cell>
          <cell r="B2839" t="str">
            <v>RAMAL PREDIAL DE ESGOTO EM MBV 100mm, S/PAVIMENTO</v>
          </cell>
          <cell r="C2839" t="str">
            <v>M</v>
          </cell>
          <cell r="D2839">
            <v>37.31</v>
          </cell>
        </row>
        <row r="2840">
          <cell r="A2840" t="str">
            <v>C2916</v>
          </cell>
          <cell r="B2840" t="str">
            <v>RAMAL PREDIAL DE ESGOTO EM PVC 100mm, C/PAVIMENTO EM ASFALTO</v>
          </cell>
          <cell r="C2840" t="str">
            <v>M</v>
          </cell>
          <cell r="D2840">
            <v>50.56</v>
          </cell>
        </row>
        <row r="2841">
          <cell r="A2841" t="str">
            <v>C2917</v>
          </cell>
          <cell r="B2841" t="str">
            <v>RAMAL PREDIAL DE ESGOTO EM PVC 100mm, C/PAVIMENTO EM PEDRA TOSCA</v>
          </cell>
          <cell r="C2841" t="str">
            <v>M</v>
          </cell>
          <cell r="D2841">
            <v>36.450000000000003</v>
          </cell>
        </row>
        <row r="2842">
          <cell r="A2842" t="str">
            <v>C2918</v>
          </cell>
          <cell r="B2842" t="str">
            <v>RAMAL PREDIAL DE ESGOTO EM PVC 100mm, S/ PAVIMENTO</v>
          </cell>
          <cell r="C2842" t="str">
            <v>M</v>
          </cell>
          <cell r="D2842">
            <v>34.11</v>
          </cell>
        </row>
        <row r="2843">
          <cell r="B2843" t="str">
            <v>OUTROS ELEMENTOS</v>
          </cell>
        </row>
        <row r="2844">
          <cell r="A2844" t="str">
            <v>C3435</v>
          </cell>
          <cell r="B2844" t="str">
            <v>ABRIGO P/ QUADRO COMANDO(54x54cm) DE POÇOS, ÁREA NÃO INUNDÁVEL</v>
          </cell>
          <cell r="C2844" t="str">
            <v>UN</v>
          </cell>
          <cell r="D2844">
            <v>407.9</v>
          </cell>
        </row>
        <row r="2845">
          <cell r="A2845" t="str">
            <v>C3433</v>
          </cell>
          <cell r="B2845" t="str">
            <v>ABRIGO P/ QUADRO COMANDO(108x108cm), POÇOS ÁREA NÃO INUNDÁVEL</v>
          </cell>
          <cell r="C2845" t="str">
            <v>UN</v>
          </cell>
          <cell r="D2845">
            <v>655.65</v>
          </cell>
        </row>
        <row r="2846">
          <cell r="A2846" t="str">
            <v>C3434</v>
          </cell>
          <cell r="B2846" t="str">
            <v>ABRIGO P/ QUADRO COMANDO(120x120cm), COM MURETA DE 2,10m</v>
          </cell>
          <cell r="C2846" t="str">
            <v>UN</v>
          </cell>
          <cell r="D2846">
            <v>1570.21</v>
          </cell>
        </row>
        <row r="2847">
          <cell r="A2847" t="str">
            <v>C1079</v>
          </cell>
          <cell r="B2847" t="str">
            <v>DESOBSTRUÇÃO DE TUBULAÇÕES</v>
          </cell>
          <cell r="C2847" t="str">
            <v>M</v>
          </cell>
          <cell r="D2847">
            <v>14.23</v>
          </cell>
        </row>
        <row r="2848">
          <cell r="A2848" t="str">
            <v>C1250</v>
          </cell>
          <cell r="B2848" t="str">
            <v>ENVELOPE DE CONCRETO P/PROTEÇÃO DE TUBO PVC ENTERRADO</v>
          </cell>
          <cell r="C2848" t="str">
            <v>M</v>
          </cell>
          <cell r="D2848">
            <v>10.74</v>
          </cell>
        </row>
        <row r="2849">
          <cell r="A2849" t="str">
            <v>C1248</v>
          </cell>
          <cell r="B2849" t="str">
            <v>ENVELOPE DE CONCRETO P/TUBOS PVC ENTERRADO, TIPO C, FCK= 13,5MPa</v>
          </cell>
          <cell r="C2849" t="str">
            <v>M3</v>
          </cell>
          <cell r="D2849">
            <v>454.91</v>
          </cell>
        </row>
        <row r="2850">
          <cell r="A2850" t="str">
            <v>C4331</v>
          </cell>
          <cell r="B2850" t="str">
            <v>FORNECIMENTO E INSTALAÇÃO DE ESTAÇÃO DE TRATAMENTO DE ESGOTOS</v>
          </cell>
          <cell r="C2850" t="str">
            <v>UN</v>
          </cell>
          <cell r="D2850">
            <v>16683.509999999998</v>
          </cell>
        </row>
        <row r="2851">
          <cell r="A2851" t="str">
            <v>C2832</v>
          </cell>
          <cell r="B2851" t="str">
            <v>FOSSA SÉPTICA E SUMIDOURO EM ALVENARIA</v>
          </cell>
          <cell r="C2851" t="str">
            <v>UN</v>
          </cell>
          <cell r="D2851">
            <v>2443.23</v>
          </cell>
        </row>
        <row r="2852">
          <cell r="A2852" t="str">
            <v>C4162</v>
          </cell>
          <cell r="B2852" t="str">
            <v>FOSSA SÉPTICA E SUMIDOURO EM ANÉIS D=1,20M</v>
          </cell>
          <cell r="C2852" t="str">
            <v>UN</v>
          </cell>
          <cell r="D2852">
            <v>1686.1</v>
          </cell>
        </row>
        <row r="2853">
          <cell r="A2853" t="str">
            <v>C1436</v>
          </cell>
          <cell r="B2853" t="str">
            <v>GRELHA DE FERRO P/ CALHAS E CAIXAS</v>
          </cell>
          <cell r="C2853" t="str">
            <v>M2</v>
          </cell>
          <cell r="D2853">
            <v>137.47999999999999</v>
          </cell>
        </row>
        <row r="2854">
          <cell r="A2854" t="str">
            <v>C3995</v>
          </cell>
          <cell r="B2854" t="str">
            <v>GRELHA HEMISFÉRICA DE FERRO FUNDIDO D=150 mm (6")</v>
          </cell>
          <cell r="C2854" t="str">
            <v>UN</v>
          </cell>
          <cell r="D2854">
            <v>110.73</v>
          </cell>
        </row>
        <row r="2855">
          <cell r="A2855" t="str">
            <v>C2852</v>
          </cell>
          <cell r="B2855" t="str">
            <v>LAJE C/FURO EXCÊNTRICO DE 600 MM P/POÇO DE VISITA D= 1000mm</v>
          </cell>
          <cell r="C2855" t="str">
            <v>UN</v>
          </cell>
          <cell r="D2855">
            <v>110.83</v>
          </cell>
        </row>
        <row r="2856">
          <cell r="A2856" t="str">
            <v>C2853</v>
          </cell>
          <cell r="B2856" t="str">
            <v>LAJE C/FURO EXCÊNTRICO DE 600 MM P/POÇO DE VISITA D=1200mm</v>
          </cell>
          <cell r="C2856" t="str">
            <v>UN</v>
          </cell>
          <cell r="D2856">
            <v>135.41</v>
          </cell>
        </row>
        <row r="2857">
          <cell r="A2857" t="str">
            <v>C2854</v>
          </cell>
          <cell r="B2857" t="str">
            <v>LAJE DE FUNDO P/POÇO DE VISITA C/ANÉIS PRÉ-MOLDADO D= 600mm</v>
          </cell>
          <cell r="C2857" t="str">
            <v>UN</v>
          </cell>
          <cell r="D2857">
            <v>161.97999999999999</v>
          </cell>
        </row>
        <row r="2858">
          <cell r="A2858" t="str">
            <v>C2856</v>
          </cell>
          <cell r="B2858" t="str">
            <v>LAJE DE FUNDO P/POÇO DE VISITA C/ANÉIS PRÉ-MOLDADO D=1000mm</v>
          </cell>
          <cell r="C2858" t="str">
            <v>UN</v>
          </cell>
          <cell r="D2858">
            <v>283.95999999999998</v>
          </cell>
        </row>
        <row r="2859">
          <cell r="A2859" t="str">
            <v>C2855</v>
          </cell>
          <cell r="B2859" t="str">
            <v>LAJE DE FUNDO P/POÇO DE VISITA C/ANÉIS PRÉ-MOLDADO D=1200mm</v>
          </cell>
          <cell r="C2859" t="str">
            <v>UN</v>
          </cell>
          <cell r="D2859">
            <v>337.21</v>
          </cell>
        </row>
        <row r="2860">
          <cell r="A2860" t="str">
            <v>C1948</v>
          </cell>
          <cell r="B2860" t="str">
            <v>PONTO HIDRÁULICO, MATERIAL E EXECUÇÃO</v>
          </cell>
          <cell r="C2860" t="str">
            <v>PT</v>
          </cell>
          <cell r="D2860">
            <v>137.79</v>
          </cell>
        </row>
        <row r="2861">
          <cell r="A2861" t="str">
            <v>C1950</v>
          </cell>
          <cell r="B2861" t="str">
            <v>PONTO SANITÁRIO, MATERIAL E EXECUÇÃO</v>
          </cell>
          <cell r="C2861" t="str">
            <v>PT</v>
          </cell>
          <cell r="D2861">
            <v>125.69</v>
          </cell>
        </row>
        <row r="2862">
          <cell r="A2862" t="str">
            <v>C4602</v>
          </cell>
          <cell r="B2862" t="str">
            <v>PONTO DE ESGOTO EM PVC P/ TANQUE E LAVATÓRIO MSD FUNASA TIPO 10 (MATERIAL E EXECUÇÃO)</v>
          </cell>
          <cell r="C2862" t="str">
            <v>PT</v>
          </cell>
          <cell r="D2862">
            <v>127.52</v>
          </cell>
        </row>
        <row r="2863">
          <cell r="A2863" t="str">
            <v>C4603</v>
          </cell>
          <cell r="B2863" t="str">
            <v>PONTO DE ESGOTO EM PVC P/ SANITÁRIO INCLUSIVE COLUNA VENTILAÇÃO MSD FUNASA TIPO 10 (MATERIAL E EXECUÇÃO)</v>
          </cell>
          <cell r="C2863" t="str">
            <v>PT</v>
          </cell>
          <cell r="D2863">
            <v>138.97999999999999</v>
          </cell>
        </row>
        <row r="2864">
          <cell r="A2864" t="str">
            <v>C4020</v>
          </cell>
          <cell r="B2864" t="str">
            <v>VASO DE EQUALIZAÇÃO DE 400 L</v>
          </cell>
          <cell r="C2864" t="str">
            <v>UN</v>
          </cell>
          <cell r="D2864">
            <v>2084.15</v>
          </cell>
        </row>
        <row r="2865">
          <cell r="B2865" t="str">
            <v>INSTALAÇÕES DE PRODUÇÃO</v>
          </cell>
        </row>
        <row r="2866">
          <cell r="A2866" t="str">
            <v>C3465</v>
          </cell>
          <cell r="B2866" t="str">
            <v>INSTALAÇÃO E FORNECIMENTO DE MONOVIA: TRILHO, TROLLEY / TALHA MANUAL 0,5 T</v>
          </cell>
          <cell r="C2866" t="str">
            <v>UN</v>
          </cell>
          <cell r="D2866">
            <v>4940.72</v>
          </cell>
        </row>
        <row r="2867">
          <cell r="A2867" t="str">
            <v>C3463</v>
          </cell>
          <cell r="B2867" t="str">
            <v>INSTALAÇÃO E FORNECIMENTO DE MONOVIA:TRILHO,TROLLEY / TALHA MANUAL 1,0 T</v>
          </cell>
          <cell r="C2867" t="str">
            <v>UN</v>
          </cell>
          <cell r="D2867">
            <v>5267.72</v>
          </cell>
        </row>
        <row r="2868">
          <cell r="A2868" t="str">
            <v>C3464</v>
          </cell>
          <cell r="B2868" t="str">
            <v>INSTALAÇÃO E FORNECIMENTO DE MONOVIA:TRILHO,TROLLEY / TALHA MANUAL 2,0 T</v>
          </cell>
          <cell r="C2868" t="str">
            <v>UN</v>
          </cell>
          <cell r="D2868">
            <v>5539.72</v>
          </cell>
        </row>
        <row r="2869">
          <cell r="A2869" t="str">
            <v>C3417</v>
          </cell>
          <cell r="B2869" t="str">
            <v>INSTALAÇÃO ELETROMECÂNICA DE CONJUNTO MOTO-BOMBA ATÉ 4 CV</v>
          </cell>
          <cell r="C2869" t="str">
            <v>UN</v>
          </cell>
          <cell r="D2869">
            <v>328.53</v>
          </cell>
        </row>
        <row r="2870">
          <cell r="A2870" t="str">
            <v>C3416</v>
          </cell>
          <cell r="B2870" t="str">
            <v>INSTALAÇÃO ELETROMECÂNICA DE CONJUNTO MOTO-BOMBA DE 4 À 7,5 CV</v>
          </cell>
          <cell r="C2870" t="str">
            <v>UN</v>
          </cell>
          <cell r="D2870">
            <v>986.32</v>
          </cell>
        </row>
        <row r="2871">
          <cell r="A2871" t="str">
            <v>C3418</v>
          </cell>
          <cell r="B2871" t="str">
            <v>INSTALAÇÃO ELETROMECÂNICA DE CONJUNTO MOTO-BOMBA DE 7,5 À 15 CV</v>
          </cell>
          <cell r="C2871" t="str">
            <v>UN</v>
          </cell>
          <cell r="D2871">
            <v>1981.75</v>
          </cell>
        </row>
        <row r="2872">
          <cell r="A2872" t="str">
            <v>C3419</v>
          </cell>
          <cell r="B2872" t="str">
            <v>INSTALAÇÃO ELETROMECÂNICA DE CONJUNTO MOTO-BOMBA DE 15 À 50 CV</v>
          </cell>
          <cell r="C2872" t="str">
            <v>UN</v>
          </cell>
          <cell r="D2872">
            <v>2228</v>
          </cell>
        </row>
        <row r="2873">
          <cell r="A2873" t="str">
            <v>C3420</v>
          </cell>
          <cell r="B2873" t="str">
            <v>INSTALAÇÃO ELETROMECÂNICA DE CONJUNTO MOTO-BOMBA DE 50 À 100 CV</v>
          </cell>
          <cell r="C2873" t="str">
            <v>UN</v>
          </cell>
          <cell r="D2873">
            <v>3586.66</v>
          </cell>
        </row>
        <row r="2874">
          <cell r="A2874" t="str">
            <v>C3421</v>
          </cell>
          <cell r="B2874" t="str">
            <v>INSTALAÇÃO ELETROMECÂNICA DE CONJUNTO MOTO-BOMBA DE 100 À 200 CV</v>
          </cell>
          <cell r="C2874" t="str">
            <v>UN</v>
          </cell>
          <cell r="D2874">
            <v>4217.2700000000004</v>
          </cell>
        </row>
        <row r="2875">
          <cell r="A2875" t="str">
            <v>C3422</v>
          </cell>
          <cell r="B2875" t="str">
            <v>INSTALAÇÃO ELETROMECÂNICA DE CONJUNTO MOTO-BOMBA DE 200 À 500 CV</v>
          </cell>
          <cell r="C2875" t="str">
            <v>UN</v>
          </cell>
          <cell r="D2875">
            <v>5313.32</v>
          </cell>
        </row>
        <row r="2876">
          <cell r="B2876" t="str">
            <v>SERVIÇOS ESPECIAIS</v>
          </cell>
        </row>
        <row r="2877">
          <cell r="A2877" t="str">
            <v>C3462</v>
          </cell>
          <cell r="B2877" t="str">
            <v>DESMONTAGEM DE TUBOS, CONEXÕES E PÇS ESPECIAIS, RESERVATÓRIO ELEVADO</v>
          </cell>
          <cell r="C2877" t="str">
            <v>UN</v>
          </cell>
          <cell r="D2877">
            <v>1360.64</v>
          </cell>
        </row>
        <row r="2878">
          <cell r="A2878" t="str">
            <v>C3523</v>
          </cell>
          <cell r="B2878" t="str">
            <v>FORNECIMENTO E MONTAGEM DE PLACA DE FIBRA DE 2,50mX1,20m, ESP. 3mm P/ FLOCULADOR</v>
          </cell>
          <cell r="C2878" t="str">
            <v>M2</v>
          </cell>
          <cell r="D2878">
            <v>117.9</v>
          </cell>
        </row>
        <row r="2879">
          <cell r="A2879" t="str">
            <v>C4577</v>
          </cell>
          <cell r="B2879" t="str">
            <v>FORNECIMENTO E MONTAGEM DE PLACA EM FIBRA DE VIDRO e = 3,00mm</v>
          </cell>
          <cell r="C2879" t="str">
            <v>M2</v>
          </cell>
          <cell r="D2879">
            <v>131.81</v>
          </cell>
        </row>
        <row r="2880">
          <cell r="A2880" t="str">
            <v>C4578</v>
          </cell>
          <cell r="B2880" t="str">
            <v>FORNECIMENTO E MONTAGEM DE PLACA EM FIBRA DE VIDRO COM RESINA ISOFTÁLICA e = 3,00mm</v>
          </cell>
          <cell r="C2880" t="str">
            <v>M2</v>
          </cell>
          <cell r="D2880">
            <v>175.01</v>
          </cell>
        </row>
        <row r="2881">
          <cell r="A2881" t="str">
            <v>C3471</v>
          </cell>
          <cell r="B2881" t="str">
            <v>MONTAGEM BARRILETE FILTRO FIBRA, KIT'S, PÇS VAZÃO ATÉ 50 m3/h</v>
          </cell>
          <cell r="C2881" t="str">
            <v>UN</v>
          </cell>
          <cell r="D2881">
            <v>4021.65</v>
          </cell>
        </row>
        <row r="2882">
          <cell r="A2882" t="str">
            <v>C3473</v>
          </cell>
          <cell r="B2882" t="str">
            <v>MONTAGEM BARRILETE FILTRO FIBRA, KIT'S, PÇS VAZÃO 95,01 À 230 m3/h</v>
          </cell>
          <cell r="C2882" t="str">
            <v>UN</v>
          </cell>
          <cell r="D2882">
            <v>10084.27</v>
          </cell>
        </row>
        <row r="2883">
          <cell r="A2883" t="str">
            <v>C3502</v>
          </cell>
          <cell r="B2883" t="str">
            <v>MONTAGEM DE TUBOS, CONEXÕES E EQUIPAMENTOS DE TRATAMENTO, CASA DE OPERAÇÃO</v>
          </cell>
          <cell r="C2883" t="str">
            <v>UN</v>
          </cell>
          <cell r="D2883">
            <v>1421.06</v>
          </cell>
        </row>
        <row r="2884">
          <cell r="A2884" t="str">
            <v>C3496</v>
          </cell>
          <cell r="B2884" t="str">
            <v>MONTAGEM DE TUBOS, CONEXÕES E PÇS, ELEVATÓRIA CAP ATÉ 5 l/s</v>
          </cell>
          <cell r="C2884" t="str">
            <v>UN</v>
          </cell>
          <cell r="D2884">
            <v>1019.4</v>
          </cell>
        </row>
        <row r="2885">
          <cell r="A2885" t="str">
            <v>C3497</v>
          </cell>
          <cell r="B2885" t="str">
            <v>MONTAGEM DE TUBOS, CONEXÕES E PÇS, ELEVATÓRIA C/ VAZÃO DE 5,01 À 10 l/s</v>
          </cell>
          <cell r="C2885" t="str">
            <v>UN</v>
          </cell>
          <cell r="D2885">
            <v>1635.45</v>
          </cell>
        </row>
        <row r="2886">
          <cell r="A2886" t="str">
            <v>C3498</v>
          </cell>
          <cell r="B2886" t="str">
            <v>MONTAGEM DE TUBOS, CONEXÕES E PÇS, ELEVATÓRIA C/ VAZÃO DE 10,01 À 20 l/s</v>
          </cell>
          <cell r="C2886" t="str">
            <v>UN</v>
          </cell>
          <cell r="D2886">
            <v>4197.59</v>
          </cell>
        </row>
        <row r="2887">
          <cell r="A2887" t="str">
            <v>C3499</v>
          </cell>
          <cell r="B2887" t="str">
            <v>MONTAGEM DE TUBOS, CONEXÕES E PÇS, ELEVATÓRIA C/ VAZÃO DE 20,01 À 40 l/s</v>
          </cell>
          <cell r="C2887" t="str">
            <v>UN</v>
          </cell>
          <cell r="D2887">
            <v>8340.2000000000007</v>
          </cell>
        </row>
        <row r="2888">
          <cell r="A2888" t="str">
            <v>C3500</v>
          </cell>
          <cell r="B2888" t="str">
            <v>MONTAGEM DE TUBOS, CONEXÕES E PÇS, ELEVATÓRIA C/ VAZÃO DE 40,01 À 60 l/s</v>
          </cell>
          <cell r="C2888" t="str">
            <v>UN</v>
          </cell>
          <cell r="D2888">
            <v>14897.97</v>
          </cell>
        </row>
        <row r="2889">
          <cell r="A2889" t="str">
            <v>C3501</v>
          </cell>
          <cell r="B2889" t="str">
            <v>MONTAGEM DE TUBOS, CONEXÕES E PÇS, ELEVATÓRIA C/ VAZÃO DE 60,01 À 90 l/s</v>
          </cell>
          <cell r="C2889" t="str">
            <v>UN</v>
          </cell>
          <cell r="D2889">
            <v>19132.75</v>
          </cell>
        </row>
        <row r="2890">
          <cell r="A2890" t="str">
            <v>C3490</v>
          </cell>
          <cell r="B2890" t="str">
            <v>MONTAGEM DE TUBOS, CONEXÕES E PÇS, RESERVATÓRIO APOIADO CAP ATÉ 100 M3</v>
          </cell>
          <cell r="C2890" t="str">
            <v>UN</v>
          </cell>
          <cell r="D2890">
            <v>673.07</v>
          </cell>
        </row>
        <row r="2891">
          <cell r="A2891" t="str">
            <v>C3491</v>
          </cell>
          <cell r="B2891" t="str">
            <v>MONTAGEM DE TUBOS, CONEXÕES E PÇS, RESERVATÓRIO APOIADO CAP DE 100,01 À 300 M3</v>
          </cell>
          <cell r="C2891" t="str">
            <v>UN</v>
          </cell>
          <cell r="D2891">
            <v>1011.82</v>
          </cell>
        </row>
        <row r="2892">
          <cell r="A2892" t="str">
            <v>C3492</v>
          </cell>
          <cell r="B2892" t="str">
            <v>MONTAGEM DE TUBOS, CONEXÕES E PÇS, RESERVATÓRIO APOIADO CAP DE 300,01 À 600 M3</v>
          </cell>
          <cell r="C2892" t="str">
            <v>UN</v>
          </cell>
          <cell r="D2892">
            <v>1354.99</v>
          </cell>
        </row>
        <row r="2893">
          <cell r="A2893" t="str">
            <v>C3512</v>
          </cell>
          <cell r="B2893" t="str">
            <v>MONTAGEM DE TUBOS, CONEXÕES E PÇS, RESERVATÓRIO ELEVADO CAP. ATÉ 50 M3</v>
          </cell>
          <cell r="C2893" t="str">
            <v>UN</v>
          </cell>
          <cell r="D2893">
            <v>1181.3900000000001</v>
          </cell>
        </row>
        <row r="2894">
          <cell r="A2894" t="str">
            <v>C3493</v>
          </cell>
          <cell r="B2894" t="str">
            <v>MONTAGEM DE TUBOS, CONEXÕES E PÇS, RESERVATÓRIO ELEVADO CAP DE 50,01 À 100 M3</v>
          </cell>
          <cell r="C2894" t="str">
            <v>UN</v>
          </cell>
          <cell r="D2894">
            <v>1992.41</v>
          </cell>
        </row>
        <row r="2895">
          <cell r="A2895" t="str">
            <v>C3494</v>
          </cell>
          <cell r="B2895" t="str">
            <v>MONTAGEM DE TUBOS, CONEXÕES E PÇS, RESERVATÓRIO ELEVADO CAP DE 100,01 À 300 M3</v>
          </cell>
          <cell r="C2895" t="str">
            <v>UN</v>
          </cell>
          <cell r="D2895">
            <v>2781.55</v>
          </cell>
        </row>
        <row r="2896">
          <cell r="A2896" t="str">
            <v>C3525</v>
          </cell>
          <cell r="B2896" t="str">
            <v>MONTAGEM DE TUBOS, CONEXÕES E PÇS ESPECIAIS EM FLOCULADOR/DECANTADOR</v>
          </cell>
          <cell r="C2896" t="str">
            <v>UN</v>
          </cell>
          <cell r="D2896">
            <v>1937.04</v>
          </cell>
        </row>
        <row r="2897">
          <cell r="A2897" t="str">
            <v>C3495</v>
          </cell>
          <cell r="B2897" t="str">
            <v>MONTAGEM DE TUBOS, CONEXÕES E PÇS, RESERVATÓRIO ELEVADO CAP DE 300,01 À 600 M3</v>
          </cell>
          <cell r="C2897" t="str">
            <v>UN</v>
          </cell>
          <cell r="D2897">
            <v>3919.19</v>
          </cell>
        </row>
        <row r="2898">
          <cell r="A2898" t="str">
            <v>C3461</v>
          </cell>
          <cell r="B2898" t="str">
            <v>MONTAGEM DE TUBOS, CONEXÕES E PÇS ESPECIAIS, AERADOR BANDEJA</v>
          </cell>
          <cell r="C2898" t="str">
            <v>UN</v>
          </cell>
          <cell r="D2898">
            <v>1937.04</v>
          </cell>
        </row>
        <row r="2899">
          <cell r="A2899" t="str">
            <v>C3472</v>
          </cell>
          <cell r="B2899" t="str">
            <v>MONTAGEM BARRILETE FILTRO FIBRA, KIT'S, PÇS VAZÃO 50,01 À 95 m3/h</v>
          </cell>
          <cell r="C2899" t="str">
            <v>UN</v>
          </cell>
          <cell r="D2899">
            <v>8043.31</v>
          </cell>
        </row>
        <row r="2900">
          <cell r="A2900" t="str">
            <v>C3503</v>
          </cell>
          <cell r="B2900" t="str">
            <v>MONTAGEM DOS EQUIPAMENTOS DA ETE - REATOR E INSTALAÇÕES HIDRÁULICAS</v>
          </cell>
          <cell r="C2900" t="str">
            <v>CJ</v>
          </cell>
          <cell r="D2900">
            <v>25571.83</v>
          </cell>
        </row>
        <row r="2901">
          <cell r="A2901" t="str">
            <v>C3524</v>
          </cell>
          <cell r="B2901" t="str">
            <v>RECUPERAÇÃO DE PLACAS DE CONCRETO DOS FLOCULADORES</v>
          </cell>
          <cell r="C2901" t="str">
            <v>M2</v>
          </cell>
          <cell r="D2901">
            <v>128.6</v>
          </cell>
        </row>
        <row r="2902">
          <cell r="A2902" t="str">
            <v>C4613</v>
          </cell>
          <cell r="B2902" t="str">
            <v>TMND PARA TUBO 500&lt;DN&lt;=800mm</v>
          </cell>
          <cell r="C2902" t="str">
            <v>M</v>
          </cell>
          <cell r="D2902">
            <v>3520.73</v>
          </cell>
        </row>
        <row r="2903">
          <cell r="A2903" t="str">
            <v>C4614</v>
          </cell>
          <cell r="B2903" t="str">
            <v>TMND PARA TUBO 800&lt;DN&lt;=1200mm</v>
          </cell>
          <cell r="C2903" t="str">
            <v>M</v>
          </cell>
          <cell r="D2903">
            <v>5535.66</v>
          </cell>
        </row>
        <row r="2904">
          <cell r="A2904" t="str">
            <v>C4615</v>
          </cell>
          <cell r="B2904" t="str">
            <v>TMND PARA TUBO 1200&lt;DN&lt;=1500mm</v>
          </cell>
          <cell r="C2904" t="str">
            <v>M</v>
          </cell>
          <cell r="D2904">
            <v>7721.36</v>
          </cell>
        </row>
        <row r="2905">
          <cell r="B2905" t="str">
            <v>INSTALAÇÕES DIVERSAS</v>
          </cell>
        </row>
        <row r="2906">
          <cell r="A2906" t="str">
            <v>C3509</v>
          </cell>
          <cell r="B2906" t="str">
            <v>INSTALAÇÕES HIDRO-SANITÁRIAS KIT-01 C/ FORN. DE MATERIAL</v>
          </cell>
          <cell r="C2906" t="str">
            <v>UN</v>
          </cell>
          <cell r="D2906">
            <v>480.81</v>
          </cell>
        </row>
        <row r="2907">
          <cell r="A2907" t="str">
            <v>C3510</v>
          </cell>
          <cell r="B2907" t="str">
            <v>INSTALAÇÕES HIDRO-SANITÁRIAS KIT-02 C/ FORN. DE MATERIAL</v>
          </cell>
          <cell r="C2907" t="str">
            <v>UN</v>
          </cell>
          <cell r="D2907">
            <v>745.98</v>
          </cell>
        </row>
        <row r="2908">
          <cell r="A2908" t="str">
            <v>C3511</v>
          </cell>
          <cell r="B2908" t="str">
            <v>INSTALAÇÕES HIDRO-SANITÁRIAS KIT-03 C/ FORN. DE MATERIAL</v>
          </cell>
          <cell r="C2908" t="str">
            <v>UN</v>
          </cell>
          <cell r="D2908">
            <v>699.68</v>
          </cell>
        </row>
        <row r="2909">
          <cell r="A2909" t="str">
            <v>C3457</v>
          </cell>
          <cell r="B2909" t="str">
            <v>MONTAGEM DAS INSTALAÇÕES HIDRO-SANITÁRIAS DAS ELEVATÓRIAS</v>
          </cell>
          <cell r="C2909" t="str">
            <v>UN</v>
          </cell>
          <cell r="D2909">
            <v>1608.66</v>
          </cell>
        </row>
        <row r="2910">
          <cell r="A2910" t="str">
            <v>C4006</v>
          </cell>
          <cell r="B2910" t="str">
            <v>REDE DE GÁS P/ COZINHA (FORN./MONTAGEM)</v>
          </cell>
          <cell r="C2910" t="str">
            <v>M</v>
          </cell>
          <cell r="D2910">
            <v>18.32</v>
          </cell>
        </row>
        <row r="2911">
          <cell r="B2911" t="str">
            <v>SERVIÇOS OPERACIONAIS</v>
          </cell>
        </row>
        <row r="2912">
          <cell r="B2912" t="str">
            <v>INSTALAÇÃO E SUBSTITUIÇÃO DE HIDRÔMETRO</v>
          </cell>
        </row>
        <row r="2913">
          <cell r="A2913" t="str">
            <v>C2718</v>
          </cell>
          <cell r="B2913" t="str">
            <v>DESLOCAMENTO DE HIDRÔMETRO C/ CAIXA OU CAVALETE</v>
          </cell>
          <cell r="C2913" t="str">
            <v>UN</v>
          </cell>
          <cell r="D2913">
            <v>37.99</v>
          </cell>
        </row>
        <row r="2914">
          <cell r="A2914" t="str">
            <v>C2844</v>
          </cell>
          <cell r="B2914" t="str">
            <v>INST. DE HIDRÔMETRO E CAVALETE 1§ COMPART. (CASO H), RECUO (CASO G)</v>
          </cell>
          <cell r="C2914" t="str">
            <v>UN</v>
          </cell>
          <cell r="D2914">
            <v>29.24</v>
          </cell>
        </row>
        <row r="2915">
          <cell r="A2915" t="str">
            <v>C2845</v>
          </cell>
          <cell r="B2915" t="str">
            <v>INST. DE HIDRÔMETRO E CAVALETE C/ CAIXA NO MURO P002 (CASO I)</v>
          </cell>
          <cell r="C2915" t="str">
            <v>UN</v>
          </cell>
          <cell r="D2915">
            <v>39.020000000000003</v>
          </cell>
        </row>
        <row r="2916">
          <cell r="A2916" t="str">
            <v>C2846</v>
          </cell>
          <cell r="B2916" t="str">
            <v>INSTALAÇÃO DE HIDRANTE DE COLUNA</v>
          </cell>
          <cell r="C2916" t="str">
            <v>UN</v>
          </cell>
          <cell r="D2916">
            <v>72.42</v>
          </cell>
        </row>
        <row r="2917">
          <cell r="A2917" t="str">
            <v>C2847</v>
          </cell>
          <cell r="B2917" t="str">
            <v>INSTALAÇÃO DE HIDRANTE SUBTERRÂNEO</v>
          </cell>
          <cell r="C2917" t="str">
            <v>UN</v>
          </cell>
          <cell r="D2917">
            <v>103.05</v>
          </cell>
        </row>
        <row r="2918">
          <cell r="A2918" t="str">
            <v>C2848</v>
          </cell>
          <cell r="B2918" t="str">
            <v>INSTALAÇÃO OU SUBSTITUIÇÃO DE CAIXA DO HIDRÔMETRO</v>
          </cell>
          <cell r="C2918" t="str">
            <v>UN</v>
          </cell>
          <cell r="D2918">
            <v>18.559999999999999</v>
          </cell>
        </row>
        <row r="2919">
          <cell r="A2919" t="str">
            <v>C2956</v>
          </cell>
          <cell r="B2919" t="str">
            <v>SUBST. DE HIDRÔMETRO DA CALÇADA P/ PADRÃO CASO: A, B, C OU D C/ CAIXA</v>
          </cell>
          <cell r="C2919" t="str">
            <v>UN</v>
          </cell>
          <cell r="D2919">
            <v>39.950000000000003</v>
          </cell>
        </row>
        <row r="2920">
          <cell r="A2920" t="str">
            <v>C2957</v>
          </cell>
          <cell r="B2920" t="str">
            <v>SUBST. DE HIDRÔMETRO CAVALETE MONTADO C/RECUP. CALÇADA/MURO (CASO F)</v>
          </cell>
          <cell r="C2920" t="str">
            <v>UN</v>
          </cell>
          <cell r="D2920">
            <v>18.29</v>
          </cell>
        </row>
        <row r="2921">
          <cell r="A2921" t="str">
            <v>C2958</v>
          </cell>
          <cell r="B2921" t="str">
            <v>SUBSTITUIÇÃO OU INSTALAÇÃO DE HIDRÔMETRO EM CAVALETE MONTADO (CASO E,N)</v>
          </cell>
          <cell r="C2921" t="str">
            <v>UN</v>
          </cell>
          <cell r="D2921">
            <v>9.74</v>
          </cell>
        </row>
        <row r="2922">
          <cell r="A2922" t="str">
            <v>C2963</v>
          </cell>
          <cell r="B2922" t="str">
            <v>SUBSTITUIÇÃO DE REGISTRO PVC 3/4" NO CAVALETE</v>
          </cell>
          <cell r="C2922" t="str">
            <v>UN</v>
          </cell>
          <cell r="D2922">
            <v>7.09</v>
          </cell>
        </row>
        <row r="2923">
          <cell r="A2923" t="str">
            <v>C4201</v>
          </cell>
          <cell r="B2923" t="str">
            <v>SUBSTITUIÇÃO DE KIT CAVALETE (CASO E, N) CALÇADA / MURO (CASO F)</v>
          </cell>
          <cell r="C2923" t="str">
            <v>UN</v>
          </cell>
          <cell r="D2923">
            <v>9.7100000000000009</v>
          </cell>
        </row>
        <row r="2924">
          <cell r="A2924" t="str">
            <v>C4202</v>
          </cell>
          <cell r="B2924" t="str">
            <v>SUBSTITUIÇÃO DE KIT CAVALETE MONTADO C/ RECUP. CALÇADA / MURO (CASO F)</v>
          </cell>
          <cell r="C2924" t="str">
            <v>UN</v>
          </cell>
          <cell r="D2924">
            <v>16.41</v>
          </cell>
        </row>
        <row r="2925">
          <cell r="B2925" t="str">
            <v>CORTE E SUPRESSÃO DE LIGAÇÃO</v>
          </cell>
        </row>
        <row r="2926">
          <cell r="A2926" t="str">
            <v>C0029</v>
          </cell>
          <cell r="B2926" t="str">
            <v>ADICIONAL DE LIGAÇÃO D'ÁGUA EM CORREDOR DE ATIVIDADE</v>
          </cell>
          <cell r="C2926" t="str">
            <v>UN</v>
          </cell>
          <cell r="D2926">
            <v>31.4</v>
          </cell>
        </row>
        <row r="2927">
          <cell r="A2927" t="str">
            <v>C0030</v>
          </cell>
          <cell r="B2927" t="str">
            <v>ADICIONAL DE LIGAÇÃO DE ESGOTO EM CORREDOR DE ATIVIDADE</v>
          </cell>
          <cell r="C2927" t="str">
            <v>UN</v>
          </cell>
          <cell r="D2927">
            <v>39.46</v>
          </cell>
        </row>
        <row r="2928">
          <cell r="A2928" t="str">
            <v>C0031</v>
          </cell>
          <cell r="B2928" t="str">
            <v>ADICIONAL DE SUPRESSÃO EM CORREDOR DE ATIVIDADE</v>
          </cell>
          <cell r="C2928" t="str">
            <v>UN</v>
          </cell>
          <cell r="D2928">
            <v>26.5</v>
          </cell>
        </row>
        <row r="2929">
          <cell r="A2929" t="str">
            <v>C3430</v>
          </cell>
          <cell r="B2929" t="str">
            <v>CORTE AGRAVADO E EXECUÇÃO DA LIGAÇÃO C/ FORNECIMENTO MATERIAL</v>
          </cell>
          <cell r="C2929" t="str">
            <v>UN</v>
          </cell>
          <cell r="D2929">
            <v>31.56</v>
          </cell>
        </row>
        <row r="2930">
          <cell r="A2930" t="str">
            <v>C4593</v>
          </cell>
          <cell r="B2930" t="str">
            <v>CORTE DO RAMAL PREDIAL DE ÁGUA DE MODO SIMPLES OU AGRAVADO E RELIGAÇÃO COM O FORNECIMENTO DE MATERIAL</v>
          </cell>
          <cell r="C2930" t="str">
            <v>UN</v>
          </cell>
          <cell r="D2930">
            <v>28.92</v>
          </cell>
        </row>
        <row r="2931">
          <cell r="A2931" t="str">
            <v>C4594</v>
          </cell>
          <cell r="B2931" t="str">
            <v>CORTE E RELIGAÇÃO COM CHIBÁGUA COM FORNECIMENTO DE MATERIAL</v>
          </cell>
          <cell r="C2931" t="str">
            <v>UN</v>
          </cell>
          <cell r="D2931">
            <v>45.1</v>
          </cell>
        </row>
        <row r="2932">
          <cell r="A2932" t="str">
            <v>C4204</v>
          </cell>
          <cell r="B2932" t="str">
            <v>CORTE EM TUBULAÇÃO DE F°F° P/ LIGAÇÃO EM NOVO PV</v>
          </cell>
          <cell r="C2932" t="str">
            <v>UN</v>
          </cell>
          <cell r="D2932">
            <v>92.17</v>
          </cell>
        </row>
        <row r="2933">
          <cell r="A2933" t="str">
            <v>C0931</v>
          </cell>
          <cell r="B2933" t="str">
            <v>CORTE OU RELIGAÇÃO DE AGUA NO FERRULE(PAV. EM ASFALTO)</v>
          </cell>
          <cell r="C2933" t="str">
            <v>UN</v>
          </cell>
          <cell r="D2933">
            <v>31.68</v>
          </cell>
        </row>
        <row r="2934">
          <cell r="A2934" t="str">
            <v>C0932</v>
          </cell>
          <cell r="B2934" t="str">
            <v>CORTE OU RELIGAÇÃO DE ÁGUA NO FERRULE(PAV. EM P.TOSCA)</v>
          </cell>
          <cell r="C2934" t="str">
            <v>UN</v>
          </cell>
          <cell r="D2934">
            <v>22.63</v>
          </cell>
        </row>
        <row r="2935">
          <cell r="A2935" t="str">
            <v>C0933</v>
          </cell>
          <cell r="B2935" t="str">
            <v>CORTE OU RELIGAÇÃO DE ÁGUA NO MEIO FIO ATE 1"(CAPITAL)</v>
          </cell>
          <cell r="C2935" t="str">
            <v>UN</v>
          </cell>
          <cell r="D2935">
            <v>16.96</v>
          </cell>
        </row>
        <row r="2936">
          <cell r="A2936" t="str">
            <v>C0934</v>
          </cell>
          <cell r="B2936" t="str">
            <v>CORTE OU RELIGAÇÃO DE ÁGUA NO MEIO FIO ATE 1"(INTERIOR)</v>
          </cell>
          <cell r="C2936" t="str">
            <v>UN</v>
          </cell>
          <cell r="D2936">
            <v>14</v>
          </cell>
        </row>
        <row r="2937">
          <cell r="A2937" t="str">
            <v>C3432</v>
          </cell>
          <cell r="B2937" t="str">
            <v>CORTE SIMPLES E EXECUÇÃO DA SUPRESSÃO DE LIGAÇÃO C/ PAVIMENTO ASFÁLTICO</v>
          </cell>
          <cell r="C2937" t="str">
            <v>UN</v>
          </cell>
          <cell r="D2937">
            <v>57.56</v>
          </cell>
        </row>
        <row r="2938">
          <cell r="A2938" t="str">
            <v>C3780</v>
          </cell>
          <cell r="B2938" t="str">
            <v>CORTE SIMPLES E EXECUÇÃO DA SUPRESSÃO DE LIGAÇÃO C/ PAVIMENTO DE PEDRA TOSCA</v>
          </cell>
          <cell r="C2938" t="str">
            <v>UN</v>
          </cell>
          <cell r="D2938">
            <v>28.02</v>
          </cell>
        </row>
        <row r="2939">
          <cell r="A2939" t="str">
            <v>C3431</v>
          </cell>
          <cell r="B2939" t="str">
            <v>CORTE SIMPLES E EXECUÇÃO DA SUPRESSÃO SEM PAVIMENTO</v>
          </cell>
          <cell r="C2939" t="str">
            <v>UN</v>
          </cell>
          <cell r="D2939">
            <v>27.34</v>
          </cell>
        </row>
        <row r="2940">
          <cell r="A2940" t="str">
            <v>C4605</v>
          </cell>
          <cell r="B2940" t="str">
            <v>RELIGAÇÃO DO RAMAL PREDIAL DE ÁGUA EM QUALQUER TIPO DE PAVIMENTO DO LOGRADOURO COM O FORNECIMENTO DE MATERIAL</v>
          </cell>
          <cell r="C2940" t="str">
            <v>UN</v>
          </cell>
          <cell r="D2940">
            <v>15.11</v>
          </cell>
        </row>
        <row r="2941">
          <cell r="A2941" t="str">
            <v>C4606</v>
          </cell>
          <cell r="B2941" t="str">
            <v>SUPRESSÃO DO RAMAL PREDIAL DE ÁGUA COM A REMOÇÃO DO HIDRÔMETRO EM LOGRADOURO SEM PAVIMENTO</v>
          </cell>
          <cell r="C2941" t="str">
            <v>UN</v>
          </cell>
          <cell r="D2941">
            <v>39.450000000000003</v>
          </cell>
        </row>
        <row r="2942">
          <cell r="A2942" t="str">
            <v>C4607</v>
          </cell>
          <cell r="B2942" t="str">
            <v>SUPRESSÃO DO RAMAL PREDIAL DE ÁGUA COM A REMOÇÃO DO HIDRÔMETRO EM LOGRADOURO COM PAVIMENTO DE PEDRA TOSCA OU PARALELO</v>
          </cell>
          <cell r="C2942" t="str">
            <v>UN</v>
          </cell>
          <cell r="D2942">
            <v>44.24</v>
          </cell>
        </row>
        <row r="2943">
          <cell r="A2943" t="str">
            <v>C4608</v>
          </cell>
          <cell r="B2943" t="str">
            <v>SUPRESSÃO DO RAMAL PREDIAL DE ÁGUA COM A REMOÇÃO DO HIDRÔMETRO EM LOGRADOURO COM PAVIMENTO EM ASFALTO</v>
          </cell>
          <cell r="C2943" t="str">
            <v>UN</v>
          </cell>
          <cell r="D2943">
            <v>87.32</v>
          </cell>
        </row>
        <row r="2944">
          <cell r="A2944" t="str">
            <v>C2979</v>
          </cell>
          <cell r="B2944" t="str">
            <v>TRANSFERÊNCIA DE LIGAÇÃO EM REDE REMANEJADA</v>
          </cell>
          <cell r="C2944" t="str">
            <v>UN</v>
          </cell>
          <cell r="D2944">
            <v>9.0500000000000007</v>
          </cell>
        </row>
        <row r="2945">
          <cell r="A2945" t="str">
            <v>C2986</v>
          </cell>
          <cell r="B2945" t="str">
            <v>VISITA AO LOCAL DA SUPRESSÃO (PAGAR SE HOUVER QUITAÇÃO APÓS VISITA)</v>
          </cell>
          <cell r="C2945" t="str">
            <v>UN</v>
          </cell>
          <cell r="D2945">
            <v>6.29</v>
          </cell>
        </row>
        <row r="2946">
          <cell r="A2946" t="str">
            <v>C4616</v>
          </cell>
          <cell r="B2946" t="str">
            <v>VISITA DE COBRANÇA COM ORDEM DE CORTE AOS CLIENTES INADIMPLENTES</v>
          </cell>
          <cell r="C2946" t="str">
            <v>UN</v>
          </cell>
          <cell r="D2946">
            <v>16.28</v>
          </cell>
        </row>
        <row r="2947">
          <cell r="B2947" t="str">
            <v>RETIRADA DE VAZAMENTO EM REDE E LIGAÇÃO D'ÁGUA/OUTROS</v>
          </cell>
        </row>
        <row r="2948">
          <cell r="A2948" t="str">
            <v>C0810</v>
          </cell>
          <cell r="B2948" t="str">
            <v>COLOCAÇÃO DE REGISTRO EM REDE EM OPERAÇÃO DN 50 a 100</v>
          </cell>
          <cell r="C2948" t="str">
            <v>UN</v>
          </cell>
          <cell r="D2948">
            <v>34.18</v>
          </cell>
        </row>
        <row r="2949">
          <cell r="A2949" t="str">
            <v>C0811</v>
          </cell>
          <cell r="B2949" t="str">
            <v>COLOCAÇÃO DE REGISTRO EM REDE EM OPERAÇÃO DN 150 a 200</v>
          </cell>
          <cell r="C2949" t="str">
            <v>UN</v>
          </cell>
          <cell r="D2949">
            <v>47.86</v>
          </cell>
        </row>
        <row r="2950">
          <cell r="A2950" t="str">
            <v>C0812</v>
          </cell>
          <cell r="B2950" t="str">
            <v>COLOCAÇÃO DE REGISTRO EM REDE EM OPERAÇÃO DN 250 a 300</v>
          </cell>
          <cell r="C2950" t="str">
            <v>UN</v>
          </cell>
          <cell r="D2950">
            <v>61.53</v>
          </cell>
        </row>
        <row r="2951">
          <cell r="A2951" t="str">
            <v>C2719</v>
          </cell>
          <cell r="B2951" t="str">
            <v>DESOBSTRUÇÃO DE REDE EM TUBO FoFo ATÉ 75mm COM VARETAS</v>
          </cell>
          <cell r="C2951" t="str">
            <v>M</v>
          </cell>
          <cell r="D2951">
            <v>3.82</v>
          </cell>
        </row>
        <row r="2952">
          <cell r="A2952" t="str">
            <v>C2715</v>
          </cell>
          <cell r="B2952" t="str">
            <v>RETIRADA DE VAZAMENTO EM LIGAÇÃO, RUA COM PAVIMENTAÇÃO EM ASFALTO</v>
          </cell>
          <cell r="C2952" t="str">
            <v>UN</v>
          </cell>
          <cell r="D2952">
            <v>27.89</v>
          </cell>
        </row>
        <row r="2953">
          <cell r="A2953" t="str">
            <v>C2738</v>
          </cell>
          <cell r="B2953" t="str">
            <v>RETIRADA DE VAZAMENTO EM LIGAÇÃO, NA CALÇADA SEM PAVIMENTAÇÃO</v>
          </cell>
          <cell r="C2953" t="str">
            <v>UN</v>
          </cell>
          <cell r="D2953">
            <v>13.58</v>
          </cell>
        </row>
        <row r="2954">
          <cell r="A2954" t="str">
            <v>C2739</v>
          </cell>
          <cell r="B2954" t="str">
            <v>RETIRADA DE VAZAMENTO EM LIGAÇÃO, NA CALÇADA, QUALQUER TIPO DE PAVIMENTAÇÃO</v>
          </cell>
          <cell r="C2954" t="str">
            <v>UN</v>
          </cell>
          <cell r="D2954">
            <v>15.37</v>
          </cell>
        </row>
        <row r="2955">
          <cell r="A2955" t="str">
            <v>C2740</v>
          </cell>
          <cell r="B2955" t="str">
            <v>RETIRADA DE VAZAMENTO EM LIGAÇÃO, RUA COM PAVIMENTAÇÃO EM PEDRA TOSCA OU PARALELO</v>
          </cell>
          <cell r="C2955" t="str">
            <v>UN</v>
          </cell>
          <cell r="D2955">
            <v>22.63</v>
          </cell>
        </row>
        <row r="2956">
          <cell r="A2956" t="str">
            <v>C2741</v>
          </cell>
          <cell r="B2956" t="str">
            <v>RETIRADA DE VAZAMENTO EM LIGAÇÃO, RUA SEM PAVIMENTAÇÃO</v>
          </cell>
          <cell r="C2956" t="str">
            <v>UN</v>
          </cell>
          <cell r="D2956">
            <v>13.58</v>
          </cell>
        </row>
        <row r="2957">
          <cell r="A2957" t="str">
            <v>C2742</v>
          </cell>
          <cell r="B2957" t="str">
            <v>RETIRADA DE VAZAMENTO EM REDE DE CA/FoFo ATÉ DN 100mm, PAVIMENTAÇÃO EM ASFALTO</v>
          </cell>
          <cell r="C2957" t="str">
            <v>UN</v>
          </cell>
          <cell r="D2957">
            <v>76.59</v>
          </cell>
        </row>
        <row r="2958">
          <cell r="A2958" t="str">
            <v>C2743</v>
          </cell>
          <cell r="B2958" t="str">
            <v>RETIRADA DE VAZAMENTO EM REDE DE CA/FoFo ATÉ DN 100mm, PAVIMENTAÇÃO EM PEDRA TOSCA</v>
          </cell>
          <cell r="C2958" t="str">
            <v>UN</v>
          </cell>
          <cell r="D2958">
            <v>65.959999999999994</v>
          </cell>
        </row>
        <row r="2959">
          <cell r="A2959" t="str">
            <v>C2744</v>
          </cell>
          <cell r="B2959" t="str">
            <v>RETIRADA DE VAZAMENTO EM REDE DE CA/FoFo ATÉ DN 100mm, SEM PAVIMENTAÇÃO</v>
          </cell>
          <cell r="C2959" t="str">
            <v>UN</v>
          </cell>
          <cell r="D2959">
            <v>55.33</v>
          </cell>
        </row>
        <row r="2960">
          <cell r="A2960" t="str">
            <v>C2745</v>
          </cell>
          <cell r="B2960" t="str">
            <v>RETIRADA DE VAZAMENTO EM REDE DE CA/FoFo DN 150 À 250mm, PAVIMENTAÇÃO EM ASFALTO</v>
          </cell>
          <cell r="C2960" t="str">
            <v>UN</v>
          </cell>
          <cell r="D2960">
            <v>141.85</v>
          </cell>
        </row>
        <row r="2961">
          <cell r="A2961" t="str">
            <v>C2746</v>
          </cell>
          <cell r="B2961" t="str">
            <v>RETIRADA DE VAZAMENTO EM REDE DE CA/FoFo DN 150 À 250mm, PAVIMENTAÇÃO EM PEDRA TOSCA</v>
          </cell>
          <cell r="C2961" t="str">
            <v>UN</v>
          </cell>
          <cell r="D2961">
            <v>131.22</v>
          </cell>
        </row>
        <row r="2962">
          <cell r="A2962" t="str">
            <v>C2747</v>
          </cell>
          <cell r="B2962" t="str">
            <v>RETIRADA DE VAZAMENTO EM REDE DE CA/FoFo DN 150 À 250mm, S/ PAVIMENTAÇÃO</v>
          </cell>
          <cell r="C2962" t="str">
            <v>UN</v>
          </cell>
          <cell r="D2962">
            <v>120.59</v>
          </cell>
        </row>
        <row r="2963">
          <cell r="A2963" t="str">
            <v>C2748</v>
          </cell>
          <cell r="B2963" t="str">
            <v>RETIRADA DE VAZAMENTO EM REDE DE FoFo DN 300mm, PAVIMENTAÇÃO EM ASFALTO</v>
          </cell>
          <cell r="C2963" t="str">
            <v>UN</v>
          </cell>
          <cell r="D2963">
            <v>181.35</v>
          </cell>
        </row>
        <row r="2964">
          <cell r="A2964" t="str">
            <v>C2749</v>
          </cell>
          <cell r="B2964" t="str">
            <v>RETIRADA DE VAZAMENTO EM REDE DE FoFo DN 300mm, PAVIMENTAÇÃO EM PEDRA TOSCA</v>
          </cell>
          <cell r="C2964" t="str">
            <v>UN</v>
          </cell>
          <cell r="D2964">
            <v>175.23</v>
          </cell>
        </row>
        <row r="2965">
          <cell r="A2965" t="str">
            <v>C2750</v>
          </cell>
          <cell r="B2965" t="str">
            <v>RETIRADA DE VAZAMENTO EM REDE DE FoFo DN 300mm, S/ PAVIMENTAÇÃO</v>
          </cell>
          <cell r="C2965" t="str">
            <v>UN</v>
          </cell>
          <cell r="D2965">
            <v>164.6</v>
          </cell>
        </row>
        <row r="2966">
          <cell r="A2966" t="str">
            <v>C2751</v>
          </cell>
          <cell r="B2966" t="str">
            <v>RETIRADA DE VAZAMENTO EM REDE DE PVC ATÉ DN 100mm, PAVIMENTAÇÃO EM ASFALTO</v>
          </cell>
          <cell r="C2966" t="str">
            <v>UN</v>
          </cell>
          <cell r="D2966">
            <v>64.03</v>
          </cell>
        </row>
        <row r="2967">
          <cell r="A2967" t="str">
            <v>C2752</v>
          </cell>
          <cell r="B2967" t="str">
            <v>RETIRADA DE VAZAMENTO EM REDE DE PVC ATÉ DN 100mm, PAVIMENTAÇÃO EM PEDRA TOSCA</v>
          </cell>
          <cell r="C2967" t="str">
            <v>UN</v>
          </cell>
          <cell r="D2967">
            <v>53.4</v>
          </cell>
        </row>
        <row r="2968">
          <cell r="A2968" t="str">
            <v>C2753</v>
          </cell>
          <cell r="B2968" t="str">
            <v>RETIRADA DE VAZAMENTO EM REDE DE PVC ATÉ DN 100mm, S/PAVIMENTAÇÃO</v>
          </cell>
          <cell r="C2968" t="str">
            <v>UN</v>
          </cell>
          <cell r="D2968">
            <v>42.11</v>
          </cell>
        </row>
        <row r="2969">
          <cell r="A2969" t="str">
            <v>C2754</v>
          </cell>
          <cell r="B2969" t="str">
            <v>RETIRADA DE VAZAMENTO EM REDE DE PVC/DEFoFo DN 150 À 250mm</v>
          </cell>
          <cell r="C2969" t="str">
            <v>UN</v>
          </cell>
          <cell r="D2969">
            <v>97.17</v>
          </cell>
        </row>
        <row r="2970">
          <cell r="A2970" t="str">
            <v>C2755</v>
          </cell>
          <cell r="B2970" t="str">
            <v>RETIRADA DE VAZAMENTO EM REDE DE PVC/DEFoFo DN 150 À 250mm, PAVIMENTAÇÃO EM PEDRA TOSCA</v>
          </cell>
          <cell r="C2970" t="str">
            <v>UN</v>
          </cell>
          <cell r="D2970">
            <v>85.48</v>
          </cell>
        </row>
        <row r="2971">
          <cell r="A2971" t="str">
            <v>C2756</v>
          </cell>
          <cell r="B2971" t="str">
            <v>RETIRADA DE VAZAMENTO EM REDE DE PVC/DEFoFo DN 150 À 250mm, S/ PAVIMENTAÇÃO</v>
          </cell>
          <cell r="C2971" t="str">
            <v>UN</v>
          </cell>
          <cell r="D2971">
            <v>75.91</v>
          </cell>
        </row>
        <row r="2972">
          <cell r="A2972" t="str">
            <v>C2890</v>
          </cell>
          <cell r="B2972" t="str">
            <v>RETIRADA DE VAZAMENTO NO CAVALETE</v>
          </cell>
          <cell r="C2972" t="str">
            <v>UN</v>
          </cell>
          <cell r="D2972">
            <v>8.74</v>
          </cell>
        </row>
        <row r="2973">
          <cell r="B2973" t="str">
            <v>INJETAMENTO EM TUBULAÇÃO</v>
          </cell>
        </row>
        <row r="2974">
          <cell r="A2974" t="str">
            <v>C2762</v>
          </cell>
          <cell r="B2974" t="str">
            <v>INJETAMENTO EM TUBO EXISTENTE PVC ATE 100mm INCL. DESLOCAMENTO</v>
          </cell>
          <cell r="C2974" t="str">
            <v>UN</v>
          </cell>
          <cell r="D2974">
            <v>125.94</v>
          </cell>
        </row>
        <row r="2975">
          <cell r="A2975" t="str">
            <v>C2761</v>
          </cell>
          <cell r="B2975" t="str">
            <v>INJETAMENTO EM TUBO EXISTENTE PVC 100&lt;DN&lt;=200mm INCL. DESLOCAMENTO</v>
          </cell>
          <cell r="C2975" t="str">
            <v>UN</v>
          </cell>
          <cell r="D2975">
            <v>185.14</v>
          </cell>
        </row>
        <row r="2976">
          <cell r="A2976" t="str">
            <v>C2760</v>
          </cell>
          <cell r="B2976" t="str">
            <v>INJETAMENTO EM TUBO EXISTENTE FoFo ATE DN 200mm INCL. DESLOCAMENTO</v>
          </cell>
          <cell r="C2976" t="str">
            <v>UN</v>
          </cell>
          <cell r="D2976">
            <v>421.15</v>
          </cell>
        </row>
        <row r="2977">
          <cell r="A2977" t="str">
            <v>C2757</v>
          </cell>
          <cell r="B2977" t="str">
            <v>INJETAMENTO EM TUBO EXISTENTE DE PVC DN&gt;200mm INCL. DESLOCAMENTO</v>
          </cell>
          <cell r="C2977" t="str">
            <v>UN</v>
          </cell>
          <cell r="D2977">
            <v>227.28</v>
          </cell>
        </row>
        <row r="2978">
          <cell r="A2978" t="str">
            <v>C2758</v>
          </cell>
          <cell r="B2978" t="str">
            <v>INJETAMENTO EM TUBO EXISTENTE FoFo 200&lt;DN&lt;=300mm INCL. DESLOCAMETO</v>
          </cell>
          <cell r="C2978" t="str">
            <v>UN</v>
          </cell>
          <cell r="D2978">
            <v>656.61</v>
          </cell>
        </row>
        <row r="2979">
          <cell r="A2979" t="str">
            <v>C2759</v>
          </cell>
          <cell r="B2979" t="str">
            <v>INJETAMENTO EM TUBO EXISTENTE FoFo 300&lt;DN&lt;=500mm INCL. DESLOCAMENTO</v>
          </cell>
          <cell r="C2979" t="str">
            <v>UN</v>
          </cell>
          <cell r="D2979">
            <v>1165.77</v>
          </cell>
        </row>
        <row r="2980">
          <cell r="A2980" t="str">
            <v>C4596</v>
          </cell>
          <cell r="B2980" t="str">
            <v>INJETAMENTO EM TUBO EXISTENTE FoFo 500&lt;DN&lt;=800 INCL. DESLOCAMENTO</v>
          </cell>
          <cell r="C2980" t="str">
            <v>UN</v>
          </cell>
          <cell r="D2980">
            <v>1865.23</v>
          </cell>
        </row>
        <row r="2981">
          <cell r="A2981" t="str">
            <v>C4597</v>
          </cell>
          <cell r="B2981" t="str">
            <v>INJETAMENTO EM TUBO EXISTENTE FoFo 800&lt;DN&lt;=1000 INCL. DESLOCAMENTO</v>
          </cell>
          <cell r="C2981" t="str">
            <v>UN</v>
          </cell>
          <cell r="D2981">
            <v>2331.54</v>
          </cell>
        </row>
        <row r="2982">
          <cell r="B2982" t="str">
            <v>MANUTENÇÃO EM REDE DE ESGOTO</v>
          </cell>
        </row>
        <row r="2983">
          <cell r="A2983" t="str">
            <v>C0231</v>
          </cell>
          <cell r="B2983" t="str">
            <v>ASSENTAMENTO DE TAMPÃO FoFo P/ POÇO DE VISITA</v>
          </cell>
          <cell r="C2983" t="str">
            <v>UN</v>
          </cell>
          <cell r="D2983">
            <v>28.25</v>
          </cell>
        </row>
        <row r="2984">
          <cell r="A2984" t="str">
            <v>C0514</v>
          </cell>
          <cell r="B2984" t="str">
            <v>BY-PASS EM REDE DE ESGOTO</v>
          </cell>
          <cell r="C2984" t="str">
            <v>UN</v>
          </cell>
          <cell r="D2984">
            <v>36.65</v>
          </cell>
        </row>
        <row r="2985">
          <cell r="A2985" t="str">
            <v>C4074</v>
          </cell>
          <cell r="B2985" t="str">
            <v>CHUMBAMENTO DE RAMAL INTRA-DOMICILIAR DN 100 NA CAIXA DE INSPEÇÃO</v>
          </cell>
          <cell r="C2985" t="str">
            <v>UN</v>
          </cell>
          <cell r="D2985">
            <v>14.82</v>
          </cell>
        </row>
        <row r="2986">
          <cell r="A2986" t="str">
            <v>C0795</v>
          </cell>
          <cell r="B2986" t="str">
            <v>CHUMBAMENTO TUBULAÇÃO NO POÇO VISITA (BLOCO DE CONCRETO)</v>
          </cell>
          <cell r="C2986" t="str">
            <v>UN</v>
          </cell>
          <cell r="D2986">
            <v>46.89</v>
          </cell>
        </row>
        <row r="2987">
          <cell r="A2987" t="str">
            <v>C0813</v>
          </cell>
          <cell r="B2987" t="str">
            <v>COLOCAÇÃO DE TAMPA EM CAIXA DE INSPEÇÃO</v>
          </cell>
          <cell r="C2987" t="str">
            <v>UN</v>
          </cell>
          <cell r="D2987">
            <v>7.39</v>
          </cell>
        </row>
        <row r="2988">
          <cell r="A2988" t="str">
            <v>C0814</v>
          </cell>
          <cell r="B2988" t="str">
            <v>COLOCAÇÃO E CHUMBAMENTO LAJE EXCÊNTRICA, CHAMINÉ E TAMPÃO EM PV</v>
          </cell>
          <cell r="C2988" t="str">
            <v>UN</v>
          </cell>
          <cell r="D2988">
            <v>90.59</v>
          </cell>
        </row>
        <row r="2989">
          <cell r="A2989" t="str">
            <v>C0815</v>
          </cell>
          <cell r="B2989" t="str">
            <v>COLOCAÇÃO E CHUMBAMENTO LAJE EXCENTRICA E TAMPÃO EM PV</v>
          </cell>
          <cell r="C2989" t="str">
            <v>UN</v>
          </cell>
          <cell r="D2989">
            <v>76.77</v>
          </cell>
        </row>
        <row r="2990">
          <cell r="A2990" t="str">
            <v>C0816</v>
          </cell>
          <cell r="B2990" t="str">
            <v>COLOCAÇÃO TUBO CONCRETO PB D= 600 EM PV C/REJUNT./TRANSPORTE</v>
          </cell>
          <cell r="C2990" t="str">
            <v>UN</v>
          </cell>
          <cell r="D2990">
            <v>96.51</v>
          </cell>
        </row>
        <row r="2991">
          <cell r="A2991" t="str">
            <v>C0817</v>
          </cell>
          <cell r="B2991" t="str">
            <v>COLOCAÇÃO TUBO CONCRETO PB D=1000 EM PV C/REJUNT./TRANSPORTE</v>
          </cell>
          <cell r="C2991" t="str">
            <v>UN</v>
          </cell>
          <cell r="D2991">
            <v>189.78</v>
          </cell>
        </row>
        <row r="2992">
          <cell r="A2992" t="str">
            <v>C2721</v>
          </cell>
          <cell r="B2992" t="str">
            <v>DESOBSTRUÇÃO E LIMPEZA DE REDE ENTRE PV's DN ATE 200 C/VARETA</v>
          </cell>
          <cell r="C2992" t="str">
            <v>UN</v>
          </cell>
          <cell r="D2992">
            <v>45.98</v>
          </cell>
        </row>
        <row r="2993">
          <cell r="A2993" t="str">
            <v>C2720</v>
          </cell>
          <cell r="B2993" t="str">
            <v>DESOBSTRUÇÃO E LIMPEZA DE REDE ENTRE PV's DN 200,01 a 400 C/VARETA</v>
          </cell>
          <cell r="C2993" t="str">
            <v>UN</v>
          </cell>
          <cell r="D2993">
            <v>92.3</v>
          </cell>
        </row>
        <row r="2994">
          <cell r="A2994" t="str">
            <v>C2988</v>
          </cell>
          <cell r="B2994" t="str">
            <v>DESOBSTRUÇÃO E LIMPEZA DE REDE ESGOTO ENTRE PV's (INCLUSIVE)</v>
          </cell>
          <cell r="C2994" t="str">
            <v>M</v>
          </cell>
          <cell r="D2994">
            <v>1.33</v>
          </cell>
        </row>
        <row r="2995">
          <cell r="A2995" t="str">
            <v>C2722</v>
          </cell>
          <cell r="B2995" t="str">
            <v>DESOBSTRUÇÃO EM LIGAÇÃO DE ESGOTO DN 100 C/LIMPEZA DA CAIXA</v>
          </cell>
          <cell r="C2995" t="str">
            <v>UN</v>
          </cell>
          <cell r="D2995">
            <v>23.16</v>
          </cell>
        </row>
        <row r="2996">
          <cell r="A2996" t="str">
            <v>C2723</v>
          </cell>
          <cell r="B2996" t="str">
            <v>DESOBSTRUÇÃO EM LIGAÇÃO DE ESGOTO DN&gt;100 C/LIMPEZA DA CAIXA</v>
          </cell>
          <cell r="C2996" t="str">
            <v>UN</v>
          </cell>
          <cell r="D2996">
            <v>23.16</v>
          </cell>
        </row>
        <row r="2997">
          <cell r="A2997" t="str">
            <v>C2725</v>
          </cell>
          <cell r="B2997" t="str">
            <v>DESOBSTRUÇÃO EM REDE ENTRE PV's DN ATE 200mm, C/EQUIP.A JATO</v>
          </cell>
          <cell r="C2997" t="str">
            <v>UN</v>
          </cell>
          <cell r="D2997">
            <v>13.84</v>
          </cell>
        </row>
        <row r="2998">
          <cell r="A2998" t="str">
            <v>C2724</v>
          </cell>
          <cell r="B2998" t="str">
            <v>DESOBSTRUÇÃO EM REDE ENTRE PV's DN 200,01 a 400mm, C/EQUIP. A JATO</v>
          </cell>
          <cell r="C2998" t="str">
            <v>UN</v>
          </cell>
          <cell r="D2998">
            <v>13.84</v>
          </cell>
        </row>
        <row r="2999">
          <cell r="A2999" t="str">
            <v>C2817</v>
          </cell>
          <cell r="B2999" t="str">
            <v>EXECUÇÃO DE CALHA EM CONCRETO NO POÇO DE VISITA</v>
          </cell>
          <cell r="C2999" t="str">
            <v>UN</v>
          </cell>
          <cell r="D2999">
            <v>61.5</v>
          </cell>
        </row>
        <row r="3000">
          <cell r="A3000" t="str">
            <v>C4212</v>
          </cell>
          <cell r="B3000" t="str">
            <v>LIMPEZA DE CAIXAS DE INSPEÇÃO</v>
          </cell>
          <cell r="C3000" t="str">
            <v>UN</v>
          </cell>
          <cell r="D3000">
            <v>21.63</v>
          </cell>
        </row>
        <row r="3001">
          <cell r="A3001" t="str">
            <v>C2866</v>
          </cell>
          <cell r="B3001" t="str">
            <v>LIMPEZA DE PV PROF. ATÉ 2.00m C/EQUIPAMENTO A VÁCUO</v>
          </cell>
          <cell r="C3001" t="str">
            <v>UN</v>
          </cell>
          <cell r="D3001">
            <v>18.93</v>
          </cell>
        </row>
        <row r="3002">
          <cell r="A3002" t="str">
            <v>C2871</v>
          </cell>
          <cell r="B3002" t="str">
            <v>LIMPEZA DE PV PROF. 2,01 a 3,00m C/EQUIPAMENTO A VACUO</v>
          </cell>
          <cell r="C3002" t="str">
            <v>UN</v>
          </cell>
          <cell r="D3002">
            <v>24.53</v>
          </cell>
        </row>
        <row r="3003">
          <cell r="A3003" t="str">
            <v>C2867</v>
          </cell>
          <cell r="B3003" t="str">
            <v>LIMPEZA DE PV PROF. MAIOR QUE 3.00m C/EQUIPAMENTO A VÁCUO</v>
          </cell>
          <cell r="C3003" t="str">
            <v>UN</v>
          </cell>
          <cell r="D3003">
            <v>40.86</v>
          </cell>
        </row>
        <row r="3004">
          <cell r="A3004" t="str">
            <v>C2868</v>
          </cell>
          <cell r="B3004" t="str">
            <v>LIMPEZA DE PV's PROF. ATE 2,00m, MANUAL</v>
          </cell>
          <cell r="C3004" t="str">
            <v>UN</v>
          </cell>
          <cell r="D3004">
            <v>57.16</v>
          </cell>
        </row>
        <row r="3005">
          <cell r="A3005" t="str">
            <v>C2869</v>
          </cell>
          <cell r="B3005" t="str">
            <v>LIMPEZA DE PV's PROF. ENTRE 2.00 A 3.00m, MANUAL</v>
          </cell>
          <cell r="C3005" t="str">
            <v>UN</v>
          </cell>
          <cell r="D3005">
            <v>85.83</v>
          </cell>
        </row>
        <row r="3006">
          <cell r="A3006" t="str">
            <v>C2870</v>
          </cell>
          <cell r="B3006" t="str">
            <v>LIMPEZA DE PV's PROF. MAIOR QUE 3.00m, MANUAL</v>
          </cell>
          <cell r="C3006" t="str">
            <v>UN</v>
          </cell>
          <cell r="D3006">
            <v>114.5</v>
          </cell>
        </row>
        <row r="3007">
          <cell r="A3007" t="str">
            <v>C2888</v>
          </cell>
          <cell r="B3007" t="str">
            <v>NIVELAMENTO DE TAMPÃO DO TIL/TERMINAL DE LIMPEZA</v>
          </cell>
          <cell r="C3007" t="str">
            <v>UN</v>
          </cell>
          <cell r="D3007">
            <v>63.33</v>
          </cell>
        </row>
        <row r="3008">
          <cell r="A3008" t="str">
            <v>C2889</v>
          </cell>
          <cell r="B3008" t="str">
            <v>NIVELAMENTO DE TAMPÃO EM POÇO DE VISITA</v>
          </cell>
          <cell r="C3008" t="str">
            <v>UN</v>
          </cell>
          <cell r="D3008">
            <v>124.5</v>
          </cell>
        </row>
        <row r="3009">
          <cell r="A3009" t="str">
            <v>C2934</v>
          </cell>
          <cell r="B3009" t="str">
            <v>RECUPERAÇÃO DE CAIXA DE INSPEÇÃO</v>
          </cell>
          <cell r="C3009" t="str">
            <v>UN</v>
          </cell>
          <cell r="D3009">
            <v>55.62</v>
          </cell>
        </row>
        <row r="3010">
          <cell r="A3010" t="str">
            <v>C2943</v>
          </cell>
          <cell r="B3010" t="str">
            <v>RETIRADA DE POÇO DE VISITA</v>
          </cell>
          <cell r="C3010" t="str">
            <v>UN</v>
          </cell>
          <cell r="D3010">
            <v>65.8</v>
          </cell>
        </row>
        <row r="3011">
          <cell r="A3011" t="str">
            <v>C2951</v>
          </cell>
          <cell r="B3011" t="str">
            <v>SONDAGEM E INSPEÇÃO EM POÇO DE VISITA</v>
          </cell>
          <cell r="C3011" t="str">
            <v>UN</v>
          </cell>
          <cell r="D3011">
            <v>9.9</v>
          </cell>
        </row>
        <row r="3012">
          <cell r="A3012" t="str">
            <v>C2977</v>
          </cell>
          <cell r="B3012" t="str">
            <v>TAMPONAMENTO PROVISÓRIO DE POÇO DE VISITA</v>
          </cell>
          <cell r="C3012" t="str">
            <v>UN</v>
          </cell>
          <cell r="D3012">
            <v>42.97</v>
          </cell>
        </row>
        <row r="3013">
          <cell r="B3013" t="str">
            <v xml:space="preserve">RECUPERAÇÃO DE TUBULAÇÃO </v>
          </cell>
        </row>
        <row r="3014">
          <cell r="A3014" t="str">
            <v>C2935</v>
          </cell>
          <cell r="B3014" t="str">
            <v>RECUPERAÇÃO TUBULAÇÃO FoFo DN 250mm (CORTE E DESBASTE PONTA)</v>
          </cell>
          <cell r="C3014" t="str">
            <v>UN</v>
          </cell>
          <cell r="D3014">
            <v>48.03</v>
          </cell>
        </row>
        <row r="3015">
          <cell r="B3015" t="str">
            <v>SERVIÇO COMERCIAL</v>
          </cell>
        </row>
        <row r="3016">
          <cell r="A3016" t="str">
            <v>C4199</v>
          </cell>
          <cell r="B3016" t="str">
            <v>COLOCAÇÃO DE APARELHO ELIMINADOR DE AR</v>
          </cell>
          <cell r="C3016" t="str">
            <v>UN</v>
          </cell>
          <cell r="D3016">
            <v>112.21</v>
          </cell>
        </row>
        <row r="3017">
          <cell r="A3017" t="str">
            <v>C4200</v>
          </cell>
          <cell r="B3017" t="str">
            <v>COLOCAÇÃO DE VENTOSA EM REDE EM OPERAÇÃO DN 150 A 200</v>
          </cell>
          <cell r="C3017" t="str">
            <v>UN</v>
          </cell>
          <cell r="D3017">
            <v>158.66</v>
          </cell>
        </row>
        <row r="3018">
          <cell r="A3018" t="str">
            <v>C2766</v>
          </cell>
          <cell r="B3018" t="str">
            <v>ENSAIO DE HIDRÔMETRO</v>
          </cell>
          <cell r="C3018" t="str">
            <v>ban</v>
          </cell>
          <cell r="D3018">
            <v>50.63</v>
          </cell>
        </row>
        <row r="3019">
          <cell r="A3019" t="str">
            <v>C4207</v>
          </cell>
          <cell r="B3019" t="str">
            <v>INSTALAÇÃO DE MACROMEDIDOR TIPO WALTMANN PARA DIÂMETROS ATÉ 300mm</v>
          </cell>
          <cell r="C3019" t="str">
            <v>UN</v>
          </cell>
          <cell r="D3019">
            <v>533.57000000000005</v>
          </cell>
        </row>
        <row r="3020">
          <cell r="A3020" t="str">
            <v>C4206</v>
          </cell>
          <cell r="B3020" t="str">
            <v>INSTALAÇÃO DE MACROMEDIDOR TIPO WALTMANN PARA DIÂMETROS ENTRE 350mm E 600mm</v>
          </cell>
          <cell r="C3020" t="str">
            <v>UN</v>
          </cell>
          <cell r="D3020">
            <v>746.17</v>
          </cell>
        </row>
        <row r="3021">
          <cell r="A3021" t="str">
            <v>C2859</v>
          </cell>
          <cell r="B3021" t="str">
            <v>LANÇAMENTO DE ESGOTO NO INTERCEPTOR</v>
          </cell>
          <cell r="C3021" t="str">
            <v>UN</v>
          </cell>
          <cell r="D3021">
            <v>16.32</v>
          </cell>
        </row>
        <row r="3022">
          <cell r="A3022" t="str">
            <v>C2880</v>
          </cell>
          <cell r="B3022" t="str">
            <v>MEDIÇÃO DE PRESSÃO E VAZÃO</v>
          </cell>
          <cell r="C3022" t="str">
            <v>UN</v>
          </cell>
          <cell r="D3022">
            <v>675.19</v>
          </cell>
        </row>
        <row r="3023">
          <cell r="A3023" t="str">
            <v>C4213</v>
          </cell>
          <cell r="B3023" t="str">
            <v>MONTAGEM DE TUBOS, CONEXÕES E PEÇAS ESPECIAIS, SUBST. REGISTRO P/ TOMADA D'ÁGUA</v>
          </cell>
          <cell r="C3023" t="str">
            <v>UN</v>
          </cell>
          <cell r="D3023">
            <v>219.39</v>
          </cell>
        </row>
        <row r="3024">
          <cell r="A3024" t="str">
            <v>C2961</v>
          </cell>
          <cell r="B3024" t="str">
            <v>SUBSTITUIÇÃO DE REGISTRO COM VOLANTE 3/4" (C/ MATERIAL)</v>
          </cell>
          <cell r="C3024" t="str">
            <v>UN</v>
          </cell>
          <cell r="D3024">
            <v>38.69</v>
          </cell>
        </row>
        <row r="3025">
          <cell r="A3025" t="str">
            <v>C2959</v>
          </cell>
          <cell r="B3025" t="str">
            <v>SUBSTITUIÇÃO DE REGISTRO COM VOLANTE 1" (C/ MATERIAL)</v>
          </cell>
          <cell r="C3025" t="str">
            <v>UN</v>
          </cell>
          <cell r="D3025">
            <v>48.79</v>
          </cell>
        </row>
        <row r="3026">
          <cell r="A3026" t="str">
            <v>C2960</v>
          </cell>
          <cell r="B3026" t="str">
            <v>SUBSTITUIÇÃO DE REGISTRO COM VOLANTE 2" (C/ MATERIAL)</v>
          </cell>
          <cell r="C3026" t="str">
            <v>UN</v>
          </cell>
          <cell r="D3026">
            <v>108.89</v>
          </cell>
        </row>
        <row r="3027">
          <cell r="A3027" t="str">
            <v>C2962</v>
          </cell>
          <cell r="B3027" t="str">
            <v>SUBSTITUIÇÃO DE REGISTRO DE PVC C/BORBOLETA 3/4"(C/MATERIAL)</v>
          </cell>
          <cell r="C3027" t="str">
            <v>UN</v>
          </cell>
          <cell r="D3027">
            <v>19.95</v>
          </cell>
        </row>
        <row r="3028">
          <cell r="B3028" t="str">
            <v>INST. ELÉTRICAS, TELEFONIA, LÓGICA, SOM E SISTEMAS DE CONTROLE</v>
          </cell>
        </row>
        <row r="3029">
          <cell r="B3029" t="str">
            <v>ELETRODUTOS DE PVC E CONEXÕES</v>
          </cell>
        </row>
        <row r="3030">
          <cell r="A3030" t="str">
            <v>C1019</v>
          </cell>
          <cell r="B3030" t="str">
            <v>CURVA P/ELETRODUTO PVC ROSC. D= 20mm (1/2")</v>
          </cell>
          <cell r="C3030" t="str">
            <v>UN</v>
          </cell>
          <cell r="D3030">
            <v>3.19</v>
          </cell>
        </row>
        <row r="3031">
          <cell r="A3031" t="str">
            <v>C1020</v>
          </cell>
          <cell r="B3031" t="str">
            <v>CURVA P/ELETRODUTO PVC ROSC. D= 25mm (3/4")</v>
          </cell>
          <cell r="C3031" t="str">
            <v>UN</v>
          </cell>
          <cell r="D3031">
            <v>4.13</v>
          </cell>
        </row>
        <row r="3032">
          <cell r="A3032" t="str">
            <v>C1021</v>
          </cell>
          <cell r="B3032" t="str">
            <v>CURVA P/ELETRODUTO PVC ROSC. D= 32mm (1")</v>
          </cell>
          <cell r="C3032" t="str">
            <v>UN</v>
          </cell>
          <cell r="D3032">
            <v>5.56</v>
          </cell>
        </row>
        <row r="3033">
          <cell r="A3033" t="str">
            <v>C1022</v>
          </cell>
          <cell r="B3033" t="str">
            <v>CURVA P/ELETRODUTO PVC ROSC. D= 40mm (1 1/4")</v>
          </cell>
          <cell r="C3033" t="str">
            <v>UN</v>
          </cell>
          <cell r="D3033">
            <v>8.24</v>
          </cell>
        </row>
        <row r="3034">
          <cell r="A3034" t="str">
            <v>C1023</v>
          </cell>
          <cell r="B3034" t="str">
            <v>CURVA P/ELETRODUTO PVC ROSC. D= 50mm (1 1/2")</v>
          </cell>
          <cell r="C3034" t="str">
            <v>UN</v>
          </cell>
          <cell r="D3034">
            <v>9.52</v>
          </cell>
        </row>
        <row r="3035">
          <cell r="A3035" t="str">
            <v>C1024</v>
          </cell>
          <cell r="B3035" t="str">
            <v>CURVA P/ELETRODUTO PVC ROSC. D= 60mm (2")</v>
          </cell>
          <cell r="C3035" t="str">
            <v>UN</v>
          </cell>
          <cell r="D3035">
            <v>16.079999999999998</v>
          </cell>
        </row>
        <row r="3036">
          <cell r="A3036" t="str">
            <v>C1025</v>
          </cell>
          <cell r="B3036" t="str">
            <v>CURVA P/ELETRODUTO PVC ROSC. D= 75mm (2 1/2")</v>
          </cell>
          <cell r="C3036" t="str">
            <v>UN</v>
          </cell>
          <cell r="D3036">
            <v>32.01</v>
          </cell>
        </row>
        <row r="3037">
          <cell r="A3037" t="str">
            <v>C1026</v>
          </cell>
          <cell r="B3037" t="str">
            <v>CURVA P/ELETRODUTO PVC ROSC. D= 85mm (3")</v>
          </cell>
          <cell r="C3037" t="str">
            <v>UN</v>
          </cell>
          <cell r="D3037">
            <v>42.26</v>
          </cell>
        </row>
        <row r="3038">
          <cell r="A3038" t="str">
            <v>C1027</v>
          </cell>
          <cell r="B3038" t="str">
            <v>CURVA P/ELETRODUTO PVC ROSC. D=110mm (4")</v>
          </cell>
          <cell r="C3038" t="str">
            <v>UN</v>
          </cell>
          <cell r="D3038">
            <v>55.41</v>
          </cell>
        </row>
        <row r="3039">
          <cell r="A3039" t="str">
            <v>C1028</v>
          </cell>
          <cell r="B3039" t="str">
            <v>CURVA VERTICAL 90 GRAUS PARA INTERLIGAÇÃO</v>
          </cell>
          <cell r="C3039" t="str">
            <v>UN</v>
          </cell>
          <cell r="D3039">
            <v>36.369999999999997</v>
          </cell>
        </row>
        <row r="3040">
          <cell r="A3040" t="str">
            <v>C1204</v>
          </cell>
          <cell r="B3040" t="str">
            <v>ELETRODUTO CONDULETE DE PVC DE 1/2"</v>
          </cell>
          <cell r="C3040" t="str">
            <v>M</v>
          </cell>
          <cell r="D3040">
            <v>8.58</v>
          </cell>
        </row>
        <row r="3041">
          <cell r="A3041" t="str">
            <v>C1205</v>
          </cell>
          <cell r="B3041" t="str">
            <v>ELETRODUTO CONDULETE DE PVC DE 3/4"</v>
          </cell>
          <cell r="C3041" t="str">
            <v>M</v>
          </cell>
          <cell r="D3041">
            <v>11.51</v>
          </cell>
        </row>
        <row r="3042">
          <cell r="A3042" t="str">
            <v>C1203</v>
          </cell>
          <cell r="B3042" t="str">
            <v>ELETRODUTO CONDULETE DE PVC DE 1"</v>
          </cell>
          <cell r="C3042" t="str">
            <v>M</v>
          </cell>
          <cell r="D3042">
            <v>16.77</v>
          </cell>
        </row>
        <row r="3043">
          <cell r="A3043" t="str">
            <v>C1185</v>
          </cell>
          <cell r="B3043" t="str">
            <v>ELETRODUTO PVC ROSC. D= 20mm (1/2")</v>
          </cell>
          <cell r="C3043" t="str">
            <v>M</v>
          </cell>
          <cell r="D3043">
            <v>5.83</v>
          </cell>
        </row>
        <row r="3044">
          <cell r="A3044" t="str">
            <v>C1186</v>
          </cell>
          <cell r="B3044" t="str">
            <v>ELETRODUTO PVC ROSC. D= 25mm (3/4")</v>
          </cell>
          <cell r="C3044" t="str">
            <v>M</v>
          </cell>
          <cell r="D3044">
            <v>6.83</v>
          </cell>
        </row>
        <row r="3045">
          <cell r="A3045" t="str">
            <v>C1187</v>
          </cell>
          <cell r="B3045" t="str">
            <v>ELETRODUTO PVC ROSC. D= 32mm (1")</v>
          </cell>
          <cell r="C3045" t="str">
            <v>M</v>
          </cell>
          <cell r="D3045">
            <v>8.3000000000000007</v>
          </cell>
        </row>
        <row r="3046">
          <cell r="A3046" t="str">
            <v>C1188</v>
          </cell>
          <cell r="B3046" t="str">
            <v>ELETRODUTO PVC ROSC. D= 40mm (1 1/4")</v>
          </cell>
          <cell r="C3046" t="str">
            <v>M</v>
          </cell>
          <cell r="D3046">
            <v>12.46</v>
          </cell>
        </row>
        <row r="3047">
          <cell r="A3047" t="str">
            <v>C1189</v>
          </cell>
          <cell r="B3047" t="str">
            <v>ELETRODUTO PVC ROSC. D= 50mm (1 1/2")</v>
          </cell>
          <cell r="C3047" t="str">
            <v>M</v>
          </cell>
          <cell r="D3047">
            <v>15.63</v>
          </cell>
        </row>
        <row r="3048">
          <cell r="A3048" t="str">
            <v>C1190</v>
          </cell>
          <cell r="B3048" t="str">
            <v>ELETRODUTO PVC ROSC. D= 60mm (2")</v>
          </cell>
          <cell r="C3048" t="str">
            <v>M</v>
          </cell>
          <cell r="D3048">
            <v>19.059999999999999</v>
          </cell>
        </row>
        <row r="3049">
          <cell r="A3049" t="str">
            <v>C1191</v>
          </cell>
          <cell r="B3049" t="str">
            <v>ELETRODUTO PVC ROSC. D= 75mm (2 1/2")</v>
          </cell>
          <cell r="C3049" t="str">
            <v>M</v>
          </cell>
          <cell r="D3049">
            <v>32.32</v>
          </cell>
        </row>
        <row r="3050">
          <cell r="A3050" t="str">
            <v>C1192</v>
          </cell>
          <cell r="B3050" t="str">
            <v>ELETRODUTO PVC ROSC. D= 85mm (3")</v>
          </cell>
          <cell r="C3050" t="str">
            <v>M</v>
          </cell>
          <cell r="D3050">
            <v>38.72</v>
          </cell>
        </row>
        <row r="3051">
          <cell r="A3051" t="str">
            <v>C1193</v>
          </cell>
          <cell r="B3051" t="str">
            <v>ELETRODUTO PVC ROSC. D=110mm (4")</v>
          </cell>
          <cell r="C3051" t="str">
            <v>M</v>
          </cell>
          <cell r="D3051">
            <v>52.97</v>
          </cell>
        </row>
        <row r="3052">
          <cell r="A3052" t="str">
            <v>C1195</v>
          </cell>
          <cell r="B3052" t="str">
            <v>ELETRODUTO PVC ROSC.INCL.CONEXÕES D= 20mm (1/2")</v>
          </cell>
          <cell r="C3052" t="str">
            <v>M</v>
          </cell>
          <cell r="D3052">
            <v>8.82</v>
          </cell>
        </row>
        <row r="3053">
          <cell r="A3053" t="str">
            <v>C1196</v>
          </cell>
          <cell r="B3053" t="str">
            <v>ELETRODUTO PVC ROSC.INCL.CONEXÕES D= 25mm (3/4")</v>
          </cell>
          <cell r="C3053" t="str">
            <v>M</v>
          </cell>
          <cell r="D3053">
            <v>9.92</v>
          </cell>
        </row>
        <row r="3054">
          <cell r="A3054" t="str">
            <v>C1197</v>
          </cell>
          <cell r="B3054" t="str">
            <v>ELETRODUTO PVC ROSC.INCL.CONEXÕES D= 32mm (1")</v>
          </cell>
          <cell r="C3054" t="str">
            <v>M</v>
          </cell>
          <cell r="D3054">
            <v>14.02</v>
          </cell>
        </row>
        <row r="3055">
          <cell r="A3055" t="str">
            <v>C1198</v>
          </cell>
          <cell r="B3055" t="str">
            <v>ELETRODUTO PVC ROSC.INCL.CONEXÕES D= 40mm (1 1/4")</v>
          </cell>
          <cell r="C3055" t="str">
            <v>M</v>
          </cell>
          <cell r="D3055">
            <v>17.32</v>
          </cell>
        </row>
        <row r="3056">
          <cell r="A3056" t="str">
            <v>C1199</v>
          </cell>
          <cell r="B3056" t="str">
            <v>ELETRODUTO PVC ROSC.INCL.CONEXÕES D= 50mm (1 1/2")</v>
          </cell>
          <cell r="C3056" t="str">
            <v>M</v>
          </cell>
          <cell r="D3056">
            <v>21.29</v>
          </cell>
        </row>
        <row r="3057">
          <cell r="A3057" t="str">
            <v>C1194</v>
          </cell>
          <cell r="B3057" t="str">
            <v>ELETRODUTO PVC ROSC.INCL.CONEXOES D= 60mm (2")</v>
          </cell>
          <cell r="C3057" t="str">
            <v>M</v>
          </cell>
          <cell r="D3057">
            <v>24.16</v>
          </cell>
        </row>
        <row r="3058">
          <cell r="A3058" t="str">
            <v>C1200</v>
          </cell>
          <cell r="B3058" t="str">
            <v>ELETRODUTO PVC ROSC.INCL.CONEXÕES D= 75mm (2 1/2")</v>
          </cell>
          <cell r="C3058" t="str">
            <v>M</v>
          </cell>
          <cell r="D3058">
            <v>39.020000000000003</v>
          </cell>
        </row>
        <row r="3059">
          <cell r="A3059" t="str">
            <v>C1202</v>
          </cell>
          <cell r="B3059" t="str">
            <v>ELETRODUTO PVC ROSC.INCL.CONEXÕES D=85MM (3")</v>
          </cell>
          <cell r="C3059" t="str">
            <v>M</v>
          </cell>
          <cell r="D3059">
            <v>45.14</v>
          </cell>
        </row>
        <row r="3060">
          <cell r="A3060" t="str">
            <v>C1201</v>
          </cell>
          <cell r="B3060" t="str">
            <v>ELETRODUTO PVC ROSC.INCL.CONEXÕES D=110mm (4")</v>
          </cell>
          <cell r="C3060" t="str">
            <v>M</v>
          </cell>
          <cell r="D3060">
            <v>60.39</v>
          </cell>
        </row>
        <row r="3061">
          <cell r="A3061" t="str">
            <v>C1184</v>
          </cell>
          <cell r="B3061" t="str">
            <v>ELETRODUTO FLEXÍVEL, TIPO GARGANTA</v>
          </cell>
          <cell r="C3061" t="str">
            <v>M</v>
          </cell>
          <cell r="D3061">
            <v>9.09</v>
          </cell>
        </row>
        <row r="3062">
          <cell r="A3062" t="str">
            <v>C1708</v>
          </cell>
          <cell r="B3062" t="str">
            <v>LUVA P/ELETRODUTO PVC ROSC. D= 20mm (1/2")</v>
          </cell>
          <cell r="C3062" t="str">
            <v>UN</v>
          </cell>
          <cell r="D3062">
            <v>1.1299999999999999</v>
          </cell>
        </row>
        <row r="3063">
          <cell r="A3063" t="str">
            <v>C1709</v>
          </cell>
          <cell r="B3063" t="str">
            <v>LUVA P/ELETRODUTO PVC ROSC. D= 25mm (3/4")</v>
          </cell>
          <cell r="C3063" t="str">
            <v>UN</v>
          </cell>
          <cell r="D3063">
            <v>1.44</v>
          </cell>
        </row>
        <row r="3064">
          <cell r="A3064" t="str">
            <v>C1710</v>
          </cell>
          <cell r="B3064" t="str">
            <v>LUVA P/ELETRODUTO PVC ROSC. D= 32mm (1")</v>
          </cell>
          <cell r="C3064" t="str">
            <v>UN</v>
          </cell>
          <cell r="D3064">
            <v>2.31</v>
          </cell>
        </row>
        <row r="3065">
          <cell r="A3065" t="str">
            <v>C1711</v>
          </cell>
          <cell r="B3065" t="str">
            <v>LUVA P/ELETRODUTO PVC ROSC. D= 40mm (1 1/4")</v>
          </cell>
          <cell r="C3065" t="str">
            <v>UN</v>
          </cell>
          <cell r="D3065">
            <v>3.37</v>
          </cell>
        </row>
        <row r="3066">
          <cell r="A3066" t="str">
            <v>C1712</v>
          </cell>
          <cell r="B3066" t="str">
            <v>LUVA P/ELETRODUTO PVC ROSC. D= 50mm (1 1/2")</v>
          </cell>
          <cell r="C3066" t="str">
            <v>UN</v>
          </cell>
          <cell r="D3066">
            <v>4.16</v>
          </cell>
        </row>
        <row r="3067">
          <cell r="A3067" t="str">
            <v>C1713</v>
          </cell>
          <cell r="B3067" t="str">
            <v>LUVA P/ELETRODUTO PVC ROSC. D= 60mm (2")</v>
          </cell>
          <cell r="C3067" t="str">
            <v>UN</v>
          </cell>
          <cell r="D3067">
            <v>5.69</v>
          </cell>
        </row>
        <row r="3068">
          <cell r="A3068" t="str">
            <v>C1714</v>
          </cell>
          <cell r="B3068" t="str">
            <v>LUVA P/ELETRODUTO PVC ROSC. D= 75mm (2 1/2")</v>
          </cell>
          <cell r="C3068" t="str">
            <v>UN</v>
          </cell>
          <cell r="D3068">
            <v>14.12</v>
          </cell>
        </row>
        <row r="3069">
          <cell r="A3069" t="str">
            <v>C1715</v>
          </cell>
          <cell r="B3069" t="str">
            <v>LUVA P/ELETRODUTO PVC ROSC. D= 85mm (3")</v>
          </cell>
          <cell r="C3069" t="str">
            <v>UN</v>
          </cell>
          <cell r="D3069">
            <v>21.18</v>
          </cell>
        </row>
        <row r="3070">
          <cell r="A3070" t="str">
            <v>C1716</v>
          </cell>
          <cell r="B3070" t="str">
            <v>LUVA P/ELETRODUTO PVC ROSC. D=110mm (4")</v>
          </cell>
          <cell r="C3070" t="str">
            <v>UN</v>
          </cell>
          <cell r="D3070">
            <v>35.24</v>
          </cell>
        </row>
        <row r="3071">
          <cell r="A3071" t="str">
            <v>C3566</v>
          </cell>
          <cell r="B3071" t="str">
            <v>MUTIRÃO MISTO - CURVA P/ELETRODUTO PVC ROSC. D=25mm (3/4")</v>
          </cell>
          <cell r="C3071" t="str">
            <v>UN</v>
          </cell>
          <cell r="D3071">
            <v>3.23</v>
          </cell>
        </row>
        <row r="3072">
          <cell r="A3072" t="str">
            <v>C3568</v>
          </cell>
          <cell r="B3072" t="str">
            <v>MUTIRÃO MISTO - ELETRODUTO TIPO CONDULETE DE PVC DE 1/2"</v>
          </cell>
          <cell r="C3072" t="str">
            <v>M</v>
          </cell>
          <cell r="D3072">
            <v>6.78</v>
          </cell>
        </row>
        <row r="3073">
          <cell r="A3073" t="str">
            <v>C3569</v>
          </cell>
          <cell r="B3073" t="str">
            <v>MUTIRÃO MISTO - ELETRODUTO DE PVC ROSC. D=25mm (3/4)"</v>
          </cell>
          <cell r="C3073" t="str">
            <v>M</v>
          </cell>
          <cell r="D3073">
            <v>5.3</v>
          </cell>
        </row>
        <row r="3074">
          <cell r="A3074" t="str">
            <v>C3574</v>
          </cell>
          <cell r="B3074" t="str">
            <v>MUTIRÃO MISTO - LUVA P/ELETRODUTO PVC ROSC. D=25mm(3/4")</v>
          </cell>
          <cell r="C3074" t="str">
            <v>UN</v>
          </cell>
          <cell r="D3074">
            <v>1.17</v>
          </cell>
        </row>
        <row r="3075">
          <cell r="B3075" t="str">
            <v xml:space="preserve">ELETRODUTOS DE ALUMÍNIO </v>
          </cell>
        </row>
        <row r="3076">
          <cell r="A3076" t="str">
            <v>C1179</v>
          </cell>
          <cell r="B3076" t="str">
            <v>ELETRODUTO DE ALUMÍNIO, INCLUSIVE CONEXÕES DE 3/4"</v>
          </cell>
          <cell r="C3076" t="str">
            <v>M</v>
          </cell>
          <cell r="D3076">
            <v>17.3</v>
          </cell>
        </row>
        <row r="3077">
          <cell r="A3077" t="str">
            <v>C1181</v>
          </cell>
          <cell r="B3077" t="str">
            <v>ELETRODUTO DE ALUMÍNIO, INCLUSIVE CONEXÕES DE 1"</v>
          </cell>
          <cell r="C3077" t="str">
            <v>M</v>
          </cell>
          <cell r="D3077">
            <v>21.68</v>
          </cell>
        </row>
        <row r="3078">
          <cell r="A3078" t="str">
            <v>C1178</v>
          </cell>
          <cell r="B3078" t="str">
            <v>ELETRODUTO DE ALUMÍNIO, INCLUSIVE CONEXÕES DE 1 1/4"</v>
          </cell>
          <cell r="C3078" t="str">
            <v>M</v>
          </cell>
          <cell r="D3078">
            <v>26.83</v>
          </cell>
        </row>
        <row r="3079">
          <cell r="A3079" t="str">
            <v>C1180</v>
          </cell>
          <cell r="B3079" t="str">
            <v>ELETRODUTO DE ALUMÍNIO, INCLUSIVE CONEXÕES DE 1 1/2"</v>
          </cell>
          <cell r="C3079" t="str">
            <v>M</v>
          </cell>
          <cell r="D3079">
            <v>32.369999999999997</v>
          </cell>
        </row>
        <row r="3080">
          <cell r="A3080" t="str">
            <v>C1183</v>
          </cell>
          <cell r="B3080" t="str">
            <v>ELETRODUTO DE ALUMÍNIO, INCLUSIVE CONEXÕES DE 2"</v>
          </cell>
          <cell r="C3080" t="str">
            <v>M</v>
          </cell>
          <cell r="D3080">
            <v>45.5</v>
          </cell>
        </row>
        <row r="3081">
          <cell r="A3081" t="str">
            <v>C1182</v>
          </cell>
          <cell r="B3081" t="str">
            <v>ELETRODUTO DE ALUMÍNIO, INCLUSIVE CONEXÕES DE 2 1/2"</v>
          </cell>
          <cell r="C3081" t="str">
            <v>M</v>
          </cell>
          <cell r="D3081">
            <v>54.48</v>
          </cell>
        </row>
        <row r="3082">
          <cell r="A3082" t="str">
            <v>C4536</v>
          </cell>
          <cell r="B3082" t="str">
            <v>ELETRODUTO DE ALUMÍNIO, INCLUSIVE CONEXÕES DE 3"</v>
          </cell>
          <cell r="C3082" t="str">
            <v>M</v>
          </cell>
          <cell r="D3082">
            <v>75.28</v>
          </cell>
        </row>
        <row r="3083">
          <cell r="B3083" t="str">
            <v>DUTOS E ACESSÓRIOS</v>
          </cell>
        </row>
        <row r="3084">
          <cell r="A3084" t="str">
            <v>C1162</v>
          </cell>
          <cell r="B3084" t="str">
            <v>DUTO PERFURADO - PERFILADOS CHAPA DE AÇO (15X35)mm</v>
          </cell>
          <cell r="C3084" t="str">
            <v>M</v>
          </cell>
          <cell r="D3084">
            <v>24.15</v>
          </cell>
        </row>
        <row r="3085">
          <cell r="A3085" t="str">
            <v>C1153</v>
          </cell>
          <cell r="B3085" t="str">
            <v>DUTO PERFURADO - PERFILADOS CHAPA DE AÇO (19X38)mm</v>
          </cell>
          <cell r="C3085" t="str">
            <v>M</v>
          </cell>
          <cell r="D3085">
            <v>26.17</v>
          </cell>
        </row>
        <row r="3086">
          <cell r="A3086" t="str">
            <v>C1163</v>
          </cell>
          <cell r="B3086" t="str">
            <v>DUTO PERFURADO - PERFILADOS CHAPA DE AÇO (25X25)mm</v>
          </cell>
          <cell r="C3086" t="str">
            <v>M</v>
          </cell>
          <cell r="D3086">
            <v>28.63</v>
          </cell>
        </row>
        <row r="3087">
          <cell r="A3087" t="str">
            <v>C1164</v>
          </cell>
          <cell r="B3087" t="str">
            <v>DUTO PERFURADO - PERFILADOS CHAPA DE AÇO (35X35)mm</v>
          </cell>
          <cell r="C3087" t="str">
            <v>M</v>
          </cell>
          <cell r="D3087">
            <v>29.13</v>
          </cell>
        </row>
        <row r="3088">
          <cell r="A3088" t="str">
            <v>C1165</v>
          </cell>
          <cell r="B3088" t="str">
            <v>DUTO PERFURADO - PERFILADOS CHAPA DE AÇO (38X38)mm</v>
          </cell>
          <cell r="C3088" t="str">
            <v>M</v>
          </cell>
          <cell r="D3088">
            <v>32.64</v>
          </cell>
        </row>
        <row r="3089">
          <cell r="A3089" t="str">
            <v>C1156</v>
          </cell>
          <cell r="B3089" t="str">
            <v>DUTO PERFURADO - ELETROCALHA CHAPA DE AÇO (25X20)mm</v>
          </cell>
          <cell r="C3089" t="str">
            <v>M</v>
          </cell>
          <cell r="D3089">
            <v>36.229999999999997</v>
          </cell>
        </row>
        <row r="3090">
          <cell r="A3090" t="str">
            <v>C1157</v>
          </cell>
          <cell r="B3090" t="str">
            <v>DUTO PERFURADO - ELETROCALHA CHAPA DE AÇO (25X75)mm</v>
          </cell>
          <cell r="C3090" t="str">
            <v>M</v>
          </cell>
          <cell r="D3090">
            <v>45</v>
          </cell>
        </row>
        <row r="3091">
          <cell r="A3091" t="str">
            <v>C1158</v>
          </cell>
          <cell r="B3091" t="str">
            <v>DUTO PERFURADO - ELETROCALHA CHAPA DE AÇO (50X50)mm</v>
          </cell>
          <cell r="C3091" t="str">
            <v>M</v>
          </cell>
          <cell r="D3091">
            <v>46.53</v>
          </cell>
        </row>
        <row r="3092">
          <cell r="A3092" t="str">
            <v>C1161</v>
          </cell>
          <cell r="B3092" t="str">
            <v>DUTO PERFURADO - ELETROCALHA DE CHAPA DE AÇO (50X75)mm</v>
          </cell>
          <cell r="C3092" t="str">
            <v>M</v>
          </cell>
          <cell r="D3092">
            <v>50.36</v>
          </cell>
        </row>
        <row r="3093">
          <cell r="A3093" t="str">
            <v>C1160</v>
          </cell>
          <cell r="B3093" t="str">
            <v>DUTO PERFURADO - ELETROCALHA DE CHAPA DE AÇO (50X100)mm</v>
          </cell>
          <cell r="C3093" t="str">
            <v>M</v>
          </cell>
          <cell r="D3093">
            <v>61.01</v>
          </cell>
        </row>
        <row r="3094">
          <cell r="A3094" t="str">
            <v>C1159</v>
          </cell>
          <cell r="B3094" t="str">
            <v>DUTO PERFURADO - ELETROCALHA CHAPA DE AÇO (75X75)mm</v>
          </cell>
          <cell r="C3094" t="str">
            <v>M</v>
          </cell>
          <cell r="D3094">
            <v>51.26</v>
          </cell>
        </row>
        <row r="3095">
          <cell r="A3095" t="str">
            <v>C1155</v>
          </cell>
          <cell r="B3095" t="str">
            <v>DUTO PERFURADO - ELETROCALHA CHAPA DE AÇO (100X100)mm</v>
          </cell>
          <cell r="C3095" t="str">
            <v>M</v>
          </cell>
          <cell r="D3095">
            <v>76.040000000000006</v>
          </cell>
        </row>
        <row r="3096">
          <cell r="A3096" t="str">
            <v>C1154</v>
          </cell>
          <cell r="B3096" t="str">
            <v>DUTO PERFURADO - ELETROCALHA CHAPA DE AÇO (100 X 200)mm</v>
          </cell>
          <cell r="C3096" t="str">
            <v>M</v>
          </cell>
          <cell r="D3096">
            <v>99.14</v>
          </cell>
        </row>
        <row r="3097">
          <cell r="A3097" t="str">
            <v>C4535</v>
          </cell>
          <cell r="B3097" t="str">
            <v>DUTO PERFURADO - ELETROCALHA CHAPA DE AÇO (100X300)mm</v>
          </cell>
          <cell r="C3097" t="str">
            <v>M</v>
          </cell>
          <cell r="D3097">
            <v>192.94</v>
          </cell>
        </row>
        <row r="3098">
          <cell r="A3098" t="str">
            <v>C3617</v>
          </cell>
          <cell r="B3098" t="str">
            <v>DUTOS FLEXÍVEIS EM PEAD (POLIETILENO DE ALTA DENSIDADE) - D=1 1/4", INCLUSIVE CONEXÕES</v>
          </cell>
          <cell r="C3098" t="str">
            <v>M</v>
          </cell>
          <cell r="D3098">
            <v>14.96</v>
          </cell>
        </row>
        <row r="3099">
          <cell r="A3099" t="str">
            <v>C3618</v>
          </cell>
          <cell r="B3099" t="str">
            <v>DUTOS FLEXÍVEIS EM PEAD (POLIETILENO DE ALTA DENSIDADE) - D=1 1/2", INCLUSIVE CONEXÕES</v>
          </cell>
          <cell r="C3099" t="str">
            <v>M</v>
          </cell>
          <cell r="D3099">
            <v>18.59</v>
          </cell>
        </row>
        <row r="3100">
          <cell r="A3100" t="str">
            <v>C3619</v>
          </cell>
          <cell r="B3100" t="str">
            <v>DUTOS FLEXÍVEIS EM PEAD (POLIETILENO DE ALTA DENSIDADE) - D=2", INCLUSIVE CONEXÕES</v>
          </cell>
          <cell r="C3100" t="str">
            <v>M</v>
          </cell>
          <cell r="D3100">
            <v>21.23</v>
          </cell>
        </row>
        <row r="3101">
          <cell r="A3101" t="str">
            <v>C3620</v>
          </cell>
          <cell r="B3101" t="str">
            <v>DUTOS FLEXÍVEIS EM PEAD (POLIETILENO DE ALTA DENSIDADE) - D=3", INCLUSIVE CONEXÕES</v>
          </cell>
          <cell r="C3101" t="str">
            <v>M</v>
          </cell>
          <cell r="D3101">
            <v>32.03</v>
          </cell>
        </row>
        <row r="3102">
          <cell r="A3102" t="str">
            <v>C3621</v>
          </cell>
          <cell r="B3102" t="str">
            <v>DUTOS FLEXÍVEIS EM PEAD (POLIETILENO DE ALTA DENSIDADE) - D=4", INCLUSIVE CONEXÕES</v>
          </cell>
          <cell r="C3102" t="str">
            <v>M</v>
          </cell>
          <cell r="D3102">
            <v>37.61</v>
          </cell>
        </row>
        <row r="3103">
          <cell r="A3103" t="str">
            <v>C3623</v>
          </cell>
          <cell r="B3103" t="str">
            <v>DUTOS FLEXÍVEIS EM PEAD (POLIETILENO DE ALTA DENSIDADE) - D=5", INCLUSIVE CONEXÕES</v>
          </cell>
          <cell r="C3103" t="str">
            <v>M</v>
          </cell>
          <cell r="D3103">
            <v>69.03</v>
          </cell>
        </row>
        <row r="3104">
          <cell r="A3104" t="str">
            <v>C3624</v>
          </cell>
          <cell r="B3104" t="str">
            <v>DUTOS FLEXÍVEIS EM PEAD (POLIETILENO DE ALTA DENSIDADE) - D=6", INCLUSIVE CONEXÕES</v>
          </cell>
          <cell r="C3104" t="str">
            <v>M</v>
          </cell>
          <cell r="D3104">
            <v>72.23</v>
          </cell>
        </row>
        <row r="3105">
          <cell r="A3105" t="str">
            <v>C2301</v>
          </cell>
          <cell r="B3105" t="str">
            <v>TAMPA NORMAL P/DUTO PERFURADO, ATE (100X100)mm</v>
          </cell>
          <cell r="C3105" t="str">
            <v>M</v>
          </cell>
          <cell r="D3105">
            <v>50.55</v>
          </cell>
        </row>
        <row r="3106">
          <cell r="A3106" t="str">
            <v>C2300</v>
          </cell>
          <cell r="B3106" t="str">
            <v>TAMPA NORMAL P/ DUTO PERFURADO, ATE (100 X200)mm</v>
          </cell>
          <cell r="C3106" t="str">
            <v>M</v>
          </cell>
          <cell r="D3106">
            <v>67.19</v>
          </cell>
        </row>
        <row r="3107">
          <cell r="A3107" t="str">
            <v>C4537</v>
          </cell>
          <cell r="B3107" t="str">
            <v>TAMPA NORMAL P/ DUTO PERFURADO, ATÉ (100 x 300) mm</v>
          </cell>
          <cell r="C3107" t="str">
            <v>M</v>
          </cell>
          <cell r="D3107">
            <v>85.99</v>
          </cell>
        </row>
        <row r="3108">
          <cell r="B3108" t="str">
            <v>CANALETAS</v>
          </cell>
        </row>
        <row r="3109">
          <cell r="A3109" t="str">
            <v>C0672</v>
          </cell>
          <cell r="B3109" t="str">
            <v>CANALETA PLÁSTICA (20 X 10)MM, SISTEMA "X"</v>
          </cell>
          <cell r="C3109" t="str">
            <v>M</v>
          </cell>
          <cell r="D3109">
            <v>7.6</v>
          </cell>
        </row>
        <row r="3110">
          <cell r="A3110" t="str">
            <v>C0673</v>
          </cell>
          <cell r="B3110" t="str">
            <v>CANALETA PLÁSTICA (50 X 20)MM, SISTEMA "X"</v>
          </cell>
          <cell r="C3110" t="str">
            <v>M</v>
          </cell>
          <cell r="D3110">
            <v>29.23</v>
          </cell>
        </row>
        <row r="3111">
          <cell r="A3111" t="str">
            <v>C0671</v>
          </cell>
          <cell r="B3111" t="str">
            <v>CANALETA PLÁSTICA (110 X 20)MM, SISTEMA "X"</v>
          </cell>
          <cell r="C3111" t="str">
            <v>M</v>
          </cell>
          <cell r="D3111">
            <v>66.61</v>
          </cell>
        </row>
        <row r="3112">
          <cell r="A3112" t="str">
            <v>C3515</v>
          </cell>
          <cell r="B3112" t="str">
            <v>CANALETA EVOLUTIVA SISTEMA DLP 60MM X 50MM COM DIVISÓRIA INTERNA</v>
          </cell>
          <cell r="C3112" t="str">
            <v>M</v>
          </cell>
          <cell r="D3112">
            <v>62.53</v>
          </cell>
        </row>
        <row r="3113">
          <cell r="A3113" t="str">
            <v>C4026</v>
          </cell>
          <cell r="B3113" t="str">
            <v>CANALETA DE CONCRETO 20cm x 20cm C/ TAMPA EM CHAPA DE ALUMÍNIO CORRUGADO</v>
          </cell>
          <cell r="C3113" t="str">
            <v>M</v>
          </cell>
          <cell r="D3113">
            <v>122.06</v>
          </cell>
        </row>
        <row r="3114">
          <cell r="A3114" t="str">
            <v>C3516</v>
          </cell>
          <cell r="B3114" t="str">
            <v>COTOVELO 90 VARIAVEL SISTEMA DLP PARA CANALETA 60MM X 50MM COM DIVISÓRIA INTERNA</v>
          </cell>
          <cell r="C3114" t="str">
            <v>UN</v>
          </cell>
          <cell r="D3114">
            <v>37.020000000000003</v>
          </cell>
        </row>
        <row r="3115">
          <cell r="A3115" t="str">
            <v>C3517</v>
          </cell>
          <cell r="B3115" t="str">
            <v>COTOVELO INTERNO SISTEMA DLP PARA CANALETA 60MM X 50MM COM DIVISÓRIA INTERNA</v>
          </cell>
          <cell r="C3115" t="str">
            <v>UN</v>
          </cell>
          <cell r="D3115">
            <v>37.020000000000003</v>
          </cell>
        </row>
        <row r="3116">
          <cell r="A3116" t="str">
            <v>C3518</v>
          </cell>
          <cell r="B3116" t="str">
            <v>DERIVAÇÃO EM PVC SISTEMA DLP 60MM X 50MM</v>
          </cell>
          <cell r="C3116" t="str">
            <v>UN</v>
          </cell>
          <cell r="D3116">
            <v>41.31</v>
          </cell>
        </row>
        <row r="3117">
          <cell r="A3117" t="str">
            <v>C3520</v>
          </cell>
          <cell r="B3117" t="str">
            <v>GRAMPO DE SUSTENTAÇÃO DOS CABOS PARA CANALETA EM PVC SISTEMA DLP 60MM X 50MM</v>
          </cell>
          <cell r="C3117" t="str">
            <v>UN</v>
          </cell>
          <cell r="D3117">
            <v>5.33</v>
          </cell>
        </row>
        <row r="3118">
          <cell r="A3118" t="str">
            <v>C1478</v>
          </cell>
          <cell r="B3118" t="str">
            <v>INSTALAÇÃO INTEGRADA DE CANALETA NO PISO (25X30)MM</v>
          </cell>
          <cell r="C3118" t="str">
            <v>M</v>
          </cell>
          <cell r="D3118">
            <v>18.07</v>
          </cell>
        </row>
        <row r="3119">
          <cell r="A3119" t="str">
            <v>C3519</v>
          </cell>
          <cell r="B3119" t="str">
            <v>LUVA PARA CANALETA SISTEMA DLP 60MM X 50MM</v>
          </cell>
          <cell r="C3119" t="str">
            <v>UN</v>
          </cell>
          <cell r="D3119">
            <v>15.22</v>
          </cell>
        </row>
        <row r="3120">
          <cell r="B3120" t="str">
            <v>CONEXÕES METÁLICAS</v>
          </cell>
        </row>
        <row r="3121">
          <cell r="A3121" t="str">
            <v>C0478</v>
          </cell>
          <cell r="B3121" t="str">
            <v>BUCHA E ARRUELA DE AÇO GALV. D= 15mm (1/2")</v>
          </cell>
          <cell r="C3121" t="str">
            <v>PAR</v>
          </cell>
          <cell r="D3121">
            <v>0.86</v>
          </cell>
        </row>
        <row r="3122">
          <cell r="A3122" t="str">
            <v>C0479</v>
          </cell>
          <cell r="B3122" t="str">
            <v>BUCHA E ARRUELA DE AÇO GALV. D= 20mm (3/4")</v>
          </cell>
          <cell r="C3122" t="str">
            <v>PAR</v>
          </cell>
          <cell r="D3122">
            <v>1.1299999999999999</v>
          </cell>
        </row>
        <row r="3123">
          <cell r="A3123" t="str">
            <v>C0480</v>
          </cell>
          <cell r="B3123" t="str">
            <v>BUCHA E ARRUELA DE AÇO GALV. D= 25mm (1")</v>
          </cell>
          <cell r="C3123" t="str">
            <v>PAR</v>
          </cell>
          <cell r="D3123">
            <v>1.38</v>
          </cell>
        </row>
        <row r="3124">
          <cell r="A3124" t="str">
            <v>C0481</v>
          </cell>
          <cell r="B3124" t="str">
            <v>BUCHA E ARRUELA DE AÇO GALV. D= 32mm (1 1/4")</v>
          </cell>
          <cell r="C3124" t="str">
            <v>PAR</v>
          </cell>
          <cell r="D3124">
            <v>2.12</v>
          </cell>
        </row>
        <row r="3125">
          <cell r="A3125" t="str">
            <v>C0482</v>
          </cell>
          <cell r="B3125" t="str">
            <v>BUCHA E ARRUELA DE AÇO GALV. D= 40mm (1 1/2")</v>
          </cell>
          <cell r="C3125" t="str">
            <v>PAR</v>
          </cell>
          <cell r="D3125">
            <v>2.65</v>
          </cell>
        </row>
        <row r="3126">
          <cell r="A3126" t="str">
            <v>C0483</v>
          </cell>
          <cell r="B3126" t="str">
            <v>BUCHA E ARRUELA DE AÇO GALV. D= 50mm (2")</v>
          </cell>
          <cell r="C3126" t="str">
            <v>PAR</v>
          </cell>
          <cell r="D3126">
            <v>4.2300000000000004</v>
          </cell>
        </row>
        <row r="3127">
          <cell r="A3127" t="str">
            <v>C0484</v>
          </cell>
          <cell r="B3127" t="str">
            <v>BUCHA E ARRUELA DE AÇO GALV. D= 65mm (2 1/2")</v>
          </cell>
          <cell r="C3127" t="str">
            <v>PAR</v>
          </cell>
          <cell r="D3127">
            <v>6.73</v>
          </cell>
        </row>
        <row r="3128">
          <cell r="A3128" t="str">
            <v>C0485</v>
          </cell>
          <cell r="B3128" t="str">
            <v>BUCHA E ARRUELA DE AÇO GALV. D= 80mm (3")</v>
          </cell>
          <cell r="C3128" t="str">
            <v>PAR</v>
          </cell>
          <cell r="D3128">
            <v>10.68</v>
          </cell>
        </row>
        <row r="3129">
          <cell r="A3129" t="str">
            <v>C0486</v>
          </cell>
          <cell r="B3129" t="str">
            <v>BUCHA E ARRUELA DE AÇO GALV. D= 90mm (3 1/2")</v>
          </cell>
          <cell r="C3129" t="str">
            <v>PAR</v>
          </cell>
          <cell r="D3129">
            <v>14.83</v>
          </cell>
        </row>
        <row r="3130">
          <cell r="A3130" t="str">
            <v>C0487</v>
          </cell>
          <cell r="B3130" t="str">
            <v>BUCHA E ARRUELA DE AÇO GALV. D=100mm (4")</v>
          </cell>
          <cell r="C3130" t="str">
            <v>PAR</v>
          </cell>
          <cell r="D3130">
            <v>13.04</v>
          </cell>
        </row>
        <row r="3131">
          <cell r="A3131" t="str">
            <v>C0466</v>
          </cell>
          <cell r="B3131" t="str">
            <v>BRAÇADEIRA TIPO "D", METÁLICA ATE 1"</v>
          </cell>
          <cell r="C3131" t="str">
            <v>UN</v>
          </cell>
          <cell r="D3131">
            <v>3.62</v>
          </cell>
        </row>
        <row r="3132">
          <cell r="A3132" t="str">
            <v>C0467</v>
          </cell>
          <cell r="B3132" t="str">
            <v>BRAÇADEIRA TIPO "D", METÁLICA ATE 2"</v>
          </cell>
          <cell r="C3132" t="str">
            <v>UN</v>
          </cell>
          <cell r="D3132">
            <v>4.5999999999999996</v>
          </cell>
        </row>
        <row r="3133">
          <cell r="A3133" t="str">
            <v>C0468</v>
          </cell>
          <cell r="B3133" t="str">
            <v>BRAÇADEIRA TIPO "D", METÁLICA ATE 3"</v>
          </cell>
          <cell r="C3133" t="str">
            <v>UN</v>
          </cell>
          <cell r="D3133">
            <v>5.59</v>
          </cell>
        </row>
        <row r="3134">
          <cell r="A3134" t="str">
            <v>C0469</v>
          </cell>
          <cell r="B3134" t="str">
            <v>BRAÇADEIRA TIPO "D", METÁLICA ATE 4"</v>
          </cell>
          <cell r="C3134" t="str">
            <v>UN</v>
          </cell>
          <cell r="D3134">
            <v>5.98</v>
          </cell>
        </row>
        <row r="3135">
          <cell r="A3135" t="str">
            <v>C3481</v>
          </cell>
          <cell r="B3135" t="str">
            <v>CONECTOR DE CAIXA TIPO RETO (BOX RETO) EM AÇO DIAM.=1"</v>
          </cell>
          <cell r="C3135" t="str">
            <v>UN</v>
          </cell>
          <cell r="D3135">
            <v>4.34</v>
          </cell>
        </row>
        <row r="3136">
          <cell r="A3136" t="str">
            <v>C3480</v>
          </cell>
          <cell r="B3136" t="str">
            <v>CONECTOR DE CAIXA TIPO RETO (BOX RETO) EM AÇO DIAM.=1 1/4"</v>
          </cell>
          <cell r="C3136" t="str">
            <v>UN</v>
          </cell>
          <cell r="D3136">
            <v>7.08</v>
          </cell>
        </row>
        <row r="3137">
          <cell r="A3137" t="str">
            <v>C3479</v>
          </cell>
          <cell r="B3137" t="str">
            <v>CONECTOR DE CAIXA TIPO RETO (BOX RETO) EM AÇO DIAM.=2"</v>
          </cell>
          <cell r="C3137" t="str">
            <v>UN</v>
          </cell>
          <cell r="D3137">
            <v>8.91</v>
          </cell>
        </row>
        <row r="3138">
          <cell r="A3138" t="str">
            <v>C3484</v>
          </cell>
          <cell r="B3138" t="str">
            <v>SUPORTE DE EQUIPAMENTOS P/INSTALAÇÃO DE TOMADAS E INTERRUPTORES EM DUTOS DE ALUMÍNIO C/DIM. 73MM X 25MM</v>
          </cell>
          <cell r="C3138" t="str">
            <v>UN</v>
          </cell>
          <cell r="D3138">
            <v>16.309999999999999</v>
          </cell>
        </row>
        <row r="3139">
          <cell r="B3139" t="str">
            <v>QUADROS / CAIXAS</v>
          </cell>
        </row>
        <row r="3140">
          <cell r="A3140" t="str">
            <v>C0593</v>
          </cell>
          <cell r="B3140" t="str">
            <v>CAIXA AQUATIC PVC RÍGIDO REF. 921.07, C/ ENCAIXE</v>
          </cell>
          <cell r="C3140" t="str">
            <v>UN</v>
          </cell>
          <cell r="D3140">
            <v>105.33</v>
          </cell>
        </row>
        <row r="3141">
          <cell r="A3141" t="str">
            <v>C0594</v>
          </cell>
          <cell r="B3141" t="str">
            <v>CAIXA AQUATIC PVC RÍGIDO REF. 921.06 , S/ ENCAIXE</v>
          </cell>
          <cell r="C3141" t="str">
            <v>UN</v>
          </cell>
          <cell r="D3141">
            <v>102.66</v>
          </cell>
        </row>
        <row r="3142">
          <cell r="A3142" t="str">
            <v>C3504</v>
          </cell>
          <cell r="B3142" t="str">
            <v>CAIXA ALVENARIA / REBOCO / C/ TAMPA CONCRETO S/ FUNDO DI=30x30x50 cm</v>
          </cell>
          <cell r="C3142" t="str">
            <v>UN</v>
          </cell>
          <cell r="D3142">
            <v>89.96</v>
          </cell>
        </row>
        <row r="3143">
          <cell r="A3143" t="str">
            <v>C0591</v>
          </cell>
          <cell r="B3143" t="str">
            <v>CAIXA ALVENARIA/REBOCO C/TAMPA CONCRETO FUNDO BRITA 60x60x60cm</v>
          </cell>
          <cell r="C3143" t="str">
            <v>UN</v>
          </cell>
          <cell r="D3143">
            <v>160.61000000000001</v>
          </cell>
        </row>
        <row r="3144">
          <cell r="A3144" t="str">
            <v>C0592</v>
          </cell>
          <cell r="B3144" t="str">
            <v>CAIXA ALVENARIA/REBOCO C/TAMPA CONCRETO FUNDO BRITA 80x80x80cm</v>
          </cell>
          <cell r="C3144" t="str">
            <v>UN</v>
          </cell>
          <cell r="D3144">
            <v>243.31</v>
          </cell>
        </row>
        <row r="3145">
          <cell r="A3145" t="str">
            <v>C0596</v>
          </cell>
          <cell r="B3145" t="str">
            <v>CAIXA DE ALVENARIA C/ TAMPA SELADA PELA COELCE</v>
          </cell>
          <cell r="C3145" t="str">
            <v>UN</v>
          </cell>
          <cell r="D3145">
            <v>400.6</v>
          </cell>
        </row>
        <row r="3146">
          <cell r="A3146" t="str">
            <v>C0595</v>
          </cell>
          <cell r="B3146" t="str">
            <v>CAIXA DE ALUMINIO FUNDIDO (40X40X15)cm, C/TAMPA CEGA</v>
          </cell>
          <cell r="C3146" t="str">
            <v>UN</v>
          </cell>
          <cell r="D3146">
            <v>224.19</v>
          </cell>
        </row>
        <row r="3147">
          <cell r="A3147" t="str">
            <v>C3926</v>
          </cell>
          <cell r="B3147" t="str">
            <v>CAIXA DE CONCRETO P/ BASE METÁLICA</v>
          </cell>
          <cell r="C3147" t="str">
            <v>UN</v>
          </cell>
          <cell r="D3147">
            <v>395.82</v>
          </cell>
        </row>
        <row r="3148">
          <cell r="A3148" t="str">
            <v>C0598</v>
          </cell>
          <cell r="B3148" t="str">
            <v>CAIXA DE DERIVAÇÃO NO PISO 300X300MM OU 420X420MM</v>
          </cell>
          <cell r="C3148" t="str">
            <v>UN</v>
          </cell>
          <cell r="D3148">
            <v>48.65</v>
          </cell>
        </row>
        <row r="3149">
          <cell r="A3149" t="str">
            <v>C0620</v>
          </cell>
          <cell r="B3149" t="str">
            <v>CAIXA DE LIGAÇÃO C/TOMADA UNIVERSAL E TOMADA TEL.240X180MM</v>
          </cell>
          <cell r="C3149" t="str">
            <v>UN</v>
          </cell>
          <cell r="D3149">
            <v>99.29</v>
          </cell>
        </row>
        <row r="3150">
          <cell r="A3150" t="str">
            <v>C0617</v>
          </cell>
          <cell r="B3150" t="str">
            <v>CAIXA DE LIGAÇÃO C/2 TOMADAS UNIVERSAL E 2 P/TEL.250X250MM</v>
          </cell>
          <cell r="C3150" t="str">
            <v>UN</v>
          </cell>
          <cell r="D3150">
            <v>102.29</v>
          </cell>
        </row>
        <row r="3151">
          <cell r="A3151" t="str">
            <v>C0619</v>
          </cell>
          <cell r="B3151" t="str">
            <v>CAIXA DE LIGAÇÃO C/TOMADA P/TELEFONE D=9CM C/MOLDURA 11X11CM</v>
          </cell>
          <cell r="C3151" t="str">
            <v>UN</v>
          </cell>
          <cell r="D3151">
            <v>98.82</v>
          </cell>
        </row>
        <row r="3152">
          <cell r="A3152" t="str">
            <v>C0618</v>
          </cell>
          <cell r="B3152" t="str">
            <v>CAIXA DE LIGAÇÃO C/TOMADA DE 3P. D=9CM C/MOLDURA 11X11CM</v>
          </cell>
          <cell r="C3152" t="str">
            <v>UN</v>
          </cell>
          <cell r="D3152">
            <v>100.52</v>
          </cell>
        </row>
        <row r="3153">
          <cell r="A3153" t="str">
            <v>C0621</v>
          </cell>
          <cell r="B3153" t="str">
            <v>CAIXA DE LIGAÇÃO EM CHAPA AÇO ESTAMPADA, 3"X3", 4"X2",4"X4"</v>
          </cell>
          <cell r="C3153" t="str">
            <v>UN</v>
          </cell>
          <cell r="D3153">
            <v>5.65</v>
          </cell>
        </row>
        <row r="3154">
          <cell r="A3154" t="str">
            <v>C0616</v>
          </cell>
          <cell r="B3154" t="str">
            <v>CAIXA DE LIGAÇÃO EM CHAPA AÇO ESTAMPADA 4"X6", 5"X5"</v>
          </cell>
          <cell r="C3154" t="str">
            <v>UN</v>
          </cell>
          <cell r="D3154">
            <v>8.59</v>
          </cell>
        </row>
        <row r="3155">
          <cell r="A3155" t="str">
            <v>C0622</v>
          </cell>
          <cell r="B3155" t="str">
            <v>CAIXA DE LIGAÇÃO PLÁSTICA DE SOBREPOR, SISTEMA "X"</v>
          </cell>
          <cell r="C3155" t="str">
            <v>UN</v>
          </cell>
          <cell r="D3155">
            <v>10.78</v>
          </cell>
        </row>
        <row r="3156">
          <cell r="A3156" t="str">
            <v>C0626</v>
          </cell>
          <cell r="B3156" t="str">
            <v>CAIXA DE PASSAGEM COM TAMPA PARAFUSADA 100X100X80mm</v>
          </cell>
          <cell r="C3156" t="str">
            <v>UN</v>
          </cell>
          <cell r="D3156">
            <v>15.91</v>
          </cell>
        </row>
        <row r="3157">
          <cell r="A3157" t="str">
            <v>C0627</v>
          </cell>
          <cell r="B3157" t="str">
            <v>CAIXA DE PASSAGEM COM TAMPA PARAFUSADA 150X150X80mm</v>
          </cell>
          <cell r="C3157" t="str">
            <v>UN</v>
          </cell>
          <cell r="D3157">
            <v>26.48</v>
          </cell>
        </row>
        <row r="3158">
          <cell r="A3158" t="str">
            <v>C0628</v>
          </cell>
          <cell r="B3158" t="str">
            <v>CAIXA DE PASSAGEM COM TAMPA PARAFUSADA 200X200X100mm</v>
          </cell>
          <cell r="C3158" t="str">
            <v>UN</v>
          </cell>
          <cell r="D3158">
            <v>44.84</v>
          </cell>
        </row>
        <row r="3159">
          <cell r="A3159" t="str">
            <v>C0629</v>
          </cell>
          <cell r="B3159" t="str">
            <v>CAIXA DE PASSAGEM COM TAMPA PARAFUSADA 400X400X150mm</v>
          </cell>
          <cell r="C3159" t="str">
            <v>UN</v>
          </cell>
          <cell r="D3159">
            <v>95.05</v>
          </cell>
        </row>
        <row r="3160">
          <cell r="A3160" t="str">
            <v>C0630</v>
          </cell>
          <cell r="B3160" t="str">
            <v>CAIXA DE PASSAGEM COM TAMPA PARAFUSADA 500X500X150mm</v>
          </cell>
          <cell r="C3160" t="str">
            <v>UN</v>
          </cell>
          <cell r="D3160">
            <v>115.09</v>
          </cell>
        </row>
        <row r="3161">
          <cell r="A3161" t="str">
            <v>C0636</v>
          </cell>
          <cell r="B3161" t="str">
            <v>CAIXA DE PASSAGEM EM ALVENARIA - 1/2 TIJOLO COMUM</v>
          </cell>
          <cell r="C3161" t="str">
            <v>M2</v>
          </cell>
          <cell r="D3161">
            <v>84.63</v>
          </cell>
        </row>
        <row r="3162">
          <cell r="A3162" t="str">
            <v>C0635</v>
          </cell>
          <cell r="B3162" t="str">
            <v>CAIXA DE PASSAGEM EM ALVENARIA - 1 TIJOLO COMUM</v>
          </cell>
          <cell r="C3162" t="str">
            <v>M2</v>
          </cell>
          <cell r="D3162">
            <v>132.76</v>
          </cell>
        </row>
        <row r="3163">
          <cell r="A3163" t="str">
            <v>C0631</v>
          </cell>
          <cell r="B3163" t="str">
            <v>CAIXA EM ALVENARIA (40X40X60cm) DE 1/2 TIJOLO COMUM, LASTRO DE BRITA E TAMPA DE CONCRETO</v>
          </cell>
          <cell r="C3163" t="str">
            <v>UN</v>
          </cell>
          <cell r="D3163">
            <v>141.11000000000001</v>
          </cell>
        </row>
        <row r="3164">
          <cell r="A3164" t="str">
            <v>C0624</v>
          </cell>
          <cell r="B3164" t="str">
            <v>CAIXA EM ALVENARIA (40X40X60cm) DE 1 TIJOLO COMUM, LASTRO DE BRITA E TAMPA DE CONCRETO</v>
          </cell>
          <cell r="C3164" t="str">
            <v>UN</v>
          </cell>
          <cell r="D3164">
            <v>241.04</v>
          </cell>
        </row>
        <row r="3165">
          <cell r="A3165" t="str">
            <v>C0632</v>
          </cell>
          <cell r="B3165" t="str">
            <v>CAIXA EM ALVENARIA (60X60X60cm) DE 1/2 TIJOLO COMUM, LASTRO DE BRITA E TAMPA DE CONCRETO</v>
          </cell>
          <cell r="C3165" t="str">
            <v>UN</v>
          </cell>
          <cell r="D3165">
            <v>218.45</v>
          </cell>
        </row>
        <row r="3166">
          <cell r="A3166" t="str">
            <v>C0625</v>
          </cell>
          <cell r="B3166" t="str">
            <v>CAIXA EM ALVENARIA (60X60X60cm) DE 1 TIJOLO COMUM, LASTRO DE BRITA E TAMPA DE CONCRETO</v>
          </cell>
          <cell r="C3166" t="str">
            <v>UN</v>
          </cell>
          <cell r="D3166">
            <v>343.13</v>
          </cell>
        </row>
        <row r="3167">
          <cell r="A3167" t="str">
            <v>C0634</v>
          </cell>
          <cell r="B3167" t="str">
            <v>CAIXA EM ALVENARIA (80X80X60cm) DE 1/2 TIJOLO COMUM, LASTRO DE BRITA E TAMPA DE CONCRETO</v>
          </cell>
          <cell r="C3167" t="str">
            <v>UN</v>
          </cell>
          <cell r="D3167">
            <v>300.89999999999998</v>
          </cell>
        </row>
        <row r="3168">
          <cell r="A3168" t="str">
            <v>C0633</v>
          </cell>
          <cell r="B3168" t="str">
            <v>CAIXA EM ALVENARIA (80X80X60cm) DE 1 TIJOLO COMUM, LASTRO DE BRITA E TAMPA DE CONCRETO</v>
          </cell>
          <cell r="C3168" t="str">
            <v>UN</v>
          </cell>
          <cell r="D3168">
            <v>447.81</v>
          </cell>
        </row>
        <row r="3169">
          <cell r="A3169" t="str">
            <v>C3927</v>
          </cell>
          <cell r="B3169" t="str">
            <v>CAIXA DE PASSAGEM TIPO A P/ BALIZAMENTO NOTURNO (80x80x80cm)</v>
          </cell>
          <cell r="C3169" t="str">
            <v>UN</v>
          </cell>
          <cell r="D3169">
            <v>584.26</v>
          </cell>
        </row>
        <row r="3170">
          <cell r="A3170" t="str">
            <v>C3928</v>
          </cell>
          <cell r="B3170" t="str">
            <v>CAIXA DE PASSAGEM TIPO B P/ BALIZAMENTO NOTURNO (150x150x80cm)</v>
          </cell>
          <cell r="C3170" t="str">
            <v>UN</v>
          </cell>
          <cell r="D3170">
            <v>938.94</v>
          </cell>
        </row>
        <row r="3171">
          <cell r="A3171" t="str">
            <v>C0654</v>
          </cell>
          <cell r="B3171" t="str">
            <v>CAIXA PRÉ MOLDADA CONC.P/ AR CONDICIONADO</v>
          </cell>
          <cell r="C3171" t="str">
            <v>UN</v>
          </cell>
          <cell r="D3171">
            <v>89.76</v>
          </cell>
        </row>
        <row r="3172">
          <cell r="A3172" t="str">
            <v>C0856</v>
          </cell>
          <cell r="B3172" t="str">
            <v>CONDULETE DE PVC DE 1/2", TIPO C - E - LL - LR</v>
          </cell>
          <cell r="C3172" t="str">
            <v>UN</v>
          </cell>
          <cell r="D3172">
            <v>11.48</v>
          </cell>
        </row>
        <row r="3173">
          <cell r="A3173" t="str">
            <v>C0857</v>
          </cell>
          <cell r="B3173" t="str">
            <v>CONDULETE DE PVC DE 3/4" TIPO C - E - LL - LR</v>
          </cell>
          <cell r="C3173" t="str">
            <v>UN</v>
          </cell>
          <cell r="D3173">
            <v>15.09</v>
          </cell>
        </row>
        <row r="3174">
          <cell r="A3174" t="str">
            <v>C0855</v>
          </cell>
          <cell r="B3174" t="str">
            <v>CONDULETE DE PVC DE 1" TIPO C - E - LL - LR</v>
          </cell>
          <cell r="C3174" t="str">
            <v>UN</v>
          </cell>
          <cell r="D3174">
            <v>19.809999999999999</v>
          </cell>
        </row>
        <row r="3175">
          <cell r="A3175" t="str">
            <v>C1406</v>
          </cell>
          <cell r="B3175" t="str">
            <v>FORNECIMENTO E INSTALAÇÃO DE BARRAMENTO DE COBRE P/QUADROS</v>
          </cell>
          <cell r="C3175" t="str">
            <v>KG</v>
          </cell>
          <cell r="D3175">
            <v>91.95</v>
          </cell>
        </row>
        <row r="3176">
          <cell r="A3176" t="str">
            <v>C3781</v>
          </cell>
          <cell r="B3176" t="str">
            <v>MEDIÇÃO TRIFÁSICA INSTALADA EM MURO - SAÍDA SUBTRRÂNEA</v>
          </cell>
          <cell r="C3176" t="str">
            <v>UN</v>
          </cell>
          <cell r="D3176">
            <v>1841.52</v>
          </cell>
        </row>
        <row r="3177">
          <cell r="A3177" t="str">
            <v>C3564</v>
          </cell>
          <cell r="B3177" t="str">
            <v>MUTIRÃO MISTO - CAIXA DE LIGAÇÃO EM CHAPA AÇO ESTAMPADA, 3"X3", 4"X2", 4"X4"</v>
          </cell>
          <cell r="C3177" t="str">
            <v>UN</v>
          </cell>
          <cell r="D3177">
            <v>4.3</v>
          </cell>
        </row>
        <row r="3178">
          <cell r="A3178" t="str">
            <v>C3578</v>
          </cell>
          <cell r="B3178" t="str">
            <v>MUTIRÃO MISTO - QUADRO DE MEDIÇÃO PADRÃO COELCE</v>
          </cell>
          <cell r="C3178" t="str">
            <v>UN</v>
          </cell>
          <cell r="D3178">
            <v>57.05</v>
          </cell>
        </row>
        <row r="3179">
          <cell r="A3179" t="str">
            <v>C1895</v>
          </cell>
          <cell r="B3179" t="str">
            <v>PETROLET ALUMÍNIO DE 1/2", TIPO T - X - L</v>
          </cell>
          <cell r="C3179" t="str">
            <v>UN</v>
          </cell>
          <cell r="D3179">
            <v>11.95</v>
          </cell>
        </row>
        <row r="3180">
          <cell r="A3180" t="str">
            <v>C1890</v>
          </cell>
          <cell r="B3180" t="str">
            <v>PETROLET ALUMÍNIO DE 3/4", TIPO T - X - L</v>
          </cell>
          <cell r="C3180" t="str">
            <v>UN</v>
          </cell>
          <cell r="D3180">
            <v>15.85</v>
          </cell>
        </row>
        <row r="3181">
          <cell r="A3181" t="str">
            <v>C1894</v>
          </cell>
          <cell r="B3181" t="str">
            <v>PETROLET ALUMÍNIO DE 1", TIPO T - X - L</v>
          </cell>
          <cell r="C3181" t="str">
            <v>UN</v>
          </cell>
          <cell r="D3181">
            <v>21.6</v>
          </cell>
        </row>
        <row r="3182">
          <cell r="A3182" t="str">
            <v>C1893</v>
          </cell>
          <cell r="B3182" t="str">
            <v>PETROLET ALUMÍNIO DE 1 1/4", TIPO T - X - L</v>
          </cell>
          <cell r="C3182" t="str">
            <v>UN</v>
          </cell>
          <cell r="D3182">
            <v>33.36</v>
          </cell>
        </row>
        <row r="3183">
          <cell r="A3183" t="str">
            <v>C1892</v>
          </cell>
          <cell r="B3183" t="str">
            <v>PETROLET ALUMÍNIO DE 1 1/2", TIPO T - X - L</v>
          </cell>
          <cell r="C3183" t="str">
            <v>UN</v>
          </cell>
          <cell r="D3183">
            <v>38.36</v>
          </cell>
        </row>
        <row r="3184">
          <cell r="A3184" t="str">
            <v>C1896</v>
          </cell>
          <cell r="B3184" t="str">
            <v>PETROLET ALUMÍNIO DE 2", TIPO T - X - L</v>
          </cell>
          <cell r="C3184" t="str">
            <v>UN</v>
          </cell>
          <cell r="D3184">
            <v>53.6</v>
          </cell>
        </row>
        <row r="3185">
          <cell r="A3185" t="str">
            <v>C1887</v>
          </cell>
          <cell r="B3185" t="str">
            <v>PETROLET ALUMÍNIO DE 2 1/2", TIPO T - X - L</v>
          </cell>
          <cell r="C3185" t="str">
            <v>UN</v>
          </cell>
          <cell r="D3185">
            <v>90.76</v>
          </cell>
        </row>
        <row r="3186">
          <cell r="A3186" t="str">
            <v>C1889</v>
          </cell>
          <cell r="B3186" t="str">
            <v>PETROLET ALUMÍNIO DE 3", TIPO T - X - L</v>
          </cell>
          <cell r="C3186" t="str">
            <v>UN</v>
          </cell>
          <cell r="D3186">
            <v>119.02</v>
          </cell>
        </row>
        <row r="3187">
          <cell r="A3187" t="str">
            <v>C1888</v>
          </cell>
          <cell r="B3187" t="str">
            <v>PETROLET ALUMÍNIO DE 3 1/2", TIPO T - X - L</v>
          </cell>
          <cell r="C3187" t="str">
            <v>UN</v>
          </cell>
          <cell r="D3187">
            <v>132.44</v>
          </cell>
        </row>
        <row r="3188">
          <cell r="A3188" t="str">
            <v>C1891</v>
          </cell>
          <cell r="B3188" t="str">
            <v>PETROLET ALUMÍNIO DE 4", TIPO T - X - L</v>
          </cell>
          <cell r="C3188" t="str">
            <v>UN</v>
          </cell>
          <cell r="D3188">
            <v>220.4</v>
          </cell>
        </row>
        <row r="3189">
          <cell r="A3189" t="str">
            <v>C1946</v>
          </cell>
          <cell r="B3189" t="str">
            <v>PONTE DE CRUZAMENTO EM CAIXA DE DERIVAÇÃO</v>
          </cell>
          <cell r="C3189" t="str">
            <v>UN</v>
          </cell>
          <cell r="D3189">
            <v>16.68</v>
          </cell>
        </row>
        <row r="3190">
          <cell r="A3190" t="str">
            <v>C2064</v>
          </cell>
          <cell r="B3190" t="str">
            <v>QUADRO ANUNCIADOR DE ENFERMARIA</v>
          </cell>
          <cell r="C3190" t="str">
            <v>UN</v>
          </cell>
          <cell r="D3190">
            <v>104.04</v>
          </cell>
        </row>
        <row r="3191">
          <cell r="A3191" t="str">
            <v>C2090</v>
          </cell>
          <cell r="B3191" t="str">
            <v>QUADRO P/ MEDIÇÃO EM POSTE DE CONCRETO</v>
          </cell>
          <cell r="C3191" t="str">
            <v>UN</v>
          </cell>
          <cell r="D3191">
            <v>1117.8699999999999</v>
          </cell>
        </row>
        <row r="3192">
          <cell r="A3192" t="str">
            <v>C2092</v>
          </cell>
          <cell r="B3192" t="str">
            <v>QUADRO P/ MEDIÇÃO PRIMÁRIA 15KV</v>
          </cell>
          <cell r="C3192" t="str">
            <v>UN</v>
          </cell>
          <cell r="D3192">
            <v>1091.95</v>
          </cell>
        </row>
        <row r="3193">
          <cell r="A3193" t="str">
            <v>C2091</v>
          </cell>
          <cell r="B3193" t="str">
            <v>QUADRO P/ MEDIÇÃO PRIMÁRIA 15KV HORA-SAZONAL</v>
          </cell>
          <cell r="C3193" t="str">
            <v>UN</v>
          </cell>
          <cell r="D3193">
            <v>1101.5</v>
          </cell>
        </row>
        <row r="3194">
          <cell r="A3194" t="str">
            <v>C2065</v>
          </cell>
          <cell r="B3194" t="str">
            <v>QUADRO DE COMANDO DE BOMBAS - COMPLETO</v>
          </cell>
          <cell r="C3194" t="str">
            <v>UN</v>
          </cell>
          <cell r="D3194">
            <v>265.49</v>
          </cell>
        </row>
        <row r="3195">
          <cell r="A3195" t="str">
            <v>C2076</v>
          </cell>
          <cell r="B3195" t="str">
            <v>QUADRO DE DISTRIBUIÇÃO EMBUTIR ATE 3 DIVISÕES, S/BARRAMENTO</v>
          </cell>
          <cell r="C3195" t="str">
            <v>UN</v>
          </cell>
          <cell r="D3195">
            <v>37.51</v>
          </cell>
        </row>
        <row r="3196">
          <cell r="A3196" t="str">
            <v>C2078</v>
          </cell>
          <cell r="B3196" t="str">
            <v>QUADRO DE DISTRIBUIÇÃO EMBUTIR ATE 6 DIVISÕES, S/BARRAMENTO</v>
          </cell>
          <cell r="C3196" t="str">
            <v>UN</v>
          </cell>
          <cell r="D3196">
            <v>49.41</v>
          </cell>
        </row>
        <row r="3197">
          <cell r="A3197" t="str">
            <v>C2066</v>
          </cell>
          <cell r="B3197" t="str">
            <v>QUADRO DE DISTRIBUIÇÃO DE LUZ SOBREPOR ATE 6 DIVISÕES, C/BARRAMENTO</v>
          </cell>
          <cell r="C3197" t="str">
            <v>UN</v>
          </cell>
          <cell r="D3197">
            <v>134.99</v>
          </cell>
        </row>
        <row r="3198">
          <cell r="A3198" t="str">
            <v>C2077</v>
          </cell>
          <cell r="B3198" t="str">
            <v>QUADRO DE DISTRIBUIÇÃO DE LUZ EMBUTIR ATE 6 DIVISÕES, C/BARRAMENTO</v>
          </cell>
          <cell r="C3198" t="str">
            <v>UN</v>
          </cell>
          <cell r="D3198">
            <v>134.99</v>
          </cell>
        </row>
        <row r="3199">
          <cell r="A3199" t="str">
            <v>C2067</v>
          </cell>
          <cell r="B3199" t="str">
            <v>QUADRO DE DISTRIBUIÇÃO DE LUZ EMBUTIR ATÉ 12 DIVISÕES 207X332X95mm, C/BARRAMENTO</v>
          </cell>
          <cell r="C3199" t="str">
            <v>UN</v>
          </cell>
          <cell r="D3199">
            <v>251.1</v>
          </cell>
        </row>
        <row r="3200">
          <cell r="A3200" t="str">
            <v>C2068</v>
          </cell>
          <cell r="B3200" t="str">
            <v>QUADRO DE DISTRIBUIÇÃO DE LUZ EMBUTIR ATÉ 24 DIVISÕES 332X332X95mm, C/BARRAMENTO</v>
          </cell>
          <cell r="C3200" t="str">
            <v>UN</v>
          </cell>
          <cell r="D3200">
            <v>272.36</v>
          </cell>
        </row>
        <row r="3201">
          <cell r="A3201" t="str">
            <v>C2069</v>
          </cell>
          <cell r="B3201" t="str">
            <v>QUADRO DE DISTRIBUIÇÃO DE LUZ EMBUTIR ATÉ 36 DIVISÕES 457X332X95mm, C/ BARRAMENTO</v>
          </cell>
          <cell r="C3201" t="str">
            <v>UN</v>
          </cell>
          <cell r="D3201">
            <v>318.89</v>
          </cell>
        </row>
        <row r="3202">
          <cell r="A3202" t="str">
            <v>C2071</v>
          </cell>
          <cell r="B3202" t="str">
            <v>QUADRO DE DISTRIBUIÇÃO DE LUZ EMBUTIR ATÉ 72 DIVISÕES 457X646X95mm, C/BARRAMENTO</v>
          </cell>
          <cell r="C3202" t="str">
            <v>UN</v>
          </cell>
          <cell r="D3202">
            <v>563.04999999999995</v>
          </cell>
        </row>
        <row r="3203">
          <cell r="A3203" t="str">
            <v>C2070</v>
          </cell>
          <cell r="B3203" t="str">
            <v>QUADRO DE DISTRIBUIÇÃO DE LUZ EMBUTIR ATÉ 72 DIVISÕES 457X646X150mm, C/BARRAMENTO</v>
          </cell>
          <cell r="C3203" t="str">
            <v>UN</v>
          </cell>
          <cell r="D3203">
            <v>556.84</v>
          </cell>
        </row>
        <row r="3204">
          <cell r="A3204" t="str">
            <v>C2072</v>
          </cell>
          <cell r="B3204" t="str">
            <v>QUADRO DE DISTRIBUIÇÃO DE LUZ SOBREPOR ATÉ 12 DIVISÕES 255X315X135mm, C/BARRAMENTO</v>
          </cell>
          <cell r="C3204" t="str">
            <v>UN</v>
          </cell>
          <cell r="D3204">
            <v>279.12</v>
          </cell>
        </row>
        <row r="3205">
          <cell r="A3205" t="str">
            <v>C2075</v>
          </cell>
          <cell r="B3205" t="str">
            <v>QUADRO DE DISTRIBUIÇÃO DE LUZ.SOBREPOR ATÉ 24 DIVISÕES 450X315X135mm, C/BARRAMENTO</v>
          </cell>
          <cell r="C3205" t="str">
            <v>UN</v>
          </cell>
          <cell r="D3205">
            <v>358.03</v>
          </cell>
        </row>
        <row r="3206">
          <cell r="A3206" t="str">
            <v>C2074</v>
          </cell>
          <cell r="B3206" t="str">
            <v>QUADRO DE DISTRIBUIÇÃO DE LUZ.SOBREPOR ATE 64 DIVISÕES 650X440X205mm, C/BARRAMENTO</v>
          </cell>
          <cell r="C3206" t="str">
            <v>UN</v>
          </cell>
          <cell r="D3206">
            <v>521.38</v>
          </cell>
        </row>
        <row r="3207">
          <cell r="A3207" t="str">
            <v>C2073</v>
          </cell>
          <cell r="B3207" t="str">
            <v>QUADRO DE DISTRIBUIÇÃO DE LUZ SOBREPOR ATÉ 128 DIVISÕES 650X875X205mm, C/BARRAMENTO</v>
          </cell>
          <cell r="C3207" t="str">
            <v>UN</v>
          </cell>
          <cell r="D3207">
            <v>776.49</v>
          </cell>
        </row>
        <row r="3208">
          <cell r="A3208" t="str">
            <v>C2062</v>
          </cell>
          <cell r="B3208" t="str">
            <v>QUADRO DE DISTRIBUIÇÃO GERAL BAIXA TENSÃO, C/ACESSÓRIOS - 1UN DE MEDIÇÃO</v>
          </cell>
          <cell r="C3208" t="str">
            <v>UN</v>
          </cell>
          <cell r="D3208">
            <v>1832.6</v>
          </cell>
        </row>
        <row r="3209">
          <cell r="A3209" t="str">
            <v>C2061</v>
          </cell>
          <cell r="B3209" t="str">
            <v>QUADRO DE DISTRIBUIÇÃO GERAL BAIXA TENSÃO, C/ACESSÓRIOS- 3UN DE MEDIÇÃO</v>
          </cell>
          <cell r="C3209" t="str">
            <v>UN</v>
          </cell>
          <cell r="D3209">
            <v>2443.64</v>
          </cell>
        </row>
        <row r="3210">
          <cell r="A3210" t="str">
            <v>C2084</v>
          </cell>
          <cell r="B3210" t="str">
            <v>QUADRO DE DISTRIBUIÇÃO, PADRÃO TELEBRÁS 200X200X120mm</v>
          </cell>
          <cell r="C3210" t="str">
            <v>UN</v>
          </cell>
          <cell r="D3210">
            <v>54.5</v>
          </cell>
        </row>
        <row r="3211">
          <cell r="A3211" t="str">
            <v>C2085</v>
          </cell>
          <cell r="B3211" t="str">
            <v>QUADRO DE DISTRIBUIÇÃO, PADRÃO TELEBRÁS 400X400X120mm</v>
          </cell>
          <cell r="C3211" t="str">
            <v>UN</v>
          </cell>
          <cell r="D3211">
            <v>98.89</v>
          </cell>
        </row>
        <row r="3212">
          <cell r="A3212" t="str">
            <v>C2086</v>
          </cell>
          <cell r="B3212" t="str">
            <v>QUADRO DE DISTRIBUIÇÃO, PADRÃO TELEBRÁS 600X600X120mm</v>
          </cell>
          <cell r="C3212" t="str">
            <v>UN</v>
          </cell>
          <cell r="D3212">
            <v>158.18</v>
          </cell>
        </row>
        <row r="3213">
          <cell r="A3213" t="str">
            <v>C2087</v>
          </cell>
          <cell r="B3213" t="str">
            <v>QUADRO DE DISTRIBUIÇÃO, PADRÃO TELEBRÁS 800X800X120mm</v>
          </cell>
          <cell r="C3213" t="str">
            <v>UN</v>
          </cell>
          <cell r="D3213">
            <v>267.41000000000003</v>
          </cell>
        </row>
        <row r="3214">
          <cell r="A3214" t="str">
            <v>C2080</v>
          </cell>
          <cell r="B3214" t="str">
            <v>QUADRO DE DISTRIBUIÇÃO, PADRÃO TELEBRAS 1200X1000X150mm</v>
          </cell>
          <cell r="C3214" t="str">
            <v>UN</v>
          </cell>
          <cell r="D3214">
            <v>409.92</v>
          </cell>
        </row>
        <row r="3215">
          <cell r="A3215" t="str">
            <v>C2081</v>
          </cell>
          <cell r="B3215" t="str">
            <v>QUADRO DE DISTRIBUIÇÃO, PADRÃO TELEBRAS 1200X1200X150mm</v>
          </cell>
          <cell r="C3215" t="str">
            <v>UN</v>
          </cell>
          <cell r="D3215">
            <v>525.97</v>
          </cell>
        </row>
        <row r="3216">
          <cell r="A3216" t="str">
            <v>C2079</v>
          </cell>
          <cell r="B3216" t="str">
            <v>QUADRO DE DISTRIBUIÇÃO PADRÃO TELEBRAS-1200X1500X150mm</v>
          </cell>
          <cell r="C3216" t="str">
            <v>UN</v>
          </cell>
          <cell r="D3216">
            <v>528.27</v>
          </cell>
        </row>
        <row r="3217">
          <cell r="A3217" t="str">
            <v>C2082</v>
          </cell>
          <cell r="B3217" t="str">
            <v>QUADRO DE DISTRIBUIÇÃO, PADRÃO TELEBRAS 1200X1700X150mm</v>
          </cell>
          <cell r="C3217" t="str">
            <v>UN</v>
          </cell>
          <cell r="D3217">
            <v>784.49</v>
          </cell>
        </row>
        <row r="3218">
          <cell r="A3218" t="str">
            <v>C2088</v>
          </cell>
          <cell r="B3218" t="str">
            <v>QUADRO DE FORÇA, C/ BARRAMENTO (0.90X1.90X0.60)M</v>
          </cell>
          <cell r="C3218" t="str">
            <v>UN</v>
          </cell>
          <cell r="D3218">
            <v>2722.29</v>
          </cell>
        </row>
        <row r="3219">
          <cell r="A3219" t="str">
            <v>C2089</v>
          </cell>
          <cell r="B3219" t="str">
            <v>QUADRO DE FORÇA, C/ BARRAMENTO (1.80X1.90X0.60)M</v>
          </cell>
          <cell r="C3219" t="str">
            <v>UN</v>
          </cell>
          <cell r="D3219">
            <v>5360.39</v>
          </cell>
        </row>
        <row r="3220">
          <cell r="A3220" t="str">
            <v>C3925</v>
          </cell>
          <cell r="B3220" t="str">
            <v>QUADRO DE FORÇA P/ 10kW</v>
          </cell>
          <cell r="C3220" t="str">
            <v>UN</v>
          </cell>
          <cell r="D3220">
            <v>9290.4500000000007</v>
          </cell>
        </row>
        <row r="3221">
          <cell r="A3221" t="str">
            <v>C3579</v>
          </cell>
          <cell r="B3221" t="str">
            <v>QUADRO DE MEDIÇÃO PADRÃO COELCE - PADRÃO POPULAR</v>
          </cell>
          <cell r="C3221" t="str">
            <v>UN</v>
          </cell>
          <cell r="D3221">
            <v>66.06</v>
          </cell>
        </row>
        <row r="3222">
          <cell r="A3222" t="str">
            <v>C3969</v>
          </cell>
          <cell r="B3222" t="str">
            <v>QUADRO GERAL MÉDIA TENSÃO</v>
          </cell>
          <cell r="C3222" t="str">
            <v>UN</v>
          </cell>
          <cell r="D3222">
            <v>78440.2</v>
          </cell>
        </row>
        <row r="3223">
          <cell r="A3223" t="str">
            <v>C4027</v>
          </cell>
          <cell r="B3223" t="str">
            <v>QUADRO GERAL, COM BARRAMENTO - 15 kV, METÁLICO CHAPA 11MSG, PINTURA EPÓXI, 2,30 x 1,00 x 2,00 - INSTALADO</v>
          </cell>
          <cell r="C3223" t="str">
            <v>CJ</v>
          </cell>
          <cell r="D3223">
            <v>8922.49</v>
          </cell>
        </row>
        <row r="3224">
          <cell r="A3224" t="str">
            <v>C4052</v>
          </cell>
          <cell r="B3224" t="str">
            <v>QUADRO METÁLICO (600 x 400 x 400)mm - INSTALADO</v>
          </cell>
          <cell r="C3224" t="str">
            <v>UN</v>
          </cell>
          <cell r="D3224">
            <v>1516.68</v>
          </cell>
        </row>
        <row r="3225">
          <cell r="A3225" t="str">
            <v>C2299</v>
          </cell>
          <cell r="B3225" t="str">
            <v>TAMPA DE CONCRETO ESP.= 5cm P/CAIXA DE PASSAGEM EM ALVENARIA</v>
          </cell>
          <cell r="C3225" t="str">
            <v>M2</v>
          </cell>
          <cell r="D3225">
            <v>108.64</v>
          </cell>
        </row>
        <row r="3226">
          <cell r="B3226" t="str">
            <v>FIOS, CABOS E ACESSÓRIOS</v>
          </cell>
        </row>
        <row r="3227">
          <cell r="A3227" t="str">
            <v>C3424</v>
          </cell>
          <cell r="B3227" t="str">
            <v>ABRAÇADEIRA EM FERRO 1 1/4 X 1/2" C/ PINTURA EPOXI D = 150MM</v>
          </cell>
          <cell r="C3227" t="str">
            <v>UN</v>
          </cell>
          <cell r="D3227">
            <v>21</v>
          </cell>
        </row>
        <row r="3228">
          <cell r="A3228" t="str">
            <v>C4038</v>
          </cell>
          <cell r="B3228" t="str">
            <v>ACESSÓRIOS DE BAIXA TENSÃO</v>
          </cell>
          <cell r="C3228" t="str">
            <v>CJ</v>
          </cell>
          <cell r="D3228">
            <v>357.45</v>
          </cell>
        </row>
        <row r="3229">
          <cell r="A3229" t="str">
            <v>C4030</v>
          </cell>
          <cell r="B3229" t="str">
            <v>ACESSÓRIOS DE MÉDIA TENSÃO</v>
          </cell>
          <cell r="C3229" t="str">
            <v>CJ</v>
          </cell>
          <cell r="D3229">
            <v>3717.53</v>
          </cell>
        </row>
        <row r="3230">
          <cell r="A3230" t="str">
            <v>C0111</v>
          </cell>
          <cell r="B3230" t="str">
            <v>ARAME GALVANIZADO PARA PESCA</v>
          </cell>
          <cell r="C3230" t="str">
            <v>M</v>
          </cell>
          <cell r="D3230">
            <v>1.49</v>
          </cell>
        </row>
        <row r="3231">
          <cell r="A3231" t="str">
            <v>C3750</v>
          </cell>
          <cell r="B3231" t="str">
            <v>CABO DE FIBRA ÓPTICA, 01 PAR</v>
          </cell>
          <cell r="C3231" t="str">
            <v>M</v>
          </cell>
          <cell r="D3231">
            <v>5.04</v>
          </cell>
        </row>
        <row r="3232">
          <cell r="A3232" t="str">
            <v>C3751</v>
          </cell>
          <cell r="B3232" t="str">
            <v>CABO DE FIBRA ÓPTICA, 02 PARES</v>
          </cell>
          <cell r="C3232" t="str">
            <v>M</v>
          </cell>
          <cell r="D3232">
            <v>6.07</v>
          </cell>
        </row>
        <row r="3233">
          <cell r="A3233" t="str">
            <v>C3752</v>
          </cell>
          <cell r="B3233" t="str">
            <v>CABO DE FIBRA ÓPTICA, 03 PARES</v>
          </cell>
          <cell r="C3233" t="str">
            <v>M</v>
          </cell>
          <cell r="D3233">
            <v>6.53</v>
          </cell>
        </row>
        <row r="3234">
          <cell r="A3234" t="str">
            <v>C3753</v>
          </cell>
          <cell r="B3234" t="str">
            <v>CABO DE FIBRA ÓPTICA, 04 PARES</v>
          </cell>
          <cell r="C3234" t="str">
            <v>M</v>
          </cell>
          <cell r="D3234">
            <v>6.89</v>
          </cell>
        </row>
        <row r="3235">
          <cell r="A3235" t="str">
            <v>C0522</v>
          </cell>
          <cell r="B3235" t="str">
            <v>CABO COBRE NU 6MM2</v>
          </cell>
          <cell r="C3235" t="str">
            <v>M</v>
          </cell>
          <cell r="D3235">
            <v>6.43</v>
          </cell>
        </row>
        <row r="3236">
          <cell r="A3236" t="str">
            <v>C0517</v>
          </cell>
          <cell r="B3236" t="str">
            <v>CABO COBRE NU 10MM2</v>
          </cell>
          <cell r="C3236" t="str">
            <v>M</v>
          </cell>
          <cell r="D3236">
            <v>7.57</v>
          </cell>
        </row>
        <row r="3237">
          <cell r="A3237" t="str">
            <v>C0518</v>
          </cell>
          <cell r="B3237" t="str">
            <v>CABO COBRE NU 16MM2</v>
          </cell>
          <cell r="C3237" t="str">
            <v>M</v>
          </cell>
          <cell r="D3237">
            <v>9.93</v>
          </cell>
        </row>
        <row r="3238">
          <cell r="A3238" t="str">
            <v>C0519</v>
          </cell>
          <cell r="B3238" t="str">
            <v>CABO COBRE NU 25MM2</v>
          </cell>
          <cell r="C3238" t="str">
            <v>M</v>
          </cell>
          <cell r="D3238">
            <v>13.36</v>
          </cell>
        </row>
        <row r="3239">
          <cell r="A3239" t="str">
            <v>C0520</v>
          </cell>
          <cell r="B3239" t="str">
            <v>CABO COBRE NU 35MM2</v>
          </cell>
          <cell r="C3239" t="str">
            <v>M</v>
          </cell>
          <cell r="D3239">
            <v>18.48</v>
          </cell>
        </row>
        <row r="3240">
          <cell r="A3240" t="str">
            <v>C0521</v>
          </cell>
          <cell r="B3240" t="str">
            <v>CABO COBRE NU 50MM2</v>
          </cell>
          <cell r="C3240" t="str">
            <v>M</v>
          </cell>
          <cell r="D3240">
            <v>23.41</v>
          </cell>
        </row>
        <row r="3241">
          <cell r="A3241" t="str">
            <v>C0523</v>
          </cell>
          <cell r="B3241" t="str">
            <v>CABO COBRE NU 70MM2</v>
          </cell>
          <cell r="C3241" t="str">
            <v>M</v>
          </cell>
          <cell r="D3241">
            <v>31.11</v>
          </cell>
        </row>
        <row r="3242">
          <cell r="A3242" t="str">
            <v>C3907</v>
          </cell>
          <cell r="B3242" t="str">
            <v>CABO COBRE NU, FORMAÇÃO 7 FIOS, 10mm²</v>
          </cell>
          <cell r="C3242" t="str">
            <v>M</v>
          </cell>
          <cell r="D3242">
            <v>7.61</v>
          </cell>
        </row>
        <row r="3243">
          <cell r="A3243" t="str">
            <v>C4558</v>
          </cell>
          <cell r="B3243" t="str">
            <v>CABO CORDPLAST (CABO PP) 3 x 2,50 mm²</v>
          </cell>
          <cell r="C3243" t="str">
            <v>M</v>
          </cell>
          <cell r="D3243">
            <v>5.59</v>
          </cell>
        </row>
        <row r="3244">
          <cell r="A3244" t="str">
            <v>C4377</v>
          </cell>
          <cell r="B3244" t="str">
            <v>CABO EM PVC 1000V 2,5 mm²</v>
          </cell>
          <cell r="C3244" t="str">
            <v>M</v>
          </cell>
          <cell r="D3244">
            <v>3.61</v>
          </cell>
        </row>
        <row r="3245">
          <cell r="A3245" t="str">
            <v>C0554</v>
          </cell>
          <cell r="B3245" t="str">
            <v>CABO EM PVC 1000V 4MM2</v>
          </cell>
          <cell r="C3245" t="str">
            <v>M</v>
          </cell>
          <cell r="D3245">
            <v>5.13</v>
          </cell>
        </row>
        <row r="3246">
          <cell r="A3246" t="str">
            <v>C0556</v>
          </cell>
          <cell r="B3246" t="str">
            <v>CABO EM PVC 1000V 6MM2</v>
          </cell>
          <cell r="C3246" t="str">
            <v>M</v>
          </cell>
          <cell r="D3246">
            <v>6.25</v>
          </cell>
        </row>
        <row r="3247">
          <cell r="A3247" t="str">
            <v>C0547</v>
          </cell>
          <cell r="B3247" t="str">
            <v>CABO EM PVC 1000V 10MM2</v>
          </cell>
          <cell r="C3247" t="str">
            <v>M</v>
          </cell>
          <cell r="D3247">
            <v>7.29</v>
          </cell>
        </row>
        <row r="3248">
          <cell r="A3248" t="str">
            <v>C0550</v>
          </cell>
          <cell r="B3248" t="str">
            <v>CABO EM PVC 1000V 16MM2</v>
          </cell>
          <cell r="C3248" t="str">
            <v>M</v>
          </cell>
          <cell r="D3248">
            <v>9.9700000000000006</v>
          </cell>
        </row>
        <row r="3249">
          <cell r="A3249" t="str">
            <v>C0553</v>
          </cell>
          <cell r="B3249" t="str">
            <v>CABO EM PVC 1000V 25MM2</v>
          </cell>
          <cell r="C3249" t="str">
            <v>M</v>
          </cell>
          <cell r="D3249">
            <v>16.329999999999998</v>
          </cell>
        </row>
        <row r="3250">
          <cell r="A3250" t="str">
            <v>C0558</v>
          </cell>
          <cell r="B3250" t="str">
            <v>CABO EM PVC 1000V 35MM2</v>
          </cell>
          <cell r="C3250" t="str">
            <v>M</v>
          </cell>
          <cell r="D3250">
            <v>20.82</v>
          </cell>
        </row>
        <row r="3251">
          <cell r="A3251" t="str">
            <v>C0555</v>
          </cell>
          <cell r="B3251" t="str">
            <v>CABO EM PVC 1000V 50MM2</v>
          </cell>
          <cell r="C3251" t="str">
            <v>M</v>
          </cell>
          <cell r="D3251">
            <v>27.36</v>
          </cell>
        </row>
        <row r="3252">
          <cell r="A3252" t="str">
            <v>C0559</v>
          </cell>
          <cell r="B3252" t="str">
            <v>CABO EM PVC 1000V 70MM2</v>
          </cell>
          <cell r="C3252" t="str">
            <v>M</v>
          </cell>
          <cell r="D3252">
            <v>37.159999999999997</v>
          </cell>
        </row>
        <row r="3253">
          <cell r="A3253" t="str">
            <v>C0557</v>
          </cell>
          <cell r="B3253" t="str">
            <v>CABO EM PVC 1000V 95MM2</v>
          </cell>
          <cell r="C3253" t="str">
            <v>M</v>
          </cell>
          <cell r="D3253">
            <v>52.78</v>
          </cell>
        </row>
        <row r="3254">
          <cell r="A3254" t="str">
            <v>C0548</v>
          </cell>
          <cell r="B3254" t="str">
            <v>CABO EM PVC 1000V 120MM2</v>
          </cell>
          <cell r="C3254" t="str">
            <v>M</v>
          </cell>
          <cell r="D3254">
            <v>60.98</v>
          </cell>
        </row>
        <row r="3255">
          <cell r="A3255" t="str">
            <v>C0549</v>
          </cell>
          <cell r="B3255" t="str">
            <v>CABO EM PVC 1000V 150MM2</v>
          </cell>
          <cell r="C3255" t="str">
            <v>M</v>
          </cell>
          <cell r="D3255">
            <v>85.34</v>
          </cell>
        </row>
        <row r="3256">
          <cell r="A3256" t="str">
            <v>C0551</v>
          </cell>
          <cell r="B3256" t="str">
            <v>CABO EM PVC 1000V 185MM2</v>
          </cell>
          <cell r="C3256" t="str">
            <v>M</v>
          </cell>
          <cell r="D3256">
            <v>117.99</v>
          </cell>
        </row>
        <row r="3257">
          <cell r="A3257" t="str">
            <v>C0552</v>
          </cell>
          <cell r="B3257" t="str">
            <v>CABO EM PVC 1000V 240MM2</v>
          </cell>
          <cell r="C3257" t="str">
            <v>M</v>
          </cell>
          <cell r="D3257">
            <v>135.76</v>
          </cell>
        </row>
        <row r="3258">
          <cell r="A3258" t="str">
            <v>C4538</v>
          </cell>
          <cell r="B3258" t="str">
            <v>CABO EM PVC 15000V 35MM2</v>
          </cell>
          <cell r="C3258" t="str">
            <v>M</v>
          </cell>
          <cell r="D3258">
            <v>50.57</v>
          </cell>
        </row>
        <row r="3259">
          <cell r="A3259" t="str">
            <v>C4539</v>
          </cell>
          <cell r="B3259" t="str">
            <v>CABO EM PVC 15000V 120MM2</v>
          </cell>
          <cell r="C3259" t="str">
            <v>M</v>
          </cell>
          <cell r="D3259">
            <v>81.66</v>
          </cell>
        </row>
        <row r="3260">
          <cell r="A3260" t="str">
            <v>C0540</v>
          </cell>
          <cell r="B3260" t="str">
            <v>CABO ISOLADO PVC 750V 2,5MM2</v>
          </cell>
          <cell r="C3260" t="str">
            <v>M</v>
          </cell>
          <cell r="D3260">
            <v>3.51</v>
          </cell>
        </row>
        <row r="3261">
          <cell r="A3261" t="str">
            <v>C0534</v>
          </cell>
          <cell r="B3261" t="str">
            <v>CABO ISOLADO PVC 750V 4MM2</v>
          </cell>
          <cell r="C3261" t="str">
            <v>M</v>
          </cell>
          <cell r="D3261">
            <v>4.9000000000000004</v>
          </cell>
        </row>
        <row r="3262">
          <cell r="A3262" t="str">
            <v>C0537</v>
          </cell>
          <cell r="B3262" t="str">
            <v>CABO ISOLADO PVC 750V 6MM2</v>
          </cell>
          <cell r="C3262" t="str">
            <v>M</v>
          </cell>
          <cell r="D3262">
            <v>5.33</v>
          </cell>
        </row>
        <row r="3263">
          <cell r="A3263" t="str">
            <v>C0524</v>
          </cell>
          <cell r="B3263" t="str">
            <v>CABO ISOLADO PVC 750V 10MM2</v>
          </cell>
          <cell r="C3263" t="str">
            <v>M</v>
          </cell>
          <cell r="D3263">
            <v>7.39</v>
          </cell>
        </row>
        <row r="3264">
          <cell r="A3264" t="str">
            <v>C0527</v>
          </cell>
          <cell r="B3264" t="str">
            <v>CABO ISOLADO PVC 750V 16MM2</v>
          </cell>
          <cell r="C3264" t="str">
            <v>M</v>
          </cell>
          <cell r="D3264">
            <v>10.19</v>
          </cell>
        </row>
        <row r="3265">
          <cell r="A3265" t="str">
            <v>C0530</v>
          </cell>
          <cell r="B3265" t="str">
            <v>CABO ISOLADO PVC 750V 25 MM2</v>
          </cell>
          <cell r="C3265" t="str">
            <v>M</v>
          </cell>
          <cell r="D3265">
            <v>13.26</v>
          </cell>
        </row>
        <row r="3266">
          <cell r="A3266" t="str">
            <v>C0532</v>
          </cell>
          <cell r="B3266" t="str">
            <v>CABO ISOLADO PVC 750V 35MM2</v>
          </cell>
          <cell r="C3266" t="str">
            <v>M</v>
          </cell>
          <cell r="D3266">
            <v>17.48</v>
          </cell>
        </row>
        <row r="3267">
          <cell r="A3267" t="str">
            <v>C0536</v>
          </cell>
          <cell r="B3267" t="str">
            <v>CABO ISOLADO PVC 750V 50MM2</v>
          </cell>
          <cell r="C3267" t="str">
            <v>M</v>
          </cell>
          <cell r="D3267">
            <v>24.04</v>
          </cell>
        </row>
        <row r="3268">
          <cell r="A3268" t="str">
            <v>C0538</v>
          </cell>
          <cell r="B3268" t="str">
            <v>CABO ISOLADO PVC 750V 70MM2</v>
          </cell>
          <cell r="C3268" t="str">
            <v>M</v>
          </cell>
          <cell r="D3268">
            <v>35.57</v>
          </cell>
        </row>
        <row r="3269">
          <cell r="A3269" t="str">
            <v>C0539</v>
          </cell>
          <cell r="B3269" t="str">
            <v>CABO ISOLADO PVC 750V 95MM2</v>
          </cell>
          <cell r="C3269" t="str">
            <v>M</v>
          </cell>
          <cell r="D3269">
            <v>43.23</v>
          </cell>
        </row>
        <row r="3270">
          <cell r="A3270" t="str">
            <v>C0525</v>
          </cell>
          <cell r="B3270" t="str">
            <v>CABO ISOLADO PVC 750V 120MM2</v>
          </cell>
          <cell r="C3270" t="str">
            <v>M</v>
          </cell>
          <cell r="D3270">
            <v>55.1</v>
          </cell>
        </row>
        <row r="3271">
          <cell r="A3271" t="str">
            <v>C0526</v>
          </cell>
          <cell r="B3271" t="str">
            <v>CABO ISOLADO PVC 750V 150MM2</v>
          </cell>
          <cell r="C3271" t="str">
            <v>M</v>
          </cell>
          <cell r="D3271">
            <v>66.97</v>
          </cell>
        </row>
        <row r="3272">
          <cell r="A3272" t="str">
            <v>C0528</v>
          </cell>
          <cell r="B3272" t="str">
            <v>CABO ISOLADO PVC 750V 185MM2</v>
          </cell>
          <cell r="C3272" t="str">
            <v>M</v>
          </cell>
          <cell r="D3272">
            <v>82.78</v>
          </cell>
        </row>
        <row r="3273">
          <cell r="A3273" t="str">
            <v>C0529</v>
          </cell>
          <cell r="B3273" t="str">
            <v>CABO ISOLADO PVC 750V 240MM2</v>
          </cell>
          <cell r="C3273" t="str">
            <v>M</v>
          </cell>
          <cell r="D3273">
            <v>104.61</v>
          </cell>
        </row>
        <row r="3274">
          <cell r="A3274" t="str">
            <v>C0531</v>
          </cell>
          <cell r="B3274" t="str">
            <v>CABO ISOLADO PVC 750V 300MM2</v>
          </cell>
          <cell r="C3274" t="str">
            <v>M</v>
          </cell>
          <cell r="D3274">
            <v>137.66999999999999</v>
          </cell>
        </row>
        <row r="3275">
          <cell r="A3275" t="str">
            <v>C0533</v>
          </cell>
          <cell r="B3275" t="str">
            <v>CABO ISOLADO PVC 750V 400MM2</v>
          </cell>
          <cell r="C3275" t="str">
            <v>M</v>
          </cell>
          <cell r="D3275">
            <v>189.19</v>
          </cell>
        </row>
        <row r="3276">
          <cell r="A3276" t="str">
            <v>C0535</v>
          </cell>
          <cell r="B3276" t="str">
            <v>CABO ISOLADO PVC 750V 500MM2</v>
          </cell>
          <cell r="C3276" t="str">
            <v>M</v>
          </cell>
          <cell r="D3276">
            <v>209.48</v>
          </cell>
        </row>
        <row r="3277">
          <cell r="A3277" t="str">
            <v>C0541</v>
          </cell>
          <cell r="B3277" t="str">
            <v>CABO LÓGICO 4 PARES, CATEGORIA 3 - UTP (10 MPBS)</v>
          </cell>
          <cell r="C3277" t="str">
            <v>M</v>
          </cell>
          <cell r="D3277">
            <v>6.54</v>
          </cell>
        </row>
        <row r="3278">
          <cell r="A3278" t="str">
            <v>C0542</v>
          </cell>
          <cell r="B3278" t="str">
            <v>CABO LÓGICO 4 PARES, CATEGORIA 4 - UTP (20 MPBS)</v>
          </cell>
          <cell r="C3278" t="str">
            <v>M</v>
          </cell>
          <cell r="D3278">
            <v>6.85</v>
          </cell>
        </row>
        <row r="3279">
          <cell r="A3279" t="str">
            <v>C0543</v>
          </cell>
          <cell r="B3279" t="str">
            <v>CABO LÓGICO 4 PARES, CATEGORIA 5 - UTP (100 MBPS)</v>
          </cell>
          <cell r="C3279" t="str">
            <v>M</v>
          </cell>
          <cell r="D3279">
            <v>7.21</v>
          </cell>
        </row>
        <row r="3280">
          <cell r="A3280" t="str">
            <v>C4533</v>
          </cell>
          <cell r="B3280" t="str">
            <v>CABO LÓGICO 4 PARES, CATEGORIA 6 - UTP</v>
          </cell>
          <cell r="C3280" t="str">
            <v>M</v>
          </cell>
          <cell r="D3280">
            <v>7.68</v>
          </cell>
        </row>
        <row r="3281">
          <cell r="A3281" t="str">
            <v>C4534</v>
          </cell>
          <cell r="B3281" t="str">
            <v>CABO LÓGICO CTP APL-100 - 50</v>
          </cell>
          <cell r="C3281" t="str">
            <v>M</v>
          </cell>
          <cell r="D3281">
            <v>34.78</v>
          </cell>
        </row>
        <row r="3282">
          <cell r="A3282" t="str">
            <v>C0544</v>
          </cell>
          <cell r="B3282" t="str">
            <v>CABO LÓGICO/VÍDEO COAXIAL 5O (OHMS)</v>
          </cell>
          <cell r="C3282" t="str">
            <v>M</v>
          </cell>
          <cell r="D3282">
            <v>6.74</v>
          </cell>
        </row>
        <row r="3283">
          <cell r="A3283" t="str">
            <v>C0545</v>
          </cell>
          <cell r="B3283" t="str">
            <v>CABO LÓGICO/VÍDEO COAXIAL 75 (OHMS)</v>
          </cell>
          <cell r="C3283" t="str">
            <v>M</v>
          </cell>
          <cell r="D3283">
            <v>7.02</v>
          </cell>
        </row>
        <row r="3284">
          <cell r="A3284" t="str">
            <v>C0546</v>
          </cell>
          <cell r="B3284" t="str">
            <v>CABO LÓGICO/VÍDEO COAXIAL 95 (OHMS)</v>
          </cell>
          <cell r="C3284" t="str">
            <v>M</v>
          </cell>
          <cell r="D3284">
            <v>7.31</v>
          </cell>
        </row>
        <row r="3285">
          <cell r="A3285" t="str">
            <v>C4031</v>
          </cell>
          <cell r="B3285" t="str">
            <v>CABO SINGELO ISOLAÇÃO 15 kV, DIÂMETRO 25 mm² - INSTALADO</v>
          </cell>
          <cell r="C3285" t="str">
            <v>M</v>
          </cell>
          <cell r="D3285">
            <v>28.65</v>
          </cell>
        </row>
        <row r="3286">
          <cell r="A3286" t="str">
            <v>C0562</v>
          </cell>
          <cell r="B3286" t="str">
            <v>CABO TELEFÔNICO CCI - 1</v>
          </cell>
          <cell r="C3286" t="str">
            <v>M</v>
          </cell>
          <cell r="D3286">
            <v>3.53</v>
          </cell>
        </row>
        <row r="3287">
          <cell r="A3287" t="str">
            <v>C0563</v>
          </cell>
          <cell r="B3287" t="str">
            <v>CABO TELEFÔNICO CCI - 2</v>
          </cell>
          <cell r="C3287" t="str">
            <v>M</v>
          </cell>
          <cell r="D3287">
            <v>3.79</v>
          </cell>
        </row>
        <row r="3288">
          <cell r="A3288" t="str">
            <v>C0564</v>
          </cell>
          <cell r="B3288" t="str">
            <v>CABO TELEFÔNICO CCI - 3</v>
          </cell>
          <cell r="C3288" t="str">
            <v>M</v>
          </cell>
          <cell r="D3288">
            <v>4.08</v>
          </cell>
        </row>
        <row r="3289">
          <cell r="A3289" t="str">
            <v>C0565</v>
          </cell>
          <cell r="B3289" t="str">
            <v>CABO TELEFÔNICO CCI - 4</v>
          </cell>
          <cell r="C3289" t="str">
            <v>M</v>
          </cell>
          <cell r="D3289">
            <v>4.3099999999999996</v>
          </cell>
        </row>
        <row r="3290">
          <cell r="A3290" t="str">
            <v>C0566</v>
          </cell>
          <cell r="B3290" t="str">
            <v>CABO TELEFÔNICO CCI - 5</v>
          </cell>
          <cell r="C3290" t="str">
            <v>M</v>
          </cell>
          <cell r="D3290">
            <v>4.71</v>
          </cell>
        </row>
        <row r="3291">
          <cell r="A3291" t="str">
            <v>C0567</v>
          </cell>
          <cell r="B3291" t="str">
            <v>CABO TELEFÔNICO CCI - 6</v>
          </cell>
          <cell r="C3291" t="str">
            <v>M</v>
          </cell>
          <cell r="D3291">
            <v>5.08</v>
          </cell>
        </row>
        <row r="3292">
          <cell r="A3292" t="str">
            <v>C0568</v>
          </cell>
          <cell r="B3292" t="str">
            <v>CABO TELEFÔNICO CI 50-10</v>
          </cell>
          <cell r="C3292" t="str">
            <v>M</v>
          </cell>
          <cell r="D3292">
            <v>9.61</v>
          </cell>
        </row>
        <row r="3293">
          <cell r="A3293" t="str">
            <v>C0570</v>
          </cell>
          <cell r="B3293" t="str">
            <v>CABO TELEFÔNICO CI 50-20</v>
          </cell>
          <cell r="C3293" t="str">
            <v>M</v>
          </cell>
          <cell r="D3293">
            <v>12.29</v>
          </cell>
        </row>
        <row r="3294">
          <cell r="A3294" t="str">
            <v>C0572</v>
          </cell>
          <cell r="B3294" t="str">
            <v>CABO TELEFÔNICO CI 50-30</v>
          </cell>
          <cell r="C3294" t="str">
            <v>M</v>
          </cell>
          <cell r="D3294">
            <v>13.33</v>
          </cell>
        </row>
        <row r="3295">
          <cell r="A3295" t="str">
            <v>C0573</v>
          </cell>
          <cell r="B3295" t="str">
            <v>CABO TELEFÔNICO CI 50-50</v>
          </cell>
          <cell r="C3295" t="str">
            <v>M</v>
          </cell>
          <cell r="D3295">
            <v>17.78</v>
          </cell>
        </row>
        <row r="3296">
          <cell r="A3296" t="str">
            <v>C0569</v>
          </cell>
          <cell r="B3296" t="str">
            <v>CABO TELEFÔNICO CI 50-100</v>
          </cell>
          <cell r="C3296" t="str">
            <v>M</v>
          </cell>
          <cell r="D3296">
            <v>34.56</v>
          </cell>
        </row>
        <row r="3297">
          <cell r="A3297" t="str">
            <v>C0571</v>
          </cell>
          <cell r="B3297" t="str">
            <v>CABO TELEFÔNICO CI 50-200</v>
          </cell>
          <cell r="C3297" t="str">
            <v>M</v>
          </cell>
          <cell r="D3297">
            <v>37.590000000000003</v>
          </cell>
        </row>
        <row r="3298">
          <cell r="A3298" t="str">
            <v>C0574</v>
          </cell>
          <cell r="B3298" t="str">
            <v>CABO TELEFÔNICO CTP-APL 10</v>
          </cell>
          <cell r="C3298" t="str">
            <v>M</v>
          </cell>
          <cell r="D3298">
            <v>8.76</v>
          </cell>
        </row>
        <row r="3299">
          <cell r="A3299" t="str">
            <v>C0575</v>
          </cell>
          <cell r="B3299" t="str">
            <v>CABO TELEFÔNICO CTP-APL 20</v>
          </cell>
          <cell r="C3299" t="str">
            <v>M</v>
          </cell>
          <cell r="D3299">
            <v>11.61</v>
          </cell>
        </row>
        <row r="3300">
          <cell r="A3300" t="str">
            <v>C0578</v>
          </cell>
          <cell r="B3300" t="str">
            <v>CABO TELEFÔNICO CTP-APL 30</v>
          </cell>
          <cell r="C3300" t="str">
            <v>M</v>
          </cell>
          <cell r="D3300">
            <v>15.14</v>
          </cell>
        </row>
        <row r="3301">
          <cell r="A3301" t="str">
            <v>C0579</v>
          </cell>
          <cell r="B3301" t="str">
            <v>CABO TELEFÔNICO CTP-APL 50</v>
          </cell>
          <cell r="C3301" t="str">
            <v>M</v>
          </cell>
          <cell r="D3301">
            <v>19.16</v>
          </cell>
        </row>
        <row r="3302">
          <cell r="A3302" t="str">
            <v>C0576</v>
          </cell>
          <cell r="B3302" t="str">
            <v>CABO TELEFÔNICO CTP-APL 100</v>
          </cell>
          <cell r="C3302" t="str">
            <v>M</v>
          </cell>
          <cell r="D3302">
            <v>23.29</v>
          </cell>
        </row>
        <row r="3303">
          <cell r="A3303" t="str">
            <v>C0577</v>
          </cell>
          <cell r="B3303" t="str">
            <v>CABO TELEFÔNICO CTP-APL 200</v>
          </cell>
          <cell r="C3303" t="str">
            <v>M</v>
          </cell>
          <cell r="D3303">
            <v>24.53</v>
          </cell>
        </row>
        <row r="3304">
          <cell r="A3304" t="str">
            <v>C0560</v>
          </cell>
          <cell r="B3304" t="str">
            <v>CABO TELEFÔNICO CCE - 2</v>
          </cell>
          <cell r="C3304" t="str">
            <v>M</v>
          </cell>
          <cell r="D3304">
            <v>4.45</v>
          </cell>
        </row>
        <row r="3305">
          <cell r="A3305" t="str">
            <v>C0561</v>
          </cell>
          <cell r="B3305" t="str">
            <v>CABO TELEFÔNICO CCE - 3</v>
          </cell>
          <cell r="C3305" t="str">
            <v>M</v>
          </cell>
          <cell r="D3305">
            <v>4.6900000000000004</v>
          </cell>
        </row>
        <row r="3306">
          <cell r="A3306" t="str">
            <v>C3908</v>
          </cell>
          <cell r="B3306" t="str">
            <v>CABO UNIPOLAR ISOLADO EM EPR 3,6/6kV, 10mm²</v>
          </cell>
          <cell r="C3306" t="str">
            <v>M</v>
          </cell>
          <cell r="D3306">
            <v>15.72</v>
          </cell>
        </row>
        <row r="3307">
          <cell r="A3307" t="str">
            <v>C0798</v>
          </cell>
          <cell r="B3307" t="str">
            <v>CLEATS PARA FIAÇÃO APARENTE</v>
          </cell>
          <cell r="C3307" t="str">
            <v>UN</v>
          </cell>
          <cell r="D3307">
            <v>3.1</v>
          </cell>
        </row>
        <row r="3308">
          <cell r="A3308" t="str">
            <v>C3565</v>
          </cell>
          <cell r="B3308" t="str">
            <v>CLEATS PARA FIAÇÃO APARENTE (MUTIRÃO MISTO)</v>
          </cell>
          <cell r="C3308" t="str">
            <v>UN</v>
          </cell>
          <cell r="D3308">
            <v>2.2000000000000002</v>
          </cell>
        </row>
        <row r="3309">
          <cell r="A3309" t="str">
            <v>C3911</v>
          </cell>
          <cell r="B3309" t="str">
            <v>CONECTOR DE ATERRAMENTO TIPO K2C17-10mm BURDY</v>
          </cell>
          <cell r="C3309" t="str">
            <v>UN</v>
          </cell>
          <cell r="D3309">
            <v>13.92</v>
          </cell>
        </row>
        <row r="3310">
          <cell r="A3310" t="str">
            <v>C0859</v>
          </cell>
          <cell r="B3310" t="str">
            <v>CONECTOR SPLIT - BOLT P/ CABOS ATE 16MM2</v>
          </cell>
          <cell r="C3310" t="str">
            <v>UN</v>
          </cell>
          <cell r="D3310">
            <v>4.8</v>
          </cell>
        </row>
        <row r="3311">
          <cell r="A3311" t="str">
            <v>C0860</v>
          </cell>
          <cell r="B3311" t="str">
            <v>CONECTOR SPLIT - BOLT P/ CABOS ATE 35MM2</v>
          </cell>
          <cell r="C3311" t="str">
            <v>UN</v>
          </cell>
          <cell r="D3311">
            <v>7.15</v>
          </cell>
        </row>
        <row r="3312">
          <cell r="A3312" t="str">
            <v>C0858</v>
          </cell>
          <cell r="B3312" t="str">
            <v>CONECTOR SPLIT - BOLT P/ CABOS ATE 120MM2</v>
          </cell>
          <cell r="C3312" t="str">
            <v>UN</v>
          </cell>
          <cell r="D3312">
            <v>15.34</v>
          </cell>
        </row>
        <row r="3313">
          <cell r="A3313" t="str">
            <v>C0861</v>
          </cell>
          <cell r="B3313" t="str">
            <v>CONECTOR SPLIT - BOLT P/ CABOS ATE 500MM2</v>
          </cell>
          <cell r="C3313" t="str">
            <v>UN</v>
          </cell>
          <cell r="D3313">
            <v>80.75</v>
          </cell>
        </row>
        <row r="3314">
          <cell r="A3314" t="str">
            <v>C0869</v>
          </cell>
          <cell r="B3314" t="str">
            <v>CORDOALHA COBRE NÚ 35MM2 E ISOLADORES P/PARA-RAIO</v>
          </cell>
          <cell r="C3314" t="str">
            <v>M</v>
          </cell>
          <cell r="D3314">
            <v>27.95</v>
          </cell>
        </row>
        <row r="3315">
          <cell r="A3315" t="str">
            <v>C0870</v>
          </cell>
          <cell r="B3315" t="str">
            <v>CORDOALHA COBRE NÚ 70MM2 E ISOLADORES P/PARA-RAIO</v>
          </cell>
          <cell r="C3315" t="str">
            <v>M</v>
          </cell>
          <cell r="D3315">
            <v>41.66</v>
          </cell>
        </row>
        <row r="3316">
          <cell r="A3316" t="str">
            <v>C1369</v>
          </cell>
          <cell r="B3316" t="str">
            <v>FIO ISOLADO PVC P/750V 0.5MM2</v>
          </cell>
          <cell r="C3316" t="str">
            <v>M</v>
          </cell>
          <cell r="D3316">
            <v>2</v>
          </cell>
        </row>
        <row r="3317">
          <cell r="A3317" t="str">
            <v>C1370</v>
          </cell>
          <cell r="B3317" t="str">
            <v>FIO ISOLADO PVC P/750V 0.75MM2</v>
          </cell>
          <cell r="C3317" t="str">
            <v>M</v>
          </cell>
          <cell r="D3317">
            <v>2.2999999999999998</v>
          </cell>
        </row>
        <row r="3318">
          <cell r="A3318" t="str">
            <v>C1373</v>
          </cell>
          <cell r="B3318" t="str">
            <v>FIO ISOLADO PVC P/750V 1MM2</v>
          </cell>
          <cell r="C3318" t="str">
            <v>M</v>
          </cell>
          <cell r="D3318">
            <v>2.5499999999999998</v>
          </cell>
        </row>
        <row r="3319">
          <cell r="A3319" t="str">
            <v>C1371</v>
          </cell>
          <cell r="B3319" t="str">
            <v>FIO ISOLADO PVC P/750V 1.5 MM2</v>
          </cell>
          <cell r="C3319" t="str">
            <v>M</v>
          </cell>
          <cell r="D3319">
            <v>2.81</v>
          </cell>
        </row>
        <row r="3320">
          <cell r="A3320" t="str">
            <v>C1374</v>
          </cell>
          <cell r="B3320" t="str">
            <v>FIO ISOLADO PVC P/750V 2.5 MM2</v>
          </cell>
          <cell r="C3320" t="str">
            <v>M</v>
          </cell>
          <cell r="D3320">
            <v>3.34</v>
          </cell>
        </row>
        <row r="3321">
          <cell r="A3321" t="str">
            <v>C1375</v>
          </cell>
          <cell r="B3321" t="str">
            <v>FIO ISOLADO PVC P/750V 4MM2</v>
          </cell>
          <cell r="C3321" t="str">
            <v>M</v>
          </cell>
          <cell r="D3321">
            <v>4.2300000000000004</v>
          </cell>
        </row>
        <row r="3322">
          <cell r="A3322" t="str">
            <v>C1376</v>
          </cell>
          <cell r="B3322" t="str">
            <v>FIO ISOLADO PVC P/750V 6MM2</v>
          </cell>
          <cell r="C3322" t="str">
            <v>M</v>
          </cell>
          <cell r="D3322">
            <v>4.88</v>
          </cell>
        </row>
        <row r="3323">
          <cell r="A3323" t="str">
            <v>C1372</v>
          </cell>
          <cell r="B3323" t="str">
            <v>FIO ISOLADO PVC P/750V 10MM2</v>
          </cell>
          <cell r="C3323" t="str">
            <v>M</v>
          </cell>
          <cell r="D3323">
            <v>7.68</v>
          </cell>
        </row>
        <row r="3324">
          <cell r="A3324" t="str">
            <v>C1377</v>
          </cell>
          <cell r="B3324" t="str">
            <v>FIO PARALELO ISOLADO, ( 2 X 0,75 )MM2</v>
          </cell>
          <cell r="C3324" t="str">
            <v>M</v>
          </cell>
          <cell r="D3324">
            <v>2.64</v>
          </cell>
        </row>
        <row r="3325">
          <cell r="A3325" t="str">
            <v>C1378</v>
          </cell>
          <cell r="B3325" t="str">
            <v>FIO PARALELO ISOLADO, ( 2 X 1,00 )MM2</v>
          </cell>
          <cell r="C3325" t="str">
            <v>M</v>
          </cell>
          <cell r="D3325">
            <v>3.4</v>
          </cell>
        </row>
        <row r="3326">
          <cell r="A3326" t="str">
            <v>C1379</v>
          </cell>
          <cell r="B3326" t="str">
            <v>FIO PARALELO ISOLADO, ( 2 X 1,50 )MM2</v>
          </cell>
          <cell r="C3326" t="str">
            <v>M</v>
          </cell>
          <cell r="D3326">
            <v>4.91</v>
          </cell>
        </row>
        <row r="3327">
          <cell r="A3327" t="str">
            <v>C3572</v>
          </cell>
          <cell r="B3327" t="str">
            <v>HASTE DE FERRO GALVANIZADO 1.20m PARA ATERRAMENTO (MUTIRÃO MISTO)</v>
          </cell>
          <cell r="C3327" t="str">
            <v>UN</v>
          </cell>
          <cell r="D3327">
            <v>17.13</v>
          </cell>
        </row>
        <row r="3328">
          <cell r="A3328" t="str">
            <v>C3922</v>
          </cell>
          <cell r="B3328" t="str">
            <v>KIT CONECTOR SN-10, 5kV-20A, CABO 10mm²</v>
          </cell>
          <cell r="C3328" t="str">
            <v>UN</v>
          </cell>
          <cell r="D3328">
            <v>78.739999999999995</v>
          </cell>
        </row>
        <row r="3329">
          <cell r="A3329" t="str">
            <v>C3570</v>
          </cell>
          <cell r="B3329" t="str">
            <v>MUTIRÃO MISTO - FIO ISOLADO PVC P/750V 1.5MM2</v>
          </cell>
          <cell r="C3329" t="str">
            <v>M</v>
          </cell>
          <cell r="D3329">
            <v>1.91</v>
          </cell>
        </row>
        <row r="3330">
          <cell r="A3330" t="str">
            <v>C3563</v>
          </cell>
          <cell r="B3330" t="str">
            <v>MUTIRÃO MISTO - CABO ISOLADO PVC 750V 6MM2</v>
          </cell>
          <cell r="C3330" t="str">
            <v>M</v>
          </cell>
          <cell r="D3330">
            <v>4.16</v>
          </cell>
        </row>
        <row r="3331">
          <cell r="A3331" t="str">
            <v>C3571</v>
          </cell>
          <cell r="B3331" t="str">
            <v>MUTIRÃO MISTO - FIO PARALELO ISOLADO, (2X0,75)MM2</v>
          </cell>
          <cell r="C3331" t="str">
            <v>M</v>
          </cell>
          <cell r="D3331">
            <v>2.0099999999999998</v>
          </cell>
        </row>
        <row r="3332">
          <cell r="A3332" t="str">
            <v>C2455</v>
          </cell>
          <cell r="B3332" t="str">
            <v>TERMINAL DE PRESSÃO P/ CABOS ATÉ 16MM2</v>
          </cell>
          <cell r="C3332" t="str">
            <v>UN</v>
          </cell>
          <cell r="D3332">
            <v>7.67</v>
          </cell>
        </row>
        <row r="3333">
          <cell r="A3333" t="str">
            <v>C2457</v>
          </cell>
          <cell r="B3333" t="str">
            <v>TERMINAL DE PRESSÃO P/ CABOS ATÉ 35MM2</v>
          </cell>
          <cell r="C3333" t="str">
            <v>UN</v>
          </cell>
          <cell r="D3333">
            <v>9.5500000000000007</v>
          </cell>
        </row>
        <row r="3334">
          <cell r="A3334" t="str">
            <v>C2454</v>
          </cell>
          <cell r="B3334" t="str">
            <v>TERMINAL DE PRESSÃO P/ CABOS ATÉ 120MM2</v>
          </cell>
          <cell r="C3334" t="str">
            <v>UN</v>
          </cell>
          <cell r="D3334">
            <v>17.14</v>
          </cell>
        </row>
        <row r="3335">
          <cell r="A3335" t="str">
            <v>C2456</v>
          </cell>
          <cell r="B3335" t="str">
            <v>TERMINAL DE PRESSÃO P/ CABOS ATÉ 240MM2</v>
          </cell>
          <cell r="C3335" t="str">
            <v>UN</v>
          </cell>
          <cell r="D3335">
            <v>25.55</v>
          </cell>
        </row>
        <row r="3336">
          <cell r="A3336" t="str">
            <v>C2458</v>
          </cell>
          <cell r="B3336" t="str">
            <v>TERMINAL DE PRESSÃO P/ CABOS ATÉ 500MM2</v>
          </cell>
          <cell r="C3336" t="str">
            <v>UN</v>
          </cell>
          <cell r="D3336">
            <v>51.75</v>
          </cell>
        </row>
        <row r="3337">
          <cell r="A3337" t="str">
            <v>C2459</v>
          </cell>
          <cell r="B3337" t="str">
            <v>TERMINAL DE PRESSÃO P/ VERGALHÕES DE COBRE 3/8"</v>
          </cell>
          <cell r="C3337" t="str">
            <v>UN</v>
          </cell>
          <cell r="D3337">
            <v>24.25</v>
          </cell>
        </row>
        <row r="3338">
          <cell r="A3338" t="str">
            <v>C3482</v>
          </cell>
          <cell r="B3338" t="str">
            <v>TERMINAL OLHAL PARA CABO DE 1,50MM2 À 2,50MM2</v>
          </cell>
          <cell r="C3338" t="str">
            <v>UN</v>
          </cell>
          <cell r="D3338">
            <v>2.2999999999999998</v>
          </cell>
        </row>
        <row r="3339">
          <cell r="A3339" t="str">
            <v>C3483</v>
          </cell>
          <cell r="B3339" t="str">
            <v>TERMINAL OLHAL PARA CABO DE 4,00MM2 À 6,00MM2</v>
          </cell>
          <cell r="C3339" t="str">
            <v>UN</v>
          </cell>
          <cell r="D3339">
            <v>2.4500000000000002</v>
          </cell>
        </row>
        <row r="3340">
          <cell r="A3340" t="str">
            <v>C3478</v>
          </cell>
          <cell r="B3340" t="str">
            <v>VERGALHÃO ROSCA TOTAL DE 3/8"</v>
          </cell>
          <cell r="C3340" t="str">
            <v>M</v>
          </cell>
          <cell r="D3340">
            <v>5.67</v>
          </cell>
        </row>
        <row r="3341">
          <cell r="B3341" t="str">
            <v>BASES, CHAVES E DISJUNTORES</v>
          </cell>
        </row>
        <row r="3342">
          <cell r="A3342" t="str">
            <v>C0380</v>
          </cell>
          <cell r="B3342" t="str">
            <v>BASE DE FUSÍVEL DIAZED EM QUADRO DE DISTRIBUIÇÃO ATÉ 25A</v>
          </cell>
          <cell r="C3342" t="str">
            <v>UN</v>
          </cell>
          <cell r="D3342">
            <v>30.78</v>
          </cell>
        </row>
        <row r="3343">
          <cell r="A3343" t="str">
            <v>C0381</v>
          </cell>
          <cell r="B3343" t="str">
            <v>BASE DE FUSÍVEL DIAZED EM QUADRO DE DISTRIBUIÇÃO ATÉ 63A</v>
          </cell>
          <cell r="C3343" t="str">
            <v>UN</v>
          </cell>
          <cell r="D3343">
            <v>37.54</v>
          </cell>
        </row>
        <row r="3344">
          <cell r="A3344" t="str">
            <v>C0382</v>
          </cell>
          <cell r="B3344" t="str">
            <v>BASE DE FUSÍVEL NH 00 EM QUADRO DE DISTRIBUIÇÃO ATÉ 125A</v>
          </cell>
          <cell r="C3344" t="str">
            <v>UN</v>
          </cell>
          <cell r="D3344">
            <v>40.78</v>
          </cell>
        </row>
        <row r="3345">
          <cell r="A3345" t="str">
            <v>C0376</v>
          </cell>
          <cell r="B3345" t="str">
            <v>BASE DE FUSÍVEL TIPO 'NH' 1 ATÉ 250A EM QUADRO DE LUZ E FORÇA</v>
          </cell>
          <cell r="C3345" t="str">
            <v>UN</v>
          </cell>
          <cell r="D3345">
            <v>111.96</v>
          </cell>
        </row>
        <row r="3346">
          <cell r="A3346" t="str">
            <v>C0377</v>
          </cell>
          <cell r="B3346" t="str">
            <v>BASE DE FUSÍVEL TIPO 'NH' 2 ATÉ 400A EM QUADRO DE LUZ E FORÇA</v>
          </cell>
          <cell r="C3346" t="str">
            <v>UN</v>
          </cell>
          <cell r="D3346">
            <v>137.31</v>
          </cell>
        </row>
        <row r="3347">
          <cell r="A3347" t="str">
            <v>C0378</v>
          </cell>
          <cell r="B3347" t="str">
            <v>BASE DE FUSÍVEL TIPO 'NH' 3 ATÉ 630A EM QUADRO DE FORÇA</v>
          </cell>
          <cell r="C3347" t="str">
            <v>UN</v>
          </cell>
          <cell r="D3347">
            <v>207.18</v>
          </cell>
        </row>
        <row r="3348">
          <cell r="A3348" t="str">
            <v>C0379</v>
          </cell>
          <cell r="B3348" t="str">
            <v>BASE DE FUSÍVEL TIPO 'NH' 4 ATÉ 1250A EM QUADRO DE FORÇA</v>
          </cell>
          <cell r="C3348" t="str">
            <v>UN</v>
          </cell>
          <cell r="D3348">
            <v>1083.82</v>
          </cell>
        </row>
        <row r="3349">
          <cell r="A3349" t="str">
            <v>C4034</v>
          </cell>
          <cell r="B3349" t="str">
            <v>CAPACITOR 380 VAC, 25 KVAR - INSTALADO</v>
          </cell>
          <cell r="C3349" t="str">
            <v>CJ</v>
          </cell>
          <cell r="D3349">
            <v>971.77</v>
          </cell>
        </row>
        <row r="3350">
          <cell r="A3350" t="str">
            <v>C4057</v>
          </cell>
          <cell r="B3350" t="str">
            <v>CHAVE PRESSOSTÁTICA 2" - INSTALADO</v>
          </cell>
          <cell r="C3350" t="str">
            <v>UN</v>
          </cell>
          <cell r="D3350">
            <v>375.9</v>
          </cell>
        </row>
        <row r="3351">
          <cell r="A3351" t="str">
            <v>C0789</v>
          </cell>
          <cell r="B3351" t="str">
            <v>CHAVE SECCIONADORA TRIPOLAR ACIONAM.FRONTAL ROTATIVO 16A</v>
          </cell>
          <cell r="C3351" t="str">
            <v>UN</v>
          </cell>
          <cell r="D3351">
            <v>121.07</v>
          </cell>
        </row>
        <row r="3352">
          <cell r="A3352" t="str">
            <v>C0792</v>
          </cell>
          <cell r="B3352" t="str">
            <v>CHAVE SECCIONADORA TRIPOLAR ACIONAM.FRONTAL ROTATIVO 25A</v>
          </cell>
          <cell r="C3352" t="str">
            <v>UN</v>
          </cell>
          <cell r="D3352">
            <v>148.13</v>
          </cell>
        </row>
        <row r="3353">
          <cell r="A3353" t="str">
            <v>C0793</v>
          </cell>
          <cell r="B3353" t="str">
            <v>CHAVE SECCIONADORA TRIPOLAR ACIONAM.FRONTAL ROTATIVO 40A</v>
          </cell>
          <cell r="C3353" t="str">
            <v>UN</v>
          </cell>
          <cell r="D3353">
            <v>238.28</v>
          </cell>
        </row>
        <row r="3354">
          <cell r="A3354" t="str">
            <v>C0794</v>
          </cell>
          <cell r="B3354" t="str">
            <v>CHAVE SECCIONADORA TRIPOLAR ACIONAM.FRONTAL ROTATIVO 63A</v>
          </cell>
          <cell r="C3354" t="str">
            <v>UN</v>
          </cell>
          <cell r="D3354">
            <v>308.41000000000003</v>
          </cell>
        </row>
        <row r="3355">
          <cell r="A3355" t="str">
            <v>C0787</v>
          </cell>
          <cell r="B3355" t="str">
            <v>CHAVE SECCIONADORA TRIPOLAR ACIONAM.FRONTAL ROTATIVO 100A</v>
          </cell>
          <cell r="C3355" t="str">
            <v>UN</v>
          </cell>
          <cell r="D3355">
            <v>542.41</v>
          </cell>
        </row>
        <row r="3356">
          <cell r="A3356" t="str">
            <v>C0788</v>
          </cell>
          <cell r="B3356" t="str">
            <v>CHAVE SECCIONADORA TRIPOLAR ACIONAM.FRONTAL ROTATIVO 125A</v>
          </cell>
          <cell r="C3356" t="str">
            <v>UN</v>
          </cell>
          <cell r="D3356">
            <v>606.76</v>
          </cell>
        </row>
        <row r="3357">
          <cell r="A3357" t="str">
            <v>C0790</v>
          </cell>
          <cell r="B3357" t="str">
            <v>CHAVE SECCIONADORA TRIPOLAR ACIONAM.FRONTAL ROTATIVO 200A</v>
          </cell>
          <cell r="C3357" t="str">
            <v>UN</v>
          </cell>
          <cell r="D3357">
            <v>370.79</v>
          </cell>
        </row>
        <row r="3358">
          <cell r="A3358" t="str">
            <v>C0791</v>
          </cell>
          <cell r="B3358" t="str">
            <v>CHAVE SECCIONADORA TRIPOLAR ACIONAM.FRONTAL ROTATIVO 250A</v>
          </cell>
          <cell r="C3358" t="str">
            <v>UN</v>
          </cell>
          <cell r="D3358">
            <v>370.79</v>
          </cell>
        </row>
        <row r="3359">
          <cell r="A3359" t="str">
            <v>C0783</v>
          </cell>
          <cell r="B3359" t="str">
            <v>CHAVE SECCIONADORA ACIONAMENTO POR ALAVANCA.MONOPOLAR 40A</v>
          </cell>
          <cell r="C3359" t="str">
            <v>UN</v>
          </cell>
          <cell r="D3359">
            <v>133.11000000000001</v>
          </cell>
        </row>
        <row r="3360">
          <cell r="A3360" t="str">
            <v>C0785</v>
          </cell>
          <cell r="B3360" t="str">
            <v>CHAVE SECCIONADORA ACIONAMENTO POR ALAVANCA.TRIPOLAR 40A</v>
          </cell>
          <cell r="C3360" t="str">
            <v>UN</v>
          </cell>
          <cell r="D3360">
            <v>156.71</v>
          </cell>
        </row>
        <row r="3361">
          <cell r="A3361" t="str">
            <v>C0786</v>
          </cell>
          <cell r="B3361" t="str">
            <v>CHAVE SECCIONADORA ACIONAMENTO POR ALAVANCA.TRIPOLAR 63A</v>
          </cell>
          <cell r="C3361" t="str">
            <v>UN</v>
          </cell>
          <cell r="D3361">
            <v>258.64999999999998</v>
          </cell>
        </row>
        <row r="3362">
          <cell r="A3362" t="str">
            <v>C0784</v>
          </cell>
          <cell r="B3362" t="str">
            <v>CHAVE SECCIONADORA ACIONAMENTO POR ALAVANCA.TRIPOLAR 100A</v>
          </cell>
          <cell r="C3362" t="str">
            <v>UN</v>
          </cell>
          <cell r="D3362">
            <v>415.21</v>
          </cell>
        </row>
        <row r="3363">
          <cell r="A3363" t="str">
            <v>C4032</v>
          </cell>
          <cell r="B3363" t="str">
            <v>CHAVE SECCIONADORA C/ FUSÍVEL, ABERTURA SOB CARGA, 15 kV, 160 A - INSTALADO</v>
          </cell>
          <cell r="C3363" t="str">
            <v>UN</v>
          </cell>
          <cell r="D3363">
            <v>1438.04</v>
          </cell>
        </row>
        <row r="3364">
          <cell r="A3364" t="str">
            <v>C4037</v>
          </cell>
          <cell r="B3364" t="str">
            <v>CHAVE SELETORA DE 3 POSIÇÕES - INSTALADO</v>
          </cell>
          <cell r="C3364" t="str">
            <v>UN</v>
          </cell>
          <cell r="D3364">
            <v>100</v>
          </cell>
        </row>
        <row r="3365">
          <cell r="A3365" t="str">
            <v>C4036</v>
          </cell>
          <cell r="B3365" t="str">
            <v>CONTACTOR 65A - INSTALADO</v>
          </cell>
          <cell r="C3365" t="str">
            <v>UN</v>
          </cell>
          <cell r="D3365">
            <v>518.91999999999996</v>
          </cell>
        </row>
        <row r="3366">
          <cell r="A3366" t="str">
            <v>C0780</v>
          </cell>
          <cell r="B3366" t="str">
            <v>CONTACTOR AUXILIAR 2NA + 2NF</v>
          </cell>
          <cell r="C3366" t="str">
            <v>UN</v>
          </cell>
          <cell r="D3366">
            <v>112.57</v>
          </cell>
        </row>
        <row r="3367">
          <cell r="A3367" t="str">
            <v>C0808</v>
          </cell>
          <cell r="B3367" t="str">
            <v>CONTROLADOR DE FATOR DE POTÊNCIA COM 8 ESTÁGIOS</v>
          </cell>
          <cell r="C3367" t="str">
            <v>UN</v>
          </cell>
          <cell r="D3367">
            <v>5231.22</v>
          </cell>
        </row>
        <row r="3368">
          <cell r="A3368" t="str">
            <v>C4028</v>
          </cell>
          <cell r="B3368" t="str">
            <v>DISJUNTOR DE MÉDIA TENSÃO SF6 15 kV, 630 A, 3 PÓLOS, 30 kA/15kV, EXTRAÍVEL - INSTALADO</v>
          </cell>
          <cell r="C3368" t="str">
            <v>UN</v>
          </cell>
          <cell r="D3368">
            <v>33207.370000000003</v>
          </cell>
        </row>
        <row r="3369">
          <cell r="A3369" t="str">
            <v>C1092</v>
          </cell>
          <cell r="B3369" t="str">
            <v>DISJUNTOR MONOPOLAR EM QUADRO DE DISTRIBUIÇÃO 10A</v>
          </cell>
          <cell r="C3369" t="str">
            <v>UN</v>
          </cell>
          <cell r="D3369">
            <v>13.8</v>
          </cell>
        </row>
        <row r="3370">
          <cell r="A3370" t="str">
            <v>C1093</v>
          </cell>
          <cell r="B3370" t="str">
            <v>DISJUNTOR MONOPOLAR EM QUADRO DE DISTRIBUIÇÃO 16A</v>
          </cell>
          <cell r="C3370" t="str">
            <v>UN</v>
          </cell>
          <cell r="D3370">
            <v>13.8</v>
          </cell>
        </row>
        <row r="3371">
          <cell r="A3371" t="str">
            <v>C1095</v>
          </cell>
          <cell r="B3371" t="str">
            <v>DISJUNTOR MONOPOLAR EM QUADRO DE DISTRIBUIÇÃO 20A</v>
          </cell>
          <cell r="C3371" t="str">
            <v>UN</v>
          </cell>
          <cell r="D3371">
            <v>13.88</v>
          </cell>
        </row>
        <row r="3372">
          <cell r="A3372" t="str">
            <v>C1096</v>
          </cell>
          <cell r="B3372" t="str">
            <v>DISJUNTOR MONOPOLAR EM QUADRO DE DISTRIBUIÇÃO 25A</v>
          </cell>
          <cell r="C3372" t="str">
            <v>UN</v>
          </cell>
          <cell r="D3372">
            <v>13.88</v>
          </cell>
        </row>
        <row r="3373">
          <cell r="A3373" t="str">
            <v>C1098</v>
          </cell>
          <cell r="B3373" t="str">
            <v>DISJUNTOR MONOPOLAR EM QUADRO DE DISTRIBUIÇÃO 32A</v>
          </cell>
          <cell r="C3373" t="str">
            <v>UN</v>
          </cell>
          <cell r="D3373">
            <v>14.91</v>
          </cell>
        </row>
        <row r="3374">
          <cell r="A3374" t="str">
            <v>C1099</v>
          </cell>
          <cell r="B3374" t="str">
            <v>DISJUNTOR MONOPOLAR EM QUADRO DE DISTRIBUIÇÃO 40A</v>
          </cell>
          <cell r="C3374" t="str">
            <v>UN</v>
          </cell>
          <cell r="D3374">
            <v>17.579999999999998</v>
          </cell>
        </row>
        <row r="3375">
          <cell r="A3375" t="str">
            <v>C1101</v>
          </cell>
          <cell r="B3375" t="str">
            <v>DISJUNTOR MONOPOLAR EM QUADRO DE DISTRIBUIÇÃO 50A</v>
          </cell>
          <cell r="C3375" t="str">
            <v>UN</v>
          </cell>
          <cell r="D3375">
            <v>18.61</v>
          </cell>
        </row>
        <row r="3376">
          <cell r="A3376" t="str">
            <v>C1081</v>
          </cell>
          <cell r="B3376" t="str">
            <v>DISJUNTOR BIPOLAR EM QUADRO DE DISTRIBUICAO 10A</v>
          </cell>
          <cell r="C3376" t="str">
            <v>UN</v>
          </cell>
          <cell r="D3376">
            <v>54.87</v>
          </cell>
        </row>
        <row r="3377">
          <cell r="A3377" t="str">
            <v>C1082</v>
          </cell>
          <cell r="B3377" t="str">
            <v>DISJUNTOR BIPOLAR EM QUADRO DE DISTRIBUIÇÃO 16A</v>
          </cell>
          <cell r="C3377" t="str">
            <v>UN</v>
          </cell>
          <cell r="D3377">
            <v>54.87</v>
          </cell>
        </row>
        <row r="3378">
          <cell r="A3378" t="str">
            <v>C1084</v>
          </cell>
          <cell r="B3378" t="str">
            <v>DISJUNTOR BIPOLAR EM QUADRO DE DISTRIBUIÇÃO 20A</v>
          </cell>
          <cell r="C3378" t="str">
            <v>UN</v>
          </cell>
          <cell r="D3378">
            <v>54.87</v>
          </cell>
        </row>
        <row r="3379">
          <cell r="A3379" t="str">
            <v>C1085</v>
          </cell>
          <cell r="B3379" t="str">
            <v>DISJUNTOR BIPOLAR EM QUADRO DE DISTRIBUIÇÃO 25A</v>
          </cell>
          <cell r="C3379" t="str">
            <v>UN</v>
          </cell>
          <cell r="D3379">
            <v>54.87</v>
          </cell>
        </row>
        <row r="3380">
          <cell r="A3380" t="str">
            <v>C1087</v>
          </cell>
          <cell r="B3380" t="str">
            <v>DISJUNTOR BIPOLAR EM QUADRO DE DISTRIBUIÇÃO 32A</v>
          </cell>
          <cell r="C3380" t="str">
            <v>UN</v>
          </cell>
          <cell r="D3380">
            <v>54.87</v>
          </cell>
        </row>
        <row r="3381">
          <cell r="A3381" t="str">
            <v>C1088</v>
          </cell>
          <cell r="B3381" t="str">
            <v>DISJUNTOR BIPOLAR EM QUADRO DE DISTRIBUIÇÃO 40A</v>
          </cell>
          <cell r="C3381" t="str">
            <v>UN</v>
          </cell>
          <cell r="D3381">
            <v>56.87</v>
          </cell>
        </row>
        <row r="3382">
          <cell r="A3382" t="str">
            <v>C1090</v>
          </cell>
          <cell r="B3382" t="str">
            <v>DISJUNTOR BIPOLAR EM QUADRO DE DISTRIBUIÇÃO 50A</v>
          </cell>
          <cell r="C3382" t="str">
            <v>UN</v>
          </cell>
          <cell r="D3382">
            <v>56.87</v>
          </cell>
        </row>
        <row r="3383">
          <cell r="A3383" t="str">
            <v>C4530</v>
          </cell>
          <cell r="B3383" t="str">
            <v>DISJUNTOR DIFERENCIAL DR-16A - 40A, 30mA</v>
          </cell>
          <cell r="C3383" t="str">
            <v>UN</v>
          </cell>
          <cell r="D3383">
            <v>148.78</v>
          </cell>
        </row>
        <row r="3384">
          <cell r="A3384" t="str">
            <v>C4531</v>
          </cell>
          <cell r="B3384" t="str">
            <v>DISJUNTOR DIFERENCIAL DR-80A, 30mA</v>
          </cell>
          <cell r="C3384" t="str">
            <v>UN</v>
          </cell>
          <cell r="D3384">
            <v>264.55</v>
          </cell>
        </row>
        <row r="3385">
          <cell r="A3385" t="str">
            <v>C1106</v>
          </cell>
          <cell r="B3385" t="str">
            <v>DISJUNTOR TRIPOLAR C/ACIONAMENTO NA PORTA DO Q.D.ATE 16 A</v>
          </cell>
          <cell r="C3385" t="str">
            <v>UN</v>
          </cell>
          <cell r="D3385">
            <v>67.2</v>
          </cell>
        </row>
        <row r="3386">
          <cell r="A3386" t="str">
            <v>C1111</v>
          </cell>
          <cell r="B3386" t="str">
            <v>DISJUNTOR TRIPOLAR C/ACIONAMENTO NA PORTA DO Q.D.ATE 32A</v>
          </cell>
          <cell r="C3386" t="str">
            <v>UN</v>
          </cell>
          <cell r="D3386">
            <v>73.06</v>
          </cell>
        </row>
        <row r="3387">
          <cell r="A3387" t="str">
            <v>C1114</v>
          </cell>
          <cell r="B3387" t="str">
            <v>DISJUNTOR TRIPOLAR C/ACIONAMENTO NA PORTA DO Q.D.ATE 63A</v>
          </cell>
          <cell r="C3387" t="str">
            <v>UN</v>
          </cell>
          <cell r="D3387">
            <v>110.79</v>
          </cell>
        </row>
        <row r="3388">
          <cell r="A3388" t="str">
            <v>C1104</v>
          </cell>
          <cell r="B3388" t="str">
            <v>DISJUNTOR TRIPOLAR C/ACIONAMENTO NA PORTA DO Q.D.ATE 100A</v>
          </cell>
          <cell r="C3388" t="str">
            <v>UN</v>
          </cell>
          <cell r="D3388">
            <v>186.05</v>
          </cell>
        </row>
        <row r="3389">
          <cell r="A3389" t="str">
            <v>C1108</v>
          </cell>
          <cell r="B3389" t="str">
            <v>DISJUNTOR TRIPOLAR C/ACIONAMENTO NA PORTA DO Q.D.ATE 160A</v>
          </cell>
          <cell r="C3389" t="str">
            <v>UN</v>
          </cell>
          <cell r="D3389">
            <v>342.23</v>
          </cell>
        </row>
        <row r="3390">
          <cell r="A3390" t="str">
            <v>C1109</v>
          </cell>
          <cell r="B3390" t="str">
            <v>DISJUNTOR TRIPOLAR C/ACIONAMENTO NA PORTA DO Q.D.ATE 250A</v>
          </cell>
          <cell r="C3390" t="str">
            <v>UN</v>
          </cell>
          <cell r="D3390">
            <v>1941.52</v>
          </cell>
        </row>
        <row r="3391">
          <cell r="A3391" t="str">
            <v>C1112</v>
          </cell>
          <cell r="B3391" t="str">
            <v>DISJUNTOR TRIPOLAR C/ACIONAMENTO NA PORTA DO Q.D.ATE 400A</v>
          </cell>
          <cell r="C3391" t="str">
            <v>UN</v>
          </cell>
          <cell r="D3391">
            <v>2154.52</v>
          </cell>
        </row>
        <row r="3392">
          <cell r="A3392" t="str">
            <v>C1113</v>
          </cell>
          <cell r="B3392" t="str">
            <v>DISJUNTOR TRIPOLAR C/ACIONAMENTO NA PORTA DO Q.D.ATE 630A</v>
          </cell>
          <cell r="C3392" t="str">
            <v>UN</v>
          </cell>
          <cell r="D3392">
            <v>2929.64</v>
          </cell>
        </row>
        <row r="3393">
          <cell r="A3393" t="str">
            <v>C1103</v>
          </cell>
          <cell r="B3393" t="str">
            <v>DISJUNTOR TRIPOLAR C/ACIONAMENTO NA PORTA DO Q.D.ATE 1000A</v>
          </cell>
          <cell r="C3393" t="str">
            <v>UN</v>
          </cell>
          <cell r="D3393">
            <v>12786.87</v>
          </cell>
        </row>
        <row r="3394">
          <cell r="A3394" t="str">
            <v>C1105</v>
          </cell>
          <cell r="B3394" t="str">
            <v>DISJUNTOR TRIPOLAR C/ACIONAMENTO NA PORTA DO Q.D.ATE 1250A</v>
          </cell>
          <cell r="C3394" t="str">
            <v>UN</v>
          </cell>
          <cell r="D3394">
            <v>12817.13</v>
          </cell>
        </row>
        <row r="3395">
          <cell r="A3395" t="str">
            <v>C1107</v>
          </cell>
          <cell r="B3395" t="str">
            <v>DISJUNTOR TRIPOLAR C/ACIONAMENTO NA PORTA DO Q.D.ATE 1600A</v>
          </cell>
          <cell r="C3395" t="str">
            <v>UN</v>
          </cell>
          <cell r="D3395">
            <v>15575.47</v>
          </cell>
        </row>
        <row r="3396">
          <cell r="A3396" t="str">
            <v>C1115</v>
          </cell>
          <cell r="B3396" t="str">
            <v>DISJUNTOR TRIPOLAR C/ACIONAMENTO NA PORTA DO Q.D.ATE 2500A</v>
          </cell>
          <cell r="C3396" t="str">
            <v>UN</v>
          </cell>
          <cell r="D3396">
            <v>28667.03</v>
          </cell>
        </row>
        <row r="3397">
          <cell r="A3397" t="str">
            <v>C1110</v>
          </cell>
          <cell r="B3397" t="str">
            <v>DISJUNTOR TRIPOLAR C/ACIONAMENTO NA PORTA DO Q.D.ATE 3150A</v>
          </cell>
          <cell r="C3397" t="str">
            <v>UN</v>
          </cell>
          <cell r="D3397">
            <v>28942.12</v>
          </cell>
        </row>
        <row r="3398">
          <cell r="A3398" t="str">
            <v>C1116</v>
          </cell>
          <cell r="B3398" t="str">
            <v>DISJUNTOR TRIPOLAR COMPACTO EM QD - 175A</v>
          </cell>
          <cell r="C3398" t="str">
            <v>UN</v>
          </cell>
          <cell r="D3398">
            <v>208.7</v>
          </cell>
        </row>
        <row r="3399">
          <cell r="A3399" t="str">
            <v>C1118</v>
          </cell>
          <cell r="B3399" t="str">
            <v>DISJUNTOR TRIPOLAR EM QUADRO DE DISTRIBUIÇÃO 10A</v>
          </cell>
          <cell r="C3399" t="str">
            <v>UN</v>
          </cell>
          <cell r="D3399">
            <v>70.930000000000007</v>
          </cell>
        </row>
        <row r="3400">
          <cell r="A3400" t="str">
            <v>C1119</v>
          </cell>
          <cell r="B3400" t="str">
            <v>DISJUNTOR TRIPOLAR EM QUADRO DE DISTRIBUIÇÃO 16A</v>
          </cell>
          <cell r="C3400" t="str">
            <v>UN</v>
          </cell>
          <cell r="D3400">
            <v>70.930000000000007</v>
          </cell>
        </row>
        <row r="3401">
          <cell r="A3401" t="str">
            <v>C1121</v>
          </cell>
          <cell r="B3401" t="str">
            <v>DISJUNTOR TRIPOLAR EM QUADRO DE DISTRIBUIÇÃO 20A</v>
          </cell>
          <cell r="C3401" t="str">
            <v>UN</v>
          </cell>
          <cell r="D3401">
            <v>70.930000000000007</v>
          </cell>
        </row>
        <row r="3402">
          <cell r="A3402" t="str">
            <v>C1122</v>
          </cell>
          <cell r="B3402" t="str">
            <v>DISJUNTOR TRIPOLAR EM QUADRO DE DISTRIBUIÇÃO 25A</v>
          </cell>
          <cell r="C3402" t="str">
            <v>UN</v>
          </cell>
          <cell r="D3402">
            <v>70.930000000000007</v>
          </cell>
        </row>
        <row r="3403">
          <cell r="A3403" t="str">
            <v>C1124</v>
          </cell>
          <cell r="B3403" t="str">
            <v>DISJUNTOR TRIPOLAR EM QUADRO DE DISTRIBUIÇÃO 32A</v>
          </cell>
          <cell r="C3403" t="str">
            <v>UN</v>
          </cell>
          <cell r="D3403">
            <v>70.930000000000007</v>
          </cell>
        </row>
        <row r="3404">
          <cell r="A3404" t="str">
            <v>C1125</v>
          </cell>
          <cell r="B3404" t="str">
            <v>DISJUNTOR TRIPOLAR EM QUADRO DE DISTRIBUIÇÃO 40A</v>
          </cell>
          <cell r="C3404" t="str">
            <v>UN</v>
          </cell>
          <cell r="D3404">
            <v>70.930000000000007</v>
          </cell>
        </row>
        <row r="3405">
          <cell r="A3405" t="str">
            <v>C1127</v>
          </cell>
          <cell r="B3405" t="str">
            <v>DISJUNTOR TRIPOLAR EM QUADRO DE DISTRIBUIÇÃO 50A</v>
          </cell>
          <cell r="C3405" t="str">
            <v>UN</v>
          </cell>
          <cell r="D3405">
            <v>70.930000000000007</v>
          </cell>
        </row>
        <row r="3406">
          <cell r="A3406" t="str">
            <v>C1128</v>
          </cell>
          <cell r="B3406" t="str">
            <v>DISJUNTOR TRIPOLAR EM QUADRO DE DISTRIBUIÇÃO 60A</v>
          </cell>
          <cell r="C3406" t="str">
            <v>UN</v>
          </cell>
          <cell r="D3406">
            <v>95.73</v>
          </cell>
        </row>
        <row r="3407">
          <cell r="A3407" t="str">
            <v>C1130</v>
          </cell>
          <cell r="B3407" t="str">
            <v>DISJUNTOR TRIPOLAR EM QUADRO DE DISTRIBUIÇÃO 70A</v>
          </cell>
          <cell r="C3407" t="str">
            <v>UN</v>
          </cell>
          <cell r="D3407">
            <v>95.73</v>
          </cell>
        </row>
        <row r="3408">
          <cell r="A3408" t="str">
            <v>C1131</v>
          </cell>
          <cell r="B3408" t="str">
            <v>DISJUNTOR TRIPOLAR EM QUADRO DE DISTRIBUIÇÃO 90A</v>
          </cell>
          <cell r="C3408" t="str">
            <v>UN</v>
          </cell>
          <cell r="D3408">
            <v>95.73</v>
          </cell>
        </row>
        <row r="3409">
          <cell r="A3409" t="str">
            <v>C1117</v>
          </cell>
          <cell r="B3409" t="str">
            <v>DISJUNTOR TRIPOLAR EM QUADRO DE DISTRIBUIÇÃO 100A</v>
          </cell>
          <cell r="C3409" t="str">
            <v>UN</v>
          </cell>
          <cell r="D3409">
            <v>95.73</v>
          </cell>
        </row>
        <row r="3410">
          <cell r="A3410" t="str">
            <v>C4035</v>
          </cell>
          <cell r="B3410" t="str">
            <v>FUSÍVEL NH 100A - INSTALADO</v>
          </cell>
          <cell r="C3410" t="str">
            <v>UN</v>
          </cell>
          <cell r="D3410">
            <v>17.100000000000001</v>
          </cell>
        </row>
        <row r="3411">
          <cell r="A3411" t="str">
            <v>C3567</v>
          </cell>
          <cell r="B3411" t="str">
            <v>MUTIRÃO MISTO - DISJUNTOR MONOPOLAR EM QUADRO DE DISTRIBUIÇÃO DE 16A</v>
          </cell>
          <cell r="C3411" t="str">
            <v>UN</v>
          </cell>
          <cell r="D3411">
            <v>11.1</v>
          </cell>
        </row>
        <row r="3412">
          <cell r="A3412" t="str">
            <v>C4029</v>
          </cell>
          <cell r="B3412" t="str">
            <v>RELÉ DIGITAL MULTIFUNÇÃO, TRIFÁSICO, 115V, TENSÃO AUXILIAR 120Vcc - INSTALADO</v>
          </cell>
          <cell r="C3412" t="str">
            <v>UN</v>
          </cell>
          <cell r="D3412">
            <v>11667.88</v>
          </cell>
        </row>
        <row r="3413">
          <cell r="A3413" t="str">
            <v>C2260</v>
          </cell>
          <cell r="B3413" t="str">
            <v>SECCIONADOR FUSÍVEL DIAZED MONOPOLAR ATE 25A</v>
          </cell>
          <cell r="C3413" t="str">
            <v>UN</v>
          </cell>
          <cell r="D3413">
            <v>74.83</v>
          </cell>
        </row>
        <row r="3414">
          <cell r="A3414" t="str">
            <v>C2261</v>
          </cell>
          <cell r="B3414" t="str">
            <v>SECCIONADOR FUSÍVEL DIAZED MONOPOLAR ATE 63A</v>
          </cell>
          <cell r="C3414" t="str">
            <v>UN</v>
          </cell>
          <cell r="D3414">
            <v>115.56</v>
          </cell>
        </row>
        <row r="3415">
          <cell r="A3415" t="str">
            <v>C2259</v>
          </cell>
          <cell r="B3415" t="str">
            <v>SECCIONADOR FUSÍVEL DIAZED BIPOLAR.ATE 25A</v>
          </cell>
          <cell r="C3415" t="str">
            <v>UN</v>
          </cell>
          <cell r="D3415">
            <v>217.83</v>
          </cell>
        </row>
        <row r="3416">
          <cell r="A3416" t="str">
            <v>C2258</v>
          </cell>
          <cell r="B3416" t="str">
            <v>SECCIONADOR FUSÍVEL DIAZED BIPOLAR ATE 63 A</v>
          </cell>
          <cell r="C3416" t="str">
            <v>UN</v>
          </cell>
          <cell r="D3416">
            <v>220.49</v>
          </cell>
        </row>
        <row r="3417">
          <cell r="A3417" t="str">
            <v>C2262</v>
          </cell>
          <cell r="B3417" t="str">
            <v>SECCIONADOR FUSÍVEL DIAZED TRIPOLAR ATE 25A, EM QUADRO DISTRIBUIÇÃO</v>
          </cell>
          <cell r="C3417" t="str">
            <v>UN</v>
          </cell>
          <cell r="D3417">
            <v>203.23</v>
          </cell>
        </row>
        <row r="3418">
          <cell r="A3418" t="str">
            <v>C2263</v>
          </cell>
          <cell r="B3418" t="str">
            <v>SECCIONADOR FUSÍVEL NH TRIPOLAR MANOBRA C/CARGA.ATE 125A</v>
          </cell>
          <cell r="C3418" t="str">
            <v>UN</v>
          </cell>
          <cell r="D3418">
            <v>240.57</v>
          </cell>
        </row>
        <row r="3419">
          <cell r="A3419" t="str">
            <v>C2264</v>
          </cell>
          <cell r="B3419" t="str">
            <v>SECCIONADOR FUSÍVEL NH TRIPOLAR MANOBRA C/CARGA.ATE 250A</v>
          </cell>
          <cell r="C3419" t="str">
            <v>UN</v>
          </cell>
          <cell r="D3419">
            <v>468.65</v>
          </cell>
        </row>
        <row r="3420">
          <cell r="A3420" t="str">
            <v>C2265</v>
          </cell>
          <cell r="B3420" t="str">
            <v>SECCIONADOR FUSÍVEL NH TRIPOLAR MANOBRA S/CARGA.ATE 250A</v>
          </cell>
          <cell r="C3420" t="str">
            <v>UN</v>
          </cell>
          <cell r="D3420">
            <v>468.65</v>
          </cell>
        </row>
        <row r="3421">
          <cell r="A3421" t="str">
            <v>C2266</v>
          </cell>
          <cell r="B3421" t="str">
            <v>SECCIONADOR FUSÍVEL NH TRIPOLAR MANOBRA S/CARGA.ATE 400A</v>
          </cell>
          <cell r="C3421" t="str">
            <v>UN</v>
          </cell>
          <cell r="D3421">
            <v>730.79</v>
          </cell>
        </row>
        <row r="3422">
          <cell r="A3422" t="str">
            <v>C2267</v>
          </cell>
          <cell r="B3422" t="str">
            <v>SECCIONADOR FUSÍVEL NH TRIPOLAR MANOBRA S/CARGA.ATE 630A</v>
          </cell>
          <cell r="C3422" t="str">
            <v>UN</v>
          </cell>
          <cell r="D3422">
            <v>920.21</v>
          </cell>
        </row>
        <row r="3423">
          <cell r="B3423" t="str">
            <v>TOMADAS / INTERRUPTORES / ESPELHOS</v>
          </cell>
        </row>
        <row r="3424">
          <cell r="A3424" t="str">
            <v>C0597</v>
          </cell>
          <cell r="B3424" t="str">
            <v>CAIXA DE AÇO INOXIDÁVEL C/ 8 TOMADAS 2P+T/250V (COMPLETA)</v>
          </cell>
          <cell r="C3424" t="str">
            <v>UN</v>
          </cell>
          <cell r="D3424">
            <v>142.53</v>
          </cell>
        </row>
        <row r="3425">
          <cell r="A3425" t="str">
            <v>C3477</v>
          </cell>
          <cell r="B3425" t="str">
            <v>CAIXA DE PISO EM LATÃO P/ DUAS TOMADAS DIAM.=2"</v>
          </cell>
          <cell r="C3425" t="str">
            <v>UN</v>
          </cell>
          <cell r="D3425">
            <v>59.13</v>
          </cell>
        </row>
        <row r="3426">
          <cell r="A3426" t="str">
            <v>C0670</v>
          </cell>
          <cell r="B3426" t="str">
            <v>CAMPAINHA TIPO SIRENE ESCOLAR, C/INTERRUPTOR PULSADOR</v>
          </cell>
          <cell r="C3426" t="str">
            <v>UN</v>
          </cell>
          <cell r="D3426">
            <v>162.21</v>
          </cell>
        </row>
        <row r="3427">
          <cell r="A3427" t="str">
            <v>C0863</v>
          </cell>
          <cell r="B3427" t="str">
            <v>CONJUNTO ARSTOP COMPLETO (15 A 30A)</v>
          </cell>
          <cell r="C3427" t="str">
            <v>UN</v>
          </cell>
          <cell r="D3427">
            <v>34.979999999999997</v>
          </cell>
        </row>
        <row r="3428">
          <cell r="A3428" t="str">
            <v>C1491</v>
          </cell>
          <cell r="B3428" t="str">
            <v>INTERRUPTOR UMA TECLA BIPOLAR PARALELO 20A 250V</v>
          </cell>
          <cell r="C3428" t="str">
            <v>UN</v>
          </cell>
          <cell r="D3428">
            <v>32.6</v>
          </cell>
        </row>
        <row r="3429">
          <cell r="A3429" t="str">
            <v>C1492</v>
          </cell>
          <cell r="B3429" t="str">
            <v>INTERRUPTOR UMA TECLA PARALELO 10A 250V</v>
          </cell>
          <cell r="C3429" t="str">
            <v>UN</v>
          </cell>
          <cell r="D3429">
            <v>15.1</v>
          </cell>
        </row>
        <row r="3430">
          <cell r="A3430" t="str">
            <v>C1493</v>
          </cell>
          <cell r="B3430" t="str">
            <v>INTERRUPTOR UMA TECLA PARALELO E TOMADA UNIVERSAL 10A 250V</v>
          </cell>
          <cell r="C3430" t="str">
            <v>UN</v>
          </cell>
          <cell r="D3430">
            <v>22.53</v>
          </cell>
        </row>
        <row r="3431">
          <cell r="A3431" t="str">
            <v>C1494</v>
          </cell>
          <cell r="B3431" t="str">
            <v>INTERRUPTOR UMA TECLA SIMPLES 10A 250V</v>
          </cell>
          <cell r="C3431" t="str">
            <v>UN</v>
          </cell>
          <cell r="D3431">
            <v>10.25</v>
          </cell>
        </row>
        <row r="3432">
          <cell r="A3432" t="str">
            <v>C1498</v>
          </cell>
          <cell r="B3432" t="str">
            <v>INTERRUPTOR.UMA TECLA SIMPLES UMA PARALELA.10A.250V</v>
          </cell>
          <cell r="C3432" t="str">
            <v>UN</v>
          </cell>
          <cell r="D3432">
            <v>21.5</v>
          </cell>
        </row>
        <row r="3433">
          <cell r="A3433" t="str">
            <v>C1497</v>
          </cell>
          <cell r="B3433" t="str">
            <v>INTERRUPTOR UMA TECLA SIMPLES UMA P/CAMPAINHA 10A 250V</v>
          </cell>
          <cell r="C3433" t="str">
            <v>UN</v>
          </cell>
          <cell r="D3433">
            <v>15.2</v>
          </cell>
        </row>
        <row r="3434">
          <cell r="A3434" t="str">
            <v>C1496</v>
          </cell>
          <cell r="B3434" t="str">
            <v>INTERRUPTOR UMA TECLA SIMPLES E TOMADA UNIVERSAL 10A 250V</v>
          </cell>
          <cell r="C3434" t="str">
            <v>UN</v>
          </cell>
          <cell r="D3434">
            <v>21.77</v>
          </cell>
        </row>
        <row r="3435">
          <cell r="A3435" t="str">
            <v>C1495</v>
          </cell>
          <cell r="B3435" t="str">
            <v>INTERRUPTOR UMA TECLA SIMPLES DUAS PARALELO 10A 250V</v>
          </cell>
          <cell r="C3435" t="str">
            <v>UN</v>
          </cell>
          <cell r="D3435">
            <v>28.84</v>
          </cell>
        </row>
        <row r="3436">
          <cell r="A3436" t="str">
            <v>C1490</v>
          </cell>
          <cell r="B3436" t="str">
            <v>INTERRUPTOR UMA TECLA 10A - 250V, SISTEMA "X"</v>
          </cell>
          <cell r="C3436" t="str">
            <v>UN</v>
          </cell>
          <cell r="D3436">
            <v>13.35</v>
          </cell>
        </row>
        <row r="3437">
          <cell r="A3437" t="str">
            <v>C1481</v>
          </cell>
          <cell r="B3437" t="str">
            <v>INTERRUPTOR DUAS TECLAS PARALELO 10A 250V</v>
          </cell>
          <cell r="C3437" t="str">
            <v>UN</v>
          </cell>
          <cell r="D3437">
            <v>25.17</v>
          </cell>
        </row>
        <row r="3438">
          <cell r="A3438" t="str">
            <v>C1482</v>
          </cell>
          <cell r="B3438" t="str">
            <v>INTERRUPTOR DUAS TECLAS PARALELO E TOMADA 10A 250V</v>
          </cell>
          <cell r="C3438" t="str">
            <v>UN</v>
          </cell>
          <cell r="D3438">
            <v>31.57</v>
          </cell>
        </row>
        <row r="3439">
          <cell r="A3439" t="str">
            <v>C1479</v>
          </cell>
          <cell r="B3439" t="str">
            <v>INTERRUPTOR DUAS TECLAS SIMPLES 10A 250V</v>
          </cell>
          <cell r="C3439" t="str">
            <v>UN</v>
          </cell>
          <cell r="D3439">
            <v>18.920000000000002</v>
          </cell>
        </row>
        <row r="3440">
          <cell r="A3440" t="str">
            <v>C1484</v>
          </cell>
          <cell r="B3440" t="str">
            <v>INTERRUPTOR DUAS TECLAS SIMPLES UMA PARALELO 10A 250V</v>
          </cell>
          <cell r="C3440" t="str">
            <v>UN</v>
          </cell>
          <cell r="D3440">
            <v>28.17</v>
          </cell>
        </row>
        <row r="3441">
          <cell r="A3441" t="str">
            <v>C1483</v>
          </cell>
          <cell r="B3441" t="str">
            <v>INTERRUPTOR DUAS TECLAS SIMPLES E TOMADA 10A 250V</v>
          </cell>
          <cell r="C3441" t="str">
            <v>UN</v>
          </cell>
          <cell r="D3441">
            <v>27.97</v>
          </cell>
        </row>
        <row r="3442">
          <cell r="A3442" t="str">
            <v>C1480</v>
          </cell>
          <cell r="B3442" t="str">
            <v>INTERRUPTOR DUAS TECLAS 10A - 250V, SISTEMA "X"</v>
          </cell>
          <cell r="C3442" t="str">
            <v>UN</v>
          </cell>
          <cell r="D3442">
            <v>16.010000000000002</v>
          </cell>
        </row>
        <row r="3443">
          <cell r="A3443" t="str">
            <v>C1485</v>
          </cell>
          <cell r="B3443" t="str">
            <v>INTERRUPTOR PULSADOR DE CAMPAINHA 10A 250V</v>
          </cell>
          <cell r="C3443" t="str">
            <v>UN</v>
          </cell>
          <cell r="D3443">
            <v>10.88</v>
          </cell>
        </row>
        <row r="3444">
          <cell r="A3444" t="str">
            <v>C1488</v>
          </cell>
          <cell r="B3444" t="str">
            <v>INTERRUPTOR TRES TECLAS PARALELO 10A 250V</v>
          </cell>
          <cell r="C3444" t="str">
            <v>UN</v>
          </cell>
          <cell r="D3444">
            <v>33.56</v>
          </cell>
        </row>
        <row r="3445">
          <cell r="A3445" t="str">
            <v>C1489</v>
          </cell>
          <cell r="B3445" t="str">
            <v>INTERRUPTOR TRES TECLAS SIMPLES 10A 250V</v>
          </cell>
          <cell r="C3445" t="str">
            <v>UN</v>
          </cell>
          <cell r="D3445">
            <v>23.96</v>
          </cell>
        </row>
        <row r="3446">
          <cell r="A3446" t="str">
            <v>C1486</v>
          </cell>
          <cell r="B3446" t="str">
            <v>INTERRUPTOR TECLA SIMPLES TECLA PARALELO E TOMADA 10A 250V</v>
          </cell>
          <cell r="C3446" t="str">
            <v>UN</v>
          </cell>
          <cell r="D3446">
            <v>27.3</v>
          </cell>
        </row>
        <row r="3447">
          <cell r="A3447" t="str">
            <v>C1487</v>
          </cell>
          <cell r="B3447" t="str">
            <v>INTERRUPTOR TIPO CHAMADA ENFERMARIA</v>
          </cell>
          <cell r="C3447" t="str">
            <v>UN</v>
          </cell>
          <cell r="D3447">
            <v>14.29</v>
          </cell>
        </row>
        <row r="3448">
          <cell r="A3448" t="str">
            <v>C3573</v>
          </cell>
          <cell r="B3448" t="str">
            <v>MUTIRÃO MISTO - INTERRUPTOR UMA TECLA SIMPLES E TOMADA UNIVERSAL 10A 250V</v>
          </cell>
          <cell r="C3448" t="str">
            <v>UN</v>
          </cell>
          <cell r="D3448">
            <v>18.43</v>
          </cell>
        </row>
        <row r="3449">
          <cell r="A3449" t="str">
            <v>C3581</v>
          </cell>
          <cell r="B3449" t="str">
            <v>MUTIRÃO MISTO - SOQUETE DE BAQUELITE</v>
          </cell>
          <cell r="C3449" t="str">
            <v>UN</v>
          </cell>
          <cell r="D3449">
            <v>4.34</v>
          </cell>
        </row>
        <row r="3450">
          <cell r="A3450" t="str">
            <v>C1928</v>
          </cell>
          <cell r="B3450" t="str">
            <v>PLACA P/CAIXA ESTAMPADA 4"X2" OU 3"X3"</v>
          </cell>
          <cell r="C3450" t="str">
            <v>UN</v>
          </cell>
          <cell r="D3450">
            <v>4.87</v>
          </cell>
        </row>
        <row r="3451">
          <cell r="A3451" t="str">
            <v>C1929</v>
          </cell>
          <cell r="B3451" t="str">
            <v>PLACA P/CAIXA ESTAMPADA 4"X4"</v>
          </cell>
          <cell r="C3451" t="str">
            <v>UN</v>
          </cell>
          <cell r="D3451">
            <v>5.89</v>
          </cell>
        </row>
        <row r="3452">
          <cell r="A3452" t="str">
            <v>C1942</v>
          </cell>
          <cell r="B3452" t="str">
            <v>PLUG TRIPOLAR (3P+T) - 32A/380V</v>
          </cell>
          <cell r="C3452" t="str">
            <v>UN</v>
          </cell>
          <cell r="D3452">
            <v>43.68</v>
          </cell>
        </row>
        <row r="3453">
          <cell r="A3453" t="str">
            <v>C3580</v>
          </cell>
          <cell r="B3453" t="str">
            <v>SOQUETE DE BAQUELITE - PADRÃO POPULAR</v>
          </cell>
          <cell r="C3453" t="str">
            <v>UN</v>
          </cell>
          <cell r="D3453">
            <v>5.69</v>
          </cell>
        </row>
        <row r="3454">
          <cell r="A3454" t="str">
            <v>C2298</v>
          </cell>
          <cell r="B3454" t="str">
            <v>TAMPA CEGA PLÁSTICA, SISTEMA "X"</v>
          </cell>
          <cell r="C3454" t="str">
            <v>UN</v>
          </cell>
          <cell r="D3454">
            <v>8.99</v>
          </cell>
        </row>
        <row r="3455">
          <cell r="A3455" t="str">
            <v>C2484</v>
          </cell>
          <cell r="B3455" t="str">
            <v>TOMADA 2 POLOS MAIS TERRA 20A 250V</v>
          </cell>
          <cell r="C3455" t="str">
            <v>UN</v>
          </cell>
          <cell r="D3455">
            <v>18.37</v>
          </cell>
        </row>
        <row r="3456">
          <cell r="A3456" t="str">
            <v>C2480</v>
          </cell>
          <cell r="B3456" t="str">
            <v>TOMADA 2 POLOS MAIS TERRA 20A - 250V, SISTEMA "X"</v>
          </cell>
          <cell r="C3456" t="str">
            <v>UN</v>
          </cell>
          <cell r="D3456">
            <v>17.22</v>
          </cell>
        </row>
        <row r="3457">
          <cell r="A3457" t="str">
            <v>C2481</v>
          </cell>
          <cell r="B3457" t="str">
            <v>TOMADA C/TRAVA MECÂNICA E PLUG DE EMBUTIR 30A/250V</v>
          </cell>
          <cell r="C3457" t="str">
            <v>UN</v>
          </cell>
          <cell r="D3457">
            <v>56.04</v>
          </cell>
        </row>
        <row r="3458">
          <cell r="A3458" t="str">
            <v>C2482</v>
          </cell>
          <cell r="B3458" t="str">
            <v>TOMADA C/TRAVA MECÂNICA E PLUG, DE SOBREPOR 30A/250V</v>
          </cell>
          <cell r="C3458" t="str">
            <v>UN</v>
          </cell>
          <cell r="D3458">
            <v>56.04</v>
          </cell>
        </row>
        <row r="3459">
          <cell r="A3459" t="str">
            <v>C2483</v>
          </cell>
          <cell r="B3459" t="str">
            <v>TOMADA COMPLETA P/ COMPUTADOR</v>
          </cell>
          <cell r="C3459" t="str">
            <v>UN</v>
          </cell>
          <cell r="D3459">
            <v>23.96</v>
          </cell>
        </row>
        <row r="3460">
          <cell r="A3460" t="str">
            <v>C3485</v>
          </cell>
          <cell r="B3460" t="str">
            <v>TOMADA DE PISO FÊMEA PARA RJ-45 (LÓGICA)</v>
          </cell>
          <cell r="C3460" t="str">
            <v>UN</v>
          </cell>
          <cell r="D3460">
            <v>50.68</v>
          </cell>
        </row>
        <row r="3461">
          <cell r="A3461" t="str">
            <v>C4117</v>
          </cell>
          <cell r="B3461" t="str">
            <v>TOMADA ENERGIZADA TIPO PLUG DE GUITARRA PARA SPOT ORIENTÁVEL DE 50W. EMBUTIDA NO FORRO DE GESSO. DEMANDA TOTAL 60%</v>
          </cell>
          <cell r="C3461" t="str">
            <v>UN</v>
          </cell>
          <cell r="D3461">
            <v>14.75</v>
          </cell>
        </row>
        <row r="3462">
          <cell r="A3462" t="str">
            <v>C2486</v>
          </cell>
          <cell r="B3462" t="str">
            <v>TOMADA P/TELEFONE 4 POLOS PADRÃO TELEBRAS</v>
          </cell>
          <cell r="C3462" t="str">
            <v>UN</v>
          </cell>
          <cell r="D3462">
            <v>18.87</v>
          </cell>
        </row>
        <row r="3463">
          <cell r="A3463" t="str">
            <v>C2487</v>
          </cell>
          <cell r="B3463" t="str">
            <v>TOMADA P/TELEFONE 4 POLOS, SISTEMA "X"</v>
          </cell>
          <cell r="C3463" t="str">
            <v>UN</v>
          </cell>
          <cell r="D3463">
            <v>19.84</v>
          </cell>
        </row>
        <row r="3464">
          <cell r="A3464" t="str">
            <v>C2488</v>
          </cell>
          <cell r="B3464" t="str">
            <v>TOMADA P/TELEFONE.PINO JACK 1/4"</v>
          </cell>
          <cell r="C3464" t="str">
            <v>UN</v>
          </cell>
          <cell r="D3464">
            <v>15.07</v>
          </cell>
        </row>
        <row r="3465">
          <cell r="A3465" t="str">
            <v>C2485</v>
          </cell>
          <cell r="B3465" t="str">
            <v>TOMADA P/ COMPUTADOR, SISTEMA "X"</v>
          </cell>
          <cell r="C3465" t="str">
            <v>UN</v>
          </cell>
          <cell r="D3465">
            <v>18.78</v>
          </cell>
        </row>
        <row r="3466">
          <cell r="A3466" t="str">
            <v>C4174</v>
          </cell>
          <cell r="B3466" t="str">
            <v>TOMADA P/ CONEXÃO DE REDE C/ CONECTOR RJ 45 C/ ESPELHO EM CAIXA 4 x 4 (INSTALADA)</v>
          </cell>
          <cell r="C3466" t="str">
            <v>UN</v>
          </cell>
          <cell r="D3466">
            <v>19.97</v>
          </cell>
        </row>
        <row r="3467">
          <cell r="A3467" t="str">
            <v>C3486</v>
          </cell>
          <cell r="B3467" t="str">
            <v>TOMADA P/ PISO FÊMEA PARA RJ-11(TELEFÔNICA)</v>
          </cell>
          <cell r="C3467" t="str">
            <v>UN</v>
          </cell>
          <cell r="D3467">
            <v>50.24</v>
          </cell>
        </row>
        <row r="3468">
          <cell r="A3468" t="str">
            <v>C2490</v>
          </cell>
          <cell r="B3468" t="str">
            <v>TOMADA TRIPOLAR, MAIS TERRA - 25A/250V</v>
          </cell>
          <cell r="C3468" t="str">
            <v>UN</v>
          </cell>
          <cell r="D3468">
            <v>40.409999999999997</v>
          </cell>
        </row>
        <row r="3469">
          <cell r="A3469" t="str">
            <v>C2491</v>
          </cell>
          <cell r="B3469" t="str">
            <v>TOMADA TRIPOLAR, MAIS TERRA - 30A/250V</v>
          </cell>
          <cell r="C3469" t="str">
            <v>UN</v>
          </cell>
          <cell r="D3469">
            <v>51.21</v>
          </cell>
        </row>
        <row r="3470">
          <cell r="A3470" t="str">
            <v>C2489</v>
          </cell>
          <cell r="B3470" t="str">
            <v>TOMADA TRIPOLAR (3P+T) - 32A/380V</v>
          </cell>
          <cell r="C3470" t="str">
            <v>UN</v>
          </cell>
          <cell r="D3470">
            <v>42.91</v>
          </cell>
        </row>
        <row r="3471">
          <cell r="A3471" t="str">
            <v>C2493</v>
          </cell>
          <cell r="B3471" t="str">
            <v>TOMADA UNIVERSAL 10A 250V</v>
          </cell>
          <cell r="C3471" t="str">
            <v>UN</v>
          </cell>
          <cell r="D3471">
            <v>10.16</v>
          </cell>
        </row>
        <row r="3472">
          <cell r="A3472" t="str">
            <v>C2492</v>
          </cell>
          <cell r="B3472" t="str">
            <v>TOMADA UNIVERSAL 10A - 250V, SISTEMA "X"</v>
          </cell>
          <cell r="C3472" t="str">
            <v>UN</v>
          </cell>
          <cell r="D3472">
            <v>15.08</v>
          </cell>
        </row>
        <row r="3473">
          <cell r="A3473" t="str">
            <v>C2494</v>
          </cell>
          <cell r="B3473" t="str">
            <v>TOMADA VOLTAMP - 30A (MACHO/FÊMEA)</v>
          </cell>
          <cell r="C3473" t="str">
            <v>UN</v>
          </cell>
          <cell r="D3473">
            <v>59.54</v>
          </cell>
        </row>
        <row r="3474">
          <cell r="A3474" t="str">
            <v>C2495</v>
          </cell>
          <cell r="B3474" t="str">
            <v>TOMADA VOLTAMP - 60A (MACHO/FÊMEA)</v>
          </cell>
          <cell r="C3474" t="str">
            <v>UN</v>
          </cell>
          <cell r="D3474">
            <v>110.55</v>
          </cell>
        </row>
        <row r="3475">
          <cell r="B3475" t="str">
            <v>LUMINÁRIAS INTERNAS / EXTERNAS / ACESSÓRIOS</v>
          </cell>
        </row>
        <row r="3476">
          <cell r="A3476" t="str">
            <v>C4114</v>
          </cell>
          <cell r="B3476" t="str">
            <v>ARANDELA APLICADA NA LATERAL DO PILAR EM ALUMÍNIO FUNDIDO PINTADO COM REFLETOR EM ALUMÍNIO ANODIZADO E DIFUSOR EM VIDRO PLANO TEMPERADO TRANSPARENTE PARA LÂMPADA VAPOR METÁLICO 400W MAIS REATOR E IGNITOR</v>
          </cell>
          <cell r="C3476" t="str">
            <v>UN</v>
          </cell>
          <cell r="D3476">
            <v>718.96</v>
          </cell>
        </row>
        <row r="3477">
          <cell r="A3477" t="str">
            <v>C4371</v>
          </cell>
          <cell r="B3477" t="str">
            <v>ARANDELA BLINDADA</v>
          </cell>
          <cell r="C3477" t="str">
            <v>UN</v>
          </cell>
          <cell r="D3477">
            <v>194.88</v>
          </cell>
        </row>
        <row r="3478">
          <cell r="A3478" t="str">
            <v>C4105</v>
          </cell>
          <cell r="B3478" t="str">
            <v>ARANDELA PARA FLUORESCENTE COMPACTA 18W EM ALUMÍNIO ANODIZADO E PINTADO POR PROCESSO ELETROSTÁTICO COM UM VISOR EM VIDRO FOSCO</v>
          </cell>
          <cell r="C3478" t="str">
            <v>UN</v>
          </cell>
          <cell r="D3478">
            <v>163.19</v>
          </cell>
        </row>
        <row r="3479">
          <cell r="A3479" t="str">
            <v>C4106</v>
          </cell>
          <cell r="B3479" t="str">
            <v>ARANDELA PARA FLUORESCENTE COMPACTA 18W EM ALUMÍNIO ANODIZADO E PINTADO POR PROCESSO ELETROSTÁTICO COM DOIS VISORES EM VIDRO FOSCO</v>
          </cell>
          <cell r="C3479" t="str">
            <v>UN</v>
          </cell>
          <cell r="D3479">
            <v>189.08</v>
          </cell>
        </row>
        <row r="3480">
          <cell r="A3480" t="str">
            <v>C4107</v>
          </cell>
          <cell r="B3480" t="str">
            <v>ARANDELA PARA LÂMPADA INCANDESCENTE 60W EM ALUMÍNIO ANODIZADO E PINTADO POR PROCESSO ELETROSTÁTICO COM REFLETOR EM ALUMÍNIO ANODIZADO ALTO BRILHO</v>
          </cell>
          <cell r="C3480" t="str">
            <v>UN</v>
          </cell>
          <cell r="D3480">
            <v>114.48</v>
          </cell>
        </row>
        <row r="3481">
          <cell r="A3481" t="str">
            <v>C3906</v>
          </cell>
          <cell r="B3481" t="str">
            <v>BASE METÁLICA INCL. TUBO GALVANIZADO 2" P/ LUMINÁRIA ELEVADA SN-05</v>
          </cell>
          <cell r="C3481" t="str">
            <v>UN</v>
          </cell>
          <cell r="D3481">
            <v>370.31</v>
          </cell>
        </row>
        <row r="3482">
          <cell r="A3482" t="str">
            <v>C1029</v>
          </cell>
          <cell r="B3482" t="str">
            <v>CÉLULA FOTOELÉTRICA P/ LÂMPADA, ATÉ 250W</v>
          </cell>
          <cell r="C3482" t="str">
            <v>UN</v>
          </cell>
          <cell r="D3482">
            <v>44.81</v>
          </cell>
        </row>
        <row r="3483">
          <cell r="A3483" t="str">
            <v>C1030</v>
          </cell>
          <cell r="B3483" t="str">
            <v>CÉLULA FOTOELÉTRICA P/ LÂMPADA, ATÉ 1000W</v>
          </cell>
          <cell r="C3483" t="str">
            <v>UN</v>
          </cell>
          <cell r="D3483">
            <v>45.98</v>
          </cell>
        </row>
        <row r="3484">
          <cell r="A3484" t="str">
            <v>C4104</v>
          </cell>
          <cell r="B3484" t="str">
            <v>CLARABÓIA ARTIFICIAL 60X200CM COM DIFUSOR APOIADO NO FORRO E LUMINÁRIA MAIS REATOR ELETRÔNICO APLICADOS NA LAJE PARA 2 FLUORESCENTES 32W COR QUENTE</v>
          </cell>
          <cell r="C3484" t="str">
            <v>UN</v>
          </cell>
          <cell r="D3484">
            <v>130.88</v>
          </cell>
        </row>
        <row r="3485">
          <cell r="A3485" t="str">
            <v>C0862</v>
          </cell>
          <cell r="B3485" t="str">
            <v>CONJUNTO C/01 PÉTALA E LÂMPADA VAPOR METÁLICO 400W, MONTADA EM POSTE DE CONCRETO CIRCULAR - H=12M</v>
          </cell>
          <cell r="C3485" t="str">
            <v>UN</v>
          </cell>
          <cell r="D3485">
            <v>1796.33</v>
          </cell>
        </row>
        <row r="3486">
          <cell r="A3486" t="str">
            <v>C3726</v>
          </cell>
          <cell r="B3486" t="str">
            <v>CONJUNTO C/02 PÉTALAS E LÂMPADAS VAPOR METÁLICO 400W, MONTADA EM POSTE DE CONCRETO CIRCULAR - H=12M</v>
          </cell>
          <cell r="C3486" t="str">
            <v>UN</v>
          </cell>
          <cell r="D3486">
            <v>2263.17</v>
          </cell>
        </row>
        <row r="3487">
          <cell r="A3487" t="str">
            <v>C3727</v>
          </cell>
          <cell r="B3487" t="str">
            <v>CONJUNTO C/03 PÉTALAS E LÂMPADAS VAPOR METÁLICO 400W, MONTADA EM POSTE DE CONCRETO CIRCULAR - H=12M</v>
          </cell>
          <cell r="C3487" t="str">
            <v>UN</v>
          </cell>
          <cell r="D3487">
            <v>2736.72</v>
          </cell>
        </row>
        <row r="3488">
          <cell r="A3488" t="str">
            <v>C3728</v>
          </cell>
          <cell r="B3488" t="str">
            <v>CONJUNTO C/04 PÉTALAS E LÂMPADAS VAPOR METÁLICO 400W, MONTADA EM POSTE DE CONCRETO CIRCULAR - H=12M</v>
          </cell>
          <cell r="C3488" t="str">
            <v>UN</v>
          </cell>
          <cell r="D3488">
            <v>3223.59</v>
          </cell>
        </row>
        <row r="3489">
          <cell r="A3489" t="str">
            <v>C3915</v>
          </cell>
          <cell r="B3489" t="str">
            <v>GLOBO PRISMÁTICO AZUL PARA LUMINÁRIA SN-05 (45W)</v>
          </cell>
          <cell r="C3489" t="str">
            <v>UN</v>
          </cell>
          <cell r="D3489">
            <v>296.14</v>
          </cell>
        </row>
        <row r="3490">
          <cell r="A3490" t="str">
            <v>C3917</v>
          </cell>
          <cell r="B3490" t="str">
            <v>GLOBO PRISMÁTICO CLARO / ÂMBAR P/ LUMINÁRIA SN-05 (30W)</v>
          </cell>
          <cell r="C3490" t="str">
            <v>UN</v>
          </cell>
          <cell r="D3490">
            <v>386.48</v>
          </cell>
        </row>
        <row r="3491">
          <cell r="A3491" t="str">
            <v>C3916</v>
          </cell>
          <cell r="B3491" t="str">
            <v>GLOBO PRISMÁTICO CLARO PARA LUMINÁRIA SN-05 (30W)</v>
          </cell>
          <cell r="C3491" t="str">
            <v>UN</v>
          </cell>
          <cell r="D3491">
            <v>238.06</v>
          </cell>
        </row>
        <row r="3492">
          <cell r="A3492" t="str">
            <v>C3918</v>
          </cell>
          <cell r="B3492" t="str">
            <v>LÂMPADA 30W-6.6A, BASE MÉDIUM PREFOCUS</v>
          </cell>
          <cell r="C3492" t="str">
            <v>UN</v>
          </cell>
          <cell r="D3492">
            <v>121.54</v>
          </cell>
        </row>
        <row r="3493">
          <cell r="A3493" t="str">
            <v>C3919</v>
          </cell>
          <cell r="B3493" t="str">
            <v>LÂMPADA 45W-6.6A, BASE MÉDIUM PREFOCUS</v>
          </cell>
          <cell r="C3493" t="str">
            <v>UN</v>
          </cell>
          <cell r="D3493">
            <v>121.54</v>
          </cell>
        </row>
        <row r="3494">
          <cell r="A3494" t="str">
            <v>C1764</v>
          </cell>
          <cell r="B3494" t="str">
            <v>LÂMPADA DE SEGURANÇA RED.STANDART C/13.9CM</v>
          </cell>
          <cell r="C3494" t="str">
            <v>UN</v>
          </cell>
          <cell r="D3494">
            <v>309.36</v>
          </cell>
        </row>
        <row r="3495">
          <cell r="A3495" t="str">
            <v>C4103</v>
          </cell>
          <cell r="B3495" t="str">
            <v>LÂMPADA FLUORESCENTE 32W/3000K MAIS REATOR ELETRÔNICO FIXADOS SOBRE SANCA</v>
          </cell>
          <cell r="C3495" t="str">
            <v>UN</v>
          </cell>
          <cell r="D3495">
            <v>45.1</v>
          </cell>
        </row>
        <row r="3496">
          <cell r="A3496" t="str">
            <v>C1765</v>
          </cell>
          <cell r="B3496" t="str">
            <v>LÂMPADA FLUORESCENTE DE 16W OU 20W (SUBSTITUIÇÃO)</v>
          </cell>
          <cell r="C3496" t="str">
            <v>UN</v>
          </cell>
          <cell r="D3496">
            <v>12.28</v>
          </cell>
        </row>
        <row r="3497">
          <cell r="A3497" t="str">
            <v>C1766</v>
          </cell>
          <cell r="B3497" t="str">
            <v>LÂMPADA FLUORESCENTE DE 32W OU 40W (SUBSTITUIÇÃO)</v>
          </cell>
          <cell r="C3497" t="str">
            <v>UN</v>
          </cell>
          <cell r="D3497">
            <v>12.28</v>
          </cell>
        </row>
        <row r="3498">
          <cell r="A3498" t="str">
            <v>C1767</v>
          </cell>
          <cell r="B3498" t="str">
            <v>LÂMPADA FLUORESCENTE, TIPO PL, ATE 13W (SUBSTITUIÇÃO)</v>
          </cell>
          <cell r="C3498" t="str">
            <v>UN</v>
          </cell>
          <cell r="D3498">
            <v>17.47</v>
          </cell>
        </row>
        <row r="3499">
          <cell r="A3499" t="str">
            <v>C1768</v>
          </cell>
          <cell r="B3499" t="str">
            <v>LÂMPADA HALÓGENA ATÉ 500W (SUBSTITUIÇÃO)</v>
          </cell>
          <cell r="C3499" t="str">
            <v>UN</v>
          </cell>
          <cell r="D3499">
            <v>35.950000000000003</v>
          </cell>
        </row>
        <row r="3500">
          <cell r="A3500" t="str">
            <v>C1769</v>
          </cell>
          <cell r="B3500" t="str">
            <v>LÂMPADA INCANDESCENTE ATE 150W (SUBSTITUIÇÃO)</v>
          </cell>
          <cell r="C3500" t="str">
            <v>UN</v>
          </cell>
          <cell r="D3500">
            <v>5.71</v>
          </cell>
        </row>
        <row r="3501">
          <cell r="A3501" t="str">
            <v>C1763</v>
          </cell>
          <cell r="B3501" t="str">
            <v>LÂMPADA MISTA DE 160 A 500W (SUBSTITUIÇÃO)</v>
          </cell>
          <cell r="C3501" t="str">
            <v>UN</v>
          </cell>
          <cell r="D3501">
            <v>59.95</v>
          </cell>
        </row>
        <row r="3502">
          <cell r="A3502" t="str">
            <v>C1770</v>
          </cell>
          <cell r="B3502" t="str">
            <v>LÂMPADA VAPOR DE MERCÚRIO ATE 160W (SUBSTITUIÇÃO)</v>
          </cell>
          <cell r="C3502" t="str">
            <v>UN</v>
          </cell>
          <cell r="D3502">
            <v>31.68</v>
          </cell>
        </row>
        <row r="3503">
          <cell r="A3503" t="str">
            <v>C1771</v>
          </cell>
          <cell r="B3503" t="str">
            <v>LÂMPADA VAPOR DE MERCÚRIO ATE 250W (SUBSTITUIÇÃO)</v>
          </cell>
          <cell r="C3503" t="str">
            <v>UN</v>
          </cell>
          <cell r="D3503">
            <v>31.72</v>
          </cell>
        </row>
        <row r="3504">
          <cell r="A3504" t="str">
            <v>C1773</v>
          </cell>
          <cell r="B3504" t="str">
            <v>LÂMPADA VAPOR DE MERCÚRIO ATÉ 400W (SUBSTITUIÇÃO)</v>
          </cell>
          <cell r="C3504" t="str">
            <v>UN</v>
          </cell>
          <cell r="D3504">
            <v>47.61</v>
          </cell>
        </row>
        <row r="3505">
          <cell r="A3505" t="str">
            <v>C1772</v>
          </cell>
          <cell r="B3505" t="str">
            <v>LÂMPADA VAPOR DE MERCÚRIO ATE 400W (SUBSTITUIÇÃO)</v>
          </cell>
          <cell r="C3505" t="str">
            <v>UN</v>
          </cell>
          <cell r="D3505">
            <v>47.61</v>
          </cell>
        </row>
        <row r="3506">
          <cell r="A3506" t="str">
            <v>C1776</v>
          </cell>
          <cell r="B3506" t="str">
            <v>LÂMPADA VAPOR DE SÓDIO ATE 70W (SUBSTITUIÇÃO)</v>
          </cell>
          <cell r="C3506" t="str">
            <v>UN</v>
          </cell>
          <cell r="D3506">
            <v>34.11</v>
          </cell>
        </row>
        <row r="3507">
          <cell r="A3507" t="str">
            <v>C1774</v>
          </cell>
          <cell r="B3507" t="str">
            <v>LÂMPADA VAPOR DE SÓDIO ATE 250W (SUBSTITUIÇÃO)</v>
          </cell>
          <cell r="C3507" t="str">
            <v>UN</v>
          </cell>
          <cell r="D3507">
            <v>53.09</v>
          </cell>
        </row>
        <row r="3508">
          <cell r="A3508" t="str">
            <v>C1775</v>
          </cell>
          <cell r="B3508" t="str">
            <v>LÂMPADA VAPOR DE SÓDIO ATE 400W (SUBSTITUIÇÃO)</v>
          </cell>
          <cell r="C3508" t="str">
            <v>UN</v>
          </cell>
          <cell r="D3508">
            <v>53.09</v>
          </cell>
        </row>
        <row r="3509">
          <cell r="A3509" t="str">
            <v>C1777</v>
          </cell>
          <cell r="B3509" t="str">
            <v>LÂMPADA VAPOR METÁLICO ATE 1000W (SUBSTITUIÇÃO)</v>
          </cell>
          <cell r="C3509" t="str">
            <v>UN</v>
          </cell>
          <cell r="D3509">
            <v>506.58</v>
          </cell>
        </row>
        <row r="3510">
          <cell r="A3510" t="str">
            <v>C1778</v>
          </cell>
          <cell r="B3510" t="str">
            <v>LÂMPADA VAPOR METÁLICO ATE 2000W (SUBSTITUIÇÃO)</v>
          </cell>
          <cell r="C3510" t="str">
            <v>UN</v>
          </cell>
          <cell r="D3510">
            <v>590.80999999999995</v>
          </cell>
        </row>
        <row r="3511">
          <cell r="A3511" t="str">
            <v>C4111</v>
          </cell>
          <cell r="B3511" t="str">
            <v>LUMINÁRIA APLICADA NAS LATERAIS DAS PAREDES EXPOSITORAS EM CHAPA DE AÇO PINTADA COM REFLETOR DE ALUMÍNIO ANODIZADO ALTO BRILHO E DIFUSOR EM VIDRO TRANSPARENTE TEMPERADO COM PONTO DE LUZ DE 300W A 2M DO PISO</v>
          </cell>
          <cell r="C3511" t="str">
            <v>UN</v>
          </cell>
          <cell r="D3511">
            <v>278.54000000000002</v>
          </cell>
        </row>
        <row r="3512">
          <cell r="A3512" t="str">
            <v>C4100</v>
          </cell>
          <cell r="B3512" t="str">
            <v>LUMINÁRIA CILÍNDRICA DE EMBUTIR COM ANEL DE ARREMATE EM ALUMÍNIO ANODIZADO E PINTADO POR PROCESSO ELETROSTÁTICO COM REFLETOR EM ALUMÍNIO ANODIZADO ALTO BRILHO COM CONTROLE ANTIOFUSCAMENTO PARA LÂMPADA FLUORESCENTE COMPACTA DE 23W</v>
          </cell>
          <cell r="C3512" t="str">
            <v>UN</v>
          </cell>
          <cell r="D3512">
            <v>134.66999999999999</v>
          </cell>
        </row>
        <row r="3513">
          <cell r="A3513" t="str">
            <v>C1650</v>
          </cell>
          <cell r="B3513" t="str">
            <v>LUMINÁRIA C/LÂMPADA INCANDESCENTE, A PROVA DE TEMPO, VAPOR, ETC.</v>
          </cell>
          <cell r="C3513" t="str">
            <v>UN</v>
          </cell>
          <cell r="D3513">
            <v>60.84</v>
          </cell>
        </row>
        <row r="3514">
          <cell r="A3514" t="str">
            <v>C1651</v>
          </cell>
          <cell r="B3514" t="str">
            <v>LUMINÁRIA C/LÂMPADA MISTA DE 160 A 500W</v>
          </cell>
          <cell r="C3514" t="str">
            <v>UN</v>
          </cell>
          <cell r="D3514">
            <v>670.64</v>
          </cell>
        </row>
        <row r="3515">
          <cell r="A3515" t="str">
            <v>C1652</v>
          </cell>
          <cell r="B3515" t="str">
            <v>LUMINÁRIA COMPLETA, EMBUTIDA EM LAJE P/ PRESÍDIO</v>
          </cell>
          <cell r="C3515" t="str">
            <v>UN</v>
          </cell>
          <cell r="D3515">
            <v>110.25</v>
          </cell>
        </row>
        <row r="3516">
          <cell r="A3516" t="str">
            <v>C1653</v>
          </cell>
          <cell r="B3516" t="str">
            <v>LUMINÁRIA DE ADVERTENCIA - INTERNA/EXTERNA</v>
          </cell>
          <cell r="C3516" t="str">
            <v>UN</v>
          </cell>
          <cell r="D3516">
            <v>73.040000000000006</v>
          </cell>
        </row>
        <row r="3517">
          <cell r="A3517" t="str">
            <v>C3627</v>
          </cell>
          <cell r="B3517" t="str">
            <v>LUMINÁRIA DE ALTO RENDIMENTO, CORPO EM ALUMÍNIO FUNDIDO P/ LÂMPADAS VAPOR DE SÓDIO 400W</v>
          </cell>
          <cell r="C3517" t="str">
            <v>UN</v>
          </cell>
          <cell r="D3517">
            <v>546.86</v>
          </cell>
        </row>
        <row r="3518">
          <cell r="A3518" t="str">
            <v>C4109</v>
          </cell>
          <cell r="B3518" t="str">
            <v>LUMINÁRIA DE APLICAR EM CHAPA DE AÇO TRATADA E PINTADA EM EPÓXI BRANCO COM REFLETOR PARABÓLICO EM CHAPA DE ALUMÍNIO ANODIZADO ALTO BRILHO PARA LÂMPADA FLUORESCENTE 1X32W COR QUENTE MAIS REATOR AFP-PR</v>
          </cell>
          <cell r="C3518" t="str">
            <v>UN</v>
          </cell>
          <cell r="D3518">
            <v>141.51</v>
          </cell>
        </row>
        <row r="3519">
          <cell r="A3519" t="str">
            <v>C4101</v>
          </cell>
          <cell r="B3519" t="str">
            <v>LUMINÁRIA DE EMBUTIR COM ANEL DE ARREMATE EM ALUMÍNIO ANODIZADO E PINTADO POR PROCESSO ELETROSTÁTICO COM REFLETOR EM ALUMÍNIO ANODIZADO ALTO BRILHO COM CONTROLE ANTIOFUSCAMENTO PARA LÂMPADA FLUORESCENTE COMPACTA DE 26W</v>
          </cell>
          <cell r="C3519" t="str">
            <v>UN</v>
          </cell>
          <cell r="D3519">
            <v>134.66999999999999</v>
          </cell>
        </row>
        <row r="3520">
          <cell r="A3520" t="str">
            <v>C4102</v>
          </cell>
          <cell r="B3520" t="str">
            <v>LUMINÁRIA DE EMBUTIR COM ANEL DE ARREMATE EM ALUMÍNIO ANODIZADO E PINTADO POR PROCESSO ELETROSTÁTICO PARA LÂMPADA DICRÓICA DE 50W</v>
          </cell>
          <cell r="C3520" t="str">
            <v>UN</v>
          </cell>
          <cell r="D3520">
            <v>98.82</v>
          </cell>
        </row>
        <row r="3521">
          <cell r="A3521" t="str">
            <v>C4540</v>
          </cell>
          <cell r="B3521" t="str">
            <v>LUMINÁRIA DE EMBUTIR CORPO E GRADE DE PROTEÇÃO EM LIGA DE ALUMÍNIO FUNDIDO, REFLETOR EM CHAPA DE ALUMÍNIO ANODIZADO</v>
          </cell>
          <cell r="C3521" t="str">
            <v>UN</v>
          </cell>
          <cell r="D3521">
            <v>116.02</v>
          </cell>
        </row>
        <row r="3522">
          <cell r="A3522" t="str">
            <v>C4433</v>
          </cell>
          <cell r="B3522" t="str">
            <v>LUMINÁRIA DE EMBUTIR EM TETO, CIRCULAR, CORPO EM ALUMÍNIO ANODIZADO COM LÂMPADA HQI DE 70W</v>
          </cell>
          <cell r="C3522" t="str">
            <v>UN</v>
          </cell>
          <cell r="D3522">
            <v>140.85</v>
          </cell>
        </row>
        <row r="3523">
          <cell r="A3523" t="str">
            <v>C4394</v>
          </cell>
          <cell r="B3523" t="str">
            <v>LUMINÁRIA DE EMERGÊNCIA</v>
          </cell>
          <cell r="C3523" t="str">
            <v>UN</v>
          </cell>
          <cell r="D3523">
            <v>263.08</v>
          </cell>
        </row>
        <row r="3524">
          <cell r="A3524" t="str">
            <v>C4412</v>
          </cell>
          <cell r="B3524" t="str">
            <v>LUMINÁRIA DE PISO MÓVEL, CORPO EM ALUMÍNIO, REFLETOR EM ALUMÍNIO ANODIZADO COM PROTETOR DE VIDRO EM GRADE DE ALUMÍNIO</v>
          </cell>
          <cell r="C3524" t="str">
            <v>UN</v>
          </cell>
          <cell r="D3524">
            <v>157.06</v>
          </cell>
        </row>
        <row r="3525">
          <cell r="A3525" t="str">
            <v>C3628</v>
          </cell>
          <cell r="B3525" t="str">
            <v>LUMINÁRIA DECORATIVA, CORPO EM ALUMÍNIO FUNDIDO P/ LÂMPADAS VAPOR DE SÓDIO 250W</v>
          </cell>
          <cell r="C3525" t="str">
            <v>UN</v>
          </cell>
          <cell r="D3525">
            <v>436.93</v>
          </cell>
        </row>
        <row r="3526">
          <cell r="A3526" t="str">
            <v>C3924</v>
          </cell>
          <cell r="B3526" t="str">
            <v>LUMINÁRIA ELEVADA MÉDIA INTENSIDADE SN-05</v>
          </cell>
          <cell r="C3526" t="str">
            <v>UN</v>
          </cell>
          <cell r="D3526">
            <v>334.47</v>
          </cell>
        </row>
        <row r="3527">
          <cell r="A3527" t="str">
            <v>C1659</v>
          </cell>
          <cell r="B3527" t="str">
            <v>LUMINÁRIA FECHADA, BRAÇO, LENTE DE VIDRO E LÂMPADA DE VAPOR DE MERCÚRIO 250W</v>
          </cell>
          <cell r="C3527" t="str">
            <v>UN</v>
          </cell>
          <cell r="D3527">
            <v>300.57</v>
          </cell>
        </row>
        <row r="3528">
          <cell r="A3528" t="str">
            <v>C1658</v>
          </cell>
          <cell r="B3528" t="str">
            <v>LUMINÁRIA FECHADA, BRAÇO LENTE VIDRO C/ LÂMPADA DE VAPOR DE MERCÚRIO 400W</v>
          </cell>
          <cell r="C3528" t="str">
            <v>UN</v>
          </cell>
          <cell r="D3528">
            <v>332.45</v>
          </cell>
        </row>
        <row r="3529">
          <cell r="A3529" t="str">
            <v>C1660</v>
          </cell>
          <cell r="B3529" t="str">
            <v>LUMINÁRIA FECHADA, BRAÇO, LENTE VIDRO E LÂMPADA DE VAPOR DE SÓDIO 360W</v>
          </cell>
          <cell r="C3529" t="str">
            <v>UN</v>
          </cell>
          <cell r="D3529">
            <v>379.73</v>
          </cell>
        </row>
        <row r="3530">
          <cell r="A3530" t="str">
            <v>C1662</v>
          </cell>
          <cell r="B3530" t="str">
            <v>LUMINÁRIA FLUORESCENTE COMPLETA (1 X 16)W</v>
          </cell>
          <cell r="C3530" t="str">
            <v>UN</v>
          </cell>
          <cell r="D3530">
            <v>61.65</v>
          </cell>
        </row>
        <row r="3531">
          <cell r="A3531" t="str">
            <v>C1637</v>
          </cell>
          <cell r="B3531" t="str">
            <v>LUMINÁRIA FLUORESCENTE COMPLETA (1 X 32)W</v>
          </cell>
          <cell r="C3531" t="str">
            <v>UN</v>
          </cell>
          <cell r="D3531">
            <v>76.709999999999994</v>
          </cell>
        </row>
        <row r="3532">
          <cell r="A3532" t="str">
            <v>C1661</v>
          </cell>
          <cell r="B3532" t="str">
            <v>LUMINÁRIA FLUORESCENTE COMPLETA ( 2 X 16 )W</v>
          </cell>
          <cell r="C3532" t="str">
            <v>UN</v>
          </cell>
          <cell r="D3532">
            <v>82.32</v>
          </cell>
        </row>
        <row r="3533">
          <cell r="A3533" t="str">
            <v>C1638</v>
          </cell>
          <cell r="B3533" t="str">
            <v>LUMINÁRIA FLUORESCENTE COMPLETA (2 X 32)W</v>
          </cell>
          <cell r="C3533" t="str">
            <v>UN</v>
          </cell>
          <cell r="D3533">
            <v>114.56</v>
          </cell>
        </row>
        <row r="3534">
          <cell r="A3534" t="str">
            <v>C1639</v>
          </cell>
          <cell r="B3534" t="str">
            <v>LUMINÁRIA FLUORESCENTE COMPLETA (4 X 16)W</v>
          </cell>
          <cell r="C3534" t="str">
            <v>UN</v>
          </cell>
          <cell r="D3534">
            <v>172.86</v>
          </cell>
        </row>
        <row r="3535">
          <cell r="A3535" t="str">
            <v>C1636</v>
          </cell>
          <cell r="B3535" t="str">
            <v>LUMINÁRIA FLUORESCENTE COMPLETA ( 4 X 32 )W</v>
          </cell>
          <cell r="C3535" t="str">
            <v>UN</v>
          </cell>
          <cell r="D3535">
            <v>215.73</v>
          </cell>
        </row>
        <row r="3536">
          <cell r="A3536" t="str">
            <v>C1640</v>
          </cell>
          <cell r="B3536" t="str">
            <v>LUMINÁRIA FLUORESCENTE COMPLETA C/1 LÂMPADA DE 20W</v>
          </cell>
          <cell r="C3536" t="str">
            <v>UN</v>
          </cell>
          <cell r="D3536">
            <v>51.03</v>
          </cell>
        </row>
        <row r="3537">
          <cell r="A3537" t="str">
            <v>C1663</v>
          </cell>
          <cell r="B3537" t="str">
            <v>LUMINÁRIA FLUORESCENTE COMPLETA C/ 1 LÂMPADA 40W</v>
          </cell>
          <cell r="C3537" t="str">
            <v>UN</v>
          </cell>
          <cell r="D3537">
            <v>52.76</v>
          </cell>
        </row>
        <row r="3538">
          <cell r="A3538" t="str">
            <v>C1665</v>
          </cell>
          <cell r="B3538" t="str">
            <v>LUMINÁRIA FLUORESCENTE COMPLETA C/2 LÂMPADAS DE 20W</v>
          </cell>
          <cell r="C3538" t="str">
            <v>UN</v>
          </cell>
          <cell r="D3538">
            <v>69.349999999999994</v>
          </cell>
        </row>
        <row r="3539">
          <cell r="A3539" t="str">
            <v>C1666</v>
          </cell>
          <cell r="B3539" t="str">
            <v>LUMINÁRIA FLUORESCENTE COMPLETA C/2 LÂMPADAS DE 40W</v>
          </cell>
          <cell r="C3539" t="str">
            <v>UN</v>
          </cell>
          <cell r="D3539">
            <v>79.02</v>
          </cell>
        </row>
        <row r="3540">
          <cell r="A3540" t="str">
            <v>C1667</v>
          </cell>
          <cell r="B3540" t="str">
            <v>LUMINÁRIA FLUORESCENTE COMPLETA C/2 LÂMPADAS DE 65W</v>
          </cell>
          <cell r="C3540" t="str">
            <v>UN</v>
          </cell>
          <cell r="D3540">
            <v>149.97</v>
          </cell>
        </row>
        <row r="3541">
          <cell r="A3541" t="str">
            <v>C1664</v>
          </cell>
          <cell r="B3541" t="str">
            <v>LUMINÁRIA FLUORESCENTE COMPLETA C/ 3 LÂMPADAS 40W</v>
          </cell>
          <cell r="C3541" t="str">
            <v>UN</v>
          </cell>
          <cell r="D3541">
            <v>95.44</v>
          </cell>
        </row>
        <row r="3542">
          <cell r="A3542" t="str">
            <v>C1641</v>
          </cell>
          <cell r="B3542" t="str">
            <v>LUMINÁRIA FLUORESCENTE COMPLETA C/4 LÂMPADAS DE 20W</v>
          </cell>
          <cell r="C3542" t="str">
            <v>UN</v>
          </cell>
          <cell r="D3542">
            <v>119.22</v>
          </cell>
        </row>
        <row r="3543">
          <cell r="A3543" t="str">
            <v>C1642</v>
          </cell>
          <cell r="B3543" t="str">
            <v>LUMINÁRIA FLUORESCENTE COMPLETA C/4 LÂMPADAS DE 40W</v>
          </cell>
          <cell r="C3543" t="str">
            <v>UN</v>
          </cell>
          <cell r="D3543">
            <v>147.52000000000001</v>
          </cell>
        </row>
        <row r="3544">
          <cell r="A3544" t="str">
            <v>C1668</v>
          </cell>
          <cell r="B3544" t="str">
            <v>LUMINÁRIA P/MUROS FECHADA C/ LÂMPADA</v>
          </cell>
          <cell r="C3544" t="str">
            <v>UN</v>
          </cell>
          <cell r="D3544">
            <v>77.39</v>
          </cell>
        </row>
        <row r="3545">
          <cell r="A3545" t="str">
            <v>C1669</v>
          </cell>
          <cell r="B3545" t="str">
            <v>LUMINÁRIA PAREDE,TIPO ARANDELA C/ LÂMPADA INCANDESCENTE</v>
          </cell>
          <cell r="C3545" t="str">
            <v>UN</v>
          </cell>
          <cell r="D3545">
            <v>47.2</v>
          </cell>
        </row>
        <row r="3546">
          <cell r="A3546" t="str">
            <v>C4108</v>
          </cell>
          <cell r="B3546" t="str">
            <v>LUMINÁRIA QUADRADA EMBUTIDA NA PAREDE PARA LÂMPADA FLUORESCENTE COMPACTA 2X26W EM ALUMÍNIO FUNDIDO E PINTADO POR PROCESSO ELETROSTÁTICO COM REFLETOR EM ALUMÍNIO ANODIZADO ALTO BRILHO E DIFUSOR EM VIDRO TRANPARENTE PRISMÁTICO</v>
          </cell>
          <cell r="C3546" t="str">
            <v>UN</v>
          </cell>
          <cell r="D3546">
            <v>422.4</v>
          </cell>
        </row>
        <row r="3547">
          <cell r="A3547" t="str">
            <v>C1671</v>
          </cell>
          <cell r="B3547" t="str">
            <v>LUMINÁRIA REFLETORA COM LÂMPADA HALÓGENA DICROICA 50W</v>
          </cell>
          <cell r="C3547" t="str">
            <v>UN</v>
          </cell>
          <cell r="D3547">
            <v>36.21</v>
          </cell>
        </row>
        <row r="3548">
          <cell r="A3548" t="str">
            <v>C1670</v>
          </cell>
          <cell r="B3548" t="str">
            <v>LUMINÁRIA REFLETORA COM LÂMPADA HALÓGENA DICROICA 75W</v>
          </cell>
          <cell r="C3548" t="str">
            <v>UN</v>
          </cell>
          <cell r="D3548">
            <v>58.23</v>
          </cell>
        </row>
        <row r="3549">
          <cell r="A3549" t="str">
            <v>C1672</v>
          </cell>
          <cell r="B3549" t="str">
            <v>LUMINÁRIA REFLETORA INTERNA SIMPLES C/OU S/VIDRO</v>
          </cell>
          <cell r="C3549" t="str">
            <v>UN</v>
          </cell>
          <cell r="D3549">
            <v>103.74</v>
          </cell>
        </row>
        <row r="3550">
          <cell r="A3550" t="str">
            <v>C1643</v>
          </cell>
          <cell r="B3550" t="str">
            <v>LUMINÁRIA REFLETORA.INTERNA.SIMPLES C/LÂMPADA MERCÚRIO</v>
          </cell>
          <cell r="C3550" t="str">
            <v>UN</v>
          </cell>
          <cell r="D3550">
            <v>107.99</v>
          </cell>
        </row>
        <row r="3551">
          <cell r="A3551" t="str">
            <v>C1673</v>
          </cell>
          <cell r="B3551" t="str">
            <v>LUMINÁRIA TIPO GLOBO PLÁSTICO C/ LÂMPADA INCANDESCENTE</v>
          </cell>
          <cell r="C3551" t="str">
            <v>UN</v>
          </cell>
          <cell r="D3551">
            <v>34.14</v>
          </cell>
        </row>
        <row r="3552">
          <cell r="A3552" t="str">
            <v>C1674</v>
          </cell>
          <cell r="B3552" t="str">
            <v>LUMINÁRIA TIPO GLOBO VIDRO C/ LAMPADA INCANDESCENTE</v>
          </cell>
          <cell r="C3552" t="str">
            <v>UN</v>
          </cell>
          <cell r="D3552">
            <v>53.74</v>
          </cell>
        </row>
        <row r="3553">
          <cell r="A3553" t="str">
            <v>C1675</v>
          </cell>
          <cell r="B3553" t="str">
            <v>LUMINÁRIA TIPO GLOBO VIDRO C/ LÂMPADA MISTA, ATÉ 160W</v>
          </cell>
          <cell r="C3553" t="str">
            <v>UN</v>
          </cell>
          <cell r="D3553">
            <v>65.39</v>
          </cell>
        </row>
        <row r="3554">
          <cell r="A3554" t="str">
            <v>C1676</v>
          </cell>
          <cell r="B3554" t="str">
            <v>LUMINÁRIA TIPO GLOBO VIDRO C/ LÂMPADA MISTA, ATÉ 500W</v>
          </cell>
          <cell r="C3554" t="str">
            <v>UN</v>
          </cell>
          <cell r="D3554">
            <v>107.98</v>
          </cell>
        </row>
        <row r="3555">
          <cell r="A3555" t="str">
            <v>C1677</v>
          </cell>
          <cell r="B3555" t="str">
            <v>LUMINÁRIA TIPO SPOT DIRECIONAL C/ BRAÇO E C/ LÂMPADA INCANDESCENTE</v>
          </cell>
          <cell r="C3555" t="str">
            <v>UN</v>
          </cell>
          <cell r="D3555">
            <v>55.14</v>
          </cell>
        </row>
        <row r="3556">
          <cell r="A3556" t="str">
            <v>C1678</v>
          </cell>
          <cell r="B3556" t="str">
            <v>LUMINÁRIA TIPO SPOT SIMPLES C/ LÂMPADA INCANDESCENTE</v>
          </cell>
          <cell r="C3556" t="str">
            <v>UN</v>
          </cell>
          <cell r="D3556">
            <v>29.74</v>
          </cell>
        </row>
        <row r="3557">
          <cell r="A3557" t="str">
            <v>C1875</v>
          </cell>
          <cell r="B3557" t="str">
            <v>PENDENTE OU PLAFONIER C/GLOBO LEITOSO C/ 1 LÂMPADA DE 60W</v>
          </cell>
          <cell r="C3557" t="str">
            <v>UN</v>
          </cell>
          <cell r="D3557">
            <v>31.17</v>
          </cell>
        </row>
        <row r="3558">
          <cell r="A3558" t="str">
            <v>C3921</v>
          </cell>
          <cell r="B3558" t="str">
            <v>PLACA SUPORTE P/ LUMINÁRIA SN-05</v>
          </cell>
          <cell r="C3558" t="str">
            <v>UN</v>
          </cell>
          <cell r="D3558">
            <v>234.73</v>
          </cell>
        </row>
        <row r="3559">
          <cell r="A3559" t="str">
            <v>C2001</v>
          </cell>
          <cell r="B3559" t="str">
            <v>POSTE CONCRETO H=10M, 1 PROJETOR, LÂMPADA DE VAPOR DE MERCÚRIO 250 A 400W</v>
          </cell>
          <cell r="C3559" t="str">
            <v>UN</v>
          </cell>
          <cell r="D3559">
            <v>1762.95</v>
          </cell>
        </row>
        <row r="3560">
          <cell r="A3560" t="str">
            <v>C2003</v>
          </cell>
          <cell r="B3560" t="str">
            <v>POSTE CONCRETO H=10M, 2 PROJETORES, LÂMPADA DE VAPOR DE MERCÚRIO 250 A 400W</v>
          </cell>
          <cell r="C3560" t="str">
            <v>UN</v>
          </cell>
          <cell r="D3560">
            <v>1980.07</v>
          </cell>
        </row>
        <row r="3561">
          <cell r="A3561" t="str">
            <v>C2002</v>
          </cell>
          <cell r="B3561" t="str">
            <v>POSTE CONCRETO H=10M, 2 PROJETORES, LÂMPADA DE VAPOR DE MERCÚRIO 400W</v>
          </cell>
          <cell r="C3561" t="str">
            <v>UN</v>
          </cell>
          <cell r="D3561">
            <v>2114.2600000000002</v>
          </cell>
        </row>
        <row r="3562">
          <cell r="A3562" t="str">
            <v>C2004</v>
          </cell>
          <cell r="B3562" t="str">
            <v>POSTE CONCRETO H=10M, 3 PROJETORES, LÂMPADA DE VAPOR DE MERCÚRIO 250 A 400W</v>
          </cell>
          <cell r="C3562" t="str">
            <v>UN</v>
          </cell>
          <cell r="D3562">
            <v>2197.1999999999998</v>
          </cell>
        </row>
        <row r="3563">
          <cell r="A3563" t="str">
            <v>C2005</v>
          </cell>
          <cell r="B3563" t="str">
            <v>POSTE CONCRETO H=10M, 4 PROJETORES, LÂMPADA DE VAPOR DE MERCÚRIO 250 A 400W</v>
          </cell>
          <cell r="C3563" t="str">
            <v>UN</v>
          </cell>
          <cell r="D3563">
            <v>2414.3200000000002</v>
          </cell>
        </row>
        <row r="3564">
          <cell r="A3564" t="str">
            <v>C2006</v>
          </cell>
          <cell r="B3564" t="str">
            <v>POSTE CONCRETO H=10M, PROJETOR, LÂMPADA DE VAPOR DE MERCÚRIO 400W</v>
          </cell>
          <cell r="C3564" t="str">
            <v>UN</v>
          </cell>
          <cell r="D3564">
            <v>1830.07</v>
          </cell>
        </row>
        <row r="3565">
          <cell r="A3565" t="str">
            <v>C2905</v>
          </cell>
          <cell r="B3565" t="str">
            <v>POSTE DE CONCRETO 9/150 DUPLO T, 1 LUMINÁRIA FECHADA VM 250W</v>
          </cell>
          <cell r="C3565" t="str">
            <v>UN</v>
          </cell>
          <cell r="D3565">
            <v>770.44</v>
          </cell>
        </row>
        <row r="3566">
          <cell r="A3566" t="str">
            <v>C2906</v>
          </cell>
          <cell r="B3566" t="str">
            <v>POSTE DE CONCRETO 9/150 DUPLO T, 2 LUMINÁRIAS FECHADAS VM 250W</v>
          </cell>
          <cell r="C3566" t="str">
            <v>UN</v>
          </cell>
          <cell r="D3566">
            <v>995.64</v>
          </cell>
        </row>
        <row r="3567">
          <cell r="A3567" t="str">
            <v>C2008</v>
          </cell>
          <cell r="B3567" t="str">
            <v>POSTE DE CONCRETO P/ILUMINAÇÃO, ATÉ H=8.0OM</v>
          </cell>
          <cell r="C3567" t="str">
            <v>UN</v>
          </cell>
          <cell r="D3567">
            <v>587.70000000000005</v>
          </cell>
        </row>
        <row r="3568">
          <cell r="A3568" t="str">
            <v>C2007</v>
          </cell>
          <cell r="B3568" t="str">
            <v>POSTE DE CONCRETO P/ ILUMINAÇÃO, ATÉ H=11.0M</v>
          </cell>
          <cell r="C3568" t="str">
            <v>UN</v>
          </cell>
          <cell r="D3568">
            <v>932</v>
          </cell>
        </row>
        <row r="3569">
          <cell r="A3569" t="str">
            <v>C2009</v>
          </cell>
          <cell r="B3569" t="str">
            <v>POSTE DE FERRO P/ JARDIM H=2.80M, C/GLOBO E LÂMPADA VAPOR DE SÓDIO 70W</v>
          </cell>
          <cell r="C3569" t="str">
            <v>UN</v>
          </cell>
          <cell r="D3569">
            <v>398.67</v>
          </cell>
        </row>
        <row r="3570">
          <cell r="A3570" t="str">
            <v>C2010</v>
          </cell>
          <cell r="B3570" t="str">
            <v>POSTE DE FERRO P/JARDIM H=2.80M, C/GLOBO DE VIDRO, S/ LÂMPADA</v>
          </cell>
          <cell r="C3570" t="str">
            <v>UN</v>
          </cell>
          <cell r="D3570">
            <v>294.95999999999998</v>
          </cell>
        </row>
        <row r="3571">
          <cell r="A3571" t="str">
            <v>C3625</v>
          </cell>
          <cell r="B3571" t="str">
            <v>POSTE METÁLICO CÔNICO RETO FLANGEADO H=10.0m P/02 LUMINÁRIAS DECORATIVAS</v>
          </cell>
          <cell r="C3571" t="str">
            <v>UN</v>
          </cell>
          <cell r="D3571">
            <v>1104.58</v>
          </cell>
        </row>
        <row r="3572">
          <cell r="A3572" t="str">
            <v>C3626</v>
          </cell>
          <cell r="B3572" t="str">
            <v>POSTE METÁLICO DECORATIVO CÔNICO RETO FLANGEADO H=4.0m P/01 OU 02 LUMINÁRIAS DECORATIVAS</v>
          </cell>
          <cell r="C3572" t="str">
            <v>UN</v>
          </cell>
          <cell r="D3572">
            <v>882.55</v>
          </cell>
        </row>
        <row r="3573">
          <cell r="A3573" t="str">
            <v>C2047</v>
          </cell>
          <cell r="B3573" t="str">
            <v>PROJETOR DE ALUMÍNIO, C/ LÂMPADA FLUORESCENTE ATÉ PL-13W</v>
          </cell>
          <cell r="C3573" t="str">
            <v>UN</v>
          </cell>
          <cell r="D3573">
            <v>225.99</v>
          </cell>
        </row>
        <row r="3574">
          <cell r="A3574" t="str">
            <v>C2044</v>
          </cell>
          <cell r="B3574" t="str">
            <v>PROJETOR DE ALUMÍNIO, C/ LÂMPADA FLUORESCENTE ATÉ PL-18W</v>
          </cell>
          <cell r="C3574" t="str">
            <v>UN</v>
          </cell>
          <cell r="D3574">
            <v>227.4</v>
          </cell>
        </row>
        <row r="3575">
          <cell r="A3575" t="str">
            <v>C2045</v>
          </cell>
          <cell r="B3575" t="str">
            <v>PROJETOR DE ALUMÍNIO, C/ LÂMPADA DE VAPOR METÁLICO E FOTOCÉLULA ATÉ 400W</v>
          </cell>
          <cell r="C3575" t="str">
            <v>UN</v>
          </cell>
          <cell r="D3575">
            <v>456.25</v>
          </cell>
        </row>
        <row r="3576">
          <cell r="A3576" t="str">
            <v>C2046</v>
          </cell>
          <cell r="B3576" t="str">
            <v>PROJETOR DE ALUMÍNIO, C/ LÂMPADA DE VAPOR METÁLICO E FOTOCÉLULA ATÉ 1000W</v>
          </cell>
          <cell r="C3576" t="str">
            <v>UN</v>
          </cell>
          <cell r="D3576">
            <v>1106.79</v>
          </cell>
        </row>
        <row r="3577">
          <cell r="A3577" t="str">
            <v>C2048</v>
          </cell>
          <cell r="B3577" t="str">
            <v>PROJETOR C/ LÂMPADA DE VAPOR DE MERCÚRIO, C/FOTOCÉLULA</v>
          </cell>
          <cell r="C3577" t="str">
            <v>UN</v>
          </cell>
          <cell r="D3577">
            <v>279.37</v>
          </cell>
        </row>
        <row r="3578">
          <cell r="A3578" t="str">
            <v>C2050</v>
          </cell>
          <cell r="B3578" t="str">
            <v>PROJETOR C/LÂMPADA VAPOR DE MERCÚRIO DE 250W OU 400W, COMPLETA</v>
          </cell>
          <cell r="C3578" t="str">
            <v>UN</v>
          </cell>
          <cell r="D3578">
            <v>229.93</v>
          </cell>
        </row>
        <row r="3579">
          <cell r="A3579" t="str">
            <v>C2051</v>
          </cell>
          <cell r="B3579" t="str">
            <v>PROJETOR C/ LÂMPADA VAPOR METÁLICO 1000W C/FOTOCÉLULA</v>
          </cell>
          <cell r="C3579" t="str">
            <v>UN</v>
          </cell>
          <cell r="D3579">
            <v>1015.94</v>
          </cell>
        </row>
        <row r="3580">
          <cell r="A3580" t="str">
            <v>C2049</v>
          </cell>
          <cell r="B3580" t="str">
            <v>PROJETOR C/LÂMPADA HALÓGENA DUPLO ENVELOPE DE 500W</v>
          </cell>
          <cell r="C3580" t="str">
            <v>UN</v>
          </cell>
          <cell r="D3580">
            <v>227.95</v>
          </cell>
        </row>
        <row r="3581">
          <cell r="A3581" t="str">
            <v>C4115</v>
          </cell>
          <cell r="B3581" t="str">
            <v>PROJETOR EM ALUMÍNIO POLIDO COM REFLETOR EM ALUMÍNIO ANODIZADO E DIFUSOR EM VIDRO PLANO TEMPERADO TRANSPARENTE DIÂMETRO = 40CM PARA LÂMPADA VAPOR METÁLICO 400W C/ REATOR E IGNITOR</v>
          </cell>
          <cell r="C3581" t="str">
            <v>UN</v>
          </cell>
          <cell r="D3581">
            <v>674.02</v>
          </cell>
        </row>
        <row r="3582">
          <cell r="A3582" t="str">
            <v>C4112</v>
          </cell>
          <cell r="B3582" t="str">
            <v>PROJETOR EMBUTIDO NO FORRO EM CHAPA DE AÇO PINTADA COM REFLETOR DE ALUMÍNIO ANODIZADO ALTO BRILHO E DIFUSOR EM VIDRO TRANSPARENTE TEMPERADO PARA LÂMPADA DE VAPOR METÁLICO 400W C/ REATOR E IGNITOR</v>
          </cell>
          <cell r="C3582" t="str">
            <v>UN</v>
          </cell>
          <cell r="D3582">
            <v>399.97</v>
          </cell>
        </row>
        <row r="3583">
          <cell r="A3583" t="str">
            <v>C2052</v>
          </cell>
          <cell r="B3583" t="str">
            <v>PROJETOR EXTERNO DE ALTA POT.ATE 2000 W</v>
          </cell>
          <cell r="C3583" t="str">
            <v>UN</v>
          </cell>
          <cell r="D3583">
            <v>1007</v>
          </cell>
        </row>
        <row r="3584">
          <cell r="A3584" t="str">
            <v>C2053</v>
          </cell>
          <cell r="B3584" t="str">
            <v>PROJETOR EXTERNO P/ LÂMPADA DE VAPOR DE MERCÚRIO DE 250 OU 400 W</v>
          </cell>
          <cell r="C3584" t="str">
            <v>UN</v>
          </cell>
          <cell r="D3584">
            <v>229.93</v>
          </cell>
        </row>
        <row r="3585">
          <cell r="A3585" t="str">
            <v>C2054</v>
          </cell>
          <cell r="B3585" t="str">
            <v>PROJETOR LÂMPADA DE VAPOR DE MERCÚRIO 250W, C/FOTOCÉLULA</v>
          </cell>
          <cell r="C3585" t="str">
            <v>UN</v>
          </cell>
          <cell r="D3585">
            <v>291.58</v>
          </cell>
        </row>
        <row r="3586">
          <cell r="A3586" t="str">
            <v>C2055</v>
          </cell>
          <cell r="B3586" t="str">
            <v>PROJETOR TIPO CANHÃO LÂMPADA HALÓGENA 1000W</v>
          </cell>
          <cell r="C3586" t="str">
            <v>UN</v>
          </cell>
          <cell r="D3586">
            <v>1045.02</v>
          </cell>
        </row>
        <row r="3587">
          <cell r="A3587" t="str">
            <v>C3912</v>
          </cell>
          <cell r="B3587" t="str">
            <v>PROLONGAMENTO P/ BASE METÁLICA EXISTENTE</v>
          </cell>
          <cell r="C3587" t="str">
            <v>UN</v>
          </cell>
          <cell r="D3587">
            <v>475.31</v>
          </cell>
        </row>
        <row r="3588">
          <cell r="A3588" t="str">
            <v>C2105</v>
          </cell>
          <cell r="B3588" t="str">
            <v>REATOR AFP-220V, SIMPLES P/ LÂMPADA FLUORESCENTE (SUBSTITUIÇÃO)</v>
          </cell>
          <cell r="C3588" t="str">
            <v>UN</v>
          </cell>
          <cell r="D3588">
            <v>29.13</v>
          </cell>
        </row>
        <row r="3589">
          <cell r="A3589" t="str">
            <v>C2104</v>
          </cell>
          <cell r="B3589" t="str">
            <v>REATOR AFP-220V, DUPLO P/ LÂMPADA FLUORESCENTE (SUBSTITUIÇÃO)</v>
          </cell>
          <cell r="C3589" t="str">
            <v>UN</v>
          </cell>
          <cell r="D3589">
            <v>38.299999999999997</v>
          </cell>
        </row>
        <row r="3590">
          <cell r="A3590" t="str">
            <v>C2106</v>
          </cell>
          <cell r="B3590" t="str">
            <v>REATOR DE PARTIDA P/LÂMPADA VAPOR DE MERCÚRIO ATÉ 1000W</v>
          </cell>
          <cell r="C3590" t="str">
            <v>UN</v>
          </cell>
          <cell r="D3590">
            <v>90.59</v>
          </cell>
        </row>
        <row r="3591">
          <cell r="A3591" t="str">
            <v>C4110</v>
          </cell>
          <cell r="B3591" t="str">
            <v>SISTEMA DE ILUMINAÇÃO COM LED BRANCO PARA FIXAÇÃO LATERAL EM LINHA COM DISPERSÃO A 90 GRAUS E SUPORTE DE ALUMÍNIO, ALIMENTAÇÃO POR DRIVER REMOTO EM CORRENTE CONTÍNUA</v>
          </cell>
          <cell r="C3591" t="str">
            <v>M</v>
          </cell>
          <cell r="D3591">
            <v>611.88</v>
          </cell>
        </row>
        <row r="3592">
          <cell r="A3592" t="str">
            <v>C4113</v>
          </cell>
          <cell r="B3592" t="str">
            <v>SPOT ORIENTÁVEL PARA PLUG DE GUITARRA. PARA LÂMPADAS DICRÓICAS DIVERSAS</v>
          </cell>
          <cell r="C3592" t="str">
            <v>UN</v>
          </cell>
          <cell r="D3592">
            <v>133.41</v>
          </cell>
        </row>
        <row r="3593">
          <cell r="A3593" t="str">
            <v>C4116</v>
          </cell>
          <cell r="B3593" t="str">
            <v>TRANSFORMADOR PARA LEDS</v>
          </cell>
          <cell r="C3593" t="str">
            <v>UN</v>
          </cell>
          <cell r="D3593">
            <v>48.72</v>
          </cell>
        </row>
        <row r="3594">
          <cell r="B3594" t="str">
            <v>APARELHOS ELÉTRICOS</v>
          </cell>
        </row>
        <row r="3595">
          <cell r="A3595" t="str">
            <v>C0081</v>
          </cell>
          <cell r="B3595" t="str">
            <v>AMPERÍMETRO (72X72)MM, ESC. 0-250A</v>
          </cell>
          <cell r="C3595" t="str">
            <v>UN</v>
          </cell>
          <cell r="D3595">
            <v>108.09</v>
          </cell>
        </row>
        <row r="3596">
          <cell r="A3596" t="str">
            <v>C0082</v>
          </cell>
          <cell r="B3596" t="str">
            <v>AMPERÍMETRO (96X96)MM, ESC. 0-500A</v>
          </cell>
          <cell r="C3596" t="str">
            <v>UN</v>
          </cell>
          <cell r="D3596">
            <v>134.37</v>
          </cell>
        </row>
        <row r="3597">
          <cell r="A3597" t="str">
            <v>C0080</v>
          </cell>
          <cell r="B3597" t="str">
            <v>AMPERÍMETRO (144X144)MM, ESC. 0-1000A</v>
          </cell>
          <cell r="C3597" t="str">
            <v>UN</v>
          </cell>
          <cell r="D3597">
            <v>203.11</v>
          </cell>
        </row>
        <row r="3598">
          <cell r="A3598" t="str">
            <v>C0101</v>
          </cell>
          <cell r="B3598" t="str">
            <v>AQUECEDOR CENTRAL ELETROAUTOMATICO 220V-5060 A 7480W</v>
          </cell>
          <cell r="C3598" t="str">
            <v>UN</v>
          </cell>
          <cell r="D3598">
            <v>901.53</v>
          </cell>
        </row>
        <row r="3599">
          <cell r="A3599" t="str">
            <v>C0102</v>
          </cell>
          <cell r="B3599" t="str">
            <v>AQUECEDOR ELÉTRICO CAP.50 A 250L. 110/220V</v>
          </cell>
          <cell r="C3599" t="str">
            <v>UN</v>
          </cell>
          <cell r="D3599">
            <v>3735.61</v>
          </cell>
        </row>
        <row r="3600">
          <cell r="A3600" t="str">
            <v>C0103</v>
          </cell>
          <cell r="B3600" t="str">
            <v>AQUECEDOR INDIVIDUAL ELETROAUTOMATICO 220V - 4840 W</v>
          </cell>
          <cell r="C3600" t="str">
            <v>UN</v>
          </cell>
          <cell r="D3600">
            <v>13.11</v>
          </cell>
        </row>
        <row r="3601">
          <cell r="A3601" t="str">
            <v>C0465</v>
          </cell>
          <cell r="B3601" t="str">
            <v>BOTOEIRA EM ALUMÍNIO FUNDIDO "LIGA - DESLIGA"</v>
          </cell>
          <cell r="C3601" t="str">
            <v>UN</v>
          </cell>
          <cell r="D3601">
            <v>112.85</v>
          </cell>
        </row>
        <row r="3602">
          <cell r="A3602" t="str">
            <v>C1286</v>
          </cell>
          <cell r="B3602" t="str">
            <v>ESTABILIZADOR DE TENSÃO/CORRENTE DE 1KVA</v>
          </cell>
          <cell r="C3602" t="str">
            <v>UN</v>
          </cell>
          <cell r="D3602">
            <v>183.03</v>
          </cell>
        </row>
        <row r="3603">
          <cell r="A3603" t="str">
            <v>C1287</v>
          </cell>
          <cell r="B3603" t="str">
            <v>ESTABILIZADOR DE TENSÃO/CORRENTE DE 3KVA</v>
          </cell>
          <cell r="C3603" t="str">
            <v>UN</v>
          </cell>
          <cell r="D3603">
            <v>279.43</v>
          </cell>
        </row>
        <row r="3604">
          <cell r="A3604" t="str">
            <v>C1288</v>
          </cell>
          <cell r="B3604" t="str">
            <v>ESTABILIZADOR DE TENSÃO/CORRENTE DE 5KVA</v>
          </cell>
          <cell r="C3604" t="str">
            <v>UN</v>
          </cell>
          <cell r="D3604">
            <v>468.36</v>
          </cell>
        </row>
        <row r="3605">
          <cell r="A3605" t="str">
            <v>C1289</v>
          </cell>
          <cell r="B3605" t="str">
            <v>ESTABILIZADOR DE TENSÃO/CORRENTE DE 7.5KVA</v>
          </cell>
          <cell r="C3605" t="str">
            <v>UN</v>
          </cell>
          <cell r="D3605">
            <v>777.07</v>
          </cell>
        </row>
        <row r="3606">
          <cell r="A3606" t="str">
            <v>C1285</v>
          </cell>
          <cell r="B3606" t="str">
            <v>ESTABILIZADOR DE TENSÃO/CORRENTE DE 10KVA</v>
          </cell>
          <cell r="C3606" t="str">
            <v>UN</v>
          </cell>
          <cell r="D3606">
            <v>1250.78</v>
          </cell>
        </row>
        <row r="3607">
          <cell r="A3607" t="str">
            <v>C1354</v>
          </cell>
          <cell r="B3607" t="str">
            <v>EXAUSTOR ELETROMECÂNICO INDUSTRIAL D= 400MM</v>
          </cell>
          <cell r="C3607" t="str">
            <v>UN</v>
          </cell>
          <cell r="D3607">
            <v>1474.33</v>
          </cell>
        </row>
        <row r="3608">
          <cell r="A3608" t="str">
            <v>C1477</v>
          </cell>
          <cell r="B3608" t="str">
            <v>INSTALAÇÃO DE EXAUSTOR ELÉTRICO TIPO DOMICILIAR</v>
          </cell>
          <cell r="C3608" t="str">
            <v>UN</v>
          </cell>
          <cell r="D3608">
            <v>218.79</v>
          </cell>
        </row>
        <row r="3609">
          <cell r="A3609" t="str">
            <v>C2276</v>
          </cell>
          <cell r="B3609" t="str">
            <v>SINALIZADOR P/ ENTRADA E SAÍDA DE VEÍCULOS</v>
          </cell>
          <cell r="C3609" t="str">
            <v>UN</v>
          </cell>
          <cell r="D3609">
            <v>220.88</v>
          </cell>
        </row>
        <row r="3610">
          <cell r="A3610" t="str">
            <v>C2512</v>
          </cell>
          <cell r="B3610" t="str">
            <v>TRANSFORMADOR 2KVA MONOFASICO 220V/110V</v>
          </cell>
          <cell r="C3610" t="str">
            <v>UN</v>
          </cell>
          <cell r="D3610">
            <v>10390.02</v>
          </cell>
        </row>
        <row r="3611">
          <cell r="A3611" t="str">
            <v>C2517</v>
          </cell>
          <cell r="B3611" t="str">
            <v>TRANSFORMADOR DE CORRENTE EM QD - FAIXA 50 A 250/5A</v>
          </cell>
          <cell r="C3611" t="str">
            <v>UN</v>
          </cell>
          <cell r="D3611">
            <v>110.8</v>
          </cell>
        </row>
        <row r="3612">
          <cell r="A3612" t="str">
            <v>C2518</v>
          </cell>
          <cell r="B3612" t="str">
            <v>TRANSFORMADOR DE CORRENTE EM QD - FAIXA 200 A 400/5A</v>
          </cell>
          <cell r="C3612" t="str">
            <v>UN</v>
          </cell>
          <cell r="D3612">
            <v>112.73</v>
          </cell>
        </row>
        <row r="3613">
          <cell r="A3613" t="str">
            <v>C2519</v>
          </cell>
          <cell r="B3613" t="str">
            <v>TRANSFORMADOR DE CORRENTE EM QD - FAIXA 400 A 800/5A</v>
          </cell>
          <cell r="C3613" t="str">
            <v>UN</v>
          </cell>
          <cell r="D3613">
            <v>119.2</v>
          </cell>
        </row>
        <row r="3614">
          <cell r="A3614" t="str">
            <v>C2520</v>
          </cell>
          <cell r="B3614" t="str">
            <v>TRANSFORMADOR DE CORRENTE EM QD - FAIXA 1000 A 1500/5A</v>
          </cell>
          <cell r="C3614" t="str">
            <v>UN</v>
          </cell>
          <cell r="D3614">
            <v>135.80000000000001</v>
          </cell>
        </row>
        <row r="3615">
          <cell r="A3615" t="str">
            <v>C4059</v>
          </cell>
          <cell r="B3615" t="str">
            <v>TRANSFORMADOR DE CORRENTE 15 KV - INSTALADO</v>
          </cell>
          <cell r="C3615" t="str">
            <v>UN</v>
          </cell>
          <cell r="D3615">
            <v>835.55</v>
          </cell>
        </row>
        <row r="3616">
          <cell r="A3616" t="str">
            <v>C0832</v>
          </cell>
          <cell r="B3616" t="str">
            <v>TRANSFORMADOR DE POTENCIAL 115 VAC 400 VA</v>
          </cell>
          <cell r="C3616" t="str">
            <v>UN</v>
          </cell>
          <cell r="D3616">
            <v>775.87</v>
          </cell>
        </row>
        <row r="3617">
          <cell r="A3617" t="str">
            <v>C4060</v>
          </cell>
          <cell r="B3617" t="str">
            <v>TRANSFORMADOR DE POTÊNCIA 15 KV - INSTALADO</v>
          </cell>
          <cell r="C3617" t="str">
            <v>UN</v>
          </cell>
          <cell r="D3617">
            <v>1161.4100000000001</v>
          </cell>
        </row>
        <row r="3618">
          <cell r="A3618" t="str">
            <v>C2664</v>
          </cell>
          <cell r="B3618" t="str">
            <v>VENTILADOR DE TETO METÁLICO</v>
          </cell>
          <cell r="C3618" t="str">
            <v>UN</v>
          </cell>
          <cell r="D3618">
            <v>239.51</v>
          </cell>
        </row>
        <row r="3619">
          <cell r="A3619" t="str">
            <v>C2682</v>
          </cell>
          <cell r="B3619" t="str">
            <v>VOLTÍMETRO (72X72)MM, ESC. 0-500V</v>
          </cell>
          <cell r="C3619" t="str">
            <v>UN</v>
          </cell>
          <cell r="D3619">
            <v>150.01</v>
          </cell>
        </row>
        <row r="3620">
          <cell r="A3620" t="str">
            <v>C2683</v>
          </cell>
          <cell r="B3620" t="str">
            <v>VOLTÍMETRO (96X96)MM, ESC. 0-500V</v>
          </cell>
          <cell r="C3620" t="str">
            <v>UN</v>
          </cell>
          <cell r="D3620">
            <v>178.78</v>
          </cell>
        </row>
        <row r="3621">
          <cell r="A3621" t="str">
            <v>C2681</v>
          </cell>
          <cell r="B3621" t="str">
            <v>VOLTÍMETRO (144X144)MM, ESC. 0-500V</v>
          </cell>
          <cell r="C3621" t="str">
            <v>UN</v>
          </cell>
          <cell r="D3621">
            <v>219.07</v>
          </cell>
        </row>
        <row r="3622">
          <cell r="B3622" t="str">
            <v>EQUIPAMENTOS</v>
          </cell>
        </row>
        <row r="3623">
          <cell r="A3623" t="str">
            <v>C4372</v>
          </cell>
          <cell r="B3623" t="str">
            <v>BALANÇA ELETRÔNICA C/ PLATAFORMA 18x3, CAP. 80 TON. (FORN./MONTAGEM)</v>
          </cell>
          <cell r="C3623" t="str">
            <v>UN</v>
          </cell>
          <cell r="D3623">
            <v>102129.57</v>
          </cell>
        </row>
        <row r="3624">
          <cell r="A3624" t="str">
            <v>C4126</v>
          </cell>
          <cell r="B3624" t="str">
            <v>ELEVADOR CAPACIDADE 225 Kg, 3 PASSAGEIROS OU CADEIRA DE RODAS C/ ACOMPANHANTE, CABINE E PORTAS DE AÇO INOXIDÁVEL ESCOVADO, 3 PARADAS, VELOC. 0,25m/seg</v>
          </cell>
          <cell r="C3624" t="str">
            <v>UN</v>
          </cell>
          <cell r="D3624">
            <v>212769.91</v>
          </cell>
        </row>
        <row r="3625">
          <cell r="A3625" t="str">
            <v>C4407</v>
          </cell>
          <cell r="B3625" t="str">
            <v>ELEVADOR PARA 10 PESSOAS VELOCIDADE 60m/min - 3 PARADAS - FORNECIMENTO E MONTAGEM</v>
          </cell>
          <cell r="C3625" t="str">
            <v>UN</v>
          </cell>
          <cell r="D3625">
            <v>115604.99</v>
          </cell>
        </row>
        <row r="3626">
          <cell r="A3626" t="str">
            <v>C4184</v>
          </cell>
          <cell r="B3626" t="str">
            <v>GRUPO GERADOR 951/1000 KVA, COM QUADRO AUTOMÁTICO</v>
          </cell>
          <cell r="C3626" t="str">
            <v>UN</v>
          </cell>
          <cell r="D3626">
            <v>385681.1</v>
          </cell>
        </row>
        <row r="3627">
          <cell r="A3627" t="str">
            <v>C4063</v>
          </cell>
          <cell r="B3627" t="str">
            <v>GRUPO GERADOR 781/950 KVA C/ QUADRO AUTOMÁTICO</v>
          </cell>
          <cell r="C3627" t="str">
            <v>UN</v>
          </cell>
          <cell r="D3627">
            <v>350681.1</v>
          </cell>
        </row>
        <row r="3628">
          <cell r="A3628" t="str">
            <v>C4062</v>
          </cell>
          <cell r="B3628" t="str">
            <v>GRUPO GERADOR 636/780 KVA C/ QUADRO AUTOMÁTICO</v>
          </cell>
          <cell r="C3628" t="str">
            <v>UN</v>
          </cell>
          <cell r="D3628">
            <v>289345.96000000002</v>
          </cell>
        </row>
        <row r="3629">
          <cell r="A3629" t="str">
            <v>C3668</v>
          </cell>
          <cell r="B3629" t="str">
            <v>GRUPO GERADOR 501/635 KVA, COM QUADRO AUTOMÁTICO</v>
          </cell>
          <cell r="C3629" t="str">
            <v>UN</v>
          </cell>
          <cell r="D3629">
            <v>193610.83</v>
          </cell>
        </row>
        <row r="3630">
          <cell r="A3630" t="str">
            <v>C4061</v>
          </cell>
          <cell r="B3630" t="str">
            <v>GRUPO GERADOR 451/500 KVA COM QUADRO AUTOMÁTICO</v>
          </cell>
          <cell r="C3630" t="str">
            <v>UN</v>
          </cell>
          <cell r="D3630">
            <v>137010.82999999999</v>
          </cell>
        </row>
        <row r="3631">
          <cell r="A3631" t="str">
            <v>C4183</v>
          </cell>
          <cell r="B3631" t="str">
            <v>GRUPO GERADOR 386/450 KVA, COM QUADRO AUTOMÁTICO</v>
          </cell>
          <cell r="C3631" t="str">
            <v>UN</v>
          </cell>
          <cell r="D3631">
            <v>128843.26</v>
          </cell>
        </row>
        <row r="3632">
          <cell r="A3632" t="str">
            <v>C3667</v>
          </cell>
          <cell r="B3632" t="str">
            <v>GRUPO GERADOR 361/385 KVA, COM QUADRO AUTOMÁTICO</v>
          </cell>
          <cell r="C3632" t="str">
            <v>UN</v>
          </cell>
          <cell r="D3632">
            <v>126843.26</v>
          </cell>
        </row>
        <row r="3633">
          <cell r="A3633" t="str">
            <v>C3666</v>
          </cell>
          <cell r="B3633" t="str">
            <v>GRUPO GERADOR 291/360 KVA, COM QUADRO AUTOMÁTICO</v>
          </cell>
          <cell r="C3633" t="str">
            <v>UN</v>
          </cell>
          <cell r="D3633">
            <v>113975.69</v>
          </cell>
        </row>
        <row r="3634">
          <cell r="A3634" t="str">
            <v>C1443</v>
          </cell>
          <cell r="B3634" t="str">
            <v>GRUPO GERADOR 261/290 KVA, C/ QUADRO AUTOMÁTICO</v>
          </cell>
          <cell r="C3634" t="str">
            <v>UN</v>
          </cell>
          <cell r="D3634">
            <v>102408.12</v>
          </cell>
        </row>
        <row r="3635">
          <cell r="A3635" t="str">
            <v>C3664</v>
          </cell>
          <cell r="B3635" t="str">
            <v>GRUPO GERADOR 236/260 KVA, COM QUADRO AUTOMÁTICO</v>
          </cell>
          <cell r="C3635" t="str">
            <v>UN</v>
          </cell>
          <cell r="D3635">
            <v>85508.12</v>
          </cell>
        </row>
        <row r="3636">
          <cell r="A3636" t="str">
            <v>C4182</v>
          </cell>
          <cell r="B3636" t="str">
            <v>GRUPO GERADOR 216/235 KVA, COM QUADRO AUTOMÁTICO</v>
          </cell>
          <cell r="C3636" t="str">
            <v>UN</v>
          </cell>
          <cell r="D3636">
            <v>83568.12</v>
          </cell>
        </row>
        <row r="3637">
          <cell r="A3637" t="str">
            <v>C3663</v>
          </cell>
          <cell r="B3637" t="str">
            <v>GRUPO GERADOR 171/215 KVA, COM QUADRO AUTOMÁTICO</v>
          </cell>
          <cell r="C3637" t="str">
            <v>UN</v>
          </cell>
          <cell r="D3637">
            <v>71938.12</v>
          </cell>
        </row>
        <row r="3638">
          <cell r="A3638" t="str">
            <v>C1441</v>
          </cell>
          <cell r="B3638" t="str">
            <v>GRUPO GERADOR 141/170 KVA, C/ QUADRO AUTOMÁTICO</v>
          </cell>
          <cell r="C3638" t="str">
            <v>UN</v>
          </cell>
          <cell r="D3638">
            <v>68765.55</v>
          </cell>
        </row>
        <row r="3639">
          <cell r="A3639" t="str">
            <v>C3661</v>
          </cell>
          <cell r="B3639" t="str">
            <v>GRUPO GERADOR 121/140 KVA, COM QUADRO AUTOMÁTICO</v>
          </cell>
          <cell r="C3639" t="str">
            <v>UN</v>
          </cell>
          <cell r="D3639">
            <v>57590.55</v>
          </cell>
        </row>
        <row r="3640">
          <cell r="A3640" t="str">
            <v>C1440</v>
          </cell>
          <cell r="B3640" t="str">
            <v>GRUPO GERADOR 86/120 KVA, C/ QUADRO AUTOMÁTICO</v>
          </cell>
          <cell r="C3640" t="str">
            <v>UN</v>
          </cell>
          <cell r="D3640">
            <v>51820.55</v>
          </cell>
        </row>
        <row r="3641">
          <cell r="A3641" t="str">
            <v>C1444</v>
          </cell>
          <cell r="B3641" t="str">
            <v>GRUPO GERADOR 56/85 KVA, C/ QUADRO AUTOMÁTICO</v>
          </cell>
          <cell r="C3641" t="str">
            <v>UN</v>
          </cell>
          <cell r="D3641">
            <v>48787.98</v>
          </cell>
        </row>
        <row r="3642">
          <cell r="A3642" t="str">
            <v>C3660</v>
          </cell>
          <cell r="B3642" t="str">
            <v>GRUPO GERADOR 45/55 KVA, COM QUADRO AUTOMÁTICO</v>
          </cell>
          <cell r="C3642" t="str">
            <v>UN</v>
          </cell>
          <cell r="D3642">
            <v>35672.980000000003</v>
          </cell>
        </row>
        <row r="3643">
          <cell r="A3643" t="str">
            <v>C2663</v>
          </cell>
          <cell r="B3643" t="str">
            <v>VENTILADOR DE TETO C/ ALETAS DE MADEIRA</v>
          </cell>
          <cell r="C3643" t="str">
            <v>UN</v>
          </cell>
          <cell r="D3643">
            <v>246.41</v>
          </cell>
        </row>
        <row r="3644">
          <cell r="B3644" t="str">
            <v>POSTES P/ ENERGIA E COMUNICAÇÃO</v>
          </cell>
        </row>
        <row r="3645">
          <cell r="A3645" t="str">
            <v>C3576</v>
          </cell>
          <cell r="B3645" t="str">
            <v>MUTIRÃO MISTO - MINI POSTE H=1.50m REX MONO E ROLDANA</v>
          </cell>
          <cell r="C3645" t="str">
            <v>UN</v>
          </cell>
          <cell r="D3645">
            <v>24.31</v>
          </cell>
        </row>
        <row r="3646">
          <cell r="A3646" t="str">
            <v>C2000</v>
          </cell>
          <cell r="B3646" t="str">
            <v>POSTE C/ACESSÓRIOS ATÉ A ENTRADA DA SUBESTAÇÃO ABRIGADA</v>
          </cell>
          <cell r="C3646" t="str">
            <v>UN</v>
          </cell>
          <cell r="D3646">
            <v>11447.4</v>
          </cell>
        </row>
        <row r="3647">
          <cell r="A3647" t="str">
            <v>C2012</v>
          </cell>
          <cell r="B3647" t="str">
            <v>POSTE P/EDIFICAÇÕES POTÊNCIA INSTALADA ATÉ 5KW</v>
          </cell>
          <cell r="C3647" t="str">
            <v>UN</v>
          </cell>
          <cell r="D3647">
            <v>482.16</v>
          </cell>
        </row>
        <row r="3648">
          <cell r="A3648" t="str">
            <v>C2017</v>
          </cell>
          <cell r="B3648" t="str">
            <v>POSTE P/EDIFICAÇÕES POTÊNCIA INSTALADA DE 5,01 À 10KW</v>
          </cell>
          <cell r="C3648" t="str">
            <v>UN</v>
          </cell>
          <cell r="D3648">
            <v>567.88</v>
          </cell>
        </row>
        <row r="3649">
          <cell r="A3649" t="str">
            <v>C2013</v>
          </cell>
          <cell r="B3649" t="str">
            <v>POSTE P/EDIFICAÇÕES POTÊNCIA INSTALADA DE 10,01 À 15KW</v>
          </cell>
          <cell r="C3649" t="str">
            <v>UN</v>
          </cell>
          <cell r="D3649">
            <v>714.17</v>
          </cell>
        </row>
        <row r="3650">
          <cell r="A3650" t="str">
            <v>C2014</v>
          </cell>
          <cell r="B3650" t="str">
            <v>POSTE P/EDIFICAÇÕES POTÊNCIA INSTALADA DE 15,01 À 20KW</v>
          </cell>
          <cell r="C3650" t="str">
            <v>UN</v>
          </cell>
          <cell r="D3650">
            <v>779.95</v>
          </cell>
        </row>
        <row r="3651">
          <cell r="A3651" t="str">
            <v>C2015</v>
          </cell>
          <cell r="B3651" t="str">
            <v>POSTE P/EDIFICAÇÕES POTÊNCIA INSTALADA DE 20,01 À 25 KW</v>
          </cell>
          <cell r="C3651" t="str">
            <v>UN</v>
          </cell>
          <cell r="D3651">
            <v>1363.45</v>
          </cell>
        </row>
        <row r="3652">
          <cell r="A3652" t="str">
            <v>C2016</v>
          </cell>
          <cell r="B3652" t="str">
            <v>POSTE P/EDIFICAÇÕES POTÊNCIA INSTALADA DE 25,01 À 30 KW</v>
          </cell>
          <cell r="C3652" t="str">
            <v>UN</v>
          </cell>
          <cell r="D3652">
            <v>1705.87</v>
          </cell>
        </row>
        <row r="3653">
          <cell r="B3653" t="str">
            <v>SUBESTAÇÃO DE DISTRIBUIÇÃO ABRIGADA - CLASSE 15 kV</v>
          </cell>
        </row>
        <row r="3654">
          <cell r="A3654" t="str">
            <v>C0008</v>
          </cell>
          <cell r="B3654" t="str">
            <v>ACESSÓRIOS INTERNOS À SUBESTAÇÃO ABRIGADA</v>
          </cell>
          <cell r="C3654" t="str">
            <v>UN</v>
          </cell>
          <cell r="D3654">
            <v>32213.06</v>
          </cell>
        </row>
        <row r="3655">
          <cell r="A3655" t="str">
            <v>C4247</v>
          </cell>
          <cell r="B3655" t="str">
            <v>SUBESTAÇÃO ABRIGADA EM ALVENARIA DE 225 KVA/13.800-380/220 V, ENTRADA AÉREA, COM POSTO DE TRANSFORMAÇÃO, FORNECIDA COM QUADRO DE MEDIÇÃO E PROTEÇÃO GERAL DE BAIXA TENSÃO</v>
          </cell>
          <cell r="C3655" t="str">
            <v>UN</v>
          </cell>
          <cell r="D3655">
            <v>54991.93</v>
          </cell>
        </row>
        <row r="3656">
          <cell r="A3656" t="str">
            <v>C4248</v>
          </cell>
          <cell r="B3656" t="str">
            <v>SUBESTAÇÃO ABRIGADA EM ALVENARIA DE 300 KVA/13.800-380/220 V, ENTRADA AÉREA, COM POSTO DE MEDIÇÃO, DISJUNÇÃO E TRANSFORMAÇÃO, FORNECIDA COM QUADRO DE PROTEÇÃO GERAL DE BAIXA TENSÃO</v>
          </cell>
          <cell r="C3656" t="str">
            <v>UN</v>
          </cell>
          <cell r="D3656">
            <v>94525.75</v>
          </cell>
        </row>
        <row r="3657">
          <cell r="A3657" t="str">
            <v>C4249</v>
          </cell>
          <cell r="B3657" t="str">
            <v>SUBESTAÇÃO ABRIGADA EM ALVENARIA DE 500 KVA/13.800-380/220 V, ENTRADA AÉREA, COM POSTO DE MEDIÇÃO, DISJUNÇÃO E TRANSFORMAÇÃO, FORNECIDA COM QUADRO DE PROTEÇÃO GERAL DE BAIXA TENSÃO</v>
          </cell>
          <cell r="C3657" t="str">
            <v>UN</v>
          </cell>
          <cell r="D3657">
            <v>112091.15</v>
          </cell>
        </row>
        <row r="3658">
          <cell r="A3658" t="str">
            <v>C4250</v>
          </cell>
          <cell r="B3658" t="str">
            <v>SUBESTAÇÃO ABRIGADA EM ALVENARIA DE 750 KVA/13.800-380/220 V, ENTRADA AÉREA, COM POSTO DE MEDIÇÃO, DISJUNÇÃO E TRANSFORMAÇÃO, FORNECIDA COM QUADRO DE PROTEÇÃO GERAL DE BAIXA TENSÃO</v>
          </cell>
          <cell r="C3658" t="str">
            <v>UN</v>
          </cell>
          <cell r="D3658">
            <v>128877.96</v>
          </cell>
        </row>
        <row r="3659">
          <cell r="A3659" t="str">
            <v>C4251</v>
          </cell>
          <cell r="B3659" t="str">
            <v>SUBESTAÇÃO ABRIGADA EM ALVENARIA DE 1000 KVA/13.800-380/220 V, ENTRADA AÉREA, COM POSTO DE MEDIÇÃO, DISJUNÇÃO E TRANSFORMAÇÃO, FORNECIDA COM QUADRO DE PROTEÇÃO GERAL DE BAIXA TENSÃO</v>
          </cell>
          <cell r="C3659" t="str">
            <v>UN</v>
          </cell>
          <cell r="D3659">
            <v>150244.68</v>
          </cell>
        </row>
        <row r="3660">
          <cell r="A3660" t="str">
            <v>C4252</v>
          </cell>
          <cell r="B3660" t="str">
            <v>SUBESTAÇÃO ABRIGADA EM ALVENARIA DE 1250 KVA/13.800-380/220 V, ENTRADA AÉREA, COM POSTO DE MEDIÇÃO, DISJUNÇÃO E TRANSFORMAÇÃO, FORNECIDA COM QUADRO DE PROTEÇÃO GERAL DE BAIXA TENSÃO</v>
          </cell>
          <cell r="C3660" t="str">
            <v>UN</v>
          </cell>
          <cell r="D3660">
            <v>169318.92</v>
          </cell>
        </row>
        <row r="3661">
          <cell r="A3661" t="str">
            <v>C4253</v>
          </cell>
          <cell r="B3661" t="str">
            <v>SUBESTAÇÃO ABRIGADA EM ALVENARIA DE 1500 KVA/13.800-380/220 V, ENTRADA AÉREA, COM POSTO DE MEDIÇÃO, DISJUNÇÃO E TRANSFORMAÇÃO, FORNECIDA COM QUADRO DE PROTEÇÃO GERAL DE BAIXA TENSÃO</v>
          </cell>
          <cell r="C3661" t="str">
            <v>UN</v>
          </cell>
          <cell r="D3661">
            <v>198210.3</v>
          </cell>
        </row>
        <row r="3662">
          <cell r="A3662" t="str">
            <v>C2524</v>
          </cell>
          <cell r="B3662" t="str">
            <v>TRANSFORMADOR P/CABINE PRIMÁRIA 500KVA-15KV</v>
          </cell>
          <cell r="C3662" t="str">
            <v>UN</v>
          </cell>
          <cell r="D3662">
            <v>25286.25</v>
          </cell>
        </row>
        <row r="3663">
          <cell r="A3663" t="str">
            <v>C4404</v>
          </cell>
          <cell r="B3663" t="str">
            <v>TRANSFORMADOR DE FORÇA À SECO 750 KVA/13.800-380/220V (FORNECIMENTO E MONTAGEM)</v>
          </cell>
          <cell r="C3663" t="str">
            <v>UN</v>
          </cell>
          <cell r="D3663">
            <v>52185.760000000002</v>
          </cell>
        </row>
        <row r="3664">
          <cell r="A3664" t="str">
            <v>C4405</v>
          </cell>
          <cell r="B3664" t="str">
            <v>TRANSFORMADOR DE FORÇA À SECO 2.500 KVA/13.800-440/240V (FORNECIMENTO E MONTAGEM)</v>
          </cell>
          <cell r="C3664" t="str">
            <v>UN</v>
          </cell>
          <cell r="D3664">
            <v>119592.36</v>
          </cell>
        </row>
        <row r="3665">
          <cell r="B3665" t="str">
            <v>SUBESTAÇÃO DE DISTRIBUIÇÃO AÉREA - CLASSE 15 kV</v>
          </cell>
        </row>
        <row r="3666">
          <cell r="A3666" t="str">
            <v>C4240</v>
          </cell>
          <cell r="B3666" t="str">
            <v>SUBESTAÇÃO AÉREA DE 15 KVA / 13.800-380/220V COM QUADRO DE MEDIÇÃO E PROTEÇÃO GERAL</v>
          </cell>
          <cell r="C3666" t="str">
            <v>UN</v>
          </cell>
          <cell r="D3666">
            <v>8338.35</v>
          </cell>
        </row>
        <row r="3667">
          <cell r="A3667" t="str">
            <v>C4241</v>
          </cell>
          <cell r="B3667" t="str">
            <v>SUBESTAÇÃO AÉREA DE 30 KVA / 13.800-380/220V COM QUADRO DE MEDIÇÃO E PROTEÇÃO GERAL</v>
          </cell>
          <cell r="C3667" t="str">
            <v>UN</v>
          </cell>
          <cell r="D3667">
            <v>9132.02</v>
          </cell>
        </row>
        <row r="3668">
          <cell r="A3668" t="str">
            <v>C4242</v>
          </cell>
          <cell r="B3668" t="str">
            <v>SUBESTAÇÃO AÉREA DE 45 KVA / 13.800-380/220V COM QUADRO DE MEDIÇÃO E PROTEÇÃO GERAL</v>
          </cell>
          <cell r="C3668" t="str">
            <v>UN</v>
          </cell>
          <cell r="D3668">
            <v>9914.7900000000009</v>
          </cell>
        </row>
        <row r="3669">
          <cell r="A3669" t="str">
            <v>C4243</v>
          </cell>
          <cell r="B3669" t="str">
            <v>SUBESTAÇÃO AÉREA DE 75 KVA / 13.800-380/220V COM QUADRO DE MEDIÇÃO E PROTEÇÃO GERAL</v>
          </cell>
          <cell r="C3669" t="str">
            <v>UN</v>
          </cell>
          <cell r="D3669">
            <v>11871.66</v>
          </cell>
        </row>
        <row r="3670">
          <cell r="A3670" t="str">
            <v>C4244</v>
          </cell>
          <cell r="B3670" t="str">
            <v>SUBESTAÇÃO AÉREA DE 112,5 KVA / 13.800-380/220V COM QUADRO DE MEDIÇÃO E PROTEÇÃO GERAL</v>
          </cell>
          <cell r="C3670" t="str">
            <v>UN</v>
          </cell>
          <cell r="D3670">
            <v>13828.62</v>
          </cell>
        </row>
        <row r="3671">
          <cell r="A3671" t="str">
            <v>C4245</v>
          </cell>
          <cell r="B3671" t="str">
            <v>SUBESTAÇÃO AÉREA DE 150 KVA / 13.800-380/220V COM QUADRO DE MEDIÇÃO E PROTEÇÃO GERAL</v>
          </cell>
          <cell r="C3671" t="str">
            <v>UN</v>
          </cell>
          <cell r="D3671">
            <v>16541.05</v>
          </cell>
        </row>
        <row r="3672">
          <cell r="A3672" t="str">
            <v>C4246</v>
          </cell>
          <cell r="B3672" t="str">
            <v>SUBESTAÇÃO AÉREA DE 225 KVA / 13.800-380/220V COM QUADRO DE MEDIÇÃO E PROTEÇÃO GERAL</v>
          </cell>
          <cell r="C3672" t="str">
            <v>UN</v>
          </cell>
          <cell r="D3672">
            <v>20368</v>
          </cell>
        </row>
        <row r="3673">
          <cell r="B3673" t="str">
            <v>SUBESTAÇÃO DE DISTRIBUIÇÃO AO TEMPO - CLASSE 15 kV</v>
          </cell>
        </row>
        <row r="3674">
          <cell r="A3674" t="str">
            <v>C4254</v>
          </cell>
          <cell r="B3674" t="str">
            <v>SUBESTAÇÃO AO TEMPO AO NÍVEL DO SOLO DE 300 KVA/13.800-380/220 V, COM CONJUNTO DE MEDIÇÃO PRIMÁRIA EM POSTE DE CONCRETO, POSTO DE DISJUNÇÃO EM CUBÍCULO METÁLICO, FORNECIDA COM QUADRO GERAL DE PROTEÇÃO DE BAIXA TENSÃO</v>
          </cell>
          <cell r="C3674" t="str">
            <v>UN</v>
          </cell>
          <cell r="D3674">
            <v>74625.03</v>
          </cell>
        </row>
        <row r="3675">
          <cell r="A3675" t="str">
            <v>C4255</v>
          </cell>
          <cell r="B3675" t="str">
            <v>SUBESTAÇÃO AO TEMPO AO NÍVEL DO SOLO DE 500 KVA/13.800-380/220 V, COM CONJUNTO DE MEDIÇÃO PRIMÁRIA EM POSTE DE CONCRETO, POSTO DE DISJUNÇÃO EM CUBÍCULO METÁLICO, FORNECIDA COM QUADRO GERAL DE PROTEÇÃO DE BAIXA TENSÃO</v>
          </cell>
          <cell r="C3675" t="str">
            <v>UN</v>
          </cell>
          <cell r="D3675">
            <v>88880.960000000006</v>
          </cell>
        </row>
        <row r="3676">
          <cell r="A3676" t="str">
            <v>C4256</v>
          </cell>
          <cell r="B3676" t="str">
            <v>SUBESTAÇÃO AO TEMPO AO NÍVEL DO SOLO DE 750 KVA/13.800-380/220 V, COM CONJUNTO DE MEDIÇÃO PRIMÁRIA EM POSTE DE CONCRETO, POSTO DE DISJUNÇÃO EM CUBÍCULO METÁLICO, FORNECIDA COM QUADRO GERAL DE PROTEÇÃO DE BAIXA TENSÃO</v>
          </cell>
          <cell r="C3676" t="str">
            <v>UN</v>
          </cell>
          <cell r="D3676">
            <v>101170.09</v>
          </cell>
        </row>
        <row r="3677">
          <cell r="A3677" t="str">
            <v>C4257</v>
          </cell>
          <cell r="B3677" t="str">
            <v>SUBESTAÇÃO AO TEMPO AO NÍVEL DO SOLO DE 1000 KVA/13.800-380/220 V, COM CONJUNTO DE MEDIÇÃO PRIMÁRIA EM POSTE DE CONCRETO, POSTO DE DISJUNÇÃO EM CUBÍCULO METÁLICO, FORNECIDA COM QUADRO GERAL DE PROTEÇÃO DE BAIXA TENSÃO</v>
          </cell>
          <cell r="C3677" t="str">
            <v>UN</v>
          </cell>
          <cell r="D3677">
            <v>115816.34</v>
          </cell>
        </row>
        <row r="3678">
          <cell r="A3678" t="str">
            <v>C4258</v>
          </cell>
          <cell r="B3678" t="str">
            <v>SUBESTAÇÃO AO TEMPO AO NÍVEL DO SOLO DE 1250 KVA/13.800-380/220 V, COM CONJUNTO DE MEDIÇÃO PRIMÁRIA EM POSTE DE CONCRETO, POSTO DE DISJUNÇÃO EM CUBÍCULO METÁLICO, FORNECIDA COM QUADRO GERAL DE PROTEÇÃO DE BAIXA TENSÃO</v>
          </cell>
          <cell r="C3678" t="str">
            <v>UN</v>
          </cell>
          <cell r="D3678">
            <v>133917.5</v>
          </cell>
        </row>
        <row r="3679">
          <cell r="A3679" t="str">
            <v>C4259</v>
          </cell>
          <cell r="B3679" t="str">
            <v>SUBESTAÇÃO AO TEMPO AO NÍVEL DO SOLO DE 1500 KVA/13.800-380/220 V, COM CONJUNTO DE MEDIÇÃO PRIMÁRIA EM POSTE DE CONCRETO, POSTO DE DISJUNÇÃO EM CUBÍCULO METÁLICO, FORNECIDA COM QUADRO GERAL DE PROTEÇÃO DE BAIXA TENSÃO</v>
          </cell>
          <cell r="C3679" t="str">
            <v>UN</v>
          </cell>
          <cell r="D3679">
            <v>153830.26999999999</v>
          </cell>
        </row>
        <row r="3680">
          <cell r="B3680" t="str">
            <v>SUBESTAÇÃO DE DISTRIBUIÇÃO AO TEMPO - CLASSE 72,5 kV</v>
          </cell>
        </row>
        <row r="3681">
          <cell r="A3681" t="str">
            <v>C4266</v>
          </cell>
          <cell r="B3681" t="str">
            <v>SUBESTAÇÃO AO TEMPO, AO NÍVEL DO SOLO, DE 5 MVA/69.000-13.800 V, COM 1 (UM) VÃO DE ENTRADA (69 KV) E 2 (DOIS) VÃOS DE SAÍDA (13,8 KV) EM ESTRUTURA DE CONCRETO ARMADO, COM DISJUNTOR DE PROTEÇÃO SOMENTE NO SECUNDÁRIO, CASA DE COMANDO E BANCO DE CAPACITORES</v>
          </cell>
          <cell r="C3681" t="str">
            <v>UN</v>
          </cell>
          <cell r="D3681">
            <v>1628192.12</v>
          </cell>
        </row>
        <row r="3682">
          <cell r="A3682" t="str">
            <v>C4267</v>
          </cell>
          <cell r="B3682" t="str">
            <v>SUBESTAÇÃO AO TEMPO, AO NÍVEL DO SOLO, DE 7,5 MVA/69.000-13.800 V, COM 1 (UM) VÃO DE ENTRADA (69 KV) E 3 (TRÊS) VÃOS DE SAÍDA (13,8 KV) EM ESTRUTURA DE CONCRETO ARMADO, COM DISJUNTOR DE PROTEÇÃO SOMENTE NO SECUNDÁRIO, CASA DE COMANDO E BANCO DE CAPACITORE</v>
          </cell>
          <cell r="C3682" t="str">
            <v>UN</v>
          </cell>
          <cell r="D3682">
            <v>2397233.71</v>
          </cell>
        </row>
        <row r="3683">
          <cell r="A3683" t="str">
            <v>C4268</v>
          </cell>
          <cell r="B3683" t="str">
            <v>SUBESTAÇÃO AO TEMPO, AO NÍVEL DO SOLO, DE 10/12,5 MVA/69.000-13.800 V, COM 1 (UM) VÃO DE ENTRADA (69 KV) E 4 (QUATRO) VÃOS DE SAÍDA (13,8 KV) EM ESTRUTURA DE CONCRETO ARMADO, COM DISJUNTOR DE PROTEÇÃO NO PRIMÁRIO E SECUNDÁRIO, CASA DE COMANDO E BANCO DE C</v>
          </cell>
          <cell r="C3683" t="str">
            <v>UN</v>
          </cell>
          <cell r="D3683">
            <v>3290806.28</v>
          </cell>
        </row>
        <row r="3684">
          <cell r="A3684" t="str">
            <v>C4269</v>
          </cell>
          <cell r="B3684" t="str">
            <v>SUBESTAÇÃO AO TEMPO, AO NÍVEL DO SOLO, DE 15/20 MVA/69.000-13.800 V, COM 1 (UM) VÃO DE ENTRADA (69 KV) E 5 (CINCO) VÃOS DE SAÍDA (13,8 KV) EM ESTRUTURA DE CONCRETO ARMADO, COM DISJUNTOR DE PROTEÇÃO NO PRIMÁRIO E SECUNDÁRIO, TRANSFORMADOR COM REGULAÇÃO INC</v>
          </cell>
          <cell r="C3684" t="str">
            <v>UN</v>
          </cell>
          <cell r="D3684">
            <v>5355667.49</v>
          </cell>
        </row>
        <row r="3685">
          <cell r="A3685" t="str">
            <v>C4270</v>
          </cell>
          <cell r="B3685" t="str">
            <v>SUBESTAÇÃO AO TEMPO, AO NÍVEL DO SOLO, DE 20/33 MVA/69.000-13.800 V, COM 1 (UM) VÃO DE ENTRADA (69 KV) E 5 (CINCO) VÃOS DE SAÍDA (13,8 KV) EM ESTRUTURA DE CONCRETO ARMADO, COM DISJUNTOR DE PROTEÇÃO NO PRIMÁRIO E SECUNDÁRIO, TRANSFORMADOR COM REGULAÇÃO INC</v>
          </cell>
          <cell r="C3685" t="str">
            <v>UN</v>
          </cell>
          <cell r="D3685">
            <v>6096816.8799999999</v>
          </cell>
        </row>
        <row r="3686">
          <cell r="B3686" t="str">
            <v>SUBESTAÇÃO DO TIPO PEDESTAL - CLASSE 15 kV</v>
          </cell>
        </row>
        <row r="3687">
          <cell r="A3687" t="str">
            <v>C4260</v>
          </cell>
          <cell r="B3687" t="str">
            <v>SUBESTAÇÃO TIPO PEDESTAL DE 75 KVA/13.800-380/220 V, ENTRADA SUBTERRÂNEA, COM FUSÍVEL PRIMÁRIO BAIONETA, FORNECIDA COM PROTEÇÃO, SECCIONAMENTO GERAL E MEDIÇÃO EM BAIXA TENSÃO</v>
          </cell>
          <cell r="C3687" t="str">
            <v>UN</v>
          </cell>
          <cell r="D3687">
            <v>41737.67</v>
          </cell>
        </row>
        <row r="3688">
          <cell r="A3688" t="str">
            <v>C4261</v>
          </cell>
          <cell r="B3688" t="str">
            <v>SUBESTAÇÃO TIPO PEDESTAL DE 112,5 KVA/13.800-380/220 V, ENTRADA SUBTERRÂNEA, COM FUSÍVEL PRIMÁRIO BAIONETA, FORNECIDA COM PROTEÇÃO, SECCIONAMENTO GERAL E MEDIÇÃO EM BAIXA TENSÃO</v>
          </cell>
          <cell r="C3688" t="str">
            <v>UN</v>
          </cell>
          <cell r="D3688">
            <v>43816.41</v>
          </cell>
        </row>
        <row r="3689">
          <cell r="A3689" t="str">
            <v>C4262</v>
          </cell>
          <cell r="B3689" t="str">
            <v>SUBESTAÇÃO TIPO PEDESTAL DE 150 KVA/13.800-380/220 V, ENTRADA SUBTERRÂNEA, COM FUSÍVEL PRIMÁRIO BAIONETA, FORNECIDA COM PROTEÇÃO, SECCIONAMENTO GERAL E MEDIÇÃO EM BAIXA TENSÃO</v>
          </cell>
          <cell r="C3689" t="str">
            <v>UN</v>
          </cell>
          <cell r="D3689">
            <v>47403.25</v>
          </cell>
        </row>
        <row r="3690">
          <cell r="A3690" t="str">
            <v>C4263</v>
          </cell>
          <cell r="B3690" t="str">
            <v>SUBESTAÇÃO TIPO PEDESTAL DE 225 KVA/13.800-380/220 V, ENTRADA SUBTERRÂNEA, COM FUSÍVEL PRIMÁRIO BAIONETA, FORNECIDA COM PROTEÇÃO, SECCIONAMENTO GERAL E MEDIÇÃO EM BAIXA TENSÃO</v>
          </cell>
          <cell r="C3690" t="str">
            <v>UN</v>
          </cell>
          <cell r="D3690">
            <v>53907.77</v>
          </cell>
        </row>
        <row r="3691">
          <cell r="A3691" t="str">
            <v>C4264</v>
          </cell>
          <cell r="B3691" t="str">
            <v>SUBESTAÇÃO TIPO PEDESTAL DE 300 KVA/13.800-380/220 V, ENTRADA SUBTERRÂNEA, COM FUSÍVEL PRIMÁRIO BAIONETA, FORNECIDA COM PROTEÇÃO, SECCIONAMENTO GERAL E MEDIÇÃO EM BAIXA TENSÃO</v>
          </cell>
          <cell r="C3691" t="str">
            <v>UN</v>
          </cell>
          <cell r="D3691">
            <v>58096.77</v>
          </cell>
        </row>
        <row r="3692">
          <cell r="A3692" t="str">
            <v>C4265</v>
          </cell>
          <cell r="B3692" t="str">
            <v>SUBESTAÇÃO TIPO PEDESTAL DE 500 KVA/13.800-380/220 V, ENTRADA SUBTERRÂNEA, COM FUSÍVEL PRIMÁRIO BAIONETA, FORNECIDA COM PROTEÇÃO, SECCIONAMENTO GERAL E MEDIÇÃO EM BAIXA TENSÃO</v>
          </cell>
          <cell r="C3692" t="str">
            <v>UN</v>
          </cell>
          <cell r="D3692">
            <v>73072.929999999993</v>
          </cell>
        </row>
        <row r="3693">
          <cell r="B3693" t="str">
            <v>REDE DE DISTRIBUIÇÃO URBANA - MÉDIA E BAIXA TENSÃO</v>
          </cell>
        </row>
        <row r="3694">
          <cell r="A3694" t="str">
            <v>C4271</v>
          </cell>
          <cell r="B3694" t="str">
            <v>REDE DE DISTRIBUIÇÃO URBANA PRIMÁRIA NA TENSÃO DE 13,80 KV, PARA CABO DE ALUMÍNIO, COM ESTRUTURA DE ALINHAMENTO EM POSTE DE CONCRETO ARMADO DUPLO T 150/10 (CONDUTOR NÃO INCLUSO)</v>
          </cell>
          <cell r="C3694" t="str">
            <v>KM</v>
          </cell>
          <cell r="D3694">
            <v>67780.83</v>
          </cell>
        </row>
        <row r="3695">
          <cell r="A3695" t="str">
            <v>C4272</v>
          </cell>
          <cell r="B3695" t="str">
            <v>REDE DE DISTRIBUIÇÃO URBANA PRIMÁRIA NA TENSÃO DE 13,80 KV, PARA CABO DE COBRE, COM ESTRUTURA DE ALINHAMENTO EM POSTE DE CONCRETO ARMADO DUPLO T 150/10 (CONDUTOR NÃO INCLUSO)</v>
          </cell>
          <cell r="C3695" t="str">
            <v>KM</v>
          </cell>
          <cell r="D3695">
            <v>70825</v>
          </cell>
        </row>
        <row r="3696">
          <cell r="A3696" t="str">
            <v>C4273</v>
          </cell>
          <cell r="B3696" t="str">
            <v>REDE DE DISTRIBUIÇÃO SECUNDÁRIA, PARA CABO DE ALUMÍNIO, NA TENSÃO DE 380 V, COM ESTRUTURA DE ALINHAMENTO EM POSTE DE CONCRETO ARMADO DUPLO T 150/9 (CONDUTOR E TRANSFORMADOR NÃO INCLUSOS)</v>
          </cell>
          <cell r="C3696" t="str">
            <v>KM</v>
          </cell>
          <cell r="D3696">
            <v>54940.160000000003</v>
          </cell>
        </row>
        <row r="3697">
          <cell r="A3697" t="str">
            <v>C4274</v>
          </cell>
          <cell r="B3697" t="str">
            <v>REDE DE DISTRIBUIÇÃO SECUNDÁRIA, PARA CABO DE COBRE, NA TENSÃO DE 380 V, COM ESTRUTURA DE ALINHAMENTO EM POSTE DE CONCRETO ARMADO DUPLO T 150/9 (CONDUTOR E TRANSFORMADOR NÃO INCLUSOS)</v>
          </cell>
          <cell r="C3697" t="str">
            <v>KM</v>
          </cell>
          <cell r="D3697">
            <v>61137.22</v>
          </cell>
        </row>
        <row r="3698">
          <cell r="B3698" t="str">
            <v>REDE DE DISTRIBUIÇÃO RURAL - MÉDIA E BAIXA TENSÃO</v>
          </cell>
        </row>
        <row r="3699">
          <cell r="A3699" t="str">
            <v>C4275</v>
          </cell>
          <cell r="B3699" t="str">
            <v>REDE DE DISTRIBUIÇÃO RURAL PRIMÁRIA, TENSÃO DE 13,80 KV, PARA CABO DE ALUMÍNIO, COM ESTRUTURA DE ALINHAMENTO EM POSTE DE CONCRETO ARMADO DUPLO T 150/10 (CONDUTOR NÃO INCLUSO)</v>
          </cell>
          <cell r="C3699" t="str">
            <v>KM</v>
          </cell>
          <cell r="D3699">
            <v>29812.81</v>
          </cell>
        </row>
        <row r="3700">
          <cell r="A3700" t="str">
            <v>C4276</v>
          </cell>
          <cell r="B3700" t="str">
            <v>REDE DE DISTRIBUIÇÃO RURAL PRIMÁRIA, TENSÃO DE 13,80 KV, PARA CABO DE COBRE, COM ESTRUTURA DE ALINHAMENTO EM POSTE DE CONCRETO ARMADO DUPLO T 150/10 (CONDUTOR NÃO INCLUSO)</v>
          </cell>
          <cell r="C3700" t="str">
            <v>KM</v>
          </cell>
          <cell r="D3700">
            <v>37975.300000000003</v>
          </cell>
        </row>
        <row r="3701">
          <cell r="A3701" t="str">
            <v>C4277</v>
          </cell>
          <cell r="B3701" t="str">
            <v>REDE DE DISTRIBUIÇÃO SECUNDÁRIA, PARA CABO DE ALUMÍNIO, TENSÃO DE 380 V, COM ESTRUTURA DE ALINHAMENTO EM POSTE DE CONCRETO ARMADO DUPLO T 150/9 (CONDUTOR E TRANSFORMADOR NÃO INCLUSOS)</v>
          </cell>
          <cell r="C3701" t="str">
            <v>KM</v>
          </cell>
          <cell r="D3701">
            <v>55107.73</v>
          </cell>
        </row>
        <row r="3702">
          <cell r="A3702" t="str">
            <v>C4278</v>
          </cell>
          <cell r="B3702" t="str">
            <v>REDE DE DISTRIBUIÇÃO SECUNDÁRIA, PARA CABO DE COBRE, TENSÃO DE 380 V, COM ESTRUTURA DE ALINHAMENTO EM POSTE DE CONCRETO ARMADO DUPLO T 150/9 (CONDUTOR E TRANSFORMADOR NÃO INCLUSOS)</v>
          </cell>
          <cell r="C3702" t="str">
            <v>KM</v>
          </cell>
          <cell r="D3702">
            <v>61304.79</v>
          </cell>
        </row>
        <row r="3703">
          <cell r="B3703" t="str">
            <v>LINHA DE TRANSMISSÃO PADRÃO URBANO - CLASSE 72,5 kV</v>
          </cell>
        </row>
        <row r="3704">
          <cell r="A3704" t="str">
            <v>C4279</v>
          </cell>
          <cell r="B3704" t="str">
            <v>LINHA DE TRANSMISSÃO, CLASSE 72,5 KV, PADRÃO URBANO, COM ISOLADOR POLIMÉRICO PARA CABO DE ALUMÍNIO LIGA 6201, EM POSTE DE CONCRETO ARMADO DUPLO T600/17 B (CONDUTOR NÃO INCLUSO)</v>
          </cell>
          <cell r="C3704" t="str">
            <v>KM</v>
          </cell>
          <cell r="D3704">
            <v>226433.99</v>
          </cell>
        </row>
        <row r="3705">
          <cell r="B3705" t="str">
            <v>LINHA DE TRANSMISSÃO PADRÃO RURAL - CLASSE 72,5 kV</v>
          </cell>
        </row>
        <row r="3706">
          <cell r="A3706" t="str">
            <v>C4280</v>
          </cell>
          <cell r="B3706" t="str">
            <v>LINHA DE TRANSMISSÃO, CLASSE 72,5 KV, PADRÃO RURAL, COM CRUZETA DE CONCRETO ARMADO PARA CABO DE ALUMÍNIO LIGA 6201, EM POSTE DE CONCRETO ARMADO DUPLO T1500/17 B (CONDUTOR NÃO INCLUSO)</v>
          </cell>
          <cell r="C3706" t="str">
            <v>KM</v>
          </cell>
          <cell r="D3706">
            <v>138187.76</v>
          </cell>
        </row>
        <row r="3707">
          <cell r="B3707" t="str">
            <v>SERVIÇOS AUXILIARES DE TELEFONIA, SOM, LÓGICA E SISTEMAS DE CONTROLE</v>
          </cell>
        </row>
        <row r="3708">
          <cell r="A3708" t="str">
            <v>C4406</v>
          </cell>
          <cell r="B3708" t="str">
            <v>ACESSÓRIOS PARA UNIDADE DE PESAGEM (FAROL LUMINOSO, SENSORES DE POSIÇÃO, SOFTWARE DE CONFIGURAÇÃO, CABOS, ETC) - FORNECIMENTO E MONTAGEM</v>
          </cell>
          <cell r="C3708" t="str">
            <v>CJ</v>
          </cell>
          <cell r="D3708">
            <v>21963.05</v>
          </cell>
        </row>
        <row r="3709">
          <cell r="A3709" t="str">
            <v>C4532</v>
          </cell>
          <cell r="B3709" t="str">
            <v>ADAPTER CABLE, CATEGORIA "6" DE 2,50m</v>
          </cell>
          <cell r="C3709" t="str">
            <v>UN</v>
          </cell>
          <cell r="D3709">
            <v>12.59</v>
          </cell>
        </row>
        <row r="3710">
          <cell r="A3710" t="str">
            <v>C4042</v>
          </cell>
          <cell r="B3710" t="str">
            <v>ALARME SONORO/VISUAL, SIRENE 120 dB, COM ACIONADOR MANUAL, ALIMENTAÇÃO 220 VAC - INSTALADO</v>
          </cell>
          <cell r="C3710" t="str">
            <v>UN</v>
          </cell>
          <cell r="D3710">
            <v>224.4</v>
          </cell>
        </row>
        <row r="3711">
          <cell r="A3711" t="str">
            <v>C0093</v>
          </cell>
          <cell r="B3711" t="str">
            <v>APARELHO SINALIZADOR DE OBSTÁCULOS C/CÉLULA FOTOELÉTRICA</v>
          </cell>
          <cell r="C3711" t="str">
            <v>UN</v>
          </cell>
          <cell r="D3711">
            <v>91.95</v>
          </cell>
        </row>
        <row r="3712">
          <cell r="A3712" t="str">
            <v>C4567</v>
          </cell>
          <cell r="B3712" t="str">
            <v>BANDEJA MÓVEL, PADRÃO 19"</v>
          </cell>
          <cell r="C3712" t="str">
            <v>UN</v>
          </cell>
          <cell r="D3712">
            <v>56.35</v>
          </cell>
        </row>
        <row r="3713">
          <cell r="A3713" t="str">
            <v>C0390</v>
          </cell>
          <cell r="B3713" t="str">
            <v>BLOCO TELEFÔNICO DE LIGAÇÃO INTERNA BLI - 10</v>
          </cell>
          <cell r="C3713" t="str">
            <v>UN</v>
          </cell>
          <cell r="D3713">
            <v>9.41</v>
          </cell>
        </row>
        <row r="3714">
          <cell r="A3714" t="str">
            <v>C4566</v>
          </cell>
          <cell r="B3714" t="str">
            <v>BLOCO IDC-100 PARES INTERNO, IDC-IDC, PADRÃO 19"</v>
          </cell>
          <cell r="C3714" t="str">
            <v>UN</v>
          </cell>
          <cell r="D3714">
            <v>309.02999999999997</v>
          </cell>
        </row>
        <row r="3715">
          <cell r="A3715" t="str">
            <v>C3973</v>
          </cell>
          <cell r="B3715" t="str">
            <v>CÂMERA FIXA - CFTV - INSTALADA/PROGRAMADA</v>
          </cell>
          <cell r="C3715" t="str">
            <v>UN</v>
          </cell>
          <cell r="D3715">
            <v>750.97</v>
          </cell>
        </row>
        <row r="3716">
          <cell r="A3716" t="str">
            <v>C3972</v>
          </cell>
          <cell r="B3716" t="str">
            <v>CÂMERA MÓVEL - CMTV - INSTALADA/PROGRAMADA</v>
          </cell>
          <cell r="C3716" t="str">
            <v>UN</v>
          </cell>
          <cell r="D3716">
            <v>10185.09</v>
          </cell>
        </row>
        <row r="3717">
          <cell r="A3717" t="str">
            <v>C4043</v>
          </cell>
          <cell r="B3717" t="str">
            <v>COMPUTADOR PENTIUM 4 , 2,80 GHz, 512 K CACHE, HD 40 GB, 128 MB DDR SDRAM, INCLUINDO PLACA</v>
          </cell>
          <cell r="C3717" t="str">
            <v>UN</v>
          </cell>
          <cell r="D3717">
            <v>2771.72</v>
          </cell>
        </row>
        <row r="3718">
          <cell r="A3718" t="str">
            <v>C4023</v>
          </cell>
          <cell r="B3718" t="str">
            <v>CENTRAL DE CONTROLE DE DETECÇÃO E ALARME DE INCÊNDIO</v>
          </cell>
          <cell r="C3718" t="str">
            <v>UN</v>
          </cell>
          <cell r="D3718">
            <v>17569.25</v>
          </cell>
        </row>
        <row r="3719">
          <cell r="A3719" t="str">
            <v>C4058</v>
          </cell>
          <cell r="B3719" t="str">
            <v>CENTRAL DE CONTROLE P/ SEGURANÇA COMPLETA - INSTALADO</v>
          </cell>
          <cell r="C3719" t="str">
            <v>UN</v>
          </cell>
          <cell r="D3719">
            <v>3843.53</v>
          </cell>
        </row>
        <row r="3720">
          <cell r="A3720" t="str">
            <v>C4024</v>
          </cell>
          <cell r="B3720" t="str">
            <v>CENTRAL DE TELEFONIA C/ 50 RAMAIS E 10 LINHAS TRONCO</v>
          </cell>
          <cell r="C3720" t="str">
            <v>UN</v>
          </cell>
          <cell r="D3720">
            <v>19858.52</v>
          </cell>
        </row>
        <row r="3721">
          <cell r="A3721" t="str">
            <v>C4004</v>
          </cell>
          <cell r="B3721" t="str">
            <v>CONTROLADOR LÓGICO PROGRAMÁVEL MODULAR</v>
          </cell>
          <cell r="C3721" t="str">
            <v>UN</v>
          </cell>
          <cell r="D3721">
            <v>23524.38</v>
          </cell>
        </row>
        <row r="3722">
          <cell r="A3722" t="str">
            <v>C4051</v>
          </cell>
          <cell r="B3722" t="str">
            <v>CONTROLE TIPO JOYSTICK PARA CÂMERA MÓVEL C/ DISPLAY E TECLADO INCORPORADO - INSTALADO</v>
          </cell>
          <cell r="C3722" t="str">
            <v>UN</v>
          </cell>
          <cell r="D3722">
            <v>3775.79</v>
          </cell>
        </row>
        <row r="3723">
          <cell r="A3723" t="str">
            <v>C4176</v>
          </cell>
          <cell r="B3723" t="str">
            <v>CONJUNTO DE CONVERSORES (EMISSOR E RECPTOR) DE UTP/COAXIAL COM TERMINAIS DE CONEXÃO, CAIXAS DE PROTEÇÃO E FONTE DE ALIMENTAÇÃO</v>
          </cell>
          <cell r="C3723" t="str">
            <v>UN</v>
          </cell>
          <cell r="D3723">
            <v>828.87</v>
          </cell>
        </row>
        <row r="3724">
          <cell r="A3724" t="str">
            <v>C4177</v>
          </cell>
          <cell r="B3724" t="str">
            <v>DETECTOR TERMO-VELOCIMÉTRICO, MONTAGEM DE TETO, C/ BASE ALIMENTAÇÃO 220 VAC, OPERAÇÃO EM REDE - INSTALADO</v>
          </cell>
          <cell r="C3724" t="str">
            <v>UN</v>
          </cell>
          <cell r="D3724">
            <v>235.46</v>
          </cell>
        </row>
        <row r="3725">
          <cell r="A3725" t="str">
            <v>C4041</v>
          </cell>
          <cell r="B3725" t="str">
            <v>DETETOR IÔNICO DE FUMAÇA, MONTAGEM DE TETO, C/ BASE ALIMENTAÇÃO 220VAC, UMA SAÍDA DIGITAL - INSTALADO</v>
          </cell>
          <cell r="C3725" t="str">
            <v>UN</v>
          </cell>
          <cell r="D3725">
            <v>214</v>
          </cell>
        </row>
        <row r="3726">
          <cell r="A3726" t="str">
            <v>C3765</v>
          </cell>
          <cell r="B3726" t="str">
            <v>DISTRIBUIDOR INTERNO ÓPTICO PARA 24 FIBRAS</v>
          </cell>
          <cell r="C3726" t="str">
            <v>UN</v>
          </cell>
          <cell r="D3726">
            <v>1135.67</v>
          </cell>
        </row>
        <row r="3727">
          <cell r="A3727" t="str">
            <v>C4564</v>
          </cell>
          <cell r="B3727" t="str">
            <v>DISTRIBUIDOR INTERNO ÓPTICO - D.I.O. PARA 12 FIBRAS MONO-MODO, COM CONCETORES ST, PADRÃO 19"</v>
          </cell>
          <cell r="C3727" t="str">
            <v>UN</v>
          </cell>
          <cell r="D3727">
            <v>465.59</v>
          </cell>
        </row>
        <row r="3728">
          <cell r="A3728" t="str">
            <v>C4565</v>
          </cell>
          <cell r="B3728" t="str">
            <v>DISTRIBUIDOR INTERNO ÓPTICO - D.I.O. PARA 24 FIBRAS MONO-MODO, COM CONECTORES ST, PADRÃO 19"</v>
          </cell>
          <cell r="C3728" t="str">
            <v>UN</v>
          </cell>
          <cell r="D3728">
            <v>798.94</v>
          </cell>
        </row>
        <row r="3729">
          <cell r="A3729" t="str">
            <v>C0835</v>
          </cell>
          <cell r="B3729" t="str">
            <v>GATEWAY ETHERNET, 2 SAÍDAS - RS485</v>
          </cell>
          <cell r="C3729" t="str">
            <v>UN</v>
          </cell>
          <cell r="D3729">
            <v>20590.36</v>
          </cell>
        </row>
        <row r="3730">
          <cell r="A3730" t="str">
            <v>C4050</v>
          </cell>
          <cell r="B3730" t="str">
            <v>GRAVADOR DE VÍDEO, TIPO TIME HOPSE, 960 HORAS - INSTALADO</v>
          </cell>
          <cell r="C3730" t="str">
            <v>UN</v>
          </cell>
          <cell r="D3730">
            <v>1628.3</v>
          </cell>
        </row>
        <row r="3731">
          <cell r="A3731" t="str">
            <v>C4047</v>
          </cell>
          <cell r="B3731" t="str">
            <v>GRAVADOR DIGITAL COM 16 CANAIS DE ENTRADA, 2 SAÍDAS MULTIPLEXADAS, GRAVADOR DE CD-ROM INCORPORADO, M - INSTALADO</v>
          </cell>
          <cell r="C3731" t="str">
            <v>UN</v>
          </cell>
          <cell r="D3731">
            <v>31255.97</v>
          </cell>
        </row>
        <row r="3732">
          <cell r="A3732" t="str">
            <v>C3760</v>
          </cell>
          <cell r="B3732" t="str">
            <v>HUB TIPO 24 PORTAS</v>
          </cell>
          <cell r="C3732" t="str">
            <v>UN</v>
          </cell>
          <cell r="D3732">
            <v>1921.31</v>
          </cell>
        </row>
        <row r="3733">
          <cell r="A3733" t="str">
            <v>C0831</v>
          </cell>
          <cell r="B3733" t="str">
            <v>INTERFACE HOMEM/MÁQUINA 5,7" TOUCHSCREEN, COLORIDA</v>
          </cell>
          <cell r="C3733" t="str">
            <v>UN</v>
          </cell>
          <cell r="D3733">
            <v>10981.53</v>
          </cell>
        </row>
        <row r="3734">
          <cell r="A3734" t="str">
            <v>C4046</v>
          </cell>
          <cell r="B3734" t="str">
            <v>MATRIX DE CHAVEAMENTO MICROPROCESSADA, LOOP DE INPUTS INCORPORADO, 24 ENTRADAS, 4 SAÍDAS, CCU INCORP - INSTALADO</v>
          </cell>
          <cell r="C3734" t="str">
            <v>UN</v>
          </cell>
          <cell r="D3734">
            <v>8355.43</v>
          </cell>
        </row>
        <row r="3735">
          <cell r="A3735" t="str">
            <v>C4039</v>
          </cell>
          <cell r="B3735" t="str">
            <v>MEDIDOR DE GRANDEZAS ELÉTRICAS TIPO "POWER METER" PM 600 SCHNEIDER COM DISPLAY NÃO INCORPORADO - INSTALADO</v>
          </cell>
          <cell r="C3735" t="str">
            <v>UN</v>
          </cell>
          <cell r="D3735">
            <v>6015.91</v>
          </cell>
        </row>
        <row r="3736">
          <cell r="A3736" t="str">
            <v>C4181</v>
          </cell>
          <cell r="B3736" t="str">
            <v>MÓDULO PARA COMUNICAÇÃO EM REDE RS 485 PROTOCOLO MODBUS RTU</v>
          </cell>
          <cell r="C3736" t="str">
            <v>UN</v>
          </cell>
          <cell r="D3736">
            <v>2127.6999999999998</v>
          </cell>
        </row>
        <row r="3737">
          <cell r="A3737" t="str">
            <v>C4048</v>
          </cell>
          <cell r="B3737" t="str">
            <v>MONITOR INDUSTRIAL DE VÍDEO COLORIDO, DIGITAL, TELA 19", PORTA PARALELA - INSTALADO</v>
          </cell>
          <cell r="C3737" t="str">
            <v>UN</v>
          </cell>
          <cell r="D3737">
            <v>1430.46</v>
          </cell>
        </row>
        <row r="3738">
          <cell r="A3738" t="str">
            <v>C4049</v>
          </cell>
          <cell r="B3738" t="str">
            <v>MONITOR INDUSTRIAL DE VÍDEO COLORIDO, VÍDEO COMPOSTO, 2 CANAIS DE ENTRADA E 1 DE SAÍDA, DIMENSÕES 14 - INSTALADO</v>
          </cell>
          <cell r="C3738" t="str">
            <v>UN</v>
          </cell>
          <cell r="D3738">
            <v>816.76</v>
          </cell>
        </row>
        <row r="3739">
          <cell r="A3739" t="str">
            <v>C4033</v>
          </cell>
          <cell r="B3739" t="str">
            <v>NO-BREAK TRIFÁSICO, 380/380 VAC-LL, 60 Hz, 2000VA, BATERIAS INCORPORADAS, AUTO-PORTANTE EM GABINETE IP-44 - INSTALADO</v>
          </cell>
          <cell r="C3739" t="str">
            <v>CJ</v>
          </cell>
          <cell r="D3739">
            <v>917.1</v>
          </cell>
        </row>
        <row r="3740">
          <cell r="A3740" t="str">
            <v>C4568</v>
          </cell>
          <cell r="B3740" t="str">
            <v>ORGANIZADOR DE CABOS HORIZONTAL, ABERTO, PADRÃO RACK 19"</v>
          </cell>
          <cell r="C3740" t="str">
            <v>UN</v>
          </cell>
          <cell r="D3740">
            <v>39.950000000000003</v>
          </cell>
        </row>
        <row r="3741">
          <cell r="A3741" t="str">
            <v>C3768</v>
          </cell>
          <cell r="B3741" t="str">
            <v>PATCH PANEL 24 PORTAS, CATEGORIA "5" FURUKAWA</v>
          </cell>
          <cell r="C3741" t="str">
            <v>UN</v>
          </cell>
          <cell r="D3741">
            <v>479.61</v>
          </cell>
        </row>
        <row r="3742">
          <cell r="A3742" t="str">
            <v>C3770</v>
          </cell>
          <cell r="B3742" t="str">
            <v>PATCH CABLE EXTRA-FLEXÍVEL RJ-45/RJ-45 DE 1,50m</v>
          </cell>
          <cell r="C3742" t="str">
            <v>UN</v>
          </cell>
          <cell r="D3742">
            <v>10.08</v>
          </cell>
        </row>
        <row r="3743">
          <cell r="A3743" t="str">
            <v>C4526</v>
          </cell>
          <cell r="B3743" t="str">
            <v>PATCH CABLE EXTRA-FLEXÍVEL RJ-45/RJ-45 DE 2,50m</v>
          </cell>
          <cell r="C3743" t="str">
            <v>UN</v>
          </cell>
          <cell r="D3743">
            <v>13.88</v>
          </cell>
        </row>
        <row r="3744">
          <cell r="A3744" t="str">
            <v>C3764</v>
          </cell>
          <cell r="B3744" t="str">
            <v>RACK FECHADO 24 U'S, 670mm, PROFUNDIDADE PADRÃO 19"</v>
          </cell>
          <cell r="C3744" t="str">
            <v>UN</v>
          </cell>
          <cell r="D3744">
            <v>1970.51</v>
          </cell>
        </row>
        <row r="3745">
          <cell r="A3745" t="str">
            <v>C3763</v>
          </cell>
          <cell r="B3745" t="str">
            <v>RACK FECHADO 36 U'S, 670mm, PROFUNDIDADE PADRÃO 19"</v>
          </cell>
          <cell r="C3745" t="str">
            <v>UN</v>
          </cell>
          <cell r="D3745">
            <v>2183.4699999999998</v>
          </cell>
        </row>
        <row r="3746">
          <cell r="A3746" t="str">
            <v>C3762</v>
          </cell>
          <cell r="B3746" t="str">
            <v>RACK FECHADO 44 U'S, 670mm, PROFUNDIDADE PADRÃO 19"</v>
          </cell>
          <cell r="C3746" t="str">
            <v>UN</v>
          </cell>
          <cell r="D3746">
            <v>2553.7399999999998</v>
          </cell>
        </row>
        <row r="3747">
          <cell r="A3747" t="str">
            <v>C4569</v>
          </cell>
          <cell r="B3747" t="str">
            <v>RÉGUA DE TOMADAS ELÉTRICAS, COM 08 TOMADAS, PADRÃO RACK 19"</v>
          </cell>
          <cell r="C3747" t="str">
            <v>UN</v>
          </cell>
          <cell r="D3747">
            <v>92.4</v>
          </cell>
        </row>
        <row r="3748">
          <cell r="A3748" t="str">
            <v>C4563</v>
          </cell>
          <cell r="B3748" t="str">
            <v>ROTEADOR AUTO-GERENCIÁVEL P/ COMUNICAÇÃO DE DADOS, PARA FIBRA ÓPTICA MONO-MODO, COM CONECTORES ST - PADRÃO RACK 19"</v>
          </cell>
          <cell r="C3748" t="str">
            <v>UN</v>
          </cell>
          <cell r="D3748">
            <v>5451.74</v>
          </cell>
        </row>
        <row r="3749">
          <cell r="A3749" t="str">
            <v>C4044</v>
          </cell>
          <cell r="B3749" t="str">
            <v>SENSOR DE INTRUSÃO MICRO-PROCESSADOR, TIPO MULTIFEIXES, MONTAGEM DE PAREDE, ALIMENTAÇÃO 220 VAC, UMA - INSTALADO</v>
          </cell>
          <cell r="C3749" t="str">
            <v>UN</v>
          </cell>
          <cell r="D3749">
            <v>113.95</v>
          </cell>
        </row>
        <row r="3750">
          <cell r="A3750" t="str">
            <v>C4055</v>
          </cell>
          <cell r="B3750" t="str">
            <v>SENSOR INFRA-VERMELHO ATIVO/PASSIVO FEIXE DUPLO DISTÂNCIA MÁXIMA 100m - INSTALADO</v>
          </cell>
          <cell r="C3750" t="str">
            <v>UN</v>
          </cell>
          <cell r="D3750">
            <v>617.64</v>
          </cell>
        </row>
        <row r="3751">
          <cell r="A3751" t="str">
            <v>C4019</v>
          </cell>
          <cell r="B3751" t="str">
            <v>SISTEMA DE CONTROLE DE ACESSO DE PESSOAL C/ 4 CATRACAS ELETRÔNICAS BI-DIRECIONAIS COM LEITORES DE CARTÕES COM TECNOLOGIA DE PROXIMIDADE INCORPORADOS, 1000 CARTÕES DE PROXIMIDADE, 16 FECHADURAS ELETROMAGNÉTICAS COM SENSORES DE ABERTURA E FONTES DE ALIMENTA</v>
          </cell>
          <cell r="C3751" t="str">
            <v>CJ</v>
          </cell>
          <cell r="D3751">
            <v>83581.2</v>
          </cell>
        </row>
        <row r="3752">
          <cell r="A3752" t="str">
            <v>C4163</v>
          </cell>
          <cell r="B3752" t="str">
            <v>SISTEMA DE SONORIZAÇÃO COMPLETO PARA 100 PONTOS (80 SONOFLETORES, 06 CORNETAS E 14 RESERVAS), 80 TRAFOS DE LINHA, 35 ATENUADORES DE VOLUME COM DIAL, CD PLAYER, 5 AMPLIFICADORES DE POTÊNCIA, 3 EQUALIZADORES, 2 LINKS FÍSICOS (TRANSMISSOR/RECEPTOR), 1 PRÉ-MI</v>
          </cell>
          <cell r="C3752" t="str">
            <v>CJ</v>
          </cell>
          <cell r="D3752">
            <v>115746.83</v>
          </cell>
        </row>
        <row r="3753">
          <cell r="A3753" t="str">
            <v>C4398</v>
          </cell>
          <cell r="B3753" t="str">
            <v>SOFTWARE DE GERENCIAMENTO DE PESAGEM (INSTALADO)</v>
          </cell>
          <cell r="C3753" t="str">
            <v>UN</v>
          </cell>
          <cell r="D3753">
            <v>2740.48</v>
          </cell>
        </row>
        <row r="3754">
          <cell r="A3754" t="str">
            <v>C4180</v>
          </cell>
          <cell r="B3754" t="str">
            <v>SOFTWARE DE GERENCIAMENTO E CADASTRAMENTO COM BANCO DE DADOS, INTERFACE AMIGÁVEL, PLATAFORMA WINDOWS</v>
          </cell>
          <cell r="C3754" t="str">
            <v>UN</v>
          </cell>
          <cell r="D3754">
            <v>6411.47</v>
          </cell>
        </row>
        <row r="3755">
          <cell r="A3755" t="str">
            <v>C4178</v>
          </cell>
          <cell r="B3755" t="str">
            <v>SOFTWARE DE MONITORAÇÃO E CONTROLE SOBRE PLATAFORMA WINDOWS, PROTOCOLO DE COMUNICAÇÃO ABERTO, MÓDULO GRÁFICO PARA CRIAÇÃO DE TELAS</v>
          </cell>
          <cell r="C3755" t="str">
            <v>UN</v>
          </cell>
          <cell r="D3755">
            <v>6411.47</v>
          </cell>
        </row>
        <row r="3756">
          <cell r="A3756" t="str">
            <v>C4179</v>
          </cell>
          <cell r="B3756" t="str">
            <v>SOFTWARE DE MONITORAÇÃO E CONTROLE SOBRE PLATAFORMA WINDOWS, PROTOCOLO DE COMUNICAÇÃO ABERTO</v>
          </cell>
          <cell r="C3756" t="str">
            <v>UN</v>
          </cell>
          <cell r="D3756">
            <v>1659.61</v>
          </cell>
        </row>
        <row r="3757">
          <cell r="A3757" t="str">
            <v>C4054</v>
          </cell>
          <cell r="B3757" t="str">
            <v>SOFTWARE DE PROGRAMAÇÃO DE PLCs RSLOGIX 500, CD - INSTALADO</v>
          </cell>
          <cell r="C3757" t="str">
            <v>UN</v>
          </cell>
          <cell r="D3757">
            <v>4795.8599999999997</v>
          </cell>
        </row>
        <row r="3758">
          <cell r="A3758" t="str">
            <v>C4040</v>
          </cell>
          <cell r="B3758" t="str">
            <v>SOFTWARE SUPERVISÓRIO RS VIEW 32 VERSÃO RUNTIME 150 COM GERENCIADOR DE COMUNICAÇÕES RSLINX - INSTALADO</v>
          </cell>
          <cell r="C3758" t="str">
            <v>UN</v>
          </cell>
          <cell r="D3758">
            <v>4316.2700000000004</v>
          </cell>
        </row>
        <row r="3759">
          <cell r="A3759" t="str">
            <v>C4053</v>
          </cell>
          <cell r="B3759" t="str">
            <v>SOFTWARE SUPERVISÓRIO RS VIEW 32 VERSÃO RUNTIME 1500 COM GERENCIADOR DE COMUNICAÇÕES RSLINX - INSTALADO</v>
          </cell>
          <cell r="C3759" t="str">
            <v>UN</v>
          </cell>
          <cell r="D3759">
            <v>22533.65</v>
          </cell>
        </row>
        <row r="3760">
          <cell r="A3760" t="str">
            <v>C4175</v>
          </cell>
          <cell r="B3760" t="str">
            <v>SWITCHER AUTO-GERENCIÁVEL P/ COMUNICACÃO DE DADOS COM 24 PORTAS EM CONECTORES RJ 45, 10/100 KBPS E DUAS PORTAS 10/100/1000 KBPS - PADRÃO RACK 19"</v>
          </cell>
          <cell r="C3760" t="str">
            <v>UN</v>
          </cell>
          <cell r="D3760">
            <v>5021.37</v>
          </cell>
        </row>
        <row r="3761">
          <cell r="A3761" t="str">
            <v>C4056</v>
          </cell>
          <cell r="B3761" t="str">
            <v>TRANSMISSOR ELETRÔNICO DE PRESSÃO TIPO INSERÇÃO, COM INDICADOR INCORPORADO, GERAÇÃO DE SINAL PROPORC - INSTALADO</v>
          </cell>
          <cell r="C3761" t="str">
            <v>UN</v>
          </cell>
          <cell r="D3761">
            <v>1871.62</v>
          </cell>
        </row>
        <row r="3762">
          <cell r="B3762" t="str">
            <v>OUTROS ELEMENTOS</v>
          </cell>
        </row>
        <row r="3763">
          <cell r="A3763" t="str">
            <v>C0327</v>
          </cell>
          <cell r="B3763" t="str">
            <v>ATERRAMENTO COMPLETO C/HASTES COPPERWELD P/PÁRA-RAIOS</v>
          </cell>
          <cell r="C3763" t="str">
            <v>UN</v>
          </cell>
          <cell r="D3763">
            <v>623.29</v>
          </cell>
        </row>
        <row r="3764">
          <cell r="A3764" t="str">
            <v>C0326</v>
          </cell>
          <cell r="B3764" t="str">
            <v>ATERRAMENTO COMPLETO C/ HASTE COPPERWELD 3/4"X 2.40M</v>
          </cell>
          <cell r="C3764" t="str">
            <v>UN</v>
          </cell>
          <cell r="D3764">
            <v>174.55</v>
          </cell>
        </row>
        <row r="3765">
          <cell r="A3765" t="str">
            <v>C0325</v>
          </cell>
          <cell r="B3765" t="str">
            <v>ATERRAMENTO C/ HASTE COPPERWELD 3/4" X 3.0M</v>
          </cell>
          <cell r="C3765" t="str">
            <v>UN</v>
          </cell>
          <cell r="D3765">
            <v>176.82</v>
          </cell>
        </row>
        <row r="3766">
          <cell r="A3766" t="str">
            <v>C4562</v>
          </cell>
          <cell r="B3766" t="str">
            <v>DISPOSITIVO DE PROTEÇÃO CONTRA SURTOS DE TENSÃO - DPS's - 40 KA/440V</v>
          </cell>
          <cell r="C3766" t="str">
            <v>UN</v>
          </cell>
          <cell r="D3766">
            <v>106.63</v>
          </cell>
        </row>
        <row r="3767">
          <cell r="A3767" t="str">
            <v>C1152</v>
          </cell>
          <cell r="B3767" t="str">
            <v>DUTO DE ALONGAMENTO PARA EXAUSTOR EÓLICO</v>
          </cell>
          <cell r="C3767" t="str">
            <v>M</v>
          </cell>
          <cell r="D3767">
            <v>105.31</v>
          </cell>
        </row>
        <row r="3768">
          <cell r="A3768" t="str">
            <v>C1419</v>
          </cell>
          <cell r="B3768" t="str">
            <v>FURAÇÃO DE FORRO EM LAJE - E. EÓLICO</v>
          </cell>
          <cell r="C3768" t="str">
            <v>UN</v>
          </cell>
          <cell r="D3768">
            <v>114.55</v>
          </cell>
        </row>
        <row r="3769">
          <cell r="A3769" t="str">
            <v>C3575</v>
          </cell>
          <cell r="B3769" t="str">
            <v>HASTE DE FERRO GALVANIZADO 1.20m PARA ATERRAMENTO - PADRÃO POPULAR</v>
          </cell>
          <cell r="C3769" t="str">
            <v>UN</v>
          </cell>
          <cell r="D3769">
            <v>21.63</v>
          </cell>
        </row>
        <row r="3770">
          <cell r="A3770" t="str">
            <v>C3910</v>
          </cell>
          <cell r="B3770" t="str">
            <v>HASTE DE TERRA 5/8"x3,00m GCW 19L30</v>
          </cell>
          <cell r="C3770" t="str">
            <v>UN</v>
          </cell>
          <cell r="D3770">
            <v>77.63</v>
          </cell>
        </row>
        <row r="3771">
          <cell r="A3771" t="str">
            <v>C4408</v>
          </cell>
          <cell r="B3771" t="str">
            <v>INSTALAÇÃO ELÉTRICA E SISTEMA ATERRAMENTO E PÁRA-RAIOS - FORNECIMENTO E MONTAGEM</v>
          </cell>
          <cell r="C3771" t="str">
            <v>CJ</v>
          </cell>
          <cell r="D3771">
            <v>29804.1</v>
          </cell>
        </row>
        <row r="3772">
          <cell r="A3772" t="str">
            <v>C4208</v>
          </cell>
          <cell r="B3772" t="str">
            <v>PÁRA-RAIO TIPO FRANKLIN C/ SINALIZADOR (FORNECIMENTO E MONTAGEM)</v>
          </cell>
          <cell r="C3772" t="str">
            <v>UN</v>
          </cell>
          <cell r="D3772">
            <v>1656.43</v>
          </cell>
        </row>
        <row r="3773">
          <cell r="A3773" t="str">
            <v>C1790</v>
          </cell>
          <cell r="B3773" t="str">
            <v>MASTRO SIMPLES DE FERRO GALV. P/PÁRA-RAIO H=3M, D=40 OU 50MM</v>
          </cell>
          <cell r="C3773" t="str">
            <v>UN</v>
          </cell>
          <cell r="D3773">
            <v>433.13</v>
          </cell>
        </row>
        <row r="3774">
          <cell r="A3774" t="str">
            <v>C4203</v>
          </cell>
          <cell r="B3774" t="str">
            <v>MEDIÇÃO TRIFÁSICA INSTALADA EM MURO - SAÍDA SUBTERRÂNEA</v>
          </cell>
          <cell r="C3774" t="str">
            <v>UN</v>
          </cell>
          <cell r="D3774">
            <v>1701.72</v>
          </cell>
        </row>
        <row r="3775">
          <cell r="A3775" t="str">
            <v>C4561</v>
          </cell>
          <cell r="B3775" t="str">
            <v>MÓDULO DE EMERGÊNCIA PARA LUMINÁRIA COMUM</v>
          </cell>
          <cell r="C3775" t="str">
            <v>UN</v>
          </cell>
          <cell r="D3775">
            <v>88.09</v>
          </cell>
        </row>
        <row r="3776">
          <cell r="A3776" t="str">
            <v>C3577</v>
          </cell>
          <cell r="B3776" t="str">
            <v>MINI POSTE H=1.50m REX MONO E ROLDANA - PADRÃO POPULAR</v>
          </cell>
          <cell r="C3776" t="str">
            <v>UN</v>
          </cell>
          <cell r="D3776">
            <v>28.82</v>
          </cell>
        </row>
        <row r="3777">
          <cell r="A3777" t="str">
            <v>C3453</v>
          </cell>
          <cell r="B3777" t="str">
            <v>MONTAGEM DAS INSTALAÇÕES ELÉTRICAS, ELEVATÓRIA VAZÃO ATÉ 10 l/s</v>
          </cell>
          <cell r="C3777" t="str">
            <v>UN</v>
          </cell>
          <cell r="D3777">
            <v>1298.1099999999999</v>
          </cell>
        </row>
        <row r="3778">
          <cell r="A3778" t="str">
            <v>C3452</v>
          </cell>
          <cell r="B3778" t="str">
            <v>MONTAGEM DAS INSTALAÇÕES ELÉTRICAS, ELEVATÓRIA VAZÃO 10,01 a 20 l/s</v>
          </cell>
          <cell r="C3778" t="str">
            <v>UN</v>
          </cell>
          <cell r="D3778">
            <v>1947.16</v>
          </cell>
        </row>
        <row r="3779">
          <cell r="A3779" t="str">
            <v>C3454</v>
          </cell>
          <cell r="B3779" t="str">
            <v>MONTAGEM DAS INSTALAÇÕES ELÉTRICAS, ELEVATÓRIA VAZÃO 20,01 a 40 l/s</v>
          </cell>
          <cell r="C3779" t="str">
            <v>UN</v>
          </cell>
          <cell r="D3779">
            <v>3399.94</v>
          </cell>
        </row>
        <row r="3780">
          <cell r="A3780" t="str">
            <v>C3455</v>
          </cell>
          <cell r="B3780" t="str">
            <v>MONTAGEM DAS INSTALAÇÕES ELÉTRICAS, ELEVATÓRIA VAZÃO 40,01 a 60 l/s</v>
          </cell>
          <cell r="C3780" t="str">
            <v>UN</v>
          </cell>
          <cell r="D3780">
            <v>6635.09</v>
          </cell>
        </row>
        <row r="3781">
          <cell r="A3781" t="str">
            <v>C3456</v>
          </cell>
          <cell r="B3781" t="str">
            <v>MONTAGEM DAS INSTALAÇÕES ELÉTRICAS, ELEVATÓRIA VAZÃO 60,01 a 90 l/s</v>
          </cell>
          <cell r="C3781" t="str">
            <v>UN</v>
          </cell>
          <cell r="D3781">
            <v>9540.64</v>
          </cell>
        </row>
        <row r="3782">
          <cell r="A3782" t="str">
            <v>C4599</v>
          </cell>
          <cell r="B3782" t="str">
            <v>MONTAGEM DE PAINEL ELÉTRICO C/ 02 SOFT-STARTER 7,5 CV</v>
          </cell>
          <cell r="C3782" t="str">
            <v>UN</v>
          </cell>
          <cell r="D3782">
            <v>1843.26</v>
          </cell>
        </row>
        <row r="3783">
          <cell r="A3783" t="str">
            <v>C2059</v>
          </cell>
          <cell r="B3783" t="str">
            <v>PÁRA-RAIOS TIPO CRISTAL VALVER</v>
          </cell>
          <cell r="C3783" t="str">
            <v>UN</v>
          </cell>
          <cell r="D3783">
            <v>226.79</v>
          </cell>
        </row>
        <row r="3784">
          <cell r="A3784" t="str">
            <v>C2060</v>
          </cell>
          <cell r="B3784" t="str">
            <v>PARA-RAIOS TIPO FRANKLIN</v>
          </cell>
          <cell r="C3784" t="str">
            <v>UN</v>
          </cell>
          <cell r="D3784">
            <v>71.81</v>
          </cell>
        </row>
        <row r="3785">
          <cell r="A3785" t="str">
            <v>C3929</v>
          </cell>
          <cell r="B3785" t="str">
            <v>POÇO DE ATERRAMENTO DIAM. = 0,60 m P/ BALIZAMENTO NOTURNO</v>
          </cell>
          <cell r="C3785" t="str">
            <v>UN</v>
          </cell>
          <cell r="D3785">
            <v>450.92</v>
          </cell>
        </row>
        <row r="3786">
          <cell r="A3786" t="str">
            <v>C1947</v>
          </cell>
          <cell r="B3786" t="str">
            <v>PONTO ELÉTRICO, MATERIAL E EXECUÇÃO</v>
          </cell>
          <cell r="C3786" t="str">
            <v>PT</v>
          </cell>
          <cell r="D3786">
            <v>144.74</v>
          </cell>
        </row>
        <row r="3787">
          <cell r="A3787" t="str">
            <v>C1949</v>
          </cell>
          <cell r="B3787" t="str">
            <v>PONTO LÓGICO, MATERIAL E EXECUÇÃO</v>
          </cell>
          <cell r="C3787" t="str">
            <v>PT</v>
          </cell>
          <cell r="D3787">
            <v>108.49</v>
          </cell>
        </row>
        <row r="3788">
          <cell r="A3788" t="str">
            <v>C3679</v>
          </cell>
          <cell r="B3788" t="str">
            <v>PONTO PARA SISTEMA DE SOM, MATERIAL E EXECUÇÃO</v>
          </cell>
          <cell r="C3788" t="str">
            <v>PT</v>
          </cell>
          <cell r="D3788">
            <v>218.2</v>
          </cell>
        </row>
        <row r="3789">
          <cell r="A3789" t="str">
            <v>C1951</v>
          </cell>
          <cell r="B3789" t="str">
            <v>PONTO TELEFÔNICO, MATERIAL E EXECUÇÃO</v>
          </cell>
          <cell r="C3789" t="str">
            <v>PT</v>
          </cell>
          <cell r="D3789">
            <v>124.94</v>
          </cell>
        </row>
        <row r="3790">
          <cell r="A3790" t="str">
            <v>C2056</v>
          </cell>
          <cell r="B3790" t="str">
            <v>PROTEÇÃO DA CORDOALHA DOS PÁRA-RAIOS C/TUBO PVC RIGIDOS 50MM (2") X3.00M</v>
          </cell>
          <cell r="C3790" t="str">
            <v>UN</v>
          </cell>
          <cell r="D3790">
            <v>66.67</v>
          </cell>
        </row>
        <row r="3791">
          <cell r="A3791" t="str">
            <v>C4214</v>
          </cell>
          <cell r="B3791" t="str">
            <v>RAMAL TRIFÁSICO BAIXA TENSÃO POR VÃO DE 100m</v>
          </cell>
          <cell r="C3791" t="str">
            <v>UN</v>
          </cell>
          <cell r="D3791">
            <v>5381.1</v>
          </cell>
        </row>
        <row r="3792">
          <cell r="A3792" t="str">
            <v>C3909</v>
          </cell>
          <cell r="B3792" t="str">
            <v>SOLDA EXOTÉRMICA</v>
          </cell>
          <cell r="C3792" t="str">
            <v>UN</v>
          </cell>
          <cell r="D3792">
            <v>35.11</v>
          </cell>
        </row>
        <row r="3793">
          <cell r="A3793" t="str">
            <v>C4215</v>
          </cell>
          <cell r="B3793" t="str">
            <v>SUBSTITUIÇÃO DE TRAFO DE 30 Kva PARA 45 Kva</v>
          </cell>
          <cell r="C3793" t="str">
            <v>UN</v>
          </cell>
          <cell r="D3793">
            <v>8788.43</v>
          </cell>
        </row>
        <row r="3794">
          <cell r="A3794" t="str">
            <v>C2424</v>
          </cell>
          <cell r="B3794" t="str">
            <v>TELA PARA ALONGAMENTO DE FORRO - E. EÓLICO</v>
          </cell>
          <cell r="C3794" t="str">
            <v>UN</v>
          </cell>
          <cell r="D3794">
            <v>64.959999999999994</v>
          </cell>
        </row>
        <row r="3795">
          <cell r="B3795" t="str">
            <v>PINTURA</v>
          </cell>
        </row>
        <row r="3796">
          <cell r="B3796" t="str">
            <v>PAREDES E FORROS</v>
          </cell>
        </row>
        <row r="3797">
          <cell r="A3797" t="str">
            <v>C3487</v>
          </cell>
          <cell r="B3797" t="str">
            <v>APLICAÇÃO DE LIQUIBRILHO SOBRE PINTURAS, DUAS DEMÃOS</v>
          </cell>
          <cell r="C3797" t="str">
            <v>M2</v>
          </cell>
          <cell r="D3797">
            <v>9.5399999999999991</v>
          </cell>
        </row>
        <row r="3798">
          <cell r="A3798" t="str">
            <v>C0588</v>
          </cell>
          <cell r="B3798" t="str">
            <v>CAIAÇÃO EM DUAS DEMÃOS COM SUPERCAL</v>
          </cell>
          <cell r="C3798" t="str">
            <v>M2</v>
          </cell>
          <cell r="D3798">
            <v>2.74</v>
          </cell>
        </row>
        <row r="3799">
          <cell r="A3799" t="str">
            <v>C0589</v>
          </cell>
          <cell r="B3799" t="str">
            <v>CAIAÇÃO EM TRES DEMÃOS EM PAREDES</v>
          </cell>
          <cell r="C3799" t="str">
            <v>M2</v>
          </cell>
          <cell r="D3799">
            <v>4.1100000000000003</v>
          </cell>
        </row>
        <row r="3800">
          <cell r="A3800" t="str">
            <v>C0866</v>
          </cell>
          <cell r="B3800" t="str">
            <v>CONSERVADO "P" IMPERMEÁVEL, 2 DEMÃOS (PAREDES INTERNAS)</v>
          </cell>
          <cell r="C3800" t="str">
            <v>M2</v>
          </cell>
          <cell r="D3800">
            <v>10.46</v>
          </cell>
        </row>
        <row r="3801">
          <cell r="A3801" t="str">
            <v>C0867</v>
          </cell>
          <cell r="B3801" t="str">
            <v>CONSERVADO "P" IMPERMEÁVEL, 3 DEMÃOS (PAREDES EXTERNAS)</v>
          </cell>
          <cell r="C3801" t="str">
            <v>M2</v>
          </cell>
          <cell r="D3801">
            <v>15.65</v>
          </cell>
        </row>
        <row r="3802">
          <cell r="A3802" t="str">
            <v>C1207</v>
          </cell>
          <cell r="B3802" t="str">
            <v>EMASSAMENTO DE PAREDES EXTERNAS 2 DEMÃOS C/MASSA ACRÍLICA</v>
          </cell>
          <cell r="C3802" t="str">
            <v>M2</v>
          </cell>
          <cell r="D3802">
            <v>11.6</v>
          </cell>
        </row>
        <row r="3803">
          <cell r="A3803" t="str">
            <v>C1208</v>
          </cell>
          <cell r="B3803" t="str">
            <v>EMASSAMENTO DE PAREDES INTERNAS 2 DEMÃOS C/MASSA DE PVA</v>
          </cell>
          <cell r="C3803" t="str">
            <v>M2</v>
          </cell>
          <cell r="D3803">
            <v>9.3800000000000008</v>
          </cell>
        </row>
        <row r="3804">
          <cell r="A3804" t="str">
            <v>C1209</v>
          </cell>
          <cell r="B3804" t="str">
            <v>EMASSAMENTO DE PAREDES INTERNAS 2 DEMÃOS C/MASSA A ÓLEO</v>
          </cell>
          <cell r="C3804" t="str">
            <v>M2</v>
          </cell>
          <cell r="D3804">
            <v>12.3</v>
          </cell>
        </row>
        <row r="3805">
          <cell r="A3805" t="str">
            <v>C1233</v>
          </cell>
          <cell r="B3805" t="str">
            <v>EMULSÃO DE PAREDES INTERNAS OU CONCRETO 2 DEMÃOS DE RESINA ACRÍLICA</v>
          </cell>
          <cell r="C3805" t="str">
            <v>M2</v>
          </cell>
          <cell r="D3805">
            <v>7.73</v>
          </cell>
        </row>
        <row r="3806">
          <cell r="A3806" t="str">
            <v>C1234</v>
          </cell>
          <cell r="B3806" t="str">
            <v>EMULSÃO DE PAREDES EXTERNAS 2 DEMÃOS EM RESINA ACRÍLICA</v>
          </cell>
          <cell r="C3806" t="str">
            <v>M2</v>
          </cell>
          <cell r="D3806">
            <v>17.78</v>
          </cell>
        </row>
        <row r="3807">
          <cell r="A3807" t="str">
            <v>C4167</v>
          </cell>
          <cell r="B3807" t="str">
            <v>LATEX ACRÍLICO TRÊS DEMÃOS EM PAREDES INTERNAS S/ MASSA</v>
          </cell>
          <cell r="C3807" t="str">
            <v>M2</v>
          </cell>
          <cell r="D3807">
            <v>13.98</v>
          </cell>
        </row>
        <row r="3808">
          <cell r="A3808" t="str">
            <v>C1614</v>
          </cell>
          <cell r="B3808" t="str">
            <v>LATEX DUAS DEMÃOS EM PAREDES EXTERNAS S/MASSA</v>
          </cell>
          <cell r="C3808" t="str">
            <v>M2</v>
          </cell>
          <cell r="D3808">
            <v>12.85</v>
          </cell>
        </row>
        <row r="3809">
          <cell r="A3809" t="str">
            <v>C1615</v>
          </cell>
          <cell r="B3809" t="str">
            <v>LATEX DUAS DEMÃOS EM PAREDES INTERNAS S/MASSA</v>
          </cell>
          <cell r="C3809" t="str">
            <v>M2</v>
          </cell>
          <cell r="D3809">
            <v>11.3</v>
          </cell>
        </row>
        <row r="3810">
          <cell r="A3810" t="str">
            <v>C1616</v>
          </cell>
          <cell r="B3810" t="str">
            <v>LATEX TRÊS DEMÃOS EM PAREDES EXTERNAS S/MASSA</v>
          </cell>
          <cell r="C3810" t="str">
            <v>M2</v>
          </cell>
          <cell r="D3810">
            <v>15.46</v>
          </cell>
        </row>
        <row r="3811">
          <cell r="A3811" t="str">
            <v>C1617</v>
          </cell>
          <cell r="B3811" t="str">
            <v>LATEX TRÊS DEMÃOS EM PAREDES INTERNAS S/MASSA</v>
          </cell>
          <cell r="C3811" t="str">
            <v>M2</v>
          </cell>
          <cell r="D3811">
            <v>13.89</v>
          </cell>
        </row>
        <row r="3812">
          <cell r="A3812" t="str">
            <v>C3550</v>
          </cell>
          <cell r="B3812" t="str">
            <v>MUTIRÃO MISTO - PINTURA HIDRACOR</v>
          </cell>
          <cell r="C3812" t="str">
            <v>M2</v>
          </cell>
          <cell r="D3812">
            <v>5.46</v>
          </cell>
        </row>
        <row r="3813">
          <cell r="A3813" t="str">
            <v>C1905</v>
          </cell>
          <cell r="B3813" t="str">
            <v>PINTURA C/ EMASSAMENTO E LIXAMENTO EM PAREDE INTERNA. À BASE EPÓXI</v>
          </cell>
          <cell r="C3813" t="str">
            <v>M2</v>
          </cell>
          <cell r="D3813">
            <v>69.48</v>
          </cell>
        </row>
        <row r="3814">
          <cell r="A3814" t="str">
            <v>C3098</v>
          </cell>
          <cell r="B3814" t="str">
            <v>PINTURA COM NATA DE CIMENTO EM DUAS DEMÃOS</v>
          </cell>
          <cell r="C3814" t="str">
            <v>M2</v>
          </cell>
          <cell r="D3814">
            <v>3.94</v>
          </cell>
        </row>
        <row r="3815">
          <cell r="A3815" t="str">
            <v>C3022</v>
          </cell>
          <cell r="B3815" t="str">
            <v>PINTURA ESMALTE SINTÉTICO EM PAREDES</v>
          </cell>
          <cell r="C3815" t="str">
            <v>M2</v>
          </cell>
          <cell r="D3815">
            <v>12.54</v>
          </cell>
        </row>
        <row r="3816">
          <cell r="A3816" t="str">
            <v>C2898</v>
          </cell>
          <cell r="B3816" t="str">
            <v>PINTURA HIDRACOR</v>
          </cell>
          <cell r="C3816" t="str">
            <v>M2</v>
          </cell>
          <cell r="D3816">
            <v>6.71</v>
          </cell>
        </row>
        <row r="3817">
          <cell r="A3817" t="str">
            <v>C4072</v>
          </cell>
          <cell r="B3817" t="str">
            <v>PINTURA IMPERMEÁVEL EM PAREDE C/ SIKA 107, DUAS DEMÃOS</v>
          </cell>
          <cell r="C3817" t="str">
            <v>M2</v>
          </cell>
          <cell r="D3817">
            <v>8.32</v>
          </cell>
        </row>
        <row r="3818">
          <cell r="A3818" t="str">
            <v>C2232</v>
          </cell>
          <cell r="B3818" t="str">
            <v>REVESTIMENTO TEXTURIZADO EM PAREDES INTERNA/EXTERNA C/DESEMPENADEIRA</v>
          </cell>
          <cell r="C3818" t="str">
            <v>M2</v>
          </cell>
          <cell r="D3818">
            <v>29.12</v>
          </cell>
        </row>
        <row r="3819">
          <cell r="A3819" t="str">
            <v>C2233</v>
          </cell>
          <cell r="B3819" t="str">
            <v>REVESTIMENTO TEXTURIZADO EM PAREDES INTERNA/EXTERNA C/ROLO</v>
          </cell>
          <cell r="C3819" t="str">
            <v>M2</v>
          </cell>
          <cell r="D3819">
            <v>16.53</v>
          </cell>
        </row>
        <row r="3820">
          <cell r="A3820" t="str">
            <v>C2274</v>
          </cell>
          <cell r="B3820" t="str">
            <v>SILICONE UMA DEMÃO EM PAREDES DE TIJOLOS</v>
          </cell>
          <cell r="C3820" t="str">
            <v>M2</v>
          </cell>
          <cell r="D3820">
            <v>16.66</v>
          </cell>
        </row>
        <row r="3821">
          <cell r="A3821" t="str">
            <v>C2644</v>
          </cell>
          <cell r="B3821" t="str">
            <v>TÊMPERA SIMPLES MÉDIA INTERNA</v>
          </cell>
          <cell r="C3821" t="str">
            <v>M2</v>
          </cell>
          <cell r="D3821">
            <v>11.28</v>
          </cell>
        </row>
        <row r="3822">
          <cell r="A3822" t="str">
            <v>C2461</v>
          </cell>
          <cell r="B3822" t="str">
            <v>TEXTURA ACRÍLICA 1 DEMÃO EM PAREDES EXTERNAS</v>
          </cell>
          <cell r="C3822" t="str">
            <v>M2</v>
          </cell>
          <cell r="D3822">
            <v>8.6199999999999992</v>
          </cell>
        </row>
        <row r="3823">
          <cell r="A3823" t="str">
            <v>C2462</v>
          </cell>
          <cell r="B3823" t="str">
            <v>TEXTURA ACRÍLICA 1 DEMÃO EM PAREDES INTERNAS</v>
          </cell>
          <cell r="C3823" t="str">
            <v>M2</v>
          </cell>
          <cell r="D3823">
            <v>9.6300000000000008</v>
          </cell>
        </row>
        <row r="3824">
          <cell r="A3824" t="str">
            <v>C2464</v>
          </cell>
          <cell r="B3824" t="str">
            <v>TINTA À ÓLEO EM PAREDES INTERNAS DUAS DEMÃOS S/MASSA</v>
          </cell>
          <cell r="C3824" t="str">
            <v>M2</v>
          </cell>
          <cell r="D3824">
            <v>12.62</v>
          </cell>
        </row>
        <row r="3825">
          <cell r="A3825" t="str">
            <v>C2465</v>
          </cell>
          <cell r="B3825" t="str">
            <v>TINTA À ÓLEO EM PAREDES INTERNAS TRÊS DEMÃOS S/MASSA</v>
          </cell>
          <cell r="C3825" t="str">
            <v>M2</v>
          </cell>
          <cell r="D3825">
            <v>15.11</v>
          </cell>
        </row>
        <row r="3826">
          <cell r="A3826" t="str">
            <v>C2471</v>
          </cell>
          <cell r="B3826" t="str">
            <v>TINTA CERÂMICA DUAS DEMÃOS</v>
          </cell>
          <cell r="C3826" t="str">
            <v>M2</v>
          </cell>
          <cell r="D3826">
            <v>10.06</v>
          </cell>
        </row>
        <row r="3827">
          <cell r="A3827" t="str">
            <v>C2476</v>
          </cell>
          <cell r="B3827" t="str">
            <v>TINTA EPÓXI EM PAREDES, C/ SELADOR E EMASSAMENTO ACRÍLICO</v>
          </cell>
          <cell r="C3827" t="str">
            <v>M2</v>
          </cell>
          <cell r="D3827">
            <v>65.83</v>
          </cell>
        </row>
        <row r="3828">
          <cell r="A3828" t="str">
            <v>C2477</v>
          </cell>
          <cell r="B3828" t="str">
            <v>TINTA IMPERMEÁVEL MINERAL EM PÓ 3 DEMÃOS EM PAREDES EXTERNAS</v>
          </cell>
          <cell r="C3828" t="str">
            <v>M2</v>
          </cell>
          <cell r="D3828">
            <v>7.17</v>
          </cell>
        </row>
        <row r="3829">
          <cell r="B3829" t="str">
            <v>PISO</v>
          </cell>
        </row>
        <row r="3830">
          <cell r="A3830" t="str">
            <v>C1039</v>
          </cell>
          <cell r="B3830" t="str">
            <v>DEMARCAÇÃO DE PISO À BASE DE EMULSÃO ACRÍLICA</v>
          </cell>
          <cell r="C3830" t="str">
            <v>M</v>
          </cell>
          <cell r="D3830">
            <v>17.12</v>
          </cell>
        </row>
        <row r="3831">
          <cell r="A3831" t="str">
            <v>C1040</v>
          </cell>
          <cell r="B3831" t="str">
            <v>DEMARCAÇÃO DE QUADRA ESPORTIVA C/TINTA ACRÍLICA</v>
          </cell>
          <cell r="C3831" t="str">
            <v>M</v>
          </cell>
          <cell r="D3831">
            <v>17.07</v>
          </cell>
        </row>
        <row r="3832">
          <cell r="A3832" t="str">
            <v>C1041</v>
          </cell>
          <cell r="B3832" t="str">
            <v>DEMARCAÇÃO DE QUADRA TIPO ESCOLAR C/TINTA ACRÍLICA</v>
          </cell>
          <cell r="C3832" t="str">
            <v>M</v>
          </cell>
          <cell r="D3832">
            <v>8.02</v>
          </cell>
        </row>
        <row r="3833">
          <cell r="A3833" t="str">
            <v>C1907</v>
          </cell>
          <cell r="B3833" t="str">
            <v>PINTURA DE PISO INTERNO/EXTERNO. C/TINTA BASE RESINA ACRÍLICA-QUARTZO.2 DEMÃOS</v>
          </cell>
          <cell r="C3833" t="str">
            <v>M2</v>
          </cell>
          <cell r="D3833">
            <v>12.14</v>
          </cell>
        </row>
        <row r="3834">
          <cell r="A3834" t="str">
            <v>C1910</v>
          </cell>
          <cell r="B3834" t="str">
            <v>PINTURA P/PISO À BASE LATEX ACRÍLICO, TIPO "NOVACOR"</v>
          </cell>
          <cell r="C3834" t="str">
            <v>M2</v>
          </cell>
          <cell r="D3834">
            <v>13.07</v>
          </cell>
        </row>
        <row r="3835">
          <cell r="A3835" t="str">
            <v>C2466</v>
          </cell>
          <cell r="B3835" t="str">
            <v>TINTA ACRÍLICA 2 DEMÃOS C/ ROLO DE LÃ</v>
          </cell>
          <cell r="C3835" t="str">
            <v>M2</v>
          </cell>
          <cell r="D3835">
            <v>21.35</v>
          </cell>
        </row>
        <row r="3836">
          <cell r="A3836" t="str">
            <v>C2470</v>
          </cell>
          <cell r="B3836" t="str">
            <v>TINTA CERÂMICA DE ACABAMENTO, DUAS DEMÃOS</v>
          </cell>
          <cell r="C3836" t="str">
            <v>M2</v>
          </cell>
          <cell r="D3836">
            <v>10.28</v>
          </cell>
        </row>
        <row r="3837">
          <cell r="A3837" t="str">
            <v>C2472</v>
          </cell>
          <cell r="B3837" t="str">
            <v>TINTA DE BASE ASFÁLTICA 2 DEMÃOS C/BROXA</v>
          </cell>
          <cell r="C3837" t="str">
            <v>M2</v>
          </cell>
          <cell r="D3837">
            <v>8.1300000000000008</v>
          </cell>
        </row>
        <row r="3838">
          <cell r="A3838" t="str">
            <v>C2475</v>
          </cell>
          <cell r="B3838" t="str">
            <v>TINTA EPOXI EM PISOS, C/ SELADOR E EMASSAMENTO ACRÍLICO</v>
          </cell>
          <cell r="C3838" t="str">
            <v>M2</v>
          </cell>
          <cell r="D3838">
            <v>73.92</v>
          </cell>
        </row>
        <row r="3839">
          <cell r="B3839" t="str">
            <v>ESQUADRIAS DE MADEIRA</v>
          </cell>
        </row>
        <row r="3840">
          <cell r="A3840" t="str">
            <v>C1206</v>
          </cell>
          <cell r="B3840" t="str">
            <v>EMASSAMENTO DE ESQUADRIAS DE MADEIRA P/TINTA ÓLEO OU ESMALTE 2 DEMÃOS</v>
          </cell>
          <cell r="C3840" t="str">
            <v>M2</v>
          </cell>
          <cell r="D3840">
            <v>11.52</v>
          </cell>
        </row>
        <row r="3841">
          <cell r="A3841" t="str">
            <v>C1280</v>
          </cell>
          <cell r="B3841" t="str">
            <v>ESMALTE DUAS DEMÃOS EM ESQUADRIAS DE MADEIRA</v>
          </cell>
          <cell r="C3841" t="str">
            <v>M2</v>
          </cell>
          <cell r="D3841">
            <v>12.23</v>
          </cell>
        </row>
        <row r="3842">
          <cell r="A3842" t="str">
            <v>C3551</v>
          </cell>
          <cell r="B3842" t="str">
            <v>MUTIRÃO MISTO - ESMALTE DUAS DEMÃOS EM ESQUADRIAS DE MADEIRA</v>
          </cell>
          <cell r="C3842" t="str">
            <v>M2</v>
          </cell>
          <cell r="D3842">
            <v>9.07</v>
          </cell>
        </row>
        <row r="3843">
          <cell r="A3843" t="str">
            <v>C1876</v>
          </cell>
          <cell r="B3843" t="str">
            <v>PENTOX 2 DEMÃOS APLICADO EM MADEIRAS</v>
          </cell>
          <cell r="C3843" t="str">
            <v>M2</v>
          </cell>
          <cell r="D3843">
            <v>11.32</v>
          </cell>
        </row>
        <row r="3844">
          <cell r="A3844" t="str">
            <v>C2897</v>
          </cell>
          <cell r="B3844" t="str">
            <v>PINTURA COM SELADOR EM MADEIRA</v>
          </cell>
          <cell r="C3844" t="str">
            <v>M2</v>
          </cell>
          <cell r="D3844">
            <v>4.71</v>
          </cell>
        </row>
        <row r="3845">
          <cell r="A3845" t="str">
            <v>C2468</v>
          </cell>
          <cell r="B3845" t="str">
            <v>TINTA ANTIFLAMA TRÊS DEMÃOS EM ESQUADRIAS DE MADEIRA</v>
          </cell>
          <cell r="C3845" t="str">
            <v>M2</v>
          </cell>
          <cell r="D3845">
            <v>29.41</v>
          </cell>
        </row>
        <row r="3846">
          <cell r="A3846" t="str">
            <v>C2667</v>
          </cell>
          <cell r="B3846" t="str">
            <v>VERNIZ 3 DEMÃOS EM ESQUADRIAS DE MADEIRA</v>
          </cell>
          <cell r="C3846" t="str">
            <v>M2</v>
          </cell>
          <cell r="D3846">
            <v>12.79</v>
          </cell>
        </row>
        <row r="3847">
          <cell r="B3847" t="str">
            <v>SUPERFÍCIES METÁLICAS</v>
          </cell>
        </row>
        <row r="3848">
          <cell r="A3848" t="str">
            <v>C0044</v>
          </cell>
          <cell r="B3848" t="str">
            <v>ALUMÍNIO SINTÉTICO EM ESTRUTURA DE AÇO CARBONO 50 MICRA C/REVÓLVER</v>
          </cell>
          <cell r="C3848" t="str">
            <v>M2</v>
          </cell>
          <cell r="D3848">
            <v>6.18</v>
          </cell>
        </row>
        <row r="3849">
          <cell r="A3849" t="str">
            <v>C0045</v>
          </cell>
          <cell r="B3849" t="str">
            <v>ALUMÍNIO SINTÉTICO EM ESTRUTURA DE AÇO CARBONO 50 MICRA C/TRINCHA</v>
          </cell>
          <cell r="C3849" t="str">
            <v>M2</v>
          </cell>
          <cell r="D3849">
            <v>10.3</v>
          </cell>
        </row>
        <row r="3850">
          <cell r="A3850" t="str">
            <v>C0463</v>
          </cell>
          <cell r="B3850" t="str">
            <v>BORRACHA CLORADA EM ESTRUTURA DE AÇO CARBONO 50 MICRA C/REVÓLVER</v>
          </cell>
          <cell r="C3850" t="str">
            <v>M2</v>
          </cell>
          <cell r="D3850">
            <v>11.77</v>
          </cell>
        </row>
        <row r="3851">
          <cell r="A3851" t="str">
            <v>C0464</v>
          </cell>
          <cell r="B3851" t="str">
            <v>BORRACHA CLORADA EM ESTRUTURA DE AÇO CARBONO 50 MICRA C/TRINCHA</v>
          </cell>
          <cell r="C3851" t="str">
            <v>M2</v>
          </cell>
          <cell r="D3851">
            <v>14.33</v>
          </cell>
        </row>
        <row r="3852">
          <cell r="A3852" t="str">
            <v>C1279</v>
          </cell>
          <cell r="B3852" t="str">
            <v>ESMALTE DUAS DEMÃOS EM ESQUADRIAS DE FERRO</v>
          </cell>
          <cell r="C3852" t="str">
            <v>M2</v>
          </cell>
          <cell r="D3852">
            <v>21.35</v>
          </cell>
        </row>
        <row r="3853">
          <cell r="A3853" t="str">
            <v>C1281</v>
          </cell>
          <cell r="B3853" t="str">
            <v>ESMALTE SINTÉTICO EM ESTRUTURA DE AÇO CARBONO 50 MICRA C/REVÓLVER</v>
          </cell>
          <cell r="C3853" t="str">
            <v>M2</v>
          </cell>
          <cell r="D3853">
            <v>5.25</v>
          </cell>
        </row>
        <row r="3854">
          <cell r="A3854" t="str">
            <v>C1282</v>
          </cell>
          <cell r="B3854" t="str">
            <v>ESMALTE SINTÉTICO EM ESTRUTURA DE AÇO CARBONO 50 MICRA C/TRINCHA</v>
          </cell>
          <cell r="C3854" t="str">
            <v>M2</v>
          </cell>
          <cell r="D3854">
            <v>9.51</v>
          </cell>
        </row>
        <row r="3855">
          <cell r="A3855" t="str">
            <v>C1428</v>
          </cell>
          <cell r="B3855" t="str">
            <v>GRAFITE DUAS DEMÃOS EM ESQUADRIAS DE FERRO</v>
          </cell>
          <cell r="C3855" t="str">
            <v>M2</v>
          </cell>
          <cell r="D3855">
            <v>23.53</v>
          </cell>
        </row>
        <row r="3856">
          <cell r="A3856" t="str">
            <v>C1520</v>
          </cell>
          <cell r="B3856" t="str">
            <v>JATEAMENTO AO METAL BRANCO EM ESTRUTURAS DE AÇO CARBONO</v>
          </cell>
          <cell r="C3856" t="str">
            <v>M2</v>
          </cell>
          <cell r="D3856">
            <v>48.44</v>
          </cell>
        </row>
        <row r="3857">
          <cell r="A3857" t="str">
            <v>C1521</v>
          </cell>
          <cell r="B3857" t="str">
            <v>JATEAMENTO AO METAL QUASE BRANCO EM ESTRUTURA DE AÇO CARBONO</v>
          </cell>
          <cell r="C3857" t="str">
            <v>M2</v>
          </cell>
          <cell r="D3857">
            <v>16.77</v>
          </cell>
        </row>
        <row r="3858">
          <cell r="A3858" t="str">
            <v>C1522</v>
          </cell>
          <cell r="B3858" t="str">
            <v>JATEAMENTO COMERCIAL EM ESTRUTURA DE AÇO CARBONO</v>
          </cell>
          <cell r="C3858" t="str">
            <v>M2</v>
          </cell>
          <cell r="D3858">
            <v>20.46</v>
          </cell>
        </row>
        <row r="3859">
          <cell r="A3859" t="str">
            <v>C3425</v>
          </cell>
          <cell r="B3859" t="str">
            <v>PINTURA A ÓLEO PARA FERRO FUNDIDO</v>
          </cell>
          <cell r="C3859" t="str">
            <v>M2</v>
          </cell>
          <cell r="D3859">
            <v>10.58</v>
          </cell>
        </row>
        <row r="3860">
          <cell r="A3860" t="str">
            <v>C1911</v>
          </cell>
          <cell r="B3860" t="str">
            <v>PINTURA PARA ESTRUTURA DE ALUMÍNIO</v>
          </cell>
          <cell r="C3860" t="str">
            <v>M2</v>
          </cell>
          <cell r="D3860">
            <v>10.1</v>
          </cell>
        </row>
        <row r="3861">
          <cell r="A3861" t="str">
            <v>C2040</v>
          </cell>
          <cell r="B3861" t="str">
            <v>PINTURA C/ PRIMER EPOXI EM ESTRUTURA DE AÇO CARBONO 25 MICRA C/REVÓLVER</v>
          </cell>
          <cell r="C3861" t="str">
            <v>M2</v>
          </cell>
          <cell r="D3861">
            <v>6.02</v>
          </cell>
        </row>
        <row r="3862">
          <cell r="A3862" t="str">
            <v>C2473</v>
          </cell>
          <cell r="B3862" t="str">
            <v>PINTURA C/ TINTA EPOXI EM ESTRUTURA DE AÇO CARBONO 50 MICRA C/REVÓLVER</v>
          </cell>
          <cell r="C3862" t="str">
            <v>M2</v>
          </cell>
          <cell r="D3862">
            <v>11.24</v>
          </cell>
        </row>
        <row r="3863">
          <cell r="A3863" t="str">
            <v>C4309</v>
          </cell>
          <cell r="B3863" t="str">
            <v>PINTURA POLIURETANO EM 02 (DUAS) DEMÃOS SOBRE TUBULAÇÃO</v>
          </cell>
          <cell r="C3863" t="str">
            <v>M2</v>
          </cell>
          <cell r="D3863">
            <v>11.52</v>
          </cell>
        </row>
        <row r="3864">
          <cell r="A3864" t="str">
            <v>C4409</v>
          </cell>
          <cell r="B3864" t="str">
            <v>PINTURA POLIURETANO EM ESTRUTURAS DE AÇO CARBONO, 65 MICRA C/ REVOLVER</v>
          </cell>
          <cell r="C3864" t="str">
            <v>M2</v>
          </cell>
          <cell r="D3864">
            <v>7.34</v>
          </cell>
        </row>
        <row r="3865">
          <cell r="A3865" t="str">
            <v>C2036</v>
          </cell>
          <cell r="B3865" t="str">
            <v>PRIMER À BASE DE BORRACHA CLORADA. EM ESTRUTURA DE AÇO 25 MICRA C/REVÓLVER</v>
          </cell>
          <cell r="C3865" t="str">
            <v>M2</v>
          </cell>
          <cell r="D3865">
            <v>5.84</v>
          </cell>
        </row>
        <row r="3866">
          <cell r="A3866" t="str">
            <v>C2037</v>
          </cell>
          <cell r="B3866" t="str">
            <v>PRIMER À BASE DE BORRACHA CLORADA. EM ESTRUTURA DE. AÇO 25 MICRA C/TRINCHA</v>
          </cell>
          <cell r="C3866" t="str">
            <v>M2</v>
          </cell>
          <cell r="D3866">
            <v>6.83</v>
          </cell>
        </row>
        <row r="3867">
          <cell r="A3867" t="str">
            <v>C2038</v>
          </cell>
          <cell r="B3867" t="str">
            <v>PRIMER EM ESTRUTURA DE AÇO CARBONO 25 MICRA C/REVÓLVER</v>
          </cell>
          <cell r="C3867" t="str">
            <v>M2</v>
          </cell>
          <cell r="D3867">
            <v>4.55</v>
          </cell>
        </row>
        <row r="3868">
          <cell r="A3868" t="str">
            <v>C2039</v>
          </cell>
          <cell r="B3868" t="str">
            <v>PRIMER EM ESTRUTURA DE AÇO CARBONO 25 MICRA C/TRINCHA</v>
          </cell>
          <cell r="C3868" t="str">
            <v>M2</v>
          </cell>
          <cell r="D3868">
            <v>6.17</v>
          </cell>
        </row>
        <row r="3869">
          <cell r="A3869" t="str">
            <v>C2041</v>
          </cell>
          <cell r="B3869" t="str">
            <v>PRIMER EPOXI EM ESTRUTURA DE AÇO CARBONO 25 MICRA C/TRINCHA</v>
          </cell>
          <cell r="C3869" t="str">
            <v>M2</v>
          </cell>
          <cell r="D3869">
            <v>7.06</v>
          </cell>
        </row>
        <row r="3870">
          <cell r="A3870" t="str">
            <v>C2042</v>
          </cell>
          <cell r="B3870" t="str">
            <v>PRIMER SINTÉTICO EM ESTRUTURA DE AÇO CARBONO 25 MICRA C/REVÓLVER</v>
          </cell>
          <cell r="C3870" t="str">
            <v>M2</v>
          </cell>
          <cell r="D3870">
            <v>5.81</v>
          </cell>
        </row>
        <row r="3871">
          <cell r="A3871" t="str">
            <v>C2043</v>
          </cell>
          <cell r="B3871" t="str">
            <v>PRIMER SINTÉTICO EM ESTRUTURA DE AÇO CARBONO 25 MICRA C/TRINCHA</v>
          </cell>
          <cell r="C3871" t="str">
            <v>M2</v>
          </cell>
          <cell r="D3871">
            <v>8.6199999999999992</v>
          </cell>
        </row>
        <row r="3872">
          <cell r="A3872" t="str">
            <v>C2467</v>
          </cell>
          <cell r="B3872" t="str">
            <v>TINTA ANTIFLAMA 2 DEMÃOS E PRIMER EM ESQUADRIAS DE FERRO</v>
          </cell>
          <cell r="C3872" t="str">
            <v>M2</v>
          </cell>
          <cell r="D3872">
            <v>42.65</v>
          </cell>
        </row>
        <row r="3873">
          <cell r="A3873" t="str">
            <v>C2469</v>
          </cell>
          <cell r="B3873" t="str">
            <v>TINTA AUTOMOTIVA 2 DEMÃOS EM METÁLICOS</v>
          </cell>
          <cell r="C3873" t="str">
            <v>M2</v>
          </cell>
          <cell r="D3873">
            <v>27.08</v>
          </cell>
        </row>
        <row r="3874">
          <cell r="A3874" t="str">
            <v>C2474</v>
          </cell>
          <cell r="B3874" t="str">
            <v>TINTA EPOXI EM ESTRUTURA DE AÇO CARBONO 50 MICRA C/TRINCHA</v>
          </cell>
          <cell r="C3874" t="str">
            <v>M2</v>
          </cell>
          <cell r="D3874">
            <v>13.93</v>
          </cell>
        </row>
        <row r="3875">
          <cell r="B3875" t="str">
            <v>SUPERFÍCIES DE CONCRETO</v>
          </cell>
        </row>
        <row r="3876">
          <cell r="A3876" t="str">
            <v>C1235</v>
          </cell>
          <cell r="B3876" t="str">
            <v>EMULSÃO DE RESINAS ACRÍLICAS EM CONCRETO - 2 DEMÃOS</v>
          </cell>
          <cell r="C3876" t="str">
            <v>M2</v>
          </cell>
          <cell r="D3876">
            <v>20.239999999999998</v>
          </cell>
        </row>
        <row r="3877">
          <cell r="A3877" t="str">
            <v>C2187</v>
          </cell>
          <cell r="B3877" t="str">
            <v>REGULARIZAÇÃO DE SUPERFÍCIE DE CONCRETO APARENTE - 2 DEMÃOS</v>
          </cell>
          <cell r="C3877" t="str">
            <v>M2</v>
          </cell>
          <cell r="D3877">
            <v>6.1</v>
          </cell>
        </row>
        <row r="3878">
          <cell r="A3878" t="str">
            <v>C2273</v>
          </cell>
          <cell r="B3878" t="str">
            <v>SILICONE EM PAREDES DE CONCRETO OU TIJOLO CERÂMICO - 1 DEMÃO</v>
          </cell>
          <cell r="C3878" t="str">
            <v>M2</v>
          </cell>
          <cell r="D3878">
            <v>9.09</v>
          </cell>
        </row>
        <row r="3879">
          <cell r="A3879" t="str">
            <v>C2542</v>
          </cell>
          <cell r="B3879" t="str">
            <v>TRATAMENTO DE SUPERFÍCIE DE CONCRETO APARENTE</v>
          </cell>
          <cell r="C3879" t="str">
            <v>M2</v>
          </cell>
          <cell r="D3879">
            <v>9.84</v>
          </cell>
        </row>
        <row r="3880">
          <cell r="A3880" t="str">
            <v>C2668</v>
          </cell>
          <cell r="B3880" t="str">
            <v>VERNIZ ACRÍLICO EM PAREDES DE CONCRETO - 2 DEMÃOS</v>
          </cell>
          <cell r="C3880" t="str">
            <v>M2</v>
          </cell>
          <cell r="D3880">
            <v>6.32</v>
          </cell>
        </row>
        <row r="3881">
          <cell r="A3881" t="str">
            <v>C2669</v>
          </cell>
          <cell r="B3881" t="str">
            <v>VERNIZ POLIURETANO SOBRE PRIMER EM PAREDE CONCRETO - 3 DEMÃOS</v>
          </cell>
          <cell r="C3881" t="str">
            <v>M2</v>
          </cell>
          <cell r="D3881">
            <v>16.11</v>
          </cell>
        </row>
        <row r="3882">
          <cell r="B3882" t="str">
            <v>OUTROS ELEMENTOS</v>
          </cell>
        </row>
        <row r="3883">
          <cell r="A3883" t="str">
            <v>C4025</v>
          </cell>
          <cell r="B3883" t="str">
            <v>DESENHOS INSERIDOS NO PASSEIO DE CONCRETO</v>
          </cell>
          <cell r="C3883" t="str">
            <v>M2</v>
          </cell>
          <cell r="D3883">
            <v>39.22</v>
          </cell>
        </row>
        <row r="3884">
          <cell r="A3884" t="str">
            <v>C1613</v>
          </cell>
          <cell r="B3884" t="str">
            <v>LATEX ACRÍLICO 2 DEMÃOS EM TELHAS DE FIBROCIMENTO</v>
          </cell>
          <cell r="C3884" t="str">
            <v>M2</v>
          </cell>
          <cell r="D3884">
            <v>12.65</v>
          </cell>
        </row>
        <row r="3885">
          <cell r="A3885" t="str">
            <v>C1620</v>
          </cell>
          <cell r="B3885" t="str">
            <v>LETREIRO - LETRA EM CAIXA DE ZINCO, H= 20CM</v>
          </cell>
          <cell r="C3885" t="str">
            <v>UN</v>
          </cell>
          <cell r="D3885">
            <v>61.13</v>
          </cell>
        </row>
        <row r="3886">
          <cell r="A3886" t="str">
            <v>C1621</v>
          </cell>
          <cell r="B3886" t="str">
            <v>LETREIRO - LETRA EM PAREDES</v>
          </cell>
          <cell r="C3886" t="str">
            <v>UN</v>
          </cell>
          <cell r="D3886">
            <v>9.9600000000000009</v>
          </cell>
        </row>
        <row r="3887">
          <cell r="A3887" t="str">
            <v>C1906</v>
          </cell>
          <cell r="B3887" t="str">
            <v>PINTURA C/ EMASSAMENTO P/ QUADRO-VERDE</v>
          </cell>
          <cell r="C3887" t="str">
            <v>M2</v>
          </cell>
          <cell r="D3887">
            <v>26</v>
          </cell>
        </row>
        <row r="3888">
          <cell r="A3888" t="str">
            <v>C1908</v>
          </cell>
          <cell r="B3888" t="str">
            <v>PINTURA EXTERNA DE RUFOS, CALHAS E CONDUTORES C/ESMALTE SINTÉTICO</v>
          </cell>
          <cell r="C3888" t="str">
            <v>M</v>
          </cell>
          <cell r="D3888">
            <v>9.93</v>
          </cell>
        </row>
        <row r="3889">
          <cell r="A3889" t="str">
            <v>C1909</v>
          </cell>
          <cell r="B3889" t="str">
            <v>PINTURA EXTERNA DE RUFOS E INTERNA DE CALHAS C/TINTA BETUMINOSA 1 DEMÃO</v>
          </cell>
          <cell r="C3889" t="str">
            <v>M2</v>
          </cell>
          <cell r="D3889">
            <v>6.93</v>
          </cell>
        </row>
        <row r="3890">
          <cell r="A3890" t="str">
            <v>C2899</v>
          </cell>
          <cell r="B3890" t="str">
            <v>PINTURA LOGOTIPO CAGECE - PROJETO PADRÃO</v>
          </cell>
          <cell r="C3890" t="str">
            <v>UN</v>
          </cell>
          <cell r="D3890">
            <v>150.75</v>
          </cell>
        </row>
        <row r="3891">
          <cell r="A3891" t="str">
            <v>C4164</v>
          </cell>
          <cell r="B3891" t="str">
            <v>TRATAMENTO EM VIDROS, ANTI-ADERÊNCIA DE PÓ, MARESIA, ETC.</v>
          </cell>
          <cell r="C3891" t="str">
            <v>M2</v>
          </cell>
          <cell r="D3891">
            <v>44.24</v>
          </cell>
        </row>
        <row r="3892">
          <cell r="B3892" t="str">
            <v>PAVIMENTAÇÃO DO SISTEMA VIÁRIO</v>
          </cell>
        </row>
        <row r="3893">
          <cell r="B3893" t="str">
            <v>REGULARIZAÇÃO DO SUB-LEITO</v>
          </cell>
        </row>
        <row r="3894">
          <cell r="A3894" t="str">
            <v>C3233</v>
          </cell>
          <cell r="B3894" t="str">
            <v>REGULARIZAÇÃO DO SUB-LEITO</v>
          </cell>
          <cell r="C3894" t="str">
            <v>M2</v>
          </cell>
          <cell r="D3894">
            <v>1.41</v>
          </cell>
        </row>
        <row r="3895">
          <cell r="B3895" t="str">
            <v>REFORÇO, SUB-BASE E BASE</v>
          </cell>
        </row>
        <row r="3896">
          <cell r="A3896" t="str">
            <v>C3132</v>
          </cell>
          <cell r="B3896" t="str">
            <v>BASE DE BRITA GRADUADA (S/TRANSP)</v>
          </cell>
          <cell r="C3896" t="str">
            <v>M3</v>
          </cell>
          <cell r="D3896">
            <v>85.7</v>
          </cell>
        </row>
        <row r="3897">
          <cell r="A3897" t="str">
            <v>C3133</v>
          </cell>
          <cell r="B3897" t="str">
            <v>BASE MACADAME HIDRÁULICO C/ENCHIMENTO DE AREIA (S/TRANSP)</v>
          </cell>
          <cell r="C3897" t="str">
            <v>M3</v>
          </cell>
          <cell r="D3897">
            <v>72.959999999999994</v>
          </cell>
        </row>
        <row r="3898">
          <cell r="A3898" t="str">
            <v>C3134</v>
          </cell>
          <cell r="B3898" t="str">
            <v>BASE SOLO BRITA COM 20% DE BRITA (S/TRANSP)</v>
          </cell>
          <cell r="C3898" t="str">
            <v>M3</v>
          </cell>
          <cell r="D3898">
            <v>35.79</v>
          </cell>
        </row>
        <row r="3899">
          <cell r="A3899" t="str">
            <v>C3135</v>
          </cell>
          <cell r="B3899" t="str">
            <v>BASE SOLO BRITA COM 30% DE BRITA (S/TRANSP)</v>
          </cell>
          <cell r="C3899" t="str">
            <v>M3</v>
          </cell>
          <cell r="D3899">
            <v>43.61</v>
          </cell>
        </row>
        <row r="3900">
          <cell r="A3900" t="str">
            <v>C3136</v>
          </cell>
          <cell r="B3900" t="str">
            <v>BASE SOLO BRITA COM 40% DE BRITA (S/TRANSP)</v>
          </cell>
          <cell r="C3900" t="str">
            <v>M3</v>
          </cell>
          <cell r="D3900">
            <v>51.39</v>
          </cell>
        </row>
        <row r="3901">
          <cell r="A3901" t="str">
            <v>C3137</v>
          </cell>
          <cell r="B3901" t="str">
            <v>BASE SOLO BRITA COM 50% DE BRITA (S/TRANSP)</v>
          </cell>
          <cell r="C3901" t="str">
            <v>M3</v>
          </cell>
          <cell r="D3901">
            <v>59.22</v>
          </cell>
        </row>
        <row r="3902">
          <cell r="A3902" t="str">
            <v>C3138</v>
          </cell>
          <cell r="B3902" t="str">
            <v>BASE SOLO BRITA COM 60% DE BRITA (S/TRANSP)</v>
          </cell>
          <cell r="C3902" t="str">
            <v>M3</v>
          </cell>
          <cell r="D3902">
            <v>66.989999999999995</v>
          </cell>
        </row>
        <row r="3903">
          <cell r="A3903" t="str">
            <v>C3217</v>
          </cell>
          <cell r="B3903" t="str">
            <v>ESTABILIZAÇÃO GRANULOMÉTRICA DE SOLOS S/ MISTURA DE MATERIAIS (S/TRANSP)</v>
          </cell>
          <cell r="C3903" t="str">
            <v>M3</v>
          </cell>
          <cell r="D3903">
            <v>14.94</v>
          </cell>
        </row>
        <row r="3904">
          <cell r="A3904" t="str">
            <v>C3216</v>
          </cell>
          <cell r="B3904" t="str">
            <v>ESTABILIZAÇÃO GRANULOMÉTRICA DE SOLOS C/ MISTURA DE MATERIAIS (S/TRANSP)</v>
          </cell>
          <cell r="C3904" t="str">
            <v>M3</v>
          </cell>
          <cell r="D3904">
            <v>17.66</v>
          </cell>
        </row>
        <row r="3905">
          <cell r="A3905" t="str">
            <v>C3215</v>
          </cell>
          <cell r="B3905" t="str">
            <v>ESTABILIZACÂO SOLO BETUME MISTURADO NA PISTA (S/TRANSP)</v>
          </cell>
          <cell r="C3905" t="str">
            <v>M3</v>
          </cell>
          <cell r="D3905">
            <v>22.61</v>
          </cell>
        </row>
        <row r="3906">
          <cell r="A3906" t="str">
            <v>C3930</v>
          </cell>
          <cell r="B3906" t="str">
            <v>SUB BASE/BASE DE SOLO CAL (3%) (S/TRANSP)</v>
          </cell>
          <cell r="C3906" t="str">
            <v>M3</v>
          </cell>
          <cell r="D3906">
            <v>60.86</v>
          </cell>
        </row>
        <row r="3907">
          <cell r="A3907" t="str">
            <v>C3931</v>
          </cell>
          <cell r="B3907" t="str">
            <v>SUB BASE/BASE DE SOLO CAL (4%) (S/TRANSP)</v>
          </cell>
          <cell r="C3907" t="str">
            <v>M3</v>
          </cell>
          <cell r="D3907">
            <v>75.510000000000005</v>
          </cell>
        </row>
        <row r="3908">
          <cell r="A3908" t="str">
            <v>C3968</v>
          </cell>
          <cell r="B3908" t="str">
            <v>SUB BASE/BASE DE SOLO CAL (5%) (S/TRANSP)</v>
          </cell>
          <cell r="C3908" t="str">
            <v>M3</v>
          </cell>
          <cell r="D3908">
            <v>90.17</v>
          </cell>
        </row>
        <row r="3909">
          <cell r="B3909" t="str">
            <v>RECOMPOSIÇÃO DE SUB BASE E BASE</v>
          </cell>
        </row>
        <row r="3910">
          <cell r="A3910" t="str">
            <v>C3163</v>
          </cell>
          <cell r="B3910" t="str">
            <v>ESCAVAÇÃO E CARGA DE MATERIAL ADICIONAL DE JAZIDA P/ RECOMPOSIÇÃO DE SUB-BASE/BASE/REVESTIMENTO PRIMÁRIO</v>
          </cell>
          <cell r="C3910" t="str">
            <v>M3</v>
          </cell>
          <cell r="D3910">
            <v>3.2</v>
          </cell>
        </row>
        <row r="3911">
          <cell r="A3911" t="str">
            <v>C3164</v>
          </cell>
          <cell r="B3911" t="str">
            <v>ESCARIFICAÇÃO P/APROVEITAMENTO DE SUB-BASE/BASE/REVESTIMENTO PRIMÁRIO</v>
          </cell>
          <cell r="C3911" t="str">
            <v>M3</v>
          </cell>
          <cell r="D3911">
            <v>4.08</v>
          </cell>
        </row>
        <row r="3912">
          <cell r="A3912" t="str">
            <v>C4549</v>
          </cell>
          <cell r="B3912" t="str">
            <v>RECICLAGEM DE BASE E REVESTIMENTO SEM ADIÇÃO DE MATERIAL</v>
          </cell>
          <cell r="C3912" t="str">
            <v>M3</v>
          </cell>
          <cell r="D3912">
            <v>45.65</v>
          </cell>
        </row>
        <row r="3913">
          <cell r="A3913" t="str">
            <v>C4235</v>
          </cell>
          <cell r="B3913" t="str">
            <v>RECICLAGEM DE BASE E REVESTIMENTO COM ADIÇÃO DE BRITA NA TAXA DE 86 Kg/m² (S/ TRANSP.)</v>
          </cell>
          <cell r="C3913" t="str">
            <v>M3</v>
          </cell>
          <cell r="D3913">
            <v>59.4</v>
          </cell>
        </row>
        <row r="3914">
          <cell r="A3914" t="str">
            <v>C4236</v>
          </cell>
          <cell r="B3914" t="str">
            <v>RECICLAGEM DE BASE E REVESTIMENTO COM ADIÇÃO DE BRITA NA TAXA DE 129 Kg/m² (S/ TRANSP.)</v>
          </cell>
          <cell r="C3914" t="str">
            <v>M3</v>
          </cell>
          <cell r="D3914">
            <v>67.77</v>
          </cell>
        </row>
        <row r="3915">
          <cell r="A3915" t="str">
            <v>C4237</v>
          </cell>
          <cell r="B3915" t="str">
            <v>RECICLAGEM DE BASE E REVESTIMENTO COM ADIÇÃO DE BRITA NA TAXA DE 172 Kg/m² (S/ TRANSP.)</v>
          </cell>
          <cell r="C3915" t="str">
            <v>M3</v>
          </cell>
          <cell r="D3915">
            <v>76.08</v>
          </cell>
        </row>
        <row r="3916">
          <cell r="A3916" t="str">
            <v>C4238</v>
          </cell>
          <cell r="B3916" t="str">
            <v>RECICLAGEM DE BASE E REVESTIMENTO COM ADIÇÃO DE BRITA NA TAXA DE 215 Kg/m² (S/ TRANSP.)</v>
          </cell>
          <cell r="C3916" t="str">
            <v>M3</v>
          </cell>
          <cell r="D3916">
            <v>84.45</v>
          </cell>
        </row>
        <row r="3917">
          <cell r="A3917" t="str">
            <v>C4239</v>
          </cell>
          <cell r="B3917" t="str">
            <v>RECICLAGEM DE BASE E REVESTIMENTO COM ADIÇÃO DE BRITA NA TAXA DE 258 Kg/m² (S/ TRANSP.)</v>
          </cell>
          <cell r="C3917" t="str">
            <v>M3</v>
          </cell>
          <cell r="D3917">
            <v>92.76</v>
          </cell>
        </row>
        <row r="3918">
          <cell r="A3918" t="str">
            <v>C3231</v>
          </cell>
          <cell r="B3918" t="str">
            <v>RECOMPOSIÇÃO DE SUB-BASE/BASE SOLO ESTABILIZADO GRANULOMETRICAMENTE (S/TRANSP)</v>
          </cell>
          <cell r="C3918" t="str">
            <v>M3</v>
          </cell>
          <cell r="D3918">
            <v>12.29</v>
          </cell>
        </row>
        <row r="3919">
          <cell r="B3919" t="str">
            <v>IMPRIMAÇÃO</v>
          </cell>
        </row>
        <row r="3920">
          <cell r="A3920" t="str">
            <v>C3221</v>
          </cell>
          <cell r="B3920" t="str">
            <v>IMPRIMAÇÃO - EXECUÇÃO (S/TRANSP)</v>
          </cell>
          <cell r="C3920" t="str">
            <v>M2</v>
          </cell>
          <cell r="D3920">
            <v>0.24</v>
          </cell>
        </row>
        <row r="3921">
          <cell r="B3921" t="str">
            <v>PINTURA DE LIGAÇÃO</v>
          </cell>
        </row>
        <row r="3922">
          <cell r="A3922" t="str">
            <v>C3228</v>
          </cell>
          <cell r="B3922" t="str">
            <v>PINTURA DE LIGAÇÃO - EXECUÇÃO (S/TRANSP)</v>
          </cell>
          <cell r="C3922" t="str">
            <v>M2</v>
          </cell>
          <cell r="D3922">
            <v>0.14000000000000001</v>
          </cell>
        </row>
        <row r="3923">
          <cell r="B3923" t="str">
            <v>MISTURAS BETUMINOSAS À QUENTE</v>
          </cell>
        </row>
        <row r="3924">
          <cell r="A3924" t="str">
            <v>C3126</v>
          </cell>
          <cell r="B3924" t="str">
            <v>AREIA ASFALTO USINADA À QUENTE C/ESPALHAMENTO DE MOTONIVELADORA (S/TRANSP)</v>
          </cell>
          <cell r="C3924" t="str">
            <v>M3</v>
          </cell>
          <cell r="D3924">
            <v>85.58</v>
          </cell>
        </row>
        <row r="3925">
          <cell r="A3925" t="str">
            <v>C3128</v>
          </cell>
          <cell r="B3925" t="str">
            <v>AREIA ASFALTO USINADA À QUENTE - AAUQ (S/TRANSP)</v>
          </cell>
          <cell r="C3925" t="str">
            <v>M3</v>
          </cell>
          <cell r="D3925">
            <v>88.63</v>
          </cell>
        </row>
        <row r="3926">
          <cell r="A3926" t="str">
            <v>C3155</v>
          </cell>
          <cell r="B3926" t="str">
            <v>CONCRETO BETUMINOSO USINADO À QUENTE - CBUQ (S/TRANSP)</v>
          </cell>
          <cell r="C3926" t="str">
            <v>M3</v>
          </cell>
          <cell r="D3926">
            <v>133.88999999999999</v>
          </cell>
        </row>
        <row r="3927">
          <cell r="A3927" t="str">
            <v>C3230</v>
          </cell>
          <cell r="B3927" t="str">
            <v>PRÉ MISTURADO À QUENTE - PMQ (S/TRANSP)</v>
          </cell>
          <cell r="C3927" t="str">
            <v>M3</v>
          </cell>
          <cell r="D3927">
            <v>153.13999999999999</v>
          </cell>
        </row>
        <row r="3928">
          <cell r="B3928" t="str">
            <v>MISTURAS BETUMINOSAS À FRIO</v>
          </cell>
        </row>
        <row r="3929">
          <cell r="A3929" t="str">
            <v>C3127</v>
          </cell>
          <cell r="B3929" t="str">
            <v>AREIA ASFALTO USINADA À FRIO - AAUF (S/TRANSP)</v>
          </cell>
          <cell r="C3929" t="str">
            <v>M3</v>
          </cell>
          <cell r="D3929">
            <v>52.24</v>
          </cell>
        </row>
        <row r="3930">
          <cell r="A3930" t="str">
            <v>C3229</v>
          </cell>
          <cell r="B3930" t="str">
            <v>PRÉ MISTURADO À FRIO - PMF (S/TRANSP)</v>
          </cell>
          <cell r="C3930" t="str">
            <v>M3</v>
          </cell>
          <cell r="D3930">
            <v>109.51</v>
          </cell>
        </row>
        <row r="3931">
          <cell r="B3931" t="str">
            <v>REVESTIMENTO EM PEDRA</v>
          </cell>
        </row>
        <row r="3932">
          <cell r="A3932" t="str">
            <v>C3010</v>
          </cell>
          <cell r="B3932" t="str">
            <v>PAVIMENTAÇÃO BRIPAR INCLUSIVE COMPACTAÇÃO (S/TRANSP)</v>
          </cell>
          <cell r="C3932" t="str">
            <v>M2</v>
          </cell>
          <cell r="D3932">
            <v>48.38</v>
          </cell>
        </row>
        <row r="3933">
          <cell r="A3933" t="str">
            <v>C2893</v>
          </cell>
          <cell r="B3933" t="str">
            <v>PAVIMENTAÇÃO EM PARALELEPÍPEDO C/ REJUNTAMENTO (AGREGADO ADQUIRIDO)</v>
          </cell>
          <cell r="C3933" t="str">
            <v>M2</v>
          </cell>
          <cell r="D3933">
            <v>43.3</v>
          </cell>
        </row>
        <row r="3934">
          <cell r="A3934" t="str">
            <v>C3107</v>
          </cell>
          <cell r="B3934" t="str">
            <v>PAVIMENTAÇÃO EM PARALELEPÍPEDO C/ REJUNTAMENTO (AGREGADO PRODUZIDO) (S/TRANSP)</v>
          </cell>
          <cell r="C3934" t="str">
            <v>M2</v>
          </cell>
          <cell r="D3934">
            <v>36.299999999999997</v>
          </cell>
        </row>
        <row r="3935">
          <cell r="A3935" t="str">
            <v>C2894</v>
          </cell>
          <cell r="B3935" t="str">
            <v>PAVIMENTAÇÃO EM PARALELEPÍPEDO S/ REJUNTAMENTO (AGREGADO ADQUIRIDO)</v>
          </cell>
          <cell r="C3935" t="str">
            <v>M2</v>
          </cell>
          <cell r="D3935">
            <v>36.86</v>
          </cell>
        </row>
        <row r="3936">
          <cell r="A3936" t="str">
            <v>C2895</v>
          </cell>
          <cell r="B3936" t="str">
            <v>PAVIMENTAÇÃO EM PEDRA TOSCA C/ REJUNTAMENTO (AGREGADO ADQUIRIDO)</v>
          </cell>
          <cell r="C3936" t="str">
            <v>M2</v>
          </cell>
          <cell r="D3936">
            <v>38.06</v>
          </cell>
        </row>
        <row r="3937">
          <cell r="A3937" t="str">
            <v>C3348</v>
          </cell>
          <cell r="B3937" t="str">
            <v>PAVIMENTAÇÃO EM PEDRA TOSCA S/ REJUNTAMENTO (AGREGADO PRODUZIDO)</v>
          </cell>
          <cell r="C3937" t="str">
            <v>M2</v>
          </cell>
          <cell r="D3937">
            <v>14.98</v>
          </cell>
        </row>
        <row r="3938">
          <cell r="A3938" t="str">
            <v>C2896</v>
          </cell>
          <cell r="B3938" t="str">
            <v>PAVIMENTAÇÃO EM PEDRA TOSCA S/ REJUNTAMENTO (AGREGADO ADQUIRIDO)</v>
          </cell>
          <cell r="C3938" t="str">
            <v>M2</v>
          </cell>
          <cell r="D3938">
            <v>24.21</v>
          </cell>
        </row>
        <row r="3939">
          <cell r="B3939" t="str">
            <v>REVESTIMENTO PRIMÁRIO</v>
          </cell>
        </row>
        <row r="3940">
          <cell r="A3940" t="str">
            <v>C2944</v>
          </cell>
          <cell r="B3940" t="str">
            <v>REVESTIMENTO DE BRITA COM AGREGADO ADQUIRIDO</v>
          </cell>
          <cell r="C3940" t="str">
            <v>M3</v>
          </cell>
          <cell r="D3940">
            <v>67.069999999999993</v>
          </cell>
        </row>
        <row r="3941">
          <cell r="A3941" t="str">
            <v>C2945</v>
          </cell>
          <cell r="B3941" t="str">
            <v>REVESTIMENTO DE PEDRISCO COM AGREGADO ADQUIRIDO</v>
          </cell>
          <cell r="C3941" t="str">
            <v>M3</v>
          </cell>
          <cell r="D3941">
            <v>65.400000000000006</v>
          </cell>
        </row>
        <row r="3942">
          <cell r="A3942" t="str">
            <v>C3234</v>
          </cell>
          <cell r="B3942" t="str">
            <v>REVESTIMENTO COM SOLO (PIÇARRA) (S/TRANSP)</v>
          </cell>
          <cell r="C3942" t="str">
            <v>M3</v>
          </cell>
          <cell r="D3942">
            <v>7.32</v>
          </cell>
        </row>
        <row r="3943">
          <cell r="B3943" t="str">
            <v>TRATAMENTOS SUPERFICIAIS</v>
          </cell>
        </row>
        <row r="3944">
          <cell r="A3944" t="str">
            <v>C3125</v>
          </cell>
          <cell r="B3944" t="str">
            <v>APLICAÇÃO DE EMULSÃO ASFÁLTICA C/ÁGUA EM TRATAMENTO SUPERFICIAL (S/TRANSP)</v>
          </cell>
          <cell r="C3944" t="str">
            <v>M2</v>
          </cell>
          <cell r="D3944">
            <v>0.16</v>
          </cell>
        </row>
        <row r="3945">
          <cell r="A3945" t="str">
            <v>C3242</v>
          </cell>
          <cell r="B3945" t="str">
            <v>TRATAMENTO SUPERFICIAL SIMPLES (S/TRANSP)</v>
          </cell>
          <cell r="C3945" t="str">
            <v>M2</v>
          </cell>
          <cell r="D3945">
            <v>1.34</v>
          </cell>
        </row>
        <row r="3946">
          <cell r="A3946" t="str">
            <v>C3240</v>
          </cell>
          <cell r="B3946" t="str">
            <v>TRATAMENTO SUPERFICIAL DUPLO (S/TRANSP)</v>
          </cell>
          <cell r="C3946" t="str">
            <v>M2</v>
          </cell>
          <cell r="D3946">
            <v>3.93</v>
          </cell>
        </row>
        <row r="3947">
          <cell r="A3947" t="str">
            <v>C3241</v>
          </cell>
          <cell r="B3947" t="str">
            <v>TRATAMENTO SUPERFICIAL DUPLO C/CAPA SELANTE (S/TRANSP)</v>
          </cell>
          <cell r="C3947" t="str">
            <v>M2</v>
          </cell>
          <cell r="D3947">
            <v>5</v>
          </cell>
        </row>
        <row r="3948">
          <cell r="A3948" t="str">
            <v>C3243</v>
          </cell>
          <cell r="B3948" t="str">
            <v>TRATAMENTO SUPERFICIAL TRIPLO (S/TRANSP)</v>
          </cell>
          <cell r="C3948" t="str">
            <v>M2</v>
          </cell>
          <cell r="D3948">
            <v>6.35</v>
          </cell>
        </row>
        <row r="3949">
          <cell r="B3949" t="str">
            <v>CONSERVAÇÃO DO SISTEMA VIÁRIO</v>
          </cell>
        </row>
        <row r="3950">
          <cell r="B3950" t="str">
            <v>FERROVIÁRIA</v>
          </cell>
        </row>
        <row r="3951">
          <cell r="A3951" t="str">
            <v>C4337</v>
          </cell>
          <cell r="B3951" t="str">
            <v>ACABAMENTO MANUAL DO PERFIL DO LASTRO DE BRITA APÓS O NIVELAMENTO, INCLUSIVE COMPACTAÇÃO DA SUPERFÍCIE, BITOLA MÉTRICA, VIA SINGELA</v>
          </cell>
          <cell r="C3951" t="str">
            <v>M</v>
          </cell>
          <cell r="D3951">
            <v>2.81</v>
          </cell>
        </row>
        <row r="3952">
          <cell r="A3952" t="str">
            <v>C4335</v>
          </cell>
          <cell r="B3952" t="str">
            <v>ALARGAMENTO DE CORTE, MANUAL</v>
          </cell>
          <cell r="C3952" t="str">
            <v>M3</v>
          </cell>
          <cell r="D3952">
            <v>26.22</v>
          </cell>
        </row>
        <row r="3953">
          <cell r="A3953" t="str">
            <v>C4357</v>
          </cell>
          <cell r="B3953" t="str">
            <v>APLICAÇÃO DE RETENSORES</v>
          </cell>
          <cell r="C3953" t="str">
            <v>UN</v>
          </cell>
          <cell r="D3953">
            <v>0.47</v>
          </cell>
        </row>
        <row r="3954">
          <cell r="A3954" t="str">
            <v>C4359</v>
          </cell>
          <cell r="B3954" t="str">
            <v>ASSENTAMENTO DE MARCO QUILOMÉTRICO OU MECTOMÉTRICO</v>
          </cell>
          <cell r="C3954" t="str">
            <v>UN</v>
          </cell>
          <cell r="D3954">
            <v>14.05</v>
          </cell>
        </row>
        <row r="3955">
          <cell r="A3955" t="str">
            <v>C4227</v>
          </cell>
          <cell r="B3955" t="str">
            <v>CARGA MANUAL DE ACESSÓRIOS METÁLICOS E MATERIAIS DIVERSOS COM ARRUMAÇÃO DA CARGA EM VAGÕES OU CAMINHÕES, BITOLA MÉTRICA</v>
          </cell>
          <cell r="C3955" t="str">
            <v>T</v>
          </cell>
          <cell r="D3955">
            <v>15.17</v>
          </cell>
        </row>
        <row r="3956">
          <cell r="A3956" t="str">
            <v>C4367</v>
          </cell>
          <cell r="B3956" t="str">
            <v>CARGA MANUAL DE DORMENTE DE CONCRETO COM ARRUMAÇÃO DA CARGA EM VAGÕES OU CAMINHÕES, BITOLA MÉTRICA</v>
          </cell>
          <cell r="C3956" t="str">
            <v>UN</v>
          </cell>
          <cell r="D3956">
            <v>3.18</v>
          </cell>
        </row>
        <row r="3957">
          <cell r="A3957" t="str">
            <v>C4225</v>
          </cell>
          <cell r="B3957" t="str">
            <v>CARGA MANUAL DE DORMENTES DE CONCRETO COM ARRUMAÇÃO DA CARGA EM VAGÕES OU CAMINHÕES - BITOLA MÉTRICA</v>
          </cell>
          <cell r="C3957" t="str">
            <v>T</v>
          </cell>
          <cell r="D3957">
            <v>15.92</v>
          </cell>
        </row>
        <row r="3958">
          <cell r="A3958" t="str">
            <v>C4224</v>
          </cell>
          <cell r="B3958" t="str">
            <v>CARGA MANUAL DE DORMENTES DE MADEIRA COM ARRUMAÇÃO DA CARGA EM VAGÕES OU CAMINHÕES - BITOLA MÉTRICA</v>
          </cell>
          <cell r="C3958" t="str">
            <v>UN</v>
          </cell>
          <cell r="D3958">
            <v>1.78</v>
          </cell>
        </row>
        <row r="3959">
          <cell r="A3959" t="str">
            <v>C4228</v>
          </cell>
          <cell r="B3959" t="str">
            <v>CARGA MANUAL DE DORMENTES ESPECIAIS PARA AMV COM ARRUMAÇÃO DA CARGA EM VAGÕES OU CAMINHÕES, BITOLA MÉTRICA</v>
          </cell>
          <cell r="C3959" t="str">
            <v>UN</v>
          </cell>
          <cell r="D3959">
            <v>2.06</v>
          </cell>
        </row>
        <row r="3960">
          <cell r="A3960" t="str">
            <v>C4226</v>
          </cell>
          <cell r="B3960" t="str">
            <v>CARGA MANUAL DE TRILHOS COM ARRUMAÇÃO DA CARGA EM VAGÕES OU CAMINHÕES</v>
          </cell>
          <cell r="C3960" t="str">
            <v>T</v>
          </cell>
          <cell r="D3960">
            <v>17.79</v>
          </cell>
        </row>
        <row r="3961">
          <cell r="A3961" t="str">
            <v>C4349</v>
          </cell>
          <cell r="B3961" t="str">
            <v>CONSERVAÇÃO MANUAL DE JUNTAS COM DESMONTAGEM - TALAS COM 6 FUROS - INCLUINDO: DESMONTAGEM, LIMPEZA, INSPEÇÃO VISUAL PARA DETECÇÃO DE DEFEITOS NAS EXTREMIDADES DOS TRILHOS E TALA, FIXAÇÃO, LUBRIFICAÇÃO E REMONTAGEM</v>
          </cell>
          <cell r="C3961" t="str">
            <v>UN</v>
          </cell>
          <cell r="D3961">
            <v>8.24</v>
          </cell>
        </row>
        <row r="3962">
          <cell r="A3962" t="str">
            <v>C4348</v>
          </cell>
          <cell r="B3962" t="str">
            <v>CONSERVAÇÃO MANUAL DE JUNTAS SEM DESMONTAGEM</v>
          </cell>
          <cell r="C3962" t="str">
            <v>UN</v>
          </cell>
          <cell r="D3962">
            <v>0.37</v>
          </cell>
        </row>
        <row r="3963">
          <cell r="A3963" t="str">
            <v>C4352</v>
          </cell>
          <cell r="B3963" t="str">
            <v>CONSOLIDAÇÃO MANUAL DA FIXAÇÃO ELÁSTICA - SUBSTITUIÇÃO OU REPOSICIONAMENTO DE PEÇAS DA FIXAÇÃO DOS DORMENTES DE CONCRETO (SEM FORNECIMENTO)</v>
          </cell>
          <cell r="C3963" t="str">
            <v>UN</v>
          </cell>
          <cell r="D3963">
            <v>0.84</v>
          </cell>
        </row>
        <row r="3964">
          <cell r="A3964" t="str">
            <v>C4351</v>
          </cell>
          <cell r="B3964" t="str">
            <v>CONSOLIDAÇÃO MANUAL DA FIXAÇÃO RÍGIDA (PREGO OU TIREFÃO) COM OU SEM SUBSTITUIÇÃO</v>
          </cell>
          <cell r="C3964" t="str">
            <v>UN</v>
          </cell>
          <cell r="D3964">
            <v>0.84</v>
          </cell>
        </row>
        <row r="3965">
          <cell r="A3965" t="str">
            <v>C4341</v>
          </cell>
          <cell r="B3965" t="str">
            <v>CONSOLIDAÇÃO MANUAL DAS FIXAÇÕES DE AMV COM ABERTURA MENOR OU IGUAL A 1:10, BITOLA MÉTRICA</v>
          </cell>
          <cell r="C3965" t="str">
            <v>UN</v>
          </cell>
          <cell r="D3965">
            <v>421.36</v>
          </cell>
        </row>
        <row r="3966">
          <cell r="A3966" t="str">
            <v>C4342</v>
          </cell>
          <cell r="B3966" t="str">
            <v>CONSOLIDAÇÃO MANUAL DAS FIXAÇÕES DE AMV COM ABERTURA MAIOR QUE 1:10, BITOLA MÉTRICA</v>
          </cell>
          <cell r="C3966" t="str">
            <v>UN</v>
          </cell>
          <cell r="D3966">
            <v>327.73</v>
          </cell>
        </row>
        <row r="3967">
          <cell r="A3967" t="str">
            <v>C4358</v>
          </cell>
          <cell r="B3967" t="str">
            <v>CORREÇÃO MANUAL DE BITOLA</v>
          </cell>
          <cell r="C3967" t="str">
            <v>M</v>
          </cell>
          <cell r="D3967">
            <v>3.75</v>
          </cell>
        </row>
        <row r="3968">
          <cell r="A3968" t="str">
            <v>C4220</v>
          </cell>
          <cell r="B3968" t="str">
            <v>DEMOLIÇÃO MANUAL DE AMV COM ABERTURA DE 1:8 COM MATERIAL METÁLICO TIPO ATÉ TR 45, BITOLA MÉTRICA COM SEPARAÇÃO E EMPILHAMENTO DOS MATERIAIS</v>
          </cell>
          <cell r="C3968" t="str">
            <v>UN</v>
          </cell>
          <cell r="D3968">
            <v>1123.6400000000001</v>
          </cell>
        </row>
        <row r="3969">
          <cell r="A3969" t="str">
            <v>C4221</v>
          </cell>
          <cell r="B3969" t="str">
            <v>DEMOLIÇÃO MANUAL DE AMV COM ABERTURA DE 1:10 COM MATERIAL METÁLICO TIPO ATÉ TR 45, BITOLA MÉTRICA COM SEPARAÇÃO E EMPILHAMENTO DOS MATERIAIS</v>
          </cell>
          <cell r="C3969" t="str">
            <v>UN</v>
          </cell>
          <cell r="D3969">
            <v>1292.18</v>
          </cell>
        </row>
        <row r="3970">
          <cell r="A3970" t="str">
            <v>C4222</v>
          </cell>
          <cell r="B3970" t="str">
            <v>DEMOLIÇÃO MANUAL DE AMV COM ABERTURA DE 1:14 COM MATERIAL METÁLICO TIPO ATÉ TR 45, BITOLA MÉTRICA COM SEPARAÇÃO E EMPILHAMENTO DOS MATERIAIS</v>
          </cell>
          <cell r="C3970" t="str">
            <v>UN</v>
          </cell>
          <cell r="D3970">
            <v>1486.01</v>
          </cell>
        </row>
        <row r="3971">
          <cell r="A3971" t="str">
            <v>C4219</v>
          </cell>
          <cell r="B3971" t="str">
            <v>DEMOLIÇÃO MANUAL DE LINHA, BITOLA MÉTRICA, DE MATERIAL METÁLICO ATÉ 45 Kg/m INCLUSIVE SEPARAÇÃO E EMPILHAMENTO DO MATERIAL</v>
          </cell>
          <cell r="C3971" t="str">
            <v>KM</v>
          </cell>
          <cell r="D3971">
            <v>16854.580000000002</v>
          </cell>
        </row>
        <row r="3972">
          <cell r="A3972" t="str">
            <v>C4232</v>
          </cell>
          <cell r="B3972" t="str">
            <v>DESCARGA MANUAL DE ACESSÓRIOS METÁLICOS E MATERIAIS DIVERSOS DE VAGÕES OU CAMINHÕES COM EMPILHAMENTO, BITOLA MÉTRICA</v>
          </cell>
          <cell r="C3972" t="str">
            <v>T</v>
          </cell>
          <cell r="D3972">
            <v>12.92</v>
          </cell>
        </row>
        <row r="3973">
          <cell r="A3973" t="str">
            <v>C4230</v>
          </cell>
          <cell r="B3973" t="str">
            <v>DESCARGA MANUAL DE DORMENTES DE CONCRETO EM VAGÕES OU CAMINHÕES, COM EMPILHAMENTO - BITOLA MÉTRICA</v>
          </cell>
          <cell r="C3973" t="str">
            <v>T</v>
          </cell>
          <cell r="D3973">
            <v>14.05</v>
          </cell>
        </row>
        <row r="3974">
          <cell r="A3974" t="str">
            <v>C4229</v>
          </cell>
          <cell r="B3974" t="str">
            <v>DESCARGA MANUAL DE DORMENTES DE MADEIRAS EM VAGÕES OU CAMINHÕES, COM EMPILHAMENTO - BITOLA MÉTRICA</v>
          </cell>
          <cell r="C3974" t="str">
            <v>UN</v>
          </cell>
          <cell r="D3974">
            <v>1.5</v>
          </cell>
        </row>
        <row r="3975">
          <cell r="A3975" t="str">
            <v>C4231</v>
          </cell>
          <cell r="B3975" t="str">
            <v>DESCARGA MANUAL DE TRILHOS DE VAGÕES OU CAMINHÕES, COM EMPILHAMENTO - BITOLA MÉTRICA</v>
          </cell>
          <cell r="C3975" t="str">
            <v>T</v>
          </cell>
          <cell r="D3975">
            <v>14.98</v>
          </cell>
        </row>
        <row r="3976">
          <cell r="A3976" t="str">
            <v>C4338</v>
          </cell>
          <cell r="B3976" t="str">
            <v>DESGUARNECIMENTO MANUAL DA VIA SINGELA PELA RETIRADA DO LASTRO ATÉ A FACE INFERIOR DO DORMENTE, BITOLA MÉTRICA</v>
          </cell>
          <cell r="C3976" t="str">
            <v>M</v>
          </cell>
          <cell r="D3976">
            <v>12.17</v>
          </cell>
        </row>
        <row r="3977">
          <cell r="A3977" t="str">
            <v>C4223</v>
          </cell>
          <cell r="B3977" t="str">
            <v>DESMONTAGEM MANUAL DE CONTRA-TRILHO, ATÉ TR 45 INCLUINDO A RETIRADA DO CONTRA-TRILHO, DAS FIXAÇÕES E EMPILHAMENTO AO LADO DA LINHA</v>
          </cell>
          <cell r="C3977" t="str">
            <v>M</v>
          </cell>
          <cell r="D3977">
            <v>4.87</v>
          </cell>
        </row>
        <row r="3978">
          <cell r="A3978" t="str">
            <v>C4360</v>
          </cell>
          <cell r="B3978" t="str">
            <v>FURAÇÃO MANUAL DE DORMENTE DE MADEIRA PARA APLICAÇÃO DAS FIXAÇÕES</v>
          </cell>
          <cell r="C3978" t="str">
            <v>UN</v>
          </cell>
          <cell r="D3978">
            <v>0.47</v>
          </cell>
        </row>
        <row r="3979">
          <cell r="A3979" t="str">
            <v>C4369</v>
          </cell>
          <cell r="B3979" t="str">
            <v>LASTRAMENTO MANUAL DA VIA COM FORNECIMENTO DE MATERIAL</v>
          </cell>
          <cell r="C3979" t="str">
            <v>M3</v>
          </cell>
          <cell r="D3979">
            <v>85.96</v>
          </cell>
        </row>
        <row r="3980">
          <cell r="A3980" t="str">
            <v>C4368</v>
          </cell>
          <cell r="B3980" t="str">
            <v>LASTRAMENTO MANUAL DA VIA SEM FORNECIMENTO DE MATERIAL</v>
          </cell>
          <cell r="C3980" t="str">
            <v>M3</v>
          </cell>
          <cell r="D3980">
            <v>4.87</v>
          </cell>
        </row>
        <row r="3981">
          <cell r="A3981" t="str">
            <v>C4233</v>
          </cell>
          <cell r="B3981" t="str">
            <v>LASTREAMENTO MANUAL, COM TERRA, EM VIA SINGELA, SEM FORNECIMENTO DO MATERIAL, ESTANDO ESTE NA MARGEM DA LINHA, COMPREENDENDO O RESGUARNECIMENTO (COLOCAÇÃO DO LASTRO), NIVELAMENTO, ALINHAMENTO, SOCARIA E ACABAMENTO - BITOLA MÉTRICA</v>
          </cell>
          <cell r="C3981" t="str">
            <v>KM</v>
          </cell>
          <cell r="D3981">
            <v>12640.93</v>
          </cell>
        </row>
        <row r="3982">
          <cell r="A3982" t="str">
            <v>C4234</v>
          </cell>
          <cell r="B3982" t="str">
            <v>LASTREAMENTO MANUAL, COM TERRA, EM VIA SINGELA, SEM FORNECIMENTO DO MATERIAL, ESTANDO ESTE NA MARGEM DA LINHA, COMPREENDENDO O RESGUARNECIMENTO (COLOCAÇÃO DO LASTRO), SOCARIA E ACABAMENTO - BITOLA MÉTRICA</v>
          </cell>
          <cell r="C3982" t="str">
            <v>KM</v>
          </cell>
          <cell r="D3982">
            <v>10112.75</v>
          </cell>
        </row>
        <row r="3983">
          <cell r="A3983" t="str">
            <v>C4334</v>
          </cell>
          <cell r="B3983" t="str">
            <v>LIMPEZA DE CORTE, MANUAL</v>
          </cell>
          <cell r="C3983" t="str">
            <v>M3</v>
          </cell>
          <cell r="D3983">
            <v>23.41</v>
          </cell>
        </row>
        <row r="3984">
          <cell r="A3984" t="str">
            <v>C4363</v>
          </cell>
          <cell r="B3984" t="str">
            <v>LIMPEZA DE VALETAS REVESTIDAS COM CONCRETO</v>
          </cell>
          <cell r="C3984" t="str">
            <v>M</v>
          </cell>
          <cell r="D3984">
            <v>2.34</v>
          </cell>
        </row>
        <row r="3985">
          <cell r="A3985" t="str">
            <v>C4365</v>
          </cell>
          <cell r="B3985" t="str">
            <v>LIMPEZA MANUAL DE LASTRO</v>
          </cell>
          <cell r="C3985" t="str">
            <v>M</v>
          </cell>
          <cell r="D3985">
            <v>10.3</v>
          </cell>
        </row>
        <row r="3986">
          <cell r="A3986" t="str">
            <v>C4339</v>
          </cell>
          <cell r="B3986" t="str">
            <v>LIMPEZA MANUAL DE LASTRO DE BRITA, POR METRO LINEAR DE LINHA, COMPREENDENDO TODAS AS OPERAÇÕES INCLUSIVE RESGUARNECIMENTO E ACABAMENTO DO PERFIL DO LASTRO, BITOLA MÉTRICA</v>
          </cell>
          <cell r="C3986" t="str">
            <v>M</v>
          </cell>
          <cell r="D3986">
            <v>15.73</v>
          </cell>
        </row>
        <row r="3987">
          <cell r="A3987" t="str">
            <v>C4364</v>
          </cell>
          <cell r="B3987" t="str">
            <v>LIMPEZA DE BUEIRO, INCLUINDO A RETIRADA DOS ENTULHOS BEM COMO A ROÇADA E LIMPEZA GERAL DAS BOCAS</v>
          </cell>
          <cell r="C3987" t="str">
            <v>M</v>
          </cell>
          <cell r="D3987">
            <v>9.36</v>
          </cell>
        </row>
        <row r="3988">
          <cell r="A3988" t="str">
            <v>C4706</v>
          </cell>
          <cell r="B3988" t="str">
            <v>NIVELAMENTO E ALINHAMENTO CONTÍNUO COM MÁQUINA SOCADORA-ALINHADORA-NIVELADORA AUTOMÁTICA PESADA - INCLUSO ACABAMENTO FINAL, MOBILIZAÇÃO E DESMOBILIZAÇÃO</v>
          </cell>
          <cell r="C3988" t="str">
            <v>KM</v>
          </cell>
          <cell r="D3988">
            <v>36035.46</v>
          </cell>
        </row>
        <row r="3989">
          <cell r="A3989" t="str">
            <v>C4344</v>
          </cell>
          <cell r="B3989" t="str">
            <v>NIVELAMENTO MANUAL DA VIA COMPREENDENDO ALINHAMENTO, SOCARIA E ACABAMENTO DO LASTRO DE TERRA, BITOLA MÉTRICA</v>
          </cell>
          <cell r="C3989" t="str">
            <v>M</v>
          </cell>
          <cell r="D3989">
            <v>7.96</v>
          </cell>
        </row>
        <row r="3990">
          <cell r="A3990" t="str">
            <v>C4343</v>
          </cell>
          <cell r="B3990" t="str">
            <v>NIVELAMENTO MANUAL DE VIA COMPREENDENDO SOCARIA E RECOMPOSIÇÃO DO LASTRO DE BRITA, BITOLA MÉTRICA</v>
          </cell>
          <cell r="C3990" t="str">
            <v>M</v>
          </cell>
          <cell r="D3990">
            <v>9.36</v>
          </cell>
        </row>
        <row r="3991">
          <cell r="A3991" t="str">
            <v>C4347</v>
          </cell>
          <cell r="B3991" t="str">
            <v>NIVELAMENTO MANUAL DE JUNTA COMPREENDENDO SOCARIA, REAPERTO E RECOMPOSIÇÃO DO LASTRO, BITOLA MÉTRICA</v>
          </cell>
          <cell r="C3991" t="str">
            <v>UN</v>
          </cell>
          <cell r="D3991">
            <v>9.36</v>
          </cell>
        </row>
        <row r="3992">
          <cell r="A3992" t="str">
            <v>C4356</v>
          </cell>
          <cell r="B3992" t="str">
            <v>PUXAMENTO MANUAL DA LINHA, POR FRAÇÃO DE ATÉ 20 cm, COMPREENDENDO REAPERTO DA FIXAÇÃO, DESGUARNECIMENTO PARCIAL DO OMBRO DO LASTRO, PUXAMENTO, RECOLOCAÇÃO DO LASTRO E ACABAMENTO, BITOLA MÉTRICA</v>
          </cell>
          <cell r="C3992" t="str">
            <v>M</v>
          </cell>
          <cell r="D3992">
            <v>8.43</v>
          </cell>
        </row>
        <row r="3993">
          <cell r="A3993" t="str">
            <v>C4333</v>
          </cell>
          <cell r="B3993" t="str">
            <v>REFORÇO DE ATERRO, MANUAL</v>
          </cell>
          <cell r="C3993" t="str">
            <v>M3</v>
          </cell>
          <cell r="D3993">
            <v>18.73</v>
          </cell>
        </row>
        <row r="3994">
          <cell r="A3994" t="str">
            <v>C4340</v>
          </cell>
          <cell r="B3994" t="str">
            <v>REFORÇO MANUAL DE LASTRO EM LINHAS E AMVs, SEM FORNECIMENTO INCLUSIVE ACABAMENTO DO PERFIL DO LASTRO, BITOLA MÉTRICA</v>
          </cell>
          <cell r="C3994" t="str">
            <v>M3</v>
          </cell>
          <cell r="D3994">
            <v>9.36</v>
          </cell>
        </row>
        <row r="3995">
          <cell r="A3995" t="str">
            <v>C4350</v>
          </cell>
          <cell r="B3995" t="str">
            <v>REGULAGEM MANUAL DE FOLGAS NAS JUNTAS - TALAS COM 6 FUROS (TRILHOS DE 18 METROS). USO DE 91,24% DOS Hh/UN PARA TALA DE 4 FUROS</v>
          </cell>
          <cell r="C3995" t="str">
            <v>UN</v>
          </cell>
          <cell r="D3995">
            <v>23.5</v>
          </cell>
        </row>
        <row r="3996">
          <cell r="A3996" t="str">
            <v>C4336</v>
          </cell>
          <cell r="B3996" t="str">
            <v>REGULARIZAÇÃO DE BANQUETA DE PLATAFORMA, MANUAL</v>
          </cell>
          <cell r="C3996" t="str">
            <v>M3</v>
          </cell>
          <cell r="D3996">
            <v>9.36</v>
          </cell>
        </row>
        <row r="3997">
          <cell r="A3997" t="str">
            <v>C4366</v>
          </cell>
          <cell r="B3997" t="str">
            <v>REGULARIZAÇÃO FINAL DO LASTRO, APÓS O NIVELAMENTO, INCLUINDO PERFILAMENTO E COMPACTAÇÃO MANUAL DO LASTRO</v>
          </cell>
          <cell r="C3997" t="str">
            <v>KM</v>
          </cell>
          <cell r="D3997">
            <v>2809.1</v>
          </cell>
        </row>
        <row r="3998">
          <cell r="A3998" t="str">
            <v>C4354</v>
          </cell>
          <cell r="B3998" t="str">
            <v>REPOSICIONAMENTO, REAPERTO OU REBATIMENTO DAS FIXAÇÕES EM LINHAS COM 2 FIXAÇÕES POR FILA DE TRILHO, MANUAL</v>
          </cell>
          <cell r="C3998" t="str">
            <v>M</v>
          </cell>
          <cell r="D3998">
            <v>0.47</v>
          </cell>
        </row>
        <row r="3999">
          <cell r="A3999" t="str">
            <v>C4187</v>
          </cell>
          <cell r="B3999" t="str">
            <v>ROÇO MANUAL DE FAIXA FERROVIÁRIA</v>
          </cell>
          <cell r="C3999" t="str">
            <v>M2</v>
          </cell>
          <cell r="D3999">
            <v>0.19</v>
          </cell>
        </row>
        <row r="4000">
          <cell r="A4000" t="str">
            <v>C4345</v>
          </cell>
          <cell r="B4000" t="str">
            <v>SOLDAGEM ELÉTRICA EM ESTALEIRO TR-37</v>
          </cell>
          <cell r="C4000" t="str">
            <v>UN</v>
          </cell>
          <cell r="D4000">
            <v>74.91</v>
          </cell>
        </row>
        <row r="4001">
          <cell r="A4001" t="str">
            <v>C4346</v>
          </cell>
          <cell r="B4001" t="str">
            <v>SOLDAGEM ELÉTRICA EM ESTALEIRO TR-45</v>
          </cell>
          <cell r="C4001" t="str">
            <v>UN</v>
          </cell>
          <cell r="D4001">
            <v>74.91</v>
          </cell>
        </row>
        <row r="4002">
          <cell r="A4002" t="str">
            <v>C4362</v>
          </cell>
          <cell r="B4002" t="str">
            <v>SUBSTITUIÇÃO DO LASTRO EM AMV COM ABERTURA MENOR OU IGUAL A 1:10, BITOLA MÉTRICA, MANUAL</v>
          </cell>
          <cell r="C4002" t="str">
            <v>AMV</v>
          </cell>
          <cell r="D4002">
            <v>561.82000000000005</v>
          </cell>
        </row>
        <row r="4003">
          <cell r="A4003" t="str">
            <v>C4353</v>
          </cell>
          <cell r="B4003" t="str">
            <v>SUBSTITUIÇÃO, OU COMPLEMENTAÇÃO OU REPOSICIONAMENTO MANUAL DE FIXAÇÕES DE DORMENTES DE CONCRETO (SEM FORNECIMENTO)</v>
          </cell>
          <cell r="C4003" t="str">
            <v>UN</v>
          </cell>
          <cell r="D4003">
            <v>1.78</v>
          </cell>
        </row>
        <row r="4004">
          <cell r="A4004" t="str">
            <v>C4361</v>
          </cell>
          <cell r="B4004" t="str">
            <v>TARUGAMENTO DE DORMENTES</v>
          </cell>
          <cell r="C4004" t="str">
            <v>UN</v>
          </cell>
          <cell r="D4004">
            <v>0.28000000000000003</v>
          </cell>
        </row>
        <row r="4005">
          <cell r="B4005" t="str">
            <v>RODOVIÁRIA</v>
          </cell>
        </row>
        <row r="4006">
          <cell r="A4006" t="str">
            <v>C4546</v>
          </cell>
          <cell r="B4006" t="str">
            <v>APLICAÇÃO DE REJUVENESCEDOR PDC/REJUVASEAC BR</v>
          </cell>
          <cell r="C4006" t="str">
            <v>M2</v>
          </cell>
          <cell r="D4006">
            <v>14.2</v>
          </cell>
        </row>
        <row r="4007">
          <cell r="A4007" t="str">
            <v>C3905</v>
          </cell>
          <cell r="B4007" t="str">
            <v>BRITA PRA BASE DE REMENDO PROFUNDO</v>
          </cell>
          <cell r="C4007" t="str">
            <v>M3</v>
          </cell>
          <cell r="D4007">
            <v>89.6</v>
          </cell>
        </row>
        <row r="4008">
          <cell r="A4008" t="str">
            <v>C3954</v>
          </cell>
          <cell r="B4008" t="str">
            <v>CAPINA MANUAL</v>
          </cell>
          <cell r="C4008" t="str">
            <v>M2</v>
          </cell>
          <cell r="D4008">
            <v>0.33</v>
          </cell>
        </row>
        <row r="4009">
          <cell r="A4009" t="str">
            <v>C3884</v>
          </cell>
          <cell r="B4009" t="str">
            <v>CAPA SELANTE C/ PEDRISCO (S/TRANSP)</v>
          </cell>
          <cell r="C4009" t="str">
            <v>M2</v>
          </cell>
          <cell r="D4009">
            <v>0.74</v>
          </cell>
        </row>
        <row r="4010">
          <cell r="A4010" t="str">
            <v>C3891</v>
          </cell>
          <cell r="B4010" t="str">
            <v>COMBATE À EXSUDAÇÃO COM AREIA</v>
          </cell>
          <cell r="C4010" t="str">
            <v>M2</v>
          </cell>
          <cell r="D4010">
            <v>0.54</v>
          </cell>
        </row>
        <row r="4011">
          <cell r="A4011" t="str">
            <v>C3140</v>
          </cell>
          <cell r="B4011" t="str">
            <v>CAPA SELANTE COM AREIA ( S/TRANSP)</v>
          </cell>
          <cell r="C4011" t="str">
            <v>M2</v>
          </cell>
          <cell r="D4011">
            <v>0.38</v>
          </cell>
        </row>
        <row r="4012">
          <cell r="A4012" t="str">
            <v>C3892</v>
          </cell>
          <cell r="B4012" t="str">
            <v>COMBATE À EXSUDAÇÃO COM PEDRISCO</v>
          </cell>
          <cell r="C4012" t="str">
            <v>M2</v>
          </cell>
          <cell r="D4012">
            <v>0.72</v>
          </cell>
        </row>
        <row r="4013">
          <cell r="A4013" t="str">
            <v>C3945</v>
          </cell>
          <cell r="B4013" t="str">
            <v>CORREÇÃO DE DEFEITOS (ESPALHAMENTO MANUAL E COMPACTAÇÃO DE MISTURA BETUMINOSA)</v>
          </cell>
          <cell r="C4013" t="str">
            <v>M3</v>
          </cell>
          <cell r="D4013">
            <v>116.12</v>
          </cell>
        </row>
        <row r="4014">
          <cell r="A4014" t="str">
            <v>C3904</v>
          </cell>
          <cell r="B4014" t="str">
            <v>CORTE E LIMPEZA DE ÁREAS GRAMADAS</v>
          </cell>
          <cell r="C4014" t="str">
            <v>M2</v>
          </cell>
          <cell r="D4014">
            <v>0.08</v>
          </cell>
        </row>
        <row r="4015">
          <cell r="A4015" t="str">
            <v>C3895</v>
          </cell>
          <cell r="B4015" t="str">
            <v>ENCHIMENTO E COMPACTAÇÃO DA MISTURA BETUMINOSA EM TAPA BURACO</v>
          </cell>
          <cell r="C4015" t="str">
            <v>M3</v>
          </cell>
          <cell r="D4015">
            <v>222.3</v>
          </cell>
        </row>
        <row r="4016">
          <cell r="A4016" t="str">
            <v>C3940</v>
          </cell>
          <cell r="B4016" t="str">
            <v>ESPALHAMENTO E COMPACTAÇÃO DE MISTURA BETUMINOSA PRÉ MISTURADA À FRIO</v>
          </cell>
          <cell r="C4016" t="str">
            <v>M3</v>
          </cell>
          <cell r="D4016">
            <v>19.61</v>
          </cell>
        </row>
        <row r="4017">
          <cell r="A4017" t="str">
            <v>C3942</v>
          </cell>
          <cell r="B4017" t="str">
            <v>ESPALHAMENTO E COMPACTAÇÃO DE MISTURA BETUMINOSA PRÉ MISTURADA À QUENTE</v>
          </cell>
          <cell r="C4017" t="str">
            <v>M3</v>
          </cell>
          <cell r="D4017">
            <v>17.440000000000001</v>
          </cell>
        </row>
        <row r="4018">
          <cell r="A4018" t="str">
            <v>C3937</v>
          </cell>
          <cell r="B4018" t="str">
            <v>ESPALHAMENTO E COMPACTAÇÃO DE MISTURA DE AREIA ASFALTO USINADA À QUENTE</v>
          </cell>
          <cell r="C4018" t="str">
            <v>M3</v>
          </cell>
          <cell r="D4018">
            <v>17.440000000000001</v>
          </cell>
        </row>
        <row r="4019">
          <cell r="A4019" t="str">
            <v>C3935</v>
          </cell>
          <cell r="B4019" t="str">
            <v>ESPALHAMENTO E COMPACTAÇÃO DE MISTURA DE AREIA ASFALTO USINADO À FRIO</v>
          </cell>
          <cell r="C4019" t="str">
            <v>M3</v>
          </cell>
          <cell r="D4019">
            <v>19.28</v>
          </cell>
        </row>
        <row r="4020">
          <cell r="A4020" t="str">
            <v>C4547</v>
          </cell>
          <cell r="B4020" t="str">
            <v>FRESAGEM CONTÍNUA DE REVESTIMENTO BETUMINOSO</v>
          </cell>
          <cell r="C4020" t="str">
            <v>M3</v>
          </cell>
          <cell r="D4020">
            <v>105.36</v>
          </cell>
        </row>
        <row r="4021">
          <cell r="A4021" t="str">
            <v>C4548</v>
          </cell>
          <cell r="B4021" t="str">
            <v>FRESAGEM DESCONTÍNUA DE REVESTIMENTO BETUMINOSO</v>
          </cell>
          <cell r="C4021" t="str">
            <v>M3</v>
          </cell>
          <cell r="D4021">
            <v>147.22</v>
          </cell>
        </row>
        <row r="4022">
          <cell r="A4022" t="str">
            <v>C3222</v>
          </cell>
          <cell r="B4022" t="str">
            <v>LAMA ASFALTICA FAIXA 1 (2MM)-6KG/M2 (S/TRANSP)</v>
          </cell>
          <cell r="C4022" t="str">
            <v>M2</v>
          </cell>
          <cell r="D4022">
            <v>0.82</v>
          </cell>
        </row>
        <row r="4023">
          <cell r="A4023" t="str">
            <v>C3223</v>
          </cell>
          <cell r="B4023" t="str">
            <v>LAMA ASFALTICA FAIXA 2 (4MM)-8KG/M2 (S/TRANSP)</v>
          </cell>
          <cell r="C4023" t="str">
            <v>M2</v>
          </cell>
          <cell r="D4023">
            <v>1.03</v>
          </cell>
        </row>
        <row r="4024">
          <cell r="A4024" t="str">
            <v>C4543</v>
          </cell>
          <cell r="B4024" t="str">
            <v>LAMA ASFÁLTICA FAIXA 3 (6mm) - 10 Kg/m² (S/TRANSP)</v>
          </cell>
          <cell r="C4024" t="str">
            <v>M2</v>
          </cell>
          <cell r="D4024">
            <v>1.44</v>
          </cell>
        </row>
        <row r="4025">
          <cell r="A4025" t="str">
            <v>C4544</v>
          </cell>
          <cell r="B4025" t="str">
            <v>MICRO-REVESTIMENTO ASFÁLTICO (1 CAMADA) - 14 Kg/m²</v>
          </cell>
          <cell r="C4025" t="str">
            <v>M2</v>
          </cell>
          <cell r="D4025">
            <v>1.61</v>
          </cell>
        </row>
        <row r="4026">
          <cell r="A4026" t="str">
            <v>C4545</v>
          </cell>
          <cell r="B4026" t="str">
            <v>MICRO-REVESTIMENTO ASFÁLTICO (2 CAMADAS) - 25 Kg/m²</v>
          </cell>
          <cell r="C4026" t="str">
            <v>M2</v>
          </cell>
          <cell r="D4026">
            <v>3.04</v>
          </cell>
        </row>
        <row r="4027">
          <cell r="A4027" t="str">
            <v>C3092</v>
          </cell>
          <cell r="B4027" t="str">
            <v>LIMPEZA DE BUEIRO</v>
          </cell>
          <cell r="C4027" t="str">
            <v>M3</v>
          </cell>
          <cell r="D4027">
            <v>9.92</v>
          </cell>
        </row>
        <row r="4028">
          <cell r="A4028" t="str">
            <v>C3894</v>
          </cell>
          <cell r="B4028" t="str">
            <v>LIMPEZA DE DESCIDA D'ÁGUA</v>
          </cell>
          <cell r="C4028" t="str">
            <v>M</v>
          </cell>
          <cell r="D4028">
            <v>0.61</v>
          </cell>
        </row>
        <row r="4029">
          <cell r="A4029" t="str">
            <v>C3896</v>
          </cell>
          <cell r="B4029" t="str">
            <v>LIMPEZA DE PLACA DE SINALIZAÇÃO</v>
          </cell>
          <cell r="C4029" t="str">
            <v>M2</v>
          </cell>
          <cell r="D4029">
            <v>4.24</v>
          </cell>
        </row>
        <row r="4030">
          <cell r="A4030" t="str">
            <v>C3093</v>
          </cell>
          <cell r="B4030" t="str">
            <v>LIMPEZA DE PONTE</v>
          </cell>
          <cell r="C4030" t="str">
            <v>M</v>
          </cell>
          <cell r="D4030">
            <v>3.6</v>
          </cell>
        </row>
        <row r="4031">
          <cell r="A4031" t="str">
            <v>C3094</v>
          </cell>
          <cell r="B4031" t="str">
            <v>LIMPEZA DE SARJETA E MEIO-FIO</v>
          </cell>
          <cell r="C4031" t="str">
            <v>M</v>
          </cell>
          <cell r="D4031">
            <v>0.3</v>
          </cell>
        </row>
        <row r="4032">
          <cell r="A4032" t="str">
            <v>C3893</v>
          </cell>
          <cell r="B4032" t="str">
            <v>LIMPEZA DE VALETA DE DRENAGEM</v>
          </cell>
          <cell r="C4032" t="str">
            <v>M</v>
          </cell>
          <cell r="D4032">
            <v>1.83</v>
          </cell>
        </row>
        <row r="4033">
          <cell r="A4033" t="str">
            <v>C3096</v>
          </cell>
          <cell r="B4033" t="str">
            <v>LIMPEZA DE VALETA DE CORTE</v>
          </cell>
          <cell r="C4033" t="str">
            <v>M</v>
          </cell>
          <cell r="D4033">
            <v>0.46</v>
          </cell>
        </row>
        <row r="4034">
          <cell r="A4034" t="str">
            <v>C3938</v>
          </cell>
          <cell r="B4034" t="str">
            <v>MISTURA BETUMINOSA PRÉ MISTURADA À FRIO EM BETONEIRA (S/TRANSP)</v>
          </cell>
          <cell r="C4034" t="str">
            <v>M3</v>
          </cell>
          <cell r="D4034">
            <v>103.56</v>
          </cell>
        </row>
        <row r="4035">
          <cell r="A4035" t="str">
            <v>C3939</v>
          </cell>
          <cell r="B4035" t="str">
            <v>MISTURA BETUMINOSA PRÉ MISTURADA USINADA À FRIO (S/TRANSP)</v>
          </cell>
          <cell r="C4035" t="str">
            <v>M3</v>
          </cell>
          <cell r="D4035">
            <v>95.34</v>
          </cell>
        </row>
        <row r="4036">
          <cell r="A4036" t="str">
            <v>C3941</v>
          </cell>
          <cell r="B4036" t="str">
            <v>MISTURA BETUMINOSA PRÉ MISTURADA USINADA À QUENTE (S/TRANSP)</v>
          </cell>
          <cell r="C4036" t="str">
            <v>M3</v>
          </cell>
          <cell r="D4036">
            <v>142.54</v>
          </cell>
        </row>
        <row r="4037">
          <cell r="A4037" t="str">
            <v>C3936</v>
          </cell>
          <cell r="B4037" t="str">
            <v>MISTURA DE AREIA ASFALTO USINADA À QUENTE (S/TRANSP)</v>
          </cell>
          <cell r="C4037" t="str">
            <v>M3</v>
          </cell>
          <cell r="D4037">
            <v>68.680000000000007</v>
          </cell>
        </row>
        <row r="4038">
          <cell r="A4038" t="str">
            <v>C3885</v>
          </cell>
          <cell r="B4038" t="str">
            <v>MISTURA DE AREIA ASFALTO À FRIO EM BETONEIRA (S/TRANSP)</v>
          </cell>
          <cell r="C4038" t="str">
            <v>M3</v>
          </cell>
          <cell r="D4038">
            <v>32.89</v>
          </cell>
        </row>
        <row r="4039">
          <cell r="A4039" t="str">
            <v>C3934</v>
          </cell>
          <cell r="B4039" t="str">
            <v>MISTURA DE AREIA ASFALTO USINADA À FRIO (S/TRANSP)</v>
          </cell>
          <cell r="C4039" t="str">
            <v>M3</v>
          </cell>
          <cell r="D4039">
            <v>24.67</v>
          </cell>
        </row>
        <row r="4040">
          <cell r="A4040" t="str">
            <v>C3889</v>
          </cell>
          <cell r="B4040" t="str">
            <v>PENEIRAMENTO MANUAL</v>
          </cell>
          <cell r="C4040" t="str">
            <v>M3</v>
          </cell>
          <cell r="D4040">
            <v>16.2</v>
          </cell>
        </row>
        <row r="4041">
          <cell r="A4041" t="str">
            <v>C0096</v>
          </cell>
          <cell r="B4041" t="str">
            <v>REATERRO APILOADO</v>
          </cell>
          <cell r="C4041" t="str">
            <v>M3</v>
          </cell>
          <cell r="D4041">
            <v>22.43</v>
          </cell>
        </row>
        <row r="4042">
          <cell r="A4042" t="str">
            <v>C3890</v>
          </cell>
          <cell r="B4042" t="str">
            <v>REATERRO E COMPACTAÇÃO DE BUEIRO</v>
          </cell>
          <cell r="C4042" t="str">
            <v>M3</v>
          </cell>
          <cell r="D4042">
            <v>25.3</v>
          </cell>
        </row>
        <row r="4043">
          <cell r="A4043" t="str">
            <v>C3101</v>
          </cell>
          <cell r="B4043" t="str">
            <v>RECOMPOSIÇÃO DE PAVIMENTAÇÃO EM PARALELEPÍPEDO C/REAPROVEITAMENTO</v>
          </cell>
          <cell r="C4043" t="str">
            <v>M2</v>
          </cell>
          <cell r="D4043">
            <v>11.82</v>
          </cell>
        </row>
        <row r="4044">
          <cell r="A4044" t="str">
            <v>C3100</v>
          </cell>
          <cell r="B4044" t="str">
            <v>RECOMPOSIÇÃO DE PAVIMENTAÇÃO EM PEDRA TOSCA C/REAPROVEITAMENTO</v>
          </cell>
          <cell r="C4044" t="str">
            <v>M2</v>
          </cell>
          <cell r="D4044">
            <v>8.8000000000000007</v>
          </cell>
        </row>
        <row r="4045">
          <cell r="A4045" t="str">
            <v>C3897</v>
          </cell>
          <cell r="B4045" t="str">
            <v>RECOMPOSIÇÃO DE PLACA DE SINALIZAÇÃO</v>
          </cell>
          <cell r="C4045" t="str">
            <v>M2</v>
          </cell>
          <cell r="D4045">
            <v>17.510000000000002</v>
          </cell>
        </row>
        <row r="4046">
          <cell r="A4046" t="str">
            <v>C3883</v>
          </cell>
          <cell r="B4046" t="str">
            <v>RECOMPOSIÇÃO DE REVESTIMENTO PRIMÁRIO</v>
          </cell>
          <cell r="C4046" t="str">
            <v>M3</v>
          </cell>
          <cell r="D4046">
            <v>5.36</v>
          </cell>
        </row>
        <row r="4047">
          <cell r="A4047" t="str">
            <v>C3952</v>
          </cell>
          <cell r="B4047" t="str">
            <v>RECOMPOSIÇÃO MANUAL DE ATERRO</v>
          </cell>
          <cell r="C4047" t="str">
            <v>M3</v>
          </cell>
          <cell r="D4047">
            <v>82.16</v>
          </cell>
        </row>
        <row r="4048">
          <cell r="A4048" t="str">
            <v>C3953</v>
          </cell>
          <cell r="B4048" t="str">
            <v>RECOMPOSIÇÃO MECANIZADA DE ATERRO</v>
          </cell>
          <cell r="C4048" t="str">
            <v>M3</v>
          </cell>
          <cell r="D4048">
            <v>13.96</v>
          </cell>
        </row>
        <row r="4049">
          <cell r="A4049" t="str">
            <v>C3947</v>
          </cell>
          <cell r="B4049" t="str">
            <v>RECOMPOSIÇÃO PARCIAL DE CERCA (SUBSTITUIÇÃO DE ESTACA DE CONCRETO)</v>
          </cell>
          <cell r="C4049" t="str">
            <v>UN</v>
          </cell>
          <cell r="D4049">
            <v>31.25</v>
          </cell>
        </row>
        <row r="4050">
          <cell r="A4050" t="str">
            <v>C3950</v>
          </cell>
          <cell r="B4050" t="str">
            <v>RECOMPOSIÇÃO PARCIAL DE CERCA (SUBSTITUIÇÃO DE ESTACA DE MADEIRA)</v>
          </cell>
          <cell r="C4050" t="str">
            <v>UN</v>
          </cell>
          <cell r="D4050">
            <v>14.3</v>
          </cell>
        </row>
        <row r="4051">
          <cell r="A4051" t="str">
            <v>C3949</v>
          </cell>
          <cell r="B4051" t="str">
            <v>RECOMPOSIÇÃO PARCIAL DE CERCA (SUBSTITUIÇÃO DE MOURÃO DE MADEIRA)</v>
          </cell>
          <cell r="C4051" t="str">
            <v>UN</v>
          </cell>
          <cell r="D4051">
            <v>14.3</v>
          </cell>
        </row>
        <row r="4052">
          <cell r="A4052" t="str">
            <v>C3948</v>
          </cell>
          <cell r="B4052" t="str">
            <v>RECOMPOSIÇÃO PARCIAL DE CERCA DE ESTACAS DE CONCRETO (SUBSTITUIÇÃO DE ARAME FARPADO)</v>
          </cell>
          <cell r="C4052" t="str">
            <v>M</v>
          </cell>
          <cell r="D4052">
            <v>1.57</v>
          </cell>
        </row>
        <row r="4053">
          <cell r="A4053" t="str">
            <v>C3951</v>
          </cell>
          <cell r="B4053" t="str">
            <v>RECOMPOSIÇÃO PARCIAL DE CERCA DE ESTACAS DE MADEIRA(SUBSTITUIÇÃO DE ARAME FARPADO)</v>
          </cell>
          <cell r="C4053" t="str">
            <v>M</v>
          </cell>
          <cell r="D4053">
            <v>1.28</v>
          </cell>
        </row>
        <row r="4054">
          <cell r="A4054" t="str">
            <v>C3946</v>
          </cell>
          <cell r="B4054" t="str">
            <v>RECOMPOSIÇÃO PARCIAL DE CERCA (SUBSTITUIÇÃO DE MOURÕES DE CONCRETO)</v>
          </cell>
          <cell r="C4054" t="str">
            <v>UN</v>
          </cell>
          <cell r="D4054">
            <v>70.010000000000005</v>
          </cell>
        </row>
        <row r="4055">
          <cell r="A4055" t="str">
            <v>C3232</v>
          </cell>
          <cell r="B4055" t="str">
            <v>RECONFORMAÇÃO/PATROLAGEM DA PLATAFORMA</v>
          </cell>
          <cell r="C4055" t="str">
            <v>M2</v>
          </cell>
          <cell r="D4055">
            <v>0.05</v>
          </cell>
        </row>
        <row r="4056">
          <cell r="A4056" t="str">
            <v>C3943</v>
          </cell>
          <cell r="B4056" t="str">
            <v>REMENDO PROFUNDO COM DEMOLIÇÃO MANUAL(ENCHIMENTO E COMPACTAÇÃO DO MATERIAL DE BASE E MISTURA BETUMINOSA)</v>
          </cell>
          <cell r="C4056" t="str">
            <v>M3</v>
          </cell>
          <cell r="D4056">
            <v>224.51</v>
          </cell>
        </row>
        <row r="4057">
          <cell r="A4057" t="str">
            <v>C3944</v>
          </cell>
          <cell r="B4057" t="str">
            <v>REMENDO PROFUNDO COM DEMOLIÇÃO MECANIZADA (ENCHIMENTO E COMPACTAÇÃO DO MATERIAL DE BASE E MISTURA BETUMINOSA)</v>
          </cell>
          <cell r="C4057" t="str">
            <v>M3</v>
          </cell>
          <cell r="D4057">
            <v>169.63</v>
          </cell>
        </row>
        <row r="4058">
          <cell r="A4058" t="str">
            <v>C3902</v>
          </cell>
          <cell r="B4058" t="str">
            <v>REMOÇÃO DE MATACÕES</v>
          </cell>
          <cell r="C4058" t="str">
            <v>M3</v>
          </cell>
          <cell r="D4058">
            <v>80.03</v>
          </cell>
        </row>
        <row r="4059">
          <cell r="A4059" t="str">
            <v>C3888</v>
          </cell>
          <cell r="B4059" t="str">
            <v>REMOÇÃO MANUAL DA CAMADA GRANULAR DO PAVIMENTO</v>
          </cell>
          <cell r="C4059" t="str">
            <v>M3</v>
          </cell>
          <cell r="D4059">
            <v>57.93</v>
          </cell>
        </row>
        <row r="4060">
          <cell r="A4060" t="str">
            <v>C3899</v>
          </cell>
          <cell r="B4060" t="str">
            <v>REMOÇÃO MANUAL DE BARREIRA EM ROCHA</v>
          </cell>
          <cell r="C4060" t="str">
            <v>M3</v>
          </cell>
          <cell r="D4060">
            <v>22.25</v>
          </cell>
        </row>
        <row r="4061">
          <cell r="A4061" t="str">
            <v>C3898</v>
          </cell>
          <cell r="B4061" t="str">
            <v>REMOÇÃO MANUAL DE BARREIRA EM SOLO</v>
          </cell>
          <cell r="C4061" t="str">
            <v>M3</v>
          </cell>
          <cell r="D4061">
            <v>14.83</v>
          </cell>
        </row>
        <row r="4062">
          <cell r="A4062" t="str">
            <v>C3886</v>
          </cell>
          <cell r="B4062" t="str">
            <v>REMOÇÃO MANUAL DE REVESTIMENTO BETUMINOSO</v>
          </cell>
          <cell r="C4062" t="str">
            <v>M3</v>
          </cell>
          <cell r="D4062">
            <v>91.31</v>
          </cell>
        </row>
        <row r="4063">
          <cell r="A4063" t="str">
            <v>C3887</v>
          </cell>
          <cell r="B4063" t="str">
            <v>REMOÇÃO MECANIZADA DA CAMADA GRANULAR DO PAVIMENTO</v>
          </cell>
          <cell r="C4063" t="str">
            <v>M3</v>
          </cell>
          <cell r="D4063">
            <v>5.28</v>
          </cell>
        </row>
        <row r="4064">
          <cell r="A4064" t="str">
            <v>C3901</v>
          </cell>
          <cell r="B4064" t="str">
            <v>REMOÇÃO MECANIZADA DE BARREIRA EM ROCHA</v>
          </cell>
          <cell r="C4064" t="str">
            <v>M3</v>
          </cell>
          <cell r="D4064">
            <v>6.24</v>
          </cell>
        </row>
        <row r="4065">
          <cell r="A4065" t="str">
            <v>C3900</v>
          </cell>
          <cell r="B4065" t="str">
            <v>REMOÇÃO MECANIZADA DE BARREIRA EM SOLO</v>
          </cell>
          <cell r="C4065" t="str">
            <v>M3</v>
          </cell>
          <cell r="D4065">
            <v>4.08</v>
          </cell>
        </row>
        <row r="4066">
          <cell r="A4066" t="str">
            <v>C3159</v>
          </cell>
          <cell r="B4066" t="str">
            <v>REMOÇÃO MECANIZADA DE REVESTIMENTO BETUMINOSO</v>
          </cell>
          <cell r="C4066" t="str">
            <v>M3</v>
          </cell>
          <cell r="D4066">
            <v>12.78</v>
          </cell>
        </row>
        <row r="4067">
          <cell r="A4067" t="str">
            <v>C3109</v>
          </cell>
          <cell r="B4067" t="str">
            <v>ROÇADA MANUAL</v>
          </cell>
          <cell r="C4067" t="str">
            <v>HA</v>
          </cell>
          <cell r="D4067">
            <v>826.36</v>
          </cell>
        </row>
        <row r="4068">
          <cell r="A4068" t="str">
            <v>C3903</v>
          </cell>
          <cell r="B4068" t="str">
            <v>ROÇADA MECANIZADA</v>
          </cell>
          <cell r="C4068" t="str">
            <v>HA</v>
          </cell>
          <cell r="D4068">
            <v>253.62</v>
          </cell>
        </row>
        <row r="4069">
          <cell r="A4069" t="str">
            <v>C3115</v>
          </cell>
          <cell r="B4069" t="str">
            <v>SELAGEM DE TRINCA : S/TRANSP</v>
          </cell>
          <cell r="C4069" t="str">
            <v>L</v>
          </cell>
          <cell r="D4069">
            <v>1.66</v>
          </cell>
        </row>
        <row r="4070">
          <cell r="A4070" t="str">
            <v>C3932</v>
          </cell>
          <cell r="B4070" t="str">
            <v>SOLO BRITA PARA BASE DE REMENDO PROFUNDO (S/TRANSP)</v>
          </cell>
          <cell r="C4070" t="str">
            <v>M3</v>
          </cell>
          <cell r="D4070">
            <v>33.31</v>
          </cell>
        </row>
        <row r="4071">
          <cell r="A4071" t="str">
            <v>C3933</v>
          </cell>
          <cell r="B4071" t="str">
            <v>SOLO PARA BASE DE REMENDO PROFUNDO (S/TRANSP)</v>
          </cell>
          <cell r="C4071" t="str">
            <v>M3</v>
          </cell>
          <cell r="D4071">
            <v>5.8</v>
          </cell>
        </row>
        <row r="4072">
          <cell r="B4072" t="str">
            <v>URBANA</v>
          </cell>
        </row>
        <row r="4073">
          <cell r="A4073" t="str">
            <v>C2925</v>
          </cell>
          <cell r="B4073" t="str">
            <v>RECOMPOSIÇÃO DE CAPA EM AREIA ASFÁLTICA (AAUQ), ESP.= 5cm</v>
          </cell>
          <cell r="C4073" t="str">
            <v>M2</v>
          </cell>
          <cell r="D4073">
            <v>34.14</v>
          </cell>
        </row>
        <row r="4074">
          <cell r="A4074" t="str">
            <v>C2926</v>
          </cell>
          <cell r="B4074" t="str">
            <v>RECOMPOSIÇÃO DE CAPA EM CONCRETO ASFÁLTICO (CBUQ), ESP.= 5cm</v>
          </cell>
          <cell r="C4074" t="str">
            <v>M2</v>
          </cell>
          <cell r="D4074">
            <v>34.57</v>
          </cell>
        </row>
        <row r="4075">
          <cell r="A4075" t="str">
            <v>C2135</v>
          </cell>
          <cell r="B4075" t="str">
            <v>RECOMPOSIÇÃO DE GUIAS DE CONCRETO</v>
          </cell>
          <cell r="C4075" t="str">
            <v>M</v>
          </cell>
          <cell r="D4075">
            <v>21.17</v>
          </cell>
        </row>
        <row r="4076">
          <cell r="A4076" t="str">
            <v>C2927</v>
          </cell>
          <cell r="B4076" t="str">
            <v>RECOMPOSIÇÃO DE MEIO FIO EM CONCRETO</v>
          </cell>
          <cell r="C4076" t="str">
            <v>M</v>
          </cell>
          <cell r="D4076">
            <v>10.050000000000001</v>
          </cell>
        </row>
        <row r="4077">
          <cell r="A4077" t="str">
            <v>C2928</v>
          </cell>
          <cell r="B4077" t="str">
            <v>RECOMPOSIÇÃO DE MEIO FIO EM PEDRA GRANITICA</v>
          </cell>
          <cell r="C4077" t="str">
            <v>M</v>
          </cell>
          <cell r="D4077">
            <v>9.77</v>
          </cell>
        </row>
        <row r="4078">
          <cell r="A4078" t="str">
            <v>C3036</v>
          </cell>
          <cell r="B4078" t="str">
            <v>RECOMPOSIÇÃO DE PAVIMENTAÇÃO C/BLOKRET REAPROVEITADO</v>
          </cell>
          <cell r="C4078" t="str">
            <v>M2</v>
          </cell>
          <cell r="D4078">
            <v>9.19</v>
          </cell>
        </row>
        <row r="4079">
          <cell r="A4079" t="str">
            <v>C2136</v>
          </cell>
          <cell r="B4079" t="str">
            <v>RECOMPOSIÇÃO DE PAVIMENTAÇÃO DE PRÉ- MOLDADO S/ COXIM DE AREIA</v>
          </cell>
          <cell r="C4079" t="str">
            <v>M2</v>
          </cell>
          <cell r="D4079">
            <v>17.850000000000001</v>
          </cell>
        </row>
        <row r="4080">
          <cell r="A4080" t="str">
            <v>C2929</v>
          </cell>
          <cell r="B4080" t="str">
            <v>RECOMPOSIÇÃO DE PAVIMENTAÇÃO EM PARALELEPÍPEDO C/REJUNTAMENTO</v>
          </cell>
          <cell r="C4080" t="str">
            <v>M2</v>
          </cell>
          <cell r="D4080">
            <v>26.98</v>
          </cell>
        </row>
        <row r="4081">
          <cell r="A4081" t="str">
            <v>C2930</v>
          </cell>
          <cell r="B4081" t="str">
            <v>RECOMPOSIÇÃO DE PAVIMENTAÇÃO EM PARALELEPÍPEDO S/REJUNTAMENTO</v>
          </cell>
          <cell r="C4081" t="str">
            <v>M2</v>
          </cell>
          <cell r="D4081">
            <v>18.32</v>
          </cell>
        </row>
        <row r="4082">
          <cell r="A4082" t="str">
            <v>C2931</v>
          </cell>
          <cell r="B4082" t="str">
            <v>RECOMPOSIÇÃO DE PAVIMENTAÇÃO EM PEDRA PORTUGUESA</v>
          </cell>
          <cell r="C4082" t="str">
            <v>M2</v>
          </cell>
          <cell r="D4082">
            <v>19.899999999999999</v>
          </cell>
        </row>
        <row r="4083">
          <cell r="A4083" t="str">
            <v>C2932</v>
          </cell>
          <cell r="B4083" t="str">
            <v>RECOMPOSIÇÃO DE PAVIMENTAÇÃO EM PEDRA TOSCA C/REJUNTAMENTO</v>
          </cell>
          <cell r="C4083" t="str">
            <v>M2</v>
          </cell>
          <cell r="D4083">
            <v>17.45</v>
          </cell>
        </row>
        <row r="4084">
          <cell r="A4084" t="str">
            <v>C2933</v>
          </cell>
          <cell r="B4084" t="str">
            <v>RECOMPOSIÇÃO DE PAVIMENTAÇÃO EM PEDRA TOSCA S/REJUNTAMENTO</v>
          </cell>
          <cell r="C4084" t="str">
            <v>M2</v>
          </cell>
          <cell r="D4084">
            <v>11.09</v>
          </cell>
        </row>
        <row r="4085">
          <cell r="B4085" t="str">
            <v>OBRAS PORTUÁRIAS</v>
          </cell>
        </row>
        <row r="4086">
          <cell r="B4086" t="str">
            <v>FUNDAÇÕES</v>
          </cell>
        </row>
        <row r="4087">
          <cell r="A4087" t="str">
            <v>C4664</v>
          </cell>
          <cell r="B4087" t="str">
            <v>CONFECÇÃO DE CAMISA METÁLICA COM CHAPA DE AÇO</v>
          </cell>
          <cell r="C4087" t="str">
            <v>T</v>
          </cell>
          <cell r="D4087">
            <v>6707.89</v>
          </cell>
        </row>
        <row r="4088">
          <cell r="A4088" t="str">
            <v>C4319</v>
          </cell>
          <cell r="B4088" t="str">
            <v>CRAVAÇÃO DE ESTACA PRÉ-MOLDADA C/ UTILIZAÇÃO DE PLATAFORMA</v>
          </cell>
          <cell r="C4088" t="str">
            <v>M</v>
          </cell>
          <cell r="D4088">
            <v>739.8</v>
          </cell>
        </row>
        <row r="4089">
          <cell r="A4089" t="str">
            <v>C4296</v>
          </cell>
          <cell r="B4089" t="str">
            <v>CRAVAÇÃO DE CAMISA METÁLICA Ø 1,00 m, C/ UTILIZAÇÃO DE PLATAFORMAS</v>
          </cell>
          <cell r="C4089" t="str">
            <v>M</v>
          </cell>
          <cell r="D4089">
            <v>390.73</v>
          </cell>
        </row>
        <row r="4090">
          <cell r="A4090" t="str">
            <v>C4144</v>
          </cell>
          <cell r="B4090" t="str">
            <v>ESCAVAÇÃO EM ROCHA ALTERADA D= 0,93m</v>
          </cell>
          <cell r="C4090" t="str">
            <v>M3</v>
          </cell>
          <cell r="D4090">
            <v>766.84</v>
          </cell>
        </row>
        <row r="4091">
          <cell r="A4091" t="str">
            <v>C4145</v>
          </cell>
          <cell r="B4091" t="str">
            <v>ESCAVAÇÃO EM ROCHA SÃ D= 0,93m</v>
          </cell>
          <cell r="C4091" t="str">
            <v>M3</v>
          </cell>
          <cell r="D4091">
            <v>3162.28</v>
          </cell>
        </row>
        <row r="4092">
          <cell r="A4092" t="str">
            <v>C4143</v>
          </cell>
          <cell r="B4092" t="str">
            <v>ESCAVAÇÃO EM SOLO D= 0,93m</v>
          </cell>
          <cell r="C4092" t="str">
            <v>M3</v>
          </cell>
          <cell r="D4092">
            <v>476.62</v>
          </cell>
        </row>
        <row r="4093">
          <cell r="A4093" t="str">
            <v>C4298</v>
          </cell>
          <cell r="B4093" t="str">
            <v>ESCAVAÇÃO EM ROCHA ALTERADA DIÂMETRO 0,93m C/ UTILIZAÇÃO DE PLATAFORMAS</v>
          </cell>
          <cell r="C4093" t="str">
            <v>M3</v>
          </cell>
          <cell r="D4093">
            <v>1976.24</v>
          </cell>
        </row>
        <row r="4094">
          <cell r="A4094" t="str">
            <v>C4299</v>
          </cell>
          <cell r="B4094" t="str">
            <v>ESCAVAÇÃO EM ROCHA SÃ DIÂMETRO 0,93m C/ UTILIZAÇÃO DE PLATAFORMAS</v>
          </cell>
          <cell r="C4094" t="str">
            <v>M3</v>
          </cell>
          <cell r="D4094">
            <v>5732.98</v>
          </cell>
        </row>
        <row r="4095">
          <cell r="A4095" t="str">
            <v>C4300</v>
          </cell>
          <cell r="B4095" t="str">
            <v>ESCAVAÇÃO EM SOLO DIÂMETRO 0,93m C/ UTILIZAÇÃO DE PLATAFORMAS</v>
          </cell>
          <cell r="C4095" t="str">
            <v>M3</v>
          </cell>
          <cell r="D4095">
            <v>996.43</v>
          </cell>
        </row>
        <row r="4096">
          <cell r="A4096" t="str">
            <v>C3983</v>
          </cell>
          <cell r="B4096" t="str">
            <v>FABRICAÇÃO E FORNECIMENTO DE ACESSÓRIOS METÁLICOS PARA ESTACA DE CONCRETO (PONTEIRA E ANEL)</v>
          </cell>
          <cell r="C4096" t="str">
            <v>T</v>
          </cell>
          <cell r="D4096">
            <v>10530.74</v>
          </cell>
        </row>
        <row r="4097">
          <cell r="A4097" t="str">
            <v>C4310</v>
          </cell>
          <cell r="B4097" t="str">
            <v>POSICIONAMENTO, OPERAÇÃO E REMOÇÃO DE CAMISA METÁLICA C/ UTILIZAÇÃO DE PLATAFORMAS</v>
          </cell>
          <cell r="C4097" t="str">
            <v>UN</v>
          </cell>
          <cell r="D4097">
            <v>1769.09</v>
          </cell>
        </row>
        <row r="4098">
          <cell r="B4098" t="str">
            <v>ESTRUTURAS</v>
          </cell>
        </row>
        <row r="4099">
          <cell r="A4099" t="str">
            <v>C4324</v>
          </cell>
          <cell r="B4099" t="str">
            <v>ACESSÓRIOS P/ TRILHOS A-100</v>
          </cell>
          <cell r="C4099" t="str">
            <v>KG</v>
          </cell>
          <cell r="D4099">
            <v>7.7</v>
          </cell>
        </row>
        <row r="4100">
          <cell r="A4100" t="str">
            <v>C4149</v>
          </cell>
          <cell r="B4100" t="str">
            <v>ARRASAMENTO DE ESTACAS DE CONCRETO D=0,80m</v>
          </cell>
          <cell r="C4100" t="str">
            <v>UN</v>
          </cell>
          <cell r="D4100">
            <v>715.2</v>
          </cell>
        </row>
        <row r="4101">
          <cell r="A4101" t="str">
            <v>C4286</v>
          </cell>
          <cell r="B4101" t="str">
            <v>ARRASAMENTO DE ESTACAS DE CONCRETO C/ UTILIZAÇÃO DE PLATAFORMAS</v>
          </cell>
          <cell r="C4101" t="str">
            <v>UN</v>
          </cell>
          <cell r="D4101">
            <v>979.92</v>
          </cell>
        </row>
        <row r="4102">
          <cell r="A4102" t="str">
            <v>C4322</v>
          </cell>
          <cell r="B4102" t="str">
            <v>CABEÇOS DE AMARRAÇÃO P/ 1500 KN</v>
          </cell>
          <cell r="C4102" t="str">
            <v>UN</v>
          </cell>
          <cell r="D4102">
            <v>14749.09</v>
          </cell>
        </row>
        <row r="4103">
          <cell r="A4103" t="str">
            <v>C4146</v>
          </cell>
          <cell r="B4103" t="str">
            <v>CARGA E TRANSP. DE ESTACA PRÉ-MOLDADA DO ESTOQUE AO LOCAL DE APLICAÇÃO, INCLUSIVE ASSENTAMENTO</v>
          </cell>
          <cell r="C4103" t="str">
            <v>M</v>
          </cell>
          <cell r="D4103">
            <v>127.27</v>
          </cell>
        </row>
        <row r="4104">
          <cell r="A4104" t="str">
            <v>C4318</v>
          </cell>
          <cell r="B4104" t="str">
            <v>CARGA E TRANSPORTE DE ESTACA PRÉ-MOLDADA DO ESTOQUE AO LOCAL DE APLICAÇÃO C/ UTILIZAÇÃO DE PLATAFORMAS, INCLUSIVE ASSENTAMENTO</v>
          </cell>
          <cell r="C4104" t="str">
            <v>M</v>
          </cell>
          <cell r="D4104">
            <v>297.62</v>
          </cell>
        </row>
        <row r="4105">
          <cell r="A4105" t="str">
            <v>C4153</v>
          </cell>
          <cell r="B4105" t="str">
            <v>CARGA E TRANSP. DE PEÇAS PRÉ-MOLDADAS DO ESTOQUE AO LOCAL DE APLICAÇÃO, INCLUSIVE ASSENTAMENTO</v>
          </cell>
          <cell r="C4105" t="str">
            <v>M3</v>
          </cell>
          <cell r="D4105">
            <v>80.98</v>
          </cell>
        </row>
        <row r="4106">
          <cell r="A4106" t="str">
            <v>C4290</v>
          </cell>
          <cell r="B4106" t="str">
            <v>CARGA E TRANSPORTE DE PEÇAS PRÉ-MOLDADAS, INCLUSIVE ASSENTAMENTO C/ UTILIZAÇÃO DE PLATAFORMAS</v>
          </cell>
          <cell r="C4106" t="str">
            <v>M3</v>
          </cell>
          <cell r="D4106">
            <v>227.95</v>
          </cell>
        </row>
        <row r="4107">
          <cell r="A4107" t="str">
            <v>C4136</v>
          </cell>
          <cell r="B4107" t="str">
            <v>CONFECÇÃO DE ESTRUTURA METÁLICA P/ CONTRAVENTAMENTO DE ESTACAS</v>
          </cell>
          <cell r="C4107" t="str">
            <v>T</v>
          </cell>
          <cell r="D4107">
            <v>11513.77</v>
          </cell>
        </row>
        <row r="4108">
          <cell r="A4108" t="str">
            <v>C4321</v>
          </cell>
          <cell r="B4108" t="str">
            <v>DEFENSAS E=600 KNm R=1200 KN</v>
          </cell>
          <cell r="C4108" t="str">
            <v>UN</v>
          </cell>
          <cell r="D4108">
            <v>50004.68</v>
          </cell>
        </row>
        <row r="4109">
          <cell r="A4109" t="str">
            <v>C4295</v>
          </cell>
          <cell r="B4109" t="str">
            <v>FORNECIMENTO E MONTAGEM DE CONTRAVENTAMENTO METÁLICO DE ESTACAS</v>
          </cell>
          <cell r="C4109" t="str">
            <v>T</v>
          </cell>
          <cell r="D4109">
            <v>11940.53</v>
          </cell>
        </row>
        <row r="4110">
          <cell r="A4110" t="str">
            <v>C4311</v>
          </cell>
          <cell r="B4110" t="str">
            <v>POSICIONAMENTO, OPERAÇÃO E REMOÇÃO DE CONTRAVENTAMENTO METÁLICO DE ESTACAS C/ PLATAFORMAS</v>
          </cell>
          <cell r="C4110" t="str">
            <v>T</v>
          </cell>
          <cell r="D4110">
            <v>826.3</v>
          </cell>
        </row>
        <row r="4111">
          <cell r="A4111" t="str">
            <v>C4323</v>
          </cell>
          <cell r="B4111" t="str">
            <v>TRILHOS A-100</v>
          </cell>
          <cell r="C4111" t="str">
            <v>KG</v>
          </cell>
          <cell r="D4111">
            <v>6.48</v>
          </cell>
        </row>
        <row r="4112">
          <cell r="B4112" t="str">
            <v>QUEBRA-MAR / ENROCAMENTO</v>
          </cell>
        </row>
        <row r="4113">
          <cell r="A4113" t="str">
            <v>C4288</v>
          </cell>
          <cell r="B4113" t="str">
            <v>CARGA E ARRUMAÇÃO DE PEDRAS (0,001 T ATÉ 1,00 T), INCLUSIVE LANÇAMENTO</v>
          </cell>
          <cell r="C4113" t="str">
            <v>M3</v>
          </cell>
          <cell r="D4113">
            <v>8.67</v>
          </cell>
        </row>
        <row r="4114">
          <cell r="A4114" t="str">
            <v>C4287</v>
          </cell>
          <cell r="B4114" t="str">
            <v>CARGA E ARRUMAÇÃO DE PEDRAS (1,00 T ATÉ 6,00 T), INCLUSIVE LANÇAMENTO</v>
          </cell>
          <cell r="C4114" t="str">
            <v>M3</v>
          </cell>
          <cell r="D4114">
            <v>11.04</v>
          </cell>
        </row>
        <row r="4115">
          <cell r="A4115" t="str">
            <v>C1097</v>
          </cell>
          <cell r="B4115" t="str">
            <v>CARGA E ARRUMAÇÃO DE PEDRAS COM GUINDASTE MUNIDO DE CAÇAMBA METÁLICA</v>
          </cell>
          <cell r="C4115" t="str">
            <v>M3</v>
          </cell>
          <cell r="D4115">
            <v>17.690000000000001</v>
          </cell>
        </row>
        <row r="4116">
          <cell r="A4116" t="str">
            <v>C4289</v>
          </cell>
          <cell r="B4116" t="str">
            <v>CARGA E LANÇAMENTO DE BRITA P/ REVESTIMENTO, INCLUSIVE ESPALHAMENTO</v>
          </cell>
          <cell r="C4116" t="str">
            <v>M3</v>
          </cell>
          <cell r="D4116">
            <v>13.34</v>
          </cell>
        </row>
        <row r="4117">
          <cell r="A4117" t="str">
            <v>C4306</v>
          </cell>
          <cell r="B4117" t="str">
            <v>LAVRA, SELEÇÃO E ESTOQUE DE PEDRAS (1,00 T ATÉ 4,00 T)</v>
          </cell>
          <cell r="C4117" t="str">
            <v>M3</v>
          </cell>
          <cell r="D4117">
            <v>19.54</v>
          </cell>
        </row>
        <row r="4118">
          <cell r="A4118" t="str">
            <v>C4307</v>
          </cell>
          <cell r="B4118" t="str">
            <v>LAVRA, SELEÇÃO E ESTOQUE DE PEDRAS (1,00 T ATÉ 6,00 T)</v>
          </cell>
          <cell r="C4118" t="str">
            <v>M3</v>
          </cell>
          <cell r="D4118">
            <v>20.88</v>
          </cell>
        </row>
        <row r="4119">
          <cell r="A4119" t="str">
            <v>C4308</v>
          </cell>
          <cell r="B4119" t="str">
            <v>LAVRA, SELEÇÃO E ESTOQUE DE PEDRAS (0,0001 T ATÉ 1,00 T)</v>
          </cell>
          <cell r="C4119" t="str">
            <v>M3</v>
          </cell>
          <cell r="D4119">
            <v>19.09</v>
          </cell>
        </row>
        <row r="4120">
          <cell r="A4120" t="str">
            <v>C4332</v>
          </cell>
          <cell r="B4120" t="str">
            <v>TRANSPORTE DE PEDRAS ATÉ 1,0 T EM RODOVIA PAVIMENTADA (Y = 1,09 X + 2,03)</v>
          </cell>
          <cell r="C4120" t="str">
            <v>M3</v>
          </cell>
          <cell r="D4120">
            <v>3.1</v>
          </cell>
        </row>
        <row r="4121">
          <cell r="A4121" t="str">
            <v>C4413</v>
          </cell>
          <cell r="B4121" t="str">
            <v>TRANSPORTE DE PEDRA ATÉ 1,0 T EM TRECHO NÃO PAVIMENTADO (Y = 1,81 X + 2,03)</v>
          </cell>
          <cell r="C4121" t="str">
            <v>M3</v>
          </cell>
          <cell r="D4121">
            <v>3.81</v>
          </cell>
        </row>
        <row r="4122">
          <cell r="A4122" t="str">
            <v>C4313</v>
          </cell>
          <cell r="B4122" t="str">
            <v>TRANSPORTE DE PEDRAS DE 1,0 T ATÉ 6,0 T EM RODOVIA PAVIMENTADA (Y = 1,32 X + 3,29)</v>
          </cell>
          <cell r="C4122" t="str">
            <v>M3</v>
          </cell>
          <cell r="D4122">
            <v>4.58</v>
          </cell>
        </row>
        <row r="4123">
          <cell r="A4123" t="str">
            <v>C4414</v>
          </cell>
          <cell r="B4123" t="str">
            <v>TRANSPORTE DE PEDRA DE 1,00 T ATÉ 6,00 T EM TRECHO NÃO PAVIMENTADO (Y = 2,20 X + 3,29</v>
          </cell>
          <cell r="C4123" t="str">
            <v>M3</v>
          </cell>
          <cell r="D4123">
            <v>5.45</v>
          </cell>
        </row>
        <row r="4124">
          <cell r="B4124" t="str">
            <v>DRAGAGEM</v>
          </cell>
        </row>
        <row r="4125">
          <cell r="A4125" t="str">
            <v>C4315</v>
          </cell>
          <cell r="B4125" t="str">
            <v>ATERRO HIDRÁULICO, INCLUINDO DRAGAGEM, ESPALHAMENTO NIVELADO E MOBILIZAÇÃO/DESMOBILIZAÇÃO DA DRAGA</v>
          </cell>
          <cell r="C4125" t="str">
            <v>M3</v>
          </cell>
          <cell r="D4125">
            <v>22.17</v>
          </cell>
        </row>
        <row r="4126">
          <cell r="A4126" t="str">
            <v>C4283</v>
          </cell>
          <cell r="B4126" t="str">
            <v>DRAGAGEM INCLUINDO MOBILIZAÇÃO/DESMOBILIZAÇÃO DA DRAGA</v>
          </cell>
          <cell r="C4126" t="str">
            <v>M3</v>
          </cell>
          <cell r="D4126">
            <v>19.7</v>
          </cell>
        </row>
        <row r="4127">
          <cell r="B4127" t="str">
            <v>TRANSPORTES PARA OBRAS RODOVIÁRIAS</v>
          </cell>
        </row>
        <row r="4128">
          <cell r="B4128" t="str">
            <v>LOCAL</v>
          </cell>
        </row>
        <row r="4129">
          <cell r="A4129" t="str">
            <v>C3143</v>
          </cell>
          <cell r="B4129" t="str">
            <v>TRANSPORTE LOCAL C/ DMT ATÉ 4,00 KM (Y = 0,68 X + 0,71)</v>
          </cell>
          <cell r="C4129" t="str">
            <v>T</v>
          </cell>
          <cell r="D4129">
            <v>1.37</v>
          </cell>
        </row>
        <row r="4130">
          <cell r="A4130" t="str">
            <v>C3144</v>
          </cell>
          <cell r="B4130" t="str">
            <v>TRANSPORTE LOCAL COM DMT ENTRE 4,01 Km E 30,00 Km (Y = 0,49 X + 0,71)</v>
          </cell>
          <cell r="C4130" t="str">
            <v>T</v>
          </cell>
          <cell r="D4130">
            <v>1.18</v>
          </cell>
        </row>
        <row r="4131">
          <cell r="A4131" t="str">
            <v>C4161</v>
          </cell>
          <cell r="B4131" t="str">
            <v>TRANSPORTE LOCAL C/ DMT SUPERIOR A 30,00 Km (Y = 0,38 X + 0,71)</v>
          </cell>
          <cell r="C4131" t="str">
            <v>T</v>
          </cell>
          <cell r="D4131">
            <v>1.07</v>
          </cell>
        </row>
        <row r="4132">
          <cell r="A4132" t="str">
            <v>C3157</v>
          </cell>
          <cell r="B4132" t="str">
            <v>TRANSPORTE LOCAL D'ÁGUA P/SERVIÇOS DE PAVIMENTAÇÃO C/ DMT SUPERIOR A 7,00 Km (Y = 0,64 X)</v>
          </cell>
          <cell r="C4132" t="str">
            <v>T</v>
          </cell>
          <cell r="D4132">
            <v>0.63</v>
          </cell>
        </row>
        <row r="4133">
          <cell r="A4133" t="str">
            <v>C3312</v>
          </cell>
          <cell r="B4133" t="str">
            <v>TRANSPORTE LOCAL DE BRITA P/ TRATAMENTOS SUPERFICIAIS (Y = 0,57 X + 2,83)</v>
          </cell>
          <cell r="C4133" t="str">
            <v>T</v>
          </cell>
          <cell r="D4133">
            <v>3.37</v>
          </cell>
        </row>
        <row r="4134">
          <cell r="A4134" t="str">
            <v>C3224</v>
          </cell>
          <cell r="B4134" t="str">
            <v>TRANSPORTE LOCAL DE LIGANTES BETUMINOSOS C/DMT SUPERIOR A 15,00 Km (Y = 1,18 X)</v>
          </cell>
          <cell r="C4134" t="str">
            <v>T</v>
          </cell>
          <cell r="D4134">
            <v>1.1599999999999999</v>
          </cell>
        </row>
        <row r="4135">
          <cell r="A4135" t="str">
            <v>C3225</v>
          </cell>
          <cell r="B4135" t="str">
            <v>TRANSPORTE LOCAL DE MISTURA BETUMINOSA À FRIO (Y = 0,57 X + 1,70)</v>
          </cell>
          <cell r="C4135" t="str">
            <v>T</v>
          </cell>
          <cell r="D4135">
            <v>2.2400000000000002</v>
          </cell>
        </row>
        <row r="4136">
          <cell r="A4136" t="str">
            <v>C3226</v>
          </cell>
          <cell r="B4136" t="str">
            <v>TRANSPORTE LOCAL DE MISTURA BETUMINOSA À QUENTE (Y = 0,57 X + 2,12)</v>
          </cell>
          <cell r="C4136" t="str">
            <v>T</v>
          </cell>
          <cell r="D4136">
            <v>2.67</v>
          </cell>
        </row>
        <row r="4137">
          <cell r="B4137" t="str">
            <v>COMERCIAL</v>
          </cell>
        </row>
        <row r="4138">
          <cell r="A4138" t="str">
            <v>C3311</v>
          </cell>
          <cell r="B4138" t="str">
            <v>TRANSPORTE COMERCIAL EM RODOVIA PAVIMENTADA (Y = 0,24 X)</v>
          </cell>
          <cell r="C4138" t="str">
            <v>T</v>
          </cell>
          <cell r="D4138">
            <v>0.24</v>
          </cell>
        </row>
        <row r="4139">
          <cell r="A4139" t="str">
            <v>C3310</v>
          </cell>
          <cell r="B4139" t="str">
            <v>TRANSPORTE COMERCIAL EM RODOVIA NÃO PAVIMENTADA (Y = 0,30 X)</v>
          </cell>
          <cell r="C4139" t="str">
            <v>T</v>
          </cell>
          <cell r="D4139">
            <v>0.3</v>
          </cell>
        </row>
        <row r="4140">
          <cell r="B4140" t="str">
            <v>MATERIAL BETUMINOSO</v>
          </cell>
        </row>
        <row r="4141">
          <cell r="A4141" t="str">
            <v>I0001</v>
          </cell>
          <cell r="B4141" t="str">
            <v>TRANSPORTE COMERCIAL DE MATERIAL BETUMINOSO À FRIO (Y = 0,32 X + 32,11)</v>
          </cell>
          <cell r="C4141" t="str">
            <v>T</v>
          </cell>
          <cell r="D4141">
            <v>31.84</v>
          </cell>
        </row>
        <row r="4142">
          <cell r="A4142" t="str">
            <v>I0002</v>
          </cell>
          <cell r="B4142" t="str">
            <v>TRANSPORTE COMERCIAL DE MATERIAL BETUMINOSO À QUENTE (Y = 0,35 X + 35,68)</v>
          </cell>
          <cell r="C4142" t="str">
            <v>T</v>
          </cell>
          <cell r="D4142">
            <v>35.369999999999997</v>
          </cell>
        </row>
        <row r="4143">
          <cell r="B4143" t="str">
            <v>SINALIZAÇÃO DO SISTEMA VIÁRIO</v>
          </cell>
        </row>
        <row r="4144">
          <cell r="B4144" t="str">
            <v>SINALIZAÇÃO HORIZONTAL</v>
          </cell>
        </row>
        <row r="4145">
          <cell r="A4145" t="str">
            <v>C0354</v>
          </cell>
          <cell r="B4145" t="str">
            <v>BALIZADOR EM PVC RÍGIDO D=3" C/ENCHIMENTO DE CONCRETO</v>
          </cell>
          <cell r="C4145" t="str">
            <v>UN</v>
          </cell>
          <cell r="D4145">
            <v>104.84</v>
          </cell>
        </row>
        <row r="4146">
          <cell r="A4146" t="str">
            <v>C3219</v>
          </cell>
          <cell r="B4146" t="str">
            <v>FAIXA.HORIZONTAL/TINTA REFLETIVA/RESINA ACRÍLICA À BASE D'ÁGUA</v>
          </cell>
          <cell r="C4146" t="str">
            <v>M2</v>
          </cell>
          <cell r="D4146">
            <v>14.64</v>
          </cell>
        </row>
        <row r="4147">
          <cell r="A4147" t="str">
            <v>C3220</v>
          </cell>
          <cell r="B4147" t="str">
            <v>FAIXA.HORIZONTAL/TINTA REFLETIVA/RESINA ACRÍLICA</v>
          </cell>
          <cell r="C4147" t="str">
            <v>M2</v>
          </cell>
          <cell r="D4147">
            <v>15.82</v>
          </cell>
        </row>
        <row r="4148">
          <cell r="A4148" t="str">
            <v>C3616</v>
          </cell>
          <cell r="B4148" t="str">
            <v>SEGREGADOR DE TRÁFEGO TIPO JABOTI: FORNECIMENTO E APLICAÇÃO</v>
          </cell>
          <cell r="C4148" t="str">
            <v>UN</v>
          </cell>
          <cell r="D4148">
            <v>100.08</v>
          </cell>
        </row>
        <row r="4149">
          <cell r="A4149" t="str">
            <v>C3236</v>
          </cell>
          <cell r="B4149" t="str">
            <v>SÍMBOLOS NO PAVIMENTO/RESINA ACRÍLICA</v>
          </cell>
          <cell r="C4149" t="str">
            <v>M2</v>
          </cell>
          <cell r="D4149">
            <v>18.77</v>
          </cell>
        </row>
        <row r="4150">
          <cell r="A4150" t="str">
            <v>C3237</v>
          </cell>
          <cell r="B4150" t="str">
            <v>SÍMBOLOS NO PAVIMENTO/RESINA ACRÍLICA À BASE D'ÁGUA</v>
          </cell>
          <cell r="C4150" t="str">
            <v>M2</v>
          </cell>
          <cell r="D4150">
            <v>17.72</v>
          </cell>
        </row>
        <row r="4151">
          <cell r="A4151" t="str">
            <v>C3116</v>
          </cell>
          <cell r="B4151" t="str">
            <v>SONORIZADOR PRÉ-MOLDADO DE CONCRETO (30MPA) L=9,00M</v>
          </cell>
          <cell r="C4151" t="str">
            <v>UN</v>
          </cell>
          <cell r="D4151">
            <v>2423.38</v>
          </cell>
        </row>
        <row r="4152">
          <cell r="A4152" t="str">
            <v>C3117</v>
          </cell>
          <cell r="B4152" t="str">
            <v>TACHA REFLETIVA MONODIRECIONAL : FORNECIMENTO/APLICAÇÃO</v>
          </cell>
          <cell r="C4152" t="str">
            <v>UN</v>
          </cell>
          <cell r="D4152">
            <v>14.67</v>
          </cell>
        </row>
        <row r="4153">
          <cell r="A4153" t="str">
            <v>C4527</v>
          </cell>
          <cell r="B4153" t="str">
            <v>TACHA REFLETIVA BIDIRECIONAL: FORNECIMENTO/APLICAÇÃO</v>
          </cell>
          <cell r="C4153" t="str">
            <v>UN</v>
          </cell>
          <cell r="D4153">
            <v>16.71</v>
          </cell>
        </row>
        <row r="4154">
          <cell r="A4154" t="str">
            <v>C3118</v>
          </cell>
          <cell r="B4154" t="str">
            <v>TACHÃO REFLETIVO MONODIRECIONAL: FORNECIMENTO/APLICAÇÃO</v>
          </cell>
          <cell r="C4154" t="str">
            <v>UN</v>
          </cell>
          <cell r="D4154">
            <v>30.26</v>
          </cell>
        </row>
        <row r="4155">
          <cell r="A4155" t="str">
            <v>C4528</v>
          </cell>
          <cell r="B4155" t="str">
            <v>TACHÃO REFLETIVO BIDIRECIONAL: FORNECIMENTO/APLICAÇÃO</v>
          </cell>
          <cell r="C4155" t="str">
            <v>UN</v>
          </cell>
          <cell r="D4155">
            <v>32.83</v>
          </cell>
        </row>
        <row r="4156">
          <cell r="A4156" t="str">
            <v>C3119</v>
          </cell>
          <cell r="B4156" t="str">
            <v>TARTARUGAS: FORNECIMENTO/APLICAÇÃO</v>
          </cell>
          <cell r="C4156" t="str">
            <v>UN</v>
          </cell>
          <cell r="D4156">
            <v>26.36</v>
          </cell>
        </row>
        <row r="4157">
          <cell r="B4157" t="str">
            <v>SINALIZAÇÃO VERTICAL</v>
          </cell>
        </row>
        <row r="4158">
          <cell r="A4158" t="str">
            <v>C3350</v>
          </cell>
          <cell r="B4158" t="str">
            <v>BANDEIRA SIMPLES (H=1,50M) FORNECIMENTO/MONTAGEM</v>
          </cell>
          <cell r="C4158" t="str">
            <v>UN</v>
          </cell>
          <cell r="D4158">
            <v>14806.42</v>
          </cell>
        </row>
        <row r="4159">
          <cell r="A4159" t="str">
            <v>C0362</v>
          </cell>
          <cell r="B4159" t="str">
            <v>BANDEIRA DUPLA (H=1,50M)FORNECIMENTO/MONTAGEM</v>
          </cell>
          <cell r="C4159" t="str">
            <v>UN</v>
          </cell>
          <cell r="D4159">
            <v>17216.599999999999</v>
          </cell>
        </row>
        <row r="4160">
          <cell r="A4160" t="str">
            <v>C4590</v>
          </cell>
          <cell r="B4160" t="str">
            <v>COLUNA CÔNICA COM BRAÇO PROJETADO CÔNICO - FORNECIMENTO E MONTAGEM</v>
          </cell>
          <cell r="C4160" t="str">
            <v>UN</v>
          </cell>
          <cell r="D4160">
            <v>9580.17</v>
          </cell>
        </row>
        <row r="4161">
          <cell r="A4161" t="str">
            <v>C3158</v>
          </cell>
          <cell r="B4161" t="str">
            <v>DEFENSAS METÁLICAS SEMI-MALEÁVEIS SIMPLES</v>
          </cell>
          <cell r="C4161" t="str">
            <v>M</v>
          </cell>
          <cell r="D4161">
            <v>306.89</v>
          </cell>
        </row>
        <row r="4162">
          <cell r="A4162" t="str">
            <v>C3321</v>
          </cell>
          <cell r="B4162" t="str">
            <v>MARCO DE REFERÊNCIA DO SISTEMA RODOVIÁRIO ESTADUAL (S.R.E) EM CONCRETO</v>
          </cell>
          <cell r="C4162" t="str">
            <v>UN</v>
          </cell>
          <cell r="D4162">
            <v>66.78</v>
          </cell>
        </row>
        <row r="4163">
          <cell r="A4163" t="str">
            <v>C3370</v>
          </cell>
          <cell r="B4163" t="str">
            <v>MARCO QUILOMÉTRICO REFLETIVO EM AÇO GALVANIZADO</v>
          </cell>
          <cell r="C4163" t="str">
            <v>M2</v>
          </cell>
          <cell r="D4163">
            <v>551.22</v>
          </cell>
        </row>
        <row r="4164">
          <cell r="A4164" t="str">
            <v>C3286</v>
          </cell>
          <cell r="B4164" t="str">
            <v>MARCO QUILOMÉTRICO REFLETIVO EM AÇO GALVANIZADO C/PELÍCULA ANTI-PICHANTE</v>
          </cell>
          <cell r="C4164" t="str">
            <v>M2</v>
          </cell>
          <cell r="D4164">
            <v>585.20000000000005</v>
          </cell>
        </row>
        <row r="4165">
          <cell r="A4165" t="str">
            <v>C3371</v>
          </cell>
          <cell r="B4165" t="str">
            <v>MARCO QUILOMÉTRICO REFLETIVO EM ALUMÍNIO</v>
          </cell>
          <cell r="C4165" t="str">
            <v>M2</v>
          </cell>
          <cell r="D4165">
            <v>577.26</v>
          </cell>
        </row>
        <row r="4166">
          <cell r="A4166" t="str">
            <v>C3285</v>
          </cell>
          <cell r="B4166" t="str">
            <v>MARCO QUILOMÉTRICO REFLETIVO EM ALUMÍNIO C/PELÍCULA ANTI-PICHANTE</v>
          </cell>
          <cell r="C4166" t="str">
            <v>M2</v>
          </cell>
          <cell r="D4166">
            <v>611.23</v>
          </cell>
        </row>
        <row r="4167">
          <cell r="A4167" t="str">
            <v>C3372</v>
          </cell>
          <cell r="B4167" t="str">
            <v>MARCO QUILOMÉTRICO REFLETIVO EM POLIÉSTER C/ FIBRA DE VIDRO</v>
          </cell>
          <cell r="C4167" t="str">
            <v>M2</v>
          </cell>
          <cell r="D4167">
            <v>931.67</v>
          </cell>
        </row>
        <row r="4168">
          <cell r="A4168" t="str">
            <v>C3287</v>
          </cell>
          <cell r="B4168" t="str">
            <v>MARCO QUILOMÉTRICO REFLETIVO EM POLIÉSTER C/FIBRA DE VIDRO C/PELÍCULA ANTI-PICHANTE</v>
          </cell>
          <cell r="C4168" t="str">
            <v>M2</v>
          </cell>
          <cell r="D4168">
            <v>965.64</v>
          </cell>
        </row>
        <row r="4169">
          <cell r="A4169" t="str">
            <v>C3362</v>
          </cell>
          <cell r="B4169" t="str">
            <v>PAINEL REFLETIVO EM AÇO GALVANIZADO</v>
          </cell>
          <cell r="C4169" t="str">
            <v>M2</v>
          </cell>
          <cell r="D4169">
            <v>492.04</v>
          </cell>
        </row>
        <row r="4170">
          <cell r="A4170" t="str">
            <v>C3291</v>
          </cell>
          <cell r="B4170" t="str">
            <v>PAINEL REFLETIVO EM AÇO GALVANIZADO C/PELÍCULA ANTI-PICHANTE</v>
          </cell>
          <cell r="C4170" t="str">
            <v>M2</v>
          </cell>
          <cell r="D4170">
            <v>526.02</v>
          </cell>
        </row>
        <row r="4171">
          <cell r="A4171" t="str">
            <v>C3363</v>
          </cell>
          <cell r="B4171" t="str">
            <v>PAINEL REFLETIVO EM ALUMÍNIO</v>
          </cell>
          <cell r="C4171" t="str">
            <v>M2</v>
          </cell>
          <cell r="D4171">
            <v>518.08000000000004</v>
          </cell>
        </row>
        <row r="4172">
          <cell r="A4172" t="str">
            <v>C3290</v>
          </cell>
          <cell r="B4172" t="str">
            <v>PAINEL REFLETIVO EM ALUMÍNIO C/PELÍCULA ANTI-PICHANTE</v>
          </cell>
          <cell r="C4172" t="str">
            <v>M2</v>
          </cell>
          <cell r="D4172">
            <v>552.04999999999995</v>
          </cell>
        </row>
        <row r="4173">
          <cell r="A4173" t="str">
            <v>C3374</v>
          </cell>
          <cell r="B4173" t="str">
            <v>PAINEL REFLETIVO EM POLIÉSTER COM FIBRA DE VIDRO</v>
          </cell>
          <cell r="C4173" t="str">
            <v>M2</v>
          </cell>
          <cell r="D4173">
            <v>873.66</v>
          </cell>
        </row>
        <row r="4174">
          <cell r="A4174" t="str">
            <v>C3292</v>
          </cell>
          <cell r="B4174" t="str">
            <v>PAINEL REFLETIVO EM POLIÉSTER COM FIBRA DE VIDRO C/PELÍCULA ANTI-PICHANTE</v>
          </cell>
          <cell r="C4174" t="str">
            <v>M2</v>
          </cell>
          <cell r="D4174">
            <v>906.46</v>
          </cell>
        </row>
        <row r="4175">
          <cell r="A4175" t="str">
            <v>C3364</v>
          </cell>
          <cell r="B4175" t="str">
            <v>PAINEL SEMI-REFLETIVO EM AÇO GALVANIZADO</v>
          </cell>
          <cell r="C4175" t="str">
            <v>M2</v>
          </cell>
          <cell r="D4175">
            <v>349.37</v>
          </cell>
        </row>
        <row r="4176">
          <cell r="A4176" t="str">
            <v>C3294</v>
          </cell>
          <cell r="B4176" t="str">
            <v>PAINEL SEMI-REFLETIVO EM AÇO GALVANIZADO C/PELÍCULA ANTI-PICHANTE</v>
          </cell>
          <cell r="C4176" t="str">
            <v>M2</v>
          </cell>
          <cell r="D4176">
            <v>383.35</v>
          </cell>
        </row>
        <row r="4177">
          <cell r="A4177" t="str">
            <v>C3365</v>
          </cell>
          <cell r="B4177" t="str">
            <v>PAINEL SEMI-REFLETIVO EM ALUMÍNIO</v>
          </cell>
          <cell r="C4177" t="str">
            <v>M2</v>
          </cell>
          <cell r="D4177">
            <v>486.38</v>
          </cell>
        </row>
        <row r="4178">
          <cell r="A4178" t="str">
            <v>C3293</v>
          </cell>
          <cell r="B4178" t="str">
            <v>PAINEL SEMI-REFLETIVO EM ALUMÍNIO C/PELÍCULA ANTI-PICHANTE</v>
          </cell>
          <cell r="C4178" t="str">
            <v>M2</v>
          </cell>
          <cell r="D4178">
            <v>520.35</v>
          </cell>
        </row>
        <row r="4179">
          <cell r="A4179" t="str">
            <v>C3366</v>
          </cell>
          <cell r="B4179" t="str">
            <v>PAINEL SEMI-REFLETIVO EM POLIÉSTER COM FIBRA DE VIDRO</v>
          </cell>
          <cell r="C4179" t="str">
            <v>M2</v>
          </cell>
          <cell r="D4179">
            <v>764.92</v>
          </cell>
        </row>
        <row r="4180">
          <cell r="A4180" t="str">
            <v>C3295</v>
          </cell>
          <cell r="B4180" t="str">
            <v>PAINEL SEMI-REFLETIVO EM POLIÉSTER COM FIBRA DE VIDRO C/PELÍCULA ANTI-PICHANTE</v>
          </cell>
          <cell r="C4180" t="str">
            <v>M2</v>
          </cell>
          <cell r="D4180">
            <v>798.89</v>
          </cell>
        </row>
        <row r="4181">
          <cell r="A4181" t="str">
            <v>C3353</v>
          </cell>
          <cell r="B4181" t="str">
            <v>PLACA DE REGULAMENTAÇÃO/ADVERTÊNCIA REFLETIVA EM ACO GALVANIZADO</v>
          </cell>
          <cell r="C4181" t="str">
            <v>M2</v>
          </cell>
          <cell r="D4181">
            <v>550.97</v>
          </cell>
        </row>
        <row r="4182">
          <cell r="A4182" t="str">
            <v>C3297</v>
          </cell>
          <cell r="B4182" t="str">
            <v>PLACA DE REGULAMENTAÇÃO/ADVERTÊNCIA REFLETIVA EM AÇO GALVANIZADO C/PELÍCULA ANTI-PICHANTE</v>
          </cell>
          <cell r="C4182" t="str">
            <v>M2</v>
          </cell>
          <cell r="D4182">
            <v>584.95000000000005</v>
          </cell>
        </row>
        <row r="4183">
          <cell r="A4183" t="str">
            <v>C3354</v>
          </cell>
          <cell r="B4183" t="str">
            <v>PLACA DE REGULAMENTAÇÃO/ADVERTÊNCIA REFLETIVA EM ALUMÍNIO</v>
          </cell>
          <cell r="C4183" t="str">
            <v>M2</v>
          </cell>
          <cell r="D4183">
            <v>577.01</v>
          </cell>
        </row>
        <row r="4184">
          <cell r="A4184" t="str">
            <v>C3296</v>
          </cell>
          <cell r="B4184" t="str">
            <v>PLACA DE REGULAMENTAÇÃO/ADVERTÊNCIA REFLETIVA EM ALUMÍNIO C/PELÍCULA ANTI-PICHANTE</v>
          </cell>
          <cell r="C4184" t="str">
            <v>M2</v>
          </cell>
          <cell r="D4184">
            <v>610.98</v>
          </cell>
        </row>
        <row r="4185">
          <cell r="A4185" t="str">
            <v>C3355</v>
          </cell>
          <cell r="B4185" t="str">
            <v>PLACA DE REGULAMENTAÇÃO/ADVERTÊNCIA REFLETIVA EM POLIÉSTER COM FIBRA DE VIDRO</v>
          </cell>
          <cell r="C4185" t="str">
            <v>M2</v>
          </cell>
          <cell r="D4185">
            <v>931.42</v>
          </cell>
        </row>
        <row r="4186">
          <cell r="A4186" t="str">
            <v>C3298</v>
          </cell>
          <cell r="B4186" t="str">
            <v>PLACA DE REGULAMENTAÇÃO/ADVERTÊNCIA REFLETIVA EM POLIÉSTER COM FIBRA DE VIDRO C/PELÍCULA ANTI-PICHANTE</v>
          </cell>
          <cell r="C4186" t="str">
            <v>M2</v>
          </cell>
          <cell r="D4186">
            <v>965.39</v>
          </cell>
        </row>
        <row r="4187">
          <cell r="A4187" t="str">
            <v>C3367</v>
          </cell>
          <cell r="B4187" t="str">
            <v>PLACA DE SINALIZAÇÃO DE OBRA EM AÇO GALVANIZADO</v>
          </cell>
          <cell r="C4187" t="str">
            <v>M2</v>
          </cell>
          <cell r="D4187">
            <v>550.28</v>
          </cell>
        </row>
        <row r="4188">
          <cell r="A4188" t="str">
            <v>C3299</v>
          </cell>
          <cell r="B4188" t="str">
            <v>PLACA DE SINALIZAÇÃO DE OBRA EM AÇO GALVANIZADO C/PELÍCULA ANTI-PICHANTE</v>
          </cell>
          <cell r="C4188" t="str">
            <v>M2</v>
          </cell>
          <cell r="D4188">
            <v>584.26</v>
          </cell>
        </row>
        <row r="4189">
          <cell r="A4189" t="str">
            <v>C3368</v>
          </cell>
          <cell r="B4189" t="str">
            <v>PLACA DE SINALIZAÇÃO DE OBRA REFLETIVA EM ALUMÍNIO</v>
          </cell>
          <cell r="C4189" t="str">
            <v>M2</v>
          </cell>
          <cell r="D4189">
            <v>576.32000000000005</v>
          </cell>
        </row>
        <row r="4190">
          <cell r="A4190" t="str">
            <v>C3300</v>
          </cell>
          <cell r="B4190" t="str">
            <v>PLACA DE SINALIZAÇÃO DE OBRA REFLETIVA EM ALUMÍNIO C/PELÍCULA ANTI-PICHANTE</v>
          </cell>
          <cell r="C4190" t="str">
            <v>M2</v>
          </cell>
          <cell r="D4190">
            <v>610.29</v>
          </cell>
        </row>
        <row r="4191">
          <cell r="A4191" t="str">
            <v>C3369</v>
          </cell>
          <cell r="B4191" t="str">
            <v>PLACA DE SINALIZAÇÃO DE OBRA REFLETIVA EM POLIÉSTER C/ FIBRA DE VIDRO</v>
          </cell>
          <cell r="C4191" t="str">
            <v>M2</v>
          </cell>
          <cell r="D4191">
            <v>930.73</v>
          </cell>
        </row>
        <row r="4192">
          <cell r="A4192" t="str">
            <v>C3301</v>
          </cell>
          <cell r="B4192" t="str">
            <v>PLACA DE SINALIZAÇÃO DE OBRA REFLETIVA EM POLIÉSTER C/FIBRA DE VIDRO C/PELÍCULA ANTI-PICHANTE</v>
          </cell>
          <cell r="C4192" t="str">
            <v>M2</v>
          </cell>
          <cell r="D4192">
            <v>964.7</v>
          </cell>
        </row>
        <row r="4193">
          <cell r="A4193" t="str">
            <v>C4550</v>
          </cell>
          <cell r="B4193" t="str">
            <v>PLACA DE SINALIZAÇÃO REFLETIVA COM REAPROVEITAMENTO DE CHAPA DE AÇO</v>
          </cell>
          <cell r="C4193" t="str">
            <v>M2</v>
          </cell>
          <cell r="D4193">
            <v>231.33</v>
          </cell>
        </row>
        <row r="4194">
          <cell r="A4194" t="str">
            <v>C4551</v>
          </cell>
          <cell r="B4194" t="str">
            <v>PLACA DE SINALIZAÇÃO SEMI-REFLETIVA COM REAPROVEITAMENTO DE CHAPA DE AÇO</v>
          </cell>
          <cell r="C4194" t="str">
            <v>M2</v>
          </cell>
          <cell r="D4194">
            <v>193.04</v>
          </cell>
        </row>
        <row r="4195">
          <cell r="A4195" t="str">
            <v>C3629</v>
          </cell>
          <cell r="B4195" t="str">
            <v>PLACA EM CHAPA GALVANIZADA C/ESTRUTURA INTERNA EM METALON PINTADA, IMPRESSÃO EM VINIL 02 FACES, ABRAÇADEIRAS</v>
          </cell>
          <cell r="C4195" t="str">
            <v>M2</v>
          </cell>
          <cell r="D4195">
            <v>619.85</v>
          </cell>
        </row>
        <row r="4196">
          <cell r="A4196" t="str">
            <v>C3356</v>
          </cell>
          <cell r="B4196" t="str">
            <v>PLACA INDICATIVA/EDUCATIVA/SERVIÇOS REFLETIVA EM AÇO GALVANIZADO</v>
          </cell>
          <cell r="C4196" t="str">
            <v>M2</v>
          </cell>
          <cell r="D4196">
            <v>626.22</v>
          </cell>
        </row>
        <row r="4197">
          <cell r="A4197" t="str">
            <v>C3303</v>
          </cell>
          <cell r="B4197" t="str">
            <v>PLACA INDICATIVA/EDUCATIVA/SERVIÇOS REFLETIVA EM AÇO GALVANIZADO C/PELÍCULA ANTI-PICHANTE</v>
          </cell>
          <cell r="C4197" t="str">
            <v>M2</v>
          </cell>
          <cell r="D4197">
            <v>660.2</v>
          </cell>
        </row>
        <row r="4198">
          <cell r="A4198" t="str">
            <v>C3357</v>
          </cell>
          <cell r="B4198" t="str">
            <v>PLACA INDICATIVA/EDUCATIVA/SERVIÇOS REFLETIVA EM ALUMÍNIO</v>
          </cell>
          <cell r="C4198" t="str">
            <v>M2</v>
          </cell>
          <cell r="D4198">
            <v>652.26</v>
          </cell>
        </row>
        <row r="4199">
          <cell r="A4199" t="str">
            <v>C3302</v>
          </cell>
          <cell r="B4199" t="str">
            <v>PLACA INDICATIVA/EDUCATIVA/SERVIÇOS REFLETIVA EM ALUMÍNIO C/PELÍCULA ANTI-PICHANTE</v>
          </cell>
          <cell r="C4199" t="str">
            <v>M2</v>
          </cell>
          <cell r="D4199">
            <v>686.23</v>
          </cell>
        </row>
        <row r="4200">
          <cell r="A4200" t="str">
            <v>C3358</v>
          </cell>
          <cell r="B4200" t="str">
            <v>PLACA INDICATIVA/EDUCATIVA/SERVIÇOS REFLETIVA EM POLIÉSTER COM FIBRA DE VIDRO</v>
          </cell>
          <cell r="C4200" t="str">
            <v>M2</v>
          </cell>
          <cell r="D4200">
            <v>1006.67</v>
          </cell>
        </row>
        <row r="4201">
          <cell r="A4201" t="str">
            <v>C3304</v>
          </cell>
          <cell r="B4201" t="str">
            <v>PLACA INDICATIVA/EDUCATIVA/SERVIÇOS REFLETIVA EM POLIÉSTER COM FIBRA DE VIDRO C/PELÍCULA ANTI-PICHANTE</v>
          </cell>
          <cell r="C4201" t="str">
            <v>M2</v>
          </cell>
          <cell r="D4201">
            <v>1040.6400000000001</v>
          </cell>
        </row>
        <row r="4202">
          <cell r="A4202" t="str">
            <v>C3359</v>
          </cell>
          <cell r="B4202" t="str">
            <v>PLACA INDICATIVA/EDUCATIVA/SERVIÇOS SEMI-REFLETIVA EM AÇO GALVANIZADO</v>
          </cell>
          <cell r="C4202" t="str">
            <v>M2</v>
          </cell>
          <cell r="D4202">
            <v>483.55</v>
          </cell>
        </row>
        <row r="4203">
          <cell r="A4203" t="str">
            <v>C3307</v>
          </cell>
          <cell r="B4203" t="str">
            <v>PLACA INDICATIVA/EDUCATIVA/SERVIÇOS SEMI-REFLETIVA EM AÇO GALVANIZADO C/PELÍCULA ANTI-PICHANTE</v>
          </cell>
          <cell r="C4203" t="str">
            <v>M2</v>
          </cell>
          <cell r="D4203">
            <v>517.53</v>
          </cell>
        </row>
        <row r="4204">
          <cell r="A4204" t="str">
            <v>C3360</v>
          </cell>
          <cell r="B4204" t="str">
            <v>PLACA INDICATIVA/EDUCATIVA/SERVIÇOS SEMI-REFLETIVA EM ALUMÍNIO</v>
          </cell>
          <cell r="C4204" t="str">
            <v>M2</v>
          </cell>
          <cell r="D4204">
            <v>620.55999999999995</v>
          </cell>
        </row>
        <row r="4205">
          <cell r="A4205" t="str">
            <v>C3306</v>
          </cell>
          <cell r="B4205" t="str">
            <v>PLACA INDICATIVA/EDUCATIVA/SERVIÇOS SEMI-REFLETIVA EM ALUMÍNIO C/PELÍCULA ANTI-PICHANTE</v>
          </cell>
          <cell r="C4205" t="str">
            <v>M2</v>
          </cell>
          <cell r="D4205">
            <v>654.53</v>
          </cell>
        </row>
        <row r="4206">
          <cell r="A4206" t="str">
            <v>C3361</v>
          </cell>
          <cell r="B4206" t="str">
            <v>PLACA INDICATIVA/EDUCATIVA/SERVIÇOS SEMI-REFLETIVA EM POLIÉSTER C/ FIBRA DE VIDRO</v>
          </cell>
          <cell r="C4206" t="str">
            <v>M2</v>
          </cell>
          <cell r="D4206">
            <v>899.1</v>
          </cell>
        </row>
        <row r="4207">
          <cell r="A4207" t="str">
            <v>C3305</v>
          </cell>
          <cell r="B4207" t="str">
            <v>PLACA INDICATIVA/EDUCATIVA/SERVIÇOS SEMI-REFLETIVA EM POLIÉSTER C/FIBRA DE VIDRO C/PELÍCULA ANTI-PICHANTE</v>
          </cell>
          <cell r="C4207" t="str">
            <v>M2</v>
          </cell>
          <cell r="D4207">
            <v>933.07</v>
          </cell>
        </row>
        <row r="4208">
          <cell r="A4208" t="str">
            <v>C4591</v>
          </cell>
          <cell r="B4208" t="str">
            <v>PÓRTICO (H=1,50m) FORNECIMENTO E MONTAGEM</v>
          </cell>
          <cell r="C4208" t="str">
            <v>UN</v>
          </cell>
          <cell r="D4208">
            <v>43255.21</v>
          </cell>
        </row>
        <row r="4209">
          <cell r="A4209" t="str">
            <v>C3349</v>
          </cell>
          <cell r="B4209" t="str">
            <v>PORTICO SIMPLES=FORNECIMENTO/MONTAGEM</v>
          </cell>
          <cell r="C4209" t="str">
            <v>UN</v>
          </cell>
          <cell r="D4209">
            <v>26769.18</v>
          </cell>
        </row>
        <row r="4210">
          <cell r="A4210" t="str">
            <v>C3099</v>
          </cell>
          <cell r="B4210" t="str">
            <v>PORTICO DUPLO=FORNECIMENTO E MONTAGEM</v>
          </cell>
          <cell r="C4210" t="str">
            <v>UN</v>
          </cell>
          <cell r="D4210">
            <v>37379.5</v>
          </cell>
        </row>
        <row r="4211">
          <cell r="B4211" t="str">
            <v>URBANIZAÇÃO/PAISAGISMO</v>
          </cell>
        </row>
        <row r="4212">
          <cell r="B4212" t="str">
            <v>URBANIZAÇÃO</v>
          </cell>
        </row>
        <row r="4213">
          <cell r="A4213" t="str">
            <v>C0004</v>
          </cell>
          <cell r="B4213" t="str">
            <v>ABRIGO PRÉ-MOLDADO EM CONCRETO (PARADA DE ÔNIBUS)</v>
          </cell>
          <cell r="C4213" t="str">
            <v>UN</v>
          </cell>
          <cell r="D4213">
            <v>4685</v>
          </cell>
        </row>
        <row r="4214">
          <cell r="A4214" t="str">
            <v>C0114</v>
          </cell>
          <cell r="B4214" t="str">
            <v>AREIA FINA E PIÇARRA 1:1</v>
          </cell>
          <cell r="C4214" t="str">
            <v>M3</v>
          </cell>
          <cell r="D4214">
            <v>64.959999999999994</v>
          </cell>
        </row>
        <row r="4215">
          <cell r="A4215" t="str">
            <v>C3641</v>
          </cell>
          <cell r="B4215" t="str">
            <v>BALANÇO ANDORINHA C/02 CADEIRAS, CONFECÇÃO EM TUBO VAPOR E PINTURA ESMALTE SINTÉTICO</v>
          </cell>
          <cell r="C4215" t="str">
            <v>UN</v>
          </cell>
          <cell r="D4215">
            <v>472.27</v>
          </cell>
        </row>
        <row r="4216">
          <cell r="A4216" t="str">
            <v>C0352</v>
          </cell>
          <cell r="B4216" t="str">
            <v>BALANÇO ANDORINHA C/03 CADEIRAS, CONFECÇÃO EM TUBO VAPOR E PINTURA ESMALTE SINTÉTICO</v>
          </cell>
          <cell r="C4216" t="str">
            <v>UN</v>
          </cell>
          <cell r="D4216">
            <v>615</v>
          </cell>
        </row>
        <row r="4217">
          <cell r="A4217" t="str">
            <v>C3611</v>
          </cell>
          <cell r="B4217" t="str">
            <v>BANCO DE MADEIRA C/ASSENTO FIXADO EM CONCRETO E ENCOSTO FIXADO EM TUBO DE AÇO GALVANIZADO 3" (MÓDULO DE 2,60m)</v>
          </cell>
          <cell r="C4217" t="str">
            <v>UN</v>
          </cell>
          <cell r="D4217">
            <v>781.42</v>
          </cell>
        </row>
        <row r="4218">
          <cell r="A4218" t="str">
            <v>C0360</v>
          </cell>
          <cell r="B4218" t="str">
            <v>BANCO DE MADEIRA C/ESTRUTURA DE FERRO - L= 3.00m</v>
          </cell>
          <cell r="C4218" t="str">
            <v>UN</v>
          </cell>
          <cell r="D4218">
            <v>825.28</v>
          </cell>
        </row>
        <row r="4219">
          <cell r="A4219" t="str">
            <v>C0361</v>
          </cell>
          <cell r="B4219" t="str">
            <v>BANCO EM ALVENARIA, TAMPO EM CONCRETO, C/ENCOSTO H=80cm (PINTADO)</v>
          </cell>
          <cell r="C4219" t="str">
            <v>M</v>
          </cell>
          <cell r="D4219">
            <v>105.54</v>
          </cell>
        </row>
        <row r="4220">
          <cell r="A4220" t="str">
            <v>C3439</v>
          </cell>
          <cell r="B4220" t="str">
            <v>BANCO EM "U" S/ ENCOSTO E C/ TIJOLO APARENTE</v>
          </cell>
          <cell r="C4220" t="str">
            <v>M</v>
          </cell>
          <cell r="D4220">
            <v>209.35</v>
          </cell>
        </row>
        <row r="4221">
          <cell r="A4221" t="str">
            <v>C3440</v>
          </cell>
          <cell r="B4221" t="str">
            <v>BANCO EM "U" S/ ENCOSTO PADRÃO</v>
          </cell>
          <cell r="C4221" t="str">
            <v>M</v>
          </cell>
          <cell r="D4221">
            <v>205.68</v>
          </cell>
        </row>
        <row r="4222">
          <cell r="A4222" t="str">
            <v>C0462</v>
          </cell>
          <cell r="B4222" t="str">
            <v>BORBOLETA C/ CONTADOR DE ACESSO</v>
          </cell>
          <cell r="C4222" t="str">
            <v>UN</v>
          </cell>
          <cell r="D4222">
            <v>2000.73</v>
          </cell>
        </row>
        <row r="4223">
          <cell r="A4223" t="str">
            <v>C0926</v>
          </cell>
          <cell r="B4223" t="str">
            <v>CARROSSEL DE RODA</v>
          </cell>
          <cell r="C4223" t="str">
            <v>UN</v>
          </cell>
          <cell r="D4223">
            <v>568.95000000000005</v>
          </cell>
        </row>
        <row r="4224">
          <cell r="A4224" t="str">
            <v>C3642</v>
          </cell>
          <cell r="B4224" t="str">
            <v>CARROSSEL ESPECIAL C/ 04 CADEIRAS, CONFECÇÃO EM TUBO VAPOR E PINTURA ESMALTE SINTÉTICO</v>
          </cell>
          <cell r="C4224" t="str">
            <v>UN</v>
          </cell>
          <cell r="D4224">
            <v>661.92</v>
          </cell>
        </row>
        <row r="4225">
          <cell r="A4225" t="str">
            <v>C3643</v>
          </cell>
          <cell r="B4225" t="str">
            <v>CARROSSEL TIPO OLA, CONFECÇÃO EM TUBO VAPOR E PINTURA ESMALTE SINTÉTICO</v>
          </cell>
          <cell r="C4225" t="str">
            <v>UN</v>
          </cell>
          <cell r="D4225">
            <v>614.51</v>
          </cell>
        </row>
        <row r="4226">
          <cell r="A4226" t="str">
            <v>C0864</v>
          </cell>
          <cell r="B4226" t="str">
            <v>CONJUNTO DE MASTRO P/ TRÊS BANDEIRAS E PEDESTAL</v>
          </cell>
          <cell r="C4226" t="str">
            <v>UN</v>
          </cell>
          <cell r="D4226">
            <v>2267.58</v>
          </cell>
        </row>
        <row r="4227">
          <cell r="A4227" t="str">
            <v>C0865</v>
          </cell>
          <cell r="B4227" t="str">
            <v>CONJUNTO DE TABELAS P/ BASQUETE</v>
          </cell>
          <cell r="C4227" t="str">
            <v>CJ</v>
          </cell>
          <cell r="D4227">
            <v>393.51</v>
          </cell>
        </row>
        <row r="4228">
          <cell r="A4228" t="str">
            <v>C0925</v>
          </cell>
          <cell r="B4228" t="str">
            <v>CORRIMÃO EM TUBO GALVANIZADO DE 2"</v>
          </cell>
          <cell r="C4228" t="str">
            <v>M</v>
          </cell>
          <cell r="D4228">
            <v>67.47</v>
          </cell>
        </row>
        <row r="4229">
          <cell r="A4229" t="str">
            <v>C3644</v>
          </cell>
          <cell r="B4229" t="str">
            <v>EQUIPAMENTO GINASIUM, CONFECÇÃO EM TUBO VAPOR E PINTURA ESMALTE SINTÉTICO</v>
          </cell>
          <cell r="C4229" t="str">
            <v>UN</v>
          </cell>
          <cell r="D4229">
            <v>813.7</v>
          </cell>
        </row>
        <row r="4230">
          <cell r="A4230" t="str">
            <v>C2995</v>
          </cell>
          <cell r="B4230" t="str">
            <v>ESCADA HORIZONTAL E VERTICAL, CONFECÇÃO EM TUBO VAPOR E PINTURA ESMALTE SINTÉTICO</v>
          </cell>
          <cell r="C4230" t="str">
            <v>UN</v>
          </cell>
          <cell r="D4230">
            <v>472.27</v>
          </cell>
        </row>
        <row r="4231">
          <cell r="A4231" t="str">
            <v>C2997</v>
          </cell>
          <cell r="B4231" t="str">
            <v>ESCORREGADOR GRANDE, CONFECÇÃO EM TUBO VAPOR E PINTURA ESMALTE SINTÉTICO</v>
          </cell>
          <cell r="C4231" t="str">
            <v>UN</v>
          </cell>
          <cell r="D4231">
            <v>377.45</v>
          </cell>
        </row>
        <row r="4232">
          <cell r="A4232" t="str">
            <v>C3645</v>
          </cell>
          <cell r="B4232" t="str">
            <v>ESCORREGADOR PEQUENO, CONFECÇÃO EM TUBO VAPOR E PINTURA ESMALTE SINTÉTICO</v>
          </cell>
          <cell r="C4232" t="str">
            <v>UN</v>
          </cell>
          <cell r="D4232">
            <v>460.42</v>
          </cell>
        </row>
        <row r="4233">
          <cell r="A4233" t="str">
            <v>C1347</v>
          </cell>
          <cell r="B4233" t="str">
            <v>ESTRUTURA METÁLICA C/ TABELAS DE BASQUETE</v>
          </cell>
          <cell r="C4233" t="str">
            <v>CJ</v>
          </cell>
          <cell r="D4233">
            <v>2072.17</v>
          </cell>
        </row>
        <row r="4234">
          <cell r="A4234" t="str">
            <v>C1348</v>
          </cell>
          <cell r="B4234" t="str">
            <v>ESTRUTURA METÁLICA DE TRAVES DE FUTEBOL DE CAMPO OFICIAL</v>
          </cell>
          <cell r="C4234" t="str">
            <v>CJ</v>
          </cell>
          <cell r="D4234">
            <v>2066.06</v>
          </cell>
        </row>
        <row r="4235">
          <cell r="A4235" t="str">
            <v>C1349</v>
          </cell>
          <cell r="B4235" t="str">
            <v>ESTRUTURA METÁLICA DE TRAVES DE FUTSAL</v>
          </cell>
          <cell r="C4235" t="str">
            <v>CJ</v>
          </cell>
          <cell r="D4235">
            <v>853.42</v>
          </cell>
        </row>
        <row r="4236">
          <cell r="A4236" t="str">
            <v>C1350</v>
          </cell>
          <cell r="B4236" t="str">
            <v>ESTRUTURA METÁLICA EM RODÍZIOS, C/ TABELAS DE BASQUETE</v>
          </cell>
          <cell r="C4236" t="str">
            <v>CJ</v>
          </cell>
          <cell r="D4236">
            <v>4039.44</v>
          </cell>
        </row>
        <row r="4237">
          <cell r="A4237" t="str">
            <v>C1351</v>
          </cell>
          <cell r="B4237" t="str">
            <v>ESTRUTURA METÁLICA P/ REDE DE VOLEY</v>
          </cell>
          <cell r="C4237" t="str">
            <v>CJ</v>
          </cell>
          <cell r="D4237">
            <v>343.74</v>
          </cell>
        </row>
        <row r="4238">
          <cell r="A4238" t="str">
            <v>C3646</v>
          </cell>
          <cell r="B4238" t="str">
            <v>GAIOLA LABIRINTO, CONFECÇÃO EM TUBO VAPOR E PINTURA ESMALTE SINTÉTICO</v>
          </cell>
          <cell r="C4238" t="str">
            <v>UN</v>
          </cell>
          <cell r="D4238">
            <v>660.07</v>
          </cell>
        </row>
        <row r="4239">
          <cell r="A4239" t="str">
            <v>C3647</v>
          </cell>
          <cell r="B4239" t="str">
            <v>GANGORRA C/ 02 PRANCHAS, CONFECÇÃO EM TUBO VAPOR E PINTURA ESMALTE SINTÉTICO</v>
          </cell>
          <cell r="C4239" t="str">
            <v>UN</v>
          </cell>
          <cell r="D4239">
            <v>756.75</v>
          </cell>
        </row>
        <row r="4240">
          <cell r="A4240" t="str">
            <v>C3000</v>
          </cell>
          <cell r="B4240" t="str">
            <v>GANGORRA C/ 03 PRANCHAS, CONFECÇÃO EM TUBO VAPOR E PINTURA ESMALTE SINTÉTICO</v>
          </cell>
          <cell r="C4240" t="str">
            <v>UN</v>
          </cell>
          <cell r="D4240">
            <v>472.27</v>
          </cell>
        </row>
        <row r="4241">
          <cell r="A4241" t="str">
            <v>C3526</v>
          </cell>
          <cell r="B4241" t="str">
            <v>LIMPEZA MANUAL DE AGUAPÉS EM LAGOAS</v>
          </cell>
          <cell r="C4241" t="str">
            <v>M2</v>
          </cell>
          <cell r="D4241">
            <v>1.67</v>
          </cell>
        </row>
        <row r="4242">
          <cell r="A4242" t="str">
            <v>C3527</v>
          </cell>
          <cell r="B4242" t="str">
            <v>LIMPEZA MECANIZADA DE AGUAPÉS EM LAGOAS</v>
          </cell>
          <cell r="C4242" t="str">
            <v>M2</v>
          </cell>
          <cell r="D4242">
            <v>1.8</v>
          </cell>
        </row>
        <row r="4243">
          <cell r="A4243" t="str">
            <v>C3451</v>
          </cell>
          <cell r="B4243" t="str">
            <v>LIXEIRA EM FIBRA DE VIDRO CAP.=40L e DIAM.=35cm</v>
          </cell>
          <cell r="C4243" t="str">
            <v>UN</v>
          </cell>
          <cell r="D4243">
            <v>255.85</v>
          </cell>
        </row>
        <row r="4244">
          <cell r="A4244" t="str">
            <v>C3008</v>
          </cell>
          <cell r="B4244" t="str">
            <v>PASSARELA DE MADEIRA</v>
          </cell>
          <cell r="C4244" t="str">
            <v>UN</v>
          </cell>
          <cell r="D4244">
            <v>2727.82</v>
          </cell>
        </row>
        <row r="4245">
          <cell r="A4245" t="str">
            <v>C2034</v>
          </cell>
          <cell r="B4245" t="str">
            <v>PREPARO DE TERRENO P/QUADRAS DE ESPORTES</v>
          </cell>
          <cell r="C4245" t="str">
            <v>M3</v>
          </cell>
          <cell r="D4245">
            <v>36.97</v>
          </cell>
        </row>
        <row r="4246">
          <cell r="A4246" t="str">
            <v>C2063</v>
          </cell>
          <cell r="B4246" t="str">
            <v>QUADRA DE ESPORTES (18X36)m</v>
          </cell>
          <cell r="C4246" t="str">
            <v>UN</v>
          </cell>
          <cell r="D4246">
            <v>51573.2</v>
          </cell>
        </row>
        <row r="4247">
          <cell r="A4247" t="str">
            <v>C4570</v>
          </cell>
          <cell r="B4247" t="str">
            <v>TOTEM RODOVIÁRIO - PADRÃO DER</v>
          </cell>
          <cell r="C4247" t="str">
            <v>UN</v>
          </cell>
          <cell r="D4247">
            <v>33210.79</v>
          </cell>
        </row>
        <row r="4248">
          <cell r="A4248" t="str">
            <v>C3060</v>
          </cell>
          <cell r="B4248" t="str">
            <v>TRAVE DE MADEIRA (3X2)m P/FUTEBOL DE CAMPO</v>
          </cell>
          <cell r="C4248" t="str">
            <v>UN</v>
          </cell>
          <cell r="D4248">
            <v>159.34</v>
          </cell>
        </row>
        <row r="4249">
          <cell r="B4249" t="str">
            <v>PAISAGISMO</v>
          </cell>
        </row>
        <row r="4250">
          <cell r="A4250" t="str">
            <v>C0112</v>
          </cell>
          <cell r="B4250" t="str">
            <v>ARBUSTOS ORNAMENTAIS EM GERAL. C/ ALTURA MÍNIMA DE 50CM</v>
          </cell>
          <cell r="C4250" t="str">
            <v>UN</v>
          </cell>
          <cell r="D4250">
            <v>17.420000000000002</v>
          </cell>
        </row>
        <row r="4251">
          <cell r="A4251" t="str">
            <v>C0113</v>
          </cell>
          <cell r="B4251" t="str">
            <v>ARBUSTOS ORNAMENTAIS EM GERAL INCLUSIVE CONSERVAÇÃO P/ 60 DIAS</v>
          </cell>
          <cell r="C4251" t="str">
            <v>M2</v>
          </cell>
          <cell r="D4251">
            <v>29.34</v>
          </cell>
        </row>
        <row r="4252">
          <cell r="A4252" t="str">
            <v>C3061</v>
          </cell>
          <cell r="B4252" t="str">
            <v>ÁRVORE C/ TUTOR E ADUBO</v>
          </cell>
          <cell r="C4252" t="str">
            <v>UN</v>
          </cell>
          <cell r="D4252">
            <v>25</v>
          </cell>
        </row>
        <row r="4253">
          <cell r="A4253" t="str">
            <v>C3062</v>
          </cell>
          <cell r="B4253" t="str">
            <v>ÁRVORE C/ TUTOR, GRADE, ADUBO E CAVA</v>
          </cell>
          <cell r="C4253" t="str">
            <v>UN</v>
          </cell>
          <cell r="D4253">
            <v>59</v>
          </cell>
        </row>
        <row r="4254">
          <cell r="A4254" t="str">
            <v>C0229</v>
          </cell>
          <cell r="B4254" t="str">
            <v>ÁRVORES ORNAMENTAIS EM GERAL. C/ ALTURA MÉDIA DE 2.50M.EXCETO PALMÁCEAS</v>
          </cell>
          <cell r="C4254" t="str">
            <v>UN</v>
          </cell>
          <cell r="D4254">
            <v>29.87</v>
          </cell>
        </row>
        <row r="4255">
          <cell r="A4255" t="str">
            <v>C0230</v>
          </cell>
          <cell r="B4255" t="str">
            <v>ÁRVORES ORNAMENTAIS EM GERAL.INCLUSIVE CONSERVAÇÃO</v>
          </cell>
          <cell r="C4255" t="str">
            <v>M2</v>
          </cell>
          <cell r="D4255">
            <v>83.53</v>
          </cell>
        </row>
        <row r="4256">
          <cell r="A4256" t="str">
            <v>C1080</v>
          </cell>
          <cell r="B4256" t="str">
            <v>DESPRAGUEJAMENTO DE ÁREAS GRAMADAS</v>
          </cell>
          <cell r="C4256" t="str">
            <v>M2</v>
          </cell>
          <cell r="D4256">
            <v>0.04</v>
          </cell>
        </row>
        <row r="4257">
          <cell r="A4257" t="str">
            <v>C1253</v>
          </cell>
          <cell r="B4257" t="str">
            <v>ESCAVAÇÃO, CARGA E TRANSPORTE DE TERRA RETIRADA DE CAVA ABERTA P/ PLANTIO .ATÉ 5KM</v>
          </cell>
          <cell r="C4257" t="str">
            <v>M3</v>
          </cell>
          <cell r="D4257">
            <v>68.5</v>
          </cell>
        </row>
        <row r="4258">
          <cell r="A4258" t="str">
            <v>C3443</v>
          </cell>
          <cell r="B4258" t="str">
            <v>GRAMA CAPIM DE BURRO / PAPUAN</v>
          </cell>
          <cell r="C4258" t="str">
            <v>M2</v>
          </cell>
          <cell r="D4258">
            <v>7.97</v>
          </cell>
        </row>
        <row r="4259">
          <cell r="A4259" t="str">
            <v>C1429</v>
          </cell>
          <cell r="B4259" t="str">
            <v>GRAMA EM ÁREAS EXTERNAS, INCLUSIVE MATERIAL</v>
          </cell>
          <cell r="C4259" t="str">
            <v>M2</v>
          </cell>
          <cell r="D4259">
            <v>6.41</v>
          </cell>
        </row>
        <row r="4260">
          <cell r="A4260" t="str">
            <v>C1430</v>
          </cell>
          <cell r="B4260" t="str">
            <v>GRAMA EM PLACAS E=6 CM FORNECIMENTO E PLANTIO</v>
          </cell>
          <cell r="C4260" t="str">
            <v>M2</v>
          </cell>
          <cell r="D4260">
            <v>11.22</v>
          </cell>
        </row>
        <row r="4261">
          <cell r="A4261" t="str">
            <v>C1431</v>
          </cell>
          <cell r="B4261" t="str">
            <v>GRAMA EM PLACAS.INCLUSIVE CONSERVAÇÃO</v>
          </cell>
          <cell r="C4261" t="str">
            <v>M2</v>
          </cell>
          <cell r="D4261">
            <v>12.51</v>
          </cell>
        </row>
        <row r="4262">
          <cell r="A4262" t="str">
            <v>C3426</v>
          </cell>
          <cell r="B4262" t="str">
            <v>GRAMA PARA TALUDE DE LAGOA, CONSERVAÇÃO ATÉ 45 DIAS</v>
          </cell>
          <cell r="C4262" t="str">
            <v>M2</v>
          </cell>
          <cell r="D4262">
            <v>3.12</v>
          </cell>
        </row>
        <row r="4263">
          <cell r="A4263" t="str">
            <v>C1452</v>
          </cell>
          <cell r="B4263" t="str">
            <v>HERBÁCEAS ORNAMENTAIS EM GERAL</v>
          </cell>
          <cell r="C4263" t="str">
            <v>M2</v>
          </cell>
          <cell r="D4263">
            <v>106.15</v>
          </cell>
        </row>
        <row r="4264">
          <cell r="A4264" t="str">
            <v>C1453</v>
          </cell>
          <cell r="B4264" t="str">
            <v>HERBÁCEAS ORNAMENTAIS EM GERAL.INCLUSIVE CONSERVAÇÃO P/ 60 DIAS</v>
          </cell>
          <cell r="C4264" t="str">
            <v>M2</v>
          </cell>
          <cell r="D4264">
            <v>136.38999999999999</v>
          </cell>
        </row>
        <row r="4265">
          <cell r="A4265" t="str">
            <v>C1454</v>
          </cell>
          <cell r="B4265" t="str">
            <v>HERBICIDA ESTERILIZANTE DE SOLO</v>
          </cell>
          <cell r="C4265" t="str">
            <v>M2</v>
          </cell>
          <cell r="D4265">
            <v>1.49</v>
          </cell>
        </row>
        <row r="4266">
          <cell r="A4266" t="str">
            <v>C1455</v>
          </cell>
          <cell r="B4266" t="str">
            <v>HERBICIDA ESTERILIZANTE DE SOLO</v>
          </cell>
          <cell r="C4266" t="str">
            <v>HA</v>
          </cell>
          <cell r="D4266">
            <v>1074.93</v>
          </cell>
        </row>
        <row r="4267">
          <cell r="A4267" t="str">
            <v>C1457</v>
          </cell>
          <cell r="B4267" t="str">
            <v>HIDROSSEMEADURA DE TERRENOS</v>
          </cell>
          <cell r="C4267" t="str">
            <v>HA</v>
          </cell>
          <cell r="D4267">
            <v>21405.91</v>
          </cell>
        </row>
        <row r="4268">
          <cell r="A4268" t="str">
            <v>C1499</v>
          </cell>
          <cell r="B4268" t="str">
            <v>IRRIGAÇÃO DIÁRIA DE ÁREA PLANTADA</v>
          </cell>
          <cell r="C4268" t="str">
            <v>M2</v>
          </cell>
          <cell r="D4268">
            <v>0.16</v>
          </cell>
        </row>
        <row r="4269">
          <cell r="A4269" t="str">
            <v>C1612</v>
          </cell>
          <cell r="B4269" t="str">
            <v>LASTRO URBANIZADO C/ SEIXO ROLADO</v>
          </cell>
          <cell r="C4269" t="str">
            <v>M2</v>
          </cell>
          <cell r="D4269">
            <v>106.73</v>
          </cell>
        </row>
        <row r="4270">
          <cell r="A4270" t="str">
            <v>C1788</v>
          </cell>
          <cell r="B4270" t="str">
            <v>MANUTENÇÃO C/ COBERTURA DE TERRA VEGETAL P/ ÁREAS GRAMADAS</v>
          </cell>
          <cell r="C4270" t="str">
            <v>HA</v>
          </cell>
          <cell r="D4270">
            <v>8049.61</v>
          </cell>
        </row>
        <row r="4271">
          <cell r="A4271" t="str">
            <v>C1789</v>
          </cell>
          <cell r="B4271" t="str">
            <v>MANUTENÇÃO C/ CORTE E REFILAMENTO DE ÁREAS GRAMADAS C/MICROTRATOR</v>
          </cell>
          <cell r="C4271" t="str">
            <v>HA</v>
          </cell>
          <cell r="D4271">
            <v>1300.45</v>
          </cell>
        </row>
        <row r="4272">
          <cell r="A4272" t="str">
            <v>C1781</v>
          </cell>
          <cell r="B4272" t="str">
            <v>MANUTENÇÃO CORTE.REFILAMENTO DE ÁREAS GRAMADAS C/ 25% DE OBSTÁCULOS</v>
          </cell>
          <cell r="C4272" t="str">
            <v>HA</v>
          </cell>
          <cell r="D4272">
            <v>1096.95</v>
          </cell>
        </row>
        <row r="4273">
          <cell r="A4273" t="str">
            <v>C1782</v>
          </cell>
          <cell r="B4273" t="str">
            <v>MANUTENÇÃO, CORTE E REFILAMENTO DE ÁREAS GRAMADAS C/ROÇADEIRA TRACIONADA</v>
          </cell>
          <cell r="C4273" t="str">
            <v>HA</v>
          </cell>
          <cell r="D4273">
            <v>1744.53</v>
          </cell>
        </row>
        <row r="4274">
          <cell r="A4274" t="str">
            <v>C1783</v>
          </cell>
          <cell r="B4274" t="str">
            <v>MANUTENÇÃO MENSAL DE ÁREA PLANTADA C/ LIMPEZA DIÁRIA</v>
          </cell>
          <cell r="C4274" t="str">
            <v>M2</v>
          </cell>
          <cell r="D4274">
            <v>0.09</v>
          </cell>
        </row>
        <row r="4275">
          <cell r="A4275" t="str">
            <v>C1787</v>
          </cell>
          <cell r="B4275" t="str">
            <v>MANUTENÇÃO MENSAL DE ÁREAS VERDES - IRRIGAÇÃO</v>
          </cell>
          <cell r="C4275" t="str">
            <v>HA</v>
          </cell>
          <cell r="D4275">
            <v>5975.94</v>
          </cell>
        </row>
        <row r="4276">
          <cell r="A4276" t="str">
            <v>C1786</v>
          </cell>
          <cell r="B4276" t="str">
            <v>MANUTENÇÃO MENSAL DE ÁREAS VERDES - LIMPEZA GERAL E DIÁRIA</v>
          </cell>
          <cell r="C4276" t="str">
            <v>HA</v>
          </cell>
          <cell r="D4276">
            <v>930.35</v>
          </cell>
        </row>
        <row r="4277">
          <cell r="A4277" t="str">
            <v>C1784</v>
          </cell>
          <cell r="B4277" t="str">
            <v>MANUTENÇÃO MENSAL DE CANTEIROS C/ ATÉ 7.000 M2</v>
          </cell>
          <cell r="C4277" t="str">
            <v>M2</v>
          </cell>
          <cell r="D4277">
            <v>0.78</v>
          </cell>
        </row>
        <row r="4278">
          <cell r="A4278" t="str">
            <v>C1785</v>
          </cell>
          <cell r="B4278" t="str">
            <v>MANUTENÇÃO MENSAL P/PODA E LIMPEZA DE ARBUSTOS</v>
          </cell>
          <cell r="C4278" t="str">
            <v>M2</v>
          </cell>
          <cell r="D4278">
            <v>0.03</v>
          </cell>
        </row>
        <row r="4279">
          <cell r="A4279" t="str">
            <v>C2035</v>
          </cell>
          <cell r="B4279" t="str">
            <v>PREPARO E SUBSTITUIÇÃO DE TERRA P/PLANTAÇÃO</v>
          </cell>
          <cell r="C4279" t="str">
            <v>M3</v>
          </cell>
          <cell r="D4279">
            <v>62.27</v>
          </cell>
        </row>
        <row r="4280">
          <cell r="A4280" t="str">
            <v>C2235</v>
          </cell>
          <cell r="B4280" t="str">
            <v>REVOLVIMENTO MECÂNICO DE TERRA PROFUNDIDADE 20-30cm</v>
          </cell>
          <cell r="C4280" t="str">
            <v>M2</v>
          </cell>
          <cell r="D4280">
            <v>0.25</v>
          </cell>
        </row>
        <row r="4281">
          <cell r="A4281" t="str">
            <v>C2238</v>
          </cell>
          <cell r="B4281" t="str">
            <v>ROÇADO MANUAL INCLUSIVE RASTELAMENTO P/ HERBÁCEAS</v>
          </cell>
          <cell r="C4281" t="str">
            <v>M2</v>
          </cell>
          <cell r="D4281">
            <v>0.68</v>
          </cell>
        </row>
        <row r="4282">
          <cell r="A4282" t="str">
            <v>C2534</v>
          </cell>
          <cell r="B4282" t="str">
            <v>TRANSPORTE DE TERRA FÉRTIL.P/PLANTIO DE HERBÁCEAS/ÁRVORES ORNAMENTAIS</v>
          </cell>
          <cell r="C4282" t="str">
            <v>M3</v>
          </cell>
          <cell r="D4282">
            <v>3.31</v>
          </cell>
        </row>
        <row r="4283">
          <cell r="B4283" t="str">
            <v>PROTEÇÃO AMBIENTAL</v>
          </cell>
        </row>
        <row r="4284">
          <cell r="A4284" t="str">
            <v>C3259</v>
          </cell>
          <cell r="B4284" t="str">
            <v>CARGA E TRANSPORTE ATÉ 5KM DE REVESTIMENTO BETUMINOSO DEMOLIDO</v>
          </cell>
          <cell r="C4284" t="str">
            <v>M3</v>
          </cell>
          <cell r="D4284">
            <v>19.809999999999999</v>
          </cell>
        </row>
        <row r="4285">
          <cell r="A4285" t="str">
            <v>C3277</v>
          </cell>
          <cell r="B4285" t="str">
            <v>ESCARIFICAÇÃO DE JAZIDAS/EMPRÉSTIMOS/CAMINHOS DE SERVIÇOS</v>
          </cell>
          <cell r="C4285" t="str">
            <v>M3</v>
          </cell>
          <cell r="D4285">
            <v>1.51</v>
          </cell>
        </row>
        <row r="4286">
          <cell r="A4286" t="str">
            <v>C3279</v>
          </cell>
          <cell r="B4286" t="str">
            <v>ESCAVAÇÃO COM ESTOCAGEM DE MATERIAL EXPURGADO (TERRA VEGETAL)</v>
          </cell>
          <cell r="C4286" t="str">
            <v>M3</v>
          </cell>
          <cell r="D4286">
            <v>3.97</v>
          </cell>
        </row>
        <row r="4287">
          <cell r="A4287" t="str">
            <v>C3283</v>
          </cell>
          <cell r="B4287" t="str">
            <v>ESPALHAMENTO DO MATERIAL EXPURGADO (TERRA VEGETAL)</v>
          </cell>
          <cell r="C4287" t="str">
            <v>M3</v>
          </cell>
          <cell r="D4287">
            <v>2.99</v>
          </cell>
        </row>
        <row r="4288">
          <cell r="A4288" t="str">
            <v>C3308</v>
          </cell>
          <cell r="B4288" t="str">
            <v>RECONFORMAÇÃO DA FAIXA DE DOMÍNIO, EMPRÉSTIMOS, JAZIDAS E TALUDES</v>
          </cell>
          <cell r="C4288" t="str">
            <v>M2</v>
          </cell>
          <cell r="D4288">
            <v>0.15</v>
          </cell>
        </row>
        <row r="4289">
          <cell r="A4289" t="str">
            <v>C3108</v>
          </cell>
          <cell r="B4289" t="str">
            <v>REVESTIMENTO VEGETAL DE TALUDES</v>
          </cell>
          <cell r="C4289" t="str">
            <v>M2</v>
          </cell>
          <cell r="D4289">
            <v>1.34</v>
          </cell>
        </row>
        <row r="4290">
          <cell r="B4290" t="str">
            <v>MUROS E FECHAMENTOS</v>
          </cell>
        </row>
        <row r="4291">
          <cell r="B4291" t="str">
            <v>MUROS</v>
          </cell>
        </row>
        <row r="4292">
          <cell r="A4292" t="str">
            <v>C1803</v>
          </cell>
          <cell r="B4292" t="str">
            <v>MURETA C/TIJOLO MACIÇO, REBOCADA, INCL. FUNDAÇÕES</v>
          </cell>
          <cell r="C4292" t="str">
            <v>M2</v>
          </cell>
          <cell r="D4292">
            <v>185.25</v>
          </cell>
        </row>
        <row r="4293">
          <cell r="A4293" t="str">
            <v>C1804</v>
          </cell>
          <cell r="B4293" t="str">
            <v>MURO DIVISÓRIO C/BLOCOS DE CONCRETO 14x19x39 CM, H=1.80M, C/ SAPATA CORRIDA DE CONCRETO FCK = 13,5 MPa E PILARES DE CONCRETO</v>
          </cell>
          <cell r="C4293" t="str">
            <v>M</v>
          </cell>
          <cell r="D4293">
            <v>157.09</v>
          </cell>
        </row>
        <row r="4294">
          <cell r="A4294" t="str">
            <v>C1805</v>
          </cell>
          <cell r="B4294" t="str">
            <v>MURO DIVISÓRIO C/ BLOCOS DE CONCRETO 14x19x39 CM, H=1,80 M, SOBRE SAPATA CORRIDA, C/ PILARETES E CINTA DE AMARRAÇÃO DE CONCRETO C/ PINGADEIRAS</v>
          </cell>
          <cell r="C4294" t="str">
            <v>M</v>
          </cell>
          <cell r="D4294">
            <v>201.2</v>
          </cell>
        </row>
        <row r="4295">
          <cell r="A4295" t="str">
            <v>C2887</v>
          </cell>
          <cell r="B4295" t="str">
            <v>MURO EM ALVENARIA C/FUNDAÇÃO, REBOCO 2 FACES, ALTURA ÚTIL 1.80M</v>
          </cell>
          <cell r="C4295" t="str">
            <v>M</v>
          </cell>
          <cell r="D4295">
            <v>225.72</v>
          </cell>
        </row>
        <row r="4296">
          <cell r="A4296" t="str">
            <v>C1806</v>
          </cell>
          <cell r="B4296" t="str">
            <v>MURO C/MOURÕES E PLACAS PRÉ-FABRICADAS DE CONCRETO H=2.00M</v>
          </cell>
          <cell r="C4296" t="str">
            <v>M</v>
          </cell>
          <cell r="D4296">
            <v>150.19</v>
          </cell>
        </row>
        <row r="4297">
          <cell r="A4297" t="str">
            <v>C1807</v>
          </cell>
          <cell r="B4297" t="str">
            <v>MURO CONTORNO DE ALVENARIA. E CONCRETO(PILAR+CINTA),INCLUSIVE PINTURA</v>
          </cell>
          <cell r="C4297" t="str">
            <v>M2</v>
          </cell>
          <cell r="D4297">
            <v>166.68</v>
          </cell>
        </row>
        <row r="4298">
          <cell r="A4298" t="str">
            <v>C4600</v>
          </cell>
          <cell r="B4298" t="str">
            <v>MURO DE ALVENARIA COM FUNDAÇÃO, REBOCO 2 FACES, ALT. ÚTIL 1,80m COM CERCA DE PROTEÇÃO EM "V" COM ARAME FARPADO</v>
          </cell>
          <cell r="C4298" t="str">
            <v>M</v>
          </cell>
          <cell r="D4298">
            <v>231.77</v>
          </cell>
        </row>
        <row r="4299">
          <cell r="B4299" t="str">
            <v>ALAMBRADOS</v>
          </cell>
        </row>
        <row r="4300">
          <cell r="A4300" t="str">
            <v>C3736</v>
          </cell>
          <cell r="B4300" t="str">
            <v>ALAMBRADO C/ TELA DE ALUMÍNIO FIO ESP.=1.5 MM E MALHA DE (4X4)MM</v>
          </cell>
          <cell r="C4300" t="str">
            <v>M2</v>
          </cell>
          <cell r="D4300">
            <v>78.64</v>
          </cell>
        </row>
        <row r="4301">
          <cell r="A4301" t="str">
            <v>C0036</v>
          </cell>
          <cell r="B4301" t="str">
            <v>ALAMBRADO C/TELA DE ARAME GALVANIZADO.. ALTURA 2M</v>
          </cell>
          <cell r="C4301" t="str">
            <v>M</v>
          </cell>
          <cell r="D4301">
            <v>91.4</v>
          </cell>
        </row>
        <row r="4302">
          <cell r="A4302" t="str">
            <v>C3436</v>
          </cell>
          <cell r="B4302" t="str">
            <v>ALAMBRADO C/TELA DE NYLON FIO ESP.=3MM E MALHA DE (5 X 5)CM</v>
          </cell>
          <cell r="C4302" t="str">
            <v>M2</v>
          </cell>
          <cell r="D4302">
            <v>35.92</v>
          </cell>
        </row>
        <row r="4303">
          <cell r="A4303" t="str">
            <v>C3680</v>
          </cell>
          <cell r="B4303" t="str">
            <v>ALAMBRADO C/ TELA DE PVC FIO 10 MALHA DE 2"X2"</v>
          </cell>
          <cell r="C4303" t="str">
            <v>M2</v>
          </cell>
          <cell r="D4303">
            <v>77.12</v>
          </cell>
        </row>
        <row r="4304">
          <cell r="A4304" t="str">
            <v>C0037</v>
          </cell>
          <cell r="B4304" t="str">
            <v>ALAMBRADO C/TELA GALVANIZADA SOLDADA ALTURA 2M</v>
          </cell>
          <cell r="C4304" t="str">
            <v>M</v>
          </cell>
          <cell r="D4304">
            <v>57.91</v>
          </cell>
        </row>
        <row r="4305">
          <cell r="A4305" t="str">
            <v>C0035</v>
          </cell>
          <cell r="B4305" t="str">
            <v>ALAMBRADO C/ TUBO DE AÇO GALVANIZADO 2", INCLUSIVE PINTURA</v>
          </cell>
          <cell r="C4305" t="str">
            <v>M2</v>
          </cell>
          <cell r="D4305">
            <v>155.69999999999999</v>
          </cell>
        </row>
        <row r="4306">
          <cell r="A4306" t="str">
            <v>C0038</v>
          </cell>
          <cell r="B4306" t="str">
            <v>ALAMBRADO C/TUBO DE AÇO GALVANIZADO 4", INCLUSIVE PINTURA</v>
          </cell>
          <cell r="C4306" t="str">
            <v>M2</v>
          </cell>
          <cell r="D4306">
            <v>323.95</v>
          </cell>
        </row>
        <row r="4307">
          <cell r="A4307" t="str">
            <v>C0039</v>
          </cell>
          <cell r="B4307" t="str">
            <v>ALAMBRADO P/QUADRA ESPORTIVA ALTURA 1M</v>
          </cell>
          <cell r="C4307" t="str">
            <v>M</v>
          </cell>
          <cell r="D4307">
            <v>129.16999999999999</v>
          </cell>
        </row>
        <row r="4308">
          <cell r="A4308" t="str">
            <v>C0040</v>
          </cell>
          <cell r="B4308" t="str">
            <v>ALAMBRADO P/QUADRA ESPORTIVA ALTURA 4M</v>
          </cell>
          <cell r="C4308" t="str">
            <v>M</v>
          </cell>
          <cell r="D4308">
            <v>251.47</v>
          </cell>
        </row>
        <row r="4309">
          <cell r="B4309" t="str">
            <v>CERCAS</v>
          </cell>
        </row>
        <row r="4310">
          <cell r="A4310" t="str">
            <v>C0733</v>
          </cell>
          <cell r="B4310" t="str">
            <v>CERCA DE ARAME FARPADO 7 FIOS,MURETA C/ ALTURA DE 0,70M - FUNDAÇÃO E REBOCO NAS 2 FACES</v>
          </cell>
          <cell r="C4310" t="str">
            <v>M</v>
          </cell>
          <cell r="D4310">
            <v>160.01</v>
          </cell>
        </row>
        <row r="4311">
          <cell r="A4311" t="str">
            <v>C0735</v>
          </cell>
          <cell r="B4311" t="str">
            <v>CERCA C/ ESTACAS DE CONCRETO - 4 FIOS DE ARAME FARPADO</v>
          </cell>
          <cell r="C4311" t="str">
            <v>M</v>
          </cell>
          <cell r="D4311">
            <v>19.899999999999999</v>
          </cell>
        </row>
        <row r="4312">
          <cell r="A4312" t="str">
            <v>C0743</v>
          </cell>
          <cell r="B4312" t="str">
            <v>CERCA C/ ESTACAS DE CONCRETO - 6 FIOS DE ARAME FARPADO</v>
          </cell>
          <cell r="C4312" t="str">
            <v>M</v>
          </cell>
          <cell r="D4312">
            <v>25.53</v>
          </cell>
        </row>
        <row r="4313">
          <cell r="A4313" t="str">
            <v>C0736</v>
          </cell>
          <cell r="B4313" t="str">
            <v>CERCA C/ ESTACAS DE CONCRETO - 8 FIOS DE ARAME FARPADO</v>
          </cell>
          <cell r="C4313" t="str">
            <v>M</v>
          </cell>
          <cell r="D4313">
            <v>31.16</v>
          </cell>
        </row>
        <row r="4314">
          <cell r="A4314" t="str">
            <v>C0737</v>
          </cell>
          <cell r="B4314" t="str">
            <v>CERCA C/ ESTACAS DE MADEIRA - 4 FIOS DE ARAME FARPADO</v>
          </cell>
          <cell r="C4314" t="str">
            <v>M</v>
          </cell>
          <cell r="D4314">
            <v>12.98</v>
          </cell>
        </row>
        <row r="4315">
          <cell r="A4315" t="str">
            <v>C0738</v>
          </cell>
          <cell r="B4315" t="str">
            <v>CERCA C/ ESTACAS DE MADEIRA - 6 FIOS DE ARAME FARPADO</v>
          </cell>
          <cell r="C4315" t="str">
            <v>M</v>
          </cell>
          <cell r="D4315">
            <v>15.23</v>
          </cell>
        </row>
        <row r="4316">
          <cell r="A4316" t="str">
            <v>C0739</v>
          </cell>
          <cell r="B4316" t="str">
            <v>CERCA C/ ESTACAS DE MADEIRA - 8 FIOS DE ARAME FARPADO</v>
          </cell>
          <cell r="C4316" t="str">
            <v>M</v>
          </cell>
          <cell r="D4316">
            <v>18.329999999999998</v>
          </cell>
        </row>
        <row r="4317">
          <cell r="A4317" t="str">
            <v>C0734</v>
          </cell>
          <cell r="B4317" t="str">
            <v>CERCA C/ MOURÕES PM - CONCRETO E ARAME LISO - 6 FIOS</v>
          </cell>
          <cell r="C4317" t="str">
            <v>M²</v>
          </cell>
          <cell r="D4317">
            <v>82.16</v>
          </cell>
        </row>
        <row r="4318">
          <cell r="A4318" t="str">
            <v>C4555</v>
          </cell>
          <cell r="B4318" t="str">
            <v>CERCA COM PAINÉIS TIPO NYLOFOR, EM AÇO REVESTIDO, COR VERDE C/ ALTURA DE 2,43 m</v>
          </cell>
          <cell r="C4318" t="str">
            <v>M2</v>
          </cell>
          <cell r="D4318">
            <v>192.78</v>
          </cell>
        </row>
        <row r="4319">
          <cell r="A4319" t="str">
            <v>C0742</v>
          </cell>
          <cell r="B4319" t="str">
            <v>CERCA DE ARAME FARPADO - ESTACA PONTA VIRADA, C/11 FIOS</v>
          </cell>
          <cell r="C4319" t="str">
            <v>M</v>
          </cell>
          <cell r="D4319">
            <v>57.32</v>
          </cell>
        </row>
        <row r="4320">
          <cell r="A4320" t="str">
            <v>C0740</v>
          </cell>
          <cell r="B4320" t="str">
            <v>CERCA DE MADEIRA C/ ARAME GALVANIZADO</v>
          </cell>
          <cell r="C4320" t="str">
            <v>M2</v>
          </cell>
          <cell r="D4320">
            <v>84.33</v>
          </cell>
        </row>
        <row r="4321">
          <cell r="A4321" t="str">
            <v>C0741</v>
          </cell>
          <cell r="B4321" t="str">
            <v>CERCA DE MADEIRA C/ TRAVESSAS DE MADEIRA</v>
          </cell>
          <cell r="C4321" t="str">
            <v>M2</v>
          </cell>
          <cell r="D4321">
            <v>138.18</v>
          </cell>
        </row>
        <row r="4322">
          <cell r="A4322" t="str">
            <v>C3105</v>
          </cell>
          <cell r="B4322" t="str">
            <v>REMOÇÃO E RECOLOCAÇÃO DE CERCAS DE MADEIRA - 4 FIOS DE ARAME FARPADO</v>
          </cell>
          <cell r="C4322" t="str">
            <v>M</v>
          </cell>
          <cell r="D4322">
            <v>7.3</v>
          </cell>
        </row>
        <row r="4323">
          <cell r="B4323" t="str">
            <v>DISPOSITIVOS DE PROTEÇÃO E ACESSO</v>
          </cell>
        </row>
        <row r="4324">
          <cell r="A4324" t="str">
            <v>C1251</v>
          </cell>
          <cell r="B4324" t="str">
            <v>ESCADA DE MARINHEIRO,C/TUBO GALVANIZADO 3/4",H=VAR</v>
          </cell>
          <cell r="C4324" t="str">
            <v>M</v>
          </cell>
          <cell r="D4324">
            <v>175.52</v>
          </cell>
        </row>
        <row r="4325">
          <cell r="A4325" t="str">
            <v>C2775</v>
          </cell>
          <cell r="B4325" t="str">
            <v>ESCADA DE MARINHEIRO, DEGRAUS FERRO REDONDO 3/4"</v>
          </cell>
          <cell r="C4325" t="str">
            <v>M</v>
          </cell>
          <cell r="D4325">
            <v>73.77</v>
          </cell>
        </row>
        <row r="4326">
          <cell r="A4326" t="str">
            <v>C2774</v>
          </cell>
          <cell r="B4326" t="str">
            <v>ESCADA DE MARINHEIRO, DEGRAUS FERRO REDONDO 1/2"</v>
          </cell>
          <cell r="C4326" t="str">
            <v>M</v>
          </cell>
          <cell r="D4326">
            <v>42.57</v>
          </cell>
        </row>
        <row r="4327">
          <cell r="A4327" t="str">
            <v>C2773</v>
          </cell>
          <cell r="B4327" t="str">
            <v>ESCADA DE MARINHEIRO, DEGRAUS FERRO REDONDO 1"</v>
          </cell>
          <cell r="C4327" t="str">
            <v>M</v>
          </cell>
          <cell r="D4327">
            <v>91.8</v>
          </cell>
        </row>
        <row r="4328">
          <cell r="A4328" t="str">
            <v>C2768</v>
          </cell>
          <cell r="B4328" t="str">
            <v>ESCADA DE MARINHEIRO EM FERRO CHATO C/PROTEÇÃO</v>
          </cell>
          <cell r="C4328" t="str">
            <v>M</v>
          </cell>
          <cell r="D4328">
            <v>404.69</v>
          </cell>
        </row>
        <row r="4329">
          <cell r="A4329" t="str">
            <v>C2769</v>
          </cell>
          <cell r="B4329" t="str">
            <v>ESCADA DE MARINHEIRO EM FERRO CHATO S/PROTEÇÃO</v>
          </cell>
          <cell r="C4329" t="str">
            <v>M</v>
          </cell>
          <cell r="D4329">
            <v>184.11</v>
          </cell>
        </row>
        <row r="4330">
          <cell r="A4330" t="str">
            <v>C2776</v>
          </cell>
          <cell r="B4330" t="str">
            <v>ESCADA DE MARINHEIRO EM FERRO REDONDO 1"</v>
          </cell>
          <cell r="C4330" t="str">
            <v>M</v>
          </cell>
          <cell r="D4330">
            <v>93.55</v>
          </cell>
        </row>
        <row r="4331">
          <cell r="A4331" t="str">
            <v>C2770</v>
          </cell>
          <cell r="B4331" t="str">
            <v>ESCADA DE MARINHEIRO TIPO PISCINA EM FERRO CHATO</v>
          </cell>
          <cell r="C4331" t="str">
            <v>M</v>
          </cell>
          <cell r="D4331">
            <v>217.04</v>
          </cell>
        </row>
        <row r="4332">
          <cell r="A4332" t="str">
            <v>C2772</v>
          </cell>
          <cell r="B4332" t="str">
            <v>ESCADA DE MARINHEIRO TIPO PISCINA, FERRO REDONDO 1"</v>
          </cell>
          <cell r="C4332" t="str">
            <v>M</v>
          </cell>
          <cell r="D4332">
            <v>95.69</v>
          </cell>
        </row>
        <row r="4333">
          <cell r="A4333" t="str">
            <v>C2771</v>
          </cell>
          <cell r="B4333" t="str">
            <v>ESCADA DE MARINHEIRO TIPO PISCINA, TUBO GALVANIZADO 1"</v>
          </cell>
          <cell r="C4333" t="str">
            <v>M</v>
          </cell>
          <cell r="D4333">
            <v>139.41</v>
          </cell>
        </row>
        <row r="4334">
          <cell r="A4334" t="str">
            <v>C1252</v>
          </cell>
          <cell r="B4334" t="str">
            <v>ESCADA HELICOIDAL,PRÉ-MOLDADA CONCRETO,D=1,0M</v>
          </cell>
          <cell r="C4334" t="str">
            <v>M</v>
          </cell>
          <cell r="D4334">
            <v>644.77</v>
          </cell>
        </row>
        <row r="4335">
          <cell r="A4335" t="str">
            <v>C4383</v>
          </cell>
          <cell r="B4335" t="str">
            <v>ESCADA PRÉ-MOLDADA EM CONCRETO Ø = 1,80m - h = 3,50m - FORNECIMENTO / MONTAGEM</v>
          </cell>
          <cell r="C4335" t="str">
            <v>UN</v>
          </cell>
          <cell r="D4335">
            <v>2656</v>
          </cell>
        </row>
        <row r="4336">
          <cell r="A4336" t="str">
            <v>C2814</v>
          </cell>
          <cell r="B4336" t="str">
            <v>ESTRADO DE MADEIRA COM BARROTE 3x3"</v>
          </cell>
          <cell r="C4336" t="str">
            <v>M2</v>
          </cell>
          <cell r="D4336">
            <v>93.7</v>
          </cell>
        </row>
        <row r="4337">
          <cell r="A4337" t="str">
            <v>C4386</v>
          </cell>
          <cell r="B4337" t="str">
            <v>ESTRUTURA PRÉ-FABRICADA EM AÇO GALVANIZADO PARA ESCADA - FORNECIMENTO E MONTAGEM</v>
          </cell>
          <cell r="C4337" t="str">
            <v>KG</v>
          </cell>
          <cell r="D4337">
            <v>28.29</v>
          </cell>
        </row>
        <row r="4338">
          <cell r="A4338" t="str">
            <v>C3505</v>
          </cell>
          <cell r="B4338" t="str">
            <v>GUARDA CORPO C/ CORRIMÃO EM TUBO DE AÇO GALVANIZADO 3/4"</v>
          </cell>
          <cell r="C4338" t="str">
            <v>M</v>
          </cell>
          <cell r="D4338">
            <v>67.819999999999993</v>
          </cell>
        </row>
        <row r="4339">
          <cell r="A4339" t="str">
            <v>C3506</v>
          </cell>
          <cell r="B4339" t="str">
            <v>GUARDA CORPO C/ CORRIMÃO EM TUBO DE AÇO GALVANIZADO 2"</v>
          </cell>
          <cell r="C4339" t="str">
            <v>M</v>
          </cell>
          <cell r="D4339">
            <v>162.76</v>
          </cell>
        </row>
        <row r="4340">
          <cell r="A4340" t="str">
            <v>C2972</v>
          </cell>
          <cell r="B4340" t="str">
            <v>TAMPA CHAPA 1/4" ANTI-DERRAPANTE 50x70cm,C/ CANTONEIRA ARTICULADA</v>
          </cell>
          <cell r="C4340" t="str">
            <v>UN</v>
          </cell>
          <cell r="D4340">
            <v>210.91</v>
          </cell>
        </row>
        <row r="4341">
          <cell r="A4341" t="str">
            <v>C2970</v>
          </cell>
          <cell r="B4341" t="str">
            <v>TAMPA CHAPA 1/4" ANTI-DERRAPANTE 70x70CM,C/ CANTONEIRA ARTICULADA</v>
          </cell>
          <cell r="C4341" t="str">
            <v>UN</v>
          </cell>
          <cell r="D4341">
            <v>253.86</v>
          </cell>
        </row>
        <row r="4342">
          <cell r="A4342" t="str">
            <v>C2969</v>
          </cell>
          <cell r="B4342" t="str">
            <v>TAMPA CHAPA 1/4" ANTI-DERRAPANTE 70x130CM, C/CANTONEIRA ARTICULADA</v>
          </cell>
          <cell r="C4342" t="str">
            <v>UN</v>
          </cell>
          <cell r="D4342">
            <v>397.38</v>
          </cell>
        </row>
        <row r="4343">
          <cell r="A4343" t="str">
            <v>C2971</v>
          </cell>
          <cell r="B4343" t="str">
            <v>TAMPA CHAPA 1/4"ANTI DERRAPANTE 80x150CM,C/ CANTONEIRA ARTICULADA</v>
          </cell>
          <cell r="C4343" t="str">
            <v>UN</v>
          </cell>
          <cell r="D4343">
            <v>477.94</v>
          </cell>
        </row>
        <row r="4344">
          <cell r="A4344" t="str">
            <v>C2974</v>
          </cell>
          <cell r="B4344" t="str">
            <v>TAMPA DE INSPEÇÃO CORREDIÇA EM CHAPA DE AÇO GALVANIZADA E=1/16", 125 X 70CM - PADRÃO CAGECE</v>
          </cell>
          <cell r="C4344" t="str">
            <v>UN</v>
          </cell>
          <cell r="D4344">
            <v>270.32</v>
          </cell>
        </row>
        <row r="4345">
          <cell r="A4345" t="str">
            <v>C2973</v>
          </cell>
          <cell r="B4345" t="str">
            <v>TAMPA DE INSPEÇÃO EM CHAPA DE AÇO GALVANIZADO E=3/16" P/ RESERVATÓRIO, PADRÃO CAGECE</v>
          </cell>
          <cell r="C4345" t="str">
            <v>UN</v>
          </cell>
          <cell r="D4345">
            <v>385.66</v>
          </cell>
        </row>
        <row r="4346">
          <cell r="A4346" t="str">
            <v>C2975</v>
          </cell>
          <cell r="B4346" t="str">
            <v>TAMPA DE INSPEÇÃO REMOVÍVEL EM CHAPA DE AÇO GALVANIZADO E=1/16", 70 X 70CM - PADRÃO CAGECE</v>
          </cell>
          <cell r="C4346" t="str">
            <v>UN</v>
          </cell>
          <cell r="D4346">
            <v>103.29</v>
          </cell>
        </row>
        <row r="4347">
          <cell r="A4347" t="str">
            <v>C2976</v>
          </cell>
          <cell r="B4347" t="str">
            <v>TAMPA DE INSPEÇÃO REMOVÍVEL EM CHAPA DE AÇO GALVANIZADO E=1/16", 90 X 70CM PADRÃO CAGECE</v>
          </cell>
          <cell r="C4347" t="str">
            <v>UN</v>
          </cell>
          <cell r="D4347">
            <v>140.16999999999999</v>
          </cell>
        </row>
        <row r="4348">
          <cell r="B4348" t="str">
            <v>OUTROS ELEMENTOS</v>
          </cell>
        </row>
        <row r="4349">
          <cell r="A4349" t="str">
            <v>C1275</v>
          </cell>
          <cell r="B4349" t="str">
            <v>ESFERA PRÉ-MOLDADA DE CONCRETO, DIAMETRO 25 CM</v>
          </cell>
          <cell r="C4349" t="str">
            <v>UN</v>
          </cell>
          <cell r="D4349">
            <v>28.01</v>
          </cell>
        </row>
        <row r="4350">
          <cell r="A4350" t="str">
            <v>C1276</v>
          </cell>
          <cell r="B4350" t="str">
            <v>ESFERA PRÉ-MOLDADA DE CONCRETO, DIAMETRO 40 CM</v>
          </cell>
          <cell r="C4350" t="str">
            <v>UN</v>
          </cell>
          <cell r="D4350">
            <v>41.21</v>
          </cell>
        </row>
        <row r="4351">
          <cell r="A4351" t="str">
            <v>C1423</v>
          </cell>
          <cell r="B4351" t="str">
            <v>GARRA METÁLICA (PEGA LADRÃO) P/ MUROS</v>
          </cell>
          <cell r="C4351" t="str">
            <v>M</v>
          </cell>
          <cell r="D4351">
            <v>19.21</v>
          </cell>
        </row>
        <row r="4352">
          <cell r="A4352" t="str">
            <v>C1830</v>
          </cell>
          <cell r="B4352" t="str">
            <v>OURIÇO P/ ALAMBRADO DE PRESÍDIO</v>
          </cell>
          <cell r="C4352" t="str">
            <v>M</v>
          </cell>
          <cell r="D4352">
            <v>52.04</v>
          </cell>
        </row>
        <row r="4353">
          <cell r="A4353" t="str">
            <v>C1829</v>
          </cell>
          <cell r="B4353" t="str">
            <v>OURIÇO P/ MURALHA DE PRESÍDIO</v>
          </cell>
          <cell r="C4353" t="str">
            <v>M</v>
          </cell>
          <cell r="D4353">
            <v>52.89</v>
          </cell>
        </row>
        <row r="4354">
          <cell r="A4354" t="str">
            <v>C1945</v>
          </cell>
          <cell r="B4354" t="str">
            <v>PONTA DE LANÇA METÁLICA EM EXTREMIDADES</v>
          </cell>
          <cell r="C4354" t="str">
            <v>M</v>
          </cell>
          <cell r="D4354">
            <v>69.98</v>
          </cell>
        </row>
        <row r="4355">
          <cell r="B4355" t="str">
            <v>SISTEMA DE AR CONDICIONADO</v>
          </cell>
        </row>
        <row r="4356">
          <cell r="B4356" t="str">
            <v>EM EDIFICAÇÕES</v>
          </cell>
        </row>
        <row r="4357">
          <cell r="A4357" t="str">
            <v>C3866</v>
          </cell>
          <cell r="B4357" t="str">
            <v>APARELHO DE JANELA CAP. 7.500 BTU (FORNECIMENTO E MONTAGEM)</v>
          </cell>
          <cell r="C4357" t="str">
            <v>UN</v>
          </cell>
          <cell r="D4357">
            <v>952.86</v>
          </cell>
        </row>
        <row r="4358">
          <cell r="A4358" t="str">
            <v>C3867</v>
          </cell>
          <cell r="B4358" t="str">
            <v>APARELHO DE JANELA CAP. 10.000 BTU (FORNECIMENTO E MONTAGEM)</v>
          </cell>
          <cell r="C4358" t="str">
            <v>UN</v>
          </cell>
          <cell r="D4358">
            <v>1233.1199999999999</v>
          </cell>
        </row>
        <row r="4359">
          <cell r="A4359" t="str">
            <v>C3868</v>
          </cell>
          <cell r="B4359" t="str">
            <v>APARELHO DE JANELA CAP. 12.000 BTU (FORNECIMENTO E MONTAGEM)</v>
          </cell>
          <cell r="C4359" t="str">
            <v>UN</v>
          </cell>
          <cell r="D4359">
            <v>1345.22</v>
          </cell>
        </row>
        <row r="4360">
          <cell r="A4360" t="str">
            <v>C3870</v>
          </cell>
          <cell r="B4360" t="str">
            <v>APARELHO DE JANELA CAP. 18.000 BTU (FORNECIMENTO E MONTAGEM)</v>
          </cell>
          <cell r="C4360" t="str">
            <v>UN</v>
          </cell>
          <cell r="D4360">
            <v>1824.67</v>
          </cell>
        </row>
        <row r="4361">
          <cell r="A4361" t="str">
            <v>C3871</v>
          </cell>
          <cell r="B4361" t="str">
            <v>APARELHO DE JANELA CAP. 21.000 BTU (FORNECIMENTO E MONTAGEM)</v>
          </cell>
          <cell r="C4361" t="str">
            <v>UN</v>
          </cell>
          <cell r="D4361">
            <v>2017.83</v>
          </cell>
        </row>
        <row r="4362">
          <cell r="A4362" t="str">
            <v>C3872</v>
          </cell>
          <cell r="B4362" t="str">
            <v>APARELHO DE JANELA CAP. 30.000 BTU (FORNECIMENTO E MONTAGEM)</v>
          </cell>
          <cell r="C4362" t="str">
            <v>UN</v>
          </cell>
          <cell r="D4362">
            <v>3138.85</v>
          </cell>
        </row>
        <row r="4363">
          <cell r="A4363" t="str">
            <v>C4121</v>
          </cell>
          <cell r="B4363" t="str">
            <v>DIFUSOR LINEAR DE INSUFLAMENTO, EM ALUMÍNIO, COM REGISTROS ETC.</v>
          </cell>
          <cell r="C4363" t="str">
            <v>M</v>
          </cell>
          <cell r="D4363">
            <v>185.71</v>
          </cell>
        </row>
        <row r="4364">
          <cell r="A4364" t="str">
            <v>C3873</v>
          </cell>
          <cell r="B4364" t="str">
            <v>GRELHA DE INSUFLAMENTO/RETORNO, EM ALUMÍNIO ATÉ 0,25 M2 (FORNECIMENTO E MONTAGEM)</v>
          </cell>
          <cell r="C4364" t="str">
            <v>UN</v>
          </cell>
          <cell r="D4364">
            <v>124.67</v>
          </cell>
        </row>
        <row r="4365">
          <cell r="A4365" t="str">
            <v>C3874</v>
          </cell>
          <cell r="B4365" t="str">
            <v>GRELHA DE INSUFLAMENTO/RETORNO, EM ALUMÍNIO DE 0,26 M2 À 0,49 M2 (FORNECIMENTO E MONTAGEM)</v>
          </cell>
          <cell r="C4365" t="str">
            <v>UN</v>
          </cell>
          <cell r="D4365">
            <v>185.17</v>
          </cell>
        </row>
        <row r="4366">
          <cell r="A4366" t="str">
            <v>C3875</v>
          </cell>
          <cell r="B4366" t="str">
            <v>GRELHA DE INSUFLAMENTO/RETORNO, EM ALUMÍNIO DE 0,50 M2 À 0,64 M2 (FORNECIMENTO E MONTAGEM)</v>
          </cell>
          <cell r="C4366" t="str">
            <v>UN</v>
          </cell>
          <cell r="D4366">
            <v>220</v>
          </cell>
        </row>
        <row r="4367">
          <cell r="A4367" t="str">
            <v>C3876</v>
          </cell>
          <cell r="B4367" t="str">
            <v>GRELHA DE INSUFLAMENTO/RETORNO, EM ALUMÍNIO DE 0,65 M2 À 0,81M2 (FORNECIMENTO E MONTAGEM)</v>
          </cell>
          <cell r="C4367" t="str">
            <v>UN</v>
          </cell>
          <cell r="D4367">
            <v>274.43</v>
          </cell>
        </row>
        <row r="4368">
          <cell r="A4368" t="str">
            <v>C3877</v>
          </cell>
          <cell r="B4368" t="str">
            <v>GRELHA DE INSUFLAMENTO/RETORNO, EM ALUMÍNIO DE 0,82 M2 À 1,00 M2 (FORNECIMENTO E MONTAGEM)</v>
          </cell>
          <cell r="C4368" t="str">
            <v>UN</v>
          </cell>
          <cell r="D4368">
            <v>332.77</v>
          </cell>
        </row>
        <row r="4369">
          <cell r="A4369" t="str">
            <v>C4123</v>
          </cell>
          <cell r="B4369" t="str">
            <v>REDE DE INSUFLAMENTO/RETORNO C/ DUTOS EM CHAPA GALVANIZADA, DEFLETORES, CHAVEAMENTOS, FIXAÇÕES, ISOLAMENTO TÉRMICO EM CHAPAS DE ISOPOR AUTO-EXTINGUÍVEL, DUTOS FLEXÍVEIS DE LIGAÇÃO ETC.</v>
          </cell>
          <cell r="C4369" t="str">
            <v>KG</v>
          </cell>
          <cell r="D4369">
            <v>10.119999999999999</v>
          </cell>
        </row>
        <row r="4370">
          <cell r="A4370" t="str">
            <v>C4119</v>
          </cell>
          <cell r="B4370" t="str">
            <v>REDE DE INSUFLAMENTO/RETORNO, C/ DUTOS EM CHAPA GALVANIZADA, DEFLETORES, CHAVEAMENTOS, FIXAÇÕES, ISOLAMENTO TÉRMICO EM MANTAS DE LÃ DE ROCHA OU VIDRO, DUTOS FLEXÍVEIS DE LIGAÇÃO ETC.</v>
          </cell>
          <cell r="C4370" t="str">
            <v>KG</v>
          </cell>
          <cell r="D4370">
            <v>13.07</v>
          </cell>
        </row>
        <row r="4371">
          <cell r="A4371" t="str">
            <v>C3734</v>
          </cell>
          <cell r="B4371" t="str">
            <v>REMANEJAMENTO DE CONDENSADORES DE MINICENTRAIS DE AR CONDICIONADO, INCLUSIVE PONTO DE FORÇA E RECARGA DE GAS</v>
          </cell>
          <cell r="C4371" t="str">
            <v>UN</v>
          </cell>
          <cell r="D4371">
            <v>1003.18</v>
          </cell>
        </row>
        <row r="4372">
          <cell r="A4372" t="str">
            <v>C3878</v>
          </cell>
          <cell r="B4372" t="str">
            <v>REMANEJAMENTO DE GRELHA DE INSUFLAMENTO/RETORNO, ATÉ 0,25 M2</v>
          </cell>
          <cell r="C4372" t="str">
            <v>UN</v>
          </cell>
          <cell r="D4372">
            <v>26.17</v>
          </cell>
        </row>
        <row r="4373">
          <cell r="A4373" t="str">
            <v>C3879</v>
          </cell>
          <cell r="B4373" t="str">
            <v>REMANEJAMENTO DE GRELHA DE INSUFLAMENTO/RETORNO, DE 0,26 M2 À 0,49 M2</v>
          </cell>
          <cell r="C4373" t="str">
            <v>UN</v>
          </cell>
          <cell r="D4373">
            <v>53.09</v>
          </cell>
        </row>
        <row r="4374">
          <cell r="A4374" t="str">
            <v>C3880</v>
          </cell>
          <cell r="B4374" t="str">
            <v>REMANEJAMENTO DE GRELHA DE INSUFLAMENTO/RETORNO, DE 0,50 M2 À 0,64 M2</v>
          </cell>
          <cell r="C4374" t="str">
            <v>UN</v>
          </cell>
          <cell r="D4374">
            <v>65.44</v>
          </cell>
        </row>
        <row r="4375">
          <cell r="A4375" t="str">
            <v>C3881</v>
          </cell>
          <cell r="B4375" t="str">
            <v>REMANEJAMENTO DE GRELHA DE INSUFLAMENTO/RETORNO, DE 0,65 M2 À 0,81 M2</v>
          </cell>
          <cell r="C4375" t="str">
            <v>UN</v>
          </cell>
          <cell r="D4375">
            <v>82.86</v>
          </cell>
        </row>
        <row r="4376">
          <cell r="A4376" t="str">
            <v>C3882</v>
          </cell>
          <cell r="B4376" t="str">
            <v>REMANEJAMENTO DE GRELHA DE INSUFLAMENTO/RETORNO, DE 0,82 M2 À 1,00 M2</v>
          </cell>
          <cell r="C4376" t="str">
            <v>UN</v>
          </cell>
          <cell r="D4376">
            <v>101.77</v>
          </cell>
        </row>
        <row r="4377">
          <cell r="A4377" t="str">
            <v>C2269</v>
          </cell>
          <cell r="B4377" t="str">
            <v>SERVIÇO DE HIGIENIZAÇÃO E TRATAMENTO DE SISTEMA DE AR-CONDICIONADO</v>
          </cell>
          <cell r="C4377" t="str">
            <v>M</v>
          </cell>
          <cell r="D4377">
            <v>115.87</v>
          </cell>
        </row>
        <row r="4378">
          <cell r="A4378" t="str">
            <v>C4122</v>
          </cell>
          <cell r="B4378" t="str">
            <v>SISTEMA DE AR CONDICIONADO EXPOSIÇÃO DIRETA, C/ "FAN COILS" ("SELF CONTAINED" OU C/ UNIDADE REMOTA), TUBULAÇÃO</v>
          </cell>
          <cell r="C4378" t="str">
            <v>TR</v>
          </cell>
          <cell r="D4378">
            <v>3468.15</v>
          </cell>
        </row>
        <row r="4379">
          <cell r="A4379" t="str">
            <v>C4118</v>
          </cell>
          <cell r="B4379" t="str">
            <v>SISTEMA DE AR-CONDICIONADO EXPOSIÇÃO INDIRETA, C/ "CHILLERS", TORRES, REDES HIDRÁULICAS (TUBULAÇÕES</v>
          </cell>
          <cell r="C4379" t="str">
            <v>TR</v>
          </cell>
          <cell r="D4379">
            <v>5185.8999999999996</v>
          </cell>
        </row>
        <row r="4380">
          <cell r="A4380" t="str">
            <v>C3860</v>
          </cell>
          <cell r="B4380" t="str">
            <v>SPLIT SYSTEM COMPLETO C/ CONTROLE REMOTO - CAP. 1,00 TR (FORNECIMENTO E MONTAGEM)</v>
          </cell>
          <cell r="C4380" t="str">
            <v>UN</v>
          </cell>
          <cell r="D4380">
            <v>2488.66</v>
          </cell>
        </row>
        <row r="4381">
          <cell r="A4381" t="str">
            <v>C3861</v>
          </cell>
          <cell r="B4381" t="str">
            <v>SPLIT SYSTEM COMPLETO C/ CONTROLE REMOTO - CAP. 1,50 TR (FORNECIMENTO E MONTAGEM)</v>
          </cell>
          <cell r="C4381" t="str">
            <v>UN</v>
          </cell>
          <cell r="D4381">
            <v>3272.25</v>
          </cell>
        </row>
        <row r="4382">
          <cell r="A4382" t="str">
            <v>C3862</v>
          </cell>
          <cell r="B4382" t="str">
            <v>SPLIT SYSTEM COMPLETO C/ CONTROLE REMOTO - CAP. 2,00 TR (FORNECIMENTO E MONTAGEM)</v>
          </cell>
          <cell r="C4382" t="str">
            <v>UN</v>
          </cell>
          <cell r="D4382">
            <v>3637.7</v>
          </cell>
        </row>
        <row r="4383">
          <cell r="A4383" t="str">
            <v>C3863</v>
          </cell>
          <cell r="B4383" t="str">
            <v>SPLIT SYSTEM COMPLETO C/ CONTROLE REMOTO - CAP. 2,50 TR (FORNECIMENTO E MONTAGEM)</v>
          </cell>
          <cell r="C4383" t="str">
            <v>UN</v>
          </cell>
          <cell r="D4383">
            <v>5197.04</v>
          </cell>
        </row>
        <row r="4384">
          <cell r="A4384" t="str">
            <v>C3864</v>
          </cell>
          <cell r="B4384" t="str">
            <v>SPLIT SYSTEM COMPLETO C/ CONTROLE REMOTO - CAP. 3,00 TR (FORNECIMENTO E MONTAGEM)</v>
          </cell>
          <cell r="C4384" t="str">
            <v>UN</v>
          </cell>
          <cell r="D4384">
            <v>6130.84</v>
          </cell>
        </row>
        <row r="4385">
          <cell r="A4385" t="str">
            <v>C3865</v>
          </cell>
          <cell r="B4385" t="str">
            <v>SPLIT SYSTEM COMPLETO C/ CONTROLE REMOTO - CAP. 4,00 TR (FORNECIMENTO E MONTAGEM)</v>
          </cell>
          <cell r="C4385" t="str">
            <v>UN</v>
          </cell>
          <cell r="D4385">
            <v>7312.4</v>
          </cell>
        </row>
        <row r="4386">
          <cell r="B4386" t="str">
            <v>ALUGUEL DE EQUIPAMENTOS</v>
          </cell>
        </row>
        <row r="4387">
          <cell r="B4387" t="str">
            <v>HORA TRABALHADA</v>
          </cell>
        </row>
        <row r="4388">
          <cell r="A4388" t="str">
            <v>C3256</v>
          </cell>
          <cell r="B4388" t="str">
            <v>CAMINHÃO DISTRIBUIDOR DE LIGANTE (ALUGUEL)</v>
          </cell>
          <cell r="C4388" t="str">
            <v>H</v>
          </cell>
          <cell r="D4388">
            <v>121.86</v>
          </cell>
        </row>
        <row r="4389">
          <cell r="A4389" t="str">
            <v>C3257</v>
          </cell>
          <cell r="B4389" t="str">
            <v>CAMINHÃO TANQUE 6.000 l (ALUGUEL)</v>
          </cell>
          <cell r="C4389" t="str">
            <v>H</v>
          </cell>
          <cell r="D4389">
            <v>63.19</v>
          </cell>
        </row>
        <row r="4390">
          <cell r="A4390" t="str">
            <v>C3258</v>
          </cell>
          <cell r="B4390" t="str">
            <v>CAMINHÃO TANQUE 8.000 l (ALUGUEL)</v>
          </cell>
          <cell r="C4390" t="str">
            <v>H</v>
          </cell>
          <cell r="D4390">
            <v>72.28</v>
          </cell>
        </row>
        <row r="4391">
          <cell r="A4391" t="str">
            <v>C3260</v>
          </cell>
          <cell r="B4391" t="str">
            <v>CARREGADEIRA DE PNEUS 1,70 M3 (ALUGUEL)</v>
          </cell>
          <cell r="C4391" t="str">
            <v>H</v>
          </cell>
          <cell r="D4391">
            <v>94.33</v>
          </cell>
        </row>
        <row r="4392">
          <cell r="A4392" t="str">
            <v>C3261</v>
          </cell>
          <cell r="B4392" t="str">
            <v>CARREGADEIRA DE PNEUS 3,00 M3 (ALUGUEL)</v>
          </cell>
          <cell r="C4392" t="str">
            <v>H</v>
          </cell>
          <cell r="D4392">
            <v>153.86000000000001</v>
          </cell>
        </row>
        <row r="4393">
          <cell r="A4393" t="str">
            <v>C3264</v>
          </cell>
          <cell r="B4393" t="str">
            <v>COMPACTADOR DE PNEUS AUTOPROPELIDO (ALUGUEL)</v>
          </cell>
          <cell r="C4393" t="str">
            <v>H</v>
          </cell>
          <cell r="D4393">
            <v>104.07</v>
          </cell>
        </row>
        <row r="4394">
          <cell r="A4394" t="str">
            <v>C3265</v>
          </cell>
          <cell r="B4394" t="str">
            <v>COMPACTADOR LISO TANDEM AUTOPROPELIDO (ALUGUEL)</v>
          </cell>
          <cell r="C4394" t="str">
            <v>H</v>
          </cell>
          <cell r="D4394">
            <v>53.65</v>
          </cell>
        </row>
        <row r="4395">
          <cell r="A4395" t="str">
            <v>C3266</v>
          </cell>
          <cell r="B4395" t="str">
            <v>COMPACTADOR LISO VIBRATÓRIO AUTOPROPELIDO (ALUGUEL)</v>
          </cell>
          <cell r="C4395" t="str">
            <v>H</v>
          </cell>
          <cell r="D4395">
            <v>99.27</v>
          </cell>
        </row>
        <row r="4396">
          <cell r="A4396" t="str">
            <v>C3267</v>
          </cell>
          <cell r="B4396" t="str">
            <v>COMPACTADOR PÉ DE CARNEIRO VIBRATÓRIO AUTOPROPELIDO (ALUGUEL)</v>
          </cell>
          <cell r="C4396" t="str">
            <v>H</v>
          </cell>
          <cell r="D4396">
            <v>103.61</v>
          </cell>
        </row>
        <row r="4397">
          <cell r="A4397" t="str">
            <v>C3278</v>
          </cell>
          <cell r="B4397" t="str">
            <v>ESCAVADEIRA HIDRÁULICA (ALUGUEL)</v>
          </cell>
          <cell r="C4397" t="str">
            <v>H</v>
          </cell>
          <cell r="D4397">
            <v>145.33000000000001</v>
          </cell>
        </row>
        <row r="4398">
          <cell r="A4398" t="str">
            <v>C3288</v>
          </cell>
          <cell r="B4398" t="str">
            <v>MOTONIVELADORA (ALUGUEL)</v>
          </cell>
          <cell r="C4398" t="str">
            <v>H</v>
          </cell>
          <cell r="D4398">
            <v>123.68</v>
          </cell>
        </row>
        <row r="4399">
          <cell r="A4399" t="str">
            <v>C3309</v>
          </cell>
          <cell r="B4399" t="str">
            <v>RETROESCAVADEIRA DE PNEUS (ALUGUEL)</v>
          </cell>
          <cell r="C4399" t="str">
            <v>H</v>
          </cell>
          <cell r="D4399">
            <v>62.68</v>
          </cell>
        </row>
        <row r="4400">
          <cell r="A4400" t="str">
            <v>C3313</v>
          </cell>
          <cell r="B4400" t="str">
            <v>TRATOR DE ESTEIRAS COM LÂMINA E ESCARIFICADOR (ALUGUEL)</v>
          </cell>
          <cell r="C4400" t="str">
            <v>H</v>
          </cell>
          <cell r="D4400">
            <v>156.43</v>
          </cell>
        </row>
        <row r="4401">
          <cell r="A4401" t="str">
            <v>C3314</v>
          </cell>
          <cell r="B4401" t="str">
            <v>TRATOR DE PNEUS (ALUGUEL)</v>
          </cell>
          <cell r="C4401" t="str">
            <v>H</v>
          </cell>
          <cell r="D4401">
            <v>55.37</v>
          </cell>
        </row>
        <row r="4402">
          <cell r="A4402" t="str">
            <v>C3317</v>
          </cell>
          <cell r="B4402" t="str">
            <v>VIBRO ACABADORA DE MISTURAS BETUMINOSAS (ALUGUEL)</v>
          </cell>
          <cell r="C4402" t="str">
            <v>H</v>
          </cell>
          <cell r="D4402">
            <v>138.44</v>
          </cell>
        </row>
        <row r="4403">
          <cell r="B4403" t="str">
            <v>KM RODADO</v>
          </cell>
        </row>
        <row r="4404">
          <cell r="A4404" t="str">
            <v>C3255</v>
          </cell>
          <cell r="B4404" t="str">
            <v>CAMINHÃO BASCULANTE 6 M3</v>
          </cell>
          <cell r="C4404" t="str">
            <v>KM</v>
          </cell>
          <cell r="D4404">
            <v>1.1399999999999999</v>
          </cell>
        </row>
        <row r="4405">
          <cell r="A4405" t="str">
            <v>C3254</v>
          </cell>
          <cell r="B4405" t="str">
            <v>CAMINHÃO BASCULANTE 12 M3</v>
          </cell>
          <cell r="C4405" t="str">
            <v>KM</v>
          </cell>
          <cell r="D4405">
            <v>1.44</v>
          </cell>
        </row>
        <row r="4406">
          <cell r="A4406" t="str">
            <v>C3262</v>
          </cell>
          <cell r="B4406" t="str">
            <v>CAVALO MECÂNICO COM PRANCHA DE 2 EIXOS</v>
          </cell>
          <cell r="C4406" t="str">
            <v>KM</v>
          </cell>
          <cell r="D4406">
            <v>2.69</v>
          </cell>
        </row>
        <row r="4407">
          <cell r="A4407" t="str">
            <v>C3263</v>
          </cell>
          <cell r="B4407" t="str">
            <v>CAVALO MECÂNICO COM PRANCHA DE 3 EIXOS</v>
          </cell>
          <cell r="C4407" t="str">
            <v>KM</v>
          </cell>
          <cell r="D4407">
            <v>3.23</v>
          </cell>
        </row>
        <row r="4408">
          <cell r="B4408" t="str">
            <v>ACESSIBILIDADE À EDIFICAÇÕES E ESPAÇOS</v>
          </cell>
        </row>
        <row r="4409">
          <cell r="B4409" t="str">
            <v>SERVIÇOS PRELIMINARES</v>
          </cell>
        </row>
        <row r="4410">
          <cell r="A4410" t="str">
            <v>C4618</v>
          </cell>
          <cell r="B4410" t="str">
            <v>DEMOLIÇÃO DE INSTALAÇÃO HIDRÁULICA - TUBOS E CONEXÕES</v>
          </cell>
          <cell r="C4410" t="str">
            <v>PT</v>
          </cell>
          <cell r="D4410">
            <v>18.440000000000001</v>
          </cell>
        </row>
        <row r="4411">
          <cell r="A4411" t="str">
            <v>C4619</v>
          </cell>
          <cell r="B4411" t="str">
            <v>DEMOLIÇÃO DE INSTALAÇÃO SANITÁRIA - TUBOS E CONEXÕES</v>
          </cell>
          <cell r="C4411" t="str">
            <v>PT</v>
          </cell>
          <cell r="D4411">
            <v>17.89</v>
          </cell>
        </row>
        <row r="4412">
          <cell r="A4412" t="str">
            <v>C4639</v>
          </cell>
          <cell r="B4412" t="str">
            <v>RETIRADA DE GUARDA-CORPO EM TUBOS C/ PEÇAS E CONEXÕES FERRO GALVANIZADO (SEM REAPROVEITAMENTO) DN ATÉ 60mm</v>
          </cell>
          <cell r="C4412" t="str">
            <v>M</v>
          </cell>
          <cell r="D4412">
            <v>14.59</v>
          </cell>
        </row>
        <row r="4413">
          <cell r="A4413" t="str">
            <v>C4640</v>
          </cell>
          <cell r="B4413" t="str">
            <v>RETIRADA DE GUIAS PRE-FABRICADAS DE CONCRETO</v>
          </cell>
          <cell r="C4413" t="str">
            <v>M</v>
          </cell>
          <cell r="D4413">
            <v>4.79</v>
          </cell>
        </row>
        <row r="4414">
          <cell r="B4414" t="str">
            <v>ESQUADRIAS E FERRAGENS</v>
          </cell>
        </row>
        <row r="4415">
          <cell r="A4415" t="str">
            <v>C4621</v>
          </cell>
          <cell r="B4415" t="str">
            <v>BATEDOR PARA PORTA EM CHAPA DE ALUMÍNIO TIPO XADREZ LAVRADA ESP. 3mm C/ FIXAÇÃO SOBRE MADEIRA LISA OU REVESTIMENTO MELAMÍNICO COM FITA DUPLA FACE</v>
          </cell>
          <cell r="C4415" t="str">
            <v>M2</v>
          </cell>
          <cell r="D4415">
            <v>176.77</v>
          </cell>
        </row>
        <row r="4416">
          <cell r="A4416" t="str">
            <v>C4643</v>
          </cell>
          <cell r="B4416" t="str">
            <v>INSTALAÇÃO DE BARRA ANTI-PÂNICO C/ TRAVA EM AÇO INOX DIÂM. 1 1/2</v>
          </cell>
          <cell r="C4416" t="str">
            <v>CJ</v>
          </cell>
          <cell r="D4416">
            <v>1119.6400000000001</v>
          </cell>
        </row>
        <row r="4417">
          <cell r="A4417" t="str">
            <v>C4638</v>
          </cell>
          <cell r="B4417" t="str">
            <v>PUXADOR HORIZONTAL/VERTICAL PARA PORTA</v>
          </cell>
          <cell r="C4417" t="str">
            <v>M</v>
          </cell>
          <cell r="D4417">
            <v>223.57</v>
          </cell>
        </row>
        <row r="4418">
          <cell r="A4418" t="str">
            <v>C4647</v>
          </cell>
          <cell r="B4418" t="str">
            <v>RETIRADA DE DISPOSITIVO DE PRESSÃO DAS PORTAS</v>
          </cell>
          <cell r="C4418" t="str">
            <v>UN</v>
          </cell>
          <cell r="D4418">
            <v>15.95</v>
          </cell>
        </row>
        <row r="4419">
          <cell r="A4419" t="str">
            <v>C4637</v>
          </cell>
          <cell r="B4419" t="str">
            <v>RETIRADA COM SUBSTITUIÇÃO DE MAÇANETA EXISTENTE POR TIPO ALAVANCA</v>
          </cell>
          <cell r="C4419" t="str">
            <v>UN</v>
          </cell>
          <cell r="D4419">
            <v>87.52</v>
          </cell>
        </row>
        <row r="4420">
          <cell r="B4420" t="str">
            <v>INSTALAÇÕES, LOUÇAS E ACESSÓRIOS</v>
          </cell>
        </row>
        <row r="4421">
          <cell r="A4421" t="str">
            <v>C4642</v>
          </cell>
          <cell r="B4421" t="str">
            <v>ASSENTO ARTICULÁVEL (ASSEIO DE DEFICIENTE)</v>
          </cell>
          <cell r="C4421" t="str">
            <v>UN</v>
          </cell>
          <cell r="D4421">
            <v>549.82000000000005</v>
          </cell>
        </row>
        <row r="4422">
          <cell r="A4422" t="str">
            <v>C4635</v>
          </cell>
          <cell r="B4422" t="str">
            <v>BACIA SANITÁRIA PARA CADEIRANTES C/ ASSENTO (ABERTURA FRONTAL)</v>
          </cell>
          <cell r="C4422" t="str">
            <v>UN</v>
          </cell>
          <cell r="D4422">
            <v>724.3</v>
          </cell>
        </row>
        <row r="4423">
          <cell r="A4423" t="str">
            <v>C4634</v>
          </cell>
          <cell r="B4423" t="str">
            <v>BASE EM GRANITO COM MAPA TÁTIL</v>
          </cell>
          <cell r="C4423" t="str">
            <v>UN</v>
          </cell>
          <cell r="D4423">
            <v>959.6</v>
          </cell>
        </row>
        <row r="4424">
          <cell r="A4424" t="str">
            <v>C4636</v>
          </cell>
          <cell r="B4424" t="str">
            <v>LAVATÓRIO DE LOUÇA BRANCA C/ COLUNA SUSPENSA E ACESSÓRIOS</v>
          </cell>
          <cell r="C4424" t="str">
            <v>UN</v>
          </cell>
          <cell r="D4424">
            <v>507.94</v>
          </cell>
        </row>
        <row r="4425">
          <cell r="A4425" t="str">
            <v>C4630</v>
          </cell>
          <cell r="B4425" t="str">
            <v>REINSTALAÇÃO DE PONTO HIDRÁULICO, MATERIAL E EXECUÇÃO</v>
          </cell>
          <cell r="C4425" t="str">
            <v>PT</v>
          </cell>
          <cell r="D4425">
            <v>65.09</v>
          </cell>
        </row>
        <row r="4426">
          <cell r="A4426" t="str">
            <v>C4631</v>
          </cell>
          <cell r="B4426" t="str">
            <v>REINSTALAÇÃO DE PONTO SANITÁRIO, MATERIAL E EXECUÇÃO</v>
          </cell>
          <cell r="C4426" t="str">
            <v>PT</v>
          </cell>
          <cell r="D4426">
            <v>74.959999999999994</v>
          </cell>
        </row>
        <row r="4427">
          <cell r="A4427" t="str">
            <v>C4632</v>
          </cell>
          <cell r="B4427" t="str">
            <v>REMANEJAMENTO DE BACIA SANITÁRIA</v>
          </cell>
          <cell r="C4427" t="str">
            <v>UN</v>
          </cell>
          <cell r="D4427">
            <v>102.2</v>
          </cell>
        </row>
        <row r="4428">
          <cell r="A4428" t="str">
            <v>C4633</v>
          </cell>
          <cell r="B4428" t="str">
            <v>REMANEJAMENTO DE BANCADA DE GRANITO</v>
          </cell>
          <cell r="C4428" t="str">
            <v>M2</v>
          </cell>
          <cell r="D4428">
            <v>55.48</v>
          </cell>
        </row>
        <row r="4429">
          <cell r="B4429" t="str">
            <v>PISOS</v>
          </cell>
        </row>
        <row r="4430">
          <cell r="A4430" t="str">
            <v>C4625</v>
          </cell>
          <cell r="B4430" t="str">
            <v>BASE EM PREMOLDADO DE CONCRETO COM ADITIVO IMPERMEABILIZANTE P/ INSTALAÇÃO DE BACIA SANITÁRIA</v>
          </cell>
          <cell r="C4430" t="str">
            <v>UN</v>
          </cell>
          <cell r="D4430">
            <v>49.69</v>
          </cell>
        </row>
        <row r="4431">
          <cell r="A4431" t="str">
            <v>C4622</v>
          </cell>
          <cell r="B4431" t="str">
            <v>FITA ADESIVA ANTIDERRAPANTE E FOSFORESCENTE</v>
          </cell>
          <cell r="C4431" t="str">
            <v>UN</v>
          </cell>
          <cell r="D4431">
            <v>34.6</v>
          </cell>
        </row>
        <row r="4432">
          <cell r="A4432" t="str">
            <v>C4623</v>
          </cell>
          <cell r="B4432" t="str">
            <v>PISO PODOTÁTIL INTERNO EM BORRACHA 30x30cm ASSENTAMENTO COM COLA VINIL (FORNECIMENTO E ASSENTAMENTO)</v>
          </cell>
          <cell r="C4432" t="str">
            <v>M2</v>
          </cell>
          <cell r="D4432">
            <v>110.7</v>
          </cell>
        </row>
        <row r="4433">
          <cell r="A4433" t="str">
            <v>C4624</v>
          </cell>
          <cell r="B4433" t="str">
            <v>PISO PODOTÁTIL EXTERNO EM PMC ESP. 3CM, ASSENTADO COM ARGAMASSA (FORNECIMENTO E ASSENTAMENTO)</v>
          </cell>
          <cell r="C4433" t="str">
            <v>M2</v>
          </cell>
          <cell r="D4433">
            <v>72.02</v>
          </cell>
        </row>
        <row r="4434">
          <cell r="B4434" t="str">
            <v>SINALIZAÇÃO</v>
          </cell>
        </row>
        <row r="4435">
          <cell r="A4435" t="str">
            <v>C4626</v>
          </cell>
          <cell r="B4435" t="str">
            <v>PLACA EM ALUMÍNIO 15x30cm C/ VINIL APLICADO EM 1 FACE E FIXAÇÃO COM FITA DUPLA FACE (FORNECIMENTO E MONTAGEM)</v>
          </cell>
          <cell r="C4435" t="str">
            <v>UN</v>
          </cell>
          <cell r="D4435">
            <v>13.51</v>
          </cell>
        </row>
        <row r="4436">
          <cell r="A4436" t="str">
            <v>C4627</v>
          </cell>
          <cell r="B4436" t="str">
            <v>PLACA EM ALUMÍNIO 20x20cm C/ VINIL APLICADO EM 1 FACE E FIXAÇÃO COM FITA DUPLA FACE (FORNECIMENTO E MONTAGEM)</v>
          </cell>
          <cell r="C4436" t="str">
            <v>UN</v>
          </cell>
          <cell r="D4436">
            <v>11.86</v>
          </cell>
        </row>
        <row r="4437">
          <cell r="A4437" t="str">
            <v>C4628</v>
          </cell>
          <cell r="B4437" t="str">
            <v>PLACA EM ALUMÍNIO 20x25cm C/ VINIL APLICADO EM 1 FACE E FIXAÇÃO COM FITA DUPLA FACE (FORNECIMENTO E MONTAGEM)</v>
          </cell>
          <cell r="C4437" t="str">
            <v>UN</v>
          </cell>
          <cell r="D4437">
            <v>14.65</v>
          </cell>
        </row>
        <row r="4438">
          <cell r="A4438" t="str">
            <v>C4629</v>
          </cell>
          <cell r="B4438" t="str">
            <v>PLACA EM AÇO GALVANIZADO C/ APLICAÇÃO EM 1 FACE EM VINIL E FUNDO C/ PINTURA EM ESMALTE SINTÉTICO PRETO FOSCO (FORNECIMENTO E MONTAGEM)</v>
          </cell>
          <cell r="C4438" t="str">
            <v>M2</v>
          </cell>
          <cell r="D4438">
            <v>343.38</v>
          </cell>
        </row>
        <row r="4439">
          <cell r="A4439" t="str">
            <v>C4648</v>
          </cell>
          <cell r="B4439" t="str">
            <v>PLACAS COM BRAILLE PARA SINALIZAÇÃO TÁTIL</v>
          </cell>
          <cell r="C4439" t="str">
            <v>UN</v>
          </cell>
          <cell r="D4439">
            <v>48.61</v>
          </cell>
        </row>
        <row r="4440">
          <cell r="A4440" t="str">
            <v>C4641</v>
          </cell>
          <cell r="B4440" t="str">
            <v>SÍMBOLO INTERNACIONAL DE ACESSO - SIA - 15x15cm</v>
          </cell>
          <cell r="C4440" t="str">
            <v>UN</v>
          </cell>
          <cell r="D4440">
            <v>13.92</v>
          </cell>
        </row>
        <row r="4441">
          <cell r="A4441" t="str">
            <v>C4649</v>
          </cell>
          <cell r="B4441" t="str">
            <v>SINALIZAÇÃO PARA EXTINTOR</v>
          </cell>
          <cell r="C4441" t="str">
            <v>UN</v>
          </cell>
          <cell r="D4441">
            <v>25.9</v>
          </cell>
        </row>
        <row r="4442">
          <cell r="B4442" t="str">
            <v>DIVERSOS</v>
          </cell>
        </row>
        <row r="4443">
          <cell r="A4443" t="str">
            <v>C4646</v>
          </cell>
          <cell r="B4443" t="str">
            <v>CORRIMÃO DUPLA ALTURA EM AÇO INOX DIAM 1 1/2</v>
          </cell>
          <cell r="C4443" t="str">
            <v>M</v>
          </cell>
          <cell r="D4443">
            <v>317.56</v>
          </cell>
        </row>
        <row r="4444">
          <cell r="A4444" t="str">
            <v>C4644</v>
          </cell>
          <cell r="B4444" t="str">
            <v>FORNECIMENTO E MONTAGEM DE BOTÕES EM BRAILLE COM SINALIZAÇÃO SONORA</v>
          </cell>
          <cell r="C4444" t="str">
            <v>CJ</v>
          </cell>
          <cell r="D4444">
            <v>958.56</v>
          </cell>
        </row>
        <row r="4445">
          <cell r="A4445" t="str">
            <v>C4620</v>
          </cell>
          <cell r="B4445" t="str">
            <v>GUIA DE BALIZAMENTO EM ALVENARIA ESP.=10cm ALTURA ATÉ 15cm COMPLETAMENTE EXECUTADA E ACABAMENTO EM TEXTURA ACRÍLICA E TOPO EM CHAPIM EM PMC</v>
          </cell>
          <cell r="C4445" t="str">
            <v>M</v>
          </cell>
          <cell r="D4445">
            <v>93.3</v>
          </cell>
        </row>
        <row r="4446">
          <cell r="A4446" t="str">
            <v>C4645</v>
          </cell>
          <cell r="B4446" t="str">
            <v>IMPLANTAÇÃO DE ASSENTO PARA PESSOAS OBESAS (PO), PESSOAS COM MOBILIDADE REDUZIDA (PMR) E PESSOAS COM CADEIRA DE RODAS (PCR)</v>
          </cell>
          <cell r="C4446" t="str">
            <v>UN</v>
          </cell>
          <cell r="D4446">
            <v>725.32</v>
          </cell>
        </row>
        <row r="4447">
          <cell r="B4447" t="str">
            <v>SERVIÇOS DIVERSOS</v>
          </cell>
        </row>
        <row r="4448">
          <cell r="B4448" t="str">
            <v xml:space="preserve">INDENIZAÇÕES </v>
          </cell>
        </row>
        <row r="4449">
          <cell r="A4449" t="str">
            <v>C2840</v>
          </cell>
          <cell r="B4449" t="str">
            <v>INDENIZAÇÃO DE JAZIDA</v>
          </cell>
          <cell r="C4449" t="str">
            <v>M3</v>
          </cell>
          <cell r="D4449">
            <v>1.1200000000000001</v>
          </cell>
        </row>
        <row r="4450">
          <cell r="B4450" t="str">
            <v>LIMPEZA FINAL</v>
          </cell>
        </row>
        <row r="4451">
          <cell r="A4451" t="str">
            <v>C1078</v>
          </cell>
          <cell r="B4451" t="str">
            <v>DESCUPINIZAÇÃO C/ MATERIAL INSETICIDA</v>
          </cell>
          <cell r="C4451" t="str">
            <v>M2</v>
          </cell>
          <cell r="D4451">
            <v>7.37</v>
          </cell>
        </row>
        <row r="4452">
          <cell r="A4452" t="str">
            <v>C3605</v>
          </cell>
          <cell r="B4452" t="str">
            <v>LIMPEZA DA UNIDADE CASA TIPO "T 01" - PADRÃO POPULAR</v>
          </cell>
          <cell r="C4452" t="str">
            <v>UN</v>
          </cell>
          <cell r="D4452">
            <v>66.760000000000005</v>
          </cell>
        </row>
        <row r="4453">
          <cell r="A4453" t="str">
            <v>C3447</v>
          </cell>
          <cell r="B4453" t="str">
            <v>LIMPEZA DE PISO EM ÁREA URBANIZADA</v>
          </cell>
          <cell r="C4453" t="str">
            <v>M2</v>
          </cell>
          <cell r="D4453">
            <v>0.63</v>
          </cell>
        </row>
        <row r="4454">
          <cell r="A4454" t="str">
            <v>C1625</v>
          </cell>
          <cell r="B4454" t="str">
            <v>LIMPEZA DE PISOS E REVESTIMENTOS</v>
          </cell>
          <cell r="C4454" t="str">
            <v>M2</v>
          </cell>
          <cell r="D4454">
            <v>4.24</v>
          </cell>
        </row>
        <row r="4455">
          <cell r="A4455" t="str">
            <v>C1626</v>
          </cell>
          <cell r="B4455" t="str">
            <v>LIMPEZA DE REVESTIMENTOS CERÂMICOS</v>
          </cell>
          <cell r="C4455" t="str">
            <v>M2</v>
          </cell>
          <cell r="D4455">
            <v>3.77</v>
          </cell>
        </row>
        <row r="4456">
          <cell r="A4456" t="str">
            <v>C1627</v>
          </cell>
          <cell r="B4456" t="str">
            <v>LIMPEZA DE VIDROS</v>
          </cell>
          <cell r="C4456" t="str">
            <v>M2</v>
          </cell>
          <cell r="D4456">
            <v>5.01</v>
          </cell>
        </row>
        <row r="4457">
          <cell r="A4457" t="str">
            <v>C1628</v>
          </cell>
          <cell r="B4457" t="str">
            <v>LIMPEZA GERAL</v>
          </cell>
          <cell r="C4457" t="str">
            <v>M2</v>
          </cell>
          <cell r="D4457">
            <v>5.84</v>
          </cell>
        </row>
        <row r="4458">
          <cell r="A4458" t="str">
            <v>C1629</v>
          </cell>
          <cell r="B4458" t="str">
            <v>LIMPEZA, RETIRADA DO PAPEL E LAVAGEM DE MOSAICO VIDROSO</v>
          </cell>
          <cell r="C4458" t="str">
            <v>M2</v>
          </cell>
          <cell r="D4458">
            <v>4.8899999999999997</v>
          </cell>
        </row>
        <row r="4460">
          <cell r="B4460" t="str">
            <v>SINAPI</v>
          </cell>
        </row>
        <row r="4461">
          <cell r="A4461" t="str">
            <v>ASTU</v>
          </cell>
          <cell r="B4461" t="str">
            <v>ASSENTAMENTO DE TUBOS E PECAS</v>
          </cell>
        </row>
        <row r="4462">
          <cell r="A4462" t="str">
            <v xml:space="preserve">  0045</v>
          </cell>
          <cell r="B4462" t="str">
            <v>FORNEC E/OU ASSENT DE TUBO DE FERRO FUNDIDO JUNTA ELASTICA</v>
          </cell>
        </row>
        <row r="4463">
          <cell r="A4463" t="str">
            <v xml:space="preserve">    73887</v>
          </cell>
          <cell r="B4463" t="str">
            <v>ASSENTAMENTO DE TUBO DE FERRO FUNDIDO COM JUNTA ELASTICA</v>
          </cell>
        </row>
        <row r="4464">
          <cell r="A4464" t="str">
            <v xml:space="preserve">    73887/001</v>
          </cell>
          <cell r="B4464" t="str">
            <v>ASSENTAMENTO SIMPLES DE TUBOS DE FERRO FUNDIDO (FOFO) C/ JUNTA ELASTICA - DN 75 MM - INCLUSIVE TRANSPORTE</v>
          </cell>
          <cell r="C4464" t="str">
            <v>M</v>
          </cell>
          <cell r="D4464">
            <v>2.37</v>
          </cell>
        </row>
        <row r="4465">
          <cell r="A4465" t="str">
            <v xml:space="preserve">    73887/002</v>
          </cell>
          <cell r="B4465" t="str">
            <v>ASSENTAMENTO SIMPLES DE TUBOS DE FERRO FUNDIDO (FOFO) C/ JUNTA ELASTICA - DN 100 - INCLUSIVE TRANSPORTE</v>
          </cell>
          <cell r="C4465" t="str">
            <v>M</v>
          </cell>
          <cell r="D4465">
            <v>2.85</v>
          </cell>
        </row>
        <row r="4466">
          <cell r="A4466" t="str">
            <v xml:space="preserve">    73887/003</v>
          </cell>
          <cell r="B4466" t="str">
            <v>ASSENTAMENTO SIMPLES DE TUBOS DE FERRO FUNDIDO (FOFO) C/ JUNTA ELASTICA - DN 150 - INCLUSIVE TRANSPORTE</v>
          </cell>
          <cell r="C4466" t="str">
            <v>M</v>
          </cell>
          <cell r="D4466">
            <v>5.03</v>
          </cell>
        </row>
        <row r="4467">
          <cell r="A4467" t="str">
            <v xml:space="preserve">    73887/004</v>
          </cell>
          <cell r="B4467" t="str">
            <v>ASSENTAMENTO SIMPLES DE TUBOS DE FERRO FUNDIDO (FOFO) C/ JUNTA ELASTICA - DN 200 - INCLUSIVE TRANSPORTE</v>
          </cell>
          <cell r="C4467" t="str">
            <v>M</v>
          </cell>
          <cell r="D4467">
            <v>6.44</v>
          </cell>
        </row>
        <row r="4468">
          <cell r="A4468" t="str">
            <v xml:space="preserve">    73887/005</v>
          </cell>
          <cell r="B4468" t="str">
            <v>ASSENTAMENTO SIMPLES DE TUBOS DE FERRO FUNDIDO (FOFO) C/ JUNTA ELASTICA - DN 250 MM - INCLUSIVE TRANSPORTE</v>
          </cell>
          <cell r="C4468" t="str">
            <v>M</v>
          </cell>
          <cell r="D4468">
            <v>7.77</v>
          </cell>
        </row>
        <row r="4469">
          <cell r="A4469" t="str">
            <v xml:space="preserve">    73887/006</v>
          </cell>
          <cell r="B4469" t="str">
            <v>ASSENTAMENTO SIMPLES DE TUBOS DE FERRO FUNDIDO (FOFO) C/ JUNTA ELASTICA - DN 300 - INCLUSIVE TRANSPORTE</v>
          </cell>
          <cell r="C4469" t="str">
            <v>M</v>
          </cell>
          <cell r="D4469">
            <v>8.7799999999999994</v>
          </cell>
        </row>
        <row r="4470">
          <cell r="A4470" t="str">
            <v xml:space="preserve">    73887/007</v>
          </cell>
          <cell r="B4470" t="str">
            <v>ASSENTAMENTO SIMPLES DE TUBOS DE FERRO FUNDIDO (FOFO) C/ JUNTA ELASTICA - DN 350 MM - INCLUSIVE TRANSPORTE</v>
          </cell>
          <cell r="C4470" t="str">
            <v>M</v>
          </cell>
          <cell r="D4470">
            <v>10.27</v>
          </cell>
        </row>
        <row r="4471">
          <cell r="A4471" t="str">
            <v xml:space="preserve">    73887/008</v>
          </cell>
          <cell r="B4471" t="str">
            <v>ASSENTAMENTO SIMPLES DE TUBOS DE FERRO FUNDIDO (FOFO) C/ JUNTA ELASTICA - DN 400 MM - INCLUSIVE TRANSPORTE</v>
          </cell>
          <cell r="C4471" t="str">
            <v>M</v>
          </cell>
          <cell r="D4471">
            <v>11.76</v>
          </cell>
        </row>
        <row r="4472">
          <cell r="A4472" t="str">
            <v xml:space="preserve">    73887/009</v>
          </cell>
          <cell r="B4472" t="str">
            <v>ASSENTAMENTO SIMPLES DE TUBOS DE FERRO FUNDIDO (FOFO) C/ JUNTA ELASTICA - DN 450 MM - INCLUSIVE TRANSPORTE</v>
          </cell>
          <cell r="C4472" t="str">
            <v>M</v>
          </cell>
          <cell r="D4472">
            <v>13.22</v>
          </cell>
        </row>
        <row r="4473">
          <cell r="A4473" t="str">
            <v xml:space="preserve">    73887/010</v>
          </cell>
          <cell r="B4473" t="str">
            <v>ASSENTAMENTO SIMPLES DE TUBOS DE FERRO FUNDIDO (FOFO) C/ JUNTA ELASTICA - DN 500 MM - INCLUSIVE TRANSPORTE</v>
          </cell>
          <cell r="C4473" t="str">
            <v>M</v>
          </cell>
          <cell r="D4473">
            <v>14.68</v>
          </cell>
        </row>
        <row r="4474">
          <cell r="A4474" t="str">
            <v xml:space="preserve">    73887/011</v>
          </cell>
          <cell r="B4474" t="str">
            <v>ASSENTAMENTO SIMPLES DE TUBOS DE FERRO FUNDIDO (FOFO) C/ JUNTA ELASTICA - DN 600 MM - INCLUSIVE TRANSPORTE</v>
          </cell>
          <cell r="C4474" t="str">
            <v>M</v>
          </cell>
          <cell r="D4474">
            <v>17.7</v>
          </cell>
        </row>
        <row r="4475">
          <cell r="A4475" t="str">
            <v xml:space="preserve">    73887/012</v>
          </cell>
          <cell r="B4475" t="str">
            <v>ASSENTAMENTO SIMPLES DE TUBOS DE FERRO FUNDIDO (FOFO) C/ JUNTA ELASTICA - DN 700 MM - INCLUSIVE TRANSPORTE</v>
          </cell>
          <cell r="C4475" t="str">
            <v>M</v>
          </cell>
          <cell r="D4475">
            <v>22.03</v>
          </cell>
        </row>
        <row r="4476">
          <cell r="A4476" t="str">
            <v xml:space="preserve">    73887/013</v>
          </cell>
          <cell r="B4476" t="str">
            <v>ASSENTAMENTO SIMPLES DE TUBOS DE FERRO FUNDIDO (FOFO) C/ JUNTA ELASTICA - DN 800 MM - INCLUSIVE TRANSPORTES</v>
          </cell>
          <cell r="C4476" t="str">
            <v>M</v>
          </cell>
          <cell r="D4476">
            <v>25.38</v>
          </cell>
        </row>
        <row r="4477">
          <cell r="A4477" t="str">
            <v xml:space="preserve">    73887/014</v>
          </cell>
          <cell r="B4477" t="str">
            <v>ASSENTAMENTO SIMPLES DE TUBOS DE FERRO FUNDIDO (FOFO) C/ JUNTA ELASTICA - DN 900 MM - INCLUSIVE TRANSPORTE</v>
          </cell>
          <cell r="C4477" t="str">
            <v>M</v>
          </cell>
          <cell r="D4477">
            <v>29.73</v>
          </cell>
        </row>
        <row r="4478">
          <cell r="A4478" t="str">
            <v xml:space="preserve">    73887/015</v>
          </cell>
          <cell r="B4478" t="str">
            <v>ASSENTAMENTO SIMPLES DE TUBOS DE FERRO FUNDIDO (FOFO) C/ JUNTA ELASTICA - DN 1000 MM - INCLUSIVE TRANSPORTE</v>
          </cell>
          <cell r="C4478" t="str">
            <v>M</v>
          </cell>
          <cell r="D4478">
            <v>31.88</v>
          </cell>
        </row>
        <row r="4479">
          <cell r="A4479" t="str">
            <v xml:space="preserve">    73887/016</v>
          </cell>
          <cell r="B4479" t="str">
            <v>ASSENTAMENTO SIMPLES DE TUBOS DE FERRO FUNDIDO (FOFO) C/ JUNTA ELASTICA - DN 1100 MM - INCLUSIVE TRANSPORTE</v>
          </cell>
          <cell r="C4479" t="str">
            <v>M</v>
          </cell>
          <cell r="D4479">
            <v>37.79</v>
          </cell>
        </row>
        <row r="4480">
          <cell r="A4480" t="str">
            <v xml:space="preserve">    73887/017</v>
          </cell>
          <cell r="B4480" t="str">
            <v>ASSENTAMENTO SIMPLES DE TUBOS DE FERRO FUNDIDO (FOFO) C/ JUNTA ELASTICA - DN 1200 MM - INCLUSIVE TRANSPORTE</v>
          </cell>
          <cell r="C4480" t="str">
            <v>M</v>
          </cell>
          <cell r="D4480">
            <v>44.66</v>
          </cell>
        </row>
        <row r="4481">
          <cell r="A4481" t="str">
            <v xml:space="preserve">    74213</v>
          </cell>
          <cell r="B4481" t="str">
            <v>MODULO TIPO - REDE DE AGUA &gt; FORN. E ASSENTAMENTO DE TUBOS DE F0F0:COMPREENDE LOCACAO DA OBRA, CADASTRAMENTO DE INTERFERENCIAS, ESCAVACAODE VALA, EXCETO ROCHA, ATE A PROFUNDIDADE DE 1,50 METROS.INCLUI - CARGA,TRANSPORTE E DESCARGA DO MATE</v>
          </cell>
        </row>
        <row r="4482">
          <cell r="A4482" t="str">
            <v xml:space="preserve">    74213/001</v>
          </cell>
          <cell r="B4482" t="str">
            <v>MODULO TIPO: REDE DE AGUA, COM FORNECIMENTO E ASSENTAMENTO DE TUBO FºFº DN 200 MM-K7, COMPREENDENDO: LOCACAO, CADASTRAMENTO DE INTERFERENCIAS, ESCAVACAO E REATERRO COMPACTADO DE VALA, EXCETO ROCHA, ATE 1,50 M.INCLUSIVE. ATENÇÃO: VIDE DESCRIÇÃOCOMPLEMENT</v>
          </cell>
          <cell r="C4482" t="str">
            <v>M</v>
          </cell>
          <cell r="D4482">
            <v>18.920000000000002</v>
          </cell>
        </row>
        <row r="4483">
          <cell r="A4483" t="str">
            <v xml:space="preserve">    83655</v>
          </cell>
          <cell r="B4483" t="str">
            <v>ASSENTAMENTO SIMPLES DE TUBOS DE FERRO FUNDIDO (FOFO), COM JUNTA ELASTICA, DN 50 MM.</v>
          </cell>
          <cell r="C4483" t="str">
            <v>M</v>
          </cell>
          <cell r="D4483">
            <v>2.0499999999999998</v>
          </cell>
        </row>
        <row r="4484">
          <cell r="A4484" t="str">
            <v xml:space="preserve">  0048</v>
          </cell>
          <cell r="B4484" t="str">
            <v>FORNEC E/OU ASSENT DE TUBO DE PVC COM JUNTA ELASTICA</v>
          </cell>
        </row>
        <row r="4485">
          <cell r="A4485" t="str">
            <v xml:space="preserve">    73840</v>
          </cell>
          <cell r="B4485" t="str">
            <v>ASSENTAMENTO TUBO PVC, RPVC, PVC DEFOFO, PRFV P/ESGOTO COM JE</v>
          </cell>
        </row>
        <row r="4486">
          <cell r="A4486" t="str">
            <v xml:space="preserve">    73840/001</v>
          </cell>
          <cell r="B4486" t="str">
            <v>ASSENTAMENTO TUBO PVC COM JUNTA ELASTICA, DN 100 MM - (OU RPVC, OU PRFV) - PARA ESGOTO.</v>
          </cell>
          <cell r="C4486" t="str">
            <v>M</v>
          </cell>
          <cell r="D4486">
            <v>2.75</v>
          </cell>
        </row>
        <row r="4487">
          <cell r="A4487" t="str">
            <v xml:space="preserve">    73840/002</v>
          </cell>
          <cell r="B4487" t="str">
            <v>ASSENTAMENTO TUBO PVC COM JUNTA ELASTICA, DN 125 MM - (OU RPVC, OU PRFV) - PARA ESGOTO.</v>
          </cell>
          <cell r="C4487" t="str">
            <v>M</v>
          </cell>
          <cell r="D4487">
            <v>2.95</v>
          </cell>
        </row>
        <row r="4488">
          <cell r="A4488" t="str">
            <v xml:space="preserve">    73840/003</v>
          </cell>
          <cell r="B4488" t="str">
            <v>ASSENTAMENTO TUBO PVC COM JUNTA ELASTICA, DN 150 MM - (OU RPVC, OU PRFV) - PARA ESGOTO.</v>
          </cell>
          <cell r="C4488" t="str">
            <v>M</v>
          </cell>
          <cell r="D4488">
            <v>3.15</v>
          </cell>
        </row>
        <row r="4489">
          <cell r="A4489" t="str">
            <v xml:space="preserve">    73840/004</v>
          </cell>
          <cell r="B4489" t="str">
            <v>ASSENTAMENTO TUBO PVC COM JUNTA ELASTICA, DN 200 MM - (OU RPVC, OU PRFV) - PARA ESGOTO.</v>
          </cell>
          <cell r="C4489" t="str">
            <v>M</v>
          </cell>
          <cell r="D4489">
            <v>3.54</v>
          </cell>
        </row>
        <row r="4490">
          <cell r="A4490" t="str">
            <v xml:space="preserve">    73840/005</v>
          </cell>
          <cell r="B4490" t="str">
            <v>ASSENTAMENTO TUBO PVC COM JUNTA ELASTICA, DN 250 MM - (OU RPVC, OU PRFV) - PARA ESGOTO.</v>
          </cell>
          <cell r="C4490" t="str">
            <v>M</v>
          </cell>
          <cell r="D4490">
            <v>3.93</v>
          </cell>
        </row>
        <row r="4491">
          <cell r="A4491" t="str">
            <v xml:space="preserve">    73840/006</v>
          </cell>
          <cell r="B4491" t="str">
            <v>ASSENTAMENTO TUBO PVC COM JUNTA ELASTICA, DN 300 MM - (OU RPVC, OU PRFV) - PARA ESGOTO.</v>
          </cell>
          <cell r="C4491" t="str">
            <v>M</v>
          </cell>
          <cell r="D4491">
            <v>4.33</v>
          </cell>
        </row>
        <row r="4492">
          <cell r="A4492" t="str">
            <v xml:space="preserve">    73888</v>
          </cell>
          <cell r="B4492" t="str">
            <v>ASSENTAMENTO TUBO PVC, RPVC, PVC DEFOFO, PRFV P/AGUA COM JE</v>
          </cell>
        </row>
        <row r="4493">
          <cell r="A4493" t="str">
            <v xml:space="preserve">    73888/001</v>
          </cell>
          <cell r="B4493" t="str">
            <v>ASSENTAMENTO TUBO PVC COM JUNTA ELASTICA, DN 50 MM - (OU RPVC, OU PVC DEFOFO, OU PRFV) - PARA AGUA.</v>
          </cell>
          <cell r="C4493" t="str">
            <v>M</v>
          </cell>
          <cell r="D4493">
            <v>1.18</v>
          </cell>
        </row>
        <row r="4494">
          <cell r="A4494" t="str">
            <v xml:space="preserve">    73888/002</v>
          </cell>
          <cell r="B4494" t="str">
            <v>ASSENTAMENTO TUBO PVC COM JUNTA ELASTICA, DN 75 MM - (OU RPVC, OU PVC DEFOFO, OU PRFV) - PARA AGUA.</v>
          </cell>
          <cell r="C4494" t="str">
            <v>M</v>
          </cell>
          <cell r="D4494">
            <v>1.57</v>
          </cell>
        </row>
        <row r="4495">
          <cell r="A4495" t="str">
            <v xml:space="preserve">    73888/003</v>
          </cell>
          <cell r="B4495" t="str">
            <v>ASSENTAMENTO TUBO PVC COM JUNTA ELASTICA, DN 100 MM - (OU RPVC, OU PVCDEFOFO, OU PRFV) - PARA AGUA.</v>
          </cell>
          <cell r="C4495" t="str">
            <v>M</v>
          </cell>
          <cell r="D4495">
            <v>1.96</v>
          </cell>
        </row>
        <row r="4496">
          <cell r="A4496" t="str">
            <v xml:space="preserve">    73888/004</v>
          </cell>
          <cell r="B4496" t="str">
            <v>ASSENTAMENTO TUBO PVC COM JUNTA ELASTICA, DN 150 MM - (OU RPVC, OU PVCDEFOFO, OU PRFV P/ AGUA)</v>
          </cell>
          <cell r="C4496" t="str">
            <v>M</v>
          </cell>
          <cell r="D4496">
            <v>2.36</v>
          </cell>
        </row>
        <row r="4497">
          <cell r="A4497" t="str">
            <v xml:space="preserve">    73888/005</v>
          </cell>
          <cell r="B4497" t="str">
            <v>ASSENTAMENTO TUBO PVC COM JUNTA ELASTICA, DN 200 MM - (OU RPVC, OU PVCDEFOFO, OU PRFV P/ AGUA)</v>
          </cell>
          <cell r="C4497" t="str">
            <v>M</v>
          </cell>
          <cell r="D4497">
            <v>2.75</v>
          </cell>
        </row>
        <row r="4498">
          <cell r="A4498" t="str">
            <v xml:space="preserve">    73888/006</v>
          </cell>
          <cell r="B4498" t="str">
            <v>ASSENTAMENTO TUBO PVC COM JUNTA ELASTICA, DN 250 MM - (OU RPVC, OU PVCDEFOFO, OU PRFV P/ AGUA)</v>
          </cell>
          <cell r="C4498" t="str">
            <v>M</v>
          </cell>
          <cell r="D4498">
            <v>3.15</v>
          </cell>
        </row>
        <row r="4499">
          <cell r="A4499" t="str">
            <v xml:space="preserve">    73888/007</v>
          </cell>
          <cell r="B4499" t="str">
            <v>ASSENTAMENTO TUBO PVC COM JUNTA ELASTICA, DN 300 MM - (OU RPVC, OU PVCDEFOFO, OU PRFV P/ AGUA)</v>
          </cell>
          <cell r="C4499" t="str">
            <v>M</v>
          </cell>
          <cell r="D4499">
            <v>3.93</v>
          </cell>
        </row>
        <row r="4500">
          <cell r="A4500" t="str">
            <v xml:space="preserve">    73888/008</v>
          </cell>
          <cell r="B4500" t="str">
            <v>ASSENTAMENTO TUBO PVC COM JUNTA ELASTICA, DN 350 MM - (OU RPVC, OU PVCDEFOFO, OU PRFV) PARA AGUA</v>
          </cell>
          <cell r="C4500" t="str">
            <v>M</v>
          </cell>
          <cell r="D4500">
            <v>4.33</v>
          </cell>
        </row>
        <row r="4501">
          <cell r="A4501" t="str">
            <v xml:space="preserve">    73888/009</v>
          </cell>
          <cell r="B4501" t="str">
            <v>ASSENTAMENTO TUBO PVC COM JUNTA ELASTICA, DN 400 MM - (OU RPVC, OU PVCDEFOFO, OU PRFV) - PARA AGUA.</v>
          </cell>
          <cell r="C4501" t="str">
            <v>M</v>
          </cell>
          <cell r="D4501">
            <v>5.99</v>
          </cell>
        </row>
        <row r="4502">
          <cell r="A4502" t="str">
            <v xml:space="preserve">    73888/010</v>
          </cell>
          <cell r="B4502" t="str">
            <v>ASSENTAMENTO TUBO PVC COM JUNTA ELASTICA, DN 500 MM - (OU RPVC, OU PVCDEFOFO, OU PRFV) - PARA AGUA.</v>
          </cell>
          <cell r="C4502" t="str">
            <v>M</v>
          </cell>
          <cell r="D4502">
            <v>6.62</v>
          </cell>
        </row>
        <row r="4503">
          <cell r="A4503" t="str">
            <v xml:space="preserve">    73888/011</v>
          </cell>
          <cell r="B4503" t="str">
            <v>ASSENTAMENTO TUBO PVC COM JUNTA ELASTICA, DN 600 MM - (OU RPVC, OU PVCDEFOFO, OU PRFV) - PARA AGUA.</v>
          </cell>
          <cell r="C4503" t="str">
            <v>M</v>
          </cell>
          <cell r="D4503">
            <v>7.43</v>
          </cell>
        </row>
        <row r="4504">
          <cell r="A4504" t="str">
            <v xml:space="preserve">    73888/012</v>
          </cell>
          <cell r="B4504" t="str">
            <v>ASSENTAMENTO TUBO PVC COM JUNTA ELASTICA, DN 700 MM - (OU RPVC, OU PVCDEFOFO, OU PRFV) - PARA AGUA.</v>
          </cell>
          <cell r="C4504" t="str">
            <v>M</v>
          </cell>
          <cell r="D4504">
            <v>8.1</v>
          </cell>
        </row>
        <row r="4505">
          <cell r="A4505" t="str">
            <v xml:space="preserve">    73888/013</v>
          </cell>
          <cell r="B4505" t="str">
            <v>ASSENTAMENTO TUBO PVC COM JUNTA ELASTICA, DN 800 MM - (OU RPVC, OU PVCDEFOFO, OU PRFV) - PARA AGUA.</v>
          </cell>
          <cell r="C4505" t="str">
            <v>M</v>
          </cell>
          <cell r="D4505">
            <v>8.86</v>
          </cell>
        </row>
        <row r="4506">
          <cell r="A4506" t="str">
            <v xml:space="preserve">    73888/014</v>
          </cell>
          <cell r="B4506" t="str">
            <v>ASSENTAMENTO TUBO PVC COM JUNTA ELASTICA, DN 900 MM - (OU RPVC, OU PVCDEFOFO, OU PRFV) - PARA AGUA.</v>
          </cell>
          <cell r="C4506" t="str">
            <v>M</v>
          </cell>
          <cell r="D4506">
            <v>9.58</v>
          </cell>
        </row>
        <row r="4507">
          <cell r="A4507" t="str">
            <v xml:space="preserve">    73888/015</v>
          </cell>
          <cell r="B4507" t="str">
            <v>ASSENTAMENTO TUBO PVC COM JUNTA ELASTICA, DN 1000 MM - (OU RPVC, OU PVC DEFOFO, OU PRFV) - PARA AGUA.</v>
          </cell>
          <cell r="C4507" t="str">
            <v>M</v>
          </cell>
          <cell r="D4507">
            <v>10.199999999999999</v>
          </cell>
        </row>
        <row r="4508">
          <cell r="A4508" t="str">
            <v xml:space="preserve">    83652</v>
          </cell>
          <cell r="B4508" t="str">
            <v xml:space="preserve">TUBO PVC PARA ESGOTO, EB 644, D = 200 MM, COM JUNTA ELASTICA </v>
          </cell>
          <cell r="C4508" t="str">
            <v>M</v>
          </cell>
          <cell r="D4508">
            <v>55.17</v>
          </cell>
        </row>
        <row r="4509">
          <cell r="A4509" t="str">
            <v xml:space="preserve">  0049</v>
          </cell>
          <cell r="B4509" t="str">
            <v>FORNEC E/OU ASSENT DE TUBO CERAMICO COM JUNTA ARGAMASSADA</v>
          </cell>
        </row>
        <row r="4510">
          <cell r="A4510" t="str">
            <v xml:space="preserve">    73725</v>
          </cell>
          <cell r="B4510" t="str">
            <v>ASSENTAMENTO SIMPLES DE TUBOS DE CERÂMICA COM JUNTA ARGAMASSADA - DN 400 MM</v>
          </cell>
          <cell r="C4510" t="str">
            <v>M</v>
          </cell>
          <cell r="D4510">
            <v>20.61</v>
          </cell>
        </row>
        <row r="4511">
          <cell r="A4511" t="str">
            <v xml:space="preserve">    73726</v>
          </cell>
          <cell r="B4511" t="str">
            <v>ASSENTAMENTO SIMPLES DE TUBOS DE CERÂMICA COM JUNTA ARGAMASSADA - DN 375 MM</v>
          </cell>
          <cell r="C4511" t="str">
            <v>M</v>
          </cell>
          <cell r="D4511">
            <v>17.170000000000002</v>
          </cell>
        </row>
        <row r="4512">
          <cell r="A4512" t="str">
            <v xml:space="preserve">    73727</v>
          </cell>
          <cell r="B4512" t="str">
            <v>ASSENTAMENTO DE MANILHAS E CONEXOES CERAMICAS DIAMETRO = 300MM, JUNTA EM ARGAMASSA 1:3 CIMENTO:AREIA</v>
          </cell>
          <cell r="C4512" t="str">
            <v>M</v>
          </cell>
          <cell r="D4512">
            <v>12.54</v>
          </cell>
        </row>
        <row r="4513">
          <cell r="A4513" t="str">
            <v xml:space="preserve">    73728</v>
          </cell>
          <cell r="B4513" t="str">
            <v>ASSENTAMENTO DE MANILHAS E CONEXOES CERAMICAS DIAMETRO = 250MM, JUNTA EM ARGAMASSA 1:3 CIMENTO:AREIA</v>
          </cell>
          <cell r="C4513" t="str">
            <v>M</v>
          </cell>
          <cell r="D4513">
            <v>11.4</v>
          </cell>
        </row>
        <row r="4514">
          <cell r="A4514" t="str">
            <v xml:space="preserve">    73729</v>
          </cell>
          <cell r="B4514" t="str">
            <v>ASSENTAMENTO DE MANILHAS E CONEXOES CERAMICAS DIAMETRO = 200MM, JUNTA EM ARGAMASSA 1:3 CIMENTO:AREIA</v>
          </cell>
          <cell r="C4514" t="str">
            <v>M</v>
          </cell>
          <cell r="D4514">
            <v>8.3699999999999992</v>
          </cell>
        </row>
        <row r="4515">
          <cell r="A4515" t="str">
            <v xml:space="preserve">    73731</v>
          </cell>
          <cell r="B4515" t="str">
            <v>ASSENTAMENTO DE MANILHAS E CONEXOES CERAMICAS, DIAMETRO = 100MM, JUNTAEM ARGAMASSA, 1:3 CIMENTO:AREIA</v>
          </cell>
          <cell r="C4515" t="str">
            <v>M</v>
          </cell>
          <cell r="D4515">
            <v>4.8</v>
          </cell>
        </row>
        <row r="4516">
          <cell r="A4516" t="str">
            <v xml:space="preserve">    73812</v>
          </cell>
          <cell r="B4516" t="str">
            <v>ASSENTAMENTO DE MANILHAS E CONEXOES CERAMICAS</v>
          </cell>
        </row>
        <row r="4517">
          <cell r="A4517" t="str">
            <v xml:space="preserve">    73812/001</v>
          </cell>
          <cell r="B4517" t="str">
            <v>ASSENTAMENTO DE TUBO CERAMICO, DIAMETRO = 150 MM, COM JUNTA EM ARGAMASSA 1:3 CIMENTO:AREIA</v>
          </cell>
          <cell r="C4517" t="str">
            <v>M</v>
          </cell>
          <cell r="D4517">
            <v>6.99</v>
          </cell>
        </row>
        <row r="4518">
          <cell r="A4518" t="str">
            <v xml:space="preserve">  0050</v>
          </cell>
          <cell r="B4518" t="str">
            <v>FORNEC E/OU ASSENT DE TUBO CERAMICO COM JUNTA ASFALTICA</v>
          </cell>
        </row>
        <row r="4519">
          <cell r="A4519" t="str">
            <v xml:space="preserve">    73684</v>
          </cell>
          <cell r="B4519" t="str">
            <v xml:space="preserve">ASSENTAMENTO DE TUBOS CERÂMICOS DIAMETRO 150MM, COM JUNTA ASFÁLTICA </v>
          </cell>
          <cell r="C4519" t="str">
            <v>M</v>
          </cell>
          <cell r="D4519">
            <v>20.49</v>
          </cell>
        </row>
        <row r="4520">
          <cell r="A4520" t="str">
            <v xml:space="preserve">    73811</v>
          </cell>
          <cell r="B4520" t="str">
            <v>ASSENTAMENTO SIMPLES DE TUBOS E PECAS DE CERAMICA</v>
          </cell>
        </row>
        <row r="4521">
          <cell r="A4521" t="str">
            <v xml:space="preserve">    73811/001</v>
          </cell>
          <cell r="B4521" t="str">
            <v>ASSENTAMENTO SIMPLES DE TUBOS DE CERÂMICA COM JUNTA ASFÁLTICA - DN 100MM</v>
          </cell>
          <cell r="C4521" t="str">
            <v>M</v>
          </cell>
          <cell r="D4521">
            <v>9.66</v>
          </cell>
        </row>
        <row r="4522">
          <cell r="A4522" t="str">
            <v xml:space="preserve">    73811/002</v>
          </cell>
          <cell r="B4522" t="str">
            <v>ASSENTAMENTO SIMPLES DE TUBOS DE CERÂMICA COM JUNTA ASFÁLTICA - DN 200MM</v>
          </cell>
          <cell r="C4522" t="str">
            <v>M</v>
          </cell>
          <cell r="D4522">
            <v>14.55</v>
          </cell>
        </row>
        <row r="4523">
          <cell r="A4523" t="str">
            <v xml:space="preserve">    73811/003</v>
          </cell>
          <cell r="B4523" t="str">
            <v>ASSENTAMENTO SIMPLES DE TUBOS DE CERÂMICA COM JUNTA ASFÁLTICA - DN 250MM</v>
          </cell>
          <cell r="C4523" t="str">
            <v>M</v>
          </cell>
          <cell r="D4523">
            <v>17.670000000000002</v>
          </cell>
        </row>
        <row r="4524">
          <cell r="A4524" t="str">
            <v xml:space="preserve">    73811/004</v>
          </cell>
          <cell r="B4524" t="str">
            <v>ASSENTAMENTO SIMPLES DE TUBOS DE CERÂMICA COM JUNTA ASFÁLTICA - DN 300MM</v>
          </cell>
          <cell r="C4524" t="str">
            <v>M</v>
          </cell>
          <cell r="D4524">
            <v>20.45</v>
          </cell>
        </row>
        <row r="4525">
          <cell r="A4525" t="str">
            <v xml:space="preserve">    73811/005</v>
          </cell>
          <cell r="B4525" t="str">
            <v>ASSENTAMENTO SIMPLES DE TUBOS DE CERÂMICA COM JUNTA ASFÁLTICA - DN 375MM</v>
          </cell>
          <cell r="C4525" t="str">
            <v>M</v>
          </cell>
          <cell r="D4525">
            <v>23.64</v>
          </cell>
        </row>
        <row r="4526">
          <cell r="A4526" t="str">
            <v xml:space="preserve">  0051</v>
          </cell>
          <cell r="B4526" t="str">
            <v>FORNEC E/OU ASSENT DE TUBO DE CONCRETO COM JUNTA ELASTICA</v>
          </cell>
        </row>
        <row r="4527">
          <cell r="A4527" t="str">
            <v xml:space="preserve">    73879</v>
          </cell>
          <cell r="B4527" t="str">
            <v>ASSENTAMENTO DE TUBOS DE CONCRETO COM ANEL DE BORRACHA</v>
          </cell>
        </row>
        <row r="4528">
          <cell r="A4528" t="str">
            <v xml:space="preserve">    73879/001</v>
          </cell>
          <cell r="B4528" t="str">
            <v xml:space="preserve">ASSENTAMENTO DE TUBOS DE CONCRETO COM JUNTA ELÁSTICA - DN 300 MM </v>
          </cell>
          <cell r="C4528" t="str">
            <v>M</v>
          </cell>
          <cell r="D4528">
            <v>18.62</v>
          </cell>
        </row>
        <row r="4529">
          <cell r="A4529" t="str">
            <v xml:space="preserve">    73879/002</v>
          </cell>
          <cell r="B4529" t="str">
            <v>ASSENTAMENTO DE TUBO DE CONCRETO DIAMETRO 400 MM, JUNTAS COM ANEL DE BORRACHA, MONTAGEM COM AUXÍLIO DE EQUIPAMENTOS</v>
          </cell>
          <cell r="C4529" t="str">
            <v>M</v>
          </cell>
          <cell r="D4529">
            <v>28.65</v>
          </cell>
        </row>
        <row r="4530">
          <cell r="A4530" t="str">
            <v xml:space="preserve">    73879/003</v>
          </cell>
          <cell r="B4530" t="str">
            <v>ASSENTAMENTO DE TUBO DE CONCRETO DIAMETRO 500 MM, JUNTAS COM ANEL DE BORRACHA, MONTAGEM COM AUXÍLIO DE EQUIPAMENTOS</v>
          </cell>
          <cell r="C4530" t="str">
            <v>M</v>
          </cell>
          <cell r="D4530">
            <v>43.51</v>
          </cell>
        </row>
        <row r="4531">
          <cell r="A4531" t="str">
            <v xml:space="preserve">    73879/004</v>
          </cell>
          <cell r="B4531" t="str">
            <v>ASSENTAMENTO DE TUBO DE CONCRETO DIAMETRO 600 MM, JUNTAS COM ANEL DE BORRACHA, MONTAGEM COM AUXÍLIO DE EQUIPAMENTOS</v>
          </cell>
          <cell r="C4531" t="str">
            <v>M</v>
          </cell>
          <cell r="D4531">
            <v>56.24</v>
          </cell>
        </row>
        <row r="4532">
          <cell r="A4532" t="str">
            <v xml:space="preserve">    73879/005</v>
          </cell>
          <cell r="B4532" t="str">
            <v>ASSENTAMENTO DE TUBO DE CONCRETO DIAMETRO 700 MM, JUNTAS COM ANEL DE BORRACHA, MONTAGEM COM AUXÍLIO DE EQUIPAMENTOS</v>
          </cell>
          <cell r="C4532" t="str">
            <v>M</v>
          </cell>
          <cell r="D4532">
            <v>82</v>
          </cell>
        </row>
        <row r="4533">
          <cell r="A4533" t="str">
            <v xml:space="preserve">    73879/006</v>
          </cell>
          <cell r="B4533" t="str">
            <v>ASSENTAMENTO DE TUBO DE CONCRETO DIAMETRO 800 MM, JUNTAS COM ANEL DE BORRACHA, MONTAGEM COM AUXÍLIO DE EQUIPAMENTOS</v>
          </cell>
          <cell r="C4533" t="str">
            <v>M</v>
          </cell>
          <cell r="D4533">
            <v>91</v>
          </cell>
        </row>
        <row r="4534">
          <cell r="A4534" t="str">
            <v xml:space="preserve">    73879/007</v>
          </cell>
          <cell r="B4534" t="str">
            <v>ASSENTAMENTO DE TUBO DE CONCRETO DIAMETRO 900 MM, JUNTAS COM ANEL DE BORRACHA, MONTAGEM COM AUXÍLIO DE EQUIPAMENTOS</v>
          </cell>
          <cell r="C4534" t="str">
            <v>M</v>
          </cell>
          <cell r="D4534">
            <v>130.19</v>
          </cell>
        </row>
        <row r="4535">
          <cell r="A4535" t="str">
            <v xml:space="preserve">    73879/008</v>
          </cell>
          <cell r="B4535" t="str">
            <v>ASSENTAMENTO DE TUBO DE CONCRETO DIAMETRO 1000MM, JUNTAS COM ANEL DE BORRACHA, MONTAGEM COM AUXÍLIO DE EQUIPAMENTOS</v>
          </cell>
          <cell r="C4535" t="str">
            <v>M</v>
          </cell>
          <cell r="D4535">
            <v>142.19</v>
          </cell>
        </row>
        <row r="4536">
          <cell r="A4536" t="str">
            <v xml:space="preserve">    73879/009</v>
          </cell>
          <cell r="B4536" t="str">
            <v>ASSENTAMENTO DE TUBO DE CONCRETO DIAMETRO 1200 MM, JUNTAS COM ANEL DE BORRACHA, MONTAGEM COM AUXÍLIO DE EQUIPAMENTOS</v>
          </cell>
          <cell r="C4536" t="str">
            <v>M</v>
          </cell>
          <cell r="D4536">
            <v>191.01</v>
          </cell>
        </row>
        <row r="4537">
          <cell r="A4537" t="str">
            <v xml:space="preserve">  0052</v>
          </cell>
          <cell r="B4537" t="str">
            <v>FORNEC E/OU ASSENT DE TUBO DE CONCRETO COM JUNTA ARGAMASSADA</v>
          </cell>
        </row>
        <row r="4538">
          <cell r="A4538" t="str">
            <v xml:space="preserve">    73718</v>
          </cell>
          <cell r="B4538" t="str">
            <v>ASSENTAMENTO DE TUBOS DE CONCRETO DIAMETRO = 1500MM, SIMPLES OU ARMADO, JUNTA EM ARGAMASSA 1:3 CIMENTO:AREIA</v>
          </cell>
          <cell r="C4538" t="str">
            <v>M</v>
          </cell>
          <cell r="D4538">
            <v>211.13</v>
          </cell>
        </row>
        <row r="4539">
          <cell r="A4539" t="str">
            <v xml:space="preserve">    73719</v>
          </cell>
          <cell r="B4539" t="str">
            <v>ASSENTAMENTO DE TUBOS DE CONCRETO DIAMETRO = 1200MM, SIMPLES OU ARMADO, JUNTA EM ARGAMASSA 1:3 CIMENTO:AREIA</v>
          </cell>
          <cell r="C4539" t="str">
            <v>M</v>
          </cell>
          <cell r="D4539">
            <v>135.41</v>
          </cell>
        </row>
        <row r="4540">
          <cell r="A4540" t="str">
            <v xml:space="preserve">    73720</v>
          </cell>
          <cell r="B4540" t="str">
            <v>ASSENTAMENTO DE TUBOS DE CONCRETO DIAMETRO = 800MM, SIMPLES OU ARMADO,JUNTA EM ARGAMASSA 1:3 CIMENTO:AREIA</v>
          </cell>
          <cell r="C4540" t="str">
            <v>M</v>
          </cell>
          <cell r="D4540">
            <v>72.349999999999994</v>
          </cell>
        </row>
        <row r="4541">
          <cell r="A4541" t="str">
            <v xml:space="preserve">    73721</v>
          </cell>
          <cell r="B4541" t="str">
            <v>ASSENTAMENTO DE TUBOS DE CONCRETO DIAMETRO = 1000MM, SIMPLES OU ARMADO, JUNTA EM ARGAMASSA 1:3 CIMENTO:AREIA</v>
          </cell>
          <cell r="C4541" t="str">
            <v>M</v>
          </cell>
          <cell r="D4541">
            <v>108.71</v>
          </cell>
        </row>
        <row r="4542">
          <cell r="A4542" t="str">
            <v xml:space="preserve">    73722</v>
          </cell>
          <cell r="B4542" t="str">
            <v>ASSENTAMENTO DE TUBOS DE CONCRETO DIAMETRO = 600MM, SIMPLES OU ARMADO,JUNTA EM ARGAMASSA 1:3 CIMENTO:AREIA</v>
          </cell>
          <cell r="C4542" t="str">
            <v>M</v>
          </cell>
          <cell r="D4542">
            <v>34.81</v>
          </cell>
        </row>
        <row r="4543">
          <cell r="A4543" t="str">
            <v xml:space="preserve">    73723</v>
          </cell>
          <cell r="B4543" t="str">
            <v>ASSENTAMENTO DE TUBOS DE CONCRETO DIAMETRO = 500MM, SIMPLES OU ARMADO,JUNTA EM ARGAMASSA 1:3 CIMENTO:AREIA</v>
          </cell>
          <cell r="C4543" t="str">
            <v>M</v>
          </cell>
          <cell r="D4543">
            <v>27.11</v>
          </cell>
        </row>
        <row r="4544">
          <cell r="A4544" t="str">
            <v xml:space="preserve">    73724</v>
          </cell>
          <cell r="B4544" t="str">
            <v>ASSENTAMENTO DE TUBOS DE CONCRETO DIAMETRO = 400MM, SIMPLES OU ARMADO,JUNTA EM ARGAMASSA 1:3 CIMENTO:AREIA</v>
          </cell>
          <cell r="C4544" t="str">
            <v>M</v>
          </cell>
          <cell r="D4544">
            <v>17.89</v>
          </cell>
        </row>
        <row r="4545">
          <cell r="A4545" t="str">
            <v xml:space="preserve">    73730</v>
          </cell>
          <cell r="B4545" t="str">
            <v>ASSENTAMENTO DE TUBOS DE CONCRETO DIAMETRO = 300MM, SIMPLES OU ARMADO,JUNTA EM ARGAMASSA 1:3 CIMENTO:AREIA</v>
          </cell>
          <cell r="C4545" t="str">
            <v>M</v>
          </cell>
          <cell r="D4545">
            <v>12.58</v>
          </cell>
        </row>
        <row r="4546">
          <cell r="A4546" t="str">
            <v xml:space="preserve">  0053</v>
          </cell>
          <cell r="B4546" t="str">
            <v>FORNEC E/OU ASSENT DE HIDRANTES TAMPOES E PECAS ESPECIAIS</v>
          </cell>
        </row>
        <row r="4547">
          <cell r="A4547" t="str">
            <v xml:space="preserve">    73606</v>
          </cell>
          <cell r="B4547" t="str">
            <v xml:space="preserve">ASSENTAMENTO DE TAMPAO DE FERRO FUNDIDO 900 MM </v>
          </cell>
          <cell r="C4547" t="str">
            <v>UN</v>
          </cell>
          <cell r="D4547">
            <v>83.52</v>
          </cell>
        </row>
        <row r="4548">
          <cell r="A4548" t="str">
            <v xml:space="preserve">    73607</v>
          </cell>
          <cell r="B4548" t="str">
            <v xml:space="preserve">ASSENTAMENTO DE TAMPAO DE FERRO FUNDIDO 600 MM </v>
          </cell>
          <cell r="C4548" t="str">
            <v>UN</v>
          </cell>
          <cell r="D4548">
            <v>55.68</v>
          </cell>
        </row>
        <row r="4549">
          <cell r="A4549" t="str">
            <v xml:space="preserve">    83622</v>
          </cell>
          <cell r="B4549" t="str">
            <v>GRELHA DE FERRO FUNDIDO PARA CANALETA LARG = 40CM, FORNECIMENTO E ASSENTAMENTO</v>
          </cell>
          <cell r="C4549" t="str">
            <v>M</v>
          </cell>
          <cell r="D4549">
            <v>177.33</v>
          </cell>
        </row>
        <row r="4550">
          <cell r="A4550" t="str">
            <v xml:space="preserve">    83623</v>
          </cell>
          <cell r="B4550" t="str">
            <v>GRELHA DE FERRO FUNDIDO PARA CANALETA LARG = 30CM, FORNECIMENTO E ASSENTAMENTO</v>
          </cell>
          <cell r="C4550" t="str">
            <v>M</v>
          </cell>
          <cell r="D4550">
            <v>130.5</v>
          </cell>
        </row>
        <row r="4551">
          <cell r="A4551" t="str">
            <v xml:space="preserve">    83624</v>
          </cell>
          <cell r="B4551" t="str">
            <v>GRELHA DE FERRO FUNDIDO PARA CANALETA LARG = 20CM, FORNECIMENTO E ASSENTAMENTO</v>
          </cell>
          <cell r="C4551" t="str">
            <v>M</v>
          </cell>
          <cell r="D4551">
            <v>66.05</v>
          </cell>
        </row>
        <row r="4552">
          <cell r="A4552" t="str">
            <v xml:space="preserve">    83626</v>
          </cell>
          <cell r="B4552" t="str">
            <v>GRELHA DE FERRO FUNDIDO PARA CANALETA LARG = 15CM, FORNECIMENTO E ASSENTAMENTO</v>
          </cell>
          <cell r="C4552" t="str">
            <v>M</v>
          </cell>
          <cell r="D4552">
            <v>51.02</v>
          </cell>
        </row>
        <row r="4553">
          <cell r="A4553" t="str">
            <v xml:space="preserve">    83627</v>
          </cell>
          <cell r="B4553" t="str">
            <v>TAMPAO DE FERRO FUNDIDO, D = 60CM, 175KG, P = CHAMINE CX AREIA/POCO VISITA ASSENTADO COM ARG CIM/AREIA 1:4, FORNECIMENTO E ASSENTAMENTO</v>
          </cell>
          <cell r="C4553" t="str">
            <v>UN</v>
          </cell>
          <cell r="D4553">
            <v>521.01</v>
          </cell>
        </row>
        <row r="4554">
          <cell r="A4554" t="str">
            <v xml:space="preserve">    83724</v>
          </cell>
          <cell r="B4554" t="str">
            <v>ASSENTAMENTO DE PECAS, CONEXOES, APARELHOS E ACESSORIOS DE FERRO FUNDIDO DUCTIL, JUNTA ELASTICA, MECANICA OU FLANGEADA, COM DIAMETROS DE 50A 300 MM.</v>
          </cell>
          <cell r="C4554" t="str">
            <v>KG</v>
          </cell>
          <cell r="D4554">
            <v>1.18</v>
          </cell>
        </row>
        <row r="4555">
          <cell r="A4555" t="str">
            <v xml:space="preserve">    83725</v>
          </cell>
          <cell r="B4555" t="str">
            <v>ASSENTAMENTO DE PECAS, CONEXOES, APARELHOS E ACESSORIOS DE FERRO FUNDIDO DUCTIL, JUNTA ELASTICA, MECANICA OU FLANGEADA, COM DIAMETROS DE 350A 600 MM.</v>
          </cell>
          <cell r="C4555" t="str">
            <v>KG</v>
          </cell>
          <cell r="D4555">
            <v>0.81</v>
          </cell>
        </row>
        <row r="4556">
          <cell r="A4556" t="str">
            <v xml:space="preserve">    83726</v>
          </cell>
          <cell r="B4556" t="str">
            <v>ASSENTAMENTO DE PECAS, CONEXOES, APARELHOS E ACESSORIOS DE FERRO FUNDIDO DUCTIL, JUNTA ELASTICA, MECANICA OU FLANGEADA, COM DIAMETROS DE 700A 1200 MM.</v>
          </cell>
          <cell r="C4556" t="str">
            <v>KG</v>
          </cell>
          <cell r="D4556">
            <v>0.56999999999999995</v>
          </cell>
        </row>
        <row r="4557">
          <cell r="A4557" t="str">
            <v xml:space="preserve">  0230</v>
          </cell>
          <cell r="B4557" t="str">
            <v>FORNEC E/OU ASSENT DE TUBO PVC DEFOFO COM JUNTA ELASTICA</v>
          </cell>
        </row>
        <row r="4558">
          <cell r="A4558" t="str">
            <v xml:space="preserve">    74215</v>
          </cell>
          <cell r="B4558" t="str">
            <v>MODULO TIPO - REDE DE AGUA &gt; FORN. E ASSENT. DE TUBOS DE PVC DEFOFO:COMPREENDE LOCACAO DA OBRA, CADASTRAMENTO DE INTERFERENCIAS, ESCAVACAODE VALA, EXCETO ROCHA, PROFUNDIDADE ATE 1,50 METROS.INCLUI - CARGA, TRANSPORTE E DECARGA DO MATE</v>
          </cell>
        </row>
        <row r="4559">
          <cell r="A4559" t="str">
            <v xml:space="preserve">    74215/001</v>
          </cell>
          <cell r="B4559" t="str">
            <v>MODULO TIPO: REDE DE AGUA, COM FORNECIMENTO E ASSENTAMENTO DE TUBO PVCDEFOFO 200MM EB-1208 P/ REDE AGUA JE 1 MPA, COMPREENDENDO: LOCACAO, CADASTRAMENTO DE INTERFERENCIAS, ESCAVACAO E REATERRO COMPACTADO DE VALA, EXCETO ROCHA, ATE 1,50 M.</v>
          </cell>
          <cell r="C4559" t="str">
            <v>M</v>
          </cell>
          <cell r="D4559">
            <v>99.98</v>
          </cell>
        </row>
        <row r="4560">
          <cell r="A4560" t="str">
            <v xml:space="preserve">    74215/002</v>
          </cell>
          <cell r="B4560" t="str">
            <v>MODULO TIPO: REDE DE AGUA, COM FORNECIMENTO E ASSENTAMENTO DE TUBO PVCDEFOFO 150MM EB-1208 P/ REDE AGUA JE 1 MPA, COMPREENDENDO: LOCACAO, CADASTRAMENTO DE INTERFERENCIAS, ESCAVACAO E REATERRO COMPACTADO DE VALA, EXCETO ROCHA, ATE 1,50 M.</v>
          </cell>
          <cell r="C4560" t="str">
            <v>M</v>
          </cell>
          <cell r="D4560">
            <v>58.95</v>
          </cell>
        </row>
        <row r="4561">
          <cell r="A4561" t="str">
            <v xml:space="preserve">    74215/003</v>
          </cell>
          <cell r="B4561" t="str">
            <v>MODULO TIPO: REDE DE AGUA, COM FORNECIMENTO E ASSENTAMENTO DE TUBO PVCDEFOFO 100MM EB-1208 P/ REDE AGUA JE 1 MPA, COMPREENDENDO: LOCACAO, CADASTRAMENTO DE INTERFERENCIAS, ESCAVACAO E REATERRO COMPACTADO DE VALA, EXCETO ROCHA, ATE 1,50 M.</v>
          </cell>
          <cell r="C4561" t="str">
            <v>M</v>
          </cell>
          <cell r="D4561">
            <v>35.31</v>
          </cell>
        </row>
        <row r="4562">
          <cell r="A4562" t="str">
            <v xml:space="preserve">  0253</v>
          </cell>
          <cell r="B4562" t="str">
            <v>FORNEC E/OU ASSENT DE CONEXOES DIVERSAS</v>
          </cell>
        </row>
        <row r="4563">
          <cell r="A4563" t="str">
            <v xml:space="preserve">    83520</v>
          </cell>
          <cell r="B4563" t="str">
            <v xml:space="preserve">TE PVC PARA COLETOR ESGOTO, EB644, D=100MM, COM JUNTA ELASTICA. </v>
          </cell>
          <cell r="C4563" t="str">
            <v>UN</v>
          </cell>
          <cell r="D4563">
            <v>52.28</v>
          </cell>
        </row>
        <row r="4564">
          <cell r="A4564" t="str">
            <v xml:space="preserve">    83531</v>
          </cell>
          <cell r="B4564" t="str">
            <v>CURVA PARA REDE COLETOR ESGOTO, EB 644, 90GR, DN=200MM, COM JUNTA ELASTICA</v>
          </cell>
          <cell r="C4564" t="str">
            <v>UN</v>
          </cell>
          <cell r="D4564">
            <v>131.69999999999999</v>
          </cell>
        </row>
        <row r="4565">
          <cell r="A4565" t="str">
            <v xml:space="preserve">    83535</v>
          </cell>
          <cell r="B4565" t="str">
            <v>CURVA PVC PARA REDE COLETOR ESGOTO, EB-644, 45 GR, 200 MM, COM JUNTA ELASTICA.</v>
          </cell>
          <cell r="C4565" t="str">
            <v>UN</v>
          </cell>
          <cell r="D4565">
            <v>108.06</v>
          </cell>
        </row>
        <row r="4566">
          <cell r="A4566" t="str">
            <v xml:space="preserve">  0254</v>
          </cell>
          <cell r="B4566" t="str">
            <v>FORNEC E/OU ASSENT DE VALVULAS E REGISTROS</v>
          </cell>
        </row>
        <row r="4567">
          <cell r="A4567" t="str">
            <v xml:space="preserve">    73884</v>
          </cell>
          <cell r="B4567" t="str">
            <v>INSTALACAO DE VALVULA OU REGISTRO C/JUNTA FLANGEADA</v>
          </cell>
        </row>
        <row r="4568">
          <cell r="A4568" t="str">
            <v xml:space="preserve">    73884/001</v>
          </cell>
          <cell r="B4568" t="str">
            <v xml:space="preserve">INSTALAÇÃO DE VÁLVULAS OU REGISTROS COM JUNTA FLANGEADA - DN 50 </v>
          </cell>
          <cell r="C4568" t="str">
            <v>UN</v>
          </cell>
          <cell r="D4568">
            <v>42.86</v>
          </cell>
        </row>
        <row r="4569">
          <cell r="A4569" t="str">
            <v xml:space="preserve">    73884/002</v>
          </cell>
          <cell r="B4569" t="str">
            <v xml:space="preserve">INSTALAÇÃO DE VÁLVULAS OU REGISTROS COM JUNTA FLANGEADA - DN 75 </v>
          </cell>
          <cell r="C4569" t="str">
            <v>UN</v>
          </cell>
          <cell r="D4569">
            <v>63.61</v>
          </cell>
        </row>
        <row r="4570">
          <cell r="A4570" t="str">
            <v xml:space="preserve">    73884/003</v>
          </cell>
          <cell r="B4570" t="str">
            <v xml:space="preserve">INSTALAÇÃO DE VÁLVULAS OU REGISTROS COM JUNTA FLANGEADA - DN 100 </v>
          </cell>
          <cell r="C4570" t="str">
            <v>UN</v>
          </cell>
          <cell r="D4570">
            <v>79.52</v>
          </cell>
        </row>
        <row r="4571">
          <cell r="A4571" t="str">
            <v xml:space="preserve">    73884/004</v>
          </cell>
          <cell r="B4571" t="str">
            <v xml:space="preserve">INSTALAÇÃO DE VÁLVULAS OU REGISTROS COM JUNTA FLANGEADA - DN 150 </v>
          </cell>
          <cell r="C4571" t="str">
            <v>UN</v>
          </cell>
          <cell r="D4571">
            <v>371.63</v>
          </cell>
        </row>
        <row r="4572">
          <cell r="A4572" t="str">
            <v xml:space="preserve">    73884/005</v>
          </cell>
          <cell r="B4572" t="str">
            <v xml:space="preserve">INSTALAÇÃO DE VÁLVULAS OU REGISTROS COM JUNTA FLANGEADA - DN 200 </v>
          </cell>
          <cell r="C4572" t="str">
            <v>UN</v>
          </cell>
          <cell r="D4572">
            <v>433.57</v>
          </cell>
        </row>
        <row r="4573">
          <cell r="A4573" t="str">
            <v xml:space="preserve">    73884/006</v>
          </cell>
          <cell r="B4573" t="str">
            <v xml:space="preserve">INSTALAÇÃO DE VÁLVULAS OU REGISTROS COM JUNTA FLANGEADA - DN 250 </v>
          </cell>
          <cell r="C4573" t="str">
            <v>UN</v>
          </cell>
          <cell r="D4573">
            <v>526.48</v>
          </cell>
        </row>
        <row r="4574">
          <cell r="A4574" t="str">
            <v xml:space="preserve">    73884/007</v>
          </cell>
          <cell r="B4574" t="str">
            <v xml:space="preserve">INSTALAÇÃO DE VÁLVULAS OU REGISTROS COM JUNTA FLANGEADA - DN 300 </v>
          </cell>
          <cell r="C4574" t="str">
            <v>UN</v>
          </cell>
          <cell r="D4574">
            <v>588.41999999999996</v>
          </cell>
        </row>
        <row r="4575">
          <cell r="A4575" t="str">
            <v xml:space="preserve">    73884/008</v>
          </cell>
          <cell r="B4575" t="str">
            <v xml:space="preserve">INSTALAÇÃO DE VÁLVULAS OU REGISTROS COM JUNTA FLANGEADA - DN 350 </v>
          </cell>
          <cell r="C4575" t="str">
            <v>UN</v>
          </cell>
          <cell r="D4575">
            <v>619.39</v>
          </cell>
        </row>
        <row r="4576">
          <cell r="A4576" t="str">
            <v xml:space="preserve">    73884/009</v>
          </cell>
          <cell r="B4576" t="str">
            <v xml:space="preserve">INSTALAÇÃO DE VÁLVULAS OU REGISTROS COM JUNTA FLANGEADA - DN 400 </v>
          </cell>
          <cell r="C4576" t="str">
            <v>UN</v>
          </cell>
          <cell r="D4576">
            <v>681.33</v>
          </cell>
        </row>
        <row r="4577">
          <cell r="A4577" t="str">
            <v xml:space="preserve">    73884/010</v>
          </cell>
          <cell r="B4577" t="str">
            <v xml:space="preserve">INSTALAÇÃO DE VÁLVULAS OU REGISTROS COM JUNTA FLANGEADA - DN 450 </v>
          </cell>
          <cell r="C4577" t="str">
            <v>UN</v>
          </cell>
          <cell r="D4577">
            <v>712.3</v>
          </cell>
        </row>
        <row r="4578">
          <cell r="A4578" t="str">
            <v xml:space="preserve">    73884/011</v>
          </cell>
          <cell r="B4578" t="str">
            <v xml:space="preserve">INSTALAÇÃO DE VÁLVULAS OU REGISTROS COM JUNTA FLANGEADA - DN 500 </v>
          </cell>
          <cell r="C4578" t="str">
            <v>UN</v>
          </cell>
          <cell r="D4578">
            <v>774.23</v>
          </cell>
        </row>
        <row r="4579">
          <cell r="A4579" t="str">
            <v xml:space="preserve">    73884/012</v>
          </cell>
          <cell r="B4579" t="str">
            <v xml:space="preserve">INSTALAÇÃO DE VÁLVULAS OU REGISTROS COM JUNTA FLANGEADA - DN 600 </v>
          </cell>
          <cell r="C4579" t="str">
            <v>UN</v>
          </cell>
          <cell r="D4579">
            <v>836.17</v>
          </cell>
        </row>
        <row r="4580">
          <cell r="A4580" t="str">
            <v xml:space="preserve">    73884/013</v>
          </cell>
          <cell r="B4580" t="str">
            <v xml:space="preserve">INSTALAÇÃO DE VÁLVULAS OU REGISTROS COM JUNTA FLANGEADA - DN 700 </v>
          </cell>
          <cell r="C4580" t="str">
            <v>UN</v>
          </cell>
          <cell r="D4580">
            <v>923.59</v>
          </cell>
        </row>
        <row r="4581">
          <cell r="A4581" t="str">
            <v xml:space="preserve">    73884/014</v>
          </cell>
          <cell r="B4581" t="str">
            <v xml:space="preserve">INSTALAÇÃO DE VÁLVULAS OU REGISTROS COM JUNTA FLANGEADA - DN 800 </v>
          </cell>
          <cell r="C4581" t="str">
            <v>UN</v>
          </cell>
          <cell r="D4581">
            <v>923.59</v>
          </cell>
        </row>
        <row r="4582">
          <cell r="A4582" t="str">
            <v xml:space="preserve">    73884/015</v>
          </cell>
          <cell r="B4582" t="str">
            <v xml:space="preserve">INSTALAÇÃO DE VÁLVULAS OU REGISTROS COM JUNTA FLANGEADA - DN 900 </v>
          </cell>
          <cell r="C4582" t="str">
            <v>UN</v>
          </cell>
          <cell r="D4582">
            <v>956.58</v>
          </cell>
        </row>
        <row r="4583">
          <cell r="A4583" t="str">
            <v xml:space="preserve">    73884/016</v>
          </cell>
          <cell r="B4583" t="str">
            <v xml:space="preserve">INSTALAÇÃO DE VÁLVULAS OU REGISTROS COM JUNTA FLANGEADA - DN 1000 </v>
          </cell>
          <cell r="C4583" t="str">
            <v>UN</v>
          </cell>
          <cell r="D4583">
            <v>1055.54</v>
          </cell>
        </row>
        <row r="4584">
          <cell r="A4584" t="str">
            <v xml:space="preserve">    73885</v>
          </cell>
          <cell r="B4584" t="str">
            <v>INSTALACAO DE VALVULA OU REGISTRO C/JUNTA ELASTICA</v>
          </cell>
        </row>
        <row r="4585">
          <cell r="A4585" t="str">
            <v xml:space="preserve">    73885/001</v>
          </cell>
          <cell r="B4585" t="str">
            <v xml:space="preserve">INSTALAÇÃO DE VÁLVULAS OU REGISTROS COM JUNTA ELÁSTICA - DN 50 </v>
          </cell>
          <cell r="C4585" t="str">
            <v>UN</v>
          </cell>
          <cell r="D4585">
            <v>19.690000000000001</v>
          </cell>
        </row>
        <row r="4586">
          <cell r="A4586" t="str">
            <v xml:space="preserve">    73885/002</v>
          </cell>
          <cell r="B4586" t="str">
            <v xml:space="preserve">INSTALAÇÃO DE VÁLVULAS OU REGISTROS COM JUNTA ELÁSTICA - DN 75 </v>
          </cell>
          <cell r="C4586" t="str">
            <v>UN</v>
          </cell>
          <cell r="D4586">
            <v>23.85</v>
          </cell>
        </row>
        <row r="4587">
          <cell r="A4587" t="str">
            <v xml:space="preserve">    73885/003</v>
          </cell>
          <cell r="B4587" t="str">
            <v xml:space="preserve">INSTALAÇÃO DE VÁLVULAS OU REGISTROS COM JUNTA ELÁSTICA - DN 100 </v>
          </cell>
          <cell r="C4587" t="str">
            <v>UN</v>
          </cell>
          <cell r="D4587">
            <v>27.03</v>
          </cell>
        </row>
        <row r="4588">
          <cell r="A4588" t="str">
            <v xml:space="preserve">    73885/004</v>
          </cell>
          <cell r="B4588" t="str">
            <v xml:space="preserve">INSTALAÇÃO DE VÁLVULAS OU REGISTROS COM JUNTA ELÁSTICA - DN 150 </v>
          </cell>
          <cell r="C4588" t="str">
            <v>UN</v>
          </cell>
          <cell r="D4588">
            <v>136.26</v>
          </cell>
        </row>
        <row r="4589">
          <cell r="A4589" t="str">
            <v xml:space="preserve">    73885/005</v>
          </cell>
          <cell r="B4589" t="str">
            <v xml:space="preserve">INSTALAÇÃO DE VÁLVULAS OU REGISTROS COM JUNTA ELÁSTICA - DN 200 </v>
          </cell>
          <cell r="C4589" t="str">
            <v>UN</v>
          </cell>
          <cell r="D4589">
            <v>176.52</v>
          </cell>
        </row>
        <row r="4590">
          <cell r="A4590" t="str">
            <v xml:space="preserve">    73885/006</v>
          </cell>
          <cell r="B4590" t="str">
            <v xml:space="preserve">INSTALAÇÃO DE VÁLVULAS OU REGISTROS COM JUNTA ELÁSTICA - DN 250 </v>
          </cell>
          <cell r="C4590" t="str">
            <v>UN</v>
          </cell>
          <cell r="D4590">
            <v>207.49</v>
          </cell>
        </row>
        <row r="4591">
          <cell r="A4591" t="str">
            <v xml:space="preserve">    73885/007</v>
          </cell>
          <cell r="B4591" t="str">
            <v xml:space="preserve">INSTALAÇÃO DE VÁLVULAS OU REGISTROS COM JUNTA ELÁSTICA - DN 300 </v>
          </cell>
          <cell r="C4591" t="str">
            <v>UN</v>
          </cell>
          <cell r="D4591">
            <v>226.07</v>
          </cell>
        </row>
        <row r="4592">
          <cell r="A4592" t="str">
            <v xml:space="preserve">    73885/008</v>
          </cell>
          <cell r="B4592" t="str">
            <v xml:space="preserve">INSTALAÇÃO DE VÁLVULAS OU REGISTROS COM JUNTA ELÁSTICA - DN 350 </v>
          </cell>
          <cell r="C4592" t="str">
            <v>UN</v>
          </cell>
          <cell r="D4592">
            <v>247.75</v>
          </cell>
        </row>
        <row r="4593">
          <cell r="A4593" t="str">
            <v xml:space="preserve">    73885/009</v>
          </cell>
          <cell r="B4593" t="str">
            <v xml:space="preserve">INSTALAÇÃO DE VÁLVULAS OU REGISTROS COM JUNTA ELÁSTICA - DN 400 </v>
          </cell>
          <cell r="C4593" t="str">
            <v>UN</v>
          </cell>
          <cell r="D4593">
            <v>272.52999999999997</v>
          </cell>
        </row>
        <row r="4594">
          <cell r="A4594" t="str">
            <v xml:space="preserve">    73885/010</v>
          </cell>
          <cell r="B4594" t="str">
            <v xml:space="preserve">INSTALAÇÃO DE VÁLVULAS OU REGISTROS COM JUNTA ELÁSTICA - DN 450 </v>
          </cell>
          <cell r="C4594" t="str">
            <v>UN</v>
          </cell>
          <cell r="D4594">
            <v>294.20999999999998</v>
          </cell>
        </row>
        <row r="4595">
          <cell r="A4595" t="str">
            <v xml:space="preserve">    73885/011</v>
          </cell>
          <cell r="B4595" t="str">
            <v xml:space="preserve">INSTALAÇÃO DE VÁLVULAS OU REGISTROS COM JUNTA ELÁSTICA - DN 500 </v>
          </cell>
          <cell r="C4595" t="str">
            <v>UN</v>
          </cell>
          <cell r="D4595">
            <v>309.69</v>
          </cell>
        </row>
        <row r="4596">
          <cell r="A4596" t="str">
            <v xml:space="preserve">    73885/012</v>
          </cell>
          <cell r="B4596" t="str">
            <v xml:space="preserve">INSTALAÇÃO DE VÁLVULAS OU REGISTROS COM JUNTA ELÁSTICA - DN 600 </v>
          </cell>
          <cell r="C4596" t="str">
            <v>UN</v>
          </cell>
          <cell r="D4596">
            <v>353.05</v>
          </cell>
        </row>
        <row r="4597">
          <cell r="A4597" t="str">
            <v xml:space="preserve">  0292</v>
          </cell>
          <cell r="B4597" t="str">
            <v>FORNEC E/OU ASSENT DE TUBO DE ACO COM JUNTA ELASTICA</v>
          </cell>
        </row>
        <row r="4598">
          <cell r="A4598" t="str">
            <v xml:space="preserve">    73839</v>
          </cell>
          <cell r="B4598" t="str">
            <v>ASSENTAMENTO DE TUBO DE ACO COM JUNTA ELASTICA - COMP = 6,0 M</v>
          </cell>
        </row>
        <row r="4599">
          <cell r="A4599" t="str">
            <v xml:space="preserve">    73839/001</v>
          </cell>
          <cell r="B4599" t="str">
            <v>ASSENTAMENTO DE TUBOS DE AÇO, COM JUNTA ELÁSTICA (COMPRIMENTO DE 6,00 M) - DN 150 MM</v>
          </cell>
          <cell r="C4599" t="str">
            <v>M</v>
          </cell>
          <cell r="D4599">
            <v>5.45</v>
          </cell>
        </row>
        <row r="4600">
          <cell r="A4600" t="str">
            <v xml:space="preserve">    73839/002</v>
          </cell>
          <cell r="B4600" t="str">
            <v>ASSENTAMENTO DE TUBOS DE AÇO, COM JUNTA ELÁSTICA (COMPRIMENTO DE 6,00 M) - DN 200 MM</v>
          </cell>
          <cell r="C4600" t="str">
            <v>M</v>
          </cell>
          <cell r="D4600">
            <v>6.97</v>
          </cell>
        </row>
        <row r="4601">
          <cell r="A4601" t="str">
            <v xml:space="preserve">    73839/003</v>
          </cell>
          <cell r="B4601" t="str">
            <v>ASSENTAMENTO DE TUBOS DE AÇO, COM JUNTA ELÁSTICA (COMPRIMENTO DE 6,00 M) - DN 250 MM</v>
          </cell>
          <cell r="C4601" t="str">
            <v>M</v>
          </cell>
          <cell r="D4601">
            <v>8.41</v>
          </cell>
        </row>
        <row r="4602">
          <cell r="A4602" t="str">
            <v xml:space="preserve">    73839/004</v>
          </cell>
          <cell r="B4602" t="str">
            <v>ASSENTAMENTO DE TUBOS DE AÇO, COM JUNTA ELÁSTICA (COMPRIMENTO DE 6,00 M) - DN 300 MM</v>
          </cell>
          <cell r="C4602" t="str">
            <v>M</v>
          </cell>
          <cell r="D4602">
            <v>9.48</v>
          </cell>
        </row>
        <row r="4603">
          <cell r="A4603" t="str">
            <v xml:space="preserve">    73839/005</v>
          </cell>
          <cell r="B4603" t="str">
            <v>ASSENTAMENTO DE TUBOS DE AÇO, COM JUNTA ELÁSTICA (COMPRIMENTO DE 6,00 M) - DN 350 MM</v>
          </cell>
          <cell r="C4603" t="str">
            <v>M</v>
          </cell>
          <cell r="D4603">
            <v>11.08</v>
          </cell>
        </row>
        <row r="4604">
          <cell r="A4604" t="str">
            <v xml:space="preserve">    73839/006</v>
          </cell>
          <cell r="B4604" t="str">
            <v>ASSENTAMENTO DE TUBOS DE AÇO, COM JUNTA ELÁSTICA (COMPRIMENTO DE 6,00 M) - DN 400 MM</v>
          </cell>
          <cell r="C4604" t="str">
            <v>M</v>
          </cell>
          <cell r="D4604">
            <v>12.66</v>
          </cell>
        </row>
        <row r="4605">
          <cell r="A4605" t="str">
            <v xml:space="preserve">    73839/007</v>
          </cell>
          <cell r="B4605" t="str">
            <v>ASSENTAMENTO DE TUBOS DE AÇO, COM JUNTA ELÁSTICA (COMPRIMENTO DE 6,00 M) - DN 450 MM</v>
          </cell>
          <cell r="C4605" t="str">
            <v>M</v>
          </cell>
          <cell r="D4605">
            <v>14.22</v>
          </cell>
        </row>
        <row r="4606">
          <cell r="A4606" t="str">
            <v xml:space="preserve">    73839/008</v>
          </cell>
          <cell r="B4606" t="str">
            <v>ASSENTAMENTO DE TUBOS DE AÇO, COM JUNTA ELÁSTICA (COMPRIMENTO DE 6,00 M) - DN 500 MM</v>
          </cell>
          <cell r="C4606" t="str">
            <v>M</v>
          </cell>
          <cell r="D4606">
            <v>15.78</v>
          </cell>
        </row>
        <row r="4607">
          <cell r="A4607" t="str">
            <v xml:space="preserve">    73839/009</v>
          </cell>
          <cell r="B4607" t="str">
            <v>ASSENTAMENTO DE TUBOS DE AÇO, COM JUNTA ELÁSTICA (COMPRIMENTO DE 6,00 M) - DN 600 MM</v>
          </cell>
          <cell r="C4607" t="str">
            <v>M</v>
          </cell>
          <cell r="D4607">
            <v>18.98</v>
          </cell>
        </row>
        <row r="4608">
          <cell r="A4608" t="str">
            <v xml:space="preserve">    73839/010</v>
          </cell>
          <cell r="B4608" t="str">
            <v>ASSENTAMENTO DE TUBOS DE AÇO, COM JUNTA ELÁSTICA (COMPRIMENTO DE 6,00 M) - DN 700 MM</v>
          </cell>
          <cell r="C4608" t="str">
            <v>M</v>
          </cell>
          <cell r="D4608">
            <v>23.61</v>
          </cell>
        </row>
        <row r="4609">
          <cell r="A4609" t="str">
            <v xml:space="preserve">    73839/011</v>
          </cell>
          <cell r="B4609" t="str">
            <v>ASSENTAMENTO DE TUBOS DE AÇO, COM JUNTA ELÁSTICA (COMPRIMENTO DE 6,00 M) - DN 800 MM</v>
          </cell>
          <cell r="C4609" t="str">
            <v>M</v>
          </cell>
          <cell r="D4609">
            <v>27.14</v>
          </cell>
        </row>
        <row r="4610">
          <cell r="A4610" t="str">
            <v xml:space="preserve">    73839/012</v>
          </cell>
          <cell r="B4610" t="str">
            <v>ASSENTAMENTO DE TUBOS DE AÇO, COM JUNTA ELÁSTICA (COMPRIMENTO DE 6,00 M) - DN 900 MM</v>
          </cell>
          <cell r="C4610" t="str">
            <v>M</v>
          </cell>
          <cell r="D4610">
            <v>31.77</v>
          </cell>
        </row>
        <row r="4611">
          <cell r="A4611" t="str">
            <v xml:space="preserve">    73839/013</v>
          </cell>
          <cell r="B4611" t="str">
            <v>ASSENTAMENTO DE TUBOS DE AÇO, COM JUNTA ELÁSTICA (COMPRIMENTO DE 6,00 M) - DN 1000 MM</v>
          </cell>
          <cell r="C4611" t="str">
            <v>M</v>
          </cell>
          <cell r="D4611">
            <v>33.97</v>
          </cell>
        </row>
        <row r="4612">
          <cell r="A4612" t="str">
            <v xml:space="preserve">    73839/014</v>
          </cell>
          <cell r="B4612" t="str">
            <v>ASSENTAMENTO DE TUBOS DE AÇO, COM JUNTA ELÁSTICA (COMPRIMENTO DE 6,00 M) - DN 1100 MM</v>
          </cell>
          <cell r="C4612" t="str">
            <v>M</v>
          </cell>
          <cell r="D4612">
            <v>40.299999999999997</v>
          </cell>
        </row>
        <row r="4613">
          <cell r="A4613" t="str">
            <v xml:space="preserve">    73839/015</v>
          </cell>
          <cell r="B4613" t="str">
            <v>ASSENTAMENTO DE TUBOS DE AÇO, COM JUNTA ELÁSTICA (COMPRIMENTO DE 6,00 M) - DN 1200 MM</v>
          </cell>
          <cell r="C4613" t="str">
            <v>M</v>
          </cell>
          <cell r="D4613">
            <v>47.66</v>
          </cell>
        </row>
        <row r="4614">
          <cell r="A4614" t="str">
            <v>CANT</v>
          </cell>
          <cell r="B4614" t="str">
            <v>CANTEIRO DE OBRAS</v>
          </cell>
        </row>
        <row r="4615">
          <cell r="A4615" t="str">
            <v xml:space="preserve">  0001</v>
          </cell>
          <cell r="B4615" t="str">
            <v>CONSTRUCAO DO CANTEIRO</v>
          </cell>
        </row>
        <row r="4616">
          <cell r="A4616" t="str">
            <v xml:space="preserve">    73752</v>
          </cell>
          <cell r="B4616" t="str">
            <v>SANITARIO C/VASO/CHUVEIRO PARA PESSOAL DE OBRA</v>
          </cell>
        </row>
        <row r="4617">
          <cell r="A4617" t="str">
            <v xml:space="preserve">    73752/001</v>
          </cell>
          <cell r="B4617" t="str">
            <v>SANITARIO COM VASO E CHUVEIRO PARA PESSOAL DE OBRA, COLETIVO DE 2 MODULOS E 4M2, PAREDES CHAPAS DE MADEIRA COMPENSADA PLASTIFICADA 10MM, TELHAS ONDULADAS DE 6MM DE FIBROCIMENTO, INCLUSIVE INSTALACAO E APARELHOS, REAPROVEITADO 2 VEZES (INSTALACOES E APARE</v>
          </cell>
          <cell r="C4617" t="str">
            <v>UN</v>
          </cell>
          <cell r="D4617">
            <v>4256.8999999999996</v>
          </cell>
        </row>
        <row r="4618">
          <cell r="A4618" t="str">
            <v xml:space="preserve">    73803</v>
          </cell>
          <cell r="B4618" t="str">
            <v>GALPAO P/OFICINA/DEPOSITO CANTEIRO OBRA(MAD LEI)</v>
          </cell>
        </row>
        <row r="4619">
          <cell r="A4619" t="str">
            <v xml:space="preserve">    73803/001</v>
          </cell>
          <cell r="B4619" t="str">
            <v>GALPAO ABERTO PARA OFICINA E DEPOSITO DE CANTEIRO DE OBRAS, EM MADEIRADE LEI</v>
          </cell>
          <cell r="C4619" t="str">
            <v>M2</v>
          </cell>
          <cell r="D4619">
            <v>199.91</v>
          </cell>
        </row>
        <row r="4620">
          <cell r="A4620" t="str">
            <v xml:space="preserve">    73805</v>
          </cell>
          <cell r="B4620" t="str">
            <v>BARRACOES DE OBRA</v>
          </cell>
        </row>
        <row r="4621">
          <cell r="A4621" t="str">
            <v xml:space="preserve">    73805/001</v>
          </cell>
          <cell r="B4621" t="str">
            <v>BARRACAO DE OBRA PARA ALOJAMENTO/ESCRITORIO, PISO EM PINHO 3A, PAREDESEM COMPENSADO 10MM, COBERTURA EM TELHA FIBROCIMENTO 6MM, INCLUSO INSTALACOES ELETRICAS E ESQUADRIAS. REAPROVEITADO 5 VEZES</v>
          </cell>
          <cell r="C4621" t="str">
            <v>M2</v>
          </cell>
          <cell r="D4621">
            <v>295.86</v>
          </cell>
        </row>
        <row r="4622">
          <cell r="A4622" t="str">
            <v xml:space="preserve">    74210</v>
          </cell>
          <cell r="B4622" t="str">
            <v>BARRACAO DE OBRA</v>
          </cell>
        </row>
        <row r="4623">
          <cell r="A4623" t="str">
            <v xml:space="preserve">    74210/001</v>
          </cell>
          <cell r="B4623" t="str">
            <v>BARRACAO PARA DEPOSITO EM TABUAS DE MADEIRA, COBERTURA EM FIBROCIMENTO4 MM, INCLUSO PISO ARGAMASSA TRAÇO 1:6 (CIMENTO E AREIA)</v>
          </cell>
          <cell r="C4623" t="str">
            <v>M2</v>
          </cell>
          <cell r="D4623">
            <v>369.82</v>
          </cell>
        </row>
        <row r="4624">
          <cell r="A4624" t="str">
            <v xml:space="preserve">    85253</v>
          </cell>
          <cell r="B4624" t="str">
            <v>GALPAO ABERTO EM CANTEIRO DE OBRA, COM ESTRUTURA EM MADEIRA (REAPROVEITAMENTO 3X) E TELHA ONDULADA 6MM, INCLUINDO PISO CIMENTADO COM PREPARODO TERRENO</v>
          </cell>
          <cell r="C4624" t="str">
            <v>M2</v>
          </cell>
          <cell r="D4624">
            <v>155.28</v>
          </cell>
        </row>
        <row r="4625">
          <cell r="A4625" t="str">
            <v xml:space="preserve">  0002</v>
          </cell>
          <cell r="B4625" t="str">
            <v>PLACA DE OBRA</v>
          </cell>
        </row>
        <row r="4626">
          <cell r="A4626" t="str">
            <v xml:space="preserve">    74209</v>
          </cell>
          <cell r="B4626" t="str">
            <v>AQUISICAO E ASSENTAMENTO PLACA DE OBRA</v>
          </cell>
        </row>
        <row r="4627">
          <cell r="A4627" t="str">
            <v xml:space="preserve">    74209/001</v>
          </cell>
          <cell r="B4627" t="str">
            <v xml:space="preserve">PLACA DE OBRA EM CHAPA DE ACO GALVANIZADO </v>
          </cell>
          <cell r="C4627" t="str">
            <v>M2</v>
          </cell>
          <cell r="D4627">
            <v>272.19</v>
          </cell>
        </row>
        <row r="4628">
          <cell r="A4628" t="str">
            <v xml:space="preserve">  0004</v>
          </cell>
          <cell r="B4628" t="str">
            <v>MOBILIZACAO E DESMOBILIZACAO</v>
          </cell>
        </row>
        <row r="4629">
          <cell r="A4629" t="str">
            <v xml:space="preserve">    73756</v>
          </cell>
          <cell r="B4629" t="str">
            <v>MONTAGEM E DESMONTAGEM USINA DE CONCRETO</v>
          </cell>
        </row>
        <row r="4630">
          <cell r="A4630" t="str">
            <v xml:space="preserve">    73756/001</v>
          </cell>
          <cell r="B4630" t="str">
            <v>MONTAGEM / DESMONTAGEM DE USINA CONCRETO TIPO PAREDE C/SILOS HORIZONTAL P/3 AGREGADOS, INCLUSIVE MECANICO (PESADO)</v>
          </cell>
          <cell r="C4630" t="str">
            <v>UN</v>
          </cell>
          <cell r="D4630">
            <v>23705.8</v>
          </cell>
        </row>
        <row r="4631">
          <cell r="A4631" t="str">
            <v xml:space="preserve">    73847</v>
          </cell>
          <cell r="B4631" t="str">
            <v>ALUGUEL DE CONTAINER</v>
          </cell>
        </row>
        <row r="4632">
          <cell r="A4632" t="str">
            <v xml:space="preserve">    73847/001</v>
          </cell>
          <cell r="B4632" t="str">
            <v>ALUGUEL CONTAINER/ESCRIT INCL INST ELET LARG=2,20 COMP=6,20M ALT=2,50M CHAPA ACO C/NERV TRAPEZ FORRO C/ISOL TERMO/ACUSTICOCHASSIS REFORC PISO COMPENS NAVAL EXC TRANSP/CARGA/DESCARGA</v>
          </cell>
          <cell r="C4632" t="str">
            <v>MES</v>
          </cell>
          <cell r="D4632">
            <v>820.31</v>
          </cell>
        </row>
        <row r="4633">
          <cell r="A4633" t="str">
            <v xml:space="preserve">    73847/002</v>
          </cell>
          <cell r="B4633" t="str">
            <v>ALUGUEL CONTAINER/ESCRIT/WC C/1 VASO/1 LAV/1 MIC/4 CHUV LARG =2,20M COMPR=6,20M ALT=2,50M CHAPA ACO NERV TRAPEZ FORROC/ISOL TERMO-ACUST CHASSIS REFORC PISO COMPENS NAVAL INCL INSTELETR/HIDRO-SANIT EXCL TRANSP/CARGA/DESCARGA</v>
          </cell>
          <cell r="C4633" t="str">
            <v>MES</v>
          </cell>
          <cell r="D4633">
            <v>1087.67</v>
          </cell>
        </row>
        <row r="4634">
          <cell r="A4634" t="str">
            <v xml:space="preserve">    73847/003</v>
          </cell>
          <cell r="B4634" t="str">
            <v>ALUGUEL CONTAINER/SANIT C/2 VASOS/1 LAVAT/1 MIC/4 CHUV LARG= 2,20M COMPR=6,20M ALT=2,50M CHAPA ACO C/NERV TRAPEZ FORRO C/ISOLAM TERMO/ACUSTICO CHASSIS REFORC PISO COMPENS NAVAL INCLINST ELETR/HIDR EXCL TRANSP/CARGA/DESCARG</v>
          </cell>
          <cell r="C4634" t="str">
            <v>MES</v>
          </cell>
          <cell r="D4634">
            <v>1239.1300000000001</v>
          </cell>
        </row>
        <row r="4635">
          <cell r="A4635" t="str">
            <v xml:space="preserve">    73847/004</v>
          </cell>
          <cell r="B4635" t="str">
            <v>ALUGUEL CONTAINER/SANIT C/4 VASOS/1 LAVAT/1 MIC/4 CHUV LARG= 2,20M COMPR=6,20M ALT=2,50M CHAPAS ACO C/NERV TRAPEZ FORRO C/ISOL TERMO-ACUST CHASSIS REFORC PISO COMPENS NAVAL INCL INST RAELETR/HIDRO-SANIT EXCL TRANSP/CARGA/DESCARGA</v>
          </cell>
          <cell r="C4635" t="str">
            <v>MES</v>
          </cell>
          <cell r="D4635">
            <v>1378.01</v>
          </cell>
        </row>
        <row r="4636">
          <cell r="A4636" t="str">
            <v xml:space="preserve">    73847/005</v>
          </cell>
          <cell r="B4636" t="str">
            <v>ALUGUEL CONTAINER/SANIT C/7 VASOS/1 LAVAT/1 MIC LARG=2,20M COMPR=6,20M ALT=2,50M CHAPA ACO NERV TRAPEZ FORRO C/ISOLTERMO-ACUST CHASSIS REFORC PISO COMPENS NAVAL INCL INST ELET/HIDRO-SANIT EXCL TRANSP/CARGA/DESCARGA</v>
          </cell>
          <cell r="C4636" t="str">
            <v>MES</v>
          </cell>
          <cell r="D4636">
            <v>1404.61</v>
          </cell>
        </row>
        <row r="4637">
          <cell r="A4637" t="str">
            <v>CHOR</v>
          </cell>
          <cell r="B4637" t="str">
            <v>CUSTOS HORÁRIOS DE MÁQUINAS E EQUIPAMENTOS</v>
          </cell>
        </row>
        <row r="4638">
          <cell r="A4638" t="str">
            <v xml:space="preserve">  0325</v>
          </cell>
          <cell r="B4638" t="str">
            <v>CUSTO HORÁRIO PRODUTIVO DIURNO</v>
          </cell>
        </row>
        <row r="4639">
          <cell r="A4639" t="str">
            <v xml:space="preserve">    5631</v>
          </cell>
          <cell r="B4639" t="str">
            <v>ESCAVADEIRA HIDRÁULICA SOBRE ESTEIRAS, CAÇAMBA 0,80 M3, PESO OPERACIONAL 17 T, POTENCIA BRUTA 111 HP - CHP DIURNO. AF_06/2014</v>
          </cell>
          <cell r="C4639" t="str">
            <v>CHP</v>
          </cell>
          <cell r="D4639">
            <v>131.31</v>
          </cell>
        </row>
        <row r="4640">
          <cell r="A4640" t="str">
            <v xml:space="preserve">    5678</v>
          </cell>
          <cell r="B4640" t="str">
            <v>RETROESCAVADEIRA SOBRE RODAS COM CARREGADEIRA, TRAÇÃO 4X4, POTÊNCIA LÍQ. 88 HP, CAÇAMBA CARREG. CAP. MÍN. 1 M3, CAÇAMBA RETRO CAP. 0,26 M3,PESO OPERACIONAL MÍN. 6.674 KG, PROFUNDIDADE ESCAVAÇÃO MÁX. 4,37 M - CHP DIURNO. AF_06/2014</v>
          </cell>
          <cell r="C4640" t="str">
            <v>CHP</v>
          </cell>
          <cell r="D4640">
            <v>92.48</v>
          </cell>
        </row>
        <row r="4641">
          <cell r="A4641" t="str">
            <v xml:space="preserve">    5680</v>
          </cell>
          <cell r="B4641" t="str">
            <v>RETROESCAVADEIRA SOBRE RODAS COM CARREGADEIRA, TRAÇÃO 4X2, POTÊNCIA LÍQ. 79 HP, CAÇAMBA CARREG. CAP. MÍN. 1 M3, CAÇAMBA RETRO CAP. 0,20 M3,PESO OPERACIONAL MÍN. 6.570 KG, PROFUNDIDADE ESCAVAÇÃO MÁX. 4,37 M CHP DIURNO. AF_06/2014</v>
          </cell>
          <cell r="C4641" t="str">
            <v>CHP</v>
          </cell>
          <cell r="D4641">
            <v>85.62</v>
          </cell>
        </row>
        <row r="4642">
          <cell r="A4642" t="str">
            <v xml:space="preserve">    5682</v>
          </cell>
          <cell r="B4642" t="str">
            <v>ROLO COMPACTADOR VIBRATÓRIO, CILINDRO LISO, AUTO-PROPEL. 80HP, PESO MÁXIMO OPERACIONAL 8,1T - CHP DIURNO</v>
          </cell>
          <cell r="C4642" t="str">
            <v>CHP</v>
          </cell>
          <cell r="D4642">
            <v>125.54</v>
          </cell>
        </row>
        <row r="4643">
          <cell r="A4643" t="str">
            <v xml:space="preserve">    5684</v>
          </cell>
          <cell r="B4643" t="str">
            <v>ROLO COMPACTADOR VIBRATÓRIO DE UM CILINDRO AÇO LISO, POTÊNCIA 80 HP, PESO OPERACIONAL MÁXIMO 8,1 T, IMPACTO DINÂMICO 16,15 / 9,5 T, LARGURADE TRABALHO 1,68 M - CHP DIURNO. AF_06/2014</v>
          </cell>
          <cell r="C4643" t="str">
            <v>CHP</v>
          </cell>
          <cell r="D4643">
            <v>85.81</v>
          </cell>
        </row>
        <row r="4644">
          <cell r="A4644" t="str">
            <v xml:space="preserve">    5686</v>
          </cell>
          <cell r="B4644" t="str">
            <v>ROLO COMPACTADOR VIBRATÓRIO, TANDEM, AUTO PROPEL., CILINDRO LISO DE AÇO, 40HP - 4,4T, IMPACTO DINÂMICO 3,1T- VU 5 ANOS - CHP DIURNO.</v>
          </cell>
          <cell r="C4644" t="str">
            <v>CHP</v>
          </cell>
          <cell r="D4644">
            <v>70.510000000000005</v>
          </cell>
        </row>
        <row r="4645">
          <cell r="A4645" t="str">
            <v xml:space="preserve">    5689</v>
          </cell>
          <cell r="B4645" t="str">
            <v>GRADE DE DISCO CONTROLE REMOTO REBOCÁVEL, COM 24 DISCOS 24 X 6 MM COMPNEUS PARA TRANSPORTE - CHP DIURNO. AF_06/2014</v>
          </cell>
          <cell r="C4645" t="str">
            <v>CHP</v>
          </cell>
          <cell r="D4645">
            <v>4.97</v>
          </cell>
        </row>
        <row r="4646">
          <cell r="A4646" t="str">
            <v xml:space="preserve">    5761</v>
          </cell>
          <cell r="B4646" t="str">
            <v>CAMINHAO PIPA 6000L TOCO, 162CV - 7,5T (VU=6ANOS) (INCLUI TANQUE DE ACO PARA TRANSPORTE DE AGUA E MOTOBOMBA CENTRIFUGA A GASOLINA 3,5CV) - CUSTO HORARIO PRODUTIVO DIURNO</v>
          </cell>
          <cell r="C4646" t="str">
            <v>CHP</v>
          </cell>
          <cell r="D4646">
            <v>128.13</v>
          </cell>
        </row>
        <row r="4647">
          <cell r="A4647" t="str">
            <v xml:space="preserve">    5795</v>
          </cell>
          <cell r="B4647" t="str">
            <v>MARTELETE OU ROMPEDOR PNEUMÁTICO MANUAL 28KG, FREQUENCIA DE IMPACTO 1230/MINUTO - CHP DIURNO</v>
          </cell>
          <cell r="C4647" t="str">
            <v>CHP</v>
          </cell>
          <cell r="D4647">
            <v>15.85</v>
          </cell>
        </row>
        <row r="4648">
          <cell r="A4648" t="str">
            <v xml:space="preserve">    5808</v>
          </cell>
          <cell r="B4648" t="str">
            <v xml:space="preserve">USINA DE ASFALTO A QUENTE FIXA CAP.40/80 TON/H - CHP DIURNO </v>
          </cell>
          <cell r="C4648" t="str">
            <v>CHP</v>
          </cell>
          <cell r="D4648">
            <v>453.93</v>
          </cell>
        </row>
        <row r="4649">
          <cell r="A4649" t="str">
            <v xml:space="preserve">    5811</v>
          </cell>
          <cell r="B4649" t="str">
            <v xml:space="preserve">CAMINHAO BASCULANTE, 6M3,12T - 162HP (VU=5ANOS) - CHP DIURNO </v>
          </cell>
          <cell r="C4649" t="str">
            <v>CHP</v>
          </cell>
          <cell r="D4649">
            <v>124.85</v>
          </cell>
        </row>
        <row r="4650">
          <cell r="A4650" t="str">
            <v xml:space="preserve">    5823</v>
          </cell>
          <cell r="B4650" t="str">
            <v xml:space="preserve">USINA DE CONCRETO FIXA CAPACIDADE 90/120 M³, 63HP - CHP DIURNO </v>
          </cell>
          <cell r="C4650" t="str">
            <v>CHP</v>
          </cell>
          <cell r="D4650">
            <v>101.23</v>
          </cell>
        </row>
        <row r="4651">
          <cell r="A4651" t="str">
            <v xml:space="preserve">    5824</v>
          </cell>
          <cell r="B4651" t="str">
            <v>CAMINHAO CARROCERIA ABERTA,EM MADEIRA, TOCO, 170CV - 11T (VU=6ANOS) CUSTO HORÁRIO DE PRODUÇÃO DIURNA</v>
          </cell>
          <cell r="C4651" t="str">
            <v>CHP</v>
          </cell>
          <cell r="D4651">
            <v>108.81</v>
          </cell>
        </row>
        <row r="4652">
          <cell r="A4652" t="str">
            <v xml:space="preserve">    5835</v>
          </cell>
          <cell r="B4652" t="str">
            <v>VIBROACABADORA DE ASFALTO SOBRE ESTEIRAS, LARGURA DE PAVIMENTAÇÃO 1,90M A 5,30 M, POTÊNCIA 105 HP CAPACIDADE 450 T/H - CHP DIURNO. AF_11/2014</v>
          </cell>
          <cell r="C4652" t="str">
            <v>CHP</v>
          </cell>
          <cell r="D4652">
            <v>174.65</v>
          </cell>
        </row>
        <row r="4653">
          <cell r="A4653" t="str">
            <v xml:space="preserve">    5839</v>
          </cell>
          <cell r="B4653" t="str">
            <v>VASSOURA MECÂNICA REBOCÁVEL COM ESCOVA CILÍNDRICA, LARGURA ÚTIL DE VARRIMENTO DE 2,44 M - CHP DIURNO. AF_06/2014</v>
          </cell>
          <cell r="C4653" t="str">
            <v>CHP</v>
          </cell>
          <cell r="D4653">
            <v>5.13</v>
          </cell>
        </row>
        <row r="4654">
          <cell r="A4654" t="str">
            <v xml:space="preserve">    5843</v>
          </cell>
          <cell r="B4654" t="str">
            <v>TRATOR DE PNEUS, POTÊNCIA 122 CV, TRAÇÃO 4X4, PESO COM LASTRO DE 4.510KG - CHP DIURNO. AF_06/2014</v>
          </cell>
          <cell r="C4654" t="str">
            <v>CHP</v>
          </cell>
          <cell r="D4654">
            <v>84.45</v>
          </cell>
        </row>
        <row r="4655">
          <cell r="A4655" t="str">
            <v xml:space="preserve">    5847</v>
          </cell>
          <cell r="B4655" t="str">
            <v>TRATOR DE ESTEIRAS, POTÊNCIA 170 HP, PESO OPERACIONAL 19 T, CAÇAMBA 5,2 M3 - CHP DIURNO. AF_06/2014</v>
          </cell>
          <cell r="C4655" t="str">
            <v>CHP</v>
          </cell>
          <cell r="D4655">
            <v>207.32</v>
          </cell>
        </row>
        <row r="4656">
          <cell r="A4656" t="str">
            <v xml:space="preserve">    5851</v>
          </cell>
          <cell r="B4656" t="str">
            <v>TRATOR DE ESTEIRAS, POTÊNCIA 150 HP, PESO OPERACIONAL 16,7 T, COM RODAMOTRIZ ELEVADA E LÂMINA 3,18 M3 - CHP DIURNO. AF_06/2014</v>
          </cell>
          <cell r="C4656" t="str">
            <v>CHP</v>
          </cell>
          <cell r="D4656">
            <v>198.37</v>
          </cell>
        </row>
        <row r="4657">
          <cell r="A4657" t="str">
            <v xml:space="preserve">    5855</v>
          </cell>
          <cell r="B4657" t="str">
            <v>TRATOR DE ESTEIRAS, POTÊNCIA 347 HP, PESO OPERACIONAL 38,5 T, COM LÂMINA 8,70 M3 - CHP DIURNO. AF_06/2014</v>
          </cell>
          <cell r="C4657" t="str">
            <v>CHP</v>
          </cell>
          <cell r="D4657">
            <v>532.6</v>
          </cell>
        </row>
        <row r="4658">
          <cell r="A4658" t="str">
            <v xml:space="preserve">    5863</v>
          </cell>
          <cell r="B4658" t="str">
            <v>ROLO COMPACTADOR VIBRATÓRIO REBOCÁVEL AÇO LISO, PESO 4,7T, IMPACTO DINÂMICO 18,3T - CHP DIURNO</v>
          </cell>
          <cell r="C4658" t="str">
            <v>CHP</v>
          </cell>
          <cell r="D4658">
            <v>66.31</v>
          </cell>
        </row>
        <row r="4659">
          <cell r="A4659" t="str">
            <v xml:space="preserve">    5867</v>
          </cell>
          <cell r="B4659" t="str">
            <v>ROLO COMPACTADOR VIBRATÓRIO TANDEM AÇO LISO, POTÊNCIA 58 HP, PESO SEM/COM LASTRO 6,5 / 9,4 T, LARGURA DE TRABALHO 1,2 M - CHP DIURNO. AF_06/2014</v>
          </cell>
          <cell r="C4659" t="str">
            <v>CHP</v>
          </cell>
          <cell r="D4659">
            <v>72.84</v>
          </cell>
        </row>
        <row r="4660">
          <cell r="A4660" t="str">
            <v xml:space="preserve">    5871</v>
          </cell>
          <cell r="B4660" t="str">
            <v>ROLO COMPACTADOR DE PNEUS ESTÁTICO PARA ASFALTO, PRESSÃO VARIÁVEL, POTÊNCIA 99HP, PESO OPERACIONAL SEM/COM LASTRO 8,3/21,0 T - CHP DIURNO</v>
          </cell>
          <cell r="C4660" t="str">
            <v>CHP</v>
          </cell>
          <cell r="D4660">
            <v>148.31</v>
          </cell>
        </row>
        <row r="4661">
          <cell r="A4661" t="str">
            <v xml:space="preserve">    5875</v>
          </cell>
          <cell r="B4661" t="str">
            <v>RETROESCAVADEIRA SOBRE RODAS COM CARREGADEIRA, TRAÇÃO 4X4, POTÊNCIA LÍQ. 72 HP, CAÇAMBA CARREG. CAP. MÍN. 0,79 M3, CAÇAMBA RETRO CAP. 0,18 M3, PESO OPERACIONAL MÍN. 7.140 KG, PROFUNDIDADE ESCAVAÇÃO MÁX. 4,50 M- CHP DIURNO. AF_06/2014</v>
          </cell>
          <cell r="C4661" t="str">
            <v>CHP</v>
          </cell>
          <cell r="D4661">
            <v>85.59</v>
          </cell>
        </row>
        <row r="4662">
          <cell r="A4662" t="str">
            <v xml:space="preserve">    5879</v>
          </cell>
          <cell r="B4662" t="str">
            <v>ROLO COMPACTADOR VIBRATÓRIO PÉ DE CARNEIRO, OPERADO POR CONTROLE REMOTO, POTÊNCIA 17HP, PESO OPERACIONAL 1,65T - CHP DIURNO</v>
          </cell>
          <cell r="C4662" t="str">
            <v>CHP</v>
          </cell>
          <cell r="D4662">
            <v>7.55</v>
          </cell>
        </row>
        <row r="4663">
          <cell r="A4663" t="str">
            <v xml:space="preserve">    5882</v>
          </cell>
          <cell r="B4663" t="str">
            <v>USINA DE LAMA ASFÁLTICA, PROD 30 A 50 T/H, SILO DE AGREGADO 7 M3, RESERVATÓRIOS PARA EMULSÃO E ÁGUA DE 2,3 M3 CADA, MISTURADOR TIPO PUG MILLA SER MONTADO SOBRE CAMINHÃO - CHP DIURNO. AF_10/2014</v>
          </cell>
          <cell r="C4663" t="str">
            <v>CHP</v>
          </cell>
          <cell r="D4663">
            <v>69.989999999999995</v>
          </cell>
        </row>
        <row r="4664">
          <cell r="A4664" t="str">
            <v xml:space="preserve">    5886</v>
          </cell>
          <cell r="B4664" t="str">
            <v xml:space="preserve">CAMINHAO PIPA FORD F12000 6000L 162CV C/BOMBA GASOLINA - CHP DIURNO </v>
          </cell>
          <cell r="C4664" t="str">
            <v>CHP</v>
          </cell>
          <cell r="D4664">
            <v>108.19</v>
          </cell>
        </row>
        <row r="4665">
          <cell r="A4665" t="str">
            <v xml:space="preserve">    5890</v>
          </cell>
          <cell r="B4665" t="str">
            <v>CAMINHAO TOCO, 177CV - 14T (VU=6ANOS) (NAO INCLUI CARROCERIA) - CUSTO HORARIO PRODUTIVO DIURNO</v>
          </cell>
          <cell r="C4665" t="str">
            <v>CHP</v>
          </cell>
          <cell r="D4665">
            <v>118.37</v>
          </cell>
        </row>
        <row r="4666">
          <cell r="A4666" t="str">
            <v xml:space="preserve">    5894</v>
          </cell>
          <cell r="B4666" t="str">
            <v>CAMINHAO TOCO, 170CV - 11T (VU=6ANOS) (NAO INCLUI CARROCERIA) - CUSTO HORARIO PRODUTIVO DIURNO</v>
          </cell>
          <cell r="C4666" t="str">
            <v>CHP</v>
          </cell>
          <cell r="D4666">
            <v>113.76</v>
          </cell>
        </row>
        <row r="4667">
          <cell r="A4667" t="str">
            <v xml:space="preserve">    5901</v>
          </cell>
          <cell r="B4667" t="str">
            <v>CAMINHAO PIPA 10000L TRUCADO, 208CV - 21,1T (VU=6ANOS) (INCLUI TANQUE DE ACO PARA TRANSPORTE DE AGUA E MOTOBOMBA CENTRIFUGA A GASOLINA 3,5CV) - CUSTO HORARIO PRODUTIVO DIURNO</v>
          </cell>
          <cell r="C4667" t="str">
            <v>CHP</v>
          </cell>
          <cell r="D4667">
            <v>123.86</v>
          </cell>
        </row>
        <row r="4668">
          <cell r="A4668" t="str">
            <v xml:space="preserve">    5905</v>
          </cell>
          <cell r="B4668" t="str">
            <v>DISTRIBUIDOR DE AGREGADO TIPO DOSADOR REBOCAVEL COM 4 PNEUS COM LARGURA 3,66 M - CHP DIURNO</v>
          </cell>
          <cell r="C4668" t="str">
            <v>CHP</v>
          </cell>
          <cell r="D4668">
            <v>12.74</v>
          </cell>
        </row>
        <row r="4669">
          <cell r="A4669" t="str">
            <v xml:space="preserve">    5909</v>
          </cell>
          <cell r="B4669" t="str">
            <v>ESPARGIDOR DE ASFALTO PRESSURIZADO COM TANQUE DE 2500 L, REBOCÁVEL COMMOTOR A GASOLINA POTÊNCIA 3,4 HP - CHP DIURNO. AF_07/2014</v>
          </cell>
          <cell r="C4669" t="str">
            <v>CHP</v>
          </cell>
          <cell r="D4669">
            <v>22.03</v>
          </cell>
        </row>
        <row r="4670">
          <cell r="A4670" t="str">
            <v xml:space="preserve">    5913</v>
          </cell>
          <cell r="B4670" t="str">
            <v>ESPARGIDOR DE ASFALTO PRESSURIZADO, TANQUE 6 M3 COM ISOLAÇÃO TÉRMICA, AQUECIDO COM 2 MAÇARICOS, COM BARRA ESPARGIDORA 3,60 M, A SER MONTADOSOBRE CAMINHÃO - CHP DIURNO. AF_10/2014</v>
          </cell>
          <cell r="C4670" t="str">
            <v>CHP</v>
          </cell>
          <cell r="D4670">
            <v>57.13</v>
          </cell>
        </row>
        <row r="4671">
          <cell r="A4671" t="str">
            <v xml:space="preserve">    5921</v>
          </cell>
          <cell r="B4671" t="str">
            <v>GRADE DE DISCO REBOCÁVEL COM 20 DISCOS 24" X 6 MM COM PNEUS PARA TRANSPORTE - CHP DIURNO. AF_06/2014</v>
          </cell>
          <cell r="C4671" t="str">
            <v>CHP</v>
          </cell>
          <cell r="D4671">
            <v>3.89</v>
          </cell>
        </row>
        <row r="4672">
          <cell r="A4672" t="str">
            <v xml:space="preserve">    5924</v>
          </cell>
          <cell r="B4672" t="str">
            <v>LANCA ELEVATORIA TELESCOPICA DE ACIONAMENTO HIDRAULICO, CAPACIDADE DE CARGA 30.000 KG, COM CESTO, MONTADA SOBRE CAMINHAO TRUCADO - CHP DIURNO</v>
          </cell>
          <cell r="C4672" t="str">
            <v>CHP</v>
          </cell>
          <cell r="D4672">
            <v>461.52</v>
          </cell>
        </row>
        <row r="4673">
          <cell r="A4673" t="str">
            <v xml:space="preserve">    5928</v>
          </cell>
          <cell r="B4673" t="str">
            <v>GUINDAUTO HIDRÁULICO, CAP. MÁX. CARGA 3.300 KG, MOMENTO MÁX. CARGA 5,8TM, ALCANCE MÁX. HORIZONTAL 7,60 M, MONTADO SOBRE CAMINHÃO TOCO POTÊNCIA 170 CV, INCLUSIVE CARROCERIA FIXA ABERTA DE MADEIRA - CHP DIURNO</v>
          </cell>
          <cell r="C4673" t="str">
            <v>CHP</v>
          </cell>
          <cell r="D4673">
            <v>111.21</v>
          </cell>
        </row>
        <row r="4674">
          <cell r="A4674" t="str">
            <v xml:space="preserve">    5932</v>
          </cell>
          <cell r="B4674" t="str">
            <v>MOTONIVELADORA POTÊNCIA BÁSICA LÍQUIDA (PRIMEIRA MARCHA) 125 HP, PESO BRUTO 13032 KG, LARGURA DA LÂMINA DE 3,7 M - CHP DIURNO. AF_06/2014</v>
          </cell>
          <cell r="C4674" t="str">
            <v>CHP</v>
          </cell>
          <cell r="D4674">
            <v>142.88</v>
          </cell>
        </row>
        <row r="4675">
          <cell r="A4675" t="str">
            <v xml:space="preserve">    5940</v>
          </cell>
          <cell r="B4675" t="str">
            <v>PÁ CARREGADEIRA SOBRE RODAS, POTÊNCIA LÍQUIDA 128 HP, CAPACIDADE DA CAÇAMBA 1,7 A 2,8 M3, PESO OPERACIONAL 11632 KG - CHP DIURNO. AF_06/2014</v>
          </cell>
          <cell r="C4675" t="str">
            <v>CHP</v>
          </cell>
          <cell r="D4675">
            <v>117.55</v>
          </cell>
        </row>
        <row r="4676">
          <cell r="A4676" t="str">
            <v xml:space="preserve">    5944</v>
          </cell>
          <cell r="B4676" t="str">
            <v>PÁ CARREGADEIRA SOBRE RODAS, POTÊNCIA 197 HP, CAPACIDADE DA CAÇAMBA 2,5 A 3,5 M3, PESO OPERACIONAL 18338 KG - CHP DIURNO. AF_06/2014</v>
          </cell>
          <cell r="C4676" t="str">
            <v>CHP</v>
          </cell>
          <cell r="D4676">
            <v>170.92</v>
          </cell>
        </row>
        <row r="4677">
          <cell r="A4677" t="str">
            <v xml:space="preserve">    5948</v>
          </cell>
          <cell r="B4677" t="str">
            <v>ROLO COMPACTADOR VIBRATORIO DE UM CILINDRO LISO DE ACO, POTENCIA 80 HP, PESO OPERACIONAL MAXIMO 8,5 T, LARGURA TRABALHO 1,676 M - CHP DIURNO. AF_06/2014</v>
          </cell>
          <cell r="C4677" t="str">
            <v>CHP</v>
          </cell>
          <cell r="D4677">
            <v>89.67</v>
          </cell>
        </row>
        <row r="4678">
          <cell r="A4678" t="str">
            <v xml:space="preserve">    5953</v>
          </cell>
          <cell r="B4678" t="str">
            <v>COMPRESSOR DE AR REBOCAVEL, DESCARGA LIVRE EFETIVA 180PCM, PRESSAO DE TRABALHO 102 PSI, MOTOR A DIESEL 89CV - CUSTO HORARIO PRODUTIVO DIURNO</v>
          </cell>
          <cell r="C4678" t="str">
            <v>CHP</v>
          </cell>
          <cell r="D4678">
            <v>64.349999999999994</v>
          </cell>
        </row>
        <row r="4679">
          <cell r="A4679" t="str">
            <v xml:space="preserve">    6174</v>
          </cell>
          <cell r="B4679" t="str">
            <v xml:space="preserve">CAMINHAO BASCULANTE - 5,0M3 - 170HP,11,24T (VU=5ANOS) - CHP DIURNO </v>
          </cell>
          <cell r="C4679" t="str">
            <v>CHP</v>
          </cell>
          <cell r="D4679">
            <v>132.13999999999999</v>
          </cell>
        </row>
        <row r="4680">
          <cell r="A4680" t="str">
            <v xml:space="preserve">    6236</v>
          </cell>
          <cell r="B4680" t="str">
            <v>TRATOR DE ESTEIRAS COM LAMINA - POTENCIA 305 HP - PESO OPERACIONAL 37 T (VU=10ANOS) - CHP DIURNO</v>
          </cell>
          <cell r="C4680" t="str">
            <v>CHP</v>
          </cell>
          <cell r="D4680">
            <v>489.25</v>
          </cell>
        </row>
        <row r="4681">
          <cell r="A4681" t="str">
            <v xml:space="preserve">    6250</v>
          </cell>
          <cell r="B4681" t="str">
            <v xml:space="preserve">TRATOR DE ESTEIRAS CATERPILLAR D6 153HP (VU=10AN0S) - CHP DIURNO </v>
          </cell>
          <cell r="C4681" t="str">
            <v>CHP</v>
          </cell>
          <cell r="D4681">
            <v>185.14</v>
          </cell>
        </row>
        <row r="4682">
          <cell r="A4682" t="str">
            <v xml:space="preserve">    6256</v>
          </cell>
          <cell r="B4682" t="str">
            <v xml:space="preserve">CAMINHAO BASCULANTE 204CV (VU=7ANOS/14.000H) - CHP DIURNO </v>
          </cell>
          <cell r="C4682" t="str">
            <v>CHP</v>
          </cell>
          <cell r="D4682">
            <v>159.53</v>
          </cell>
        </row>
        <row r="4683">
          <cell r="A4683" t="str">
            <v xml:space="preserve">    6259</v>
          </cell>
          <cell r="B4683" t="str">
            <v>CAMINHAO PIPA 6000L TOCO, 162CV - 7,5T (VU=6ANOS) (INCLUI TANQUE DE ACO PARA TRANSPORTE DE AGUA) - CUSTO HORARIO PRODUTIVO DIURNO</v>
          </cell>
          <cell r="C4683" t="str">
            <v>CHP</v>
          </cell>
          <cell r="D4683">
            <v>89.27</v>
          </cell>
        </row>
        <row r="4684">
          <cell r="A4684" t="str">
            <v xml:space="preserve">    6388</v>
          </cell>
          <cell r="B4684" t="str">
            <v xml:space="preserve">MAQUINA SOLDA ARCO 375A DIESEL 33CV CHP DIURNO EXCLUSIVE OPERADOR </v>
          </cell>
          <cell r="C4684" t="str">
            <v>H</v>
          </cell>
          <cell r="D4684">
            <v>44.68</v>
          </cell>
        </row>
        <row r="4685">
          <cell r="A4685" t="str">
            <v xml:space="preserve">    6878</v>
          </cell>
          <cell r="B4685" t="str">
            <v xml:space="preserve">CAMINHAO BASCULANTE 4,0M3 TOCO 162CV PBT=11800KG - CHP DIURNO </v>
          </cell>
          <cell r="C4685" t="str">
            <v>CHP</v>
          </cell>
          <cell r="D4685">
            <v>119.07</v>
          </cell>
        </row>
        <row r="4686">
          <cell r="A4686" t="str">
            <v xml:space="preserve">    6879</v>
          </cell>
          <cell r="B4686" t="str">
            <v>ROLO COMPACTADOR DE PNEUS ESTÁTICO, PRESSÃO VARIÁVEL, POTÊNCIA 111 HP,PESO SEM/COM LASTRO 9,5 / 26 T, LARGURA DE TRABALHO 1,90 M - CHP DIURNO. AF_07/2014</v>
          </cell>
          <cell r="C4686" t="str">
            <v>CHP</v>
          </cell>
          <cell r="D4686">
            <v>107.87</v>
          </cell>
        </row>
        <row r="4687">
          <cell r="A4687" t="str">
            <v xml:space="preserve">    7006</v>
          </cell>
          <cell r="B4687" t="str">
            <v xml:space="preserve">EXTRUSORA DE GUIAS E SARJETAS 14HP - CHP </v>
          </cell>
          <cell r="C4687" t="str">
            <v>CHP</v>
          </cell>
          <cell r="D4687">
            <v>19.89</v>
          </cell>
        </row>
        <row r="4688">
          <cell r="A4688" t="str">
            <v xml:space="preserve">    7012</v>
          </cell>
          <cell r="B4688" t="str">
            <v xml:space="preserve">VEICULO UTILITARIO TIPO PICK-UP A GASOLINA COM 56,8CV - CHP </v>
          </cell>
          <cell r="C4688" t="str">
            <v>CHP</v>
          </cell>
          <cell r="D4688">
            <v>74.67</v>
          </cell>
        </row>
        <row r="4689">
          <cell r="A4689" t="str">
            <v xml:space="preserve">    7018</v>
          </cell>
          <cell r="B4689" t="str">
            <v>DISTRIBUIDOR DE BETUME 6000L 56CV SOB PRESSAO MONTADO SOBRE CHASSIS DECAMINHAO - CHP</v>
          </cell>
          <cell r="C4689" t="str">
            <v>CHP</v>
          </cell>
          <cell r="D4689">
            <v>172.12</v>
          </cell>
        </row>
        <row r="4690">
          <cell r="A4690" t="str">
            <v xml:space="preserve">    7030</v>
          </cell>
          <cell r="B4690" t="str">
            <v>TANQUE DE ASFALTO ESTACIONÁRIO COM SERPENTINA, CAPACIDADE 30.000 L - CHP DIURNO. AF_06/2014</v>
          </cell>
          <cell r="C4690" t="str">
            <v>CHP</v>
          </cell>
          <cell r="D4690">
            <v>121.82</v>
          </cell>
        </row>
        <row r="4691">
          <cell r="A4691" t="str">
            <v xml:space="preserve">    7042</v>
          </cell>
          <cell r="B4691" t="str">
            <v>MOTOBOMBA TRASH (PARA ÁGUA SUJA) AUTO ESCORVANTE, MOTOR GASOLINA DE 6,41 HP, DIÂMETROS DE SUCÇÃO X RECALQUE: 3 X 3, HM/Q = 10 MCA / 60 M3/H A 23 MCA / 0 M3/H - CHP DIURNO. AF_10/2014</v>
          </cell>
          <cell r="C4691" t="str">
            <v>CHP</v>
          </cell>
          <cell r="D4691">
            <v>4.8899999999999997</v>
          </cell>
        </row>
        <row r="4692">
          <cell r="A4692" t="str">
            <v xml:space="preserve">    7049</v>
          </cell>
          <cell r="B4692" t="str">
            <v>ROLO COMPACTADOR PE DE CARNEIRO VIBRATORIO, POTENCIA 125 HP, PESO OPERACIONAL SEM/COM LASTRO 11,95 / 13,30 T, IMPACTO DINAMICO 38,5 / 22,5 T, LARGURA DE TRABALHO 2,15 M - CHP DIURNO. AF_06/2014</v>
          </cell>
          <cell r="C4692" t="str">
            <v>CHP</v>
          </cell>
          <cell r="D4692">
            <v>117.18</v>
          </cell>
        </row>
        <row r="4693">
          <cell r="A4693" t="str">
            <v xml:space="preserve">    67826</v>
          </cell>
          <cell r="B4693" t="str">
            <v xml:space="preserve">CAMINHAO BASCULANTE -4,0 M3 - 152CV - 8,5T (CHP) </v>
          </cell>
          <cell r="C4693" t="str">
            <v>CHP</v>
          </cell>
          <cell r="D4693">
            <v>130.33000000000001</v>
          </cell>
        </row>
        <row r="4694">
          <cell r="A4694" t="str">
            <v xml:space="preserve">    73306</v>
          </cell>
          <cell r="B4694" t="str">
            <v>CAMINHAO BASCULANTE (TOCO) 5 M3, MOTOR DIESEL, 132CV, COM MOTORISTA, CHP.</v>
          </cell>
          <cell r="C4694" t="str">
            <v>H</v>
          </cell>
          <cell r="D4694">
            <v>99.14</v>
          </cell>
        </row>
        <row r="4695">
          <cell r="A4695" t="str">
            <v xml:space="preserve">    73408</v>
          </cell>
          <cell r="B4695" t="str">
            <v>DISTRIBUIDOR DE AGREGADOS AUTOPROPELIDO, CAP 3 M3, A DIESEL, 6 CC, 140CV, CHP</v>
          </cell>
          <cell r="C4695" t="str">
            <v>CHP</v>
          </cell>
          <cell r="D4695">
            <v>121.26</v>
          </cell>
        </row>
        <row r="4696">
          <cell r="A4696" t="str">
            <v xml:space="preserve">    73412</v>
          </cell>
          <cell r="B4696" t="str">
            <v>CUSTO HORARIO PRODUTIVO DIURNO - COMPRESSOR ATLAS COPCO - XA80 170 PCM80 HP</v>
          </cell>
          <cell r="C4696" t="str">
            <v>CHP</v>
          </cell>
          <cell r="D4696">
            <v>67.06</v>
          </cell>
        </row>
        <row r="4697">
          <cell r="A4697" t="str">
            <v xml:space="preserve">    73417</v>
          </cell>
          <cell r="B4697" t="str">
            <v xml:space="preserve">GRUPO GERADOR 150 KVA- CHP </v>
          </cell>
          <cell r="C4697" t="str">
            <v>CHP</v>
          </cell>
          <cell r="D4697">
            <v>92.82</v>
          </cell>
        </row>
        <row r="4698">
          <cell r="A4698" t="str">
            <v xml:space="preserve">    73436</v>
          </cell>
          <cell r="B4698" t="str">
            <v>ROLO COMPACTADOR VIBRATORIO PE DE CARNEIRO PARA SOLOS, POTENCIA 80HP, PESO MÁXIMO OPERACIONAL 8,8T</v>
          </cell>
          <cell r="C4698" t="str">
            <v>CHP</v>
          </cell>
          <cell r="D4698">
            <v>178.89</v>
          </cell>
        </row>
        <row r="4699">
          <cell r="A4699" t="str">
            <v xml:space="preserve">    73467</v>
          </cell>
          <cell r="B4699" t="str">
            <v>CUSTO HORARIO PRODUTIVO DIURNO - CAMINHAO CARROCERIA MERCEDES BENZ 1418/48 184 HP</v>
          </cell>
          <cell r="C4699" t="str">
            <v>CHP</v>
          </cell>
          <cell r="D4699">
            <v>135.93</v>
          </cell>
        </row>
        <row r="4700">
          <cell r="A4700" t="str">
            <v xml:space="preserve">    73480</v>
          </cell>
          <cell r="B4700" t="str">
            <v>CUSTO HORARIO PRODUTIVO - GUINDASTE MUNK 640/18 - 8T S/CAMINHAO MERCEDES BENZ 1418/51 - 184 HP</v>
          </cell>
          <cell r="C4700" t="str">
            <v>H</v>
          </cell>
          <cell r="D4700">
            <v>115.45</v>
          </cell>
        </row>
        <row r="4701">
          <cell r="A4701" t="str">
            <v xml:space="preserve">    73502</v>
          </cell>
          <cell r="B4701" t="str">
            <v>CUSTO HORARIO PRODUTIVO DIURNO - GUINDASTE AUTOPROPELIDO MADAL MD 10A 45 HP</v>
          </cell>
          <cell r="C4701" t="str">
            <v>CHP</v>
          </cell>
          <cell r="D4701">
            <v>128.57</v>
          </cell>
        </row>
        <row r="4702">
          <cell r="A4702" t="str">
            <v xml:space="preserve">    73536</v>
          </cell>
          <cell r="B4702" t="str">
            <v>MOTOBOMBA CENTRÍFUGA, MOTOR A GASOLINA, POTÊNCIA 5,42 HP, BOCAIS 1 1/2X 1, DIÂMETRO ROTOR 143 MM HM/Q = 6 MCA / 16,8 M3/H A 38 MCA / 6,6M3/H - CHP DIURNO. AF_06/2014</v>
          </cell>
          <cell r="C4702" t="str">
            <v>CHP</v>
          </cell>
          <cell r="D4702">
            <v>4.12</v>
          </cell>
        </row>
        <row r="4703">
          <cell r="A4703" t="str">
            <v xml:space="preserve">    73538</v>
          </cell>
          <cell r="B4703" t="str">
            <v xml:space="preserve">MAQUINA DE DEMARCAR FAIXAS AUTOPROP. - CHP </v>
          </cell>
          <cell r="C4703" t="str">
            <v>CHP</v>
          </cell>
          <cell r="D4703">
            <v>140.38999999999999</v>
          </cell>
        </row>
        <row r="4704">
          <cell r="A4704" t="str">
            <v xml:space="preserve">    73585</v>
          </cell>
          <cell r="B4704" t="str">
            <v xml:space="preserve">CAMINHAO CARROCERIA FIXA FORD F-12000 12T / 142CV </v>
          </cell>
          <cell r="C4704" t="str">
            <v>CHP</v>
          </cell>
          <cell r="D4704">
            <v>120.98</v>
          </cell>
        </row>
        <row r="4705">
          <cell r="A4705" t="str">
            <v xml:space="preserve">    73586</v>
          </cell>
          <cell r="B4705" t="str">
            <v>CUSTO HORARIO PRODUTIVO DIURNO - TRATOR DE ESTEIRAS CATERPILLAR D6D PS - 163 6A - 140 HP</v>
          </cell>
          <cell r="C4705" t="str">
            <v>CHP</v>
          </cell>
          <cell r="D4705">
            <v>180.76</v>
          </cell>
        </row>
        <row r="4706">
          <cell r="A4706" t="str">
            <v xml:space="preserve">    74032</v>
          </cell>
          <cell r="B4706" t="str">
            <v>ESCAVADEIRA</v>
          </cell>
        </row>
        <row r="4707">
          <cell r="A4707" t="str">
            <v xml:space="preserve">    74032/001</v>
          </cell>
          <cell r="B4707" t="str">
            <v>ESCAVADEIRA HIDRÁULICA SOBRE ESTEIRAS, CAÇAMBA 0,80 M3, PESO OPERACIONAL 17,8 T, POTÊNCIA LÍQUIDA 110 HP - CHP DIURNO. AF_10/2014</v>
          </cell>
          <cell r="C4707" t="str">
            <v>CHP</v>
          </cell>
          <cell r="D4707">
            <v>127.8</v>
          </cell>
        </row>
        <row r="4708">
          <cell r="A4708" t="str">
            <v xml:space="preserve">    83353</v>
          </cell>
          <cell r="B4708" t="str">
            <v xml:space="preserve">CHP - CAMINHAO BASCULANTE TRUCADO CARGA UTIL = 10 M3 - 15 T </v>
          </cell>
          <cell r="C4708" t="str">
            <v>CHP</v>
          </cell>
          <cell r="D4708">
            <v>152.18</v>
          </cell>
        </row>
        <row r="4709">
          <cell r="A4709" t="str">
            <v xml:space="preserve">    83362</v>
          </cell>
          <cell r="B4709" t="str">
            <v xml:space="preserve">CAMINHAO DISTRIBUIDOR DE ASFALTO - CHP </v>
          </cell>
          <cell r="C4709" t="str">
            <v>CHP</v>
          </cell>
          <cell r="D4709">
            <v>164.09</v>
          </cell>
        </row>
        <row r="4710">
          <cell r="A4710" t="str">
            <v xml:space="preserve">    83759</v>
          </cell>
          <cell r="B4710" t="str">
            <v xml:space="preserve">CHP-GUINDASTE MADAL MD-10A </v>
          </cell>
          <cell r="C4710" t="str">
            <v>CHP</v>
          </cell>
          <cell r="D4710">
            <v>167.74</v>
          </cell>
        </row>
        <row r="4711">
          <cell r="A4711" t="str">
            <v xml:space="preserve">    83765</v>
          </cell>
          <cell r="B4711" t="str">
            <v xml:space="preserve">CHP-GRUPO DE SOLDAGEM BAMBOZZI 375-A </v>
          </cell>
          <cell r="C4711" t="str">
            <v>CHP</v>
          </cell>
          <cell r="D4711">
            <v>51.95</v>
          </cell>
        </row>
        <row r="4712">
          <cell r="A4712" t="str">
            <v xml:space="preserve">    83999</v>
          </cell>
          <cell r="B4712" t="str">
            <v>CAMINHÃO TOCO, CARROCERIA FIXA ABERTA DE MADEIRA, MOTOR A DIESEL - CHP- COM MOTORISTA</v>
          </cell>
          <cell r="C4712" t="str">
            <v>CHP</v>
          </cell>
          <cell r="D4712">
            <v>100.87</v>
          </cell>
        </row>
        <row r="4713">
          <cell r="A4713" t="str">
            <v xml:space="preserve">    84136</v>
          </cell>
          <cell r="B4713" t="str">
            <v>USINA DE ASFALTO A FRIO ALMEIDA PMF - 35 DPD CAP/60/80 T/H 30 HP (ELETRICA)</v>
          </cell>
          <cell r="C4713" t="str">
            <v>CHP</v>
          </cell>
          <cell r="D4713">
            <v>88.59</v>
          </cell>
        </row>
        <row r="4714">
          <cell r="A4714" t="str">
            <v xml:space="preserve">    84141</v>
          </cell>
          <cell r="B4714" t="str">
            <v>CAMINHÃO TOCO VW 8120 EURO III 115 CV, CARROC. FIXA MADEIRA, PBT 7700 KG, C.UTIL + CARROC 4640 KG, COM MUNCK MADAL MD-6501 CARGA MAX 3,25T (A 2M) E 1,62T (A 4M)</v>
          </cell>
          <cell r="C4714" t="str">
            <v>CHP</v>
          </cell>
          <cell r="D4714">
            <v>111.58</v>
          </cell>
        </row>
        <row r="4715">
          <cell r="A4715" t="str">
            <v xml:space="preserve">    87445</v>
          </cell>
          <cell r="B4715" t="str">
            <v>BETONEIRA CAPACIDADE NOMINAL 400 L, CAPACIDADE DE MISTURA 310 L, MOTORA DIESEL POTÊNCIA 5,0 HP, SEM CARREGADOR - CHP DIURNO. AF_06/2014</v>
          </cell>
          <cell r="C4715" t="str">
            <v>CHP</v>
          </cell>
          <cell r="D4715">
            <v>2.6</v>
          </cell>
        </row>
        <row r="4716">
          <cell r="A4716" t="str">
            <v xml:space="preserve">    88386</v>
          </cell>
          <cell r="B4716" t="str">
            <v>MISTURADOR DE ARGAMASSA, EIXO HORIZONTAL, CAPACIDADE DE MISTURA 300 KG, MOTOR ELÉTRICO POTÊNCIA 5 CV - CHP DIURNO. AF_06/2014</v>
          </cell>
          <cell r="C4716" t="str">
            <v>CHP</v>
          </cell>
          <cell r="D4716">
            <v>2.02</v>
          </cell>
        </row>
        <row r="4717">
          <cell r="A4717" t="str">
            <v xml:space="preserve">    88393</v>
          </cell>
          <cell r="B4717" t="str">
            <v>MISTURADOR DE ARGAMASSA, EIXO HORIZONTAL, CAPACIDADE DE MISTURA 600 KG, MOTOR ELÉTRICO POTÊNCIA 7,5 CV- CHP DIURNO. AF_06/2014</v>
          </cell>
          <cell r="C4717" t="str">
            <v>CHP</v>
          </cell>
          <cell r="D4717">
            <v>2.67</v>
          </cell>
        </row>
        <row r="4718">
          <cell r="A4718" t="str">
            <v xml:space="preserve">    88399</v>
          </cell>
          <cell r="B4718" t="str">
            <v>MISTURADOR DE ARGAMASSA, EIXO HORIZONTAL, CAPACIDADE DE MISTURA 160 KG, MOTOR ELÉTRICO POTÊNCIA 3 CV - CHP DIURNO. AF_06/2014</v>
          </cell>
          <cell r="C4718" t="str">
            <v>CHP</v>
          </cell>
          <cell r="D4718">
            <v>1.61</v>
          </cell>
        </row>
        <row r="4719">
          <cell r="A4719" t="str">
            <v xml:space="preserve">    88418</v>
          </cell>
          <cell r="B4719" t="str">
            <v>PROJETOR DE ARGAMASSA, CAPACIDADE DE PROJEÇÃO 1,5 M3/H, ALCANCE DE 30 ATÉ 60 M, MOTOR ELÉTRICO POTÊNCIA 7,5 HP - CHP DIURNO. AF_06/2014</v>
          </cell>
          <cell r="C4719" t="str">
            <v>CHP</v>
          </cell>
          <cell r="D4719">
            <v>8.43</v>
          </cell>
        </row>
        <row r="4720">
          <cell r="A4720" t="str">
            <v xml:space="preserve">    88433</v>
          </cell>
          <cell r="B4720" t="str">
            <v>PROJETOR DE ARGAMASSA, CAPACIDADE DE PROJEÇÃO 2 M3/H, ALCANCE ATÉ 50 M, MOTOR ELÉTRICO POTÊNCIA 7,5 HP - CHP DIURNO. AF_06/2014</v>
          </cell>
          <cell r="C4720" t="str">
            <v>CHP</v>
          </cell>
          <cell r="D4720">
            <v>10.76</v>
          </cell>
        </row>
        <row r="4721">
          <cell r="A4721" t="str">
            <v xml:space="preserve">    88830</v>
          </cell>
          <cell r="B4721" t="str">
            <v>BETONEIRA CAPACIDADE NOMINAL DE 400 L, CAPACIDADE DE MISTURA 310 L, MOTOR ELÉTRICO TRIFÁSICO POTÊNCIA DE 2 HP, SEM CARREGADOR - CHP DIURNO.AF_10/2014</v>
          </cell>
          <cell r="C4721" t="str">
            <v>CHP</v>
          </cell>
          <cell r="D4721">
            <v>0.78</v>
          </cell>
        </row>
        <row r="4722">
          <cell r="A4722" t="str">
            <v xml:space="preserve">    88843</v>
          </cell>
          <cell r="B4722" t="str">
            <v>TRATOR DE ESTEIRAS, POTÊNCIA 125 HP, PESO OPERACIONAL 12,9 T, COM LÂMINA 2,7 M3- CHP DIURNO. AF_10/2014</v>
          </cell>
          <cell r="C4722" t="str">
            <v>CHP</v>
          </cell>
          <cell r="D4722">
            <v>166.07</v>
          </cell>
        </row>
        <row r="4723">
          <cell r="A4723" t="str">
            <v xml:space="preserve">    88907</v>
          </cell>
          <cell r="B4723" t="str">
            <v>ESCAVADEIRA HIDRÁULICA SOBRE ESTEIRAS, CAÇAMBA 1,20 M3, PESO OPERACIONAL 21 T, POTÊNCIA BRUTA 155 HP - CHP DIURNO. AF_06/2014</v>
          </cell>
          <cell r="C4723" t="str">
            <v>CHP</v>
          </cell>
          <cell r="D4723">
            <v>156.54</v>
          </cell>
        </row>
        <row r="4724">
          <cell r="A4724" t="str">
            <v xml:space="preserve">    89021</v>
          </cell>
          <cell r="B4724" t="str">
            <v>BOMBA SUBMERSÍVEL ELÉTRICA TRIFÁSICA, POTÊNCIA 2,96 HP, Ø ROTOR 144 MMSEMI-ABERTO, BOCAL DE SAÍDA Ø 2, HM/Q = 2 MCA / 38,8 M3/H A 28 MCA /5 M3/H - CHP DIURNO. AF_06/2014</v>
          </cell>
          <cell r="C4724" t="str">
            <v>CHP</v>
          </cell>
          <cell r="D4724">
            <v>0.96</v>
          </cell>
        </row>
        <row r="4725">
          <cell r="A4725" t="str">
            <v xml:space="preserve">    89028</v>
          </cell>
          <cell r="B4725" t="str">
            <v>TANQUE DE ASFALTO ESTACIONÁRIO COM MAÇARICO, CAPACIDADE 20.000 L - CHPDIURNO. AF_06/2014</v>
          </cell>
          <cell r="C4725" t="str">
            <v>CHP</v>
          </cell>
          <cell r="D4725">
            <v>112.7</v>
          </cell>
        </row>
        <row r="4726">
          <cell r="A4726" t="str">
            <v xml:space="preserve">    89032</v>
          </cell>
          <cell r="B4726" t="str">
            <v>TRATOR DE ESTEIRAS, POTÊNCIA 100 HP, PESO OPERACIONAL 9,4 T, COM LÂMINA 2,19 M3 - CHP DIURNO. AF_06/2014</v>
          </cell>
          <cell r="C4726" t="str">
            <v>CHP</v>
          </cell>
          <cell r="D4726">
            <v>150.28</v>
          </cell>
        </row>
        <row r="4727">
          <cell r="A4727" t="str">
            <v xml:space="preserve">    89035</v>
          </cell>
          <cell r="B4727" t="str">
            <v>TRATOR DE PNEUS, POTÊNCIA 85 CV, TRAÇÃO 4X4, PESO COM LASTRO DE 4.675 KG - CHP DIURNO. AF_06/2014</v>
          </cell>
          <cell r="C4727" t="str">
            <v>CHP</v>
          </cell>
          <cell r="D4727">
            <v>65.77</v>
          </cell>
        </row>
        <row r="4728">
          <cell r="A4728" t="str">
            <v xml:space="preserve">    89225</v>
          </cell>
          <cell r="B4728" t="str">
            <v>BETONEIRA CAPACIDADE NOMINAL DE 600 L, CAPACIDADE DE MISTURA 360 L, MOTOR ELÉTRICO TRIFÁSICO POTÊNCIA DE 4 CV, SEM CARREGADOR - CHP DIURNO.AF_11/2014</v>
          </cell>
          <cell r="C4728" t="str">
            <v>CHP</v>
          </cell>
          <cell r="D4728">
            <v>2.4700000000000002</v>
          </cell>
        </row>
        <row r="4729">
          <cell r="A4729" t="str">
            <v xml:space="preserve">    89234</v>
          </cell>
          <cell r="B4729" t="str">
            <v>FRESADORA DE ASFALTO A FRIO SOBRE RODAS, LARGURA FRESAGEM DE 1,0 M, POTÊNCIA 208 HP - CHP DIURNO. AF_11/2014</v>
          </cell>
          <cell r="C4729" t="str">
            <v>CHP</v>
          </cell>
          <cell r="D4729">
            <v>288.35000000000002</v>
          </cell>
        </row>
        <row r="4730">
          <cell r="A4730" t="str">
            <v xml:space="preserve">    89242</v>
          </cell>
          <cell r="B4730" t="str">
            <v>FRESADORA DE ASFALTO A FRIO SOBRE RODAS, LARGURA FRESAGEM DE 2,0 M, POTÊNCIA 550 HP - CHP DIURNO. AF_11/2014</v>
          </cell>
          <cell r="C4730" t="str">
            <v>CHP</v>
          </cell>
          <cell r="D4730">
            <v>676.84</v>
          </cell>
        </row>
        <row r="4731">
          <cell r="A4731" t="str">
            <v xml:space="preserve">    89250</v>
          </cell>
          <cell r="B4731" t="str">
            <v>RECICLADORA DE ASFALTO A FRIO SOBRE RODAS, LARGURA FRESAGEM DE 2,0 M, POTÊNCIA 422 HP - CHP DIURNO. AF_11/2014</v>
          </cell>
          <cell r="C4731" t="str">
            <v>CHP</v>
          </cell>
          <cell r="D4731">
            <v>567.91</v>
          </cell>
        </row>
        <row r="4732">
          <cell r="A4732" t="str">
            <v xml:space="preserve">    89257</v>
          </cell>
          <cell r="B4732" t="str">
            <v>VIBROACABADORA DE ASFALTO SOBRE ESTEIRAS, LARGURA DE PAVIMENTAÇÃO 2,13M A 4,55 M, POTÊNCIA 100 HP CAPACIDADE 400 T/H - CHP DIURNO. AF_11/2014</v>
          </cell>
          <cell r="C4732" t="str">
            <v>CHP</v>
          </cell>
          <cell r="D4732">
            <v>151.5</v>
          </cell>
        </row>
        <row r="4733">
          <cell r="A4733" t="str">
            <v xml:space="preserve">    89272</v>
          </cell>
          <cell r="B4733" t="str">
            <v>GUINDASTE HIDRÁULICO AUTROPELIDO, COM LANÇA TELESCÓPICA 28,80 M, CAPACIDADE MÁXIMA 30 T, POTÊNCIA 97 KW, TRAÇÃO 4 X 4 CHP DIURNO. AF_11/2014</v>
          </cell>
          <cell r="C4733" t="str">
            <v>CHP</v>
          </cell>
          <cell r="D4733">
            <v>143.16999999999999</v>
          </cell>
        </row>
        <row r="4734">
          <cell r="A4734" t="str">
            <v xml:space="preserve">    89278</v>
          </cell>
          <cell r="B4734" t="str">
            <v>BETONEIRA CAPACIDADE NOMINAL DE 600 L, CAPACIDADE DE MISTURA 440 L, MOTOR A DIESEL POTÊNCIA 10 HP, COM CARREGADOR - CHP DIURNO. AF_11/2014</v>
          </cell>
          <cell r="C4734" t="str">
            <v>CHP</v>
          </cell>
          <cell r="D4734">
            <v>6.15</v>
          </cell>
        </row>
        <row r="4735">
          <cell r="A4735" t="str">
            <v xml:space="preserve">    89843</v>
          </cell>
          <cell r="B4735" t="str">
            <v>BATE-ESTACAS POR GRAVIDADE, POTÊNCIA DE 160 HP, PESO DO MARTELO ATÉ 3 TONELADAS - CHP DIURNO. AF_11/2014</v>
          </cell>
          <cell r="C4735" t="str">
            <v>CHP</v>
          </cell>
          <cell r="D4735">
            <v>119.45</v>
          </cell>
        </row>
        <row r="4736">
          <cell r="A4736" t="str">
            <v xml:space="preserve">    89876</v>
          </cell>
          <cell r="B4736" t="str">
            <v>CAMINHÃO BASCULANTE 14 M3, COM CAVALO MECÂNICO DE CAPACIDADE MÁXIMA DETRAÇÃO COMBINADO DE 36000 KG, POTÊNCIA 286 CV, INCLUSIVE SEMIREBOQUECOM CAÇAMBA METÁLICA - CHP DIURNO. AF_12/2014</v>
          </cell>
          <cell r="C4736" t="str">
            <v>CHP</v>
          </cell>
          <cell r="D4736">
            <v>147.66</v>
          </cell>
        </row>
        <row r="4737">
          <cell r="A4737" t="str">
            <v xml:space="preserve">    89883</v>
          </cell>
          <cell r="B4737" t="str">
            <v>CAMINHÃO BASCULANTE 18 M3, COM CAVALO MECÂNICO DE CAPACIDADE MÁXIMA DETRAÇÃO COMBINADO DE 45000 KG, POTÊNCIA 330 CV, INCLUSIVE SEMIREBOQUECOM CAÇAMBA METÁLICA - CHP DIURNO. AF_12/2014</v>
          </cell>
          <cell r="C4737" t="str">
            <v>CHP</v>
          </cell>
          <cell r="D4737">
            <v>176.89</v>
          </cell>
        </row>
        <row r="4738">
          <cell r="A4738" t="str">
            <v xml:space="preserve">  0326</v>
          </cell>
          <cell r="B4738" t="str">
            <v>CUSTO HORÁRIO PRODUTIVO NOTURNO</v>
          </cell>
        </row>
        <row r="4739">
          <cell r="A4739" t="str">
            <v xml:space="preserve">    5809</v>
          </cell>
          <cell r="B4739" t="str">
            <v xml:space="preserve">USINA DE ASFALTO A QUENTE FIXA CAP.40/80 TON/H - CHP NOTURNO </v>
          </cell>
          <cell r="C4739" t="str">
            <v>CHP-N</v>
          </cell>
          <cell r="D4739">
            <v>466.02</v>
          </cell>
        </row>
        <row r="4740">
          <cell r="A4740" t="str">
            <v xml:space="preserve">    5812</v>
          </cell>
          <cell r="B4740" t="str">
            <v xml:space="preserve">CAMINHAO BASCULANTE, 6M3,12T - 162HP (VU=5ANOS) - CHP NOTURNO </v>
          </cell>
          <cell r="C4740" t="str">
            <v>CHP-N</v>
          </cell>
          <cell r="D4740">
            <v>123.1</v>
          </cell>
        </row>
        <row r="4741">
          <cell r="A4741" t="str">
            <v xml:space="preserve">    5825</v>
          </cell>
          <cell r="B4741" t="str">
            <v>CAMINHAO CARROCERIA ABERTA,EM MADEIRA, TOCO, 170CV - 11T (VU=6ANOS) CHP NOTURNO</v>
          </cell>
          <cell r="C4741" t="str">
            <v>CHP-N</v>
          </cell>
          <cell r="D4741">
            <v>105.8</v>
          </cell>
        </row>
        <row r="4742">
          <cell r="A4742" t="str">
            <v xml:space="preserve">    5828</v>
          </cell>
          <cell r="B4742" t="str">
            <v xml:space="preserve">USINA DE CONCRETO FIXA CAPACIDADE 90/120 M³, 63HP - CHP NOTURNO </v>
          </cell>
          <cell r="C4742" t="str">
            <v>CHP-N</v>
          </cell>
          <cell r="D4742">
            <v>109.3</v>
          </cell>
        </row>
        <row r="4743">
          <cell r="A4743" t="str">
            <v xml:space="preserve">    5864</v>
          </cell>
          <cell r="B4743" t="str">
            <v>ROLO COMPACTADOR VIBRATÓRIO REBOCÁVEL AÇO LISO, PESO 4,7T, IMPACTO DINÂMICO 18,3T - CHP NOTURNO</v>
          </cell>
          <cell r="C4743" t="str">
            <v>CHP-N</v>
          </cell>
          <cell r="D4743">
            <v>70.14</v>
          </cell>
        </row>
        <row r="4744">
          <cell r="A4744" t="str">
            <v xml:space="preserve">    5872</v>
          </cell>
          <cell r="B4744" t="str">
            <v>ROLO COMPACTADOR DE PNEUS ESTÁTICO PARA ASFALTO, PRESSÃO VARIÁVEL, POTÊNCIA 99HP, PESO OPERACIONAL SEM/COM LASTRO 8,3/21,0 T - CHP NOTURNO</v>
          </cell>
          <cell r="C4744" t="str">
            <v>CHP-N</v>
          </cell>
          <cell r="D4744">
            <v>148.31</v>
          </cell>
        </row>
        <row r="4745">
          <cell r="A4745" t="str">
            <v xml:space="preserve">    5880</v>
          </cell>
          <cell r="B4745" t="str">
            <v>ROLO COMPACTADOR VIBRATÓRIO PÉ DE CARNEIRO, OPERADO POR CONTROLE REMOTO, POTÊNCIA 17HP, PESO OPERACIONAL 1,65T - CHP NOTURNO</v>
          </cell>
          <cell r="C4745" t="str">
            <v>CHP-N</v>
          </cell>
          <cell r="D4745">
            <v>7.55</v>
          </cell>
        </row>
        <row r="4746">
          <cell r="A4746" t="str">
            <v xml:space="preserve">    5891</v>
          </cell>
          <cell r="B4746" t="str">
            <v>CAMINHAO TOCO, 177CV - 14T (VU=6ANOS) (NAO INCLUI CARROCERIA) - CUSTO HORARIO PRODUTIVO NOTURNO</v>
          </cell>
          <cell r="C4746" t="str">
            <v>CHP-N</v>
          </cell>
          <cell r="D4746">
            <v>122.1</v>
          </cell>
        </row>
        <row r="4747">
          <cell r="A4747" t="str">
            <v xml:space="preserve">    5895</v>
          </cell>
          <cell r="B4747" t="str">
            <v>CAMINHAO TOCO, 170CV - 11T (VU=6ANOS) (NAO INCLUI CARROCERIA) - CUSTO HORARIO PRODUTIVO NOTURNO</v>
          </cell>
          <cell r="C4747" t="str">
            <v>CHP-N</v>
          </cell>
          <cell r="D4747">
            <v>117.48</v>
          </cell>
        </row>
        <row r="4748">
          <cell r="A4748" t="str">
            <v xml:space="preserve">    5902</v>
          </cell>
          <cell r="B4748" t="str">
            <v>CAMINHAO PIPA 10000L TRUCADO, 208CV - 21,1T (VU=6ANOS) (INCLUI TANQUE DE ACO PARA TRANSPORTE DE AGUA E MOTOBOMBA CENTRIFUGA A GASOLINA 3,5CV) - CUSTO HORARIO PRODUTIVO NOTURNO</v>
          </cell>
          <cell r="C4748" t="str">
            <v>CHP-N</v>
          </cell>
          <cell r="D4748">
            <v>127.58</v>
          </cell>
        </row>
        <row r="4749">
          <cell r="A4749" t="str">
            <v xml:space="preserve">    5906</v>
          </cell>
          <cell r="B4749" t="str">
            <v>DISTRIBUIDOR DE AGREGADO TIPO DOSADOR REBOCAVEL COM 4 PNEUS COM LARGURA 3,66 M - CHP NOTURNO</v>
          </cell>
          <cell r="C4749" t="str">
            <v>CHP-N</v>
          </cell>
          <cell r="D4749">
            <v>12.74</v>
          </cell>
        </row>
        <row r="4750">
          <cell r="A4750" t="str">
            <v xml:space="preserve">    5925</v>
          </cell>
          <cell r="B4750" t="str">
            <v>LANCA ELEVATORIA TELESCOPICA DE ACIONAMENTO HIDRAULICO, CAPACIDADE DE CARGA 30.000 KG, COM CESTO, MONTADA SOBRE CAMINHAO TRUCADO - CHP NOTURNO</v>
          </cell>
          <cell r="C4750" t="str">
            <v>CHP-N</v>
          </cell>
          <cell r="D4750">
            <v>465.25</v>
          </cell>
        </row>
        <row r="4751">
          <cell r="A4751" t="str">
            <v xml:space="preserve">    5957</v>
          </cell>
          <cell r="B4751" t="str">
            <v>COMPACTADOR DE SOLOS COM PLACA VIBRATORIA, 46X51CM, 5HP, 156KG, DIESEL, IMPACTO DINAMICO 1700KG - CUSTO HORARIO PRODUTIVO DIURNO</v>
          </cell>
          <cell r="C4751" t="str">
            <v>CHP</v>
          </cell>
          <cell r="D4751">
            <v>17.600000000000001</v>
          </cell>
        </row>
        <row r="4752">
          <cell r="A4752" t="str">
            <v xml:space="preserve">    5958</v>
          </cell>
          <cell r="B4752" t="str">
            <v>COMPACTADOR DE SOLOS COM PLACA VIBRATORIA, 46X51CM, 5HP, 156KG, DIESEL, IMPACTO DINAMICO 1700KG - CUSTO HORARIO PRODUTIVO NOTURNO</v>
          </cell>
          <cell r="C4752" t="str">
            <v>CHP-N</v>
          </cell>
          <cell r="D4752">
            <v>19.61</v>
          </cell>
        </row>
        <row r="4753">
          <cell r="A4753" t="str">
            <v xml:space="preserve">  0327</v>
          </cell>
          <cell r="B4753" t="str">
            <v>CUSTO HORÁRIO IMPRODUTIVO DIURNO</v>
          </cell>
        </row>
        <row r="4754">
          <cell r="A4754" t="str">
            <v xml:space="preserve">    5632</v>
          </cell>
          <cell r="B4754" t="str">
            <v>ESCAVADEIRA HIDRÁULICA SOBRE ESTEIRAS, CAÇAMBA 0,80 M3, PESO OPERACIONAL 17 T, POTENCIA BRUTA 111 HP - CHI DIURNO. AF_06/2014</v>
          </cell>
          <cell r="C4754" t="str">
            <v>CHI</v>
          </cell>
          <cell r="D4754">
            <v>50.7</v>
          </cell>
        </row>
        <row r="4755">
          <cell r="A4755" t="str">
            <v xml:space="preserve">    5679</v>
          </cell>
          <cell r="B4755" t="str">
            <v>RETROESCAVADEIRA SOBRE RODAS COM CARREGADEIRA, TRAÇÃO 4X4, POTÊNCIA LÍQ. 88 HP, CAÇAMBA CARREG. CAP. MÍN. 1 M3, CAÇAMBA RETRO CAP. 0,26 M3,PESO OPERACIONAL MÍN. 6.674 KG, PROFUNDIDADE ESCAVAÇÃO MÁX. 4,37 M - CHI DIURNO. AF_06/2014</v>
          </cell>
          <cell r="C4755" t="str">
            <v>CHI</v>
          </cell>
          <cell r="D4755">
            <v>38.450000000000003</v>
          </cell>
        </row>
        <row r="4756">
          <cell r="A4756" t="str">
            <v xml:space="preserve">    5681</v>
          </cell>
          <cell r="B4756" t="str">
            <v>RETROESCAVADEIRA SOBRE RODAS COM CARREGADEIRA, TRAÇÃO 4X2, POTÊNCIA LÍQ. 79 HP, CAÇAMBA CARREG. CAP. MÍN. 1 M3, CAÇAMBA RETRO CAP. 0,20 M3,PESO OPERACIONAL MÍN. 6.570 KG, PROFUNDIDADE ESCAVAÇÃO MÁX. 4,37 M - CHI DIURNO. AF_06/2014</v>
          </cell>
          <cell r="C4756" t="str">
            <v>CHI</v>
          </cell>
          <cell r="D4756">
            <v>36.31</v>
          </cell>
        </row>
        <row r="4757">
          <cell r="A4757" t="str">
            <v xml:space="preserve">    5683</v>
          </cell>
          <cell r="B4757" t="str">
            <v>ROLO COMPACTADOR VIBRATÓRIO DE CILINDRO LISO, AUTO-PROPEL. DE AÇO, 80HP - 8,1T - CHI DIURNO</v>
          </cell>
          <cell r="C4757" t="str">
            <v>CHI</v>
          </cell>
          <cell r="D4757">
            <v>46.41</v>
          </cell>
        </row>
        <row r="4758">
          <cell r="A4758" t="str">
            <v xml:space="preserve">    5685</v>
          </cell>
          <cell r="B4758" t="str">
            <v>ROLO COMPACTADOR VIBRATÓRIO DE UM CILINDRO AÇO LISO, POTÊNCIA 80 HP, PESO OPERACIONAL MÁXIMO 8,1 T, IMPACTO DINÂMICO 16,15 / 9,5 T, LARGURADE TRABALHO 1,68 M - CHI DIURNO. AF_06/2014</v>
          </cell>
          <cell r="C4758" t="str">
            <v>CHI</v>
          </cell>
          <cell r="D4758">
            <v>37.380000000000003</v>
          </cell>
        </row>
        <row r="4759">
          <cell r="A4759" t="str">
            <v xml:space="preserve">    5690</v>
          </cell>
          <cell r="B4759" t="str">
            <v>GRADE DE DISCO CONTROLE REMOTO REBOCÁVEL, COM 24 DISCOS 24 X 6 MM COMPNEUS PARA TRANSPORTE - CHI DIURNO. AF_06/2014</v>
          </cell>
          <cell r="C4759" t="str">
            <v>CHI</v>
          </cell>
          <cell r="D4759">
            <v>3.13</v>
          </cell>
        </row>
        <row r="4760">
          <cell r="A4760" t="str">
            <v xml:space="preserve">    5806</v>
          </cell>
          <cell r="B4760" t="str">
            <v>MOTOBOMBA CENTRÍFUGA, MOTOR A GASOLINA, POTÊNCIA 5,42 HP, BOCAIS 1 1/2X 1, DIÂMETRO ROTOR 143 MM HM/Q = 6 MCA / 16,8 M3/H A 38 MCA / 6,6M3/H - CHI DIURNO. AF_06/2014</v>
          </cell>
          <cell r="C4760" t="str">
            <v>CHI</v>
          </cell>
          <cell r="D4760">
            <v>0.19</v>
          </cell>
        </row>
        <row r="4761">
          <cell r="A4761" t="str">
            <v xml:space="preserve">    5826</v>
          </cell>
          <cell r="B4761" t="str">
            <v>CAMINHAO CARROCERIA ABERTA,EM MADEIRA, TOCO, 170CV - 11T (VU=6ANOS) CHI DIURNO</v>
          </cell>
          <cell r="C4761" t="str">
            <v>CHI</v>
          </cell>
          <cell r="D4761">
            <v>40.04</v>
          </cell>
        </row>
        <row r="4762">
          <cell r="A4762" t="str">
            <v xml:space="preserve">    5829</v>
          </cell>
          <cell r="B4762" t="str">
            <v xml:space="preserve">USINA DE CONCRETO FIXA CAPACIDADE 90/120 M³, 63HP - CHI DIURNO </v>
          </cell>
          <cell r="C4762" t="str">
            <v>CHI</v>
          </cell>
          <cell r="D4762">
            <v>65.33</v>
          </cell>
        </row>
        <row r="4763">
          <cell r="A4763" t="str">
            <v xml:space="preserve">    5837</v>
          </cell>
          <cell r="B4763" t="str">
            <v>VIBROACABADORA DE ASFALTO SOBRE ESTEIRAS, LARGURA DE PAVIMENTAÇÃO 1,90M A 5,30 M, POTÊNCIA 105 HP CAPACIDADE 450 T/H - CHI DIURNO. AF_11/2014</v>
          </cell>
          <cell r="C4763" t="str">
            <v>CHI</v>
          </cell>
          <cell r="D4763">
            <v>75.81</v>
          </cell>
        </row>
        <row r="4764">
          <cell r="A4764" t="str">
            <v xml:space="preserve">    5841</v>
          </cell>
          <cell r="B4764" t="str">
            <v>VASSOURA MECÂNICA REBOCÁVEL COM ESCOVA CILÍNDRICA, LARGURA ÚTIL DE VARRIMENTO DE 2,44 M - CHI DIURNO. AF_06/2014</v>
          </cell>
          <cell r="C4764" t="str">
            <v>CHI</v>
          </cell>
          <cell r="D4764">
            <v>3.19</v>
          </cell>
        </row>
        <row r="4765">
          <cell r="A4765" t="str">
            <v xml:space="preserve">    5845</v>
          </cell>
          <cell r="B4765" t="str">
            <v>TRATOR DE PNEUS, POTÊNCIA 122 CV, TRAÇÃO 4X4, PESO COM LASTRO DE 4.510KG - CHI DIURNO. AF_06/2014</v>
          </cell>
          <cell r="C4765" t="str">
            <v>CHI</v>
          </cell>
          <cell r="D4765">
            <v>29.45</v>
          </cell>
        </row>
        <row r="4766">
          <cell r="A4766" t="str">
            <v xml:space="preserve">    5849</v>
          </cell>
          <cell r="B4766" t="str">
            <v>TRATOR DE ESTEIRAS, POTÊNCIA 170 HP, PESO OPERACIONAL 19 T, CAÇAMBA 5,2 M3 - CHI DIURNO. AF_06/2014</v>
          </cell>
          <cell r="C4766" t="str">
            <v>CHI</v>
          </cell>
          <cell r="D4766">
            <v>72.87</v>
          </cell>
        </row>
        <row r="4767">
          <cell r="A4767" t="str">
            <v xml:space="preserve">    5853</v>
          </cell>
          <cell r="B4767" t="str">
            <v>TRATOR DE ESTEIRAS, POTÊNCIA 150 HP, PESO OPERACIONAL 16,7 T, COM RODAMOTRIZ ELEVADA E LÂMINA 3,18 M3 - CHI DIURNO. AF_06/2014</v>
          </cell>
          <cell r="C4767" t="str">
            <v>CHI</v>
          </cell>
          <cell r="D4767">
            <v>73.19</v>
          </cell>
        </row>
        <row r="4768">
          <cell r="A4768" t="str">
            <v xml:space="preserve">    5857</v>
          </cell>
          <cell r="B4768" t="str">
            <v>TRATOR DE ESTEIRAS, POTÊNCIA 347 HP, PESO OPERACIONAL 38,5 T, COM LÂMINA 8,70 M3 - CHI DIURNO. AF_06/2014</v>
          </cell>
          <cell r="C4768" t="str">
            <v>CHI</v>
          </cell>
          <cell r="D4768">
            <v>191.83</v>
          </cell>
        </row>
        <row r="4769">
          <cell r="A4769" t="str">
            <v xml:space="preserve">    5865</v>
          </cell>
          <cell r="B4769" t="str">
            <v>ROLO COMPACTADOR VIBRATÓRIO REBOCÁVEL AÇO LISO, PESO 4,7T, IMPACTO DINÂMICO 18,3T - CHI DIURNO</v>
          </cell>
          <cell r="C4769" t="str">
            <v>CHI</v>
          </cell>
          <cell r="D4769">
            <v>27.02</v>
          </cell>
        </row>
        <row r="4770">
          <cell r="A4770" t="str">
            <v xml:space="preserve">    5869</v>
          </cell>
          <cell r="B4770" t="str">
            <v>ROLO COMPACTADOR VIBRATÓRIO TANDEM AÇO LISO, POTÊNCIA 58 HP, PESO SEM/COM LASTRO 6,5 / 9,4 T, LARGURA DE TRABALHO 1,2 M - CHI DIURNO. AF_06/2014</v>
          </cell>
          <cell r="C4770" t="str">
            <v>CHI</v>
          </cell>
          <cell r="D4770">
            <v>35.200000000000003</v>
          </cell>
        </row>
        <row r="4771">
          <cell r="A4771" t="str">
            <v xml:space="preserve">    5873</v>
          </cell>
          <cell r="B4771" t="str">
            <v>ROLO COMPACTADOR DE PNEUS ESTÁTICO PARA ASFALTO, PRESSÃO VARIÁVEL, POTÊNCIA 99HP, PESO OPERACIONAL SEM/COM LASTRO 8,3/21,0 T - CHI DIURNO</v>
          </cell>
          <cell r="C4771" t="str">
            <v>CHI</v>
          </cell>
          <cell r="D4771">
            <v>56.15</v>
          </cell>
        </row>
        <row r="4772">
          <cell r="A4772" t="str">
            <v xml:space="preserve">    5877</v>
          </cell>
          <cell r="B4772" t="str">
            <v>RETROESCAVADEIRA SOBRE RODAS COM CARREGADEIRA, TRAÇÃO 4X4, POTÊNCIA LÍQ. 72 HP, CAÇAMBA CARREG. CAP. MÍN. 0,79 M3, CAÇAMBA RETRO CAP. 0,18 M3, PESO OPERACIONAL MÍN. 7.140 KG, PROFUNDIDADE ESCAVAÇÃO MÁX. 4,50 M- CHI DIURNO. AF_06/2014</v>
          </cell>
          <cell r="C4772" t="str">
            <v>CHI</v>
          </cell>
          <cell r="D4772">
            <v>37.770000000000003</v>
          </cell>
        </row>
        <row r="4773">
          <cell r="A4773" t="str">
            <v xml:space="preserve">    5881</v>
          </cell>
          <cell r="B4773" t="str">
            <v>ROLO COMPACTADOR VIBRATÓRIO PÉ DE CARNEIRO, OPERADO POR CONTROLE REMOTO, POTÊNCIA 17HP, PESO OPERACIONAL 1,65T - CHI</v>
          </cell>
          <cell r="C4773" t="str">
            <v>CHI</v>
          </cell>
          <cell r="D4773">
            <v>5.66</v>
          </cell>
        </row>
        <row r="4774">
          <cell r="A4774" t="str">
            <v xml:space="preserve">    5884</v>
          </cell>
          <cell r="B4774" t="str">
            <v>USINA DE LAMA ASFÁLTICA, PROD 30 A 50 T/H, SILO DE AGREGADO 7 M3, RESERVATÓRIOS PARA EMULSÃO E ÁGUA DE 2,3 M3 CADA, MISTURADOR TIPO PUG MILLA SER MONTADO SOBRE CAMINHÃO - CHI DIURNO. AF_10/2014</v>
          </cell>
          <cell r="C4774" t="str">
            <v>CHI</v>
          </cell>
          <cell r="D4774">
            <v>36.9</v>
          </cell>
        </row>
        <row r="4775">
          <cell r="A4775" t="str">
            <v xml:space="preserve">    5888</v>
          </cell>
          <cell r="B4775" t="str">
            <v xml:space="preserve">CAMINHAO PIPA FORD F12000 6000L 162CV C/BOMBA GASOLINA - CHI DIURNO </v>
          </cell>
          <cell r="C4775" t="str">
            <v>CHI</v>
          </cell>
          <cell r="D4775">
            <v>46.5</v>
          </cell>
        </row>
        <row r="4776">
          <cell r="A4776" t="str">
            <v xml:space="preserve">    5892</v>
          </cell>
          <cell r="B4776" t="str">
            <v>CAMINHAO TOCO, 177CV - 14T (VU=6ANOS) (NAO INCLUI CARROCERIA) - CUSTO HORARIO IMPRODUTIVO DIURNO</v>
          </cell>
          <cell r="C4776" t="str">
            <v>CHI</v>
          </cell>
          <cell r="D4776">
            <v>39.53</v>
          </cell>
        </row>
        <row r="4777">
          <cell r="A4777" t="str">
            <v xml:space="preserve">    5896</v>
          </cell>
          <cell r="B4777" t="str">
            <v>CAMINHAO TOCO, 170CV - 11T (VU=6ANOS) (NAO INCLUI CARROCERIA) - CUSTO HORARIO IMPRODUTIVO DIURNO</v>
          </cell>
          <cell r="C4777" t="str">
            <v>CHI</v>
          </cell>
          <cell r="D4777">
            <v>39.130000000000003</v>
          </cell>
        </row>
        <row r="4778">
          <cell r="A4778" t="str">
            <v xml:space="preserve">    5903</v>
          </cell>
          <cell r="B4778" t="str">
            <v>CAMINHAO PIPA 10000L TRUCADO, 208CV - 21,1T (VU=6ANOS) (INCLUI TANQUE DE ACO PARA TRANSPORTE DE AGUA E MOTOBOMBA CENTRIFUGA A GASOLINA 3,5CV) - CUSTO HORARIO IMPRODUTIVO DIURNO</v>
          </cell>
          <cell r="C4778" t="str">
            <v>CHI</v>
          </cell>
          <cell r="D4778">
            <v>45.43</v>
          </cell>
        </row>
        <row r="4779">
          <cell r="A4779" t="str">
            <v xml:space="preserve">    5907</v>
          </cell>
          <cell r="B4779" t="str">
            <v>DISTRIBUIDOR DE AGREGADO TIPO DOSADOR REBOCAVEL COM 4 PNEUS COM LARGURA 3,66 M - CHI DIURNO</v>
          </cell>
          <cell r="C4779" t="str">
            <v>CHI</v>
          </cell>
          <cell r="D4779">
            <v>9.35</v>
          </cell>
        </row>
        <row r="4780">
          <cell r="A4780" t="str">
            <v xml:space="preserve">    5911</v>
          </cell>
          <cell r="B4780" t="str">
            <v>ESPARGIDOR DE ASFALTO PRESSURIZADO COM TANQUE DE 2500 L, REBOCÁVEL COMMOTOR A GASOLINA POTÊNCIA 3,4 HP - CHI DIURNO. AF_07/2014</v>
          </cell>
          <cell r="C4780" t="str">
            <v>CHI</v>
          </cell>
          <cell r="D4780">
            <v>15.14</v>
          </cell>
        </row>
        <row r="4781">
          <cell r="A4781" t="str">
            <v xml:space="preserve">    5915</v>
          </cell>
          <cell r="B4781" t="str">
            <v>ESPARGIDOR DE ASFALTO PRESSURIZADO, TANQUE 6 M3 COM ISOLAÇÃO TÉRMICA, AQUECIDO COM 2 MAÇARICOS, COM BARRA ESPARGIDORA 3,60 M, A SER MONTADOSOBRE CAMINHÃO - CHI DIURNO. AF_10/2014</v>
          </cell>
          <cell r="C4781" t="str">
            <v>CHI</v>
          </cell>
          <cell r="D4781">
            <v>20.82</v>
          </cell>
        </row>
        <row r="4782">
          <cell r="A4782" t="str">
            <v xml:space="preserve">    5923</v>
          </cell>
          <cell r="B4782" t="str">
            <v>GRADE DE DISCO REBOCÁVEL COM 20 DISCOS 24" X 6 MM COM PNEUS PARA TRANSPORTE - CHI DIURNO. AF_06/2014</v>
          </cell>
          <cell r="C4782" t="str">
            <v>CHI</v>
          </cell>
          <cell r="D4782">
            <v>2.4500000000000002</v>
          </cell>
        </row>
        <row r="4783">
          <cell r="A4783" t="str">
            <v xml:space="preserve">    5926</v>
          </cell>
          <cell r="B4783" t="str">
            <v>LANCA ELEVATORIA TELESCOPICA DE ACIONAMENTO HIDRAULICO, CAPACIDADE DE CARGA 30.000 KG, COM CESTO, MONTADA SOBRE CAMINHAO TRUCADO - CHI DIURNO</v>
          </cell>
          <cell r="C4783" t="str">
            <v>CHI</v>
          </cell>
          <cell r="D4783">
            <v>273.97000000000003</v>
          </cell>
        </row>
        <row r="4784">
          <cell r="A4784" t="str">
            <v xml:space="preserve">    5930</v>
          </cell>
          <cell r="B4784" t="str">
            <v>GUINDAUTO HIDRÁULICO, CAP. MÁX. CARGA 3.300 KG, MOMENTO MÁX. CARGA 5,8TM, ALCANCE MÁX. HORIZONTAL 7,60 M, MONTADO SOBRE CAMINHÃO TOCO POTÊNCIA 170 CV, INCLUSIVE CARROCERIA FIXA ABERTA DE MADEIRA - CHI DIURNO</v>
          </cell>
          <cell r="C4784" t="str">
            <v>CHI</v>
          </cell>
          <cell r="D4784">
            <v>37.89</v>
          </cell>
        </row>
        <row r="4785">
          <cell r="A4785" t="str">
            <v xml:space="preserve">    5934</v>
          </cell>
          <cell r="B4785" t="str">
            <v>MOTONIVELADORA POTÊNCIA BÁSICA LÍQUIDA (PRIMEIRA MARCHA) 125 HP, PESO BRUTO 13032 KG, LARGURA DA LÂMINA DE 3,7 M - CHI DIURNO. AF_06/2014</v>
          </cell>
          <cell r="C4785" t="str">
            <v>CHI</v>
          </cell>
          <cell r="D4785">
            <v>50.8</v>
          </cell>
        </row>
        <row r="4786">
          <cell r="A4786" t="str">
            <v xml:space="preserve">    5942</v>
          </cell>
          <cell r="B4786" t="str">
            <v>PÁ CARREGADEIRA SOBRE RODAS, POTÊNCIA LÍQUIDA 128 HP, CAPACIDADE DA CAÇAMBA 1,7 A 2,8 M3, PESO OPERACIONAL 11632 KG - CHI DIURNO. AF_06/2014</v>
          </cell>
          <cell r="C4786" t="str">
            <v>CHI</v>
          </cell>
          <cell r="D4786">
            <v>44.66</v>
          </cell>
        </row>
        <row r="4787">
          <cell r="A4787" t="str">
            <v xml:space="preserve">    5946</v>
          </cell>
          <cell r="B4787" t="str">
            <v>PÁ CARREGADEIRA SOBRE RODAS, POTÊNCIA 197 HP, CAPACIDADE DA CAÇAMBA 2,5 A 3,5 M3, PESO OPERACIONAL 18338 KG - CHI DIURNO. AF_06/2014</v>
          </cell>
          <cell r="C4787" t="str">
            <v>CHI</v>
          </cell>
          <cell r="D4787">
            <v>54.06</v>
          </cell>
        </row>
        <row r="4788">
          <cell r="A4788" t="str">
            <v xml:space="preserve">    5952</v>
          </cell>
          <cell r="B4788" t="str">
            <v>MARTELETE OU ROMPEDOR PNEUMÁTICO MANUAL 28KG, FREQUENCIA DE IMPACTO 1230/MINUTO - CHI DIURNO</v>
          </cell>
          <cell r="C4788" t="str">
            <v>CHI</v>
          </cell>
          <cell r="D4788">
            <v>13.72</v>
          </cell>
        </row>
        <row r="4789">
          <cell r="A4789" t="str">
            <v xml:space="preserve">    5954</v>
          </cell>
          <cell r="B4789" t="str">
            <v>COMPRESSOR DE AR REBOCAVEL, DESCARGA LIVRE EFETIVA 180PCM, PRESSAO DE TRABALHO 102 PSI, MOTOR A DIESEL 89CV - CUSTO HORARIO IMPRODUTIVO DIURNO</v>
          </cell>
          <cell r="C4789" t="str">
            <v>CHI</v>
          </cell>
          <cell r="D4789">
            <v>23.11</v>
          </cell>
        </row>
        <row r="4790">
          <cell r="A4790" t="str">
            <v xml:space="preserve">    5959</v>
          </cell>
          <cell r="B4790" t="str">
            <v>COMPACTADOR DE SOLOS COM PLACA VIBRATORIA, 46X51CM, 5HP, 156KG, DIESEL, IMPACTO DINAMICO 1700KG - CUSTO HORARIO IMPRODUTIVO DIURNO</v>
          </cell>
          <cell r="C4790" t="str">
            <v>CHI</v>
          </cell>
          <cell r="D4790">
            <v>14.08</v>
          </cell>
        </row>
        <row r="4791">
          <cell r="A4791" t="str">
            <v xml:space="preserve">    5961</v>
          </cell>
          <cell r="B4791" t="str">
            <v xml:space="preserve">CAMINHAO BASCULANTE, 162HP, 6M3 - 12T (VU=5ANOS) - CHI DIURNO </v>
          </cell>
          <cell r="C4791" t="str">
            <v>CHI</v>
          </cell>
          <cell r="D4791">
            <v>41.28</v>
          </cell>
        </row>
        <row r="4792">
          <cell r="A4792" t="str">
            <v xml:space="preserve">    6156</v>
          </cell>
          <cell r="B4792" t="str">
            <v xml:space="preserve">CAMINHAO BASCULANTE 4,0M3 TOCO 162CV PBT=11800KG - CHI DIURNO </v>
          </cell>
          <cell r="C4792" t="str">
            <v>CHI</v>
          </cell>
          <cell r="D4792">
            <v>38.72</v>
          </cell>
        </row>
        <row r="4793">
          <cell r="A4793" t="str">
            <v xml:space="preserve">    6239</v>
          </cell>
          <cell r="B4793" t="str">
            <v>TRATOR DE ESTEIRAS COM LAMINA - POTENCIA 305 HP - PESO OPERACIONAL 37 T (VU=10ANOS) -CHI DIURNO</v>
          </cell>
          <cell r="C4793" t="str">
            <v>CHI</v>
          </cell>
          <cell r="D4793">
            <v>213.83</v>
          </cell>
        </row>
        <row r="4794">
          <cell r="A4794" t="str">
            <v xml:space="preserve">    6257</v>
          </cell>
          <cell r="B4794" t="str">
            <v xml:space="preserve">CAMINHAO BASCULANTE 204CV (VU=7ANOS/14.000H) - CHI DIURNO </v>
          </cell>
          <cell r="C4794" t="str">
            <v>CHI</v>
          </cell>
          <cell r="D4794">
            <v>44.94</v>
          </cell>
        </row>
        <row r="4795">
          <cell r="A4795" t="str">
            <v xml:space="preserve">    6260</v>
          </cell>
          <cell r="B4795" t="str">
            <v>CAMINHAO PIPA 6000L TOCO, 162CV - 7,5T (VU=6ANOS) (INCLUI TANQUE DE ACO PARA TRANSPORTE DE AGUA) - CUSTO HORARIO IMPRODUTIVO DIURNO</v>
          </cell>
          <cell r="C4795" t="str">
            <v>CHI</v>
          </cell>
          <cell r="D4795">
            <v>39.6</v>
          </cell>
        </row>
        <row r="4796">
          <cell r="A4796" t="str">
            <v xml:space="preserve">    6389</v>
          </cell>
          <cell r="B4796" t="str">
            <v xml:space="preserve">MAQUINA SOLDA ARCO 375A DIESEL 33CV CHI DIURNO EXCLUSIVE OPERADOR </v>
          </cell>
          <cell r="C4796" t="str">
            <v>H</v>
          </cell>
          <cell r="D4796">
            <v>16.2</v>
          </cell>
        </row>
        <row r="4797">
          <cell r="A4797" t="str">
            <v xml:space="preserve">    6880</v>
          </cell>
          <cell r="B4797" t="str">
            <v>ROLO COMPACTADOR DE PNEUS ESTÁTICO, PRESSÃO VARIÁVEL, POTÊNCIA 111 HP,PESO SEM/COM LASTRO 9,5 / 26 T, LARGURA DE TRABALHO 1,90 M - CHI DIURNO. AF_07/2014</v>
          </cell>
          <cell r="C4797" t="str">
            <v>CHI</v>
          </cell>
          <cell r="D4797">
            <v>43.67</v>
          </cell>
        </row>
        <row r="4798">
          <cell r="A4798" t="str">
            <v xml:space="preserve">    7023</v>
          </cell>
          <cell r="B4798" t="str">
            <v>DISTRIBUIDOR DE BETUME 6000L 56CV SOB PRESSAO MONTADO SOBRE CHASSIS DECAMINHÃO - CHI</v>
          </cell>
          <cell r="C4798" t="str">
            <v>CHI</v>
          </cell>
          <cell r="D4798">
            <v>26.71</v>
          </cell>
        </row>
        <row r="4799">
          <cell r="A4799" t="str">
            <v xml:space="preserve">    7031</v>
          </cell>
          <cell r="B4799" t="str">
            <v>TANQUE DE ASFALTO ESTACIONÁRIO COM SERPENTINA, CAPACIDADE 30.000 L - CHI DIURNO. AF_06/2014</v>
          </cell>
          <cell r="C4799" t="str">
            <v>CHI</v>
          </cell>
          <cell r="D4799">
            <v>4.53</v>
          </cell>
        </row>
        <row r="4800">
          <cell r="A4800" t="str">
            <v xml:space="preserve">    7043</v>
          </cell>
          <cell r="B4800" t="str">
            <v>MOTOBOMBA TRASH (PARA ÁGUA SUJA) AUTO ESCORVANTE, MOTOR GASOLINA DE 6,41 HP, DIÂMETROS DE SUCÇÃO X RECALQUE: 3 X 3, HM/Q = 10 MCA / 60 M3/H A 23 MCA / 0 M3/H - CHI DIURNO. AF_10/2014</v>
          </cell>
          <cell r="C4800" t="str">
            <v>CHI</v>
          </cell>
          <cell r="D4800">
            <v>0.23</v>
          </cell>
        </row>
        <row r="4801">
          <cell r="A4801" t="str">
            <v xml:space="preserve">    7050</v>
          </cell>
          <cell r="B4801" t="str">
            <v>ROLO COMPACTADOR PE DE CARNEIRO VIBRATORIO, POTENCIA 125 HP, PESO OPERACIONAL SEM/COM LASTRO 11,95 / 13,30 T, IMPACTO DINAMICO 38,5 / 22,5 T, LARGURA DE TRABALHO 2,15 M - CHI DIURNO. AF_06/2014</v>
          </cell>
          <cell r="C4801" t="str">
            <v>CHI</v>
          </cell>
          <cell r="D4801">
            <v>44.43</v>
          </cell>
        </row>
        <row r="4802">
          <cell r="A4802" t="str">
            <v xml:space="preserve">    67827</v>
          </cell>
          <cell r="B4802" t="str">
            <v xml:space="preserve">CAMINHAO TOCO BASCULANTE 152CV, 4M3, 8,5T (CHI) </v>
          </cell>
          <cell r="C4802" t="str">
            <v>CHI</v>
          </cell>
          <cell r="D4802">
            <v>44.29</v>
          </cell>
        </row>
        <row r="4803">
          <cell r="A4803" t="str">
            <v xml:space="preserve">    73326</v>
          </cell>
          <cell r="B4803" t="str">
            <v>CAMINHAO BASCULANTE (TOCO), 5 M3, MOTOR DIESEL, 132CV, COM MOTORISTA, (CHI).</v>
          </cell>
          <cell r="C4803" t="str">
            <v>H</v>
          </cell>
          <cell r="D4803">
            <v>38.36</v>
          </cell>
        </row>
        <row r="4804">
          <cell r="A4804" t="str">
            <v xml:space="preserve">    73395</v>
          </cell>
          <cell r="B4804" t="str">
            <v xml:space="preserve">GRUPO GERADOR 150 KVA- CHI </v>
          </cell>
          <cell r="C4804" t="str">
            <v>CHI</v>
          </cell>
          <cell r="D4804">
            <v>4.42</v>
          </cell>
        </row>
        <row r="4805">
          <cell r="A4805" t="str">
            <v xml:space="preserve">    73472</v>
          </cell>
          <cell r="B4805" t="str">
            <v>CUSTO HORARIO IMPRODUTIVO DIURNO - COMPRESSOR ATLAS COPCO - XA80 170 PCM 80 HP</v>
          </cell>
          <cell r="C4805" t="str">
            <v>CHI</v>
          </cell>
          <cell r="D4805">
            <v>25.82</v>
          </cell>
        </row>
        <row r="4806">
          <cell r="A4806" t="str">
            <v xml:space="preserve">    83760</v>
          </cell>
          <cell r="B4806" t="str">
            <v xml:space="preserve">CHI-GUINDASTE MADAL MD-10A </v>
          </cell>
          <cell r="C4806" t="str">
            <v>CHI</v>
          </cell>
          <cell r="D4806">
            <v>86.31</v>
          </cell>
        </row>
        <row r="4807">
          <cell r="A4807" t="str">
            <v xml:space="preserve">    83766</v>
          </cell>
          <cell r="B4807" t="str">
            <v xml:space="preserve">CHI-GRUPO DE SOLDAGEM BAMBOZZI 375-A </v>
          </cell>
          <cell r="C4807" t="str">
            <v>CHI</v>
          </cell>
          <cell r="D4807">
            <v>32.28</v>
          </cell>
        </row>
        <row r="4808">
          <cell r="A4808" t="str">
            <v xml:space="preserve">    83998</v>
          </cell>
          <cell r="B4808" t="str">
            <v>CAMINHÃO TOCO, CARROCERIA FIXA ABERTA MADEIRA, MOTOR DIESEL - CHI - COM MOTORISTA</v>
          </cell>
          <cell r="C4808" t="str">
            <v>CHI</v>
          </cell>
          <cell r="D4808">
            <v>41.2</v>
          </cell>
        </row>
        <row r="4809">
          <cell r="A4809" t="str">
            <v xml:space="preserve">    84013</v>
          </cell>
          <cell r="B4809" t="str">
            <v>ESCAVADEIRA HIDRÁULICA SOBRE ESTEIRAS, CAÇAMBA 0,80 M3, PESO OPERACIONAL 17,8 T, POTÊNCIA LÍQUIDA 110 HP - CHI DIURNO. AF_10/2014</v>
          </cell>
          <cell r="C4809" t="str">
            <v>CHI</v>
          </cell>
          <cell r="D4809">
            <v>49.25</v>
          </cell>
        </row>
        <row r="4810">
          <cell r="A4810" t="str">
            <v xml:space="preserve">    87446</v>
          </cell>
          <cell r="B4810" t="str">
            <v>BETONEIRA CAPACIDADE NOMINAL 400 L, CAPACIDADE DE MISTURA 310 L, MOTORA DIESEL POTÊNCIA 5,0 HP, SEM CARREGADOR - CHI DIURNO. AF_06/2014</v>
          </cell>
          <cell r="C4810" t="str">
            <v>CHI</v>
          </cell>
          <cell r="D4810">
            <v>0.35</v>
          </cell>
        </row>
        <row r="4811">
          <cell r="A4811" t="str">
            <v xml:space="preserve">    88392</v>
          </cell>
          <cell r="B4811" t="str">
            <v>MISTURADOR DE ARGAMASSA, EIXO HORIZONTAL, CAPACIDADE DE MISTURA 300 KG, MOTOR ELÉTRICO POTÊNCIA 5 CV - CHI DIURNO. AF_06/2014</v>
          </cell>
          <cell r="C4811" t="str">
            <v>CHI</v>
          </cell>
          <cell r="D4811">
            <v>0.69</v>
          </cell>
        </row>
        <row r="4812">
          <cell r="A4812" t="str">
            <v xml:space="preserve">    88398</v>
          </cell>
          <cell r="B4812" t="str">
            <v>MISTURADOR DE ARGAMASSA, EIXO HORIZONTAL, CAPACIDADE DE MISTURA 600 KG, MOTOR ELÉTRICO POTÊNCIA 7,5 CV - CHI DIURNO. AF_06/2014</v>
          </cell>
          <cell r="C4812" t="str">
            <v>CHI</v>
          </cell>
          <cell r="D4812">
            <v>0.82</v>
          </cell>
        </row>
        <row r="4813">
          <cell r="A4813" t="str">
            <v xml:space="preserve">    88404</v>
          </cell>
          <cell r="B4813" t="str">
            <v>MISTURADOR DE ARGAMASSA, EIXO HORIZONTAL, CAPACIDADE DE MISTURA 160 KG, MOTOR ELÉTRICO POTÊNCIA 3 CV - CHI DIURNO. AF_06/2014</v>
          </cell>
          <cell r="C4813" t="str">
            <v>CHI</v>
          </cell>
          <cell r="D4813">
            <v>0.65</v>
          </cell>
        </row>
        <row r="4814">
          <cell r="A4814" t="str">
            <v xml:space="preserve">    88430</v>
          </cell>
          <cell r="B4814" t="str">
            <v>PROJETOR DE ARGAMASSA, CAPACIDADE DE PROJEÇÃO 1,5 M3/H, ALCANCE DE 30 ATÉ 60 M, MOTOR ELÉTRICO POTÊNCIA 7,5 HP - CHI DIURNO. AF_06/2014</v>
          </cell>
          <cell r="C4814" t="str">
            <v>CHI</v>
          </cell>
          <cell r="D4814">
            <v>4.26</v>
          </cell>
        </row>
        <row r="4815">
          <cell r="A4815" t="str">
            <v xml:space="preserve">    88438</v>
          </cell>
          <cell r="B4815" t="str">
            <v>PROJETOR DE ARGAMASSA, CAPACIDADE DE PROJEÇÃO 2 M3/H, ALCANCE ATÉ 50 M, MOTOR ELÉTRICO POTÊNCIA 7,5 HP - CHI DIURNO. AF_06/2014</v>
          </cell>
          <cell r="C4815" t="str">
            <v>CHI</v>
          </cell>
          <cell r="D4815">
            <v>5.65</v>
          </cell>
        </row>
        <row r="4816">
          <cell r="A4816" t="str">
            <v xml:space="preserve">    88831</v>
          </cell>
          <cell r="B4816" t="str">
            <v>BETONEIRA CAPACIDADE NOMINAL DE 400 L, CAPACIDADE DE MISTURA 310 L, MOTOR ELÉTRICO TRIFÁSICO POTÊNCIA DE 2 HP, SEM CARREGADOR - CHI DIUIRNO.AF_10/2014</v>
          </cell>
          <cell r="C4816" t="str">
            <v>CHI</v>
          </cell>
          <cell r="D4816">
            <v>0.26</v>
          </cell>
        </row>
        <row r="4817">
          <cell r="A4817" t="str">
            <v xml:space="preserve">    88844</v>
          </cell>
          <cell r="B4817" t="str">
            <v>TRATOR DE ESTEIRAS, POTÊNCIA 125 HP, PESO OPERACIONAL 12,9 T, COM LÂMINA 2,7 M3 - CHI DIURNO. AF_10/2014</v>
          </cell>
          <cell r="C4817" t="str">
            <v>CHI</v>
          </cell>
          <cell r="D4817">
            <v>63.14</v>
          </cell>
        </row>
        <row r="4818">
          <cell r="A4818" t="str">
            <v xml:space="preserve">    88908</v>
          </cell>
          <cell r="B4818" t="str">
            <v>ESCAVADEIRA HIDRÁULICA SOBRE ESTEIRAS, CAÇAMBA 1,20 M3, PESO OPERACIONAL 21 T, POTÊNCIA BRUTA 155 HP - CHI DIURNO. AF_06/2014</v>
          </cell>
          <cell r="C4818" t="str">
            <v>CHI</v>
          </cell>
          <cell r="D4818">
            <v>54.25</v>
          </cell>
        </row>
        <row r="4819">
          <cell r="A4819" t="str">
            <v xml:space="preserve">    89022</v>
          </cell>
          <cell r="B4819" t="str">
            <v>BOMBA SUBMERSÍVEL ELÉTRICA TRIFÁSICA, POTÊNCIA 2,96 HP, Ø ROTOR 144 MMSEMI-ABERTO, BOCAL DE SAÍDA Ø 2, HM/Q = 2 MCA / 38,8 M3/H A 28 MCA /5 M3/H - CHI DIURNO. AF_06/2014</v>
          </cell>
          <cell r="C4819" t="str">
            <v>CHI</v>
          </cell>
          <cell r="D4819">
            <v>0.21</v>
          </cell>
        </row>
        <row r="4820">
          <cell r="A4820" t="str">
            <v xml:space="preserve">    89027</v>
          </cell>
          <cell r="B4820" t="str">
            <v>TANQUE DE ASFALTO ESTACIONÁRIO COM MAÇARICO, CAPACIDADE 20.000 L - CHIDIURNO. AF_06/2014</v>
          </cell>
          <cell r="C4820" t="str">
            <v>CHI</v>
          </cell>
          <cell r="D4820">
            <v>3.68</v>
          </cell>
        </row>
        <row r="4821">
          <cell r="A4821" t="str">
            <v xml:space="preserve">    89031</v>
          </cell>
          <cell r="B4821" t="str">
            <v>TRATOR DE ESTEIRAS, POTÊNCIA 100 HP, PESO OPERACIONAL 9,4 T, COM LÂMINA 2,19 M3 - CHI DIURNO. AF_06/2014</v>
          </cell>
          <cell r="C4821" t="str">
            <v>CHI</v>
          </cell>
          <cell r="D4821">
            <v>61.27</v>
          </cell>
        </row>
        <row r="4822">
          <cell r="A4822" t="str">
            <v xml:space="preserve">    89036</v>
          </cell>
          <cell r="B4822" t="str">
            <v>TRATOR DE PNEUS, POTÊNCIA 85 CV, TRAÇÃO 4X4, PESO COM LASTRO DE 4.675 KG - CHI DIURNO. AF_06/2014</v>
          </cell>
          <cell r="C4822" t="str">
            <v>CHI</v>
          </cell>
          <cell r="D4822">
            <v>27.21</v>
          </cell>
        </row>
        <row r="4823">
          <cell r="A4823" t="str">
            <v xml:space="preserve">    89218</v>
          </cell>
          <cell r="B4823" t="str">
            <v>BATE-ESTACAS POR GRAVIDADE, POTÊNCIA DE 160 HP, PESO DO MARTELO ATÉ 3 TONELADAS - CHI DIURNO. AF_11/2014</v>
          </cell>
          <cell r="C4823" t="str">
            <v>CHI</v>
          </cell>
          <cell r="D4823">
            <v>33.18</v>
          </cell>
        </row>
        <row r="4824">
          <cell r="A4824" t="str">
            <v xml:space="preserve">    89226</v>
          </cell>
          <cell r="B4824" t="str">
            <v>BETONEIRA CAPACIDADE NOMINAL DE 600 L, CAPACIDADE DE MISTURA 360 L, MOTOR ELÉTRICO TRIFÁSICO POTÊNCIA DE 4 CV, SEM CARREGADOR - CHI DIURNO.AF_11/2014</v>
          </cell>
          <cell r="C4824" t="str">
            <v>CHI</v>
          </cell>
          <cell r="D4824">
            <v>1.06</v>
          </cell>
        </row>
        <row r="4825">
          <cell r="A4825" t="str">
            <v xml:space="preserve">    89227</v>
          </cell>
          <cell r="B4825" t="str">
            <v>ROLO COMPACTADOR VIBRATORIO DE UM CILINDRO LISO DE ACO, POTENCIA 80 HP, PESO OPERACIONAL MAXIMO 8,5 T, LARGURA TRABALHO 1,676 M - CHI DIURNO. AF_06/2014</v>
          </cell>
          <cell r="C4825" t="str">
            <v>CHI</v>
          </cell>
          <cell r="D4825">
            <v>38.19</v>
          </cell>
        </row>
        <row r="4826">
          <cell r="A4826" t="str">
            <v xml:space="preserve">    89235</v>
          </cell>
          <cell r="B4826" t="str">
            <v>FRESADORA DE ASFALTO A FRIO SOBRE RODAS, LARGURA FRESAGEM DE 1,0 M, POTÊNCIA 208 HP - CHI DIURNO. AF_11/2014</v>
          </cell>
          <cell r="C4826" t="str">
            <v>CHI</v>
          </cell>
          <cell r="D4826">
            <v>99.57</v>
          </cell>
        </row>
        <row r="4827">
          <cell r="A4827" t="str">
            <v xml:space="preserve">    89243</v>
          </cell>
          <cell r="B4827" t="str">
            <v>FRESADORA DE ASFALTO A FRIO SOBRE RODAS, LARGURA FRESAGEM DE 2,0 M, POTÊNCIA 550 HP - CHI DIURNO. AF_11/2014</v>
          </cell>
          <cell r="C4827" t="str">
            <v>CHI</v>
          </cell>
          <cell r="D4827">
            <v>210.19</v>
          </cell>
        </row>
        <row r="4828">
          <cell r="A4828" t="str">
            <v xml:space="preserve">    89251</v>
          </cell>
          <cell r="B4828" t="str">
            <v>RECICLADORA DE ASFALTO A FRIO SOBRE RODAS, LARGURA FRESAGEM DE 2,0 M, POTÊNCIA 422 HP - CHI DIURNO. AF_11/2014</v>
          </cell>
          <cell r="C4828" t="str">
            <v>CHI</v>
          </cell>
          <cell r="D4828">
            <v>184.84</v>
          </cell>
        </row>
        <row r="4829">
          <cell r="A4829" t="str">
            <v xml:space="preserve">    89258</v>
          </cell>
          <cell r="B4829" t="str">
            <v>VIBROACABADORA DE ASFALTO SOBRE ESTEIRAS, LARGURA DE PAVIMENTAÇÃO 2,13M A 4,55 M, POTÊNCIA 100 HP, CAPACIDADE 400 T/H - CHI DIURNO. AF_11/2014</v>
          </cell>
          <cell r="C4829" t="str">
            <v>CHI</v>
          </cell>
          <cell r="D4829">
            <v>65.150000000000006</v>
          </cell>
        </row>
        <row r="4830">
          <cell r="A4830" t="str">
            <v xml:space="preserve">    89273</v>
          </cell>
          <cell r="B4830" t="str">
            <v>GUINDASTE HIDRÁULICO AUTROPELIDO, COM LANÇA TELESCÓPICA 28,80 M, CAPACIDADE MÁXIMA 30 T, POTÊNCIA 97 KW, TRAÇÃO 4 X 4 - CHI DIURNO. AF_11/2014</v>
          </cell>
          <cell r="C4830" t="str">
            <v>CHI</v>
          </cell>
          <cell r="D4830">
            <v>63.26</v>
          </cell>
        </row>
        <row r="4831">
          <cell r="A4831" t="str">
            <v xml:space="preserve">    89279</v>
          </cell>
          <cell r="B4831" t="str">
            <v>BETONEIRA CAPACIDADE NOMINAL DE 600 L, CAPACIDADE DE MISTURA 440 L, MOTOR A DIESEL POTÊNCIA 10 HP, COM CARREGADOR - CHI DIURNO. AF_11/2014</v>
          </cell>
          <cell r="C4831" t="str">
            <v>CHI</v>
          </cell>
          <cell r="D4831">
            <v>1.29</v>
          </cell>
        </row>
        <row r="4832">
          <cell r="A4832" t="str">
            <v xml:space="preserve">    89877</v>
          </cell>
          <cell r="B4832" t="str">
            <v>CAMINHÃO BASCULANTE 14 M3, COM CAVALO MECÂNICO DE CAPACIDADE MÁXIMA DETRAÇÃO COMBINADO DE 36000 KG, POTÊNCIA 286 CV, INCLUSIVE SEMIREBOQUECOM CAÇAMBA METÁLICA - CHI DIURNO. AF_06/2014</v>
          </cell>
          <cell r="C4832" t="str">
            <v>CHI</v>
          </cell>
          <cell r="D4832">
            <v>39.17</v>
          </cell>
        </row>
        <row r="4833">
          <cell r="A4833" t="str">
            <v xml:space="preserve">    89884</v>
          </cell>
          <cell r="B4833" t="str">
            <v>CAMINHÃO BASCULANTE 18 M3, COM CAVALO MECÂNICO DE CAPACIDADE MÁXIMA DETRAÇÃO COMBINADO DE 45000 KG, POTÊNCIA 330 CV, INCLUSIVE SEMIREBOQUECOM CAÇAMBA METÁLICA - CHI DIURNO. AF_12/2014</v>
          </cell>
          <cell r="C4833" t="str">
            <v>CHI</v>
          </cell>
          <cell r="D4833">
            <v>46.91</v>
          </cell>
        </row>
        <row r="4834">
          <cell r="A4834" t="str">
            <v xml:space="preserve">  0328</v>
          </cell>
          <cell r="B4834" t="str">
            <v>CUSTO HORÁRIO IMPRODUTIVO NOTURNO</v>
          </cell>
        </row>
        <row r="4835">
          <cell r="A4835" t="str">
            <v xml:space="preserve">    5822</v>
          </cell>
          <cell r="B4835" t="str">
            <v xml:space="preserve">CAMINHAO BASCULANTE, 6M3, 12T - 162HP (VU=5ANOS) - CHI NOTURNO </v>
          </cell>
          <cell r="C4835" t="str">
            <v>CHI-N</v>
          </cell>
          <cell r="D4835">
            <v>39.54</v>
          </cell>
        </row>
        <row r="4836">
          <cell r="A4836" t="str">
            <v xml:space="preserve">    5827</v>
          </cell>
          <cell r="B4836" t="str">
            <v>CAMINHAO CARROCERIA ABERTA,EM MADEIRA, TOCO, 170CV - 11T (VU=6ANOS) CHI NOTURNO</v>
          </cell>
          <cell r="C4836" t="str">
            <v>CHI-N</v>
          </cell>
          <cell r="D4836">
            <v>37.020000000000003</v>
          </cell>
        </row>
        <row r="4837">
          <cell r="A4837" t="str">
            <v xml:space="preserve">    5830</v>
          </cell>
          <cell r="B4837" t="str">
            <v xml:space="preserve">USINA DE CONCRETO FIXA CAPACIDADE 90/120 M³, 63HP - CHI NOTURNO </v>
          </cell>
          <cell r="C4837" t="str">
            <v>CHI-N</v>
          </cell>
          <cell r="D4837">
            <v>73.39</v>
          </cell>
        </row>
        <row r="4838">
          <cell r="A4838" t="str">
            <v xml:space="preserve">    5834</v>
          </cell>
          <cell r="B4838" t="str">
            <v>USINA MISTURADORA DE SOLOS, DOSADORES TRIPLOS, CALHA VIBRATÓRIA, CAPCIDADE 200/500 TON, 201HP - CHI NOTURNO</v>
          </cell>
          <cell r="C4838" t="str">
            <v>CHI-N</v>
          </cell>
          <cell r="D4838">
            <v>223.67</v>
          </cell>
        </row>
        <row r="4839">
          <cell r="A4839" t="str">
            <v xml:space="preserve">    5866</v>
          </cell>
          <cell r="B4839" t="str">
            <v>ROLO COMPACTADOR VIBRATÓRIO REBOCÁVEL AÇO LISO, PESO 4,7T, IMPACTO DINÂMICO 18,3T - CHI NOTURNO</v>
          </cell>
          <cell r="C4839" t="str">
            <v>CHI-N</v>
          </cell>
          <cell r="D4839">
            <v>30.85</v>
          </cell>
        </row>
        <row r="4840">
          <cell r="A4840" t="str">
            <v xml:space="preserve">    5874</v>
          </cell>
          <cell r="B4840" t="str">
            <v>ROLO COMPACTADOR DE PNEUS ESTÁTICO PARA ASFALTO, PRESSÃO VARIÁVEL, POTÊNCIA 99HP, PESO OPERACIONAL SEM/COM LASTRO 8,3/21,0 T - CHI NOTURNO</v>
          </cell>
          <cell r="C4840" t="str">
            <v>CHI-N</v>
          </cell>
          <cell r="D4840">
            <v>56.15</v>
          </cell>
        </row>
        <row r="4841">
          <cell r="A4841" t="str">
            <v xml:space="preserve">    5893</v>
          </cell>
          <cell r="B4841" t="str">
            <v>CAMINHAO TOCO, 177CV - 14T (VU=6ANOS) (NAO INCLUI CARROCERIA) - CUSTO HORARIO IMPRODUTIVO NOTURNO</v>
          </cell>
          <cell r="C4841" t="str">
            <v>CHI-N</v>
          </cell>
          <cell r="D4841">
            <v>43.25</v>
          </cell>
        </row>
        <row r="4842">
          <cell r="A4842" t="str">
            <v xml:space="preserve">    5897</v>
          </cell>
          <cell r="B4842" t="str">
            <v>CAMINHAO TOCO, 170CV - 11T (VU=6ANOS) (NAO INCLUI CARROCERIA) - CUSTO HORARIO IMPRODUTIVO NOTURNO</v>
          </cell>
          <cell r="C4842" t="str">
            <v>CHI-N</v>
          </cell>
          <cell r="D4842">
            <v>42.86</v>
          </cell>
        </row>
        <row r="4843">
          <cell r="A4843" t="str">
            <v xml:space="preserve">    5904</v>
          </cell>
          <cell r="B4843" t="str">
            <v>CAMINHAO PIPA 10000L TRUCADO, 208CV - 21,1T (VU=6ANOS) (INCLUI TANQUE DE ACO PARA TRANSPORTE DE AGUA E MOTOBOMBA CENTRIFUGA A GASOLINA 3,5CV) - CUSTO HORARIO IMPRODUTIVO NOTURNO</v>
          </cell>
          <cell r="C4843" t="str">
            <v>CHI-N</v>
          </cell>
          <cell r="D4843">
            <v>49.15</v>
          </cell>
        </row>
        <row r="4844">
          <cell r="A4844" t="str">
            <v xml:space="preserve">    5908</v>
          </cell>
          <cell r="B4844" t="str">
            <v>DISTRIBUIDOR DE AGREGADO TIPO DOSADOR REBOCAVEL COM 4 PNEUS COM LARGURA 3,66 M - CHI NOTURNO</v>
          </cell>
          <cell r="C4844" t="str">
            <v>CHI-N</v>
          </cell>
          <cell r="D4844">
            <v>9.35</v>
          </cell>
        </row>
        <row r="4845">
          <cell r="A4845" t="str">
            <v xml:space="preserve">    5927</v>
          </cell>
          <cell r="B4845" t="str">
            <v>LANCA ELEVATORIA TELESCOPICA DE ACIONAMENTO HIDRAULICO, CAPACIDADE DE CARGA 30.000 KG, COM CESTO, MONTADA SOBRE CAMINHAO TRUCADO - CHI NOTURNO</v>
          </cell>
          <cell r="C4845" t="str">
            <v>CHI-N</v>
          </cell>
          <cell r="D4845">
            <v>277.69</v>
          </cell>
        </row>
        <row r="4846">
          <cell r="A4846" t="str">
            <v xml:space="preserve">    5960</v>
          </cell>
          <cell r="B4846" t="str">
            <v>COMPACTADOR DE SOLOS COM PLACA VIBRATORIA, 46X51CM, 5HP, 156KG, DIESEL, IMPACTO DINAMICO 1700KG - CUSTO HORARIO IMPRODUTIVO NOTURNO</v>
          </cell>
          <cell r="C4846" t="str">
            <v>CHI-N</v>
          </cell>
          <cell r="D4846">
            <v>16.100000000000001</v>
          </cell>
        </row>
        <row r="4847">
          <cell r="A4847" t="str">
            <v xml:space="preserve">    6390</v>
          </cell>
          <cell r="B4847" t="str">
            <v xml:space="preserve">MAQUINA SOLDA ARCO 375A DIESEL 33CV CHI NOTURNO EXCLUSIVE OPERADOR </v>
          </cell>
          <cell r="C4847" t="str">
            <v>H</v>
          </cell>
          <cell r="D4847">
            <v>12.67</v>
          </cell>
        </row>
        <row r="4848">
          <cell r="A4848" t="str">
            <v xml:space="preserve">    53868</v>
          </cell>
          <cell r="B4848" t="str">
            <v>ROLO COMPACTADOR VIBRATÓRIO PÉ DE CARNEIRO, OPERADO POR CONTROLE REMOTO, POTÊNCIA 17HP, PESO OPERACIONAL 1,65T - CHI NOTURNO</v>
          </cell>
          <cell r="C4848" t="str">
            <v>CHI-N</v>
          </cell>
          <cell r="D4848">
            <v>5.66</v>
          </cell>
        </row>
        <row r="4849">
          <cell r="A4849" t="str">
            <v xml:space="preserve">  0329</v>
          </cell>
          <cell r="B4849" t="str">
            <v>COMPOSIÇÕES AUXILIARES</v>
          </cell>
        </row>
        <row r="4850">
          <cell r="A4850" t="str">
            <v xml:space="preserve">    5089</v>
          </cell>
          <cell r="B4850" t="str">
            <v>ROLO COMPACTADOR VIBRATORIO PE DE CARNEIRO PARA SOLOS, POTENCIA 80HP, PESO MÁXIMO OPERACIONAL 8,8T - MANUTENCAO</v>
          </cell>
          <cell r="C4850" t="str">
            <v>H</v>
          </cell>
          <cell r="D4850">
            <v>15.69</v>
          </cell>
        </row>
        <row r="4851">
          <cell r="A4851" t="str">
            <v xml:space="preserve">    5623</v>
          </cell>
          <cell r="B4851" t="str">
            <v xml:space="preserve">CAMINHAO BASCULANTE 4,0M3 TOCO 162CV PBT=11800KG - JUROS </v>
          </cell>
          <cell r="C4851" t="str">
            <v>H</v>
          </cell>
          <cell r="D4851">
            <v>5.16</v>
          </cell>
        </row>
        <row r="4852">
          <cell r="A4852" t="str">
            <v xml:space="preserve">    5624</v>
          </cell>
          <cell r="B4852" t="str">
            <v xml:space="preserve">CAMINHAO BASCULANTE 4,0M3 TOCO 162CV PBT=11800KG - OPERACAO </v>
          </cell>
          <cell r="C4852" t="str">
            <v>H</v>
          </cell>
          <cell r="D4852">
            <v>68.5</v>
          </cell>
        </row>
        <row r="4853">
          <cell r="A4853" t="str">
            <v xml:space="preserve">    5627</v>
          </cell>
          <cell r="B4853" t="str">
            <v>ESCAVADEIRA HIDRÁULICA SOBRE ESTEIRAS, CAÇAMBA 0,80 M3, PESO OPERACIONAL 17 T, POTENCIA BRUTA 111 HP - DEPRECIAÇÃO. AF_06/2014</v>
          </cell>
          <cell r="C4853" t="str">
            <v>H</v>
          </cell>
          <cell r="D4853">
            <v>25.76</v>
          </cell>
        </row>
        <row r="4854">
          <cell r="A4854" t="str">
            <v xml:space="preserve">    5628</v>
          </cell>
          <cell r="B4854" t="str">
            <v>ESCAVADEIRA HIDRÁULICA SOBRE ESTEIRAS, CAÇAMBA 0,80 M3, PESO OPERACIONAL 17 T, POTENCIA BRUTA 111 HP - JUROS. AF_06/2014</v>
          </cell>
          <cell r="C4854" t="str">
            <v>H</v>
          </cell>
          <cell r="D4854">
            <v>5.79</v>
          </cell>
        </row>
        <row r="4855">
          <cell r="A4855" t="str">
            <v xml:space="preserve">    5629</v>
          </cell>
          <cell r="B4855" t="str">
            <v>ESCAVADEIRA HIDRÁULICA SOBRE ESTEIRAS, CAÇAMBA 0,80 M3, PESO OPERACIONAL 17 T, POTENCIA BRUTA 111 HP - MANUTENÇÃO. AF_06/2014</v>
          </cell>
          <cell r="C4855" t="str">
            <v>H</v>
          </cell>
          <cell r="D4855">
            <v>36.22</v>
          </cell>
        </row>
        <row r="4856">
          <cell r="A4856" t="str">
            <v xml:space="preserve">    5630</v>
          </cell>
          <cell r="B4856" t="str">
            <v>ESCAVADEIRA HIDRÁULICA SOBRE ESTEIRAS, CAÇAMBA 0,80 M3, PESO OPERACIONAL 17 T, POTENCIA BRUTA 111 HP - MATERIAIS NA OPERAÇÃO. AF_06/2014</v>
          </cell>
          <cell r="C4856" t="str">
            <v>H</v>
          </cell>
          <cell r="D4856">
            <v>44.38</v>
          </cell>
        </row>
        <row r="4857">
          <cell r="A4857" t="str">
            <v xml:space="preserve">    5658</v>
          </cell>
          <cell r="B4857" t="str">
            <v>GRADE DE DISCO CONTROLE REMOTO REBOCÁVEL, COM 24 DISCOS 24 X 6 MM COMPNEUS PARA TRANSPORTE - MANUTENÇÃO. AF_06/2014</v>
          </cell>
          <cell r="C4857" t="str">
            <v>H</v>
          </cell>
          <cell r="D4857">
            <v>1.83</v>
          </cell>
        </row>
        <row r="4858">
          <cell r="A4858" t="str">
            <v xml:space="preserve">    5664</v>
          </cell>
          <cell r="B4858" t="str">
            <v>RETROESCAVADEIRA SOBRE RODAS COM CARREGADEIRA, TRAÇÃO 4X4, POTÊNCIA LÍQ. 88 HP, CAÇAMBA CARREG. CAP. MÍN. 1 M3, CAÇAMBA RETRO CAP. 0,26 M3,PESO OPERACIONAL MÍN. 6.674 KG, PROFUNDIDADE ESCAVAÇÃO MÁX. 4,37 M - MANUTENÇÃO. AF_06/2014</v>
          </cell>
          <cell r="C4858" t="str">
            <v>H</v>
          </cell>
          <cell r="D4858">
            <v>17.23</v>
          </cell>
        </row>
        <row r="4859">
          <cell r="A4859" t="str">
            <v xml:space="preserve">    5667</v>
          </cell>
          <cell r="B4859" t="str">
            <v>RETROESCAVADEIRA SOBRE RODAS COM CARREGADEIRA, TRAÇÃO 4X2, POTÊNCIA LÍQ. 79 HP, CAÇAMBA CARREG. CAP. MÍN. 1 M3, CAÇAMBA RETRO CAP. 0,20 M3,PESO OPERACIONAL MÍN. 6.570 KG, PROFUNDIDADE ESCAVAÇÃO MÁX. 4,37 M - MANUTENÇÃO. AF_06/2014</v>
          </cell>
          <cell r="C4859" t="str">
            <v>H</v>
          </cell>
          <cell r="D4859">
            <v>15.32</v>
          </cell>
        </row>
        <row r="4860">
          <cell r="A4860" t="str">
            <v xml:space="preserve">    5668</v>
          </cell>
          <cell r="B4860" t="str">
            <v>RETROESCAVADEIRA SOBRE RODAS COM CARREGADEIRA, TRAÇÃO 4X2, POTÊNCIA LÍQ. 79 HP, CAÇAMBA CARREG. CAP. MÍN. 1 M3, CAÇAMBA RETRO CAP. 0,20 M3,PESO OPERACIONAL MÍN. 6.570 KG, PROFUNDIDADE ESCAVAÇÃO MÁX. 4,37 M - MATERIAIS NA OPERAÇÃO. AF_06/2014</v>
          </cell>
          <cell r="C4860" t="str">
            <v>H</v>
          </cell>
          <cell r="D4860">
            <v>33.979999999999997</v>
          </cell>
        </row>
        <row r="4861">
          <cell r="A4861" t="str">
            <v xml:space="preserve">    5670</v>
          </cell>
          <cell r="B4861" t="str">
            <v>ROLO COMPACTADOR VIBRATORIO, CILINDRO LISO, AUTO-PROPELIDO 80HP, PESO MAXIMO OPERACIONAL 8,1T - CHP DIURNO - JUROS E DEPRECIACAO</v>
          </cell>
          <cell r="C4861" t="str">
            <v>H</v>
          </cell>
          <cell r="D4861">
            <v>27.26</v>
          </cell>
        </row>
        <row r="4862">
          <cell r="A4862" t="str">
            <v xml:space="preserve">    5671</v>
          </cell>
          <cell r="B4862" t="str">
            <v>ROLO COMPACTADOR VIBRATORIO DE UM CILINDRO LISO DE ACO, POTENCIA 80HP,PESO MAXIMO OPERACIONAL 8,1T - MANUTENCAO</v>
          </cell>
          <cell r="C4862" t="str">
            <v>H</v>
          </cell>
          <cell r="D4862">
            <v>16.41</v>
          </cell>
        </row>
        <row r="4863">
          <cell r="A4863" t="str">
            <v xml:space="preserve">    5672</v>
          </cell>
          <cell r="B4863" t="str">
            <v>ROLO COMPACTADOR VIBRATÓRIO DE CILINDRO LISO, AUTO-PROP., POTÊNCIA 80HP, PESO MÁXIMO OPERACIONAL 8,1T - CUSTO DA MÃO-DE-OBRA NA OPERAÇÃO</v>
          </cell>
          <cell r="C4863" t="str">
            <v>H</v>
          </cell>
          <cell r="D4863">
            <v>19.149999999999999</v>
          </cell>
        </row>
        <row r="4864">
          <cell r="A4864" t="str">
            <v xml:space="preserve">    5674</v>
          </cell>
          <cell r="B4864" t="str">
            <v>ROLO COMPACTADOR VIBRATÓRIO DE UM CILINDRO AÇO LISO, POTÊNCIA 80 HP, PESO OPERACIONAL MÁXIMO 8,1 T, IMPACTO DINÂMICO 16,15 / 9,5 T, LARGURADE TRABALHO 1,68 M - MANUTENÇÃO. AF_06/2014</v>
          </cell>
          <cell r="C4864" t="str">
            <v>H</v>
          </cell>
          <cell r="D4864">
            <v>16.420000000000002</v>
          </cell>
        </row>
        <row r="4865">
          <cell r="A4865" t="str">
            <v xml:space="preserve">    5675</v>
          </cell>
          <cell r="B4865" t="str">
            <v>ROLO COMPACTADOR VIBRATÓRIO, TANDEM, CILINDRO LISO DE AÇO, AUTO-PROPEL., 40HP - 4,4T, IMPACTO DINÂMICO 3,1T, VU 5 ANOS - DEPRECIAÇÃO E JUROS</v>
          </cell>
          <cell r="C4865" t="str">
            <v>H</v>
          </cell>
          <cell r="D4865">
            <v>19.420000000000002</v>
          </cell>
        </row>
        <row r="4866">
          <cell r="A4866" t="str">
            <v xml:space="preserve">    5676</v>
          </cell>
          <cell r="B4866" t="str">
            <v>ROLO COMPACTADOR VIBRATORIO, TANDEM, CILINDRO LISO, AUTO-PROPEL. 40HP - 4,4T, IMPACTO DINAMICO 3,1T, VU 5 ANOS - MANUTENCAO.</v>
          </cell>
          <cell r="C4866" t="str">
            <v>H</v>
          </cell>
          <cell r="D4866">
            <v>11.68</v>
          </cell>
        </row>
        <row r="4867">
          <cell r="A4867" t="str">
            <v xml:space="preserve">    5677</v>
          </cell>
          <cell r="B4867" t="str">
            <v>ROLO COMPACTADOR VIBRATORIO, TANDEM, CILINDRO LISO AUTO-PROPEL. 40HP 4,4T, IMPACTO DINAMICO 3,1T, VU 5 ANOS - CUSTO COM MATERIAIS NA OPERAÇÃO.</v>
          </cell>
          <cell r="C4867" t="str">
            <v>H</v>
          </cell>
          <cell r="D4867">
            <v>20.260000000000002</v>
          </cell>
        </row>
        <row r="4868">
          <cell r="A4868" t="str">
            <v xml:space="preserve">    5692</v>
          </cell>
          <cell r="B4868" t="str">
            <v>MOTOBOMBA CENTRÍFUGA, MOTOR A GASOLINA, POTÊNCIA 5,42 HP, BOCAIS 1 1/2X 1, DIÂMETRO ROTOR 143 MM HM/Q = 6 MCA / 16,8 M3/H A 38 MCA / 6,6M3/H - MANUTENÇÃO. AF_06/2014</v>
          </cell>
          <cell r="C4868" t="str">
            <v>H</v>
          </cell>
          <cell r="D4868">
            <v>0.09</v>
          </cell>
        </row>
        <row r="4869">
          <cell r="A4869" t="str">
            <v xml:space="preserve">    5693</v>
          </cell>
          <cell r="B4869" t="str">
            <v>MOTOBOMBA CENTRÍFUGA, MOTOR A GASOLINA, POTÊNCIA 5,42 HP, BOCAIS 1 1/2X 1, DIÂMETRO ROTOR 143 MM HM/Q = 6 MCA / 16,8 M3/H A 38 MCA / 6,6M3/H - MATERIAIS NA OPERAÇÃO. AF_06/2014</v>
          </cell>
          <cell r="C4869" t="str">
            <v>H</v>
          </cell>
          <cell r="D4869">
            <v>3.83</v>
          </cell>
        </row>
        <row r="4870">
          <cell r="A4870" t="str">
            <v xml:space="preserve">    5694</v>
          </cell>
          <cell r="B4870" t="str">
            <v xml:space="preserve">CAMINHAO BASCULANTE, 162HP- 6M3 (VU=5ANOS) - DEPRECIACAO E JUROS </v>
          </cell>
          <cell r="C4870" t="str">
            <v>H</v>
          </cell>
          <cell r="D4870">
            <v>23.93</v>
          </cell>
        </row>
        <row r="4871">
          <cell r="A4871" t="str">
            <v xml:space="preserve">    5695</v>
          </cell>
          <cell r="B4871" t="str">
            <v xml:space="preserve">CAMINHAO BASCULANTE, 162HP- 6M3 (VU=5ANOS) - MANUTENCAO </v>
          </cell>
          <cell r="C4871" t="str">
            <v>H</v>
          </cell>
          <cell r="D4871">
            <v>20.84</v>
          </cell>
        </row>
        <row r="4872">
          <cell r="A4872" t="str">
            <v xml:space="preserve">    5696</v>
          </cell>
          <cell r="B4872" t="str">
            <v xml:space="preserve">USINA DE ASFALTO A QUENTE FIXA CAP.40/80 TON/H-DEPRECIACA0 E JUROS </v>
          </cell>
          <cell r="C4872" t="str">
            <v>H</v>
          </cell>
          <cell r="D4872">
            <v>234.26</v>
          </cell>
        </row>
        <row r="4873">
          <cell r="A4873" t="str">
            <v xml:space="preserve">    5697</v>
          </cell>
          <cell r="B4873" t="str">
            <v xml:space="preserve">USINA DE ASFALTO A QUENTE FIXA CAP.40/80 TON/H-MANUTENCAO </v>
          </cell>
          <cell r="C4873" t="str">
            <v>H</v>
          </cell>
          <cell r="D4873">
            <v>153</v>
          </cell>
        </row>
        <row r="4874">
          <cell r="A4874" t="str">
            <v xml:space="preserve">    5698</v>
          </cell>
          <cell r="B4874" t="str">
            <v xml:space="preserve">USINA DE ASFALTO A QUENTE FIXA CAP.40/80 TON/H-MATERIAL E OPERACAO </v>
          </cell>
          <cell r="C4874" t="str">
            <v>H</v>
          </cell>
          <cell r="D4874">
            <v>6.18</v>
          </cell>
        </row>
        <row r="4875">
          <cell r="A4875" t="str">
            <v xml:space="preserve">    5699</v>
          </cell>
          <cell r="B4875" t="str">
            <v>USINA DA ASFALTO A QUENTE, FIXA, CAPACIDADE 40 A 80TON/H - MÃO-DE-OBRANA OPERAÇÃO DIURNA</v>
          </cell>
          <cell r="C4875" t="str">
            <v>H</v>
          </cell>
          <cell r="D4875">
            <v>60.48</v>
          </cell>
        </row>
        <row r="4876">
          <cell r="A4876" t="str">
            <v xml:space="preserve">    5700</v>
          </cell>
          <cell r="B4876" t="str">
            <v>USINA DA ASFALTO A QUENTE, FIXA, CAPACIDADE 40 A 80TON/H - MÃO-DE-OBRANA OPERAÇÃO NOTURNA</v>
          </cell>
          <cell r="C4876" t="str">
            <v>H</v>
          </cell>
          <cell r="D4876">
            <v>72.569999999999993</v>
          </cell>
        </row>
        <row r="4877">
          <cell r="A4877" t="str">
            <v xml:space="preserve">    5701</v>
          </cell>
          <cell r="B4877" t="str">
            <v xml:space="preserve">CAMINHAO BASCULANTE, 162HP- 6M3 /MAO-DE-OBRA NA OPERACAO NOTURNA </v>
          </cell>
          <cell r="C4877" t="str">
            <v>H</v>
          </cell>
          <cell r="D4877">
            <v>15.61</v>
          </cell>
        </row>
        <row r="4878">
          <cell r="A4878" t="str">
            <v xml:space="preserve">    5702</v>
          </cell>
          <cell r="B4878" t="str">
            <v>USINA DE CONCRETO FIXA CAPACIDADE 90/120 M³, 63HP - DEPRECIAÇÃO E JUROS</v>
          </cell>
          <cell r="C4878" t="str">
            <v>H</v>
          </cell>
          <cell r="D4878">
            <v>25.01</v>
          </cell>
        </row>
        <row r="4879">
          <cell r="A4879" t="str">
            <v xml:space="preserve">    5703</v>
          </cell>
          <cell r="B4879" t="str">
            <v>USINA DE CONCRETO FIXA CAPACIDADE 90/120 M³, 63HP - MATERIAIS NA OPERAÇÃO</v>
          </cell>
          <cell r="C4879" t="str">
            <v>H</v>
          </cell>
          <cell r="D4879">
            <v>17.3</v>
          </cell>
        </row>
        <row r="4880">
          <cell r="A4880" t="str">
            <v xml:space="preserve">    5704</v>
          </cell>
          <cell r="B4880" t="str">
            <v>USINA DE CONCRETO FIXA CAPACIDADE 90/120 M³, 63HP - MÃO-DE-OBRA NA OPERAÇÃO DIURNA</v>
          </cell>
          <cell r="C4880" t="str">
            <v>H</v>
          </cell>
          <cell r="D4880">
            <v>40.32</v>
          </cell>
        </row>
        <row r="4881">
          <cell r="A4881" t="str">
            <v xml:space="preserve">    5705</v>
          </cell>
          <cell r="B4881" t="str">
            <v>CAMINHAO CARROCERIA ABERTA,EM MADEIRA, TOCO, 170CV - 11T (VU=6ANOS) MANUTENCAO</v>
          </cell>
          <cell r="C4881" t="str">
            <v>H</v>
          </cell>
          <cell r="D4881">
            <v>12.87</v>
          </cell>
        </row>
        <row r="4882">
          <cell r="A4882" t="str">
            <v xml:space="preserve">    5706</v>
          </cell>
          <cell r="B4882" t="str">
            <v>USINA MISTURADORA DE SOLOS, DOSADORES TRIPLOS, CALHA VIBRATÓRIA, CAPCIDADE 200/500 TON, 201HP - DEPRECIAÇÃO E JUROS</v>
          </cell>
          <cell r="C4882" t="str">
            <v>H</v>
          </cell>
          <cell r="D4882">
            <v>139</v>
          </cell>
        </row>
        <row r="4883">
          <cell r="A4883" t="str">
            <v xml:space="preserve">    5707</v>
          </cell>
          <cell r="B4883" t="str">
            <v>USINA MISTURADORA DE SOLOS, DOSADORES TRIPLOS, CALHA VIBRATÓRIA, CAPCIDADE 200/500 TON, 201HP - MANUTENÇÃO</v>
          </cell>
          <cell r="C4883" t="str">
            <v>H</v>
          </cell>
          <cell r="D4883">
            <v>90.68</v>
          </cell>
        </row>
        <row r="4884">
          <cell r="A4884" t="str">
            <v xml:space="preserve">    5708</v>
          </cell>
          <cell r="B4884" t="str">
            <v>USINA MISTURADORA DE SOLOS, DOSADORES TRIPLOS, CALHA VIBRATÓRIA, CAPCIDADE 200/500 TON, 201HP - MÃO-DE-OBRA NA OPERAÇÃO NOTURNA</v>
          </cell>
          <cell r="C4884" t="str">
            <v>H</v>
          </cell>
          <cell r="D4884">
            <v>84.67</v>
          </cell>
        </row>
        <row r="4885">
          <cell r="A4885" t="str">
            <v xml:space="preserve">    5710</v>
          </cell>
          <cell r="B4885" t="str">
            <v>VIBROACABADORA DE ASFALTO SOBRE ESTEIRAS, LARGURA DE PAVIMENTAÇÃO 1,90M A 5,30 M, POTÊNCIA 105 HP CAPACIDADE 450 T/H - MANUTENÇÃO. AF_11/2014</v>
          </cell>
          <cell r="C4885" t="str">
            <v>H</v>
          </cell>
          <cell r="D4885">
            <v>56.84</v>
          </cell>
        </row>
        <row r="4886">
          <cell r="A4886" t="str">
            <v xml:space="preserve">    5711</v>
          </cell>
          <cell r="B4886" t="str">
            <v>VIBROACABADORA DE ASFALTO SOBRE ESTEIRAS, LARGURA DE PAVIMENTAÇÃO 1,90M A 5,30 M, POTÊNCIA 105 HP CAPACIDADE 450 T/H - MATERIAIS NA OPERAÇÃO. AF_11/2014</v>
          </cell>
          <cell r="C4886" t="str">
            <v>H</v>
          </cell>
          <cell r="D4886">
            <v>41.99</v>
          </cell>
        </row>
        <row r="4887">
          <cell r="A4887" t="str">
            <v xml:space="preserve">    5714</v>
          </cell>
          <cell r="B4887" t="str">
            <v>TRATOR DE PNEUS, POTÊNCIA 85 CV, TRAÇÃO 4X4, PESO COM LASTRO DE 4.675 KG - MANUTENÇÃO. AF_06/2014</v>
          </cell>
          <cell r="C4887" t="str">
            <v>H</v>
          </cell>
          <cell r="D4887">
            <v>5.03</v>
          </cell>
        </row>
        <row r="4888">
          <cell r="A4888" t="str">
            <v xml:space="preserve">    5715</v>
          </cell>
          <cell r="B4888" t="str">
            <v>TRATOR DE PNEUS, POTÊNCIA 85 CV, TRAÇÃO 4X4, PESO COM LASTRO DE 4.675 KG - MATERIAIS NA OPERAÇÃO. AF_06/2014</v>
          </cell>
          <cell r="C4888" t="str">
            <v>H</v>
          </cell>
          <cell r="D4888">
            <v>33.520000000000003</v>
          </cell>
        </row>
        <row r="4889">
          <cell r="A4889" t="str">
            <v xml:space="preserve">    5716</v>
          </cell>
          <cell r="B4889" t="str">
            <v>TRATOR PNEUS TRAÇÃO 4X2, 82 CV, PESO C/ LASTRO 4,555 T - MÃO-DE-OBRA OPERACAO DIURNA</v>
          </cell>
          <cell r="C4889" t="str">
            <v>H</v>
          </cell>
          <cell r="D4889">
            <v>21.05</v>
          </cell>
        </row>
        <row r="4890">
          <cell r="A4890" t="str">
            <v xml:space="preserve">    5718</v>
          </cell>
          <cell r="B4890" t="str">
            <v>TRATOR DE ESTEIRAS, POTÊNCIA 170 HP, PESO OPERACIONAL 19 T, CAÇAMBA 5,2 M3 - MATERIAIS NA OPERAÇÃO. AF_06/2014</v>
          </cell>
          <cell r="C4890" t="str">
            <v>H</v>
          </cell>
          <cell r="D4890">
            <v>81.569999999999993</v>
          </cell>
        </row>
        <row r="4891">
          <cell r="A4891" t="str">
            <v xml:space="preserve">    5721</v>
          </cell>
          <cell r="B4891" t="str">
            <v>TRATOR DE ESTEIRAS, POTÊNCIA 150 HP, PESO OPERACIONAL 16,7 T, COM RODAMOTRIZ ELEVADA E LÂMINA 3,18 M3 - MATERIAIS NA OPERAÇÃO. AF_06/2014</v>
          </cell>
          <cell r="C4891" t="str">
            <v>H</v>
          </cell>
          <cell r="D4891">
            <v>71.98</v>
          </cell>
        </row>
        <row r="4892">
          <cell r="A4892" t="str">
            <v xml:space="preserve">    5722</v>
          </cell>
          <cell r="B4892" t="str">
            <v>TRATOR DE ESTEIRAS, POTÊNCIA 347 HP, PESO OPERACIONAL 38,5 T, COM LÂMINA 8,70 M3 - MATERIAIS NA OPERAÇÃO. AF_06/2014</v>
          </cell>
          <cell r="C4892" t="str">
            <v>H</v>
          </cell>
          <cell r="D4892">
            <v>166.5</v>
          </cell>
        </row>
        <row r="4893">
          <cell r="A4893" t="str">
            <v xml:space="preserve">    5724</v>
          </cell>
          <cell r="B4893" t="str">
            <v>TRATOR DE ESTEIRAS, POTÊNCIA 100 HP, PESO OPERACIONAL 9,4 T, COM LÂMINA 2,19 M3 - MANUTENÇÃO. AF_06/2014</v>
          </cell>
          <cell r="C4893" t="str">
            <v>H</v>
          </cell>
          <cell r="D4893">
            <v>41.03</v>
          </cell>
        </row>
        <row r="4894">
          <cell r="A4894" t="str">
            <v xml:space="preserve">    5725</v>
          </cell>
          <cell r="B4894" t="str">
            <v>TRATOR DE ESTEIRAS 99HP, PESO OPERACIONAL 8,5T - MAO-DE-OBRA NA OPERACAO DIURNA</v>
          </cell>
          <cell r="C4894" t="str">
            <v>H</v>
          </cell>
          <cell r="D4894">
            <v>21.05</v>
          </cell>
        </row>
        <row r="4895">
          <cell r="A4895" t="str">
            <v xml:space="preserve">    5727</v>
          </cell>
          <cell r="B4895" t="str">
            <v>ROLO COMPACTADOR VIBRATÓRIO REBOCÁVEL CILINDRO LISO, 4,7T, IMPACTO DINÂMICO 18,3T - MANUTENÇÃO.</v>
          </cell>
          <cell r="C4895" t="str">
            <v>H</v>
          </cell>
          <cell r="D4895">
            <v>2.62</v>
          </cell>
        </row>
        <row r="4896">
          <cell r="A4896" t="str">
            <v xml:space="preserve">    5729</v>
          </cell>
          <cell r="B4896" t="str">
            <v>ROLO COMPACTADOR VIBRATÓRIO TANDEM AÇO LISO, POTÊNCIA 58 HP, PESO SEM/COM LASTRO 6,5 / 9,4 T, LARGURA DE TRABALHO 1,2 M - MANUTENÇÃO. AF_06/2014</v>
          </cell>
          <cell r="C4896" t="str">
            <v>H</v>
          </cell>
          <cell r="D4896">
            <v>14.45</v>
          </cell>
        </row>
        <row r="4897">
          <cell r="A4897" t="str">
            <v xml:space="preserve">    5730</v>
          </cell>
          <cell r="B4897" t="str">
            <v>ROLO COMPACTADOR VIBRATÓRIO TANDEM AÇO LISO, POTÊNCIA 58 HP, PESO SEM/COM LASTRO 6,5 / 9,4 T, LARGURA DE TRABALHO 1,2 M - MATERIAIS NA OPERAÇÃO. AF_06/2014</v>
          </cell>
          <cell r="C4897" t="str">
            <v>H</v>
          </cell>
          <cell r="D4897">
            <v>23.18</v>
          </cell>
        </row>
        <row r="4898">
          <cell r="A4898" t="str">
            <v xml:space="preserve">    5732</v>
          </cell>
          <cell r="B4898" t="str">
            <v>ROLO COMPACTADOR PNEUMÁTICO, AUTO-PROPEL., PRESSÃO VARIÁVEL, 99HP, PESO OPERACIONAL SEM OU COM LASTRO 8,3/21,0 T - MANUTENÇÃO.</v>
          </cell>
          <cell r="C4898" t="str">
            <v>H</v>
          </cell>
          <cell r="D4898">
            <v>22.21</v>
          </cell>
        </row>
        <row r="4899">
          <cell r="A4899" t="str">
            <v xml:space="preserve">    5733</v>
          </cell>
          <cell r="B4899" t="str">
            <v>ROLO COMPACTADOR PNEUMÁTICO, AUTO-PROPEL., PRESSÃO VARIÁVEL, 99HP, PESO OPERACIONAL SEM OU COM LASTRO 8,3/21,0 T - CUSTO COM MATERIAIS NA OPERAÇÃO</v>
          </cell>
          <cell r="C4899" t="str">
            <v>H</v>
          </cell>
          <cell r="D4899">
            <v>69.94</v>
          </cell>
        </row>
        <row r="4900">
          <cell r="A4900" t="str">
            <v xml:space="preserve">    5735</v>
          </cell>
          <cell r="B4900" t="str">
            <v>RETROESCAVADEIRA SOBRE RODAS COM CARREGADEIRA, TRAÇÃO 4X4, POTÊNCIA LÍQ. 72 HP, CAÇAMBA CARREG. CAP. MÍN. 0,79 M3, CAÇAMBA RETRO CAP. 0,18 M3, PESO OPERACIONAL MÍN. 7.140 KG, PROFUNDIDADE ESCAVAÇÃO MÁX. 4,50 M- MANUTENÇÃO. AF_06/2014</v>
          </cell>
          <cell r="C4900" t="str">
            <v>H</v>
          </cell>
          <cell r="D4900">
            <v>16.62</v>
          </cell>
        </row>
        <row r="4901">
          <cell r="A4901" t="str">
            <v xml:space="preserve">    5736</v>
          </cell>
          <cell r="B4901" t="str">
            <v>RETROESCAVADEIRA SOBRE RODAS COM CARREGADEIRA, TRAÇÃO 4X4, POTÊNCIA LÍQ. 72 HP, CAÇAMBA CARREG. CAP. MÍN. 0,79 M3, CAÇAMBA RETRO CAP. 0,18 M3, PESO OPERACIONAL MÍN. 7.140 KG, PROFUNDIDADE ESCAVAÇÃO MÁX. 4,50 M- MATERIAIS NA OPERAÇÃO. AF_06/2014</v>
          </cell>
          <cell r="C4901" t="str">
            <v>H</v>
          </cell>
          <cell r="D4901">
            <v>31.19</v>
          </cell>
        </row>
        <row r="4902">
          <cell r="A4902" t="str">
            <v xml:space="preserve">    5737</v>
          </cell>
          <cell r="B4902" t="str">
            <v xml:space="preserve">RETRO-ESCAVADEIRA, 74HP (VU=6 ANOS) - MÃO-DE-OBRA/OPERAÇÃO NOTURNO </v>
          </cell>
          <cell r="C4902" t="str">
            <v>H</v>
          </cell>
          <cell r="D4902">
            <v>19.149999999999999</v>
          </cell>
        </row>
        <row r="4903">
          <cell r="A4903" t="str">
            <v xml:space="preserve">    5738</v>
          </cell>
          <cell r="B4903" t="str">
            <v>ROLO COMPACTADOR VIBRATÓRIO PÉ DE CARNEIRO, OPERADO POR CONTROLE REMOTO, POTÊNCIA 17HP, PESO OPERACIONAL 1,65T - DEPRECIAÇÃO E JUROS</v>
          </cell>
          <cell r="C4903" t="str">
            <v>H</v>
          </cell>
          <cell r="D4903">
            <v>5.66</v>
          </cell>
        </row>
        <row r="4904">
          <cell r="A4904" t="str">
            <v xml:space="preserve">    5739</v>
          </cell>
          <cell r="B4904" t="str">
            <v>ROLO COMPACTADOR VIBRATÓRIO PÉ DE CARNEIRO, OPERADO POR CONTROLE REMOTO, 17HP - 1,65T - MANUTENÇÃO.</v>
          </cell>
          <cell r="C4904" t="str">
            <v>H</v>
          </cell>
          <cell r="D4904">
            <v>1.88</v>
          </cell>
        </row>
        <row r="4905">
          <cell r="A4905" t="str">
            <v xml:space="preserve">    5741</v>
          </cell>
          <cell r="B4905" t="str">
            <v>USINA DE LAMA ASFÁLTICA, PROD 30 A 50 T/H, SILO DE AGREGADO 7 M3, RESERVATÓRIOS PARA EMULSÃO E ÁGUA DE 2,3 M3 CADA, MISTURADOR TIPO PUG MILLA SER MONTADO SOBRE CAMINHÃO - MANUTENÇÃO. AF_10/2014</v>
          </cell>
          <cell r="C4905" t="str">
            <v>H</v>
          </cell>
          <cell r="D4905">
            <v>20.07</v>
          </cell>
        </row>
        <row r="4906">
          <cell r="A4906" t="str">
            <v xml:space="preserve">    5742</v>
          </cell>
          <cell r="B4906" t="str">
            <v>USINA DE LAMA ASFÁLTICA, PROD 30 A 50 T/H, SILO DE AGREGADO 7 M3, RESERVATÓRIOS PARA EMULSÃO E ÁGUA DE 2,3 M3 CADA, MISTURADOR TIPO PUGG-MILL A SER MONTADO SOBRE CAMINHÃO - MATERIAIS NA OPERAÇÃO. AF_10/2014</v>
          </cell>
          <cell r="C4906" t="str">
            <v>H</v>
          </cell>
          <cell r="D4906">
            <v>13.02</v>
          </cell>
        </row>
        <row r="4907">
          <cell r="A4907" t="str">
            <v xml:space="preserve">    5745</v>
          </cell>
          <cell r="B4907" t="str">
            <v>CAMINHAO PIPA 6.000L TOCO 162CV - PBT=11800KG C/BOMBA GASOLINA - DEPRECIACAO E JUROS</v>
          </cell>
          <cell r="C4907" t="str">
            <v>H</v>
          </cell>
          <cell r="D4907">
            <v>27.88</v>
          </cell>
        </row>
        <row r="4908">
          <cell r="A4908" t="str">
            <v xml:space="preserve">    5746</v>
          </cell>
          <cell r="B4908" t="str">
            <v>CAMINHAO PIPA 6.000L TOCO 162CV - PBT=11800KG C/BOMBA GASOLINA -MANUTENCAO</v>
          </cell>
          <cell r="C4908" t="str">
            <v>H</v>
          </cell>
          <cell r="D4908">
            <v>16.82</v>
          </cell>
        </row>
        <row r="4909">
          <cell r="A4909" t="str">
            <v xml:space="preserve">    5747</v>
          </cell>
          <cell r="B4909" t="str">
            <v>CAMINHAO PIPA 6000L TOCO, 162CV - 7,5T (VU=6ANOS) (INCLUI TANQUE DE ACO PARA TRANSPORTE DE AGUA) - CUSTO HORARIO DE MATERIAIS NA OPERACAO</v>
          </cell>
          <cell r="C4909" t="str">
            <v>H</v>
          </cell>
          <cell r="D4909">
            <v>44.86</v>
          </cell>
        </row>
        <row r="4910">
          <cell r="A4910" t="str">
            <v xml:space="preserve">    5748</v>
          </cell>
          <cell r="B4910" t="str">
            <v>CAMINHAO PIPA 6000L TOCO, 162CV - 7,5T (VU=6ANOS) (INCLUI TANQUE DE ACO PARA TRANSPORTE DE AGUA E MOTOBOMBA CENTRIFUGA A GASOLINA 3,5CV) - MAO-DE-OBRA DIURNA NA OPERACAO</v>
          </cell>
          <cell r="C4910" t="str">
            <v>H</v>
          </cell>
          <cell r="D4910">
            <v>18.62</v>
          </cell>
        </row>
        <row r="4911">
          <cell r="A4911" t="str">
            <v xml:space="preserve">    5750</v>
          </cell>
          <cell r="B4911" t="str">
            <v>CAMINHAO TOCO, 177CV - 14T (VU=6ANOS) (NAO INCLUI CARROCERIA) - DEPRECIACAO E JUROS</v>
          </cell>
          <cell r="C4911" t="str">
            <v>H</v>
          </cell>
          <cell r="D4911">
            <v>20.9</v>
          </cell>
        </row>
        <row r="4912">
          <cell r="A4912" t="str">
            <v xml:space="preserve">    5751</v>
          </cell>
          <cell r="B4912" t="str">
            <v>CAMINHAO TOCO, 177CV - 14T (VU=6ANOS) (NAO INCLUI CARROCERIA) - MANUTENCAO</v>
          </cell>
          <cell r="C4912" t="str">
            <v>H</v>
          </cell>
          <cell r="D4912">
            <v>15.16</v>
          </cell>
        </row>
        <row r="4913">
          <cell r="A4913" t="str">
            <v xml:space="preserve">    5752</v>
          </cell>
          <cell r="B4913" t="str">
            <v>CAMINHAO TOCO, 177CV - 14T (VU=6ANOS) (NAO INCLUI CARROCERIA) - MAO-DE-OBRA NOTURNA NA OPERACAO</v>
          </cell>
          <cell r="C4913" t="str">
            <v>H</v>
          </cell>
          <cell r="D4913">
            <v>22.35</v>
          </cell>
        </row>
        <row r="4914">
          <cell r="A4914" t="str">
            <v xml:space="preserve">    5753</v>
          </cell>
          <cell r="B4914" t="str">
            <v>CAMINHAO TOCO, 170CV - 11T (VU=6ANOS) (NAO INCLUI CARROCERIA) - DEPRECIACAO E JUROS</v>
          </cell>
          <cell r="C4914" t="str">
            <v>H</v>
          </cell>
          <cell r="D4914">
            <v>20.5</v>
          </cell>
        </row>
        <row r="4915">
          <cell r="A4915" t="str">
            <v xml:space="preserve">    5754</v>
          </cell>
          <cell r="B4915" t="str">
            <v>CAMINHAO TOCO, 170CV - 11T (VU=6ANOS) (NAO INCLUI CARROCERIA) - MANUTENCAO</v>
          </cell>
          <cell r="C4915" t="str">
            <v>H</v>
          </cell>
          <cell r="D4915">
            <v>11.91</v>
          </cell>
        </row>
        <row r="4916">
          <cell r="A4916" t="str">
            <v xml:space="preserve">    5755</v>
          </cell>
          <cell r="B4916" t="str">
            <v>CAMINHAO TOCO, 170CV - 11T (VU=6ANOS) (NAO INCLUI CARROCERIA) - MAO-DE-OBRA DIURNA NA OPERACAO</v>
          </cell>
          <cell r="C4916" t="str">
            <v>H</v>
          </cell>
          <cell r="D4916">
            <v>18.62</v>
          </cell>
        </row>
        <row r="4917">
          <cell r="A4917" t="str">
            <v xml:space="preserve">    5756</v>
          </cell>
          <cell r="B4917" t="str">
            <v>CAMINHAO PIPA 6000L TOCO, 162CV - 7,5T (VU=6ANOS) (INCLUI TANQUE DE ACO PARA TRANSPORTE DE AGUA E MOTOBOMBA CENTRIFUGA A GASOLINA 3,5CV) - DEPRECIACAO E JUROS</v>
          </cell>
          <cell r="C4917" t="str">
            <v>H</v>
          </cell>
          <cell r="D4917">
            <v>24.31</v>
          </cell>
        </row>
        <row r="4918">
          <cell r="A4918" t="str">
            <v xml:space="preserve">    5757</v>
          </cell>
          <cell r="B4918" t="str">
            <v>CAMINHAO PIPA 6000L TOCO, 162CV - 7,5T (VU=6ANOS) (INCLUI TANQUE DE ACO PARA TRANSPORTE DE AGUA E MOTOBOMBA CENTRIFUGA A GASOLINA 3,5CV) - MANUTENCAO</v>
          </cell>
          <cell r="C4918" t="str">
            <v>H</v>
          </cell>
          <cell r="D4918">
            <v>14.05</v>
          </cell>
        </row>
        <row r="4919">
          <cell r="A4919" t="str">
            <v xml:space="preserve">    5758</v>
          </cell>
          <cell r="B4919" t="str">
            <v>CAMINHAO PIPA 6000L TOCO, 162CV - 7,5T (VU=6ANOS) (INCLUI TANQUE DE ACO PARA TRANSPORTE DE AGUA E MOTOBOMBA CENTRIFUGA A GASOLINA 3,5CV) - CUSTO HORARIO DE MATERIAIS NA OPERACAO</v>
          </cell>
          <cell r="C4919" t="str">
            <v>H</v>
          </cell>
          <cell r="D4919">
            <v>71.13</v>
          </cell>
        </row>
        <row r="4920">
          <cell r="A4920" t="str">
            <v xml:space="preserve">    5759</v>
          </cell>
          <cell r="B4920" t="str">
            <v>CAMINHAO PIPA F12000 142HP TANQUE 6000L/MAO-DE-OBRA NA OPERACAO DIURNA</v>
          </cell>
          <cell r="C4920" t="str">
            <v>H</v>
          </cell>
          <cell r="D4920">
            <v>13</v>
          </cell>
        </row>
        <row r="4921">
          <cell r="A4921" t="str">
            <v xml:space="preserve">    5760</v>
          </cell>
          <cell r="B4921" t="str">
            <v>CAMINHAO PIPA 6000L TOCO, 162CV - 7,5T (VU=6ANOS) (INCLUI TANQUE DE ACO PARA TRANSPORTE DE AGUA) - MAO-DE-OBRA NOTURNA NA OPERACAO</v>
          </cell>
          <cell r="C4921" t="str">
            <v>H</v>
          </cell>
          <cell r="D4921">
            <v>22.35</v>
          </cell>
        </row>
        <row r="4922">
          <cell r="A4922" t="str">
            <v xml:space="preserve">    5762</v>
          </cell>
          <cell r="B4922" t="str">
            <v>CAMINHAO PIPA 10000L TRUCADO, 208CV - 21,1T (VU=6ANOS) (INCLUI TANQUE DE ACO PARA TRANSPORTE DE AGUA E MOTOBOMBA CENTRIFUGA A GASOLINA 3,5CV) - DEPRECIACAO E JUROS</v>
          </cell>
          <cell r="C4922" t="str">
            <v>H</v>
          </cell>
          <cell r="D4922">
            <v>26.8</v>
          </cell>
        </row>
        <row r="4923">
          <cell r="A4923" t="str">
            <v xml:space="preserve">    5763</v>
          </cell>
          <cell r="B4923" t="str">
            <v>CAMINHAO PIPA 10000L TRUCADO, 208CV - 21,1T (VU=6ANOS) (INCLUI TANQUE DE ACO PARA TRANSPORTE DE AGUA E MOTOBOMBA CENTRIFUGA A GASOLINA 3,5CV) - MANUTENCAO</v>
          </cell>
          <cell r="C4923" t="str">
            <v>H</v>
          </cell>
          <cell r="D4923">
            <v>15.49</v>
          </cell>
        </row>
        <row r="4924">
          <cell r="A4924" t="str">
            <v xml:space="preserve">    5764</v>
          </cell>
          <cell r="B4924" t="str">
            <v>CAMINHAO PIPA 10000L TRUCADO, 208CV - 21,1T (VU=6ANOS) (INCLUI TANQUE DE ACO PARA TRANSPORTE DE AGUA E MOTOBOMBA CENTRIFUGA A GASOLINA 3,5CV) - MAO-DE-OBRA NOTURNA NA OPERACAO</v>
          </cell>
          <cell r="C4924" t="str">
            <v>H</v>
          </cell>
          <cell r="D4924">
            <v>22.35</v>
          </cell>
        </row>
        <row r="4925">
          <cell r="A4925" t="str">
            <v xml:space="preserve">    5765</v>
          </cell>
          <cell r="B4925" t="str">
            <v>ESPARGIDOR DE ASFALTO PRESSURIZADO COM TANQUE DE 2500 L, REBOCÁVEL COMMOTOR A GASOLINA POTÊNCIA 3,4 HP - MANUTENÇÃO. AF_07/2014</v>
          </cell>
          <cell r="C4925" t="str">
            <v>H</v>
          </cell>
          <cell r="D4925">
            <v>4.4800000000000004</v>
          </cell>
        </row>
        <row r="4926">
          <cell r="A4926" t="str">
            <v xml:space="preserve">    5766</v>
          </cell>
          <cell r="B4926" t="str">
            <v>ESPARGIDOR DE ASFALTO PRESSURIZADO COM TANQUE DE 2500 L, REBOCÁVEL COMMOTOR A GASOLINA POTÊNCIA 3,4 HP - MATERIAIS NA OPERAÇÃO. AF_07/2014</v>
          </cell>
          <cell r="C4926" t="str">
            <v>H</v>
          </cell>
          <cell r="D4926">
            <v>2.4</v>
          </cell>
        </row>
        <row r="4927">
          <cell r="A4927" t="str">
            <v xml:space="preserve">    5769</v>
          </cell>
          <cell r="B4927" t="str">
            <v>ESPARGIDOR DE ASFALTO PRESSURIZADO, TANQUE 6 M3 COM ISOLAÇÃO TÉRMICA, AQUECIDO COM 2 MAÇARICOS, COM BARRA ESPARGIDORA 3,60 M, A SER MONTADOSOBRE CAMINHÃO - MANUTENÇÃO. AF_10/2014</v>
          </cell>
          <cell r="C4927" t="str">
            <v>H</v>
          </cell>
          <cell r="D4927">
            <v>9.51</v>
          </cell>
        </row>
        <row r="4928">
          <cell r="A4928" t="str">
            <v xml:space="preserve">    5770</v>
          </cell>
          <cell r="B4928" t="str">
            <v>DISTRIBUIDOR DE ASFALTO MONTADO SOBRE CAMINHAO TOCO 162 HP, COM TANQUEISOLADO 6 M3 COM BARRA ESPARGIDORA DE 3,66 M - CUSTO C/ MAO-DE-OBRANA OPERACAO DIURNA.</v>
          </cell>
          <cell r="C4928" t="str">
            <v>H</v>
          </cell>
          <cell r="D4928">
            <v>37.25</v>
          </cell>
        </row>
        <row r="4929">
          <cell r="A4929" t="str">
            <v xml:space="preserve">    5775</v>
          </cell>
          <cell r="B4929" t="str">
            <v>LANCA ELEVATORIA TELESCOPICA DE ACIONAMENTO HIDRAULICO, CAPACIDADE DE CARGA 30.000 KG, COM CESTO, MONTADA SOBRE CAMINHAO TRUCADO - MANUTENCAO</v>
          </cell>
          <cell r="C4929" t="str">
            <v>H</v>
          </cell>
          <cell r="D4929">
            <v>123.87</v>
          </cell>
        </row>
        <row r="4930">
          <cell r="A4930" t="str">
            <v xml:space="preserve">    5776</v>
          </cell>
          <cell r="B4930" t="str">
            <v>LANCA ELEVATORIA TELESCOPICA DE ACIONAMENTO HIDRAULICO, CAPACIDADE DE CARGA 30.000 KG, COM CESTO, MONTADA SOBRE CAMINHAO TRUCADO - CUSTO COM MATERIAIS NA OPERACAO</v>
          </cell>
          <cell r="C4930" t="str">
            <v>H</v>
          </cell>
          <cell r="D4930">
            <v>63.67</v>
          </cell>
        </row>
        <row r="4931">
          <cell r="A4931" t="str">
            <v xml:space="preserve">    5777</v>
          </cell>
          <cell r="B4931" t="str">
            <v>GUINDASTE MUNK COM CESTO, CARGA MAXIMA 5,75T (A 2M) E 2,3T ( A 5M), ALTURA MAXIMA = 7,9M, MONTADO SOBRE CAMINHAO DE CARROCERIA FORD 162HP MANUTENCAO</v>
          </cell>
          <cell r="C4931" t="str">
            <v>H</v>
          </cell>
          <cell r="D4931">
            <v>16.39</v>
          </cell>
        </row>
        <row r="4932">
          <cell r="A4932" t="str">
            <v xml:space="preserve">    5779</v>
          </cell>
          <cell r="B4932" t="str">
            <v>MOTONIVELADORA POTÊNCIA BÁSICA LÍQUIDA (PRIMEIRA MARCHA) 125 HP, PESO BRUTO 13032 KG, LARGURA DA LÂMINA DE 3,7 M - MANUTENÇÃO. AF_06/2014</v>
          </cell>
          <cell r="C4932" t="str">
            <v>H</v>
          </cell>
          <cell r="D4932">
            <v>32.1</v>
          </cell>
        </row>
        <row r="4933">
          <cell r="A4933" t="str">
            <v xml:space="preserve">    5782</v>
          </cell>
          <cell r="B4933" t="str">
            <v xml:space="preserve">MOTOSCRAPER 270HP - CUSTO COM MATERIAIS NA OPERACAO </v>
          </cell>
          <cell r="C4933" t="str">
            <v>H</v>
          </cell>
          <cell r="D4933">
            <v>130.24</v>
          </cell>
        </row>
        <row r="4934">
          <cell r="A4934" t="str">
            <v xml:space="preserve">    5783</v>
          </cell>
          <cell r="B4934" t="str">
            <v xml:space="preserve">MOTOSCRAPER 270HP -CUSTO COM MA0-DE-0BRA NA OPERACAO DIURNA </v>
          </cell>
          <cell r="C4934" t="str">
            <v>H</v>
          </cell>
          <cell r="D4934">
            <v>19.149999999999999</v>
          </cell>
        </row>
        <row r="4935">
          <cell r="A4935" t="str">
            <v xml:space="preserve">    5787</v>
          </cell>
          <cell r="B4935" t="str">
            <v>PÁ CARREGADEIRA SOBRE RODAS, POTÊNCIA 197 HP, CAPACIDADE DA CAÇAMBA 2,5 A 3,5 M3, PESO OPERACIONAL 18338 KG - MATERIAIS NA OPERAÇÃO. AF_06/2014</v>
          </cell>
          <cell r="C4935" t="str">
            <v>H</v>
          </cell>
          <cell r="D4935">
            <v>86.77</v>
          </cell>
        </row>
        <row r="4936">
          <cell r="A4936" t="str">
            <v xml:space="preserve">    5791</v>
          </cell>
          <cell r="B4936" t="str">
            <v>ROLO COMPACTADOR VIBRATORIO DE UM CILINDRO LISO DE ACO, POTENCIA 80 HP, PESO OPERACIONAL MAXIMO 8,5 T, LARGURA TRABALHO 1,676 M - MANUTENÇÃO. AF_06/2014</v>
          </cell>
          <cell r="C4936" t="str">
            <v>H</v>
          </cell>
          <cell r="D4936">
            <v>19.48</v>
          </cell>
        </row>
        <row r="4937">
          <cell r="A4937" t="str">
            <v xml:space="preserve">    5792</v>
          </cell>
          <cell r="B4937" t="str">
            <v>ROLO COMPACTADOR VIBRATORIO DE UM CILINDRO LISO DE ACO, POTENCIA 80 HP, PESO OPERACIONAL MAXIMO 8,5 T, LARGURA TRABALHO 1,676 M - MATERIAISNA OPERAÇÃO. AF_06/2014</v>
          </cell>
          <cell r="C4937" t="str">
            <v>H</v>
          </cell>
          <cell r="D4937">
            <v>31.99</v>
          </cell>
        </row>
        <row r="4938">
          <cell r="A4938" t="str">
            <v xml:space="preserve">    5794</v>
          </cell>
          <cell r="B4938" t="str">
            <v>MARTELETE OU ROMPEDOR PNEUMÁTICO MANUAL 28KG, FREQUENCIA DE IMPACTO 1230/MINUTO - DEPRECIAÇÃO E JUROS</v>
          </cell>
          <cell r="C4938" t="str">
            <v>H</v>
          </cell>
          <cell r="D4938">
            <v>1.61</v>
          </cell>
        </row>
        <row r="4939">
          <cell r="A4939" t="str">
            <v xml:space="preserve">    5796</v>
          </cell>
          <cell r="B4939" t="str">
            <v>MARTELETE OU ROMPEDOR PNEUMÁTICO MANUAL 28KG, FREQUENCIA DE IMPACTO 1230/MINUTO - MÃO DE OBRA NA OPERAÇÃO DIURNA</v>
          </cell>
          <cell r="C4939" t="str">
            <v>H</v>
          </cell>
          <cell r="D4939">
            <v>12.11</v>
          </cell>
        </row>
        <row r="4940">
          <cell r="A4940" t="str">
            <v xml:space="preserve">    5797</v>
          </cell>
          <cell r="B4940" t="str">
            <v>COMPRESSOR DE AR REBOCAVEL, DESCARGA LIVRE EFETIVA 180PCM, PRESSAO DE TRABALHO 102 PSI, MOTOR A DIESEL 89CV - MANUTENCAO</v>
          </cell>
          <cell r="C4940" t="str">
            <v>H</v>
          </cell>
          <cell r="D4940">
            <v>2.64</v>
          </cell>
        </row>
        <row r="4941">
          <cell r="A4941" t="str">
            <v xml:space="preserve">    5798</v>
          </cell>
          <cell r="B4941" t="str">
            <v>COMPRESSOR DE AR REBOCAVEL, DESCARGA LIVRE EFETIVA 180PCM, PRESSAO DE TRABALHO 102 PSI, MOTOR A DIESEL 89CV - MAO-DE-OBRA DIURNA NA OPERACAO</v>
          </cell>
          <cell r="C4941" t="str">
            <v>H</v>
          </cell>
          <cell r="D4941">
            <v>10.08</v>
          </cell>
        </row>
        <row r="4942">
          <cell r="A4942" t="str">
            <v xml:space="preserve">    5800</v>
          </cell>
          <cell r="B4942" t="str">
            <v>BOMBA SUBMERSÍVEL ELÉTRICA TRIFÁSICA, POTÊNCIA 2,96 HP, Ø ROTOR 144 MMSEMI-ABERTO, BOCAL DE SAÍDA Ø 2, HM/Q = 2 MCA / 38,8 M3/H A 28 MCA /5 M3/H - MANUTENÇÃO. AF_06/2014</v>
          </cell>
          <cell r="C4942" t="str">
            <v>H</v>
          </cell>
          <cell r="D4942">
            <v>0.1</v>
          </cell>
        </row>
        <row r="4943">
          <cell r="A4943" t="str">
            <v xml:space="preserve">    5801</v>
          </cell>
          <cell r="B4943" t="str">
            <v>COMPACTADOR DE SOLOS COM PLACA VIBRATORIA, 46X51CM, 5HP, 156KG, DIESEL, IMPACTO DINAMICO 1700KG - DEPRECIACAO E JUROS</v>
          </cell>
          <cell r="C4943" t="str">
            <v>H</v>
          </cell>
          <cell r="D4943">
            <v>4</v>
          </cell>
        </row>
        <row r="4944">
          <cell r="A4944" t="str">
            <v xml:space="preserve">    5802</v>
          </cell>
          <cell r="B4944" t="str">
            <v>COMPACTADOR DE SOLOS COM PLACA VIBRATORIA, 46X51CM, 5HP, 156KG, DIESEL, IMPACTO DINAMICO 1700KG - MANUTENCAO</v>
          </cell>
          <cell r="C4944" t="str">
            <v>H</v>
          </cell>
          <cell r="D4944">
            <v>1.58</v>
          </cell>
        </row>
        <row r="4945">
          <cell r="A4945" t="str">
            <v xml:space="preserve">    5804</v>
          </cell>
          <cell r="B4945" t="str">
            <v>COMPACTADOR DE SOLOS COM PLACA VIBRATORIA, 46X51CM, 5HP, 156KG, DIESEL, IMPACTO DINAMICO 1700KG - MAO-DE-OBRA DIURNA NA OPERACAO</v>
          </cell>
          <cell r="C4945" t="str">
            <v>H</v>
          </cell>
          <cell r="D4945">
            <v>10.08</v>
          </cell>
        </row>
        <row r="4946">
          <cell r="A4946" t="str">
            <v xml:space="preserve">    6175</v>
          </cell>
          <cell r="B4946" t="str">
            <v>CAMINHAO BASCULANTE - 5,0M3 - 170HP,11,24T (VU=5ANOS)/DEPRECIACAO E JUROS</v>
          </cell>
          <cell r="C4946" t="str">
            <v>CHI</v>
          </cell>
          <cell r="D4946">
            <v>38.67</v>
          </cell>
        </row>
        <row r="4947">
          <cell r="A4947" t="str">
            <v xml:space="preserve">    6176</v>
          </cell>
          <cell r="B4947" t="str">
            <v xml:space="preserve">CAMINHAO BASCULANTE,5,0 M3 - 11,24T - 170HP (VU=5ANOS) - DEPRECIACAO </v>
          </cell>
          <cell r="C4947" t="str">
            <v>H</v>
          </cell>
          <cell r="D4947">
            <v>29.31</v>
          </cell>
        </row>
        <row r="4948">
          <cell r="A4948" t="str">
            <v xml:space="preserve">    6177</v>
          </cell>
          <cell r="B4948" t="str">
            <v xml:space="preserve">CAMINHAO BASCULANTE, 5,0 M3 - 170HP -11,24T (VU=5ANOS) - JUROS </v>
          </cell>
          <cell r="C4948" t="str">
            <v>H</v>
          </cell>
          <cell r="D4948">
            <v>9.35</v>
          </cell>
        </row>
        <row r="4949">
          <cell r="A4949" t="str">
            <v xml:space="preserve">    6178</v>
          </cell>
          <cell r="B4949" t="str">
            <v>CAMINHAO BASCULANTE,TOCO 5,0 M3 - 170HP -11,24T (VU=5ANOS) -CUSTOS C/MATERIAL NA OPERACAO.</v>
          </cell>
          <cell r="C4949" t="str">
            <v>H</v>
          </cell>
          <cell r="D4949">
            <v>64.150000000000006</v>
          </cell>
        </row>
        <row r="4950">
          <cell r="A4950" t="str">
            <v xml:space="preserve">    6237</v>
          </cell>
          <cell r="B4950" t="str">
            <v>TRATOR DE ESTEIRAS COM LAMINA - POTENCIA 305 HP - PESO OPERACIONAL 37 T (VU=10ANOS) - DEPRECIACAO E JUROS</v>
          </cell>
          <cell r="C4950" t="str">
            <v>H</v>
          </cell>
          <cell r="D4950">
            <v>192.77</v>
          </cell>
        </row>
        <row r="4951">
          <cell r="A4951" t="str">
            <v xml:space="preserve">    6238</v>
          </cell>
          <cell r="B4951" t="str">
            <v>TRATOR DE ESTEIRAS COM LAMINA - POTENCIA 305 HP - PESO OPERACIONAL 37 T (VU=10ANOS) - MANUTENCAO</v>
          </cell>
          <cell r="C4951" t="str">
            <v>H</v>
          </cell>
          <cell r="D4951">
            <v>108.91</v>
          </cell>
        </row>
        <row r="4952">
          <cell r="A4952" t="str">
            <v xml:space="preserve">    6248</v>
          </cell>
          <cell r="B4952" t="str">
            <v>TRATOR DE ESTEIRAS 153HP PESO OPERACIONAL 15T, COM RODA MOTRIZ ELEVADA(VU=10AN0S) -DEPRECIAO E JUROS</v>
          </cell>
          <cell r="C4952" t="str">
            <v>H</v>
          </cell>
          <cell r="D4952">
            <v>58.85</v>
          </cell>
        </row>
        <row r="4953">
          <cell r="A4953" t="str">
            <v xml:space="preserve">    6249</v>
          </cell>
          <cell r="B4953" t="str">
            <v xml:space="preserve">TRATOR DE ESTEIRAS CATERPILLAR D6 153HP (VU=10AN0S) - MANUTENCAO </v>
          </cell>
          <cell r="C4953" t="str">
            <v>H</v>
          </cell>
          <cell r="D4953">
            <v>33.25</v>
          </cell>
        </row>
        <row r="4954">
          <cell r="A4954" t="str">
            <v xml:space="preserve">    6252</v>
          </cell>
          <cell r="B4954" t="str">
            <v>CAMINHAO BASCULANTE,6,0 M3 - 211CV - 11,24T,(VU=7ANOS) - DEPRECIACAO E JUROS</v>
          </cell>
          <cell r="C4954" t="str">
            <v>H</v>
          </cell>
          <cell r="D4954">
            <v>27.58</v>
          </cell>
        </row>
        <row r="4955">
          <cell r="A4955" t="str">
            <v xml:space="preserve">    6253</v>
          </cell>
          <cell r="B4955" t="str">
            <v xml:space="preserve">CAMINHAO BASCULANTE 204CV (VU=7ANOS) - MANUTENCAO </v>
          </cell>
          <cell r="C4955" t="str">
            <v>H</v>
          </cell>
          <cell r="D4955">
            <v>16.18</v>
          </cell>
        </row>
        <row r="4956">
          <cell r="A4956" t="str">
            <v xml:space="preserve">    6254</v>
          </cell>
          <cell r="B4956" t="str">
            <v xml:space="preserve">CAMINHAO BASCULANTE 204CV - CUSTO COM MATERIAL NA OPERACAO </v>
          </cell>
          <cell r="C4956" t="str">
            <v>H</v>
          </cell>
          <cell r="D4956">
            <v>98.4</v>
          </cell>
        </row>
        <row r="4957">
          <cell r="A4957" t="str">
            <v xml:space="preserve">    6255</v>
          </cell>
          <cell r="B4957" t="str">
            <v xml:space="preserve">CAMINHAO BASCULANTE 204CV / VALOR DA MAO-DE-OBRA NA OPERACAO </v>
          </cell>
          <cell r="C4957" t="str">
            <v>H</v>
          </cell>
          <cell r="D4957">
            <v>17.350000000000001</v>
          </cell>
        </row>
        <row r="4958">
          <cell r="A4958" t="str">
            <v xml:space="preserve">    6258</v>
          </cell>
          <cell r="B4958" t="str">
            <v>CAMINHAO PIPA 6000L TOCO, 162CV - 7,5T (VU=6ANOS) (INCLUI TANQUE DE ACO PARA TRANSPORTE DE AGUA) - DEPRECIACAO E JUROS</v>
          </cell>
          <cell r="C4958" t="str">
            <v>H</v>
          </cell>
          <cell r="D4958">
            <v>20.98</v>
          </cell>
        </row>
        <row r="4959">
          <cell r="A4959" t="str">
            <v xml:space="preserve">    6538</v>
          </cell>
          <cell r="B4959" t="str">
            <v xml:space="preserve">TRATOR DE ESTEIRAS - D6 - DEPRECIACAO </v>
          </cell>
          <cell r="C4959" t="str">
            <v>H</v>
          </cell>
          <cell r="D4959">
            <v>66.5</v>
          </cell>
        </row>
        <row r="4960">
          <cell r="A4960" t="str">
            <v xml:space="preserve">    6539</v>
          </cell>
          <cell r="B4960" t="str">
            <v xml:space="preserve">TRATOR DE ESTEIRAS - D6 - JUROS </v>
          </cell>
          <cell r="C4960" t="str">
            <v>H</v>
          </cell>
          <cell r="D4960">
            <v>21.21</v>
          </cell>
        </row>
        <row r="4961">
          <cell r="A4961" t="str">
            <v xml:space="preserve">    6540</v>
          </cell>
          <cell r="B4961" t="str">
            <v xml:space="preserve">TRATOR DE ESTEIRAS - D6 - MANUTENCAO </v>
          </cell>
          <cell r="C4961" t="str">
            <v>H</v>
          </cell>
          <cell r="D4961">
            <v>66.5</v>
          </cell>
        </row>
        <row r="4962">
          <cell r="A4962" t="str">
            <v xml:space="preserve">    6542</v>
          </cell>
          <cell r="B4962" t="str">
            <v xml:space="preserve">TRATOR DE ESTEIRAS - D6 - MAO DE OBRA NA OPERACAO </v>
          </cell>
          <cell r="C4962" t="str">
            <v>H</v>
          </cell>
          <cell r="D4962">
            <v>19.96</v>
          </cell>
        </row>
        <row r="4963">
          <cell r="A4963" t="str">
            <v xml:space="preserve">    7008</v>
          </cell>
          <cell r="B4963" t="str">
            <v xml:space="preserve">EXTRUSORA DE GUIAS E SARJETAS 14HP - DEPRECIACAO </v>
          </cell>
          <cell r="C4963" t="str">
            <v>H</v>
          </cell>
          <cell r="D4963">
            <v>7.71</v>
          </cell>
        </row>
        <row r="4964">
          <cell r="A4964" t="str">
            <v xml:space="preserve">    7009</v>
          </cell>
          <cell r="B4964" t="str">
            <v xml:space="preserve">EXTRUSORA DE GUIAS E SARJETAS 14HP - JUROS </v>
          </cell>
          <cell r="C4964" t="str">
            <v>H</v>
          </cell>
          <cell r="D4964">
            <v>2.91</v>
          </cell>
        </row>
        <row r="4965">
          <cell r="A4965" t="str">
            <v xml:space="preserve">    7010</v>
          </cell>
          <cell r="B4965" t="str">
            <v xml:space="preserve">EXTRUSORA DE GUIAS E SARJETAS 14HP - MANUTENCAO </v>
          </cell>
          <cell r="C4965" t="str">
            <v>H</v>
          </cell>
          <cell r="D4965">
            <v>3.85</v>
          </cell>
        </row>
        <row r="4966">
          <cell r="A4966" t="str">
            <v xml:space="preserve">    7013</v>
          </cell>
          <cell r="B4966" t="str">
            <v xml:space="preserve">VEICULO UTILITARIO TIPO PICK-UP A GASOLINA COM 56,8CV - DEPRECIACAO </v>
          </cell>
          <cell r="C4966" t="str">
            <v>H</v>
          </cell>
          <cell r="D4966">
            <v>5.35</v>
          </cell>
        </row>
        <row r="4967">
          <cell r="A4967" t="str">
            <v xml:space="preserve">    7014</v>
          </cell>
          <cell r="B4967" t="str">
            <v xml:space="preserve">VEICULO UTILITARIO TIPO PICK-UP A GASOLINA COM 56,8CV - JUROS </v>
          </cell>
          <cell r="C4967" t="str">
            <v>H</v>
          </cell>
          <cell r="D4967">
            <v>2.2599999999999998</v>
          </cell>
        </row>
        <row r="4968">
          <cell r="A4968" t="str">
            <v xml:space="preserve">    7015</v>
          </cell>
          <cell r="B4968" t="str">
            <v xml:space="preserve">VEICULO UTILITARIO TIPO PICK-UP A GASOLINA COM 56,8CV - MANUTENCAO </v>
          </cell>
          <cell r="C4968" t="str">
            <v>H</v>
          </cell>
          <cell r="D4968">
            <v>4.41</v>
          </cell>
        </row>
        <row r="4969">
          <cell r="A4969" t="str">
            <v xml:space="preserve">    7016</v>
          </cell>
          <cell r="B4969" t="str">
            <v>VEICULO UTILITARIO TIPO PICK-UP A GASOLINA COM 56,8CV - CUSTOS C/MATERIAL NA OPERACAO</v>
          </cell>
          <cell r="C4969" t="str">
            <v>H</v>
          </cell>
          <cell r="D4969">
            <v>44.11</v>
          </cell>
        </row>
        <row r="4970">
          <cell r="A4970" t="str">
            <v xml:space="preserve">    7017</v>
          </cell>
          <cell r="B4970" t="str">
            <v xml:space="preserve">MÃO-DE-OBRA OPERAÇÃO DIURNA - VEÍCULO LEVE </v>
          </cell>
          <cell r="C4970" t="str">
            <v>H</v>
          </cell>
          <cell r="D4970">
            <v>18.53</v>
          </cell>
        </row>
        <row r="4971">
          <cell r="A4971" t="str">
            <v xml:space="preserve">    7019</v>
          </cell>
          <cell r="B4971" t="str">
            <v>DISTRIBUIDOR DE BETUME 6000L 56CV SOB PRESSAO MONTADO SOBRE CHASSIS DECAMINHAO - DEPRECIACAO</v>
          </cell>
          <cell r="C4971" t="str">
            <v>H</v>
          </cell>
          <cell r="D4971">
            <v>17.8</v>
          </cell>
        </row>
        <row r="4972">
          <cell r="A4972" t="str">
            <v xml:space="preserve">    7020</v>
          </cell>
          <cell r="B4972" t="str">
            <v>DISTRIBUIDOR DE BETUME 6000L 56CV SOB PRESSAO MONTADO SOBRE CHASSIS DECAMINHAO - JUROS</v>
          </cell>
          <cell r="C4972" t="str">
            <v>H</v>
          </cell>
          <cell r="D4972">
            <v>8.9</v>
          </cell>
        </row>
        <row r="4973">
          <cell r="A4973" t="str">
            <v xml:space="preserve">    7021</v>
          </cell>
          <cell r="B4973" t="str">
            <v>DISTRIBUIDOR DE BETUME 6000L 56CV SOB PRESSAO MONTADO SOBRE CHASSIS DECAMINHAO - MANUTENCAO</v>
          </cell>
          <cell r="C4973" t="str">
            <v>H</v>
          </cell>
          <cell r="D4973">
            <v>16.02</v>
          </cell>
        </row>
        <row r="4974">
          <cell r="A4974" t="str">
            <v xml:space="preserve">    7022</v>
          </cell>
          <cell r="B4974" t="str">
            <v>DISTRIBUIDOR DE BETUME 6000L, 56CV SOB PRESSAO MONTADO SOBRE CHASSIS DE CAMINHAO - CUSTOS COM MATERIAL OPERACAO DIURNA</v>
          </cell>
          <cell r="C4974" t="str">
            <v>H</v>
          </cell>
          <cell r="D4974">
            <v>129.38999999999999</v>
          </cell>
        </row>
        <row r="4975">
          <cell r="A4975" t="str">
            <v xml:space="preserve">    7032</v>
          </cell>
          <cell r="B4975" t="str">
            <v>TANQUE DE ASFALTO ESTACIONÁRIO COM SERPENTINA, CAPACIDADE 30.000 L - DEPRECIAÇÃO. AF_06/2014</v>
          </cell>
          <cell r="C4975" t="str">
            <v>H</v>
          </cell>
          <cell r="D4975">
            <v>3.49</v>
          </cell>
        </row>
        <row r="4976">
          <cell r="A4976" t="str">
            <v xml:space="preserve">    7033</v>
          </cell>
          <cell r="B4976" t="str">
            <v>TANQUE DE ASFALTO ESTACIONÁRIO COM SERPENTINA, CAPACIDADE 30.000 L - JUROS. AF_06/2014</v>
          </cell>
          <cell r="C4976" t="str">
            <v>H</v>
          </cell>
          <cell r="D4976">
            <v>1.04</v>
          </cell>
        </row>
        <row r="4977">
          <cell r="A4977" t="str">
            <v xml:space="preserve">    7034</v>
          </cell>
          <cell r="B4977" t="str">
            <v>TANQUE DE ASFALTO ESTACIONÁRIO COM SERPENTINA, CAPACIDADE 30.000 L - MANUTENÇÃO. AF_06/2014</v>
          </cell>
          <cell r="C4977" t="str">
            <v>H</v>
          </cell>
          <cell r="D4977">
            <v>2.42</v>
          </cell>
        </row>
        <row r="4978">
          <cell r="A4978" t="str">
            <v xml:space="preserve">    7035</v>
          </cell>
          <cell r="B4978" t="str">
            <v>TANQUE DE ASFALTO ESTACIONÁRIO COM SERPENTINA, CAPACIDADE 30.000 L - MATERIAIS NA OPERAÇÃO. AF_06/2014</v>
          </cell>
          <cell r="C4978" t="str">
            <v>H</v>
          </cell>
          <cell r="D4978">
            <v>114.86</v>
          </cell>
        </row>
        <row r="4979">
          <cell r="A4979" t="str">
            <v xml:space="preserve">    7038</v>
          </cell>
          <cell r="B4979" t="str">
            <v>ROLO COMPACTADOR DE PNEUS ESTÁTICO, PRESSÃO VARIÁVEL, POTÊNCIA 111 HP,PESO SEM/COM LASTRO 9,5 / 26 T, LARGURA DE TRABALHO 1,90 M - DEPRECIAÇÃO. AF_07/2014</v>
          </cell>
          <cell r="C4979" t="str">
            <v>H</v>
          </cell>
          <cell r="D4979">
            <v>19.23</v>
          </cell>
        </row>
        <row r="4980">
          <cell r="A4980" t="str">
            <v xml:space="preserve">    7039</v>
          </cell>
          <cell r="B4980" t="str">
            <v>ROLO COMPACTADOR DE PNEUS ESTÁTICO, PRESSÃO VARIÁVEL, POTÊNCIA 111 HP,PESO SEM/COM LASTRO 9,5 / 26 T, LARGURA DE TRABALHO 1,90 M - JUROS. AF_07/2014</v>
          </cell>
          <cell r="C4980" t="str">
            <v>H</v>
          </cell>
          <cell r="D4980">
            <v>5.28</v>
          </cell>
        </row>
        <row r="4981">
          <cell r="A4981" t="str">
            <v xml:space="preserve">    7040</v>
          </cell>
          <cell r="B4981" t="str">
            <v>ROLO COMPACTADOR DE PNEUS ESTÁTICO, PRESSÃO VARIÁVEL, POTÊNCIA 111 HP,PESO SEM/COM LASTRO 9,5 / 26 T, LARGURA DE TRABALHO 1,90 M - MANUTENÇÃO. AF_07/2014</v>
          </cell>
          <cell r="C4981" t="str">
            <v>H</v>
          </cell>
          <cell r="D4981">
            <v>19.809999999999999</v>
          </cell>
        </row>
        <row r="4982">
          <cell r="A4982" t="str">
            <v xml:space="preserve">    7044</v>
          </cell>
          <cell r="B4982" t="str">
            <v>MOTOBOMBA TRASH (PARA ÁGUA SUJA) AUTO ESCORVANTE, MOTOR GASOLINA DE 6,41 HP, DIÂMETROS DE SUCÇÃO X RECALQUE: 3 X 3, HM/Q = 10 MCA / 60 M3/H A 23 MCA / 0 M3/H - DEPRECIAÇÃO. AF_10/2014</v>
          </cell>
          <cell r="C4982" t="str">
            <v>H</v>
          </cell>
          <cell r="D4982">
            <v>0.18</v>
          </cell>
        </row>
        <row r="4983">
          <cell r="A4983" t="str">
            <v xml:space="preserve">    7045</v>
          </cell>
          <cell r="B4983" t="str">
            <v>MOTOBOMBA TRASH (PARA ÁGUA SUJA) AUTO ESCORVANTE, MOTOR GASOLINA DE 6,41 HP, DIÂMETROS DE SUCÇÃO X RECALQUE: 3 X 3, HM/Q = 10 MCA / 60 M3/H A 23 MCA / 0 M3/H - JUROS. AF_10/2014</v>
          </cell>
          <cell r="C4983" t="str">
            <v>H</v>
          </cell>
          <cell r="D4983">
            <v>0.05</v>
          </cell>
        </row>
        <row r="4984">
          <cell r="A4984" t="str">
            <v xml:space="preserve">    7046</v>
          </cell>
          <cell r="B4984" t="str">
            <v>MOTOBOMBA TRASH (PARA ÁGUA SUJA) AUTO ESCORVANTE, MOTOR GASOLINA DE 6,41 HP, DIÂMETROS DE SUCÇÃO X RECALQUE: 3 X 3, HM/Q = 10 MCA / 60 M3/H A 23 MCA / 0 M3/H - MANUTENÇÃO. AF_10/2014</v>
          </cell>
          <cell r="C4984" t="str">
            <v>H</v>
          </cell>
          <cell r="D4984">
            <v>0.12</v>
          </cell>
        </row>
        <row r="4985">
          <cell r="A4985" t="str">
            <v xml:space="preserve">    7047</v>
          </cell>
          <cell r="B4985" t="str">
            <v>MOTOBOMBA TRASH (PARA ÁGUA SUJA) AUTO ESCORVANTE, MOTOR GASOLINA DE 6,41 HP, DIÂMETROS DE SUCÇÃO X RECALQUE: 3 X 3, HM/Q = 10 MCA / 60 M3/H A 23 MCA / 0 M3/H - MATERIAIS NA OPERAÇÃO. AF_10/2014</v>
          </cell>
          <cell r="C4985" t="str">
            <v>H</v>
          </cell>
          <cell r="D4985">
            <v>4.53</v>
          </cell>
        </row>
        <row r="4986">
          <cell r="A4986" t="str">
            <v xml:space="preserve">    7051</v>
          </cell>
          <cell r="B4986" t="str">
            <v>ROLO COMPACTADOR PE DE CARNEIRO VIBRATORIO, POTENCIA 125 HP, PESO OPERACIONAL SEM/COM LASTRO 11,95 / 13,30 T, IMPACTO DINAMICO 38,5 / 22,5 T, LARGURA DE TRABALHO 2,15 M - DEPRECIAÇÃO. AF_06/2014</v>
          </cell>
          <cell r="C4986" t="str">
            <v>H</v>
          </cell>
          <cell r="D4986">
            <v>20.5</v>
          </cell>
        </row>
        <row r="4987">
          <cell r="A4987" t="str">
            <v xml:space="preserve">    7052</v>
          </cell>
          <cell r="B4987" t="str">
            <v>ROLO COMPACTADOR PE DE CARNEIRO VIBRATORIO, POTENCIA 125 HP, PESO OPERACIONAL SEM/COM LASTRO 11,95 / 13,30 T, IMPACTO DINAMICO 38,5 / 22,5 T, LARGURA DE TRABALHO 2,15 M - JUROS. AF_06/2014</v>
          </cell>
          <cell r="C4987" t="str">
            <v>H</v>
          </cell>
          <cell r="D4987">
            <v>4.78</v>
          </cell>
        </row>
        <row r="4988">
          <cell r="A4988" t="str">
            <v xml:space="preserve">    7053</v>
          </cell>
          <cell r="B4988" t="str">
            <v>ROLO COMPACTADOR PE DE CARNEIRO VIBRATORIO, POTENCIA 125 HP, PESO OPERACIONAL SEM/COM LASTRO 11,95 / 13,30 T, IMPACTO DINAMICO 38,5 / 22,5 T, LARGURA DE TRABALHO 2,15 M - MANUTENÇÃO. AF_06/2014</v>
          </cell>
          <cell r="C4988" t="str">
            <v>H</v>
          </cell>
          <cell r="D4988">
            <v>22.77</v>
          </cell>
        </row>
        <row r="4989">
          <cell r="A4989" t="str">
            <v xml:space="preserve">    7054</v>
          </cell>
          <cell r="B4989" t="str">
            <v>ROLO COMPACTADOR PE DE CARNEIRO VIBRATORIO, POTENCIA 125 HP, PESO OPERACIONAL SEM/COM LASTRO 11,95 / 13,30 T, IMPACTO DINAMICO 38,5 / 22,5 T, LARGURA DE TRABALHO 2,15 M - MATERIAIS NA OPERAÇÃO. AF_06/2014</v>
          </cell>
          <cell r="C4989" t="str">
            <v>H</v>
          </cell>
          <cell r="D4989">
            <v>49.98</v>
          </cell>
        </row>
        <row r="4990">
          <cell r="A4990" t="str">
            <v xml:space="preserve">    7058</v>
          </cell>
          <cell r="B4990" t="str">
            <v>CAMINHAO BASCULANTE 4,0M3 152CV COM CAPACIDADE UTIL DE 8,5T - DEPRECIACAO</v>
          </cell>
          <cell r="C4990" t="str">
            <v>H</v>
          </cell>
          <cell r="D4990">
            <v>20.420000000000002</v>
          </cell>
        </row>
        <row r="4991">
          <cell r="A4991" t="str">
            <v xml:space="preserve">    7059</v>
          </cell>
          <cell r="B4991" t="str">
            <v xml:space="preserve">CAMINHAO BASCULANTE 4,0M3 CARGA UTIL 8,5T 152CV - JUROS </v>
          </cell>
          <cell r="C4991" t="str">
            <v>H</v>
          </cell>
          <cell r="D4991">
            <v>6.51</v>
          </cell>
        </row>
        <row r="4992">
          <cell r="A4992" t="str">
            <v xml:space="preserve">    7060</v>
          </cell>
          <cell r="B4992" t="str">
            <v xml:space="preserve">CAMINHAO BASCULANTE 4,0M3 CARGA UTIL 8,5T 152CV - MANUTENCAO </v>
          </cell>
          <cell r="C4992" t="str">
            <v>H</v>
          </cell>
          <cell r="D4992">
            <v>20.420000000000002</v>
          </cell>
        </row>
        <row r="4993">
          <cell r="A4993" t="str">
            <v xml:space="preserve">    7061</v>
          </cell>
          <cell r="B4993" t="str">
            <v>CAMINHAO BASCULANTE 4,0M3 CARGA UTIL 8,5T 152CV - CUSTOS COM MATERIAL NA OPERACAO</v>
          </cell>
          <cell r="C4993" t="str">
            <v>H</v>
          </cell>
          <cell r="D4993">
            <v>73.319999999999993</v>
          </cell>
        </row>
        <row r="4994">
          <cell r="A4994" t="str">
            <v xml:space="preserve">    7062</v>
          </cell>
          <cell r="B4994" t="str">
            <v>CAMINHAO BASCULANTE 4,0M3 CARGA UTIL 8,5T 152CV - MAO-DE-OBRA NA OPERACAO</v>
          </cell>
          <cell r="C4994" t="str">
            <v>H</v>
          </cell>
          <cell r="D4994">
            <v>17.350000000000001</v>
          </cell>
        </row>
        <row r="4995">
          <cell r="A4995" t="str">
            <v xml:space="preserve">    7063</v>
          </cell>
          <cell r="B4995" t="str">
            <v>TRATOR DE PNEUS, POTÊNCIA 122 CV, TRAÇÃO 4X4, PESO COM LASTRO DE 4.510KG - DEPRECIAÇÃO. AF_06/2014</v>
          </cell>
          <cell r="C4995" t="str">
            <v>H</v>
          </cell>
          <cell r="D4995">
            <v>6.27</v>
          </cell>
        </row>
        <row r="4996">
          <cell r="A4996" t="str">
            <v xml:space="preserve">    7064</v>
          </cell>
          <cell r="B4996" t="str">
            <v>TRATOR DE PNEUS, POTÊNCIA 122 CV, TRAÇÃO 4X4, PESO COM LASTRO DE 4.510KG - JUROS. AF_06/2014</v>
          </cell>
          <cell r="C4996" t="str">
            <v>H</v>
          </cell>
          <cell r="D4996">
            <v>2.11</v>
          </cell>
        </row>
        <row r="4997">
          <cell r="A4997" t="str">
            <v xml:space="preserve">    7065</v>
          </cell>
          <cell r="B4997" t="str">
            <v>TRATOR DE PNEUS COM POTENCIA DE 122 CV, TRACAO 4 X 4, PESO COM LASTRO DE 4510 KG - MANUTENÇÃO. AF_06/2014</v>
          </cell>
          <cell r="C4997" t="str">
            <v>H</v>
          </cell>
          <cell r="D4997">
            <v>6.87</v>
          </cell>
        </row>
        <row r="4998">
          <cell r="A4998" t="str">
            <v xml:space="preserve">    7066</v>
          </cell>
          <cell r="B4998" t="str">
            <v>TRATOR DE PNEUS, POTÊNCIA 122 CV, TRAÇÃO 4X4, PESO COM LASTRO DE 4.510KG - MATERIAIS NA OPERAÇÃO. AF_06/2014</v>
          </cell>
          <cell r="C4998" t="str">
            <v>H</v>
          </cell>
          <cell r="D4998">
            <v>48.13</v>
          </cell>
        </row>
        <row r="4999">
          <cell r="A4999" t="str">
            <v xml:space="preserve">    53781</v>
          </cell>
          <cell r="B4999" t="str">
            <v xml:space="preserve">CAMINHAO BASCULANTE 4,0M3 TOCO 162CV PBT=11800KG - DEPRECIACAO </v>
          </cell>
          <cell r="C4999" t="str">
            <v>H</v>
          </cell>
          <cell r="D4999">
            <v>16.2</v>
          </cell>
        </row>
        <row r="5000">
          <cell r="A5000" t="str">
            <v xml:space="preserve">    53782</v>
          </cell>
          <cell r="B5000" t="str">
            <v xml:space="preserve">CAMINHAO BASCULANTE 4,0M3 TOCO 162CV PBT=11800KG - MANUTENCAO </v>
          </cell>
          <cell r="C5000" t="str">
            <v>H</v>
          </cell>
          <cell r="D5000">
            <v>16.2</v>
          </cell>
        </row>
        <row r="5001">
          <cell r="A5001" t="str">
            <v xml:space="preserve">    53785</v>
          </cell>
          <cell r="B5001" t="str">
            <v>CAMINHAO BASCULANTE 4,0M3 TOCO 162CV PBT=11800KG - MAO-DE-OBRA NA OPERACAO DIURNA</v>
          </cell>
          <cell r="C5001" t="str">
            <v>H</v>
          </cell>
          <cell r="D5001">
            <v>17.350000000000001</v>
          </cell>
        </row>
        <row r="5002">
          <cell r="A5002" t="str">
            <v xml:space="preserve">    53786</v>
          </cell>
          <cell r="B5002" t="str">
            <v>RETROESCAVADEIRA SOBRE RODAS COM CARREGADEIRA, TRAÇÃO 4X4, POTÊNCIA LÍQ. 88 HP, CAÇAMBA CARREG. CAP. MÍN. 1 M3, CAÇAMBA RETRO CAP. 0,26 M3,PESO OPERACIONAL MÍN. 6.674 KG, PROFUNDIDADE ESCAVAÇÃO MÁX. 4,37 M - MATERIAIS NA OPERAÇÃO. AF_06/2014</v>
          </cell>
          <cell r="C5002" t="str">
            <v>H</v>
          </cell>
          <cell r="D5002">
            <v>36.79</v>
          </cell>
        </row>
        <row r="5003">
          <cell r="A5003" t="str">
            <v xml:space="preserve">    53787</v>
          </cell>
          <cell r="B5003" t="str">
            <v>ROLO COMPACTADOR VIBRATÓRIO DE CILINDRO LISO, AUTO-PROPEL. 80HP, PESOMÁXIMO OPERACIONAL 8,1T - CUSTO DE MATERIAIS NA OPERAÇÃO</v>
          </cell>
          <cell r="C5003" t="str">
            <v>H</v>
          </cell>
          <cell r="D5003">
            <v>62.71</v>
          </cell>
        </row>
        <row r="5004">
          <cell r="A5004" t="str">
            <v xml:space="preserve">    53788</v>
          </cell>
          <cell r="B5004" t="str">
            <v>ROLO COMPACTADOR VIBRATÓRIO DE UM CILINDRO AÇO LISO, POTÊNCIA 80 HP, PESO OPERACIONAL MÁXIMO 8,1 T, IMPACTO DINÂMICO 16,15 / 9,5 T, LARGURADE TRABALHO 1,68 M - MATERIAIS NA OPERAÇÃO. AF_06/2014</v>
          </cell>
          <cell r="C5004" t="str">
            <v>H</v>
          </cell>
          <cell r="D5004">
            <v>31.99</v>
          </cell>
        </row>
        <row r="5005">
          <cell r="A5005" t="str">
            <v xml:space="preserve">    53790</v>
          </cell>
          <cell r="B5005" t="str">
            <v>ROLO COMPACTADOR VIBRATÓRIO, TANDEM, CILINDRO LISO, AUTO-PROPEL. - 40HP - 4,4T, IMPACTO DINÂMICO 3,1T, VU 5 ANOS - MAO DE OBRA NA OPERACAO.</v>
          </cell>
          <cell r="C5005" t="str">
            <v>H</v>
          </cell>
          <cell r="D5005">
            <v>19.149999999999999</v>
          </cell>
        </row>
        <row r="5006">
          <cell r="A5006" t="str">
            <v xml:space="preserve">    53792</v>
          </cell>
          <cell r="B5006" t="str">
            <v xml:space="preserve">CAMINHAO BASCULANTE ,162HP- 6M3 - OPERACAO DIURNA </v>
          </cell>
          <cell r="C5006" t="str">
            <v>H</v>
          </cell>
          <cell r="D5006">
            <v>62.71</v>
          </cell>
        </row>
        <row r="5007">
          <cell r="A5007" t="str">
            <v xml:space="preserve">    53793</v>
          </cell>
          <cell r="B5007" t="str">
            <v xml:space="preserve">CAMINHAO BASCULANTE ,162HP- 6M3 / MAO-DE-OBRA NA OPERACAO DIURNA </v>
          </cell>
          <cell r="C5007" t="str">
            <v>H</v>
          </cell>
          <cell r="D5007">
            <v>17.350000000000001</v>
          </cell>
        </row>
        <row r="5008">
          <cell r="A5008" t="str">
            <v xml:space="preserve">    53794</v>
          </cell>
          <cell r="B5008" t="str">
            <v xml:space="preserve">USINA DE CONCRETO FIXA CAPACIDADE 90/120 M³, 63HP - MANUTENÇÃO </v>
          </cell>
          <cell r="C5008" t="str">
            <v>H</v>
          </cell>
          <cell r="D5008">
            <v>18.59</v>
          </cell>
        </row>
        <row r="5009">
          <cell r="A5009" t="str">
            <v xml:space="preserve">    53795</v>
          </cell>
          <cell r="B5009" t="str">
            <v>USINA DE CONCRETO FIXA CAPACIDADE 90/120 M³, 63HP - MÃO-DE-OBRA NA OPERAÇÃO NOTURNA</v>
          </cell>
          <cell r="C5009" t="str">
            <v>H</v>
          </cell>
          <cell r="D5009">
            <v>48.38</v>
          </cell>
        </row>
        <row r="5010">
          <cell r="A5010" t="str">
            <v xml:space="preserve">    53797</v>
          </cell>
          <cell r="B5010" t="str">
            <v>CAMINHAO CARROCERIA ABERTA,EM MADEIRA, TOCO, 170CV - 11T (VU=6ANOS) MATERIAIS/OPERACAO</v>
          </cell>
          <cell r="C5010" t="str">
            <v>H</v>
          </cell>
          <cell r="D5010">
            <v>55.9</v>
          </cell>
        </row>
        <row r="5011">
          <cell r="A5011" t="str">
            <v xml:space="preserve">    53798</v>
          </cell>
          <cell r="B5011" t="str">
            <v>CAMINHAO CARROCERIA ABERTA,EM MADEIRA, TOCO, 170CV - 11T (VU=6ANOS) MAO-DE-OBRA DIURNA NA OPERACAO</v>
          </cell>
          <cell r="C5011" t="str">
            <v>H</v>
          </cell>
          <cell r="D5011">
            <v>18.62</v>
          </cell>
        </row>
        <row r="5012">
          <cell r="A5012" t="str">
            <v xml:space="preserve">    53799</v>
          </cell>
          <cell r="B5012" t="str">
            <v>CAMINHAO CARROCERIA ABERTA,EM MADEIRA, TOCO, 170CV - 11T (VU=6ANOS) CHI DIURNO - MAO-DE-OBRA NA OPERACAO NOTURNA</v>
          </cell>
          <cell r="C5012" t="str">
            <v>H</v>
          </cell>
          <cell r="D5012">
            <v>15.61</v>
          </cell>
        </row>
        <row r="5013">
          <cell r="A5013" t="str">
            <v xml:space="preserve">    53800</v>
          </cell>
          <cell r="B5013" t="str">
            <v>USINA MISTURADORA DE SOLOS, DOSADORES TRIPLOS, CALHA VIBRATÓRIA, CAPACIDADE 200/500 TON, 201HP - MATERIAIS NA OPERAÇÃO</v>
          </cell>
          <cell r="C5013" t="str">
            <v>H</v>
          </cell>
          <cell r="D5013">
            <v>20.6</v>
          </cell>
        </row>
        <row r="5014">
          <cell r="A5014" t="str">
            <v xml:space="preserve">    53801</v>
          </cell>
          <cell r="B5014" t="str">
            <v>USINA MISTURADORA DE SOLOS, DOSADORES TRIPLOS, CALHA VIBRATÓRIA, CAPCIDADE 200/500 TON, 201HP - MÃO-DE-OBRA NA OPERAÇÃO DIURNA</v>
          </cell>
          <cell r="C5014" t="str">
            <v>H</v>
          </cell>
          <cell r="D5014">
            <v>70.56</v>
          </cell>
        </row>
        <row r="5015">
          <cell r="A5015" t="str">
            <v xml:space="preserve">    53804</v>
          </cell>
          <cell r="B5015" t="str">
            <v>VASSOURA MECÂNICA REBOCÁVEL COM ESCOVA CILÍNDRICA, LARGURA ÚTIL DE VARRIMENTO DE 2,44 M - MANUTENÇÃO. AF_06/2014</v>
          </cell>
          <cell r="C5015" t="str">
            <v>H</v>
          </cell>
          <cell r="D5015">
            <v>1.94</v>
          </cell>
        </row>
        <row r="5016">
          <cell r="A5016" t="str">
            <v xml:space="preserve">    53805</v>
          </cell>
          <cell r="B5016" t="str">
            <v>TRATOR PNEUS TRAÇÃO 4X2, 82 CV, PESO C/ LASTRO 4,555 T - MAO-DE-OBRA OPERACAO NOTURNA</v>
          </cell>
          <cell r="C5016" t="str">
            <v>H</v>
          </cell>
          <cell r="D5016">
            <v>25.27</v>
          </cell>
        </row>
        <row r="5017">
          <cell r="A5017" t="str">
            <v xml:space="preserve">    53806</v>
          </cell>
          <cell r="B5017" t="str">
            <v>TRATOR DE ESTEIRAS, POTÊNCIA 170 HP, PESO OPERACIONAL 19 T, CAÇAMBA 5,2 M3 - MANUTENÇÃO. AF_06/2014</v>
          </cell>
          <cell r="C5017" t="str">
            <v>H</v>
          </cell>
          <cell r="D5017">
            <v>52.87</v>
          </cell>
        </row>
        <row r="5018">
          <cell r="A5018" t="str">
            <v xml:space="preserve">    53808</v>
          </cell>
          <cell r="B5018" t="str">
            <v>TRATOR DE ESTEIRAS POTENCIA 165 HP, PESO OPERACIONAL 17,1T - MAO-DE-OBRA NA OPERACAO NOTURNA</v>
          </cell>
          <cell r="C5018" t="str">
            <v>H</v>
          </cell>
          <cell r="D5018">
            <v>25.27</v>
          </cell>
        </row>
        <row r="5019">
          <cell r="A5019" t="str">
            <v xml:space="preserve">    53810</v>
          </cell>
          <cell r="B5019" t="str">
            <v>TRATOR DE ESTEIRAS, POTÊNCIA 150 HP, PESO OPERACIONAL 16,7 T, COM RODAMOTRIZ ELEVADA E LÂMINA 3,18 M3 - MANUTENÇÃO. AF_06/2014</v>
          </cell>
          <cell r="C5019" t="str">
            <v>H</v>
          </cell>
          <cell r="D5019">
            <v>53.2</v>
          </cell>
        </row>
        <row r="5020">
          <cell r="A5020" t="str">
            <v xml:space="preserve">    53814</v>
          </cell>
          <cell r="B5020" t="str">
            <v>TRATOR DE ESTEIRAS, POTÊNCIA 347 HP, PESO OPERACIONAL 38,5 T, COM LÂMINA 8,70 M3 - MANUTENÇÃO. AF_06/2014</v>
          </cell>
          <cell r="C5020" t="str">
            <v>H</v>
          </cell>
          <cell r="D5020">
            <v>174.25</v>
          </cell>
        </row>
        <row r="5021">
          <cell r="A5021" t="str">
            <v xml:space="preserve">    53815</v>
          </cell>
          <cell r="B5021" t="str">
            <v>TRATOR DE ESTEIRAS COM LAMINA - POTENCIA 305 HP - PESO OPERACIONAL 37 T - MAO-DE-OBRA NA OPERACAO DIURNA</v>
          </cell>
          <cell r="C5021" t="str">
            <v>H</v>
          </cell>
          <cell r="D5021">
            <v>21.05</v>
          </cell>
        </row>
        <row r="5022">
          <cell r="A5022" t="str">
            <v xml:space="preserve">    53816</v>
          </cell>
          <cell r="B5022" t="str">
            <v xml:space="preserve">TRATOR SOBRE ESTEIRAS 305HP - MAO-DE-OBRA NA OPERACAO NOTURNA </v>
          </cell>
          <cell r="C5022" t="str">
            <v>H</v>
          </cell>
          <cell r="D5022">
            <v>25.27</v>
          </cell>
        </row>
        <row r="5023">
          <cell r="A5023" t="str">
            <v xml:space="preserve">    53817</v>
          </cell>
          <cell r="B5023" t="str">
            <v>TRATOR DE ESTEIRAS, POTÊNCIA 100 HP, PESO OPERACIONAL 9,4 T, COM LÂMINA 2,19 M3 - MATERIAIS NA OPERAÇÃO. AF_06/2014</v>
          </cell>
          <cell r="C5023" t="str">
            <v>H</v>
          </cell>
          <cell r="D5023">
            <v>47.97</v>
          </cell>
        </row>
        <row r="5024">
          <cell r="A5024" t="str">
            <v xml:space="preserve">    53818</v>
          </cell>
          <cell r="B5024" t="str">
            <v>ROLO COMPACTADOR VIBRATÓRIO REBOCÁVEL AÇO LISO, PESO 4,7T, IMPACTO DINÂMICO 18,3T - DEPRECIAÇÃO E JUROS</v>
          </cell>
          <cell r="C5024" t="str">
            <v>H</v>
          </cell>
          <cell r="D5024">
            <v>7.87</v>
          </cell>
        </row>
        <row r="5025">
          <cell r="A5025" t="str">
            <v xml:space="preserve">    53819</v>
          </cell>
          <cell r="B5025" t="str">
            <v>ROLO COMPACTADOR VIBRATÓRIO REBOCÁVEL AÇO LISO, PESO 4,7T, IMPACTO DINÂMICO 18,3T - CUSTO COM MATERIAIS NA OPERACAO</v>
          </cell>
          <cell r="C5025" t="str">
            <v>H</v>
          </cell>
          <cell r="D5025">
            <v>36.659999999999997</v>
          </cell>
        </row>
        <row r="5026">
          <cell r="A5026" t="str">
            <v xml:space="preserve">    53820</v>
          </cell>
          <cell r="B5026" t="str">
            <v>ROLO COMPACTADOR VIBRATÓRIO REBOCÁVEL AÇO LISO, PESO 4,7T, IMPACTO DINÂMICO 18,3T - CUSTO COM MAO-DE-OBRA NA OPERACAO DIURNA</v>
          </cell>
          <cell r="C5026" t="str">
            <v>H</v>
          </cell>
          <cell r="D5026">
            <v>19.149999999999999</v>
          </cell>
        </row>
        <row r="5027">
          <cell r="A5027" t="str">
            <v xml:space="preserve">    53821</v>
          </cell>
          <cell r="B5027" t="str">
            <v>ROLO COMPACTADOR VIBRATÓRIO REBOCÁVEL AÇO LISO, PESO 4,7T, IMPACTO DINÂMICO 18,3T - CUSTO COM MÃO -DE-OBRA NA OPERAÇÃO NOTURNA</v>
          </cell>
          <cell r="C5027" t="str">
            <v>H</v>
          </cell>
          <cell r="D5027">
            <v>22.98</v>
          </cell>
        </row>
        <row r="5028">
          <cell r="A5028" t="str">
            <v xml:space="preserve">    53823</v>
          </cell>
          <cell r="B5028" t="str">
            <v>ROLO COMPACTADOR DE PNEUS ESTÁTICO PARA ASFALTO, PRESSÃO VARIÁVEL, POTÊNCIA 99HP, PESO OPERACIONAL SEM/COM LASTRO 8,3/21,0 T - DEPRECIAÇÃO EJUROS</v>
          </cell>
          <cell r="C5028" t="str">
            <v>H</v>
          </cell>
          <cell r="D5028">
            <v>37</v>
          </cell>
        </row>
        <row r="5029">
          <cell r="A5029" t="str">
            <v xml:space="preserve">    53824</v>
          </cell>
          <cell r="B5029" t="str">
            <v>ROLO COMPACTADOR DE PNEUS ESTATICO PARA ASFALTO, PRESSAO VARIAVEL, POTENCIA 99HP, PESO OPERACIONAL SEM/COM LASTRO 8,3/21,0 T - CUSTO COM MAO-DE-OBRA NA OPERACAO DIURNA</v>
          </cell>
          <cell r="C5029" t="str">
            <v>H</v>
          </cell>
          <cell r="D5029">
            <v>19.149999999999999</v>
          </cell>
        </row>
        <row r="5030">
          <cell r="A5030" t="str">
            <v xml:space="preserve">    53825</v>
          </cell>
          <cell r="B5030" t="str">
            <v>ROLO COMPACTADOR DE PNEUS ESTÁTICO PARA ASFALTO, PRESSÃO VARIÁVEL, POTÊNCIA 99HP, PESO OPERACIONAL SEM/COM LASTRO 8,3/21,0 T - CUSTO COM MATERIAIS NA OPERAÇÃO NOTURNA</v>
          </cell>
          <cell r="C5030" t="str">
            <v>H</v>
          </cell>
          <cell r="D5030">
            <v>19.149999999999999</v>
          </cell>
        </row>
        <row r="5031">
          <cell r="A5031" t="str">
            <v xml:space="preserve">    53827</v>
          </cell>
          <cell r="B5031" t="str">
            <v>CAMINHAO TOCO, 177CV - 14T (VU=6ANOS) (NAO INCLUI CARROCERIA) - CUSTO HORARIO DE MATERIAIS NA OPERACAO</v>
          </cell>
          <cell r="C5031" t="str">
            <v>H</v>
          </cell>
          <cell r="D5031">
            <v>63.67</v>
          </cell>
        </row>
        <row r="5032">
          <cell r="A5032" t="str">
            <v xml:space="preserve">    53828</v>
          </cell>
          <cell r="B5032" t="str">
            <v>CAMINHAO TOCO, 177CV - 14T (VU=6ANOS) (NAO INCLUI CARROCERIA) - MAO-DE-OBRA DIURNA NA OPERACAO</v>
          </cell>
          <cell r="C5032" t="str">
            <v>H</v>
          </cell>
          <cell r="D5032">
            <v>18.62</v>
          </cell>
        </row>
        <row r="5033">
          <cell r="A5033" t="str">
            <v xml:space="preserve">    53829</v>
          </cell>
          <cell r="B5033" t="str">
            <v>CAMINHAO TOCO, 170CV - 11T (VU=6ANOS) (NAO INCLUI CARROCERIA) - CUSTO HORARIO DE MATERIAIS NA OPERACAO</v>
          </cell>
          <cell r="C5033" t="str">
            <v>H</v>
          </cell>
          <cell r="D5033">
            <v>62.71</v>
          </cell>
        </row>
        <row r="5034">
          <cell r="A5034" t="str">
            <v xml:space="preserve">    53830</v>
          </cell>
          <cell r="B5034" t="str">
            <v>CAMINHAO TOCO, 170CV - 11T (VU=6ANOS) (NAO INCLUI CARROCERIA) - MAO-DE-OBRA NA OPERACAO NOTURNA</v>
          </cell>
          <cell r="C5034" t="str">
            <v>H</v>
          </cell>
          <cell r="D5034">
            <v>22.35</v>
          </cell>
        </row>
        <row r="5035">
          <cell r="A5035" t="str">
            <v xml:space="preserve">    53831</v>
          </cell>
          <cell r="B5035" t="str">
            <v>CAMINHAO PIPA 10000L TRUCADO, 208CV - 21,1T (VU=6ANOS) (INCLUI TANQUE DE ACO PARA TRANSPORTE DE AGUA E MOTOBOMBA CENTRIFUGA A GASOLINA 3,5CV) - CUSTO HORARIO DE MATERIAIS NA OPERACAO</v>
          </cell>
          <cell r="C5035" t="str">
            <v>H</v>
          </cell>
          <cell r="D5035">
            <v>62.93</v>
          </cell>
        </row>
        <row r="5036">
          <cell r="A5036" t="str">
            <v xml:space="preserve">    53832</v>
          </cell>
          <cell r="B5036" t="str">
            <v>CAMINHAO PIPA 10000L TRUCADO, 208CV - 21,1T (VU=6ANOS) (INCLUI TANQUE DE ACO PARA TRANSPORTE DE AGUA E MOTOBOMBA CENTRIFUGA A GASOLINA 3,5CV) - MAO-DE-OBRA DIURNA NA OPERACAO</v>
          </cell>
          <cell r="C5036" t="str">
            <v>H</v>
          </cell>
          <cell r="D5036">
            <v>18.62</v>
          </cell>
        </row>
        <row r="5037">
          <cell r="A5037" t="str">
            <v xml:space="preserve">    53833</v>
          </cell>
          <cell r="B5037" t="str">
            <v>DISTRIBUIDOR DE AGREGADO TIPO DOSADOR REBOCAVEL COM 4 PNEUS COM LARGURA 3,66 M - DEPRECIACAO E JUROS</v>
          </cell>
          <cell r="C5037" t="str">
            <v>H</v>
          </cell>
          <cell r="D5037">
            <v>9.35</v>
          </cell>
        </row>
        <row r="5038">
          <cell r="A5038" t="str">
            <v xml:space="preserve">    53834</v>
          </cell>
          <cell r="B5038" t="str">
            <v>DISTRIBUIDOR DE AGREGADO TIPO DOSADOR REBOCAVEL COM 4 PNEUS COM LARGURA 3,66 M - MANUTENCAO</v>
          </cell>
          <cell r="C5038" t="str">
            <v>H</v>
          </cell>
          <cell r="D5038">
            <v>3.39</v>
          </cell>
        </row>
        <row r="5039">
          <cell r="A5039" t="str">
            <v xml:space="preserve">    53837</v>
          </cell>
          <cell r="B5039" t="str">
            <v>ESPARGIDOR DE ASFALTO PRESSURIZADO, TANQUE 6 M3 COM ISOLAÇÃO TÉRMICA, AQUECIDO COM 2 MAÇARICOS, COM BARRA ESPARGIDORA 3,60 M, A SER MONTADOSOBRE CAMINHÃO - MATERIAIS NA OPERAÇÃO. AF_10/2014</v>
          </cell>
          <cell r="C5039" t="str">
            <v>H</v>
          </cell>
          <cell r="D5039">
            <v>26.8</v>
          </cell>
        </row>
        <row r="5040">
          <cell r="A5040" t="str">
            <v xml:space="preserve">    53840</v>
          </cell>
          <cell r="B5040" t="str">
            <v>GRADE DE DISCO REBOCÁVEL COM 20 DISCOS 24" X 6 MM COM PNEUS PARA TRANSPORTE - DEPRECIAÇÃO. AF_06/2014</v>
          </cell>
          <cell r="C5040" t="str">
            <v>H</v>
          </cell>
          <cell r="D5040">
            <v>1.82</v>
          </cell>
        </row>
        <row r="5041">
          <cell r="A5041" t="str">
            <v xml:space="preserve">    53841</v>
          </cell>
          <cell r="B5041" t="str">
            <v>GRADE DE DISCO REBOCÁVEL COM 20 DISCOS 24" X 6 MM COM PNEUS PARA TRANSPORTE - MANUTENÇÃO. AF_06/2014</v>
          </cell>
          <cell r="C5041" t="str">
            <v>H</v>
          </cell>
          <cell r="D5041">
            <v>1.44</v>
          </cell>
        </row>
        <row r="5042">
          <cell r="A5042" t="str">
            <v xml:space="preserve">    53842</v>
          </cell>
          <cell r="B5042" t="str">
            <v>LANCA ELEVATORIA TELESCOPICA DE ACIONAMENTO HIDRAULICO, CAPACIDADE DE CARGA 30.000 KG, COM CESTO, MONTADA SOBRE CAMINHAO TRUCADO - DEPRECIACAO E JUROS</v>
          </cell>
          <cell r="C5042" t="str">
            <v>H</v>
          </cell>
          <cell r="D5042">
            <v>255.34</v>
          </cell>
        </row>
        <row r="5043">
          <cell r="A5043" t="str">
            <v xml:space="preserve">    53843</v>
          </cell>
          <cell r="B5043" t="str">
            <v>LANCA ELEVATORIA TELESCOPICA DE ACIONAMENTO HIDRAULICO, CAPACIDADE DE CARGA 30.000 KG, COM CESTO, MONTADA SOBRE CAMINHAO TRUCADO - CUSTO COMMA0-DE-OBRA NA OPERACAO DIURNA</v>
          </cell>
          <cell r="C5043" t="str">
            <v>H</v>
          </cell>
          <cell r="D5043">
            <v>18.62</v>
          </cell>
        </row>
        <row r="5044">
          <cell r="A5044" t="str">
            <v xml:space="preserve">    53844</v>
          </cell>
          <cell r="B5044" t="str">
            <v>LANCA ELEVATORIA TELESCOPICA DE ACIONAMENTO HIDRAULICO, CAPACIDADE DE CARGA 30.000 KG, COM CESTO, MONTADA SOBRE CAMINHAO TRUCADO - CUSTO COMMA0-DE-OBRA NA OPERACAO NOTURNA</v>
          </cell>
          <cell r="C5044" t="str">
            <v>H</v>
          </cell>
          <cell r="D5044">
            <v>22.35</v>
          </cell>
        </row>
        <row r="5045">
          <cell r="A5045" t="str">
            <v xml:space="preserve">    53845</v>
          </cell>
          <cell r="B5045" t="str">
            <v>GUINDASTE MUNK COM CESTO, CARGA MAXIMA 5,75T (A 2M) E 2,3T ( A 5M), ALTURA MAXIMA = 7,9M, MONTADO SOBRE CAMINHAO DE CARROCERIA 162HP - DEPRECIACAO E JUROS</v>
          </cell>
          <cell r="C5045" t="str">
            <v>H</v>
          </cell>
          <cell r="D5045">
            <v>29.92</v>
          </cell>
        </row>
        <row r="5046">
          <cell r="A5046" t="str">
            <v xml:space="preserve">    53846</v>
          </cell>
          <cell r="B5046" t="str">
            <v>GUINDASTE MUNK COM CESTO, CARGA MAXIMA 5,75T (A 2M) E 2,3T ( A 5M), ALTURA MAXIMA = 7,9M, MONTADO SOBRE CAMINHAO DE CARROCERIA 162HP - CUSTOCOM MATERIAIS NA OPERACAO</v>
          </cell>
          <cell r="C5046" t="str">
            <v>H</v>
          </cell>
          <cell r="D5046">
            <v>62.71</v>
          </cell>
        </row>
        <row r="5047">
          <cell r="A5047" t="str">
            <v xml:space="preserve">    53847</v>
          </cell>
          <cell r="B5047" t="str">
            <v>GUINDASTE MUNK COM CESTO, CARGA MAXIMA 5,75T (A 2M) E 2,3T ( A 5M), ALTURA MAXIMA = 7,9M, MONTADO SOBRE CAMINHAO DE CARROCERIA FORD 162HP CUSTO COM MA0-DE-0BRA NA OPERACAO DIURNA</v>
          </cell>
          <cell r="C5047" t="str">
            <v>H</v>
          </cell>
          <cell r="D5047">
            <v>18.62</v>
          </cell>
        </row>
        <row r="5048">
          <cell r="A5048" t="str">
            <v xml:space="preserve">    53848</v>
          </cell>
          <cell r="B5048" t="str">
            <v>GUINDASTE MUNK COM CESTO, CARGA MAXIMA 5,75T (A 2M) E 2,3T ( A 5M), ALTURA MAXIMA = 7,9M, MONTADO SOBRE CAMINHAO DE CARROCERIA FORD 162HP CUSTO C/MA0-DE-0BRA NA OPERCAO NOTURNA</v>
          </cell>
          <cell r="C5048" t="str">
            <v>H</v>
          </cell>
          <cell r="D5048">
            <v>22.35</v>
          </cell>
        </row>
        <row r="5049">
          <cell r="A5049" t="str">
            <v xml:space="preserve">    53849</v>
          </cell>
          <cell r="B5049" t="str">
            <v>MOTONIVELADORA POTÊNCIA BÁSICA LÍQUIDA (PRIMEIRA MARCHA) 125 HP, PESO BRUTO 13032 KG, LARGURA DA LÂMINA DE 3,7 M - MATERIAIS NA OPERAÇÃO. AF_06/2014</v>
          </cell>
          <cell r="C5049" t="str">
            <v>H</v>
          </cell>
          <cell r="D5049">
            <v>59.97</v>
          </cell>
        </row>
        <row r="5050">
          <cell r="A5050" t="str">
            <v xml:space="preserve">    53852</v>
          </cell>
          <cell r="B5050" t="str">
            <v xml:space="preserve">MOTOSCRAPER 270HP -CUSTO COM MA0-DE-0BRA NA OPERACAO NOTURNA </v>
          </cell>
          <cell r="C5050" t="str">
            <v>H</v>
          </cell>
          <cell r="D5050">
            <v>22.98</v>
          </cell>
        </row>
        <row r="5051">
          <cell r="A5051" t="str">
            <v xml:space="preserve">    53857</v>
          </cell>
          <cell r="B5051" t="str">
            <v>PÁ CARREGADEIRA SOBRE RODAS, POTÊNCIA LÍQUIDA 128 HP, CAPACIDADE DA CAÇAMBA 1,7 A 2,8 M3, PESO OPERACIONAL 11632 KG MANUTENCAO. AF_06/2014</v>
          </cell>
          <cell r="C5051" t="str">
            <v>H</v>
          </cell>
          <cell r="D5051">
            <v>21.7</v>
          </cell>
        </row>
        <row r="5052">
          <cell r="A5052" t="str">
            <v xml:space="preserve">    53858</v>
          </cell>
          <cell r="B5052" t="str">
            <v>PÁ CARREGADEIRA SOBRE RODAS, POTÊNCIA LÍQUIDA 128 HP, CAPACIDADE DA CAÇAMBA 1,7 A 2,8 M3, PESO OPERACIONAL 11632 KG MATERIAIS NA OPERAÇÃO.AF_06/2014</v>
          </cell>
          <cell r="C5052" t="str">
            <v>H</v>
          </cell>
          <cell r="D5052">
            <v>51.18</v>
          </cell>
        </row>
        <row r="5053">
          <cell r="A5053" t="str">
            <v xml:space="preserve">    53861</v>
          </cell>
          <cell r="B5053" t="str">
            <v>PÁ CARREGADEIRA SOBRE RODAS, POTÊNCIA 197 HP, CAPACIDADE DA CAÇAMBA 2,5 A 3,5 M3, PESO OPERACIONAL 18338 KG - MANUTENÇÃO. AF_06/2014</v>
          </cell>
          <cell r="C5053" t="str">
            <v>H</v>
          </cell>
          <cell r="D5053">
            <v>30.09</v>
          </cell>
        </row>
        <row r="5054">
          <cell r="A5054" t="str">
            <v xml:space="preserve">    53863</v>
          </cell>
          <cell r="B5054" t="str">
            <v>MARTELETE OU ROMPEDOR PNEUMÁTICO MANUAL 28KG, FREQUENCIA DE IMPACTO 1230/MINUTO - MANUTENÇÃO</v>
          </cell>
          <cell r="C5054" t="str">
            <v>H</v>
          </cell>
          <cell r="D5054">
            <v>2.13</v>
          </cell>
        </row>
        <row r="5055">
          <cell r="A5055" t="str">
            <v xml:space="preserve">    53864</v>
          </cell>
          <cell r="B5055" t="str">
            <v>COMPRESSOR DE AR REBOCAVEL, DESCARGA LIVRE EFETIVA 180PCM, PRESSAO DE TRABALHO 102 PSI, MOTOR A DIESEL 89CV - DEPRECIACAO E JUROS</v>
          </cell>
          <cell r="C5055" t="str">
            <v>H</v>
          </cell>
          <cell r="D5055">
            <v>13.03</v>
          </cell>
        </row>
        <row r="5056">
          <cell r="A5056" t="str">
            <v xml:space="preserve">    53865</v>
          </cell>
          <cell r="B5056" t="str">
            <v>COMPRESSOR DE AR REBOCAVEL, DESCARGA LIVRE EFETIVA 180PCM, PRESSAO DE TRABALHO 102 PSI, MOTOR A DIESEL 89CV - CUSTO HORARIO DE MATERIAIS NAOPERACAO</v>
          </cell>
          <cell r="C5056" t="str">
            <v>H</v>
          </cell>
          <cell r="D5056">
            <v>38.590000000000003</v>
          </cell>
        </row>
        <row r="5057">
          <cell r="A5057" t="str">
            <v xml:space="preserve">    53866</v>
          </cell>
          <cell r="B5057" t="str">
            <v>BOMBA SUBMERSÍVEL ELÉTRICA TRIFÁSICA, POTÊNCIA 2,96 HP, Ø ROTOR 144 MMSEMI-ABERTO, BOCAL DE SAÍDA Ø 2, HM/Q = 2 MCA / 38,8 M3/H A 28 MCA /5 M3/H - MATERIAIS NA OPERAÇÃO. AF_06/2014</v>
          </cell>
          <cell r="C5057" t="str">
            <v>H</v>
          </cell>
          <cell r="D5057">
            <v>0.63</v>
          </cell>
        </row>
        <row r="5058">
          <cell r="A5058" t="str">
            <v xml:space="preserve">    53867</v>
          </cell>
          <cell r="B5058" t="str">
            <v>COMPACTADOR DE SOLOS COM PLACA VIBRATORIA, 46X51CM, 5HP, 156KG, DIESEL, IMPACTO DINAMICO 1700KG - MAO-DE-OBRA NOTURNA NA OPERACAO</v>
          </cell>
          <cell r="C5058" t="str">
            <v>H</v>
          </cell>
          <cell r="D5058">
            <v>12.09</v>
          </cell>
        </row>
        <row r="5059">
          <cell r="A5059" t="str">
            <v xml:space="preserve">    53881</v>
          </cell>
          <cell r="B5059" t="str">
            <v xml:space="preserve">CAMINHAO BASCULANTE - 5,0 M3 - 170CV - 11,24T (VU=5ANOS) - MANUTENCAO </v>
          </cell>
          <cell r="C5059" t="str">
            <v>H</v>
          </cell>
          <cell r="D5059">
            <v>29.31</v>
          </cell>
        </row>
        <row r="5060">
          <cell r="A5060" t="str">
            <v xml:space="preserve">    53882</v>
          </cell>
          <cell r="B5060" t="str">
            <v>CAMINHAO PIPA 6000L TOCO, 162CV - 7,5T (VU=6ANOS) (INCLUI TANQUE DE ACO PARA TRANSPORTE DE AGUA) - MANUTENCAO</v>
          </cell>
          <cell r="C5060" t="str">
            <v>H</v>
          </cell>
          <cell r="D5060">
            <v>10.41</v>
          </cell>
        </row>
        <row r="5061">
          <cell r="A5061" t="str">
            <v xml:space="preserve">    55255</v>
          </cell>
          <cell r="B5061" t="str">
            <v>EXTRUSORA DE GUIAS E SARJETAS 14HP - CUSTOS COM MATERIAL NA OPERACAO DIURNA</v>
          </cell>
          <cell r="C5061" t="str">
            <v>H</v>
          </cell>
          <cell r="D5061">
            <v>5.41</v>
          </cell>
        </row>
        <row r="5062">
          <cell r="A5062" t="str">
            <v xml:space="preserve">    55263</v>
          </cell>
          <cell r="B5062" t="str">
            <v>ROLO COMPACTADOR DE PNEUS ESTÁTICO, PRESSÃO VARIÁVEL, POTÊNCIA 111 HP,PESO SEM/COM LASTRO 9,5 / 26 T, LARGURA DE TRABALHO 1,90 M - MATERIAIS NA OPERAÇÃO. AF_07/2014</v>
          </cell>
          <cell r="C5062" t="str">
            <v>H</v>
          </cell>
          <cell r="D5062">
            <v>44.38</v>
          </cell>
        </row>
        <row r="5063">
          <cell r="A5063" t="str">
            <v xml:space="preserve">    55264</v>
          </cell>
          <cell r="B5063" t="str">
            <v xml:space="preserve">TRATOR DE PNEUS 110 A 126 HP - MAO-DE-OBRA NA OPERACAO NOTURNA </v>
          </cell>
          <cell r="C5063" t="str">
            <v>H</v>
          </cell>
          <cell r="D5063">
            <v>12.11</v>
          </cell>
        </row>
        <row r="5064">
          <cell r="A5064" t="str">
            <v xml:space="preserve">    67825</v>
          </cell>
          <cell r="B5064" t="str">
            <v>CAMINHAO BASCULANTE COM 4,0 M3, 8,5 T - 152 CV - CUSTOS COM MATERIAL NA OPERACAO</v>
          </cell>
          <cell r="C5064" t="str">
            <v>H</v>
          </cell>
          <cell r="D5064">
            <v>65.599999999999994</v>
          </cell>
        </row>
        <row r="5065">
          <cell r="A5065" t="str">
            <v xml:space="preserve">    73296</v>
          </cell>
          <cell r="B5065" t="str">
            <v>ALUGUEL ELEVADOR EQUIPADO P/TRANSP CONCR A 10M ALT-CP-S/OPERADOR COM GUINCHO DE 10CV 16M TORRE DESMONTAVEL CACAMBA AUTOMATICA DE 550L FUNILP/DESCARGA E SILO DE ESPERA DE 1000L</v>
          </cell>
          <cell r="C5065" t="str">
            <v>H</v>
          </cell>
          <cell r="D5065">
            <v>9.81</v>
          </cell>
        </row>
        <row r="5066">
          <cell r="A5066" t="str">
            <v xml:space="preserve">    73298</v>
          </cell>
          <cell r="B5066" t="str">
            <v>VIBRADOR DE IMERSAO MOTOR ELETR 2CV (CP) TUBO DE 48X48 C/MANGOTE DE 5M COMP -EXCL OPERADOR</v>
          </cell>
          <cell r="C5066" t="str">
            <v>H</v>
          </cell>
          <cell r="D5066">
            <v>1.27</v>
          </cell>
        </row>
        <row r="5067">
          <cell r="A5067" t="str">
            <v xml:space="preserve">    73299</v>
          </cell>
          <cell r="B5067" t="str">
            <v>VIBRADOR DE IMERSAO MOTOR ELETR 2CV (CI) TUBO 48X480MM C/MANGOTE DE 5M COMP - EXCL OPERADOR</v>
          </cell>
          <cell r="C5067" t="str">
            <v>H</v>
          </cell>
          <cell r="D5067">
            <v>0.99</v>
          </cell>
        </row>
        <row r="5068">
          <cell r="A5068" t="str">
            <v xml:space="preserve">    73300</v>
          </cell>
          <cell r="B5068" t="str">
            <v>ALUGUEL ELEVADOR EQUIPADO P/TRANSP CONCR A 10M ALT-CI-S/OPERADOR COM GUINCHO DE 10CV 16M TORRE DESMONTAVEL CACAMBA AUTOMATICA DE 550L FUNILP/DESCARGA E SILO ESPERA DE 1000L</v>
          </cell>
          <cell r="C5068" t="str">
            <v>H</v>
          </cell>
          <cell r="D5068">
            <v>5.95</v>
          </cell>
        </row>
        <row r="5069">
          <cell r="A5069" t="str">
            <v xml:space="preserve">    73303</v>
          </cell>
          <cell r="B5069" t="str">
            <v xml:space="preserve">DEPRECIAO E JUROS - GRUPO GERADOR 150 KVA </v>
          </cell>
          <cell r="C5069" t="str">
            <v>H</v>
          </cell>
          <cell r="D5069">
            <v>4.42</v>
          </cell>
        </row>
        <row r="5070">
          <cell r="A5070" t="str">
            <v xml:space="preserve">    73304</v>
          </cell>
          <cell r="B5070" t="str">
            <v xml:space="preserve">CUSTOS COMBUSTIVEL + MATERIAL DISTRIBUIDOR DE AGREGADO SPRE* </v>
          </cell>
          <cell r="C5070" t="str">
            <v>H</v>
          </cell>
          <cell r="D5070">
            <v>47.22</v>
          </cell>
        </row>
        <row r="5071">
          <cell r="A5071" t="str">
            <v xml:space="preserve">    73305</v>
          </cell>
          <cell r="B5071" t="str">
            <v>DISTRIBUIDOR DE AGREGADOS AUTOPROPELIDO CAP 3 M3, A DIESEL, 6 CC, 140 CV - JUROS</v>
          </cell>
          <cell r="C5071" t="str">
            <v>H</v>
          </cell>
          <cell r="D5071">
            <v>11.14</v>
          </cell>
        </row>
        <row r="5072">
          <cell r="A5072" t="str">
            <v xml:space="preserve">    73307</v>
          </cell>
          <cell r="B5072" t="str">
            <v xml:space="preserve">MANUTENCAO - GRUPO GERADOR 150 KVA </v>
          </cell>
          <cell r="C5072" t="str">
            <v>H</v>
          </cell>
          <cell r="D5072">
            <v>1.56</v>
          </cell>
        </row>
        <row r="5073">
          <cell r="A5073" t="str">
            <v xml:space="preserve">    73308</v>
          </cell>
          <cell r="B5073" t="str">
            <v>DISTRIBUIDOR DE AGREGADOS AUTOPROPELIDO CAP 3 M3, A DIESEL, 6 CC, 140 CV - DEPRECIACAO</v>
          </cell>
          <cell r="C5073" t="str">
            <v>H</v>
          </cell>
          <cell r="D5073">
            <v>29.51</v>
          </cell>
        </row>
        <row r="5074">
          <cell r="A5074" t="str">
            <v xml:space="preserve">    73309</v>
          </cell>
          <cell r="B5074" t="str">
            <v>ROLO COMPACTADOR VIBRATORIO PE DE CARNEIRO PARA SOLOS, POTENCIA 80HP, PESO MÁXIMO OPERACIONAL 8,8T - DEPRECIACAO</v>
          </cell>
          <cell r="C5074" t="str">
            <v>H</v>
          </cell>
          <cell r="D5074">
            <v>17.43</v>
          </cell>
        </row>
        <row r="5075">
          <cell r="A5075" t="str">
            <v xml:space="preserve">    73310</v>
          </cell>
          <cell r="B5075" t="str">
            <v>CUSTO HORARIO COM DEPRECIACAO E JUROS-RETRO-ESCAVADEIRA SOBRE RODAS CASE 580 H - 74 HP</v>
          </cell>
          <cell r="C5075" t="str">
            <v>H</v>
          </cell>
          <cell r="D5075">
            <v>27.26</v>
          </cell>
        </row>
        <row r="5076">
          <cell r="A5076" t="str">
            <v xml:space="preserve">    73311</v>
          </cell>
          <cell r="B5076" t="str">
            <v xml:space="preserve">CUSTOS C/MATERIAL OPERACAO - GRUPO GERADOR 150 KVA </v>
          </cell>
          <cell r="C5076" t="str">
            <v>H</v>
          </cell>
          <cell r="D5076">
            <v>86.83</v>
          </cell>
        </row>
        <row r="5077">
          <cell r="A5077" t="str">
            <v xml:space="preserve">    73312</v>
          </cell>
          <cell r="B5077" t="str">
            <v>DISTRIBUIDOR DE AGREGADOS AUTOPROPELIDO CAP 3 M3, A DIESEL, 6 CC, 140 CV - MANUTENCAO</v>
          </cell>
          <cell r="C5077" t="str">
            <v>H</v>
          </cell>
          <cell r="D5077">
            <v>14.75</v>
          </cell>
        </row>
        <row r="5078">
          <cell r="A5078" t="str">
            <v xml:space="preserve">    73313</v>
          </cell>
          <cell r="B5078" t="str">
            <v>ROLO COMPACTADOR VIBRATORIO PE DE CARNEIRO PARA SOLOS, POTENCIA 80HP, PESO MÁXIMO OPERACIONAL 8,8T - JUROS</v>
          </cell>
          <cell r="C5078" t="str">
            <v>H</v>
          </cell>
          <cell r="D5078">
            <v>8.7100000000000009</v>
          </cell>
        </row>
        <row r="5079">
          <cell r="A5079" t="str">
            <v xml:space="preserve">    73314</v>
          </cell>
          <cell r="B5079" t="str">
            <v>CUSTO HORARIO COM MAO-DE-OBRA NA OPERACAO DIURNA-RETRO-ESCAVADEIRA SOBRE RODAS - CASE 580 H - 74 HP</v>
          </cell>
          <cell r="C5079" t="str">
            <v>H</v>
          </cell>
          <cell r="D5079">
            <v>20.350000000000001</v>
          </cell>
        </row>
        <row r="5080">
          <cell r="A5080" t="str">
            <v xml:space="preserve">    73315</v>
          </cell>
          <cell r="B5080" t="str">
            <v>CUSTOS COMBUSTIVEL + MATERIAL NA OPERACAO DE ROLO VIBRATORIO TT SPV 84PE-DE-CARNEIRO</v>
          </cell>
          <cell r="C5080" t="str">
            <v>H</v>
          </cell>
          <cell r="D5080">
            <v>79.59</v>
          </cell>
        </row>
        <row r="5081">
          <cell r="A5081" t="str">
            <v xml:space="preserve">    73316</v>
          </cell>
          <cell r="B5081" t="str">
            <v>CUSTO HORARIO COM MANUTENCAO-RETRO-ESCAVADEIRA SOBRE RODAS - CASE 580 H - 74 HP</v>
          </cell>
          <cell r="C5081" t="str">
            <v>H</v>
          </cell>
          <cell r="D5081">
            <v>15.84</v>
          </cell>
        </row>
        <row r="5082">
          <cell r="A5082" t="str">
            <v xml:space="preserve">    73317</v>
          </cell>
          <cell r="B5082" t="str">
            <v>CUSTO HORARIO COM MATERIAIS NA OPERACAO-RETRO-ESCAVADEIRA SOBRE RODAS - CASE 580 H - 74 HP</v>
          </cell>
          <cell r="C5082" t="str">
            <v>H</v>
          </cell>
          <cell r="D5082">
            <v>40.520000000000003</v>
          </cell>
        </row>
        <row r="5083">
          <cell r="A5083" t="str">
            <v xml:space="preserve">    73319</v>
          </cell>
          <cell r="B5083" t="str">
            <v>CUSTO HORARIO COM DEPRECIACAO E JUROS - COMPRESSOR ATLAS COPCO - XA80 170 PCM 80 HP</v>
          </cell>
          <cell r="C5083" t="str">
            <v>H</v>
          </cell>
          <cell r="D5083">
            <v>13.03</v>
          </cell>
        </row>
        <row r="5084">
          <cell r="A5084" t="str">
            <v xml:space="preserve">    73321</v>
          </cell>
          <cell r="B5084" t="str">
            <v>GRUPO GERADOR TRANSPORTAVEL SOBRE RODAS 60/66KVA (CP) DIESEL 85CV (1.800RPM) - EXCL OPERADOR</v>
          </cell>
          <cell r="C5084" t="str">
            <v>H</v>
          </cell>
          <cell r="D5084">
            <v>51.86</v>
          </cell>
        </row>
        <row r="5085">
          <cell r="A5085" t="str">
            <v xml:space="preserve">    73322</v>
          </cell>
          <cell r="B5085" t="str">
            <v>CUSTO HORARIO COM MATERIAIS NA OPERACAO - COMPRESSOR ATLAS COPCO - XA 80 170 PCM 80 HP</v>
          </cell>
          <cell r="C5085" t="str">
            <v>H</v>
          </cell>
          <cell r="D5085">
            <v>38.590000000000003</v>
          </cell>
        </row>
        <row r="5086">
          <cell r="A5086" t="str">
            <v xml:space="preserve">    73323</v>
          </cell>
          <cell r="B5086" t="str">
            <v>CUSTO HORARIO COM MANUTENCAO - COMPRESSOR ATLAS COPCO - XA80 170 PCM 80 HP</v>
          </cell>
          <cell r="C5086" t="str">
            <v>H</v>
          </cell>
          <cell r="D5086">
            <v>2.64</v>
          </cell>
        </row>
        <row r="5087">
          <cell r="A5087" t="str">
            <v xml:space="preserve">    73325</v>
          </cell>
          <cell r="B5087" t="str">
            <v>CUSTO HORARIO COM MAO-DE-OBRA NA OPERACAO DIURNA - COMPRESSOR ATLAS COPCO - XA80 170 PCM 80 HP</v>
          </cell>
          <cell r="C5087" t="str">
            <v>H</v>
          </cell>
          <cell r="D5087">
            <v>12.79</v>
          </cell>
        </row>
        <row r="5088">
          <cell r="A5088" t="str">
            <v xml:space="preserve">    73327</v>
          </cell>
          <cell r="B5088" t="str">
            <v>CUSTO HORARIO COM MAO-DE-OBRA NA OPERACAO DIURNA - MARTELETE OU ROMPEDOR ATLAS COPCO - TEX 31</v>
          </cell>
          <cell r="C5088" t="str">
            <v>H</v>
          </cell>
          <cell r="D5088">
            <v>12.11</v>
          </cell>
        </row>
        <row r="5089">
          <cell r="A5089" t="str">
            <v xml:space="preserve">    73329</v>
          </cell>
          <cell r="B5089" t="str">
            <v>CUSTO HORARIO C/ DEPRECIACAO E JUROS - CAMINHAO CARROCERIA MERCEDES BENZ - 1418/48 184 HP</v>
          </cell>
          <cell r="C5089" t="str">
            <v>H</v>
          </cell>
          <cell r="D5089">
            <v>19.059999999999999</v>
          </cell>
        </row>
        <row r="5090">
          <cell r="A5090" t="str">
            <v xml:space="preserve">    73331</v>
          </cell>
          <cell r="B5090" t="str">
            <v>VIBRADOR DE IMERSAO MOTOR GAS 3,5CV (CP) TUBO 48X480MM C/MANGOTE DE 5M COMP - EXCL OPERADOR</v>
          </cell>
          <cell r="C5090" t="str">
            <v>H</v>
          </cell>
          <cell r="D5090">
            <v>2.4</v>
          </cell>
        </row>
        <row r="5091">
          <cell r="A5091" t="str">
            <v xml:space="preserve">    73332</v>
          </cell>
          <cell r="B5091" t="str">
            <v>CUSTO HORARIO COM MANUTENCAO - MARTELETE OU ROMPEDOR ATLAS COPCO - TEX31</v>
          </cell>
          <cell r="C5091" t="str">
            <v>H</v>
          </cell>
          <cell r="D5091">
            <v>2.13</v>
          </cell>
        </row>
        <row r="5092">
          <cell r="A5092" t="str">
            <v xml:space="preserve">    73333</v>
          </cell>
          <cell r="B5092" t="str">
            <v>GRUPO GERADOR C/POTENCIA 1450W/110V C.A OU 12V C.C. (CI) GAS 3,4HP (3.600RPM) DE 4 TEMPOS REFRIGERACAO A AR - EXCL OPERADOR</v>
          </cell>
          <cell r="C5092" t="str">
            <v>H</v>
          </cell>
          <cell r="D5092">
            <v>0.42</v>
          </cell>
        </row>
        <row r="5093">
          <cell r="A5093" t="str">
            <v xml:space="preserve">    73335</v>
          </cell>
          <cell r="B5093" t="str">
            <v>CUSTO HORARIO C/ MANUTENCAO - CAMINHAO CARROCERIA MERCEDES BENZ 1418/48 184 HP</v>
          </cell>
          <cell r="C5093" t="str">
            <v>H</v>
          </cell>
          <cell r="D5093">
            <v>9.4700000000000006</v>
          </cell>
        </row>
        <row r="5094">
          <cell r="A5094" t="str">
            <v xml:space="preserve">    73336</v>
          </cell>
          <cell r="B5094" t="str">
            <v xml:space="preserve">USINA MIST A FRIO CAPAC 50T/H (CP) INCL EQUIPE DE OPERACAO </v>
          </cell>
          <cell r="C5094" t="str">
            <v>H</v>
          </cell>
          <cell r="D5094">
            <v>315.33999999999997</v>
          </cell>
        </row>
        <row r="5095">
          <cell r="A5095" t="str">
            <v xml:space="preserve">    73337</v>
          </cell>
          <cell r="B5095" t="str">
            <v>CUSTO HORARIO COM DEPRECIACAO E JUROS - MARTELETE OU ROMPEDOR ATLAS COPCO - TEX 31</v>
          </cell>
          <cell r="C5095" t="str">
            <v>H</v>
          </cell>
          <cell r="D5095">
            <v>1.61</v>
          </cell>
        </row>
        <row r="5096">
          <cell r="A5096" t="str">
            <v xml:space="preserve">    73338</v>
          </cell>
          <cell r="B5096" t="str">
            <v>COMPRESSOR AR PORTATIL/REBOCAVEL DESC 170PCM DIESEL 40CV (CI) PRESSAO DE TRABALHO DE 102PSI - EXCL OPERADOR</v>
          </cell>
          <cell r="C5096" t="str">
            <v>H</v>
          </cell>
          <cell r="D5096">
            <v>8.06</v>
          </cell>
        </row>
        <row r="5097">
          <cell r="A5097" t="str">
            <v xml:space="preserve">    73339</v>
          </cell>
          <cell r="B5097" t="str">
            <v xml:space="preserve">TRATOR DE PNEUS MOTOR DIESEL 61CV (CI) INCL OPERADOR </v>
          </cell>
          <cell r="C5097" t="str">
            <v>H</v>
          </cell>
          <cell r="D5097">
            <v>28.65</v>
          </cell>
        </row>
        <row r="5098">
          <cell r="A5098" t="str">
            <v xml:space="preserve">    73340</v>
          </cell>
          <cell r="B5098" t="str">
            <v>CUSTO HORARIO C/ MATERIAIS NA OPERACAO - CAMINHAO CARROCERIA MERCEDES BENZ - 1418/48 HP</v>
          </cell>
          <cell r="C5098" t="str">
            <v>H</v>
          </cell>
          <cell r="D5098">
            <v>88.76</v>
          </cell>
        </row>
        <row r="5099">
          <cell r="A5099" t="str">
            <v xml:space="preserve">    73343</v>
          </cell>
          <cell r="B5099" t="str">
            <v>VIBRADOR DE IMERSAO MOTOR GAS 3,5CV TUBO DE 48X480MM (CI) C/MANGOTE DE 5M COMP -EXCL OPERADOR</v>
          </cell>
          <cell r="C5099" t="str">
            <v>H</v>
          </cell>
          <cell r="D5099">
            <v>0.34</v>
          </cell>
        </row>
        <row r="5100">
          <cell r="A5100" t="str">
            <v xml:space="preserve">    73344</v>
          </cell>
          <cell r="B5100" t="str">
            <v>GRUPO GERADOR ESTACIONARIO C/ALTERNADOR 125/145KVA (CP) DIESEL 165CV EXCL OPERADOR</v>
          </cell>
          <cell r="C5100" t="str">
            <v>H</v>
          </cell>
          <cell r="D5100">
            <v>107.94</v>
          </cell>
        </row>
        <row r="5101">
          <cell r="A5101" t="str">
            <v xml:space="preserve">    73348</v>
          </cell>
          <cell r="B5101" t="str">
            <v>CUSTO HORARIO C/ DEPRECIACAO E JUROS - GUINDASTE AUTOPROPELIDO MADAL - MD 10 A 45 HP</v>
          </cell>
          <cell r="C5101" t="str">
            <v>H</v>
          </cell>
          <cell r="D5101">
            <v>55.62</v>
          </cell>
        </row>
        <row r="5102">
          <cell r="A5102" t="str">
            <v xml:space="preserve">    73352</v>
          </cell>
          <cell r="B5102" t="str">
            <v>CUSTO HORARIO C/ DEPRECIACAO E JUROS - GUINCHO 8 T MUNCK - 640/18 S/ CAMINHAO MERCEDES BENZ 1418/51 184 HP</v>
          </cell>
          <cell r="C5102" t="str">
            <v>H</v>
          </cell>
          <cell r="D5102">
            <v>8.51</v>
          </cell>
        </row>
        <row r="5103">
          <cell r="A5103" t="str">
            <v xml:space="preserve">    73353</v>
          </cell>
          <cell r="B5103" t="str">
            <v>COMPACTADOR DE PNEUS AUTO-PROPULSOR DIESEL 76HP C/7 PNEUS-CI- PESO 5,5/20T INCL OPERADOR</v>
          </cell>
          <cell r="C5103" t="str">
            <v>H</v>
          </cell>
          <cell r="D5103">
            <v>54.6</v>
          </cell>
        </row>
        <row r="5104">
          <cell r="A5104" t="str">
            <v xml:space="preserve">    73354</v>
          </cell>
          <cell r="B5104" t="str">
            <v xml:space="preserve">MAQUINA DE JUNTAS GAS 8,25CV PART MANUAL (CI) INCL OPERADOR </v>
          </cell>
          <cell r="C5104" t="str">
            <v>H</v>
          </cell>
          <cell r="D5104">
            <v>20.83</v>
          </cell>
        </row>
        <row r="5105">
          <cell r="A5105" t="str">
            <v xml:space="preserve">    73355</v>
          </cell>
          <cell r="B5105" t="str">
            <v>ALUGUEL CAMINHAO CARROC FIXA TOCO 7,5T MOTOR DIESEL 132CV (CF) C/MOTO RISTA</v>
          </cell>
          <cell r="C5105" t="str">
            <v>H</v>
          </cell>
          <cell r="D5105">
            <v>48.28</v>
          </cell>
        </row>
        <row r="5106">
          <cell r="A5106" t="str">
            <v xml:space="preserve">    73359</v>
          </cell>
          <cell r="B5106" t="str">
            <v>CUSTO HORARIO C/ MANUTENCAO - GUINDASTE AUTOPROPELIDO MADAL MD 10A 45 HP</v>
          </cell>
          <cell r="C5106" t="str">
            <v>H</v>
          </cell>
          <cell r="D5106">
            <v>32.61</v>
          </cell>
        </row>
        <row r="5107">
          <cell r="A5107" t="str">
            <v xml:space="preserve">    73365</v>
          </cell>
          <cell r="B5107" t="str">
            <v>CUSTO HORARIO C/ MANUTENCAO - GUINCHO 8 T MUNCK - 640/18 S/ CAMINHAO MERCEDES BENZ 1418/51 184 HP</v>
          </cell>
          <cell r="C5107" t="str">
            <v>H</v>
          </cell>
          <cell r="D5107">
            <v>4.2300000000000004</v>
          </cell>
        </row>
        <row r="5108">
          <cell r="A5108" t="str">
            <v xml:space="preserve">    73366</v>
          </cell>
          <cell r="B5108" t="str">
            <v>ROLO VIBRATORIO LISO 7T AUTO-PROPULSOR DIESEL 76,5H (CI) INCL OPERADORLARG TOTAL 2,015M</v>
          </cell>
          <cell r="C5108" t="str">
            <v>H</v>
          </cell>
          <cell r="D5108">
            <v>46.25</v>
          </cell>
        </row>
        <row r="5109">
          <cell r="A5109" t="str">
            <v xml:space="preserve">    73367</v>
          </cell>
          <cell r="B5109" t="str">
            <v>ROMPEDOR PNEUNATICO 32,6KG CONSUMO AR 38,8L (CI) S/OPERADOR PONTEIRA E MANGUEIRA - FREQUENCIA DE IMPACTOS 1110 IMP/MIN</v>
          </cell>
          <cell r="C5109" t="str">
            <v>H</v>
          </cell>
          <cell r="D5109">
            <v>1.7</v>
          </cell>
        </row>
        <row r="5110">
          <cell r="A5110" t="str">
            <v xml:space="preserve">    73373</v>
          </cell>
          <cell r="B5110" t="str">
            <v>CUSTO HORARIO C/ MATERIAIS NA OPERACAO - GUINDASTE AUTOPROPELIDO MADAL- MD 10A 45 HP</v>
          </cell>
          <cell r="C5110" t="str">
            <v>H</v>
          </cell>
          <cell r="D5110">
            <v>21.7</v>
          </cell>
        </row>
        <row r="5111">
          <cell r="A5111" t="str">
            <v xml:space="preserve">    73374</v>
          </cell>
          <cell r="B5111" t="str">
            <v>USINA PRE-MISTURADORA DE SOLOS CAPAC 350/600T/H (CF) INCL EQUIPE DE OPERACAO</v>
          </cell>
          <cell r="C5111" t="str">
            <v>H</v>
          </cell>
          <cell r="D5111">
            <v>194.77</v>
          </cell>
        </row>
        <row r="5112">
          <cell r="A5112" t="str">
            <v xml:space="preserve">    73378</v>
          </cell>
          <cell r="B5112" t="str">
            <v>ROMPEDOR PNEUMATICO 32,6KG CONSUMO AR 38,8L (CP) S/OPERADOR PONTEIRA E MANGUEIRA-FREQUENCIA DE IMPACTO DE 1110 IMP/MIN</v>
          </cell>
          <cell r="C5112" t="str">
            <v>H</v>
          </cell>
          <cell r="D5112">
            <v>2.35</v>
          </cell>
        </row>
        <row r="5113">
          <cell r="A5113" t="str">
            <v xml:space="preserve">    73383</v>
          </cell>
          <cell r="B5113" t="str">
            <v>CUSTO HORARIO C/ MATERIAIS NA OPERACAO - GUINCHO 8 T MUNCK - 640/18 S/ CAMINHAO MERCEDES BENZ 1418/51 184 HP</v>
          </cell>
          <cell r="C5113" t="str">
            <v>H</v>
          </cell>
          <cell r="D5113">
            <v>82</v>
          </cell>
        </row>
        <row r="5114">
          <cell r="A5114" t="str">
            <v xml:space="preserve">    73386</v>
          </cell>
          <cell r="B5114" t="str">
            <v>ALUGUEL CAMINHAO BASCUL NO TOCO 4M3 DMOTOR DIESEL 85CV (CI) C/MOTORIS TA</v>
          </cell>
          <cell r="C5114" t="str">
            <v>H</v>
          </cell>
          <cell r="D5114">
            <v>38.36</v>
          </cell>
        </row>
        <row r="5115">
          <cell r="A5115" t="str">
            <v xml:space="preserve">    73387</v>
          </cell>
          <cell r="B5115" t="str">
            <v>GRUPO GERADOR C/POTENCIA 1450W/110V C.A OU 12V C.C. (CP) GAS 3,4HPREFRIGERADO A AR - EXCL OPERADOR</v>
          </cell>
          <cell r="C5115" t="str">
            <v>H</v>
          </cell>
          <cell r="D5115">
            <v>5.53</v>
          </cell>
        </row>
        <row r="5116">
          <cell r="A5116" t="str">
            <v xml:space="preserve">    73388</v>
          </cell>
          <cell r="B5116" t="str">
            <v>COMPRESSOR AR PORTATIL/REBOCAVEL DESC 170PCM DIESEL 40CV (CP) PRESSAO DE TRABALHO DE 102PSI - EXCL OPERADOR</v>
          </cell>
          <cell r="C5116" t="str">
            <v>H</v>
          </cell>
          <cell r="D5116">
            <v>53.11</v>
          </cell>
        </row>
        <row r="5117">
          <cell r="A5117" t="str">
            <v xml:space="preserve">    73389</v>
          </cell>
          <cell r="B5117" t="str">
            <v>ESPALHADOR AGREG REBOCAVEL CAPAC RASA 1,3M3 PESO 860KG (CP) DIAM ROLO 127MM (5") - EXCL OPERADOR</v>
          </cell>
          <cell r="C5117" t="str">
            <v>H</v>
          </cell>
          <cell r="D5117">
            <v>11.73</v>
          </cell>
        </row>
        <row r="5118">
          <cell r="A5118" t="str">
            <v xml:space="preserve">    73390</v>
          </cell>
          <cell r="B5118" t="str">
            <v>COMPACTADOR DE PNEUS AUTO-PROPULSOR DIESEL 76HP C/7 PNEUS-CP -PESO 5,5/20T INCL OPERADOR</v>
          </cell>
          <cell r="C5118" t="str">
            <v>H</v>
          </cell>
          <cell r="D5118">
            <v>102.28</v>
          </cell>
        </row>
        <row r="5119">
          <cell r="A5119" t="str">
            <v xml:space="preserve">    73399</v>
          </cell>
          <cell r="B5119" t="str">
            <v xml:space="preserve">DEPRECIAO E JUROS - MAQUINA DE DEMARCAR FAIXAS AUTOPROP. </v>
          </cell>
          <cell r="C5119" t="str">
            <v>H</v>
          </cell>
          <cell r="D5119">
            <v>62.86</v>
          </cell>
        </row>
        <row r="5120">
          <cell r="A5120" t="str">
            <v xml:space="preserve">    73401</v>
          </cell>
          <cell r="B5120" t="str">
            <v>COMPRESSOR AR PORTATIL/REBOCAVEL DESC 170PCM DIESEL 40CV (CF) PRESSAO DE TRABALHO DE 102PSI - EXCL OPERADOR</v>
          </cell>
          <cell r="C5120" t="str">
            <v>H</v>
          </cell>
          <cell r="D5120">
            <v>12.98</v>
          </cell>
        </row>
        <row r="5121">
          <cell r="A5121" t="str">
            <v xml:space="preserve">    73402</v>
          </cell>
          <cell r="B5121" t="str">
            <v>USINA PRE-MISTURADORA DE SOLOS CAPAC 350/600T/H (CP) INCL EQUIPE DE OPERACAO</v>
          </cell>
          <cell r="C5121" t="str">
            <v>H</v>
          </cell>
          <cell r="D5121">
            <v>288.52999999999997</v>
          </cell>
        </row>
        <row r="5122">
          <cell r="A5122" t="str">
            <v xml:space="preserve">    73405</v>
          </cell>
          <cell r="B5122" t="str">
            <v>CUSTO HORARIO PRODUTIVO DIURNO-RETRO-ESCAVADEIRA SOBRE RODAS - CASE 580 H - 74 HP</v>
          </cell>
          <cell r="C5122" t="str">
            <v>CHP</v>
          </cell>
          <cell r="D5122">
            <v>103.98</v>
          </cell>
        </row>
        <row r="5123">
          <cell r="A5123" t="str">
            <v xml:space="preserve">    73407</v>
          </cell>
          <cell r="B5123" t="str">
            <v xml:space="preserve">JUROS/CAMINHAO CARROCERIA FIXA FORD F-12000 - 142CV </v>
          </cell>
          <cell r="C5123" t="str">
            <v>H</v>
          </cell>
          <cell r="D5123">
            <v>5.87</v>
          </cell>
        </row>
        <row r="5124">
          <cell r="A5124" t="str">
            <v xml:space="preserve">    73416</v>
          </cell>
          <cell r="B5124" t="str">
            <v>CUSTOS C/MATERIAL NA OPERACAO/CAMINHAO CARROCERIA FIXA FORD F-12000 142HP</v>
          </cell>
          <cell r="C5124" t="str">
            <v>H</v>
          </cell>
          <cell r="D5124">
            <v>68.5</v>
          </cell>
        </row>
        <row r="5125">
          <cell r="A5125" t="str">
            <v xml:space="preserve">    73419</v>
          </cell>
          <cell r="B5125" t="str">
            <v>USINA P/MISTURA BETUM ALTA CLASSE A QUENTE CAPAC 60/90T/H-CP INCL EQUIPE DE OPERACAO</v>
          </cell>
          <cell r="C5125" t="str">
            <v>H</v>
          </cell>
          <cell r="D5125">
            <v>1725.27</v>
          </cell>
        </row>
        <row r="5126">
          <cell r="A5126" t="str">
            <v xml:space="preserve">    73425</v>
          </cell>
          <cell r="B5126" t="str">
            <v>CUSTO HORARIO COM DEPRECIACAO E JUROS - TRATOR DE ESTEIRAS CATERPILLARD6D PS - 163 6A - 140 HP</v>
          </cell>
          <cell r="C5126" t="str">
            <v>H</v>
          </cell>
          <cell r="D5126">
            <v>58.91</v>
          </cell>
        </row>
        <row r="5127">
          <cell r="A5127" t="str">
            <v xml:space="preserve">    73428</v>
          </cell>
          <cell r="B5127" t="str">
            <v>CUSTO HORARIO PRODUTIVO DIURNO - MARTELETE OU ROMPEDOR ATLAS COPCO TEX 31</v>
          </cell>
          <cell r="C5127" t="str">
            <v>CHP</v>
          </cell>
          <cell r="D5127">
            <v>15.85</v>
          </cell>
        </row>
        <row r="5128">
          <cell r="A5128" t="str">
            <v xml:space="preserve">    73429</v>
          </cell>
          <cell r="B5128" t="str">
            <v xml:space="preserve">CAMINHAO TANQUE (PIPA) 6.000 L, DIESEL, 132CV, COM MOTORISTA, (CHI). </v>
          </cell>
          <cell r="C5128" t="str">
            <v>H</v>
          </cell>
          <cell r="D5128">
            <v>43.73</v>
          </cell>
        </row>
        <row r="5129">
          <cell r="A5129" t="str">
            <v xml:space="preserve">    73432</v>
          </cell>
          <cell r="B5129" t="str">
            <v xml:space="preserve">CHP - BETONEIRA CAPAC. 320 L, MOTOR DIESEL 6 HP, ALFA 320 OU SIMILAR </v>
          </cell>
          <cell r="C5129" t="str">
            <v>H</v>
          </cell>
          <cell r="D5129">
            <v>13.26</v>
          </cell>
        </row>
        <row r="5130">
          <cell r="A5130" t="str">
            <v xml:space="preserve">    73433</v>
          </cell>
          <cell r="B5130" t="str">
            <v xml:space="preserve">DEPRECIACAO/CAMINHAO CARROCERIA FIXA FORD F-12000 CHASSI 194" - 142CV </v>
          </cell>
          <cell r="C5130" t="str">
            <v>H</v>
          </cell>
          <cell r="D5130">
            <v>15.53</v>
          </cell>
        </row>
        <row r="5131">
          <cell r="A5131" t="str">
            <v xml:space="preserve">    73434</v>
          </cell>
          <cell r="B5131" t="str">
            <v>CUSTO HORARIO COM MANUTENCAO - TRATOR DE ESTEIRAS CATERPILLAR D6D PS - 163 6A - 140 HP</v>
          </cell>
          <cell r="C5131" t="str">
            <v>H</v>
          </cell>
          <cell r="D5131">
            <v>33.25</v>
          </cell>
        </row>
        <row r="5132">
          <cell r="A5132" t="str">
            <v xml:space="preserve">    73435</v>
          </cell>
          <cell r="B5132" t="str">
            <v xml:space="preserve">MANUTENCAO - MAQUINA DE DEMARCAR FAIXAS AUTOPROP. </v>
          </cell>
          <cell r="C5132" t="str">
            <v>H</v>
          </cell>
          <cell r="D5132">
            <v>43.08</v>
          </cell>
        </row>
        <row r="5133">
          <cell r="A5133" t="str">
            <v xml:space="preserve">    73437</v>
          </cell>
          <cell r="B5133" t="str">
            <v xml:space="preserve">SERRA CIRCULAR MAKITA 5900B 7` 2,3HP - CHP </v>
          </cell>
          <cell r="C5133" t="str">
            <v>H</v>
          </cell>
          <cell r="D5133">
            <v>14.54</v>
          </cell>
        </row>
        <row r="5134">
          <cell r="A5134" t="str">
            <v xml:space="preserve">    73439</v>
          </cell>
          <cell r="B5134" t="str">
            <v>MOTO BOMBA SOBRE RODAS GAS DE 10,5CV A 3600RPM (CI) C/BOMBA CENTRIFUGAAUTO-ESCORVANTE DE ROTOR ABERTO BOCAIS DE 3" - EXCL OPERADOR</v>
          </cell>
          <cell r="C5134" t="str">
            <v>H</v>
          </cell>
          <cell r="D5134">
            <v>3.47</v>
          </cell>
        </row>
        <row r="5135">
          <cell r="A5135" t="str">
            <v xml:space="preserve">    73440</v>
          </cell>
          <cell r="B5135" t="str">
            <v>USINA DOSADOR/MISTURADOR AGREG CONCR C/SILO CIM P/50T (CI) INCL MAO-DE-OBRA P/ALIMENTACAO E OPERACAO DA CENTRAL</v>
          </cell>
          <cell r="C5135" t="str">
            <v>H</v>
          </cell>
          <cell r="D5135">
            <v>183.26</v>
          </cell>
        </row>
        <row r="5136">
          <cell r="A5136" t="str">
            <v xml:space="preserve">    73441</v>
          </cell>
          <cell r="B5136" t="str">
            <v>USINA DOSADORA/MIST AGREG CONCR C/SILO CIM P/50T (CP) INCL MAO-DE-OBRAP/ALIMENTACAO E OPER</v>
          </cell>
          <cell r="C5136" t="str">
            <v>H</v>
          </cell>
          <cell r="D5136">
            <v>227.92</v>
          </cell>
        </row>
        <row r="5137">
          <cell r="A5137" t="str">
            <v xml:space="preserve">    73445</v>
          </cell>
          <cell r="B5137" t="str">
            <v>CAIACAO INT OU EXT SOBRE REVESTIMENTO LISO C/ADOCAO DE FIXADOR COM COM DUAS DEMAOS</v>
          </cell>
          <cell r="C5137" t="str">
            <v>M2</v>
          </cell>
          <cell r="D5137">
            <v>5.5</v>
          </cell>
        </row>
        <row r="5138">
          <cell r="A5138" t="str">
            <v xml:space="preserve">    73447</v>
          </cell>
          <cell r="B5138" t="str">
            <v xml:space="preserve">ESCAVACAO MANUAL DE VALAS EM TERRA COMPACTA, PROF. 2 M &lt; H &lt;= 3 M </v>
          </cell>
          <cell r="C5138" t="str">
            <v>M3</v>
          </cell>
          <cell r="D5138">
            <v>34.770000000000003</v>
          </cell>
        </row>
        <row r="5139">
          <cell r="A5139" t="str">
            <v xml:space="preserve">    73450</v>
          </cell>
          <cell r="B5139" t="str">
            <v>CUSTO HORARIO IMPRODUTIVO DIURNO - MARTELETE OU ROMPEDOR ATLAS COPCO TEX 31</v>
          </cell>
          <cell r="C5139" t="str">
            <v>CHI</v>
          </cell>
          <cell r="D5139">
            <v>13.72</v>
          </cell>
        </row>
        <row r="5140">
          <cell r="A5140" t="str">
            <v xml:space="preserve">    73453</v>
          </cell>
          <cell r="B5140" t="str">
            <v xml:space="preserve">TRATOR DE PNEUS MOTOR DIESEL 61CV INCL OPERADOR (CP) </v>
          </cell>
          <cell r="C5140" t="str">
            <v>H</v>
          </cell>
          <cell r="D5140">
            <v>62.34</v>
          </cell>
        </row>
        <row r="5141">
          <cell r="A5141" t="str">
            <v xml:space="preserve">    73456</v>
          </cell>
          <cell r="B5141" t="str">
            <v xml:space="preserve">MANUTENCAO/CAMINHAO CARROCERIA FIXA FORD F-12000 - 142CV </v>
          </cell>
          <cell r="C5141" t="str">
            <v>H</v>
          </cell>
          <cell r="D5141">
            <v>12.44</v>
          </cell>
        </row>
        <row r="5142">
          <cell r="A5142" t="str">
            <v xml:space="preserve">    73458</v>
          </cell>
          <cell r="B5142" t="str">
            <v>CUSTO HORARIO COM MATERIAIS NA OPERACAO - TRATOR DE ESTEIRAS CATERPILLAR D6D PS - 163 6A - 140 HP</v>
          </cell>
          <cell r="C5142" t="str">
            <v>H</v>
          </cell>
          <cell r="D5142">
            <v>67.53</v>
          </cell>
        </row>
        <row r="5143">
          <cell r="A5143" t="str">
            <v xml:space="preserve">    73459</v>
          </cell>
          <cell r="B5143" t="str">
            <v xml:space="preserve">CUSTOS C/MATERIAL OPERCAO -MAQUINA DE DEMARCAR FAIXAS AUTO </v>
          </cell>
          <cell r="C5143" t="str">
            <v>H</v>
          </cell>
          <cell r="D5143">
            <v>14.47</v>
          </cell>
        </row>
        <row r="5144">
          <cell r="A5144" t="str">
            <v xml:space="preserve">    73463</v>
          </cell>
          <cell r="B5144" t="str">
            <v>MOTO BOMBA SOBRE RODAS GAS DE 10,5CV A 3600RPM (CP) C/BOMBA CENTRIFUGAAUTO-ESCORVANTE DE ROTOR ABERTO BOCAIS DE 3" - EXCL OPERADOR</v>
          </cell>
          <cell r="C5144" t="str">
            <v>H</v>
          </cell>
          <cell r="D5144">
            <v>15.07</v>
          </cell>
        </row>
        <row r="5145">
          <cell r="A5145" t="str">
            <v xml:space="preserve">    73464</v>
          </cell>
          <cell r="B5145" t="str">
            <v xml:space="preserve">CHP MAQUINA PROJETORA DE CONCRETO </v>
          </cell>
          <cell r="C5145" t="str">
            <v>H</v>
          </cell>
          <cell r="D5145">
            <v>13.26</v>
          </cell>
        </row>
        <row r="5146">
          <cell r="A5146" t="str">
            <v xml:space="preserve">    73478</v>
          </cell>
          <cell r="B5146" t="str">
            <v xml:space="preserve">MAQUINA DE JUNTAS GAS 8,25CV PART MANUAL (CP) INCL OPERADOR </v>
          </cell>
          <cell r="C5146" t="str">
            <v>H</v>
          </cell>
          <cell r="D5146">
            <v>75.42</v>
          </cell>
        </row>
        <row r="5147">
          <cell r="A5147" t="str">
            <v xml:space="preserve">    73479</v>
          </cell>
          <cell r="B5147" t="str">
            <v>DISTRIBUIDOR BETUME SOB PRESSAO GAS (CP) SOBRE CHASSIS CAMINHAO INCL ESTE C/MOTORISTA</v>
          </cell>
          <cell r="C5147" t="str">
            <v>H</v>
          </cell>
          <cell r="D5147">
            <v>224.63</v>
          </cell>
        </row>
        <row r="5148">
          <cell r="A5148" t="str">
            <v xml:space="preserve">    73481</v>
          </cell>
          <cell r="B5148" t="str">
            <v xml:space="preserve">ESCAVACAO MANUAL DE VALAS EM TERRA COMPACTA, PROF. DE 0 M &lt; H &lt;= 1 M </v>
          </cell>
          <cell r="C5148" t="str">
            <v>M3</v>
          </cell>
          <cell r="D5148">
            <v>25.7</v>
          </cell>
        </row>
        <row r="5149">
          <cell r="A5149" t="str">
            <v xml:space="preserve">    73483</v>
          </cell>
          <cell r="B5149" t="str">
            <v>CUSTOS C/MAO-DE-OBRA NA OPERACAO/CAMINHAO CARROCERIA FIXA FORD F-12000- 142HP</v>
          </cell>
          <cell r="C5149" t="str">
            <v>H</v>
          </cell>
          <cell r="D5149">
            <v>18.62</v>
          </cell>
        </row>
        <row r="5150">
          <cell r="A5150" t="str">
            <v xml:space="preserve">    73487</v>
          </cell>
          <cell r="B5150" t="str">
            <v xml:space="preserve">SERRA CIRCULAR MAKITA 5900B 7` 2,3HP - CHI </v>
          </cell>
          <cell r="C5150" t="str">
            <v>H</v>
          </cell>
          <cell r="D5150">
            <v>12.16</v>
          </cell>
        </row>
        <row r="5151">
          <cell r="A5151" t="str">
            <v xml:space="preserve">    73491</v>
          </cell>
          <cell r="B5151" t="str">
            <v xml:space="preserve">MAQUINA POLIDORA 4HP 12A 220V EXCL ESMERIL E OPERADOR (CP) </v>
          </cell>
          <cell r="C5151" t="str">
            <v>H</v>
          </cell>
          <cell r="D5151">
            <v>4.84</v>
          </cell>
        </row>
        <row r="5152">
          <cell r="A5152" t="str">
            <v xml:space="preserve">    73495</v>
          </cell>
          <cell r="B5152" t="str">
            <v xml:space="preserve">TRATOR ESTEIRAS DIESEL APROX 335CV C/LAMINA 5000KG (CP) INCL OPERADOR </v>
          </cell>
          <cell r="C5152" t="str">
            <v>H</v>
          </cell>
          <cell r="D5152">
            <v>628.4</v>
          </cell>
        </row>
        <row r="5153">
          <cell r="A5153" t="str">
            <v xml:space="preserve">    73496</v>
          </cell>
          <cell r="B5153" t="str">
            <v xml:space="preserve">SOCADOR PNEUMATICO 18,5KG CONSUMO AR 0,82M3/M (CP) INCL OPERADOR </v>
          </cell>
          <cell r="C5153" t="str">
            <v>H</v>
          </cell>
          <cell r="D5153">
            <v>3.19</v>
          </cell>
        </row>
        <row r="5154">
          <cell r="A5154" t="str">
            <v xml:space="preserve">    73497</v>
          </cell>
          <cell r="B5154" t="str">
            <v>CHP - COMPRESSOR DE 760PCM, MOTOR DIESEL 269HP, ATLAS COPCO, MOD XA360SB, OU SIMILAR</v>
          </cell>
          <cell r="C5154" t="str">
            <v>H</v>
          </cell>
          <cell r="D5154">
            <v>148.34</v>
          </cell>
        </row>
        <row r="5155">
          <cell r="A5155" t="str">
            <v xml:space="preserve">    73501</v>
          </cell>
          <cell r="B5155" t="str">
            <v>CUSTO HORARIO PRODUTIVO DIURNO - GUINCHO 8 T MUNCK - 640/18 SEM CAMINHAO MERCEDES BENZ 1418/51 184 HP</v>
          </cell>
          <cell r="C5155" t="str">
            <v>CHP</v>
          </cell>
          <cell r="D5155">
            <v>113.38</v>
          </cell>
        </row>
        <row r="5156">
          <cell r="A5156" t="str">
            <v xml:space="preserve">    73529</v>
          </cell>
          <cell r="B5156" t="str">
            <v>INSTALACAO DE AQUECIMENTO E ARMAZENAMENTO DE ASFALTO (CP) EM 2 TANQUESDE 30000L CADA - INCL OPERADOR</v>
          </cell>
          <cell r="C5156" t="str">
            <v>H</v>
          </cell>
          <cell r="D5156">
            <v>88.31</v>
          </cell>
        </row>
        <row r="5157">
          <cell r="A5157" t="str">
            <v xml:space="preserve">    73531</v>
          </cell>
          <cell r="B5157" t="str">
            <v>ALUGUEL CAMINHAO BASCUL NO TOCO 4M3 MOTOR DIESEL 85CV (CP) C/MOTORISTA</v>
          </cell>
          <cell r="C5157" t="str">
            <v>H</v>
          </cell>
          <cell r="D5157">
            <v>90.62</v>
          </cell>
        </row>
        <row r="5158">
          <cell r="A5158" t="str">
            <v xml:space="preserve">    73532</v>
          </cell>
          <cell r="B5158" t="str">
            <v xml:space="preserve">CUSTO HORARIO PRODUTIVO - TALHA MANUAL </v>
          </cell>
          <cell r="C5158" t="str">
            <v>CHP</v>
          </cell>
          <cell r="D5158">
            <v>0.37</v>
          </cell>
        </row>
        <row r="5159">
          <cell r="A5159" t="str">
            <v xml:space="preserve">    73534</v>
          </cell>
          <cell r="B5159" t="str">
            <v>CUSTO HORARIO IMPRODUTIVO DIURNO-RETRO-ESCAVADEIRA SOBRE RODAS - CASE 580 H - 74 HP</v>
          </cell>
          <cell r="C5159" t="str">
            <v>CHI</v>
          </cell>
          <cell r="D5159">
            <v>47.62</v>
          </cell>
        </row>
        <row r="5160">
          <cell r="A5160" t="str">
            <v xml:space="preserve">    73535</v>
          </cell>
          <cell r="B5160" t="str">
            <v>CHP - CAMINHAO C/GUINCHO 6T, MOTOR DIESEL 136HP, M. BENZ MOD L1214, MUNCK MOD, M 640/18, OU SIMILAR</v>
          </cell>
          <cell r="C5160" t="str">
            <v>H</v>
          </cell>
          <cell r="D5160">
            <v>108</v>
          </cell>
        </row>
        <row r="5161">
          <cell r="A5161" t="str">
            <v xml:space="preserve">    73553</v>
          </cell>
          <cell r="B5161" t="str">
            <v xml:space="preserve">MAQUINA DE PINTAR FAIXA CONSMAQ FX24 14HP - CHP </v>
          </cell>
          <cell r="C5161" t="str">
            <v>H</v>
          </cell>
          <cell r="D5161">
            <v>187.3</v>
          </cell>
        </row>
        <row r="5162">
          <cell r="A5162" t="str">
            <v xml:space="preserve">    73557</v>
          </cell>
          <cell r="B5162" t="str">
            <v xml:space="preserve">MAQUINA POLIDORA 4HP 12AMP 220V EXCL ESMERIL E OPERADOR (CI) </v>
          </cell>
          <cell r="C5162" t="str">
            <v>H</v>
          </cell>
          <cell r="D5162">
            <v>2.69</v>
          </cell>
        </row>
        <row r="5163">
          <cell r="A5163" t="str">
            <v xml:space="preserve">    73558</v>
          </cell>
          <cell r="B5163" t="str">
            <v>LOCAÇÃO DE EXTRUSORA DE GUIAS E SARJETAS SEM FORMAS, MOTOR DIESEL DE 14CV, EXCLUSIVE OPERADOR (CI)</v>
          </cell>
          <cell r="C5163" t="str">
            <v>H</v>
          </cell>
          <cell r="D5163">
            <v>6.09</v>
          </cell>
        </row>
        <row r="5164">
          <cell r="A5164" t="str">
            <v xml:space="preserve">    73559</v>
          </cell>
          <cell r="B5164" t="str">
            <v>USINA PRE-MISTURADORA DE SOLOS CAPAC 350/600T/H (CI) INCL EQUIPE DE OPERACAO</v>
          </cell>
          <cell r="C5164" t="str">
            <v>H</v>
          </cell>
          <cell r="D5164">
            <v>184.35</v>
          </cell>
        </row>
        <row r="5165">
          <cell r="A5165" t="str">
            <v xml:space="preserve">    73560</v>
          </cell>
          <cell r="B5165" t="str">
            <v xml:space="preserve">SOCADOR PNEUMATICO 18.5KG CONSUMO AR 0,82M3/M (CI) INCL OPERADOR </v>
          </cell>
          <cell r="C5165" t="str">
            <v>H</v>
          </cell>
          <cell r="D5165">
            <v>2.4700000000000002</v>
          </cell>
        </row>
        <row r="5166">
          <cell r="A5166" t="str">
            <v xml:space="preserve">    73563</v>
          </cell>
          <cell r="B5166" t="str">
            <v xml:space="preserve">TRATOR ESTEIRAS DIESEL APROX 335CV C/LAMINA 5000KG (CI) INCL OPERADOR </v>
          </cell>
          <cell r="C5166" t="str">
            <v>H</v>
          </cell>
          <cell r="D5166">
            <v>272.64</v>
          </cell>
        </row>
        <row r="5167">
          <cell r="A5167" t="str">
            <v xml:space="preserve">    73601</v>
          </cell>
          <cell r="B5167" t="str">
            <v>GRUPO GERADOR TRANSPORTAVEL SOBRE RODAS 60/66KVA (CF) DIESEL 85CV EXCL OPERADOR</v>
          </cell>
          <cell r="C5167" t="str">
            <v>H</v>
          </cell>
          <cell r="D5167">
            <v>3.91</v>
          </cell>
        </row>
        <row r="5168">
          <cell r="A5168" t="str">
            <v xml:space="preserve">    73602</v>
          </cell>
          <cell r="B5168" t="str">
            <v>EQUIPAMENTO P/LIMP E DESOBSTRUCAO GALERIAS ESG/AGUAS PLUV-CP- TIPO BUCKET MACHINE COMPLETA COM CACAMBA E 60 VARETAS - INCL OPERADOR</v>
          </cell>
          <cell r="C5168" t="str">
            <v>H</v>
          </cell>
          <cell r="D5168">
            <v>31.69</v>
          </cell>
        </row>
        <row r="5169">
          <cell r="A5169" t="str">
            <v xml:space="preserve">    73709</v>
          </cell>
          <cell r="B5169" t="str">
            <v>GRUPO GERADOR ESTACIONARIO C/ALTERNADOR 125/145KVA (CI) DIESEL 165CV EXCL OPERADOR</v>
          </cell>
          <cell r="C5169" t="str">
            <v>H</v>
          </cell>
          <cell r="D5169">
            <v>5.8</v>
          </cell>
        </row>
        <row r="5170">
          <cell r="A5170" t="str">
            <v xml:space="preserve">    73712</v>
          </cell>
          <cell r="B5170" t="str">
            <v>EQUIPAMENTO ROTATIVO PARA DESOBSTRUCAO E LIMPEZA DE GALERIAS TP BUCKE MACHINE (CP) CONSIDERANDO APENAS A MANUTENCAO E MATERIAL DE OPERAÇÃO</v>
          </cell>
          <cell r="C5170" t="str">
            <v>H</v>
          </cell>
          <cell r="D5170">
            <v>16.8</v>
          </cell>
        </row>
        <row r="5171">
          <cell r="A5171" t="str">
            <v xml:space="preserve">    74029</v>
          </cell>
          <cell r="B5171" t="str">
            <v>BETONEIRAS</v>
          </cell>
        </row>
        <row r="5172">
          <cell r="A5172" t="str">
            <v xml:space="preserve">    74029/001</v>
          </cell>
          <cell r="B5172" t="str">
            <v>BETONEIRA DIESEL 580L (CP) MISTURA SECA, CARREGAMENTO MECANICO E TAMBOR REVERSÍVEL. - EXCLUSIVE OPERADOR</v>
          </cell>
          <cell r="C5172" t="str">
            <v>H</v>
          </cell>
          <cell r="D5172">
            <v>14.96</v>
          </cell>
        </row>
        <row r="5173">
          <cell r="A5173" t="str">
            <v xml:space="preserve">    74029/002</v>
          </cell>
          <cell r="B5173" t="str">
            <v>BETONEIRA DIESEL, 580L (CI) MISTURA SECA, CARREGADOR MECANICO E TAMBORREVERSÍVEL.- EXCLUSIVE OPERADOR</v>
          </cell>
          <cell r="C5173" t="str">
            <v>H</v>
          </cell>
          <cell r="D5173">
            <v>4.62</v>
          </cell>
        </row>
        <row r="5174">
          <cell r="A5174" t="str">
            <v xml:space="preserve">    74030</v>
          </cell>
          <cell r="B5174" t="str">
            <v>GUINDASTES E/OU BRAÇO MECÂNICO</v>
          </cell>
        </row>
        <row r="5175">
          <cell r="A5175" t="str">
            <v xml:space="preserve">    74030/001</v>
          </cell>
          <cell r="B5175" t="str">
            <v>GUINDAUTO (CI) CAP.3,5 TON., MONTADO SOBRE CAMINHÃO TOCO (EXCL. O CAMINHÃO) APROX.2,0M DE ALCANCE HORIZONTAL, 7,0 NA VERTICAL. EXCL. OPERADOR.</v>
          </cell>
          <cell r="C5175" t="str">
            <v>H</v>
          </cell>
          <cell r="D5175">
            <v>26.58</v>
          </cell>
        </row>
        <row r="5176">
          <cell r="A5176" t="str">
            <v xml:space="preserve">    74030/002</v>
          </cell>
          <cell r="B5176" t="str">
            <v>GUINDAUTO (CP) CARGA MAX 3,25T (A 2M) E 1,62T (A 4M), ALTURA MAX = 6,6M, MONTADO SOBRE CAMINHÃO TOCO (EXCL. O CAMINHÃO E OPERADOR).</v>
          </cell>
          <cell r="C5176" t="str">
            <v>H</v>
          </cell>
          <cell r="D5176">
            <v>30.59</v>
          </cell>
        </row>
        <row r="5177">
          <cell r="A5177" t="str">
            <v xml:space="preserve">    74035</v>
          </cell>
          <cell r="B5177" t="str">
            <v>CARREGADOR FRONTAL / PÁ CARREGADEIRA</v>
          </cell>
        </row>
        <row r="5178">
          <cell r="A5178" t="str">
            <v xml:space="preserve">    74035/001</v>
          </cell>
          <cell r="B5178" t="str">
            <v>CARREGADOR FRONTAL (PA CARREGADEIRA) SOBRE RODAS 105HP CAPACIDADE DA CAÇAMBA 1,4 A 1,7M3 - CHP - INCLUSIVE OPERADOR</v>
          </cell>
          <cell r="C5178" t="str">
            <v>H</v>
          </cell>
          <cell r="D5178">
            <v>123.5</v>
          </cell>
        </row>
        <row r="5179">
          <cell r="A5179" t="str">
            <v xml:space="preserve">    74036</v>
          </cell>
          <cell r="B5179" t="str">
            <v>TRATOR</v>
          </cell>
        </row>
        <row r="5180">
          <cell r="A5180" t="str">
            <v xml:space="preserve">    74036/001</v>
          </cell>
          <cell r="B5180" t="str">
            <v xml:space="preserve">TRATOR DE ESTEIRAS, 153HP - CHI - INCLUSIVE OPERADOR </v>
          </cell>
          <cell r="C5180" t="str">
            <v>H</v>
          </cell>
          <cell r="D5180">
            <v>97.1</v>
          </cell>
        </row>
        <row r="5181">
          <cell r="A5181" t="str">
            <v xml:space="preserve">    74036/002</v>
          </cell>
          <cell r="B5181" t="str">
            <v xml:space="preserve">TRATOR ESTEIRAS DIESEL 140CV - CHP - INCLUSIVE OPERADOR </v>
          </cell>
          <cell r="C5181" t="str">
            <v>H</v>
          </cell>
          <cell r="D5181">
            <v>223.46</v>
          </cell>
        </row>
        <row r="5182">
          <cell r="A5182" t="str">
            <v xml:space="preserve">    74037</v>
          </cell>
          <cell r="B5182" t="str">
            <v>CAMINHÃO</v>
          </cell>
        </row>
        <row r="5183">
          <cell r="A5183" t="str">
            <v xml:space="preserve">    74037/001</v>
          </cell>
          <cell r="B5183" t="str">
            <v xml:space="preserve">CAMINHÃO BASCULANTE TOCO 4M3, MOTOR DIESEL 160CV COM MOTORISTA </v>
          </cell>
          <cell r="C5183" t="str">
            <v>H</v>
          </cell>
          <cell r="D5183">
            <v>99.14</v>
          </cell>
        </row>
        <row r="5184">
          <cell r="A5184" t="str">
            <v xml:space="preserve">    74040</v>
          </cell>
          <cell r="B5184" t="str">
            <v>SOQUETE COMPACTADOR</v>
          </cell>
        </row>
        <row r="5185">
          <cell r="A5185" t="str">
            <v xml:space="preserve">    74040/002</v>
          </cell>
          <cell r="B5185" t="str">
            <v xml:space="preserve">SOQUETE COMPACTADOR 72KG, GASOLINA, 3HP, (CHI), EXCLUSIVE OPERADOR. </v>
          </cell>
          <cell r="C5185" t="str">
            <v>H</v>
          </cell>
          <cell r="D5185">
            <v>2.83</v>
          </cell>
        </row>
        <row r="5186">
          <cell r="A5186" t="str">
            <v xml:space="preserve">    83354</v>
          </cell>
          <cell r="B5186" t="str">
            <v>DEPRECIAÇAO E JUROS - CAMINHAO BASCULANTE TRUCADO - CARGA UTIL = 10 M3, 16,3 T</v>
          </cell>
          <cell r="C5186" t="str">
            <v>H</v>
          </cell>
          <cell r="D5186">
            <v>22.59</v>
          </cell>
        </row>
        <row r="5187">
          <cell r="A5187" t="str">
            <v xml:space="preserve">    83355</v>
          </cell>
          <cell r="B5187" t="str">
            <v>MANUTENCAO - CAMINHAO BASCULANTE TRUCADO - CARGA UTIL = 10 M3, 16,3 TON</v>
          </cell>
          <cell r="C5187" t="str">
            <v>H</v>
          </cell>
          <cell r="D5187">
            <v>25.4</v>
          </cell>
        </row>
        <row r="5188">
          <cell r="A5188" t="str">
            <v xml:space="preserve">    83360</v>
          </cell>
          <cell r="B5188" t="str">
            <v xml:space="preserve">DEPRECIACAO E JUROS - CAMINHAO DISTRIBUIDOR DE ASFALTO </v>
          </cell>
          <cell r="C5188" t="str">
            <v>H</v>
          </cell>
          <cell r="D5188">
            <v>37.46</v>
          </cell>
        </row>
        <row r="5189">
          <cell r="A5189" t="str">
            <v xml:space="preserve">    83361</v>
          </cell>
          <cell r="B5189" t="str">
            <v xml:space="preserve">MANUTENCAO - CAMINHAO DISTRIBUIDOR DE ASFALTO </v>
          </cell>
          <cell r="C5189" t="str">
            <v>H</v>
          </cell>
          <cell r="D5189">
            <v>21.16</v>
          </cell>
        </row>
        <row r="5190">
          <cell r="A5190" t="str">
            <v xml:space="preserve">    83755</v>
          </cell>
          <cell r="B5190" t="str">
            <v xml:space="preserve">DEPRECIACAO GUINDASTE MADAL MD-10A </v>
          </cell>
          <cell r="C5190" t="str">
            <v>H</v>
          </cell>
          <cell r="D5190">
            <v>46.22</v>
          </cell>
        </row>
        <row r="5191">
          <cell r="A5191" t="str">
            <v xml:space="preserve">    83756</v>
          </cell>
          <cell r="B5191" t="str">
            <v xml:space="preserve">JUROS GUINDASTE MADAL MD-10A </v>
          </cell>
          <cell r="C5191" t="str">
            <v>H</v>
          </cell>
          <cell r="D5191">
            <v>19.5</v>
          </cell>
        </row>
        <row r="5192">
          <cell r="A5192" t="str">
            <v xml:space="preserve">    83757</v>
          </cell>
          <cell r="B5192" t="str">
            <v xml:space="preserve">MANUTENCAO GUINDASTE MADAL MD-10A </v>
          </cell>
          <cell r="C5192" t="str">
            <v>H</v>
          </cell>
          <cell r="D5192">
            <v>38.090000000000003</v>
          </cell>
        </row>
        <row r="5193">
          <cell r="A5193" t="str">
            <v xml:space="preserve">    83758</v>
          </cell>
          <cell r="B5193" t="str">
            <v xml:space="preserve">CUSTOS COMBUSTIVEL+MATERIAL NA OPERACAO DE GUINDASTE MADAL MD-10A </v>
          </cell>
          <cell r="C5193" t="str">
            <v>H</v>
          </cell>
          <cell r="D5193">
            <v>43.33</v>
          </cell>
        </row>
        <row r="5194">
          <cell r="A5194" t="str">
            <v xml:space="preserve">    83761</v>
          </cell>
          <cell r="B5194" t="str">
            <v xml:space="preserve">DEPRECIACAO GRUPO DE SOLDAGEM BAMBOZZI 375-A </v>
          </cell>
          <cell r="C5194" t="str">
            <v>H</v>
          </cell>
          <cell r="D5194">
            <v>13.89</v>
          </cell>
        </row>
        <row r="5195">
          <cell r="A5195" t="str">
            <v xml:space="preserve">    83762</v>
          </cell>
          <cell r="B5195" t="str">
            <v xml:space="preserve">MANUTENCAO GRUPO DE SOLDAGEM BAMBOZZI 375-A </v>
          </cell>
          <cell r="C5195" t="str">
            <v>H</v>
          </cell>
          <cell r="D5195">
            <v>6.94</v>
          </cell>
        </row>
        <row r="5196">
          <cell r="A5196" t="str">
            <v xml:space="preserve">    83763</v>
          </cell>
          <cell r="B5196" t="str">
            <v xml:space="preserve">CUSTOS COMBUSTIVEL+MATERIAL GRUPO DE SOLDAGEM BAMBOZZI 375-A </v>
          </cell>
          <cell r="C5196" t="str">
            <v>H</v>
          </cell>
          <cell r="D5196">
            <v>12.73</v>
          </cell>
        </row>
        <row r="5197">
          <cell r="A5197" t="str">
            <v xml:space="preserve">    83764</v>
          </cell>
          <cell r="B5197" t="str">
            <v xml:space="preserve">JUROS GRUPO DE SOLDAGEM BAMBOZZI 375-A </v>
          </cell>
          <cell r="C5197" t="str">
            <v>H</v>
          </cell>
          <cell r="D5197">
            <v>3.64</v>
          </cell>
        </row>
        <row r="5198">
          <cell r="A5198" t="str">
            <v xml:space="preserve">    84000</v>
          </cell>
          <cell r="B5198" t="str">
            <v xml:space="preserve">SOQUETE COMPACTADOR 72KG GASOLINA, 3HP (CHP) EXCLUSIVE OPERADOR. </v>
          </cell>
          <cell r="C5198" t="str">
            <v>H</v>
          </cell>
          <cell r="D5198">
            <v>6.87</v>
          </cell>
        </row>
        <row r="5199">
          <cell r="A5199" t="str">
            <v xml:space="preserve">    84137</v>
          </cell>
          <cell r="B5199" t="str">
            <v>DEPRECIACAO - USINA DE ASFALTO A FRIO ALMEIDA PMF-35 DPD CAP. 60/80 T/H - 30HP (ELETRICA)</v>
          </cell>
          <cell r="C5199" t="str">
            <v>H</v>
          </cell>
          <cell r="D5199">
            <v>16.079999999999998</v>
          </cell>
        </row>
        <row r="5200">
          <cell r="A5200" t="str">
            <v xml:space="preserve">    84138</v>
          </cell>
          <cell r="B5200" t="str">
            <v>JUROS - USINA DE ASFALTO A FRIO ALMEIDA PMF-35 DPD CAP. 60/80 T/H - 30HP (ELETRICA)</v>
          </cell>
          <cell r="C5200" t="str">
            <v>H</v>
          </cell>
          <cell r="D5200">
            <v>6.07</v>
          </cell>
        </row>
        <row r="5201">
          <cell r="A5201" t="str">
            <v xml:space="preserve">    84139</v>
          </cell>
          <cell r="B5201" t="str">
            <v>MANUTENCAO - USINA DE ASFALTO A FRIO ALMEIDA PMF-35 DPD CAP 60/80 T/H - 30 HP (ELETRICA)</v>
          </cell>
          <cell r="C5201" t="str">
            <v>H</v>
          </cell>
          <cell r="D5201">
            <v>14.47</v>
          </cell>
        </row>
        <row r="5202">
          <cell r="A5202" t="str">
            <v xml:space="preserve">    84140</v>
          </cell>
          <cell r="B5202" t="str">
            <v>CUSTOS C/ MAO DE OBRA NA OPERACAO - USINA DE ASFALTO A FRIO ALMEIDA PMF-35 DPD CAP 60/80 T/H - 30 HP (ELETRICA)</v>
          </cell>
          <cell r="C5202" t="str">
            <v>H</v>
          </cell>
          <cell r="D5202">
            <v>51.95</v>
          </cell>
        </row>
        <row r="5203">
          <cell r="A5203" t="str">
            <v xml:space="preserve">    84142</v>
          </cell>
          <cell r="B5203" t="str">
            <v>DEPRECIACAO - CAMINHÃO TOCO VW 8120 EURO III 115 CV, CARROC. FIXA MADEIRA, PBT 7700 KG, C.UTIL + CARROC 4640 KG, COM MUNCK MADAL MD-6501 CARGA MAX 3,25T (A 2M) E 1,62T (A 4M)</v>
          </cell>
          <cell r="C5203" t="str">
            <v>H</v>
          </cell>
          <cell r="D5203">
            <v>17.600000000000001</v>
          </cell>
        </row>
        <row r="5204">
          <cell r="A5204" t="str">
            <v xml:space="preserve">    84143</v>
          </cell>
          <cell r="B5204" t="str">
            <v>JUROS - CAMINHÃO TOCO VW 8120 EURO III 115 CV, CARROC. FIXA MADEIRA, PBT 7700 KG, C.UTIL + CARROC 4640 KG, COM MUNCK MADAL MD-6501 CARGA MAX3,25T (A 2M) E 1,62T (A 4M)</v>
          </cell>
          <cell r="C5204" t="str">
            <v>H</v>
          </cell>
          <cell r="D5204">
            <v>5.87</v>
          </cell>
        </row>
        <row r="5205">
          <cell r="A5205" t="str">
            <v xml:space="preserve">    84144</v>
          </cell>
          <cell r="B5205" t="str">
            <v>MANUTENCAO - CAMINHÃO TOCO VW 8120 EURO III 115 CV, CARROC. FIXA MADEIRA, PBT 7700 KG, C.UTIL + CARROC 4640 KG, COM MUNCK MADAL MD-6501 CARGA MAX 3,25T (A 2M) E 1,62T (A 4M)</v>
          </cell>
          <cell r="C5205" t="str">
            <v>H</v>
          </cell>
          <cell r="D5205">
            <v>12.75</v>
          </cell>
        </row>
        <row r="5206">
          <cell r="A5206" t="str">
            <v xml:space="preserve">    84145</v>
          </cell>
          <cell r="B5206" t="str">
            <v>MATERIAL NA OPERACAO - CAMINHÃO TOCO VW 8120 EURO III 115 CV, CARROC. FIXA MADEIRA, PBT 7700 KG, C.UTIL + CARROC 4640 KG, COM MUNCK MADAL MD-6501 CARGA MAX 3,25T (A 2M) E 1,62T (A 4M)</v>
          </cell>
          <cell r="C5206" t="str">
            <v>H</v>
          </cell>
          <cell r="D5206">
            <v>55.47</v>
          </cell>
        </row>
        <row r="5207">
          <cell r="A5207" t="str">
            <v xml:space="preserve">    84146</v>
          </cell>
          <cell r="B5207" t="str">
            <v>MAO-DEOBRA - CAMINHÃO TOCO VW 8120 EURO III 115 CV, CARROC. FIXA MADEIRA, PBT 7700 KG, C.UTIL + CARROC 4640 KG, COM MUNCK MADAL MD-6501 CARGA MAX 3,25T (A 2M) E 1,62T (A 4M)</v>
          </cell>
          <cell r="C5207" t="str">
            <v>H</v>
          </cell>
          <cell r="D5207">
            <v>19.87</v>
          </cell>
        </row>
        <row r="5208">
          <cell r="A5208" t="str">
            <v xml:space="preserve">    84147</v>
          </cell>
          <cell r="B5208" t="str">
            <v xml:space="preserve">DEPRECIACAO E JUROS - CAMINHAO BASCULANTE 10M3 </v>
          </cell>
          <cell r="C5208" t="str">
            <v>H</v>
          </cell>
          <cell r="D5208">
            <v>26.21</v>
          </cell>
        </row>
        <row r="5209">
          <cell r="A5209" t="str">
            <v xml:space="preserve">    84148</v>
          </cell>
          <cell r="B5209" t="str">
            <v xml:space="preserve">MANUTENCAO - CAMINHAO BASCULANTE 10 M3 </v>
          </cell>
          <cell r="C5209" t="str">
            <v>H</v>
          </cell>
          <cell r="D5209">
            <v>19.239999999999998</v>
          </cell>
        </row>
        <row r="5210">
          <cell r="A5210" t="str">
            <v xml:space="preserve">    84149</v>
          </cell>
          <cell r="B5210" t="str">
            <v xml:space="preserve">CUSTOS C/ MATERIAL OPERACAO - CAMINHAO BASCULANTE 10 M3 </v>
          </cell>
          <cell r="C5210" t="str">
            <v>H</v>
          </cell>
          <cell r="D5210">
            <v>86.83</v>
          </cell>
        </row>
        <row r="5211">
          <cell r="A5211" t="str">
            <v xml:space="preserve">    84150</v>
          </cell>
          <cell r="B5211" t="str">
            <v xml:space="preserve">CUSTOS C/ MAO-DE-OBRA OPERACAO - CAMINHAO BASCULANTE 10 M3 </v>
          </cell>
          <cell r="C5211" t="str">
            <v>H</v>
          </cell>
          <cell r="D5211">
            <v>17.350000000000001</v>
          </cell>
        </row>
        <row r="5212">
          <cell r="A5212" t="str">
            <v xml:space="preserve">    84151</v>
          </cell>
          <cell r="B5212" t="str">
            <v xml:space="preserve">CAMINHAO BASCULANTE 10 M3 - CHP </v>
          </cell>
          <cell r="C5212" t="str">
            <v>CHP</v>
          </cell>
          <cell r="D5212">
            <v>149.63999999999999</v>
          </cell>
        </row>
        <row r="5213">
          <cell r="A5213" t="str">
            <v xml:space="preserve">    84155</v>
          </cell>
          <cell r="B5213" t="str">
            <v>DESEMPENADEIRA ELETR 2 CV 4 POLOS 220/380V COMPACTADORA E DENSADORA P/ACAB PISO CONCRETO - EXCL OPERADOR (CP)</v>
          </cell>
          <cell r="C5213" t="str">
            <v>H</v>
          </cell>
          <cell r="D5213">
            <v>1.94</v>
          </cell>
        </row>
        <row r="5214">
          <cell r="A5214" t="str">
            <v xml:space="preserve">    84156</v>
          </cell>
          <cell r="B5214" t="str">
            <v>REGUA VIBRATORIA DUPLA GASOLINA 3/4CV A 3600RPM DE FREQUENCIA - EXCLUSIVE OPERADOR (CP)</v>
          </cell>
          <cell r="C5214" t="str">
            <v>H</v>
          </cell>
          <cell r="D5214">
            <v>8.2899999999999991</v>
          </cell>
        </row>
        <row r="5215">
          <cell r="A5215" t="str">
            <v xml:space="preserve">    84157</v>
          </cell>
          <cell r="B5215" t="str">
            <v>DESEMPENADEIRA ELETR MOTOR 2CV 4 POLOS 220/380V COMPACTADORA E ADENSADORA PARA PISO ACABADO DE CONCRETO - EXCLUSIVE OPERADOR (CI)</v>
          </cell>
          <cell r="C5215" t="str">
            <v>H</v>
          </cell>
          <cell r="D5215">
            <v>1.02</v>
          </cell>
        </row>
        <row r="5216">
          <cell r="A5216" t="str">
            <v xml:space="preserve">    84160</v>
          </cell>
          <cell r="B5216" t="str">
            <v>REGUA VIBRADORA DUPLA GASOLINA 3/4 CV A 3600 RPM FREQUENCIA - EXCLUSIVE OPERADOR (CI)</v>
          </cell>
          <cell r="C5216" t="str">
            <v>H</v>
          </cell>
          <cell r="D5216">
            <v>2.4500000000000002</v>
          </cell>
        </row>
        <row r="5217">
          <cell r="A5217" t="str">
            <v xml:space="preserve">    87026</v>
          </cell>
          <cell r="B5217" t="str">
            <v>GRADE DE DISCO REBOCÁVEL COM 20 DISCOS 24" X 6 MM COM PNEUS PARA TRANSPORTE - JUROS. AF_06/2014</v>
          </cell>
          <cell r="C5217" t="str">
            <v>H</v>
          </cell>
          <cell r="D5217">
            <v>0.63</v>
          </cell>
        </row>
        <row r="5218">
          <cell r="A5218" t="str">
            <v xml:space="preserve">    87441</v>
          </cell>
          <cell r="B5218" t="str">
            <v>BETONEIRA CAPACIDADE NOMINAL 400 L, CAPACIDADE DE MISTURA 310 L, MOTORA DIESEL POTÊNCIA 5,0 HP, SEM CARREGADOR - DEPRECIAÇÃO. AF_06/2014</v>
          </cell>
          <cell r="C5218" t="str">
            <v>H</v>
          </cell>
          <cell r="D5218">
            <v>0.28000000000000003</v>
          </cell>
        </row>
        <row r="5219">
          <cell r="A5219" t="str">
            <v xml:space="preserve">    87442</v>
          </cell>
          <cell r="B5219" t="str">
            <v>BETONEIRA CAPACIDADE NOMINAL 400 L, CAPACIDADE DE MISTURA 310 L, MOTORA DIESEL POTÊNCIA 5,0 HP, SEM CARREGADOR - JUROS. AF_06/2014</v>
          </cell>
          <cell r="C5219" t="str">
            <v>H</v>
          </cell>
          <cell r="D5219">
            <v>0.06</v>
          </cell>
        </row>
        <row r="5220">
          <cell r="A5220" t="str">
            <v xml:space="preserve">    87443</v>
          </cell>
          <cell r="B5220" t="str">
            <v>BETONEIRA CAPACIDADE NOMINAL 400 L, CAPACIDADE DE MISTURA 310 L, MOTORA DIESEL POTÊNCIA 5,0 HP, SEM CARREGADOR - MANUTENÇÃO. AF_06/2014</v>
          </cell>
          <cell r="C5220" t="str">
            <v>H</v>
          </cell>
          <cell r="D5220">
            <v>0.24</v>
          </cell>
        </row>
        <row r="5221">
          <cell r="A5221" t="str">
            <v xml:space="preserve">    87444</v>
          </cell>
          <cell r="B5221" t="str">
            <v>BETONEIRA CAPACIDADE NOMINAL 400 L, CAPACIDADE DE MISTURA 310 L, MOTORA DIESEL POTÊNCIA 5,0 HP, SEM CARREGADOR - MATERIAIS NA OPERAÇÃO. AF_06/2014</v>
          </cell>
          <cell r="C5221" t="str">
            <v>H</v>
          </cell>
          <cell r="D5221">
            <v>2.0099999999999998</v>
          </cell>
        </row>
        <row r="5222">
          <cell r="A5222" t="str">
            <v xml:space="preserve">    88387</v>
          </cell>
          <cell r="B5222" t="str">
            <v>MISTURADOR DE ARGAMASSA, EIXO HORIZONTAL, CAPACIDADE DE MISTURA 300 KG, MOTOR ELÉTRICO POTÊNCIA 5 CV - DEPRECIAÇÃO. AF_06/2014</v>
          </cell>
          <cell r="C5222" t="str">
            <v>H</v>
          </cell>
          <cell r="D5222">
            <v>0.56000000000000005</v>
          </cell>
        </row>
        <row r="5223">
          <cell r="A5223" t="str">
            <v xml:space="preserve">    88389</v>
          </cell>
          <cell r="B5223" t="str">
            <v>MISTURADOR DE ARGAMASSA, EIXO HORIZONTAL, CAPACIDADE DE MISTURA 300 KG, MOTOR ELÉTRICO POTÊNCIA 5 CV - JUROS. AF_06/2014</v>
          </cell>
          <cell r="C5223" t="str">
            <v>H</v>
          </cell>
          <cell r="D5223">
            <v>0.13</v>
          </cell>
        </row>
        <row r="5224">
          <cell r="A5224" t="str">
            <v xml:space="preserve">    88390</v>
          </cell>
          <cell r="B5224" t="str">
            <v>MISTURADOR DE ARGAMASSA, EIXO HORIZONTAL, CAPACIDADE DE MISTURA 300 KG, MOTOR ELÉTRICO POTÊNCIA 5 CV - MANUTENÇÃO. AF_06/2014</v>
          </cell>
          <cell r="C5224" t="str">
            <v>H</v>
          </cell>
          <cell r="D5224">
            <v>0.46</v>
          </cell>
        </row>
        <row r="5225">
          <cell r="A5225" t="str">
            <v xml:space="preserve">    88391</v>
          </cell>
          <cell r="B5225" t="str">
            <v>MISTURADOR DE ARGAMASSA, EIXO HORIZONTAL, CAPACIDADE DE MISTURA 300 KG, MOTOR ELÉTRICO POTÊNCIA 5 CV - MATERIAIS NA OPERAÇÃO. AF_06/2014</v>
          </cell>
          <cell r="C5225" t="str">
            <v>H</v>
          </cell>
          <cell r="D5225">
            <v>0.86</v>
          </cell>
        </row>
        <row r="5226">
          <cell r="A5226" t="str">
            <v xml:space="preserve">    88394</v>
          </cell>
          <cell r="B5226" t="str">
            <v>MISTURADOR DE ARGAMASSA, EIXO HORIZONTAL, CAPACIDADE DE MISTURA 600 KG, MOTOR ELÉTRICO POTÊNCIA 7,5 CV - DEPRECIAÇÃO. AF_06/2014</v>
          </cell>
          <cell r="C5226" t="str">
            <v>H</v>
          </cell>
          <cell r="D5226">
            <v>0.66</v>
          </cell>
        </row>
        <row r="5227">
          <cell r="A5227" t="str">
            <v xml:space="preserve">    88395</v>
          </cell>
          <cell r="B5227" t="str">
            <v>MISTURADOR DE ARGAMASSA, EIXO HORIZONTAL, CAPACIDADE DE MISTURA 600 KG, MOTOR ELÉTRICO POTÊNCIA 7,5 CV - JUROS. AF_06/2014</v>
          </cell>
          <cell r="C5227" t="str">
            <v>H</v>
          </cell>
          <cell r="D5227">
            <v>0.15</v>
          </cell>
        </row>
        <row r="5228">
          <cell r="A5228" t="str">
            <v xml:space="preserve">    88396</v>
          </cell>
          <cell r="B5228" t="str">
            <v>MISTURADOR DE ARGAMASSA, EIXO HORIZONTAL, CAPACIDADE DE MISTURA 600 KG, MOTOR ELÉTRICO POTÊNCIA 7,5 CV - MANUTENÇÃO. AF_06/2014</v>
          </cell>
          <cell r="C5228" t="str">
            <v>H</v>
          </cell>
          <cell r="D5228">
            <v>0.55000000000000004</v>
          </cell>
        </row>
        <row r="5229">
          <cell r="A5229" t="str">
            <v xml:space="preserve">    88397</v>
          </cell>
          <cell r="B5229" t="str">
            <v>MISTURADOR DE ARGAMASSA, EIXO HORIZONTAL, CAPACIDADE DE MISTURA 600 KG, MOTOR ELÉTRICO POTÊNCIA 7,5 CV - MATERIAIS NA OPERAÇÃO. AF_06/2014</v>
          </cell>
          <cell r="C5229" t="str">
            <v>H</v>
          </cell>
          <cell r="D5229">
            <v>1.29</v>
          </cell>
        </row>
        <row r="5230">
          <cell r="A5230" t="str">
            <v xml:space="preserve">    88400</v>
          </cell>
          <cell r="B5230" t="str">
            <v>MISTURADOR DE ARGAMASSA, EIXO HORIZONTAL, CAPACIDADE DE MISTURA 160 KG, MOTOR ELÉTRICO POTÊNCIA 3 CV - DEPRECIAÇÃO. AF_06/2014</v>
          </cell>
          <cell r="C5230" t="str">
            <v>H</v>
          </cell>
          <cell r="D5230">
            <v>0.53</v>
          </cell>
        </row>
        <row r="5231">
          <cell r="A5231" t="str">
            <v xml:space="preserve">    88401</v>
          </cell>
          <cell r="B5231" t="str">
            <v>MISTURADOR DE ARGAMASSA, EIXO HORIZONTAL, CAPACIDADE DE MISTURA 160 KG, MOTOR ELÉTRICO POTÊNCIA 3 CV - JUROS. AF_06/2014</v>
          </cell>
          <cell r="C5231" t="str">
            <v>H</v>
          </cell>
          <cell r="D5231">
            <v>0.12</v>
          </cell>
        </row>
        <row r="5232">
          <cell r="A5232" t="str">
            <v xml:space="preserve">    88402</v>
          </cell>
          <cell r="B5232" t="str">
            <v>MISTURADOR DE ARGAMASSA, EIXO HORIZONTAL, CAPACIDADE DE MISTURA 160 KG, MOTOR ELÉTRICO POTÊNCIA 3 CV - MANUTENÇÃO. AF_06/2014</v>
          </cell>
          <cell r="C5232" t="str">
            <v>H</v>
          </cell>
          <cell r="D5232">
            <v>0.44</v>
          </cell>
        </row>
        <row r="5233">
          <cell r="A5233" t="str">
            <v xml:space="preserve">    88403</v>
          </cell>
          <cell r="B5233" t="str">
            <v>MISTURADOR DE ARGAMASSA, EIXO HORIZONTAL, CAPACIDADE DE MISTURA 160 KG, MOTOR ELÉTRICO POTÊNCIA 3 CV - MATERIAIS NA OPERAÇÃO. AF_06/2014</v>
          </cell>
          <cell r="C5233" t="str">
            <v>H</v>
          </cell>
          <cell r="D5233">
            <v>0.51</v>
          </cell>
        </row>
        <row r="5234">
          <cell r="A5234" t="str">
            <v xml:space="preserve">    88419</v>
          </cell>
          <cell r="B5234" t="str">
            <v>PROJETOR DE ARGAMASSA, CAPACIDADE DE PROJEÇÃO 1,5 M3/H, ALCANCE DE 30 ATÉ 60 M, MOTOR ELÉTRICO POTÊNCIA 7,5 HP - DEPRECIAÇÃO. AF_06/2014</v>
          </cell>
          <cell r="C5234" t="str">
            <v>H</v>
          </cell>
          <cell r="D5234">
            <v>3.45</v>
          </cell>
        </row>
        <row r="5235">
          <cell r="A5235" t="str">
            <v xml:space="preserve">    88422</v>
          </cell>
          <cell r="B5235" t="str">
            <v>PROJETOR DE ARGAMASSA, CAPACIDADE DE PROJEÇÃO 1,5 M3/H, ALCANCE DE 30 ATÉ 60 M, MOTOR ELÉTRICO POTÊNCIA 7,5 HP - JUROS. AF_06/2014</v>
          </cell>
          <cell r="C5235" t="str">
            <v>H</v>
          </cell>
          <cell r="D5235">
            <v>0.8</v>
          </cell>
        </row>
        <row r="5236">
          <cell r="A5236" t="str">
            <v xml:space="preserve">    88425</v>
          </cell>
          <cell r="B5236" t="str">
            <v>PROJETOR DE ARGAMASSA, CAPACIDADE DE PROJEÇÃO 1,5 M3/H, ALCANCE DE 30 ATÉ 60 M, MOTOR ELÉTRICO POTÊNCIA 7,5 HP - MANUTENÇÃO. AF_06/2014</v>
          </cell>
          <cell r="C5236" t="str">
            <v>H</v>
          </cell>
          <cell r="D5236">
            <v>2.87</v>
          </cell>
        </row>
        <row r="5237">
          <cell r="A5237" t="str">
            <v xml:space="preserve">    88427</v>
          </cell>
          <cell r="B5237" t="str">
            <v>PROJETOR DE ARGAMASSA, CAPACIDADE DE PROJEÇÃO 1,5 M3/H, ALCANCE DE 30 ATÉ 60 M, MOTOR ELÉTRICO POTÊNCIA 7,5 HP - MATERIAIS NA OPERAÇÃO. AF_06/2014</v>
          </cell>
          <cell r="C5237" t="str">
            <v>H</v>
          </cell>
          <cell r="D5237">
            <v>1.29</v>
          </cell>
        </row>
        <row r="5238">
          <cell r="A5238" t="str">
            <v xml:space="preserve">    88434</v>
          </cell>
          <cell r="B5238" t="str">
            <v>PROJETOR DE ARGAMASSA, CAPACIDADE DE PROJEÇÃO 2 M3/H, ALCANCE ATÉ 50 M, MOTOR ELÉTRICO POTÊNCIA 7,5 HP - DEPRECIAÇÃO. AF_06/2014</v>
          </cell>
          <cell r="C5238" t="str">
            <v>H</v>
          </cell>
          <cell r="D5238">
            <v>4.58</v>
          </cell>
        </row>
        <row r="5239">
          <cell r="A5239" t="str">
            <v xml:space="preserve">    88435</v>
          </cell>
          <cell r="B5239" t="str">
            <v>PROJETOR DE ARGAMASSA, CAPACIDADE DE PROJEÇÃO 2 M3/H, ALCANCE ATÉ 50 M, MOTOR ELÉTRICO POTÊNCIA 7,5 HP- JUROS. AF_06/2014</v>
          </cell>
          <cell r="C5239" t="str">
            <v>H</v>
          </cell>
          <cell r="D5239">
            <v>1.06</v>
          </cell>
        </row>
        <row r="5240">
          <cell r="A5240" t="str">
            <v xml:space="preserve">    88436</v>
          </cell>
          <cell r="B5240" t="str">
            <v>PROJETOR DE ARGAMASSA, CAPACIDADE DE PROJEÇÃO 2 M3/H, ALCANCE ATÉ 50 M, MOTOR ELÉTRICO POTÊNCIA 7,5 HP - MANUTENÇÃO. AF_06/2014</v>
          </cell>
          <cell r="C5240" t="str">
            <v>H</v>
          </cell>
          <cell r="D5240">
            <v>3.81</v>
          </cell>
        </row>
        <row r="5241">
          <cell r="A5241" t="str">
            <v xml:space="preserve">    88437</v>
          </cell>
          <cell r="B5241" t="str">
            <v>PROJETOR DE ARGAMASSA, CAPACIDADE DE PROJEÇÃO 2 M3/H, ALCANCE ATÉ 50 M, MOTOR ELÉTRICO POTÊNCIA 7,5 HP - MATERIAIS NA OPERAÇÃO. AF_06/2014</v>
          </cell>
          <cell r="C5241" t="str">
            <v>H</v>
          </cell>
          <cell r="D5241">
            <v>1.29</v>
          </cell>
        </row>
        <row r="5242">
          <cell r="A5242" t="str">
            <v xml:space="preserve">    88569</v>
          </cell>
          <cell r="B5242" t="str">
            <v>ESPARGIDOR DE ASFALTO PRESSURIZADO COM TANQUE DE 2500 L, REBOCÁVEL COMMOTOR A GASOLINA POTÊNCIA 3,4 HP - DEPRECIAÇÃO. AF_07/2014</v>
          </cell>
          <cell r="C5242" t="str">
            <v>H</v>
          </cell>
          <cell r="D5242">
            <v>3.58</v>
          </cell>
        </row>
        <row r="5243">
          <cell r="A5243" t="str">
            <v xml:space="preserve">    88570</v>
          </cell>
          <cell r="B5243" t="str">
            <v>ESPARGIDOR DE ASFALTO PRESSURIZADO COM TANQUE DE 2500 L, REBOCÁVEL COMMOTOR A GASOLINA POTÊNCIA 3,4 HP - JUROS. AF_07/2014</v>
          </cell>
          <cell r="C5243" t="str">
            <v>H</v>
          </cell>
          <cell r="D5243">
            <v>1.47</v>
          </cell>
        </row>
        <row r="5244">
          <cell r="A5244" t="str">
            <v xml:space="preserve">    88826</v>
          </cell>
          <cell r="B5244" t="str">
            <v>BETONEIRA CAPACIDADE NOMINAL DE 400 L, CAPACIDADE DE MISTURA 310 L, MOTOR ELÉTRICO TRIFÁSICO POTÊNCIA DE 2 HP, SEM CARREGADOR - DEPRECIAÇÃO.AF_10/2014</v>
          </cell>
          <cell r="C5244" t="str">
            <v>H</v>
          </cell>
          <cell r="D5244">
            <v>0.21</v>
          </cell>
        </row>
        <row r="5245">
          <cell r="A5245" t="str">
            <v xml:space="preserve">    88827</v>
          </cell>
          <cell r="B5245" t="str">
            <v>BETONEIRA CAPACIDADE NOMINAL DE 400 L, CAPACIDADE DE MISTURA 310 L, MOTOR ELÉTRICO TRIFÁSICO POTÊNCIA DE 2 HP, SEM CARREGADOR - JUROS. AF_10/2014</v>
          </cell>
          <cell r="C5245" t="str">
            <v>H</v>
          </cell>
          <cell r="D5245">
            <v>0.04</v>
          </cell>
        </row>
        <row r="5246">
          <cell r="A5246" t="str">
            <v xml:space="preserve">    88828</v>
          </cell>
          <cell r="B5246" t="str">
            <v>BETONEIRA CAPACIDADE NOMINAL DE 400 L, CAPACIDADE DE MISTURA 310 L, MOTOR ELÉTRICO TRIFÁSICO POTÊNCIA DE 2 HP, SEM CARREGADOR - MANUTENÇÃO.AF_10/2014</v>
          </cell>
          <cell r="C5246" t="str">
            <v>H</v>
          </cell>
          <cell r="D5246">
            <v>0.17</v>
          </cell>
        </row>
        <row r="5247">
          <cell r="A5247" t="str">
            <v xml:space="preserve">    88829</v>
          </cell>
          <cell r="B5247" t="str">
            <v>BETONEIRA CAPACIDADE NOMINAL DE 400 L, CAPACIDADE DE MISTURA 310 L, MOTOR ELÉTRICO TRIFÁSICO POTÊNCIA DE 2 HP, SEM CARREGADOR - MATERIAIS NAOPERAÇÃO. AF_10/2014</v>
          </cell>
          <cell r="C5247" t="str">
            <v>H</v>
          </cell>
          <cell r="D5247">
            <v>0.35</v>
          </cell>
        </row>
        <row r="5248">
          <cell r="A5248" t="str">
            <v xml:space="preserve">    88832</v>
          </cell>
          <cell r="B5248" t="str">
            <v>ESCAVADEIRA HIDRÁULICA SOBRE ESTEIRAS, CAÇAMBA 0,80 M3, PESO OPERACIONAL 17,8 T, POTÊNCIA LÍQUIDA 110 HP - DEPRECIAÇÃO. AF_10/2014</v>
          </cell>
          <cell r="C5248" t="str">
            <v>H</v>
          </cell>
          <cell r="D5248">
            <v>24.57</v>
          </cell>
        </row>
        <row r="5249">
          <cell r="A5249" t="str">
            <v xml:space="preserve">    88834</v>
          </cell>
          <cell r="B5249" t="str">
            <v>ESCAVADEIRA HIDRÁULICA SOBRE ESTEIRAS, CAÇAMBA 0,80 M3, PESO OPERACIONAL 17,8 T, POTÊNCIA LÍQUIDA 110 HP - JUROS. AF_10/2014</v>
          </cell>
          <cell r="C5249" t="str">
            <v>H</v>
          </cell>
          <cell r="D5249">
            <v>5.53</v>
          </cell>
        </row>
        <row r="5250">
          <cell r="A5250" t="str">
            <v xml:space="preserve">    88835</v>
          </cell>
          <cell r="B5250" t="str">
            <v>ESCAVADEIRA HIDRÁULICA SOBRE ESTEIRAS, CAÇAMBA 0,80 M3, PESO OPERACIONAL 17,8 T, POTÊNCIA LÍQUIDA 110 HP - MANUTENÇÃO. AF_10/2014</v>
          </cell>
          <cell r="C5250" t="str">
            <v>H</v>
          </cell>
          <cell r="D5250">
            <v>34.56</v>
          </cell>
        </row>
        <row r="5251">
          <cell r="A5251" t="str">
            <v xml:space="preserve">    88836</v>
          </cell>
          <cell r="B5251" t="str">
            <v>ESCAVADEIRA HIDRÁULICA SOBRE ESTEIRAS, CAÇAMBA 0,80 M3, PESO OPERACIONAL 17,8 T, POTÊNCIA LÍQUIDA 110 HP - MATERIAIS NA OPERAÇÃO. AF_10/2014</v>
          </cell>
          <cell r="C5251" t="str">
            <v>H</v>
          </cell>
          <cell r="D5251">
            <v>43.97</v>
          </cell>
        </row>
        <row r="5252">
          <cell r="A5252" t="str">
            <v xml:space="preserve">    88839</v>
          </cell>
          <cell r="B5252" t="str">
            <v>TRATOR DE ESTEIRAS, POTÊNCIA 125 HP, PESO OPERACIONAL 12,9 T, COM LÂMINA 2,7 M3 - DEPRECIAÇÃO. AF_10/2014</v>
          </cell>
          <cell r="C5252" t="str">
            <v>H</v>
          </cell>
          <cell r="D5252">
            <v>34.36</v>
          </cell>
        </row>
        <row r="5253">
          <cell r="A5253" t="str">
            <v xml:space="preserve">    88840</v>
          </cell>
          <cell r="B5253" t="str">
            <v>TRATOR DE ESTEIRAS, POTÊNCIA 125 HP, PESO OPERACIONAL 12,9 T, COM LÂMINA 2,7 M3 - JUROS. AF_10/2014</v>
          </cell>
          <cell r="C5253" t="str">
            <v>H</v>
          </cell>
          <cell r="D5253">
            <v>7.73</v>
          </cell>
        </row>
        <row r="5254">
          <cell r="A5254" t="str">
            <v xml:space="preserve">    88841</v>
          </cell>
          <cell r="B5254" t="str">
            <v>TRATOR DE ESTEIRAS, POTÊNCIA 125 HP, PESO OPERACIONAL 12,9 T, COM LÂMINA 2,7 M3 - MANUTENCAO. AF_10/2014</v>
          </cell>
          <cell r="C5254" t="str">
            <v>H</v>
          </cell>
          <cell r="D5254">
            <v>42.95</v>
          </cell>
        </row>
        <row r="5255">
          <cell r="A5255" t="str">
            <v xml:space="preserve">    88842</v>
          </cell>
          <cell r="B5255" t="str">
            <v>TRATOR DE ESTEIRAS, POTÊNCIA 125 HP, PESO OPERACIONAL 12,9 T, COM LÂMINA 2,7 M3 - MATERIAIS NA OPERACAO. AF_10/2014</v>
          </cell>
          <cell r="C5255" t="str">
            <v>H</v>
          </cell>
          <cell r="D5255">
            <v>59.97</v>
          </cell>
        </row>
        <row r="5256">
          <cell r="A5256" t="str">
            <v xml:space="preserve">    88845</v>
          </cell>
          <cell r="B5256" t="str">
            <v>ESPARGIDOR DE ASFALTO PRESSURIZADO, TANQUE 6 M3 COM ISOLAÇÃO TÉRMICA, AQUECIDO COM 2 MAÇARICOS, COM BARRA ESPARGIDORA 3,60 M, A SER MONTADOSOBRE CAMINHÃO - DEPRECIAÇÃO. AF_10/2014</v>
          </cell>
          <cell r="C5256" t="str">
            <v>H</v>
          </cell>
          <cell r="D5256">
            <v>7.6</v>
          </cell>
        </row>
        <row r="5257">
          <cell r="A5257" t="str">
            <v xml:space="preserve">    88846</v>
          </cell>
          <cell r="B5257" t="str">
            <v>ESPARGIDOR DE ASFALTO PRESSURIZADO, TANQUE 6 M3 COM ISOLAÇÃO TÉRMICA, AQUECIDO COM 2 MAÇARICOS, COM BARRA ESPARGIDORA 3,60 M, A SER MONTADOSOBRE CAMINHÃO - JUROS. AF_10/2014</v>
          </cell>
          <cell r="C5257" t="str">
            <v>H</v>
          </cell>
          <cell r="D5257">
            <v>3.13</v>
          </cell>
        </row>
        <row r="5258">
          <cell r="A5258" t="str">
            <v xml:space="preserve">    88847</v>
          </cell>
          <cell r="B5258" t="str">
            <v>USINA DE LAMA ASFÁLTICA, PROD 30 A 50 T/H, SILO DE AGREGADO 7 M3, RESERVATÓRIOS PARA EMULSÃO E ÁGUA DE 2,3 M3 CADA, MISTURADOR TIPO PUG MILLA SER MONTADO SOBRE CAMINHÃO - DEPRECIAÇÃO. AF_10/2014</v>
          </cell>
          <cell r="C5258" t="str">
            <v>H</v>
          </cell>
          <cell r="D5258">
            <v>20.63</v>
          </cell>
        </row>
        <row r="5259">
          <cell r="A5259" t="str">
            <v xml:space="preserve">    88848</v>
          </cell>
          <cell r="B5259" t="str">
            <v>USINA DE LAMA ASFÁLTICA, PROD 30 A 50 T/H, SILO DE AGREGADO 7 M3, RESERVATÓRIOS PARA EMULSÃO E ÁGUA DE 2,3 M3 CADA, MISTURADOR TIPO PUG MILLA SER MONTADO SOBRE CAMINHÃO - JUROS. AF_10/2014</v>
          </cell>
          <cell r="C5259" t="str">
            <v>H</v>
          </cell>
          <cell r="D5259">
            <v>6.18</v>
          </cell>
        </row>
        <row r="5260">
          <cell r="A5260" t="str">
            <v xml:space="preserve">    88853</v>
          </cell>
          <cell r="B5260" t="str">
            <v>MOTOBOMBA CENTRÍFUGA, MOTOR A GASOLINA, POTÊNCIA 5,42 HP, BOCAIS 1 1/2X 1, DIÂMETRO ROTOR 143 MM HM/Q = 6 MCA / 16,8 M3/H A 38 MCA / 6,6M3/H - DEPRECIAÇÃO. AF_06/2014</v>
          </cell>
          <cell r="C5260" t="str">
            <v>H</v>
          </cell>
          <cell r="D5260">
            <v>0.14000000000000001</v>
          </cell>
        </row>
        <row r="5261">
          <cell r="A5261" t="str">
            <v xml:space="preserve">    88854</v>
          </cell>
          <cell r="B5261" t="str">
            <v>MOTOBOMBA CENTRÍFUGA, MOTOR A GASOLINA, POTÊNCIA 5,42 HP, BOCAIS 1 1/2X 1, DIÂMETRO ROTOR 143 MM HM/Q = 6 MCA / 16,8 M3/H A 38 MCA / 6,6M3/H - JUROS. AF_06/2014</v>
          </cell>
          <cell r="C5261" t="str">
            <v>H</v>
          </cell>
          <cell r="D5261">
            <v>0.04</v>
          </cell>
        </row>
        <row r="5262">
          <cell r="A5262" t="str">
            <v xml:space="preserve">    88855</v>
          </cell>
          <cell r="B5262" t="str">
            <v>GRADE DE DISCO CONTROLE REMOTO REBOCÁVEL, COM 24 DISCOS 24 X 6 MM COMPNEUS PARA TRANSPORTE - DEPRECIAÇÃO. AF_06/2014</v>
          </cell>
          <cell r="C5262" t="str">
            <v>H</v>
          </cell>
          <cell r="D5262">
            <v>2.3199999999999998</v>
          </cell>
        </row>
        <row r="5263">
          <cell r="A5263" t="str">
            <v xml:space="preserve">    88856</v>
          </cell>
          <cell r="B5263" t="str">
            <v>GRADE DE DISCO CONTROLE REMOTO REBOCÁVEL, COM 24 DISCOS 24 X 6 MM COMPNEUS PARA TRANSPORTE - JUROS. AF_06/2014</v>
          </cell>
          <cell r="C5263" t="str">
            <v>H</v>
          </cell>
          <cell r="D5263">
            <v>0.8</v>
          </cell>
        </row>
        <row r="5264">
          <cell r="A5264" t="str">
            <v xml:space="preserve">    88857</v>
          </cell>
          <cell r="B5264" t="str">
            <v>RETROESCAVADEIRA SOBRE RODAS COM CARREGADEIRA, TRAÇÃO 4X4, POTÊNCIA LÍQ. 88 HP, CAÇAMBA CARREG. CAP. MÍN. 1 M3, CAÇAMBA RETRO CAP. 0,26 M3,PESO OPERACIONAL MÍN. 6.674 KG, PROFUNDIDADE ESCAVAÇÃO MÁX. 4,37 M - DEPRECIAÇÃO. AF_06/2014</v>
          </cell>
          <cell r="C5264" t="str">
            <v>H</v>
          </cell>
          <cell r="D5264">
            <v>15.75</v>
          </cell>
        </row>
        <row r="5265">
          <cell r="A5265" t="str">
            <v xml:space="preserve">    88858</v>
          </cell>
          <cell r="B5265" t="str">
            <v>RETROESCAVADEIRA SOBRE RODAS COM CARREGADEIRA, TRAÇÃO 4X4, POTÊNCIA LÍQ. 88 HP, CAÇAMBA CARREG. CAP. MÍN. 1 M3, CAÇAMBA RETRO CAP. 0,26 M3,PESO OPERACIONAL MÍN. 6.674 KG, PROFUNDIDADE ESCAVAÇÃO MÁX. 4,37 M - JUROS. AF_06/2014</v>
          </cell>
          <cell r="C5265" t="str">
            <v>H</v>
          </cell>
          <cell r="D5265">
            <v>3.54</v>
          </cell>
        </row>
        <row r="5266">
          <cell r="A5266" t="str">
            <v xml:space="preserve">    88859</v>
          </cell>
          <cell r="B5266" t="str">
            <v>RETROESCAVADEIRA SOBRE RODAS COM CARREGADEIRA, TRAÇÃO 4X2, POTÊNCIA LÍQ. 79 HP, CAÇAMBA CARREG. CAP. MÍN. 1 M3, CAÇAMBA RETRO CAP. 0,20 M3,PESO OPERACIONAL MÍN. 6.570 KG, PROFUNDIDADE ESCAVAÇÃO MÁX. 4,37 M DEPRECIAÇÃO. AF_06/2014</v>
          </cell>
          <cell r="C5266" t="str">
            <v>H</v>
          </cell>
          <cell r="D5266">
            <v>14.01</v>
          </cell>
        </row>
        <row r="5267">
          <cell r="A5267" t="str">
            <v xml:space="preserve">    88860</v>
          </cell>
          <cell r="B5267" t="str">
            <v>RETROESCAVADEIRA SOBRE RODAS COM CARREGADEIRA, TRAÇÃO 4X2, POTÊNCIA LÍQ. 79 HP, CAÇAMBA CARREG. CAP. MÍN. 1 M3, CAÇAMBA RETRO CAP. 0,20 M3,PESO OPERACIONAL MÍN. 6.570 KG, PROFUNDIDADE ESCAVAÇÃO MÁX. 4,37 M - JUROS. AF_06/2014</v>
          </cell>
          <cell r="C5267" t="str">
            <v>H</v>
          </cell>
          <cell r="D5267">
            <v>3.15</v>
          </cell>
        </row>
        <row r="5268">
          <cell r="A5268" t="str">
            <v xml:space="preserve">    88900</v>
          </cell>
          <cell r="B5268" t="str">
            <v>ESCAVADEIRA HIDRÁULICA SOBRE ESTEIRAS, CAÇAMBA 1,20 M3, PESO OPERACIONAL 21 T, POTÊNCIA BRUTA 155 HP - DEPRECIAÇÃO. AF_06/2014</v>
          </cell>
          <cell r="C5268" t="str">
            <v>H</v>
          </cell>
          <cell r="D5268">
            <v>28.65</v>
          </cell>
        </row>
        <row r="5269">
          <cell r="A5269" t="str">
            <v xml:space="preserve">    88902</v>
          </cell>
          <cell r="B5269" t="str">
            <v>ESCAVADEIRA HIDRÁULICA SOBRE ESTEIRAS, CAÇAMBA 1,20 M3, PESO OPERACIONAL 21 T, POTÊNCIA BRUTA 155 HP - JUROS. AF_06/2014</v>
          </cell>
          <cell r="C5269" t="str">
            <v>H</v>
          </cell>
          <cell r="D5269">
            <v>6.44</v>
          </cell>
        </row>
        <row r="5270">
          <cell r="A5270" t="str">
            <v xml:space="preserve">    88903</v>
          </cell>
          <cell r="B5270" t="str">
            <v>ESCAVADEIRA HIDRÁULICA SOBRE ESTEIRAS, CAÇAMBA 1,20 M3, PESO OPERACIONAL 21 T, POTÊNCIA BRUTA 155 HP - MANUTENÇÃO. AF_06/2014</v>
          </cell>
          <cell r="C5270" t="str">
            <v>H</v>
          </cell>
          <cell r="D5270">
            <v>40.299999999999997</v>
          </cell>
        </row>
        <row r="5271">
          <cell r="A5271" t="str">
            <v xml:space="preserve">    88904</v>
          </cell>
          <cell r="B5271" t="str">
            <v>ESCAVADEIRA HIDRÁULICA SOBRE ESTEIRAS, CAÇAMBA 1,20 M3, PESO OPERACIONAL 21 T, POTÊNCIA BRUTA 155 HP - MATERIAIS NA OPERAÇÃO. AF_06/2014</v>
          </cell>
          <cell r="C5271" t="str">
            <v>H</v>
          </cell>
          <cell r="D5271">
            <v>61.98</v>
          </cell>
        </row>
        <row r="5272">
          <cell r="A5272" t="str">
            <v xml:space="preserve">    89009</v>
          </cell>
          <cell r="B5272" t="str">
            <v>TRATOR DE ESTEIRAS, POTÊNCIA 150 HP, PESO OPERACIONAL 16,7 T, COM RODAMOTRIZ ELEVADA E LÂMINA 3,18 M3 - DEPRECIAÇÃO. AF_06/2014</v>
          </cell>
          <cell r="C5272" t="str">
            <v>H</v>
          </cell>
          <cell r="D5272">
            <v>42.56</v>
          </cell>
        </row>
        <row r="5273">
          <cell r="A5273" t="str">
            <v xml:space="preserve">    89010</v>
          </cell>
          <cell r="B5273" t="str">
            <v>TRATOR DE ESTEIRAS, POTÊNCIA 150 HP, PESO OPERACIONAL 16,7 T, COM RODAMOTRIZ ELEVADA E LÂMINA 3,18 M3 - JUROS. AF_06/2014</v>
          </cell>
          <cell r="C5273" t="str">
            <v>H</v>
          </cell>
          <cell r="D5273">
            <v>9.57</v>
          </cell>
        </row>
        <row r="5274">
          <cell r="A5274" t="str">
            <v xml:space="preserve">    89011</v>
          </cell>
          <cell r="B5274" t="str">
            <v>RETROESCAVADEIRA SOBRE RODAS COM CARREGADEIRA, TRAÇÃO 4X4, POTÊNCIA LÍQ. 72 HP, CAÇAMBA CARREG. CAP. MÍN. 0,79 M3, CAÇAMBA RETRO CAP. 0,18 M3, PESO OPERACIONAL MÍN. 7.140 KG, PROFUNDIDADE ESCAVAÇÃO MÁX. 4,50 M- DEPRECIAÇÃO. AF_06/2014</v>
          </cell>
          <cell r="C5274" t="str">
            <v>H</v>
          </cell>
          <cell r="D5274">
            <v>15.2</v>
          </cell>
        </row>
        <row r="5275">
          <cell r="A5275" t="str">
            <v xml:space="preserve">    89012</v>
          </cell>
          <cell r="B5275" t="str">
            <v>RETROESCAVADEIRA SOBRE RODAS COM CARREGADEIRA, TRAÇÃO 4X4, POTÊNCIA LÍQ. 72 HP, CAÇAMBA CARREG. CAP. MÍN. 0,79 M3, CAÇAMBA RETRO CAP. 0,18 M3, PESO OPERACIONAL MÍN. 7.140 KG, PROFUNDIDADE ESCAVAÇÃO MÁX. 4,50 M- JUROS. AF_06/2014</v>
          </cell>
          <cell r="C5275" t="str">
            <v>H</v>
          </cell>
          <cell r="D5275">
            <v>3.42</v>
          </cell>
        </row>
        <row r="5276">
          <cell r="A5276" t="str">
            <v xml:space="preserve">    89013</v>
          </cell>
          <cell r="B5276" t="str">
            <v>TRATOR DE ESTEIRAS, POTÊNCIA 347 HP, PESO OPERACIONAL 38,5 T, COM LÂMINA 8,70 M3 - DEPRECIAÇÃO. AF_06/2014</v>
          </cell>
          <cell r="C5276" t="str">
            <v>H</v>
          </cell>
          <cell r="D5276">
            <v>139.4</v>
          </cell>
        </row>
        <row r="5277">
          <cell r="A5277" t="str">
            <v xml:space="preserve">    89014</v>
          </cell>
          <cell r="B5277" t="str">
            <v>TRATOR DE ESTEIRAS, POTÊNCIA 347 HP, PESO OPERACIONAL 38,5 T, COM LÂMINA 8,70 M3 - JUROS. AF_06/2014</v>
          </cell>
          <cell r="C5277" t="str">
            <v>H</v>
          </cell>
          <cell r="D5277">
            <v>31.36</v>
          </cell>
        </row>
        <row r="5278">
          <cell r="A5278" t="str">
            <v xml:space="preserve">    89015</v>
          </cell>
          <cell r="B5278" t="str">
            <v>VASSOURA MECÂNICA REBOCÁVEL COM ESCOVA CILÍNDRICA, LARGURA ÚTIL DE VARRIMENTO DE 2,44 M - DEPRECIAÇÃO. AF_06/2014</v>
          </cell>
          <cell r="C5278" t="str">
            <v>H</v>
          </cell>
          <cell r="D5278">
            <v>2.33</v>
          </cell>
        </row>
        <row r="5279">
          <cell r="A5279" t="str">
            <v xml:space="preserve">    89016</v>
          </cell>
          <cell r="B5279" t="str">
            <v>VASSOURA MECÂNICA REBOCÁVEL COM ESCOVA CILÍNDRICA, LARGURA ÚTIL DE VARRIMENTO DE 2,44 M - JUROS. AF_06/2014</v>
          </cell>
          <cell r="C5279" t="str">
            <v>H</v>
          </cell>
          <cell r="D5279">
            <v>0.85</v>
          </cell>
        </row>
        <row r="5280">
          <cell r="A5280" t="str">
            <v xml:space="preserve">    89017</v>
          </cell>
          <cell r="B5280" t="str">
            <v>TRATOR DE ESTEIRAS, POTÊNCIA 170 HP, PESO OPERACIONAL 19 T, CAÇAMBA 5,2 M3 - DEPRECIAÇÃO. AF_06/2014</v>
          </cell>
          <cell r="C5280" t="str">
            <v>H</v>
          </cell>
          <cell r="D5280">
            <v>42.29</v>
          </cell>
        </row>
        <row r="5281">
          <cell r="A5281" t="str">
            <v xml:space="preserve">    89018</v>
          </cell>
          <cell r="B5281" t="str">
            <v>TRATOR DE ESTEIRAS, POTÊNCIA 170 HP, PESO OPERACIONAL 19 T, CAÇAMBA 5,2 M3- JUROS. AF_06/2014</v>
          </cell>
          <cell r="C5281" t="str">
            <v>H</v>
          </cell>
          <cell r="D5281">
            <v>9.51</v>
          </cell>
        </row>
        <row r="5282">
          <cell r="A5282" t="str">
            <v xml:space="preserve">    89019</v>
          </cell>
          <cell r="B5282" t="str">
            <v>BOMBA SUBMERSÍVEL ELÉTRICA TRIFÁSICA, POTÊNCIA 2,96 HP, Ø ROTOR 144 MMSEMI-ABERTO, BOCAL DE SAÍDA Ø 2, HM/Q = 2 MCA / 38,8 M3/H A 28 MCA /5 M3/H - DEPRECIAÇÃO. AF_06/2014</v>
          </cell>
          <cell r="C5282" t="str">
            <v>H</v>
          </cell>
          <cell r="D5282">
            <v>0.16</v>
          </cell>
        </row>
        <row r="5283">
          <cell r="A5283" t="str">
            <v xml:space="preserve">    89020</v>
          </cell>
          <cell r="B5283" t="str">
            <v>BOMBA SUBMERSÍVEL ELÉTRICA TRIFÁSICA, POTÊNCIA 2,96 HP, Ø ROTOR 144 MMSEMI-ABERTO, BOCAL DE SAÍDA Ø 2, HM/Q = 2 MCA / 38,8 M3/H A 28 MCA /5 M3/H - JUROS. AF_06/2014</v>
          </cell>
          <cell r="C5283" t="str">
            <v>H</v>
          </cell>
          <cell r="D5283">
            <v>0.04</v>
          </cell>
        </row>
        <row r="5284">
          <cell r="A5284" t="str">
            <v xml:space="preserve">    89023</v>
          </cell>
          <cell r="B5284" t="str">
            <v>TANQUE DE ASFALTO ESTACIONÁRIO COM MAÇARICO, CAPACIDADE 20.000 L - DEPRECIAÇÃO. AF_06/2014</v>
          </cell>
          <cell r="C5284" t="str">
            <v>H</v>
          </cell>
          <cell r="D5284">
            <v>2.83</v>
          </cell>
        </row>
        <row r="5285">
          <cell r="A5285" t="str">
            <v xml:space="preserve">    89024</v>
          </cell>
          <cell r="B5285" t="str">
            <v>TANQUE DE ASFALTO ESTACIONÁRIO COM MAÇARICO, CAPACIDADE 20.000 L - JUROS. AF_06/2014</v>
          </cell>
          <cell r="C5285" t="str">
            <v>H</v>
          </cell>
          <cell r="D5285">
            <v>0.85</v>
          </cell>
        </row>
        <row r="5286">
          <cell r="A5286" t="str">
            <v xml:space="preserve">    89025</v>
          </cell>
          <cell r="B5286" t="str">
            <v>TANQUE DE ASFALTO ESTACIONÁRIO COM MAÇARICO, CAPACIDADE 20.000 L - MANUTENÇÃO. AF_06/2014</v>
          </cell>
          <cell r="C5286" t="str">
            <v>H</v>
          </cell>
          <cell r="D5286">
            <v>1.97</v>
          </cell>
        </row>
        <row r="5287">
          <cell r="A5287" t="str">
            <v xml:space="preserve">    89026</v>
          </cell>
          <cell r="B5287" t="str">
            <v>TANQUE DE ASFALTO ESTACIONÁRIO COM MAÇARICO, CAPACIDADE 20.000 L - MATERIAIS NA OPERAÇÃO. AF_06/2014</v>
          </cell>
          <cell r="C5287" t="str">
            <v>H</v>
          </cell>
          <cell r="D5287">
            <v>107.03</v>
          </cell>
        </row>
        <row r="5288">
          <cell r="A5288" t="str">
            <v xml:space="preserve">    89029</v>
          </cell>
          <cell r="B5288" t="str">
            <v>TRATOR DE ESTEIRAS, POTÊNCIA 100 HP, PESO OPERACIONAL 9,4 T, COM LÂMINA 2,19 M3 - DEPRECIAÇÃO. AF_06/2014</v>
          </cell>
          <cell r="C5288" t="str">
            <v>H</v>
          </cell>
          <cell r="D5288">
            <v>32.82</v>
          </cell>
        </row>
        <row r="5289">
          <cell r="A5289" t="str">
            <v xml:space="preserve">    89030</v>
          </cell>
          <cell r="B5289" t="str">
            <v>TRATOR DE ESTEIRAS, POTÊNCIA 100 HP, PESO OPERACIONAL 9,4 T, COM LÂMINA 2,19 M3 - JUROS. AF_06/2014</v>
          </cell>
          <cell r="C5289" t="str">
            <v>H</v>
          </cell>
          <cell r="D5289">
            <v>7.38</v>
          </cell>
        </row>
        <row r="5290">
          <cell r="A5290" t="str">
            <v xml:space="preserve">    89033</v>
          </cell>
          <cell r="B5290" t="str">
            <v>TRATOR DE PNEUS, POTÊNCIA 85 CV, TRAÇÃO 4X4, PESO COM LASTRO DE 4.675 KG - DEPRECIAÇÃO. AF_06/2014</v>
          </cell>
          <cell r="C5290" t="str">
            <v>H</v>
          </cell>
          <cell r="D5290">
            <v>4.5999999999999996</v>
          </cell>
        </row>
        <row r="5291">
          <cell r="A5291" t="str">
            <v xml:space="preserve">    89034</v>
          </cell>
          <cell r="B5291" t="str">
            <v>TRATOR DE PNEUS, POTÊNCIA 85 CV, TRAÇÃO 4X4, PESO COM LASTRO DE 4.675 KG - JUROS. AF_06/2014</v>
          </cell>
          <cell r="C5291" t="str">
            <v>H</v>
          </cell>
          <cell r="D5291">
            <v>1.55</v>
          </cell>
        </row>
        <row r="5292">
          <cell r="A5292" t="str">
            <v xml:space="preserve">    89128</v>
          </cell>
          <cell r="B5292" t="str">
            <v>PÁ CARREGADEIRA SOBRE RODAS, POTÊNCIA LÍQUIDA 128 HP, CAPACIDADE DA CAÇAMBA 1,7 A 2,8 M3, PESO OPERACIONAL 11632 KG - DEPRECIAÇÃO. AF_06/2014</v>
          </cell>
          <cell r="C5292" t="str">
            <v>H</v>
          </cell>
          <cell r="D5292">
            <v>19.84</v>
          </cell>
        </row>
        <row r="5293">
          <cell r="A5293" t="str">
            <v xml:space="preserve">    89129</v>
          </cell>
          <cell r="B5293" t="str">
            <v>PÁ CARREGADEIRA SOBRE RODAS, POTÊNCIA LÍQUIDA 128 HP, CAPACIDADE DA CAÇAMBA 1,7 A 2,8 M3, PESO OPERACIONAL 11632 KG - JUROS. AF_06/2014</v>
          </cell>
          <cell r="C5293" t="str">
            <v>H</v>
          </cell>
          <cell r="D5293">
            <v>4.46</v>
          </cell>
        </row>
        <row r="5294">
          <cell r="A5294" t="str">
            <v xml:space="preserve">    89130</v>
          </cell>
          <cell r="B5294" t="str">
            <v>PÁ CARREGADEIRA SOBRE RODAS, POTÊNCIA 197 HP, CAPACIDADE DA CAÇAMBA 2,5 A 3,5 M3, PESO OPERACIONAL 18338 KG - DEPRECIAÇÃO. AF_06/2014</v>
          </cell>
          <cell r="C5294" t="str">
            <v>H</v>
          </cell>
          <cell r="D5294">
            <v>27.51</v>
          </cell>
        </row>
        <row r="5295">
          <cell r="A5295" t="str">
            <v xml:space="preserve">    89131</v>
          </cell>
          <cell r="B5295" t="str">
            <v>PÁ CARREGADEIRA SOBRE RODAS, POTÊNCIA 197 HP, CAPACIDADE DA CAÇAMBA 2,5 A 3,5 M3, PESO OPERACIONAL 18338 KG - JUROS. AF_06/2014</v>
          </cell>
          <cell r="C5295" t="str">
            <v>H</v>
          </cell>
          <cell r="D5295">
            <v>6.19</v>
          </cell>
        </row>
        <row r="5296">
          <cell r="A5296" t="str">
            <v xml:space="preserve">    89210</v>
          </cell>
          <cell r="B5296" t="str">
            <v>ROLO COMPACTADOR VIBRATÓRIO DE UM CILINDRO AÇO LISO, POTÊNCIA 80 HP, PESO OPERACIONAL MÁXIMO 8,1 T, IMPACTO DINÂMICO 16,15 / 9,5 T, LARGURADE TRABALHO 1,68 M - DEPRECIAÇÃO. AF_06/2014</v>
          </cell>
          <cell r="C5296" t="str">
            <v>H</v>
          </cell>
          <cell r="D5296">
            <v>14.78</v>
          </cell>
        </row>
        <row r="5297">
          <cell r="A5297" t="str">
            <v xml:space="preserve">    89211</v>
          </cell>
          <cell r="B5297" t="str">
            <v>ROLO COMPACTADOR VIBRATÓRIO DE UM CILINDRO AÇO LISO, POTÊNCIA 80 HP, PESO OPERACIONAL MÁXIMO 8,1 T, IMPACTO DINÂMICO 16,15 / 9,5 T, LARGURADE TRABALHO 1,68 M - JUROS. AF_06/2014</v>
          </cell>
          <cell r="C5297" t="str">
            <v>H</v>
          </cell>
          <cell r="D5297">
            <v>3.44</v>
          </cell>
        </row>
        <row r="5298">
          <cell r="A5298" t="str">
            <v xml:space="preserve">    89212</v>
          </cell>
          <cell r="B5298" t="str">
            <v>BATE-ESTACAS POR GRAVIDADE, POTÊNCIA DE 160 HP, PESO DO MARTELO ATÉ 3 TONELADAS - DEPRECIAÇÃO. AF_11/2014</v>
          </cell>
          <cell r="C5298" t="str">
            <v>H</v>
          </cell>
          <cell r="D5298">
            <v>13.5</v>
          </cell>
        </row>
        <row r="5299">
          <cell r="A5299" t="str">
            <v xml:space="preserve">    89213</v>
          </cell>
          <cell r="B5299" t="str">
            <v>BATE-ESTACAS POR GRAVIDADE, POTÊNCIA DE 160 HP, PESO DO MARTELO ATÉ 3 TONELADAS - JUROS. AF_11/2014</v>
          </cell>
          <cell r="C5299" t="str">
            <v>H</v>
          </cell>
          <cell r="D5299">
            <v>5.24</v>
          </cell>
        </row>
        <row r="5300">
          <cell r="A5300" t="str">
            <v xml:space="preserve">    89214</v>
          </cell>
          <cell r="B5300" t="str">
            <v>BATE-ESTACAS POR GRAVIDADE, POTÊNCIA DE 160 HP, PESO DO MARTELO ATÉ 3 TONELADAS - MANUTENÇÃO. AF_11/2014</v>
          </cell>
          <cell r="C5300" t="str">
            <v>H</v>
          </cell>
          <cell r="D5300">
            <v>15.89</v>
          </cell>
        </row>
        <row r="5301">
          <cell r="A5301" t="str">
            <v xml:space="preserve">    89215</v>
          </cell>
          <cell r="B5301" t="str">
            <v>BATE-ESTACAS POR GRAVIDADE, POTÊNCIA DE 160 HP, PESO DO MARTELO ATÉ 3 TONELADAS - MATERIAIS NA OPERAÇÃO. AF_11/2014</v>
          </cell>
          <cell r="C5301" t="str">
            <v>H</v>
          </cell>
          <cell r="D5301">
            <v>70.37</v>
          </cell>
        </row>
        <row r="5302">
          <cell r="A5302" t="str">
            <v xml:space="preserve">    89219</v>
          </cell>
          <cell r="B5302" t="str">
            <v>ROLO COMPACTADOR VIBRATORIO DE UM CILINDRO LISO DE ACO, POTENCIA 80 HP, PESO OPERACIONAL MAXIMO 8,5 T, LARGURA TRABALHO 1,676 M - DEPRECIAÇÃO. AF_06/2014</v>
          </cell>
          <cell r="C5302" t="str">
            <v>H</v>
          </cell>
          <cell r="D5302">
            <v>15.44</v>
          </cell>
        </row>
        <row r="5303">
          <cell r="A5303" t="str">
            <v xml:space="preserve">    89220</v>
          </cell>
          <cell r="B5303" t="str">
            <v>ROLO COMPACTADOR VIBRATORIO DE UM CILINDRO LISO DE ACO, POTENCIA 80 HP, PESO OPERACIONAL MAXIMO 8,5 T, LARGURA TRABALHO 1,676 M - JUROS. AF_06/2014</v>
          </cell>
          <cell r="C5303" t="str">
            <v>H</v>
          </cell>
          <cell r="D5303">
            <v>3.6</v>
          </cell>
        </row>
        <row r="5304">
          <cell r="A5304" t="str">
            <v xml:space="preserve">    89221</v>
          </cell>
          <cell r="B5304" t="str">
            <v>BETONEIRA CAPACIDADE NOMINAL DE 600 L, CAPACIDADE DE MISTURA 360 L, MOTOR ELÉTRICO TRIFÁSICO POTÊNCIA DE 4 CV, SEM CARREGADOR - DEPRECIAÇÃO.AF_11/2014</v>
          </cell>
          <cell r="C5304" t="str">
            <v>H</v>
          </cell>
          <cell r="D5304">
            <v>0.86</v>
          </cell>
        </row>
        <row r="5305">
          <cell r="A5305" t="str">
            <v xml:space="preserve">    89222</v>
          </cell>
          <cell r="B5305" t="str">
            <v>BETONEIRA CAPACIDADE NOMINAL DE 600 L, CAPACIDADE DE MISTURA 360 L, MOTOR ELÉTRICO TRIFÁSICO POTÊNCIA DE 4 CV, SEM CARREGADOR - JUROS. AF_11/2014</v>
          </cell>
          <cell r="C5305" t="str">
            <v>H</v>
          </cell>
          <cell r="D5305">
            <v>0.2</v>
          </cell>
        </row>
        <row r="5306">
          <cell r="A5306" t="str">
            <v xml:space="preserve">    89223</v>
          </cell>
          <cell r="B5306" t="str">
            <v>BETONEIRA CAPACIDADE NOMINAL DE 600 L, CAPACIDADE DE MISTURA 360 L, MOTOR ELÉTRICO TRIFÁSICO POTÊNCIA DE 4 CV, SEM CARREGADOR - MANUTENÇÃO.AF_11/2014</v>
          </cell>
          <cell r="C5306" t="str">
            <v>H</v>
          </cell>
          <cell r="D5306">
            <v>0.71</v>
          </cell>
        </row>
        <row r="5307">
          <cell r="A5307" t="str">
            <v xml:space="preserve">    89224</v>
          </cell>
          <cell r="B5307" t="str">
            <v>BETONEIRA CAPACIDADE NOMINAL DE 600 L, CAPACIDADE DE MISTURA 360 L, MOTOR ELÉTRICO TRIFÁSICO POTÊNCIA DE 4 CV, SEM CARREGADOR - MATERIAIS NAOPERAÇÃO. AF_11/2014</v>
          </cell>
          <cell r="C5307" t="str">
            <v>H</v>
          </cell>
          <cell r="D5307">
            <v>0.69</v>
          </cell>
        </row>
        <row r="5308">
          <cell r="A5308" t="str">
            <v xml:space="preserve">    89228</v>
          </cell>
          <cell r="B5308" t="str">
            <v>MOTONIVELADORA POTÊNCIA BÁSICA LÍQUIDA (PRIMEIRA MARCHA) 125 HP, PESO BRUTO 13032 KG, LARGURA DA LÂMINA DE 3,7 M - DEPRECIAÇÃO. AF_06/2014</v>
          </cell>
          <cell r="C5308" t="str">
            <v>H</v>
          </cell>
          <cell r="D5308">
            <v>22.84</v>
          </cell>
        </row>
        <row r="5309">
          <cell r="A5309" t="str">
            <v xml:space="preserve">    89229</v>
          </cell>
          <cell r="B5309" t="str">
            <v>MOTONIVELADORA POTÊNCIA BÁSICA LÍQUIDA (PRIMEIRA MARCHA) 125 HP, PESO BRUTO 13032 KG, LARGURA DA LÂMINA DE 3,7 M - JUROS. AF_06/2014</v>
          </cell>
          <cell r="C5309" t="str">
            <v>H</v>
          </cell>
          <cell r="D5309">
            <v>7.27</v>
          </cell>
        </row>
        <row r="5310">
          <cell r="A5310" t="str">
            <v xml:space="preserve">    89230</v>
          </cell>
          <cell r="B5310" t="str">
            <v>FRESADORA DE ASFALTO A FRIO SOBRE RODAS, LARGURA FRESAGEM DE 1,0 M, POTÊNCIA 208 HP - DEPRECIAÇÃO. AF_11/2014</v>
          </cell>
          <cell r="C5310" t="str">
            <v>H</v>
          </cell>
          <cell r="D5310">
            <v>67.59</v>
          </cell>
        </row>
        <row r="5311">
          <cell r="A5311" t="str">
            <v xml:space="preserve">    89231</v>
          </cell>
          <cell r="B5311" t="str">
            <v>FRESADORA DE ASFALTO A FRIO SOBRE RODAS, LARGURA FRESAGEM DE 1,0 M, POTÊNCIA 208 HP - JUROS. AF_11/2014</v>
          </cell>
          <cell r="C5311" t="str">
            <v>H</v>
          </cell>
          <cell r="D5311">
            <v>15.2</v>
          </cell>
        </row>
        <row r="5312">
          <cell r="A5312" t="str">
            <v xml:space="preserve">    89232</v>
          </cell>
          <cell r="B5312" t="str">
            <v>FRESADORA DE ASFALTO A FRIO SOBRE RODAS, LARGURA FRESAGEM DE 1,0 M, POTÊNCIA 208 HP - MANUTENÇÃO. AF_11/2014</v>
          </cell>
          <cell r="C5312" t="str">
            <v>H</v>
          </cell>
          <cell r="D5312">
            <v>105.61</v>
          </cell>
        </row>
        <row r="5313">
          <cell r="A5313" t="str">
            <v xml:space="preserve">    89233</v>
          </cell>
          <cell r="B5313" t="str">
            <v>FRESADORA DE ASFALTO A FRIO SOBRE RODAS, LARGURA FRESAGEM DE 1,0 M, POTÊNCIA 208 HP - MATERIAIS NA OPERAÇÃO. AF_11/2014</v>
          </cell>
          <cell r="C5313" t="str">
            <v>H</v>
          </cell>
          <cell r="D5313">
            <v>83.16</v>
          </cell>
        </row>
        <row r="5314">
          <cell r="A5314" t="str">
            <v xml:space="preserve">    89236</v>
          </cell>
          <cell r="B5314" t="str">
            <v>FRESADORA DE ASFALTO A FRIO SOBRE RODAS, LARGURA FRESAGEM DE 2,0 M, POTÊNCIA 550 HP - DEPRECIAÇÃO. AF_11/2014</v>
          </cell>
          <cell r="C5314" t="str">
            <v>H</v>
          </cell>
          <cell r="D5314">
            <v>157.9</v>
          </cell>
        </row>
        <row r="5315">
          <cell r="A5315" t="str">
            <v xml:space="preserve">    89237</v>
          </cell>
          <cell r="B5315" t="str">
            <v>FRESADORA DE ASFALTO A FRIO SOBRE RODAS, LARGURA FRESAGEM DE 2,0 M, POTÊNCIA 550 HP - JUROS. AF_11/2014</v>
          </cell>
          <cell r="C5315" t="str">
            <v>H</v>
          </cell>
          <cell r="D5315">
            <v>35.520000000000003</v>
          </cell>
        </row>
        <row r="5316">
          <cell r="A5316" t="str">
            <v xml:space="preserve">    89238</v>
          </cell>
          <cell r="B5316" t="str">
            <v>FRESADORA DE ASFALTO A FRIO SOBRE RODAS, LARGURA FRESAGEM DE 2,0 M, POTÊNCIA 550 HP - MANUTENÇÃO. AF_11/2014</v>
          </cell>
          <cell r="C5316" t="str">
            <v>H</v>
          </cell>
          <cell r="D5316">
            <v>246.72</v>
          </cell>
        </row>
        <row r="5317">
          <cell r="A5317" t="str">
            <v xml:space="preserve">    89239</v>
          </cell>
          <cell r="B5317" t="str">
            <v>FRESADORA DE ASFALTO A FRIO SOBRE RODAS, LARGURA FRESAGEM DE 2,0 M, POTÊNCIA 550 HP - MATERIAIS NA OPERAÇÃO. AF_11/2014</v>
          </cell>
          <cell r="C5317" t="str">
            <v>H</v>
          </cell>
          <cell r="D5317">
            <v>219.92</v>
          </cell>
        </row>
        <row r="5318">
          <cell r="A5318" t="str">
            <v xml:space="preserve">    89240</v>
          </cell>
          <cell r="B5318" t="str">
            <v>VIBROACABADORA DE ASFALTO SOBRE ESTEIRAS, LARGURA DE PAVIMENTAÇÃO 1,90M A 5,30 M, POTÊNCIA 105 HP CAPACIDADE 450 T/H - DEPRECIAÇÃO. AF_11/2014</v>
          </cell>
          <cell r="C5318" t="str">
            <v>H</v>
          </cell>
          <cell r="D5318">
            <v>45.43</v>
          </cell>
        </row>
        <row r="5319">
          <cell r="A5319" t="str">
            <v xml:space="preserve">    89241</v>
          </cell>
          <cell r="B5319" t="str">
            <v>VIBROACABADORA DE ASFALTO SOBRE ESTEIRAS, LARGURA DE PAVIMENTAÇÃO 1,90M A 5,30 M, POTÊNCIA 105 HP CAPACIDADE 450 T/H - JUROS. AF_11/2014</v>
          </cell>
          <cell r="C5319" t="str">
            <v>H</v>
          </cell>
          <cell r="D5319">
            <v>13.61</v>
          </cell>
        </row>
        <row r="5320">
          <cell r="A5320" t="str">
            <v xml:space="preserve">    89246</v>
          </cell>
          <cell r="B5320" t="str">
            <v>RECICLADORA DE ASFALTO A FRIO SOBRE RODAS, LARGURA FRESAGEM DE 2,0 M, POTÊNCIA 422 HP - DEPRECIAÇÃO. AF_11/2014</v>
          </cell>
          <cell r="C5320" t="str">
            <v>H</v>
          </cell>
          <cell r="D5320">
            <v>137.19999999999999</v>
          </cell>
        </row>
        <row r="5321">
          <cell r="A5321" t="str">
            <v xml:space="preserve">    89247</v>
          </cell>
          <cell r="B5321" t="str">
            <v>RECICLADORA DE ASFALTO A FRIO SOBRE RODAS, LARGURA FRESAGEM DE 2,0 M, POTÊNCIA 422 HP - JUROS. AF_11/2014</v>
          </cell>
          <cell r="C5321" t="str">
            <v>H</v>
          </cell>
          <cell r="D5321">
            <v>30.87</v>
          </cell>
        </row>
        <row r="5322">
          <cell r="A5322" t="str">
            <v xml:space="preserve">    89248</v>
          </cell>
          <cell r="B5322" t="str">
            <v>RECICLADORA DE ASFALTO A FRIO SOBRE RODAS, LARGURA FRESAGEM DE 2,0 M, POTÊNCIA 422 HP - MANUTENÇÃO. AF_11/2014</v>
          </cell>
          <cell r="C5322" t="str">
            <v>H</v>
          </cell>
          <cell r="D5322">
            <v>214.38</v>
          </cell>
        </row>
        <row r="5323">
          <cell r="A5323" t="str">
            <v xml:space="preserve">    89249</v>
          </cell>
          <cell r="B5323" t="str">
            <v>RECICLADORA DE ASFALTO A FRIO SOBRE RODAS, LARGURA FRESAGEM DE 2,0 M, POTÊNCIA 422 HP - MATERIAIS NA OPERAÇÃO. AF_11/2014</v>
          </cell>
          <cell r="C5323" t="str">
            <v>H</v>
          </cell>
          <cell r="D5323">
            <v>168.67</v>
          </cell>
        </row>
        <row r="5324">
          <cell r="A5324" t="str">
            <v xml:space="preserve">    89253</v>
          </cell>
          <cell r="B5324" t="str">
            <v>VIBROACABADORA DE ASFALTO SOBRE ESTEIRAS, LARGURA DE PAVIMENTAÇÃO 2,13M A 4,55 M, POTÊNCIA 100 HP, CAPACIDADE 400 T/H - DEPRECIAÇÃO. AF_11/2014</v>
          </cell>
          <cell r="C5324" t="str">
            <v>H</v>
          </cell>
          <cell r="D5324">
            <v>37.229999999999997</v>
          </cell>
        </row>
        <row r="5325">
          <cell r="A5325" t="str">
            <v xml:space="preserve">    89254</v>
          </cell>
          <cell r="B5325" t="str">
            <v>VIBROACABADORA DE ASFALTO SOBRE ESTEIRAS, LARGURA DE PAVIMENTAÇÃO 2,13M A 4,55 M, POTÊNCIA 100 HP, CAPACIDADE 400 T/H - JUROS. AF_11/2014</v>
          </cell>
          <cell r="C5325" t="str">
            <v>H</v>
          </cell>
          <cell r="D5325">
            <v>11.15</v>
          </cell>
        </row>
        <row r="5326">
          <cell r="A5326" t="str">
            <v xml:space="preserve">    89255</v>
          </cell>
          <cell r="B5326" t="str">
            <v>VIBROACABADORA DE ASFALTO SOBRE ESTEIRAS, LARGURA DE PAVIMENTAÇÃO 2,13M A 4,55 M, POTÊNCIA 100 HP, CAPACIDADE 400 T/H - MANUTENÇÃO. AF_11/2014</v>
          </cell>
          <cell r="C5326" t="str">
            <v>H</v>
          </cell>
          <cell r="D5326">
            <v>46.36</v>
          </cell>
        </row>
        <row r="5327">
          <cell r="A5327" t="str">
            <v xml:space="preserve">    89256</v>
          </cell>
          <cell r="B5327" t="str">
            <v>VIBROACABADORA DE ASFALTO SOBRE ESTEIRAS, LARGURA DE PAVIMENTAÇÃO 2,13M A 4,55 M, POTÊNCIA 100 HP, CAPACIDADE 400 T/H - MATERIAIS NA OPERAÇÃO. AF_11/2014</v>
          </cell>
          <cell r="C5327" t="str">
            <v>H</v>
          </cell>
          <cell r="D5327">
            <v>39.979999999999997</v>
          </cell>
        </row>
        <row r="5328">
          <cell r="A5328" t="str">
            <v xml:space="preserve">    89259</v>
          </cell>
          <cell r="B5328" t="str">
            <v>GUINDAUTO HIDRÁULICO, CAPACIDADE MÁXIMA DE CARGA 6200 KG, MOMENTO MÁXIMO DE CARGA 11,7 TM, ALCANCE MÁXIMO HORIZONTAL 9,70 M, PARA MONTAGEM SOBRE CHASSI DE CAMINHÃO PBT MÍNIMO 13000 KG (INCLUI MONTAGEM, NÃO INCLUI CAMINHÃO) - DEPRECIAÇÃO. AF_06/2014</v>
          </cell>
          <cell r="C5328" t="str">
            <v>H</v>
          </cell>
          <cell r="D5328">
            <v>3.63</v>
          </cell>
        </row>
        <row r="5329">
          <cell r="A5329" t="str">
            <v xml:space="preserve">    89260</v>
          </cell>
          <cell r="B5329" t="str">
            <v>GUINDAUTO HIDRÁULICO, CAPACIDADE MÁXIMA DE CARGA 6200 KG, MOMENTO MÁXIMO DE CARGA 11,7 TM, ALCANCE MÁXIMO HORIZONTAL 9,70 M, PARA MONTAGEM SOBRE CHASSI DE CAMINHÃO PBT MÍNIMO 13000 KG (INCLUI MONTAGEM, NÃO INCLUI CAMINHÃO) - JUROS. AF_06/2014</v>
          </cell>
          <cell r="C5329" t="str">
            <v>H</v>
          </cell>
          <cell r="D5329">
            <v>0.92</v>
          </cell>
        </row>
        <row r="5330">
          <cell r="A5330" t="str">
            <v xml:space="preserve">    89262</v>
          </cell>
          <cell r="B5330" t="str">
            <v>GUINDAUTO HIDRÁULICO, CAPACIDADE MÁXIMA DE CARGA 6200 KG, MOMENTO MÁXIMO DE CARGA 11,7 TM, ALCANCE MÁXIMO HORIZONTAL 9,70 M, PARA MONTAGEM SOBRE CHASSI DE CAMINHÃO PBT MÍNIMO 13000 KG (INCLUI MONTAGEM, NÃO INCLUI CAMINHÃO) - MANUTENÇÃO. AF_06/2014</v>
          </cell>
          <cell r="C5330" t="str">
            <v>H</v>
          </cell>
          <cell r="D5330">
            <v>4.54</v>
          </cell>
        </row>
        <row r="5331">
          <cell r="A5331" t="str">
            <v xml:space="preserve">    89264</v>
          </cell>
          <cell r="B5331" t="str">
            <v>CAMINHAO CARROCERIA ABERTA,EM MADEIRA, TOCO, 170CV - 11T (VU=6ANOS) DEPRECIAÇÃO</v>
          </cell>
          <cell r="C5331" t="str">
            <v>H</v>
          </cell>
          <cell r="D5331">
            <v>10.29</v>
          </cell>
        </row>
        <row r="5332">
          <cell r="A5332" t="str">
            <v xml:space="preserve">    89265</v>
          </cell>
          <cell r="B5332" t="str">
            <v>CAMINHAO CARROCERIA ABERTA,EM MADEIRA, TOCO, 170CV - 11T (VU=6ANOS) JUROS</v>
          </cell>
          <cell r="C5332" t="str">
            <v>H</v>
          </cell>
          <cell r="D5332">
            <v>2.63</v>
          </cell>
        </row>
        <row r="5333">
          <cell r="A5333" t="str">
            <v xml:space="preserve">    89266</v>
          </cell>
          <cell r="B5333" t="str">
            <v>CAMINHAO CARROCERIA ABERTA,EM MADEIRA, TOCO, 170CV - 11T (VU=6ANOS) IMPOSTOS E SEGUROS</v>
          </cell>
          <cell r="C5333" t="str">
            <v>H</v>
          </cell>
          <cell r="D5333">
            <v>0.54</v>
          </cell>
        </row>
        <row r="5334">
          <cell r="A5334" t="str">
            <v xml:space="preserve">    89267</v>
          </cell>
          <cell r="B5334" t="str">
            <v>GUINDASTE HIDRÁULICO AUTROPELIDO, COM LANÇA TELESCÓPICA 28,80 M, CAPACIDADE MÁXIMA 30 T, POTÊNCIA 97 KW, TRAÇÃO 4 X 4 DEPRECIACAO. AF_11/2014</v>
          </cell>
          <cell r="C5334" t="str">
            <v>H</v>
          </cell>
          <cell r="D5334">
            <v>32.61</v>
          </cell>
        </row>
        <row r="5335">
          <cell r="A5335" t="str">
            <v xml:space="preserve">    89268</v>
          </cell>
          <cell r="B5335" t="str">
            <v>GUINDASTE HIDRÁULICO AUTROPELIDO, COM LANÇA TELESCÓPICA 28,80 M, CAPACIDADE MÁXIMA 30 T, POTÊNCIA 97 KW, TRAÇÃO 4 X 4 JUROS. AF_11/2014</v>
          </cell>
          <cell r="C5335" t="str">
            <v>H</v>
          </cell>
          <cell r="D5335">
            <v>8.36</v>
          </cell>
        </row>
        <row r="5336">
          <cell r="A5336" t="str">
            <v xml:space="preserve">    89269</v>
          </cell>
          <cell r="B5336" t="str">
            <v>GUINDASTE HIDRÁULICO AUTROPELIDO, COM LANÇA TELESCÓPICA 28,80 M, CAPACIDADE MÁXIMA 30 T, POTÊNCIA 97 KW, TRAÇÃO 4 X 4 - IMPOSTOS E SEGUROS.AF_11/2014</v>
          </cell>
          <cell r="C5336" t="str">
            <v>H</v>
          </cell>
          <cell r="D5336">
            <v>1.71</v>
          </cell>
        </row>
        <row r="5337">
          <cell r="A5337" t="str">
            <v xml:space="preserve">    89270</v>
          </cell>
          <cell r="B5337" t="str">
            <v>GUINDASTE HIDRÁULICO AUTROPELIDO, COM LANÇA TELESCÓPICA 28,80 M, CAPACIDADE MÁXIMA 30 T, POTÊNCIA 97 KW, TRAÇÃO 4 X 4 MANUTENCAO. AF_11/2014</v>
          </cell>
          <cell r="C5337" t="str">
            <v>H</v>
          </cell>
          <cell r="D5337">
            <v>40.909999999999997</v>
          </cell>
        </row>
        <row r="5338">
          <cell r="A5338" t="str">
            <v xml:space="preserve">    89271</v>
          </cell>
          <cell r="B5338" t="str">
            <v>GUINDASTE HIDRÁULICO AUTROPELIDO, COM LANÇA TELESCÓPICA 28,80 M, CAPACIDADE MÁXIMA 30 T, POTÊNCIA 97 KW, TRAÇÃO 4 X 4 MATERIAIS NA OPERAÇÃO. AF_11/2014</v>
          </cell>
          <cell r="C5338" t="str">
            <v>H</v>
          </cell>
          <cell r="D5338">
            <v>38.99</v>
          </cell>
        </row>
        <row r="5339">
          <cell r="A5339" t="str">
            <v xml:space="preserve">    89274</v>
          </cell>
          <cell r="B5339" t="str">
            <v>BETONEIRA CAPACIDADE NOMINAL DE 600 L, CAPACIDADE DE MISTURA 440 L, MOTOR A DIESEL POTÊNCIA 10 HP, COM CARREGADOR - DEPRECIAÇÃO. AF_11/2014</v>
          </cell>
          <cell r="C5339" t="str">
            <v>H</v>
          </cell>
          <cell r="D5339">
            <v>1.04</v>
          </cell>
        </row>
        <row r="5340">
          <cell r="A5340" t="str">
            <v xml:space="preserve">    89275</v>
          </cell>
          <cell r="B5340" t="str">
            <v>BETONEIRA CAPACIDADE NOMINAL DE 600 L, CAPACIDADE DE MISTURA 440 L, MOTOR A DIESEL POTÊNCIA 10 HP, COM CARREGADOR - JUROS. AF_11/2014</v>
          </cell>
          <cell r="C5340" t="str">
            <v>H</v>
          </cell>
          <cell r="D5340">
            <v>0.24</v>
          </cell>
        </row>
        <row r="5341">
          <cell r="A5341" t="str">
            <v xml:space="preserve">    89276</v>
          </cell>
          <cell r="B5341" t="str">
            <v>BETONEIRA CAPACIDADE NOMINAL DE 600 L, CAPACIDADE DE MISTURA 440 L, MOTOR A DIESEL POTÊNCIA 10 HP, COM CARREGADOR - MANUTENÇÃO. AF_11/2014</v>
          </cell>
          <cell r="C5341" t="str">
            <v>H</v>
          </cell>
          <cell r="D5341">
            <v>0.87</v>
          </cell>
        </row>
        <row r="5342">
          <cell r="A5342" t="str">
            <v xml:space="preserve">    89277</v>
          </cell>
          <cell r="B5342" t="str">
            <v>BETONEIRA CAPACIDADE NOMINAL DE 600 L, CAPACIDADE DE MISTURA 440 L, MOTOR A DIESEL POTÊNCIA 10 HP, COM CARREGADOR - MATERIAIS NA OPERAÇÃO. AF_11/2014</v>
          </cell>
          <cell r="C5342" t="str">
            <v>H</v>
          </cell>
          <cell r="D5342">
            <v>3.99</v>
          </cell>
        </row>
        <row r="5343">
          <cell r="A5343" t="str">
            <v xml:space="preserve">    89280</v>
          </cell>
          <cell r="B5343" t="str">
            <v>ROLO COMPACTADOR VIBRATÓRIO TANDEM AÇO LISO, POTÊNCIA 58 HP, PESO SEM/COM LASTRO 6,5 / 9,4 T, LARGURA DE TRABALHO 1,2 M - DEPRECIAÇÃO. AF_06/2014</v>
          </cell>
          <cell r="C5343" t="str">
            <v>H</v>
          </cell>
          <cell r="D5343">
            <v>13.01</v>
          </cell>
        </row>
        <row r="5344">
          <cell r="A5344" t="str">
            <v xml:space="preserve">    89281</v>
          </cell>
          <cell r="B5344" t="str">
            <v>ROLO COMPACTADOR VIBRATÓRIO TANDEM AÇO LISO, POTÊNCIA 58 HP, PESO SEM/COM LASTRO 6,5 / 9,4 T, LARGURA DE TRABALHO 1,2 M - JUROS. AF_06/2014</v>
          </cell>
          <cell r="C5344" t="str">
            <v>H</v>
          </cell>
          <cell r="D5344">
            <v>3.03</v>
          </cell>
        </row>
        <row r="5345">
          <cell r="A5345" t="str">
            <v xml:space="preserve">    89870</v>
          </cell>
          <cell r="B5345" t="str">
            <v>CAMINHÃO BASCULANTE 14 M3, COM CAVALO MECÂNICO DE CAPACIDADE MÁXIMA DETRAÇÃO COMBINADO DE 36000 KG, POTÊNCIA 286 CV, INCLUSIVE SEMIREBOQUECOM CAÇAMBA METÁLICA - DEPRECIAÇÃO. AF_12/2014</v>
          </cell>
          <cell r="C5345" t="str">
            <v>H</v>
          </cell>
          <cell r="D5345">
            <v>16.98</v>
          </cell>
        </row>
        <row r="5346">
          <cell r="A5346" t="str">
            <v xml:space="preserve">    89871</v>
          </cell>
          <cell r="B5346" t="str">
            <v>CAMINHÃO BASCULANTE 14 M3, COM CAVALO MECÂNICO DE CAPACIDADE MÁXIMA DETRAÇÃO COMBINADO DE 36000 KG, POTÊNCIA 286 CV, INCLUSIVE SEMIREBOQUECOM CAÇAMBA METÁLICA - JUROS. AF_12/2014</v>
          </cell>
          <cell r="C5346" t="str">
            <v>H</v>
          </cell>
          <cell r="D5346">
            <v>4.0199999999999996</v>
          </cell>
        </row>
        <row r="5347">
          <cell r="A5347" t="str">
            <v xml:space="preserve">    89872</v>
          </cell>
          <cell r="B5347" t="str">
            <v>CAMINHÃO BASCULANTE 14 M3, COM CAVALO MECÂNICO DE CAPACIDADE MÁXIMA DETRAÇÃO COMBINADO DE 36000 KG, POTÊNCIA 286 CV, INCLUSIVE SEMIREBOQUECOM CAÇAMBA METÁLICA - IMPOSTOS E SEGUROS. AF_12/2014</v>
          </cell>
          <cell r="C5347" t="str">
            <v>H</v>
          </cell>
          <cell r="D5347">
            <v>0.81</v>
          </cell>
        </row>
        <row r="5348">
          <cell r="A5348" t="str">
            <v xml:space="preserve">    89873</v>
          </cell>
          <cell r="B5348" t="str">
            <v>CAMINHÃO BASCULANTE 14 M3, COM CAVALO MECÂNICO DE CAPACIDADE MÁXIMA DETRAÇÃO COMBINADO DE 36000 KG, POTÊNCIA 286 CV, INCLUSIVE SEMIREBOQUECOM CAÇAMBA METÁLICA - MANUTENÇÃO. AF_12/2014</v>
          </cell>
          <cell r="C5348" t="str">
            <v>H</v>
          </cell>
          <cell r="D5348">
            <v>23.87</v>
          </cell>
        </row>
        <row r="5349">
          <cell r="A5349" t="str">
            <v xml:space="preserve">    89874</v>
          </cell>
          <cell r="B5349" t="str">
            <v>CAMINHÃO BASCULANTE 14 M3, COM CAVALO MECÂNICO DE CAPACIDADE MÁXIMA DETRAÇÃO COMBINADO DE 36000 KG, POTÊNCIA 286 CV, INCLUSIVE SEMIREBOQUECOM CAÇAMBA METÁLICA - MATERIAIS NA OPERAÇÃO. AF_12/2014</v>
          </cell>
          <cell r="C5349" t="str">
            <v>H</v>
          </cell>
          <cell r="D5349">
            <v>84.6</v>
          </cell>
        </row>
        <row r="5350">
          <cell r="A5350" t="str">
            <v xml:space="preserve">    89878</v>
          </cell>
          <cell r="B5350" t="str">
            <v>CAMINHÃO BASCULANTE 18 M3, COM CAVALO MECÂNICO DE CAPACIDADE MÁXIMA DETRAÇÃO COMBINADO DE 45000 KG, POTÊNCIA 330 CV, INCLUSIVE SEMIREBOQUECOM CAÇAMBA METÁLICA - DEPRECIAÇÃO. AF_12/2014</v>
          </cell>
          <cell r="C5350" t="str">
            <v>H</v>
          </cell>
          <cell r="D5350">
            <v>23</v>
          </cell>
        </row>
        <row r="5351">
          <cell r="A5351" t="str">
            <v xml:space="preserve">    89879</v>
          </cell>
          <cell r="B5351" t="str">
            <v>CAMINHÃO BASCULANTE 18 M3, COM CAVALO MECÂNICO DE CAPACIDADE MÁXIMA DETRAÇÃO COMBINADO DE 45000 KG, POTÊNCIA 330 CV, INCLUSIVE SEMIREBOQUECOM CAÇAMBA METÁLICA - JUROS. AF_12/2014</v>
          </cell>
          <cell r="C5351" t="str">
            <v>H</v>
          </cell>
          <cell r="D5351">
            <v>5.44</v>
          </cell>
        </row>
        <row r="5352">
          <cell r="A5352" t="str">
            <v xml:space="preserve">    89880</v>
          </cell>
          <cell r="B5352" t="str">
            <v>CAMINHÃO BASCULANTE 18 M3, COM CAVALO MECÂNICO DE CAPACIDADE MÁXIMA DETRAÇÃO COMBINADO DE 45000 KG, POTÊNCIA 330 CV, INCLUSIVE SEMIREBOQUECOM CAÇAMBA METÁLICA - IMPOSTOS E SEGUROS. AF_12/2014</v>
          </cell>
          <cell r="C5352" t="str">
            <v>H</v>
          </cell>
          <cell r="D5352">
            <v>1.1000000000000001</v>
          </cell>
        </row>
        <row r="5353">
          <cell r="A5353" t="str">
            <v xml:space="preserve">    89881</v>
          </cell>
          <cell r="B5353" t="str">
            <v>CAMINHÃO BASCULANTE 18 M3, COM CAVALO MECÂNICO DE CAPACIDADE MÁXIMA DETRAÇÃO COMBINADO DE 45000 KG, POTÊNCIA 330 CV, INCLUSIVE SEMIREBOQUECOM CAÇAMBA METÁLICA - MANUTENÇÃO. AF_12/2014</v>
          </cell>
          <cell r="C5353" t="str">
            <v>H</v>
          </cell>
          <cell r="D5353">
            <v>32.340000000000003</v>
          </cell>
        </row>
        <row r="5354">
          <cell r="A5354" t="str">
            <v xml:space="preserve">    89882</v>
          </cell>
          <cell r="B5354" t="str">
            <v>CAMINHÃO BASCULANTE 18 M3, COM CAVALO MECÂNICO DE CAPACIDADE MÁXIMA DETRAÇÃO COMBINADO DE 45000 KG, POTÊNCIA 330 CV, INCLUSIVE SEMIREBOQUECOM CAÇAMBA METÁLICA - MATERIAIS NA OPERAÇÃO. AF_12/2014</v>
          </cell>
          <cell r="C5354" t="str">
            <v>H</v>
          </cell>
          <cell r="D5354">
            <v>97.63</v>
          </cell>
        </row>
        <row r="5355">
          <cell r="A5355" t="str">
            <v>COBE</v>
          </cell>
          <cell r="B5355" t="str">
            <v>COBERTURA</v>
          </cell>
        </row>
        <row r="5356">
          <cell r="A5356" t="str">
            <v xml:space="preserve">  0073</v>
          </cell>
          <cell r="B5356" t="str">
            <v>MADEIRAMENTO</v>
          </cell>
        </row>
        <row r="5357">
          <cell r="A5357" t="str">
            <v xml:space="preserve">    55960</v>
          </cell>
          <cell r="B5357" t="str">
            <v>IMUNIZACAO DE MADEIRAMENTO PARA COBERTURA UTILIZANDO CUPINICIDA INCOLOR</v>
          </cell>
          <cell r="C5357" t="str">
            <v>M2</v>
          </cell>
          <cell r="D5357">
            <v>4.09</v>
          </cell>
        </row>
        <row r="5358">
          <cell r="A5358" t="str">
            <v xml:space="preserve">    72085</v>
          </cell>
          <cell r="B5358" t="str">
            <v>RECOLOCACAO DE RIPAS EM MADEIRAMENTO DE TELHADO, CONSIDERANDO REAPROVEITAMENTO DE MATERIAL</v>
          </cell>
          <cell r="C5358" t="str">
            <v>M</v>
          </cell>
          <cell r="D5358">
            <v>1.23</v>
          </cell>
        </row>
        <row r="5359">
          <cell r="A5359" t="str">
            <v xml:space="preserve">    72086</v>
          </cell>
          <cell r="B5359" t="str">
            <v>RECOLOCACAO DE MADEIRAMENTO DO TELHADO - CAIBROS, CONSIDERANDO REAPROVEITAMENTO DE MATERIAL</v>
          </cell>
          <cell r="C5359" t="str">
            <v>M</v>
          </cell>
          <cell r="D5359">
            <v>3.76</v>
          </cell>
        </row>
        <row r="5360">
          <cell r="A5360" t="str">
            <v xml:space="preserve">    72087</v>
          </cell>
          <cell r="B5360" t="str">
            <v>RECOLOCACAO DE MADEIRAMENTO DE TELHADO, CONSIDERANDO REAPROVEITAMENTO DE MATERIAL</v>
          </cell>
          <cell r="C5360" t="str">
            <v>M</v>
          </cell>
          <cell r="D5360">
            <v>10.029999999999999</v>
          </cell>
        </row>
        <row r="5361">
          <cell r="A5361" t="str">
            <v xml:space="preserve">    72088</v>
          </cell>
          <cell r="B5361" t="str">
            <v>RECOLOCACAO DE FERRAGENS EM MADEIRAMENTO DE TELHADO, CONSIDERANDO REAPROVEITAMENTO DE MATERIAL</v>
          </cell>
          <cell r="C5361" t="str">
            <v>UN</v>
          </cell>
          <cell r="D5361">
            <v>7.33</v>
          </cell>
        </row>
        <row r="5362">
          <cell r="A5362" t="str">
            <v xml:space="preserve">    73931</v>
          </cell>
          <cell r="B5362" t="str">
            <v>ESTRUTURA MADEIRA ANCOR LAJE/PAREDE P/TELHA ESTRUTURAL FIBROCIMENTO</v>
          </cell>
        </row>
        <row r="5363">
          <cell r="A5363" t="str">
            <v xml:space="preserve">    73931/001</v>
          </cell>
          <cell r="B5363" t="str">
            <v>ESTRUTURA EM MADEIRA APARELHADA, PARA TELHA ONDULADA DE FIBROCIMENTO, ALUMINIO OU PLASTICA, APOIADA EM LAJE OU PAREDE</v>
          </cell>
          <cell r="C5363" t="str">
            <v>M2</v>
          </cell>
          <cell r="D5363">
            <v>42.35</v>
          </cell>
        </row>
        <row r="5364">
          <cell r="A5364" t="str">
            <v xml:space="preserve">    73931/002</v>
          </cell>
          <cell r="B5364" t="str">
            <v>ESTRUTURA EM MADEIRA APARELHADA, PARA TELHA ESTRUTURAL DE FIBROCIMENTOANCORADA EM LAJE OU PAREDE</v>
          </cell>
          <cell r="C5364" t="str">
            <v>M2</v>
          </cell>
          <cell r="D5364">
            <v>31.59</v>
          </cell>
        </row>
        <row r="5365">
          <cell r="A5365" t="str">
            <v xml:space="preserve">    73931/003</v>
          </cell>
          <cell r="B5365" t="str">
            <v>ESTRUTURA EM MADEIRA APARELHADA, PARA TELHA CERAMICA, APOIADA EM PAREDE</v>
          </cell>
          <cell r="C5365" t="str">
            <v>M2</v>
          </cell>
          <cell r="D5365">
            <v>78.94</v>
          </cell>
        </row>
        <row r="5366">
          <cell r="A5366" t="str">
            <v xml:space="preserve">    73939</v>
          </cell>
          <cell r="B5366" t="str">
            <v>CHAPA CELULOSE PRENSADA 122X224X1,2CM FORNECIMENTO</v>
          </cell>
        </row>
        <row r="5367">
          <cell r="A5367" t="str">
            <v xml:space="preserve">    73939/001</v>
          </cell>
          <cell r="B5367" t="str">
            <v>TESOURA COMPLETA EM MASSARANDUBA SERRADA, PARA TELHADOS COM VAOS DE 4M</v>
          </cell>
          <cell r="C5367" t="str">
            <v>UN</v>
          </cell>
          <cell r="D5367">
            <v>770.26</v>
          </cell>
        </row>
        <row r="5368">
          <cell r="A5368" t="str">
            <v xml:space="preserve">    73939/002</v>
          </cell>
          <cell r="B5368" t="str">
            <v>TESOURA COMPLETA EM MASSARANDUBA APARELHADA, PARA TELHADOS COM VAOS DE4M</v>
          </cell>
          <cell r="C5368" t="str">
            <v>UN</v>
          </cell>
          <cell r="D5368">
            <v>1124.42</v>
          </cell>
        </row>
        <row r="5369">
          <cell r="A5369" t="str">
            <v xml:space="preserve">    73939/003</v>
          </cell>
          <cell r="B5369" t="str">
            <v>TESOURA COMPLETA EM MASSARANDUBA SERRADA, PARA TELHADOS COM VAOS DE 5M</v>
          </cell>
          <cell r="C5369" t="str">
            <v>UN</v>
          </cell>
          <cell r="D5369">
            <v>929.22</v>
          </cell>
        </row>
        <row r="5370">
          <cell r="A5370" t="str">
            <v xml:space="preserve">    73939/004</v>
          </cell>
          <cell r="B5370" t="str">
            <v>TESOURA COMPLETA EM MASSARANDUBA APARELHADA, PARA TELHADOS COM VAOS DE5M</v>
          </cell>
          <cell r="C5370" t="str">
            <v>UN</v>
          </cell>
          <cell r="D5370">
            <v>1171.1500000000001</v>
          </cell>
        </row>
        <row r="5371">
          <cell r="A5371" t="str">
            <v xml:space="preserve">    73939/005</v>
          </cell>
          <cell r="B5371" t="str">
            <v>TESOURA COMPLETA EM MASSARANDUBA SERRADA, PARA TELHADOS COM VAOS DE 6M</v>
          </cell>
          <cell r="C5371" t="str">
            <v>UN</v>
          </cell>
          <cell r="D5371">
            <v>1161.81</v>
          </cell>
        </row>
        <row r="5372">
          <cell r="A5372" t="str">
            <v xml:space="preserve">    73939/006</v>
          </cell>
          <cell r="B5372" t="str">
            <v>TESOURA COMPLETA EM MASSARANDUBA APARELHADA, PARA TELHADOS COM VAOS DE6M</v>
          </cell>
          <cell r="C5372" t="str">
            <v>UN</v>
          </cell>
          <cell r="D5372">
            <v>1454.82</v>
          </cell>
        </row>
        <row r="5373">
          <cell r="A5373" t="str">
            <v xml:space="preserve">    73939/007</v>
          </cell>
          <cell r="B5373" t="str">
            <v>TESOURA COMPLETA EM MASSARANDUBA SERRADA, PARA TELHADOS COM VAOS DE 7M</v>
          </cell>
          <cell r="C5373" t="str">
            <v>UN</v>
          </cell>
          <cell r="D5373">
            <v>1350.45</v>
          </cell>
        </row>
        <row r="5374">
          <cell r="A5374" t="str">
            <v xml:space="preserve">    73939/008</v>
          </cell>
          <cell r="B5374" t="str">
            <v>TESOURA COMPLETA EM MASSARANDUBA APARELHADA, PARA TELHADOS COM VAOS DE7M</v>
          </cell>
          <cell r="C5374" t="str">
            <v>UN</v>
          </cell>
          <cell r="D5374">
            <v>1697.01</v>
          </cell>
        </row>
        <row r="5375">
          <cell r="A5375" t="str">
            <v xml:space="preserve">    73939/009</v>
          </cell>
          <cell r="B5375" t="str">
            <v>TESOURA COMPLETA EM MASSARANDUBA SERRADA, PARA TELHADOS COM VAOS DE 8M</v>
          </cell>
          <cell r="C5375" t="str">
            <v>UN</v>
          </cell>
          <cell r="D5375">
            <v>1707.15</v>
          </cell>
        </row>
        <row r="5376">
          <cell r="A5376" t="str">
            <v xml:space="preserve">    73939/010</v>
          </cell>
          <cell r="B5376" t="str">
            <v>TESOURA COMPLETA EM MASSARANDUBA APARELHADA, PARA TELHADOS COM VAOS DE8M</v>
          </cell>
          <cell r="C5376" t="str">
            <v>UN</v>
          </cell>
          <cell r="D5376">
            <v>2323.04</v>
          </cell>
        </row>
        <row r="5377">
          <cell r="A5377" t="str">
            <v xml:space="preserve">    73939/011</v>
          </cell>
          <cell r="B5377" t="str">
            <v>TESOURA COMPLETA EM MASSARANDUBA SERRADA, PARA TELHADOS COM VAOS DE 9M</v>
          </cell>
          <cell r="C5377" t="str">
            <v>UN</v>
          </cell>
          <cell r="D5377">
            <v>1925.19</v>
          </cell>
        </row>
        <row r="5378">
          <cell r="A5378" t="str">
            <v xml:space="preserve">    73939/012</v>
          </cell>
          <cell r="B5378" t="str">
            <v>TESOURA COMPLETA EM MASSARANDUBA APARELHADA, PARA TELHADOS COM VAOS DE9M</v>
          </cell>
          <cell r="C5378" t="str">
            <v>UN</v>
          </cell>
          <cell r="D5378">
            <v>2621.98</v>
          </cell>
        </row>
        <row r="5379">
          <cell r="A5379" t="str">
            <v xml:space="preserve">    73939/013</v>
          </cell>
          <cell r="B5379" t="str">
            <v>TESOURA COMPLETA EM MASSARANDUBA SERRADA, PARA TELHADOS COM VAOS DE 10M</v>
          </cell>
          <cell r="C5379" t="str">
            <v>UN</v>
          </cell>
          <cell r="D5379">
            <v>2279.4899999999998</v>
          </cell>
        </row>
        <row r="5380">
          <cell r="A5380" t="str">
            <v xml:space="preserve">    73939/014</v>
          </cell>
          <cell r="B5380" t="str">
            <v>TESOURA COMPLETA EM MASSARANDUBA APARELHADA, PARA TELHADOS COM VAOS DE10M</v>
          </cell>
          <cell r="C5380" t="str">
            <v>UN</v>
          </cell>
          <cell r="D5380">
            <v>2905.81</v>
          </cell>
        </row>
        <row r="5381">
          <cell r="A5381" t="str">
            <v xml:space="preserve">    73939/015</v>
          </cell>
          <cell r="B5381" t="str">
            <v>TESOURA COMPLETA EM MASSARANDUBA SERRADA, PARA TELHADOS COM VAOS DE 11M</v>
          </cell>
          <cell r="C5381" t="str">
            <v>UN</v>
          </cell>
          <cell r="D5381">
            <v>2687.11</v>
          </cell>
        </row>
        <row r="5382">
          <cell r="A5382" t="str">
            <v xml:space="preserve">    73939/016</v>
          </cell>
          <cell r="B5382" t="str">
            <v>TESOURA COMPLETA EM MACARANDUBA APARELHADA, PARA TELHADOS COM VAOS DE 11M</v>
          </cell>
          <cell r="C5382" t="str">
            <v>UN</v>
          </cell>
          <cell r="D5382">
            <v>3403.89</v>
          </cell>
        </row>
        <row r="5383">
          <cell r="A5383" t="str">
            <v xml:space="preserve">    73939/017</v>
          </cell>
          <cell r="B5383" t="str">
            <v>TESOURA COMPLETA EM MASSARANDUBA SERRADA, PARA TELHADOS COM VAOS DE 12M</v>
          </cell>
          <cell r="C5383" t="str">
            <v>UN</v>
          </cell>
          <cell r="D5383">
            <v>2960.64</v>
          </cell>
        </row>
        <row r="5384">
          <cell r="A5384" t="str">
            <v xml:space="preserve">    73939/018</v>
          </cell>
          <cell r="B5384" t="str">
            <v>TESOURA COMPLETA EM MASSARANDUBA APARELHADA, PARA TELHADOS COM VAOS DE12M</v>
          </cell>
          <cell r="C5384" t="str">
            <v>UN</v>
          </cell>
          <cell r="D5384">
            <v>3780.97</v>
          </cell>
        </row>
        <row r="5385">
          <cell r="A5385" t="str">
            <v xml:space="preserve">    73939/019</v>
          </cell>
          <cell r="B5385" t="str">
            <v>TESOURA COMPLETA EM MASSARANDUBA SERRADA, PARA TELHADOS COM VAOS DE 14M</v>
          </cell>
          <cell r="C5385" t="str">
            <v>UN</v>
          </cell>
          <cell r="D5385">
            <v>3415.26</v>
          </cell>
        </row>
        <row r="5386">
          <cell r="A5386" t="str">
            <v xml:space="preserve">    73939/020</v>
          </cell>
          <cell r="B5386" t="str">
            <v>TESOURA COMPLETA EM MASSARANDUBA APARELHADA, PARA TELHADOS COM VAOS DE14M</v>
          </cell>
          <cell r="C5386" t="str">
            <v>UN</v>
          </cell>
          <cell r="D5386">
            <v>4357.7</v>
          </cell>
        </row>
        <row r="5387">
          <cell r="A5387" t="str">
            <v xml:space="preserve">    84005</v>
          </cell>
          <cell r="B5387" t="str">
            <v xml:space="preserve">GRADEADO DE CAIBROS E RIPAS </v>
          </cell>
          <cell r="C5387" t="str">
            <v>M2</v>
          </cell>
          <cell r="D5387">
            <v>36.479999999999997</v>
          </cell>
        </row>
        <row r="5388">
          <cell r="A5388" t="str">
            <v xml:space="preserve">    84006</v>
          </cell>
          <cell r="B5388" t="str">
            <v>PONTALETES EM MASSARANDUBA SERRADA 3"X3" PARA TELHAS CERAMICAS, MEDIDOS PELA AREA REAL DA COBERTURA DO TELHADO, INCLUSO FORNECIMENTO E COLOCACAO</v>
          </cell>
          <cell r="C5388" t="str">
            <v>M2</v>
          </cell>
          <cell r="D5388">
            <v>33.07</v>
          </cell>
        </row>
        <row r="5389">
          <cell r="A5389" t="str">
            <v xml:space="preserve">    84007</v>
          </cell>
          <cell r="B5389" t="str">
            <v>PONTALETES EM MASSARANDUBA SERRADA 3"X3" PARA TELHAS ONDULADAS DE QUALQUER TIPO, MEDIDOS PELA AREA REAL DA COBERTURA DO TELHADO, INCLUSO FORNECIMENTO E COLOCACAO</v>
          </cell>
          <cell r="C5389" t="str">
            <v>M2</v>
          </cell>
          <cell r="D5389">
            <v>28.4</v>
          </cell>
        </row>
        <row r="5390">
          <cell r="A5390" t="str">
            <v xml:space="preserve">    84008</v>
          </cell>
          <cell r="B5390" t="str">
            <v>TERCA DE MASSARANDUBA SERRADA 3"X3" PARA COBERTURA DE QUALQUER TIPO, INCLUSO FORNECIMENTO E COLOCACAO</v>
          </cell>
          <cell r="C5390" t="str">
            <v>M</v>
          </cell>
          <cell r="D5390">
            <v>21.25</v>
          </cell>
        </row>
        <row r="5391">
          <cell r="A5391" t="str">
            <v xml:space="preserve">    84009</v>
          </cell>
          <cell r="B5391" t="str">
            <v>TERCA DE MASSARANDUBA APARELHADA 3"X3" PARA COBERTURA DE QUALQUER TIPO, INCLUSO FORNECIMENTO E COLOCACAO</v>
          </cell>
          <cell r="C5391" t="str">
            <v>M</v>
          </cell>
          <cell r="D5391">
            <v>27.4</v>
          </cell>
        </row>
        <row r="5392">
          <cell r="A5392" t="str">
            <v xml:space="preserve">    84010</v>
          </cell>
          <cell r="B5392" t="str">
            <v>TERCA DE MASSARANDUBA SERRADA 3"X4.1/2" PARA COBERTURA DE QUALQUER TIPO, INCLUSO FORNECIMENTO E COLOCAÇÃO</v>
          </cell>
          <cell r="C5392" t="str">
            <v>M</v>
          </cell>
          <cell r="D5392">
            <v>27.94</v>
          </cell>
        </row>
        <row r="5393">
          <cell r="A5393" t="str">
            <v xml:space="preserve">    84011</v>
          </cell>
          <cell r="B5393" t="str">
            <v>TERCA DE MASSARANDUBA APARELHADA 3"X4.1/2" PARA COBERTURA DE QUALQUER TIPO, INCLUSO FORNECIMENTO E COLOCACAO</v>
          </cell>
          <cell r="C5393" t="str">
            <v>M</v>
          </cell>
          <cell r="D5393">
            <v>40.31</v>
          </cell>
        </row>
        <row r="5394">
          <cell r="A5394" t="str">
            <v xml:space="preserve">    84012</v>
          </cell>
          <cell r="B5394" t="str">
            <v>TERCA DE MASSARANDUBA SERRADA 3X6 PARA COBERTURA DE QUALQUER TIPO, INCLUSO FORNECIMENTO E COLOCACAO</v>
          </cell>
          <cell r="C5394" t="str">
            <v>M</v>
          </cell>
          <cell r="D5394">
            <v>40.020000000000003</v>
          </cell>
        </row>
        <row r="5395">
          <cell r="A5395" t="str">
            <v xml:space="preserve">    84014</v>
          </cell>
          <cell r="B5395" t="str">
            <v>TERCA DE MASSARANDUBA APARELHADA 3"X6" PARA COBERTURA DE QUALQUER TIPO, INCLUSO FORNECIMENTO E COLOCACAO</v>
          </cell>
          <cell r="C5395" t="str">
            <v>M</v>
          </cell>
          <cell r="D5395">
            <v>51.85</v>
          </cell>
        </row>
        <row r="5396">
          <cell r="A5396" t="str">
            <v xml:space="preserve">    84016</v>
          </cell>
          <cell r="B5396" t="str">
            <v>TERCA DE MASSARANDUBA SERRADA 3"X9" PARA COBERTURA DE QUALQUER TIPO, INCLUSO FORNECIMENTO E COLOCACAO</v>
          </cell>
          <cell r="C5396" t="str">
            <v>M</v>
          </cell>
          <cell r="D5396">
            <v>57.56</v>
          </cell>
        </row>
        <row r="5397">
          <cell r="A5397" t="str">
            <v xml:space="preserve">    84018</v>
          </cell>
          <cell r="B5397" t="str">
            <v>TERCA DE MASSARANDUBA APARELHADA 3"X9" PARA COBERTURA DE QUALQUER TIPO, INCLUSO FORNECIMENTO E COLOCACAO</v>
          </cell>
          <cell r="C5397" t="str">
            <v>M</v>
          </cell>
          <cell r="D5397">
            <v>76.209999999999994</v>
          </cell>
        </row>
        <row r="5398">
          <cell r="A5398" t="str">
            <v xml:space="preserve">    84019</v>
          </cell>
          <cell r="B5398" t="str">
            <v>CAIBRO DE MASSARANDUBA APARELHADA 3X2, INCLUSO FORNECIMENTO E COLOCACAO</v>
          </cell>
          <cell r="C5398" t="str">
            <v>M</v>
          </cell>
          <cell r="D5398">
            <v>18.82</v>
          </cell>
        </row>
        <row r="5399">
          <cell r="A5399" t="str">
            <v xml:space="preserve">    84022</v>
          </cell>
          <cell r="B5399" t="str">
            <v>CAIBRO DE MASSARANDUBA APARELHADA 3X1.1/2, INCLUSO FORNECIMENTO E COLOCACAO</v>
          </cell>
          <cell r="C5399" t="str">
            <v>M</v>
          </cell>
          <cell r="D5399">
            <v>16.670000000000002</v>
          </cell>
        </row>
        <row r="5400">
          <cell r="A5400" t="str">
            <v xml:space="preserve">    84025</v>
          </cell>
          <cell r="B5400" t="str">
            <v>CAIBRO DE MASSARANDUBA APARELHADA 3X4.1/2, INCLUSO FORNECIMENTO E COLOCACAO</v>
          </cell>
          <cell r="C5400" t="str">
            <v>M</v>
          </cell>
          <cell r="D5400">
            <v>37.909999999999997</v>
          </cell>
        </row>
        <row r="5401">
          <cell r="A5401" t="str">
            <v xml:space="preserve">    84029</v>
          </cell>
          <cell r="B5401" t="str">
            <v>RIPA DE MASSARANDUBA SERRADA 1,5X4 CM, INCLUSO FORNECIMENTO E COLOCACAO</v>
          </cell>
          <cell r="C5401" t="str">
            <v>M</v>
          </cell>
          <cell r="D5401">
            <v>8.24</v>
          </cell>
        </row>
        <row r="5402">
          <cell r="A5402" t="str">
            <v xml:space="preserve">    84030</v>
          </cell>
          <cell r="B5402" t="str">
            <v>RIPA DE MASSARANDUBA APARELHADA 1,5X4 CM, INCLUSO FORNECIMENTO E COLOCACAO</v>
          </cell>
          <cell r="C5402" t="str">
            <v>M</v>
          </cell>
          <cell r="D5402">
            <v>4.32</v>
          </cell>
        </row>
        <row r="5403">
          <cell r="A5403" t="str">
            <v xml:space="preserve">    84031</v>
          </cell>
          <cell r="B5403" t="str">
            <v>ESTRUTURA DE MADEIRA COM TESOURA, PARA VAOS DE 15 M E TELHA ONDULADA DE FIBROCIMENTO, ALUMINIO OU PLASTICA</v>
          </cell>
          <cell r="C5403" t="str">
            <v>M2</v>
          </cell>
          <cell r="D5403">
            <v>89.52</v>
          </cell>
        </row>
        <row r="5404">
          <cell r="A5404" t="str">
            <v xml:space="preserve">    84032</v>
          </cell>
          <cell r="B5404" t="str">
            <v>MAO FRANCESA EXECUTADA COM MADEIRA NAO APARELHADA 5X6 CM, PARA BEIRAL COM COMPRIMENTO DE 80CM</v>
          </cell>
          <cell r="C5404" t="str">
            <v>UN</v>
          </cell>
          <cell r="D5404">
            <v>46.17</v>
          </cell>
        </row>
        <row r="5405">
          <cell r="A5405" t="str">
            <v xml:space="preserve">  0074</v>
          </cell>
          <cell r="B5405" t="str">
            <v>TELHAMENTO COM TELHA CERAMICA</v>
          </cell>
        </row>
        <row r="5406">
          <cell r="A5406" t="str">
            <v xml:space="preserve">    72089</v>
          </cell>
          <cell r="B5406" t="str">
            <v>RECOLOCACAO DE TELHAS CERAMICAS TIPO FRANCESA, CONSIDERANDO REAPROVEITAMENTO DE MATERIAL</v>
          </cell>
          <cell r="C5406" t="str">
            <v>M2</v>
          </cell>
          <cell r="D5406">
            <v>7.06</v>
          </cell>
        </row>
        <row r="5407">
          <cell r="A5407" t="str">
            <v xml:space="preserve">    72091</v>
          </cell>
          <cell r="B5407" t="str">
            <v>RECOLOCACAO DE TELHAS CERAMICAS TIPO PLAN, CONSIDERANDO REAPROVEITAMENTO DE MATERIAL</v>
          </cell>
          <cell r="C5407" t="str">
            <v>M2</v>
          </cell>
          <cell r="D5407">
            <v>24.21</v>
          </cell>
        </row>
        <row r="5408">
          <cell r="A5408" t="str">
            <v xml:space="preserve">    72101</v>
          </cell>
          <cell r="B5408" t="str">
            <v xml:space="preserve">REVISAO GERAL DE TELHADOS DE TELHAS CERAMICAS </v>
          </cell>
          <cell r="C5408" t="str">
            <v>M2</v>
          </cell>
          <cell r="D5408">
            <v>4.2300000000000004</v>
          </cell>
        </row>
        <row r="5409">
          <cell r="A5409" t="str">
            <v xml:space="preserve">    72103</v>
          </cell>
          <cell r="B5409" t="str">
            <v>RECOLOCACAO DE CUMEEIRAS CERAMICAS COM ARGAMASSA TRACO 1:2:8 (CIMENTO,CAL E AREIA), CONSIDERANDO APROVEITAMENTO DO MATERIAL</v>
          </cell>
          <cell r="C5409" t="str">
            <v>M</v>
          </cell>
          <cell r="D5409">
            <v>12.4</v>
          </cell>
        </row>
        <row r="5410">
          <cell r="A5410" t="str">
            <v xml:space="preserve">    73938</v>
          </cell>
          <cell r="B5410" t="str">
            <v>COBERTURA TELHA CERAMICA</v>
          </cell>
        </row>
        <row r="5411">
          <cell r="A5411" t="str">
            <v xml:space="preserve">    73938/001</v>
          </cell>
          <cell r="B5411" t="str">
            <v>COBERTURA EM TELHA CERAMICA TIPO COLONIAL, COM ARGAMASSA TRACO 1:3 (CIMENTO E AREIA)</v>
          </cell>
          <cell r="C5411" t="str">
            <v>M2</v>
          </cell>
          <cell r="D5411">
            <v>50.94</v>
          </cell>
        </row>
        <row r="5412">
          <cell r="A5412" t="str">
            <v xml:space="preserve">    73938/002</v>
          </cell>
          <cell r="B5412" t="str">
            <v xml:space="preserve">COBERTURA EM TELHA CERAMICA TIPO PLAN, EXCLUINDO MADEIRAMENTO </v>
          </cell>
          <cell r="C5412" t="str">
            <v>M2</v>
          </cell>
          <cell r="D5412">
            <v>34.799999999999997</v>
          </cell>
        </row>
        <row r="5413">
          <cell r="A5413" t="str">
            <v xml:space="preserve">    73938/003</v>
          </cell>
          <cell r="B5413" t="str">
            <v>COBERTURA EM TELHA CERAMICA TIPO FRANCESA OU MARSELHA, EXCLUINDO MADEIRAMENTO</v>
          </cell>
          <cell r="C5413" t="str">
            <v>M2</v>
          </cell>
          <cell r="D5413">
            <v>27.71</v>
          </cell>
        </row>
        <row r="5414">
          <cell r="A5414" t="str">
            <v xml:space="preserve">    73938/004</v>
          </cell>
          <cell r="B5414" t="str">
            <v>COBERTURA EM TELHA CERAMICA TIPO CANAL, COM ARGAMASSA TRACO 1:3 (CIMENTO E AREIA) E ARAME RECOZIDO</v>
          </cell>
          <cell r="C5414" t="str">
            <v>M2</v>
          </cell>
          <cell r="D5414">
            <v>52.19</v>
          </cell>
        </row>
        <row r="5415">
          <cell r="A5415" t="str">
            <v xml:space="preserve">    73938/005</v>
          </cell>
          <cell r="B5415" t="str">
            <v>COBERTURA EM TELHA CERAMICA TIPO PAULISTA, COM ARGAMASSA TRACO 1:3 (CIMENTO E AREIA) E ARAME RECOZIDO</v>
          </cell>
          <cell r="C5415" t="str">
            <v>M2</v>
          </cell>
          <cell r="D5415">
            <v>94.34</v>
          </cell>
        </row>
        <row r="5416">
          <cell r="A5416" t="str">
            <v xml:space="preserve">    73938/006</v>
          </cell>
          <cell r="B5416" t="str">
            <v>CORDAO DE ARREMATE EM BEIRAIS COM TELHA CERAMICA EMBOCADA TRACO 1:2:8 (CIMENTO, CAL E AREIA)</v>
          </cell>
          <cell r="C5416" t="str">
            <v>M</v>
          </cell>
          <cell r="D5416">
            <v>13.87</v>
          </cell>
        </row>
        <row r="5417">
          <cell r="A5417" t="str">
            <v xml:space="preserve">    73938/007</v>
          </cell>
          <cell r="B5417" t="str">
            <v>EMBOCAMENTO DE ULTIMA FIADA DE TELHA PLAN, COLONIAL OU PAULISTA, COM ARGAMASSA TRACO 1:2:8 (CIMENTO, CAL E AREIA)</v>
          </cell>
          <cell r="C5417" t="str">
            <v>M</v>
          </cell>
          <cell r="D5417">
            <v>7.81</v>
          </cell>
        </row>
        <row r="5418">
          <cell r="A5418" t="str">
            <v xml:space="preserve">    76450</v>
          </cell>
          <cell r="B5418" t="str">
            <v>COBERTURA TELHA CERAMICA</v>
          </cell>
        </row>
        <row r="5419">
          <cell r="A5419" t="str">
            <v xml:space="preserve">    76450/001</v>
          </cell>
          <cell r="B5419" t="str">
            <v>COBERTURA EM TELHA CERAMICA TIPO PAULISTINHA (TRAPEZOIDAL), COM ARGAMASSA TRACO 1:3 (CIMENTO E AREIA) E ARAME RECOZIDO</v>
          </cell>
          <cell r="C5419" t="str">
            <v>M2</v>
          </cell>
          <cell r="D5419">
            <v>98.21</v>
          </cell>
        </row>
        <row r="5420">
          <cell r="A5420" t="str">
            <v xml:space="preserve">    84033</v>
          </cell>
          <cell r="B5420" t="str">
            <v xml:space="preserve">COBERTURA COM TELHA COLONIAL, EXCLUINDO MADEIRAMENTO </v>
          </cell>
          <cell r="C5420" t="str">
            <v>M2</v>
          </cell>
          <cell r="D5420">
            <v>18.88</v>
          </cell>
        </row>
        <row r="5421">
          <cell r="A5421" t="str">
            <v xml:space="preserve">  0075</v>
          </cell>
          <cell r="B5421" t="str">
            <v>TELHAMENTO COM TELHA DE FIBROCIMENTO</v>
          </cell>
        </row>
        <row r="5422">
          <cell r="A5422" t="str">
            <v xml:space="preserve">    72092</v>
          </cell>
          <cell r="B5422" t="str">
            <v>RECOLOCACAO DE TELHAS ONDULADAS COM MASSA PARA VEDACAO, CONSIDERANDO REAPROVEITAMENTO DE MATERIAL</v>
          </cell>
          <cell r="C5422" t="str">
            <v>M2</v>
          </cell>
          <cell r="D5422">
            <v>6.83</v>
          </cell>
        </row>
        <row r="5423">
          <cell r="A5423" t="str">
            <v xml:space="preserve">    72093</v>
          </cell>
          <cell r="B5423" t="str">
            <v>RECOLOCAÇÃO DE TELHA DE FIBROCIMENTO ESTRUTURAL LARGURA ÚTIL 49CM OU 44CM, CONSIDERANDO O REAPROVEITAMENTO DO MATERIAL A EXCEÇÃO DO CONJUNTO DE ARRUELAS DE VEDAÇÃO</v>
          </cell>
          <cell r="C5423" t="str">
            <v>M2</v>
          </cell>
          <cell r="D5423">
            <v>6.83</v>
          </cell>
        </row>
        <row r="5424">
          <cell r="A5424" t="str">
            <v xml:space="preserve">    72094</v>
          </cell>
          <cell r="B5424" t="str">
            <v>RECOLOCAÇÃO DE TELHA DE FIBROCIMENTO ESTRUTURAL LARGURA ÚTIL 90CM, CONSIDERANDO O REAPROVEITAMENTO DO MATERIAL A EXCEÇÃO DO CONJUNTO DE ARRUELAS DE VEDAÇÃO</v>
          </cell>
          <cell r="C5424" t="str">
            <v>M2</v>
          </cell>
          <cell r="D5424">
            <v>6.71</v>
          </cell>
        </row>
        <row r="5425">
          <cell r="A5425" t="str">
            <v xml:space="preserve">    73633</v>
          </cell>
          <cell r="B5425" t="str">
            <v>COBERTURA COM TELHA DE FIBROCIMENTO ESTRUTURAL LARGURA UTIL 90CM, INCLUSO ACESSORIOS DE FIXACAO E VEDACAO</v>
          </cell>
          <cell r="C5425" t="str">
            <v>M2</v>
          </cell>
          <cell r="D5425">
            <v>64.05</v>
          </cell>
        </row>
        <row r="5426">
          <cell r="A5426" t="str">
            <v xml:space="preserve">    73634</v>
          </cell>
          <cell r="B5426" t="str">
            <v>COBERTURA COM TELHA DE FIBROCIMENTO ESTRUTURAL LARGURA ÚTIL 49CM OU 44CM, INCLUSO ACESSÓRIOS DE FIXAÇÃO E VEDAÇÃO, EXCLUINDO MADEIRAMENTO</v>
          </cell>
          <cell r="C5426" t="str">
            <v>M2</v>
          </cell>
          <cell r="D5426">
            <v>91.1</v>
          </cell>
        </row>
        <row r="5427">
          <cell r="A5427" t="str">
            <v xml:space="preserve">    74088</v>
          </cell>
          <cell r="B5427" t="str">
            <v>TELHAMENTO C/ TELHA DE FIBROCIMENTO</v>
          </cell>
        </row>
        <row r="5428">
          <cell r="A5428" t="str">
            <v xml:space="preserve">    74088/001</v>
          </cell>
          <cell r="B5428" t="str">
            <v>TELHAMENTO COM TELHA DE FIBROCIMENTO ONDULADA, ESPESSURA 6MM, INCLUSO JUNTAS DE VEDACAO E ACESSORIOS DE FIXACAO, EXCLUINDO MADEIRAMENTO</v>
          </cell>
          <cell r="C5428" t="str">
            <v>M2</v>
          </cell>
          <cell r="D5428">
            <v>29.98</v>
          </cell>
        </row>
        <row r="5429">
          <cell r="A5429" t="str">
            <v xml:space="preserve">    84035</v>
          </cell>
          <cell r="B5429" t="str">
            <v>COBERTURA COM TELHA DE FIBROCIMENTO ONDULADA, ESPESSURA 8 MM, INCLUINDO ACESSORIOS, EXCLUINDO MADEIRAMENTO</v>
          </cell>
          <cell r="C5429" t="str">
            <v>M2</v>
          </cell>
          <cell r="D5429">
            <v>55</v>
          </cell>
        </row>
        <row r="5430">
          <cell r="A5430" t="str">
            <v xml:space="preserve">    84036</v>
          </cell>
          <cell r="B5430" t="str">
            <v>COBERTURA COM TELHA DE FIBROCIMENTO ONDULADA, ESPESSURA 4 MM, INCLUSOSACESSORIOS DE FIXACAO, EXCLUINDO MADEIRAMENTO</v>
          </cell>
          <cell r="C5430" t="str">
            <v>M2</v>
          </cell>
          <cell r="D5430">
            <v>27.82</v>
          </cell>
        </row>
        <row r="5431">
          <cell r="A5431" t="str">
            <v xml:space="preserve">    84037</v>
          </cell>
          <cell r="B5431" t="str">
            <v>COBERTURA COM TELHA DE FIBROCIMENTO ONDULADA, ESPESSURA 6 MM, COM CUMEEIRA UNIVERSAL, INCLUSAS JUNTAS DE DILATACAO E ACESSORIOS DE FIXACAO,EXCLUINDO MADEIRAMENTO</v>
          </cell>
          <cell r="C5431" t="str">
            <v>M2</v>
          </cell>
          <cell r="D5431">
            <v>45.31</v>
          </cell>
        </row>
        <row r="5432">
          <cell r="A5432" t="str">
            <v xml:space="preserve">  0076</v>
          </cell>
          <cell r="B5432" t="str">
            <v>TELHAMENTO COM TELHA METALICA</v>
          </cell>
        </row>
        <row r="5433">
          <cell r="A5433" t="str">
            <v xml:space="preserve">    73866</v>
          </cell>
          <cell r="B5433" t="str">
            <v>ESTRUTURA DE ACO</v>
          </cell>
        </row>
        <row r="5434">
          <cell r="A5434" t="str">
            <v xml:space="preserve">    73866/001</v>
          </cell>
          <cell r="B5434" t="str">
            <v>ESTRUTURA PARA COBERTURA TIPO FINK, EM ALUMINIO ANODIZADO, VAO DE 20M,ESPACAMENTO DAS TESOURAS DE 5M ATE 6,5M</v>
          </cell>
          <cell r="C5434" t="str">
            <v>M2</v>
          </cell>
          <cell r="D5434">
            <v>581.85</v>
          </cell>
        </row>
        <row r="5435">
          <cell r="A5435" t="str">
            <v xml:space="preserve">    73866/002</v>
          </cell>
          <cell r="B5435" t="str">
            <v>ESTRUTURA PARA COBERTURA TIPO FINK, EM ALUMINIO ANODIZADO, VAO DE 30M,ESPACAMENTO DAS TESOURAS DE 5M ATE 6,5M</v>
          </cell>
          <cell r="C5435" t="str">
            <v>M2</v>
          </cell>
          <cell r="D5435">
            <v>610.78</v>
          </cell>
        </row>
        <row r="5436">
          <cell r="A5436" t="str">
            <v xml:space="preserve">    73866/003</v>
          </cell>
          <cell r="B5436" t="str">
            <v>ESTRUTURA PARA COBERTURA TIPO FINK, EM ALUMINIO ANODIZADO, VAO DE 40M,ESPACAMENTO DAS TESOURAS DE 5M ATE 6,5M</v>
          </cell>
          <cell r="C5436" t="str">
            <v>M2</v>
          </cell>
          <cell r="D5436">
            <v>638.64</v>
          </cell>
        </row>
        <row r="5437">
          <cell r="A5437" t="str">
            <v xml:space="preserve">    73866/004</v>
          </cell>
          <cell r="B5437" t="str">
            <v>ESTRUTURA PARA COBERTURA EM ARCO, EM ALUMINIO ANODIZADO, VAO DE 20M, ESPACAMENTO DE 5M ATE 6,5M</v>
          </cell>
          <cell r="C5437" t="str">
            <v>M2</v>
          </cell>
          <cell r="D5437">
            <v>532.67999999999995</v>
          </cell>
        </row>
        <row r="5438">
          <cell r="A5438" t="str">
            <v xml:space="preserve">    73866/005</v>
          </cell>
          <cell r="B5438" t="str">
            <v>ESTRUTURA PARA COBERTURA EM ARCO, EM ALUMINIO ANODIZADO, VAO DE 30M, ESPACAMENTO DE 5M ATE 6,5M</v>
          </cell>
          <cell r="C5438" t="str">
            <v>M2</v>
          </cell>
          <cell r="D5438">
            <v>566.37</v>
          </cell>
        </row>
        <row r="5439">
          <cell r="A5439" t="str">
            <v xml:space="preserve">    73866/006</v>
          </cell>
          <cell r="B5439" t="str">
            <v>ESTRUTURA PARA COBERTURA EM ARCO, EM ALUMINIO ANODIZADO, VAO DE 40M, ESPACAMENTO DE 5M ATE 6,5M</v>
          </cell>
          <cell r="C5439" t="str">
            <v>M2</v>
          </cell>
          <cell r="D5439">
            <v>594.35</v>
          </cell>
        </row>
        <row r="5440">
          <cell r="A5440" t="str">
            <v xml:space="preserve">    73866/007</v>
          </cell>
          <cell r="B5440" t="str">
            <v>ESTRUTURA PARA COBERTURA TIPO SHED, EM ALUMINIO ANODIZADO, VAO DE 20M,ESPACAMENTO DAS TESOURAS DE 5M ATE 6,5M</v>
          </cell>
          <cell r="C5440" t="str">
            <v>M2</v>
          </cell>
          <cell r="D5440">
            <v>635.44000000000005</v>
          </cell>
        </row>
        <row r="5441">
          <cell r="A5441" t="str">
            <v xml:space="preserve">    73866/008</v>
          </cell>
          <cell r="B5441" t="str">
            <v>ESTRUTURA PARA COBERTURA TIPO SHED, EM ALUMINIO ANODIZADO, VAO DE 30M,ESPACAMENTO DAS TESOURAS DE 5M ATE 6,5M</v>
          </cell>
          <cell r="C5441" t="str">
            <v>M2</v>
          </cell>
          <cell r="D5441">
            <v>768.45</v>
          </cell>
        </row>
        <row r="5442">
          <cell r="A5442" t="str">
            <v xml:space="preserve">    73866/009</v>
          </cell>
          <cell r="B5442" t="str">
            <v>ESTRUTURA PARA COBERTURA TIPO SHED, EM ALUMINIO ANODIZADO, VAO DE 40M,ESPACAMENTO DAS TESOURAS DE 5M ATE 6,5M</v>
          </cell>
          <cell r="C5442" t="str">
            <v>M2</v>
          </cell>
          <cell r="D5442">
            <v>797</v>
          </cell>
        </row>
        <row r="5443">
          <cell r="A5443" t="str">
            <v xml:space="preserve">    73867</v>
          </cell>
          <cell r="B5443" t="str">
            <v>ESTRUTURA ESPACIAL</v>
          </cell>
        </row>
        <row r="5444">
          <cell r="A5444" t="str">
            <v xml:space="preserve">    73867/001</v>
          </cell>
          <cell r="B5444" t="str">
            <v xml:space="preserve">ESTRUTURA TIPO ESPACIAL EM ALUMINIO ANODIZADO, VAO DE 20M </v>
          </cell>
          <cell r="C5444" t="str">
            <v>M2</v>
          </cell>
          <cell r="D5444">
            <v>255.64</v>
          </cell>
        </row>
        <row r="5445">
          <cell r="A5445" t="str">
            <v xml:space="preserve">    73867/002</v>
          </cell>
          <cell r="B5445" t="str">
            <v xml:space="preserve">ESTRUTURA TIPO ESPACIAL EM ALUMINIO ANODIZADO, VAO DE 30M </v>
          </cell>
          <cell r="C5445" t="str">
            <v>M2</v>
          </cell>
          <cell r="D5445">
            <v>286.89999999999998</v>
          </cell>
        </row>
        <row r="5446">
          <cell r="A5446" t="str">
            <v xml:space="preserve">    73867/003</v>
          </cell>
          <cell r="B5446" t="str">
            <v xml:space="preserve">ESTRUTURA TIPO ESPACIAL EM ALUMINIO ANODIZADO, VAO DE 40M </v>
          </cell>
          <cell r="C5446" t="str">
            <v>M2</v>
          </cell>
          <cell r="D5446">
            <v>356.36</v>
          </cell>
        </row>
        <row r="5447">
          <cell r="A5447" t="str">
            <v xml:space="preserve">    73867/004</v>
          </cell>
          <cell r="B5447" t="str">
            <v xml:space="preserve">ESTRUTURA TIPO ESPACIAL EM ALUMINIO ANODIZADO, VAO DE 50M </v>
          </cell>
          <cell r="C5447" t="str">
            <v>M2</v>
          </cell>
          <cell r="D5447">
            <v>370.25</v>
          </cell>
        </row>
        <row r="5448">
          <cell r="A5448" t="str">
            <v xml:space="preserve">    75220</v>
          </cell>
          <cell r="B5448" t="str">
            <v xml:space="preserve">CUMEEIRA EM PERFIL ONDULADO DE ALUMÍNIO </v>
          </cell>
          <cell r="C5448" t="str">
            <v>M</v>
          </cell>
          <cell r="D5448">
            <v>43.37</v>
          </cell>
        </row>
        <row r="5449">
          <cell r="A5449" t="str">
            <v xml:space="preserve">    75381</v>
          </cell>
          <cell r="B5449" t="str">
            <v>TELHA METÁLICA</v>
          </cell>
        </row>
        <row r="5450">
          <cell r="A5450" t="str">
            <v xml:space="preserve">    75381/001</v>
          </cell>
          <cell r="B5450" t="str">
            <v>COBERTURA COM TELHA DE CHAPA DE AÇO ZINCADO, ONDULADA, ESPESSURA DE 0,5MM</v>
          </cell>
          <cell r="C5450" t="str">
            <v>M2</v>
          </cell>
          <cell r="D5450">
            <v>30.21</v>
          </cell>
        </row>
        <row r="5451">
          <cell r="A5451" t="str">
            <v xml:space="preserve">    84038</v>
          </cell>
          <cell r="B5451" t="str">
            <v xml:space="preserve">COBERTURA COM TELHA ONDULADA DE ALUMINIO, ESPESSURA DE 5 MM </v>
          </cell>
          <cell r="C5451" t="str">
            <v>M2</v>
          </cell>
          <cell r="D5451">
            <v>51</v>
          </cell>
        </row>
        <row r="5452">
          <cell r="A5452" t="str">
            <v xml:space="preserve">    84039</v>
          </cell>
          <cell r="B5452" t="str">
            <v xml:space="preserve">COBERTURA COM TELHA ONDULADA DE ALUMINIO, ESPESSURA DE 7 MM </v>
          </cell>
          <cell r="C5452" t="str">
            <v>M2</v>
          </cell>
          <cell r="D5452">
            <v>69.099999999999994</v>
          </cell>
        </row>
        <row r="5453">
          <cell r="A5453" t="str">
            <v xml:space="preserve">    84040</v>
          </cell>
          <cell r="B5453" t="str">
            <v>COBERTURA COM TELHA DE ACO ZINCADO, TRAPEZOIDAL, ESPESSURA DE 0,5 MM, INCLUINDO ACESSORIOS</v>
          </cell>
          <cell r="C5453" t="str">
            <v>M2</v>
          </cell>
          <cell r="D5453">
            <v>27.06</v>
          </cell>
        </row>
        <row r="5454">
          <cell r="A5454" t="str">
            <v xml:space="preserve">  0077</v>
          </cell>
          <cell r="B5454" t="str">
            <v>MADEIRAMENTO/TELHAMENTO C/ TELHAS CERAMICAS</v>
          </cell>
        </row>
        <row r="5455">
          <cell r="A5455" t="str">
            <v xml:space="preserve">    72076</v>
          </cell>
          <cell r="B5455" t="str">
            <v>ESTRUTURA DE MADEIRA, SEGUNDA QUALIDADE, SERRADA, NAO APARELHADA, PARATELHAS CERAMICAS</v>
          </cell>
          <cell r="C5455" t="str">
            <v>M2</v>
          </cell>
          <cell r="D5455">
            <v>66.36</v>
          </cell>
        </row>
        <row r="5456">
          <cell r="A5456" t="str">
            <v xml:space="preserve">    72077</v>
          </cell>
          <cell r="B5456" t="str">
            <v>ESTRUTURA DE MADEIRA DE LEI, PRIMEIRA QUALIDADE, SERRADA, NAO APARELHADA, PARA TELHAS CERAMICAS, VAOS DE ATE 7M</v>
          </cell>
          <cell r="C5456" t="str">
            <v>M2</v>
          </cell>
          <cell r="D5456">
            <v>104.42</v>
          </cell>
        </row>
        <row r="5457">
          <cell r="A5457" t="str">
            <v xml:space="preserve">    72078</v>
          </cell>
          <cell r="B5457" t="str">
            <v>ESTRUTURA DE MADEIRA DE LEI PRIMEIRA QUALIDADE, SERRADA, NAO APARELHADA, PARA TELHAS CERAMICAS, VAOS DE 7M ATE 10 M</v>
          </cell>
          <cell r="C5457" t="str">
            <v>M2</v>
          </cell>
          <cell r="D5457">
            <v>120.99</v>
          </cell>
        </row>
        <row r="5458">
          <cell r="A5458" t="str">
            <v xml:space="preserve">    72079</v>
          </cell>
          <cell r="B5458" t="str">
            <v>ESTRUTURA DE MADEIRA DE LEI PRIMEIRA QUALIDADE, SERRADA, NAO APARELHADA, PARA TELHAS CERAMICAS, VAOS DE 10M ATE 13M</v>
          </cell>
          <cell r="C5458" t="str">
            <v>M2</v>
          </cell>
          <cell r="D5458">
            <v>128.71</v>
          </cell>
        </row>
        <row r="5459">
          <cell r="A5459" t="str">
            <v xml:space="preserve">    72080</v>
          </cell>
          <cell r="B5459" t="str">
            <v>ESTRUTURA DE MADEIRA DE LEI PRIMEIRA QUALIDADE, SERRADA, NAO APARELHADA, PARA TELHAS CERAMICAS, VAOS DE 13M ATE 18M</v>
          </cell>
          <cell r="C5459" t="str">
            <v>M2</v>
          </cell>
          <cell r="D5459">
            <v>148.21</v>
          </cell>
        </row>
        <row r="5460">
          <cell r="A5460" t="str">
            <v xml:space="preserve">  0078</v>
          </cell>
          <cell r="B5460" t="str">
            <v>MADEIRAMENTO/TELHAMENTO C/ TELHAS FIBROCIMENTO</v>
          </cell>
        </row>
        <row r="5461">
          <cell r="A5461" t="str">
            <v xml:space="preserve">    72081</v>
          </cell>
          <cell r="B5461" t="str">
            <v>ESTRUTURA DE MADEIRA DE LEI PRIMEIRA QUALIDADE, SERRADA, NAO APARELHADA, PARA TELHAS ONDULADAS, VAOS ATE 7M</v>
          </cell>
          <cell r="C5461" t="str">
            <v>M2</v>
          </cell>
          <cell r="D5461">
            <v>69.88</v>
          </cell>
        </row>
        <row r="5462">
          <cell r="A5462" t="str">
            <v xml:space="preserve">    72082</v>
          </cell>
          <cell r="B5462" t="str">
            <v>ESTRUTURA DE MADEIRA DE LEI PRIMEIRA QUALIDADE, SERRADA, NAO APARELHADA, PARA TELHAS ONDULADAS, VAOS DE 7M ATE 10M</v>
          </cell>
          <cell r="C5462" t="str">
            <v>M2</v>
          </cell>
          <cell r="D5462">
            <v>76.959999999999994</v>
          </cell>
        </row>
        <row r="5463">
          <cell r="A5463" t="str">
            <v xml:space="preserve">    72083</v>
          </cell>
          <cell r="B5463" t="str">
            <v>ESTRUTURA DE MADEIRA DE LEI PRIMEIRA QUALIDADE, SERRADA, NAO APARELHADA, PARA TELHAS ONDULADAS, VAOS DE 10M ATE 13M</v>
          </cell>
          <cell r="C5463" t="str">
            <v>M2</v>
          </cell>
          <cell r="D5463">
            <v>91.17</v>
          </cell>
        </row>
        <row r="5464">
          <cell r="A5464" t="str">
            <v xml:space="preserve">    72084</v>
          </cell>
          <cell r="B5464" t="str">
            <v>ESTRUTURA DE MADEIRA DE LEI PRIMEIRA QUALIDADE, SERRADA, NAO APARELHADA, PARA TELHAS ONDULADAS, VAOS DE 13M ATE 18M</v>
          </cell>
          <cell r="C5464" t="str">
            <v>M2</v>
          </cell>
          <cell r="D5464">
            <v>108.33</v>
          </cell>
        </row>
        <row r="5465">
          <cell r="A5465" t="str">
            <v xml:space="preserve">    84041</v>
          </cell>
          <cell r="B5465" t="str">
            <v xml:space="preserve">COBERTURA COM TELHA PLASTICA TRANSPARENTE INCLUSIVE FIXACAO </v>
          </cell>
          <cell r="C5465" t="str">
            <v>M2</v>
          </cell>
          <cell r="D5465">
            <v>33.93</v>
          </cell>
        </row>
        <row r="5466">
          <cell r="A5466" t="str">
            <v xml:space="preserve">  0079</v>
          </cell>
          <cell r="B5466" t="str">
            <v>CUMEEIRA CERAMICA</v>
          </cell>
        </row>
        <row r="5467">
          <cell r="A5467" t="str">
            <v xml:space="preserve">    6058</v>
          </cell>
          <cell r="B5467" t="str">
            <v>CUMEEIRA COM TELHA CERAMICA EMBOCADA COM ARGAMASSA TRACO 1:2:8 (CIMENTO, CAL E AREIA)</v>
          </cell>
          <cell r="C5467" t="str">
            <v>M</v>
          </cell>
          <cell r="D5467">
            <v>16.02</v>
          </cell>
        </row>
        <row r="5468">
          <cell r="A5468" t="str">
            <v xml:space="preserve">    73930</v>
          </cell>
          <cell r="B5468" t="str">
            <v>ARREMATE TELHA CERAMICA EMBOCADA C/ARGAMASSA CIMENTO/AREIA/SAIBRO 1:2:3</v>
          </cell>
        </row>
        <row r="5469">
          <cell r="A5469" t="str">
            <v xml:space="preserve">    73930/001</v>
          </cell>
          <cell r="B5469" t="str">
            <v>CORDAO DE ARREMATE COM TELHA CERAMICA TIPO CANAL EMBOCADA COM ARGAMASSA TRACO 1:3 (CIMENTO E AREIA)</v>
          </cell>
          <cell r="C5469" t="str">
            <v>M</v>
          </cell>
          <cell r="D5469">
            <v>13.94</v>
          </cell>
        </row>
        <row r="5470">
          <cell r="A5470" t="str">
            <v xml:space="preserve">  0080</v>
          </cell>
          <cell r="B5470" t="str">
            <v>CUMEEIRA DE FIBROCIMENTO</v>
          </cell>
        </row>
        <row r="5471">
          <cell r="A5471" t="str">
            <v xml:space="preserve">    73744</v>
          </cell>
          <cell r="B5471" t="str">
            <v>CUMIEIRA DE FIBROCIMENTO</v>
          </cell>
        </row>
        <row r="5472">
          <cell r="A5472" t="str">
            <v xml:space="preserve">    73744/001</v>
          </cell>
          <cell r="B5472" t="str">
            <v>CUMEEIRA PARA TELHA DE FIBROCIMENTO ESTRUTURAL, INCLUSO ACESSORIOS PARA FIXACAO E VEDACAO</v>
          </cell>
          <cell r="C5472" t="str">
            <v>M</v>
          </cell>
          <cell r="D5472">
            <v>102.44</v>
          </cell>
        </row>
        <row r="5473">
          <cell r="A5473" t="str">
            <v xml:space="preserve">    74045</v>
          </cell>
          <cell r="B5473" t="str">
            <v>CUMEEIRA FIBROCIMENTO</v>
          </cell>
        </row>
        <row r="5474">
          <cell r="A5474" t="str">
            <v xml:space="preserve">    74045/001</v>
          </cell>
          <cell r="B5474" t="str">
            <v>CUMEEIRA UNIVERSAL PARA TELHA DE FIBROCIMENTO ONDULADA ESPESSURA 6 MM,INCLUSO JUNTAS DE VEDACAO E ACESSORIOS DE FIXACAO</v>
          </cell>
          <cell r="C5474" t="str">
            <v>M</v>
          </cell>
          <cell r="D5474">
            <v>57.08</v>
          </cell>
        </row>
        <row r="5475">
          <cell r="A5475" t="str">
            <v xml:space="preserve">    74045/002</v>
          </cell>
          <cell r="B5475" t="str">
            <v>CUMEEIRA TIPO SHED PARA TELHA DE FIBROCIMENTO ONDULADA, INCLUSO JUNTASDE VEDACAO E ACESSORIOS DE FIXACAO</v>
          </cell>
          <cell r="C5475" t="str">
            <v>M</v>
          </cell>
          <cell r="D5475">
            <v>45.66</v>
          </cell>
        </row>
        <row r="5476">
          <cell r="A5476" t="str">
            <v xml:space="preserve">  0081</v>
          </cell>
          <cell r="B5476" t="str">
            <v>CALHA DE CONCRETO</v>
          </cell>
        </row>
        <row r="5477">
          <cell r="A5477" t="str">
            <v xml:space="preserve">    84042</v>
          </cell>
          <cell r="B5477" t="str">
            <v>CALHA DE CONCRETO, 40X15 CM ESPESSURA DE 8 CM, PREPARADO EM BETONEIRA E CIMENTADO LISO EXECUTADO COM ARGAMASSA TRACO 1:4 (CIMENTO E AREIA MEDIA NAO PENEIRADA), PREPARO MANUAL</v>
          </cell>
          <cell r="C5477" t="str">
            <v>M</v>
          </cell>
          <cell r="D5477">
            <v>125.22</v>
          </cell>
        </row>
        <row r="5478">
          <cell r="A5478" t="str">
            <v xml:space="preserve">    84043</v>
          </cell>
          <cell r="B5478" t="str">
            <v>CALHA DE CONCRETO, 30X15 CM, ESPESSURA 8 CM PREPARADA EM BETONEIRA COMCIMENTADO LISO EXECUTADO COM ARGAMASSA TRACO 1:4 (CIMENTO E AREIA MEDIA NAO PENEIRADA), PREPARO MANUAL</v>
          </cell>
          <cell r="C5478" t="str">
            <v>M</v>
          </cell>
          <cell r="D5478">
            <v>113.4</v>
          </cell>
        </row>
        <row r="5479">
          <cell r="A5479" t="str">
            <v xml:space="preserve">  0083</v>
          </cell>
          <cell r="B5479" t="str">
            <v>CALHA DE PVC, PECAS E ACESSORIOS</v>
          </cell>
        </row>
        <row r="5480">
          <cell r="A5480" t="str">
            <v xml:space="preserve">    84044</v>
          </cell>
          <cell r="B5480" t="str">
            <v>CALHA DE BEIRAL, SEMICIRCULAR DE PVC, DIAMETRO 125 MM, INCLUINDO CABECEIRAS, EMENDAS, BOCAIS, SUPORTES E VEDACOES, EXCLUINDO CONDUTORES - FORNECIMENTO E COLOCACAO</v>
          </cell>
          <cell r="C5480" t="str">
            <v>M</v>
          </cell>
          <cell r="D5480">
            <v>44.46</v>
          </cell>
        </row>
        <row r="5481">
          <cell r="A5481" t="str">
            <v xml:space="preserve">    84045</v>
          </cell>
          <cell r="B5481" t="str">
            <v>CONDUTOR PARA CALHA DE BEIRAL, DE PVC, DIAMETRO 88 MM, INCLUINDO CONEXOES E BRACADEIRAS - FORNECIMENTO E COLOCACAO</v>
          </cell>
          <cell r="C5481" t="str">
            <v>M</v>
          </cell>
          <cell r="D5481">
            <v>23.53</v>
          </cell>
        </row>
        <row r="5482">
          <cell r="A5482" t="str">
            <v xml:space="preserve">  0084</v>
          </cell>
          <cell r="B5482" t="str">
            <v>CALHA METALICA</v>
          </cell>
        </row>
        <row r="5483">
          <cell r="A5483" t="str">
            <v xml:space="preserve">    72104</v>
          </cell>
          <cell r="B5483" t="str">
            <v xml:space="preserve">CALHA EM CHAPA DE ACO GALVANIZADO NUMERO 24, DESENVOLVIMENTO DE 33CM </v>
          </cell>
          <cell r="C5483" t="str">
            <v>M</v>
          </cell>
          <cell r="D5483">
            <v>25.99</v>
          </cell>
        </row>
        <row r="5484">
          <cell r="A5484" t="str">
            <v xml:space="preserve">    72105</v>
          </cell>
          <cell r="B5484" t="str">
            <v xml:space="preserve">CALHA EM CHAPA DE ACO GALVANIZADO NUMERO 24, DESENVOLVIMENTO DE 50CM </v>
          </cell>
          <cell r="C5484" t="str">
            <v>M</v>
          </cell>
          <cell r="D5484">
            <v>39.159999999999997</v>
          </cell>
        </row>
        <row r="5485">
          <cell r="A5485" t="str">
            <v xml:space="preserve">    84046</v>
          </cell>
          <cell r="B5485" t="str">
            <v xml:space="preserve">CALHA DE CHAPA GALVANIZADA NUMERO 26, COM DESENVOLVIMENTO DE 10 CM </v>
          </cell>
          <cell r="C5485" t="str">
            <v>M</v>
          </cell>
          <cell r="D5485">
            <v>8.6999999999999993</v>
          </cell>
        </row>
        <row r="5486">
          <cell r="A5486" t="str">
            <v xml:space="preserve">  0086</v>
          </cell>
          <cell r="B5486" t="str">
            <v>RUFO METALICO</v>
          </cell>
        </row>
        <row r="5487">
          <cell r="A5487" t="str">
            <v xml:space="preserve">    72106</v>
          </cell>
          <cell r="B5487" t="str">
            <v xml:space="preserve">RUFO EM CHAPA DE ACO GALVANIZADO NUMERO 24, DESENVOLVIMENTO DE 16CM </v>
          </cell>
          <cell r="C5487" t="str">
            <v>M</v>
          </cell>
          <cell r="D5487">
            <v>16.02</v>
          </cell>
        </row>
        <row r="5488">
          <cell r="A5488" t="str">
            <v xml:space="preserve">    72107</v>
          </cell>
          <cell r="B5488" t="str">
            <v xml:space="preserve">RUFO EM CHAPA DE ACO GALVANIZADO NUMERO 24, DESENVOLVIMENTO DE 25CM </v>
          </cell>
          <cell r="C5488" t="str">
            <v>M</v>
          </cell>
          <cell r="D5488">
            <v>19.45</v>
          </cell>
        </row>
        <row r="5489">
          <cell r="A5489" t="str">
            <v xml:space="preserve">  0087</v>
          </cell>
          <cell r="B5489" t="str">
            <v>RUFO/ESPIGAO/RINCAO DIVERSOS</v>
          </cell>
        </row>
        <row r="5490">
          <cell r="A5490" t="str">
            <v xml:space="preserve">    73868</v>
          </cell>
          <cell r="B5490" t="str">
            <v>RUFOS PARA COBERTURAS EM TELHAS FIBROCIMENTO</v>
          </cell>
        </row>
        <row r="5491">
          <cell r="A5491" t="str">
            <v xml:space="preserve">    73868/001</v>
          </cell>
          <cell r="B5491" t="str">
            <v xml:space="preserve">RUFO EM FIBROCIMENTO, INCLUSO ACESSORIOS DE FIXACAO E VEDACAO </v>
          </cell>
          <cell r="C5491" t="str">
            <v>M</v>
          </cell>
          <cell r="D5491">
            <v>28.5</v>
          </cell>
        </row>
        <row r="5492">
          <cell r="A5492" t="str">
            <v xml:space="preserve">  0088</v>
          </cell>
          <cell r="B5492" t="str">
            <v>RUFO EM CONCRETO</v>
          </cell>
        </row>
        <row r="5493">
          <cell r="A5493" t="str">
            <v xml:space="preserve">    68058</v>
          </cell>
          <cell r="B5493" t="str">
            <v xml:space="preserve">RUFO EM CONCRETO ARMADO, LARGURA 40CM E ESPESSURA 7CM </v>
          </cell>
          <cell r="C5493" t="str">
            <v>M</v>
          </cell>
          <cell r="D5493">
            <v>66.260000000000005</v>
          </cell>
        </row>
        <row r="5494">
          <cell r="A5494" t="str">
            <v xml:space="preserve">    74098</v>
          </cell>
          <cell r="B5494" t="str">
            <v>ALGEROZ EM CONCRETO ARMADO (RUFO DE CONCRETO)</v>
          </cell>
        </row>
        <row r="5495">
          <cell r="A5495" t="str">
            <v xml:space="preserve">    74098/001</v>
          </cell>
          <cell r="B5495" t="str">
            <v xml:space="preserve">RUFO EM CONCRETO ARMADO, LARGURA 40CM, ESPESSURA 3CM </v>
          </cell>
          <cell r="C5495" t="str">
            <v>M</v>
          </cell>
          <cell r="D5495">
            <v>24.57</v>
          </cell>
        </row>
        <row r="5496">
          <cell r="A5496" t="str">
            <v xml:space="preserve">  0252</v>
          </cell>
          <cell r="B5496" t="str">
            <v>TELHAMENTO COM TELHA DE FIBRA DE VIDRO</v>
          </cell>
        </row>
        <row r="5497">
          <cell r="A5497" t="str">
            <v xml:space="preserve">    41619</v>
          </cell>
          <cell r="B5497" t="str">
            <v>COBERTURA COM TELHA DE FIBRA DE VIDRO ONDULADA COLORIDA, ESPESSURA 6MM, INCLUSOS ACESSORIOS DE FIXACAO</v>
          </cell>
          <cell r="C5497" t="str">
            <v>M2</v>
          </cell>
          <cell r="D5497">
            <v>35.270000000000003</v>
          </cell>
        </row>
        <row r="5498">
          <cell r="A5498" t="str">
            <v xml:space="preserve">  0291</v>
          </cell>
          <cell r="B5498" t="str">
            <v>ESTRUTURA METALICA</v>
          </cell>
        </row>
        <row r="5499">
          <cell r="A5499" t="str">
            <v xml:space="preserve">    72110</v>
          </cell>
          <cell r="B5499" t="str">
            <v>ESTRUTURA METALICA EM TESOURAS OU TRELICAS, VAO LIVRE DE 12M, FORNECIMENTO E MONTAGEM, NAO SENDO CONSIDERADOS OS FECHAMENTOS METALICOS, AS COLUNAS, OS SERVICOS GERAIS EM ALVENARIA E CONCRETO, AS TELHAS DE COBERTURA E A PINTURA DE ACABAMENTO</v>
          </cell>
          <cell r="C5499" t="str">
            <v>M2</v>
          </cell>
          <cell r="D5499">
            <v>74.13</v>
          </cell>
        </row>
        <row r="5500">
          <cell r="A5500" t="str">
            <v xml:space="preserve">    72111</v>
          </cell>
          <cell r="B5500" t="str">
            <v>ESTRUTURA METALICA EM TESOURAS OU TRELICAS, VAO LIVRE DE 15M, FORNECIMENTO E MONTAGEM, NAO SENDO CONSIDERADOS OS FECHAMENTOS METALICOS, AS COLUNAS, OS SERVICOS GERAIS EM ALVENARIA E CONCRETO, AS TELHAS DE COBERTURA E A PINTURA DE ACABAMENTO</v>
          </cell>
          <cell r="C5500" t="str">
            <v>M2</v>
          </cell>
          <cell r="D5500">
            <v>80.959999999999994</v>
          </cell>
        </row>
        <row r="5501">
          <cell r="A5501" t="str">
            <v xml:space="preserve">    72112</v>
          </cell>
          <cell r="B5501" t="str">
            <v>ESTRUTURA METALICA EM TESOURAS OU TRELICAS, VAO LIVRE DE 20M, FORNECIMENTO E MONTAGEM, NAO SENDO CONSIDERADOS OS FECHAMENTOS METALICOS, AS COLUNAS, OS SERVICOS GERAIS EM ALVENARIA E CONCRETO, AS TELHAS DE COBERTURA E A PINTURA DE ACABAMENTO</v>
          </cell>
          <cell r="C5501" t="str">
            <v>M2</v>
          </cell>
          <cell r="D5501">
            <v>87.78</v>
          </cell>
        </row>
        <row r="5502">
          <cell r="A5502" t="str">
            <v xml:space="preserve">    72113</v>
          </cell>
          <cell r="B5502" t="str">
            <v>ESTRUTURA METALICA EM TESOURAS OU TRELICAS, VAO LIVRE DE 25M, FORNECIMENTO E MONTAGEM, NAO SENDO CONSIDERADOS OS FECHAMENTOS METALICOS, AS COLUNAS, OS SERVICOS GERAIS EM ALVENARIA E CONCRETO, AS TELHAS DE COBERTURA E A PINTURA DE ACABAMENTO</v>
          </cell>
          <cell r="C5502" t="str">
            <v>M2</v>
          </cell>
          <cell r="D5502">
            <v>98.76</v>
          </cell>
        </row>
        <row r="5503">
          <cell r="A5503" t="str">
            <v xml:space="preserve">    72114</v>
          </cell>
          <cell r="B5503" t="str">
            <v>ESTRUTURA METALICA EM TESOURAS OU TRELICAS, VAO LIVRE DE 30M, FORNECIMENTO E MONTAGEM, NAO SENDO CONSIDERADOS OS FECHAMENTOS METALICOS, AS COLUNAS, OS SERVICOS GERAIS EM ALVENARIA E CONCRETO, AS TELHAS DE COBERTURA E A PINTURA DE ACABAMENTO</v>
          </cell>
          <cell r="C5503" t="str">
            <v>M2</v>
          </cell>
          <cell r="D5503">
            <v>109.73</v>
          </cell>
        </row>
        <row r="5504">
          <cell r="A5504" t="str">
            <v xml:space="preserve">    73970</v>
          </cell>
          <cell r="B5504" t="str">
            <v>ESTRUTURAS METALICAS DIVERSAS</v>
          </cell>
        </row>
        <row r="5505">
          <cell r="A5505" t="str">
            <v xml:space="preserve">    73970/001</v>
          </cell>
          <cell r="B5505" t="str">
            <v xml:space="preserve">ESTRUTURA METALICA EM ACO ESTRUTURAL PERFIL I 12 X 5 1/4 </v>
          </cell>
          <cell r="C5505" t="str">
            <v>KG</v>
          </cell>
          <cell r="D5505">
            <v>8.9</v>
          </cell>
        </row>
        <row r="5506">
          <cell r="A5506" t="str">
            <v xml:space="preserve">    73970/002</v>
          </cell>
          <cell r="B5506" t="str">
            <v xml:space="preserve">ESTRUTURA METALICA EM ACO ESTRUTURAL PERFIL I 6 X 3 3/8 </v>
          </cell>
          <cell r="C5506" t="str">
            <v>KG</v>
          </cell>
          <cell r="D5506">
            <v>7.06</v>
          </cell>
        </row>
        <row r="5507">
          <cell r="A5507" t="str">
            <v xml:space="preserve">  0302</v>
          </cell>
          <cell r="B5507" t="str">
            <v>TELHAMENTO COM TELHA DE VIDRO</v>
          </cell>
        </row>
        <row r="5508">
          <cell r="A5508" t="str">
            <v xml:space="preserve">    84047</v>
          </cell>
          <cell r="B5508" t="str">
            <v xml:space="preserve">COBERTURA EM TELHA DE VIDRO TIPO FRANCESA </v>
          </cell>
          <cell r="C5508" t="str">
            <v>M2</v>
          </cell>
          <cell r="D5508">
            <v>476.64</v>
          </cell>
        </row>
        <row r="5509">
          <cell r="A5509" t="str">
            <v>DROP</v>
          </cell>
          <cell r="B5509" t="str">
            <v>DRENAGEM/OBRAS DE CONTENCAO/POCOS DE VISITA E CAIXAS</v>
          </cell>
        </row>
        <row r="5510">
          <cell r="A5510" t="str">
            <v xml:space="preserve">  0026</v>
          </cell>
          <cell r="B5510" t="str">
            <v>ESGOTAMENTO COM BOMBA</v>
          </cell>
        </row>
        <row r="5511">
          <cell r="A5511" t="str">
            <v xml:space="preserve">    73891</v>
          </cell>
          <cell r="B5511" t="str">
            <v>ESGOTAMENTO COM BOMBAS</v>
          </cell>
        </row>
        <row r="5512">
          <cell r="A5512" t="str">
            <v xml:space="preserve">    73891/001</v>
          </cell>
          <cell r="B5512" t="str">
            <v xml:space="preserve">ESGOTAMENTO COM MOTO-BOMBA AUTOESCOVANTE </v>
          </cell>
          <cell r="C5512" t="str">
            <v>H</v>
          </cell>
          <cell r="D5512">
            <v>5.13</v>
          </cell>
        </row>
        <row r="5513">
          <cell r="A5513" t="str">
            <v xml:space="preserve">  0027</v>
          </cell>
          <cell r="B5513" t="str">
            <v>REBAIXAMENTO DO LENCOL FREATICO</v>
          </cell>
        </row>
        <row r="5514">
          <cell r="A5514" t="str">
            <v xml:space="preserve">    73882</v>
          </cell>
          <cell r="B5514" t="str">
            <v>MEIA CANA DE CONCRETO</v>
          </cell>
        </row>
        <row r="5515">
          <cell r="A5515" t="str">
            <v xml:space="preserve">    73882/001</v>
          </cell>
          <cell r="B5515" t="str">
            <v xml:space="preserve">CALHA EM CONCRETO SIMPLES, EM MEIA CANA, DIAMETRO 200 MM </v>
          </cell>
          <cell r="C5515" t="str">
            <v>M</v>
          </cell>
          <cell r="D5515">
            <v>21.78</v>
          </cell>
        </row>
        <row r="5516">
          <cell r="A5516" t="str">
            <v xml:space="preserve">    73882/002</v>
          </cell>
          <cell r="B5516" t="str">
            <v xml:space="preserve">CALHA EM CONCRETO SIMPLES, MEIA CANA DE CONCRETO, DIAMETRO 300 MM </v>
          </cell>
          <cell r="C5516" t="str">
            <v>M</v>
          </cell>
          <cell r="D5516">
            <v>27.2</v>
          </cell>
        </row>
        <row r="5517">
          <cell r="A5517" t="str">
            <v xml:space="preserve">    73882/003</v>
          </cell>
          <cell r="B5517" t="str">
            <v xml:space="preserve">CALHA EM CONCRETO SIMPLES, EM MEIA CANA DE CONCRETO, DIAMETRO 400 MM </v>
          </cell>
          <cell r="C5517" t="str">
            <v>M</v>
          </cell>
          <cell r="D5517">
            <v>35.090000000000003</v>
          </cell>
        </row>
        <row r="5518">
          <cell r="A5518" t="str">
            <v xml:space="preserve">    73882/004</v>
          </cell>
          <cell r="B5518" t="str">
            <v xml:space="preserve">CALHA EM CONCRETO SIMPLES, EM MEIA CANA DE CONCRETO, DIAMETRO 500 MM </v>
          </cell>
          <cell r="C5518" t="str">
            <v>M</v>
          </cell>
          <cell r="D5518">
            <v>54.3</v>
          </cell>
        </row>
        <row r="5519">
          <cell r="A5519" t="str">
            <v xml:space="preserve">    73882/005</v>
          </cell>
          <cell r="B5519" t="str">
            <v xml:space="preserve">CALHA EM CONCRETO SIMPLES, EM MEIA CANA DE CONCRETO, DIAMETRO 600 MM </v>
          </cell>
          <cell r="C5519" t="str">
            <v>M</v>
          </cell>
          <cell r="D5519">
            <v>67.95</v>
          </cell>
        </row>
        <row r="5520">
          <cell r="A5520" t="str">
            <v xml:space="preserve">    83660</v>
          </cell>
          <cell r="B5520" t="str">
            <v xml:space="preserve">ESGOTAMENTO MANUAL DE AGUA DE CHUVA OU LENCOL FREATICO ESCAVADO </v>
          </cell>
          <cell r="C5520" t="str">
            <v>M3</v>
          </cell>
          <cell r="D5520">
            <v>1.69</v>
          </cell>
        </row>
        <row r="5521">
          <cell r="A5521" t="str">
            <v xml:space="preserve">  0028</v>
          </cell>
          <cell r="B5521" t="str">
            <v>DRENOS</v>
          </cell>
        </row>
        <row r="5522">
          <cell r="A5522" t="str">
            <v xml:space="preserve">    73816</v>
          </cell>
          <cell r="B5522" t="str">
            <v>DRENAGEM SUBTERRANEA</v>
          </cell>
        </row>
        <row r="5523">
          <cell r="A5523" t="str">
            <v xml:space="preserve">    73816/001</v>
          </cell>
          <cell r="B5523" t="str">
            <v>EXECUCAO DE DRENO COM TUBOS DE PVC CORRUGADO FLEXIVEL PERFURADO - DN 100</v>
          </cell>
          <cell r="C5523" t="str">
            <v>M</v>
          </cell>
          <cell r="D5523">
            <v>19.62</v>
          </cell>
        </row>
        <row r="5524">
          <cell r="A5524" t="str">
            <v xml:space="preserve">    73816/002</v>
          </cell>
          <cell r="B5524" t="str">
            <v xml:space="preserve">EXECUCAO DE DRENO VERTICAL COM PEDRISCO, DIAMETRO 200MM </v>
          </cell>
          <cell r="C5524" t="str">
            <v>M</v>
          </cell>
          <cell r="D5524">
            <v>14.35</v>
          </cell>
        </row>
        <row r="5525">
          <cell r="A5525" t="str">
            <v xml:space="preserve">    73881</v>
          </cell>
          <cell r="B5525" t="str">
            <v>DRENO COM MANTA GEOTEXTIL</v>
          </cell>
        </row>
        <row r="5526">
          <cell r="A5526" t="str">
            <v xml:space="preserve">    73881/001</v>
          </cell>
          <cell r="B5526" t="str">
            <v xml:space="preserve">EXECUCAO DE DRENO COM MANTA GEOTEXTIL 200 G/M2 </v>
          </cell>
          <cell r="C5526" t="str">
            <v>M2</v>
          </cell>
          <cell r="D5526">
            <v>6.21</v>
          </cell>
        </row>
        <row r="5527">
          <cell r="A5527" t="str">
            <v xml:space="preserve">    73881/002</v>
          </cell>
          <cell r="B5527" t="str">
            <v xml:space="preserve">EXECUCAO DE DRENO COM MANTA GEOTEXTIL 300 G/M2 </v>
          </cell>
          <cell r="C5527" t="str">
            <v>M2</v>
          </cell>
          <cell r="D5527">
            <v>9.3800000000000008</v>
          </cell>
        </row>
        <row r="5528">
          <cell r="A5528" t="str">
            <v xml:space="preserve">    73881/003</v>
          </cell>
          <cell r="B5528" t="str">
            <v xml:space="preserve">EXECUCAO DE DRENO COM MANTA GEOTEXTIL 400 G/M2 </v>
          </cell>
          <cell r="C5528" t="str">
            <v>M2</v>
          </cell>
          <cell r="D5528">
            <v>11.43</v>
          </cell>
        </row>
        <row r="5529">
          <cell r="A5529" t="str">
            <v xml:space="preserve">    73883</v>
          </cell>
          <cell r="B5529" t="str">
            <v>DRENO FRANCES C/MATERIAL FILTRANTE</v>
          </cell>
        </row>
        <row r="5530">
          <cell r="A5530" t="str">
            <v xml:space="preserve">    73883/001</v>
          </cell>
          <cell r="B5530" t="str">
            <v xml:space="preserve">EXECUCAO DE DRENO FRANCES COM AREIA MEDIA </v>
          </cell>
          <cell r="C5530" t="str">
            <v>M3</v>
          </cell>
          <cell r="D5530">
            <v>61.1</v>
          </cell>
        </row>
        <row r="5531">
          <cell r="A5531" t="str">
            <v xml:space="preserve">    73883/002</v>
          </cell>
          <cell r="B5531" t="str">
            <v xml:space="preserve">EXECUCAO DE DRENO FRANCES COM BRITA NUM 2 </v>
          </cell>
          <cell r="C5531" t="str">
            <v>M3</v>
          </cell>
          <cell r="D5531">
            <v>77.66</v>
          </cell>
        </row>
        <row r="5532">
          <cell r="A5532" t="str">
            <v xml:space="preserve">    73883/003</v>
          </cell>
          <cell r="B5532" t="str">
            <v xml:space="preserve">EXECUCAO DE DRENO FRANCES COM CASCALHO </v>
          </cell>
          <cell r="C5532" t="str">
            <v>M3</v>
          </cell>
          <cell r="D5532">
            <v>45.96</v>
          </cell>
        </row>
        <row r="5533">
          <cell r="A5533" t="str">
            <v xml:space="preserve">    73902</v>
          </cell>
          <cell r="B5533" t="str">
            <v>CAMADA DRENANTE COM BRITA</v>
          </cell>
        </row>
        <row r="5534">
          <cell r="A5534" t="str">
            <v xml:space="preserve">    73902/001</v>
          </cell>
          <cell r="B5534" t="str">
            <v xml:space="preserve">CAMADA DRENANTE COM BRITA NUM 3 </v>
          </cell>
          <cell r="C5534" t="str">
            <v>M3</v>
          </cell>
          <cell r="D5534">
            <v>80.2</v>
          </cell>
        </row>
        <row r="5535">
          <cell r="A5535" t="str">
            <v xml:space="preserve">    73968</v>
          </cell>
          <cell r="B5535" t="str">
            <v>COLOCACAO DE MANTA - MMA</v>
          </cell>
        </row>
        <row r="5536">
          <cell r="A5536" t="str">
            <v xml:space="preserve">    73968/001</v>
          </cell>
          <cell r="B5536" t="str">
            <v xml:space="preserve">MANTA IMPERMEABILIZANTE A BASE DE ASFALTO - FORNECIMENTO E INSTALACAO </v>
          </cell>
          <cell r="C5536" t="str">
            <v>M2</v>
          </cell>
          <cell r="D5536">
            <v>35.369999999999997</v>
          </cell>
        </row>
        <row r="5537">
          <cell r="A5537" t="str">
            <v xml:space="preserve">    73969</v>
          </cell>
          <cell r="B5537" t="str">
            <v>DRENOS DE CHORUME EM TUBOS DRENANTES - MMA</v>
          </cell>
        </row>
        <row r="5538">
          <cell r="A5538" t="str">
            <v xml:space="preserve">    73969/001</v>
          </cell>
          <cell r="B5538" t="str">
            <v>EXECUCAO DE DRENOS DE CHORUME EM TUBOS DRENANTES DE CONCRETO, DIAM=200MM, ENVOLTOS EM BRITA E GEOTEXTIL</v>
          </cell>
          <cell r="C5538" t="str">
            <v>M</v>
          </cell>
          <cell r="D5538">
            <v>55.96</v>
          </cell>
        </row>
        <row r="5539">
          <cell r="A5539" t="str">
            <v xml:space="preserve">    74017</v>
          </cell>
          <cell r="B5539" t="str">
            <v>EXECUCAO DE DRENOS DE CHORUME EM TUBOS DRENANTES</v>
          </cell>
        </row>
        <row r="5540">
          <cell r="A5540" t="str">
            <v xml:space="preserve">    74017/001</v>
          </cell>
          <cell r="B5540" t="str">
            <v>EXECUCAO DE DRENOS DE CHORUME EM TUBOS DRENANTES, PVC, DIAM=100 MM, ENVOLTOS EM BRITA E GEOTEXTIL</v>
          </cell>
          <cell r="C5540" t="str">
            <v>M</v>
          </cell>
          <cell r="D5540">
            <v>36.450000000000003</v>
          </cell>
        </row>
        <row r="5541">
          <cell r="A5541" t="str">
            <v xml:space="preserve">    74017/002</v>
          </cell>
          <cell r="B5541" t="str">
            <v>EXECUCAO DE DRENOS DE CHORUME EM TUBOS DRENANTES, PVC, DIAM=150 MM, ENVOLTOS EM BRITA E GEOTEXTIL</v>
          </cell>
          <cell r="C5541" t="str">
            <v>M</v>
          </cell>
          <cell r="D5541">
            <v>53.92</v>
          </cell>
        </row>
        <row r="5542">
          <cell r="A5542" t="str">
            <v xml:space="preserve">    75029</v>
          </cell>
          <cell r="B5542" t="str">
            <v>TUBULAÇÃO EM PVC CORRUGADO RIGIDO PERFURADO P/ DRENAGEM</v>
          </cell>
        </row>
        <row r="5543">
          <cell r="A5543" t="str">
            <v xml:space="preserve">    75029/001</v>
          </cell>
          <cell r="B5543" t="str">
            <v>TUBO PVC CORRUGADO RIGIDO PERFURADO DN 150 PARA DRENAGEM - FORNECIMENTO E INSTALACAO</v>
          </cell>
          <cell r="C5543" t="str">
            <v>M</v>
          </cell>
          <cell r="D5543">
            <v>35.25</v>
          </cell>
        </row>
        <row r="5544">
          <cell r="A5544" t="str">
            <v xml:space="preserve">    83651</v>
          </cell>
          <cell r="B5544" t="str">
            <v xml:space="preserve">TUBO PVC CORRUGADO PERFURADO 100 MM C/ JUNTA ELASTICA PARA DRENAGEM. </v>
          </cell>
          <cell r="C5544" t="str">
            <v>M</v>
          </cell>
          <cell r="D5544">
            <v>21.57</v>
          </cell>
        </row>
        <row r="5545">
          <cell r="A5545" t="str">
            <v xml:space="preserve">    83656</v>
          </cell>
          <cell r="B5545" t="str">
            <v>COLCHAO DRENANTE C/ 30CM PEDRA BRITADA N.3/FILTRO TRANSICAO MANTA GEOTEXTIL 100% POLIPROPILENO OU POLIESTER INCL FORNEC/COLOCMAT</v>
          </cell>
          <cell r="C5545" t="str">
            <v>M2</v>
          </cell>
          <cell r="D5545">
            <v>34.200000000000003</v>
          </cell>
        </row>
        <row r="5546">
          <cell r="A5546" t="str">
            <v xml:space="preserve">    83658</v>
          </cell>
          <cell r="B5546" t="str">
            <v>EXECUCAO DRENO PROFUNDO, COM CORTE TRAPEZOIDAL EM SOLO, DE 70X80X150CMEXCL TUBO INCL MATERIAL EXECUCAO, COM SELO ENCHIMENTO MATERIAL DRENANTE E ESCAVACAO</v>
          </cell>
          <cell r="C5546" t="str">
            <v>M</v>
          </cell>
          <cell r="D5546">
            <v>109.97</v>
          </cell>
        </row>
        <row r="5547">
          <cell r="A5547" t="str">
            <v xml:space="preserve">    83661</v>
          </cell>
          <cell r="B5547" t="str">
            <v xml:space="preserve">EXECUCAO DE DRENO PROFUNDO, CORTE EM SOLO, COM TUBO POROSO D=0,20M </v>
          </cell>
          <cell r="C5547" t="str">
            <v>M</v>
          </cell>
          <cell r="D5547">
            <v>74.55</v>
          </cell>
        </row>
        <row r="5548">
          <cell r="A5548" t="str">
            <v xml:space="preserve">    83662</v>
          </cell>
          <cell r="B5548" t="str">
            <v xml:space="preserve">EXECUCAO DE DRENO CEGO </v>
          </cell>
          <cell r="C5548" t="str">
            <v>M3</v>
          </cell>
          <cell r="D5548">
            <v>62.34</v>
          </cell>
        </row>
        <row r="5549">
          <cell r="A5549" t="str">
            <v xml:space="preserve">    83664</v>
          </cell>
          <cell r="B5549" t="str">
            <v>EXECUCAO DE DRENO DE TUBO DE CONRETO SIMPLES POROSO D=0,20 M (0,5MX0,5M) PARA GALERIAS DE AGUAS PLUVIAIS</v>
          </cell>
          <cell r="C5549" t="str">
            <v>M</v>
          </cell>
          <cell r="D5549">
            <v>49.58</v>
          </cell>
        </row>
        <row r="5550">
          <cell r="A5550" t="str">
            <v xml:space="preserve">    83665</v>
          </cell>
          <cell r="B5550" t="str">
            <v xml:space="preserve">FORNECIMENTO E INSTALACAO DE MANTA BIDIM RT - 14 </v>
          </cell>
          <cell r="C5550" t="str">
            <v>M2</v>
          </cell>
          <cell r="D5550">
            <v>7.02</v>
          </cell>
        </row>
        <row r="5551">
          <cell r="A5551" t="str">
            <v xml:space="preserve">    83667</v>
          </cell>
          <cell r="B5551" t="str">
            <v xml:space="preserve">CAMADA DRENANTE COM AREIA MEDIA </v>
          </cell>
          <cell r="C5551" t="str">
            <v>M3</v>
          </cell>
          <cell r="D5551">
            <v>68.69</v>
          </cell>
        </row>
        <row r="5552">
          <cell r="A5552" t="str">
            <v xml:space="preserve">    83668</v>
          </cell>
          <cell r="B5552" t="str">
            <v xml:space="preserve">CAMADA DRENANTE COM BRITA NUM 2 </v>
          </cell>
          <cell r="C5552" t="str">
            <v>M3</v>
          </cell>
          <cell r="D5552">
            <v>79.69</v>
          </cell>
        </row>
        <row r="5553">
          <cell r="A5553" t="str">
            <v xml:space="preserve">    83669</v>
          </cell>
          <cell r="B5553" t="str">
            <v xml:space="preserve">FORNECIMENTO/INSTALACAO MANTA BIDIM RT-16 </v>
          </cell>
          <cell r="C5553" t="str">
            <v>M2</v>
          </cell>
          <cell r="D5553">
            <v>9.74</v>
          </cell>
        </row>
        <row r="5554">
          <cell r="A5554" t="str">
            <v xml:space="preserve">    83670</v>
          </cell>
          <cell r="B5554" t="str">
            <v xml:space="preserve">TUBO PVC DN 75 MM PARA DRENAGEM - FORNECIMENTO E INSTALACAO </v>
          </cell>
          <cell r="C5554" t="str">
            <v>M</v>
          </cell>
          <cell r="D5554">
            <v>31.38</v>
          </cell>
        </row>
        <row r="5555">
          <cell r="A5555" t="str">
            <v xml:space="preserve">    83671</v>
          </cell>
          <cell r="B5555" t="str">
            <v xml:space="preserve">TUBO PVC DN 100 MM PARA DRENAGEM - FORNECIMENTO E INSTALACAO </v>
          </cell>
          <cell r="C5555" t="str">
            <v>M</v>
          </cell>
          <cell r="D5555">
            <v>34.159999999999997</v>
          </cell>
        </row>
        <row r="5556">
          <cell r="A5556" t="str">
            <v xml:space="preserve">    83675</v>
          </cell>
          <cell r="B5556" t="str">
            <v>TUBO CONCRETO SIMPLES DN 200 MM PARA DRENAGEM - FORNECIMENTO E INSTALACAO, INCLUSIVE ESCAVACAO MANUAL 1M3/M.</v>
          </cell>
          <cell r="C5556" t="str">
            <v>M</v>
          </cell>
          <cell r="D5556">
            <v>62.35</v>
          </cell>
        </row>
        <row r="5557">
          <cell r="A5557" t="str">
            <v xml:space="preserve">    83676</v>
          </cell>
          <cell r="B5557" t="str">
            <v>TUBO CONCRETO SIMPLES DN 300 MM PARA DRENAGEM - FORNECIMENTO E INSTALACAO INCLUSIVE ESCAVACAO MANUAL 1M3/M</v>
          </cell>
          <cell r="C5557" t="str">
            <v>M</v>
          </cell>
          <cell r="D5557">
            <v>80.63</v>
          </cell>
        </row>
        <row r="5558">
          <cell r="A5558" t="str">
            <v xml:space="preserve">    83677</v>
          </cell>
          <cell r="B5558" t="str">
            <v>TUBO CONCRETO SIMPLES DN 400 MM PARA DRENAGEM - FORNECIMENTO E INSTALACAO INCLUSIVE ESCAVACAO MANUAL 1,5M3/M</v>
          </cell>
          <cell r="C5558" t="str">
            <v>M</v>
          </cell>
          <cell r="D5558">
            <v>100.36</v>
          </cell>
        </row>
        <row r="5559">
          <cell r="A5559" t="str">
            <v xml:space="preserve">    83678</v>
          </cell>
          <cell r="B5559" t="str">
            <v>TUBO CONCRETO SIMPLES DN 500 MM PARA DRENAGEM - FORNECIMENTO E INSTALACAO INCLUSIVE ESCAVACAO MANUAL 2M3/M</v>
          </cell>
          <cell r="C5559" t="str">
            <v>M</v>
          </cell>
          <cell r="D5559">
            <v>133.82</v>
          </cell>
        </row>
        <row r="5560">
          <cell r="A5560" t="str">
            <v xml:space="preserve">    83679</v>
          </cell>
          <cell r="B5560" t="str">
            <v>TUBO PVC D=2 COM MATERIAL DRENANTE PARA DRENO/BARBACA - FORNECIMENTO E INSTALACAO</v>
          </cell>
          <cell r="C5560" t="str">
            <v>M</v>
          </cell>
          <cell r="D5560">
            <v>9.99</v>
          </cell>
        </row>
        <row r="5561">
          <cell r="A5561" t="str">
            <v xml:space="preserve">    83680</v>
          </cell>
          <cell r="B5561" t="str">
            <v>TUBO PVC D=3" COM MATERIAL DRENANTE PARA DRENO/BARBACA - FORNECIMENTO E INSTALACAO</v>
          </cell>
          <cell r="C5561" t="str">
            <v>M</v>
          </cell>
          <cell r="D5561">
            <v>11.35</v>
          </cell>
        </row>
        <row r="5562">
          <cell r="A5562" t="str">
            <v xml:space="preserve">    83681</v>
          </cell>
          <cell r="B5562" t="str">
            <v>TUBO PVC D=4" COM MATERIAL DRENANTE PARA DRENO/BARBACA - FORNECIMENTO E INSTALACAO</v>
          </cell>
          <cell r="C5562" t="str">
            <v>M</v>
          </cell>
          <cell r="D5562">
            <v>12.74</v>
          </cell>
        </row>
        <row r="5563">
          <cell r="A5563" t="str">
            <v xml:space="preserve">    83682</v>
          </cell>
          <cell r="B5563" t="str">
            <v xml:space="preserve">CAMADA VERTICAL DRENANTE C/ PEDRA BRITADA NUMS 1 E 2 </v>
          </cell>
          <cell r="C5563" t="str">
            <v>M3</v>
          </cell>
          <cell r="D5563">
            <v>83.34</v>
          </cell>
        </row>
        <row r="5564">
          <cell r="A5564" t="str">
            <v xml:space="preserve">    83683</v>
          </cell>
          <cell r="B5564" t="str">
            <v xml:space="preserve">CAMADA HORIZONTAL DRENANTE C/ PEDRA BRITADA 1 E 2 </v>
          </cell>
          <cell r="C5564" t="str">
            <v>M3</v>
          </cell>
          <cell r="D5564">
            <v>90.49</v>
          </cell>
        </row>
        <row r="5565">
          <cell r="A5565" t="str">
            <v xml:space="preserve">    83729</v>
          </cell>
          <cell r="B5565" t="str">
            <v xml:space="preserve">FORNECIMENTO/INSTALACAO DE MANTA BIDIM RT-31 </v>
          </cell>
          <cell r="C5565" t="str">
            <v>M2</v>
          </cell>
          <cell r="D5565">
            <v>18.25</v>
          </cell>
        </row>
        <row r="5566">
          <cell r="A5566" t="str">
            <v xml:space="preserve">    83739</v>
          </cell>
          <cell r="B5566" t="str">
            <v xml:space="preserve">FORNECIMENTO/INSTALACAO DE MANTA BIDIM RT-10 </v>
          </cell>
          <cell r="C5566" t="str">
            <v>M2</v>
          </cell>
          <cell r="D5566">
            <v>6.48</v>
          </cell>
        </row>
        <row r="5567">
          <cell r="A5567" t="str">
            <v xml:space="preserve">  0029</v>
          </cell>
          <cell r="B5567" t="str">
            <v>ENROCAMENTOS</v>
          </cell>
        </row>
        <row r="5568">
          <cell r="A5568" t="str">
            <v xml:space="preserve">    6454</v>
          </cell>
          <cell r="B5568" t="str">
            <v xml:space="preserve">FORNECIMENTO E LANCAMENTO DE PEDRA DE MAO </v>
          </cell>
          <cell r="C5568" t="str">
            <v>M3</v>
          </cell>
          <cell r="D5568">
            <v>105.04</v>
          </cell>
        </row>
        <row r="5569">
          <cell r="A5569" t="str">
            <v xml:space="preserve">    73611</v>
          </cell>
          <cell r="B5569" t="str">
            <v xml:space="preserve">ENROCAMENTO COM PEDRA ARGAMASSADA TRAÇO 1:4 COM PEDRA DE MÃO </v>
          </cell>
          <cell r="C5569" t="str">
            <v>M3</v>
          </cell>
          <cell r="D5569">
            <v>287.87</v>
          </cell>
        </row>
        <row r="5570">
          <cell r="A5570" t="str">
            <v xml:space="preserve">    73697</v>
          </cell>
          <cell r="B5570" t="str">
            <v xml:space="preserve">ENROCAMENTO MANUAL, SEM ARRUMACAO DO MATERIAL </v>
          </cell>
          <cell r="C5570" t="str">
            <v>M3</v>
          </cell>
          <cell r="D5570">
            <v>107.83</v>
          </cell>
        </row>
        <row r="5571">
          <cell r="A5571" t="str">
            <v xml:space="preserve">    73698</v>
          </cell>
          <cell r="B5571" t="str">
            <v xml:space="preserve">ENROCAMENTO MANUAL, COM ARRUMACAO DO MATERIAL </v>
          </cell>
          <cell r="C5571" t="str">
            <v>M3</v>
          </cell>
          <cell r="D5571">
            <v>144.16999999999999</v>
          </cell>
        </row>
        <row r="5572">
          <cell r="A5572" t="str">
            <v xml:space="preserve">  0030</v>
          </cell>
          <cell r="B5572" t="str">
            <v>ENSECADEIRAS</v>
          </cell>
        </row>
        <row r="5573">
          <cell r="A5573" t="str">
            <v xml:space="preserve">    73890</v>
          </cell>
          <cell r="B5573" t="str">
            <v>ENSECADEIRA DE MADEIRA</v>
          </cell>
        </row>
        <row r="5574">
          <cell r="A5574" t="str">
            <v xml:space="preserve">    73890/001</v>
          </cell>
          <cell r="B5574" t="str">
            <v xml:space="preserve">ENSECADEIRA DE MADEIRA COM PAREDE SIMPLES </v>
          </cell>
          <cell r="C5574" t="str">
            <v>M2</v>
          </cell>
          <cell r="D5574">
            <v>110.25</v>
          </cell>
        </row>
        <row r="5575">
          <cell r="A5575" t="str">
            <v xml:space="preserve">    73890/002</v>
          </cell>
          <cell r="B5575" t="str">
            <v xml:space="preserve">ENSECADEIRA DE MADEIRA COM PAREDE DUPLA </v>
          </cell>
          <cell r="C5575" t="str">
            <v>M2</v>
          </cell>
          <cell r="D5575">
            <v>279.81</v>
          </cell>
        </row>
        <row r="5576">
          <cell r="A5576" t="str">
            <v xml:space="preserve">  0031</v>
          </cell>
          <cell r="B5576" t="str">
            <v>GABIOES</v>
          </cell>
        </row>
        <row r="5577">
          <cell r="A5577" t="str">
            <v xml:space="preserve">    73666</v>
          </cell>
          <cell r="B5577" t="str">
            <v>GABIAO TIPO CAIXA H = 0,50M - MALHA HEXAG 8X10 REVESTIMENTO ZN/AL FIO 2,7MM C/ DIAFRAGAMA A CADA METRO E GEOTEXTIL</v>
          </cell>
          <cell r="C5577" t="str">
            <v>M3</v>
          </cell>
          <cell r="D5577">
            <v>355.07</v>
          </cell>
        </row>
        <row r="5578">
          <cell r="A5578" t="str">
            <v xml:space="preserve">    73842</v>
          </cell>
          <cell r="B5578" t="str">
            <v>GABIAO TIPO COLCHAO RENO</v>
          </cell>
        </row>
        <row r="5579">
          <cell r="A5579" t="str">
            <v xml:space="preserve">    73842/001</v>
          </cell>
          <cell r="B5579" t="str">
            <v>GABIAO TIPO COLCHAO RENO/MANTA H = 0,17M - MALHA HEXAG 6X8 REVESTIMENTO ZN/AL C/ PVC FIO 2,0MM C/ DIAFRAGMA A CADA METRO E GEOTEXTIL</v>
          </cell>
          <cell r="C5579" t="str">
            <v>M2</v>
          </cell>
          <cell r="D5579">
            <v>137.62</v>
          </cell>
        </row>
        <row r="5580">
          <cell r="A5580" t="str">
            <v xml:space="preserve">    73842/002</v>
          </cell>
          <cell r="B5580" t="str">
            <v>GABIAO TIPO COLCHAO RENO/MANTA H = 0,23M - MALHA HEXAG 6X8 REVESTIMENTO ZN/AL C/ PVC FIO 2,0MM C/ DIAFRAGMA A CADA METRO E GEOTEXTIL</v>
          </cell>
          <cell r="C5580" t="str">
            <v>M2</v>
          </cell>
          <cell r="D5580">
            <v>136.02000000000001</v>
          </cell>
        </row>
        <row r="5581">
          <cell r="A5581" t="str">
            <v xml:space="preserve">    73842/003</v>
          </cell>
          <cell r="B5581" t="str">
            <v>GABIAO TIPO COLCHAO RENO/MANTA H = 0,30 M - MALHA HEXAG 6X8 REVESTIMENTO ZN/AL C/ PVC FIO 2,0MM C/ DIFRAGMA A CADA METRO E GEOTEXTIL</v>
          </cell>
          <cell r="C5581" t="str">
            <v>M2</v>
          </cell>
          <cell r="D5581">
            <v>139.51</v>
          </cell>
        </row>
        <row r="5582">
          <cell r="A5582" t="str">
            <v xml:space="preserve">    73889</v>
          </cell>
          <cell r="B5582" t="str">
            <v>GABIAO TIPO CAIXA COM DIAFRAGMA</v>
          </cell>
        </row>
        <row r="5583">
          <cell r="A5583" t="str">
            <v xml:space="preserve">    73889/001</v>
          </cell>
          <cell r="B5583" t="str">
            <v>GABIAO TIPO CAIXA H = 0,50M - MALHA HEXAG 8X10 REVESTIMENTO ZN/AL C/ PVC FIO 2,4MM C/ DIAFRAGAMA A CADA METRO E GEOTEXTIL</v>
          </cell>
          <cell r="C5583" t="str">
            <v>M3</v>
          </cell>
          <cell r="D5583">
            <v>404.2</v>
          </cell>
        </row>
        <row r="5584">
          <cell r="A5584" t="str">
            <v xml:space="preserve">  0032</v>
          </cell>
          <cell r="B5584" t="str">
            <v>MUROS DE ARRIMO</v>
          </cell>
        </row>
        <row r="5585">
          <cell r="A5585" t="str">
            <v xml:space="preserve">    73843</v>
          </cell>
          <cell r="B5585" t="str">
            <v>MURO DE ARRIMO DE CONCRETO</v>
          </cell>
        </row>
        <row r="5586">
          <cell r="A5586" t="str">
            <v xml:space="preserve">    73843/001</v>
          </cell>
          <cell r="B5586" t="str">
            <v xml:space="preserve">MURO DE ARRIMO DE CONCRETO CICLOPICO COM 30% DE PEDRA DE MAO </v>
          </cell>
          <cell r="C5586" t="str">
            <v>M3</v>
          </cell>
          <cell r="D5586">
            <v>258.93</v>
          </cell>
        </row>
        <row r="5587">
          <cell r="A5587" t="str">
            <v xml:space="preserve">    73844</v>
          </cell>
          <cell r="B5587" t="str">
            <v>MURO DE ARRIMO DE ALVENARIA</v>
          </cell>
        </row>
        <row r="5588">
          <cell r="A5588" t="str">
            <v xml:space="preserve">    73844/001</v>
          </cell>
          <cell r="B5588" t="str">
            <v xml:space="preserve">MURO DE ARRIMO DE ALVENARIA DE PEDRA ARGAMASSADA </v>
          </cell>
          <cell r="C5588" t="str">
            <v>M3</v>
          </cell>
          <cell r="D5588">
            <v>351.18</v>
          </cell>
        </row>
        <row r="5589">
          <cell r="A5589" t="str">
            <v xml:space="preserve">    73844/002</v>
          </cell>
          <cell r="B5589" t="str">
            <v xml:space="preserve">MURO DE ARRIMO DE ALVENARIA DE TIJOLOS </v>
          </cell>
          <cell r="C5589" t="str">
            <v>M3</v>
          </cell>
          <cell r="D5589">
            <v>335.69</v>
          </cell>
        </row>
        <row r="5590">
          <cell r="A5590" t="str">
            <v xml:space="preserve">    73846</v>
          </cell>
          <cell r="B5590" t="str">
            <v>MURO DE ARRIMO CELULAR</v>
          </cell>
        </row>
        <row r="5591">
          <cell r="A5591" t="str">
            <v xml:space="preserve">    73846/001</v>
          </cell>
          <cell r="B5591" t="str">
            <v>MURO DE ARRIMO CELULAR PECAS PRE-MOLDADAS CONCRETO EXCL FORMAS INCL CONFECCAO DAS PECAS MONTAGEM E COMPACTACAO DO SOLO DE ENCHIMENTO.</v>
          </cell>
          <cell r="C5591" t="str">
            <v>M3</v>
          </cell>
          <cell r="D5591">
            <v>228.58</v>
          </cell>
        </row>
        <row r="5592">
          <cell r="A5592" t="str">
            <v xml:space="preserve">    73846/002</v>
          </cell>
          <cell r="B5592" t="str">
            <v>MURO DE ARRIMO CELULAR PECAS PRE-MOLDADAS CONCRETO EXCL MATERIAIS E FORMAS INCL CONFECCAO PECAS MONTAGEM E COMPACTACAO DO SOLO(ENCHIMENTO)</v>
          </cell>
          <cell r="C5592" t="str">
            <v>M3</v>
          </cell>
          <cell r="D5592">
            <v>82.04</v>
          </cell>
        </row>
        <row r="5593">
          <cell r="A5593" t="str">
            <v xml:space="preserve">  0035</v>
          </cell>
          <cell r="B5593" t="str">
            <v>CALHAS DE DRENAGEM/ALAS DE GALERIAS (ESTRUT. DE LANCAMENTO)</v>
          </cell>
        </row>
        <row r="5594">
          <cell r="A5594" t="str">
            <v xml:space="preserve">    83684</v>
          </cell>
          <cell r="B5594" t="str">
            <v>CALHA TRAPEZOIDAL 90X30 CM, COM ESPESSURA DE 7 CM (VOLUME DE CONCRETO = 0,064 M3/M)</v>
          </cell>
          <cell r="C5594" t="str">
            <v>M</v>
          </cell>
          <cell r="D5594">
            <v>22.54</v>
          </cell>
        </row>
        <row r="5595">
          <cell r="A5595" t="str">
            <v xml:space="preserve">    83685</v>
          </cell>
          <cell r="B5595" t="str">
            <v>CALHA TRAPEZOIDAL 140X35 CM, COM ESPESSURA DE 7 CM (VOLUME DE CONCRETO= 1,109M3/M)</v>
          </cell>
          <cell r="C5595" t="str">
            <v>M</v>
          </cell>
          <cell r="D5595">
            <v>39.590000000000003</v>
          </cell>
        </row>
        <row r="5596">
          <cell r="A5596" t="str">
            <v xml:space="preserve">    83686</v>
          </cell>
          <cell r="B5596" t="str">
            <v>CALHA TRIANGULAR 100X30 CM, COM ESPESSURA DE 7 CM (VOLUME DE CONCRETO = 0,075M3/M)</v>
          </cell>
          <cell r="C5596" t="str">
            <v>M</v>
          </cell>
          <cell r="D5596">
            <v>24.39</v>
          </cell>
        </row>
        <row r="5597">
          <cell r="A5597" t="str">
            <v xml:space="preserve">    83687</v>
          </cell>
          <cell r="B5597" t="str">
            <v>CALHA TRIANGULAR 70X20 CM, COM ESPESSURA DE 7 CM (VOLUME DE CONCRETO =0,053 M3/M)</v>
          </cell>
          <cell r="C5597" t="str">
            <v>M</v>
          </cell>
          <cell r="D5597">
            <v>18.88</v>
          </cell>
        </row>
        <row r="5598">
          <cell r="A5598" t="str">
            <v xml:space="preserve">    83688</v>
          </cell>
          <cell r="B5598" t="str">
            <v>CANALETA EM ALVENARIA COM TIJOLO DE 1/2 VEZ, DIMENSOES 30X15CM (LXA), COM IMPERMEABILIZANTE NA ARGAMASSA</v>
          </cell>
          <cell r="C5598" t="str">
            <v>M</v>
          </cell>
          <cell r="D5598">
            <v>154.61000000000001</v>
          </cell>
        </row>
        <row r="5599">
          <cell r="A5599" t="str">
            <v xml:space="preserve">    83689</v>
          </cell>
          <cell r="B5599" t="str">
            <v xml:space="preserve">CALHA EM MEIO TUBO DE CONCRETO SIMPLES, COM D = 30 CM </v>
          </cell>
          <cell r="C5599" t="str">
            <v>M</v>
          </cell>
          <cell r="D5599">
            <v>30.31</v>
          </cell>
        </row>
        <row r="5600">
          <cell r="A5600" t="str">
            <v xml:space="preserve">    83690</v>
          </cell>
          <cell r="B5600" t="str">
            <v>DISSIPADOR DE ENERGIA EM PEDRA ARGAMASSADA ESPESSURA 6CM INCL MATERIAIS E COLOCACAO MEDIDO P/ VOLUME DE PEDRA ARGAMASSADA</v>
          </cell>
          <cell r="C5600" t="str">
            <v>M3</v>
          </cell>
          <cell r="D5600">
            <v>325.05</v>
          </cell>
        </row>
        <row r="5601">
          <cell r="A5601" t="str">
            <v xml:space="preserve">  0036</v>
          </cell>
          <cell r="B5601" t="str">
            <v>POCOS DE VISITA/BOCAS DE LOBO/CX. DE PASSAGEM/CX. DIVERSAS</v>
          </cell>
        </row>
        <row r="5602">
          <cell r="A5602" t="str">
            <v xml:space="preserve">    73799</v>
          </cell>
          <cell r="B5602" t="str">
            <v>FORNECIMENTO/ASSENT GRELHAS FF P/CAIXAS DE RALO</v>
          </cell>
        </row>
        <row r="5603">
          <cell r="A5603" t="str">
            <v xml:space="preserve">    73799/001</v>
          </cell>
          <cell r="B5603" t="str">
            <v>GRELHA EM FERRO FUNDIDO, DIMENSÕES 30X90CM, 85KG PARA CX RALO, FORNECIDA E ASSENTADA COM ARGAMASSA 1:4 CIMENTO:AREIA.</v>
          </cell>
          <cell r="C5603" t="str">
            <v>UN</v>
          </cell>
          <cell r="D5603">
            <v>353.86</v>
          </cell>
        </row>
        <row r="5604">
          <cell r="A5604" t="str">
            <v xml:space="preserve">    73856</v>
          </cell>
          <cell r="B5604" t="str">
            <v>BOCA PARA BUEIRO TUBULAR DE CONCRETO SIMPLES</v>
          </cell>
        </row>
        <row r="5605">
          <cell r="A5605" t="str">
            <v xml:space="preserve">    73856/001</v>
          </cell>
          <cell r="B5605" t="str">
            <v>BOCA P/BUEIRO SIMPLES TUBULAR D=0,40M EM CONCRETO CICLOPICO, INCLINDO FORMAS, ESCAVACAO, REATERRO E MATERIAIS, EXCLUINDO MATERIAL REATERRO JAZIDA E TRANSPORTE</v>
          </cell>
          <cell r="C5605" t="str">
            <v>UN</v>
          </cell>
          <cell r="D5605">
            <v>416.71</v>
          </cell>
        </row>
        <row r="5606">
          <cell r="A5606" t="str">
            <v xml:space="preserve">    73856/002</v>
          </cell>
          <cell r="B5606" t="str">
            <v>BOCA PARA BUEIRO SIMPLES TUBULAR, DIAMETRO =0,60M, EM CONCRETO CICLOPICO, INCLUINDO FORMAS, ESCAVACAO, REATERRO E MATERIAIS, EXCLUINDO MATERIAL REATERRO JAZIDA E TRANSPORTE.</v>
          </cell>
          <cell r="C5606" t="str">
            <v>UN</v>
          </cell>
          <cell r="D5606">
            <v>685.89</v>
          </cell>
        </row>
        <row r="5607">
          <cell r="A5607" t="str">
            <v xml:space="preserve">    73856/003</v>
          </cell>
          <cell r="B5607" t="str">
            <v>BOCA PARA BUEIRO SIMPLES TUBULAR, DIAMETRO =0,80M, EM CONCRETO CICLOPICO, INCLUINDO FORMAS, ESCAVACAO, REATERRO E MATERIAIS, EXCLUINDO MATERIAL REATERRO JAZIDA E TRANSPORTE.</v>
          </cell>
          <cell r="C5607" t="str">
            <v>UN</v>
          </cell>
          <cell r="D5607">
            <v>1031.0899999999999</v>
          </cell>
        </row>
        <row r="5608">
          <cell r="A5608" t="str">
            <v xml:space="preserve">    73856/004</v>
          </cell>
          <cell r="B5608" t="str">
            <v>BOCA PARA BUEIRO SIMPLES TUBULAR, DIAMETRO =1,00M, EM CONCRETO CICLOPICO, INCLUINDO FORMAS, ESCAVACAO, REATERRO E MATERIAIS, EXCLUINDO MATERIAL REATERRO JAZIDA E TRANSPORTE.</v>
          </cell>
          <cell r="C5608" t="str">
            <v>UN</v>
          </cell>
          <cell r="D5608">
            <v>1457.39</v>
          </cell>
        </row>
        <row r="5609">
          <cell r="A5609" t="str">
            <v xml:space="preserve">    73856/005</v>
          </cell>
          <cell r="B5609" t="str">
            <v>BOCA PARA BUEIRO SIMPLES TUBULAR, DIAMETRO =1,20M, EM CONCRETO CICLOPICO, INCLUINDO FORMAS, ESCAVACAO, REATERRO E MATERIAIS, EXCLUINDO MATERIAL REATERRO JAZIDA E TRANSPORTE.</v>
          </cell>
          <cell r="C5609" t="str">
            <v>UN</v>
          </cell>
          <cell r="D5609">
            <v>1968.84</v>
          </cell>
        </row>
        <row r="5610">
          <cell r="A5610" t="str">
            <v xml:space="preserve">    73856/006</v>
          </cell>
          <cell r="B5610" t="str">
            <v>BOCA PARA BUEIRO DUPLO TUBULAR, DIAMETRO =0,40M, EM CONCRETO CICLOPICO, INCLUINDO FORMAS, ESCAVACAO, REATERRO E MATERIAIS, EXCLUINDO MATERIAL REATERRO JAZIDA E TRANSPORTE.</v>
          </cell>
          <cell r="C5610" t="str">
            <v>UN</v>
          </cell>
          <cell r="D5610">
            <v>588.75</v>
          </cell>
        </row>
        <row r="5611">
          <cell r="A5611" t="str">
            <v xml:space="preserve">    73856/007</v>
          </cell>
          <cell r="B5611" t="str">
            <v>BOCA PARA BUEIRO DUPLO TUBULAR, DIAMETRO =0,60M, EM CONCRETO CICLOPICO, INCLUINDO FORMAS, ESCAVACAO, REATERRO E MATERIAIS, EXCLUINDO MATERIAL REATERRO JAZIDA E TRANSPORTE.</v>
          </cell>
          <cell r="C5611" t="str">
            <v>UN</v>
          </cell>
          <cell r="D5611">
            <v>974.43</v>
          </cell>
        </row>
        <row r="5612">
          <cell r="A5612" t="str">
            <v xml:space="preserve">    73856/008</v>
          </cell>
          <cell r="B5612" t="str">
            <v>BOCA PARA BUEIRO DUPLO TUBULAR, DIAMETRO =0,80M, EM CONCRETO CICLOPICO, INCLUINDO FORMAS, ESCAVACAO, REATERRO E MATERIAIS, EXCLUINDO MATERIAL REATERRO JAZIDA E TRANSPORTE.</v>
          </cell>
          <cell r="C5612" t="str">
            <v>UN</v>
          </cell>
          <cell r="D5612">
            <v>1466.97</v>
          </cell>
        </row>
        <row r="5613">
          <cell r="A5613" t="str">
            <v xml:space="preserve">    73856/009</v>
          </cell>
          <cell r="B5613" t="str">
            <v>BOCA PARA BUEIRO DUPLO TUBULAR, DIAMETRO =1,00M, EM CONCRETO CICLOPICO, INCLUINDO FORMAS, ESCAVACAO, REATERRO E MATERIAIS, EXCLUINDO MATERIAL REATERRO JAZIDA E TRANSPORTE.</v>
          </cell>
          <cell r="C5613" t="str">
            <v>UN</v>
          </cell>
          <cell r="D5613">
            <v>1748.7</v>
          </cell>
        </row>
        <row r="5614">
          <cell r="A5614" t="str">
            <v xml:space="preserve">    73856/010</v>
          </cell>
          <cell r="B5614" t="str">
            <v>BOCA PARA BUEIRO DUPLOTUBULAR, DIAMETRO =1,20M, EM CONCRETO CICLOPICO,INCLUINDO FORMAS, ESCAVACAO, REATERRO E MATERIAIS, EXCLUINDO MATERIALREATERRO JAZIDA E TRANSPORTE.</v>
          </cell>
          <cell r="C5614" t="str">
            <v>UN</v>
          </cell>
          <cell r="D5614">
            <v>2795.11</v>
          </cell>
        </row>
        <row r="5615">
          <cell r="A5615" t="str">
            <v xml:space="preserve">    73856/011</v>
          </cell>
          <cell r="B5615" t="str">
            <v>BOCA PARA BUEIRO TRIPLO TUBULAR, DIAMETRO =0,40M, EM CONCRETO CICLOPICO, INCLUINDO FORMAS, ESCAVACAO, REATERRO E MATERIAIS, EXCLUINDO MATERIAL REATERRO JAZIDA E TRANSPORTE.</v>
          </cell>
          <cell r="C5615" t="str">
            <v>UN</v>
          </cell>
          <cell r="D5615">
            <v>760.45</v>
          </cell>
        </row>
        <row r="5616">
          <cell r="A5616" t="str">
            <v xml:space="preserve">    73856/012</v>
          </cell>
          <cell r="B5616" t="str">
            <v>BOCA PARA BUEIRO TRIPLO TUBULAR, DIAMETRO =0,60M, EM CONCRETO CICLOPICO, INCLUINDO FORMAS, ESCAVACAO, REATERRO E MATERIAIS, EXCLUINDO MATERIAL REATERRO JAZIDA E TRANSPORTE.</v>
          </cell>
          <cell r="C5616" t="str">
            <v>UN</v>
          </cell>
          <cell r="D5616">
            <v>1262.57</v>
          </cell>
        </row>
        <row r="5617">
          <cell r="A5617" t="str">
            <v xml:space="preserve">    73856/013</v>
          </cell>
          <cell r="B5617" t="str">
            <v>BOCA PARA BUEIRO TRIPLO TUBULAR, DIAMETRO =0,80M, EM CONCRETO CICLOPICO, INCLUINDO FORMAS, ESCAVACAO, REATERRO E MATERIAIS, EXCLUINDO MATERIAL REATERRO JAZIDA E TRANSPORTE.</v>
          </cell>
          <cell r="C5617" t="str">
            <v>UN</v>
          </cell>
          <cell r="D5617">
            <v>1902.56</v>
          </cell>
        </row>
        <row r="5618">
          <cell r="A5618" t="str">
            <v xml:space="preserve">    73856/014</v>
          </cell>
          <cell r="B5618" t="str">
            <v>BOCA PARA BUEIRO TRIPLO TUBULAR, DIAMETRO =1,00M, EM CONCRETO CICLOPICO, INCLUINDO FORMAS, ESCAVACAO, REATERRO E MATERIAIS, EXCLUINDO MATERIAL REATERRO JAZIDA E TRANSPORTE.</v>
          </cell>
          <cell r="C5618" t="str">
            <v>UN</v>
          </cell>
          <cell r="D5618">
            <v>2686.8</v>
          </cell>
        </row>
        <row r="5619">
          <cell r="A5619" t="str">
            <v xml:space="preserve">    73856/015</v>
          </cell>
          <cell r="B5619" t="str">
            <v>BOCA PARA BUEIRO TRIPLO TUBULAR, DIAMETRO =1,20M, EM CONCRETO CICLOPICO, INCLUINDO FORMAS, ESCAVACAO, REATERRO E MATERIAIS, EXCLUINDO MATERIAL REATERRO JAZIDA E TRANSPORTE.</v>
          </cell>
          <cell r="C5619" t="str">
            <v>UN</v>
          </cell>
          <cell r="D5619">
            <v>3621.48</v>
          </cell>
        </row>
        <row r="5620">
          <cell r="A5620" t="str">
            <v xml:space="preserve">    73963</v>
          </cell>
          <cell r="B5620" t="str">
            <v>POCO VISITA ANEL CONCRETO P/COLETOR ESGOTO SANITARIO</v>
          </cell>
        </row>
        <row r="5621">
          <cell r="A5621" t="str">
            <v xml:space="preserve">    73963/001</v>
          </cell>
          <cell r="B5621" t="str">
            <v>POCO DE VISITA PARA REDE DE ESG. SANIT., EM ANEIS DE CONCRETO, DIÂMETRO = 60CM, PROF=80CM, INCLUINDO DEGRAU, EXCLUINDO TAMPAO FERRO FUNDIDO.</v>
          </cell>
          <cell r="C5621" t="str">
            <v>UN</v>
          </cell>
          <cell r="D5621">
            <v>273.22000000000003</v>
          </cell>
        </row>
        <row r="5622">
          <cell r="A5622" t="str">
            <v xml:space="preserve">    73963/002</v>
          </cell>
          <cell r="B5622" t="str">
            <v>POCO DE VISITA PARA REDE DE ESG. SANIT., EM ANEIS DE CONCRETO, DIÂMETRO = 60CM, PROF = 100CM, INCLUINDO DEGRAU, EXCLUINDO TAMPAO FERRO FUNDIDO.</v>
          </cell>
          <cell r="C5622" t="str">
            <v>UN</v>
          </cell>
          <cell r="D5622">
            <v>351.6</v>
          </cell>
        </row>
        <row r="5623">
          <cell r="A5623" t="str">
            <v xml:space="preserve">    73963/003</v>
          </cell>
          <cell r="B5623" t="str">
            <v>POCO DE VISITA PARA REDE DE ESG. SANIT., EM ANEIS DE CONCRETO, DIÂMETRO = 60CM, PROF = 60CM, INCLUINDO DEGRAU, EXCLUINDO TAMPAO FERRO FUNDIDO.</v>
          </cell>
          <cell r="C5623" t="str">
            <v>UN</v>
          </cell>
          <cell r="D5623">
            <v>235.19</v>
          </cell>
        </row>
        <row r="5624">
          <cell r="A5624" t="str">
            <v xml:space="preserve">    73963/004</v>
          </cell>
          <cell r="B5624" t="str">
            <v>POCO DE VISITA PARA REDE DE ESG. SANIT., EM ANEIS DE CONCRETO, DIÂMETRO = 60CM E 110CM, PROF = 105CM, INCLUINDO DEGRAU, EXCLUINDO TAMPAO FERRO FUNDIDO.</v>
          </cell>
          <cell r="C5624" t="str">
            <v>UN</v>
          </cell>
          <cell r="D5624">
            <v>947.3</v>
          </cell>
        </row>
        <row r="5625">
          <cell r="A5625" t="str">
            <v xml:space="preserve">    73963/005</v>
          </cell>
          <cell r="B5625" t="str">
            <v>POCO DE VISITA PARA REDE DE ESG. SANIT., EM ANEIS DE CONCRETO, DIÂMETRO = 60CM E 110CM, PROF = 120CM, INCLUINDO DEGRAU, EXCLUINDO TAMPAO FERRO FUNDIDO.</v>
          </cell>
          <cell r="C5625" t="str">
            <v>UN</v>
          </cell>
          <cell r="D5625">
            <v>1063.69</v>
          </cell>
        </row>
        <row r="5626">
          <cell r="A5626" t="str">
            <v xml:space="preserve">    73963/006</v>
          </cell>
          <cell r="B5626" t="str">
            <v>POCO DE VISITA PARA REDE DE ESG. SANIT., EM ANEIS DE CONCRETO, DIÂMETRO = 60CM E 110CM, PROF = 140CM, INCLUINDO DEGRAU, EXCLUINDO TAMPAO FERRO FUNDIDO.</v>
          </cell>
          <cell r="C5626" t="str">
            <v>UN</v>
          </cell>
          <cell r="D5626">
            <v>1239.55</v>
          </cell>
        </row>
        <row r="5627">
          <cell r="A5627" t="str">
            <v xml:space="preserve">    73963/007</v>
          </cell>
          <cell r="B5627" t="str">
            <v>POCO DE VISITA PARA REDE DE ESG. SANIT., EM ANEIS DE CONCRETO, DIÂMETRO = 60CM E 110CM, PROF = 150CM, INCLUINDO DEGRAU, EXCLUINDO TAMPAO FERRO FUNDIDO.</v>
          </cell>
          <cell r="C5627" t="str">
            <v>UN</v>
          </cell>
          <cell r="D5627">
            <v>1325.41</v>
          </cell>
        </row>
        <row r="5628">
          <cell r="A5628" t="str">
            <v xml:space="preserve">    73963/008</v>
          </cell>
          <cell r="B5628" t="str">
            <v>POCO DE VISITA PARA REDE DE ESG. SANIT., EM ANEIS DE CONCRETO, DIÂMETRO = 60CM E 110CM, PROF = 160CM, INCLUINDO DEGRAU, EXCLUINDO TAMPAO FERRO FUNDIDO.</v>
          </cell>
          <cell r="C5628" t="str">
            <v>UN</v>
          </cell>
          <cell r="D5628">
            <v>1333.33</v>
          </cell>
        </row>
        <row r="5629">
          <cell r="A5629" t="str">
            <v xml:space="preserve">    73963/009</v>
          </cell>
          <cell r="B5629" t="str">
            <v>POCO DE VISITA PARA REDE DE ESG. SANIT., EM ANEIS DE CONCRETO, DIÂMETRO = 110CM, PROF = 170CM, INCLUINDO DEGRAU, EXCLUINDO TAMPAO FERRO FUNDIDO.</v>
          </cell>
          <cell r="C5629" t="str">
            <v>UN</v>
          </cell>
          <cell r="D5629">
            <v>1446</v>
          </cell>
        </row>
        <row r="5630">
          <cell r="A5630" t="str">
            <v xml:space="preserve">    73963/010</v>
          </cell>
          <cell r="B5630" t="str">
            <v>POCO DE VISITA PARA REDE DE ESG. SANIT., EM ANEIS DE CONCRETO, DIÂMETRO = 60CM E 110CM, PROF = 200CM, INCLUINDO DEGRAU, EXCLUINDO TAMPAO FERRO FUNDIDO.</v>
          </cell>
          <cell r="C5630" t="str">
            <v>UN</v>
          </cell>
          <cell r="D5630">
            <v>1552.03</v>
          </cell>
        </row>
        <row r="5631">
          <cell r="A5631" t="str">
            <v xml:space="preserve">    73963/011</v>
          </cell>
          <cell r="B5631" t="str">
            <v>POCO DE VISITA PARA REDE DE ESG. SANIT., EM ANEIS DE CONCRETO, DIÂMETRO = 60CM E 110CM, PROF = 230CM, INCLUINDO DEGRAU, EXCLUINDO TAMPAO FERRO FUNDIDO.</v>
          </cell>
          <cell r="C5631" t="str">
            <v>UN</v>
          </cell>
          <cell r="D5631">
            <v>1681.81</v>
          </cell>
        </row>
        <row r="5632">
          <cell r="A5632" t="str">
            <v xml:space="preserve">    73963/012</v>
          </cell>
          <cell r="B5632" t="str">
            <v>POCO DE VISITA PARA REDE DE ESG. SANIT., EM ANEIS DE CONCRETO, DIÂMETRO = 60CM E 110CM, PROF = 260CM, INCLUINDO DEGRAU, EXCLUINDO TAMPAO FERRO FUNDIDO.</v>
          </cell>
          <cell r="C5632" t="str">
            <v>UN</v>
          </cell>
          <cell r="D5632">
            <v>1892.19</v>
          </cell>
        </row>
        <row r="5633">
          <cell r="A5633" t="str">
            <v xml:space="preserve">    73963/013</v>
          </cell>
          <cell r="B5633" t="str">
            <v>POCO DE VISITA PARA REDE DE ESG. SANIT., EM ANEIS DE CONCRETO, DIÂMETRO = 60CM E 110CM, PROF = 290CM, INCLUINDO DEGRAU, EXCLUINDO TAMPAO FERRO FUNDIDO.</v>
          </cell>
          <cell r="C5633" t="str">
            <v>UN</v>
          </cell>
          <cell r="D5633">
            <v>2095.36</v>
          </cell>
        </row>
        <row r="5634">
          <cell r="A5634" t="str">
            <v xml:space="preserve">    73963/014</v>
          </cell>
          <cell r="B5634" t="str">
            <v>POCO DE VISITA PARA REDE DE ESG. SANIT., EM ANEIS DE CONCRETO, DIÂMETRO = 60CM E 110CM, PROF = 320CM, INCLUINDO DEGRAU, EXCLUINDO TAMPAO FERRO FUNDIDO.</v>
          </cell>
          <cell r="C5634" t="str">
            <v>UN</v>
          </cell>
          <cell r="D5634">
            <v>2203.88</v>
          </cell>
        </row>
        <row r="5635">
          <cell r="A5635" t="str">
            <v xml:space="preserve">    73963/015</v>
          </cell>
          <cell r="B5635" t="str">
            <v>POCO DE VISITA PARA REDE DE ESG. SANIT., EM ANEIS DE CONCRETO, DIÂMETRO = 60CM E 110CM, PROF = 350CM, INCLUINDO DEGRAU, EXCLUINDO TAMPAO FERRO FUNDIDO.</v>
          </cell>
          <cell r="C5635" t="str">
            <v>UN</v>
          </cell>
          <cell r="D5635">
            <v>2420.35</v>
          </cell>
        </row>
        <row r="5636">
          <cell r="A5636" t="str">
            <v xml:space="preserve">    73963/016</v>
          </cell>
          <cell r="B5636" t="str">
            <v>POCO DE VISITA PARA REDE DE ESG. SANIT., EM ANEIS DE CONCRETO, DIÂMETRO = 60CM E 110CM, PROF = 380CM, INCLUINDO DEGRAU, EXCLUINDO TAMPAO FERRO FUNDIDO.</v>
          </cell>
          <cell r="C5636" t="str">
            <v>UN</v>
          </cell>
          <cell r="D5636">
            <v>2610.38</v>
          </cell>
        </row>
        <row r="5637">
          <cell r="A5637" t="str">
            <v xml:space="preserve">    73963/017</v>
          </cell>
          <cell r="B5637" t="str">
            <v>POCO DE VISITA PARA REDE DE ESG. SANIT., EM ANEIS DE CONCRETO, DIÂMETRO = 60CM E 110CM, PROF = 410CM, INCLUINDO DEGRAU, EXCLUINDO TAMPAO FERRO FUNDIDO.</v>
          </cell>
          <cell r="C5637" t="str">
            <v>UN</v>
          </cell>
          <cell r="D5637">
            <v>2823.3</v>
          </cell>
        </row>
        <row r="5638">
          <cell r="A5638" t="str">
            <v xml:space="preserve">    73963/018</v>
          </cell>
          <cell r="B5638" t="str">
            <v>POCO DE VISITA PARA REDE DE ESG. SANIT., EM ANEIS DE CONCRETO, DIÂMETRO = 60CM E 110CM, PROF = 440CM, INCLUINDO DEGRAU, EXCLUINDO TAMPAO FERRO FUNDIDO.</v>
          </cell>
          <cell r="C5638" t="str">
            <v>UN</v>
          </cell>
          <cell r="D5638">
            <v>2974.69</v>
          </cell>
        </row>
        <row r="5639">
          <cell r="A5639" t="str">
            <v xml:space="preserve">    73963/019</v>
          </cell>
          <cell r="B5639" t="str">
            <v>POCO DE VISITA PARA REDE DE ESG. SANIT., EM ANEIS DE CONCRETO, DIÂMETRO = 60CM E 110CM, PROF = 470CM, INCLUINDO DEGRAU, EXCLUINDO TAMPAO FERRO FUNDIDO.</v>
          </cell>
          <cell r="C5639" t="str">
            <v>UN</v>
          </cell>
          <cell r="D5639">
            <v>3178.19</v>
          </cell>
        </row>
        <row r="5640">
          <cell r="A5640" t="str">
            <v xml:space="preserve">    73963/020</v>
          </cell>
          <cell r="B5640" t="str">
            <v>POCO DE VISITA PARA REDE DE ESG. SANIT., EM ANEIS DE CONCRETO, DIÂMETRO = 60CM E 110CM, PROF = 500CM, INCLUINDO DEGRAU, EXCLUINDO TAMPAO FERRO FUNDIDO.</v>
          </cell>
          <cell r="C5640" t="str">
            <v>UN</v>
          </cell>
          <cell r="D5640">
            <v>3381.14</v>
          </cell>
        </row>
        <row r="5641">
          <cell r="A5641" t="str">
            <v xml:space="preserve">    73963/021</v>
          </cell>
          <cell r="B5641" t="str">
            <v>POCO DE VISITA PARA REDE DE ESG. SANIT., EM ANEIS DE CONCRETO, DIÂMETRO = 60CM E 110CM, PROF = 530CM, INCLUINDO DEGRAU, EXCLUINDO TAMPAO FERRO FUNDIDO.</v>
          </cell>
          <cell r="C5641" t="str">
            <v>UN</v>
          </cell>
          <cell r="D5641">
            <v>3592.18</v>
          </cell>
        </row>
        <row r="5642">
          <cell r="A5642" t="str">
            <v xml:space="preserve">    73963/022</v>
          </cell>
          <cell r="B5642" t="str">
            <v>POCO DE VISITA PARA REDE DE ESG. SANIT., EM ANEIS DE CONCRETO, DIÂMETRO = 60CM E 110CM, PROF = 560CM, INCLUINDO DEGRAU, EXCLUINDO TAMPAO FERRO FUNDIDO.</v>
          </cell>
          <cell r="C5642" t="str">
            <v>UN</v>
          </cell>
          <cell r="D5642">
            <v>3795.13</v>
          </cell>
        </row>
        <row r="5643">
          <cell r="A5643" t="str">
            <v xml:space="preserve">    73963/023</v>
          </cell>
          <cell r="B5643" t="str">
            <v>POCO DE VISITA PARA REDE DE ESG. SANIT., EM ANEIS DE CONCRETO, DIÂMETRO = 60CM E 110CM, PROF = 590CM, INCLUINDO DEGRAU, EXCLUINDO TAMPAO FERRO FUNDIDO.</v>
          </cell>
          <cell r="C5643" t="str">
            <v>UN</v>
          </cell>
          <cell r="D5643">
            <v>3998.07</v>
          </cell>
        </row>
        <row r="5644">
          <cell r="A5644" t="str">
            <v xml:space="preserve">    73963/024</v>
          </cell>
          <cell r="B5644" t="str">
            <v>POCO DE VISITA PARA REDE DE ESG. SANIT., EM ANEIS DE CONCRETO, DIÂMETRO = 60CM E 110CM, PROF = 690CM, INCLUINDO DEGRAU, EXCLUINDO TAMPAO FERRO FUNDIDO.</v>
          </cell>
          <cell r="C5644" t="str">
            <v>UN</v>
          </cell>
          <cell r="D5644">
            <v>4201.84</v>
          </cell>
        </row>
        <row r="5645">
          <cell r="A5645" t="str">
            <v xml:space="preserve">    73963/025</v>
          </cell>
          <cell r="B5645" t="str">
            <v>POCO DE VISITA PARA REDE DE ESG. SANIT., EM ANEIS DE CONCRETO, DIÂMETRO = 60CM E 110CM, PROF = 650CM, INCLUINDO DEGRAU, EXCLUINDO TAMPAO FERRO FUNDIDO.</v>
          </cell>
          <cell r="C5645" t="str">
            <v>UN</v>
          </cell>
          <cell r="D5645">
            <v>4404.79</v>
          </cell>
        </row>
        <row r="5646">
          <cell r="A5646" t="str">
            <v xml:space="preserve">    73963/026</v>
          </cell>
          <cell r="B5646" t="str">
            <v>POCO DE VISITA PARA REDE DE ESG. SANIT., EM ANEIS DE CONCRETO, DIÂMETRO = 60CM E 110CM, PROF = 680CM, INCLUINDO DEGRAU, EXCLUINDO TAMPAO FERRO FUNDIDO.</v>
          </cell>
          <cell r="C5646" t="str">
            <v>UN</v>
          </cell>
          <cell r="D5646">
            <v>4608.28</v>
          </cell>
        </row>
        <row r="5647">
          <cell r="A5647" t="str">
            <v xml:space="preserve">    73963/027</v>
          </cell>
          <cell r="B5647" t="str">
            <v>POCO DE VISITA PARA REDE DE ESG. SANIT., EM ANEIS DE CONCRETO, DIÂMETRO = 60CM E 110CM, PROF = 710CM, INCLUINDO DEGRAU, EXCLUINDO TAMPAO FERRO FUNDIDO.</v>
          </cell>
          <cell r="C5647" t="str">
            <v>UN</v>
          </cell>
          <cell r="D5647">
            <v>4811.2299999999996</v>
          </cell>
        </row>
        <row r="5648">
          <cell r="A5648" t="str">
            <v xml:space="preserve">    73963/028</v>
          </cell>
          <cell r="B5648" t="str">
            <v>POCO VISITA ESG SANIT ANEL CONC PRE-MOLD PROF=1,20M C/TAMPAO FF TIPO MEDIO(AD)D=60CM 125KG/DEGRAUS FF/REJUNTAMENTO ANEIS/REVEST LISO CALHA INTERNA C/ARG CIM/AREIA 1:4. BASE/BANQUETAEM CONCR FCK=10MPA</v>
          </cell>
          <cell r="C5648" t="str">
            <v>UN</v>
          </cell>
          <cell r="D5648">
            <v>1348.46</v>
          </cell>
        </row>
        <row r="5649">
          <cell r="A5649" t="str">
            <v xml:space="preserve">    73963/029</v>
          </cell>
          <cell r="B5649" t="str">
            <v>POCO VISITA ESG SANIT ANEL CONC PRE-MOLD PROF=1,40M C/TAMPAO FF TIPO MEDIO(AD)D=60CM 125KG/DEGRAUS FF/REJUNTAMENTO ANEIS/REVEST LISO CALHA INTERNA C/ARG CIM/AREIA 1:4. BASE/BANQUETAEM CONCR FCK=10MPA</v>
          </cell>
          <cell r="C5649" t="str">
            <v>UN</v>
          </cell>
          <cell r="D5649">
            <v>1483.04</v>
          </cell>
        </row>
        <row r="5650">
          <cell r="A5650" t="str">
            <v xml:space="preserve">    73963/030</v>
          </cell>
          <cell r="B5650" t="str">
            <v>POCO VISITA ESG SANIT ANEL CONC PRE-MOLD PROF=1,50M C/TAMPAO FF TIPO MEDIO(AD)D=60CM 125KG/DEGRAUS FF/REJUNTAMENTO ANEIS/REVEST LISO CALHA INTERNA C/ARG CIM/AREIA 1:4. BASE/BANQUETAEM CONCR FCK=10MPA</v>
          </cell>
          <cell r="C5650" t="str">
            <v>UN</v>
          </cell>
          <cell r="D5650">
            <v>1628.79</v>
          </cell>
        </row>
        <row r="5651">
          <cell r="A5651" t="str">
            <v xml:space="preserve">    73963/031</v>
          </cell>
          <cell r="B5651" t="str">
            <v>POCO VISITA ESG SANIT ANEL CONC PRE-MOLD PROF=1,60M C/TAMPAO FF TIPO MEDIO(AD)D=60CM 125KG/DEGRAUS FF/REJUNTAMENTO ANEIS/REVEST LISO CALHA INTERNA C/ARG CIM/AREIA 1:4. BASE/BANQUETAEM CONCR FCK=10MPA</v>
          </cell>
          <cell r="C5651" t="str">
            <v>UN</v>
          </cell>
          <cell r="D5651">
            <v>1637.59</v>
          </cell>
        </row>
        <row r="5652">
          <cell r="A5652" t="str">
            <v xml:space="preserve">    73963/032</v>
          </cell>
          <cell r="B5652" t="str">
            <v>POCO VISITA ESG SANIT ANEL CONC PRE-MOLD PROF=1,70M C/TAMPAO FF TIPO MEDIO(AD)D=60CM 125KG/DEGRAUS FF/REJUNTAMENTO ANEIS/REVEST LISO CALHA INTERNA C/ARG CIM/AREIA 1:4. BASE/BANQUETAEM CONCR FCK=10MPA</v>
          </cell>
          <cell r="C5652" t="str">
            <v>UN</v>
          </cell>
          <cell r="D5652">
            <v>1665.75</v>
          </cell>
        </row>
        <row r="5653">
          <cell r="A5653" t="str">
            <v xml:space="preserve">    73963/033</v>
          </cell>
          <cell r="B5653" t="str">
            <v>POCO VISITA ESG SANIT ANEL CONC PRE-MOLD PROF=2,00M C/TAMPAO FF TIPO MEDIO(AD)D=60CM 125KG/DEGRAUS FF/REJUNTAMENTO ANEIS/REVEST LISO CALHA INTERNA C/ARG CIM/AREIA 1:4. BASE/BANQUETAEM CONCR FCK=10MPA</v>
          </cell>
          <cell r="C5653" t="str">
            <v>UN</v>
          </cell>
          <cell r="D5653">
            <v>1870.05</v>
          </cell>
        </row>
        <row r="5654">
          <cell r="A5654" t="str">
            <v xml:space="preserve">    73963/034</v>
          </cell>
          <cell r="B5654" t="str">
            <v>POCO VISITA ESG SANIT ANEL CONC PRE MOLD PROF=2,30M C/TAMPAO FF TIPO MEDIO(AD)D=60CM 125KG/DEGRAUS FF/REJUNTAMENTO ANEIS/REVEST LISO CALHA INTERNA C/ARG CIM/AREIA 1:4. BASE/BANQUETAEM CONCR FCK=10MPA</v>
          </cell>
          <cell r="C5654" t="str">
            <v>UN</v>
          </cell>
          <cell r="D5654">
            <v>1987.58</v>
          </cell>
        </row>
        <row r="5655">
          <cell r="A5655" t="str">
            <v xml:space="preserve">    73963/035</v>
          </cell>
          <cell r="B5655" t="str">
            <v>POCO VISITA ESG SANIT ANEL CONC PRE-MOLD PROF=2,60M C/TAMPAO FF TIPO MEDIO(AD)D=60CM 125KG/DEGRAUS FF/REJUNTAMENTO ANEIS/REVEST LISO CALHA INTERNA C/ARG CIM/AREIA 1:4. BASE/BANQUETAEM CONCR FCK=10MPA</v>
          </cell>
          <cell r="C5655" t="str">
            <v>UN</v>
          </cell>
          <cell r="D5655">
            <v>2191.89</v>
          </cell>
        </row>
        <row r="5656">
          <cell r="A5656" t="str">
            <v xml:space="preserve">    73963/036</v>
          </cell>
          <cell r="B5656" t="str">
            <v>POCO VISITA ESG SANIT ANEL CONC PRE-MOLD PROF=2,90M C/TAMPAO FF TIPO MEDIO(AD) D=60CM 125KG/DEGRAUS FF/REJUNTAMENTO ANEIS/REVEST LISO CALHA INTERNA C/ARG CIM/AREIA 1:4. BASE/BANQUETAEM CONCR FCK=10MPA</v>
          </cell>
          <cell r="C5656" t="str">
            <v>UN</v>
          </cell>
          <cell r="D5656">
            <v>2396.19</v>
          </cell>
        </row>
        <row r="5657">
          <cell r="A5657" t="str">
            <v xml:space="preserve">    73963/037</v>
          </cell>
          <cell r="B5657" t="str">
            <v>POCO VISITA ESG SANIT ANEL CONC PRE-MOLD PROF=3,20M C/TAMPAO FF TIPO MEDIO(AD)D=60CM 125KG/DEGRAUS FF/REJUNTAMENTOANEIS/REVEST LISO CALHA INTERNA C/ARG CIM/AREIA 1:4. BASE/BANQUETAEM CONCR FCK=10MPA</v>
          </cell>
          <cell r="C5657" t="str">
            <v>UN</v>
          </cell>
          <cell r="D5657">
            <v>2548.94</v>
          </cell>
        </row>
        <row r="5658">
          <cell r="A5658" t="str">
            <v xml:space="preserve">    73963/038</v>
          </cell>
          <cell r="B5658" t="str">
            <v>POCO VISITA ESG SANIT ANEL CONC PRE-MOLD PROF=3,50M C/TAMPAO FF TIPO MEDIO(AD)D=60CM 125KG/DEGRAUS FF/REJUNTAMENTO/ANEIS/REVEST LISO CALHA INTERNA C/ARG CIM/AREIA 1:4. BASE/BANQUETAEM CONCR FCK=10MPA</v>
          </cell>
          <cell r="C5658" t="str">
            <v>UN</v>
          </cell>
          <cell r="D5658">
            <v>2753.73</v>
          </cell>
        </row>
        <row r="5659">
          <cell r="A5659" t="str">
            <v xml:space="preserve">    73963/039</v>
          </cell>
          <cell r="B5659" t="str">
            <v>POCO VISITA ESG SANIT ANEL CONC PRE-MOLD PROF=3,80M C/TAMPAO FF TIPO MEDIO(AD)D=60CM 125KG/DEGRAUS FF/REJUNTAMENTO ANEIS/REVEST LISO CALHA INTERNA C/ARG CIM/AREIA 1:4. BASE/BANQUETAEM CONCR FCK=10MPA</v>
          </cell>
          <cell r="C5659" t="str">
            <v>UN</v>
          </cell>
          <cell r="D5659">
            <v>2958.37</v>
          </cell>
        </row>
        <row r="5660">
          <cell r="A5660" t="str">
            <v xml:space="preserve">    73963/040</v>
          </cell>
          <cell r="B5660" t="str">
            <v>POCO VISITA ESG SANIT ANEL CONC PRE-MOLD PROF=4,10M C/TAMPAO FF TIPO MEDIO(AD)D=60CM 125KG/DEGRAUS FF/REJUNTAMENTO ANEIS/REVEST LISO CALHA INTERNA C/ARG CIM/AREIA 1:4. BASE/BANQUETAEM CONCR FCK=10MPA</v>
          </cell>
          <cell r="C5660" t="str">
            <v>UN</v>
          </cell>
          <cell r="D5660">
            <v>3108.48</v>
          </cell>
        </row>
        <row r="5661">
          <cell r="A5661" t="str">
            <v xml:space="preserve">    73963/041</v>
          </cell>
          <cell r="B5661" t="str">
            <v>POCO VISITA ESG SANIT ANEL CONC PRE MOLD PROF=4,40M C/TAMPAO FF TIPO MEDIO(AD)D=60CM 125KG/DEGRAUS FF/REJUNTAMENTO ANEIS/REVEST LISO CALHA INTERNA C/ARG CIM/AREIA 1:4. BASE/BANQUETAEM CONCR FCK=10MPA</v>
          </cell>
          <cell r="C5661" t="str">
            <v>UN</v>
          </cell>
          <cell r="D5661">
            <v>3310.14</v>
          </cell>
        </row>
        <row r="5662">
          <cell r="A5662" t="str">
            <v xml:space="preserve">    73963/042</v>
          </cell>
          <cell r="B5662" t="str">
            <v>POCO VISITA ESG SANIT ANEL CONC PRE-MOLD PROF=4,70M C/TAMPAO FF TIPO MEDIO(AD)D=60CM 125KG/DEGRAUS FF/REJUNTAMENTO ANEIS/REVEST LISO CALHA INTERNA C/ARG CIM/AREIA 1:4. BASE/BANQUETAEM CONCR FCK=10MPA</v>
          </cell>
          <cell r="C5662" t="str">
            <v>UN</v>
          </cell>
          <cell r="D5662">
            <v>3468.55</v>
          </cell>
        </row>
        <row r="5663">
          <cell r="A5663" t="str">
            <v xml:space="preserve">    73963/043</v>
          </cell>
          <cell r="B5663" t="str">
            <v>POCO VISITA ESG SANIT ANEL CONC PRE-MOLD PROF=5,00M C/TAMPAO FF TIPO MEDIO(AD)D=60CM 125KG/DEGRAUS FF/REJUNTAMENTO ANEIS/REVEST LISO CALHA INTERNA C/ARG CIM/AREIA 1:4. BASE/BANQUETAEM CONCR FCK=10MPA</v>
          </cell>
          <cell r="C5663" t="str">
            <v>UN</v>
          </cell>
          <cell r="D5663">
            <v>3644.45</v>
          </cell>
        </row>
        <row r="5664">
          <cell r="A5664" t="str">
            <v xml:space="preserve">    73963/044</v>
          </cell>
          <cell r="B5664" t="str">
            <v>POCO VISITA ESG SANIT ANEL CONC PRE-MOLD PROF=0,80M C/TAMPAO FF TIPO MEDIO(AD)D=60CM 125KG/DEGRAUS FF/REJUNTAMENTO ANEIS/REVEST LISO CALHA INTERNA C/ARG CIM/AREIA 1:4. BASE/BANQUETAEM CONCR FCK=10MPA</v>
          </cell>
          <cell r="C5664" t="str">
            <v>UN</v>
          </cell>
          <cell r="D5664">
            <v>665.97</v>
          </cell>
        </row>
        <row r="5665">
          <cell r="A5665" t="str">
            <v xml:space="preserve">    73963/045</v>
          </cell>
          <cell r="B5665" t="str">
            <v>POCO DE VISITA PARA REDE DE ESG. SANIT., EM ANEIS DE CONCRETO, DIÂMETRO = 60CM E 110CM, PROF = 240CM, INCLUINDO DEGRAU, EXCLUINDO TAMPAO FERRO FUNDIDO.</v>
          </cell>
          <cell r="C5665" t="str">
            <v>UN</v>
          </cell>
          <cell r="D5665">
            <v>1766.43</v>
          </cell>
        </row>
        <row r="5666">
          <cell r="A5666" t="str">
            <v xml:space="preserve">    73963/046</v>
          </cell>
          <cell r="B5666" t="str">
            <v>POCO DE VISITA PARA REDE DE ESG. SANIT., EM ANEIS DE CONCRETO, DIÂMETRO = 60CM E 110CM, PROF = 250CM, INCLUINDO DEGRAU, EXCLUINDO TAMPAO FERRO FUNDIDO.</v>
          </cell>
          <cell r="C5666" t="str">
            <v>UN</v>
          </cell>
          <cell r="D5666">
            <v>1822.06</v>
          </cell>
        </row>
        <row r="5667">
          <cell r="A5667" t="str">
            <v xml:space="preserve">    73963/047</v>
          </cell>
          <cell r="B5667" t="str">
            <v>POCO DE VISITA PARA REDE DE ESG. SANIT., EM ANEIS DE CONCRETO, DIÂMETRO = 60CM E 110CM, PROF = 280CM, INCLUINDO DEGRAU, EXCLUINDO TAMPAO FERRO FUNDIDO.</v>
          </cell>
          <cell r="C5667" t="str">
            <v>UN</v>
          </cell>
          <cell r="D5667">
            <v>2027.63</v>
          </cell>
        </row>
        <row r="5668">
          <cell r="A5668" t="str">
            <v xml:space="preserve">    73963/048</v>
          </cell>
          <cell r="B5668" t="str">
            <v>POCO DE VISITA PARA REDE DE ESG. SANIT., EM ANEIS DE CONCRETO, DIÂMETRO = 60CM E 110CM, PROF = 310CM, INCLUINDO DEGRAU, EXCLUINDO TAMPAO FERRO FUNDIDO.</v>
          </cell>
          <cell r="C5668" t="str">
            <v>UN</v>
          </cell>
          <cell r="D5668">
            <v>2167.71</v>
          </cell>
        </row>
        <row r="5669">
          <cell r="A5669" t="str">
            <v xml:space="preserve">    74124</v>
          </cell>
          <cell r="B5669" t="str">
            <v>POCO VISITA CONCRETO ARMADO P/COLETOR AGUAS PLUVIAIS</v>
          </cell>
        </row>
        <row r="5670">
          <cell r="A5670" t="str">
            <v xml:space="preserve">    74124/001</v>
          </cell>
          <cell r="B5670" t="str">
            <v>POCO VISITA AG PLUV:CONC ARM 1X1X1,40M COLETOR D=40 A 50CM PAREDE E=15CM BASE CONC FCK=10MPA REVEST C/ARG CIM/AREIA 1:4DEGRAUS FF INCL FORN TODOS MATERIAIS</v>
          </cell>
          <cell r="C5670" t="str">
            <v>UN</v>
          </cell>
          <cell r="D5670">
            <v>1806.12</v>
          </cell>
        </row>
        <row r="5671">
          <cell r="A5671" t="str">
            <v xml:space="preserve">    74124/002</v>
          </cell>
          <cell r="B5671" t="str">
            <v>POCO VISITA AG PLUV:CONC ARM 1,10X1,10X1,40M COLETOR D=60CM PAREDE E=15CM BASE CONC FCK=10MPA REVEST C/ARG CIM/AREIA 1:4DEGRAUS FF INCL FORN TODOS MATERIAIS</v>
          </cell>
          <cell r="C5671" t="str">
            <v>UN</v>
          </cell>
          <cell r="D5671">
            <v>2066.13</v>
          </cell>
        </row>
        <row r="5672">
          <cell r="A5672" t="str">
            <v xml:space="preserve">    74124/003</v>
          </cell>
          <cell r="B5672" t="str">
            <v>POCO VISITA AG PLUV:CONC ARM 1,20X1,20X1,40M COLETOR D=70CM PAREDE E=15CM BASE CONC FCK=10MPA REVEST C/ARG CIM/AREIA 1:4DEGRAUS FF INCL FORN TODOS MATERIAIS</v>
          </cell>
          <cell r="C5672" t="str">
            <v>UN</v>
          </cell>
          <cell r="D5672">
            <v>2234.13</v>
          </cell>
        </row>
        <row r="5673">
          <cell r="A5673" t="str">
            <v xml:space="preserve">    74124/004</v>
          </cell>
          <cell r="B5673" t="str">
            <v>POCO VISITA AG PLUV:CONC ARM 1,30X1,30X1,40M COLETOR D=80CM PAREDE E=15CM BASE CONC FCK=10MPA REVEST C/ARG CIM/AREIA 1:4DEGRAUS FF INCL FORN TODOS MATERIAIS</v>
          </cell>
          <cell r="C5673" t="str">
            <v>UN</v>
          </cell>
          <cell r="D5673">
            <v>2526.44</v>
          </cell>
        </row>
        <row r="5674">
          <cell r="A5674" t="str">
            <v xml:space="preserve">    74124/005</v>
          </cell>
          <cell r="B5674" t="str">
            <v>POCO VISITA CONCRETO ARMADO P/AG PLUV 1,40X1,40X1,50M COLETOR D=90CM PAREDE E=15CM BASE CONCRETO FCK=10MPA REVESTIDO C/ARG CIM/AREIA 1:4DEGRAUS FF INCL FORN TODOS MATERIAIS</v>
          </cell>
          <cell r="C5674" t="str">
            <v>UN</v>
          </cell>
          <cell r="D5674">
            <v>2966.47</v>
          </cell>
        </row>
        <row r="5675">
          <cell r="A5675" t="str">
            <v xml:space="preserve">    74124/006</v>
          </cell>
          <cell r="B5675" t="str">
            <v>POCO VISITA AG PLUV:CONC ARM 1,50X1,50X1,60M COLETOR D=1M PA REDE E=15CM BASE CONC FCK=10MPA REVEST C/ARG CIM/AREIA 1:4DEGRAUS FF INCL FORN TODOS MATERIAIS</v>
          </cell>
          <cell r="C5675" t="str">
            <v>UN</v>
          </cell>
          <cell r="D5675">
            <v>3277.66</v>
          </cell>
        </row>
        <row r="5676">
          <cell r="A5676" t="str">
            <v xml:space="preserve">    74124/007</v>
          </cell>
          <cell r="B5676" t="str">
            <v>POCO VISITA AG PLUV:CONC ARM 1,60X1,60X1,70M COLETOR D=1,10M PAREDE E=15CM BASE CONC FCK=10MPA REVEST C/ARG CIM/AREIA 1:4DEGRAUS FF INCL FORN TODOS MATERIAIS</v>
          </cell>
          <cell r="C5676" t="str">
            <v>UN</v>
          </cell>
          <cell r="D5676">
            <v>3554.82</v>
          </cell>
        </row>
        <row r="5677">
          <cell r="A5677" t="str">
            <v xml:space="preserve">    74124/008</v>
          </cell>
          <cell r="B5677" t="str">
            <v>POCO VISITA AG PLUV:CONC ARM 1,70X1,70X1,80M COLETOR D=1,20M PAREDE E=15CM BASE CONC FCK=10MPA REVEST C/ARG CIM/AREIA 1:4DEGRAUS FF INCL FORN TODOS MATERIAIS</v>
          </cell>
          <cell r="C5677" t="str">
            <v>UN</v>
          </cell>
          <cell r="D5677">
            <v>3845.21</v>
          </cell>
        </row>
        <row r="5678">
          <cell r="A5678" t="str">
            <v xml:space="preserve">    74162</v>
          </cell>
          <cell r="B5678" t="str">
            <v>CAIXA DE ALVENARIA P/ PROTECAO DE REGISTRO</v>
          </cell>
        </row>
        <row r="5679">
          <cell r="A5679" t="str">
            <v xml:space="preserve">    74162/001</v>
          </cell>
          <cell r="B5679" t="str">
            <v xml:space="preserve">CAIXA DE CONCRETO, ALTURA = 1,00 METRO, DIAMETRO REGISTRO &lt; 150 MM </v>
          </cell>
          <cell r="C5679" t="str">
            <v>UN</v>
          </cell>
          <cell r="D5679">
            <v>78.3</v>
          </cell>
        </row>
        <row r="5680">
          <cell r="A5680" t="str">
            <v xml:space="preserve">    74206</v>
          </cell>
          <cell r="B5680" t="str">
            <v>CAIXAS COLETORAS</v>
          </cell>
        </row>
        <row r="5681">
          <cell r="A5681" t="str">
            <v xml:space="preserve">    74206/001</v>
          </cell>
          <cell r="B5681" t="str">
            <v>CAIXA COLETORA, 1,20X1,20X1,50M, COM FUNDO E TAMPA DE CONCRETO E PAREDES EM ALVENARIA</v>
          </cell>
          <cell r="C5681" t="str">
            <v>UN</v>
          </cell>
          <cell r="D5681">
            <v>1072.28</v>
          </cell>
        </row>
        <row r="5682">
          <cell r="A5682" t="str">
            <v xml:space="preserve">    74206/002</v>
          </cell>
          <cell r="B5682" t="str">
            <v>CAIXA COLETORA, 0,25 X 0,85 X 1,00 M, COM FUNDO E TAMPA DE CONCRETO E PAREDES EM ALVENARIA</v>
          </cell>
          <cell r="C5682" t="str">
            <v>UN</v>
          </cell>
          <cell r="D5682">
            <v>548.54999999999995</v>
          </cell>
        </row>
        <row r="5683">
          <cell r="A5683" t="str">
            <v xml:space="preserve">    74212</v>
          </cell>
          <cell r="B5683" t="str">
            <v>MODULO TIPO &gt; POCO DE INSPECAO EM ALVENARIACOMPREENDE: - ESCAVACAO EM QQ TERRENO, EXCETO ROCHA, TRANSPORTE,CARGA,DESCARGA E ESPALHAMENTO DO MATERIAL EXCEDENTE EM BOTA FORA.</v>
          </cell>
        </row>
        <row r="5684">
          <cell r="A5684" t="str">
            <v xml:space="preserve">    74212/001</v>
          </cell>
          <cell r="B5684" t="str">
            <v>POCO DE VISITA PARA REDE DE ESGOTO SANITARIO, EM ALVENARIA, DIAMETRO =60 CM, PROF 160 CM, INCLUINDO TAMPAO FERRO FUNDIDO</v>
          </cell>
          <cell r="C5684" t="str">
            <v>UN</v>
          </cell>
          <cell r="D5684">
            <v>2673.02</v>
          </cell>
        </row>
        <row r="5685">
          <cell r="A5685" t="str">
            <v xml:space="preserve">    74214</v>
          </cell>
          <cell r="B5685" t="str">
            <v>MODULO TIPO &gt; PV EM ALVENARIA P/ REDE COLETORACOMPREENDE: - ESCAVACAO EM QQ TERRENO, EXCETO ROCHA, TRANSPORTE,CARGA,DESCARGA E ESPALHAMENTO DO MATERIAL EXCEDENTE EM BOTAFORA.</v>
          </cell>
        </row>
        <row r="5686">
          <cell r="A5686" t="str">
            <v xml:space="preserve">    74214/001</v>
          </cell>
          <cell r="B5686" t="str">
            <v>POCO DE VISITA PARA REDE DE ESGOTO SANITÁRIO, EM ALVENARIA, DIAMETRO 120 CM, PROF ATE 200 CM, INCLUINDO TAMPAO FERRO FUNDIDO</v>
          </cell>
          <cell r="C5686" t="str">
            <v>UN</v>
          </cell>
          <cell r="D5686">
            <v>4224.67</v>
          </cell>
        </row>
        <row r="5687">
          <cell r="A5687" t="str">
            <v xml:space="preserve">    74214/002</v>
          </cell>
          <cell r="B5687" t="str">
            <v>POCO DE VISITA PARA REDE DE ESGOTO SANITÁRIO, EM ALVENARIA, DIAMETRO 120 CM, PROF ATE 400 CM, INCLUINDO TAMPAO FERRO FUNDIDO</v>
          </cell>
          <cell r="C5687" t="str">
            <v>UN</v>
          </cell>
          <cell r="D5687">
            <v>6057</v>
          </cell>
        </row>
        <row r="5688">
          <cell r="A5688" t="str">
            <v xml:space="preserve">    74224</v>
          </cell>
          <cell r="B5688" t="str">
            <v>POCO DE VISITA - DRENAGEM PLUVIAL - EM CONCRETO ESTRUTURAL</v>
          </cell>
        </row>
        <row r="5689">
          <cell r="A5689" t="str">
            <v xml:space="preserve">    74224/001</v>
          </cell>
          <cell r="B5689" t="str">
            <v>POCO DE VISITA PARA DRENAGEM PLUVIAL, EM CONCRETO ESTRUTURAL, DIMENSOES INTERNAS DE 90X150X80CM (LARGXCOMPXALT), PARA REDE DE 600 MM, EXCLUSOS TAMPAO E CHAMINE.</v>
          </cell>
          <cell r="C5689" t="str">
            <v>UN</v>
          </cell>
          <cell r="D5689">
            <v>1138.26</v>
          </cell>
        </row>
        <row r="5690">
          <cell r="A5690" t="str">
            <v xml:space="preserve">    83621</v>
          </cell>
          <cell r="B5690" t="str">
            <v>ASSENTAMENTO TAMPAO FERRO FUNDIDO (FOFO), 30 X 90 CM PARA CAIXA DE RALO, C/ ARG CIM/AREIA 1:4 EM VOLUME, EXCLUSIVE TAMPAO.</v>
          </cell>
          <cell r="C5690" t="str">
            <v>UN</v>
          </cell>
          <cell r="D5690">
            <v>63.35</v>
          </cell>
        </row>
        <row r="5691">
          <cell r="A5691" t="str">
            <v xml:space="preserve">    83659</v>
          </cell>
          <cell r="B5691" t="str">
            <v>BOCA DE LOBO EM ALVENARIA TIJOLO MACICO, REVESTIDA C/ ARGAMASSA DE CIMENTO E AREIA 1:3, SOBRE LASTRO DE CONCRETO 10CM E TAMPA DE CONCRETO ARMADO</v>
          </cell>
          <cell r="C5691" t="str">
            <v>UN</v>
          </cell>
          <cell r="D5691">
            <v>536.33000000000004</v>
          </cell>
        </row>
        <row r="5692">
          <cell r="A5692" t="str">
            <v xml:space="preserve">    83691</v>
          </cell>
          <cell r="B5692" t="str">
            <v>TAMPAO FERRO FUNDIDO P/ POCO DE VISITA, 79,5 KG, TIPO T-100 - FORNECIMENTO E INSTALACAO</v>
          </cell>
          <cell r="C5692" t="str">
            <v>UN</v>
          </cell>
          <cell r="D5692">
            <v>271.97000000000003</v>
          </cell>
        </row>
        <row r="5693">
          <cell r="A5693" t="str">
            <v xml:space="preserve">    83692</v>
          </cell>
          <cell r="B5693" t="str">
            <v>TAMPAO FERRO FUNDIDO P/ POCO DE VISITA, 175 KG, TIPO T-170 - FORNECIMENTO E INSTALACAO</v>
          </cell>
          <cell r="C5693" t="str">
            <v>UN</v>
          </cell>
          <cell r="D5693">
            <v>513.74</v>
          </cell>
        </row>
        <row r="5694">
          <cell r="A5694" t="str">
            <v xml:space="preserve">    83708</v>
          </cell>
          <cell r="B5694" t="str">
            <v>POCO DE VISITA EM ALVENARIA, PARA REDE D=0,40 M, PARTE FIXA C/ 1,00 M DE ALTURA</v>
          </cell>
          <cell r="C5694" t="str">
            <v>UN</v>
          </cell>
          <cell r="D5694">
            <v>890.33</v>
          </cell>
        </row>
        <row r="5695">
          <cell r="A5695" t="str">
            <v xml:space="preserve">    83709</v>
          </cell>
          <cell r="B5695" t="str">
            <v>POCO DE VISITA EM ALVENARIA, PARA REDE D=0,60 M, PARTE FIXA C/ 1,00 M DE ALTURA</v>
          </cell>
          <cell r="C5695" t="str">
            <v>UN</v>
          </cell>
          <cell r="D5695">
            <v>1109.3900000000001</v>
          </cell>
        </row>
        <row r="5696">
          <cell r="A5696" t="str">
            <v xml:space="preserve">    83710</v>
          </cell>
          <cell r="B5696" t="str">
            <v>POCO DE VISITA EM ALVENARIA, PARA REDE D=0,80 M, PARTE FIXA C/ 1,00 M DE ALTURA</v>
          </cell>
          <cell r="C5696" t="str">
            <v>UN</v>
          </cell>
          <cell r="D5696">
            <v>2340.81</v>
          </cell>
        </row>
        <row r="5697">
          <cell r="A5697" t="str">
            <v xml:space="preserve">    83711</v>
          </cell>
          <cell r="B5697" t="str">
            <v>POÇO DE VISITA EM ALVENARIA, PARA REDE D=1,00 M, PARTE FIXA C/ 1,00 M DE ALTURA E USO DE RETROESCAVADEIRA</v>
          </cell>
          <cell r="C5697" t="str">
            <v>UN</v>
          </cell>
          <cell r="D5697">
            <v>2721.33</v>
          </cell>
        </row>
        <row r="5698">
          <cell r="A5698" t="str">
            <v xml:space="preserve">    83712</v>
          </cell>
          <cell r="B5698" t="str">
            <v>POCO DE VISITA EM ALVENARIA, PARA REDE D=1,20 M, PARTE FIXA C/ 1,00 M DE ALTURA E USO DE ESCAVADEIRA HIDRAULICA</v>
          </cell>
          <cell r="C5698" t="str">
            <v>UN</v>
          </cell>
          <cell r="D5698">
            <v>3565.75</v>
          </cell>
        </row>
        <row r="5699">
          <cell r="A5699" t="str">
            <v xml:space="preserve">    83713</v>
          </cell>
          <cell r="B5699" t="str">
            <v>POCO DE VISITA EM ALVENARIA, PARA REDE D=1,50 M, PARTE FIXA C/ 1,00 M DE ALTURA E USO DE ESCAVADEIRA HIDRAULICA</v>
          </cell>
          <cell r="C5699" t="str">
            <v>UN</v>
          </cell>
          <cell r="D5699">
            <v>4382.18</v>
          </cell>
        </row>
        <row r="5700">
          <cell r="A5700" t="str">
            <v xml:space="preserve">    83714</v>
          </cell>
          <cell r="B5700" t="str">
            <v xml:space="preserve">ACRESCIMO NA ALTURA DO POCO DE VISITA EM ALVENARIA PARA REDE D=0,40 M </v>
          </cell>
          <cell r="C5700" t="str">
            <v>M</v>
          </cell>
          <cell r="D5700">
            <v>451.93</v>
          </cell>
        </row>
        <row r="5701">
          <cell r="A5701" t="str">
            <v xml:space="preserve">    83715</v>
          </cell>
          <cell r="B5701" t="str">
            <v xml:space="preserve">CHAMINE P/ POCO DE VISITA EM ALVENARIA, EXCLUSOS TAMPAO E ANEL </v>
          </cell>
          <cell r="C5701" t="str">
            <v>M</v>
          </cell>
          <cell r="D5701">
            <v>450.23</v>
          </cell>
        </row>
        <row r="5702">
          <cell r="A5702" t="str">
            <v xml:space="preserve">    83716</v>
          </cell>
          <cell r="B5702" t="str">
            <v>GRELHA FF 30X90CM, 135KG, P/ CX RALO COM ASSENTAMENTO DE ARGAMASSA CIMENTO/AREIA 1:4 - FORNECIMENTO E INSTALAÇÃO</v>
          </cell>
          <cell r="C5702" t="str">
            <v>UN</v>
          </cell>
          <cell r="D5702">
            <v>400.61</v>
          </cell>
        </row>
        <row r="5703">
          <cell r="A5703" t="str">
            <v xml:space="preserve">  0037</v>
          </cell>
          <cell r="B5703" t="str">
            <v>MEIO FIO, LINHA D'AGUA E SARJERTA</v>
          </cell>
        </row>
        <row r="5704">
          <cell r="A5704" t="str">
            <v xml:space="preserve">    73763</v>
          </cell>
          <cell r="B5704" t="str">
            <v>SARJETA E MEIO FIO CONJUGADOS</v>
          </cell>
        </row>
        <row r="5705">
          <cell r="A5705" t="str">
            <v xml:space="preserve">    73763/001</v>
          </cell>
          <cell r="B5705" t="str">
            <v>MEIO-FIO E SARJETA DE CONCRETO MOLDADO NO LOCAL, USINADO 15 MPA, COM 0,65 M BASE X 0,30 M ALTURA, REJUNTE EM ARGAMASSA TRACO 1:3,5 (CIMENTOE AREIA)</v>
          </cell>
          <cell r="C5705" t="str">
            <v>M</v>
          </cell>
          <cell r="D5705">
            <v>97.43</v>
          </cell>
        </row>
        <row r="5706">
          <cell r="A5706" t="str">
            <v xml:space="preserve">    73763/002</v>
          </cell>
          <cell r="B5706" t="str">
            <v>MEIO-FIO E SARJETA DE CONCRETO MOLDADO NO LOCAL, USINADO 15 MPA, COM 0,45 M BASE X 0,30 M ALTURA, REJUNTE EM ARGAMASSA TRACO 1:3,5 (CIMENTOE AREIA)</v>
          </cell>
          <cell r="C5706" t="str">
            <v>M</v>
          </cell>
          <cell r="D5706">
            <v>79.27</v>
          </cell>
        </row>
        <row r="5707">
          <cell r="A5707" t="str">
            <v xml:space="preserve">    73763/003</v>
          </cell>
          <cell r="B5707" t="str">
            <v>MEIO-FIO E SARJETA CONJUGADOS DE CONCRETO 15 MPA, 47 CM BASE X 30 CM ALTURA, MOLDADO "IN LOCO" COM EXTRUSORA</v>
          </cell>
          <cell r="C5707" t="str">
            <v>M</v>
          </cell>
          <cell r="D5707">
            <v>33.49</v>
          </cell>
        </row>
        <row r="5708">
          <cell r="A5708" t="str">
            <v xml:space="preserve">    73763/004</v>
          </cell>
          <cell r="B5708" t="str">
            <v>MEIO-FIO E SARJETA CONJUGADOS DE CONCRETO 15 MPA, 35 CM BASE X 30 CM ALTURA, MOLDADO "IN LOCO" COM EXTRUSORA</v>
          </cell>
          <cell r="C5708" t="str">
            <v>M</v>
          </cell>
          <cell r="D5708">
            <v>28.07</v>
          </cell>
        </row>
        <row r="5709">
          <cell r="A5709" t="str">
            <v xml:space="preserve">    73763/005</v>
          </cell>
          <cell r="B5709" t="str">
            <v>MEIO-FIO E SARJETA CONJUGADOS DE CONCRETO 15 MPA, 30 CM BASE X 26 CM ALTURA, MOLDADO "IN LOCO" COM EXTRUSORA</v>
          </cell>
          <cell r="C5709" t="str">
            <v>M</v>
          </cell>
          <cell r="D5709">
            <v>20.48</v>
          </cell>
        </row>
        <row r="5710">
          <cell r="A5710" t="str">
            <v xml:space="preserve">    73789</v>
          </cell>
          <cell r="B5710" t="str">
            <v>MEIO FIO CONCRETO</v>
          </cell>
        </row>
        <row r="5711">
          <cell r="A5711" t="str">
            <v xml:space="preserve">    73789/001</v>
          </cell>
          <cell r="B5711" t="str">
            <v>MEIO-FIO DE CONCRETO MOLDADO NO LOCAL, USINADO 15 MPA, COM 0,45 M ALTURA X 0,15 M BASE, REJUNTE EM ARGAMASSA TRACO 1:3,5 (CIMENTO E AREIA)</v>
          </cell>
          <cell r="C5711" t="str">
            <v>M</v>
          </cell>
          <cell r="D5711">
            <v>87.22</v>
          </cell>
        </row>
        <row r="5712">
          <cell r="A5712" t="str">
            <v xml:space="preserve">    73789/002</v>
          </cell>
          <cell r="B5712" t="str">
            <v>MEIO-FIO DE CONCRETO MOLDADO NO LOCAL, USINADO 15 MPA, COM 0,30 M ALTURA X 0,15 M BASE, REJUNTE EM ARGAMASSA TRACO 1:3,5 (CIMENTO E AREIA)</v>
          </cell>
          <cell r="C5712" t="str">
            <v>M</v>
          </cell>
          <cell r="D5712">
            <v>59.15</v>
          </cell>
        </row>
        <row r="5713">
          <cell r="A5713" t="str">
            <v xml:space="preserve">    74012</v>
          </cell>
          <cell r="B5713" t="str">
            <v>SARJETA - CONCRETO ESTRUTURAL</v>
          </cell>
        </row>
        <row r="5714">
          <cell r="A5714" t="str">
            <v xml:space="preserve">    74012/001</v>
          </cell>
          <cell r="B5714" t="str">
            <v>SARJETA EM CONCRETO, PREPARO MANUAL, COM SEIXO ROLADO, ESPESSURA = 8CM, LARGURA = 40CM.</v>
          </cell>
          <cell r="C5714" t="str">
            <v>M</v>
          </cell>
          <cell r="D5714">
            <v>31.58</v>
          </cell>
        </row>
        <row r="5715">
          <cell r="A5715" t="str">
            <v xml:space="preserve">    74208</v>
          </cell>
          <cell r="B5715" t="str">
            <v>CONSTRUCAO DE MEIO-FIO E LINHA D AGU</v>
          </cell>
        </row>
        <row r="5716">
          <cell r="A5716" t="str">
            <v xml:space="preserve">    74208/001</v>
          </cell>
          <cell r="B5716" t="str">
            <v>CONSTRUCAO DE MEIO-FIO DE PEDRAS GRANITICAS, REJUNTADO C/ ARGAMASSA DECIMENTO E AREIA 1:2 E LINHA D AGUA DE PARALELEPIPEDOS,ASSENTADOS SOBREMISTURA DE CIMENTO E AREIA 1:6, C/ 6,0 CM DE ESPESSURA E REJUNTADOS C/ARGAMASSA DE CIMENTO E AREIA 1:2, INCLUSIV</v>
          </cell>
          <cell r="C5716" t="str">
            <v>M</v>
          </cell>
          <cell r="D5716">
            <v>57.46</v>
          </cell>
        </row>
        <row r="5717">
          <cell r="A5717" t="str">
            <v xml:space="preserve">    74211</v>
          </cell>
          <cell r="B5717" t="str">
            <v>LINHA D AGUA EM PARALELEPIPEDOS GRANITICO</v>
          </cell>
        </row>
        <row r="5718">
          <cell r="A5718" t="str">
            <v xml:space="preserve">    74211/001</v>
          </cell>
          <cell r="B5718" t="str">
            <v>LINHA D AGUA EM PARALELEPIPEDOS GRANITICOS, REJUNTADOS C/ AR CIMENTO E AREIA TRACO 1:3</v>
          </cell>
          <cell r="C5718" t="str">
            <v>M</v>
          </cell>
          <cell r="D5718">
            <v>27.88</v>
          </cell>
        </row>
        <row r="5719">
          <cell r="A5719" t="str">
            <v xml:space="preserve">    74223</v>
          </cell>
          <cell r="B5719" t="str">
            <v>MEIO-FIO</v>
          </cell>
        </row>
        <row r="5720">
          <cell r="A5720" t="str">
            <v xml:space="preserve">    74223/001</v>
          </cell>
          <cell r="B5720" t="str">
            <v>MEIO-FIO (GUIA) DE CONCRETO PRE-MOLDADO, DIMENSÕES 12X15X30X100CM (FACE SUPERIORXFACE INFERIORXALTURAXCOMPRIMENTO),REJUNTADO C/ARGAMASSA 1:4CIMENTO:AREIA, INCLUINDO ESCAVAÇÃO E REATERRO.</v>
          </cell>
          <cell r="C5720" t="str">
            <v>M</v>
          </cell>
          <cell r="D5720">
            <v>32.659999999999997</v>
          </cell>
        </row>
        <row r="5721">
          <cell r="A5721" t="str">
            <v xml:space="preserve">    74223/002</v>
          </cell>
          <cell r="B5721" t="str">
            <v>MEIO-FIO EM PEDRA GRANITICA, REJUNTADO C/ARGAMASSA CIMENTO E AREIA 1:3</v>
          </cell>
          <cell r="C5721" t="str">
            <v>M</v>
          </cell>
          <cell r="D5721">
            <v>27.82</v>
          </cell>
        </row>
        <row r="5722">
          <cell r="A5722" t="str">
            <v xml:space="preserve">    74237</v>
          </cell>
          <cell r="B5722" t="str">
            <v>MEIO-FIO COM SARJETA, EXECUTADO COM EXTRUSORA</v>
          </cell>
        </row>
        <row r="5723">
          <cell r="A5723" t="str">
            <v xml:space="preserve">    74237/001</v>
          </cell>
          <cell r="B5723" t="str">
            <v>MEIO-FIO COM SARJETA, EXECUTADO C/EXTRUSORA (SARJETA 30X8CM MEIO-FIO 15X10CM X H=23CM), INCLUI ESC.E ACERTO FAIXA 0,45M</v>
          </cell>
          <cell r="C5723" t="str">
            <v>M</v>
          </cell>
          <cell r="D5723">
            <v>23.86</v>
          </cell>
        </row>
        <row r="5724">
          <cell r="A5724" t="str">
            <v xml:space="preserve">    79895</v>
          </cell>
          <cell r="B5724" t="str">
            <v>LOCACAO DE EXTRUSORA DE GUIAS E SARJETAS SEM FORMAS, MOTOR DIESEL DE 14CV, EXCLUSIVE OPERADOR (CP)</v>
          </cell>
          <cell r="C5724" t="str">
            <v>H</v>
          </cell>
          <cell r="D5724">
            <v>14.84</v>
          </cell>
        </row>
        <row r="5725">
          <cell r="A5725" t="str">
            <v xml:space="preserve">    83717</v>
          </cell>
          <cell r="B5725" t="str">
            <v xml:space="preserve">ASSENTAMENTO DE MEIO FIO PREMOLDADO, INCLUINDO ESCAVACAO </v>
          </cell>
          <cell r="C5725" t="str">
            <v>M</v>
          </cell>
          <cell r="D5725">
            <v>11.82</v>
          </cell>
        </row>
        <row r="5726">
          <cell r="A5726" t="str">
            <v xml:space="preserve">    83718</v>
          </cell>
          <cell r="B5726" t="str">
            <v>ESCORAMENTO DE MEIO FIO COM MATERIAL LOCAL COMPACTADO MANUALMENTE, EM FAIXA DE 0,50M</v>
          </cell>
          <cell r="C5726" t="str">
            <v>M</v>
          </cell>
          <cell r="D5726">
            <v>2.31</v>
          </cell>
        </row>
        <row r="5727">
          <cell r="A5727" t="str">
            <v xml:space="preserve">    83719</v>
          </cell>
          <cell r="B5727" t="str">
            <v>SARJETA CORTE EM TALUDES TRIANG 1,25X0,25M ESP=0,08 REV CONC SIMPLES INCL ESCAVACAO MEC ACERTO MANUAL TERRENO FORNEC MAT E REJUNTAMENTO</v>
          </cell>
          <cell r="C5727" t="str">
            <v>M</v>
          </cell>
          <cell r="D5727">
            <v>55.58</v>
          </cell>
        </row>
        <row r="5728">
          <cell r="A5728" t="str">
            <v xml:space="preserve">    83720</v>
          </cell>
          <cell r="B5728" t="str">
            <v>SARJETA CORTE EM TALUDES TRIANG 1,50X0,30M, ESP=0,08 M REV.CONC. SIMPLES INCL ESCAVACAO MEC ACERTO MANUAL TERRENO FORNEC MAT E REJUNTAMENTO</v>
          </cell>
          <cell r="C5728" t="str">
            <v>M</v>
          </cell>
          <cell r="D5728">
            <v>65.84</v>
          </cell>
        </row>
        <row r="5729">
          <cell r="A5729" t="str">
            <v xml:space="preserve">    83721</v>
          </cell>
          <cell r="B5729" t="str">
            <v>SARJETA CORTE TALUDES TRIANG 1,85X0,35M ESP=0,08 REV CONC. SIMPLES INCL ESCAVACAO MEC ACERTO MANUAL TERRENO FORNEC MAT E REJUNTAMENTO</v>
          </cell>
          <cell r="C5729" t="str">
            <v>M</v>
          </cell>
          <cell r="D5729">
            <v>80.59</v>
          </cell>
        </row>
        <row r="5730">
          <cell r="A5730" t="str">
            <v xml:space="preserve">    83722</v>
          </cell>
          <cell r="B5730" t="str">
            <v>VALETA PROT DE CORTE TRAPEZOIDAL 0,80X2,00X0,60M ESP=0,08 CONCR SIMPLES INCL ESCAVACAO MEC ACERTO MANUAL TERRENO FORNEC MAT E REJUNTAMENTO</v>
          </cell>
          <cell r="C5730" t="str">
            <v>M</v>
          </cell>
          <cell r="D5730">
            <v>171.37</v>
          </cell>
        </row>
        <row r="5731">
          <cell r="A5731" t="str">
            <v xml:space="preserve">    83723</v>
          </cell>
          <cell r="B5731" t="str">
            <v>VALETA PROT DE CORTE TRAPEZOIDAL 1,00X2,20X0,60M ESP=0,08M CONCR SIMPLES INCL ESCAVACAO MEC ATERRO MANUAL TERRENO FORNEC MAT E REJUNTAMENTO</v>
          </cell>
          <cell r="C5731" t="str">
            <v>M</v>
          </cell>
          <cell r="D5731">
            <v>178.3</v>
          </cell>
        </row>
        <row r="5732">
          <cell r="A5732" t="str">
            <v>ESCO</v>
          </cell>
          <cell r="B5732" t="str">
            <v>ESCORAMENTO</v>
          </cell>
        </row>
        <row r="5733">
          <cell r="A5733" t="str">
            <v xml:space="preserve">  0023</v>
          </cell>
          <cell r="B5733" t="str">
            <v>ESCORAMENTO DE MADEIRA EM VALAS</v>
          </cell>
        </row>
        <row r="5734">
          <cell r="A5734" t="str">
            <v xml:space="preserve">    83769</v>
          </cell>
          <cell r="B5734" t="str">
            <v xml:space="preserve">ESCORAMENTO DE MADEIRA EM VALAS, TIPO PONTALETEAMENTO </v>
          </cell>
          <cell r="C5734" t="str">
            <v>M2</v>
          </cell>
          <cell r="D5734">
            <v>7.95</v>
          </cell>
        </row>
        <row r="5735">
          <cell r="A5735" t="str">
            <v xml:space="preserve">    83867</v>
          </cell>
          <cell r="B5735" t="str">
            <v xml:space="preserve">ESCORAMENTO DE VALAS DESCONTINUO </v>
          </cell>
          <cell r="C5735" t="str">
            <v>M2</v>
          </cell>
          <cell r="D5735">
            <v>36.32</v>
          </cell>
        </row>
        <row r="5736">
          <cell r="A5736" t="str">
            <v xml:space="preserve">    83868</v>
          </cell>
          <cell r="B5736" t="str">
            <v xml:space="preserve">ESCORAMENTO DE VALAS CONTINUO </v>
          </cell>
          <cell r="C5736" t="str">
            <v>M2</v>
          </cell>
          <cell r="D5736">
            <v>51.96</v>
          </cell>
        </row>
        <row r="5737">
          <cell r="A5737" t="str">
            <v xml:space="preserve">  0024</v>
          </cell>
          <cell r="B5737" t="str">
            <v>ESCORAMENTO METALICO EM VALAS OU POCOS</v>
          </cell>
        </row>
        <row r="5738">
          <cell r="A5738" t="str">
            <v xml:space="preserve">    73877</v>
          </cell>
          <cell r="B5738" t="str">
            <v>ESCORAMENTO DE VALAS COM PRANCHOES METALICOS E QUADROS UTILIZANDO LONGARINAS DE MADEIRA DE 3X5", INCLUSIVE POSTERIOR RETIRADA</v>
          </cell>
        </row>
        <row r="5739">
          <cell r="A5739" t="str">
            <v xml:space="preserve">    73877/001</v>
          </cell>
          <cell r="B5739" t="str">
            <v xml:space="preserve">ESCORAMENTO DE VALAS COM PRANCHOES METALICOS - AREA CRAVADA </v>
          </cell>
          <cell r="C5739" t="str">
            <v>M2</v>
          </cell>
          <cell r="D5739">
            <v>47.48</v>
          </cell>
        </row>
        <row r="5740">
          <cell r="A5740" t="str">
            <v xml:space="preserve">    73877/002</v>
          </cell>
          <cell r="B5740" t="str">
            <v xml:space="preserve">ESCORAMENTO DE VALAS COM PRANCHOES METALICOS - AREA NAO CRAVADA </v>
          </cell>
          <cell r="C5740" t="str">
            <v>M2</v>
          </cell>
          <cell r="D5740">
            <v>32.33</v>
          </cell>
        </row>
        <row r="5741">
          <cell r="A5741" t="str">
            <v xml:space="preserve">  0025</v>
          </cell>
          <cell r="B5741" t="str">
            <v>ESCORAMENTO MISTO EM VALAS</v>
          </cell>
        </row>
        <row r="5742">
          <cell r="A5742" t="str">
            <v xml:space="preserve">    83770</v>
          </cell>
          <cell r="B5742" t="str">
            <v xml:space="preserve">ESCORAMENTO CONTINUO DE VALAS, MISTO, COM PERFIL I DE 8" </v>
          </cell>
          <cell r="C5742" t="str">
            <v>M2</v>
          </cell>
          <cell r="D5742">
            <v>111.7</v>
          </cell>
        </row>
        <row r="5743">
          <cell r="A5743" t="str">
            <v xml:space="preserve">  0293</v>
          </cell>
          <cell r="B5743" t="str">
            <v>CIMBRAMENTO</v>
          </cell>
        </row>
        <row r="5744">
          <cell r="A5744" t="str">
            <v xml:space="preserve">    73301</v>
          </cell>
          <cell r="B5744" t="str">
            <v>ESCORAMENTO FORMAS ATE H = 3,30M, COM MADEIRA DE 3A QUALIDADE, NAO APARELHADA, APROVEITAMENTO TABUAS 3X E PRUMOS 4X.</v>
          </cell>
          <cell r="C5744" t="str">
            <v>M3</v>
          </cell>
          <cell r="D5744">
            <v>10.35</v>
          </cell>
        </row>
        <row r="5745">
          <cell r="A5745" t="str">
            <v>ESQV</v>
          </cell>
          <cell r="B5745" t="str">
            <v>ESQUADRIAS/FERRAGENS/VIDROS</v>
          </cell>
        </row>
        <row r="5746">
          <cell r="A5746" t="str">
            <v xml:space="preserve">  0089</v>
          </cell>
          <cell r="B5746" t="str">
            <v>PORTA DE MADEIRA</v>
          </cell>
        </row>
        <row r="5747">
          <cell r="A5747" t="str">
            <v xml:space="preserve">    7100</v>
          </cell>
          <cell r="B5747" t="str">
            <v>LAMINADO MELAMINICO TEXTURIZADO, ESPESSURA 1,3MM, PARA REVESTIMENTO DECHAPA COMPENSADA DE MADEIRA, FIXADA COM COLA</v>
          </cell>
          <cell r="C5747" t="str">
            <v>M2</v>
          </cell>
          <cell r="D5747">
            <v>33.31</v>
          </cell>
        </row>
        <row r="5748">
          <cell r="A5748" t="str">
            <v xml:space="preserve">    7101</v>
          </cell>
          <cell r="B5748" t="str">
            <v>LAMINADO MELAMINICO LISO E FOSCO, PARA REVESTIMENTO DE CHAPA COMPENSADA DE MADEIRA, ESPESSURA 1,3MM, FIXADO COM COLA</v>
          </cell>
          <cell r="C5748" t="str">
            <v>M2</v>
          </cell>
          <cell r="D5748">
            <v>33.94</v>
          </cell>
        </row>
        <row r="5749">
          <cell r="A5749" t="str">
            <v xml:space="preserve">    72142</v>
          </cell>
          <cell r="B5749" t="str">
            <v xml:space="preserve">RETIRADA DE FOLHAS DE PORTA DE PASSAGEM OU JANELA </v>
          </cell>
          <cell r="C5749" t="str">
            <v>UN</v>
          </cell>
          <cell r="D5749">
            <v>6.65</v>
          </cell>
        </row>
        <row r="5750">
          <cell r="A5750" t="str">
            <v xml:space="preserve">    72143</v>
          </cell>
          <cell r="B5750" t="str">
            <v xml:space="preserve">RETIRADA DE BATENTES DE MADEIRA </v>
          </cell>
          <cell r="C5750" t="str">
            <v>UN</v>
          </cell>
          <cell r="D5750">
            <v>32.130000000000003</v>
          </cell>
        </row>
        <row r="5751">
          <cell r="A5751" t="str">
            <v xml:space="preserve">    72144</v>
          </cell>
          <cell r="B5751" t="str">
            <v>RECOLOCACAO DE FOLHAS DE PORTA DE PASSAGEM OU JANELA, CONSIDERANDO REAPROVEITAMENTO DO MATERIAL</v>
          </cell>
          <cell r="C5751" t="str">
            <v>UN</v>
          </cell>
          <cell r="D5751">
            <v>51.47</v>
          </cell>
        </row>
        <row r="5752">
          <cell r="A5752" t="str">
            <v xml:space="preserve">    72146</v>
          </cell>
          <cell r="B5752" t="str">
            <v>RECOLOCACAO DE BATENTES DE MADEIRA, CONSIDERANDO REAPROVEITAMENTO DE MATERIAL</v>
          </cell>
          <cell r="C5752" t="str">
            <v>UN</v>
          </cell>
          <cell r="D5752">
            <v>32.619999999999997</v>
          </cell>
        </row>
        <row r="5753">
          <cell r="A5753" t="str">
            <v xml:space="preserve">    73486</v>
          </cell>
          <cell r="B5753" t="str">
            <v xml:space="preserve">MARCO MADEIRA REGIONAL 1A 7X3,5CM - P </v>
          </cell>
          <cell r="C5753" t="str">
            <v>M</v>
          </cell>
          <cell r="D5753">
            <v>24.38</v>
          </cell>
        </row>
        <row r="5754">
          <cell r="A5754" t="str">
            <v xml:space="preserve">    73880</v>
          </cell>
          <cell r="B5754" t="str">
            <v>PORTA DE MADEIRA ALMOFADADA</v>
          </cell>
        </row>
        <row r="5755">
          <cell r="A5755" t="str">
            <v xml:space="preserve">    73880/002</v>
          </cell>
          <cell r="B5755" t="str">
            <v>PORTA DE MADEIRA ALMOFADADA SEMI-OCA 1A, 80X210X3CM, INCLUSO ADUELA 2A, ALIZAR 2A E DOBRADICAS</v>
          </cell>
          <cell r="C5755" t="str">
            <v>UN</v>
          </cell>
          <cell r="D5755">
            <v>461.92</v>
          </cell>
        </row>
        <row r="5756">
          <cell r="A5756" t="str">
            <v xml:space="preserve">    73905</v>
          </cell>
          <cell r="B5756" t="str">
            <v>BANDEIRA EM VENEZIANA MAD REGIONAL 1A 100X40CM FIXA C/ADUELA E ALIZAR</v>
          </cell>
        </row>
        <row r="5757">
          <cell r="A5757" t="str">
            <v xml:space="preserve">    73905/001</v>
          </cell>
          <cell r="B5757" t="str">
            <v>BANDEIRA EM MADEIRA 1A, 40X60CM, FIXA, SEM ADUELA E ALIZAR, PARA VIDRO</v>
          </cell>
          <cell r="C5757" t="str">
            <v>UN</v>
          </cell>
          <cell r="D5757">
            <v>53.85</v>
          </cell>
        </row>
        <row r="5758">
          <cell r="A5758" t="str">
            <v xml:space="preserve">    73905/002</v>
          </cell>
          <cell r="B5758" t="str">
            <v>BANDEIRA EM MADEIRA 2A, 40X60CM, FIXA, SEM ADUELA E ALIZAR, PARA VIDRO</v>
          </cell>
          <cell r="C5758" t="str">
            <v>UN</v>
          </cell>
          <cell r="D5758">
            <v>46.66</v>
          </cell>
        </row>
        <row r="5759">
          <cell r="A5759" t="str">
            <v xml:space="preserve">    73906</v>
          </cell>
          <cell r="B5759" t="str">
            <v>PORTA MADEIRA VENEZIANA</v>
          </cell>
        </row>
        <row r="5760">
          <cell r="A5760" t="str">
            <v xml:space="preserve">    73906/001</v>
          </cell>
          <cell r="B5760" t="str">
            <v>PORTA DE MADEIRA TIPO VENEZIANA 1A, 70X210X3CM, INCLUSO ADUELA 1A, ALIZAR 1A E DOBRADICAS COM ANEIS</v>
          </cell>
          <cell r="C5760" t="str">
            <v>UN</v>
          </cell>
          <cell r="D5760">
            <v>559.09</v>
          </cell>
        </row>
        <row r="5761">
          <cell r="A5761" t="str">
            <v xml:space="preserve">    73906/003</v>
          </cell>
          <cell r="B5761" t="str">
            <v>PORTA DE MADEIRA TIPO VENEZIANA 1A, 80X210X3CM, INCLUSO ADUELA 1A, ALIZAR 1A E DOBRADICAS COM ANEIS</v>
          </cell>
          <cell r="C5761" t="str">
            <v>UN</v>
          </cell>
          <cell r="D5761">
            <v>696.68</v>
          </cell>
        </row>
        <row r="5762">
          <cell r="A5762" t="str">
            <v xml:space="preserve">    73906/004</v>
          </cell>
          <cell r="B5762" t="str">
            <v>PORTA DE MADEIRA TIPO VENEZIANA 2A, 120X210X3CM, 2 FOLHAS, INCLUSO ADUELA 1A, ALIZAR 1A E DOBRADICAS COM ANEIS</v>
          </cell>
          <cell r="C5762" t="str">
            <v>UN</v>
          </cell>
          <cell r="D5762">
            <v>923.99</v>
          </cell>
        </row>
        <row r="5763">
          <cell r="A5763" t="str">
            <v xml:space="preserve">    73906/005</v>
          </cell>
          <cell r="B5763" t="str">
            <v>PORTA DE MADEIRA TIPO VENEZIANA 2A, 140X210X3CM, 2 FOLHAS, INCLUSO ADUELA 1A, ALIZAR 1A E DOBRADICAS COM ANEIS</v>
          </cell>
          <cell r="C5763" t="str">
            <v>UN</v>
          </cell>
          <cell r="D5763">
            <v>960.36</v>
          </cell>
        </row>
        <row r="5764">
          <cell r="A5764" t="str">
            <v xml:space="preserve">    73906/006</v>
          </cell>
          <cell r="B5764" t="str">
            <v>PORTA DE MADEIRA TIPO VENEZIANA 2A, 60X210X3CM, INCLUSO ADUELA 1A, ALIZAR 1A E DOBRADICAS COM ANEIS</v>
          </cell>
          <cell r="C5764" t="str">
            <v>UN</v>
          </cell>
          <cell r="D5764">
            <v>581.54999999999995</v>
          </cell>
        </row>
        <row r="5765">
          <cell r="A5765" t="str">
            <v xml:space="preserve">    73910</v>
          </cell>
          <cell r="B5765" t="str">
            <v>PORTA DE MADEIRA COMPENSADA LISA</v>
          </cell>
        </row>
        <row r="5766">
          <cell r="A5766" t="str">
            <v xml:space="preserve">    73910/001</v>
          </cell>
          <cell r="B5766" t="str">
            <v>PORTA DE MADEIRA COMPENSADA LISA PARA PINTURA, 60X210X3,5CM, INCLUSO ADUELA 2A, ALIZAR 2A E DOBRADICAS</v>
          </cell>
          <cell r="C5766" t="str">
            <v>UN</v>
          </cell>
          <cell r="D5766">
            <v>283.10000000000002</v>
          </cell>
        </row>
        <row r="5767">
          <cell r="A5767" t="str">
            <v xml:space="preserve">    73910/002</v>
          </cell>
          <cell r="B5767" t="str">
            <v>PORTA DE MADEIRA COMPENSADA LISA PARA CERA OU VERNIZ, 60X210CM, INCLUSO ADUELA 1A, ALIZAR 1A E DOBRADICAS COM ANEL</v>
          </cell>
          <cell r="C5767" t="str">
            <v>UN</v>
          </cell>
          <cell r="D5767">
            <v>408.82</v>
          </cell>
        </row>
        <row r="5768">
          <cell r="A5768" t="str">
            <v xml:space="preserve">    73910/003</v>
          </cell>
          <cell r="B5768" t="str">
            <v>PORTA DE MADEIRA COMPENSADA LISA PARA PINTURA, 70X210X3,5CM, INCLUSO ADUELA 2A, ALIZAR 2A E DOBRADICAS</v>
          </cell>
          <cell r="C5768" t="str">
            <v>UN</v>
          </cell>
          <cell r="D5768">
            <v>288.07</v>
          </cell>
        </row>
        <row r="5769">
          <cell r="A5769" t="str">
            <v xml:space="preserve">    73910/004</v>
          </cell>
          <cell r="B5769" t="str">
            <v>PORTA DE MADEIRA COMPENSADA LISA PARA CERA OU VERNIZ, 70X210CM, INCLUSO ADUELA 1A, ALIZAR 1A E DOBRADICAS COM ANEL</v>
          </cell>
          <cell r="C5769" t="str">
            <v>UN</v>
          </cell>
          <cell r="D5769">
            <v>422.02</v>
          </cell>
        </row>
        <row r="5770">
          <cell r="A5770" t="str">
            <v xml:space="preserve">    73910/005</v>
          </cell>
          <cell r="B5770" t="str">
            <v>PORTA DE MADEIRA COMPENSADA LISA PARA PINTURA, 80X210X3,5CM, INCLUSO ADUELA 2A, ALIZAR 2A E DOBRADICAS</v>
          </cell>
          <cell r="C5770" t="str">
            <v>UN</v>
          </cell>
          <cell r="D5770">
            <v>293.04000000000002</v>
          </cell>
        </row>
        <row r="5771">
          <cell r="A5771" t="str">
            <v xml:space="preserve">    73910/006</v>
          </cell>
          <cell r="B5771" t="str">
            <v>PORTA DE MADEIRA COMPENSADA LISA PARA CERA OU VERNIZ, 80X210X3,5CM, INCLUSO ADUELA 1A, ALIZAR 1A E DOBRADICAS COM ANEL</v>
          </cell>
          <cell r="C5771" t="str">
            <v>UN</v>
          </cell>
          <cell r="D5771">
            <v>430.06</v>
          </cell>
        </row>
        <row r="5772">
          <cell r="A5772" t="str">
            <v xml:space="preserve">    73910/007</v>
          </cell>
          <cell r="B5772" t="str">
            <v>PORTA DE MADEIRA COMPENSADA LISA PARA CERA OU VERNIZ, 90X210X3,5CM, INCLUSO ADUELA 1A, ALIZAR 1A E DOBRADICAS COM ANEL</v>
          </cell>
          <cell r="C5772" t="str">
            <v>UN</v>
          </cell>
          <cell r="D5772">
            <v>452.4</v>
          </cell>
        </row>
        <row r="5773">
          <cell r="A5773" t="str">
            <v xml:space="preserve">    73910/008</v>
          </cell>
          <cell r="B5773" t="str">
            <v>PORTA DE MADEIRA COMPENSADA LISA PARA PINTURA, 120X210X3,5CM, 2 FOLHAS, INCLUSO ADUELA 2A, ALIZAR 2A E DOBRADICAS</v>
          </cell>
          <cell r="C5773" t="str">
            <v>UN</v>
          </cell>
          <cell r="D5773">
            <v>409.72</v>
          </cell>
        </row>
        <row r="5774">
          <cell r="A5774" t="str">
            <v xml:space="preserve">    73910/009</v>
          </cell>
          <cell r="B5774" t="str">
            <v>PORTA DE MADEIRA COMPENSADA LISA PARA CERA OU VERNIZ, 120X210X3,5CM, 2FOLHAS, INCLUSO ADUELA 1A, ALIZAR 1A E DOBRADICAS COM ANEL</v>
          </cell>
          <cell r="C5774" t="str">
            <v>UN</v>
          </cell>
          <cell r="D5774">
            <v>575.44000000000005</v>
          </cell>
        </row>
        <row r="5775">
          <cell r="A5775" t="str">
            <v xml:space="preserve">    73910/010</v>
          </cell>
          <cell r="B5775" t="str">
            <v>PORTA DE MADEIRA COMPENSADA LISA PARA PINTURA, 90X210X3,5CM, INCLUSO ADUELA 2A, ALIZAR 2A E DOBRADICAS</v>
          </cell>
          <cell r="C5775" t="str">
            <v>UN</v>
          </cell>
          <cell r="D5775">
            <v>306.66000000000003</v>
          </cell>
        </row>
        <row r="5776">
          <cell r="A5776" t="str">
            <v xml:space="preserve">    73910/011</v>
          </cell>
          <cell r="B5776" t="str">
            <v>PORTA DE MADEIRA COMPENSADA LISA PARA PINTURA, 160X210X3,5CM, 2 FOLHAS, INCLUSO ADUELA 2A, ALIZAR 2A E DOBRADICAS</v>
          </cell>
          <cell r="C5776" t="str">
            <v>UN</v>
          </cell>
          <cell r="D5776">
            <v>433.25</v>
          </cell>
        </row>
        <row r="5777">
          <cell r="A5777" t="str">
            <v xml:space="preserve">    73934</v>
          </cell>
          <cell r="B5777" t="str">
            <v>PORTA DURADOOR 60X210X3,5CM C/ADUELA 13CM E ALIZAR DE 3A C/DOBRADICA LATAO CROMADO</v>
          </cell>
        </row>
        <row r="5778">
          <cell r="A5778" t="str">
            <v xml:space="preserve">    73934/001</v>
          </cell>
          <cell r="B5778" t="str">
            <v>PORTA EM CHAPA DE FIBRA DE EUCALIPTO LISA PARA PINTURA, 80X210X3,5CM, INCLUSO ADUELA 2A, ALIZAR 2A E DOBRADICAS</v>
          </cell>
          <cell r="C5778" t="str">
            <v>UN</v>
          </cell>
          <cell r="D5778">
            <v>307.95999999999998</v>
          </cell>
        </row>
        <row r="5779">
          <cell r="A5779" t="str">
            <v xml:space="preserve">    73934/002</v>
          </cell>
          <cell r="B5779" t="str">
            <v>PORTA EM CHAPA DE FIBRA DE EUCALIPTO LISA PARA PINTURA, 70X210X3,5CM, INCLUSO ADUELA 2A, ALIZAR 2A E DOBRADICAS</v>
          </cell>
          <cell r="C5779" t="str">
            <v>UN</v>
          </cell>
          <cell r="D5779">
            <v>359.94</v>
          </cell>
        </row>
        <row r="5780">
          <cell r="A5780" t="str">
            <v xml:space="preserve">    73934/003</v>
          </cell>
          <cell r="B5780" t="str">
            <v>PORTA EM CHAPA DE FIBRA DE EUCALIPTO LISA PARA PINTURA, 60X210X3,5CM, INCLUSO ADUELA 2A, ALIZAR 2A E DOBRADICAS</v>
          </cell>
          <cell r="C5780" t="str">
            <v>UN</v>
          </cell>
          <cell r="D5780">
            <v>353.38</v>
          </cell>
        </row>
        <row r="5781">
          <cell r="A5781" t="str">
            <v xml:space="preserve">    74139</v>
          </cell>
          <cell r="B5781" t="str">
            <v>PORTA P/SANITARIO C/LAMINADO, MARCO E FERRAGENS</v>
          </cell>
        </row>
        <row r="5782">
          <cell r="A5782" t="str">
            <v xml:space="preserve">    74139/001</v>
          </cell>
          <cell r="B5782" t="str">
            <v>PORTA DE MADEIRA PARA BANHEIRO, EM CHAPA DE MADEIRA COMPENSADA, REVESTIDA COM LAMINADO TEXTURIZADO, 80X160CM, INCLUSO MARCO E DOBRADICAS</v>
          </cell>
          <cell r="C5782" t="str">
            <v>UN</v>
          </cell>
          <cell r="D5782">
            <v>235.53</v>
          </cell>
        </row>
        <row r="5783">
          <cell r="A5783" t="str">
            <v xml:space="preserve">    74139/002</v>
          </cell>
          <cell r="B5783" t="str">
            <v>PORTA DE MADEIRA PARA BANHEIRO, EM CHAPA DE MADEIRA COMPENSADA, REVESTIDA COM LAMINADO TEXTURIZADO, 60X160CM, INCLUSO MARCO E DOBRADICAS</v>
          </cell>
          <cell r="C5783" t="str">
            <v>UN</v>
          </cell>
          <cell r="D5783">
            <v>204.88</v>
          </cell>
        </row>
        <row r="5784">
          <cell r="A5784" t="str">
            <v xml:space="preserve">    84830</v>
          </cell>
          <cell r="B5784" t="str">
            <v>PORTA DE MADEIRA VENEZIANA 2A, COM PREVISAO PARA VIDRO, 60X210X3CM, INCLUSO ADUELA 1A, ALIZAR 1A E DOBRADICAS COM ANEIS</v>
          </cell>
          <cell r="C5784" t="str">
            <v>UN</v>
          </cell>
          <cell r="D5784">
            <v>777.76</v>
          </cell>
        </row>
        <row r="5785">
          <cell r="A5785" t="str">
            <v xml:space="preserve">    84831</v>
          </cell>
          <cell r="B5785" t="str">
            <v>PORTA DE MADEIRA VENEZIANA 2A, COM PREVISAO PARA VIDRO, 70X210X3CM, INCLUSO ADUELA 1A, ALIZAR 1A E DOBRADICAS COM ANEIS</v>
          </cell>
          <cell r="C5785" t="str">
            <v>UN</v>
          </cell>
          <cell r="D5785">
            <v>860.69</v>
          </cell>
        </row>
        <row r="5786">
          <cell r="A5786" t="str">
            <v xml:space="preserve">    84832</v>
          </cell>
          <cell r="B5786" t="str">
            <v>PORTA DE MADEIRA VENEZIANA 2A, COM PREVISAO PARA VIDRO, 80X210X3CM, INCLUSO ADUELA 1A, ALIZAR 1A E DOBRADICAS COM ANEIS</v>
          </cell>
          <cell r="C5786" t="str">
            <v>UN</v>
          </cell>
          <cell r="D5786">
            <v>943.61</v>
          </cell>
        </row>
        <row r="5787">
          <cell r="A5787" t="str">
            <v xml:space="preserve">    84838</v>
          </cell>
          <cell r="B5787" t="str">
            <v>PORTA DE MADEIRA ALMOFADADA SEMIOCA 1A, 60X210X3CM, INCLUSO ADUELA 1A,ALIZAR 1A E DOBRADICAS COM ANEIS</v>
          </cell>
          <cell r="C5787" t="str">
            <v>UN</v>
          </cell>
          <cell r="D5787">
            <v>477.82</v>
          </cell>
        </row>
        <row r="5788">
          <cell r="A5788" t="str">
            <v xml:space="preserve">    84839</v>
          </cell>
          <cell r="B5788" t="str">
            <v>PORTA DE MADEIRA MACICA REGIONAL 1A, MEXICANA, 80X210X3,5CM, COM ADUELA E ALIZAR DE 1A, COM DOBRADICAS DE LATAO CROMADO COM ANEIS</v>
          </cell>
          <cell r="C5788" t="str">
            <v>UN</v>
          </cell>
          <cell r="D5788">
            <v>708.55</v>
          </cell>
        </row>
        <row r="5789">
          <cell r="A5789" t="str">
            <v xml:space="preserve">    84840</v>
          </cell>
          <cell r="B5789" t="str">
            <v>PORTA DE MADEIRA ALMOFADADA SEMIOCA 1A, 70X210X3CM, INCLUSO ADUELA 1A,ALIZAR 1A E DOBRADICAS COM ANEIS</v>
          </cell>
          <cell r="C5789" t="str">
            <v>UN</v>
          </cell>
          <cell r="D5789">
            <v>483.89</v>
          </cell>
        </row>
        <row r="5790">
          <cell r="A5790" t="str">
            <v xml:space="preserve">    84841</v>
          </cell>
          <cell r="B5790" t="str">
            <v>PORTA DE MADEIRA MACICA, REGIONAL 2A, MEXICANA, 80X210X3,5CM, COM ADUELA E ALIZAR DE 2A, COM DOBRADICAS DE LATAO CROMADO COM ANEIS</v>
          </cell>
          <cell r="C5790" t="str">
            <v>UN</v>
          </cell>
          <cell r="D5790">
            <v>606.66999999999996</v>
          </cell>
        </row>
        <row r="5791">
          <cell r="A5791" t="str">
            <v xml:space="preserve">    84850</v>
          </cell>
          <cell r="B5791" t="str">
            <v>PORTA DE MADEIRA ALMOFADADA SEMIOCA 1A, 140X210X3CM, DUAS FOLHAS, INCLUSO ADUELA 1A, ALIZAR 1A E DOBRADICAS COM ANEIS</v>
          </cell>
          <cell r="C5791" t="str">
            <v>UN</v>
          </cell>
          <cell r="D5791">
            <v>735.3</v>
          </cell>
        </row>
        <row r="5792">
          <cell r="A5792" t="str">
            <v xml:space="preserve">    84852</v>
          </cell>
          <cell r="B5792" t="str">
            <v>BANDEIRA PARA VIDRO EM MADEIRA REGIONAL 2A, 40X70CM, FIXA SEM ADUELA EALIZAR</v>
          </cell>
          <cell r="C5792" t="str">
            <v>UN</v>
          </cell>
          <cell r="D5792">
            <v>49.33</v>
          </cell>
        </row>
        <row r="5793">
          <cell r="A5793" t="str">
            <v xml:space="preserve">    84855</v>
          </cell>
          <cell r="B5793" t="str">
            <v xml:space="preserve">ALIZAR DE MADEIRA REGIONAL 1A 5X2,0CM </v>
          </cell>
          <cell r="C5793" t="str">
            <v>M</v>
          </cell>
          <cell r="D5793">
            <v>4.8600000000000003</v>
          </cell>
        </row>
        <row r="5794">
          <cell r="A5794" t="str">
            <v xml:space="preserve">    84856</v>
          </cell>
          <cell r="B5794" t="str">
            <v xml:space="preserve">ALIZAR DE MADEIRA REGIONAL 2A 5X2,0CM </v>
          </cell>
          <cell r="C5794" t="str">
            <v>M</v>
          </cell>
          <cell r="D5794">
            <v>6.98</v>
          </cell>
        </row>
        <row r="5795">
          <cell r="A5795" t="str">
            <v xml:space="preserve">    84859</v>
          </cell>
          <cell r="B5795" t="str">
            <v xml:space="preserve">ALIZAR DE MADEIRA REGIONAL 3A 5X2,0CM </v>
          </cell>
          <cell r="C5795" t="str">
            <v>M</v>
          </cell>
          <cell r="D5795">
            <v>6.1</v>
          </cell>
        </row>
        <row r="5796">
          <cell r="A5796" t="str">
            <v xml:space="preserve">    84861</v>
          </cell>
          <cell r="B5796" t="str">
            <v xml:space="preserve">MARCO DE MADEIRA REGIONAL 1A 7X3,0CM </v>
          </cell>
          <cell r="C5796" t="str">
            <v>M</v>
          </cell>
          <cell r="D5796">
            <v>23.09</v>
          </cell>
        </row>
        <row r="5797">
          <cell r="A5797" t="str">
            <v xml:space="preserve">    84864</v>
          </cell>
          <cell r="B5797" t="str">
            <v xml:space="preserve">MARCO DE MADEIRA REGIONAL 2A 7X3,0CM </v>
          </cell>
          <cell r="C5797" t="str">
            <v>M</v>
          </cell>
          <cell r="D5797">
            <v>15.51</v>
          </cell>
        </row>
        <row r="5798">
          <cell r="A5798" t="str">
            <v xml:space="preserve">    84865</v>
          </cell>
          <cell r="B5798" t="str">
            <v xml:space="preserve">ADUELA DE MADEIRA REGIONAL 3A 13X3,0CM </v>
          </cell>
          <cell r="C5798" t="str">
            <v>M</v>
          </cell>
          <cell r="D5798">
            <v>20.57</v>
          </cell>
        </row>
        <row r="5799">
          <cell r="A5799" t="str">
            <v xml:space="preserve">    84868</v>
          </cell>
          <cell r="B5799" t="str">
            <v>PORTA DE MADEIRA ALMOFADADA SEMIOCA 1A, 120X210X3CM, DUAS FOLHAS, INCLUSO ADUELA 1A, ALIZAR 1A E DOBRADICAS COM ANEIS</v>
          </cell>
          <cell r="C5799" t="str">
            <v>UN</v>
          </cell>
          <cell r="D5799">
            <v>708.97</v>
          </cell>
        </row>
        <row r="5800">
          <cell r="A5800" t="str">
            <v xml:space="preserve">    84871</v>
          </cell>
          <cell r="B5800" t="str">
            <v xml:space="preserve">ADUELA DE MADEIRA REGIONAL 1A 15X3,5CM </v>
          </cell>
          <cell r="C5800" t="str">
            <v>M</v>
          </cell>
          <cell r="D5800">
            <v>38.49</v>
          </cell>
        </row>
        <row r="5801">
          <cell r="A5801" t="str">
            <v xml:space="preserve">    84874</v>
          </cell>
          <cell r="B5801" t="str">
            <v>ALCAPAO EM COMPENSADO DE MADEIRA CEDRO/VIROLA, 60X60X2CM, COM MARCO 7X3CM, ALIZAR DE 2A, DOBRADICAS EM LATAO CROMADO E TARJETA CROMADA</v>
          </cell>
          <cell r="C5801" t="str">
            <v>UN</v>
          </cell>
          <cell r="D5801">
            <v>112.26</v>
          </cell>
        </row>
        <row r="5802">
          <cell r="A5802" t="str">
            <v xml:space="preserve">    84875</v>
          </cell>
          <cell r="B5802" t="str">
            <v>PORTA DE MADEIRA MACICA REGIONAL 1A, DE CORRER P/VIDRO, COM ADUELA E ALIZAR DE 1A, TRILHO E RODIZIOS</v>
          </cell>
          <cell r="C5802" t="str">
            <v>M2</v>
          </cell>
          <cell r="D5802">
            <v>467.13</v>
          </cell>
        </row>
        <row r="5803">
          <cell r="A5803" t="str">
            <v xml:space="preserve">    84876</v>
          </cell>
          <cell r="B5803" t="str">
            <v xml:space="preserve">PORTA MADEIRA 1A CORRER P/VIDRO 30MM/ GUARNICAO 15CM/ALIZAR </v>
          </cell>
          <cell r="C5803" t="str">
            <v>M2</v>
          </cell>
          <cell r="D5803">
            <v>518.04</v>
          </cell>
        </row>
        <row r="5804">
          <cell r="A5804" t="str">
            <v xml:space="preserve">    85034</v>
          </cell>
          <cell r="B5804" t="str">
            <v xml:space="preserve">ADUELA DE MADEIRA REGIONAL 2A 15X3,0CM </v>
          </cell>
          <cell r="C5804" t="str">
            <v>M</v>
          </cell>
          <cell r="D5804">
            <v>21.63</v>
          </cell>
        </row>
        <row r="5805">
          <cell r="A5805" t="str">
            <v xml:space="preserve">    85040</v>
          </cell>
          <cell r="B5805" t="str">
            <v xml:space="preserve">ADUELA MADEIRA REGIONAL 2A 13X3,0CM </v>
          </cell>
          <cell r="C5805" t="str">
            <v>M</v>
          </cell>
          <cell r="D5805">
            <v>20.07</v>
          </cell>
        </row>
        <row r="5806">
          <cell r="A5806" t="str">
            <v xml:space="preserve">    85044</v>
          </cell>
          <cell r="B5806" t="str">
            <v xml:space="preserve">ADUELA MADEIRA REGIONAL 3A 13X3,0CM </v>
          </cell>
          <cell r="C5806" t="str">
            <v>M</v>
          </cell>
          <cell r="D5806">
            <v>20.07</v>
          </cell>
        </row>
        <row r="5807">
          <cell r="A5807" t="str">
            <v xml:space="preserve">    85065</v>
          </cell>
          <cell r="B5807" t="str">
            <v xml:space="preserve">ADUELA DE MADEIRA REGIONAL 1A 13X3,0CM </v>
          </cell>
          <cell r="C5807" t="str">
            <v>M</v>
          </cell>
          <cell r="D5807">
            <v>31.73</v>
          </cell>
        </row>
        <row r="5808">
          <cell r="A5808" t="str">
            <v xml:space="preserve">  0090</v>
          </cell>
          <cell r="B5808" t="str">
            <v>JANELA DE MADEIRA</v>
          </cell>
        </row>
        <row r="5809">
          <cell r="A5809" t="str">
            <v xml:space="preserve">    73813</v>
          </cell>
          <cell r="B5809" t="str">
            <v>JANELA DE MADEIRA</v>
          </cell>
        </row>
        <row r="5810">
          <cell r="A5810" t="str">
            <v xml:space="preserve">    73813/001</v>
          </cell>
          <cell r="B5810" t="str">
            <v>JANELA DE MADEIRA ALMOFADADA 1A, 1,5X1,5M, DE ABRIR, INCLUSO GUARNICOES E DOBRADICAS</v>
          </cell>
          <cell r="C5810" t="str">
            <v>UN</v>
          </cell>
          <cell r="D5810">
            <v>709.03</v>
          </cell>
        </row>
        <row r="5811">
          <cell r="A5811" t="str">
            <v xml:space="preserve">    84842</v>
          </cell>
          <cell r="B5811" t="str">
            <v>JANELA DE MADEIRA PARA VIDRO, DE CORRER, SEM BANDEIRA, INCLUSAS GUARNICOES SEM FERRAGENS</v>
          </cell>
          <cell r="C5811" t="str">
            <v>M2</v>
          </cell>
          <cell r="D5811">
            <v>387.59</v>
          </cell>
        </row>
        <row r="5812">
          <cell r="A5812" t="str">
            <v xml:space="preserve">    84843</v>
          </cell>
          <cell r="B5812" t="str">
            <v>JANELA DE MADEIRA PARA VIDRO, DE CORRER, COM BANDEIRA, INCLUSAS GUARNICOES SEM FERRAGENS</v>
          </cell>
          <cell r="C5812" t="str">
            <v>M2</v>
          </cell>
          <cell r="D5812">
            <v>386.65</v>
          </cell>
        </row>
        <row r="5813">
          <cell r="A5813" t="str">
            <v xml:space="preserve">    84844</v>
          </cell>
          <cell r="B5813" t="str">
            <v>JANELA DE MADEIRA TIPO GUILHOTINA, DE ABRIR , INCLUSAS GUARNICOES SEM FERRAGENS</v>
          </cell>
          <cell r="C5813" t="str">
            <v>M2</v>
          </cell>
          <cell r="D5813">
            <v>364.26</v>
          </cell>
        </row>
        <row r="5814">
          <cell r="A5814" t="str">
            <v xml:space="preserve">    84845</v>
          </cell>
          <cell r="B5814" t="str">
            <v>JANELA DE MADEIRA TIPO VENEZIANA. DE ABRIR, INCLUSAS GUARNICOES SEM FERRAGENS</v>
          </cell>
          <cell r="C5814" t="str">
            <v>M2</v>
          </cell>
          <cell r="D5814">
            <v>319.33</v>
          </cell>
        </row>
        <row r="5815">
          <cell r="A5815" t="str">
            <v xml:space="preserve">    84846</v>
          </cell>
          <cell r="B5815" t="str">
            <v>JANELA DE MADEIRA TIPO VENEZIANA/VIDRO, DE ABRIR, INCLUSAS GUARNICOES SEM FERRAGENS</v>
          </cell>
          <cell r="C5815" t="str">
            <v>M2</v>
          </cell>
          <cell r="D5815">
            <v>422.29</v>
          </cell>
        </row>
        <row r="5816">
          <cell r="A5816" t="str">
            <v xml:space="preserve">    84847</v>
          </cell>
          <cell r="B5816" t="str">
            <v>JANELA DE MADEIRA ALMOFADADA, DE ABRIR, INCLUSAS GUARNICOES SEM FERRAGENS</v>
          </cell>
          <cell r="C5816" t="str">
            <v>M2</v>
          </cell>
          <cell r="D5816">
            <v>347.41</v>
          </cell>
        </row>
        <row r="5817">
          <cell r="A5817" t="str">
            <v xml:space="preserve">    84848</v>
          </cell>
          <cell r="B5817" t="str">
            <v>JANELA DE MADEIRA TIPO VENEZIANA/GUILHOTINA, DE ABRIR, INCLUSAS GUARNICOES SEM FERRAGENS</v>
          </cell>
          <cell r="C5817" t="str">
            <v>M2</v>
          </cell>
          <cell r="D5817">
            <v>264.72000000000003</v>
          </cell>
        </row>
        <row r="5818">
          <cell r="A5818" t="str">
            <v xml:space="preserve">    84849</v>
          </cell>
          <cell r="B5818" t="str">
            <v>CAIXA MADEIRA 57X43CM COM GUARNICAO 13CM P/ FECHAMENTO DE AR CONDICIONAL</v>
          </cell>
          <cell r="C5818" t="str">
            <v>UN</v>
          </cell>
          <cell r="D5818">
            <v>57.22</v>
          </cell>
        </row>
        <row r="5819">
          <cell r="A5819" t="str">
            <v xml:space="preserve">    84851</v>
          </cell>
          <cell r="B5819" t="str">
            <v xml:space="preserve">TRELICA DE MADEIRA, RIPAS 4X1,5CM E REQUADROS 7,5X7,5CM </v>
          </cell>
          <cell r="C5819" t="str">
            <v>M2</v>
          </cell>
          <cell r="D5819">
            <v>108.13</v>
          </cell>
        </row>
        <row r="5820">
          <cell r="A5820" t="str">
            <v xml:space="preserve">  0092</v>
          </cell>
          <cell r="B5820" t="str">
            <v>PORTA E/OU TAMPA DE FERRO</v>
          </cell>
        </row>
        <row r="5821">
          <cell r="A5821" t="str">
            <v xml:space="preserve">    40678</v>
          </cell>
          <cell r="B5821" t="str">
            <v>PORTA EM FERRO QUADRICULADO PARA ABRIGO DE MEDIDORES E BOTIJOES, DE ABRIR, COM GUARNICOES</v>
          </cell>
          <cell r="C5821" t="str">
            <v>M2</v>
          </cell>
          <cell r="D5821">
            <v>182.2</v>
          </cell>
        </row>
        <row r="5822">
          <cell r="A5822" t="str">
            <v xml:space="preserve">    72140</v>
          </cell>
          <cell r="B5822" t="str">
            <v>PORTA DE FERRO PARA LIXEIRA, DE ABRIR, TIPO CHAPA, 70X210CM , COM GUARNICOES</v>
          </cell>
          <cell r="C5822" t="str">
            <v>UN</v>
          </cell>
          <cell r="D5822">
            <v>237.47</v>
          </cell>
        </row>
        <row r="5823">
          <cell r="A5823" t="str">
            <v xml:space="preserve">    73632</v>
          </cell>
          <cell r="B5823" t="str">
            <v xml:space="preserve">PORTA CORTA-FOGO 90X210X4CM </v>
          </cell>
          <cell r="C5823" t="str">
            <v>UN</v>
          </cell>
          <cell r="D5823">
            <v>636.42999999999995</v>
          </cell>
        </row>
        <row r="5824">
          <cell r="A5824" t="str">
            <v xml:space="preserve">    73933</v>
          </cell>
          <cell r="B5824" t="str">
            <v>PORTA DE FERRO DE ABRIR</v>
          </cell>
        </row>
        <row r="5825">
          <cell r="A5825" t="str">
            <v xml:space="preserve">    73933/001</v>
          </cell>
          <cell r="B5825" t="str">
            <v>PORTA DE FERRO, DE ABRIR, TIPO GRADE COM CHAPA, 87X210CM, COM GUARNICOES</v>
          </cell>
          <cell r="C5825" t="str">
            <v>M2</v>
          </cell>
          <cell r="D5825">
            <v>248.51</v>
          </cell>
        </row>
        <row r="5826">
          <cell r="A5826" t="str">
            <v xml:space="preserve">    73933/002</v>
          </cell>
          <cell r="B5826" t="str">
            <v xml:space="preserve">PORTA DE FERRO, DE ABRIR, TIPO CHAPA LISA, COM GUARNICOES </v>
          </cell>
          <cell r="C5826" t="str">
            <v>M2</v>
          </cell>
          <cell r="D5826">
            <v>293.05</v>
          </cell>
        </row>
        <row r="5827">
          <cell r="A5827" t="str">
            <v xml:space="preserve">    73933/003</v>
          </cell>
          <cell r="B5827" t="str">
            <v xml:space="preserve">PORTA DE FERRO TIPO VENEZIANA, DE ABRIR, SEM BANDEIRA SEM FERRAGENS </v>
          </cell>
          <cell r="C5827" t="str">
            <v>M2</v>
          </cell>
          <cell r="D5827">
            <v>266.39999999999998</v>
          </cell>
        </row>
        <row r="5828">
          <cell r="A5828" t="str">
            <v xml:space="preserve">    73933/004</v>
          </cell>
          <cell r="B5828" t="str">
            <v>PORTA DE FERRO DE ABRIR TIPO BARRA CHATA, COM REQUADRO E GUARNICAO COMPLETA</v>
          </cell>
          <cell r="C5828" t="str">
            <v>M2</v>
          </cell>
          <cell r="D5828">
            <v>236.39</v>
          </cell>
        </row>
        <row r="5829">
          <cell r="A5829" t="str">
            <v xml:space="preserve">    74073</v>
          </cell>
          <cell r="B5829" t="str">
            <v>ALÇAPÃO DE FERRO</v>
          </cell>
        </row>
        <row r="5830">
          <cell r="A5830" t="str">
            <v xml:space="preserve">    74073/001</v>
          </cell>
          <cell r="B5830" t="str">
            <v xml:space="preserve">ALCAPAO EM FERRO 60X60CM, INCLUSO FERRAGENS </v>
          </cell>
          <cell r="C5830" t="str">
            <v>UN</v>
          </cell>
          <cell r="D5830">
            <v>55.19</v>
          </cell>
        </row>
        <row r="5831">
          <cell r="A5831" t="str">
            <v xml:space="preserve">    74073/002</v>
          </cell>
          <cell r="B5831" t="str">
            <v xml:space="preserve">ALCAPAO EM FERRO 70X70CM, INCLUSO FERRAGENS </v>
          </cell>
          <cell r="C5831" t="str">
            <v>UN</v>
          </cell>
          <cell r="D5831">
            <v>63.73</v>
          </cell>
        </row>
        <row r="5832">
          <cell r="A5832" t="str">
            <v xml:space="preserve">    74136</v>
          </cell>
          <cell r="B5832" t="str">
            <v>PORTA DE AÇO DE ENROLAR</v>
          </cell>
        </row>
        <row r="5833">
          <cell r="A5833" t="str">
            <v xml:space="preserve">    74136/001</v>
          </cell>
          <cell r="B5833" t="str">
            <v xml:space="preserve">PORTA DE ACO DE ENROLAR TIPO GRADE, CHAPA 16 </v>
          </cell>
          <cell r="C5833" t="str">
            <v>M2</v>
          </cell>
          <cell r="D5833">
            <v>345.82</v>
          </cell>
        </row>
        <row r="5834">
          <cell r="A5834" t="str">
            <v xml:space="preserve">    74136/002</v>
          </cell>
          <cell r="B5834" t="str">
            <v>PORTA DE ACO CHAPA 24, DE ENROLAR, VAZADA TIJOLINHO OU EQUIVALENTE COMRETANGULO OU CIRCULO, ACABAMENTO GALVANIZADO NATURAL</v>
          </cell>
          <cell r="C5834" t="str">
            <v>M2</v>
          </cell>
          <cell r="D5834">
            <v>378.22</v>
          </cell>
        </row>
        <row r="5835">
          <cell r="A5835" t="str">
            <v xml:space="preserve">    74136/003</v>
          </cell>
          <cell r="B5835" t="str">
            <v>PORTA DE ACO CHAPA 24, DE ENROLAR, RAIADA, LARGA COM ACABAMENTO GALVANIZADO NATURAL</v>
          </cell>
          <cell r="C5835" t="str">
            <v>M2</v>
          </cell>
          <cell r="D5835">
            <v>246.82</v>
          </cell>
        </row>
        <row r="5836">
          <cell r="A5836" t="str">
            <v xml:space="preserve">    74232</v>
          </cell>
          <cell r="B5836" t="str">
            <v>PORTA DE FERRO, DE ABRIR, CHAPA DOBRADA</v>
          </cell>
        </row>
        <row r="5837">
          <cell r="A5837" t="str">
            <v xml:space="preserve">    74232/001</v>
          </cell>
          <cell r="B5837" t="str">
            <v>PORTA DE CHAPA DOBRADA DE ACO PRE-ZINCADO OU COM ADICAO DE COBRE, DE ABRIR COM POSTIGO PARA VIDRO, 87X210CM</v>
          </cell>
          <cell r="C5837" t="str">
            <v>UN</v>
          </cell>
          <cell r="D5837">
            <v>608.66999999999996</v>
          </cell>
        </row>
        <row r="5838">
          <cell r="A5838" t="str">
            <v xml:space="preserve">    84853</v>
          </cell>
          <cell r="B5838" t="str">
            <v>PORTA DE CHAPA DE ACO PRE-ZINCADO OU COM ADICAO DE COBRE, DE ABRIR, COM TRAVESSAS PARA VIDROS 87X210CM, EXCLUINDO VIDROS</v>
          </cell>
          <cell r="C5838" t="str">
            <v>UN</v>
          </cell>
          <cell r="D5838">
            <v>379.61</v>
          </cell>
        </row>
        <row r="5839">
          <cell r="A5839" t="str">
            <v xml:space="preserve">    84854</v>
          </cell>
          <cell r="B5839" t="str">
            <v xml:space="preserve">BATENTE FERRO 1X1/8" </v>
          </cell>
          <cell r="C5839" t="str">
            <v>M</v>
          </cell>
          <cell r="D5839">
            <v>21.73</v>
          </cell>
        </row>
        <row r="5840">
          <cell r="A5840" t="str">
            <v xml:space="preserve">    84857</v>
          </cell>
          <cell r="B5840" t="str">
            <v>PORTA PANTOGRAFICA PERFIL LAMINADO "U' INCLUSIVE ASSENTAMENTO E ACABAMENTO</v>
          </cell>
          <cell r="C5840" t="str">
            <v>M2</v>
          </cell>
          <cell r="D5840">
            <v>279.3</v>
          </cell>
        </row>
        <row r="5841">
          <cell r="A5841" t="str">
            <v xml:space="preserve">  0093</v>
          </cell>
          <cell r="B5841" t="str">
            <v>JANELA DE FERRO</v>
          </cell>
        </row>
        <row r="5842">
          <cell r="A5842" t="str">
            <v xml:space="preserve">    6103</v>
          </cell>
          <cell r="B5842" t="str">
            <v xml:space="preserve">JANELA BASCULANTE DE FERRO EM CANTONEIRA 5/8"X1/8", LINHA POPULAR </v>
          </cell>
          <cell r="C5842" t="str">
            <v>M2</v>
          </cell>
          <cell r="D5842">
            <v>326.83999999999997</v>
          </cell>
        </row>
        <row r="5843">
          <cell r="A5843" t="str">
            <v xml:space="preserve">    6104</v>
          </cell>
          <cell r="B5843" t="str">
            <v xml:space="preserve">JANELA BASCULANTE EM CHAPA DOBRADA DE ACO </v>
          </cell>
          <cell r="C5843" t="str">
            <v>M2</v>
          </cell>
          <cell r="D5843">
            <v>320.04000000000002</v>
          </cell>
        </row>
        <row r="5844">
          <cell r="A5844" t="str">
            <v xml:space="preserve">    6126</v>
          </cell>
          <cell r="B5844" t="str">
            <v xml:space="preserve">JANELA DE CORRER EM CHAPA DE ACO, COM DUAS FOLHAS, PARA VIDRO </v>
          </cell>
          <cell r="C5844" t="str">
            <v>M2</v>
          </cell>
          <cell r="D5844">
            <v>512.42999999999995</v>
          </cell>
        </row>
        <row r="5845">
          <cell r="A5845" t="str">
            <v xml:space="preserve">    72148</v>
          </cell>
          <cell r="B5845" t="str">
            <v xml:space="preserve">RETIRADA DE BATENTES METALICOS </v>
          </cell>
          <cell r="C5845" t="str">
            <v>UN</v>
          </cell>
          <cell r="D5845">
            <v>28.24</v>
          </cell>
        </row>
        <row r="5846">
          <cell r="A5846" t="str">
            <v xml:space="preserve">    72149</v>
          </cell>
          <cell r="B5846" t="str">
            <v>RECOLOCACAO DE BATENTES METALICOS, CONSIDERANDO REAPROVEITAMENTO DO MATERIAL</v>
          </cell>
          <cell r="C5846" t="str">
            <v>UN</v>
          </cell>
          <cell r="D5846">
            <v>30.6</v>
          </cell>
        </row>
        <row r="5847">
          <cell r="A5847" t="str">
            <v xml:space="preserve">    73940</v>
          </cell>
          <cell r="B5847" t="str">
            <v>JANELA DE CORRER, EM CHAPA DOBRADA, AÇO COM ADIÇÃO DE COBRE PRÉ-ZINCADO</v>
          </cell>
        </row>
        <row r="5848">
          <cell r="A5848" t="str">
            <v xml:space="preserve">    73940/001</v>
          </cell>
          <cell r="B5848" t="str">
            <v>JANELA DE CORRER EM CHAPA DE ACO DOBRADA, QUATRO FOLHAS, SEM DIVISAO HORIZONTAL, PARA VIDRO, 1,50X1,20M</v>
          </cell>
          <cell r="C5848" t="str">
            <v>UN</v>
          </cell>
          <cell r="D5848">
            <v>433.21</v>
          </cell>
        </row>
        <row r="5849">
          <cell r="A5849" t="str">
            <v xml:space="preserve">    73945</v>
          </cell>
          <cell r="B5849" t="str">
            <v>JANELA DE FERRO, DE CORRER, PARA VIDRO</v>
          </cell>
        </row>
        <row r="5850">
          <cell r="A5850" t="str">
            <v xml:space="preserve">    73945/001</v>
          </cell>
          <cell r="B5850" t="str">
            <v>JANELA DE CHAPA DOBRADA DE ACO COM ADICAO DE COBRE PRE-ZINCADO DE CORRER 2 FOLHAS PARA VIDRO, EXCLUINDO VIDROS</v>
          </cell>
          <cell r="C5850" t="str">
            <v>M2</v>
          </cell>
          <cell r="D5850">
            <v>405.6</v>
          </cell>
        </row>
        <row r="5851">
          <cell r="A5851" t="str">
            <v xml:space="preserve">    73961</v>
          </cell>
          <cell r="B5851" t="str">
            <v>JANELA MAXIM AIR</v>
          </cell>
        </row>
        <row r="5852">
          <cell r="A5852" t="str">
            <v xml:space="preserve">    73961/001</v>
          </cell>
          <cell r="B5852" t="str">
            <v xml:space="preserve">JANELA MAXIM AR EM CHAPA DOBRADA </v>
          </cell>
          <cell r="C5852" t="str">
            <v>M2</v>
          </cell>
          <cell r="D5852">
            <v>592.45000000000005</v>
          </cell>
        </row>
        <row r="5853">
          <cell r="A5853" t="str">
            <v xml:space="preserve">    73984</v>
          </cell>
          <cell r="B5853" t="str">
            <v>JANELA DE FERRO, DE CORRER (SEM VIDRO E PINTURA)</v>
          </cell>
        </row>
        <row r="5854">
          <cell r="A5854" t="str">
            <v xml:space="preserve">    73984/001</v>
          </cell>
          <cell r="B5854" t="str">
            <v>JANELA DE CORRER EM CHAPA DE ACO DOBRADA, QUATRO FOLHAS, COM DIVISAO HORIZONTAL, PARA VIDRO, 1,50X1,20M</v>
          </cell>
          <cell r="C5854" t="str">
            <v>M2</v>
          </cell>
          <cell r="D5854">
            <v>417.64</v>
          </cell>
        </row>
        <row r="5855">
          <cell r="A5855" t="str">
            <v xml:space="preserve">    73984/002</v>
          </cell>
          <cell r="B5855" t="str">
            <v xml:space="preserve">JANELA DE CORRER EM FERRO TIPO VENEZIANA, DUAS FOLHAS, LINHA POPULAR </v>
          </cell>
          <cell r="C5855" t="str">
            <v>M2</v>
          </cell>
          <cell r="D5855">
            <v>506.65</v>
          </cell>
        </row>
        <row r="5856">
          <cell r="A5856" t="str">
            <v xml:space="preserve">    84858</v>
          </cell>
          <cell r="B5856" t="str">
            <v>JANELA DE CORRER EM CHAPA DE ACO DOBRADA 2,00X1,20M, 4 FOLHAS, PARA VIDRO, COM DIVISAO HORIZONTAL</v>
          </cell>
          <cell r="C5856" t="str">
            <v>UN</v>
          </cell>
          <cell r="D5856">
            <v>617.47</v>
          </cell>
        </row>
        <row r="5857">
          <cell r="A5857" t="str">
            <v xml:space="preserve">    84860</v>
          </cell>
          <cell r="B5857" t="str">
            <v>JANELA DE CORRER EM CHAPA DE ACO DOBRADA 2,00X1,20M, 4 FOLHAS, PARA VIDRO, SEM DIVISAO HORIZONTAL</v>
          </cell>
          <cell r="C5857" t="str">
            <v>UN</v>
          </cell>
          <cell r="D5857">
            <v>608.79999999999995</v>
          </cell>
        </row>
        <row r="5858">
          <cell r="A5858" t="str">
            <v xml:space="preserve">  0094</v>
          </cell>
          <cell r="B5858" t="str">
            <v>GRADE DE FERRO</v>
          </cell>
        </row>
        <row r="5859">
          <cell r="A5859" t="str">
            <v xml:space="preserve">    73932</v>
          </cell>
          <cell r="B5859" t="str">
            <v>GRADE DE FERRO, BARRA CHATA</v>
          </cell>
        </row>
        <row r="5860">
          <cell r="A5860" t="str">
            <v xml:space="preserve">    73932/001</v>
          </cell>
          <cell r="B5860" t="str">
            <v xml:space="preserve">GRADE DE FERRO EM BARRA CHATA 3/16" </v>
          </cell>
          <cell r="C5860" t="str">
            <v>M2</v>
          </cell>
          <cell r="D5860">
            <v>215.64</v>
          </cell>
        </row>
        <row r="5861">
          <cell r="A5861" t="str">
            <v xml:space="preserve">  0095</v>
          </cell>
          <cell r="B5861" t="str">
            <v>GUARDA-CORPO DE FERRO</v>
          </cell>
        </row>
        <row r="5862">
          <cell r="A5862" t="str">
            <v xml:space="preserve">    73631</v>
          </cell>
          <cell r="B5862" t="str">
            <v xml:space="preserve">GUARDA-CORPO EM TUBO DE ACO GALVANIZADO 1 1/2" </v>
          </cell>
          <cell r="C5862" t="str">
            <v>M2</v>
          </cell>
          <cell r="D5862">
            <v>223.58</v>
          </cell>
        </row>
        <row r="5863">
          <cell r="A5863" t="str">
            <v xml:space="preserve">    74195</v>
          </cell>
          <cell r="B5863" t="str">
            <v>GUARDA-CORPO</v>
          </cell>
        </row>
        <row r="5864">
          <cell r="A5864" t="str">
            <v xml:space="preserve">    74195/001</v>
          </cell>
          <cell r="B5864" t="str">
            <v xml:space="preserve">GUARDA-CORPO COM CORRIMAO EM FERRO BARRA CHATA 3/16" </v>
          </cell>
          <cell r="C5864" t="str">
            <v>M</v>
          </cell>
          <cell r="D5864">
            <v>257.98</v>
          </cell>
        </row>
        <row r="5865">
          <cell r="A5865" t="str">
            <v xml:space="preserve">  0097</v>
          </cell>
          <cell r="B5865" t="str">
            <v>ESCADAS/CORRIMAOS</v>
          </cell>
        </row>
        <row r="5866">
          <cell r="A5866" t="str">
            <v xml:space="preserve">    73665</v>
          </cell>
          <cell r="B5866" t="str">
            <v>ESCADA TIPO MARINHEIRO EM ACO CA-50 9,52MM INCLUSO PINTURA COM FUNDO ANTICORROSIVO TIPO ZARCAO</v>
          </cell>
          <cell r="C5866" t="str">
            <v>M</v>
          </cell>
          <cell r="D5866">
            <v>42.76</v>
          </cell>
        </row>
        <row r="5867">
          <cell r="A5867" t="str">
            <v xml:space="preserve">    73669</v>
          </cell>
          <cell r="B5867" t="str">
            <v xml:space="preserve">CORRIMAO EM MADEIRA 1A 2,5X30CM </v>
          </cell>
          <cell r="C5867" t="str">
            <v>M</v>
          </cell>
          <cell r="D5867">
            <v>105.99</v>
          </cell>
        </row>
        <row r="5868">
          <cell r="A5868" t="str">
            <v xml:space="preserve">    74072</v>
          </cell>
          <cell r="B5868" t="str">
            <v>CORRIMÃO DE FERRO</v>
          </cell>
        </row>
        <row r="5869">
          <cell r="A5869" t="str">
            <v xml:space="preserve">    74072/001</v>
          </cell>
          <cell r="B5869" t="str">
            <v xml:space="preserve">CORRIMAO EM TUBO ACO GALVANIZADO 3/4" COM BRACADEIRA </v>
          </cell>
          <cell r="C5869" t="str">
            <v>M</v>
          </cell>
          <cell r="D5869">
            <v>48.23</v>
          </cell>
        </row>
        <row r="5870">
          <cell r="A5870" t="str">
            <v xml:space="preserve">    74072/002</v>
          </cell>
          <cell r="B5870" t="str">
            <v xml:space="preserve">CORRIMAO EM TUBO ACO GALVANIZADO 2 1/2" COM BRACADEIRA </v>
          </cell>
          <cell r="C5870" t="str">
            <v>M</v>
          </cell>
          <cell r="D5870">
            <v>81.41</v>
          </cell>
        </row>
        <row r="5871">
          <cell r="A5871" t="str">
            <v xml:space="preserve">    74072/003</v>
          </cell>
          <cell r="B5871" t="str">
            <v xml:space="preserve">CORRIMAO EM TUBO ACO GALVANIZADO 1 1/4" COM BRACADEIRA </v>
          </cell>
          <cell r="C5871" t="str">
            <v>M</v>
          </cell>
          <cell r="D5871">
            <v>59.32</v>
          </cell>
        </row>
        <row r="5872">
          <cell r="A5872" t="str">
            <v xml:space="preserve">    74103</v>
          </cell>
          <cell r="B5872" t="str">
            <v>ESCADA MARINHEIRO EM FERRO CA-50, D=1/2" (12.5MM), L=0,3M, SEM PROTEÇÃO, INCLUINDO PINTURA ANTI-CORROSIVA (INCLUSIVE FORNECIMENTO E INSTALAÇÃO)</v>
          </cell>
        </row>
        <row r="5873">
          <cell r="A5873" t="str">
            <v xml:space="preserve">    74103/001</v>
          </cell>
          <cell r="B5873" t="str">
            <v>ESCADA TIPO MARINHEIRO EM ACO CA-50 12,5", INCLUSO PINTURA COM FUNDO ANTICORROSIVO TIPO ZARCAO</v>
          </cell>
          <cell r="C5873" t="str">
            <v>M</v>
          </cell>
          <cell r="D5873">
            <v>48.26</v>
          </cell>
        </row>
        <row r="5874">
          <cell r="A5874" t="str">
            <v xml:space="preserve">    74194</v>
          </cell>
          <cell r="B5874" t="str">
            <v>ESCADA MARINHEIRO</v>
          </cell>
        </row>
        <row r="5875">
          <cell r="A5875" t="str">
            <v xml:space="preserve">    74194/001</v>
          </cell>
          <cell r="B5875" t="str">
            <v xml:space="preserve">ESCADA TIPO MARINHEIRO EM TUBO ACO GALVANIZADO 1 1/2" 5 DEGRAUS </v>
          </cell>
          <cell r="C5875" t="str">
            <v>M</v>
          </cell>
          <cell r="D5875">
            <v>171.32</v>
          </cell>
        </row>
        <row r="5876">
          <cell r="A5876" t="str">
            <v xml:space="preserve">    84862</v>
          </cell>
          <cell r="B5876" t="str">
            <v xml:space="preserve">GUARDA-CORPO COM CORRIMAO EM TUBO DE ACO GALVANIZADO 1 1/2" </v>
          </cell>
          <cell r="C5876" t="str">
            <v>M</v>
          </cell>
          <cell r="D5876">
            <v>159.34</v>
          </cell>
        </row>
        <row r="5877">
          <cell r="A5877" t="str">
            <v xml:space="preserve">    84863</v>
          </cell>
          <cell r="B5877" t="str">
            <v xml:space="preserve">GUARDA-CORPO COM CORRIMAO EM TUBO DE ACO GALVANIZADO 3/4" </v>
          </cell>
          <cell r="C5877" t="str">
            <v>M</v>
          </cell>
          <cell r="D5877">
            <v>78.239999999999995</v>
          </cell>
        </row>
        <row r="5878">
          <cell r="A5878" t="str">
            <v xml:space="preserve">  0098</v>
          </cell>
          <cell r="B5878" t="str">
            <v>PORTA E/OU TAMPA DE ALUMINIO</v>
          </cell>
        </row>
        <row r="5879">
          <cell r="A5879" t="str">
            <v xml:space="preserve">    68050</v>
          </cell>
          <cell r="B5879" t="str">
            <v>PORTA DE CORRER EM ALUMINIO, COM DUAS FOLHAS PARA VIDRO, INCLUSO GUARNICAO E VIDRO LISO INCOLOR</v>
          </cell>
          <cell r="C5879" t="str">
            <v>M2</v>
          </cell>
          <cell r="D5879">
            <v>399.84</v>
          </cell>
        </row>
        <row r="5880">
          <cell r="A5880" t="str">
            <v xml:space="preserve">    74071</v>
          </cell>
          <cell r="B5880" t="str">
            <v>PORTA DE ALUMÍNIO, DE ABRIR</v>
          </cell>
        </row>
        <row r="5881">
          <cell r="A5881" t="str">
            <v xml:space="preserve">    74071/001</v>
          </cell>
          <cell r="B5881" t="str">
            <v xml:space="preserve">PORTA DE ABRIR, EM ALUMINIO, CHAPA CORRUGADA COM GUARNICAO </v>
          </cell>
          <cell r="C5881" t="str">
            <v>M2</v>
          </cell>
          <cell r="D5881">
            <v>518.89</v>
          </cell>
        </row>
        <row r="5882">
          <cell r="A5882" t="str">
            <v xml:space="preserve">    74071/002</v>
          </cell>
          <cell r="B5882" t="str">
            <v xml:space="preserve">PORTA DE ABRIR EM ALUMINIO TIPO VENEZIANA, COM GUARNICAO </v>
          </cell>
          <cell r="C5882" t="str">
            <v>M2</v>
          </cell>
          <cell r="D5882">
            <v>521.08000000000004</v>
          </cell>
        </row>
        <row r="5883">
          <cell r="A5883" t="str">
            <v xml:space="preserve">  0099</v>
          </cell>
          <cell r="B5883" t="str">
            <v>GUARDA-CORPO/GRADE DE ALUMINIO</v>
          </cell>
        </row>
        <row r="5884">
          <cell r="A5884" t="str">
            <v xml:space="preserve">    73737</v>
          </cell>
          <cell r="B5884" t="str">
            <v>GRADIL ALUMINIO P/VARANDA</v>
          </cell>
        </row>
        <row r="5885">
          <cell r="A5885" t="str">
            <v xml:space="preserve">    73737/001</v>
          </cell>
          <cell r="B5885" t="str">
            <v>GRADIL DE ALUMINIO ANODIZADO TIPO BARRA CHATA PARA VARANDAS, ALTURA 0,4M</v>
          </cell>
          <cell r="C5885" t="str">
            <v>M</v>
          </cell>
          <cell r="D5885">
            <v>165.5</v>
          </cell>
        </row>
        <row r="5886">
          <cell r="A5886" t="str">
            <v xml:space="preserve">    73737/002</v>
          </cell>
          <cell r="B5886" t="str">
            <v>GRADIL DE ALUMINIO ANODIZADO TIPO BARRA CHATA PARA VARANDAS, ALTURA 1,0M</v>
          </cell>
          <cell r="C5886" t="str">
            <v>M</v>
          </cell>
          <cell r="D5886">
            <v>370.48</v>
          </cell>
        </row>
        <row r="5887">
          <cell r="A5887" t="str">
            <v xml:space="preserve">    73737/003</v>
          </cell>
          <cell r="B5887" t="str">
            <v>GRADIL DE ALUMINIO ANODIZADO TIPO BARRA CHATA PARA VARANDAS, ALTURA 1,2M</v>
          </cell>
          <cell r="C5887" t="str">
            <v>M</v>
          </cell>
          <cell r="D5887">
            <v>436.47</v>
          </cell>
        </row>
        <row r="5888">
          <cell r="A5888" t="str">
            <v xml:space="preserve">    85096</v>
          </cell>
          <cell r="B5888" t="str">
            <v xml:space="preserve">GRADIL DE ALUMINIO ANODIZADO TIPO BARRA CHATA </v>
          </cell>
          <cell r="C5888" t="str">
            <v>M2</v>
          </cell>
          <cell r="D5888">
            <v>373.12</v>
          </cell>
        </row>
        <row r="5889">
          <cell r="A5889" t="str">
            <v xml:space="preserve">  0100</v>
          </cell>
          <cell r="B5889" t="str">
            <v>FERRAGENS PARA PORTAS</v>
          </cell>
        </row>
        <row r="5890">
          <cell r="A5890" t="str">
            <v xml:space="preserve">    73736</v>
          </cell>
          <cell r="B5890" t="str">
            <v>FORNECIMENTO E ASSENTAMENTO DE FERRAGENS</v>
          </cell>
        </row>
        <row r="5891">
          <cell r="A5891" t="str">
            <v xml:space="preserve">    73736/001</v>
          </cell>
          <cell r="B5891" t="str">
            <v xml:space="preserve">DOBRADICA TIPO VAI E VEM EM LATAO POLIDO 3" </v>
          </cell>
          <cell r="C5891" t="str">
            <v>UN</v>
          </cell>
          <cell r="D5891">
            <v>38.5</v>
          </cell>
        </row>
        <row r="5892">
          <cell r="A5892" t="str">
            <v xml:space="preserve">    74068</v>
          </cell>
          <cell r="B5892" t="str">
            <v>CONJUNTO FERRAGENS CILINDRO 330/ROSETA 303/MACANETA TIPO ALAVANCA LATAO CROMADO LA FONTE</v>
          </cell>
        </row>
        <row r="5893">
          <cell r="A5893" t="str">
            <v xml:space="preserve">    74068/001</v>
          </cell>
          <cell r="B5893" t="str">
            <v>CONJUNTO DE FERRAGENS CONTENDO FECHADURA COM CILINDRO PARA PORTA EXTERNA, MACANETA TIPO ALAVANCA COM ACABAMENTO PADRAO MEDIO E ROSETA EM LATAO CROMADO</v>
          </cell>
          <cell r="C5893" t="str">
            <v>UN</v>
          </cell>
          <cell r="D5893">
            <v>457.5</v>
          </cell>
        </row>
        <row r="5894">
          <cell r="A5894" t="str">
            <v xml:space="preserve">    74068/002</v>
          </cell>
          <cell r="B5894" t="str">
            <v>FECHADURA DE EMBUTIR COMPLETA, PARA PORTAS EXTERNAS, PADRAO DE ACABAMENTO POPULAR</v>
          </cell>
          <cell r="C5894" t="str">
            <v>UN</v>
          </cell>
          <cell r="D5894">
            <v>67.599999999999994</v>
          </cell>
        </row>
        <row r="5895">
          <cell r="A5895" t="str">
            <v xml:space="preserve">    74068/003</v>
          </cell>
          <cell r="B5895" t="str">
            <v>FECHADURA DE EMBUTIR COMPLETA, PARA PORTAS EXTERNAS, PADRAO DE ACABAMENTO SUPERIOR</v>
          </cell>
          <cell r="C5895" t="str">
            <v>UN</v>
          </cell>
          <cell r="D5895">
            <v>230.5</v>
          </cell>
        </row>
        <row r="5896">
          <cell r="A5896" t="str">
            <v xml:space="preserve">    74068/004</v>
          </cell>
          <cell r="B5896" t="str">
            <v>FECHADURA DE EMBUTIR COMPLETA, PARA PORTAS EXTERNAS 2 FOLHAS, PADRAO DE ACABAMENTO POPULAR E FECHO DE EMBUTIR TIPO UNHA COM ALAVANCA DE LATAO CROMADO 22CM</v>
          </cell>
          <cell r="C5896" t="str">
            <v>UN</v>
          </cell>
          <cell r="D5896">
            <v>158.58000000000001</v>
          </cell>
        </row>
        <row r="5897">
          <cell r="A5897" t="str">
            <v xml:space="preserve">    74068/005</v>
          </cell>
          <cell r="B5897" t="str">
            <v>FECHADURA DE SOBREPOR EM FERRO PINTADO COM MACANETA PARA PORTAS EXTERNAS</v>
          </cell>
          <cell r="C5897" t="str">
            <v>UN</v>
          </cell>
          <cell r="D5897">
            <v>64.17</v>
          </cell>
        </row>
        <row r="5898">
          <cell r="A5898" t="str">
            <v xml:space="preserve">    74068/006</v>
          </cell>
          <cell r="B5898" t="str">
            <v>FECHADURA DE EMBUTIR COMPLETA, PARA PORTAS EXTERNAS, PADRAO DE ACABAMENTO MEDIO</v>
          </cell>
          <cell r="C5898" t="str">
            <v>UN</v>
          </cell>
          <cell r="D5898">
            <v>136.61000000000001</v>
          </cell>
        </row>
        <row r="5899">
          <cell r="A5899" t="str">
            <v xml:space="preserve">    74069</v>
          </cell>
          <cell r="B5899" t="str">
            <v>CONJUNTO FERRAGENS LATAO CROMADO TRANQUETA COMPLETA LINHA LUXO</v>
          </cell>
        </row>
        <row r="5900">
          <cell r="A5900" t="str">
            <v xml:space="preserve">    74069/001</v>
          </cell>
          <cell r="B5900" t="str">
            <v>FECHADURA DE EMBUTIR COMPLETA, PARA PORTAS DE BANHEIRO, PADRAO DE ACABAMENTO POPULAR</v>
          </cell>
          <cell r="C5900" t="str">
            <v>UN</v>
          </cell>
          <cell r="D5900">
            <v>59.13</v>
          </cell>
        </row>
        <row r="5901">
          <cell r="A5901" t="str">
            <v xml:space="preserve">    74069/002</v>
          </cell>
          <cell r="B5901" t="str">
            <v>FECHADURA DE EMBUTIR COMPLETA, PARA PORTAS DE BANHEIRO, PADRAO DE ACABAMENTO SUPERIOR</v>
          </cell>
          <cell r="C5901" t="str">
            <v>UN</v>
          </cell>
          <cell r="D5901">
            <v>195.67</v>
          </cell>
        </row>
        <row r="5902">
          <cell r="A5902" t="str">
            <v xml:space="preserve">    74070</v>
          </cell>
          <cell r="B5902" t="str">
            <v>CONJUNTO FERRAGEM GORGES COMPLETA LINHA MEDIA</v>
          </cell>
        </row>
        <row r="5903">
          <cell r="A5903" t="str">
            <v xml:space="preserve">    74070/001</v>
          </cell>
          <cell r="B5903" t="str">
            <v>FECHADURA DE EMBUTIR COMPLETA, PARA PORTAS INTERNAS, PADRAO DE ACABAMENTO SUPERIOR</v>
          </cell>
          <cell r="C5903" t="str">
            <v>UN</v>
          </cell>
          <cell r="D5903">
            <v>167.82</v>
          </cell>
        </row>
        <row r="5904">
          <cell r="A5904" t="str">
            <v xml:space="preserve">    74070/002</v>
          </cell>
          <cell r="B5904" t="str">
            <v>FECHADURA DE EMBUTIR COMPLETA, PARA PORTAS INTERNAS 2 FOLHAS, PADRAO DE ACABAMENTO POPULAR E FECHO DE EMBUTIR TIPO UNHA COM ALAVANCA DE LATAO CROMADO 22CM</v>
          </cell>
          <cell r="C5904" t="str">
            <v>UN</v>
          </cell>
          <cell r="D5904">
            <v>149.51</v>
          </cell>
        </row>
        <row r="5905">
          <cell r="A5905" t="str">
            <v xml:space="preserve">    74070/003</v>
          </cell>
          <cell r="B5905" t="str">
            <v>FECHADURA DE EMBUTIR COMPLETA, PARA PORTAS INTERNAS, PADRAO DE ACABAMENTO POPULAR</v>
          </cell>
          <cell r="C5905" t="str">
            <v>UN</v>
          </cell>
          <cell r="D5905">
            <v>58.53</v>
          </cell>
        </row>
        <row r="5906">
          <cell r="A5906" t="str">
            <v xml:space="preserve">    74070/004</v>
          </cell>
          <cell r="B5906" t="str">
            <v>FECHADURA DE EMBUTIR COMPLETA, PARA PORTAS INTERNAS, PADRAO DE ACABAMENTO MEDIO</v>
          </cell>
          <cell r="C5906" t="str">
            <v>UN</v>
          </cell>
          <cell r="D5906">
            <v>95.11</v>
          </cell>
        </row>
        <row r="5907">
          <cell r="A5907" t="str">
            <v xml:space="preserve">    84866</v>
          </cell>
          <cell r="B5907" t="str">
            <v>FECHADURA DE EMBUTIR REFORCADA COMPLETA, DE SEGURANCA, COM CILINDRO, PARA PORTA EXTERNA, ACABAMENTO PADRAO MEDIO</v>
          </cell>
          <cell r="C5907" t="str">
            <v>UN</v>
          </cell>
          <cell r="D5907">
            <v>168.4</v>
          </cell>
        </row>
        <row r="5908">
          <cell r="A5908" t="str">
            <v xml:space="preserve">    84878</v>
          </cell>
          <cell r="B5908" t="str">
            <v>TRANQUETA DE LATAO CROMADO PARA FECHADURA DE PORTA DE BANHEIRO COM ROSETA DE LATAO CROMADO SEM FECHADURA E MACANETA</v>
          </cell>
          <cell r="C5908" t="str">
            <v>UN</v>
          </cell>
          <cell r="D5908">
            <v>67.37</v>
          </cell>
        </row>
        <row r="5909">
          <cell r="A5909" t="str">
            <v xml:space="preserve">    84879</v>
          </cell>
          <cell r="B5909" t="str">
            <v>FECHADURA (SOMENTE A MAQUINA, SEM ESPELHO E SEM MACA NETA), PARA PORTABANHEIRO, COM ROSETA DE LATAO CROMADO E JOGO DE TRANQUETA EM LATAO CROMADO</v>
          </cell>
          <cell r="C5909" t="str">
            <v>UN</v>
          </cell>
          <cell r="D5909">
            <v>162.30000000000001</v>
          </cell>
        </row>
        <row r="5910">
          <cell r="A5910" t="str">
            <v xml:space="preserve">    84880</v>
          </cell>
          <cell r="B5910" t="str">
            <v>FECHADURA BICO DE PAPAGAIO PARA PORTA DE CORRER INTERNA, CHAVE BIPARTIDA, ACABAMENTO PADRAO MEDIO</v>
          </cell>
          <cell r="C5910" t="str">
            <v>UN</v>
          </cell>
          <cell r="D5910">
            <v>94.78</v>
          </cell>
        </row>
        <row r="5911">
          <cell r="A5911" t="str">
            <v xml:space="preserve">    84884</v>
          </cell>
          <cell r="B5911" t="str">
            <v>FECHADURA CILINDRO CENTRAL TUBULAR, 70MM, COM MACANETA DE LATAO CROMADO PARA PORTA DIVISORIA</v>
          </cell>
          <cell r="C5911" t="str">
            <v>UN</v>
          </cell>
          <cell r="D5911">
            <v>606.09</v>
          </cell>
        </row>
        <row r="5912">
          <cell r="A5912" t="str">
            <v xml:space="preserve">    84885</v>
          </cell>
          <cell r="B5912" t="str">
            <v>JOGO DE FERRAGENS CROMADAS PARA PORTA DE VIDRO TEMPERADO, UMA FOLHA COMPOSTO DE DOBRADICAS SUPERIOR E INFERIOR, TRINCO, FECHADURA, CONTRA FECHADURA COM CAPUCHINHO SEM MOLA E PUXADOR</v>
          </cell>
          <cell r="C5912" t="str">
            <v>UN</v>
          </cell>
          <cell r="D5912">
            <v>473.47</v>
          </cell>
        </row>
        <row r="5913">
          <cell r="A5913" t="str">
            <v xml:space="preserve">    84886</v>
          </cell>
          <cell r="B5913" t="str">
            <v xml:space="preserve">MOLA HIDRAULICA DE PISO PARA PORTA DE VIDRO TEMPERADO </v>
          </cell>
          <cell r="C5913" t="str">
            <v>UN</v>
          </cell>
          <cell r="D5913">
            <v>920.16</v>
          </cell>
        </row>
        <row r="5914">
          <cell r="A5914" t="str">
            <v xml:space="preserve">    84887</v>
          </cell>
          <cell r="B5914" t="str">
            <v xml:space="preserve">MACANETA TIPO ALAVANCA, PADRAO MEDIO </v>
          </cell>
          <cell r="C5914" t="str">
            <v>UN</v>
          </cell>
          <cell r="D5914">
            <v>51.77</v>
          </cell>
        </row>
        <row r="5915">
          <cell r="A5915" t="str">
            <v xml:space="preserve">    84889</v>
          </cell>
          <cell r="B5915" t="str">
            <v xml:space="preserve">PUXADOR CENTRAL PARA ESQUADRIA DE ALUMINIO </v>
          </cell>
          <cell r="C5915" t="str">
            <v>UN</v>
          </cell>
          <cell r="D5915">
            <v>14.64</v>
          </cell>
        </row>
        <row r="5916">
          <cell r="A5916" t="str">
            <v xml:space="preserve">  0101</v>
          </cell>
          <cell r="B5916" t="str">
            <v>FERRAGENS PARA JANELAS</v>
          </cell>
        </row>
        <row r="5917">
          <cell r="A5917" t="str">
            <v xml:space="preserve">    84890</v>
          </cell>
          <cell r="B5917" t="str">
            <v>ROLDANA FIXA DUPLA DE LATAO COM ROLAMENTO PARA PORTA OU JANELA DE CORRER</v>
          </cell>
          <cell r="C5917" t="str">
            <v>UN</v>
          </cell>
          <cell r="D5917">
            <v>31.86</v>
          </cell>
        </row>
        <row r="5918">
          <cell r="A5918" t="str">
            <v xml:space="preserve">    84891</v>
          </cell>
          <cell r="B5918" t="str">
            <v xml:space="preserve">CREMONA EM LATAO CROMADO OU POLIDO, COMPLETA, COM VARA H=1,50M </v>
          </cell>
          <cell r="C5918" t="str">
            <v>UN</v>
          </cell>
          <cell r="D5918">
            <v>121.93</v>
          </cell>
        </row>
        <row r="5919">
          <cell r="A5919" t="str">
            <v xml:space="preserve">    84892</v>
          </cell>
          <cell r="B5919" t="str">
            <v>LEVANTADOR EM LATAO FUNDIDO CROMADO E BORBOLETA EM FERRO CROMADO, PARAJANELA TIPO GUILHOTINA</v>
          </cell>
          <cell r="C5919" t="str">
            <v>UN</v>
          </cell>
          <cell r="D5919">
            <v>67.84</v>
          </cell>
        </row>
        <row r="5920">
          <cell r="A5920" t="str">
            <v xml:space="preserve">    84893</v>
          </cell>
          <cell r="B5920" t="str">
            <v xml:space="preserve">PUXADOR TUBULAR DE CENTRO EM LATAO CROMADO PARA JANELAS </v>
          </cell>
          <cell r="C5920" t="str">
            <v>UN</v>
          </cell>
          <cell r="D5920">
            <v>54.02</v>
          </cell>
        </row>
        <row r="5921">
          <cell r="A5921" t="str">
            <v xml:space="preserve">    84894</v>
          </cell>
          <cell r="B5921" t="str">
            <v>PUXADOR CONCHA EM LATAO CROMADO OU POLIDO PARA PORTA OU JANELA DE CORRER, COM FURO PARA CHAVE, 4X10CM</v>
          </cell>
          <cell r="C5921" t="str">
            <v>UN</v>
          </cell>
          <cell r="D5921">
            <v>15.33</v>
          </cell>
        </row>
        <row r="5922">
          <cell r="A5922" t="str">
            <v xml:space="preserve">    84895</v>
          </cell>
          <cell r="B5922" t="str">
            <v>PUXADOR CONCHA EM LATAO CROMADO OU POLIDO PARA PORTA OU JANELA DE CORRER, 3X9CM</v>
          </cell>
          <cell r="C5922" t="str">
            <v>UN</v>
          </cell>
          <cell r="D5922">
            <v>99.9</v>
          </cell>
        </row>
        <row r="5923">
          <cell r="A5923" t="str">
            <v xml:space="preserve">    84896</v>
          </cell>
          <cell r="B5923" t="str">
            <v xml:space="preserve">CARRANCA DE FERRO CROMADO 40MM PARA JANELA DE ABRIR </v>
          </cell>
          <cell r="C5923" t="str">
            <v>UN</v>
          </cell>
          <cell r="D5923">
            <v>41.05</v>
          </cell>
        </row>
        <row r="5924">
          <cell r="A5924" t="str">
            <v xml:space="preserve">    84897</v>
          </cell>
          <cell r="B5924" t="str">
            <v xml:space="preserve">TRILHO QUADRADO DE ALUMINIO 1/4" PARA RODIZIOS </v>
          </cell>
          <cell r="C5924" t="str">
            <v>M</v>
          </cell>
          <cell r="D5924">
            <v>24.74</v>
          </cell>
        </row>
        <row r="5925">
          <cell r="A5925" t="str">
            <v xml:space="preserve">    84898</v>
          </cell>
          <cell r="B5925" t="str">
            <v>TRILHO "U" DE ALUMINIO, 40X40MM E ROLDANA FIXA DUPLA DE LATAO COM ROLAMENTO PARA PORTA OU JANELA DE CORRER</v>
          </cell>
          <cell r="C5925" t="str">
            <v>M</v>
          </cell>
          <cell r="D5925">
            <v>20.46</v>
          </cell>
        </row>
        <row r="5926">
          <cell r="A5926" t="str">
            <v xml:space="preserve">    84899</v>
          </cell>
          <cell r="B5926" t="str">
            <v>FECHO CHATO DE SOBREPOR EM FERRO ZINCADO/NIQUEL GALVANIZADO OU POLIDO,5"</v>
          </cell>
          <cell r="C5926" t="str">
            <v>UN</v>
          </cell>
          <cell r="D5926">
            <v>12.22</v>
          </cell>
        </row>
        <row r="5927">
          <cell r="A5927" t="str">
            <v xml:space="preserve">  0102</v>
          </cell>
          <cell r="B5927" t="str">
            <v>FERRAGENS DIVERSAS</v>
          </cell>
        </row>
        <row r="5928">
          <cell r="A5928" t="str">
            <v xml:space="preserve">    74046</v>
          </cell>
          <cell r="B5928" t="str">
            <v>TARJETA</v>
          </cell>
        </row>
        <row r="5929">
          <cell r="A5929" t="str">
            <v xml:space="preserve">    74046/001</v>
          </cell>
          <cell r="B5929" t="str">
            <v xml:space="preserve">TARJETA DE FERRO CROMADO DE SOBREPOR 2" </v>
          </cell>
          <cell r="C5929" t="str">
            <v>UN</v>
          </cell>
          <cell r="D5929">
            <v>7.29</v>
          </cell>
        </row>
        <row r="5930">
          <cell r="A5930" t="str">
            <v xml:space="preserve">    74046/002</v>
          </cell>
          <cell r="B5930" t="str">
            <v xml:space="preserve">TARJETA TIPO LIVRE/OCUPADO PARA PORTA DE BANHEIRO </v>
          </cell>
          <cell r="C5930" t="str">
            <v>UN</v>
          </cell>
          <cell r="D5930">
            <v>26.85</v>
          </cell>
        </row>
        <row r="5931">
          <cell r="A5931" t="str">
            <v xml:space="preserve">    74047</v>
          </cell>
          <cell r="B5931" t="str">
            <v>DOBRADICA</v>
          </cell>
        </row>
        <row r="5932">
          <cell r="A5932" t="str">
            <v xml:space="preserve">    74047/001</v>
          </cell>
          <cell r="B5932" t="str">
            <v xml:space="preserve">DOBRADICA EM FERRO CROMADO 3X3", SEM ANEIS </v>
          </cell>
          <cell r="C5932" t="str">
            <v>UN</v>
          </cell>
          <cell r="D5932">
            <v>10.95</v>
          </cell>
        </row>
        <row r="5933">
          <cell r="A5933" t="str">
            <v xml:space="preserve">    74047/002</v>
          </cell>
          <cell r="B5933" t="str">
            <v xml:space="preserve">DOBRADICA EM ACO ZINCADO 3X3", SEM ANEIS </v>
          </cell>
          <cell r="C5933" t="str">
            <v>UN</v>
          </cell>
          <cell r="D5933">
            <v>10.99</v>
          </cell>
        </row>
        <row r="5934">
          <cell r="A5934" t="str">
            <v xml:space="preserve">    74047/003</v>
          </cell>
          <cell r="B5934" t="str">
            <v xml:space="preserve">DOBRADICA EM LATAO CROMADO 3X3", COM ANEIS </v>
          </cell>
          <cell r="C5934" t="str">
            <v>UN</v>
          </cell>
          <cell r="D5934">
            <v>19.96</v>
          </cell>
        </row>
        <row r="5935">
          <cell r="A5935" t="str">
            <v xml:space="preserve">    74047/004</v>
          </cell>
          <cell r="B5935" t="str">
            <v xml:space="preserve">DOBRADICA EM LATAO CROMADO 3 X 2 1/2 </v>
          </cell>
          <cell r="C5935" t="str">
            <v>UN</v>
          </cell>
          <cell r="D5935">
            <v>14.09</v>
          </cell>
        </row>
        <row r="5936">
          <cell r="A5936" t="str">
            <v xml:space="preserve">    74047/005</v>
          </cell>
          <cell r="B5936" t="str">
            <v xml:space="preserve">DOBRADICA EM FERRO GALVANIZADO 1 3/4 X2, SEM ANEIS </v>
          </cell>
          <cell r="C5936" t="str">
            <v>UN</v>
          </cell>
          <cell r="D5936">
            <v>8.16</v>
          </cell>
        </row>
        <row r="5937">
          <cell r="A5937" t="str">
            <v xml:space="preserve">    74047/006</v>
          </cell>
          <cell r="B5937" t="str">
            <v xml:space="preserve">DOBRADICA EM FERRO CROMADO 2X1", SEM ANEIS </v>
          </cell>
          <cell r="C5937" t="str">
            <v>UN</v>
          </cell>
          <cell r="D5937">
            <v>10.37</v>
          </cell>
        </row>
        <row r="5938">
          <cell r="A5938" t="str">
            <v xml:space="preserve">    74047/007</v>
          </cell>
          <cell r="B5938" t="str">
            <v xml:space="preserve">DOBRADICA EM FERRO CROMADO 3X2 1/2", SEM ANEIS </v>
          </cell>
          <cell r="C5938" t="str">
            <v>UN</v>
          </cell>
          <cell r="D5938">
            <v>10.18</v>
          </cell>
        </row>
        <row r="5939">
          <cell r="A5939" t="str">
            <v xml:space="preserve">    74047/008</v>
          </cell>
          <cell r="B5939" t="str">
            <v xml:space="preserve">DOBRADICA EM FERRO GALVANIZADO 4X3", COM ANEIS </v>
          </cell>
          <cell r="C5939" t="str">
            <v>UN</v>
          </cell>
          <cell r="D5939">
            <v>10.53</v>
          </cell>
        </row>
        <row r="5940">
          <cell r="A5940" t="str">
            <v xml:space="preserve">    74084</v>
          </cell>
          <cell r="B5940" t="str">
            <v>PORTA CADEADO</v>
          </cell>
        </row>
        <row r="5941">
          <cell r="A5941" t="str">
            <v xml:space="preserve">    74084/001</v>
          </cell>
          <cell r="B5941" t="str">
            <v>PORTA CADEADO ZINCADO OXIDADO PRETO COM CADEADO DE ACO GRAFITADO OXIDADO ENVERNIZADO 45MM</v>
          </cell>
          <cell r="C5941" t="str">
            <v>UN</v>
          </cell>
          <cell r="D5941">
            <v>31.49</v>
          </cell>
        </row>
        <row r="5942">
          <cell r="A5942" t="str">
            <v xml:space="preserve">    84950</v>
          </cell>
          <cell r="B5942" t="str">
            <v xml:space="preserve">FECHO EMBUTIR TIPO UNHA 40CM C/COLOCACAO </v>
          </cell>
          <cell r="C5942" t="str">
            <v>UN</v>
          </cell>
          <cell r="D5942">
            <v>58.25</v>
          </cell>
        </row>
        <row r="5943">
          <cell r="A5943" t="str">
            <v xml:space="preserve">    84952</v>
          </cell>
          <cell r="B5943" t="str">
            <v xml:space="preserve">FECHO EMBUTIR TIPO UNHA 22CM C/COLOCACAO </v>
          </cell>
          <cell r="C5943" t="str">
            <v>UN</v>
          </cell>
          <cell r="D5943">
            <v>49.36</v>
          </cell>
        </row>
        <row r="5944">
          <cell r="A5944" t="str">
            <v xml:space="preserve">    84955</v>
          </cell>
          <cell r="B5944" t="str">
            <v xml:space="preserve">FECHADURA CROMADA COM CILINDRO PARA ARMARIOS </v>
          </cell>
          <cell r="C5944" t="str">
            <v>UN</v>
          </cell>
          <cell r="D5944">
            <v>79.05</v>
          </cell>
        </row>
        <row r="5945">
          <cell r="A5945" t="str">
            <v xml:space="preserve">  0103</v>
          </cell>
          <cell r="B5945" t="str">
            <v>VIDROS/ESPELHOS</v>
          </cell>
        </row>
        <row r="5946">
          <cell r="A5946" t="str">
            <v xml:space="preserve">    72116</v>
          </cell>
          <cell r="B5946" t="str">
            <v xml:space="preserve">VIDRO LISO COMUM TRANSPARENTE, ESPESSURA 3MM </v>
          </cell>
          <cell r="C5946" t="str">
            <v>M2</v>
          </cell>
          <cell r="D5946">
            <v>81.77</v>
          </cell>
        </row>
        <row r="5947">
          <cell r="A5947" t="str">
            <v xml:space="preserve">    72117</v>
          </cell>
          <cell r="B5947" t="str">
            <v xml:space="preserve">VIDRO LISO COMUM TRANSPARENTE, ESPESSURA 4MM </v>
          </cell>
          <cell r="C5947" t="str">
            <v>M2</v>
          </cell>
          <cell r="D5947">
            <v>104.99</v>
          </cell>
        </row>
        <row r="5948">
          <cell r="A5948" t="str">
            <v xml:space="preserve">    72118</v>
          </cell>
          <cell r="B5948" t="str">
            <v>VIDRO TEMPERADO INCOLOR, ESPESSURA 6MM, FORNECIMENTO E INSTALACAO, INCLUSIVE MASSA PARA VEDACAO</v>
          </cell>
          <cell r="C5948" t="str">
            <v>M2</v>
          </cell>
          <cell r="D5948">
            <v>170.7</v>
          </cell>
        </row>
        <row r="5949">
          <cell r="A5949" t="str">
            <v xml:space="preserve">    72119</v>
          </cell>
          <cell r="B5949" t="str">
            <v>VIDRO TEMPERADO INCOLOR, ESPESSURA 8MM, FORNECIMENTO E INSTALACAO, INCLUSIVE MASSA PARA VEDACAO</v>
          </cell>
          <cell r="C5949" t="str">
            <v>M2</v>
          </cell>
          <cell r="D5949">
            <v>216.94</v>
          </cell>
        </row>
        <row r="5950">
          <cell r="A5950" t="str">
            <v xml:space="preserve">    72120</v>
          </cell>
          <cell r="B5950" t="str">
            <v>VIDRO TEMPERADO INCOLOR, ESPESSURA 10MM, FORNECIMENTO E INSTALACAO, INCLUSIVE MASSA PARA VEDACAO</v>
          </cell>
          <cell r="C5950" t="str">
            <v>M2</v>
          </cell>
          <cell r="D5950">
            <v>275.87</v>
          </cell>
        </row>
        <row r="5951">
          <cell r="A5951" t="str">
            <v xml:space="preserve">    72121</v>
          </cell>
          <cell r="B5951" t="str">
            <v>VIDRO TEMPERADO COLORIDO VERDE, ESPESSURA 10MM, FORNECIMENTO E INSTALACAO, INCLUSIVE MASSA PARA VEDACAO</v>
          </cell>
          <cell r="C5951" t="str">
            <v>M2</v>
          </cell>
          <cell r="D5951">
            <v>342.66</v>
          </cell>
        </row>
        <row r="5952">
          <cell r="A5952" t="str">
            <v xml:space="preserve">    72122</v>
          </cell>
          <cell r="B5952" t="str">
            <v xml:space="preserve">VIDRO FANTASIA TIPO CANELADO, ESPESSURA 4MM </v>
          </cell>
          <cell r="C5952" t="str">
            <v>M2</v>
          </cell>
          <cell r="D5952">
            <v>90.07</v>
          </cell>
        </row>
        <row r="5953">
          <cell r="A5953" t="str">
            <v xml:space="preserve">    72123</v>
          </cell>
          <cell r="B5953" t="str">
            <v xml:space="preserve">VIDRO ARAMADO, ESPESSURA 7MM </v>
          </cell>
          <cell r="C5953" t="str">
            <v>M2</v>
          </cell>
          <cell r="D5953">
            <v>240.99</v>
          </cell>
        </row>
        <row r="5954">
          <cell r="A5954" t="str">
            <v xml:space="preserve">    73838</v>
          </cell>
          <cell r="B5954" t="str">
            <v>PORTA DE VIDRO TEMPERADO</v>
          </cell>
        </row>
        <row r="5955">
          <cell r="A5955" t="str">
            <v xml:space="preserve">    73838/001</v>
          </cell>
          <cell r="B5955" t="str">
            <v>PORTA DE VIDRO TEMPERADO, 0,9X2,10M, ESPESSURA 10MM, INCLUSIVE ACESSORIOS</v>
          </cell>
          <cell r="C5955" t="str">
            <v>UN</v>
          </cell>
          <cell r="D5955">
            <v>1708.29</v>
          </cell>
        </row>
        <row r="5956">
          <cell r="A5956" t="str">
            <v xml:space="preserve">    74125</v>
          </cell>
          <cell r="B5956" t="str">
            <v>ESPELHO C/MOLDURA</v>
          </cell>
        </row>
        <row r="5957">
          <cell r="A5957" t="str">
            <v xml:space="preserve">    74125/001</v>
          </cell>
          <cell r="B5957" t="str">
            <v xml:space="preserve">ESPELHO CRISTAL ESPESSURA 4MM, COM MOLDURA DE MADEIRA </v>
          </cell>
          <cell r="C5957" t="str">
            <v>M2</v>
          </cell>
          <cell r="D5957">
            <v>307.68</v>
          </cell>
        </row>
        <row r="5958">
          <cell r="A5958" t="str">
            <v xml:space="preserve">    74125/002</v>
          </cell>
          <cell r="B5958" t="str">
            <v>ESPELHO CRISTAL ESPESSURA 4MM, COM MOLDURA EM ALUMINIO E COMPENSADO 6MM PLASTIFICADO COLADO</v>
          </cell>
          <cell r="C5958" t="str">
            <v>M2</v>
          </cell>
          <cell r="D5958">
            <v>383</v>
          </cell>
        </row>
        <row r="5959">
          <cell r="A5959" t="str">
            <v xml:space="preserve">    84957</v>
          </cell>
          <cell r="B5959" t="str">
            <v xml:space="preserve">VIDRO LISO COMUM TRANSPARENTE, ESPESSURA 5MM </v>
          </cell>
          <cell r="C5959" t="str">
            <v>M2</v>
          </cell>
          <cell r="D5959">
            <v>125.69</v>
          </cell>
        </row>
        <row r="5960">
          <cell r="A5960" t="str">
            <v xml:space="preserve">    84959</v>
          </cell>
          <cell r="B5960" t="str">
            <v xml:space="preserve">VIDRO LISO COMUM TRANSPARENTE, ESPESSURA 6MM </v>
          </cell>
          <cell r="C5960" t="str">
            <v>M2</v>
          </cell>
          <cell r="D5960">
            <v>147.25</v>
          </cell>
        </row>
        <row r="5961">
          <cell r="A5961" t="str">
            <v xml:space="preserve">    85001</v>
          </cell>
          <cell r="B5961" t="str">
            <v xml:space="preserve">VIDRO LISO FUME, ESPESSURA 4MM </v>
          </cell>
          <cell r="C5961" t="str">
            <v>M2</v>
          </cell>
          <cell r="D5961">
            <v>140.06</v>
          </cell>
        </row>
        <row r="5962">
          <cell r="A5962" t="str">
            <v xml:space="preserve">    85002</v>
          </cell>
          <cell r="B5962" t="str">
            <v xml:space="preserve">VIDRO LISO FUME, ESPESSURA 6MM </v>
          </cell>
          <cell r="C5962" t="str">
            <v>M2</v>
          </cell>
          <cell r="D5962">
            <v>197.56</v>
          </cell>
        </row>
        <row r="5963">
          <cell r="A5963" t="str">
            <v xml:space="preserve">    85004</v>
          </cell>
          <cell r="B5963" t="str">
            <v xml:space="preserve">VIDRO FANTASIA MARTELADO 4MM </v>
          </cell>
          <cell r="C5963" t="str">
            <v>M2</v>
          </cell>
          <cell r="D5963">
            <v>96.94</v>
          </cell>
        </row>
        <row r="5964">
          <cell r="A5964" t="str">
            <v xml:space="preserve">    85005</v>
          </cell>
          <cell r="B5964" t="str">
            <v xml:space="preserve">ESPELHO CRISTAL, ESPESSURA 4MM, COM PARAFUSOS DE FIXACAO, SEM MOLDURA </v>
          </cell>
          <cell r="C5964" t="str">
            <v>M2</v>
          </cell>
          <cell r="D5964">
            <v>286.07</v>
          </cell>
        </row>
        <row r="5965">
          <cell r="A5965" t="str">
            <v xml:space="preserve">  0105</v>
          </cell>
          <cell r="B5965" t="str">
            <v>PORTOES DE MADEIRA/FERRO/ALUMINIO</v>
          </cell>
        </row>
        <row r="5966">
          <cell r="A5966" t="str">
            <v xml:space="preserve">    68054</v>
          </cell>
          <cell r="B5966" t="str">
            <v xml:space="preserve">PORTAO DE FERRO EM CHAPA GALVANIZADA PLANA 14 GSG </v>
          </cell>
          <cell r="C5966" t="str">
            <v>M2</v>
          </cell>
          <cell r="D5966">
            <v>159.11000000000001</v>
          </cell>
        </row>
        <row r="5967">
          <cell r="A5967" t="str">
            <v xml:space="preserve">    74100</v>
          </cell>
          <cell r="B5967" t="str">
            <v>PE-A.43 - PORTÃO DE FERRO COM FERRAGENS SEM PINTURA</v>
          </cell>
        </row>
        <row r="5968">
          <cell r="A5968" t="str">
            <v xml:space="preserve">    74100/001</v>
          </cell>
          <cell r="B5968" t="str">
            <v xml:space="preserve">PORTAO DE FERRO COM VARA 1/2", COM REQUADRO </v>
          </cell>
          <cell r="C5968" t="str">
            <v>M2</v>
          </cell>
          <cell r="D5968">
            <v>194.82</v>
          </cell>
        </row>
        <row r="5969">
          <cell r="A5969" t="str">
            <v xml:space="preserve">    74238</v>
          </cell>
          <cell r="B5969" t="str">
            <v>FABRICACAO E INSTALACAO DE PORTAO PARA ENTRADA DE VEICULOS - MMA</v>
          </cell>
        </row>
        <row r="5970">
          <cell r="A5970" t="str">
            <v xml:space="preserve">    74238/002</v>
          </cell>
          <cell r="B5970" t="str">
            <v>PORTAO EM TELA ARAME GALVANIZADO N.12 MALHA 2" E MOLDURA EM TUBOS DE ACO COM DUAS FOLHAS DE ABRIR, INCLUSO FERRAGENS</v>
          </cell>
          <cell r="C5970" t="str">
            <v>M2</v>
          </cell>
          <cell r="D5970">
            <v>637.41</v>
          </cell>
        </row>
        <row r="5971">
          <cell r="A5971" t="str">
            <v xml:space="preserve">    85188</v>
          </cell>
          <cell r="B5971" t="str">
            <v>PORTAO EM TUBO DE ACO GALVANIZADO DIN 2440/NBR 5580, PAINEL UNICO, DIMENSOES 1,0X1,6M, INCLUSIVE CADEADO</v>
          </cell>
          <cell r="C5971" t="str">
            <v>UN</v>
          </cell>
          <cell r="D5971">
            <v>355.94</v>
          </cell>
        </row>
        <row r="5972">
          <cell r="A5972" t="str">
            <v xml:space="preserve">    85189</v>
          </cell>
          <cell r="B5972" t="str">
            <v>PORTAO EM TUBO DE ACO GALVANIZADO DIN 2440/NBR 5580, PAINEL UNICO, DIMENSOES 4,0X1,2M, INCLUSIVE CADEADO</v>
          </cell>
          <cell r="C5972" t="str">
            <v>UN</v>
          </cell>
          <cell r="D5972">
            <v>821.88</v>
          </cell>
        </row>
        <row r="5973">
          <cell r="A5973" t="str">
            <v xml:space="preserve">    85190</v>
          </cell>
          <cell r="B5973" t="str">
            <v>PORTAO PARA VEICULOS EM BARRAS DE FERRO RETANGULAR CHATA E TELA DE ARAME GALVANIZADO, FIO 8 BWG, MALHA QUADRADA 5X5CM, INCLUSIVE CADEADO E PINTURA PVA EM PILARES DE APOIO DE CONCRETO</v>
          </cell>
          <cell r="C5973" t="str">
            <v>UN</v>
          </cell>
          <cell r="D5973">
            <v>2313.36</v>
          </cell>
        </row>
        <row r="5974">
          <cell r="A5974" t="str">
            <v xml:space="preserve">    85191</v>
          </cell>
          <cell r="B5974" t="str">
            <v>PORTAO PARA PEDESTRES EM BARRAS DE FERRO RETANGULAR CHATA E TELA DE ARAME GALVANIZADO, FIO 8 BWG, MALHA QUADRADA 5X5CM, INCLUSIVE CADEADO EPINTURA PVA EM PILARES DE APOIO DE CONCRETO</v>
          </cell>
          <cell r="C5974" t="str">
            <v>UN</v>
          </cell>
          <cell r="D5974">
            <v>975.3</v>
          </cell>
        </row>
        <row r="5975">
          <cell r="A5975" t="str">
            <v xml:space="preserve">  0222</v>
          </cell>
          <cell r="B5975" t="str">
            <v>JANELA DE ALUMINIO</v>
          </cell>
        </row>
        <row r="5976">
          <cell r="A5976" t="str">
            <v xml:space="preserve">    68052</v>
          </cell>
          <cell r="B5976" t="str">
            <v xml:space="preserve">JANELA BASCULANTE DE ALUMINIO </v>
          </cell>
          <cell r="C5976" t="str">
            <v>M2</v>
          </cell>
          <cell r="D5976">
            <v>363.34</v>
          </cell>
        </row>
        <row r="5977">
          <cell r="A5977" t="str">
            <v xml:space="preserve">    73809</v>
          </cell>
          <cell r="B5977" t="str">
            <v>JANELA DE ALUMINIO, TIPO CORRER OU MAXIMAR, CONVENCIONAL, INCLUSIVE ASSENTAMENTO</v>
          </cell>
        </row>
        <row r="5978">
          <cell r="A5978" t="str">
            <v xml:space="preserve">    73809/001</v>
          </cell>
          <cell r="B5978" t="str">
            <v xml:space="preserve">JANELA DE ALUMINIO TIPO MAXIM AR, INCLUSO GUARNICOES E VIDRO FANTASIA </v>
          </cell>
          <cell r="C5978" t="str">
            <v>M2</v>
          </cell>
          <cell r="D5978">
            <v>388.07</v>
          </cell>
        </row>
        <row r="5979">
          <cell r="A5979" t="str">
            <v xml:space="preserve">    74067</v>
          </cell>
          <cell r="B5979" t="str">
            <v>JANELA DE ALUMÍNIO, DE CORRER</v>
          </cell>
        </row>
        <row r="5980">
          <cell r="A5980" t="str">
            <v xml:space="preserve">    74067/001</v>
          </cell>
          <cell r="B5980" t="str">
            <v>JANELA DE CORRER EM ALUMINIO, COM QUATRO FOLHAS PARA VIDRO, DUAS FIXASE DUAS MOVEIS, INCLUSO GUARNICAO E VIDRO LISO INCOLOR</v>
          </cell>
          <cell r="C5980" t="str">
            <v>M2</v>
          </cell>
          <cell r="D5980">
            <v>369.26</v>
          </cell>
        </row>
        <row r="5981">
          <cell r="A5981" t="str">
            <v xml:space="preserve">    74067/002</v>
          </cell>
          <cell r="B5981" t="str">
            <v>JANELA DE CORRER EM ALUMINIO, FOLHAS PARA VIDRO, COM BANDEIRA, INCLUSOGUARNICAO E VIDRO LISO INCOLOR</v>
          </cell>
          <cell r="C5981" t="str">
            <v>M2</v>
          </cell>
          <cell r="D5981">
            <v>458.17</v>
          </cell>
        </row>
        <row r="5982">
          <cell r="A5982" t="str">
            <v xml:space="preserve">    74067/003</v>
          </cell>
          <cell r="B5982" t="str">
            <v xml:space="preserve">JANELA DE CORRER EM ALUMINIO, VENEZIANA, COM BANDEIRA </v>
          </cell>
          <cell r="C5982" t="str">
            <v>M2</v>
          </cell>
          <cell r="D5982">
            <v>550.53</v>
          </cell>
        </row>
        <row r="5983">
          <cell r="A5983" t="str">
            <v xml:space="preserve">    74067/004</v>
          </cell>
          <cell r="B5983" t="str">
            <v xml:space="preserve">JANELA DE CORRER EM ALUMINIO, VENEZIANA, SEM BANDEIRA </v>
          </cell>
          <cell r="C5983" t="str">
            <v>M2</v>
          </cell>
          <cell r="D5983">
            <v>480.21</v>
          </cell>
        </row>
        <row r="5984">
          <cell r="A5984" t="str">
            <v xml:space="preserve">    85010</v>
          </cell>
          <cell r="B5984" t="str">
            <v xml:space="preserve">CAIXILHO FIXO, DE ALUMINIO, PARA VIDRO </v>
          </cell>
          <cell r="C5984" t="str">
            <v>M2</v>
          </cell>
          <cell r="D5984">
            <v>319.08</v>
          </cell>
        </row>
        <row r="5985">
          <cell r="A5985" t="str">
            <v xml:space="preserve">    85014</v>
          </cell>
          <cell r="B5985" t="str">
            <v xml:space="preserve">CAIXILHO FIXO, DE ALUMINIO, COM TELA DE METAL FIO 12 MALHA 3X3CM </v>
          </cell>
          <cell r="C5985" t="str">
            <v>M2</v>
          </cell>
          <cell r="D5985">
            <v>367.08</v>
          </cell>
        </row>
        <row r="5986">
          <cell r="A5986" t="str">
            <v xml:space="preserve">  0304</v>
          </cell>
          <cell r="B5986" t="str">
            <v>PERFIL/CANTONEIRA/BARRA</v>
          </cell>
        </row>
        <row r="5987">
          <cell r="A5987" t="str">
            <v xml:space="preserve">    73908</v>
          </cell>
          <cell r="B5987" t="str">
            <v>CANTONEIRA DE ALUMÍNIO</v>
          </cell>
        </row>
        <row r="5988">
          <cell r="A5988" t="str">
            <v xml:space="preserve">    73908/001</v>
          </cell>
          <cell r="B5988" t="str">
            <v xml:space="preserve">CANTONEIRA DE ALUMINIO 2"X2", PARA PROTECAO DE QUINA DE PAREDE </v>
          </cell>
          <cell r="C5988" t="str">
            <v>M</v>
          </cell>
          <cell r="D5988">
            <v>41.56</v>
          </cell>
        </row>
        <row r="5989">
          <cell r="A5989" t="str">
            <v xml:space="preserve">    73908/002</v>
          </cell>
          <cell r="B5989" t="str">
            <v xml:space="preserve">CANTONEIRA DE ALUMINIO 1"X1, PARA PROTECAO DE QUINA DE PAREDE </v>
          </cell>
          <cell r="C5989" t="str">
            <v>M</v>
          </cell>
          <cell r="D5989">
            <v>29.32</v>
          </cell>
        </row>
        <row r="5990">
          <cell r="A5990" t="str">
            <v xml:space="preserve">    85015</v>
          </cell>
          <cell r="B5990" t="str">
            <v xml:space="preserve">CANTONEIRA DE MADEIRA 3,0X3,0X1,0CM </v>
          </cell>
          <cell r="C5990" t="str">
            <v>M</v>
          </cell>
          <cell r="D5990">
            <v>14.26</v>
          </cell>
        </row>
        <row r="5991">
          <cell r="A5991" t="str">
            <v xml:space="preserve">    85016</v>
          </cell>
          <cell r="B5991" t="str">
            <v xml:space="preserve">CANTONEIRA DE MADEIRA COM LAMINADO MELAMINICO FOSCO 3,0X3,0X1,0CM </v>
          </cell>
          <cell r="C5991" t="str">
            <v>M</v>
          </cell>
          <cell r="D5991">
            <v>17.28</v>
          </cell>
        </row>
        <row r="5992">
          <cell r="A5992" t="str">
            <v>FUES</v>
          </cell>
          <cell r="B5992" t="str">
            <v>FUNDACOES E ESTRUTURAS</v>
          </cell>
        </row>
        <row r="5993">
          <cell r="A5993" t="str">
            <v xml:space="preserve">  0038</v>
          </cell>
          <cell r="B5993" t="str">
            <v>TUBULOES</v>
          </cell>
        </row>
        <row r="5994">
          <cell r="A5994" t="str">
            <v xml:space="preserve">    73713</v>
          </cell>
          <cell r="B5994" t="str">
            <v>ARRASAMENTO DE TUBULAO DE CONCRETO D=1,00 A 1,20M. (INCLUI ENCARREGADO).</v>
          </cell>
          <cell r="C5994" t="str">
            <v>UN</v>
          </cell>
          <cell r="D5994">
            <v>355.58</v>
          </cell>
        </row>
        <row r="5995">
          <cell r="A5995" t="str">
            <v xml:space="preserve">    73761</v>
          </cell>
          <cell r="B5995" t="str">
            <v>ARRASAMENTO DE TUBULAO DE CONCRETO ARMADO</v>
          </cell>
        </row>
        <row r="5996">
          <cell r="A5996" t="str">
            <v xml:space="preserve">    73761/001</v>
          </cell>
          <cell r="B5996" t="str">
            <v xml:space="preserve">ARRASAMENTO DE TUBULAO DE CONCRETO D=0,80M. </v>
          </cell>
          <cell r="C5996" t="str">
            <v>UN</v>
          </cell>
          <cell r="D5996">
            <v>237.05</v>
          </cell>
        </row>
        <row r="5997">
          <cell r="A5997" t="str">
            <v xml:space="preserve">    73761/002</v>
          </cell>
          <cell r="B5997" t="str">
            <v xml:space="preserve">ARRASAMENTO DE TUBULAO DE CONCRETO D=1,25 A 1,40M. </v>
          </cell>
          <cell r="C5997" t="str">
            <v>UN</v>
          </cell>
          <cell r="D5997">
            <v>410.89</v>
          </cell>
        </row>
        <row r="5998">
          <cell r="A5998" t="str">
            <v xml:space="preserve">    73761/003</v>
          </cell>
          <cell r="B5998" t="str">
            <v xml:space="preserve">ARRASAMENTO DE TUBULAO DE CONCRETO D=1,45 A 1,60M. </v>
          </cell>
          <cell r="C5998" t="str">
            <v>UN</v>
          </cell>
          <cell r="D5998">
            <v>474.1</v>
          </cell>
        </row>
        <row r="5999">
          <cell r="A5999" t="str">
            <v xml:space="preserve">    73761/004</v>
          </cell>
          <cell r="B5999" t="str">
            <v xml:space="preserve">ARRASAMENTO DE TUBULAO DE CONCRETO D=1,65 A 2,00M. </v>
          </cell>
          <cell r="C5999" t="str">
            <v>UN</v>
          </cell>
          <cell r="D5999">
            <v>592.63</v>
          </cell>
        </row>
        <row r="6000">
          <cell r="A6000" t="str">
            <v xml:space="preserve">    73761/005</v>
          </cell>
          <cell r="B6000" t="str">
            <v xml:space="preserve">ARRASAMENTO DE TUBULAO DE CONCRETO D=2,10 A 2,50M. </v>
          </cell>
          <cell r="C6000" t="str">
            <v>UN</v>
          </cell>
          <cell r="D6000">
            <v>734.86</v>
          </cell>
        </row>
        <row r="6001">
          <cell r="A6001" t="str">
            <v xml:space="preserve">    79475</v>
          </cell>
          <cell r="B6001" t="str">
            <v>ESCAVACAO MANUAL CAMPO ABERTO P/TUBULAO - FUSTE E/OU BASE (PARA TODAS AS PROFUNDIDADES)</v>
          </cell>
          <cell r="C6001" t="str">
            <v>M3</v>
          </cell>
          <cell r="D6001">
            <v>241.87</v>
          </cell>
        </row>
        <row r="6002">
          <cell r="A6002" t="str">
            <v xml:space="preserve">  0039</v>
          </cell>
          <cell r="B6002" t="str">
            <v>ESTACAS</v>
          </cell>
        </row>
        <row r="6003">
          <cell r="A6003" t="str">
            <v xml:space="preserve">    72819</v>
          </cell>
          <cell r="B6003" t="str">
            <v>ESTACA A TRADO (BROCA) DIAMETRO 30CM EM CONCRETO ARMADO MOLDADA IN-LOCO, 20 MPA</v>
          </cell>
          <cell r="C6003" t="str">
            <v>M</v>
          </cell>
          <cell r="D6003">
            <v>69.25</v>
          </cell>
        </row>
        <row r="6004">
          <cell r="A6004" t="str">
            <v xml:space="preserve">    72820</v>
          </cell>
          <cell r="B6004" t="str">
            <v xml:space="preserve">CORTE E PREPARO EM CABECA DE ESTACA </v>
          </cell>
          <cell r="C6004" t="str">
            <v>UN</v>
          </cell>
          <cell r="D6004">
            <v>28.56</v>
          </cell>
        </row>
        <row r="6005">
          <cell r="A6005" t="str">
            <v xml:space="preserve">    74122</v>
          </cell>
          <cell r="B6005" t="str">
            <v>ESTACA PRE-MOLDADA</v>
          </cell>
        </row>
        <row r="6006">
          <cell r="A6006" t="str">
            <v xml:space="preserve">    74122/001</v>
          </cell>
          <cell r="B6006" t="str">
            <v xml:space="preserve">ESTACA PRE-MOLDADA CONCRETO ARMADO 20 T, INCLUSIVE CRAVACAO/EMENDAS. </v>
          </cell>
          <cell r="C6006" t="str">
            <v>M</v>
          </cell>
          <cell r="D6006">
            <v>113.63</v>
          </cell>
        </row>
        <row r="6007">
          <cell r="A6007" t="str">
            <v xml:space="preserve">    74156</v>
          </cell>
          <cell r="B6007" t="str">
            <v>BROCAS (ESTACAS A TRADO) MOLDADA IN-LOCO</v>
          </cell>
        </row>
        <row r="6008">
          <cell r="A6008" t="str">
            <v xml:space="preserve">    74156/001</v>
          </cell>
          <cell r="B6008" t="str">
            <v>ESTACA A TRADO(BROCA) D=25CM C/CONCRETO FCK=15MPA+20KG ACO/M3 MOLD.IN-LOCO</v>
          </cell>
          <cell r="C6008" t="str">
            <v>M</v>
          </cell>
          <cell r="D6008">
            <v>44.69</v>
          </cell>
        </row>
        <row r="6009">
          <cell r="A6009" t="str">
            <v xml:space="preserve">    74156/002</v>
          </cell>
          <cell r="B6009" t="str">
            <v>ESTACA A TRADO (BROCA) DIAMETRO = 25 CM, EM CONCRETO MOLDADO IN LOCO, 15 MPA, SEM ARMACAO.</v>
          </cell>
          <cell r="C6009" t="str">
            <v>M</v>
          </cell>
          <cell r="D6009">
            <v>39.340000000000003</v>
          </cell>
        </row>
        <row r="6010">
          <cell r="A6010" t="str">
            <v xml:space="preserve">    74156/003</v>
          </cell>
          <cell r="B6010" t="str">
            <v>ESTACA A TRADO (BROCA) DIAMETRO = 20 CM, EM CONCRETO MOLDADO IN LOCO, 15 MPA, SEM ARMACAO.</v>
          </cell>
          <cell r="C6010" t="str">
            <v>M</v>
          </cell>
          <cell r="D6010">
            <v>33.83</v>
          </cell>
        </row>
        <row r="6011">
          <cell r="A6011" t="str">
            <v xml:space="preserve">    83494</v>
          </cell>
          <cell r="B6011" t="str">
            <v xml:space="preserve">ESTACA TP FRANKI D=35 CM P/CARGA 55 T S/BATE ESTACA </v>
          </cell>
          <cell r="C6011" t="str">
            <v>M</v>
          </cell>
          <cell r="D6011">
            <v>248.74</v>
          </cell>
        </row>
        <row r="6012">
          <cell r="A6012" t="str">
            <v xml:space="preserve">    83495</v>
          </cell>
          <cell r="B6012" t="str">
            <v xml:space="preserve">ESTACA TP FRANKI D=40 CM P/CARGA 75T S/BATE ESTACA </v>
          </cell>
          <cell r="C6012" t="str">
            <v>M</v>
          </cell>
          <cell r="D6012">
            <v>286.25</v>
          </cell>
        </row>
        <row r="6013">
          <cell r="A6013" t="str">
            <v xml:space="preserve">    83498</v>
          </cell>
          <cell r="B6013" t="str">
            <v xml:space="preserve">ESTACA TP FRANKI D=52 CM P/CARGA 130T S/BATE ESTACA </v>
          </cell>
          <cell r="C6013" t="str">
            <v>M</v>
          </cell>
          <cell r="D6013">
            <v>494.21</v>
          </cell>
        </row>
        <row r="6014">
          <cell r="A6014" t="str">
            <v xml:space="preserve">    83500</v>
          </cell>
          <cell r="B6014" t="str">
            <v xml:space="preserve">ESTACA TP FRANKI D=60 CM P/CARGA 170T S/BATE ESTACA </v>
          </cell>
          <cell r="C6014" t="str">
            <v>M</v>
          </cell>
          <cell r="D6014">
            <v>599.26</v>
          </cell>
        </row>
        <row r="6015">
          <cell r="A6015" t="str">
            <v xml:space="preserve">    83501</v>
          </cell>
          <cell r="B6015" t="str">
            <v>ESTACA CONCRETO ARMADO CENTRIFUGADO D=20 CM, 25 A 30T INCL CRAVACAO/EMENDAS</v>
          </cell>
          <cell r="C6015" t="str">
            <v>M</v>
          </cell>
          <cell r="D6015">
            <v>136.36000000000001</v>
          </cell>
        </row>
        <row r="6016">
          <cell r="A6016" t="str">
            <v xml:space="preserve">    83502</v>
          </cell>
          <cell r="B6016" t="str">
            <v>ESTACA CONCRETO ARMADO CENTRIFUGADO D=28 CM INCLUSIVE CRAVACAO E SERVENTE</v>
          </cell>
          <cell r="C6016" t="str">
            <v>M</v>
          </cell>
          <cell r="D6016">
            <v>152.59</v>
          </cell>
        </row>
        <row r="6017">
          <cell r="A6017" t="str">
            <v xml:space="preserve">    83503</v>
          </cell>
          <cell r="B6017" t="str">
            <v>ESTACA CONCRETO ARMADO CENTRIFUGADO D=33 CM, 60 A 75T, INCL CRAVACAO/EMENDAS</v>
          </cell>
          <cell r="C6017" t="str">
            <v>M</v>
          </cell>
          <cell r="D6017">
            <v>235.6</v>
          </cell>
        </row>
        <row r="6018">
          <cell r="A6018" t="str">
            <v xml:space="preserve">    83504</v>
          </cell>
          <cell r="B6018" t="str">
            <v>ESTACA CONCRETO ARMADO CENTRIFUGADO D=38 CM, 75 A 90 T, INCL CRAVACAO/EMENDAS</v>
          </cell>
          <cell r="C6018" t="str">
            <v>M</v>
          </cell>
          <cell r="D6018">
            <v>288.17</v>
          </cell>
        </row>
        <row r="6019">
          <cell r="A6019" t="str">
            <v xml:space="preserve">    83505</v>
          </cell>
          <cell r="B6019" t="str">
            <v>ESTACA CONCRETO ARMADO CENTRIFUGADO D=42 CM, 90 A 115T, INCL CRAVACAO/EMENDAS</v>
          </cell>
          <cell r="C6019" t="str">
            <v>M</v>
          </cell>
          <cell r="D6019">
            <v>349.06</v>
          </cell>
        </row>
        <row r="6020">
          <cell r="A6020" t="str">
            <v xml:space="preserve">    83506</v>
          </cell>
          <cell r="B6020" t="str">
            <v>ESTACA CONCRETO ARMADO CENTRIFUGADO D=60 CM INCLUSIVE CRAVACAO E SERVENTE</v>
          </cell>
          <cell r="C6020" t="str">
            <v>M</v>
          </cell>
          <cell r="D6020">
            <v>549.99</v>
          </cell>
        </row>
        <row r="6021">
          <cell r="A6021" t="str">
            <v xml:space="preserve">    83508</v>
          </cell>
          <cell r="B6021" t="str">
            <v xml:space="preserve">ESTACA PREMOLDADA CONCRETO ARMADO 25T INCL CRAVACAO/EMENDAS </v>
          </cell>
          <cell r="C6021" t="str">
            <v>M</v>
          </cell>
          <cell r="D6021">
            <v>119.43</v>
          </cell>
        </row>
        <row r="6022">
          <cell r="A6022" t="str">
            <v xml:space="preserve">    83509</v>
          </cell>
          <cell r="B6022" t="str">
            <v xml:space="preserve">ESTACA PREMOLDADA CONCRETO ARMADO 32T INCL CRAVACAO/EMENDAS </v>
          </cell>
          <cell r="C6022" t="str">
            <v>M</v>
          </cell>
          <cell r="D6022">
            <v>150.16</v>
          </cell>
        </row>
        <row r="6023">
          <cell r="A6023" t="str">
            <v xml:space="preserve">    83510</v>
          </cell>
          <cell r="B6023" t="str">
            <v xml:space="preserve">ESTACA PREMOLDADA CONCRETO ARMADO 38T INCL CRAVACAO/EMENDAS </v>
          </cell>
          <cell r="C6023" t="str">
            <v>M</v>
          </cell>
          <cell r="D6023">
            <v>159.49</v>
          </cell>
        </row>
        <row r="6024">
          <cell r="A6024" t="str">
            <v xml:space="preserve">    83511</v>
          </cell>
          <cell r="B6024" t="str">
            <v xml:space="preserve">ESTACA PREMOLDADA CONCRETO ARMADO 50T INCL CRAVACAO/EMENDAS </v>
          </cell>
          <cell r="C6024" t="str">
            <v>M</v>
          </cell>
          <cell r="D6024">
            <v>204.96</v>
          </cell>
        </row>
        <row r="6025">
          <cell r="A6025" t="str">
            <v xml:space="preserve">    83512</v>
          </cell>
          <cell r="B6025" t="str">
            <v xml:space="preserve">ESTACA PREMOLDADA CONCRETO ARMADO 62T INCL CRAVACAO/EMENDAS </v>
          </cell>
          <cell r="C6025" t="str">
            <v>M</v>
          </cell>
          <cell r="D6025">
            <v>223.63</v>
          </cell>
        </row>
        <row r="6026">
          <cell r="A6026" t="str">
            <v xml:space="preserve">  0040</v>
          </cell>
          <cell r="B6026" t="str">
            <v>LASTROS/FUNDACOES DIVERSAS</v>
          </cell>
        </row>
        <row r="6027">
          <cell r="A6027" t="str">
            <v xml:space="preserve">    73692</v>
          </cell>
          <cell r="B6027" t="str">
            <v xml:space="preserve">LASTRO DE AREIA MEDIA </v>
          </cell>
          <cell r="C6027" t="str">
            <v>M3</v>
          </cell>
          <cell r="D6027">
            <v>66.16</v>
          </cell>
        </row>
        <row r="6028">
          <cell r="A6028" t="str">
            <v xml:space="preserve">    74164</v>
          </cell>
          <cell r="B6028" t="str">
            <v>LASTRO DE PEDRA BRITADA E FUNDACOES EM BALDRAME</v>
          </cell>
        </row>
        <row r="6029">
          <cell r="A6029" t="str">
            <v xml:space="preserve">    74164/004</v>
          </cell>
          <cell r="B6029" t="str">
            <v xml:space="preserve">LASTRO DE BRITA </v>
          </cell>
          <cell r="C6029" t="str">
            <v>M3</v>
          </cell>
          <cell r="D6029">
            <v>72.66</v>
          </cell>
        </row>
        <row r="6030">
          <cell r="A6030" t="str">
            <v xml:space="preserve">    83532</v>
          </cell>
          <cell r="B6030" t="str">
            <v xml:space="preserve">LASTRO DE CONCRETO, PREPARO MECANICO </v>
          </cell>
          <cell r="C6030" t="str">
            <v>M3</v>
          </cell>
          <cell r="D6030">
            <v>292.45</v>
          </cell>
        </row>
        <row r="6031">
          <cell r="A6031" t="str">
            <v xml:space="preserve">    83534</v>
          </cell>
          <cell r="B6031" t="str">
            <v>LASTRO DE CONCRETO, PREPARO MECANICO, INCLUSO ADITIVO IMPERMEABILIZANTE</v>
          </cell>
          <cell r="C6031" t="str">
            <v>M3</v>
          </cell>
          <cell r="D6031">
            <v>370.57</v>
          </cell>
        </row>
        <row r="6032">
          <cell r="A6032" t="str">
            <v xml:space="preserve">  0041</v>
          </cell>
          <cell r="B6032" t="str">
            <v>FORMAS/CIMBRAMENTOS/ESCORAMENTOS</v>
          </cell>
        </row>
        <row r="6033">
          <cell r="A6033" t="str">
            <v xml:space="preserve">    5651</v>
          </cell>
          <cell r="B6033" t="str">
            <v xml:space="preserve">FORMA TABUA PARA CONCRETO EM FUNDACAO C/ REAPROVEITAMENTO 5X </v>
          </cell>
          <cell r="C6033" t="str">
            <v>M2</v>
          </cell>
          <cell r="D6033">
            <v>34.590000000000003</v>
          </cell>
        </row>
        <row r="6034">
          <cell r="A6034" t="str">
            <v xml:space="preserve">    5970</v>
          </cell>
          <cell r="B6034" t="str">
            <v xml:space="preserve">FORMA TABUA PARA CONCRETO EM FUNDACAO, C/ REAPROVEITAMENTO 2X. </v>
          </cell>
          <cell r="C6034" t="str">
            <v>M2</v>
          </cell>
          <cell r="D6034">
            <v>62.17</v>
          </cell>
        </row>
        <row r="6035">
          <cell r="A6035" t="str">
            <v xml:space="preserve">    73653</v>
          </cell>
          <cell r="B6035" t="str">
            <v xml:space="preserve">FORMAS TIPO SANDUICHE COM TABUAS, 30 APROVEITAMENTOS </v>
          </cell>
          <cell r="C6035" t="str">
            <v>M2</v>
          </cell>
          <cell r="D6035">
            <v>13.41</v>
          </cell>
        </row>
        <row r="6036">
          <cell r="A6036" t="str">
            <v xml:space="preserve">    73685</v>
          </cell>
          <cell r="B6036" t="str">
            <v>EXECUCAO DE CIMBRAMENTO PARA ESCORAMENTO DE FORMAS ELEVADAS DE MADEIRA(LAJES E VIGAS), ACIMA DE 3,30 M DE PE DIREITO, COM PONTALETES (8,0 X8,0 CM) DE MADEIRA DE LEI 1A QUALIDADE E PECAS DE MADEIRA DE 2,5 X 10,0 CM DE 2A QUALIDADE, NAO APARELHADA.</v>
          </cell>
          <cell r="C6036" t="str">
            <v>M3</v>
          </cell>
          <cell r="D6036">
            <v>31.52</v>
          </cell>
        </row>
        <row r="6037">
          <cell r="A6037" t="str">
            <v xml:space="preserve">    73820</v>
          </cell>
          <cell r="B6037" t="str">
            <v>FORMA PARA FUNDACAO E BALDRAME</v>
          </cell>
        </row>
        <row r="6038">
          <cell r="A6038" t="str">
            <v xml:space="preserve">    73820/001</v>
          </cell>
          <cell r="B6038" t="str">
            <v>FORMA CURVA EM CHAPA DE MADEIRA COMPENSADA RESINADA 21 MM, PARA ESTRUTURAS DE CONCRETO.</v>
          </cell>
          <cell r="C6038" t="str">
            <v>M2</v>
          </cell>
          <cell r="D6038">
            <v>37.549999999999997</v>
          </cell>
        </row>
        <row r="6039">
          <cell r="A6039" t="str">
            <v xml:space="preserve">    73821</v>
          </cell>
          <cell r="B6039" t="str">
            <v>FORMA PARA VIGA, PILAR E PAREDE</v>
          </cell>
        </row>
        <row r="6040">
          <cell r="A6040" t="str">
            <v xml:space="preserve">    73821/001</v>
          </cell>
          <cell r="B6040" t="str">
            <v xml:space="preserve">FORMA CURVA EM TABUA 3A P/VIGA, PILAR E PAREDE. </v>
          </cell>
          <cell r="C6040" t="str">
            <v>M2</v>
          </cell>
          <cell r="D6040">
            <v>120.5</v>
          </cell>
        </row>
        <row r="6041">
          <cell r="A6041" t="str">
            <v xml:space="preserve">    74007</v>
          </cell>
          <cell r="B6041" t="str">
            <v>FORMAS PARA CONCRETO, INCLUINDO OS SERVICOS DE ESCORAMENTO,MONTAGEM,DESMONTAGEM, PARA CONCRETO NAO ESTRUTURAL</v>
          </cell>
        </row>
        <row r="6042">
          <cell r="A6042" t="str">
            <v xml:space="preserve">    74007/001</v>
          </cell>
          <cell r="B6042" t="str">
            <v xml:space="preserve">FORMA TABUA P/ CONCRETO EM FUNDACAO C/ REAPROVEITAMENTO 10 X. </v>
          </cell>
          <cell r="C6042" t="str">
            <v>M2</v>
          </cell>
          <cell r="D6042">
            <v>26.21</v>
          </cell>
        </row>
        <row r="6043">
          <cell r="A6043" t="str">
            <v xml:space="preserve">    74007/002</v>
          </cell>
          <cell r="B6043" t="str">
            <v>FORMA TABUAS MADEIRA 3A P/ PECAS CONCRETO ARM, REAPR 2X, INCL MONTAGEME DESMONTAGEM.</v>
          </cell>
          <cell r="C6043" t="str">
            <v>M2</v>
          </cell>
          <cell r="D6043">
            <v>67.459999999999994</v>
          </cell>
        </row>
        <row r="6044">
          <cell r="A6044" t="str">
            <v xml:space="preserve">    74074</v>
          </cell>
          <cell r="B6044" t="str">
            <v>FORMA PINHO 3A P/CONCRETO EM FUNDACAO REAPROV 2 VEZES - CORTE/MONTAGEM/ESCORAMENTO/DESFORMA</v>
          </cell>
        </row>
        <row r="6045">
          <cell r="A6045" t="str">
            <v xml:space="preserve">    74074/004</v>
          </cell>
          <cell r="B6045" t="str">
            <v xml:space="preserve">FORMA TABUA P/CONCRETO EM FUNDACAO S/REAPROVEITAMENTO </v>
          </cell>
          <cell r="C6045" t="str">
            <v>M2</v>
          </cell>
          <cell r="D6045">
            <v>106.06</v>
          </cell>
        </row>
        <row r="6046">
          <cell r="A6046" t="str">
            <v xml:space="preserve">    74076</v>
          </cell>
          <cell r="B6046" t="str">
            <v>FORMA PINHO 3A P/FUNDACAO RADIER REAPROV 10 VEZES - CORTE/MONTAGEM/ESCORAMENTO/DESFORMA</v>
          </cell>
        </row>
        <row r="6047">
          <cell r="A6047" t="str">
            <v xml:space="preserve">    74076/001</v>
          </cell>
          <cell r="B6047" t="str">
            <v xml:space="preserve">FORMA TABUA P/ CONCRETO EM FUNDACAO RADIER C/ REAPROVEITAMENTO 3X. </v>
          </cell>
          <cell r="C6047" t="str">
            <v>M2</v>
          </cell>
          <cell r="D6047">
            <v>47.24</v>
          </cell>
        </row>
        <row r="6048">
          <cell r="A6048" t="str">
            <v xml:space="preserve">    74076/002</v>
          </cell>
          <cell r="B6048" t="str">
            <v xml:space="preserve">FORMA TABUA P/ CONCRETO EM FUNDACAO RADIER C/ REAPROVEITAMENTO 5X. </v>
          </cell>
          <cell r="C6048" t="str">
            <v>M2</v>
          </cell>
          <cell r="D6048">
            <v>32.229999999999997</v>
          </cell>
        </row>
        <row r="6049">
          <cell r="A6049" t="str">
            <v xml:space="preserve">    74076/003</v>
          </cell>
          <cell r="B6049" t="str">
            <v xml:space="preserve">FORMA TABUA P/ CONCRETO EM FUNDACAO RADIER C/ REAPROVEITAMENTO 10X. </v>
          </cell>
          <cell r="C6049" t="str">
            <v>M2</v>
          </cell>
          <cell r="D6049">
            <v>20.99</v>
          </cell>
        </row>
        <row r="6050">
          <cell r="A6050" t="str">
            <v xml:space="preserve">    74107</v>
          </cell>
          <cell r="B6050" t="str">
            <v>ESCORAMENTO DE LAJE PRE-MOLDADA</v>
          </cell>
        </row>
        <row r="6051">
          <cell r="A6051" t="str">
            <v xml:space="preserve">    74107/001</v>
          </cell>
          <cell r="B6051" t="str">
            <v xml:space="preserve">ESCORAMENTO DE LAJE PRE-MOLDADA </v>
          </cell>
          <cell r="C6051" t="str">
            <v>M2</v>
          </cell>
          <cell r="D6051">
            <v>25.06</v>
          </cell>
        </row>
        <row r="6052">
          <cell r="A6052" t="str">
            <v xml:space="preserve">    83515</v>
          </cell>
          <cell r="B6052" t="str">
            <v>ESCORAMENTO FORMAS DE H=3,30 A 3,50 M, COM MADEIRA 3A QUALIDADE, NAO APARELHADA, APROVEITAMENTO TABUAS 3X E PRUMOS 4X</v>
          </cell>
          <cell r="C6052" t="str">
            <v>M3</v>
          </cell>
          <cell r="D6052">
            <v>14.75</v>
          </cell>
        </row>
        <row r="6053">
          <cell r="A6053" t="str">
            <v xml:space="preserve">    83516</v>
          </cell>
          <cell r="B6053" t="str">
            <v>ESCORAMENTO FORMAS H=3,50 A 4,00 M, COM MADEIRA DE 3A QUALIDADE, NAO APARELHADA, APROVEITAMENTO TABUAS 3X E PRUMOS 4X.</v>
          </cell>
          <cell r="C6053" t="str">
            <v>M3</v>
          </cell>
          <cell r="D6053">
            <v>17.03</v>
          </cell>
        </row>
        <row r="6054">
          <cell r="A6054" t="str">
            <v xml:space="preserve">    84214</v>
          </cell>
          <cell r="B6054" t="str">
            <v>FORMA PARA ESTRUTURAS DE CONCRETO (PILAR, VIGA E LAJE) EM CHAPA DE MADEIRA COMPENSADA RESINADA, DE 1,10 X 2,20, ESPESSURA = 12 MM, 02 UTILIZACOES. (FABRICACAO, MONTAGEM E DESMONTAGEM)</v>
          </cell>
          <cell r="C6054" t="str">
            <v>M2</v>
          </cell>
          <cell r="D6054">
            <v>54.05</v>
          </cell>
        </row>
        <row r="6055">
          <cell r="A6055" t="str">
            <v xml:space="preserve">    84215</v>
          </cell>
          <cell r="B6055" t="str">
            <v>FORMA PARA ESTRUTURAS DE CONCRETO (PILAR, VIGA E LAJE) EM CHAPA DE MADEIRA COMPENSADA RESINADA, DE 1,10 X 2,20, ESPESSURA = 12 MM, 03 UTILIZACOES. (FABRICACAO, MONTAGEM E DESMONTAGEM)</v>
          </cell>
          <cell r="C6055" t="str">
            <v>M2</v>
          </cell>
          <cell r="D6055">
            <v>40.75</v>
          </cell>
        </row>
        <row r="6056">
          <cell r="A6056" t="str">
            <v xml:space="preserve">    84216</v>
          </cell>
          <cell r="B6056" t="str">
            <v>FORMA PARA ESTRUTURAS DE CONCRETO (PILAR, VIGA E LAJE) EM CHAPA DE MADEIRA COMPENSADA RESINADA, DE 1,10 X 2,20, ESPESSURA = 12 MM, 05 UTILIZACOES. (FABRICACAO, MONTAGEM E DESMONTAGEM)</v>
          </cell>
          <cell r="C6056" t="str">
            <v>M2</v>
          </cell>
          <cell r="D6056">
            <v>29.96</v>
          </cell>
        </row>
        <row r="6057">
          <cell r="A6057" t="str">
            <v xml:space="preserve">    84217</v>
          </cell>
          <cell r="B6057" t="str">
            <v>FORMA PARA ESTRUTURAS DE CONCRETO (PILAR, VIGA E LAJE) EM CHAPA DE MADEIRA COMPENSADA PLASTIFICADA, DE 1,10 X 2,20, ESPESSURA = 12 MM, 02 UTILIZACOES. (FABRICACAO, MONTAGEM E DESMONTAGEM - EXCLUSIVE ESCORAMENTO)</v>
          </cell>
          <cell r="C6057" t="str">
            <v>M2</v>
          </cell>
          <cell r="D6057">
            <v>60.47</v>
          </cell>
        </row>
        <row r="6058">
          <cell r="A6058" t="str">
            <v xml:space="preserve">    84218</v>
          </cell>
          <cell r="B6058" t="str">
            <v>FORMA PARA ESTRUTURAS DE CONCRETO (PILAR, VIGA E LAJE) EM CHAPA DE MADEIRA COMPENSADA PLASTIFICADA, DE 1,10 X 2,20, ESPESSURA = 12 MM, 03 UTILIZACOES. (FABRICACAO, MONTAGEM E DESMONTAGEM - EXCLUSIVE ESCORAMENTO)</v>
          </cell>
          <cell r="C6058" t="str">
            <v>M2</v>
          </cell>
          <cell r="D6058">
            <v>44.4</v>
          </cell>
        </row>
        <row r="6059">
          <cell r="A6059" t="str">
            <v xml:space="preserve">    84219</v>
          </cell>
          <cell r="B6059" t="str">
            <v>FORMA PARA ESTRUTURAS DE CONCRETO (PILAR, VIGA E LAJE) EM CHAPA DE MADEIRA COMPENSADA PLASTIFICADA, DE 1,10 X 2,20, ESPESSURA = 12 MM, 05 UTILIZACOES. (FABRICACAO, MONTAGEM E DESMONTAGEM - EXCLUSIVE ESCORAMENTO)</v>
          </cell>
          <cell r="C6059" t="str">
            <v>M2</v>
          </cell>
          <cell r="D6059">
            <v>31.62</v>
          </cell>
        </row>
        <row r="6060">
          <cell r="A6060" t="str">
            <v xml:space="preserve">    84220</v>
          </cell>
          <cell r="B6060" t="str">
            <v>FORMA PARA ESTRUTURAS DE CONCRETO (PILAR, VIGA E LAJE) EM CHAPA DE MADEIRA COMPENSADA PLASTIFICADA, DE 1,10 X 2,20, ESPESSURA = 12 MM, 08 UTILIZACOES. (FABRICACAO, MONTAGEM E DESMONTAGEM - EXCLUSIVE ESCORAMENTO)</v>
          </cell>
          <cell r="C6060" t="str">
            <v>M2</v>
          </cell>
          <cell r="D6060">
            <v>26.16</v>
          </cell>
        </row>
        <row r="6061">
          <cell r="A6061" t="str">
            <v xml:space="preserve">    84221</v>
          </cell>
          <cell r="B6061" t="str">
            <v>FORMA PARA ESTRUTURAS DE CONCRETO (PILAR, VIGA E LAJE) EM CHAPA DE MADEIRA COMPENSADA PLASTIFICADA, DE 1,10 X 2,20, ESPESSURA = 18 MM, 02 UTILIZACOES. (FABRICACAO, MONTAGEM E DESMONTAGEM - EXCLUSIVE ESCORAMENTO)</v>
          </cell>
          <cell r="C6061" t="str">
            <v>M2</v>
          </cell>
          <cell r="D6061">
            <v>79.92</v>
          </cell>
        </row>
        <row r="6062">
          <cell r="A6062" t="str">
            <v xml:space="preserve">    84222</v>
          </cell>
          <cell r="B6062" t="str">
            <v>FORMA PARA ESTRUTURAS DE CONCRETO (PILAR, VIGA E LAJE) EM CHAPA DE MADEIRA COMPENSADA PLASTIFICADA, DE 1,10 X 2,20, ESPESSURA = 18 MM, 03 UTILIZACOES. (FABRICACAO, MONTAGEM E DESMONTAGEM - EXCLUSIVE ESCORAMENTO)</v>
          </cell>
          <cell r="C6062" t="str">
            <v>M2</v>
          </cell>
          <cell r="D6062">
            <v>58.54</v>
          </cell>
        </row>
        <row r="6063">
          <cell r="A6063" t="str">
            <v xml:space="preserve">    84223</v>
          </cell>
          <cell r="B6063" t="str">
            <v>FORMA PARA ESTRUTURAS DE CONCRETO (PILAR, VIGA E LAJE) EM CHAPA DE MADEIRA COMPENSADA PLASTIFICADA, DE 1,10 X 2,20, ESPESSURA = 18 MM, 05 UTILIZACOES. (FABRICACAO, MONTAGEM E DESMONTAGEM - EXCLUSIVE ESCORAMENTO)</v>
          </cell>
          <cell r="C6063" t="str">
            <v>M2</v>
          </cell>
          <cell r="D6063">
            <v>41.77</v>
          </cell>
        </row>
        <row r="6064">
          <cell r="A6064" t="str">
            <v xml:space="preserve">    84224</v>
          </cell>
          <cell r="B6064" t="str">
            <v>FORMA PARA ESTRUTURAS DE CONCRETO (PILAR, VIGA E LAJE) EM CHAPA DE MADEIRA COMPENSADA PLASTIFICADA, DE 1,10 X 2,20, ESPESSURA = 18 MM, 08 UTILIZACOES. (FABRICACAO, MONTAGEM E DESMONTAGEM - EXCLUSIVE ESCORAMENTO)</v>
          </cell>
          <cell r="C6064" t="str">
            <v>M2</v>
          </cell>
          <cell r="D6064">
            <v>32.46</v>
          </cell>
        </row>
        <row r="6065">
          <cell r="A6065" t="str">
            <v xml:space="preserve">  0042</v>
          </cell>
          <cell r="B6065" t="str">
            <v>ARMADURAS</v>
          </cell>
        </row>
        <row r="6066">
          <cell r="A6066" t="str">
            <v xml:space="preserve">    73771</v>
          </cell>
          <cell r="B6066" t="str">
            <v>TIRANTES</v>
          </cell>
        </row>
        <row r="6067">
          <cell r="A6067" t="str">
            <v xml:space="preserve">    73771/001</v>
          </cell>
          <cell r="B6067" t="str">
            <v xml:space="preserve">PROTENSAO DE TIRANTES DE BARRA DE ACO CA-50 EXCL MATERIAIS </v>
          </cell>
          <cell r="C6067" t="str">
            <v>UN</v>
          </cell>
          <cell r="D6067">
            <v>13.9</v>
          </cell>
        </row>
        <row r="6068">
          <cell r="A6068" t="str">
            <v xml:space="preserve">    73942</v>
          </cell>
          <cell r="B6068" t="str">
            <v>ARMACAO ACO CA-60 P/ ESTRUTURAS DE CONCRETO</v>
          </cell>
        </row>
        <row r="6069">
          <cell r="A6069" t="str">
            <v xml:space="preserve">    73942/001</v>
          </cell>
          <cell r="B6069" t="str">
            <v>ARMACAO DE ACO CA-60 DIAM.7,0 A 8,0MM - FORNECIMENTO / CORTE (C/ PERDADE 10%) / DOBRA / COLOCACAO.</v>
          </cell>
          <cell r="C6069" t="str">
            <v>KG</v>
          </cell>
          <cell r="D6069">
            <v>5.85</v>
          </cell>
        </row>
        <row r="6070">
          <cell r="A6070" t="str">
            <v xml:space="preserve">    73942/002</v>
          </cell>
          <cell r="B6070" t="str">
            <v>ARMACAO DE ACO CA-60 DIAM. 3,4 A 6,0MM.- FORNECIMENTO / CORTE (C/PERDADE 10%) / DOBRA / COLOCAÇÃO.</v>
          </cell>
          <cell r="C6070" t="str">
            <v>KG</v>
          </cell>
          <cell r="D6070">
            <v>6.4</v>
          </cell>
        </row>
        <row r="6071">
          <cell r="A6071" t="str">
            <v xml:space="preserve">    73990</v>
          </cell>
          <cell r="B6071" t="str">
            <v>ARMACAO CA-50 P/1,0M3 DE CONCRETO</v>
          </cell>
        </row>
        <row r="6072">
          <cell r="A6072" t="str">
            <v xml:space="preserve">    73990/001</v>
          </cell>
          <cell r="B6072" t="str">
            <v xml:space="preserve">ARMACAO ACO CA-50 P/1,0M3 DE CONCRETO </v>
          </cell>
          <cell r="C6072" t="str">
            <v>UN</v>
          </cell>
          <cell r="D6072">
            <v>465.98</v>
          </cell>
        </row>
        <row r="6073">
          <cell r="A6073" t="str">
            <v xml:space="preserve">    73994</v>
          </cell>
          <cell r="B6073" t="str">
            <v>ARMACAO EM TELA SOLDADA</v>
          </cell>
        </row>
        <row r="6074">
          <cell r="A6074" t="str">
            <v xml:space="preserve">    73994/001</v>
          </cell>
          <cell r="B6074" t="str">
            <v>ARMACAO EM TELA DE ACO SOLDADA NERVURADA Q-138, ACO CA-60, 4,2MM, MALHA 10X10CM</v>
          </cell>
          <cell r="C6074" t="str">
            <v>KG</v>
          </cell>
          <cell r="D6074">
            <v>5.27</v>
          </cell>
        </row>
        <row r="6075">
          <cell r="A6075" t="str">
            <v xml:space="preserve">    74254</v>
          </cell>
          <cell r="B6075" t="str">
            <v>ARMACAO ACO CA-50 P/ ESTRUTURAS DE CONCRETO</v>
          </cell>
        </row>
        <row r="6076">
          <cell r="A6076" t="str">
            <v xml:space="preserve">    74254/001</v>
          </cell>
          <cell r="B6076" t="str">
            <v>ARMACAO ACO CA-50 DIAM.16,0 (5/8) À 25,0MM (1) - FORNECIMENTO/ CORTE(PERDA DE 10%) / DOBRA / COLOCAÇÃO.</v>
          </cell>
          <cell r="C6076" t="str">
            <v>KG</v>
          </cell>
          <cell r="D6076">
            <v>5.46</v>
          </cell>
        </row>
        <row r="6077">
          <cell r="A6077" t="str">
            <v xml:space="preserve">    74254/002</v>
          </cell>
          <cell r="B6077" t="str">
            <v>ARMACAO ACO CA-50, DIAM. 6,3 (1/4) À 12,5MM(1/2) -FORNECIMENTO/ CORTE(PERDA DE 10%) / DOBRA / COLOCAÇÃO.</v>
          </cell>
          <cell r="C6077" t="str">
            <v>KG</v>
          </cell>
          <cell r="D6077">
            <v>6.63</v>
          </cell>
        </row>
        <row r="6078">
          <cell r="A6078" t="str">
            <v xml:space="preserve">    79504</v>
          </cell>
          <cell r="B6078" t="str">
            <v>TIRANTES</v>
          </cell>
        </row>
        <row r="6079">
          <cell r="A6079" t="str">
            <v xml:space="preserve">    79504/001</v>
          </cell>
          <cell r="B6079" t="str">
            <v xml:space="preserve">TIRANTES P/PROTENSAO E ANCORAGEM EM ROCHA C/ 6 FIOS ACO DURO 8MM . </v>
          </cell>
          <cell r="C6079" t="str">
            <v>M</v>
          </cell>
          <cell r="D6079">
            <v>32.340000000000003</v>
          </cell>
        </row>
        <row r="6080">
          <cell r="A6080" t="str">
            <v xml:space="preserve">    79504/002</v>
          </cell>
          <cell r="B6080" t="str">
            <v xml:space="preserve">TIRANTES P/PROTENSAO E ANCORAGEM EM ROCHA C/ 8 FIOS ACO DURO 8MM . </v>
          </cell>
          <cell r="C6080" t="str">
            <v>M</v>
          </cell>
          <cell r="D6080">
            <v>37.520000000000003</v>
          </cell>
        </row>
        <row r="6081">
          <cell r="A6081" t="str">
            <v xml:space="preserve">    79504/003</v>
          </cell>
          <cell r="B6081" t="str">
            <v xml:space="preserve">TIRANTES P/PROTENSAO E ANCORAGEM EM ROCHA C/10 FIOS ACO DURO 8MM . </v>
          </cell>
          <cell r="C6081" t="str">
            <v>M</v>
          </cell>
          <cell r="D6081">
            <v>42.71</v>
          </cell>
        </row>
        <row r="6082">
          <cell r="A6082" t="str">
            <v xml:space="preserve">    79504/004</v>
          </cell>
          <cell r="B6082" t="str">
            <v xml:space="preserve">TIRANTES P/PROTENSAO E ANCORAGEM EM ROCHA C/12 FIOS ACO DURO 8MM . </v>
          </cell>
          <cell r="C6082" t="str">
            <v>M</v>
          </cell>
          <cell r="D6082">
            <v>47.89</v>
          </cell>
        </row>
        <row r="6083">
          <cell r="A6083" t="str">
            <v xml:space="preserve">    79504/005</v>
          </cell>
          <cell r="B6083" t="str">
            <v>TIRANTE PROTENDIDO P/ ANCORAGEM EM SOLO C/ 6 FIOS ACO DURO 8MM, INCLUSIVE PROTEÇÃO ANTICORR0SIVA.</v>
          </cell>
          <cell r="C6083" t="str">
            <v>M</v>
          </cell>
          <cell r="D6083">
            <v>39.270000000000003</v>
          </cell>
        </row>
        <row r="6084">
          <cell r="A6084" t="str">
            <v xml:space="preserve">    79504/006</v>
          </cell>
          <cell r="B6084" t="str">
            <v>TIRANTES P/PROTENSAO E ANCORAGEM EM SOLO TRECHO LIVRE C/ 8 FIOS ACO DURO 8MM INCLUSIVE PROTECAO ANTICORROSIVA.</v>
          </cell>
          <cell r="C6084" t="str">
            <v>M</v>
          </cell>
          <cell r="D6084">
            <v>44.46</v>
          </cell>
        </row>
        <row r="6085">
          <cell r="A6085" t="str">
            <v xml:space="preserve">    79504/007</v>
          </cell>
          <cell r="B6085" t="str">
            <v>TIRANTES P/PROTENSAO E ANCORAGEM EM SOLO TRECHO LIVRE C/10 FIOS ACO DURO 8MM INCLUSIVE PROTECAO ANTICORROSIVA.</v>
          </cell>
          <cell r="C6085" t="str">
            <v>M</v>
          </cell>
          <cell r="D6085">
            <v>49.64</v>
          </cell>
        </row>
        <row r="6086">
          <cell r="A6086" t="str">
            <v xml:space="preserve">    79504/008</v>
          </cell>
          <cell r="B6086" t="str">
            <v>TIRANTES P/PROTENSAO E ANCORAGEM EM SOLO TRECHO LIVRE C/16 FIOS ACO DURO 8MM INCLUSIVE PROTECAO ANTICORROSIVA.</v>
          </cell>
          <cell r="C6086" t="str">
            <v>M</v>
          </cell>
          <cell r="D6086">
            <v>65.849999999999994</v>
          </cell>
        </row>
        <row r="6087">
          <cell r="A6087" t="str">
            <v xml:space="preserve">    79504/009</v>
          </cell>
          <cell r="B6087" t="str">
            <v>TIRANTES P/PROTENSAO E ANCORAGEM EM SOLO TRECHO ANCOR C/ 6 FIOS ACO DURO 8MM , INCLUSIVE PROTECAO ANTICORROSIVA.</v>
          </cell>
          <cell r="C6087" t="str">
            <v>M</v>
          </cell>
          <cell r="D6087">
            <v>75.94</v>
          </cell>
        </row>
        <row r="6088">
          <cell r="A6088" t="str">
            <v xml:space="preserve">    79504/010</v>
          </cell>
          <cell r="B6088" t="str">
            <v>TIRANTES P/PROTENSAO E ANCORAGEM EM SOLO TRECHO ANCOR C/ 8 FIOS ACO DURO 8MM , INCLUSIVE PROTECAO ANTICORROSIVA.</v>
          </cell>
          <cell r="C6088" t="str">
            <v>M</v>
          </cell>
          <cell r="D6088">
            <v>81.12</v>
          </cell>
        </row>
        <row r="6089">
          <cell r="A6089" t="str">
            <v xml:space="preserve">    79504/011</v>
          </cell>
          <cell r="B6089" t="str">
            <v>TIRANTES P/PROTENSAO E ANCORAGEM EM SOLO TRECHO ANCOR C/10 FIOS ACO DURO 8MM .</v>
          </cell>
          <cell r="C6089" t="str">
            <v>M</v>
          </cell>
          <cell r="D6089">
            <v>86.31</v>
          </cell>
        </row>
        <row r="6090">
          <cell r="A6090" t="str">
            <v xml:space="preserve">    79504/012</v>
          </cell>
          <cell r="B6090" t="str">
            <v>TIRANTES P/PROTENSAO E ANCORAGEM EM SOLO TRECHO ANCOR C/16 FIOS ACO DURO 8MM .</v>
          </cell>
          <cell r="C6090" t="str">
            <v>M</v>
          </cell>
          <cell r="D6090">
            <v>102.52</v>
          </cell>
        </row>
        <row r="6091">
          <cell r="A6091" t="str">
            <v xml:space="preserve">    85662</v>
          </cell>
          <cell r="B6091" t="str">
            <v>ARMACAO EM TELA DE ACO SOLDADA NERVURADA Q-92, ACO CA-60, 4,2MM, MALHA15X15CM</v>
          </cell>
          <cell r="C6091" t="str">
            <v>M2</v>
          </cell>
          <cell r="D6091">
            <v>7.87</v>
          </cell>
        </row>
        <row r="6092">
          <cell r="A6092" t="str">
            <v xml:space="preserve">  0043</v>
          </cell>
          <cell r="B6092" t="str">
            <v>CONCRETOS</v>
          </cell>
        </row>
        <row r="6093">
          <cell r="A6093" t="str">
            <v xml:space="preserve">    5652</v>
          </cell>
          <cell r="B6093" t="str">
            <v>CONCRETO NAO ESTRUTURAL, CONSUMO 150KG/M3, PREPARO COM BETONEIRA, SEM LANCAMENTO</v>
          </cell>
          <cell r="C6093" t="str">
            <v>M3</v>
          </cell>
          <cell r="D6093">
            <v>205.05</v>
          </cell>
        </row>
        <row r="6094">
          <cell r="A6094" t="str">
            <v xml:space="preserve">    6042</v>
          </cell>
          <cell r="B6094" t="str">
            <v>CONCRETO NAO ESTRUTURAL, CONSUMO 210KG/M3, PREPARO COM BETONEIRA, SEM LANCAMENTO</v>
          </cell>
          <cell r="C6094" t="str">
            <v>M3</v>
          </cell>
          <cell r="D6094">
            <v>242.54</v>
          </cell>
        </row>
        <row r="6095">
          <cell r="A6095" t="str">
            <v xml:space="preserve">    6045</v>
          </cell>
          <cell r="B6095" t="str">
            <v xml:space="preserve">CONCRETO FCK=15MPA, PREPARO COM BETONEIRA, SEM LANCAMENTO </v>
          </cell>
          <cell r="C6095" t="str">
            <v>M3</v>
          </cell>
          <cell r="D6095">
            <v>296.16000000000003</v>
          </cell>
        </row>
        <row r="6096">
          <cell r="A6096" t="str">
            <v xml:space="preserve">    40780</v>
          </cell>
          <cell r="B6096" t="str">
            <v xml:space="preserve">REGULARIZACAO DE SUPERFICIE DE CONC. APARENTE </v>
          </cell>
          <cell r="C6096" t="str">
            <v>M2</v>
          </cell>
          <cell r="D6096">
            <v>6.3</v>
          </cell>
        </row>
        <row r="6097">
          <cell r="A6097" t="str">
            <v xml:space="preserve">    73406</v>
          </cell>
          <cell r="B6097" t="str">
            <v>CONCRETO FCK=15MPA (1:2,5:3) , INCLUIDO PREPARO MECANICO, LANCAMENTO EADENSAMENTO.</v>
          </cell>
          <cell r="C6097" t="str">
            <v>M3</v>
          </cell>
          <cell r="D6097">
            <v>377</v>
          </cell>
        </row>
        <row r="6098">
          <cell r="A6098" t="str">
            <v xml:space="preserve">    73972</v>
          </cell>
          <cell r="B6098" t="str">
            <v>CONCRETO C/ PREPARO MECANICO (BETONEIRA) NA OBRA</v>
          </cell>
        </row>
        <row r="6099">
          <cell r="A6099" t="str">
            <v xml:space="preserve">    73972/001</v>
          </cell>
          <cell r="B6099" t="str">
            <v xml:space="preserve">CONCRETO FCK=25MPA, VIRADO EM BETONEIRA, SEM LANCAMENTO </v>
          </cell>
          <cell r="C6099" t="str">
            <v>M3</v>
          </cell>
          <cell r="D6099">
            <v>326.92</v>
          </cell>
        </row>
        <row r="6100">
          <cell r="A6100" t="str">
            <v xml:space="preserve">    73972/002</v>
          </cell>
          <cell r="B6100" t="str">
            <v xml:space="preserve">CONCRETO FCK=20MPA, VIRADO EM BETONEIRA, SEM LANCAMENTO </v>
          </cell>
          <cell r="C6100" t="str">
            <v>M3</v>
          </cell>
          <cell r="D6100">
            <v>316.14</v>
          </cell>
        </row>
        <row r="6101">
          <cell r="A6101" t="str">
            <v xml:space="preserve">    73983</v>
          </cell>
          <cell r="B6101" t="str">
            <v>CONCRETO ARMADO FCK=15MPA (PREP.NA OBRA C/BETONEIRA), INCLUSIVEIMPERMEABILIZANTE (ESTRUTURAS)</v>
          </cell>
        </row>
        <row r="6102">
          <cell r="A6102" t="str">
            <v xml:space="preserve">    73983/001</v>
          </cell>
          <cell r="B6102" t="str">
            <v>CONCRETO FCK=15MPA, VIRADO EM BETONEIRA, SEM LANCAMENTO, COM IMPERMEABILIZANTE</v>
          </cell>
          <cell r="C6102" t="str">
            <v>M3</v>
          </cell>
          <cell r="D6102">
            <v>326.16000000000003</v>
          </cell>
        </row>
        <row r="6103">
          <cell r="A6103" t="str">
            <v xml:space="preserve">    74004</v>
          </cell>
          <cell r="B6103" t="str">
            <v>CONCRETOS-INCLUI FORNECIMENTO, LANCAMENTO NAS FORMAS, ADENSAMENTO,DESEMPENO E PREPARO DAS JUNTAS DE CONCRETAGEM.</v>
          </cell>
        </row>
        <row r="6104">
          <cell r="A6104" t="str">
            <v xml:space="preserve">    74004/003</v>
          </cell>
          <cell r="B6104" t="str">
            <v xml:space="preserve">CONCRETO GROUT, PREPARADO NO LOCAL, LANCADO E ADENSADO </v>
          </cell>
          <cell r="C6104" t="str">
            <v>M3</v>
          </cell>
          <cell r="D6104">
            <v>381.99</v>
          </cell>
        </row>
        <row r="6105">
          <cell r="A6105" t="str">
            <v xml:space="preserve">    74115</v>
          </cell>
          <cell r="B6105" t="str">
            <v>CONCRETO PARA LASTRO</v>
          </cell>
        </row>
        <row r="6106">
          <cell r="A6106" t="str">
            <v xml:space="preserve">    74115/001</v>
          </cell>
          <cell r="B6106" t="str">
            <v xml:space="preserve">EXECUÇÃO DE LASTRO EM CONCRETO (1:2,5:6), PREPARO MANUAL </v>
          </cell>
          <cell r="C6106" t="str">
            <v>M3</v>
          </cell>
          <cell r="D6106">
            <v>297.17</v>
          </cell>
        </row>
        <row r="6107">
          <cell r="A6107" t="str">
            <v xml:space="preserve">    74138</v>
          </cell>
          <cell r="B6107" t="str">
            <v>CONCRETO BOMBEADO</v>
          </cell>
        </row>
        <row r="6108">
          <cell r="A6108" t="str">
            <v xml:space="preserve">    74138/001</v>
          </cell>
          <cell r="B6108" t="str">
            <v>CONCRETO USINADO BOMBEADO FCK=15MPA, INCLUSIVE LANCAMENTO E ADENSAMENTO</v>
          </cell>
          <cell r="C6108" t="str">
            <v>M3</v>
          </cell>
          <cell r="D6108">
            <v>299.98</v>
          </cell>
        </row>
        <row r="6109">
          <cell r="A6109" t="str">
            <v xml:space="preserve">    74138/002</v>
          </cell>
          <cell r="B6109" t="str">
            <v>CONCRETO USINADO BOMBEADO FCK=20MPA, INCLUSIVE LANCAMENTO E ADENSAMENTO</v>
          </cell>
          <cell r="C6109" t="str">
            <v>M3</v>
          </cell>
          <cell r="D6109">
            <v>340.12</v>
          </cell>
        </row>
        <row r="6110">
          <cell r="A6110" t="str">
            <v xml:space="preserve">    74138/003</v>
          </cell>
          <cell r="B6110" t="str">
            <v>CONCRETO USINADO BOMBEADO FCK=25MPA, INCLUSIVE LANCAMENTO E ADENSAMENTO</v>
          </cell>
          <cell r="C6110" t="str">
            <v>M3</v>
          </cell>
          <cell r="D6110">
            <v>352.73</v>
          </cell>
        </row>
        <row r="6111">
          <cell r="A6111" t="str">
            <v xml:space="preserve">    74138/004</v>
          </cell>
          <cell r="B6111" t="str">
            <v>CONCRETO USINADO BOMBEADO FCK=30MPA, INCLUSIVE LANCAMENTO E ADENSAMENTO</v>
          </cell>
          <cell r="C6111" t="str">
            <v>M3</v>
          </cell>
          <cell r="D6111">
            <v>363.24</v>
          </cell>
        </row>
        <row r="6112">
          <cell r="A6112" t="str">
            <v xml:space="preserve">    74138/005</v>
          </cell>
          <cell r="B6112" t="str">
            <v>CONCRETO USINADO BOMBEADO FCK=35MPA, INCLUSIVE LANCAMENTO E ADENSAMENTO</v>
          </cell>
          <cell r="C6112" t="str">
            <v>M3</v>
          </cell>
          <cell r="D6112">
            <v>374.8</v>
          </cell>
        </row>
        <row r="6113">
          <cell r="A6113" t="str">
            <v xml:space="preserve">    74157</v>
          </cell>
          <cell r="B6113" t="str">
            <v>LANCAMENTO MANUAL DE CONCRETO</v>
          </cell>
        </row>
        <row r="6114">
          <cell r="A6114" t="str">
            <v xml:space="preserve">    74157/003</v>
          </cell>
          <cell r="B6114" t="str">
            <v xml:space="preserve">LANCAMENTO/APLICACAO MANUAL DE CONCRETO EM ESTRUTURAS </v>
          </cell>
          <cell r="C6114" t="str">
            <v>M3</v>
          </cell>
          <cell r="D6114">
            <v>67.86</v>
          </cell>
        </row>
        <row r="6115">
          <cell r="A6115" t="str">
            <v xml:space="preserve">    74157/004</v>
          </cell>
          <cell r="B6115" t="str">
            <v xml:space="preserve">LANCAMENTO/APLICACAO MANUAL DE CONCRETO EM FUNDACOES </v>
          </cell>
          <cell r="C6115" t="str">
            <v>M3</v>
          </cell>
          <cell r="D6115">
            <v>67.86</v>
          </cell>
        </row>
        <row r="6116">
          <cell r="A6116" t="str">
            <v xml:space="preserve">  0044</v>
          </cell>
          <cell r="B6116" t="str">
            <v>LAJE PRE-FABRICADA</v>
          </cell>
        </row>
        <row r="6117">
          <cell r="A6117" t="str">
            <v xml:space="preserve">    74141</v>
          </cell>
          <cell r="B6117" t="str">
            <v>LAJE PRE-MOLDADA</v>
          </cell>
        </row>
        <row r="6118">
          <cell r="A6118" t="str">
            <v xml:space="preserve">    74141/001</v>
          </cell>
          <cell r="B6118" t="str">
            <v>LAJE PRE-MOLD BETA 11 P/1KN/M2 VAOS 4,40M/INCL VIGOTAS TIJOLOS ARMADURA NEGATIVA CAPEAMENTO 3CM CONCRETO 20MPA ESCORAMENTO MATERIAL E MAO DE OBRA.</v>
          </cell>
          <cell r="C6118" t="str">
            <v>M2</v>
          </cell>
          <cell r="D6118">
            <v>71.73</v>
          </cell>
        </row>
        <row r="6119">
          <cell r="A6119" t="str">
            <v xml:space="preserve">    74141/002</v>
          </cell>
          <cell r="B6119" t="str">
            <v>LAJE PRE-MOLD BETA 12 P/3,5KN/M2 VAO 4,1M INCL VIGOTAS TIJOLOS ARMADURA NEGATIVA CAPEAMENTO 3CM CONCRETO 15MPA ESCORAMENTO MATERIAIS E MAODE OBRA.</v>
          </cell>
          <cell r="C6119" t="str">
            <v>M2</v>
          </cell>
          <cell r="D6119">
            <v>80.42</v>
          </cell>
        </row>
        <row r="6120">
          <cell r="A6120" t="str">
            <v xml:space="preserve">    74141/003</v>
          </cell>
          <cell r="B6120" t="str">
            <v>LAJE PRE-MOLD BETA 16 P/3,5KN/M2 VAO 5,2M INCL VIGOTAS TIJOLOS ARMADURA NEGATIVA CAPEAMENTO 3CM CONCRETO 15MPA ESCORAMENTO MATERIAL E MAODE OBRA.</v>
          </cell>
          <cell r="C6120" t="str">
            <v>M2</v>
          </cell>
          <cell r="D6120">
            <v>89.07</v>
          </cell>
        </row>
        <row r="6121">
          <cell r="A6121" t="str">
            <v xml:space="preserve">    74141/004</v>
          </cell>
          <cell r="B6121" t="str">
            <v>LAJE PRE-MOLD BETA 20 P/3,5KN/M2 VAO 6,2M INCL VIGOTAS TIJOLOS ARMADURA NEGATIVA CAPEAMENTO 3CM CONCRETO 15MPA ESCORAMENTO MATERIAL E MAODE OBRA.</v>
          </cell>
          <cell r="C6121" t="str">
            <v>M2</v>
          </cell>
          <cell r="D6121">
            <v>114.1</v>
          </cell>
        </row>
        <row r="6122">
          <cell r="A6122" t="str">
            <v xml:space="preserve">    74202</v>
          </cell>
          <cell r="B6122" t="str">
            <v>LAJE PRE-MOLDADA</v>
          </cell>
        </row>
        <row r="6123">
          <cell r="A6123" t="str">
            <v xml:space="preserve">    74202/001</v>
          </cell>
          <cell r="B6123" t="str">
            <v>LAJE PRE-MOLDADA P/FORRO, SOBRECARGA 100KG/M2, VAOS ATE 3,50M/E=8CM, C/LAJOTAS E CAP.C/CONC FCK=20MPA, 3CM, INTER-EIXO 38CM, C/ESCORAMENTO (REAPR.3X) E FERRAGEM NEGATIVA</v>
          </cell>
          <cell r="C6123" t="str">
            <v>M2</v>
          </cell>
          <cell r="D6123">
            <v>58.73</v>
          </cell>
        </row>
        <row r="6124">
          <cell r="A6124" t="str">
            <v xml:space="preserve">    74202/002</v>
          </cell>
          <cell r="B6124" t="str">
            <v>LAJE PRE-MOLDADA P/PISO, SOBRECARGA 200KG/M2, VAOS ATE 3,50M/E=8CM, C/LAJOTAS E CAP.C/CONC FCK=20MPA, 4CM, INTER-EIXO 38CM, C/ESCORAMENTO (REAPR.3X) E FERRAGEM NEGATIVA</v>
          </cell>
          <cell r="C6124" t="str">
            <v>M2</v>
          </cell>
          <cell r="D6124">
            <v>65.94</v>
          </cell>
        </row>
        <row r="6125">
          <cell r="A6125" t="str">
            <v xml:space="preserve">  0247</v>
          </cell>
          <cell r="B6125" t="str">
            <v>EMBASAMENTOS</v>
          </cell>
        </row>
        <row r="6126">
          <cell r="A6126" t="str">
            <v xml:space="preserve">    6122</v>
          </cell>
          <cell r="B6126" t="str">
            <v xml:space="preserve">EMBASAMENTO C/PEDRA ARGAMASSADA UTILIZANDO ARG.CIM/AREIA 1:4 </v>
          </cell>
          <cell r="C6126" t="str">
            <v>M3</v>
          </cell>
          <cell r="D6126">
            <v>266.39</v>
          </cell>
        </row>
        <row r="6127">
          <cell r="A6127" t="str">
            <v xml:space="preserve">    73817</v>
          </cell>
          <cell r="B6127" t="str">
            <v>EMBASAMENTO DE MATERIAL GRANULAR</v>
          </cell>
        </row>
        <row r="6128">
          <cell r="A6128" t="str">
            <v xml:space="preserve">    73817/001</v>
          </cell>
          <cell r="B6128" t="str">
            <v xml:space="preserve">EMBASAMENTO DE MATERIAL GRANULAR - PO DE PEDRA </v>
          </cell>
          <cell r="C6128" t="str">
            <v>M3</v>
          </cell>
          <cell r="D6128">
            <v>64.849999999999994</v>
          </cell>
        </row>
        <row r="6129">
          <cell r="A6129" t="str">
            <v xml:space="preserve">    73817/002</v>
          </cell>
          <cell r="B6129" t="str">
            <v xml:space="preserve">EMBASAMENTO DE MATERIAL GRANULAR - RACHAO </v>
          </cell>
          <cell r="C6129" t="str">
            <v>M3</v>
          </cell>
          <cell r="D6129">
            <v>73.81</v>
          </cell>
        </row>
        <row r="6130">
          <cell r="A6130" t="str">
            <v xml:space="preserve">    74078</v>
          </cell>
          <cell r="B6130" t="str">
            <v>AGULHAMENTO DE PEDRA MARROADA NO FUNDO DE VALAS</v>
          </cell>
        </row>
        <row r="6131">
          <cell r="A6131" t="str">
            <v xml:space="preserve">    74078/001</v>
          </cell>
          <cell r="B6131" t="str">
            <v xml:space="preserve">AGULHAMENTO FUNDO DE VALAS C/MACO 30KG PEDRA-DE-MAO H=10CM </v>
          </cell>
          <cell r="C6131" t="str">
            <v>M2</v>
          </cell>
          <cell r="D6131">
            <v>19.170000000000002</v>
          </cell>
        </row>
        <row r="6132">
          <cell r="A6132" t="str">
            <v xml:space="preserve">    74078/002</v>
          </cell>
          <cell r="B6132" t="str">
            <v xml:space="preserve">AGULHAMENTO FUNDO DE VALAS C/MACO 30KG PEDRA-DE-MAO H=5CM </v>
          </cell>
          <cell r="C6132" t="str">
            <v>M2</v>
          </cell>
          <cell r="D6132">
            <v>9.58</v>
          </cell>
        </row>
        <row r="6133">
          <cell r="A6133" t="str">
            <v xml:space="preserve">    83518</v>
          </cell>
          <cell r="B6133" t="str">
            <v xml:space="preserve">ALVENARIA EMBASAMENTO E=20 CM BLOCO CONCRETO </v>
          </cell>
          <cell r="C6133" t="str">
            <v>M3</v>
          </cell>
          <cell r="D6133">
            <v>251.78</v>
          </cell>
        </row>
        <row r="6134">
          <cell r="A6134" t="str">
            <v xml:space="preserve">    83519</v>
          </cell>
          <cell r="B6134" t="str">
            <v xml:space="preserve">ALVENARIA EMBASAMENTO TIJOLO CERAMICO FURADO 10X20X20 CM </v>
          </cell>
          <cell r="C6134" t="str">
            <v>M3</v>
          </cell>
          <cell r="D6134">
            <v>344.25</v>
          </cell>
        </row>
        <row r="6135">
          <cell r="A6135" t="str">
            <v xml:space="preserve">  0286</v>
          </cell>
          <cell r="B6135" t="str">
            <v>ADESIVOS PARA ESTRUTURAS</v>
          </cell>
        </row>
        <row r="6136">
          <cell r="A6136" t="str">
            <v xml:space="preserve">    68328</v>
          </cell>
          <cell r="B6136" t="str">
            <v xml:space="preserve">JUNTA DE DILATACAO COM ISOPOR 10 MM </v>
          </cell>
          <cell r="C6136" t="str">
            <v>M2</v>
          </cell>
          <cell r="D6136">
            <v>10.42</v>
          </cell>
        </row>
        <row r="6137">
          <cell r="A6137" t="str">
            <v xml:space="preserve">    73898</v>
          </cell>
          <cell r="B6137" t="str">
            <v>JUNTA ELASTICA</v>
          </cell>
        </row>
        <row r="6138">
          <cell r="A6138" t="str">
            <v xml:space="preserve">    73898/001</v>
          </cell>
          <cell r="B6138" t="str">
            <v xml:space="preserve">JUNTA DE DILATACAO ELASTICA (PVC) O-220/6 PRESSAO ATE 30 MCA </v>
          </cell>
          <cell r="C6138" t="str">
            <v>M</v>
          </cell>
          <cell r="D6138">
            <v>301.52</v>
          </cell>
        </row>
        <row r="6139">
          <cell r="A6139" t="str">
            <v xml:space="preserve">    74121</v>
          </cell>
          <cell r="B6139" t="str">
            <v>JUNTA DE DILATACAO</v>
          </cell>
        </row>
        <row r="6140">
          <cell r="A6140" t="str">
            <v xml:space="preserve">    74121/001</v>
          </cell>
          <cell r="B6140" t="str">
            <v>JUNTA DE DILATACAO PARA IMPERMEABILIZACAO, COM SELANTE ELASTICO MONOCOMPONENTE A BASE DE POLIURETANO, DIMENSOES 1X1CM.</v>
          </cell>
          <cell r="C6140" t="str">
            <v>M</v>
          </cell>
          <cell r="D6140">
            <v>14.3</v>
          </cell>
        </row>
        <row r="6141">
          <cell r="A6141" t="str">
            <v xml:space="preserve">    79471</v>
          </cell>
          <cell r="B6141" t="str">
            <v xml:space="preserve">PINTURA ADESIVA P/ CONCRETO, A BASE DE RESINA EPOXI ( SIKADUR 32 ) </v>
          </cell>
          <cell r="C6141" t="str">
            <v>KG</v>
          </cell>
          <cell r="D6141">
            <v>45.46</v>
          </cell>
        </row>
        <row r="6142">
          <cell r="A6142" t="str">
            <v xml:space="preserve">    83499</v>
          </cell>
          <cell r="B6142" t="str">
            <v>JUNTA DE DILATACAO E VEDACAO TIPO JEENE, INCLUSO CORTE E REMOCAO DO PAVIMENTO</v>
          </cell>
          <cell r="C6142" t="str">
            <v>M</v>
          </cell>
          <cell r="D6142">
            <v>475.46</v>
          </cell>
        </row>
        <row r="6143">
          <cell r="A6143" t="str">
            <v xml:space="preserve">  0296</v>
          </cell>
          <cell r="B6143" t="str">
            <v>CINTAS E VERGAS</v>
          </cell>
        </row>
        <row r="6144">
          <cell r="A6144" t="str">
            <v xml:space="preserve">    74200</v>
          </cell>
          <cell r="B6144" t="str">
            <v>VERGA CONCRETO ARMADO</v>
          </cell>
        </row>
        <row r="6145">
          <cell r="A6145" t="str">
            <v xml:space="preserve">    74200/001</v>
          </cell>
          <cell r="B6145" t="str">
            <v>VERGA 10X10CM EM CONCRETO PRÉ-MOLDADO FCK=20MPA (PREPARO COM BETONEIRA) AÇO CA60, BITOLA FINA, INCLUSIVE FORMAS TABUA 3A.</v>
          </cell>
          <cell r="C6145" t="str">
            <v>M</v>
          </cell>
          <cell r="D6145">
            <v>15.04</v>
          </cell>
        </row>
        <row r="6146">
          <cell r="A6146" t="str">
            <v xml:space="preserve">    83901</v>
          </cell>
          <cell r="B6146" t="str">
            <v>VERGAS 10X10 CM, PREMOLDADAS C/ CONCRETO FCK=15 MPA (PREPARO MECANICO), ACO CA-50 COM FORMAS TABUA DE PINHO 3A</v>
          </cell>
          <cell r="C6146" t="str">
            <v>M</v>
          </cell>
          <cell r="D6146">
            <v>15.41</v>
          </cell>
        </row>
        <row r="6147">
          <cell r="A6147" t="str">
            <v xml:space="preserve">  0301</v>
          </cell>
          <cell r="B6147" t="str">
            <v>ESTRUTURAS DIVERSAS</v>
          </cell>
        </row>
        <row r="6148">
          <cell r="A6148" t="str">
            <v xml:space="preserve">    71623</v>
          </cell>
          <cell r="B6148" t="str">
            <v>CHAPIM DE CONCRETO APARENTE COM ACABAMENTO DESEMPENADO, FORMA DE COMPENSADO PLASTIFICADO (MADEIRIT) DE 14 X 10 CM, FUNDIDO NO LOCAL.</v>
          </cell>
          <cell r="C6148" t="str">
            <v>M</v>
          </cell>
          <cell r="D6148">
            <v>24.84</v>
          </cell>
        </row>
        <row r="6149">
          <cell r="A6149" t="str">
            <v xml:space="preserve">    74144</v>
          </cell>
          <cell r="B6149" t="str">
            <v>PILAR E SUPORTE CAIXA D AGUA EM MADEIRA 1A CASAS HP</v>
          </cell>
        </row>
        <row r="6150">
          <cell r="A6150" t="str">
            <v xml:space="preserve">    74144/002</v>
          </cell>
          <cell r="B6150" t="str">
            <v xml:space="preserve">SUPORTE APOIO CAIXA D AGUA BARROTES MADEIRA DE 1 </v>
          </cell>
          <cell r="C6150" t="str">
            <v>UN</v>
          </cell>
          <cell r="D6150">
            <v>32.130000000000003</v>
          </cell>
        </row>
        <row r="6151">
          <cell r="A6151" t="str">
            <v xml:space="preserve">    83513</v>
          </cell>
          <cell r="B6151" t="str">
            <v xml:space="preserve">FORNECIMENTO DE PERFIL SIMPLES "I" OU "H" ATE 8" INCLUSIVE PERDAS </v>
          </cell>
          <cell r="C6151" t="str">
            <v>KG</v>
          </cell>
          <cell r="D6151">
            <v>6.76</v>
          </cell>
        </row>
        <row r="6152">
          <cell r="A6152" t="str">
            <v xml:space="preserve">    83514</v>
          </cell>
          <cell r="B6152" t="str">
            <v xml:space="preserve">FORNECIMENTO DE PERFIL SIMPLES "I" OU "H" 8 A 12" INCLUSIVE PERDAS </v>
          </cell>
          <cell r="C6152" t="str">
            <v>KG</v>
          </cell>
          <cell r="D6152">
            <v>6.03</v>
          </cell>
        </row>
        <row r="6153">
          <cell r="A6153" t="str">
            <v xml:space="preserve">    84153</v>
          </cell>
          <cell r="B6153" t="str">
            <v xml:space="preserve">APARELHO DE APOIO NEOPRENE NAO FRETADO (1,4KG/DM3) </v>
          </cell>
          <cell r="C6153" t="str">
            <v>KG</v>
          </cell>
          <cell r="D6153">
            <v>34.28</v>
          </cell>
        </row>
        <row r="6154">
          <cell r="A6154" t="str">
            <v xml:space="preserve">    84154</v>
          </cell>
          <cell r="B6154" t="str">
            <v xml:space="preserve">APARELHO APOIO NEOPRENE FRETADO </v>
          </cell>
          <cell r="C6154" t="str">
            <v>DM3</v>
          </cell>
          <cell r="D6154">
            <v>105.41</v>
          </cell>
        </row>
        <row r="6155">
          <cell r="A6155" t="str">
            <v xml:space="preserve">    85233</v>
          </cell>
          <cell r="B6155" t="str">
            <v xml:space="preserve">ESCADA EM CONCRETO ARMADO, FCK = 15 MPA, MOLDADA IN LOCO </v>
          </cell>
          <cell r="C6155" t="str">
            <v>M3</v>
          </cell>
          <cell r="D6155">
            <v>1704.41</v>
          </cell>
        </row>
        <row r="6156">
          <cell r="A6156" t="str">
            <v>IMPE</v>
          </cell>
          <cell r="B6156" t="str">
            <v>IMPERMEABILIZACOES E PROTECOES DIVERSAS</v>
          </cell>
        </row>
        <row r="6157">
          <cell r="A6157" t="str">
            <v xml:space="preserve">  0138</v>
          </cell>
          <cell r="B6157" t="str">
            <v>IMPERMEABILIZACAO COM ARGAMASSA</v>
          </cell>
        </row>
        <row r="6158">
          <cell r="A6158" t="str">
            <v xml:space="preserve">    5968</v>
          </cell>
          <cell r="B6158" t="str">
            <v>IMPERMEABILIZACAO DE SUPERFICIE COM ARGAMASSA DE CIMENTO E AREIA (MEDIA), TRACO 1:3, COM ADITIVO IMPERMEABILIZANTE, E=2CM.</v>
          </cell>
          <cell r="C6158" t="str">
            <v>M2</v>
          </cell>
          <cell r="D6158">
            <v>26.88</v>
          </cell>
        </row>
        <row r="6159">
          <cell r="A6159" t="str">
            <v xml:space="preserve">    6130</v>
          </cell>
          <cell r="B6159" t="str">
            <v>IMPERMEABILIZACAO DE SUPERFICIE COM ARGAMASSA DE CIMENTO E AREIA (GROSSA), TRACO 1:4, COM ADITIVO IMPERMEABILIZANTE, E=2,5CM</v>
          </cell>
          <cell r="C6159" t="str">
            <v>M2</v>
          </cell>
          <cell r="D6159">
            <v>15.72</v>
          </cell>
        </row>
        <row r="6160">
          <cell r="A6160" t="str">
            <v xml:space="preserve">    74000</v>
          </cell>
          <cell r="B6160" t="str">
            <v>IMPERMEABILIZACAO RIGIDA C/ARG. CIM/AREIA + IMPERMEABILIZANTE</v>
          </cell>
        </row>
        <row r="6161">
          <cell r="A6161" t="str">
            <v xml:space="preserve">    74000/001</v>
          </cell>
          <cell r="B6161" t="str">
            <v>IMPERMEABILIZACAO DE SUPERFICIE COM ARMAGASSA DE CIMENTO E AREIA (GROSSA), TRACO 1:3, COM ADITIVO IMPERMEABILIZANTE, E=2,5CM.</v>
          </cell>
          <cell r="C6161" t="str">
            <v>M2</v>
          </cell>
          <cell r="D6161">
            <v>35.799999999999997</v>
          </cell>
        </row>
        <row r="6162">
          <cell r="A6162" t="str">
            <v xml:space="preserve">    83731</v>
          </cell>
          <cell r="B6162" t="str">
            <v>IMPERMEABILIZACAO DE SUPERFICIE COM ARGAMASSA DE CIMENTO E AREIA, TRACO 1:3, COM ADITIVO IMPERMEABILIZANTE, E=3 CM</v>
          </cell>
          <cell r="C6162" t="str">
            <v>M2</v>
          </cell>
          <cell r="D6162">
            <v>32.76</v>
          </cell>
        </row>
        <row r="6163">
          <cell r="A6163" t="str">
            <v xml:space="preserve">    83732</v>
          </cell>
          <cell r="B6163" t="str">
            <v>IMPERMEABILIZACAO DE SUPERFICIE COM ARGAMASSA DE CIMENTO E AREIA, TRACO 1:3, COM ADITIVO IMPERMEABILIZANTE, E=1,5 CM</v>
          </cell>
          <cell r="C6163" t="str">
            <v>M2</v>
          </cell>
          <cell r="D6163">
            <v>22.69</v>
          </cell>
        </row>
        <row r="6164">
          <cell r="A6164" t="str">
            <v xml:space="preserve">    83733</v>
          </cell>
          <cell r="B6164" t="str">
            <v>IMPERMEABILIZACAO DE SUPERFICIE COM ARGAMASSA DE CIMENTO E AREIA (GROSSA), TRACO 1:4, COM ADITIVO IMPERMEABILIZANTE, E=2 CM</v>
          </cell>
          <cell r="C6164" t="str">
            <v>M2</v>
          </cell>
          <cell r="D6164">
            <v>27.18</v>
          </cell>
        </row>
        <row r="6165">
          <cell r="A6165" t="str">
            <v xml:space="preserve">  0140</v>
          </cell>
          <cell r="B6165" t="str">
            <v>IMPERMEABILIZACAO COM ADITIVO</v>
          </cell>
        </row>
        <row r="6166">
          <cell r="A6166" t="str">
            <v xml:space="preserve">    83735</v>
          </cell>
          <cell r="B6166" t="str">
            <v>IMPERMEABILIZACAO DE SUPERFICIE COM CIMENTO IMPERMEABILIZANTE DE PEGA ULTRA RAPIDA, TRACO 1:1, E=0,5 CM</v>
          </cell>
          <cell r="C6166" t="str">
            <v>M2</v>
          </cell>
          <cell r="D6166">
            <v>37.28</v>
          </cell>
        </row>
        <row r="6167">
          <cell r="A6167" t="str">
            <v xml:space="preserve">  0141</v>
          </cell>
          <cell r="B6167" t="str">
            <v>IMPERMEABILIZACAO COM MANTA</v>
          </cell>
        </row>
        <row r="6168">
          <cell r="A6168" t="str">
            <v xml:space="preserve">    68053</v>
          </cell>
          <cell r="B6168" t="str">
            <v>FORNECIMENTO/INSTALACAO LONA PLASTICA PRETA, PARA IMPERMEABILIZACAO, ESPESSURA 150 MICRAS.</v>
          </cell>
          <cell r="C6168" t="str">
            <v>M2</v>
          </cell>
          <cell r="D6168">
            <v>4.04</v>
          </cell>
        </row>
        <row r="6169">
          <cell r="A6169" t="str">
            <v xml:space="preserve">    73753</v>
          </cell>
          <cell r="B6169" t="str">
            <v>IMPERMEABILIZACAO DE TERRACOS E LAJES</v>
          </cell>
        </row>
        <row r="6170">
          <cell r="A6170" t="str">
            <v xml:space="preserve">    73753/001</v>
          </cell>
          <cell r="B6170" t="str">
            <v>IMPERMEABILIZACAO DE SUPERFICIE COM MANTA ASFALTICA PROTEGIDA COM FILME DE ALUMINIO GOFRADO (DE ESPESSURA 0,8MM), INCLUSA APLICACAO DE EMULSAO ASFALTICA, E=3MM.</v>
          </cell>
          <cell r="C6170" t="str">
            <v>M2</v>
          </cell>
          <cell r="D6170">
            <v>59.04</v>
          </cell>
        </row>
        <row r="6171">
          <cell r="A6171" t="str">
            <v xml:space="preserve">    73753/002</v>
          </cell>
          <cell r="B6171" t="str">
            <v>IMPERMEABILIZACAO DE SUPERFICIE COM MANTA BUTILICA, INCLUSAS CINTA DE CALDEACAO E COLA ADESIVA, E=0,8MM.</v>
          </cell>
          <cell r="C6171" t="str">
            <v>M2</v>
          </cell>
          <cell r="D6171">
            <v>96.58</v>
          </cell>
        </row>
        <row r="6172">
          <cell r="A6172" t="str">
            <v xml:space="preserve">    74033</v>
          </cell>
          <cell r="B6172" t="str">
            <v>ESTABILIZAÇÃO DE SOLO COM GEOMEMBRANA</v>
          </cell>
        </row>
        <row r="6173">
          <cell r="A6173" t="str">
            <v xml:space="preserve">    74033/001</v>
          </cell>
          <cell r="B6173" t="str">
            <v>IMPERMEABILIZACAO DE SUPERFICIE COM GEOMEMBRANA (MANTA TERMOPLASTICA LISA) TIPO PEAD, E=2MM.</v>
          </cell>
          <cell r="C6173" t="str">
            <v>M2</v>
          </cell>
          <cell r="D6173">
            <v>20.55</v>
          </cell>
        </row>
        <row r="6174">
          <cell r="A6174" t="str">
            <v xml:space="preserve">    83737</v>
          </cell>
          <cell r="B6174" t="str">
            <v>IMPERMEABILIZACAO DE SUPERFICIE COM MANTA ASFALTICA (COM POLIMEROS TIPO APP), E=3 MM</v>
          </cell>
          <cell r="C6174" t="str">
            <v>M2</v>
          </cell>
          <cell r="D6174">
            <v>50.76</v>
          </cell>
        </row>
        <row r="6175">
          <cell r="A6175" t="str">
            <v xml:space="preserve">    83738</v>
          </cell>
          <cell r="B6175" t="str">
            <v>IMPERMEABILIZACAO DE SUPERFICIE COM MANTA ASFALTICA (COM POLIMEROS TIPO APP), E=4 MM</v>
          </cell>
          <cell r="C6175" t="str">
            <v>M2</v>
          </cell>
          <cell r="D6175">
            <v>58.97</v>
          </cell>
        </row>
        <row r="6176">
          <cell r="A6176" t="str">
            <v xml:space="preserve">  0142</v>
          </cell>
          <cell r="B6176" t="str">
            <v>IMPERMEABILIZACAO COM FELTRO</v>
          </cell>
        </row>
        <row r="6177">
          <cell r="A6177" t="str">
            <v xml:space="preserve">    83740</v>
          </cell>
          <cell r="B6177" t="str">
            <v xml:space="preserve">IMPERMEABILIZACAO COM FELTRO ASFALTICO BETUMINADO, NUM 15 </v>
          </cell>
          <cell r="C6177" t="str">
            <v>M2</v>
          </cell>
          <cell r="D6177">
            <v>29.13</v>
          </cell>
        </row>
        <row r="6178">
          <cell r="A6178" t="str">
            <v xml:space="preserve">  0144</v>
          </cell>
          <cell r="B6178" t="str">
            <v>IMPERMEABILIZACAO COM CIMENTO CRISTALIZADO</v>
          </cell>
        </row>
        <row r="6179">
          <cell r="A6179" t="str">
            <v xml:space="preserve">    73929</v>
          </cell>
          <cell r="B6179" t="str">
            <v>CIMENTO ESPECIAL CRISTALIZANTE DENVERLIT C/EMULSAO ADESIVA DENVERFIX DENVER-1 DEMAO P/SUB SOLO/BALDRAMES/GALERIAS/JARDINEIRAS/ETC</v>
          </cell>
        </row>
        <row r="6180">
          <cell r="A6180" t="str">
            <v xml:space="preserve">    73929/001</v>
          </cell>
          <cell r="B6180" t="str">
            <v>IMPERMEABILIZACAO DE SUPERFICIE COM CIMENTO ESPECIAL CRISTALIZANTE COMADESIVO LIQUIDO DE ALTA PERFORMANCE A BASE DE RESINA ACRÍLICA, UMA DEMAO.</v>
          </cell>
          <cell r="C6180" t="str">
            <v>M2</v>
          </cell>
          <cell r="D6180">
            <v>20.100000000000001</v>
          </cell>
        </row>
        <row r="6181">
          <cell r="A6181" t="str">
            <v xml:space="preserve">    73929/003</v>
          </cell>
          <cell r="B6181" t="str">
            <v xml:space="preserve">IMPERMEABILIZACAO DE SUPERFICIE COM EMULSAO ACRILICA E SELADOR. </v>
          </cell>
          <cell r="C6181" t="str">
            <v>M2</v>
          </cell>
          <cell r="D6181">
            <v>45.15</v>
          </cell>
        </row>
        <row r="6182">
          <cell r="A6182" t="str">
            <v xml:space="preserve">    73929/004</v>
          </cell>
          <cell r="B6182" t="str">
            <v>IMPERMEABILIZACAO DE ESTRUTURAS ENTERRADAS COM CIMENTO CRISTALIZANTE EEMULSAO ADESIVA, ATE 7M DE PROFUNDIDADE.</v>
          </cell>
          <cell r="C6182" t="str">
            <v>M2</v>
          </cell>
          <cell r="D6182">
            <v>37.020000000000003</v>
          </cell>
        </row>
        <row r="6183">
          <cell r="A6183" t="str">
            <v xml:space="preserve">  0145</v>
          </cell>
          <cell r="B6183" t="str">
            <v>IMPERMEABILIZACAO BETUMINOSA C/EMULSAO ASFALTICA E ACRILICA</v>
          </cell>
        </row>
        <row r="6184">
          <cell r="A6184" t="str">
            <v xml:space="preserve">    6225</v>
          </cell>
          <cell r="B6184" t="str">
            <v>IMPERMEABILIZACAO DE CALHAS/LAJES DESCOBERTAS, COM EMULSAO ASFALTICA COM ELASTOMEROS, 3 DEMAOS</v>
          </cell>
          <cell r="C6184" t="str">
            <v>M2</v>
          </cell>
          <cell r="D6184">
            <v>25.57</v>
          </cell>
        </row>
        <row r="6185">
          <cell r="A6185" t="str">
            <v xml:space="preserve">    72075</v>
          </cell>
          <cell r="B6185" t="str">
            <v>IMPERMEABILIZACAO DE SUPERFICIE COM REVESTIMENTO BICOMPONENTE SEMI FLEXIVEL.</v>
          </cell>
          <cell r="C6185" t="str">
            <v>M2</v>
          </cell>
          <cell r="D6185">
            <v>7.2</v>
          </cell>
        </row>
        <row r="6186">
          <cell r="A6186" t="str">
            <v xml:space="preserve">    73762</v>
          </cell>
          <cell r="B6186" t="str">
            <v>IMPERMEABILIZACAO DE TERRACOS E LAJES</v>
          </cell>
        </row>
        <row r="6187">
          <cell r="A6187" t="str">
            <v xml:space="preserve">    73762/001</v>
          </cell>
          <cell r="B6187" t="str">
            <v>IMPERMEABILIZACAO DE SUPERFICIE COM ASFALTO ELASTOMERICO, INCLUSOS PRIMER E VEU DE POLIESTER.</v>
          </cell>
          <cell r="C6187" t="str">
            <v>M2</v>
          </cell>
          <cell r="D6187">
            <v>61.34</v>
          </cell>
        </row>
        <row r="6188">
          <cell r="A6188" t="str">
            <v xml:space="preserve">    73762/002</v>
          </cell>
          <cell r="B6188" t="str">
            <v>IMPERMEABILIZACAO DE SUPERFICIE COM EMULSAO ACRILICA SOBRE CIMENTO CRISTALIZANTE, INCLUSO VEU DE FIBRA DE VIDRO.</v>
          </cell>
          <cell r="C6188" t="str">
            <v>M2</v>
          </cell>
          <cell r="D6188">
            <v>42.79</v>
          </cell>
        </row>
        <row r="6189">
          <cell r="A6189" t="str">
            <v xml:space="preserve">    73762/003</v>
          </cell>
          <cell r="B6189" t="str">
            <v>IMPERMEABILIZACAO DE SUPERFICIE COM EMULSAO ACRILICA ESTILENADA COM TELA SOBRE CIMENTO CRISTALIZANTE, INCLUSO EMULSAO ADESIVA DE BASE ACRILICA.</v>
          </cell>
          <cell r="C6189" t="str">
            <v>M2</v>
          </cell>
          <cell r="D6189">
            <v>74.81</v>
          </cell>
        </row>
        <row r="6190">
          <cell r="A6190" t="str">
            <v xml:space="preserve">    73762/004</v>
          </cell>
          <cell r="B6190" t="str">
            <v>IMPERMEABILIZACAO DE SUPERFICIE COM ASFALTO ELASTOMERICO, INCLUSOS PRIMER E VEU DE FIBRA DE VIDRO.</v>
          </cell>
          <cell r="C6190" t="str">
            <v>M2</v>
          </cell>
          <cell r="D6190">
            <v>82.85</v>
          </cell>
        </row>
        <row r="6191">
          <cell r="A6191" t="str">
            <v xml:space="preserve">    74066</v>
          </cell>
          <cell r="B6191" t="str">
            <v>IMPERMEABILIZACAO FLEXIVEL</v>
          </cell>
        </row>
        <row r="6192">
          <cell r="A6192" t="str">
            <v xml:space="preserve">    74066/001</v>
          </cell>
          <cell r="B6192" t="str">
            <v>IMPERMEABILIZACAO DE SUPERFICIE, COM IMPERMEABILIZANTE FLEXIVEL A BASEDE ELASTOMERO.</v>
          </cell>
          <cell r="C6192" t="str">
            <v>M2</v>
          </cell>
          <cell r="D6192">
            <v>44.3</v>
          </cell>
        </row>
        <row r="6193">
          <cell r="A6193" t="str">
            <v xml:space="preserve">    74066/002</v>
          </cell>
          <cell r="B6193" t="str">
            <v>IMPERMEABILIZACAO DE SUPERFICIE, COM IMPERMEABILIZANTE FLEXIVEL A BASEACRILICA.</v>
          </cell>
          <cell r="C6193" t="str">
            <v>M2</v>
          </cell>
          <cell r="D6193">
            <v>56.39</v>
          </cell>
        </row>
        <row r="6194">
          <cell r="A6194" t="str">
            <v xml:space="preserve">    74097</v>
          </cell>
          <cell r="B6194" t="str">
            <v>IMPERMEABILIZACAO CALHAS/LAJES DESCOBERTAS</v>
          </cell>
        </row>
        <row r="6195">
          <cell r="A6195" t="str">
            <v xml:space="preserve">    74097/001</v>
          </cell>
          <cell r="B6195" t="str">
            <v xml:space="preserve">IMPERMEABILIZACAO DE SUPERFICIE, COM ASFALTO ELASTOMERICO. </v>
          </cell>
          <cell r="C6195" t="str">
            <v>M2</v>
          </cell>
          <cell r="D6195">
            <v>25.57</v>
          </cell>
        </row>
        <row r="6196">
          <cell r="A6196" t="str">
            <v xml:space="preserve">    74106</v>
          </cell>
          <cell r="B6196" t="str">
            <v>IMPERMEAB. DE FUNDACOES/BALDRAMES/MUROS DE ARRIMO/ALICERCES E REVEST.EM CONTATO C/SOLO - UTILIZ. TINTA BETUMINOSA TIPO NEUTROLIN / 2DEMAOS</v>
          </cell>
        </row>
        <row r="6197">
          <cell r="A6197" t="str">
            <v xml:space="preserve">    74106/001</v>
          </cell>
          <cell r="B6197" t="str">
            <v>IMPERMEABILIZACAO DE ESTRUTURAS ENTERRADAS, COM TINTA ASFALTICA, DUAS DEMAOS.</v>
          </cell>
          <cell r="C6197" t="str">
            <v>M2</v>
          </cell>
          <cell r="D6197">
            <v>6.58</v>
          </cell>
        </row>
        <row r="6198">
          <cell r="A6198" t="str">
            <v xml:space="preserve">    83741</v>
          </cell>
          <cell r="B6198" t="str">
            <v>IMPERMEABILIZACAO DE SUPERFICIE COM EMULSAO ASFALTICA COM ELASTOMERO, INCLUSOS PRIMER E VEU DE POLIESTER</v>
          </cell>
          <cell r="C6198" t="str">
            <v>M2</v>
          </cell>
          <cell r="D6198">
            <v>60.18</v>
          </cell>
        </row>
        <row r="6199">
          <cell r="A6199" t="str">
            <v xml:space="preserve">    83742</v>
          </cell>
          <cell r="B6199" t="str">
            <v xml:space="preserve">IMPERMEABILIZACAO DE SUPERFICIE COM EMULSAO ASFALTICA A BASE D'AGUA </v>
          </cell>
          <cell r="C6199" t="str">
            <v>M2</v>
          </cell>
          <cell r="D6199">
            <v>17.010000000000002</v>
          </cell>
        </row>
        <row r="6200">
          <cell r="A6200" t="str">
            <v xml:space="preserve">    83743</v>
          </cell>
          <cell r="B6200" t="str">
            <v>JUNTA DE DILATACAO PARA IMPERMEABILIZACAO, COM ASFALTO OXIDADO APLICADO A QUENTE, DIMENSOES 2X2 CM</v>
          </cell>
          <cell r="C6200" t="str">
            <v>M</v>
          </cell>
          <cell r="D6200">
            <v>12.84</v>
          </cell>
        </row>
        <row r="6201">
          <cell r="A6201" t="str">
            <v xml:space="preserve">  0146</v>
          </cell>
          <cell r="B6201" t="str">
            <v>IMPERMEABILIZACAO COM PINTURA</v>
          </cell>
        </row>
        <row r="6202">
          <cell r="A6202" t="str">
            <v xml:space="preserve">    73872</v>
          </cell>
          <cell r="B6202" t="str">
            <v>IMPERMEABILIZACAO COM RESINA EPOXI</v>
          </cell>
        </row>
        <row r="6203">
          <cell r="A6203" t="str">
            <v xml:space="preserve">    73872/001</v>
          </cell>
          <cell r="B6203" t="str">
            <v>IMPERMEABILIZACAO COM PINTURA A BASE DE RESINA EPOXI ALCATRAO, UMA DEMAO.</v>
          </cell>
          <cell r="C6203" t="str">
            <v>M2</v>
          </cell>
          <cell r="D6203">
            <v>20.13</v>
          </cell>
        </row>
        <row r="6204">
          <cell r="A6204" t="str">
            <v xml:space="preserve">    73872/002</v>
          </cell>
          <cell r="B6204" t="str">
            <v>IMPERMEABILIZACAO COM PINTURA A BASE DE RESINA EPOXI ALCATRAO, DUAS DEMAOS.</v>
          </cell>
          <cell r="C6204" t="str">
            <v>M2</v>
          </cell>
          <cell r="D6204">
            <v>38.770000000000003</v>
          </cell>
        </row>
        <row r="6205">
          <cell r="A6205" t="str">
            <v xml:space="preserve">  0147</v>
          </cell>
          <cell r="B6205" t="str">
            <v>IMPERMEABILIZACAO COM MASTIQUE</v>
          </cell>
        </row>
        <row r="6206">
          <cell r="A6206" t="str">
            <v xml:space="preserve">    72124</v>
          </cell>
          <cell r="B6206" t="str">
            <v>IMPERMEABILIZACAO DE SUPERFICIE COM MASTIQUE ELASTICO A BASE DE SILICONE, POR VOLUME.</v>
          </cell>
          <cell r="C6206" t="str">
            <v>DM3</v>
          </cell>
          <cell r="D6206">
            <v>74.02</v>
          </cell>
        </row>
        <row r="6207">
          <cell r="A6207" t="str">
            <v xml:space="preserve">    74025</v>
          </cell>
          <cell r="B6207" t="str">
            <v>CONSERVACAO DE CALHAS DE CONCRETO - PAR</v>
          </cell>
        </row>
        <row r="6208">
          <cell r="A6208" t="str">
            <v xml:space="preserve">    74025/001</v>
          </cell>
          <cell r="B6208" t="str">
            <v>IMPERMEABILIZACAO DE SUPERFICIE COM MASTIQUE BETUMINOSO A FRIO, POR METRO.</v>
          </cell>
          <cell r="C6208" t="str">
            <v>M</v>
          </cell>
          <cell r="D6208">
            <v>29.7</v>
          </cell>
        </row>
        <row r="6209">
          <cell r="A6209" t="str">
            <v xml:space="preserve">    74190</v>
          </cell>
          <cell r="B6209" t="str">
            <v>IMPERMEABILIZACAO DE LAJES</v>
          </cell>
        </row>
        <row r="6210">
          <cell r="A6210" t="str">
            <v xml:space="preserve">    74190/001</v>
          </cell>
          <cell r="B6210" t="str">
            <v>IMPERMEABILIZACAO DE SUPERFICIE COM MASTIQUE BETUMINOSO A FRIO, POR AREA.</v>
          </cell>
          <cell r="C6210" t="str">
            <v>M2</v>
          </cell>
          <cell r="D6210">
            <v>99.36</v>
          </cell>
        </row>
        <row r="6211">
          <cell r="A6211" t="str">
            <v xml:space="preserve">  0150</v>
          </cell>
          <cell r="B6211" t="str">
            <v>PROTECAO DE SUPERFICIE COM ARGAMASSA</v>
          </cell>
        </row>
        <row r="6212">
          <cell r="A6212" t="str">
            <v xml:space="preserve">    83744</v>
          </cell>
          <cell r="B6212" t="str">
            <v>PROTECAO MECANICA DE SUPERFICIE COM ARGAMASSA DE CIMENTO E AREIA, TRACO 1:7 CM, E=3 CM</v>
          </cell>
          <cell r="C6212" t="str">
            <v>M2</v>
          </cell>
          <cell r="D6212">
            <v>21.79</v>
          </cell>
        </row>
        <row r="6213">
          <cell r="A6213" t="str">
            <v xml:space="preserve">    83745</v>
          </cell>
          <cell r="B6213" t="str">
            <v>PROTECAO MECANICA DE SUPERFICIE COM ARGAMASSA DE CIMENTO E AREIA, TRACO 1:4, E=0,5 CM</v>
          </cell>
          <cell r="C6213" t="str">
            <v>M2</v>
          </cell>
          <cell r="D6213">
            <v>14.15</v>
          </cell>
        </row>
        <row r="6214">
          <cell r="A6214" t="str">
            <v xml:space="preserve">    83746</v>
          </cell>
          <cell r="B6214" t="str">
            <v>PROTECAO MECANICA DE SUPERFICIE COM ARGAMASSA DE CIMENTO E AREIA, TRACO 1:4, E=2 CM</v>
          </cell>
          <cell r="C6214" t="str">
            <v>M2</v>
          </cell>
          <cell r="D6214">
            <v>19.64</v>
          </cell>
        </row>
        <row r="6215">
          <cell r="A6215" t="str">
            <v xml:space="preserve">    83747</v>
          </cell>
          <cell r="B6215" t="str">
            <v>PROTECAO MECANICA DE SUPERFICIE COM ARGAMASSA DE CIMENTO E AREIA, TRACO 1:7, E=1,5 CM</v>
          </cell>
          <cell r="C6215" t="str">
            <v>M2</v>
          </cell>
          <cell r="D6215">
            <v>16.78</v>
          </cell>
        </row>
        <row r="6216">
          <cell r="A6216" t="str">
            <v xml:space="preserve">    83748</v>
          </cell>
          <cell r="B6216" t="str">
            <v>PROTECAO MECANICA DE SUPERFICIE COM ARGAMASSA DE CIMENTO E AREIA, TRACO 1:3, E=2 CM</v>
          </cell>
          <cell r="C6216" t="str">
            <v>M2</v>
          </cell>
          <cell r="D6216">
            <v>20.63</v>
          </cell>
        </row>
        <row r="6217">
          <cell r="A6217" t="str">
            <v xml:space="preserve">    83749</v>
          </cell>
          <cell r="B6217" t="str">
            <v>PROTECAO MECANICA DE SUPERFICIE COM ARGAMASSA DE CIMENTO E AREIA, TRACO 1:3, E=2,5 CM</v>
          </cell>
          <cell r="C6217" t="str">
            <v>M2</v>
          </cell>
          <cell r="D6217">
            <v>22.84</v>
          </cell>
        </row>
        <row r="6218">
          <cell r="A6218" t="str">
            <v xml:space="preserve">    83750</v>
          </cell>
          <cell r="B6218" t="str">
            <v>PROTECAO MECANICA DE SUPERFICIE COM ARGAMASSA DE CIMENTO E AREIA, TRACO 1:3, E=3 CM</v>
          </cell>
          <cell r="C6218" t="str">
            <v>M2</v>
          </cell>
          <cell r="D6218">
            <v>25.06</v>
          </cell>
        </row>
        <row r="6219">
          <cell r="A6219" t="str">
            <v xml:space="preserve">    83751</v>
          </cell>
          <cell r="B6219" t="str">
            <v>PROTECAO MECANICA DE SUPERFICIE COM ARGAMASSA DE CIMENTO E AREIA, TRACO 1:4, E=1,5 CM</v>
          </cell>
          <cell r="C6219" t="str">
            <v>M2</v>
          </cell>
          <cell r="D6219">
            <v>18.91</v>
          </cell>
        </row>
        <row r="6220">
          <cell r="A6220" t="str">
            <v xml:space="preserve">    83752</v>
          </cell>
          <cell r="B6220" t="str">
            <v>PROTECAO MECANICA DE SUPERFICIE COM ARGAMASSA DE CIMENTO E AREIA, TRACO 1:6, E=1,5 CM</v>
          </cell>
          <cell r="C6220" t="str">
            <v>M2</v>
          </cell>
          <cell r="D6220">
            <v>16.78</v>
          </cell>
        </row>
        <row r="6221">
          <cell r="A6221" t="str">
            <v xml:space="preserve">    83753</v>
          </cell>
          <cell r="B6221" t="str">
            <v>PROTECAO MECANICA DE SUPERFICIE COM ARGAMASSA DE CIMENTO E AREIA, TRACO 1:3, JUNTA BATIDA, E=3 CM</v>
          </cell>
          <cell r="C6221" t="str">
            <v>M2</v>
          </cell>
          <cell r="D6221">
            <v>28.08</v>
          </cell>
        </row>
        <row r="6222">
          <cell r="A6222" t="str">
            <v xml:space="preserve">    83754</v>
          </cell>
          <cell r="B6222" t="str">
            <v>PROTECAO MECANICA DE SUPERFICIE COM ARGAMASSA DE CIMENTO E AREIA, TRACO 1:6, E=2 CM</v>
          </cell>
          <cell r="C6222" t="str">
            <v>M2</v>
          </cell>
          <cell r="D6222">
            <v>18.45</v>
          </cell>
        </row>
        <row r="6223">
          <cell r="A6223" t="str">
            <v>INEL</v>
          </cell>
          <cell r="B6223" t="str">
            <v>INSTALACAO ELETRICA/ELETRIFICACAO E ILUMINACAO EXTERNA</v>
          </cell>
        </row>
        <row r="6224">
          <cell r="A6224" t="str">
            <v xml:space="preserve">  0165</v>
          </cell>
          <cell r="B6224" t="str">
            <v>ELETRODUTOS/CALHAS PARA LEITO DE CABOS</v>
          </cell>
        </row>
        <row r="6225">
          <cell r="A6225" t="str">
            <v xml:space="preserve">    55865</v>
          </cell>
          <cell r="B6225" t="str">
            <v>ELETRODUTO DE PVC RIGIDO ROSCAVEL DN 40MM (1 1/2") INCL CONEXOES, FORNECIMENTO E INSTALACAO</v>
          </cell>
          <cell r="C6225" t="str">
            <v>M</v>
          </cell>
          <cell r="D6225">
            <v>18.420000000000002</v>
          </cell>
        </row>
        <row r="6226">
          <cell r="A6226" t="str">
            <v xml:space="preserve">    55866</v>
          </cell>
          <cell r="B6226" t="str">
            <v>ELETRODUTO DE PVC RIGIDO ROSCAVEL DN 50MM (2"), INCL CONEXOES, FORNECIMENTO E INSTALACAO</v>
          </cell>
          <cell r="C6226" t="str">
            <v>M</v>
          </cell>
          <cell r="D6226">
            <v>20.350000000000001</v>
          </cell>
        </row>
        <row r="6227">
          <cell r="A6227" t="str">
            <v xml:space="preserve">    55867</v>
          </cell>
          <cell r="B6227" t="str">
            <v>ELETRODUTO DE PVC RIGIDO ROSCAVEL DN 75MM (3"), INCL CONEXOES, FORNECIMENTO E INSTALACAO</v>
          </cell>
          <cell r="C6227" t="str">
            <v>M</v>
          </cell>
          <cell r="D6227">
            <v>37.5</v>
          </cell>
        </row>
        <row r="6228">
          <cell r="A6228" t="str">
            <v xml:space="preserve">    55868</v>
          </cell>
          <cell r="B6228" t="str">
            <v>ELETRODUTO DE PVC RIGIDO ROSCAVEL DN 100MM (4"), INCL CONEXOES, FORNECIMENTO E INSTALACAO</v>
          </cell>
          <cell r="C6228" t="str">
            <v>M</v>
          </cell>
          <cell r="D6228">
            <v>48.95</v>
          </cell>
        </row>
        <row r="6229">
          <cell r="A6229" t="str">
            <v xml:space="preserve">    72308</v>
          </cell>
          <cell r="B6229" t="str">
            <v>ELETRODUTO DE ACO GALVANIZADO ELETROLITICO DN 20MM (3/4"), TIPO LEVE, INCLUSIVE CONEXOES - FORNECIMENTO E INSTALACAO</v>
          </cell>
          <cell r="C6229" t="str">
            <v>M</v>
          </cell>
          <cell r="D6229">
            <v>18.739999999999998</v>
          </cell>
        </row>
        <row r="6230">
          <cell r="A6230" t="str">
            <v xml:space="preserve">    72309</v>
          </cell>
          <cell r="B6230" t="str">
            <v>ELETRODUTO DE ACO GALVANIZADO ELETROLITICO DN 25MM (1"), TIPO LEVE, INCLUSIVE CONEXOES - FORNECIMENTO E INSTALACAO</v>
          </cell>
          <cell r="C6230" t="str">
            <v>M</v>
          </cell>
          <cell r="D6230">
            <v>19.75</v>
          </cell>
        </row>
        <row r="6231">
          <cell r="A6231" t="str">
            <v xml:space="preserve">    72310</v>
          </cell>
          <cell r="B6231" t="str">
            <v>ELETRODUTO DE ACO GALVANIZADO ELETROLITICO DN 40MM (1 1/2"), TIPO SEMI-PESADO, INCLUSIVE CONEXOES - FORNECIMENTO E INSTALACAO</v>
          </cell>
          <cell r="C6231" t="str">
            <v>M</v>
          </cell>
          <cell r="D6231">
            <v>33.369999999999997</v>
          </cell>
        </row>
        <row r="6232">
          <cell r="A6232" t="str">
            <v xml:space="preserve">    72311</v>
          </cell>
          <cell r="B6232" t="str">
            <v>ELETRODUTO DE ACO GALVANIZADO ELETROLITICO DN 50MM (2), TIPO SEMI-PESADO, INCLUSIVE CONEXOES - FORNECIMENTO E INSTALACAO</v>
          </cell>
          <cell r="C6232" t="str">
            <v>M</v>
          </cell>
          <cell r="D6232">
            <v>37.409999999999997</v>
          </cell>
        </row>
        <row r="6233">
          <cell r="A6233" t="str">
            <v xml:space="preserve">    72312</v>
          </cell>
          <cell r="B6233" t="str">
            <v>ELETRODUTO DE ACO GALVANIZADO ELETROLITICO DN 62MM (2 1/2"), TIPO SEMI-PESADO, INCLUSIVE CONEXOES - FORNECIMENTO E INSTALACAO</v>
          </cell>
          <cell r="C6233" t="str">
            <v>M</v>
          </cell>
          <cell r="D6233">
            <v>51.84</v>
          </cell>
        </row>
        <row r="6234">
          <cell r="A6234" t="str">
            <v xml:space="preserve">    72316</v>
          </cell>
          <cell r="B6234" t="str">
            <v>ELETRODUTO DE ACO GALVANIZADO ELETROLITICO DN 75MM (3"), TIPO SEMI-PESADO, INCLUSIVE CONEXOES - FORNECIMENTO E INSTALACAO</v>
          </cell>
          <cell r="C6234" t="str">
            <v>M</v>
          </cell>
          <cell r="D6234">
            <v>61.52</v>
          </cell>
        </row>
        <row r="6235">
          <cell r="A6235" t="str">
            <v xml:space="preserve">    72925</v>
          </cell>
          <cell r="B6235" t="str">
            <v>ELETRODUTO METALICO FLEXIVEL DN 25MM FABRICADO COM FITA DE ACO ZINCADO, REVESTIDO EXTERNAMENTE COM PVC PRETO, INCLUSIVE CONEXOES, FORNECIMENTO E INSTALACAO</v>
          </cell>
          <cell r="C6235" t="str">
            <v>M</v>
          </cell>
          <cell r="D6235">
            <v>11.69</v>
          </cell>
        </row>
        <row r="6236">
          <cell r="A6236" t="str">
            <v xml:space="preserve">    72926</v>
          </cell>
          <cell r="B6236" t="str">
            <v>ELETRODUTO METALICO FLEXIVEL DN 40MM FABRICADO COM FITA DE ACO ZINCADO, REVESTIDO EXTERNAMENTE COM PVC PRETO, INCLUSIVE CONEXOES, FORNECIMENTO E INSTALACAO</v>
          </cell>
          <cell r="C6236" t="str">
            <v>M</v>
          </cell>
          <cell r="D6236">
            <v>19.97</v>
          </cell>
        </row>
        <row r="6237">
          <cell r="A6237" t="str">
            <v xml:space="preserve">    72933</v>
          </cell>
          <cell r="B6237" t="str">
            <v>ELETRODUTO DE PVC FLEXIVEL CORRUGADO DN 16MM (1/2") FORNECIMENTO E INSTALACAO</v>
          </cell>
          <cell r="C6237" t="str">
            <v>M</v>
          </cell>
          <cell r="D6237">
            <v>3.64</v>
          </cell>
        </row>
        <row r="6238">
          <cell r="A6238" t="str">
            <v xml:space="preserve">    72934</v>
          </cell>
          <cell r="B6238" t="str">
            <v>ELETRODUTO DE PVC FLEXIVEL CORRUGADO DN 20MM (3/4") FORNECIMENTO E INSTALACAO</v>
          </cell>
          <cell r="C6238" t="str">
            <v>M</v>
          </cell>
          <cell r="D6238">
            <v>4.45</v>
          </cell>
        </row>
        <row r="6239">
          <cell r="A6239" t="str">
            <v xml:space="preserve">    72935</v>
          </cell>
          <cell r="B6239" t="str">
            <v>ELETRODUTO DE PVC FLEXIVEL CORRUGADO DN 25MM (1") FORNECIMENTO E INSTALACAO</v>
          </cell>
          <cell r="C6239" t="str">
            <v>M</v>
          </cell>
          <cell r="D6239">
            <v>5.65</v>
          </cell>
        </row>
        <row r="6240">
          <cell r="A6240" t="str">
            <v xml:space="preserve">    72936</v>
          </cell>
          <cell r="B6240" t="str">
            <v>ELETRODUTO DE PVC FLEXIVEL CORRUGADO DN32 MM (1 1/4") FORNECIMENTO E INSTALACAO</v>
          </cell>
          <cell r="C6240" t="str">
            <v>M</v>
          </cell>
          <cell r="D6240">
            <v>7.79</v>
          </cell>
        </row>
        <row r="6241">
          <cell r="A6241" t="str">
            <v xml:space="preserve">    73613</v>
          </cell>
          <cell r="B6241" t="str">
            <v>ELETRODUTO DE PVC RIGIDO ROSCAVEL DN 20MM (3/4") INCL CONEXOES, FORNECIMENTO E INSTALACAO</v>
          </cell>
          <cell r="C6241" t="str">
            <v>M</v>
          </cell>
          <cell r="D6241">
            <v>10.199999999999999</v>
          </cell>
        </row>
        <row r="6242">
          <cell r="A6242" t="str">
            <v xml:space="preserve">    73614</v>
          </cell>
          <cell r="B6242" t="str">
            <v>ELETRODUTO DE PVC RIGIDO ROSCAVEL DN 15MM (1/2") INCL CONEXOES, FORNECIMENTO E INSTALACAO</v>
          </cell>
          <cell r="C6242" t="str">
            <v>M</v>
          </cell>
          <cell r="D6242">
            <v>9.5500000000000007</v>
          </cell>
        </row>
        <row r="6243">
          <cell r="A6243" t="str">
            <v xml:space="preserve">    73627</v>
          </cell>
          <cell r="B6243" t="str">
            <v>ELETRODUTO DE ACO GALVANIZADO ELETROLITICO DN 16MM (1/2"), TIPO LEVE, INCLUSIVE CONEXOES - FORNECIMENTO E INSTALACAO</v>
          </cell>
          <cell r="C6243" t="str">
            <v>M</v>
          </cell>
          <cell r="D6243">
            <v>17.420000000000002</v>
          </cell>
        </row>
        <row r="6244">
          <cell r="A6244" t="str">
            <v xml:space="preserve">    73798</v>
          </cell>
          <cell r="B6244" t="str">
            <v>DUTOS DE POLIESTER DE ALTA DENSIDADE(PEAD)</v>
          </cell>
        </row>
        <row r="6245">
          <cell r="A6245" t="str">
            <v xml:space="preserve">    73798/001</v>
          </cell>
          <cell r="B6245" t="str">
            <v>DUTO ESPIRAL FLEXIVEL SINGELO PEAD D=50MM(2") REVESTIDO COM PVC COM FIO GUIA DE ACO GALVANIZADO, LANCADO DIRETO NO SOLO, INCL CONEXOES</v>
          </cell>
          <cell r="C6245" t="str">
            <v>M</v>
          </cell>
          <cell r="D6245">
            <v>20.95</v>
          </cell>
        </row>
        <row r="6246">
          <cell r="A6246" t="str">
            <v xml:space="preserve">    73798/003</v>
          </cell>
          <cell r="B6246" t="str">
            <v>DUTO ESPIRAL FLEXIVEL SINGELO PEAD D=75MM(3") REVESTIDO COM PVC COM FIO GUIA DE ACO GALVANIZADO, LANCADO DIRETO NO SOLO, INCL CONEXOES</v>
          </cell>
          <cell r="C6246" t="str">
            <v>M</v>
          </cell>
          <cell r="D6246">
            <v>33.65</v>
          </cell>
        </row>
        <row r="6247">
          <cell r="A6247" t="str">
            <v xml:space="preserve">    74252</v>
          </cell>
          <cell r="B6247" t="str">
            <v>FORN/ASSENT. ELETRODUTO PVC ROSCA 25 MM (1")</v>
          </cell>
        </row>
        <row r="6248">
          <cell r="A6248" t="str">
            <v xml:space="preserve">    74252/001</v>
          </cell>
          <cell r="B6248" t="str">
            <v>ELETRODUTO DE PVC RIGIDO ROSCAVEL DN 25MM (1") INCL CONEXOES, FORNECIMENTO E INSTALACAO</v>
          </cell>
          <cell r="C6248" t="str">
            <v>M</v>
          </cell>
          <cell r="D6248">
            <v>11.43</v>
          </cell>
        </row>
        <row r="6249">
          <cell r="A6249" t="str">
            <v xml:space="preserve">    83407</v>
          </cell>
          <cell r="B6249" t="str">
            <v>ELETRODUTO DE PVC RIGIDO ROSCAVEL DN 32MM (1 1/4") INCL CONEXOES, FORNECIMENTO E INSTALACAO</v>
          </cell>
          <cell r="C6249" t="str">
            <v>M</v>
          </cell>
          <cell r="D6249">
            <v>17.079999999999998</v>
          </cell>
        </row>
        <row r="6250">
          <cell r="A6250" t="str">
            <v xml:space="preserve">    83408</v>
          </cell>
          <cell r="B6250" t="str">
            <v>ELETRODUTO DE PVC RIGIDO ROSCAVEL DN 60MM (2 1/2") INCL CONEXOES, FORNECIMENTO E INSTALACAO</v>
          </cell>
          <cell r="C6250" t="str">
            <v>M</v>
          </cell>
          <cell r="D6250">
            <v>32.909999999999997</v>
          </cell>
        </row>
        <row r="6251">
          <cell r="A6251" t="str">
            <v xml:space="preserve">    83409</v>
          </cell>
          <cell r="B6251" t="str">
            <v>ELETRODUTO FLEXIVEL ACO GALV TIPO CONDUITE D = 1/2" (16MM) - FORNECIMENTO E INSTALACAO</v>
          </cell>
          <cell r="C6251" t="str">
            <v>M</v>
          </cell>
          <cell r="D6251">
            <v>6.13</v>
          </cell>
        </row>
        <row r="6252">
          <cell r="A6252" t="str">
            <v xml:space="preserve">    83410</v>
          </cell>
          <cell r="B6252" t="str">
            <v>ELETRODUTO FLEXIVEL ACO GALV TIPO CONDUITE D = 1" (25MM) - FORNECIMENTO E INSTALACAO</v>
          </cell>
          <cell r="C6252" t="str">
            <v>M</v>
          </cell>
          <cell r="D6252">
            <v>8.52</v>
          </cell>
        </row>
        <row r="6253">
          <cell r="A6253" t="str">
            <v xml:space="preserve">    83411</v>
          </cell>
          <cell r="B6253" t="str">
            <v>ELETRODUTO FLEXIVEL ACO GALV TIPO CONDUITE D = 1 1/4" (32MM) - FORNECIMENTO E INSTALACAO</v>
          </cell>
          <cell r="C6253" t="str">
            <v>M</v>
          </cell>
          <cell r="D6253">
            <v>10.93</v>
          </cell>
        </row>
        <row r="6254">
          <cell r="A6254" t="str">
            <v xml:space="preserve">    83412</v>
          </cell>
          <cell r="B6254" t="str">
            <v>ELETRODUTO FLEXIVEL ACO GALV TIPO CONDUITE D = 1 1/2" (40MM) - FORNECIMENTO E INSTALACAO</v>
          </cell>
          <cell r="C6254" t="str">
            <v>M</v>
          </cell>
          <cell r="D6254">
            <v>12.34</v>
          </cell>
        </row>
        <row r="6255">
          <cell r="A6255" t="str">
            <v xml:space="preserve">    83413</v>
          </cell>
          <cell r="B6255" t="str">
            <v>ELETRODUTO FLEXIVEL ACO GALV TIPO CONDUITE D = 2" (50MM) - FORNECIMENTO E INSTALACAO</v>
          </cell>
          <cell r="C6255" t="str">
            <v>M</v>
          </cell>
          <cell r="D6255">
            <v>16.739999999999998</v>
          </cell>
        </row>
        <row r="6256">
          <cell r="A6256" t="str">
            <v xml:space="preserve">    83414</v>
          </cell>
          <cell r="B6256" t="str">
            <v>ELETRODUTO FLEXIVEL ACO GALV TIPO CONDUITE D = 2 1/2" (65MM) - FORNECIMENTO E INSTALACAO</v>
          </cell>
          <cell r="C6256" t="str">
            <v>M</v>
          </cell>
          <cell r="D6256">
            <v>20.420000000000002</v>
          </cell>
        </row>
        <row r="6257">
          <cell r="A6257" t="str">
            <v xml:space="preserve">    83415</v>
          </cell>
          <cell r="B6257" t="str">
            <v>ELETRODUTO FLEXIVEL ACO GALV TIPO CONDUITE D = 3" (75MM) - FORNECIMENTO E INSTALACAO</v>
          </cell>
          <cell r="C6257" t="str">
            <v>M</v>
          </cell>
          <cell r="D6257">
            <v>29.5</v>
          </cell>
        </row>
        <row r="6258">
          <cell r="A6258" t="str">
            <v xml:space="preserve">  0166</v>
          </cell>
          <cell r="B6258" t="str">
            <v>CONEXOES</v>
          </cell>
        </row>
        <row r="6259">
          <cell r="A6259" t="str">
            <v xml:space="preserve">    72259</v>
          </cell>
          <cell r="B6259" t="str">
            <v>TERMINAL OU CONECTOR DE PRESSAO - PARA CABO 10MM2 - FORNECIMENTO E INSTALACAO</v>
          </cell>
          <cell r="C6259" t="str">
            <v>UN</v>
          </cell>
          <cell r="D6259">
            <v>9.77</v>
          </cell>
        </row>
        <row r="6260">
          <cell r="A6260" t="str">
            <v xml:space="preserve">    72260</v>
          </cell>
          <cell r="B6260" t="str">
            <v>TERMINAL OU CONECTOR DE PRESSAO - PARA CABO 16MM2 - FORNECIMENTO E INSTALACAO</v>
          </cell>
          <cell r="C6260" t="str">
            <v>UN</v>
          </cell>
          <cell r="D6260">
            <v>10.26</v>
          </cell>
        </row>
        <row r="6261">
          <cell r="A6261" t="str">
            <v xml:space="preserve">    72261</v>
          </cell>
          <cell r="B6261" t="str">
            <v>TERMINAL OU CONECTOR DE PRESSAO - PARA CABO 25MM2 - FORNECIMENTO E INSTALACAO</v>
          </cell>
          <cell r="C6261" t="str">
            <v>UN</v>
          </cell>
          <cell r="D6261">
            <v>11.08</v>
          </cell>
        </row>
        <row r="6262">
          <cell r="A6262" t="str">
            <v xml:space="preserve">    72262</v>
          </cell>
          <cell r="B6262" t="str">
            <v>TERMINAL OU CONECTOR DE PRESSAO - PARA CABO 35MM2 - FORNECIMENTO E INSTALACAO</v>
          </cell>
          <cell r="C6262" t="str">
            <v>UN</v>
          </cell>
          <cell r="D6262">
            <v>11.08</v>
          </cell>
        </row>
        <row r="6263">
          <cell r="A6263" t="str">
            <v xml:space="preserve">    72263</v>
          </cell>
          <cell r="B6263" t="str">
            <v>TERMINAL OU CONECTOR DE PRESSAO - PARA CABO 50MM2 - FORNECIMENTO E INSTALACAO</v>
          </cell>
          <cell r="C6263" t="str">
            <v>UN</v>
          </cell>
          <cell r="D6263">
            <v>14.67</v>
          </cell>
        </row>
        <row r="6264">
          <cell r="A6264" t="str">
            <v xml:space="preserve">    72264</v>
          </cell>
          <cell r="B6264" t="str">
            <v>TERMINAL OU CONECTOR DE PRESSAO - PARA CABO 70MM2 - FORNECIMENTO E INSTALACAO</v>
          </cell>
          <cell r="C6264" t="str">
            <v>UN</v>
          </cell>
          <cell r="D6264">
            <v>14.67</v>
          </cell>
        </row>
        <row r="6265">
          <cell r="A6265" t="str">
            <v xml:space="preserve">    72265</v>
          </cell>
          <cell r="B6265" t="str">
            <v>TERMINAL OU CONECTOR DE PRESSAO - PARA CABO 95MM2 - FORNECIMENTO E INSTALACAO</v>
          </cell>
          <cell r="C6265" t="str">
            <v>UN</v>
          </cell>
          <cell r="D6265">
            <v>16.32</v>
          </cell>
        </row>
        <row r="6266">
          <cell r="A6266" t="str">
            <v xml:space="preserve">    72266</v>
          </cell>
          <cell r="B6266" t="str">
            <v>TERMINAL OU CONECTOR DE PRESSAO - PARA CABO 120MM2 - FORNECIMENTO E INSTALACAO</v>
          </cell>
          <cell r="C6266" t="str">
            <v>UN</v>
          </cell>
          <cell r="D6266">
            <v>20.89</v>
          </cell>
        </row>
        <row r="6267">
          <cell r="A6267" t="str">
            <v xml:space="preserve">    72267</v>
          </cell>
          <cell r="B6267" t="str">
            <v>TERMINAL OU CONECTOR DE PRESSAO - PARA CABO 150MM2 - FORNECIMENTO E INSTALACAO</v>
          </cell>
          <cell r="C6267" t="str">
            <v>UN</v>
          </cell>
          <cell r="D6267">
            <v>20.89</v>
          </cell>
        </row>
        <row r="6268">
          <cell r="A6268" t="str">
            <v xml:space="preserve">    72268</v>
          </cell>
          <cell r="B6268" t="str">
            <v>TERMINAL OU CONECTOR DE PRESSAO - PARA CABO 185MM2 - FORNECIMENTO E INSTALACAO</v>
          </cell>
          <cell r="C6268" t="str">
            <v>UN</v>
          </cell>
          <cell r="D6268">
            <v>20.89</v>
          </cell>
        </row>
        <row r="6269">
          <cell r="A6269" t="str">
            <v xml:space="preserve">    72269</v>
          </cell>
          <cell r="B6269" t="str">
            <v>TERMINAL OU CONECTOR DE PRESSAO - PARA CABO 240MM2 - FORNECIMENTO E INSTALACAO</v>
          </cell>
          <cell r="C6269" t="str">
            <v>UN</v>
          </cell>
          <cell r="D6269">
            <v>26.68</v>
          </cell>
        </row>
        <row r="6270">
          <cell r="A6270" t="str">
            <v xml:space="preserve">    72270</v>
          </cell>
          <cell r="B6270" t="str">
            <v>TERMINAL OU CONECTOR DE PRESSAO - PARA CABO 300MM2 - FORNECIMENTO E INSTALACAO</v>
          </cell>
          <cell r="C6270" t="str">
            <v>UN</v>
          </cell>
          <cell r="D6270">
            <v>23.52</v>
          </cell>
        </row>
        <row r="6271">
          <cell r="A6271" t="str">
            <v xml:space="preserve">    72271</v>
          </cell>
          <cell r="B6271" t="str">
            <v>CONECTOR PARAFUSO FENDIDO SPLIT-BOLT - PARA CABO DE 16MM2 - FORNECIMENTO E INSTALACAO</v>
          </cell>
          <cell r="C6271" t="str">
            <v>UN</v>
          </cell>
          <cell r="D6271">
            <v>7.56</v>
          </cell>
        </row>
        <row r="6272">
          <cell r="A6272" t="str">
            <v xml:space="preserve">    72272</v>
          </cell>
          <cell r="B6272" t="str">
            <v>CONECTOR PARAFUSO FENDIDO SPLIT-BOLT - PARA CABO DE 35MM2 - FORNECIMENTO E INSTALACAO</v>
          </cell>
          <cell r="C6272" t="str">
            <v>UN</v>
          </cell>
          <cell r="D6272">
            <v>8.06</v>
          </cell>
        </row>
        <row r="6273">
          <cell r="A6273" t="str">
            <v xml:space="preserve">    73782</v>
          </cell>
          <cell r="B6273" t="str">
            <v>TERMINAL MECANICO</v>
          </cell>
        </row>
        <row r="6274">
          <cell r="A6274" t="str">
            <v xml:space="preserve">    73782/002</v>
          </cell>
          <cell r="B6274" t="str">
            <v>TERMINAL A PRESSAO REFORCADO PARA CONEXAO DE CABO DE COBRE A BARRA, CABO 50 E 70MM2 - FORNECIMENTO E INSTALACAO</v>
          </cell>
          <cell r="C6274" t="str">
            <v>UN</v>
          </cell>
          <cell r="D6274">
            <v>23.47</v>
          </cell>
        </row>
        <row r="6275">
          <cell r="A6275" t="str">
            <v xml:space="preserve">    73782/003</v>
          </cell>
          <cell r="B6275" t="str">
            <v>TERMINAL A PRESSAO REFORCADO PARA CONEXAO DE CABO DE COBRE A BARRA, CABO 95 E 120MM2 - FORNECIMENTO E INSTALACAO</v>
          </cell>
          <cell r="C6275" t="str">
            <v>UN</v>
          </cell>
          <cell r="D6275">
            <v>35.81</v>
          </cell>
        </row>
        <row r="6276">
          <cell r="A6276" t="str">
            <v xml:space="preserve">    73782/004</v>
          </cell>
          <cell r="B6276" t="str">
            <v>TERMINAL A PRESSAO REFORCADO PARA CONEXAO DE CABO DE COBRE A BARRA, CABO 150 E 185MM2 - FORNECIMENTO E INSTALACAO</v>
          </cell>
          <cell r="C6276" t="str">
            <v>UN</v>
          </cell>
          <cell r="D6276">
            <v>43.15</v>
          </cell>
        </row>
        <row r="6277">
          <cell r="A6277" t="str">
            <v xml:space="preserve">    73782/005</v>
          </cell>
          <cell r="B6277" t="str">
            <v>TERMINAL A PRESSAO REFORCADO PARA CONEXAO DE CABO DE COBRE A BARRA, CABO 16 E 25MM2 - FORNECIMENTO E INSTALACAO</v>
          </cell>
          <cell r="C6277" t="str">
            <v>UN</v>
          </cell>
          <cell r="D6277">
            <v>14.69</v>
          </cell>
        </row>
        <row r="6278">
          <cell r="A6278" t="str">
            <v xml:space="preserve">    83377</v>
          </cell>
          <cell r="B6278" t="str">
            <v>CONECTOR DE PARAFUSO FENDIDO EM LIGA DE COBRE COM SEPARADOR DE CABOS PARA CABO 50 MM2 - FORNECIMENTO E INSTALACAO</v>
          </cell>
          <cell r="C6278" t="str">
            <v>UN</v>
          </cell>
          <cell r="D6278">
            <v>7.85</v>
          </cell>
        </row>
        <row r="6279">
          <cell r="A6279" t="str">
            <v xml:space="preserve">  0167</v>
          </cell>
          <cell r="B6279" t="str">
            <v>FIOS/CABOS</v>
          </cell>
        </row>
        <row r="6280">
          <cell r="A6280" t="str">
            <v xml:space="preserve">    55869</v>
          </cell>
          <cell r="B6280" t="str">
            <v xml:space="preserve">FIO DE COBRE ISOLADO PARALELO OU TORCIDO 2 X 1,5MM2 </v>
          </cell>
          <cell r="C6280" t="str">
            <v>M</v>
          </cell>
          <cell r="D6280">
            <v>6.32</v>
          </cell>
        </row>
        <row r="6281">
          <cell r="A6281" t="str">
            <v xml:space="preserve">    72249</v>
          </cell>
          <cell r="B6281" t="str">
            <v xml:space="preserve">CABO DE COBRE NU 6MM2 - FORNECIMENTO E INSTALACAO </v>
          </cell>
          <cell r="C6281" t="str">
            <v>M</v>
          </cell>
          <cell r="D6281">
            <v>4.4400000000000004</v>
          </cell>
        </row>
        <row r="6282">
          <cell r="A6282" t="str">
            <v xml:space="preserve">    72250</v>
          </cell>
          <cell r="B6282" t="str">
            <v xml:space="preserve">CABO DE COBRE NU 10MM2 - FORNECIMENTO E INSTALACAO </v>
          </cell>
          <cell r="C6282" t="str">
            <v>M</v>
          </cell>
          <cell r="D6282">
            <v>6.32</v>
          </cell>
        </row>
        <row r="6283">
          <cell r="A6283" t="str">
            <v xml:space="preserve">    72251</v>
          </cell>
          <cell r="B6283" t="str">
            <v xml:space="preserve">CABO DE COBRE NU 16MM2 - FORNECIMENTO E INSTALACAO </v>
          </cell>
          <cell r="C6283" t="str">
            <v>M</v>
          </cell>
          <cell r="D6283">
            <v>8.15</v>
          </cell>
        </row>
        <row r="6284">
          <cell r="A6284" t="str">
            <v xml:space="preserve">    72252</v>
          </cell>
          <cell r="B6284" t="str">
            <v xml:space="preserve">CABO DE COBRE NU 25MM2 - FORNECIMENTO E INSTALACAO </v>
          </cell>
          <cell r="C6284" t="str">
            <v>M</v>
          </cell>
          <cell r="D6284">
            <v>12.91</v>
          </cell>
        </row>
        <row r="6285">
          <cell r="A6285" t="str">
            <v xml:space="preserve">    72253</v>
          </cell>
          <cell r="B6285" t="str">
            <v xml:space="preserve">CABO DE COBRE NU 35MM2 - FORNECIMENTO E INSTALACAO </v>
          </cell>
          <cell r="C6285" t="str">
            <v>M</v>
          </cell>
          <cell r="D6285">
            <v>16.36</v>
          </cell>
        </row>
        <row r="6286">
          <cell r="A6286" t="str">
            <v xml:space="preserve">    72254</v>
          </cell>
          <cell r="B6286" t="str">
            <v xml:space="preserve">CABO DE COBRE NU 50MM2 - FORNECIMENTO E INSTALACAO </v>
          </cell>
          <cell r="C6286" t="str">
            <v>M</v>
          </cell>
          <cell r="D6286">
            <v>22.27</v>
          </cell>
        </row>
        <row r="6287">
          <cell r="A6287" t="str">
            <v xml:space="preserve">    72255</v>
          </cell>
          <cell r="B6287" t="str">
            <v xml:space="preserve">CABO DE COBRE NU 70MM2 - FORNECIMENTO E INSTALACAO </v>
          </cell>
          <cell r="C6287" t="str">
            <v>M</v>
          </cell>
          <cell r="D6287">
            <v>29.82</v>
          </cell>
        </row>
        <row r="6288">
          <cell r="A6288" t="str">
            <v xml:space="preserve">    72256</v>
          </cell>
          <cell r="B6288" t="str">
            <v xml:space="preserve">CABO DE COBRE NU 95MM2 - FORNECIMENTO E INSTALACAO </v>
          </cell>
          <cell r="C6288" t="str">
            <v>M</v>
          </cell>
          <cell r="D6288">
            <v>37.21</v>
          </cell>
        </row>
        <row r="6289">
          <cell r="A6289" t="str">
            <v xml:space="preserve">    72257</v>
          </cell>
          <cell r="B6289" t="str">
            <v xml:space="preserve">CABO DE COBRE NU 120MM2 - FORNECIMENTO E INSTALACAO </v>
          </cell>
          <cell r="C6289" t="str">
            <v>M</v>
          </cell>
          <cell r="D6289">
            <v>46.63</v>
          </cell>
        </row>
        <row r="6290">
          <cell r="A6290" t="str">
            <v xml:space="preserve">    73860</v>
          </cell>
          <cell r="B6290" t="str">
            <v>FIOS E CABOS C/ISOL.TERMOPLASTICO TENSAO 450/750V</v>
          </cell>
        </row>
        <row r="6291">
          <cell r="A6291" t="str">
            <v xml:space="preserve">    73860/007</v>
          </cell>
          <cell r="B6291" t="str">
            <v>CABO DE COBRE ISOLADO PVC 450/750V 1,5MM2 RESISTENTE A CHAMA - FORNECIMENTO E INSTALACAO</v>
          </cell>
          <cell r="C6291" t="str">
            <v>M</v>
          </cell>
          <cell r="D6291">
            <v>1.79</v>
          </cell>
        </row>
        <row r="6292">
          <cell r="A6292" t="str">
            <v xml:space="preserve">    73860/008</v>
          </cell>
          <cell r="B6292" t="str">
            <v>CABO DE COBRE ISOLADO PVC 450/750V 2,5MM2 RESISTENTE A CHAMA - FORNECIMENTO E INSTALACAO</v>
          </cell>
          <cell r="C6292" t="str">
            <v>M</v>
          </cell>
          <cell r="D6292">
            <v>2.36</v>
          </cell>
        </row>
        <row r="6293">
          <cell r="A6293" t="str">
            <v xml:space="preserve">    73860/009</v>
          </cell>
          <cell r="B6293" t="str">
            <v>CABO DE COBRE ISOLADO PVC 450/750V 4MM2 RESISTENTE A CHAMA - FORNECIMENTO E INSTALACAO</v>
          </cell>
          <cell r="C6293" t="str">
            <v>M</v>
          </cell>
          <cell r="D6293">
            <v>3.45</v>
          </cell>
        </row>
        <row r="6294">
          <cell r="A6294" t="str">
            <v xml:space="preserve">    73860/010</v>
          </cell>
          <cell r="B6294" t="str">
            <v>CABO DE COBRE ISOLADO PVC 450/750V 6MM2 RESISTENTE A CHAMA - FORNECIMENTO E INSTALACAO</v>
          </cell>
          <cell r="C6294" t="str">
            <v>M</v>
          </cell>
          <cell r="D6294">
            <v>4.66</v>
          </cell>
        </row>
        <row r="6295">
          <cell r="A6295" t="str">
            <v xml:space="preserve">    73860/011</v>
          </cell>
          <cell r="B6295" t="str">
            <v>CABO DE COBRE ISOLADO PVC 450/750V 10MM2 RESISTENTE A CHAMA - FORNECIMENTO E INSTALACAO</v>
          </cell>
          <cell r="C6295" t="str">
            <v>M</v>
          </cell>
          <cell r="D6295">
            <v>7.16</v>
          </cell>
        </row>
        <row r="6296">
          <cell r="A6296" t="str">
            <v xml:space="preserve">    73860/012</v>
          </cell>
          <cell r="B6296" t="str">
            <v>CABO DE COBRE ISOLADO PVC 450/750V 16MM2 RESISTENTE A CHAMA - FORNECIMENTO E INSTALACAO</v>
          </cell>
          <cell r="C6296" t="str">
            <v>M</v>
          </cell>
          <cell r="D6296">
            <v>8.23</v>
          </cell>
        </row>
        <row r="6297">
          <cell r="A6297" t="str">
            <v xml:space="preserve">    73860/013</v>
          </cell>
          <cell r="B6297" t="str">
            <v>CABO DE COBRE ISOLADO PVC 450/750V 25MM2 RESISTENTE A CHAMA - FORNECIMENTO E INSTALACAO</v>
          </cell>
          <cell r="C6297" t="str">
            <v>M</v>
          </cell>
          <cell r="D6297">
            <v>11.92</v>
          </cell>
        </row>
        <row r="6298">
          <cell r="A6298" t="str">
            <v xml:space="preserve">    73860/014</v>
          </cell>
          <cell r="B6298" t="str">
            <v>CABO DE COBRE ISOLADO PVC 450/750V 50MM2 RESISTENTE A CHAMA - FORNECIMENTO E INSTALACAO</v>
          </cell>
          <cell r="C6298" t="str">
            <v>M</v>
          </cell>
          <cell r="D6298">
            <v>21.84</v>
          </cell>
        </row>
        <row r="6299">
          <cell r="A6299" t="str">
            <v xml:space="preserve">    73860/015</v>
          </cell>
          <cell r="B6299" t="str">
            <v>CABO DE COBRE ISOLADO PVC 450/750V 70MM2 RESISTENTE A CHAMA - FORNECIMENTO E INSTALACAO</v>
          </cell>
          <cell r="C6299" t="str">
            <v>M</v>
          </cell>
          <cell r="D6299">
            <v>31.03</v>
          </cell>
        </row>
        <row r="6300">
          <cell r="A6300" t="str">
            <v xml:space="preserve">    73860/016</v>
          </cell>
          <cell r="B6300" t="str">
            <v>CABO DE COBRE ISOLADO PVC 450/750V 95MM2 RESISTENTE A CHAMA - FORNECIMENTO E INSTALACAO</v>
          </cell>
          <cell r="C6300" t="str">
            <v>M</v>
          </cell>
          <cell r="D6300">
            <v>40.94</v>
          </cell>
        </row>
        <row r="6301">
          <cell r="A6301" t="str">
            <v xml:space="preserve">    73860/017</v>
          </cell>
          <cell r="B6301" t="str">
            <v>CABO DE COBRE ISOLADO PVC 450/750V 120MM2 RESISTENTE A CHAMA - FORNECIMENTO E INSTALACAO</v>
          </cell>
          <cell r="C6301" t="str">
            <v>M</v>
          </cell>
          <cell r="D6301">
            <v>50.46</v>
          </cell>
        </row>
        <row r="6302">
          <cell r="A6302" t="str">
            <v xml:space="preserve">    73860/018</v>
          </cell>
          <cell r="B6302" t="str">
            <v>CABO DE COBRE ISOLADO PVC 450/750V 150MM2 RESISTENTE A CHAMA - FORNECIMENTO E INSTALACAO</v>
          </cell>
          <cell r="C6302" t="str">
            <v>M</v>
          </cell>
          <cell r="D6302">
            <v>60.43</v>
          </cell>
        </row>
        <row r="6303">
          <cell r="A6303" t="str">
            <v xml:space="preserve">    73860/019</v>
          </cell>
          <cell r="B6303" t="str">
            <v>CABO DE COBRE ISOLADO PVC 450/750V 185MM2 RESISTENTE A CHAMA - FORNECIMENTO E INSTALACAO</v>
          </cell>
          <cell r="C6303" t="str">
            <v>M</v>
          </cell>
          <cell r="D6303">
            <v>74.400000000000006</v>
          </cell>
        </row>
        <row r="6304">
          <cell r="A6304" t="str">
            <v xml:space="preserve">    73860/020</v>
          </cell>
          <cell r="B6304" t="str">
            <v>CABO DE COBRE ISOLADO PVC 450/750V 240MM2 RESISTENTE A CHAMA - FORNECIMENTO E INSTALACAO</v>
          </cell>
          <cell r="C6304" t="str">
            <v>M</v>
          </cell>
          <cell r="D6304">
            <v>94.83</v>
          </cell>
        </row>
        <row r="6305">
          <cell r="A6305" t="str">
            <v xml:space="preserve">    73860/021</v>
          </cell>
          <cell r="B6305" t="str">
            <v>CABO DE COBRE ISOLADO PVC 450/750V 300MM2 RESISTENTE A CHAMA - FORNECIMENTO E INSTALACAO</v>
          </cell>
          <cell r="C6305" t="str">
            <v>M</v>
          </cell>
          <cell r="D6305">
            <v>113.92</v>
          </cell>
        </row>
        <row r="6306">
          <cell r="A6306" t="str">
            <v xml:space="preserve">    73860/022</v>
          </cell>
          <cell r="B6306" t="str">
            <v>CABO DE COBRE ISOLADO PVC 450/750V 35MM2 RESISTENTE A CHAMA - FORNECIMENTO E INSTALACAO</v>
          </cell>
          <cell r="C6306" t="str">
            <v>M</v>
          </cell>
          <cell r="D6306">
            <v>16.21</v>
          </cell>
        </row>
        <row r="6307">
          <cell r="A6307" t="str">
            <v xml:space="preserve">    83416</v>
          </cell>
          <cell r="B6307" t="str">
            <v>CABO DE COBRE ISOLAMENTO TERMOPLASTICO 0,6/1KV 1,5MM2 ANTI-CHAMA - FORNECIMENTO E INSTALACAO</v>
          </cell>
          <cell r="C6307" t="str">
            <v>M</v>
          </cell>
          <cell r="D6307">
            <v>2.21</v>
          </cell>
        </row>
        <row r="6308">
          <cell r="A6308" t="str">
            <v xml:space="preserve">    83417</v>
          </cell>
          <cell r="B6308" t="str">
            <v>CABO DE COBRE ISOLAMENTO TERMOPLASTICO 0,6/1KV 2,5MM2 ANTI-CHAMA - FORNECIMENTO E INSTALACAO</v>
          </cell>
          <cell r="C6308" t="str">
            <v>M</v>
          </cell>
          <cell r="D6308">
            <v>2.81</v>
          </cell>
        </row>
        <row r="6309">
          <cell r="A6309" t="str">
            <v xml:space="preserve">    83418</v>
          </cell>
          <cell r="B6309" t="str">
            <v>CABO DE COBRE ISOLAMENTO TERMOPLASTICO 0,6/1KV 4MM2 ANTI-CHAMA - FORNECIMENTO E INSTALACAO</v>
          </cell>
          <cell r="C6309" t="str">
            <v>M</v>
          </cell>
          <cell r="D6309">
            <v>4.09</v>
          </cell>
        </row>
        <row r="6310">
          <cell r="A6310" t="str">
            <v xml:space="preserve">    83419</v>
          </cell>
          <cell r="B6310" t="str">
            <v>CABO DE COBRE ISOLAMENTO TERMOPLASTICO 0,6/1KV 6MM2 ANTI-CHAMA - FORNECIMENTO E INSTALACAO</v>
          </cell>
          <cell r="C6310" t="str">
            <v>M</v>
          </cell>
          <cell r="D6310">
            <v>4.9400000000000004</v>
          </cell>
        </row>
        <row r="6311">
          <cell r="A6311" t="str">
            <v xml:space="preserve">    83420</v>
          </cell>
          <cell r="B6311" t="str">
            <v>CABO DE COBRE ISOLAMENTO TERMOPLASTICO 0,6/1KV 10MM2 ANTI-CHAMA - FORNECIMENTO E INSTALACAO</v>
          </cell>
          <cell r="C6311" t="str">
            <v>M</v>
          </cell>
          <cell r="D6311">
            <v>6.86</v>
          </cell>
        </row>
        <row r="6312">
          <cell r="A6312" t="str">
            <v xml:space="preserve">    83421</v>
          </cell>
          <cell r="B6312" t="str">
            <v>CABO DE COBRE ISOLAMENTO TERMOPLASTICO 0,6/1KV 16MM2 ANTI-CHAMA - FORNECIMENTO E INSTALACAO</v>
          </cell>
          <cell r="C6312" t="str">
            <v>M</v>
          </cell>
          <cell r="D6312">
            <v>9.51</v>
          </cell>
        </row>
        <row r="6313">
          <cell r="A6313" t="str">
            <v xml:space="preserve">    83422</v>
          </cell>
          <cell r="B6313" t="str">
            <v>CABO DE COBRE ISOLAMENTO TERMOPLASTICO 0,6/1KV 25MM2 ANTI-CHAMA - FORNECIMENTO E INSTALACAO</v>
          </cell>
          <cell r="C6313" t="str">
            <v>M</v>
          </cell>
          <cell r="D6313">
            <v>13.67</v>
          </cell>
        </row>
        <row r="6314">
          <cell r="A6314" t="str">
            <v xml:space="preserve">    83423</v>
          </cell>
          <cell r="B6314" t="str">
            <v>CABO DE COBRE ISOLAMENTO TERMOPLASTICO 0,6/1KV 35MM2 ANTI-CHAMA - FORNECIMENTO E INSTALACAO</v>
          </cell>
          <cell r="C6314" t="str">
            <v>M</v>
          </cell>
          <cell r="D6314">
            <v>18.47</v>
          </cell>
        </row>
        <row r="6315">
          <cell r="A6315" t="str">
            <v xml:space="preserve">    83424</v>
          </cell>
          <cell r="B6315" t="str">
            <v>CABO DE COBRE ISOLAMENTO TERMOPLASTICO 0,6/1KV 50MM2 ANTI-CHAMA - FORNECIMENTO E INSTALACAO</v>
          </cell>
          <cell r="C6315" t="str">
            <v>M</v>
          </cell>
          <cell r="D6315">
            <v>24.94</v>
          </cell>
        </row>
        <row r="6316">
          <cell r="A6316" t="str">
            <v xml:space="preserve">    83425</v>
          </cell>
          <cell r="B6316" t="str">
            <v>CABO DE COBRE ISOLAMENTO TERMOPLASTICO 0,6/1KV 70MM2 ANTI-CHAMA - FORNECIMENTO E INSTALACAO</v>
          </cell>
          <cell r="C6316" t="str">
            <v>M</v>
          </cell>
          <cell r="D6316">
            <v>34.090000000000003</v>
          </cell>
        </row>
        <row r="6317">
          <cell r="A6317" t="str">
            <v xml:space="preserve">    83431</v>
          </cell>
          <cell r="B6317" t="str">
            <v>CABO DE COBRE ISOLAMENTO TERMOPLASTICO 0,6/1KV 95MM2 ANTI-CHAMA - FORNECIMENTO E INSTALACAO</v>
          </cell>
          <cell r="C6317" t="str">
            <v>M</v>
          </cell>
          <cell r="D6317">
            <v>46.46</v>
          </cell>
        </row>
        <row r="6318">
          <cell r="A6318" t="str">
            <v xml:space="preserve">    83432</v>
          </cell>
          <cell r="B6318" t="str">
            <v>CABO DE COBRE ISOLAMENTO TERMOPLASTICO 0,6/1KV 120MM2 ANTI-CHAMA - FORNECIMENTO E INSTALACAO</v>
          </cell>
          <cell r="C6318" t="str">
            <v>M</v>
          </cell>
          <cell r="D6318">
            <v>53.77</v>
          </cell>
        </row>
        <row r="6319">
          <cell r="A6319" t="str">
            <v xml:space="preserve">    83433</v>
          </cell>
          <cell r="B6319" t="str">
            <v>CABO DE COBRE ISOLAMENTO TERMOPLASTICO 0,6/1KV 150MM2 ANTI-CHAMA - FORNECIMENTO E INSTALACAO</v>
          </cell>
          <cell r="C6319" t="str">
            <v>M</v>
          </cell>
          <cell r="D6319">
            <v>67.14</v>
          </cell>
        </row>
        <row r="6320">
          <cell r="A6320" t="str">
            <v xml:space="preserve">    83434</v>
          </cell>
          <cell r="B6320" t="str">
            <v>CABO DE COBRE ISOLAMENTO TERMOPLASTICO 0,6/1KV 185MM2 ANTI-CHAMA - FORNECIMENTO E INSTALACAO</v>
          </cell>
          <cell r="C6320" t="str">
            <v>M</v>
          </cell>
          <cell r="D6320">
            <v>81.239999999999995</v>
          </cell>
        </row>
        <row r="6321">
          <cell r="A6321" t="str">
            <v xml:space="preserve">    83435</v>
          </cell>
          <cell r="B6321" t="str">
            <v>CABO DE COBRE ISOLAMENTO TERMOPLASTICO 0,6/1KV 240MM2 ANTI-CHAMA - FORNECIMENTO E INSTALACAO</v>
          </cell>
          <cell r="C6321" t="str">
            <v>M</v>
          </cell>
          <cell r="D6321">
            <v>107.18</v>
          </cell>
        </row>
        <row r="6322">
          <cell r="A6322" t="str">
            <v xml:space="preserve">    83436</v>
          </cell>
          <cell r="B6322" t="str">
            <v>CABO DE COBRE ISOLAMENTO TERMOPLASTICO 0,6/1KV 300MM2 ANTI-CHAMA - FORNECIMENTO E INSTALACAO</v>
          </cell>
          <cell r="C6322" t="str">
            <v>M</v>
          </cell>
          <cell r="D6322">
            <v>126.34</v>
          </cell>
        </row>
        <row r="6323">
          <cell r="A6323" t="str">
            <v xml:space="preserve">    84682</v>
          </cell>
          <cell r="B6323" t="str">
            <v xml:space="preserve">FIO DE COBRE NU 4 MM2 - FORNECIMENTO E INSTALACAO </v>
          </cell>
          <cell r="C6323" t="str">
            <v>M</v>
          </cell>
          <cell r="D6323">
            <v>1.6</v>
          </cell>
        </row>
        <row r="6324">
          <cell r="A6324" t="str">
            <v xml:space="preserve">  0168</v>
          </cell>
          <cell r="B6324" t="str">
            <v>CAIXAS</v>
          </cell>
        </row>
        <row r="6325">
          <cell r="A6325" t="str">
            <v xml:space="preserve">    73861</v>
          </cell>
          <cell r="B6325" t="str">
            <v>CONDULETES</v>
          </cell>
        </row>
        <row r="6326">
          <cell r="A6326" t="str">
            <v xml:space="preserve">    73861/001</v>
          </cell>
          <cell r="B6326" t="str">
            <v>CONDULETE 1/2" EM LIGA DE ALUMÍNIO FUNDIDO TIPO B - FORNECIMENTO E INSTALACAO</v>
          </cell>
          <cell r="C6326" t="str">
            <v>UN</v>
          </cell>
          <cell r="D6326">
            <v>9.01</v>
          </cell>
        </row>
        <row r="6327">
          <cell r="A6327" t="str">
            <v xml:space="preserve">    73861/002</v>
          </cell>
          <cell r="B6327" t="str">
            <v>CONDULETE 3/4" EM LIGA DE ALUMÍNIO FUNDIDO TIPO "B" - FORNECIMENTO E INSTALACAO</v>
          </cell>
          <cell r="C6327" t="str">
            <v>UN</v>
          </cell>
          <cell r="D6327">
            <v>10.37</v>
          </cell>
        </row>
        <row r="6328">
          <cell r="A6328" t="str">
            <v xml:space="preserve">    73861/003</v>
          </cell>
          <cell r="B6328" t="str">
            <v>CONDULETE 1" EM LIGA DE ALUMÍNIO FUNDIDO TIPO "B" - FORNECIMENTO E INSTALACAO</v>
          </cell>
          <cell r="C6328" t="str">
            <v>UN</v>
          </cell>
          <cell r="D6328">
            <v>14.32</v>
          </cell>
        </row>
        <row r="6329">
          <cell r="A6329" t="str">
            <v xml:space="preserve">    73861/004</v>
          </cell>
          <cell r="B6329" t="str">
            <v>CONDULETE 1/2" EM LIGA DE ALUMÍNIO FUNDIDO TIPO "C" - FORNECIMENTO E INSTALACAO</v>
          </cell>
          <cell r="C6329" t="str">
            <v>UN</v>
          </cell>
          <cell r="D6329">
            <v>9.9600000000000009</v>
          </cell>
        </row>
        <row r="6330">
          <cell r="A6330" t="str">
            <v xml:space="preserve">    73861/005</v>
          </cell>
          <cell r="B6330" t="str">
            <v>CONDULETE 3/4" EM LIGA DE ALUMÍNIO FUNDIDO TIPO "C" - FORNECIMENTO E INSTALACAO</v>
          </cell>
          <cell r="C6330" t="str">
            <v>UN</v>
          </cell>
          <cell r="D6330">
            <v>10.77</v>
          </cell>
        </row>
        <row r="6331">
          <cell r="A6331" t="str">
            <v xml:space="preserve">    73861/006</v>
          </cell>
          <cell r="B6331" t="str">
            <v>CONDULETE 1" EM LIGA DE ALUMÍNIO FUNDIDO TIPO "C" - FORNECIMENTO E INSTALACAO</v>
          </cell>
          <cell r="C6331" t="str">
            <v>UN</v>
          </cell>
          <cell r="D6331">
            <v>15.72</v>
          </cell>
        </row>
        <row r="6332">
          <cell r="A6332" t="str">
            <v xml:space="preserve">    73861/007</v>
          </cell>
          <cell r="B6332" t="str">
            <v>CONDULETE 1/2" EM LIGA DE ALUMÍNIO FUNDIDO TIPO "E" - FORNECIMENTO E INSTALACAO</v>
          </cell>
          <cell r="C6332" t="str">
            <v>UN</v>
          </cell>
          <cell r="D6332">
            <v>8.5299999999999994</v>
          </cell>
        </row>
        <row r="6333">
          <cell r="A6333" t="str">
            <v xml:space="preserve">    73861/008</v>
          </cell>
          <cell r="B6333" t="str">
            <v>CONDULETE 3/4" EM LIGA DE ALUMÍNIO FUNDIDO TIPO "E" - FORNECIMENTO E INSTALACAO</v>
          </cell>
          <cell r="C6333" t="str">
            <v>UN</v>
          </cell>
          <cell r="D6333">
            <v>9.76</v>
          </cell>
        </row>
        <row r="6334">
          <cell r="A6334" t="str">
            <v xml:space="preserve">    73861/009</v>
          </cell>
          <cell r="B6334" t="str">
            <v>CONDULETE 1" EM LIGA DE ALUMÍNIO FUNDIDO TIPO "E" - FORNECIMENTO E INSTALACAO</v>
          </cell>
          <cell r="C6334" t="str">
            <v>UN</v>
          </cell>
          <cell r="D6334">
            <v>14.55</v>
          </cell>
        </row>
        <row r="6335">
          <cell r="A6335" t="str">
            <v xml:space="preserve">    73861/010</v>
          </cell>
          <cell r="B6335" t="str">
            <v>CONDULETE 1/2" EM LIGA DE ALUMÍNIO FUNDIDO TIPO "LB" - FORNECIMENTO E INSTALACAO</v>
          </cell>
          <cell r="C6335" t="str">
            <v>UN</v>
          </cell>
          <cell r="D6335">
            <v>9.44</v>
          </cell>
        </row>
        <row r="6336">
          <cell r="A6336" t="str">
            <v xml:space="preserve">    73861/011</v>
          </cell>
          <cell r="B6336" t="str">
            <v>CONDULETE 3/4" EM LIGA DE ALUMÍNIO FUNDIDO TIPO "LB" - FORNECIMENTO E INSTALACAO</v>
          </cell>
          <cell r="C6336" t="str">
            <v>UN</v>
          </cell>
          <cell r="D6336">
            <v>10.81</v>
          </cell>
        </row>
        <row r="6337">
          <cell r="A6337" t="str">
            <v xml:space="preserve">    73861/012</v>
          </cell>
          <cell r="B6337" t="str">
            <v>CONDULETE 1" EM LIGA DE ALUMÍNIO FUNDIDO TIPO "LB" - FORNECIMENTO E INSTALACAO</v>
          </cell>
          <cell r="C6337" t="str">
            <v>UN</v>
          </cell>
          <cell r="D6337">
            <v>15.51</v>
          </cell>
        </row>
        <row r="6338">
          <cell r="A6338" t="str">
            <v xml:space="preserve">    73861/013</v>
          </cell>
          <cell r="B6338" t="str">
            <v>CONDULETE 1/2" EM LIGA DE ALUMÍNIO FUNDIDO TIPO "LL" - FORNECIMENTO E INSTALACAO</v>
          </cell>
          <cell r="C6338" t="str">
            <v>UN</v>
          </cell>
          <cell r="D6338">
            <v>9.44</v>
          </cell>
        </row>
        <row r="6339">
          <cell r="A6339" t="str">
            <v xml:space="preserve">    73861/014</v>
          </cell>
          <cell r="B6339" t="str">
            <v>CONDULETE 3/4" EM LIGA DE ALUMÍNIO FUNDIDO TIPO "LL" - FORNECIMENTO E INSTALACAO</v>
          </cell>
          <cell r="C6339" t="str">
            <v>UN</v>
          </cell>
          <cell r="D6339">
            <v>10.81</v>
          </cell>
        </row>
        <row r="6340">
          <cell r="A6340" t="str">
            <v xml:space="preserve">    73861/015</v>
          </cell>
          <cell r="B6340" t="str">
            <v>CONDULETE 1" EM LIGA DE ALUMÍNIO FUNDIDO TIPO "LL" - FORNECIMENTO E INSTALACAO</v>
          </cell>
          <cell r="C6340" t="str">
            <v>UN</v>
          </cell>
          <cell r="D6340">
            <v>15.51</v>
          </cell>
        </row>
        <row r="6341">
          <cell r="A6341" t="str">
            <v xml:space="preserve">    73861/016</v>
          </cell>
          <cell r="B6341" t="str">
            <v>CONDULETE 1/2" EM LIGA DE ALUMÍNIO FUNDIDO TIPO "X" - FORNECIMENTO E INSTALACAO</v>
          </cell>
          <cell r="C6341" t="str">
            <v>UN</v>
          </cell>
          <cell r="D6341">
            <v>11.21</v>
          </cell>
        </row>
        <row r="6342">
          <cell r="A6342" t="str">
            <v xml:space="preserve">    73861/017</v>
          </cell>
          <cell r="B6342" t="str">
            <v>CONDULETE 3/4" EM LIGA DE ALUMÍNIO FUNDIDO TIPO "X" - FORNECIMENTO E INSTALACAO</v>
          </cell>
          <cell r="C6342" t="str">
            <v>UN</v>
          </cell>
          <cell r="D6342">
            <v>12.83</v>
          </cell>
        </row>
        <row r="6343">
          <cell r="A6343" t="str">
            <v xml:space="preserve">    73861/018</v>
          </cell>
          <cell r="B6343" t="str">
            <v>CONDULETE 1" EM LIGA DE ALUMÍNIO FUNDIDO TIPO "X" - FORNECIMENTO E INSTALACAO</v>
          </cell>
          <cell r="C6343" t="str">
            <v>UN</v>
          </cell>
          <cell r="D6343">
            <v>20.010000000000002</v>
          </cell>
        </row>
        <row r="6344">
          <cell r="A6344" t="str">
            <v xml:space="preserve">    73861/019</v>
          </cell>
          <cell r="B6344" t="str">
            <v>CONDULETE 1/2" EM LIGA DE ALUMÍNIO FUNDIDO TIPO "T" - FORNECIMENTO E INSTALACAO</v>
          </cell>
          <cell r="C6344" t="str">
            <v>UN</v>
          </cell>
          <cell r="D6344">
            <v>10.78</v>
          </cell>
        </row>
        <row r="6345">
          <cell r="A6345" t="str">
            <v xml:space="preserve">    73861/020</v>
          </cell>
          <cell r="B6345" t="str">
            <v>CONDULETE 3/4" EM LIGA DE ALUMÍNIO FUNDIDO TIPO "T" - FORNECIMENTO E INSTALACAO</v>
          </cell>
          <cell r="C6345" t="str">
            <v>UN</v>
          </cell>
          <cell r="D6345">
            <v>11.84</v>
          </cell>
        </row>
        <row r="6346">
          <cell r="A6346" t="str">
            <v xml:space="preserve">    73861/021</v>
          </cell>
          <cell r="B6346" t="str">
            <v>CONDULETE 1" EM LIGA DE ALUMÍNIO FUNDIDO TIPO "T" - FORNECIMENTO E INSTALACAO</v>
          </cell>
          <cell r="C6346" t="str">
            <v>UN</v>
          </cell>
          <cell r="D6346">
            <v>18.12</v>
          </cell>
        </row>
        <row r="6347">
          <cell r="A6347" t="str">
            <v xml:space="preserve">    74043</v>
          </cell>
          <cell r="B6347" t="str">
            <v>CONDULETE PVC 3/4</v>
          </cell>
        </row>
        <row r="6348">
          <cell r="A6348" t="str">
            <v xml:space="preserve">    74043/001</v>
          </cell>
          <cell r="B6348" t="str">
            <v xml:space="preserve">CONDULETE PVC TIPO B 3/4 SEM TAMPA, FORNECIMENTO E INSTALACAO </v>
          </cell>
          <cell r="C6348" t="str">
            <v>UN</v>
          </cell>
          <cell r="D6348">
            <v>15.92</v>
          </cell>
        </row>
        <row r="6349">
          <cell r="A6349" t="str">
            <v xml:space="preserve">    74043/002</v>
          </cell>
          <cell r="B6349" t="str">
            <v xml:space="preserve">CONDULETE PVC TIPO LL 3/4 SEM TAMPA, FORNECIMENTO E INSTALACAO </v>
          </cell>
          <cell r="C6349" t="str">
            <v>UN</v>
          </cell>
          <cell r="D6349">
            <v>13.33</v>
          </cell>
        </row>
        <row r="6350">
          <cell r="A6350" t="str">
            <v xml:space="preserve">    74043/003</v>
          </cell>
          <cell r="B6350" t="str">
            <v xml:space="preserve">CONDULETE PVC TIPO TB 3/4 SEM TAMPA, FORNECIMENTO E INSTALACAO </v>
          </cell>
          <cell r="C6350" t="str">
            <v>UN</v>
          </cell>
          <cell r="D6350">
            <v>21.21</v>
          </cell>
        </row>
        <row r="6351">
          <cell r="A6351" t="str">
            <v xml:space="preserve">    83386</v>
          </cell>
          <cell r="B6351" t="str">
            <v xml:space="preserve">CAIXA DE PASSAGEM PVC 4X4" - FORNECIMENTO E INSTALACAO </v>
          </cell>
          <cell r="C6351" t="str">
            <v>UN</v>
          </cell>
          <cell r="D6351">
            <v>6.02</v>
          </cell>
        </row>
        <row r="6352">
          <cell r="A6352" t="str">
            <v xml:space="preserve">    83387</v>
          </cell>
          <cell r="B6352" t="str">
            <v xml:space="preserve">CAIXA DE PASSAGEM PVC 4X2" - FORNECIMENTO E INSTALACAO </v>
          </cell>
          <cell r="C6352" t="str">
            <v>UN</v>
          </cell>
          <cell r="D6352">
            <v>5.23</v>
          </cell>
        </row>
        <row r="6353">
          <cell r="A6353" t="str">
            <v xml:space="preserve">    83388</v>
          </cell>
          <cell r="B6353" t="str">
            <v xml:space="preserve">CAIXA DE PASSAGEM PVC 3" OCTOGONAL </v>
          </cell>
          <cell r="C6353" t="str">
            <v>UN</v>
          </cell>
          <cell r="D6353">
            <v>7.53</v>
          </cell>
        </row>
        <row r="6354">
          <cell r="A6354" t="str">
            <v xml:space="preserve">    83438</v>
          </cell>
          <cell r="B6354" t="str">
            <v xml:space="preserve">CAIXA METALICA OCTOGONAL 4X4" FUNDO MOVEL </v>
          </cell>
          <cell r="C6354" t="str">
            <v>UN</v>
          </cell>
          <cell r="D6354">
            <v>5.91</v>
          </cell>
        </row>
        <row r="6355">
          <cell r="A6355" t="str">
            <v xml:space="preserve">    83439</v>
          </cell>
          <cell r="B6355" t="str">
            <v xml:space="preserve">CAIXA METALICA SEXTAVADA (HEXAGONAL) 3X3" </v>
          </cell>
          <cell r="C6355" t="str">
            <v>UN</v>
          </cell>
          <cell r="D6355">
            <v>5.57</v>
          </cell>
        </row>
        <row r="6356">
          <cell r="A6356" t="str">
            <v xml:space="preserve">    83440</v>
          </cell>
          <cell r="B6356" t="str">
            <v xml:space="preserve">CAIXA DE PASSAGEM 4X2" EM FERRO GALVANIZADO </v>
          </cell>
          <cell r="C6356" t="str">
            <v>UN</v>
          </cell>
          <cell r="D6356">
            <v>4.9000000000000004</v>
          </cell>
        </row>
        <row r="6357">
          <cell r="A6357" t="str">
            <v xml:space="preserve">    83442</v>
          </cell>
          <cell r="B6357" t="str">
            <v xml:space="preserve">CAIXA DE PASSAGEM 4X4" EM FERRO GALVANIZADO </v>
          </cell>
          <cell r="C6357" t="str">
            <v>UN</v>
          </cell>
          <cell r="D6357">
            <v>5.57</v>
          </cell>
        </row>
        <row r="6358">
          <cell r="A6358" t="str">
            <v xml:space="preserve">    83443</v>
          </cell>
          <cell r="B6358" t="str">
            <v xml:space="preserve">CAIXA DE PASSAGEM 20X20X25 FUNDO BRITA COM TAMPA </v>
          </cell>
          <cell r="C6358" t="str">
            <v>UN</v>
          </cell>
          <cell r="D6358">
            <v>33.15</v>
          </cell>
        </row>
        <row r="6359">
          <cell r="A6359" t="str">
            <v xml:space="preserve">    83446</v>
          </cell>
          <cell r="B6359" t="str">
            <v xml:space="preserve">CAIXA DE PASSAGEM 30X30X40 COM TAMPA E DRENO BRITA </v>
          </cell>
          <cell r="C6359" t="str">
            <v>UN</v>
          </cell>
          <cell r="D6359">
            <v>106.65</v>
          </cell>
        </row>
        <row r="6360">
          <cell r="A6360" t="str">
            <v xml:space="preserve">    83447</v>
          </cell>
          <cell r="B6360" t="str">
            <v xml:space="preserve">CAIXA DE PASSAGEM 40X40X50 FUNDO BRITA COM TAMPA </v>
          </cell>
          <cell r="C6360" t="str">
            <v>UN</v>
          </cell>
          <cell r="D6360">
            <v>116.12</v>
          </cell>
        </row>
        <row r="6361">
          <cell r="A6361" t="str">
            <v xml:space="preserve">    83448</v>
          </cell>
          <cell r="B6361" t="str">
            <v xml:space="preserve">CAIXA DE PASSGEM 50X50X60 FUNDO BRITA C/ TAMPA </v>
          </cell>
          <cell r="C6361" t="str">
            <v>UN</v>
          </cell>
          <cell r="D6361">
            <v>175.39</v>
          </cell>
        </row>
        <row r="6362">
          <cell r="A6362" t="str">
            <v xml:space="preserve">    83449</v>
          </cell>
          <cell r="B6362" t="str">
            <v xml:space="preserve">CAIXA DE PASSAGEM 60X60X70 FUNDO BRITA COM TAMPA </v>
          </cell>
          <cell r="C6362" t="str">
            <v>UN</v>
          </cell>
          <cell r="D6362">
            <v>246.93</v>
          </cell>
        </row>
        <row r="6363">
          <cell r="A6363" t="str">
            <v xml:space="preserve">    83450</v>
          </cell>
          <cell r="B6363" t="str">
            <v xml:space="preserve">CAIXA DE PASSAGEM 80X80X62 FUNDO BRITA COM TAMPA </v>
          </cell>
          <cell r="C6363" t="str">
            <v>UN</v>
          </cell>
          <cell r="D6363">
            <v>294.7</v>
          </cell>
        </row>
        <row r="6364">
          <cell r="A6364" t="str">
            <v xml:space="preserve">    83451</v>
          </cell>
          <cell r="B6364" t="str">
            <v>CONDULETE EM LIGA DE ALUMINIO TIPO "LR" 3/4" - FORNECIMENTO E INSTALACAO</v>
          </cell>
          <cell r="C6364" t="str">
            <v>UN</v>
          </cell>
          <cell r="D6364">
            <v>14.07</v>
          </cell>
        </row>
        <row r="6365">
          <cell r="A6365" t="str">
            <v xml:space="preserve">    83452</v>
          </cell>
          <cell r="B6365" t="str">
            <v>CONDULETE EM LIGA DE ALUMINIO TIPO "LR" 1" - FORNECIMENTO E INSTALACAO</v>
          </cell>
          <cell r="C6365" t="str">
            <v>UN</v>
          </cell>
          <cell r="D6365">
            <v>17.52</v>
          </cell>
        </row>
        <row r="6366">
          <cell r="A6366" t="str">
            <v xml:space="preserve">    83455</v>
          </cell>
          <cell r="B6366" t="str">
            <v xml:space="preserve">CONDULETE PVC TIPO "B" 1/2" SEM TAMPA - FORNECIMENTO E INSTALACAO </v>
          </cell>
          <cell r="C6366" t="str">
            <v>UN</v>
          </cell>
          <cell r="D6366">
            <v>15.99</v>
          </cell>
        </row>
        <row r="6367">
          <cell r="A6367" t="str">
            <v xml:space="preserve">    83456</v>
          </cell>
          <cell r="B6367" t="str">
            <v xml:space="preserve">CONDULETE PVC TIPO "LB" 1/2" SEM TAMPA - FORNECIMENTO E INSTALACAO </v>
          </cell>
          <cell r="C6367" t="str">
            <v>UN</v>
          </cell>
          <cell r="D6367">
            <v>13.22</v>
          </cell>
        </row>
        <row r="6368">
          <cell r="A6368" t="str">
            <v xml:space="preserve">    83457</v>
          </cell>
          <cell r="B6368" t="str">
            <v xml:space="preserve">CONDULETE PVC TIPO "LB" 3/4" SEM TAMPA - FORNECIMENTO E INSTALACAO </v>
          </cell>
          <cell r="C6368" t="str">
            <v>UN</v>
          </cell>
          <cell r="D6368">
            <v>13.29</v>
          </cell>
        </row>
        <row r="6369">
          <cell r="A6369" t="str">
            <v xml:space="preserve">    83458</v>
          </cell>
          <cell r="B6369" t="str">
            <v xml:space="preserve">CONDULETE PVC TIPO "LL" 1/2" SEM TAMPA - FORNECIMENTO E INSTALACAO </v>
          </cell>
          <cell r="C6369" t="str">
            <v>UN</v>
          </cell>
          <cell r="D6369">
            <v>13.5</v>
          </cell>
        </row>
        <row r="6370">
          <cell r="A6370" t="str">
            <v xml:space="preserve">    83460</v>
          </cell>
          <cell r="B6370" t="str">
            <v xml:space="preserve">CONDULETE PVC TIPO "TA" 3/4" SEM TAMPA - FORNECIMENTO E INSTALACAO </v>
          </cell>
          <cell r="C6370" t="str">
            <v>UN</v>
          </cell>
          <cell r="D6370">
            <v>23.63</v>
          </cell>
        </row>
        <row r="6371">
          <cell r="A6371" t="str">
            <v xml:space="preserve">    83461</v>
          </cell>
          <cell r="B6371" t="str">
            <v xml:space="preserve">CONDULETE PVC TIPO "TB" 1/2" SEM TAMPA - FORNECIMENTO E INSTALACAO </v>
          </cell>
          <cell r="C6371" t="str">
            <v>UN</v>
          </cell>
          <cell r="D6371">
            <v>21.04</v>
          </cell>
        </row>
        <row r="6372">
          <cell r="A6372" t="str">
            <v xml:space="preserve">    83462</v>
          </cell>
          <cell r="B6372" t="str">
            <v xml:space="preserve">CONDULETE PVC TIPO "XA" 3/4" SEM TAMPA - FORNECIMENTO E INSTALACAO </v>
          </cell>
          <cell r="C6372" t="str">
            <v>UN</v>
          </cell>
          <cell r="D6372">
            <v>21.53</v>
          </cell>
        </row>
        <row r="6373">
          <cell r="A6373" t="str">
            <v xml:space="preserve">    83471</v>
          </cell>
          <cell r="B6373" t="str">
            <v xml:space="preserve">CONDULETE EM ALUMINIO FUNDIDO 2" TIPO "E" - FORNECIMENTO E INSTALACAO </v>
          </cell>
          <cell r="C6373" t="str">
            <v>UN</v>
          </cell>
          <cell r="D6373">
            <v>38.32</v>
          </cell>
        </row>
        <row r="6374">
          <cell r="A6374" t="str">
            <v xml:space="preserve">    83472</v>
          </cell>
          <cell r="B6374" t="str">
            <v xml:space="preserve">CONDULETE EM ALUMINIO FUNDIDO 3" TIPO "E" - FORNECIMENTO E INSTALACAO </v>
          </cell>
          <cell r="C6374" t="str">
            <v>UN</v>
          </cell>
          <cell r="D6374">
            <v>74.98</v>
          </cell>
        </row>
        <row r="6375">
          <cell r="A6375" t="str">
            <v xml:space="preserve">  0169</v>
          </cell>
          <cell r="B6375" t="str">
            <v>QUADROS/DISJUNTORES</v>
          </cell>
        </row>
        <row r="6376">
          <cell r="A6376" t="str">
            <v xml:space="preserve">    68066</v>
          </cell>
          <cell r="B6376" t="str">
            <v xml:space="preserve">CAIXA DE PROTECAO PARA MEDIDOR MONOFASICO, FORNECIMENTO E INSTALACAO </v>
          </cell>
          <cell r="C6376" t="str">
            <v>UN</v>
          </cell>
          <cell r="D6376">
            <v>93.03</v>
          </cell>
        </row>
        <row r="6377">
          <cell r="A6377" t="str">
            <v xml:space="preserve">    72319</v>
          </cell>
          <cell r="B6377" t="str">
            <v>DISJUNTOR BAIXA TENSAO TRIPOLAR A SECO 800A/600V, INCLUSIVE ELETROTÉCNICO</v>
          </cell>
          <cell r="C6377" t="str">
            <v>UN</v>
          </cell>
          <cell r="D6377">
            <v>2681.99</v>
          </cell>
        </row>
        <row r="6378">
          <cell r="A6378" t="str">
            <v xml:space="preserve">    72341</v>
          </cell>
          <cell r="B6378" t="str">
            <v>CONTATOR TRIPOLAR I NOMINAL 12A - FORNECIMENTO E INSTALACAO INCLUSIVE ELETROTÉCNICO</v>
          </cell>
          <cell r="C6378" t="str">
            <v>UN</v>
          </cell>
          <cell r="D6378">
            <v>174.7</v>
          </cell>
        </row>
        <row r="6379">
          <cell r="A6379" t="str">
            <v xml:space="preserve">    72343</v>
          </cell>
          <cell r="B6379" t="str">
            <v>CONTATOR TRIPOLAR I NOMINAL 22A - FORNECIMENTO E INSTALACAO INCLUSIVE ELETROTÉCNICO</v>
          </cell>
          <cell r="C6379" t="str">
            <v>UN</v>
          </cell>
          <cell r="D6379">
            <v>218.38</v>
          </cell>
        </row>
        <row r="6380">
          <cell r="A6380" t="str">
            <v xml:space="preserve">    72344</v>
          </cell>
          <cell r="B6380" t="str">
            <v>CONTATOR TRIPOLAR I NOMINAL 36A - FORNECIMENTO E INSTALACAO INCLUSIVE ELETROTÉCNICO</v>
          </cell>
          <cell r="C6380" t="str">
            <v>UN</v>
          </cell>
          <cell r="D6380">
            <v>391.85</v>
          </cell>
        </row>
        <row r="6381">
          <cell r="A6381" t="str">
            <v xml:space="preserve">    72345</v>
          </cell>
          <cell r="B6381" t="str">
            <v>CONTATOR TRIPOLAR I NOMIMAL 94A - FORNECIMENTO E INSTALACAO INCLUSIVE ELETROTÉCNICO</v>
          </cell>
          <cell r="C6381" t="str">
            <v>UN</v>
          </cell>
          <cell r="D6381">
            <v>1024.8</v>
          </cell>
        </row>
        <row r="6382">
          <cell r="A6382" t="str">
            <v xml:space="preserve">    74052</v>
          </cell>
          <cell r="B6382" t="str">
            <v>P/DISTRIBUICAO 4 CIRCUITOS INCLUSIVE ACESSORIOS</v>
          </cell>
        </row>
        <row r="6383">
          <cell r="A6383" t="str">
            <v xml:space="preserve">    74052/005</v>
          </cell>
          <cell r="B6383" t="str">
            <v>QUADRO DE MEDICAO GERAL EM CHAPA METALICA PARA EDIFICIOS COM 16 APTOS,INCLUSIVE DISJUNTORES E ATERRAMENTO</v>
          </cell>
          <cell r="C6383" t="str">
            <v>UN</v>
          </cell>
          <cell r="D6383">
            <v>915.48</v>
          </cell>
        </row>
        <row r="6384">
          <cell r="A6384" t="str">
            <v xml:space="preserve">    74130</v>
          </cell>
          <cell r="B6384" t="str">
            <v>DISJUNTORES</v>
          </cell>
        </row>
        <row r="6385">
          <cell r="A6385" t="str">
            <v xml:space="preserve">    74130/001</v>
          </cell>
          <cell r="B6385" t="str">
            <v>DISJUNTOR TERMOMAGNETICO MONOPOLAR PADRAO NEMA (AMERICANO) 10 A 30A 240V, FORNECIMENTO E INSTALACAO</v>
          </cell>
          <cell r="C6385" t="str">
            <v>UN</v>
          </cell>
          <cell r="D6385">
            <v>7.97</v>
          </cell>
        </row>
        <row r="6386">
          <cell r="A6386" t="str">
            <v xml:space="preserve">    74130/002</v>
          </cell>
          <cell r="B6386" t="str">
            <v>DISJUNTOR TERMOMAGNETICO MONOPOLAR PADRAO NEMA (AMERICANO) 35 A 50A 240V, FORNECIMENTO E INSTALACAO</v>
          </cell>
          <cell r="C6386" t="str">
            <v>UN</v>
          </cell>
          <cell r="D6386">
            <v>12.23</v>
          </cell>
        </row>
        <row r="6387">
          <cell r="A6387" t="str">
            <v xml:space="preserve">    74130/003</v>
          </cell>
          <cell r="B6387" t="str">
            <v>DISJUNTOR TERMOMAGNETICO BIPOLAR PADRAO NEMA (AMERICANO) 10 A 50A 240V, FORNECIMENTO E INSTALACAO</v>
          </cell>
          <cell r="C6387" t="str">
            <v>UN</v>
          </cell>
          <cell r="D6387">
            <v>35.869999999999997</v>
          </cell>
        </row>
        <row r="6388">
          <cell r="A6388" t="str">
            <v xml:space="preserve">    74130/004</v>
          </cell>
          <cell r="B6388" t="str">
            <v>DISJUNTOR TERMOMAGNETICO TRIPOLAR PADRAO NEMA (AMERICANO) 10 A 50A 240V, FORNECIMENTO E INSTALACAO</v>
          </cell>
          <cell r="C6388" t="str">
            <v>UN</v>
          </cell>
          <cell r="D6388">
            <v>52.62</v>
          </cell>
        </row>
        <row r="6389">
          <cell r="A6389" t="str">
            <v xml:space="preserve">    74130/005</v>
          </cell>
          <cell r="B6389" t="str">
            <v>DISJUNTOR TERMOMAGNETICO TRIPOLAR PADRAO NEMA (AMERICANO) 60 A 100A 240V, FORNECIMENTO E INSTALACAO</v>
          </cell>
          <cell r="C6389" t="str">
            <v>UN</v>
          </cell>
          <cell r="D6389">
            <v>69.88</v>
          </cell>
        </row>
        <row r="6390">
          <cell r="A6390" t="str">
            <v xml:space="preserve">    74130/006</v>
          </cell>
          <cell r="B6390" t="str">
            <v>DISJUNTOR TERMOMAGNETICO TRIPOLAR PADRAO NEMA (AMERICANO) 125 A 150A 240V, FORNECIMENTO E INSTALACAO</v>
          </cell>
          <cell r="C6390" t="str">
            <v>UN</v>
          </cell>
          <cell r="D6390">
            <v>196.44</v>
          </cell>
        </row>
        <row r="6391">
          <cell r="A6391" t="str">
            <v xml:space="preserve">    74130/007</v>
          </cell>
          <cell r="B6391" t="str">
            <v>DISJUNTOR TERMOMAGNETICO TRIPOLAR EM CAIXA MOLDADA 250A 600V, FORNECIMENTO E INSTALACAO</v>
          </cell>
          <cell r="C6391" t="str">
            <v>UN</v>
          </cell>
          <cell r="D6391">
            <v>506.42</v>
          </cell>
        </row>
        <row r="6392">
          <cell r="A6392" t="str">
            <v xml:space="preserve">    74130/008</v>
          </cell>
          <cell r="B6392" t="str">
            <v>DISJUNTOR TERMOMAGNETICO TRIPOLAR EM CAIXA MOLDADA 300 A 400A 600V, FORNECIMENTO E INSTALACAO</v>
          </cell>
          <cell r="C6392" t="str">
            <v>UN</v>
          </cell>
          <cell r="D6392">
            <v>691.76</v>
          </cell>
        </row>
        <row r="6393">
          <cell r="A6393" t="str">
            <v xml:space="preserve">    74130/009</v>
          </cell>
          <cell r="B6393" t="str">
            <v>DISJUNTOR TERMOMAGNETICO TRIPOLAR EM CAIXA MOLDADA 500 A 600A 600V, FORNECIMENTO E INSTALACAO</v>
          </cell>
          <cell r="C6393" t="str">
            <v>UN</v>
          </cell>
          <cell r="D6393">
            <v>1132.5899999999999</v>
          </cell>
        </row>
        <row r="6394">
          <cell r="A6394" t="str">
            <v xml:space="preserve">    74130/010</v>
          </cell>
          <cell r="B6394" t="str">
            <v>DISJUNTOR TERMOMAGNETICO TRIPOLAR EM CAIXA MOLDADA 175 A 225A 240V, FORNECIMENTO E INSTALACAO</v>
          </cell>
          <cell r="C6394" t="str">
            <v>UN</v>
          </cell>
          <cell r="D6394">
            <v>306.60000000000002</v>
          </cell>
        </row>
        <row r="6395">
          <cell r="A6395" t="str">
            <v xml:space="preserve">    74131</v>
          </cell>
          <cell r="B6395" t="str">
            <v>QUADROS DE DISTRIBUICAO.</v>
          </cell>
        </row>
        <row r="6396">
          <cell r="A6396" t="str">
            <v xml:space="preserve">    74131/001</v>
          </cell>
          <cell r="B6396" t="str">
            <v>QUADRO DE DISTRIBUICAO DE ENERGIA DE EMBUTIR, EM CHAPA METALICA, PARA 3 DISJUNTORES TERMOMAGNETICOS MONOPOLARES SEM BARRAMENTO FORNECIMENTOE INSTALACAO</v>
          </cell>
          <cell r="C6396" t="str">
            <v>UN</v>
          </cell>
          <cell r="D6396">
            <v>40.5</v>
          </cell>
        </row>
        <row r="6397">
          <cell r="A6397" t="str">
            <v xml:space="preserve">    74131/004</v>
          </cell>
          <cell r="B6397" t="str">
            <v>QUADRO DE DISTRIBUICAO DE ENERGIA DE EMBUTIR, EM CHAPA METALICA, PARA 18 DISJUNTORES TERMOMAGNETICOS MONOPOLARES, COM BARRAMENTO TRIFASICO ENEUTRO, FORNECIMENTO E INSTALACAO</v>
          </cell>
          <cell r="C6397" t="str">
            <v>UN</v>
          </cell>
          <cell r="D6397">
            <v>297.20999999999998</v>
          </cell>
        </row>
        <row r="6398">
          <cell r="A6398" t="str">
            <v xml:space="preserve">    74131/005</v>
          </cell>
          <cell r="B6398" t="str">
            <v>QUADRO DE DISTRIBUICAO DE ENERGIA DE EMBUTIR, EM CHAPA METALICA, PARA 24 DISJUNTORES TERMOMAGNETICOS MONOPOLARES, COM BARRAMENTO TRIFASICO ENEUTRO, FORNECIMENTO E INSTALACAO</v>
          </cell>
          <cell r="C6398" t="str">
            <v>UN</v>
          </cell>
          <cell r="D6398">
            <v>328.88</v>
          </cell>
        </row>
        <row r="6399">
          <cell r="A6399" t="str">
            <v xml:space="preserve">    74131/006</v>
          </cell>
          <cell r="B6399" t="str">
            <v>QUADRO DE DISTRIBUICAO DE ENERGIA DE EMBUTIR, EM CHAPA METALICA, PARA 32 DISJUNTORES TERMOMAGNETICOS MONOPOLARES, COM BARRAMENTO TRIFASICO ENEUTRO, FORNECIMENTO E INSTALACAO</v>
          </cell>
          <cell r="C6399" t="str">
            <v>UN</v>
          </cell>
          <cell r="D6399">
            <v>483.86</v>
          </cell>
        </row>
        <row r="6400">
          <cell r="A6400" t="str">
            <v xml:space="preserve">    74131/007</v>
          </cell>
          <cell r="B6400" t="str">
            <v>QUADRO DE DISTRIBUICAO DE ENERGIA DE EMBUTIR, EM CHAPA METALICA, PARA 40 DISJUNTORES TERMOMAGNETICOS MONOPOLARES, COM BARRAMENTO TRIFASICO ENEUTRO, FORNECIMENTO E INSTALACAO</v>
          </cell>
          <cell r="C6400" t="str">
            <v>UN</v>
          </cell>
          <cell r="D6400">
            <v>522.14</v>
          </cell>
        </row>
        <row r="6401">
          <cell r="A6401" t="str">
            <v xml:space="preserve">    74131/008</v>
          </cell>
          <cell r="B6401" t="str">
            <v>QUADRO DE DISTRIBUICAO DE ENERGIA DE EMBUTIR, EM CHAPA METALICA, PARA 50 DISJUNTORES TERMOMAGNETICOS MONOPOLARES, COM BARRAMENTO TRIFASICO ENEUTRO, FORNECIMENTO E INSTALACAO</v>
          </cell>
          <cell r="C6401" t="str">
            <v>UN</v>
          </cell>
          <cell r="D6401">
            <v>773.98</v>
          </cell>
        </row>
        <row r="6402">
          <cell r="A6402" t="str">
            <v xml:space="preserve">    83372</v>
          </cell>
          <cell r="B6402" t="str">
            <v xml:space="preserve">CAIXA DE MEDICAO EM ALTA TENSAO - FORNECIMENTO E INSTALACAO </v>
          </cell>
          <cell r="C6402" t="str">
            <v>UN</v>
          </cell>
          <cell r="D6402">
            <v>537</v>
          </cell>
        </row>
        <row r="6403">
          <cell r="A6403" t="str">
            <v xml:space="preserve">    83463</v>
          </cell>
          <cell r="B6403" t="str">
            <v>QUADRO DE DISTRIBUICAO DE ENERGIA EM CHAPA DE ACO GALVANIZADO, PARA 12DISJUNTORES TERMOMAGNETICOS MONOPOLARES, COM BARRAMENTO TRIFASICO E NEUTRO - FORNECIMENTO E INSTALACAO</v>
          </cell>
          <cell r="C6403" t="str">
            <v>UN</v>
          </cell>
          <cell r="D6403">
            <v>202.49</v>
          </cell>
        </row>
        <row r="6404">
          <cell r="A6404" t="str">
            <v xml:space="preserve">    84402</v>
          </cell>
          <cell r="B6404" t="str">
            <v>QUADRO DE DISTRIBUICAO DE ENERGIA P/ 6 DISJUNTORES TERMOMAGNETICOS MONOPOLARES SEM BARRAMENTO, DE EMBUTIR, EM CHAPA METALICA - FORNECIMENTOE INSTALACAO</v>
          </cell>
          <cell r="C6404" t="str">
            <v>UN</v>
          </cell>
          <cell r="D6404">
            <v>47.99</v>
          </cell>
        </row>
        <row r="6405">
          <cell r="A6405" t="str">
            <v xml:space="preserve">  0170</v>
          </cell>
          <cell r="B6405" t="str">
            <v>INTERRUPTOR/TOMADA</v>
          </cell>
        </row>
        <row r="6406">
          <cell r="A6406" t="str">
            <v xml:space="preserve">    72331</v>
          </cell>
          <cell r="B6406" t="str">
            <v>INTERRUPTOR SIMPLES DE EMBUTIR 10A/250V 1 TECLA, SEM PLACA - FORNECIMENTO E INSTALACAO</v>
          </cell>
          <cell r="C6406" t="str">
            <v>UN</v>
          </cell>
          <cell r="D6406">
            <v>9.3800000000000008</v>
          </cell>
        </row>
        <row r="6407">
          <cell r="A6407" t="str">
            <v xml:space="preserve">    72332</v>
          </cell>
          <cell r="B6407" t="str">
            <v>INTERRUPTOR SIMPLES DE EMBUTIR 10A/250V 2 TECLAS, COM PLACA - FORNECIMENTO E INSTALACAO</v>
          </cell>
          <cell r="C6407" t="str">
            <v>UN</v>
          </cell>
          <cell r="D6407">
            <v>18.239999999999998</v>
          </cell>
        </row>
        <row r="6408">
          <cell r="A6408" t="str">
            <v xml:space="preserve">    72333</v>
          </cell>
          <cell r="B6408" t="str">
            <v>INTERRUPTOR BIPOLAR DE EMBUTIR 20A/250V, TECLA DUPLA C/ PLACA- FORNECIMENTO E INSTALACAO</v>
          </cell>
          <cell r="C6408" t="str">
            <v>UN</v>
          </cell>
          <cell r="D6408">
            <v>30.48</v>
          </cell>
        </row>
        <row r="6409">
          <cell r="A6409" t="str">
            <v xml:space="preserve">    72334</v>
          </cell>
          <cell r="B6409" t="str">
            <v>INTERRUPTOR PARALELO DE EMBUTIR 10A/250V 1 TECLA, SEM PLACA - FORNECIMENTO E INSTALACAO</v>
          </cell>
          <cell r="C6409" t="str">
            <v>UN</v>
          </cell>
          <cell r="D6409">
            <v>11.31</v>
          </cell>
        </row>
        <row r="6410">
          <cell r="A6410" t="str">
            <v xml:space="preserve">    72335</v>
          </cell>
          <cell r="B6410" t="str">
            <v xml:space="preserve">ESPELHO PLASTICO 4X2" - FORNECIMENTO E INSTALACAO </v>
          </cell>
          <cell r="C6410" t="str">
            <v>UN</v>
          </cell>
          <cell r="D6410">
            <v>3.18</v>
          </cell>
        </row>
        <row r="6411">
          <cell r="A6411" t="str">
            <v xml:space="preserve">    72336</v>
          </cell>
          <cell r="B6411" t="str">
            <v xml:space="preserve">ESPELHO PLASTICO 4X4" - FORNECIMENTO E INSTALACAO </v>
          </cell>
          <cell r="C6411" t="str">
            <v>UN</v>
          </cell>
          <cell r="D6411">
            <v>5.47</v>
          </cell>
        </row>
        <row r="6412">
          <cell r="A6412" t="str">
            <v xml:space="preserve">    72339</v>
          </cell>
          <cell r="B6412" t="str">
            <v xml:space="preserve">TOMADA 3P+T 30A/440V SEM PLACA - FORNECIMENTO E INSTALACAO </v>
          </cell>
          <cell r="C6412" t="str">
            <v>UN</v>
          </cell>
          <cell r="D6412">
            <v>30.96</v>
          </cell>
        </row>
        <row r="6413">
          <cell r="A6413" t="str">
            <v xml:space="preserve">    83403</v>
          </cell>
          <cell r="B6413" t="str">
            <v>INTERRUPTOR PULSADOR DE CAMPAINHA OU MINUTERIA 2A/250V C/ CAIXA - FORNECIMENTO E INSTALACAO</v>
          </cell>
          <cell r="C6413" t="str">
            <v>UN</v>
          </cell>
          <cell r="D6413">
            <v>13.36</v>
          </cell>
        </row>
        <row r="6414">
          <cell r="A6414" t="str">
            <v xml:space="preserve">    83465</v>
          </cell>
          <cell r="B6414" t="str">
            <v xml:space="preserve">INTERRUPTOR INTERMEDIARIO (FOUR-WAY) - FORNECIMENTO E INSTALACAO </v>
          </cell>
          <cell r="C6414" t="str">
            <v>UN</v>
          </cell>
          <cell r="D6414">
            <v>33.67</v>
          </cell>
        </row>
        <row r="6415">
          <cell r="A6415" t="str">
            <v xml:space="preserve">    83466</v>
          </cell>
          <cell r="B6415" t="str">
            <v>INTERRUPTOR SIMPLES COM 1 TOMADA UNIVERSAL CONJUGADOS COM PLACA - FORNECIMENTO E INSTALACAO</v>
          </cell>
          <cell r="C6415" t="str">
            <v>UN</v>
          </cell>
          <cell r="D6415">
            <v>21.15</v>
          </cell>
        </row>
        <row r="6416">
          <cell r="A6416" t="str">
            <v xml:space="preserve">    83467</v>
          </cell>
          <cell r="B6416" t="str">
            <v>INTERRUPTOR SIMPLES DE EMBUTIR 10A/250V 3 TECLAS, COM PLACA - FORNECIMENTO E INSTALACAO</v>
          </cell>
          <cell r="C6416" t="str">
            <v>UN</v>
          </cell>
          <cell r="D6416">
            <v>28.12</v>
          </cell>
        </row>
        <row r="6417">
          <cell r="A6417" t="str">
            <v xml:space="preserve">    83540</v>
          </cell>
          <cell r="B6417" t="str">
            <v xml:space="preserve">TOMADA DE EMBUTIR 2P+T 10A/250V C/ PLACA - FORNECIMENTO E INSTALACAO </v>
          </cell>
          <cell r="C6417" t="str">
            <v>UN</v>
          </cell>
          <cell r="D6417">
            <v>11.62</v>
          </cell>
        </row>
        <row r="6418">
          <cell r="A6418" t="str">
            <v xml:space="preserve">    83555</v>
          </cell>
          <cell r="B6418" t="str">
            <v>TOMADA DUPLA DE EMBUTIR 2X2P+T 10A/250V C/ PLACA - FORNECIMENTO E INSTALACAO</v>
          </cell>
          <cell r="C6418" t="str">
            <v>UN</v>
          </cell>
          <cell r="D6418">
            <v>20.6</v>
          </cell>
        </row>
        <row r="6419">
          <cell r="A6419" t="str">
            <v xml:space="preserve">    83566</v>
          </cell>
          <cell r="B6419" t="str">
            <v xml:space="preserve">TOMADA DE EMBUTIR 2P+T 20A/250V C/ PLACA - FORNECIMENTO E INSTALACAO </v>
          </cell>
          <cell r="C6419" t="str">
            <v>UN</v>
          </cell>
          <cell r="D6419">
            <v>20.23</v>
          </cell>
        </row>
        <row r="6420">
          <cell r="A6420" t="str">
            <v xml:space="preserve">    84226</v>
          </cell>
          <cell r="B6420" t="str">
            <v>INTERRUPTOR PARALELO COM 1 TOMADA UNIVERSAL CONJUGADOS S/ PLACA - FORNECIMENTO E INSTALACAO</v>
          </cell>
          <cell r="C6420" t="str">
            <v>UN</v>
          </cell>
          <cell r="D6420">
            <v>21.12</v>
          </cell>
        </row>
        <row r="6421">
          <cell r="A6421" t="str">
            <v xml:space="preserve">    84227</v>
          </cell>
          <cell r="B6421" t="str">
            <v>INTERRUPTOR PARALELO 2 TECLAS COM 1 TOMADA 2P UNIVERSAL S/ PLACA - FORNECIMENTO E INSTALACAO</v>
          </cell>
          <cell r="C6421" t="str">
            <v>UN</v>
          </cell>
          <cell r="D6421">
            <v>31.78</v>
          </cell>
        </row>
        <row r="6422">
          <cell r="A6422" t="str">
            <v xml:space="preserve">    84379</v>
          </cell>
          <cell r="B6422" t="str">
            <v>INTERRUPTOR SIMPLES COM INTERRUPTOR PARALELO CONJUNGADOS C/ PLACA - FORNECIMENTO E INSTALACAO</v>
          </cell>
          <cell r="C6422" t="str">
            <v>UN</v>
          </cell>
          <cell r="D6422">
            <v>23.59</v>
          </cell>
        </row>
        <row r="6423">
          <cell r="A6423" t="str">
            <v xml:space="preserve">    84542</v>
          </cell>
          <cell r="B6423" t="str">
            <v>INTERRUPTOR PARALELO DE EMBUTIR 10A/250V 2 TECLAS - FORNECIMENTO E INSTALACAO</v>
          </cell>
          <cell r="C6423" t="str">
            <v>UN</v>
          </cell>
          <cell r="D6423">
            <v>28.23</v>
          </cell>
        </row>
        <row r="6424">
          <cell r="A6424" t="str">
            <v xml:space="preserve">    85049</v>
          </cell>
          <cell r="B6424" t="str">
            <v>INTERRUPTOR SIMPLES 2 TECLAS COM TOMADA CONJUGADOS - FORNECIMENTO E INSTALACAO</v>
          </cell>
          <cell r="C6424" t="str">
            <v>UN</v>
          </cell>
          <cell r="D6424">
            <v>29.03</v>
          </cell>
        </row>
        <row r="6425">
          <cell r="A6425" t="str">
            <v xml:space="preserve">  0171</v>
          </cell>
          <cell r="B6425" t="str">
            <v>LUMINARIA INTERNA/BOCAL/LAMPADAS</v>
          </cell>
        </row>
        <row r="6426">
          <cell r="A6426" t="str">
            <v xml:space="preserve">    72248</v>
          </cell>
          <cell r="B6426" t="str">
            <v xml:space="preserve">LAMPADA INCANDESCENTE 40W - FORNECIMENTO E INSTALACAO </v>
          </cell>
          <cell r="C6426" t="str">
            <v>UN</v>
          </cell>
          <cell r="D6426">
            <v>2.34</v>
          </cell>
        </row>
        <row r="6427">
          <cell r="A6427" t="str">
            <v xml:space="preserve">    72274</v>
          </cell>
          <cell r="B6427" t="str">
            <v xml:space="preserve">LAMPADA INCANDESCENTE 100W - FORNECIMENTO E INSTALACAO </v>
          </cell>
          <cell r="C6427" t="str">
            <v>UN</v>
          </cell>
          <cell r="D6427">
            <v>2.65</v>
          </cell>
        </row>
        <row r="6428">
          <cell r="A6428" t="str">
            <v xml:space="preserve">    72275</v>
          </cell>
          <cell r="B6428" t="str">
            <v xml:space="preserve">LAMPADA INCANDESCENTE 150W - FORNECIMENTO E INSTALACAO </v>
          </cell>
          <cell r="C6428" t="str">
            <v>UN</v>
          </cell>
          <cell r="D6428">
            <v>3.27</v>
          </cell>
        </row>
        <row r="6429">
          <cell r="A6429" t="str">
            <v xml:space="preserve">    72277</v>
          </cell>
          <cell r="B6429" t="str">
            <v xml:space="preserve">LAMPADA INCANDESCENTE 200W - FORNECIMENTO E INSTALACAO </v>
          </cell>
          <cell r="C6429" t="str">
            <v>UN</v>
          </cell>
          <cell r="D6429">
            <v>3.78</v>
          </cell>
        </row>
        <row r="6430">
          <cell r="A6430" t="str">
            <v xml:space="preserve">    72278</v>
          </cell>
          <cell r="B6430" t="str">
            <v xml:space="preserve">LAMPADA VAPOR METALICO 400W - FORNECIMENTO E INSTALACAO </v>
          </cell>
          <cell r="C6430" t="str">
            <v>UN</v>
          </cell>
          <cell r="D6430">
            <v>113.91</v>
          </cell>
        </row>
        <row r="6431">
          <cell r="A6431" t="str">
            <v xml:space="preserve">    72280</v>
          </cell>
          <cell r="B6431" t="str">
            <v xml:space="preserve">IGNITOR PARA PARTIDA LÂMPADA VAPOR SÓDIO ALTA PRESSÃO ATÉ 400W </v>
          </cell>
          <cell r="C6431" t="str">
            <v>UN</v>
          </cell>
          <cell r="D6431">
            <v>37.99</v>
          </cell>
        </row>
        <row r="6432">
          <cell r="A6432" t="str">
            <v xml:space="preserve">    73738</v>
          </cell>
          <cell r="B6432" t="str">
            <v>REATORES</v>
          </cell>
        </row>
        <row r="6433">
          <cell r="A6433" t="str">
            <v xml:space="preserve">    73738/001</v>
          </cell>
          <cell r="B6433" t="str">
            <v xml:space="preserve">STARTER DE 20W OU 40W FORNECIMENTO E COLOCACAO </v>
          </cell>
          <cell r="C6433" t="str">
            <v>UN</v>
          </cell>
          <cell r="D6433">
            <v>2.52</v>
          </cell>
        </row>
        <row r="6434">
          <cell r="A6434" t="str">
            <v xml:space="preserve">    73953</v>
          </cell>
          <cell r="B6434" t="str">
            <v>LUMINARIA INTERNA TP CALHA SOBREPOR</v>
          </cell>
        </row>
        <row r="6435">
          <cell r="A6435" t="str">
            <v xml:space="preserve">    73953/001</v>
          </cell>
          <cell r="B6435" t="str">
            <v>LUMINARIA TIPO CALHA, DE SOBREPOR, COM REATOR DE PARTIDA RAPIDA E LAMPADA FLUORESCENTE 1X20W, COMPLETA, FORNECIMENTO E INSTALACAO</v>
          </cell>
          <cell r="C6435" t="str">
            <v>UN</v>
          </cell>
          <cell r="D6435">
            <v>56.71</v>
          </cell>
        </row>
        <row r="6436">
          <cell r="A6436" t="str">
            <v xml:space="preserve">    73953/002</v>
          </cell>
          <cell r="B6436" t="str">
            <v>LUMINARIA TIPO CALHA, DE SOBREPOR, COM REATOR DE PARTIDA RAPIDA E LAMPADA FLUORESCENTE 2X20W, COMPLETA, FORNECIMENTO E INSTALACAO</v>
          </cell>
          <cell r="C6436" t="str">
            <v>UN</v>
          </cell>
          <cell r="D6436">
            <v>84.86</v>
          </cell>
        </row>
        <row r="6437">
          <cell r="A6437" t="str">
            <v xml:space="preserve">    73953/003</v>
          </cell>
          <cell r="B6437" t="str">
            <v>LUMINARIA TIPO CALHA, DE SOBREPOR, COM REATOR DE PARTIDA RAPIDA E LAMPADA FLUORESCENTE 3X20W, COMPLETA, FORNECIMENTO E INSTALACAO</v>
          </cell>
          <cell r="C6437" t="str">
            <v>UN</v>
          </cell>
          <cell r="D6437">
            <v>127.07</v>
          </cell>
        </row>
        <row r="6438">
          <cell r="A6438" t="str">
            <v xml:space="preserve">    73953/004</v>
          </cell>
          <cell r="B6438" t="str">
            <v>LUMINARIA TIPO CALHA, DE SOBREPOR, COM REATOR DE PARTIDA RAPIDA E LAMPADA FLUORESCENTE 4X20W, COMPLETA, FORNECIMENTO E INSTALACAO</v>
          </cell>
          <cell r="C6438" t="str">
            <v>UN</v>
          </cell>
          <cell r="D6438">
            <v>136.47</v>
          </cell>
        </row>
        <row r="6439">
          <cell r="A6439" t="str">
            <v xml:space="preserve">    73953/005</v>
          </cell>
          <cell r="B6439" t="str">
            <v>LUMINARIA TIPO CALHA, DE SOBREPOR, COM REATOR DE PARTIDA RAPIDA E LAMPADA FLUORESCENTE 1X40W, COMPLETA, FORNECIMENTO E INSTALACAO</v>
          </cell>
          <cell r="C6439" t="str">
            <v>UN</v>
          </cell>
          <cell r="D6439">
            <v>66</v>
          </cell>
        </row>
        <row r="6440">
          <cell r="A6440" t="str">
            <v xml:space="preserve">    73953/006</v>
          </cell>
          <cell r="B6440" t="str">
            <v>LUMINARIA TIPO CALHA, DE SOBREPOR, COM REATOR DE PARTIDA RAPIDA E LAMPADA FLUORESCENTE 2X40W, COMPLETA, FORNECIMENTO E INSTALACAO</v>
          </cell>
          <cell r="C6440" t="str">
            <v>UN</v>
          </cell>
          <cell r="D6440">
            <v>91.77</v>
          </cell>
        </row>
        <row r="6441">
          <cell r="A6441" t="str">
            <v xml:space="preserve">    73953/007</v>
          </cell>
          <cell r="B6441" t="str">
            <v>LUMINARIA TIPO CALHA, DE SOBREPOR, COM REATOR DE PARTIDA RAPIDA E LAMPADA FLUORESCENTE 3X40W, COMPLETA, FORNECIMENTO E INSTALACAO</v>
          </cell>
          <cell r="C6441" t="str">
            <v>UN</v>
          </cell>
          <cell r="D6441">
            <v>126.55</v>
          </cell>
        </row>
        <row r="6442">
          <cell r="A6442" t="str">
            <v xml:space="preserve">    73953/008</v>
          </cell>
          <cell r="B6442" t="str">
            <v>LUMINARIA TIPO CALHA, DE SOBREPOR, COM REATOR DE PARTIDA RAPIDA E LAMPADA FLUORESCENTE 4X40W, COMPLETA, FORNECIMENTO E INSTALACAO</v>
          </cell>
          <cell r="C6442" t="str">
            <v>UN</v>
          </cell>
          <cell r="D6442">
            <v>157.79</v>
          </cell>
        </row>
        <row r="6443">
          <cell r="A6443" t="str">
            <v xml:space="preserve">    73953/009</v>
          </cell>
          <cell r="B6443" t="str">
            <v>LUMINARIA SOBREPOR TP CALHA C/REATOR PART CONVENC LAMP 1X20W E STARTERFIX EM LAJE OU FORRO - FORNECIMENTO E COLOCACAO</v>
          </cell>
          <cell r="C6443" t="str">
            <v>UN</v>
          </cell>
          <cell r="D6443">
            <v>52</v>
          </cell>
        </row>
        <row r="6444">
          <cell r="A6444" t="str">
            <v xml:space="preserve">    74041</v>
          </cell>
          <cell r="B6444" t="str">
            <v>LUMINARIA GLOBO</v>
          </cell>
        </row>
        <row r="6445">
          <cell r="A6445" t="str">
            <v xml:space="preserve">    74041/001</v>
          </cell>
          <cell r="B6445" t="str">
            <v xml:space="preserve">LUMINARIA GLOBO VIDRO LEITOSO/PLAFONIER/BOCAL/LAMPADA 60W </v>
          </cell>
          <cell r="C6445" t="str">
            <v>UN</v>
          </cell>
          <cell r="D6445">
            <v>46.02</v>
          </cell>
        </row>
        <row r="6446">
          <cell r="A6446" t="str">
            <v xml:space="preserve">    74041/002</v>
          </cell>
          <cell r="B6446" t="str">
            <v xml:space="preserve">LUMINARIA GLOBO VIDRO LEITOSO/PLAFONIER/BOCAL/LAMPADA 100W </v>
          </cell>
          <cell r="C6446" t="str">
            <v>UN</v>
          </cell>
          <cell r="D6446">
            <v>46.33</v>
          </cell>
        </row>
        <row r="6447">
          <cell r="A6447" t="str">
            <v xml:space="preserve">    74082</v>
          </cell>
          <cell r="B6447" t="str">
            <v>REFLETOR</v>
          </cell>
        </row>
        <row r="6448">
          <cell r="A6448" t="str">
            <v xml:space="preserve">    74082/001</v>
          </cell>
          <cell r="B6448" t="str">
            <v>REFLETOR REDONDO EM ALUMINIO COM SUPORTE E ALCA REGULAVEL PARA FIXACAO, COM LAMPADA VAPOR DE MERCURIO 250W</v>
          </cell>
          <cell r="C6448" t="str">
            <v>UN</v>
          </cell>
          <cell r="D6448">
            <v>200.32</v>
          </cell>
        </row>
        <row r="6449">
          <cell r="A6449" t="str">
            <v xml:space="preserve">    74094</v>
          </cell>
          <cell r="B6449" t="str">
            <v>LUMINARIA INTERNA</v>
          </cell>
        </row>
        <row r="6450">
          <cell r="A6450" t="str">
            <v xml:space="preserve">    74094/001</v>
          </cell>
          <cell r="B6450" t="str">
            <v>LUMINARIA TIPO SPOT PARA 1 LAMPADA INCANDESCENTE/FLUORESCENTE COMPACTA</v>
          </cell>
          <cell r="C6450" t="str">
            <v>UN</v>
          </cell>
          <cell r="D6450">
            <v>24.8</v>
          </cell>
        </row>
        <row r="6451">
          <cell r="A6451" t="str">
            <v xml:space="preserve">    83389</v>
          </cell>
          <cell r="B6451" t="str">
            <v>REATOR PARA LAMPADA FLUORESCENTE 1X20W PARTIDA CONVENCIONAL FORNECIMENTO E INSTALACAO</v>
          </cell>
          <cell r="C6451" t="str">
            <v>UN</v>
          </cell>
          <cell r="D6451">
            <v>13.8</v>
          </cell>
        </row>
        <row r="6452">
          <cell r="A6452" t="str">
            <v xml:space="preserve">    83390</v>
          </cell>
          <cell r="B6452" t="str">
            <v>REATOR PARA LAMPADA FLUORESCENTE 1X40W PARTIDA CONVENCIONAL FORNECIMENTO E INSTALACAO</v>
          </cell>
          <cell r="C6452" t="str">
            <v>UN</v>
          </cell>
          <cell r="D6452">
            <v>24.18</v>
          </cell>
        </row>
        <row r="6453">
          <cell r="A6453" t="str">
            <v xml:space="preserve">    83391</v>
          </cell>
          <cell r="B6453" t="str">
            <v>REATOR PARA LAMPADA FLUORESCENTE 2X40W PARTIDA RAPIDA FORNECIMENTO E INSTALACAO</v>
          </cell>
          <cell r="C6453" t="str">
            <v>UN</v>
          </cell>
          <cell r="D6453">
            <v>38.24</v>
          </cell>
        </row>
        <row r="6454">
          <cell r="A6454" t="str">
            <v xml:space="preserve">    83392</v>
          </cell>
          <cell r="B6454" t="str">
            <v>REATOR PARA LAMPADA FLUORESCENTE 1X20W PARTIDA RAPIDA FORNECIMENTO E INSTALACAO</v>
          </cell>
          <cell r="C6454" t="str">
            <v>UN</v>
          </cell>
          <cell r="D6454">
            <v>25.76</v>
          </cell>
        </row>
        <row r="6455">
          <cell r="A6455" t="str">
            <v xml:space="preserve">    83393</v>
          </cell>
          <cell r="B6455" t="str">
            <v>REATOR PARA LAMPADA FLUORESCENTE 1X40W PARTIDA RAPIDA FORNECIMENTO E INSTALACAO</v>
          </cell>
          <cell r="C6455" t="str">
            <v>UN</v>
          </cell>
          <cell r="D6455">
            <v>27.38</v>
          </cell>
        </row>
        <row r="6456">
          <cell r="A6456" t="str">
            <v xml:space="preserve">    83468</v>
          </cell>
          <cell r="B6456" t="str">
            <v xml:space="preserve">LAMPADA FLUORESCENTE 20W - FORNECIMENTO E INSTALACAO </v>
          </cell>
          <cell r="C6456" t="str">
            <v>UN</v>
          </cell>
          <cell r="D6456">
            <v>5.04</v>
          </cell>
        </row>
        <row r="6457">
          <cell r="A6457" t="str">
            <v xml:space="preserve">    83469</v>
          </cell>
          <cell r="B6457" t="str">
            <v xml:space="preserve">LAMPADA FLUORESCENTE 40W - FORNECIMENTO E INSTALACAO </v>
          </cell>
          <cell r="C6457" t="str">
            <v>UN</v>
          </cell>
          <cell r="D6457">
            <v>5.04</v>
          </cell>
        </row>
        <row r="6458">
          <cell r="A6458" t="str">
            <v xml:space="preserve">    83470</v>
          </cell>
          <cell r="B6458" t="str">
            <v xml:space="preserve">LAMPADA FLUORESCENTE TP HO 85W - FORNECIMENTO E INSTALACAO </v>
          </cell>
          <cell r="C6458" t="str">
            <v>UN</v>
          </cell>
          <cell r="D6458">
            <v>11.51</v>
          </cell>
        </row>
        <row r="6459">
          <cell r="A6459" t="str">
            <v xml:space="preserve">  0172</v>
          </cell>
          <cell r="B6459" t="str">
            <v>FORNECIMENTO DE MAT/MO P/ELETRIFICACAO E ILUMINACAO PUBLICA</v>
          </cell>
        </row>
        <row r="6460">
          <cell r="A6460" t="str">
            <v xml:space="preserve">    9540</v>
          </cell>
          <cell r="B6460" t="str">
            <v>ENTRADA DE ENERGIA ELÉTRICA AÉREA MONOFÁSICA 50A COM POSTE DE CONCRETO, INCLUSIVE CABEAMENTO, CAIXA DE PROTEÇÃO PARA MEDIDOR E ATERRAMENTO.</v>
          </cell>
          <cell r="C6460" t="str">
            <v>UN</v>
          </cell>
          <cell r="D6460">
            <v>732.22</v>
          </cell>
        </row>
        <row r="6461">
          <cell r="A6461" t="str">
            <v xml:space="preserve">    41598</v>
          </cell>
          <cell r="B6461" t="str">
            <v>ENTRADA PROVISORIA DE ENERGIA ELETRICA AEREA TRIFASICA 40A EM POSTE MADEIRA</v>
          </cell>
          <cell r="C6461" t="str">
            <v>UN</v>
          </cell>
          <cell r="D6461">
            <v>742.89</v>
          </cell>
        </row>
        <row r="6462">
          <cell r="A6462" t="str">
            <v xml:space="preserve">    72941</v>
          </cell>
          <cell r="B6462" t="str">
            <v>APARELHO SINALIZADOR DE SAIDA DE GARAGEM, COM CELULA FOTOELETRICA - FORNECIMENTO E INSTALACAO</v>
          </cell>
          <cell r="C6462" t="str">
            <v>UN</v>
          </cell>
          <cell r="D6462">
            <v>414.5</v>
          </cell>
        </row>
        <row r="6463">
          <cell r="A6463" t="str">
            <v xml:space="preserve">    73624</v>
          </cell>
          <cell r="B6463" t="str">
            <v xml:space="preserve">SUPORTE PARA TRANSFORMADOR EM POSTE DE CONCRETO CIRCULAR </v>
          </cell>
          <cell r="C6463" t="str">
            <v>UN</v>
          </cell>
          <cell r="D6463">
            <v>87.9</v>
          </cell>
        </row>
        <row r="6464">
          <cell r="A6464" t="str">
            <v xml:space="preserve">    73767</v>
          </cell>
          <cell r="B6464" t="str">
            <v>FORNEC/COLOC DE CONECTORES/LACO DE ROLDANA E ALCA P/ILUM PUBLICA</v>
          </cell>
        </row>
        <row r="6465">
          <cell r="A6465" t="str">
            <v xml:space="preserve">    73767/001</v>
          </cell>
          <cell r="B6465" t="str">
            <v>GRAMPO PARALELO EM ALUMINIO FUNDIDO OU ESTRUDADO DE 2 PARAFUSOS, PARA CABO DE 6 A 50 MM2, PASTA ANTIOXIDANTE. FORNEC E INSTALAÇÃO.</v>
          </cell>
          <cell r="C6465" t="str">
            <v>UN</v>
          </cell>
          <cell r="D6465">
            <v>5.43</v>
          </cell>
        </row>
        <row r="6466">
          <cell r="A6466" t="str">
            <v xml:space="preserve">    73767/002</v>
          </cell>
          <cell r="B6466" t="str">
            <v>ALCA PRE-FORMADA DISTRIBUIÇÃO EM ACO RECOBERTO COM ALUMINIO PARA CABO25MM2, ENCAPADO. FORNECIMENTO E INSTALAÇÃO.</v>
          </cell>
          <cell r="C6466" t="str">
            <v>UN</v>
          </cell>
          <cell r="D6466">
            <v>6.17</v>
          </cell>
        </row>
        <row r="6467">
          <cell r="A6467" t="str">
            <v xml:space="preserve">    73767/003</v>
          </cell>
          <cell r="B6467" t="str">
            <v>LACO DE ROLDANA PRE-FORMADO ACO RECOBERTO DE ALUMINIO PARA CABO DE ALUMINIO NU BITOLA 25MM2 - FORNECIMENTO E COLOCACAO</v>
          </cell>
          <cell r="C6467" t="str">
            <v>UN</v>
          </cell>
          <cell r="D6467">
            <v>4.33</v>
          </cell>
        </row>
        <row r="6468">
          <cell r="A6468" t="str">
            <v xml:space="preserve">    73767/004</v>
          </cell>
          <cell r="B6468" t="str">
            <v>ALCA PRE-FORMADA DISTRIBUICAO EM ACO RECOBERTO COM ALUMINIO NU PARA CABO 25MM2, ENCAPADO. FORNECIMENTO E INSTALACAO.</v>
          </cell>
          <cell r="C6468" t="str">
            <v>UN</v>
          </cell>
          <cell r="D6468">
            <v>3.34</v>
          </cell>
        </row>
        <row r="6469">
          <cell r="A6469" t="str">
            <v xml:space="preserve">    73767/005</v>
          </cell>
          <cell r="B6469" t="str">
            <v>ALCA PRE-FORMADA SERV DE ACO RECOB C/ALUM NU ENCAPADO 25MM2 (BITOLA) CONF PROJ A4-148-CP RIOLUZ FORNECIMENTO E COLOCACAO</v>
          </cell>
          <cell r="C6469" t="str">
            <v>UN</v>
          </cell>
          <cell r="D6469">
            <v>4.25</v>
          </cell>
        </row>
        <row r="6470">
          <cell r="A6470" t="str">
            <v xml:space="preserve">    73781</v>
          </cell>
          <cell r="B6470" t="str">
            <v>DIVERSOS PARA SUBESTACAO</v>
          </cell>
        </row>
        <row r="6471">
          <cell r="A6471" t="str">
            <v xml:space="preserve">    73781/001</v>
          </cell>
          <cell r="B6471" t="str">
            <v>MUFLA TERMINAL PRIMARIA UNIPOLAR USO INTERNO PARA CABO 35/120MM2, ISOLACAO 15/25KV EM EPR - BORRACHA DE SILICONE. FORNECIMENTO E INSTALACAO.</v>
          </cell>
          <cell r="C6471" t="str">
            <v>UN</v>
          </cell>
          <cell r="D6471">
            <v>544.57000000000005</v>
          </cell>
        </row>
        <row r="6472">
          <cell r="A6472" t="str">
            <v xml:space="preserve">    73781/002</v>
          </cell>
          <cell r="B6472" t="str">
            <v>ISOLADOR DE PINO TP HI-POT CILINDRICO CLASSE 15KV. FORNECIMENTO E INSTALACAO.</v>
          </cell>
          <cell r="C6472" t="str">
            <v>UN</v>
          </cell>
          <cell r="D6472">
            <v>22.58</v>
          </cell>
        </row>
        <row r="6473">
          <cell r="A6473" t="str">
            <v xml:space="preserve">    73781/003</v>
          </cell>
          <cell r="B6473" t="str">
            <v>ISOLADOR DE SUSPENSAO (DISCO) TP CAVILHA CLASSE 15KV - 6''. FORNECIMENTO E INSTALACAO.</v>
          </cell>
          <cell r="C6473" t="str">
            <v>UN</v>
          </cell>
          <cell r="D6473">
            <v>83.51</v>
          </cell>
        </row>
        <row r="6474">
          <cell r="A6474" t="str">
            <v xml:space="preserve">    88543</v>
          </cell>
          <cell r="B6474" t="str">
            <v>ARMACAO SECUNDARIA OU REX COMPLETA PARA TRESLINHAS-FORNECIMENTO E INSTALACAO.</v>
          </cell>
          <cell r="C6474" t="str">
            <v>UN</v>
          </cell>
          <cell r="D6474">
            <v>107.59</v>
          </cell>
        </row>
        <row r="6475">
          <cell r="A6475" t="str">
            <v xml:space="preserve">    88544</v>
          </cell>
          <cell r="B6475" t="str">
            <v>ARMACAO SECUNDARIA OU REX COMPLETA PARA DUAS LINHAS-FORNECIMENTO E INSTALACAO.</v>
          </cell>
          <cell r="C6475" t="str">
            <v>UN</v>
          </cell>
          <cell r="D6475">
            <v>72.11</v>
          </cell>
        </row>
        <row r="6476">
          <cell r="A6476" t="str">
            <v xml:space="preserve">    88545</v>
          </cell>
          <cell r="B6476" t="str">
            <v>ARMACAO SECUNDARIA OU REX COMPLETA PARA QUATRO LINHAS-FORNECIMENTO E INSTALACAO.</v>
          </cell>
          <cell r="C6476" t="str">
            <v>UN</v>
          </cell>
          <cell r="D6476">
            <v>120.79</v>
          </cell>
        </row>
        <row r="6477">
          <cell r="A6477" t="str">
            <v xml:space="preserve">  0173</v>
          </cell>
          <cell r="B6477" t="str">
            <v>POSTE DE CONCRETO</v>
          </cell>
        </row>
        <row r="6478">
          <cell r="A6478" t="str">
            <v xml:space="preserve">    73783</v>
          </cell>
          <cell r="B6478" t="str">
            <v>POSTE DE CONCRETO - ASSENTAMENTO</v>
          </cell>
        </row>
        <row r="6479">
          <cell r="A6479" t="str">
            <v xml:space="preserve">    73783/001</v>
          </cell>
          <cell r="B6479" t="str">
            <v>POSTE CONCRETO SECAO CIRCULAR COMPRIMENTO=5M CARGA NOMINAL TOPO 100KG INCLUSIVE ESCAVACAO EXCLUSIVE TRANSPORTE - FORNECIMENTO E COLOCACAO</v>
          </cell>
          <cell r="C6479" t="str">
            <v>UN</v>
          </cell>
          <cell r="D6479">
            <v>308.12</v>
          </cell>
        </row>
        <row r="6480">
          <cell r="A6480" t="str">
            <v xml:space="preserve">    73783/003</v>
          </cell>
          <cell r="B6480" t="str">
            <v>POSTE CONCRETO SEÇÃO CIRCULAR COMPRIMENTO=5M CARGA NOMINAL TOPO 300KG INCLUSIVE ESCAVACAO EXCLUSIVE TRANSPORTE - FORNECIMENTO E COLOCAÇÃO</v>
          </cell>
          <cell r="C6480" t="str">
            <v>UN</v>
          </cell>
          <cell r="D6480">
            <v>376.28</v>
          </cell>
        </row>
        <row r="6481">
          <cell r="A6481" t="str">
            <v xml:space="preserve">    73783/005</v>
          </cell>
          <cell r="B6481" t="str">
            <v>POSTE CONCRETO SEÇÃO CIRCULAR COMPRIMENTO=7M CARGA NOMINAL TOPO 100KG INCLUSIVE ESCAVACAO EXCLUSIVE TRANSPORTE - FORNECIMENTO E COLOCAÇÃO</v>
          </cell>
          <cell r="C6481" t="str">
            <v>UN</v>
          </cell>
          <cell r="D6481">
            <v>419.76</v>
          </cell>
        </row>
        <row r="6482">
          <cell r="A6482" t="str">
            <v xml:space="preserve">    73783/006</v>
          </cell>
          <cell r="B6482" t="str">
            <v>POSTE CONCRETO SEÇÃO CIRCULAR COMPRIMENTO=7M CARGA NOMINAL TOPO 200KG INCLUSIVE ESCAVACAO EXCLUSIVE TRANSPORTE - FORNECIMENTO E COLOCAÇÃO</v>
          </cell>
          <cell r="C6482" t="str">
            <v>UN</v>
          </cell>
          <cell r="D6482">
            <v>492.8</v>
          </cell>
        </row>
        <row r="6483">
          <cell r="A6483" t="str">
            <v xml:space="preserve">    73783/008</v>
          </cell>
          <cell r="B6483" t="str">
            <v>POSTE CONCRETO SEÇÃO CIRCULAR COMPRIMENTO=11M E CARGA NOMINAL 200KG INCLUSIVE ESCAVACAO EXCLUSIVE TRANSPORTE - FORNECIMENTO E COLOCAÇÃO</v>
          </cell>
          <cell r="C6483" t="str">
            <v>UN</v>
          </cell>
          <cell r="D6483">
            <v>869.03</v>
          </cell>
        </row>
        <row r="6484">
          <cell r="A6484" t="str">
            <v xml:space="preserve">    73783/009</v>
          </cell>
          <cell r="B6484" t="str">
            <v>POSTE CONCRETO SEÇÃO CIRCULAR COMPRIMENTO=11M CARGA NOMINAL NO TOPO 300KG INCLUSIVE ESCAVACAO EXCLUSIVE TRANSPORTE - FORNECIMENTO E COLOCAÇÃO</v>
          </cell>
          <cell r="C6484" t="str">
            <v>UN</v>
          </cell>
          <cell r="D6484">
            <v>870.91</v>
          </cell>
        </row>
        <row r="6485">
          <cell r="A6485" t="str">
            <v xml:space="preserve">    73783/010</v>
          </cell>
          <cell r="B6485" t="str">
            <v>POSTE CONCRETO SEÇÃO CIRCULAR COMPRIMENTO=11M CARGA NOMINAL NO TOPO 400KG INCLUSIVE ESCAVACAO EXCLUSIVE TRANSPORTE - FORNECIMENTO E COLOCAÇÃO</v>
          </cell>
          <cell r="C6485" t="str">
            <v>UN</v>
          </cell>
          <cell r="D6485">
            <v>1039.71</v>
          </cell>
        </row>
        <row r="6486">
          <cell r="A6486" t="str">
            <v xml:space="preserve">    73783/011</v>
          </cell>
          <cell r="B6486" t="str">
            <v>POSTE CONCRETO SEÇÃO CIRCULAR COMPRIMENTO=14M CARGA NOMINAL NO TOPO 400KG INCLUSIVE ESCAVACAO EXCLUSIVE TRANSPORTE - FORNECIMENTO E COLOCAÇÃO</v>
          </cell>
          <cell r="C6486" t="str">
            <v>UN</v>
          </cell>
          <cell r="D6486">
            <v>1603.61</v>
          </cell>
        </row>
        <row r="6487">
          <cell r="A6487" t="str">
            <v xml:space="preserve">    73783/012</v>
          </cell>
          <cell r="B6487" t="str">
            <v>POSTE CONCRETO SEÇÃO CIRCULAR COMPRIMENTO=7M CARGA NOMINAL NO TOPO 300KG INCLUSIVE ESCAVACAO EXCLUSIVE TRANSPORTE - FORNECIMENTO E COLOCAÇÃO</v>
          </cell>
          <cell r="C6487" t="str">
            <v>UN</v>
          </cell>
          <cell r="D6487">
            <v>570.88</v>
          </cell>
        </row>
        <row r="6488">
          <cell r="A6488" t="str">
            <v xml:space="preserve">    73783/014</v>
          </cell>
          <cell r="B6488" t="str">
            <v>POSTE CONCRETO SEÇÃO CIRCULAR COMPRIMENTO=9M CARGA NOMINAL NO TOPO 200KG INCLUSIVE ESCAVACAO EXCLUSIVE TRANSPORTE - FORNECIMENTO E COLOCAÇÃO</v>
          </cell>
          <cell r="C6488" t="str">
            <v>UN</v>
          </cell>
          <cell r="D6488">
            <v>646.76</v>
          </cell>
        </row>
        <row r="6489">
          <cell r="A6489" t="str">
            <v xml:space="preserve">    73783/015</v>
          </cell>
          <cell r="B6489" t="str">
            <v>POSTE CONCRETO SEÇÃO CIRCULAR COMPRIMENTO=9M CARGA NOMINAL NO TOPO 300KG INCLUSIVE ESCAVACAO EXCLUSIVE TRANSPORTE - FORNECIMENTO E COLOCAÇÃO</v>
          </cell>
          <cell r="C6489" t="str">
            <v>UN</v>
          </cell>
          <cell r="D6489">
            <v>695.71</v>
          </cell>
        </row>
        <row r="6490">
          <cell r="A6490" t="str">
            <v xml:space="preserve">    73783/016</v>
          </cell>
          <cell r="B6490" t="str">
            <v>POSTE CONCRETO SEÇÃO CIRCULAR COMPRIMENTO=9M CARGA NOMINAL NO TOPO 400KG INCLUSIVE ESCAVACAO EXCLUSIVE TRANSPORTE - FORNECIMENTO E COLOCAÇÃO</v>
          </cell>
          <cell r="C6490" t="str">
            <v>UN</v>
          </cell>
          <cell r="D6490">
            <v>830.05</v>
          </cell>
        </row>
        <row r="6491">
          <cell r="A6491" t="str">
            <v xml:space="preserve">    73783/017</v>
          </cell>
          <cell r="B6491" t="str">
            <v>POSTE CONCRETO SEÇÃO CIRCULAR COMPRIMENTO=10M CARGA NOMINAL NO TOPO 600KG INCLUSIVE ESCAVACAO EXCLUSIVE TRANSPORTE - FORNECIMENTO E COLOCAÇÃO</v>
          </cell>
          <cell r="C6491" t="str">
            <v>UN</v>
          </cell>
          <cell r="D6491">
            <v>1102.1400000000001</v>
          </cell>
        </row>
        <row r="6492">
          <cell r="A6492" t="str">
            <v xml:space="preserve">    83394</v>
          </cell>
          <cell r="B6492" t="str">
            <v>POSTE DE CONCRETO DUPLO T H=11M E CARGA NOMINAL 200KG INCLUSIVE ESCAVACAO, EXCLUSIVE TRANSPORTE - FORNECIMENTO E INSTALACAO</v>
          </cell>
          <cell r="C6492" t="str">
            <v>UN</v>
          </cell>
          <cell r="D6492">
            <v>724.17</v>
          </cell>
        </row>
        <row r="6493">
          <cell r="A6493" t="str">
            <v xml:space="preserve">    83396</v>
          </cell>
          <cell r="B6493" t="str">
            <v>POSTE DE CONCRETO DUPLO T H=9M CARGA NOMINAL 300KG INCLUSIVE ESCAVACAO, EXCLUSIVE TRANSPORTE - FORNECIMENTO E INSTALACAO</v>
          </cell>
          <cell r="C6493" t="str">
            <v>UN</v>
          </cell>
          <cell r="D6493">
            <v>653.67999999999995</v>
          </cell>
        </row>
        <row r="6494">
          <cell r="A6494" t="str">
            <v xml:space="preserve">    83397</v>
          </cell>
          <cell r="B6494" t="str">
            <v>POSTE DE CONCRETO DUPLO T H=9M CARGA NOMINAL 500KG INCLUSIVE ESCAVACAO, EXCLUSIVE TRANSPORTE - FORNECIMENTO E INSTALACAO</v>
          </cell>
          <cell r="C6494" t="str">
            <v>UN</v>
          </cell>
          <cell r="D6494">
            <v>874.56</v>
          </cell>
        </row>
        <row r="6495">
          <cell r="A6495" t="str">
            <v xml:space="preserve">    83398</v>
          </cell>
          <cell r="B6495" t="str">
            <v>POSTE DE CONCRETO DUPLO T H=10M CARGA NOMINAL 300KG INCLUSIVE ESCAVACAO, EXCLUSIVE TRANSPORTE - FORNECIMENTO E INSTALACAO</v>
          </cell>
          <cell r="C6495" t="str">
            <v>UN</v>
          </cell>
          <cell r="D6495">
            <v>762.67</v>
          </cell>
        </row>
        <row r="6496">
          <cell r="A6496" t="str">
            <v xml:space="preserve">  0174</v>
          </cell>
          <cell r="B6496" t="str">
            <v>POSTE METALICO</v>
          </cell>
        </row>
        <row r="6497">
          <cell r="A6497" t="str">
            <v xml:space="preserve">    73769</v>
          </cell>
          <cell r="B6497" t="str">
            <v>POSTES DE ACO FORNECIMENTO E ASSENTAMENTO</v>
          </cell>
        </row>
        <row r="6498">
          <cell r="A6498" t="str">
            <v xml:space="preserve">    73769/001</v>
          </cell>
          <cell r="B6498" t="str">
            <v>POSTE ACO CONICO CONTINUO CURVO SIMPLES SEM BASE C/JANELA 9M (INSPECAO) - FORNECIMENTO E INSTALACAO</v>
          </cell>
          <cell r="C6498" t="str">
            <v>UN</v>
          </cell>
          <cell r="D6498">
            <v>1390.15</v>
          </cell>
        </row>
        <row r="6499">
          <cell r="A6499" t="str">
            <v xml:space="preserve">    73769/002</v>
          </cell>
          <cell r="B6499" t="str">
            <v>POSTE DE AÇO CONICO CONTÍNUO CURVO SIMPLES, FLANGEADO, COM JANELA DE INSPEÇÃO H=9M - FORNECIMENTO E INSTALACAO</v>
          </cell>
          <cell r="C6499" t="str">
            <v>UN</v>
          </cell>
          <cell r="D6499">
            <v>1185.5899999999999</v>
          </cell>
        </row>
        <row r="6500">
          <cell r="A6500" t="str">
            <v xml:space="preserve">    73769/003</v>
          </cell>
          <cell r="B6500" t="str">
            <v>POSTE DE ACO CONICO CONTINUO CURVO DUPLO, FLANGEADO, COM JANELA DE INSPECAO H=9M - FORNECIMENTO E INSTALACAO</v>
          </cell>
          <cell r="C6500" t="str">
            <v>UN</v>
          </cell>
          <cell r="D6500">
            <v>1531.5</v>
          </cell>
        </row>
        <row r="6501">
          <cell r="A6501" t="str">
            <v xml:space="preserve">    73769/004</v>
          </cell>
          <cell r="B6501" t="str">
            <v>POSTE DE ACO CONICO CONTINUO RETO, FLANGEADO, H=9M - FORNECIMENTO E INSTALACAO</v>
          </cell>
          <cell r="C6501" t="str">
            <v>UN</v>
          </cell>
          <cell r="D6501">
            <v>1254.54</v>
          </cell>
        </row>
        <row r="6502">
          <cell r="A6502" t="str">
            <v xml:space="preserve">    73855</v>
          </cell>
          <cell r="B6502" t="str">
            <v>CHUMBADORES DE ACO</v>
          </cell>
        </row>
        <row r="6503">
          <cell r="A6503" t="str">
            <v xml:space="preserve">    73855/001</v>
          </cell>
          <cell r="B6503" t="str">
            <v>CHUMBADOR DE AÇO PARA FIXAÇÃO DE POSTE DE ACO RETO OU CURVO 7 A 9M COMFLANGE - FORNECIMENTO E INSTALACAO</v>
          </cell>
          <cell r="C6503" t="str">
            <v>UN</v>
          </cell>
          <cell r="D6503">
            <v>347.22</v>
          </cell>
        </row>
        <row r="6504">
          <cell r="A6504" t="str">
            <v xml:space="preserve">    83473</v>
          </cell>
          <cell r="B6504" t="str">
            <v>POSTE METALICO DECORATIVO EXTERNO P/ JARDIM H = 2,50M D = 75MM C/ 1 LUMINARIA PARA LAMPADA INCANDESCENTE - FORNECIMENTO E INSTALACAO</v>
          </cell>
          <cell r="C6504" t="str">
            <v>UN</v>
          </cell>
          <cell r="D6504">
            <v>307.66000000000003</v>
          </cell>
        </row>
        <row r="6505">
          <cell r="A6505" t="str">
            <v xml:space="preserve">    83474</v>
          </cell>
          <cell r="B6505" t="str">
            <v>POSTE METALICO DECORATIVO EXTERNO P/ JARDIM H = 2,50M D = 75MM C/ 2 LUMINARIAS PARA LAMPADA INCANDESCENTE - FORNECIMENTO E INSTALACAO</v>
          </cell>
          <cell r="C6505" t="str">
            <v>UN</v>
          </cell>
          <cell r="D6505">
            <v>368.61</v>
          </cell>
        </row>
        <row r="6506">
          <cell r="A6506" t="str">
            <v xml:space="preserve">  0175</v>
          </cell>
          <cell r="B6506" t="str">
            <v>LUMINARIA EXTERNA</v>
          </cell>
        </row>
        <row r="6507">
          <cell r="A6507" t="str">
            <v xml:space="preserve">    72281</v>
          </cell>
          <cell r="B6507" t="str">
            <v xml:space="preserve">REATOR PARA LAMPADA VAPOR DE MERCURIO USO EXTERNO 220V/400W </v>
          </cell>
          <cell r="C6507" t="str">
            <v>UN</v>
          </cell>
          <cell r="D6507">
            <v>89.7</v>
          </cell>
        </row>
        <row r="6508">
          <cell r="A6508" t="str">
            <v xml:space="preserve">    72282</v>
          </cell>
          <cell r="B6508" t="str">
            <v>REATOR PARA LAMPADA VAPOR DE SODIO ALTA PRESSAO - 220V/250W - USO EXTERNO</v>
          </cell>
          <cell r="C6508" t="str">
            <v>UN</v>
          </cell>
          <cell r="D6508">
            <v>125.03</v>
          </cell>
        </row>
        <row r="6509">
          <cell r="A6509" t="str">
            <v xml:space="preserve">    73831</v>
          </cell>
          <cell r="B6509" t="str">
            <v>LAMPADAS E RECEPTACULOS</v>
          </cell>
        </row>
        <row r="6510">
          <cell r="A6510" t="str">
            <v xml:space="preserve">    73831/001</v>
          </cell>
          <cell r="B6510" t="str">
            <v xml:space="preserve">LAMPADA DE VAPOR DE MERCURIO DE 125W - FORNECIMENTO E INSTALACAO </v>
          </cell>
          <cell r="C6510" t="str">
            <v>UN</v>
          </cell>
          <cell r="D6510">
            <v>14.75</v>
          </cell>
        </row>
        <row r="6511">
          <cell r="A6511" t="str">
            <v xml:space="preserve">    73831/002</v>
          </cell>
          <cell r="B6511" t="str">
            <v xml:space="preserve">LAMPADA DE VAPOR DE MERCURIO DE 250W - FORNECIMENTO E INSTALACAO </v>
          </cell>
          <cell r="C6511" t="str">
            <v>UN</v>
          </cell>
          <cell r="D6511">
            <v>27.91</v>
          </cell>
        </row>
        <row r="6512">
          <cell r="A6512" t="str">
            <v xml:space="preserve">    73831/003</v>
          </cell>
          <cell r="B6512" t="str">
            <v xml:space="preserve">LAMPADA DE VAPOR DE MERCURIO DE 400W/250V - FORNECIMENTO E INSTALACAO </v>
          </cell>
          <cell r="C6512" t="str">
            <v>UN</v>
          </cell>
          <cell r="D6512">
            <v>40.67</v>
          </cell>
        </row>
        <row r="6513">
          <cell r="A6513" t="str">
            <v xml:space="preserve">    73831/004</v>
          </cell>
          <cell r="B6513" t="str">
            <v xml:space="preserve">LAMPADA MISTA DE 160W - FORNECIMENTO E INSTALACAO </v>
          </cell>
          <cell r="C6513" t="str">
            <v>UN</v>
          </cell>
          <cell r="D6513">
            <v>15.43</v>
          </cell>
        </row>
        <row r="6514">
          <cell r="A6514" t="str">
            <v xml:space="preserve">    73831/005</v>
          </cell>
          <cell r="B6514" t="str">
            <v xml:space="preserve">LAMPADA MISTA DE 250W - FORNECIMENTO E INSTALACAO </v>
          </cell>
          <cell r="C6514" t="str">
            <v>UN</v>
          </cell>
          <cell r="D6514">
            <v>19.59</v>
          </cell>
        </row>
        <row r="6515">
          <cell r="A6515" t="str">
            <v xml:space="preserve">    73831/006</v>
          </cell>
          <cell r="B6515" t="str">
            <v xml:space="preserve">LAMPADA MISTA DE 500W - FORNECIMENTO E INSTALACAO </v>
          </cell>
          <cell r="C6515" t="str">
            <v>UN</v>
          </cell>
          <cell r="D6515">
            <v>41.38</v>
          </cell>
        </row>
        <row r="6516">
          <cell r="A6516" t="str">
            <v xml:space="preserve">    73831/007</v>
          </cell>
          <cell r="B6516" t="str">
            <v xml:space="preserve">LAMPADA DE VAPOR DE SODIO DE 150WX220V - FORNECIMENTO E INSTALACAO </v>
          </cell>
          <cell r="C6516" t="str">
            <v>UN</v>
          </cell>
          <cell r="D6516">
            <v>39.619999999999997</v>
          </cell>
        </row>
        <row r="6517">
          <cell r="A6517" t="str">
            <v xml:space="preserve">    73831/008</v>
          </cell>
          <cell r="B6517" t="str">
            <v xml:space="preserve">LAMPADA DE VAPOR DE SODIO DE 250WX220V - FORNECIMENTO E INSTALACAO </v>
          </cell>
          <cell r="C6517" t="str">
            <v>UN</v>
          </cell>
          <cell r="D6517">
            <v>44.8</v>
          </cell>
        </row>
        <row r="6518">
          <cell r="A6518" t="str">
            <v xml:space="preserve">    73831/009</v>
          </cell>
          <cell r="B6518" t="str">
            <v xml:space="preserve">LAMPADA DE VAPOR DE SODIO DE 400WX220V - FORNECIMENTO E INSTALACAO </v>
          </cell>
          <cell r="C6518" t="str">
            <v>UN</v>
          </cell>
          <cell r="D6518">
            <v>53.05</v>
          </cell>
        </row>
        <row r="6519">
          <cell r="A6519" t="str">
            <v xml:space="preserve">    74231</v>
          </cell>
          <cell r="B6519" t="str">
            <v>LUMINARIA EXTERNA ABERTA</v>
          </cell>
        </row>
        <row r="6520">
          <cell r="A6520" t="str">
            <v xml:space="preserve">    74231/001</v>
          </cell>
          <cell r="B6520" t="str">
            <v>LUMINARIA ABERTA PARA ILUMINACAO PUBLICA, PARA LAMPADA A VAPOR DE MERCURIO ATE 400W E MISTA ATE 500W, COM BRACO EM TUBO DE ACO GALV D=50MM PROJ HOR=2.500MM E PROJ VERT= 2.200MM, FORNECIMENTO E INSTALACAO</v>
          </cell>
          <cell r="C6520" t="str">
            <v>UN</v>
          </cell>
          <cell r="D6520">
            <v>110.43</v>
          </cell>
        </row>
        <row r="6521">
          <cell r="A6521" t="str">
            <v xml:space="preserve">    74246</v>
          </cell>
          <cell r="B6521" t="str">
            <v>REFLETOR PARA LAMPADAS VAPOR DE MERCURIO, VAPOR DE SODIO, VAPOR METALICO</v>
          </cell>
        </row>
        <row r="6522">
          <cell r="A6522" t="str">
            <v xml:space="preserve">    74246/001</v>
          </cell>
          <cell r="B6522" t="str">
            <v xml:space="preserve">REFLETOR RETANGULAR FECHADO COM LAMPADA VAPOR METALICO 400 W </v>
          </cell>
          <cell r="C6522" t="str">
            <v>UN</v>
          </cell>
          <cell r="D6522">
            <v>275.27999999999997</v>
          </cell>
        </row>
        <row r="6523">
          <cell r="A6523" t="str">
            <v xml:space="preserve">    83399</v>
          </cell>
          <cell r="B6523" t="str">
            <v>RELE FOTOELETRICO P/ COMANDO DE ILUMINACAO EXTERNA 220V/1000W - FORNECIMENTO E INSTALACAO</v>
          </cell>
          <cell r="C6523" t="str">
            <v>UN</v>
          </cell>
          <cell r="D6523">
            <v>36.99</v>
          </cell>
        </row>
        <row r="6524">
          <cell r="A6524" t="str">
            <v xml:space="preserve">    83400</v>
          </cell>
          <cell r="B6524" t="str">
            <v>BRACO P/ ILUMINACAO DE RUAS EM TUBO ACO GALV 1" COMP = 1,20M E INCLINACAO 25GRAUS EM RELACAO AO PLANO VERTICAL P/ FIXACAO EM POSTE OU PAREDE- FORNECIMENTO E INSTALACAO</v>
          </cell>
          <cell r="C6524" t="str">
            <v>UN</v>
          </cell>
          <cell r="D6524">
            <v>69.2</v>
          </cell>
        </row>
        <row r="6525">
          <cell r="A6525" t="str">
            <v xml:space="preserve">    83401</v>
          </cell>
          <cell r="B6525" t="str">
            <v>BRACO P/ ILUMINACAO DE RUAS, EM TUBO ACO GALV 3/4", COMP = 1,5M P/FIXACAO EM POSTE OU PAREDE - FORNECIMENTO E INSTALACAO</v>
          </cell>
          <cell r="C6525" t="str">
            <v>UN</v>
          </cell>
          <cell r="D6525">
            <v>148.32</v>
          </cell>
        </row>
        <row r="6526">
          <cell r="A6526" t="str">
            <v xml:space="preserve">    83402</v>
          </cell>
          <cell r="B6526" t="str">
            <v>ABRACADEIRA DE FIXACAO DE BRACOS DE LUMINARIAS DE 4" - FORNECIMENTO E INSTALACAO</v>
          </cell>
          <cell r="C6526" t="str">
            <v>UN</v>
          </cell>
          <cell r="D6526">
            <v>36.25</v>
          </cell>
        </row>
        <row r="6527">
          <cell r="A6527" t="str">
            <v xml:space="preserve">    83475</v>
          </cell>
          <cell r="B6527" t="str">
            <v>LUMINARIA FECHADA PARA ILUMINACAO PUBLICA COM REATOR DE PARTIDA RAPIDACOM LAMPADA A VAPOR DE MERCURIO 250W - FORNECIMENTO E INSTALACAO</v>
          </cell>
          <cell r="C6527" t="str">
            <v>UN</v>
          </cell>
          <cell r="D6527">
            <v>317.82</v>
          </cell>
        </row>
        <row r="6528">
          <cell r="A6528" t="str">
            <v xml:space="preserve">    83476</v>
          </cell>
          <cell r="B6528" t="str">
            <v>LUMINARIA A PROVA DE GASES E TEMPO PARA LAMPADA INCANDESCENTE, MISTA OU VAPOR DE MERCURIO C/ LAMPADA INCANDESCENTE DE 100W</v>
          </cell>
          <cell r="C6528" t="str">
            <v>UN</v>
          </cell>
          <cell r="D6528">
            <v>110.85</v>
          </cell>
        </row>
        <row r="6529">
          <cell r="A6529" t="str">
            <v xml:space="preserve">    83477</v>
          </cell>
          <cell r="B6529" t="str">
            <v>LUMINARIA A PROVA DE GASES E TEMPO PARA LAMPADA INCANDESCENTE, MISTA OU VAPOR DE MERCURIO C/ LAMPADA INCANDESCENTE DE 200W</v>
          </cell>
          <cell r="C6529" t="str">
            <v>UN</v>
          </cell>
          <cell r="D6529">
            <v>139.33000000000001</v>
          </cell>
        </row>
        <row r="6530">
          <cell r="A6530" t="str">
            <v xml:space="preserve">    83478</v>
          </cell>
          <cell r="B6530" t="str">
            <v>LUMINARIA FECHADA PARA ILUMINACAO PUBLICA - LAMPADAS DE 250/500W - FORNECIMENTO E INSTALACAO (EXCLUINDO LAMPADAS)</v>
          </cell>
          <cell r="C6530" t="str">
            <v>UN</v>
          </cell>
          <cell r="D6530">
            <v>226.22</v>
          </cell>
        </row>
        <row r="6531">
          <cell r="A6531" t="str">
            <v xml:space="preserve">    83479</v>
          </cell>
          <cell r="B6531" t="str">
            <v>LUMINARIA ESTANQUE - PROTECAO CONTRA AGUA, POEIRA OU IMPACTOS - TIPO AQUATIC PIAL OU EQUIVALENTE</v>
          </cell>
          <cell r="C6531" t="str">
            <v>UN</v>
          </cell>
          <cell r="D6531">
            <v>150.21</v>
          </cell>
        </row>
        <row r="6532">
          <cell r="A6532" t="str">
            <v xml:space="preserve">    83480</v>
          </cell>
          <cell r="B6532" t="str">
            <v xml:space="preserve">REATOR PARA LAMPADA VAPOR DE MERCURIO 125W USO EXTERNO </v>
          </cell>
          <cell r="C6532" t="str">
            <v>UN</v>
          </cell>
          <cell r="D6532">
            <v>70.95</v>
          </cell>
        </row>
        <row r="6533">
          <cell r="A6533" t="str">
            <v xml:space="preserve">    83481</v>
          </cell>
          <cell r="B6533" t="str">
            <v xml:space="preserve">REATOR PARA LAMPADA VAPOR DE MERCURIO 250W USO EXTERNO </v>
          </cell>
          <cell r="C6533" t="str">
            <v>UN</v>
          </cell>
          <cell r="D6533">
            <v>80.599999999999994</v>
          </cell>
        </row>
        <row r="6534">
          <cell r="A6534" t="str">
            <v xml:space="preserve">    84225</v>
          </cell>
          <cell r="B6534" t="str">
            <v>PROJETOR P/ FACHADA A PROVA DE TEMPO P/ LAMPADA INCANDESCENTE OU VAPORMERCURIO - FORNECIMENTO E INSTALACAO</v>
          </cell>
          <cell r="C6534" t="str">
            <v>UN</v>
          </cell>
          <cell r="D6534">
            <v>118.49</v>
          </cell>
        </row>
        <row r="6535">
          <cell r="A6535" t="str">
            <v xml:space="preserve">  0176</v>
          </cell>
          <cell r="B6535" t="str">
            <v>TRANSFORMADORES</v>
          </cell>
        </row>
        <row r="6536">
          <cell r="A6536" t="str">
            <v xml:space="preserve">    73857</v>
          </cell>
          <cell r="B6536" t="str">
            <v>TRANSFORMADORES DE DISTRIBUICAO</v>
          </cell>
        </row>
        <row r="6537">
          <cell r="A6537" t="str">
            <v xml:space="preserve">    73857/001</v>
          </cell>
          <cell r="B6537" t="str">
            <v>TRANSFORMADOR DISTRIBUICAO 75KVA TRIFASICO 60HZ CLASSE 15KV IMERSO EMÓLEO MINERAL FORNECIMENTO E INSTALACAO</v>
          </cell>
          <cell r="C6537" t="str">
            <v>UN</v>
          </cell>
          <cell r="D6537">
            <v>5731.34</v>
          </cell>
        </row>
        <row r="6538">
          <cell r="A6538" t="str">
            <v xml:space="preserve">    73857/002</v>
          </cell>
          <cell r="B6538" t="str">
            <v>TRANSFORMADOR DISTRIBUICAO 112,5KVA TRIFASICO 60HZ CLASSE 15KV IMERSOEM ÓLEO MINERAL FORNECIMENTO E INSTALACAO</v>
          </cell>
          <cell r="C6538" t="str">
            <v>UN</v>
          </cell>
          <cell r="D6538">
            <v>7399.39</v>
          </cell>
        </row>
        <row r="6539">
          <cell r="A6539" t="str">
            <v xml:space="preserve">    73857/003</v>
          </cell>
          <cell r="B6539" t="str">
            <v>TRANSFORMADOR DISTRIBUICAO 150KVA TRIFASICO 60HZ CLASSE 15KV IMERSO EM ÓLEO MINERAL FORNECIMENTO E INSTALACAO</v>
          </cell>
          <cell r="C6539" t="str">
            <v>UN</v>
          </cell>
          <cell r="D6539">
            <v>8588.98</v>
          </cell>
        </row>
        <row r="6540">
          <cell r="A6540" t="str">
            <v xml:space="preserve">    73857/004</v>
          </cell>
          <cell r="B6540" t="str">
            <v>TRANSFORMADOR DISTRIBUICAO 225KVA TRIFASICO 60HZ CLASSE 15KV IMERSO EM ÓLEO MINERAL FORNECIMENTO E INSTALACAO</v>
          </cell>
          <cell r="C6540" t="str">
            <v>UN</v>
          </cell>
          <cell r="D6540">
            <v>12339.08</v>
          </cell>
        </row>
        <row r="6541">
          <cell r="A6541" t="str">
            <v xml:space="preserve">    73857/005</v>
          </cell>
          <cell r="B6541" t="str">
            <v>TRANSFORMADOR DISTRIBUICAO 300KVA TRIFASICO 60HZ CLASSE 15KV IMERSO EM ÓLEO MINERAL FORNECIMENTO E INSTALACAO</v>
          </cell>
          <cell r="C6541" t="str">
            <v>UN</v>
          </cell>
          <cell r="D6541">
            <v>15183.09</v>
          </cell>
        </row>
        <row r="6542">
          <cell r="A6542" t="str">
            <v xml:space="preserve">    73857/006</v>
          </cell>
          <cell r="B6542" t="str">
            <v>TRANSFORMADOR DISTRIBUICAO 500KVA TRIFASICO 60HZ CLASSE 15KV IMERSO EM ÓLEO MINERAL FORNECIMENTO E INSTALACAO</v>
          </cell>
          <cell r="C6542" t="str">
            <v>UN</v>
          </cell>
          <cell r="D6542">
            <v>22696.16</v>
          </cell>
        </row>
        <row r="6543">
          <cell r="A6543" t="str">
            <v xml:space="preserve">    73857/007</v>
          </cell>
          <cell r="B6543" t="str">
            <v>TRANSFORMADOR DISTRIBUICAO 30KVA TRIFASICO 60HZ CLASSE 15KV IMERSO EMÓLEO MINERAL FORNECIMENTO E INSTALACAO</v>
          </cell>
          <cell r="C6543" t="str">
            <v>UN</v>
          </cell>
          <cell r="D6543">
            <v>3830.3</v>
          </cell>
        </row>
        <row r="6544">
          <cell r="A6544" t="str">
            <v xml:space="preserve">    73857/008</v>
          </cell>
          <cell r="B6544" t="str">
            <v>TRANSFORMADOR DISTRIBUICAO 45KVA TRIFASICO 60HZ CLASSE 15KV IMERSO EMÓLEO MINERAL FORNECIMENTO E INSTALACAO</v>
          </cell>
          <cell r="C6544" t="str">
            <v>UN</v>
          </cell>
          <cell r="D6544">
            <v>4471.3</v>
          </cell>
        </row>
        <row r="6545">
          <cell r="A6545" t="str">
            <v xml:space="preserve">    73857/009</v>
          </cell>
          <cell r="B6545" t="str">
            <v>TRANSFORMADOR DISTRIBUICAO 750KVA TRIFASICO 60HZ CLASSE 15KV IMERSO EM ÓLEO MINERAL FORNECIMENTO E INSTALACAO</v>
          </cell>
          <cell r="C6545" t="str">
            <v>UN</v>
          </cell>
          <cell r="D6545">
            <v>40095.949999999997</v>
          </cell>
        </row>
        <row r="6546">
          <cell r="A6546" t="str">
            <v xml:space="preserve">    73857/010</v>
          </cell>
          <cell r="B6546" t="str">
            <v>TRANSFORMADOR DISTRIBUICAO 1000KVA TRIFASICO 60HZ CLASSE 15KV IMERSO EM ÓLEO MINERAL FORNECIMENTO E INSTALACAO</v>
          </cell>
          <cell r="C6546" t="str">
            <v>UN</v>
          </cell>
          <cell r="D6546">
            <v>59210.41</v>
          </cell>
        </row>
        <row r="6547">
          <cell r="A6547" t="str">
            <v xml:space="preserve">  0178</v>
          </cell>
          <cell r="B6547" t="str">
            <v>GERADORES</v>
          </cell>
        </row>
        <row r="6548">
          <cell r="A6548" t="str">
            <v xml:space="preserve">    74027</v>
          </cell>
          <cell r="B6548" t="str">
            <v>GRUPO GERADOR 150/170 KVA - MOTOR DIESEL</v>
          </cell>
        </row>
        <row r="6549">
          <cell r="A6549" t="str">
            <v xml:space="preserve">    74027/001</v>
          </cell>
          <cell r="B6549" t="str">
            <v xml:space="preserve">GRUPO GERADOR 150/170 KVA MOTOR DIESEL - DEPRECIACAO </v>
          </cell>
          <cell r="C6549" t="str">
            <v>H</v>
          </cell>
          <cell r="D6549">
            <v>5.21</v>
          </cell>
        </row>
        <row r="6550">
          <cell r="A6550" t="str">
            <v xml:space="preserve">    74027/002</v>
          </cell>
          <cell r="B6550" t="str">
            <v xml:space="preserve">GRUPO GERADOR 150/170 KVA MOTOR DIESEL - JUROS </v>
          </cell>
          <cell r="C6550" t="str">
            <v>H</v>
          </cell>
          <cell r="D6550">
            <v>1.96</v>
          </cell>
        </row>
        <row r="6551">
          <cell r="A6551" t="str">
            <v xml:space="preserve">    74027/003</v>
          </cell>
          <cell r="B6551" t="str">
            <v xml:space="preserve">GRUPO GERADOR 150/170 KVA MOTOR DIESEL - MANUTENCAO </v>
          </cell>
          <cell r="C6551" t="str">
            <v>H</v>
          </cell>
          <cell r="D6551">
            <v>2.6</v>
          </cell>
        </row>
        <row r="6552">
          <cell r="A6552" t="str">
            <v xml:space="preserve">    74027/004</v>
          </cell>
          <cell r="B6552" t="str">
            <v xml:space="preserve">GRUPO GERADOR 150/170 KVA MOTOR DIESEL - MATERIAL NA OPERACAO </v>
          </cell>
          <cell r="C6552" t="str">
            <v>H</v>
          </cell>
          <cell r="D6552">
            <v>81.040000000000006</v>
          </cell>
        </row>
        <row r="6553">
          <cell r="A6553" t="str">
            <v xml:space="preserve">    74027/005</v>
          </cell>
          <cell r="B6553" t="str">
            <v xml:space="preserve">GRUPO GERADOR 150/170 KVA MOTOR DIESEL - UTILIZACAO OPERATIVA </v>
          </cell>
          <cell r="C6553" t="str">
            <v>CHP</v>
          </cell>
          <cell r="D6553">
            <v>90.82</v>
          </cell>
        </row>
        <row r="6554">
          <cell r="A6554" t="str">
            <v xml:space="preserve">    74028</v>
          </cell>
          <cell r="B6554" t="str">
            <v>GRUPO GERADOR 40 KVA - MOTOR DIESEL</v>
          </cell>
        </row>
        <row r="6555">
          <cell r="A6555" t="str">
            <v xml:space="preserve">    74028/001</v>
          </cell>
          <cell r="B6555" t="str">
            <v xml:space="preserve">GRUPO GERADOR 40 KVA MOTOR DIESEL - DEPRECIACAO E JUROS </v>
          </cell>
          <cell r="C6555" t="str">
            <v>H</v>
          </cell>
          <cell r="D6555">
            <v>2.58</v>
          </cell>
        </row>
        <row r="6556">
          <cell r="A6556" t="str">
            <v xml:space="preserve">    74028/002</v>
          </cell>
          <cell r="B6556" t="str">
            <v xml:space="preserve">GRUPO GERADOR 40 KVA MOTOR DIESEL - MANUTENCAO </v>
          </cell>
          <cell r="C6556" t="str">
            <v>H</v>
          </cell>
          <cell r="D6556">
            <v>0.91</v>
          </cell>
        </row>
        <row r="6557">
          <cell r="A6557" t="str">
            <v xml:space="preserve">    74028/003</v>
          </cell>
          <cell r="B6557" t="str">
            <v xml:space="preserve">GRUPO GERADOR 40 KVA MOTOR DIESEL - MATERIAL NA OPERACAO </v>
          </cell>
          <cell r="C6557" t="str">
            <v>H</v>
          </cell>
          <cell r="D6557">
            <v>26.53</v>
          </cell>
        </row>
        <row r="6558">
          <cell r="A6558" t="str">
            <v xml:space="preserve">    74028/004</v>
          </cell>
          <cell r="B6558" t="str">
            <v xml:space="preserve">GRUPO GERADOR 40 KVA MOTOR DIESEL - UTILIZACAO OPERATIVA </v>
          </cell>
          <cell r="C6558" t="str">
            <v>CHP</v>
          </cell>
          <cell r="D6558">
            <v>30.02</v>
          </cell>
        </row>
        <row r="6559">
          <cell r="A6559" t="str">
            <v xml:space="preserve">  0243</v>
          </cell>
          <cell r="B6559" t="str">
            <v>SISTEMAS DE PROTECAO/ATERRAMENTO</v>
          </cell>
        </row>
        <row r="6560">
          <cell r="A6560" t="str">
            <v xml:space="preserve">    8260</v>
          </cell>
          <cell r="B6560" t="str">
            <v xml:space="preserve">INSTALACAO PARA-RAIOS P/RESERVATORIO </v>
          </cell>
          <cell r="C6560" t="str">
            <v>UN</v>
          </cell>
          <cell r="D6560">
            <v>2073.6799999999998</v>
          </cell>
        </row>
        <row r="6561">
          <cell r="A6561" t="str">
            <v xml:space="preserve">    68069</v>
          </cell>
          <cell r="B6561" t="str">
            <v xml:space="preserve">HASTE COPPERWELD 5/8 X 3,0M COM CONECTOR </v>
          </cell>
          <cell r="C6561" t="str">
            <v>UN</v>
          </cell>
          <cell r="D6561">
            <v>37.49</v>
          </cell>
        </row>
        <row r="6562">
          <cell r="A6562" t="str">
            <v xml:space="preserve">    68070</v>
          </cell>
          <cell r="B6562" t="str">
            <v xml:space="preserve">PARA-RAIOS TIPO FRANKLIN - CABO E SUPORTE ISOLADOR </v>
          </cell>
          <cell r="C6562" t="str">
            <v>M</v>
          </cell>
          <cell r="D6562">
            <v>37.92</v>
          </cell>
        </row>
        <row r="6563">
          <cell r="A6563" t="str">
            <v xml:space="preserve">    72315</v>
          </cell>
          <cell r="B6563" t="str">
            <v xml:space="preserve">TERMINAL AEREO EM ACO GALVANIZADO COM BASE DE FIXACAO H = 30CM </v>
          </cell>
          <cell r="C6563" t="str">
            <v>UN</v>
          </cell>
          <cell r="D6563">
            <v>19.670000000000002</v>
          </cell>
        </row>
        <row r="6564">
          <cell r="A6564" t="str">
            <v xml:space="preserve">    72927</v>
          </cell>
          <cell r="B6564" t="str">
            <v>CORDOALHA DE COBRE NU, INCLUSIVE ISOLADORES - 16,00 MM2 - FORNECIMENTOE INSTALACAO</v>
          </cell>
          <cell r="C6564" t="str">
            <v>M</v>
          </cell>
          <cell r="D6564">
            <v>23.54</v>
          </cell>
        </row>
        <row r="6565">
          <cell r="A6565" t="str">
            <v xml:space="preserve">    72928</v>
          </cell>
          <cell r="B6565" t="str">
            <v>CORDOALHA DE COBRE NU, INCLUSIVE ISOLADORES - 25,00 MM2 - FORNECIMENTOE INSTALACAO</v>
          </cell>
          <cell r="C6565" t="str">
            <v>M</v>
          </cell>
          <cell r="D6565">
            <v>27.56</v>
          </cell>
        </row>
        <row r="6566">
          <cell r="A6566" t="str">
            <v xml:space="preserve">    72929</v>
          </cell>
          <cell r="B6566" t="str">
            <v>CORDOALHA DE COBRE NU, INCLUSIVE ISOLADORES - 35,00 MM2 - FORNECIMENTOE INSTALACAO</v>
          </cell>
          <cell r="C6566" t="str">
            <v>M</v>
          </cell>
          <cell r="D6566">
            <v>31.04</v>
          </cell>
        </row>
        <row r="6567">
          <cell r="A6567" t="str">
            <v xml:space="preserve">    72930</v>
          </cell>
          <cell r="B6567" t="str">
            <v>CORDOALHA DE COBRE NU, INCLUSIVE ISOLADORES - 50,00 MM2 - FORNECIMENTOE INSTALACAO</v>
          </cell>
          <cell r="C6567" t="str">
            <v>M</v>
          </cell>
          <cell r="D6567">
            <v>36.979999999999997</v>
          </cell>
        </row>
        <row r="6568">
          <cell r="A6568" t="str">
            <v xml:space="preserve">    72931</v>
          </cell>
          <cell r="B6568" t="str">
            <v>CORDOALHA DE COBRE NU, INCLUSIVE ISOLADORES - 70,00 MM2 - FORNECIMENTOE INSTALACAO</v>
          </cell>
          <cell r="C6568" t="str">
            <v>M</v>
          </cell>
          <cell r="D6568">
            <v>44.59</v>
          </cell>
        </row>
        <row r="6569">
          <cell r="A6569" t="str">
            <v xml:space="preserve">    72932</v>
          </cell>
          <cell r="B6569" t="str">
            <v>CORDOALHA DE COBRE NU, INCLUSIVE ISOLADORES - 95,00 MM2 - FORNECIMENTOE INSTALACAO</v>
          </cell>
          <cell r="C6569" t="str">
            <v>M</v>
          </cell>
          <cell r="D6569">
            <v>52.05</v>
          </cell>
        </row>
        <row r="6570">
          <cell r="A6570" t="str">
            <v xml:space="preserve">    83483</v>
          </cell>
          <cell r="B6570" t="str">
            <v xml:space="preserve">HASTE DE TERRA CANTONEIRA GALVANIZADA L=2,00M COM CONEXOES </v>
          </cell>
          <cell r="C6570" t="str">
            <v>UN</v>
          </cell>
          <cell r="D6570">
            <v>45.82</v>
          </cell>
        </row>
        <row r="6571">
          <cell r="A6571" t="str">
            <v xml:space="preserve">    83484</v>
          </cell>
          <cell r="B6571" t="str">
            <v xml:space="preserve">HASTE COPERWELD 3/4" X 3,00M COM CONECTOR </v>
          </cell>
          <cell r="C6571" t="str">
            <v>UN</v>
          </cell>
          <cell r="D6571">
            <v>50.29</v>
          </cell>
        </row>
        <row r="6572">
          <cell r="A6572" t="str">
            <v xml:space="preserve">    83485</v>
          </cell>
          <cell r="B6572" t="str">
            <v xml:space="preserve">HASTE COPERWELD 3/8" X 3,00M COM CONECTOR </v>
          </cell>
          <cell r="C6572" t="str">
            <v>UN</v>
          </cell>
          <cell r="D6572">
            <v>33.119999999999997</v>
          </cell>
        </row>
        <row r="6573">
          <cell r="A6573" t="str">
            <v xml:space="preserve">    83638</v>
          </cell>
          <cell r="B6573" t="str">
            <v>MASTRO SIMPLES DE FERRO GALVANIZADO P/ PARA-RAIOS H=3,00M INCLUINDO BASE - FORNECIMENTO E INSTALACAO</v>
          </cell>
          <cell r="C6573" t="str">
            <v>UN</v>
          </cell>
          <cell r="D6573">
            <v>275.94</v>
          </cell>
        </row>
        <row r="6574">
          <cell r="A6574" t="str">
            <v xml:space="preserve">    83641</v>
          </cell>
          <cell r="B6574" t="str">
            <v xml:space="preserve">PARA-RAIO TP VALVULA 15KV/5KA - FORNECIMENTO E INSTALACAO </v>
          </cell>
          <cell r="C6574" t="str">
            <v>UN</v>
          </cell>
          <cell r="D6574">
            <v>320.41000000000003</v>
          </cell>
        </row>
        <row r="6575">
          <cell r="A6575" t="str">
            <v xml:space="preserve">  0244</v>
          </cell>
          <cell r="B6575" t="str">
            <v>SERVICOS DIVERSOS</v>
          </cell>
        </row>
        <row r="6576">
          <cell r="A6576" t="str">
            <v xml:space="preserve">    9535</v>
          </cell>
          <cell r="B6576" t="str">
            <v>CHUVEIRO ELETRICO COMUM CORPO PLASTICO TIPO DUCHA, FORNECIMENTO E INSTALACAO</v>
          </cell>
          <cell r="C6576" t="str">
            <v>UN</v>
          </cell>
          <cell r="D6576">
            <v>49.17</v>
          </cell>
        </row>
        <row r="6577">
          <cell r="A6577" t="str">
            <v xml:space="preserve">  0270</v>
          </cell>
          <cell r="B6577" t="str">
            <v>CHAVES EM GERAL/FUSIVEIS E CONECTORES</v>
          </cell>
        </row>
        <row r="6578">
          <cell r="A6578" t="str">
            <v xml:space="preserve">    72322</v>
          </cell>
          <cell r="B6578" t="str">
            <v>CHAVE SECCIONADORA TRIPOLAR, ABERTURA SOB CARGA, COM FUSÍVEIS NH - 100A/250V - FORNECIMENTO E INSTALACAO</v>
          </cell>
          <cell r="C6578" t="str">
            <v>UN</v>
          </cell>
          <cell r="D6578">
            <v>214.99</v>
          </cell>
        </row>
        <row r="6579">
          <cell r="A6579" t="str">
            <v xml:space="preserve">    72326</v>
          </cell>
          <cell r="B6579" t="str">
            <v>CHAVE SECCIONADORA TRIPOLAR, ABERTURA SOB CARGA, COM FUSÍVEIS NH - 200A/250V</v>
          </cell>
          <cell r="C6579" t="str">
            <v>UN</v>
          </cell>
          <cell r="D6579">
            <v>264.95</v>
          </cell>
        </row>
        <row r="6580">
          <cell r="A6580" t="str">
            <v xml:space="preserve">    72327</v>
          </cell>
          <cell r="B6580" t="str">
            <v>FUSÍVEL TIPO "DIAZED", TIPO RÁPIDO OU RETARDADO - 2/25A - FORNECIMENTOE INSTALACAO</v>
          </cell>
          <cell r="C6580" t="str">
            <v>UN</v>
          </cell>
          <cell r="D6580">
            <v>3.95</v>
          </cell>
        </row>
        <row r="6581">
          <cell r="A6581" t="str">
            <v xml:space="preserve">    72328</v>
          </cell>
          <cell r="B6581" t="str">
            <v>FUSÍVEL TIPO "DIAZED", TIPO RÁPIDO OU RETARDADO - 35/63A - FORNECIMENTO E INSTALACAO</v>
          </cell>
          <cell r="C6581" t="str">
            <v>UN</v>
          </cell>
          <cell r="D6581">
            <v>4.3</v>
          </cell>
        </row>
        <row r="6582">
          <cell r="A6582" t="str">
            <v xml:space="preserve">    72330</v>
          </cell>
          <cell r="B6582" t="str">
            <v xml:space="preserve">FUSÍVEL TIPO NH 200A - TAMANHO 01 - FORNECIMENTO E INSTALACAO </v>
          </cell>
          <cell r="C6582" t="str">
            <v>UN</v>
          </cell>
          <cell r="D6582">
            <v>22.14</v>
          </cell>
        </row>
        <row r="6583">
          <cell r="A6583" t="str">
            <v xml:space="preserve">    73780</v>
          </cell>
          <cell r="B6583" t="str">
            <v>CHAVES</v>
          </cell>
        </row>
        <row r="6584">
          <cell r="A6584" t="str">
            <v xml:space="preserve">    73780/001</v>
          </cell>
          <cell r="B6584" t="str">
            <v>CHAVE FUSIVEL UNIPOLAR, 15KV - 100A, EQUIPADA COM COMANDO PARA HASTE DE MANOBRA . FORNECIMENTO E INSTALAÇÃO.</v>
          </cell>
          <cell r="C6584" t="str">
            <v>UN</v>
          </cell>
          <cell r="D6584">
            <v>159.97</v>
          </cell>
        </row>
        <row r="6585">
          <cell r="A6585" t="str">
            <v xml:space="preserve">    73780/002</v>
          </cell>
          <cell r="B6585" t="str">
            <v xml:space="preserve">CHAVE BLINDADA TRIPOLAR 250V, 30A - FORNECIMENTO E INSTALACAO </v>
          </cell>
          <cell r="C6585" t="str">
            <v>UN</v>
          </cell>
          <cell r="D6585">
            <v>98.41</v>
          </cell>
        </row>
        <row r="6586">
          <cell r="A6586" t="str">
            <v xml:space="preserve">    73780/003</v>
          </cell>
          <cell r="B6586" t="str">
            <v xml:space="preserve">CHAVE BLINDADA TRIPOLAR 250V, 60A - FORNECIMENTO E INSTALACAO </v>
          </cell>
          <cell r="C6586" t="str">
            <v>UN</v>
          </cell>
          <cell r="D6586">
            <v>154.59</v>
          </cell>
        </row>
        <row r="6587">
          <cell r="A6587" t="str">
            <v xml:space="preserve">    73780/004</v>
          </cell>
          <cell r="B6587" t="str">
            <v xml:space="preserve">CHAVE BLINDADA TRIPOLAR 250V, 100A - FORNECIMENTO E INSTALACAO </v>
          </cell>
          <cell r="C6587" t="str">
            <v>UN</v>
          </cell>
          <cell r="D6587">
            <v>343.16</v>
          </cell>
        </row>
        <row r="6588">
          <cell r="A6588" t="str">
            <v xml:space="preserve">    83482</v>
          </cell>
          <cell r="B6588" t="str">
            <v xml:space="preserve">FUSIVEL TIPO NH 250A - TAMANHO 00 - FORNECIMENTO E INSTALACAO </v>
          </cell>
          <cell r="C6588" t="str">
            <v>UN</v>
          </cell>
          <cell r="D6588">
            <v>17.79</v>
          </cell>
        </row>
        <row r="6589">
          <cell r="A6589" t="str">
            <v xml:space="preserve">    83487</v>
          </cell>
          <cell r="B6589" t="str">
            <v xml:space="preserve">BASE PARA FUSIVEL (PORTA-FUSIVEL) NH 01 250A </v>
          </cell>
          <cell r="C6589" t="str">
            <v>UN</v>
          </cell>
          <cell r="D6589">
            <v>43.59</v>
          </cell>
        </row>
        <row r="6590">
          <cell r="A6590" t="str">
            <v xml:space="preserve">    83488</v>
          </cell>
          <cell r="B6590" t="str">
            <v>SECCIONADOR TRIPOLAR 15KV/400A ACIONAM SIMULT VARA MANOBRA (MANOBRA) FORNECIMENTO E INSTALACAO</v>
          </cell>
          <cell r="C6590" t="str">
            <v>UN</v>
          </cell>
          <cell r="D6590">
            <v>1124.1199999999999</v>
          </cell>
        </row>
        <row r="6591">
          <cell r="A6591" t="str">
            <v xml:space="preserve">    83489</v>
          </cell>
          <cell r="B6591" t="str">
            <v>SECCIONADOR TRIPOLAR 15KV/400A ACIONAM SIMULT PUNHO MANOBRA (COMANDO) - FORNECIMENTO E INSTALACAO</v>
          </cell>
          <cell r="C6591" t="str">
            <v>UN</v>
          </cell>
          <cell r="D6591">
            <v>1218.31</v>
          </cell>
        </row>
        <row r="6592">
          <cell r="A6592" t="str">
            <v xml:space="preserve">    83490</v>
          </cell>
          <cell r="B6592" t="str">
            <v xml:space="preserve">CHAVE FACA TRIPOLAR BLINDADA 250V/30A - FORNECIMENTO E INSTALACAO </v>
          </cell>
          <cell r="C6592" t="str">
            <v>UN</v>
          </cell>
          <cell r="D6592">
            <v>96.79</v>
          </cell>
        </row>
        <row r="6593">
          <cell r="A6593" t="str">
            <v xml:space="preserve">    83491</v>
          </cell>
          <cell r="B6593" t="str">
            <v>CHAVE GUARDA MOTOR TRIFASICO 5CV/220V C/ CHAVE MAGNETICA - FORNECIMENTO E INSTALACAO</v>
          </cell>
          <cell r="C6593" t="str">
            <v>UN</v>
          </cell>
          <cell r="D6593">
            <v>379.63</v>
          </cell>
        </row>
        <row r="6594">
          <cell r="A6594" t="str">
            <v xml:space="preserve">    83492</v>
          </cell>
          <cell r="B6594" t="str">
            <v>CHAVE GUARDA MOTOR TRIFISICA 10CV/220V C/ CHAVE MAGNETICA - FORNECIMENTO E INSTALACAO</v>
          </cell>
          <cell r="C6594" t="str">
            <v>UN</v>
          </cell>
          <cell r="D6594">
            <v>369.18</v>
          </cell>
        </row>
        <row r="6595">
          <cell r="A6595" t="str">
            <v xml:space="preserve">    83493</v>
          </cell>
          <cell r="B6595" t="str">
            <v xml:space="preserve">FUSIVEL TIPO NH 250A - TAMANHO 01 - FORNECIMENTO E INSTALACAO </v>
          </cell>
          <cell r="C6595" t="str">
            <v>UN</v>
          </cell>
          <cell r="D6595">
            <v>22.14</v>
          </cell>
        </row>
        <row r="6596">
          <cell r="A6596" t="str">
            <v xml:space="preserve">    85195</v>
          </cell>
          <cell r="B6596" t="str">
            <v xml:space="preserve">CHAVE DE BOIA AUTOMÁTICA </v>
          </cell>
          <cell r="C6596" t="str">
            <v>UN</v>
          </cell>
          <cell r="D6596">
            <v>56.59</v>
          </cell>
        </row>
        <row r="6597">
          <cell r="A6597" t="str">
            <v xml:space="preserve">    88547</v>
          </cell>
          <cell r="B6597" t="str">
            <v>CHAVE DE BOIA AUTOMÁTICA SUPERIOR 10A/250V - FORNECIMENTO E INSTALACAO</v>
          </cell>
          <cell r="C6597" t="str">
            <v>UN</v>
          </cell>
          <cell r="D6597">
            <v>58.13</v>
          </cell>
        </row>
        <row r="6598">
          <cell r="A6598" t="str">
            <v>INES</v>
          </cell>
          <cell r="B6598" t="str">
            <v>INSTALACOES ESPECIAIS</v>
          </cell>
        </row>
        <row r="6599">
          <cell r="A6599" t="str">
            <v xml:space="preserve">  0186</v>
          </cell>
          <cell r="B6599" t="str">
            <v>INCENDIO</v>
          </cell>
        </row>
        <row r="6600">
          <cell r="A6600" t="str">
            <v xml:space="preserve">    72283</v>
          </cell>
          <cell r="B6600" t="str">
            <v>ABRIGO PARA HIDRANTE, 75X45X17CM, COM REGISTRO GLOBO ANGULAR 45º 2.1/2", ADAPTADOR STORZ 2.1/2", MANGUEIRA DE INCÊNDIO 15M, REDUÇÃO 2.1/2X1.1/2" E ESGUICHO EM LATÃO 1.1/2" - FORNECIMENTO E INSTALAÇÃO</v>
          </cell>
          <cell r="C6600" t="str">
            <v>UN</v>
          </cell>
          <cell r="D6600">
            <v>813.51</v>
          </cell>
        </row>
        <row r="6601">
          <cell r="A6601" t="str">
            <v xml:space="preserve">    72284</v>
          </cell>
          <cell r="B6601" t="str">
            <v>ABRIGO PARA HIDRANTE, 90X60X17CM, COM REGISTRO GLOBO ANGULAR 45º 2.1/2", ADAPTADOR STORZ 2.1/2", MANGUEIRA DE INCÊNDIO 20M, REDUÇÃO 2.1/2X1.1/2" E ESGUICHO EM LATÃO 1.1/2" - FORNECIMENTO E INSTALAÇÃO</v>
          </cell>
          <cell r="C6601" t="str">
            <v>UN</v>
          </cell>
          <cell r="D6601">
            <v>1251.29</v>
          </cell>
        </row>
        <row r="6602">
          <cell r="A6602" t="str">
            <v xml:space="preserve">    72287</v>
          </cell>
          <cell r="B6602" t="str">
            <v xml:space="preserve">CAIXA DE INCÊNDIO 45X75X17CM - FORNECIMENTO E INSTALAÇÃO </v>
          </cell>
          <cell r="C6602" t="str">
            <v>UN</v>
          </cell>
          <cell r="D6602">
            <v>259.54000000000002</v>
          </cell>
        </row>
        <row r="6603">
          <cell r="A6603" t="str">
            <v xml:space="preserve">    72288</v>
          </cell>
          <cell r="B6603" t="str">
            <v xml:space="preserve">CAIXA DE INCÊNDIO 60X75X17CM - FORNECIMENTO E INSTALAÇÃO </v>
          </cell>
          <cell r="C6603" t="str">
            <v>UN</v>
          </cell>
          <cell r="D6603">
            <v>332.46</v>
          </cell>
        </row>
        <row r="6604">
          <cell r="A6604" t="str">
            <v xml:space="preserve">    72553</v>
          </cell>
          <cell r="B6604" t="str">
            <v xml:space="preserve">EXTINTOR DE PQS 4KG - FORNECIMENTO E INSTALACAO </v>
          </cell>
          <cell r="C6604" t="str">
            <v>UN</v>
          </cell>
          <cell r="D6604">
            <v>128.41999999999999</v>
          </cell>
        </row>
        <row r="6605">
          <cell r="A6605" t="str">
            <v xml:space="preserve">    72554</v>
          </cell>
          <cell r="B6605" t="str">
            <v xml:space="preserve">EXTINTOR DE CO2 6KG - FORNECIMENTO E INSTALACAO </v>
          </cell>
          <cell r="C6605" t="str">
            <v>UN</v>
          </cell>
          <cell r="D6605">
            <v>498.07</v>
          </cell>
        </row>
        <row r="6606">
          <cell r="A6606" t="str">
            <v xml:space="preserve">    73775</v>
          </cell>
          <cell r="B6606" t="str">
            <v>EXTINTOR DE INCENDIO</v>
          </cell>
        </row>
        <row r="6607">
          <cell r="A6607" t="str">
            <v xml:space="preserve">    73775/001</v>
          </cell>
          <cell r="B6607" t="str">
            <v xml:space="preserve">EXTINTOR INCENDIO TP PO QUIMICO 4KG FORNECIMENTO E COLOCACAO </v>
          </cell>
          <cell r="C6607" t="str">
            <v>UN</v>
          </cell>
          <cell r="D6607">
            <v>132.69</v>
          </cell>
        </row>
        <row r="6608">
          <cell r="A6608" t="str">
            <v xml:space="preserve">    73775/002</v>
          </cell>
          <cell r="B6608" t="str">
            <v>EXTINTOR INCENDIO AGUA-PRESSURIZADA 10L INCL SUPORTE PAREDE CARGA COMPLETA FORNECIMENTO E COLOCACAO</v>
          </cell>
          <cell r="C6608" t="str">
            <v>UN</v>
          </cell>
          <cell r="D6608">
            <v>150.51</v>
          </cell>
        </row>
        <row r="6609">
          <cell r="A6609" t="str">
            <v xml:space="preserve">    83633</v>
          </cell>
          <cell r="B6609" t="str">
            <v xml:space="preserve">HIDRANTE SUBTERRANEO FERRO FUNDIDO C/ CURVA LONGA E CAIXA DN=75MM </v>
          </cell>
          <cell r="C6609" t="str">
            <v>UN</v>
          </cell>
          <cell r="D6609">
            <v>3404.54</v>
          </cell>
        </row>
        <row r="6610">
          <cell r="A6610" t="str">
            <v xml:space="preserve">    83634</v>
          </cell>
          <cell r="B6610" t="str">
            <v>EXTINTOR INCENDIO TP GAS CARBONICO 4KG COMPLETO - FORNECIMENTO E INSTALACAO</v>
          </cell>
          <cell r="C6610" t="str">
            <v>UN</v>
          </cell>
          <cell r="D6610">
            <v>412.59</v>
          </cell>
        </row>
        <row r="6611">
          <cell r="A6611" t="str">
            <v xml:space="preserve">    83635</v>
          </cell>
          <cell r="B6611" t="str">
            <v xml:space="preserve">EXTINTOR INCENDIO TP PO QUIMICO 6KG - FORNECIMENTO E INSTALACAO </v>
          </cell>
          <cell r="C6611" t="str">
            <v>UN</v>
          </cell>
          <cell r="D6611">
            <v>161.77000000000001</v>
          </cell>
        </row>
        <row r="6612">
          <cell r="A6612" t="str">
            <v xml:space="preserve">  0187</v>
          </cell>
          <cell r="B6612" t="str">
            <v>TELEFONE</v>
          </cell>
        </row>
        <row r="6613">
          <cell r="A6613" t="str">
            <v xml:space="preserve">    72337</v>
          </cell>
          <cell r="B6613" t="str">
            <v>TOMADA PARA TELEFONE DE 4 POLOS PADRAO TELEBRAS - FORNECIMENTO E INSTALACAO</v>
          </cell>
          <cell r="C6613" t="str">
            <v>UN</v>
          </cell>
          <cell r="D6613">
            <v>16.7</v>
          </cell>
        </row>
        <row r="6614">
          <cell r="A6614" t="str">
            <v xml:space="preserve">    73688</v>
          </cell>
          <cell r="B6614" t="str">
            <v>CABO TELEFONICO CTP-APL-50, 30 PARES (USO EXTERNO) - FORNECIMENTO E INSTALACAO</v>
          </cell>
          <cell r="C6614" t="str">
            <v>M</v>
          </cell>
          <cell r="D6614">
            <v>10.77</v>
          </cell>
        </row>
        <row r="6615">
          <cell r="A6615" t="str">
            <v xml:space="preserve">    73689</v>
          </cell>
          <cell r="B6615" t="str">
            <v>CABO TELEFONICO CTP-APL-50, 20 PARES (USO EXTERNO) - FORNECIMENTO E INSTALACAO</v>
          </cell>
          <cell r="C6615" t="str">
            <v>M</v>
          </cell>
          <cell r="D6615">
            <v>8.4600000000000009</v>
          </cell>
        </row>
        <row r="6616">
          <cell r="A6616" t="str">
            <v xml:space="preserve">    73690</v>
          </cell>
          <cell r="B6616" t="str">
            <v>CABO TELEFONICO CTP-APL-50, 10 PARES (USO EXTERNO) - FORNECIMENTO E INSTALACAO</v>
          </cell>
          <cell r="C6616" t="str">
            <v>M</v>
          </cell>
          <cell r="D6616">
            <v>5.58</v>
          </cell>
        </row>
        <row r="6617">
          <cell r="A6617" t="str">
            <v xml:space="preserve">    73749</v>
          </cell>
          <cell r="B6617" t="str">
            <v>CAIXAS PARA INSTALACOES TELEFONICAS</v>
          </cell>
        </row>
        <row r="6618">
          <cell r="A6618" t="str">
            <v xml:space="preserve">    73749/001</v>
          </cell>
          <cell r="B6618" t="str">
            <v>CAIXA ENTERRADA PARA INSTALACOES TELEFONICAS TIPO R1 0,60X0,35X0,50M EM BLOCOS DE CONCRETO ESTRUTURAL</v>
          </cell>
          <cell r="C6618" t="str">
            <v>UN</v>
          </cell>
          <cell r="D6618">
            <v>140.44</v>
          </cell>
        </row>
        <row r="6619">
          <cell r="A6619" t="str">
            <v xml:space="preserve">    73749/002</v>
          </cell>
          <cell r="B6619" t="str">
            <v>CAIXA ENTERRADA PARA INSTALACOES TELEFONICAS TIPO R2 1,07X0,52X0,50M EM BLOCOS DE CONCRETO ESTRUTURAL</v>
          </cell>
          <cell r="C6619" t="str">
            <v>UN</v>
          </cell>
          <cell r="D6619">
            <v>260.83999999999997</v>
          </cell>
        </row>
        <row r="6620">
          <cell r="A6620" t="str">
            <v xml:space="preserve">    73749/003</v>
          </cell>
          <cell r="B6620" t="str">
            <v>CAIXA ENTERRADA PARA INSTALACOES TELEFONICAS TIPO R3 1,30X1,20X1,20M EM BLOCOS DE CONCRETO ESTRUTURAL</v>
          </cell>
          <cell r="C6620" t="str">
            <v>UN</v>
          </cell>
          <cell r="D6620">
            <v>847.37</v>
          </cell>
        </row>
        <row r="6621">
          <cell r="A6621" t="str">
            <v xml:space="preserve">    73768</v>
          </cell>
          <cell r="B6621" t="str">
            <v>CABOS TELEFONICOS</v>
          </cell>
        </row>
        <row r="6622">
          <cell r="A6622" t="str">
            <v xml:space="preserve">    73768/001</v>
          </cell>
          <cell r="B6622" t="str">
            <v>FIO TELEFONICO FI 0,6MM, 2 CONDUTORES (USO INTERNO)- FORNECIMENTO E INSTALACAO</v>
          </cell>
          <cell r="C6622" t="str">
            <v>M</v>
          </cell>
          <cell r="D6622">
            <v>1.27</v>
          </cell>
        </row>
        <row r="6623">
          <cell r="A6623" t="str">
            <v xml:space="preserve">    73768/002</v>
          </cell>
          <cell r="B6623" t="str">
            <v>CABO TELEFONICO FE 1,0MM, 2 CONDUTORES (USO EXTERNO) - FORNECIMENTO E INSTALACAO</v>
          </cell>
          <cell r="C6623" t="str">
            <v>M</v>
          </cell>
          <cell r="D6623">
            <v>2.31</v>
          </cell>
        </row>
        <row r="6624">
          <cell r="A6624" t="str">
            <v xml:space="preserve">    73768/003</v>
          </cell>
          <cell r="B6624" t="str">
            <v>CABO TELEFONICO CI-50 10 PARES (USO INTERNO) - FORNECIMENTO E INSTALACAO</v>
          </cell>
          <cell r="C6624" t="str">
            <v>M</v>
          </cell>
          <cell r="D6624">
            <v>4.08</v>
          </cell>
        </row>
        <row r="6625">
          <cell r="A6625" t="str">
            <v xml:space="preserve">    73768/004</v>
          </cell>
          <cell r="B6625" t="str">
            <v>CABO TELEFONICO CI-50 20PARES (USO INTERNO) - FORNECIMENTO E INSTALACAO</v>
          </cell>
          <cell r="C6625" t="str">
            <v>M</v>
          </cell>
          <cell r="D6625">
            <v>5.94</v>
          </cell>
        </row>
        <row r="6626">
          <cell r="A6626" t="str">
            <v xml:space="preserve">    73768/005</v>
          </cell>
          <cell r="B6626" t="str">
            <v>CABO TELEFONICO CI-50 30PARES (USO INTERNO) - FORNECIMENTO E INSTALACAO</v>
          </cell>
          <cell r="C6626" t="str">
            <v>M</v>
          </cell>
          <cell r="D6626">
            <v>7.89</v>
          </cell>
        </row>
        <row r="6627">
          <cell r="A6627" t="str">
            <v xml:space="preserve">    73768/006</v>
          </cell>
          <cell r="B6627" t="str">
            <v>CABO TELEFONICO CI-50 50PARES (USO INTERNO) - FORNECIMENTO E INSTALACAO</v>
          </cell>
          <cell r="C6627" t="str">
            <v>M</v>
          </cell>
          <cell r="D6627">
            <v>12.83</v>
          </cell>
        </row>
        <row r="6628">
          <cell r="A6628" t="str">
            <v xml:space="preserve">    73768/007</v>
          </cell>
          <cell r="B6628" t="str">
            <v>CABO TELEFONICO CI-50 75 PARES (USO INTERNO) - FORNECIMENTO E INSTALACAO</v>
          </cell>
          <cell r="C6628" t="str">
            <v>M</v>
          </cell>
          <cell r="D6628">
            <v>15.71</v>
          </cell>
        </row>
        <row r="6629">
          <cell r="A6629" t="str">
            <v xml:space="preserve">    73768/008</v>
          </cell>
          <cell r="B6629" t="str">
            <v>CABO TELEFONICO CI-50 200 PARES (USO INTERNO) - FORNECIMENTO E INSTALACAO</v>
          </cell>
          <cell r="C6629" t="str">
            <v>M</v>
          </cell>
          <cell r="D6629">
            <v>44.24</v>
          </cell>
        </row>
        <row r="6630">
          <cell r="A6630" t="str">
            <v xml:space="preserve">    73768/009</v>
          </cell>
          <cell r="B6630" t="str">
            <v>CABO TELEFONICO CCI-50 1 PAR (USO INTERNO) - FORNECIMENTO E INSTALACAO</v>
          </cell>
          <cell r="C6630" t="str">
            <v>M</v>
          </cell>
          <cell r="D6630">
            <v>0.83</v>
          </cell>
        </row>
        <row r="6631">
          <cell r="A6631" t="str">
            <v xml:space="preserve">    73768/010</v>
          </cell>
          <cell r="B6631" t="str">
            <v>CABO TELEFONICO CCI-50 2 PARES (USO INTERNO) - FORNECIMENTO E INSTALACAO</v>
          </cell>
          <cell r="C6631" t="str">
            <v>M</v>
          </cell>
          <cell r="D6631">
            <v>1.05</v>
          </cell>
        </row>
        <row r="6632">
          <cell r="A6632" t="str">
            <v xml:space="preserve">    73768/011</v>
          </cell>
          <cell r="B6632" t="str">
            <v>CABO TELEFONICO CCI-50 3 PARES (USO INTERNO) - FORNECIMENTO E INSTALACAO</v>
          </cell>
          <cell r="C6632" t="str">
            <v>M</v>
          </cell>
          <cell r="D6632">
            <v>1.32</v>
          </cell>
        </row>
        <row r="6633">
          <cell r="A6633" t="str">
            <v xml:space="preserve">    73768/012</v>
          </cell>
          <cell r="B6633" t="str">
            <v>CABO TELEFONICO CCI-50 4 PARES (USO INTERNO) - FORNECIMENTO E INSTALACAO</v>
          </cell>
          <cell r="C6633" t="str">
            <v>M</v>
          </cell>
          <cell r="D6633">
            <v>1.58</v>
          </cell>
        </row>
        <row r="6634">
          <cell r="A6634" t="str">
            <v xml:space="preserve">    73768/013</v>
          </cell>
          <cell r="B6634" t="str">
            <v>CABO TELEFONICO CCI-50 5 PARES (USO INTERNO) - FORNECIMENTO E INSTALACAO</v>
          </cell>
          <cell r="C6634" t="str">
            <v>M</v>
          </cell>
          <cell r="D6634">
            <v>1.88</v>
          </cell>
        </row>
        <row r="6635">
          <cell r="A6635" t="str">
            <v xml:space="preserve">    73768/014</v>
          </cell>
          <cell r="B6635" t="str">
            <v>CABO TELEFONICO CCI-50 6 PARES (USO INTERNO) - FORNECIMENTO E INSTALACAO</v>
          </cell>
          <cell r="C6635" t="str">
            <v>M</v>
          </cell>
          <cell r="D6635">
            <v>2.62</v>
          </cell>
        </row>
        <row r="6636">
          <cell r="A6636" t="str">
            <v xml:space="preserve">    83366</v>
          </cell>
          <cell r="B6636" t="str">
            <v>CAIXA DE PASSAGEM PARA TELEFONE 10X10X5CM (SOBREPOR) FORNECIMENTO E INSTALACAO</v>
          </cell>
          <cell r="C6636" t="str">
            <v>UN</v>
          </cell>
          <cell r="D6636">
            <v>42.5</v>
          </cell>
        </row>
        <row r="6637">
          <cell r="A6637" t="str">
            <v xml:space="preserve">    83367</v>
          </cell>
          <cell r="B6637" t="str">
            <v>CAIXA DE PASSAGEM PARA TELEFONE 80X80X15CM (SOBREPOR) FORNECIMENTO E INSTALACAO</v>
          </cell>
          <cell r="C6637" t="str">
            <v>UN</v>
          </cell>
          <cell r="D6637">
            <v>307</v>
          </cell>
        </row>
        <row r="6638">
          <cell r="A6638" t="str">
            <v xml:space="preserve">    83368</v>
          </cell>
          <cell r="B6638" t="str">
            <v>CAIXA DE PASSAGEM PARA TELEFONE 150X150X15CM (SOBREPOR) FORNECIMENTO EINSTALACAO</v>
          </cell>
          <cell r="C6638" t="str">
            <v>UN</v>
          </cell>
          <cell r="D6638">
            <v>1114.83</v>
          </cell>
        </row>
        <row r="6639">
          <cell r="A6639" t="str">
            <v xml:space="preserve">    83369</v>
          </cell>
          <cell r="B6639" t="str">
            <v>QUADRO DE DISTRIBUICAO PARA TELEFONE N.4, 60X60X12CM EM CHAPA METALICA, DE EMBUTIR, SEM ACESSORIOS, PADRAO TELEBRAS, FORNECIMENTO E INSTALACAO</v>
          </cell>
          <cell r="C6639" t="str">
            <v>UN</v>
          </cell>
          <cell r="D6639">
            <v>206.32</v>
          </cell>
        </row>
        <row r="6640">
          <cell r="A6640" t="str">
            <v xml:space="preserve">    83370</v>
          </cell>
          <cell r="B6640" t="str">
            <v>QUADRO DE DISTRIBUICAO PARA TELEFONE N.3, 40X40X12CM EM CHAPA METALICA, DE EMBUTIR, SEM ACESSORIOS, PADRAO TELEBRAS, FORNECIMENTO E INSTALACAO</v>
          </cell>
          <cell r="C6640" t="str">
            <v>UN</v>
          </cell>
          <cell r="D6640">
            <v>145.02000000000001</v>
          </cell>
        </row>
        <row r="6641">
          <cell r="A6641" t="str">
            <v xml:space="preserve">    83371</v>
          </cell>
          <cell r="B6641" t="str">
            <v>QUADRO DE DISTRIBUICAO PARA TELEFONE N.2, 20X20X12CM EM CHAPA METALICA, DE EMBUTIR, SEM ACESSORIOS, PADRAO TELEBRAS, FORNECIMENTO E INSTALACAO</v>
          </cell>
          <cell r="C6641" t="str">
            <v>UN</v>
          </cell>
          <cell r="D6641">
            <v>91.74</v>
          </cell>
        </row>
        <row r="6642">
          <cell r="A6642" t="str">
            <v xml:space="preserve">    83639</v>
          </cell>
          <cell r="B6642" t="str">
            <v>CABO TELEFONICO CT-APL-50, 100 PARES (USO EXTERNO) - FORNECIMENTO E INSTALACAO</v>
          </cell>
          <cell r="C6642" t="str">
            <v>M</v>
          </cell>
          <cell r="D6642">
            <v>20.57</v>
          </cell>
        </row>
        <row r="6643">
          <cell r="A6643" t="str">
            <v xml:space="preserve">    84676</v>
          </cell>
          <cell r="B6643" t="str">
            <v>QUADRO DE DISTRIBUICAO PARA TELEFONE N.5, 80X80X12CM EM CHAPA METALICA, SEM ACESSORIOS, PADRAO TELEBRAS, FORNECIMENTO E INSTALACAO</v>
          </cell>
          <cell r="C6643" t="str">
            <v>UN</v>
          </cell>
          <cell r="D6643">
            <v>273.86</v>
          </cell>
        </row>
        <row r="6644">
          <cell r="A6644" t="str">
            <v xml:space="preserve">    84796</v>
          </cell>
          <cell r="B6644" t="str">
            <v>TAMPAO FOFO P/ CAIXA R2 PADRAO TELEBRAS COMPLETO - FORNECIMENTO E INSTALACAO</v>
          </cell>
          <cell r="C6644" t="str">
            <v>UN</v>
          </cell>
          <cell r="D6644">
            <v>357.67</v>
          </cell>
        </row>
        <row r="6645">
          <cell r="A6645" t="str">
            <v xml:space="preserve">    84798</v>
          </cell>
          <cell r="B6645" t="str">
            <v>TAMPAO FOFO P/ CAIXA R1 PADRAO TELEBRAS COMPLETO - FORNECIMENTO E INSTALACAO</v>
          </cell>
          <cell r="C6645" t="str">
            <v>UN</v>
          </cell>
          <cell r="D6645">
            <v>225.55</v>
          </cell>
        </row>
        <row r="6646">
          <cell r="A6646" t="str">
            <v xml:space="preserve">  0190</v>
          </cell>
          <cell r="B6646" t="str">
            <v>AR CONDICIONADO</v>
          </cell>
        </row>
        <row r="6647">
          <cell r="A6647" t="str">
            <v xml:space="preserve">    83636</v>
          </cell>
          <cell r="B6647" t="str">
            <v xml:space="preserve">DUTO CHAPA GALVANIZADA NUM 26 P/ AR CONDICIONADO </v>
          </cell>
          <cell r="C6647" t="str">
            <v>M2</v>
          </cell>
          <cell r="D6647">
            <v>156.76</v>
          </cell>
        </row>
        <row r="6648">
          <cell r="A6648" t="str">
            <v xml:space="preserve">    83637</v>
          </cell>
          <cell r="B6648" t="str">
            <v xml:space="preserve">DUTO CHAPA GALVANIZADA NUM 22 P/ AR CONDICIONADO </v>
          </cell>
          <cell r="C6648" t="str">
            <v>M2</v>
          </cell>
          <cell r="D6648">
            <v>152.72999999999999</v>
          </cell>
        </row>
        <row r="6649">
          <cell r="A6649" t="str">
            <v xml:space="preserve">  0274</v>
          </cell>
          <cell r="B6649" t="str">
            <v>GAS</v>
          </cell>
        </row>
        <row r="6650">
          <cell r="A6650" t="str">
            <v xml:space="preserve">    74003</v>
          </cell>
          <cell r="B6650" t="str">
            <v>INSTALACAO GAS</v>
          </cell>
        </row>
        <row r="6651">
          <cell r="A6651" t="str">
            <v xml:space="preserve">    74003/001</v>
          </cell>
          <cell r="B6651" t="str">
            <v>INSTALACOES GAS CENTRAL P/ EDIFICIO RESIDENCIAL C/ 4 PAVTOS 16 UNID. UMA CENTRAL POR BLOCO COM 16 PONTOS</v>
          </cell>
          <cell r="C6651" t="str">
            <v>UN</v>
          </cell>
          <cell r="D6651">
            <v>3852.02</v>
          </cell>
        </row>
        <row r="6652">
          <cell r="A6652" t="str">
            <v xml:space="preserve">    85120</v>
          </cell>
          <cell r="B6652" t="str">
            <v>MANOMETRO 0 A 200 PSI (0 A 14 KGF/CM2), D = 50MM - FORNECIMENTO E COLOCACAO</v>
          </cell>
          <cell r="C6652" t="str">
            <v>UN</v>
          </cell>
          <cell r="D6652">
            <v>55.46</v>
          </cell>
        </row>
        <row r="6653">
          <cell r="A6653" t="str">
            <v xml:space="preserve">  0312</v>
          </cell>
          <cell r="B6653" t="str">
            <v>BOMBAS P/INSTALACAO PREDIAL</v>
          </cell>
        </row>
        <row r="6654">
          <cell r="A6654" t="str">
            <v xml:space="preserve">    83486</v>
          </cell>
          <cell r="B6654" t="str">
            <v xml:space="preserve">BOMBA CENTRIFUGA C/ MOTOR ELETRICO TRIFASICO 1CV </v>
          </cell>
          <cell r="C6654" t="str">
            <v>UN</v>
          </cell>
          <cell r="D6654">
            <v>976.59</v>
          </cell>
        </row>
        <row r="6655">
          <cell r="A6655" t="str">
            <v xml:space="preserve">    83643</v>
          </cell>
          <cell r="B6655" t="str">
            <v>BOMBA SUBMERSIVEL TRIFASICA 1CV PARA DRENAGEM, DE ATM=8MCA E Q=21,6M3/H A ATM=14MCA A Q=7M3/H</v>
          </cell>
          <cell r="C6655" t="str">
            <v>UN</v>
          </cell>
          <cell r="D6655">
            <v>1991.62</v>
          </cell>
        </row>
        <row r="6656">
          <cell r="A6656" t="str">
            <v xml:space="preserve">    83644</v>
          </cell>
          <cell r="B6656" t="str">
            <v xml:space="preserve">BOMBA RECALQUE D'AGUA TRIFASICA 10,0 HP </v>
          </cell>
          <cell r="C6656" t="str">
            <v>UN</v>
          </cell>
          <cell r="D6656">
            <v>4288.68</v>
          </cell>
        </row>
        <row r="6657">
          <cell r="A6657" t="str">
            <v xml:space="preserve">    83645</v>
          </cell>
          <cell r="B6657" t="str">
            <v xml:space="preserve">BOMBA RECALQUE D'AGUA TRIFASICA 3,0 HP </v>
          </cell>
          <cell r="C6657" t="str">
            <v>UN</v>
          </cell>
          <cell r="D6657">
            <v>1337.15</v>
          </cell>
        </row>
        <row r="6658">
          <cell r="A6658" t="str">
            <v xml:space="preserve">    83646</v>
          </cell>
          <cell r="B6658" t="str">
            <v xml:space="preserve">BOMBA RECALQUE D'AGUA DE ESTAGIOS TRIFASICA 2,0 HP </v>
          </cell>
          <cell r="C6658" t="str">
            <v>UN</v>
          </cell>
          <cell r="D6658">
            <v>1558.28</v>
          </cell>
        </row>
        <row r="6659">
          <cell r="A6659" t="str">
            <v xml:space="preserve">    83647</v>
          </cell>
          <cell r="B6659" t="str">
            <v xml:space="preserve">BOMBA RECALQUE D'AGUA TRIFASICA 1,5HP </v>
          </cell>
          <cell r="C6659" t="str">
            <v>UN</v>
          </cell>
          <cell r="D6659">
            <v>1006.22</v>
          </cell>
        </row>
        <row r="6660">
          <cell r="A6660" t="str">
            <v xml:space="preserve">    83648</v>
          </cell>
          <cell r="B6660" t="str">
            <v xml:space="preserve">BOMBA RECALQUE D'AGUA TRIFASICA 0,5 HP </v>
          </cell>
          <cell r="C6660" t="str">
            <v>UN</v>
          </cell>
          <cell r="D6660">
            <v>632.34</v>
          </cell>
        </row>
        <row r="6661">
          <cell r="A6661" t="str">
            <v xml:space="preserve">    83649</v>
          </cell>
          <cell r="B6661" t="str">
            <v xml:space="preserve">BOMBA RECALQUE D'AGUA PREDIO 6 A 10 PAVTOS - 2UD </v>
          </cell>
          <cell r="C6661" t="str">
            <v>UN</v>
          </cell>
          <cell r="D6661">
            <v>3663.28</v>
          </cell>
        </row>
        <row r="6662">
          <cell r="A6662" t="str">
            <v xml:space="preserve">    83650</v>
          </cell>
          <cell r="B6662" t="str">
            <v xml:space="preserve">BOMBA RECALQUE D'AGUA PREDIO 3 A 5 PAVTOS - 2UD </v>
          </cell>
          <cell r="C6662" t="str">
            <v>UN</v>
          </cell>
          <cell r="D6662">
            <v>3001.42</v>
          </cell>
        </row>
        <row r="6663">
          <cell r="A6663" t="str">
            <v>INHI</v>
          </cell>
          <cell r="B6663" t="str">
            <v>INSTALACOES HIDRO SANITARIAS</v>
          </cell>
        </row>
        <row r="6664">
          <cell r="A6664" t="str">
            <v xml:space="preserve">  0179</v>
          </cell>
          <cell r="B6664" t="str">
            <v>FORNEC. E ASSENTAMENTO DE TUBOS P/INSTALACAO DOMICILIAR</v>
          </cell>
        </row>
        <row r="6665">
          <cell r="A6665" t="str">
            <v xml:space="preserve">    73976</v>
          </cell>
          <cell r="B6665" t="str">
            <v>TUBULAÇÃO EM AÇO GALVANIZADO C/ COSTURA C/ CONEXÕES</v>
          </cell>
        </row>
        <row r="6666">
          <cell r="A6666" t="str">
            <v xml:space="preserve">    73976/002</v>
          </cell>
          <cell r="B6666" t="str">
            <v>TUBO DE AÇO GALVANIZADO COM COSTURA 1/2" (15MM), INCLUSIVE CONEXÕES FORNECIMENTO E INSTALAÇÃO</v>
          </cell>
          <cell r="C6666" t="str">
            <v>M</v>
          </cell>
          <cell r="D6666">
            <v>11.75</v>
          </cell>
        </row>
        <row r="6667">
          <cell r="A6667" t="str">
            <v xml:space="preserve">    73976/003</v>
          </cell>
          <cell r="B6667" t="str">
            <v>TUBO DE AÇO GALVANIZADO COM COSTURA 3/4" (20MM), INCLUSIVE CONEXÕES FORNECIMENTO E INSTALAÇÃO</v>
          </cell>
          <cell r="C6667" t="str">
            <v>M</v>
          </cell>
          <cell r="D6667">
            <v>15.63</v>
          </cell>
        </row>
        <row r="6668">
          <cell r="A6668" t="str">
            <v xml:space="preserve">    73976/004</v>
          </cell>
          <cell r="B6668" t="str">
            <v>TUBO DE AÇO GALVANIZADO COM COSTURA 1" (25MM), INCLUSIVE CONEXOES - FORNECIMENTO E INSTALACAO</v>
          </cell>
          <cell r="C6668" t="str">
            <v>M</v>
          </cell>
          <cell r="D6668">
            <v>45.65</v>
          </cell>
        </row>
        <row r="6669">
          <cell r="A6669" t="str">
            <v xml:space="preserve">    73976/005</v>
          </cell>
          <cell r="B6669" t="str">
            <v>TUBO DE AÇO GALVANIZADO COM COSTURA 1.1/4" (32MM), INCLUSIVE CONEXOES - FORNECIMENTO E INSTALACAO</v>
          </cell>
          <cell r="C6669" t="str">
            <v>M</v>
          </cell>
          <cell r="D6669">
            <v>59.46</v>
          </cell>
        </row>
        <row r="6670">
          <cell r="A6670" t="str">
            <v xml:space="preserve">    73976/006</v>
          </cell>
          <cell r="B6670" t="str">
            <v>TUBO DE AÇO GALVANIZADO COM COSTURA 1.1/2" (40MM), INCLUSIVE CONEXOES - FORNECIMENTO E INSTALACAO</v>
          </cell>
          <cell r="C6670" t="str">
            <v>M</v>
          </cell>
          <cell r="D6670">
            <v>65.319999999999993</v>
          </cell>
        </row>
        <row r="6671">
          <cell r="A6671" t="str">
            <v xml:space="preserve">    73976/007</v>
          </cell>
          <cell r="B6671" t="str">
            <v>TUBO DE AÇO GALVANIZADO COM COSTURA 2" (50MM), INCLUSIVE CONEXOES - FORNECIMENTO E INSTALACAO</v>
          </cell>
          <cell r="C6671" t="str">
            <v>M</v>
          </cell>
          <cell r="D6671">
            <v>82.5</v>
          </cell>
        </row>
        <row r="6672">
          <cell r="A6672" t="str">
            <v xml:space="preserve">    73976/008</v>
          </cell>
          <cell r="B6672" t="str">
            <v>TUBO DE AÇO GALVANIZADO COM COSTURA 2.1/2" (65MM), INCLUSIVE CONEXOES - FORNECIMENTO E INSTALACAO</v>
          </cell>
          <cell r="C6672" t="str">
            <v>M</v>
          </cell>
          <cell r="D6672">
            <v>101.38</v>
          </cell>
        </row>
        <row r="6673">
          <cell r="A6673" t="str">
            <v xml:space="preserve">    73976/009</v>
          </cell>
          <cell r="B6673" t="str">
            <v>TUBO DE AÇO GALVANIZADO COM COSTURA 3" (80MM), INCLUSIVE CONEXOES - FORNECIMENTO E INSTALACAO</v>
          </cell>
          <cell r="C6673" t="str">
            <v>M</v>
          </cell>
          <cell r="D6673">
            <v>109.31</v>
          </cell>
        </row>
        <row r="6674">
          <cell r="A6674" t="str">
            <v xml:space="preserve">    73976/010</v>
          </cell>
          <cell r="B6674" t="str">
            <v>TUBO DE AÇO GALVANIZADO COM COSTURA 4" (100MM), INCLUSIVE CONEXOES - FORNECIMENTO E INSTALACAO</v>
          </cell>
          <cell r="C6674" t="str">
            <v>M</v>
          </cell>
          <cell r="D6674">
            <v>151.36000000000001</v>
          </cell>
        </row>
        <row r="6675">
          <cell r="A6675" t="str">
            <v xml:space="preserve">    73976/011</v>
          </cell>
          <cell r="B6675" t="str">
            <v>TUBO DE AÇO GALVANIZADO COM COSTURA 6" (150MM), INCLUSIVE CONEXÕES - INSTALAÇÃO</v>
          </cell>
          <cell r="C6675" t="str">
            <v>M</v>
          </cell>
          <cell r="D6675">
            <v>215.87</v>
          </cell>
        </row>
        <row r="6676">
          <cell r="A6676" t="str">
            <v xml:space="preserve">    74061</v>
          </cell>
          <cell r="B6676" t="str">
            <v>TUBULAÇÃO EM COBRE S/ CONEXÕES</v>
          </cell>
        </row>
        <row r="6677">
          <cell r="A6677" t="str">
            <v xml:space="preserve">    74061/001</v>
          </cell>
          <cell r="B6677" t="str">
            <v xml:space="preserve">TUBO DE COBRE CLASSE "E" 15MM - FORNECIMENTO E INSTALACAO </v>
          </cell>
          <cell r="C6677" t="str">
            <v>M</v>
          </cell>
          <cell r="D6677">
            <v>18.23</v>
          </cell>
        </row>
        <row r="6678">
          <cell r="A6678" t="str">
            <v xml:space="preserve">    74061/002</v>
          </cell>
          <cell r="B6678" t="str">
            <v xml:space="preserve">TUBO DE COBRE CLASSE "E" 22MM - FORNECIMENTO E INSTALACAO </v>
          </cell>
          <cell r="C6678" t="str">
            <v>M</v>
          </cell>
          <cell r="D6678">
            <v>24.46</v>
          </cell>
        </row>
        <row r="6679">
          <cell r="A6679" t="str">
            <v xml:space="preserve">    74061/003</v>
          </cell>
          <cell r="B6679" t="str">
            <v xml:space="preserve">TUBO DE COBRE CLASSE "E" 28MM - FORNECIMENTO E INSTALACAO </v>
          </cell>
          <cell r="C6679" t="str">
            <v>M</v>
          </cell>
          <cell r="D6679">
            <v>29.14</v>
          </cell>
        </row>
        <row r="6680">
          <cell r="A6680" t="str">
            <v xml:space="preserve">    74061/004</v>
          </cell>
          <cell r="B6680" t="str">
            <v xml:space="preserve">TUBO DE COBRE CLASSE "E" 35MM - FORNECIMENTO E INSTALACAO </v>
          </cell>
          <cell r="C6680" t="str">
            <v>M</v>
          </cell>
          <cell r="D6680">
            <v>41.99</v>
          </cell>
        </row>
        <row r="6681">
          <cell r="A6681" t="str">
            <v xml:space="preserve">    74061/005</v>
          </cell>
          <cell r="B6681" t="str">
            <v xml:space="preserve">TUBO DE COBRE CLASSE "E" 42MM - FORNECIMENTO E INSTALACAO </v>
          </cell>
          <cell r="C6681" t="str">
            <v>M</v>
          </cell>
          <cell r="D6681">
            <v>66.19</v>
          </cell>
        </row>
        <row r="6682">
          <cell r="A6682" t="str">
            <v xml:space="preserve">    74061/006</v>
          </cell>
          <cell r="B6682" t="str">
            <v xml:space="preserve">TUBO DE COBRE CLASSE "E" 54MM - FORNECIMENTO E INSTALACAO </v>
          </cell>
          <cell r="C6682" t="str">
            <v>M</v>
          </cell>
          <cell r="D6682">
            <v>81.52</v>
          </cell>
        </row>
        <row r="6683">
          <cell r="A6683" t="str">
            <v xml:space="preserve">    74061/007</v>
          </cell>
          <cell r="B6683" t="str">
            <v xml:space="preserve">TUBO DE COBRE CLASSE "E" 66MM - FORNECIMENTO E INSTALACAO </v>
          </cell>
          <cell r="C6683" t="str">
            <v>M</v>
          </cell>
          <cell r="D6683">
            <v>113.2</v>
          </cell>
        </row>
        <row r="6684">
          <cell r="A6684" t="str">
            <v xml:space="preserve">    74061/008</v>
          </cell>
          <cell r="B6684" t="str">
            <v xml:space="preserve">TUBO DE COBRE CLASSE "E" 79MM - FORNECIMENTO E INSTALACAO </v>
          </cell>
          <cell r="C6684" t="str">
            <v>M</v>
          </cell>
          <cell r="D6684">
            <v>159.91</v>
          </cell>
        </row>
        <row r="6685">
          <cell r="A6685" t="str">
            <v xml:space="preserve">    74061/009</v>
          </cell>
          <cell r="B6685" t="str">
            <v xml:space="preserve">TUBO DE COBRE CLASSE "E" 104MM - FORNECIMENTO E INSTALACAO </v>
          </cell>
          <cell r="C6685" t="str">
            <v>M</v>
          </cell>
          <cell r="D6685">
            <v>228.15</v>
          </cell>
        </row>
        <row r="6686">
          <cell r="A6686" t="str">
            <v xml:space="preserve">    75027</v>
          </cell>
          <cell r="B6686" t="str">
            <v>TUBULAÇÃO EM AÇO PRETO S/ COSTURA C/ CONEXÕES</v>
          </cell>
        </row>
        <row r="6687">
          <cell r="A6687" t="str">
            <v xml:space="preserve">    75027/001</v>
          </cell>
          <cell r="B6687" t="str">
            <v>TUBO DE AÇO PRETO 2" SEM COSTURA SCHEDULE 40/NBR 5590, INCLUSIVE CONEXOES - FORNECIMENTO E INSTALACAO</v>
          </cell>
          <cell r="C6687" t="str">
            <v>M</v>
          </cell>
          <cell r="D6687">
            <v>109.81</v>
          </cell>
        </row>
        <row r="6688">
          <cell r="A6688" t="str">
            <v xml:space="preserve">    75027/002</v>
          </cell>
          <cell r="B6688" t="str">
            <v>TUBO DE AÇO PRETO 2.1/2" SEM COSTURA SCHEDULE 40/NBR 5590, INCLUSIVE CONEXOES - FORNECIMENTO E INSTALACAO</v>
          </cell>
          <cell r="C6688" t="str">
            <v>M</v>
          </cell>
          <cell r="D6688">
            <v>121.56</v>
          </cell>
        </row>
        <row r="6689">
          <cell r="A6689" t="str">
            <v xml:space="preserve">    75027/003</v>
          </cell>
          <cell r="B6689" t="str">
            <v>TUBO DE AÇO PRETO 3" SEM COSTURA SCHEDULE 40/NBR 5590, INCLUSIVE CONEXOES - FORNECIMENTO E INSTALACAO</v>
          </cell>
          <cell r="C6689" t="str">
            <v>M</v>
          </cell>
          <cell r="D6689">
            <v>136.16</v>
          </cell>
        </row>
        <row r="6690">
          <cell r="A6690" t="str">
            <v xml:space="preserve">    75027/004</v>
          </cell>
          <cell r="B6690" t="str">
            <v>TUBO DE AÇO PRETO 4" SEM COSTURA SCHEDULE 40/NBR 5590, INCLUSIVE CONEXOES - FORNECIMENTO E INSTALACAO</v>
          </cell>
          <cell r="C6690" t="str">
            <v>M</v>
          </cell>
          <cell r="D6690">
            <v>191.81</v>
          </cell>
        </row>
        <row r="6691">
          <cell r="A6691" t="str">
            <v xml:space="preserve">    75027/005</v>
          </cell>
          <cell r="B6691" t="str">
            <v>TUBO DE AÇO PRETO 6" SEM COSTURA SCHEDULE 40/NBR 5590, INCLUSIVE CONEXÕES - FORNECIMENTO E INSTALAÇÃO</v>
          </cell>
          <cell r="C6691" t="str">
            <v>M</v>
          </cell>
          <cell r="D6691">
            <v>291.77999999999997</v>
          </cell>
        </row>
        <row r="6692">
          <cell r="A6692" t="str">
            <v xml:space="preserve">    83706</v>
          </cell>
          <cell r="B6692" t="str">
            <v xml:space="preserve">TUBO PVC PONTA/BOLSA C/VIROLA DN=150MM P/ ESGOTO JUNTA C/ ANEL </v>
          </cell>
          <cell r="C6692" t="str">
            <v>M</v>
          </cell>
          <cell r="D6692">
            <v>38.119999999999997</v>
          </cell>
        </row>
        <row r="6693">
          <cell r="A6693" t="str">
            <v xml:space="preserve">    83707</v>
          </cell>
          <cell r="B6693" t="str">
            <v xml:space="preserve">TUBO PVC PONTA/BOLSA C/ VIROLA DN=200MM P/ ESGOTO JUNTA COM ANEL </v>
          </cell>
          <cell r="C6693" t="str">
            <v>M</v>
          </cell>
          <cell r="D6693">
            <v>50.75</v>
          </cell>
        </row>
        <row r="6694">
          <cell r="A6694" t="str">
            <v xml:space="preserve">    83727</v>
          </cell>
          <cell r="B6694" t="str">
            <v xml:space="preserve">ASSENTAMENTO TUBO PVC COM JUNTA SOLDADA - DN 25 </v>
          </cell>
          <cell r="C6694" t="str">
            <v>M</v>
          </cell>
          <cell r="D6694">
            <v>1.26</v>
          </cell>
        </row>
        <row r="6695">
          <cell r="A6695" t="str">
            <v xml:space="preserve">    89355</v>
          </cell>
          <cell r="B6695" t="str">
            <v>TUBO, PVC, SOLDÁVEL, DN 20MM, INSTALADO EM RAMAL OU SUB-RAMAL DE ÁGUA FORNECIMENTO E INSTALAÇÃO. AF_12/2014_P</v>
          </cell>
          <cell r="C6695" t="str">
            <v>M</v>
          </cell>
          <cell r="D6695">
            <v>9.9499999999999993</v>
          </cell>
        </row>
        <row r="6696">
          <cell r="A6696" t="str">
            <v xml:space="preserve">    89356</v>
          </cell>
          <cell r="B6696" t="str">
            <v>TUBO, PVC, SOLDÁVEL, DN 25MM, INSTALADO EM RAMAL OU SUB-RAMAL DE ÁGUA FORNECIMENTO E INSTALAÇÃO . AF_12/2014_P</v>
          </cell>
          <cell r="C6696" t="str">
            <v>M</v>
          </cell>
          <cell r="D6696">
            <v>11.87</v>
          </cell>
        </row>
        <row r="6697">
          <cell r="A6697" t="str">
            <v xml:space="preserve">    89357</v>
          </cell>
          <cell r="B6697" t="str">
            <v>TUBO, PVC, SOLDÁVEL, DN 32MM, INSTALADO EM RAMAL OU SUB-RAMAL DE ÁGUA FORNECIMENTO E INSTALAÇÃO . AF_12/2014_P</v>
          </cell>
          <cell r="C6697" t="str">
            <v>M</v>
          </cell>
          <cell r="D6697">
            <v>16.79</v>
          </cell>
        </row>
        <row r="6698">
          <cell r="A6698" t="str">
            <v xml:space="preserve">    89401</v>
          </cell>
          <cell r="B6698" t="str">
            <v>TUBO, PVC, SOLDÁVEL, DN 20MM, INSTALADO EM RAMAL DE DISTRIBUIÇÃO DE ÁGUA FORNECIMENTO E INSTALAÇÃO. AF_12/2014_P</v>
          </cell>
          <cell r="C6698" t="str">
            <v>M</v>
          </cell>
          <cell r="D6698">
            <v>4.4800000000000004</v>
          </cell>
        </row>
        <row r="6699">
          <cell r="A6699" t="str">
            <v xml:space="preserve">    89402</v>
          </cell>
          <cell r="B6699" t="str">
            <v>TUBO, PVC, SOLDÁVEL, DN 25MM, INSTALADO EM RAMAL DE DISTRIBUIÇÃO DE ÁGUA FORNECIMENTO E INSTALAÇÃO. AF_12/2014_P</v>
          </cell>
          <cell r="C6699" t="str">
            <v>M</v>
          </cell>
          <cell r="D6699">
            <v>5.56</v>
          </cell>
        </row>
        <row r="6700">
          <cell r="A6700" t="str">
            <v xml:space="preserve">    89403</v>
          </cell>
          <cell r="B6700" t="str">
            <v>TUBO, PVC, SOLDÁVEL, DN 32MM, INSTALADO EM RAMAL DE DISTRIBUIÇÃO DE ÁGUA FORNECIMENTO E INSTALAÇÃO. AF_12/2014_P</v>
          </cell>
          <cell r="C6700" t="str">
            <v>M</v>
          </cell>
          <cell r="D6700">
            <v>9.25</v>
          </cell>
        </row>
        <row r="6701">
          <cell r="A6701" t="str">
            <v xml:space="preserve">    89446</v>
          </cell>
          <cell r="B6701" t="str">
            <v>TUBO, PVC, SOLDÁVEL, DN 25MM, INSTALADO EM PRUMADA DE ÁGUA FORNECIMENTO E INSTALAÇÃO. AF_12/2014_P</v>
          </cell>
          <cell r="C6701" t="str">
            <v>M</v>
          </cell>
          <cell r="D6701">
            <v>3.17</v>
          </cell>
        </row>
        <row r="6702">
          <cell r="A6702" t="str">
            <v xml:space="preserve">    89447</v>
          </cell>
          <cell r="B6702" t="str">
            <v>TUBO, PVC, SOLDÁVEL, DN 32MM, INSTALADO EM PRUMADA DE ÁGUA FORNECIMENTO E INSTALAÇÃO. AF_12/2014_P</v>
          </cell>
          <cell r="C6702" t="str">
            <v>M</v>
          </cell>
          <cell r="D6702">
            <v>6.44</v>
          </cell>
        </row>
        <row r="6703">
          <cell r="A6703" t="str">
            <v xml:space="preserve">    89448</v>
          </cell>
          <cell r="B6703" t="str">
            <v>TUBO, PVC, SOLDÁVEL, DN 40MM, INSTALADO EM PRUMADA DE ÁGUA FORNECIMENTO E INSTALAÇÃO. AF_12/2014_P</v>
          </cell>
          <cell r="C6703" t="str">
            <v>M</v>
          </cell>
          <cell r="D6703">
            <v>9.27</v>
          </cell>
        </row>
        <row r="6704">
          <cell r="A6704" t="str">
            <v xml:space="preserve">    89449</v>
          </cell>
          <cell r="B6704" t="str">
            <v>TUBO, PVC, SOLDÁVEL, DN 50MM, INSTALADO EM PRUMADA DE ÁGUA FORNECIMENTO E INSTALAÇÃO. AF_12/2014_P</v>
          </cell>
          <cell r="C6704" t="str">
            <v>M</v>
          </cell>
          <cell r="D6704">
            <v>11.48</v>
          </cell>
        </row>
        <row r="6705">
          <cell r="A6705" t="str">
            <v xml:space="preserve">    89450</v>
          </cell>
          <cell r="B6705" t="str">
            <v>TUBO, PVC, SOLDÁVEL, DN 60MM, INSTALADO EM PRUMADA DE ÁGUA FORNECIMENTO E INSTALAÇÃO. AF_12/2014_P</v>
          </cell>
          <cell r="C6705" t="str">
            <v>M</v>
          </cell>
          <cell r="D6705">
            <v>17.62</v>
          </cell>
        </row>
        <row r="6706">
          <cell r="A6706" t="str">
            <v xml:space="preserve">    89451</v>
          </cell>
          <cell r="B6706" t="str">
            <v>TUBO, PVC, SOLDÁVEL, DN 75MM, INSTALADO EM PRUMADA DE ÁGUA FORNECIMENTO E INSTALAÇÃO. AF_12/2014_P</v>
          </cell>
          <cell r="C6706" t="str">
            <v>M</v>
          </cell>
          <cell r="D6706">
            <v>24.58</v>
          </cell>
        </row>
        <row r="6707">
          <cell r="A6707" t="str">
            <v xml:space="preserve">    89452</v>
          </cell>
          <cell r="B6707" t="str">
            <v>TUBO, PVC, SOLDÁVEL, DN 85MM, INSTALADO EM PRUMADA DE ÁGUA FORNECIMENTO E INSTALAÇÃO. AF_12/2014_P</v>
          </cell>
          <cell r="C6707" t="str">
            <v>M</v>
          </cell>
          <cell r="D6707">
            <v>30.83</v>
          </cell>
        </row>
        <row r="6708">
          <cell r="A6708" t="str">
            <v xml:space="preserve">    89508</v>
          </cell>
          <cell r="B6708" t="str">
            <v>TUBO PVC, SÉRIE R, ÁGUA PLUVIAL, DN 40 MM, FORNECIDO E INSTALADO EM RAMAL DE ENCAMINHAMENTO. AF_12/2014_P</v>
          </cell>
          <cell r="C6708" t="str">
            <v>M</v>
          </cell>
          <cell r="D6708">
            <v>8.89</v>
          </cell>
        </row>
        <row r="6709">
          <cell r="A6709" t="str">
            <v xml:space="preserve">    89509</v>
          </cell>
          <cell r="B6709" t="str">
            <v>TUBO PVC, SÉRIE R, ÁGUA PLUVIAL, DN 50 MM, FORNECIDO E INSTALADO EM RAMAL DE ENCAMINHAMENTO. AF_12/2014_P</v>
          </cell>
          <cell r="C6709" t="str">
            <v>M</v>
          </cell>
          <cell r="D6709">
            <v>14.94</v>
          </cell>
        </row>
        <row r="6710">
          <cell r="A6710" t="str">
            <v xml:space="preserve">    89511</v>
          </cell>
          <cell r="B6710" t="str">
            <v>TUBO PVC, SÉRIE R, ÁGUA PLUVIAL, DN 75 MM, FORNECIDO E INSTALADO EM RAMAL DE ENCAMINHAMENTO. AF_12/2014_P</v>
          </cell>
          <cell r="C6710" t="str">
            <v>M</v>
          </cell>
          <cell r="D6710">
            <v>21.13</v>
          </cell>
        </row>
        <row r="6711">
          <cell r="A6711" t="str">
            <v xml:space="preserve">    89512</v>
          </cell>
          <cell r="B6711" t="str">
            <v>TUBO PVC, SÉRIE R, ÁGUA PLUVIAL, DN 100 MM, FORNECIDO E INSTALADO EM RAMAL DE ENCAMINHAMENTO. AF_12/2014_P</v>
          </cell>
          <cell r="C6711" t="str">
            <v>M</v>
          </cell>
          <cell r="D6711">
            <v>29.93</v>
          </cell>
        </row>
        <row r="6712">
          <cell r="A6712" t="str">
            <v xml:space="preserve">    89576</v>
          </cell>
          <cell r="B6712" t="str">
            <v>TUBO PVC, SÉRIE R, ÁGUA PLUVIAL, DN 75 MM, FORNECIDO E INSTALADO EM CONDUTORES VERTICAIS DE ÁGUAS PLUVIAIS. AF_12/2014_P</v>
          </cell>
          <cell r="C6712" t="str">
            <v>M</v>
          </cell>
          <cell r="D6712">
            <v>12.75</v>
          </cell>
        </row>
        <row r="6713">
          <cell r="A6713" t="str">
            <v xml:space="preserve">    89578</v>
          </cell>
          <cell r="B6713" t="str">
            <v>TUBO PVC, SÉRIE R, ÁGUA PLUVIAL, DN 100 MM, FORNECIDO E INSTALADO EM CONDUTORES VERTICAIS DE ÁGUAS PLUVIAIS. AF_12/2014_P</v>
          </cell>
          <cell r="C6713" t="str">
            <v>M</v>
          </cell>
          <cell r="D6713">
            <v>18.5</v>
          </cell>
        </row>
        <row r="6714">
          <cell r="A6714" t="str">
            <v xml:space="preserve">    89580</v>
          </cell>
          <cell r="B6714" t="str">
            <v>TUBO PVC, SÉRIE R, ÁGUA PLUVIAL, DN 150 MM, FORNECIDO E INSTALADO EM CONDUTORES VERTICAIS DE ÁGUAS PLUVIAIS. AF_12/2014_P</v>
          </cell>
          <cell r="C6714" t="str">
            <v>M</v>
          </cell>
          <cell r="D6714">
            <v>37.67</v>
          </cell>
        </row>
        <row r="6715">
          <cell r="A6715" t="str">
            <v xml:space="preserve">    89633</v>
          </cell>
          <cell r="B6715" t="str">
            <v>TUBO, CPVC, SOLDÁVEL, DN 15MM, INSTALADO EM RAMAL OU SUB-RAMAL DE ÁGUAFORNECIMENTO E INSTALAÇÃO. AF_12/2014</v>
          </cell>
          <cell r="C6715" t="str">
            <v>M</v>
          </cell>
          <cell r="D6715">
            <v>13.46</v>
          </cell>
        </row>
        <row r="6716">
          <cell r="A6716" t="str">
            <v xml:space="preserve">    89634</v>
          </cell>
          <cell r="B6716" t="str">
            <v>TUBO, CPVC, SOLDÁVEL, DN 22MM, INSTALADO EM RAMAL OU SUB-RAMAL DE ÁGUAFORNECIMENTO E INSTALAÇÃO . AF_12/2014</v>
          </cell>
          <cell r="C6716" t="str">
            <v>M</v>
          </cell>
          <cell r="D6716">
            <v>20.54</v>
          </cell>
        </row>
        <row r="6717">
          <cell r="A6717" t="str">
            <v xml:space="preserve">    89635</v>
          </cell>
          <cell r="B6717" t="str">
            <v>TUBO, CPVC, SOLDÁVEL, DN 28MM, INSTALADO EM RAMAL OU SUB-RAMAL DE ÁGUAFORNECIMENTO E INSTALAÇÃO. AF_12/2014</v>
          </cell>
          <cell r="C6717" t="str">
            <v>M</v>
          </cell>
          <cell r="D6717">
            <v>29.43</v>
          </cell>
        </row>
        <row r="6718">
          <cell r="A6718" t="str">
            <v xml:space="preserve">    89711</v>
          </cell>
          <cell r="B6718" t="str">
            <v>TUBO PVC, SERIE NORMAL, ESGOTO PREDIAL, DN 40 MM, FORNECIDO E INSTALADO EM RAMAL DE DESCARGA OU RAMAL DE ESGOTO SANITÁRIO. AF_12/2014_P</v>
          </cell>
          <cell r="C6718" t="str">
            <v>M</v>
          </cell>
          <cell r="D6718">
            <v>9.98</v>
          </cell>
        </row>
        <row r="6719">
          <cell r="A6719" t="str">
            <v xml:space="preserve">    89712</v>
          </cell>
          <cell r="B6719" t="str">
            <v>TUBO PVC, SERIE NORMAL, ESGOTO PREDIAL, DN 50 MM, FORNECIDO E INSTALADO EM RAMAL DE DESCARGA OU RAMAL DE ESGOTO SANITÁRIO. AF_12/2014_P</v>
          </cell>
          <cell r="C6719" t="str">
            <v>M</v>
          </cell>
          <cell r="D6719">
            <v>15.12</v>
          </cell>
        </row>
        <row r="6720">
          <cell r="A6720" t="str">
            <v xml:space="preserve">    89713</v>
          </cell>
          <cell r="B6720" t="str">
            <v>TUBO PVC, SERIE NORMAL, ESGOTO PREDIAL, DN 75 MM, FORNECIDO E INSTALADO EM RAMAL DE DESCARGA OU RAMAL DE ESGOTO SANITÁRIO. AF_12/2014_P</v>
          </cell>
          <cell r="C6720" t="str">
            <v>M</v>
          </cell>
          <cell r="D6720">
            <v>22</v>
          </cell>
        </row>
        <row r="6721">
          <cell r="A6721" t="str">
            <v xml:space="preserve">    89714</v>
          </cell>
          <cell r="B6721" t="str">
            <v>TUBO PVC, SERIE NORMAL, ESGOTO PREDIAL, DN 100 MM, FORNECIDO E INSTALADO EM RAMAL DE DESCARGA OU RAMAL DE ESGOTO SANITÁRIO. AF_12/2014_P</v>
          </cell>
          <cell r="C6721" t="str">
            <v>M</v>
          </cell>
          <cell r="D6721">
            <v>28.77</v>
          </cell>
        </row>
        <row r="6722">
          <cell r="A6722" t="str">
            <v xml:space="preserve">    89716</v>
          </cell>
          <cell r="B6722" t="str">
            <v>TUBO, CPVC, SOLDÁVEL, DN 22MM, INSTALADO EM RAMAL DE DISTRIBUIÇÃO DE ÁGUA FORNECIMENTO E INSTALAÇÃO. AF_12/2014</v>
          </cell>
          <cell r="C6722" t="str">
            <v>M</v>
          </cell>
          <cell r="D6722">
            <v>14.77</v>
          </cell>
        </row>
        <row r="6723">
          <cell r="A6723" t="str">
            <v xml:space="preserve">    89717</v>
          </cell>
          <cell r="B6723" t="str">
            <v>TUBO, CPVC, SOLDÁVEL, DN 28MM, INSTALADO EM RAMAL DE DISTRIBUIÇÃO DE ÁGUA FORNECIMENTO E INSTALAÇÃO. AF_12/2014</v>
          </cell>
          <cell r="C6723" t="str">
            <v>M</v>
          </cell>
          <cell r="D6723">
            <v>22.63</v>
          </cell>
        </row>
        <row r="6724">
          <cell r="A6724" t="str">
            <v xml:space="preserve">    89798</v>
          </cell>
          <cell r="B6724" t="str">
            <v>TUBO PVC, SERIE NORMAL, ESGOTO PREDIAL, DN 50 MM, FORNECIDO E INSTALADO EM PRUMADA DE ESGOTO SANITÁRIO OU VENTILAÇÃO. AF_12/2014_P</v>
          </cell>
          <cell r="C6724" t="str">
            <v>M</v>
          </cell>
          <cell r="D6724">
            <v>6.4</v>
          </cell>
        </row>
        <row r="6725">
          <cell r="A6725" t="str">
            <v xml:space="preserve">    89799</v>
          </cell>
          <cell r="B6725" t="str">
            <v>TUBO PVC, SERIE NORMAL, ESGOTO PREDIAL, DN 75 MM, FORNECIDO E INSTALADO EM PRUMADA DE ESGOTO SANITÁRIO OU VENTILAÇÃO. AF_12/2014_P</v>
          </cell>
          <cell r="C6725" t="str">
            <v>M</v>
          </cell>
          <cell r="D6725">
            <v>9.5500000000000007</v>
          </cell>
        </row>
        <row r="6726">
          <cell r="A6726" t="str">
            <v xml:space="preserve">    89800</v>
          </cell>
          <cell r="B6726" t="str">
            <v>TUBO PVC, SERIE NORMAL, ESGOTO PREDIAL, DN 100 MM, FORNECIDO E INSTALADO EM PRUMADA DE ESGOTO SANITÁRIO OU VENTILAÇÃO. AF_12/2014_P</v>
          </cell>
          <cell r="C6726" t="str">
            <v>M</v>
          </cell>
          <cell r="D6726">
            <v>12.42</v>
          </cell>
        </row>
        <row r="6727">
          <cell r="A6727" t="str">
            <v xml:space="preserve">    89848</v>
          </cell>
          <cell r="B6727" t="str">
            <v>TUBO PVC, SERIE NORMAL, ESGOTO PREDIAL, DN 100 MM, FORNECIDO E INSTALADO EM SUBCOLETOR AÉREO DE ESGOTO SANITÁRIO. AF_12/2014_P</v>
          </cell>
          <cell r="C6727" t="str">
            <v>M</v>
          </cell>
          <cell r="D6727">
            <v>15.31</v>
          </cell>
        </row>
        <row r="6728">
          <cell r="A6728" t="str">
            <v xml:space="preserve">    89849</v>
          </cell>
          <cell r="B6728" t="str">
            <v>TUBO PVC, SERIE NORMAL, ESGOTO PREDIAL, DN 150 MM, FORNECIDO E INSTALADO EM SUBCOLETOR AÉREO DE ESGOTO SANITÁRIO. AF_12/2014_P</v>
          </cell>
          <cell r="C6728" t="str">
            <v>M</v>
          </cell>
          <cell r="D6728">
            <v>31.43</v>
          </cell>
        </row>
        <row r="6729">
          <cell r="A6729" t="str">
            <v xml:space="preserve">    89865</v>
          </cell>
          <cell r="B6729" t="str">
            <v>TUBO, PVC, SOLDÁVEL, DN 25MM, INSTALADO EM DRENO DE AR-CONDICIONADO FORNECIMENTO E INSTALAÇÃO. AF_12/2014_P</v>
          </cell>
          <cell r="C6729" t="str">
            <v>M</v>
          </cell>
          <cell r="D6729">
            <v>7.43</v>
          </cell>
        </row>
        <row r="6730">
          <cell r="A6730" t="str">
            <v xml:space="preserve">  0180</v>
          </cell>
          <cell r="B6730" t="str">
            <v>CONEXOES</v>
          </cell>
        </row>
        <row r="6731">
          <cell r="A6731" t="str">
            <v xml:space="preserve">    72293</v>
          </cell>
          <cell r="B6731" t="str">
            <v xml:space="preserve">CAP PVC ESGOTO 50MM (TAMPÃO) - FORNECIMENTO E INSTALAÇÃO </v>
          </cell>
          <cell r="C6731" t="str">
            <v>UN</v>
          </cell>
          <cell r="D6731">
            <v>4.41</v>
          </cell>
        </row>
        <row r="6732">
          <cell r="A6732" t="str">
            <v xml:space="preserve">    72294</v>
          </cell>
          <cell r="B6732" t="str">
            <v xml:space="preserve">CAP PVC ESGOTO 75MM (TAMPÃO) - FORNECIMENTO E INSTALAÇÃO </v>
          </cell>
          <cell r="C6732" t="str">
            <v>UN</v>
          </cell>
          <cell r="D6732">
            <v>6.79</v>
          </cell>
        </row>
        <row r="6733">
          <cell r="A6733" t="str">
            <v xml:space="preserve">    72295</v>
          </cell>
          <cell r="B6733" t="str">
            <v xml:space="preserve">CAP PVC ESGOTO 100MM (TAMPÃO) - FORNECIMENTO E INSTALAÇÃO </v>
          </cell>
          <cell r="C6733" t="str">
            <v>UN</v>
          </cell>
          <cell r="D6733">
            <v>9.26</v>
          </cell>
        </row>
        <row r="6734">
          <cell r="A6734" t="str">
            <v xml:space="preserve">    72297</v>
          </cell>
          <cell r="B6734" t="str">
            <v xml:space="preserve">COTOVELO DE AÇO GALVANIZADO 1.1/2" - FORNECIMENTO E INSTALAÇÃO </v>
          </cell>
          <cell r="C6734" t="str">
            <v>UN</v>
          </cell>
          <cell r="D6734">
            <v>33.5</v>
          </cell>
        </row>
        <row r="6735">
          <cell r="A6735" t="str">
            <v xml:space="preserve">    72298</v>
          </cell>
          <cell r="B6735" t="str">
            <v xml:space="preserve">COTOVELO DE AÇO GALVANIZADO 1.1/4" - FORNECIMENTO E INSTALAÇÃO </v>
          </cell>
          <cell r="C6735" t="str">
            <v>UN</v>
          </cell>
          <cell r="D6735">
            <v>26.86</v>
          </cell>
        </row>
        <row r="6736">
          <cell r="A6736" t="str">
            <v xml:space="preserve">    72300</v>
          </cell>
          <cell r="B6736" t="str">
            <v xml:space="preserve">COTOVELO DE AÇO GALVANIZADO 1" - FORNECIMENTO E INSTALAÇÃO </v>
          </cell>
          <cell r="C6736" t="str">
            <v>UN</v>
          </cell>
          <cell r="D6736">
            <v>17.25</v>
          </cell>
        </row>
        <row r="6737">
          <cell r="A6737" t="str">
            <v xml:space="preserve">    72301</v>
          </cell>
          <cell r="B6737" t="str">
            <v xml:space="preserve">COTOVELO DE AÇO GALVANIZADO 1/2" - FORNECIMENTO E INSTALAÇÃO </v>
          </cell>
          <cell r="C6737" t="str">
            <v>UN</v>
          </cell>
          <cell r="D6737">
            <v>13.7</v>
          </cell>
        </row>
        <row r="6738">
          <cell r="A6738" t="str">
            <v xml:space="preserve">    72302</v>
          </cell>
          <cell r="B6738" t="str">
            <v xml:space="preserve">COTOVELO DE AÇO GALVANIZADO 2.1/2" </v>
          </cell>
          <cell r="C6738" t="str">
            <v>UN</v>
          </cell>
          <cell r="D6738">
            <v>71.37</v>
          </cell>
        </row>
        <row r="6739">
          <cell r="A6739" t="str">
            <v xml:space="preserve">    72303</v>
          </cell>
          <cell r="B6739" t="str">
            <v xml:space="preserve">COTOVELO DE AÇO GALVANIZADO 2" - FORNECIMENTO E INSTALAÇÃO </v>
          </cell>
          <cell r="C6739" t="str">
            <v>UN</v>
          </cell>
          <cell r="D6739">
            <v>44.37</v>
          </cell>
        </row>
        <row r="6740">
          <cell r="A6740" t="str">
            <v xml:space="preserve">    72304</v>
          </cell>
          <cell r="B6740" t="str">
            <v xml:space="preserve">COTOVELO DE AÇO GALVANIZADO 3" - FORNECIMENTO E INSTALAÇÃO </v>
          </cell>
          <cell r="C6740" t="str">
            <v>UN</v>
          </cell>
          <cell r="D6740">
            <v>91.7</v>
          </cell>
        </row>
        <row r="6741">
          <cell r="A6741" t="str">
            <v xml:space="preserve">    72305</v>
          </cell>
          <cell r="B6741" t="str">
            <v xml:space="preserve">COTOVELO DE AÇO GALVANIZADO 3/4" - FORNECIMENTO E INSTALAÇÃO </v>
          </cell>
          <cell r="C6741" t="str">
            <v>UN</v>
          </cell>
          <cell r="D6741">
            <v>14.58</v>
          </cell>
        </row>
        <row r="6742">
          <cell r="A6742" t="str">
            <v xml:space="preserve">    72306</v>
          </cell>
          <cell r="B6742" t="str">
            <v xml:space="preserve">COTOVELO DE AÇO GALVANIZADO 4" - FORNECIMENTO E INSTALAÇÃO </v>
          </cell>
          <cell r="C6742" t="str">
            <v>UN</v>
          </cell>
          <cell r="D6742">
            <v>150.54</v>
          </cell>
        </row>
        <row r="6743">
          <cell r="A6743" t="str">
            <v xml:space="preserve">    72307</v>
          </cell>
          <cell r="B6743" t="str">
            <v xml:space="preserve">COTOVELO DE AÇO GALVANIZADO 5" - FORNECIMENTO E INSTALAÇÃO </v>
          </cell>
          <cell r="C6743" t="str">
            <v>UN</v>
          </cell>
          <cell r="D6743">
            <v>349.1</v>
          </cell>
        </row>
        <row r="6744">
          <cell r="A6744" t="str">
            <v xml:space="preserve">    72313</v>
          </cell>
          <cell r="B6744" t="str">
            <v xml:space="preserve">COTOVELO DE AÇO GALVANIZADO 6" - FORNECIMENTO E INSTALAÇÃO </v>
          </cell>
          <cell r="C6744" t="str">
            <v>UN</v>
          </cell>
          <cell r="D6744">
            <v>432.22</v>
          </cell>
        </row>
        <row r="6745">
          <cell r="A6745" t="str">
            <v xml:space="preserve">    72314</v>
          </cell>
          <cell r="B6745" t="str">
            <v xml:space="preserve">COTOVELO DE COBRE 42MM, LIGAÇÃO SOLDADA - FORNECIMENTO E INSTALAÇÃO </v>
          </cell>
          <cell r="C6745" t="str">
            <v>UN</v>
          </cell>
          <cell r="D6745">
            <v>49.47</v>
          </cell>
        </row>
        <row r="6746">
          <cell r="A6746" t="str">
            <v xml:space="preserve">    72317</v>
          </cell>
          <cell r="B6746" t="str">
            <v xml:space="preserve">COTOVELO DE COBRE 54MM, LIGAÇÃO SOLDADA - FORNECIMENTO E INSTALAÇÃO </v>
          </cell>
          <cell r="C6746" t="str">
            <v>UN</v>
          </cell>
          <cell r="D6746">
            <v>70.28</v>
          </cell>
        </row>
        <row r="6747">
          <cell r="A6747" t="str">
            <v xml:space="preserve">    72318</v>
          </cell>
          <cell r="B6747" t="str">
            <v xml:space="preserve">COTOVELO DE COBRE 66MM, LIGAÇÃO SOLDADA - FORNECIMENTO E INSTALAÇÃO </v>
          </cell>
          <cell r="C6747" t="str">
            <v>UN</v>
          </cell>
          <cell r="D6747">
            <v>195.22</v>
          </cell>
        </row>
        <row r="6748">
          <cell r="A6748" t="str">
            <v xml:space="preserve">    72320</v>
          </cell>
          <cell r="B6748" t="str">
            <v xml:space="preserve">COTOVELO DE COBRE 79MM, LIGAÇÃO SOLDADA - FORNECIMENTO E INSTALAÇÃO </v>
          </cell>
          <cell r="C6748" t="str">
            <v>UN</v>
          </cell>
          <cell r="D6748">
            <v>232.11</v>
          </cell>
        </row>
        <row r="6749">
          <cell r="A6749" t="str">
            <v xml:space="preserve">    72474</v>
          </cell>
          <cell r="B6749" t="str">
            <v xml:space="preserve">UNIAO DE ACO GALVANIZADO 1.1/2" - FORNECIMENTO E INSTALACAO </v>
          </cell>
          <cell r="C6749" t="str">
            <v>UN</v>
          </cell>
          <cell r="D6749">
            <v>55.38</v>
          </cell>
        </row>
        <row r="6750">
          <cell r="A6750" t="str">
            <v xml:space="preserve">    72475</v>
          </cell>
          <cell r="B6750" t="str">
            <v xml:space="preserve">UNIAO DE ACO GALVANIZADO 1.1/4" - FORNECIMENTO E INSTALACAO </v>
          </cell>
          <cell r="C6750" t="str">
            <v>UN</v>
          </cell>
          <cell r="D6750">
            <v>44.41</v>
          </cell>
        </row>
        <row r="6751">
          <cell r="A6751" t="str">
            <v xml:space="preserve">    72476</v>
          </cell>
          <cell r="B6751" t="str">
            <v xml:space="preserve">UNIAO DE ACO GALVANIZADO 1" - FORNECIMENTO E INSTALACAO </v>
          </cell>
          <cell r="C6751" t="str">
            <v>UN</v>
          </cell>
          <cell r="D6751">
            <v>31.78</v>
          </cell>
        </row>
        <row r="6752">
          <cell r="A6752" t="str">
            <v xml:space="preserve">    72477</v>
          </cell>
          <cell r="B6752" t="str">
            <v xml:space="preserve">UNIAO DE ACO GALVANIZADO 1/2" - FORNECIMENTO E INSTALACAO </v>
          </cell>
          <cell r="C6752" t="str">
            <v>UN</v>
          </cell>
          <cell r="D6752">
            <v>22.5</v>
          </cell>
        </row>
        <row r="6753">
          <cell r="A6753" t="str">
            <v xml:space="preserve">    72478</v>
          </cell>
          <cell r="B6753" t="str">
            <v xml:space="preserve">UNIAO DE ACO GALVANIZADO 2.1/2" - FORNECIMENTO E INSTALACAO </v>
          </cell>
          <cell r="C6753" t="str">
            <v>UN</v>
          </cell>
          <cell r="D6753">
            <v>108.14</v>
          </cell>
        </row>
        <row r="6754">
          <cell r="A6754" t="str">
            <v xml:space="preserve">    72479</v>
          </cell>
          <cell r="B6754" t="str">
            <v xml:space="preserve">UNIAO DE ACO GALVANIZADO 2" - FORNECIMENTO E INSTALACAO </v>
          </cell>
          <cell r="C6754" t="str">
            <v>UN</v>
          </cell>
          <cell r="D6754">
            <v>72.67</v>
          </cell>
        </row>
        <row r="6755">
          <cell r="A6755" t="str">
            <v xml:space="preserve">    72480</v>
          </cell>
          <cell r="B6755" t="str">
            <v xml:space="preserve">UNIAO DE ACO GALVANIZADO 3" - FORNECIMENTO E INSTALACAO </v>
          </cell>
          <cell r="C6755" t="str">
            <v>UN</v>
          </cell>
          <cell r="D6755">
            <v>156.09</v>
          </cell>
        </row>
        <row r="6756">
          <cell r="A6756" t="str">
            <v xml:space="preserve">    72481</v>
          </cell>
          <cell r="B6756" t="str">
            <v xml:space="preserve">UNIAO DE ACO GALVANIZADO 3/4" - FORNECIMENTO E INSTALACAO </v>
          </cell>
          <cell r="C6756" t="str">
            <v>UN</v>
          </cell>
          <cell r="D6756">
            <v>28.6</v>
          </cell>
        </row>
        <row r="6757">
          <cell r="A6757" t="str">
            <v xml:space="preserve">    72482</v>
          </cell>
          <cell r="B6757" t="str">
            <v xml:space="preserve">UNIAO DE ACO GALVANIZADO 4" - FORNECIMENTO E INSTALACAO </v>
          </cell>
          <cell r="C6757" t="str">
            <v>UN</v>
          </cell>
          <cell r="D6757">
            <v>206.72</v>
          </cell>
        </row>
        <row r="6758">
          <cell r="A6758" t="str">
            <v xml:space="preserve">    72611</v>
          </cell>
          <cell r="B6758" t="str">
            <v xml:space="preserve">LUVA DE ACO GALVANIZADO 1.1/2" - FORNECIMENTO E INSTALACAO </v>
          </cell>
          <cell r="C6758" t="str">
            <v>UN</v>
          </cell>
          <cell r="D6758">
            <v>20.57</v>
          </cell>
        </row>
        <row r="6759">
          <cell r="A6759" t="str">
            <v xml:space="preserve">    72612</v>
          </cell>
          <cell r="B6759" t="str">
            <v xml:space="preserve">LUVA DE ACO GALVANIZADO 1.1/4" - FORNECIMENTO E INSTALACAO </v>
          </cell>
          <cell r="C6759" t="str">
            <v>UN</v>
          </cell>
          <cell r="D6759">
            <v>16.739999999999998</v>
          </cell>
        </row>
        <row r="6760">
          <cell r="A6760" t="str">
            <v xml:space="preserve">    72613</v>
          </cell>
          <cell r="B6760" t="str">
            <v xml:space="preserve">LUVA DE ACO GALVANIZADO 1" - FORNECIMENTO E INSTALACAO </v>
          </cell>
          <cell r="C6760" t="str">
            <v>UN</v>
          </cell>
          <cell r="D6760">
            <v>13.43</v>
          </cell>
        </row>
        <row r="6761">
          <cell r="A6761" t="str">
            <v xml:space="preserve">    72614</v>
          </cell>
          <cell r="B6761" t="str">
            <v xml:space="preserve">LUVA DE ACO GALVANIZADO 1/2" - FORNECIMENTO E INSTALACAO </v>
          </cell>
          <cell r="C6761" t="str">
            <v>UN</v>
          </cell>
          <cell r="D6761">
            <v>8.83</v>
          </cell>
        </row>
        <row r="6762">
          <cell r="A6762" t="str">
            <v xml:space="preserve">    72615</v>
          </cell>
          <cell r="B6762" t="str">
            <v xml:space="preserve">LUVA DE ACO GALVANIZADO 2.1/2" - FORNECIMENTO E INSTALACAO </v>
          </cell>
          <cell r="C6762" t="str">
            <v>UN</v>
          </cell>
          <cell r="D6762">
            <v>46.05</v>
          </cell>
        </row>
        <row r="6763">
          <cell r="A6763" t="str">
            <v xml:space="preserve">    72616</v>
          </cell>
          <cell r="B6763" t="str">
            <v xml:space="preserve">LUVA DE ACO GALVANIZADO 2" - FORNECIMENTO E INSTALACAO </v>
          </cell>
          <cell r="C6763" t="str">
            <v>UN</v>
          </cell>
          <cell r="D6763">
            <v>27.63</v>
          </cell>
        </row>
        <row r="6764">
          <cell r="A6764" t="str">
            <v xml:space="preserve">    72617</v>
          </cell>
          <cell r="B6764" t="str">
            <v xml:space="preserve">LUVA DE ACO GALVANIZADO 3" - FORNECIMENTO E INSTALACAO </v>
          </cell>
          <cell r="C6764" t="str">
            <v>UN</v>
          </cell>
          <cell r="D6764">
            <v>64.38</v>
          </cell>
        </row>
        <row r="6765">
          <cell r="A6765" t="str">
            <v xml:space="preserve">    72618</v>
          </cell>
          <cell r="B6765" t="str">
            <v xml:space="preserve">LUVA DE ACO GALVANIZADO 3/4" - FORNECIMENTO E INSTALACAO </v>
          </cell>
          <cell r="C6765" t="str">
            <v>UN</v>
          </cell>
          <cell r="D6765">
            <v>10.76</v>
          </cell>
        </row>
        <row r="6766">
          <cell r="A6766" t="str">
            <v xml:space="preserve">    72619</v>
          </cell>
          <cell r="B6766" t="str">
            <v xml:space="preserve">LUVA DE ACO GALVANIZADO 4" - FORNECIMENTO E INSTALACAO </v>
          </cell>
          <cell r="C6766" t="str">
            <v>UN</v>
          </cell>
          <cell r="D6766">
            <v>91.5</v>
          </cell>
        </row>
        <row r="6767">
          <cell r="A6767" t="str">
            <v xml:space="preserve">    72620</v>
          </cell>
          <cell r="B6767" t="str">
            <v xml:space="preserve">LUVA DE ACO GALVANIZADO 5" - FORNECIMENTO E INSTALACAO </v>
          </cell>
          <cell r="C6767" t="str">
            <v>UN</v>
          </cell>
          <cell r="D6767">
            <v>172.88</v>
          </cell>
        </row>
        <row r="6768">
          <cell r="A6768" t="str">
            <v xml:space="preserve">    72621</v>
          </cell>
          <cell r="B6768" t="str">
            <v xml:space="preserve">LUVA DE ACO GALVANIZADO 6" - FORNECIMENTO E INSTALACAO </v>
          </cell>
          <cell r="C6768" t="str">
            <v>UN</v>
          </cell>
          <cell r="D6768">
            <v>244.1</v>
          </cell>
        </row>
        <row r="6769">
          <cell r="A6769" t="str">
            <v xml:space="preserve">    72622</v>
          </cell>
          <cell r="B6769" t="str">
            <v xml:space="preserve">LUVA DE COBRE SEM ANEL SOLDA 15MM - FORNECIMENTO E INSTALACAO </v>
          </cell>
          <cell r="C6769" t="str">
            <v>UN</v>
          </cell>
          <cell r="D6769">
            <v>5.2</v>
          </cell>
        </row>
        <row r="6770">
          <cell r="A6770" t="str">
            <v xml:space="preserve">    72623</v>
          </cell>
          <cell r="B6770" t="str">
            <v xml:space="preserve">LUVA DE COBRE SEM ANEL SOLDA 28MM - FORNECIMENTO E INSTALACAO </v>
          </cell>
          <cell r="C6770" t="str">
            <v>UN</v>
          </cell>
          <cell r="D6770">
            <v>10.83</v>
          </cell>
        </row>
        <row r="6771">
          <cell r="A6771" t="str">
            <v xml:space="preserve">    72624</v>
          </cell>
          <cell r="B6771" t="str">
            <v xml:space="preserve">LUVA DE COBRE SEM ANEL SOLDA 42MM - FORNECIMENTO E INSTALACAO </v>
          </cell>
          <cell r="C6771" t="str">
            <v>UN</v>
          </cell>
          <cell r="D6771">
            <v>28.14</v>
          </cell>
        </row>
        <row r="6772">
          <cell r="A6772" t="str">
            <v xml:space="preserve">    72625</v>
          </cell>
          <cell r="B6772" t="str">
            <v xml:space="preserve">LUVA DE COBRE SEM ANEL SOLDA 54MM - FORNECIMENTO E INSTALACAO </v>
          </cell>
          <cell r="C6772" t="str">
            <v>UN</v>
          </cell>
          <cell r="D6772">
            <v>41.07</v>
          </cell>
        </row>
        <row r="6773">
          <cell r="A6773" t="str">
            <v xml:space="preserve">    72626</v>
          </cell>
          <cell r="B6773" t="str">
            <v xml:space="preserve">LUVA DE COBRE SEM ANEL SOLDA 66MM - FORNECIMENTO E INSTALACAO </v>
          </cell>
          <cell r="C6773" t="str">
            <v>UN</v>
          </cell>
          <cell r="D6773">
            <v>108.79</v>
          </cell>
        </row>
        <row r="6774">
          <cell r="A6774" t="str">
            <v xml:space="preserve">    72627</v>
          </cell>
          <cell r="B6774" t="str">
            <v xml:space="preserve">LUVA DE COBRE SEM ANEL SOLDA 79MM - FORNECIMENTO E INSTALACAO </v>
          </cell>
          <cell r="C6774" t="str">
            <v>UN</v>
          </cell>
          <cell r="D6774">
            <v>147.47999999999999</v>
          </cell>
        </row>
        <row r="6775">
          <cell r="A6775" t="str">
            <v xml:space="preserve">    72650</v>
          </cell>
          <cell r="B6775" t="str">
            <v xml:space="preserve">LUVA REDUCAO ACO GALVANIZADO 1.1/2X1.1/4" - FORNECIMENTO E INSTALACAO </v>
          </cell>
          <cell r="C6775" t="str">
            <v>UN</v>
          </cell>
          <cell r="D6775">
            <v>31.18</v>
          </cell>
        </row>
        <row r="6776">
          <cell r="A6776" t="str">
            <v xml:space="preserve">    72651</v>
          </cell>
          <cell r="B6776" t="str">
            <v xml:space="preserve">LUVA REDUCAO ACO GALVANIZADO 1.1/2X1" - FORNECIMENTO E INSTALACAO </v>
          </cell>
          <cell r="C6776" t="str">
            <v>UN</v>
          </cell>
          <cell r="D6776">
            <v>29.88</v>
          </cell>
        </row>
        <row r="6777">
          <cell r="A6777" t="str">
            <v xml:space="preserve">    72652</v>
          </cell>
          <cell r="B6777" t="str">
            <v xml:space="preserve">LUVA REDUCAO ACO GALVANIZADO 1.1/2X3/4" - FORNECIMENTO E INSTALACAO </v>
          </cell>
          <cell r="C6777" t="str">
            <v>UN</v>
          </cell>
          <cell r="D6777">
            <v>28.04</v>
          </cell>
        </row>
        <row r="6778">
          <cell r="A6778" t="str">
            <v xml:space="preserve">    72653</v>
          </cell>
          <cell r="B6778" t="str">
            <v xml:space="preserve">LUVA REDUCAO ACO GALVANIZADO 1.1/4X1" - FORNECIMENTO E INSTALACAO </v>
          </cell>
          <cell r="C6778" t="str">
            <v>UN</v>
          </cell>
          <cell r="D6778">
            <v>24.04</v>
          </cell>
        </row>
        <row r="6779">
          <cell r="A6779" t="str">
            <v xml:space="preserve">    72654</v>
          </cell>
          <cell r="B6779" t="str">
            <v xml:space="preserve">LUVA REDUCAO ACO GALVANIZADO 1.1/4X1/2" - FORNECIMENTO E INSTALACAO </v>
          </cell>
          <cell r="C6779" t="str">
            <v>UN</v>
          </cell>
          <cell r="D6779">
            <v>21.41</v>
          </cell>
        </row>
        <row r="6780">
          <cell r="A6780" t="str">
            <v xml:space="preserve">    72655</v>
          </cell>
          <cell r="B6780" t="str">
            <v xml:space="preserve">LUVA REDUCAO ACO GALVANIZADO 1.1/4X3/4" - FORNECIMENTO E INSTALACAO </v>
          </cell>
          <cell r="C6780" t="str">
            <v>UN</v>
          </cell>
          <cell r="D6780">
            <v>22.63</v>
          </cell>
        </row>
        <row r="6781">
          <cell r="A6781" t="str">
            <v xml:space="preserve">    72656</v>
          </cell>
          <cell r="B6781" t="str">
            <v xml:space="preserve">LUVA REDUCAO ACO GALVANIZADO 1X1/2" - FORNECIMENTO E INSTALACAO </v>
          </cell>
          <cell r="C6781" t="str">
            <v>UN</v>
          </cell>
          <cell r="D6781">
            <v>16.440000000000001</v>
          </cell>
        </row>
        <row r="6782">
          <cell r="A6782" t="str">
            <v xml:space="preserve">    72657</v>
          </cell>
          <cell r="B6782" t="str">
            <v xml:space="preserve">LUVA REDUCAO ACO GALVANIZADO 1X3/4" - FORNECIMENTO E INSTALACAO </v>
          </cell>
          <cell r="C6782" t="str">
            <v>UN</v>
          </cell>
          <cell r="D6782">
            <v>17.510000000000002</v>
          </cell>
        </row>
        <row r="6783">
          <cell r="A6783" t="str">
            <v xml:space="preserve">    72658</v>
          </cell>
          <cell r="B6783" t="str">
            <v xml:space="preserve">LUVA REDUCAO ACO GALVANIZADO 2.1/2X1.1/2" - FORNECIMENTO E INSTALACAO </v>
          </cell>
          <cell r="C6783" t="str">
            <v>UN</v>
          </cell>
          <cell r="D6783">
            <v>58.12</v>
          </cell>
        </row>
        <row r="6784">
          <cell r="A6784" t="str">
            <v xml:space="preserve">    72659</v>
          </cell>
          <cell r="B6784" t="str">
            <v xml:space="preserve">LUVA REDUCAO ACO GALVANIZADO 2.1/2X2" - FORNECIMENTO E INSTALACAO </v>
          </cell>
          <cell r="C6784" t="str">
            <v>UN</v>
          </cell>
          <cell r="D6784">
            <v>58.63</v>
          </cell>
        </row>
        <row r="6785">
          <cell r="A6785" t="str">
            <v xml:space="preserve">    72660</v>
          </cell>
          <cell r="B6785" t="str">
            <v xml:space="preserve">LUVA REDUCAO ACO GALVANIZADO 2X1.1/2" - FORNECIMENTO E INSTALACAO </v>
          </cell>
          <cell r="C6785" t="str">
            <v>UN</v>
          </cell>
          <cell r="D6785">
            <v>40.090000000000003</v>
          </cell>
        </row>
        <row r="6786">
          <cell r="A6786" t="str">
            <v xml:space="preserve">    72661</v>
          </cell>
          <cell r="B6786" t="str">
            <v xml:space="preserve">LUVA REDUCAO ACO GALVANIZADO 2X1.1/4" - FORNECIMENTO E INSTALACAO </v>
          </cell>
          <cell r="C6786" t="str">
            <v>UN</v>
          </cell>
          <cell r="D6786">
            <v>39.07</v>
          </cell>
        </row>
        <row r="6787">
          <cell r="A6787" t="str">
            <v xml:space="preserve">    72662</v>
          </cell>
          <cell r="B6787" t="str">
            <v xml:space="preserve">LUVA REDUCAO ACO GALVANIZADO 2X1" - FORNECIMENTO E INSTALACAO </v>
          </cell>
          <cell r="C6787" t="str">
            <v>UN</v>
          </cell>
          <cell r="D6787">
            <v>38.380000000000003</v>
          </cell>
        </row>
        <row r="6788">
          <cell r="A6788" t="str">
            <v xml:space="preserve">    72663</v>
          </cell>
          <cell r="B6788" t="str">
            <v xml:space="preserve">LUVA REDUCAO ACO GALVANIZADO 3/4X1/2" - FORNECIMENTO E INSTALACAO </v>
          </cell>
          <cell r="C6788" t="str">
            <v>UN</v>
          </cell>
          <cell r="D6788">
            <v>13.45</v>
          </cell>
        </row>
        <row r="6789">
          <cell r="A6789" t="str">
            <v xml:space="preserve">    72664</v>
          </cell>
          <cell r="B6789" t="str">
            <v xml:space="preserve">LUVA REDUCAO ACO GALVANIZADO 3X1.1/2" - FORNECIMENTO E INSTALACAO </v>
          </cell>
          <cell r="C6789" t="str">
            <v>UN</v>
          </cell>
          <cell r="D6789">
            <v>75.97</v>
          </cell>
        </row>
        <row r="6790">
          <cell r="A6790" t="str">
            <v xml:space="preserve">    72665</v>
          </cell>
          <cell r="B6790" t="str">
            <v xml:space="preserve">LUVA REDUCAO ACO GALVANIZADO 3X2.1/2" - FORNECIMENTO E INSTALACAO </v>
          </cell>
          <cell r="C6790" t="str">
            <v>UN</v>
          </cell>
          <cell r="D6790">
            <v>77.23</v>
          </cell>
        </row>
        <row r="6791">
          <cell r="A6791" t="str">
            <v xml:space="preserve">    72666</v>
          </cell>
          <cell r="B6791" t="str">
            <v xml:space="preserve">LUVA REDUCAO ACO GALVANIZADO 3X2" - FORNECIMENTO E INSTALACAO </v>
          </cell>
          <cell r="C6791" t="str">
            <v>UN</v>
          </cell>
          <cell r="D6791">
            <v>76.48</v>
          </cell>
        </row>
        <row r="6792">
          <cell r="A6792" t="str">
            <v xml:space="preserve">    72667</v>
          </cell>
          <cell r="B6792" t="str">
            <v xml:space="preserve">LUVA REDUCAO ACO GALVANIZADO 4X2.1/2" - FORNECIMENTO E INSTALACAO </v>
          </cell>
          <cell r="C6792" t="str">
            <v>UN</v>
          </cell>
          <cell r="D6792">
            <v>104.4</v>
          </cell>
        </row>
        <row r="6793">
          <cell r="A6793" t="str">
            <v xml:space="preserve">    72668</v>
          </cell>
          <cell r="B6793" t="str">
            <v xml:space="preserve">LUVA REDUCAO ACO GALVANIZADO 4X2" - FORNECIMENTO E INSTALACAO </v>
          </cell>
          <cell r="C6793" t="str">
            <v>UN</v>
          </cell>
          <cell r="D6793">
            <v>103.91</v>
          </cell>
        </row>
        <row r="6794">
          <cell r="A6794" t="str">
            <v xml:space="preserve">    72669</v>
          </cell>
          <cell r="B6794" t="str">
            <v xml:space="preserve">LUVA REDUCAO ACO GALVANIZADO 4X3" - FORNECIMENTO E INSTALACAO </v>
          </cell>
          <cell r="C6794" t="str">
            <v>UN</v>
          </cell>
          <cell r="D6794">
            <v>108.17</v>
          </cell>
        </row>
        <row r="6795">
          <cell r="A6795" t="str">
            <v xml:space="preserve">    72673</v>
          </cell>
          <cell r="B6795" t="str">
            <v xml:space="preserve">NIPLE DE ACO GALVANIZADO 1.1/2" - FORNECIMENTO E INSTALACAO </v>
          </cell>
          <cell r="C6795" t="str">
            <v>UN</v>
          </cell>
          <cell r="D6795">
            <v>17.510000000000002</v>
          </cell>
        </row>
        <row r="6796">
          <cell r="A6796" t="str">
            <v xml:space="preserve">    72674</v>
          </cell>
          <cell r="B6796" t="str">
            <v xml:space="preserve">NIPLE DE ACO GALVANIZADO 1.1/4" - FORNECIMENTO E INSTALACAO </v>
          </cell>
          <cell r="C6796" t="str">
            <v>UN</v>
          </cell>
          <cell r="D6796">
            <v>15.45</v>
          </cell>
        </row>
        <row r="6797">
          <cell r="A6797" t="str">
            <v xml:space="preserve">    72675</v>
          </cell>
          <cell r="B6797" t="str">
            <v xml:space="preserve">NIPLE DE ACO GALVANIZADO 1" - FORNECIMENTO E INSTALACAO </v>
          </cell>
          <cell r="C6797" t="str">
            <v>UN</v>
          </cell>
          <cell r="D6797">
            <v>12.61</v>
          </cell>
        </row>
        <row r="6798">
          <cell r="A6798" t="str">
            <v xml:space="preserve">    72676</v>
          </cell>
          <cell r="B6798" t="str">
            <v xml:space="preserve">NIPLE DE ACO GALVANIZADO 1/2" - FORNECIMENTO E INSTALACAO </v>
          </cell>
          <cell r="C6798" t="str">
            <v>UN</v>
          </cell>
          <cell r="D6798">
            <v>8.14</v>
          </cell>
        </row>
        <row r="6799">
          <cell r="A6799" t="str">
            <v xml:space="preserve">    72677</v>
          </cell>
          <cell r="B6799" t="str">
            <v xml:space="preserve">NIPLE DE ACO GALVANIZADO 2.1/2" - FORNECIMENTO E INSTALACAO </v>
          </cell>
          <cell r="C6799" t="str">
            <v>UN</v>
          </cell>
          <cell r="D6799">
            <v>38.979999999999997</v>
          </cell>
        </row>
        <row r="6800">
          <cell r="A6800" t="str">
            <v xml:space="preserve">    72678</v>
          </cell>
          <cell r="B6800" t="str">
            <v xml:space="preserve">NIPLE DE ACO GALVANIZADO 2" - FORNECIMENTO E INSTALACAO </v>
          </cell>
          <cell r="C6800" t="str">
            <v>UN</v>
          </cell>
          <cell r="D6800">
            <v>29.64</v>
          </cell>
        </row>
        <row r="6801">
          <cell r="A6801" t="str">
            <v xml:space="preserve">    72679</v>
          </cell>
          <cell r="B6801" t="str">
            <v xml:space="preserve">NIPLE DE ACO GALVANIZADO 3" - FORNECIMENTO E INSTALACAO </v>
          </cell>
          <cell r="C6801" t="str">
            <v>UN</v>
          </cell>
          <cell r="D6801">
            <v>52.6</v>
          </cell>
        </row>
        <row r="6802">
          <cell r="A6802" t="str">
            <v xml:space="preserve">    72680</v>
          </cell>
          <cell r="B6802" t="str">
            <v xml:space="preserve">NIPLE DE ACO GALVANIZADO 3/4" - FORNECIMENTO E INSTALACAO </v>
          </cell>
          <cell r="C6802" t="str">
            <v>UN</v>
          </cell>
          <cell r="D6802">
            <v>9.69</v>
          </cell>
        </row>
        <row r="6803">
          <cell r="A6803" t="str">
            <v xml:space="preserve">    72681</v>
          </cell>
          <cell r="B6803" t="str">
            <v xml:space="preserve">NIPLE DE ACO GALVANIZADO 4" - FORNECIMENTO E INSTALACAO </v>
          </cell>
          <cell r="C6803" t="str">
            <v>UN</v>
          </cell>
          <cell r="D6803">
            <v>77.75</v>
          </cell>
        </row>
        <row r="6804">
          <cell r="A6804" t="str">
            <v xml:space="preserve">    72682</v>
          </cell>
          <cell r="B6804" t="str">
            <v xml:space="preserve">NIPLE DE ACO GALVANIZADO 5" - FORNECIMENTO E INSTALACAO </v>
          </cell>
          <cell r="C6804" t="str">
            <v>UN</v>
          </cell>
          <cell r="D6804">
            <v>131.44</v>
          </cell>
        </row>
        <row r="6805">
          <cell r="A6805" t="str">
            <v xml:space="preserve">    72683</v>
          </cell>
          <cell r="B6805" t="str">
            <v xml:space="preserve">NIPLE DE ACO GALVANIZADO 6" - FORNECIMENTO E INSTALACAO </v>
          </cell>
          <cell r="C6805" t="str">
            <v>UN</v>
          </cell>
          <cell r="D6805">
            <v>158.91999999999999</v>
          </cell>
        </row>
        <row r="6806">
          <cell r="A6806" t="str">
            <v xml:space="preserve">    72712</v>
          </cell>
          <cell r="B6806" t="str">
            <v xml:space="preserve">TE DE ACO GALVANIZADO 1.1/2" - FORNECIMENTO E INSTALACAO </v>
          </cell>
          <cell r="C6806" t="str">
            <v>UN</v>
          </cell>
          <cell r="D6806">
            <v>36.79</v>
          </cell>
        </row>
        <row r="6807">
          <cell r="A6807" t="str">
            <v xml:space="preserve">    72713</v>
          </cell>
          <cell r="B6807" t="str">
            <v xml:space="preserve">TE DE ACO GALVANIZADO 1.1/4" - FORNECIMENTO E INSTALACAO </v>
          </cell>
          <cell r="C6807" t="str">
            <v>UN</v>
          </cell>
          <cell r="D6807">
            <v>30.76</v>
          </cell>
        </row>
        <row r="6808">
          <cell r="A6808" t="str">
            <v xml:space="preserve">    72714</v>
          </cell>
          <cell r="B6808" t="str">
            <v xml:space="preserve">TE DE ACO GALVANIZADO 1" - FORNECIMENTO E INSTALACAO </v>
          </cell>
          <cell r="C6808" t="str">
            <v>UN</v>
          </cell>
          <cell r="D6808">
            <v>21.42</v>
          </cell>
        </row>
        <row r="6809">
          <cell r="A6809" t="str">
            <v xml:space="preserve">    72715</v>
          </cell>
          <cell r="B6809" t="str">
            <v xml:space="preserve">TE DE ACO GALVANIZADO 2.1/2" - FORNECIMENTO E INSTALACAO </v>
          </cell>
          <cell r="C6809" t="str">
            <v>UN</v>
          </cell>
          <cell r="D6809">
            <v>84.96</v>
          </cell>
        </row>
        <row r="6810">
          <cell r="A6810" t="str">
            <v xml:space="preserve">    72716</v>
          </cell>
          <cell r="B6810" t="str">
            <v xml:space="preserve">TE DE ACO GALVANIZADO 2" - FORNECIMENTO E INSTALACAO </v>
          </cell>
          <cell r="C6810" t="str">
            <v>UN</v>
          </cell>
          <cell r="D6810">
            <v>55.72</v>
          </cell>
        </row>
        <row r="6811">
          <cell r="A6811" t="str">
            <v xml:space="preserve">    72717</v>
          </cell>
          <cell r="B6811" t="str">
            <v xml:space="preserve">TE DE ACO GALVANIZADO 3" - FORNECIMENTO E INSTALACAO </v>
          </cell>
          <cell r="C6811" t="str">
            <v>UN</v>
          </cell>
          <cell r="D6811">
            <v>105.46</v>
          </cell>
        </row>
        <row r="6812">
          <cell r="A6812" t="str">
            <v xml:space="preserve">    72718</v>
          </cell>
          <cell r="B6812" t="str">
            <v xml:space="preserve">TE DE ACO GALVANIZADO 3/4" - FORNECIMENTO E INSTALACAO </v>
          </cell>
          <cell r="C6812" t="str">
            <v>UN</v>
          </cell>
          <cell r="D6812">
            <v>16.260000000000002</v>
          </cell>
        </row>
        <row r="6813">
          <cell r="A6813" t="str">
            <v xml:space="preserve">    72719</v>
          </cell>
          <cell r="B6813" t="str">
            <v xml:space="preserve">TE DE ACO GALVANIZADO 4" - FORNECIMENTO E INSTALACAO </v>
          </cell>
          <cell r="C6813" t="str">
            <v>UN</v>
          </cell>
          <cell r="D6813">
            <v>186.4</v>
          </cell>
        </row>
        <row r="6814">
          <cell r="A6814" t="str">
            <v xml:space="preserve">    72720</v>
          </cell>
          <cell r="B6814" t="str">
            <v xml:space="preserve">TE DE ACO GALVANIZADO 5" - FORNECIMENTO E INSTALACAO </v>
          </cell>
          <cell r="C6814" t="str">
            <v>UN</v>
          </cell>
          <cell r="D6814">
            <v>331.2</v>
          </cell>
        </row>
        <row r="6815">
          <cell r="A6815" t="str">
            <v xml:space="preserve">    72721</v>
          </cell>
          <cell r="B6815" t="str">
            <v xml:space="preserve">TE DE ACO GALVANIZADO 6" - FORNECIMENTO E INSTALACAO </v>
          </cell>
          <cell r="C6815" t="str">
            <v>UN</v>
          </cell>
          <cell r="D6815">
            <v>465.15</v>
          </cell>
        </row>
        <row r="6816">
          <cell r="A6816" t="str">
            <v xml:space="preserve">    72722</v>
          </cell>
          <cell r="B6816" t="str">
            <v xml:space="preserve">TE DE COBRE 15MM LIGAÇÃO SOLDADA - FORNECIMENTO E INSTALACAO </v>
          </cell>
          <cell r="C6816" t="str">
            <v>UN</v>
          </cell>
          <cell r="D6816">
            <v>7.26</v>
          </cell>
        </row>
        <row r="6817">
          <cell r="A6817" t="str">
            <v xml:space="preserve">    72723</v>
          </cell>
          <cell r="B6817" t="str">
            <v xml:space="preserve">TE DE COBRE 22MM LIGAÇÃO SOLDADA - FORNECIMENTO E INSTALACAO </v>
          </cell>
          <cell r="C6817" t="str">
            <v>UN</v>
          </cell>
          <cell r="D6817">
            <v>12.4</v>
          </cell>
        </row>
        <row r="6818">
          <cell r="A6818" t="str">
            <v xml:space="preserve">    72724</v>
          </cell>
          <cell r="B6818" t="str">
            <v xml:space="preserve">TE DE COBRE 28MM LIGAÇÃO SOLDADA - FORNECIMENTO E INSTALACAO </v>
          </cell>
          <cell r="C6818" t="str">
            <v>UN</v>
          </cell>
          <cell r="D6818">
            <v>18.84</v>
          </cell>
        </row>
        <row r="6819">
          <cell r="A6819" t="str">
            <v xml:space="preserve">    72725</v>
          </cell>
          <cell r="B6819" t="str">
            <v xml:space="preserve">TE DE COBRE 35MM LIGAÇÃO SOLDADA - FORNECIMENTO E INSTALACAO </v>
          </cell>
          <cell r="C6819" t="str">
            <v>UN</v>
          </cell>
          <cell r="D6819">
            <v>39.15</v>
          </cell>
        </row>
        <row r="6820">
          <cell r="A6820" t="str">
            <v xml:space="preserve">    72726</v>
          </cell>
          <cell r="B6820" t="str">
            <v xml:space="preserve">TE DE COBRE 42MM LIGAÇÃO SOLDADA - FORNECIMENTO E INSTALACAO </v>
          </cell>
          <cell r="C6820" t="str">
            <v>UN</v>
          </cell>
          <cell r="D6820">
            <v>51.7</v>
          </cell>
        </row>
        <row r="6821">
          <cell r="A6821" t="str">
            <v xml:space="preserve">    72727</v>
          </cell>
          <cell r="B6821" t="str">
            <v xml:space="preserve">TE DE COBRE 54MM LIGAÇÃO SOLDADA - FORNECIMENTO E INSTALACAO </v>
          </cell>
          <cell r="C6821" t="str">
            <v>UN</v>
          </cell>
          <cell r="D6821">
            <v>103.22</v>
          </cell>
        </row>
        <row r="6822">
          <cell r="A6822" t="str">
            <v xml:space="preserve">    72728</v>
          </cell>
          <cell r="B6822" t="str">
            <v xml:space="preserve">TE DE COBRE 66MM LIGAÇÃO SOLDADA - FORNECIMENTO E INSTALACAO </v>
          </cell>
          <cell r="C6822" t="str">
            <v>UN</v>
          </cell>
          <cell r="D6822">
            <v>226.86</v>
          </cell>
        </row>
        <row r="6823">
          <cell r="A6823" t="str">
            <v xml:space="preserve">    72729</v>
          </cell>
          <cell r="B6823" t="str">
            <v xml:space="preserve">TE DE COBRE 79MM LIGAÇÃO SOLDADA - FORNECIMENTO E INSTALACAO </v>
          </cell>
          <cell r="C6823" t="str">
            <v>UN</v>
          </cell>
          <cell r="D6823">
            <v>363.76</v>
          </cell>
        </row>
        <row r="6824">
          <cell r="A6824" t="str">
            <v xml:space="preserve">    72783</v>
          </cell>
          <cell r="B6824" t="str">
            <v>ADAPTADOR PVC SOLDAVEL COM FLANGES E ANEL PARA CAIXA D'AGUA 20MMX1/2" - FORNECIMENTO E INSTALACAO</v>
          </cell>
          <cell r="C6824" t="str">
            <v>UN</v>
          </cell>
          <cell r="D6824">
            <v>11.54</v>
          </cell>
        </row>
        <row r="6825">
          <cell r="A6825" t="str">
            <v xml:space="preserve">    72784</v>
          </cell>
          <cell r="B6825" t="str">
            <v>ADAPTADOR PVC SOLDAVEL COM FLANGES E ANEL PARA CAIXA D'AGUA 25MMX3/4" - FORNECIMENTO E INSTALACAO</v>
          </cell>
          <cell r="C6825" t="str">
            <v>UN</v>
          </cell>
          <cell r="D6825">
            <v>13.78</v>
          </cell>
        </row>
        <row r="6826">
          <cell r="A6826" t="str">
            <v xml:space="preserve">    72785</v>
          </cell>
          <cell r="B6826" t="str">
            <v>ADAPTADOR PVC SOLDAVEL COM FLANGES E ANEL PARA CAIXA D'AGUA 32MMX1" FORNECIMENTO E INSTALACAO</v>
          </cell>
          <cell r="C6826" t="str">
            <v>UN</v>
          </cell>
          <cell r="D6826">
            <v>22.36</v>
          </cell>
        </row>
        <row r="6827">
          <cell r="A6827" t="str">
            <v xml:space="preserve">    72786</v>
          </cell>
          <cell r="B6827" t="str">
            <v>ADAPTADOR PVC SOLDAVEL COM FLANGES E ANEL PARA CAIXA D'AGUA 40MMX1.1/4" - FORNECIMENTO E INSTALACAO</v>
          </cell>
          <cell r="C6827" t="str">
            <v>UN</v>
          </cell>
          <cell r="D6827">
            <v>29.61</v>
          </cell>
        </row>
        <row r="6828">
          <cell r="A6828" t="str">
            <v xml:space="preserve">    72787</v>
          </cell>
          <cell r="B6828" t="str">
            <v>ADAPTADOR PVC SOLDAVEL COM FLANGES E ANEL PARA CAIXA D'AGUA 50MMX1.1/2" - FORNECIMENTO E INSTALACAO</v>
          </cell>
          <cell r="C6828" t="str">
            <v>UN</v>
          </cell>
          <cell r="D6828">
            <v>30.57</v>
          </cell>
        </row>
        <row r="6829">
          <cell r="A6829" t="str">
            <v xml:space="preserve">    72788</v>
          </cell>
          <cell r="B6829" t="str">
            <v>ADAPTADOR PVC SOLDAVEL COM FLANGES E ANEL PARA CAIXA D'AGUA 60MMX2" FORNECIMENTO E INSTALACAO</v>
          </cell>
          <cell r="C6829" t="str">
            <v>UN</v>
          </cell>
          <cell r="D6829">
            <v>46.25</v>
          </cell>
        </row>
        <row r="6830">
          <cell r="A6830" t="str">
            <v xml:space="preserve">    72789</v>
          </cell>
          <cell r="B6830" t="str">
            <v>ADAPTADOR PVC SOLDAVEL COM FLANGES LIVRES PARA CAIXA D'AGUA 25MMX3/4" - FORNECIMENTO E INSTALACAO</v>
          </cell>
          <cell r="C6830" t="str">
            <v>UN</v>
          </cell>
          <cell r="D6830">
            <v>15.38</v>
          </cell>
        </row>
        <row r="6831">
          <cell r="A6831" t="str">
            <v xml:space="preserve">    72790</v>
          </cell>
          <cell r="B6831" t="str">
            <v>ADAPTADOR PVC SOLDAVEL COM FLANGES LIVRES PARA CAIXA D'AGUA 32MMX1" FORNECIMENTO E INSTALACAO</v>
          </cell>
          <cell r="C6831" t="str">
            <v>UN</v>
          </cell>
          <cell r="D6831">
            <v>18.600000000000001</v>
          </cell>
        </row>
        <row r="6832">
          <cell r="A6832" t="str">
            <v xml:space="preserve">    72791</v>
          </cell>
          <cell r="B6832" t="str">
            <v>ADAPTADOR PVC SOLDAVEL COM FLANGES LIVRES PARA CAIXA D'AGUA 40MMX1.1/4" - FORNECIMENTO E INSTALACAO</v>
          </cell>
          <cell r="C6832" t="str">
            <v>UN</v>
          </cell>
          <cell r="D6832">
            <v>23.61</v>
          </cell>
        </row>
        <row r="6833">
          <cell r="A6833" t="str">
            <v xml:space="preserve">    72792</v>
          </cell>
          <cell r="B6833" t="str">
            <v>ADAPTADOR PVC SOLDAVEL COM FLANGES LIVRES PARA CAIXA D'AGUA 50MMX1.1/2" - FORNECIMENTO E INSTALACAO</v>
          </cell>
          <cell r="C6833" t="str">
            <v>UN</v>
          </cell>
          <cell r="D6833">
            <v>41.85</v>
          </cell>
        </row>
        <row r="6834">
          <cell r="A6834" t="str">
            <v xml:space="preserve">    72793</v>
          </cell>
          <cell r="B6834" t="str">
            <v>ADAPTADOR PVC SOLDAVEL COM FLANGES LIVRES PARA CAIXA D'AGUA 60MMX2" FORNECIMENTO E INSTALACAO</v>
          </cell>
          <cell r="C6834" t="str">
            <v>UN</v>
          </cell>
          <cell r="D6834">
            <v>58.73</v>
          </cell>
        </row>
        <row r="6835">
          <cell r="A6835" t="str">
            <v xml:space="preserve">    72794</v>
          </cell>
          <cell r="B6835" t="str">
            <v>ADAPTADOR PVC SOLDAVEL COM FLANGES LIVRES PARA CAIXA D'AGUA 75MMX2.1/2" - FORNECIMENTO E INSTALACAO</v>
          </cell>
          <cell r="C6835" t="str">
            <v>UN</v>
          </cell>
          <cell r="D6835">
            <v>176.95</v>
          </cell>
        </row>
        <row r="6836">
          <cell r="A6836" t="str">
            <v xml:space="preserve">    72795</v>
          </cell>
          <cell r="B6836" t="str">
            <v>ADAPTADOR PVC SOLDAVEL COM FLANGES LIVRES PARA CAIXA D'AGUA 85MMX3" FORNECIMENTO E INSTALACAO</v>
          </cell>
          <cell r="C6836" t="str">
            <v>UN</v>
          </cell>
          <cell r="D6836">
            <v>240.44</v>
          </cell>
        </row>
        <row r="6837">
          <cell r="A6837" t="str">
            <v xml:space="preserve">    72796</v>
          </cell>
          <cell r="B6837" t="str">
            <v>ADAPTADOR PVC SOLDAVEL COM FLANGES LIVRES PARA CAIXA D'AGUA 110MMX4" FORNECIMENTO E INSTALACAO</v>
          </cell>
          <cell r="C6837" t="str">
            <v>UN</v>
          </cell>
          <cell r="D6837">
            <v>337.63</v>
          </cell>
        </row>
        <row r="6838">
          <cell r="A6838" t="str">
            <v xml:space="preserve">    72797</v>
          </cell>
          <cell r="B6838" t="str">
            <v>ADAPTADOR PVC SOLDAVEL LONGO COM FLANGES LIVRES PARA CAIXA D'AGUA 25MMX3/4" - FORNECIMENTO E INSTALACAO</v>
          </cell>
          <cell r="C6838" t="str">
            <v>UN</v>
          </cell>
          <cell r="D6838">
            <v>17.54</v>
          </cell>
        </row>
        <row r="6839">
          <cell r="A6839" t="str">
            <v xml:space="preserve">    72798</v>
          </cell>
          <cell r="B6839" t="str">
            <v>ADAPTADOR PVC SOLDAVEL LONGO COM FLANGES LIVRES PARA CAIXA D'AGUA 32MMX1" - FORNECIMENTO E INSTALACAO</v>
          </cell>
          <cell r="C6839" t="str">
            <v>UN</v>
          </cell>
          <cell r="D6839">
            <v>21.16</v>
          </cell>
        </row>
        <row r="6840">
          <cell r="A6840" t="str">
            <v xml:space="preserve">    72800</v>
          </cell>
          <cell r="B6840" t="str">
            <v>ADAPTADOR PVC SOLDAVEL LONGO COM FLANGES LIVRES PARA CAIXA D'AGUA 40MMX1.1/4" - FORNECIMENTO E INSTALACAO</v>
          </cell>
          <cell r="C6840" t="str">
            <v>UN</v>
          </cell>
          <cell r="D6840">
            <v>26.89</v>
          </cell>
        </row>
        <row r="6841">
          <cell r="A6841" t="str">
            <v xml:space="preserve">    72801</v>
          </cell>
          <cell r="B6841" t="str">
            <v>ADAPTADOR PVC SOLDAVEL LONGO COM FLANGES LIVRES PARA CAIXA D'AGUA 50MMX1.1/2" - FORNECIMENTO E INSTALACAO</v>
          </cell>
          <cell r="C6841" t="str">
            <v>UN</v>
          </cell>
          <cell r="D6841">
            <v>47.85</v>
          </cell>
        </row>
        <row r="6842">
          <cell r="A6842" t="str">
            <v xml:space="preserve">    72802</v>
          </cell>
          <cell r="B6842" t="str">
            <v>ADAPTADOR PVC SOLDAVEL LONGO COM FLANGES LIVRES PARA CAIXA D'AGUA 60MMX2" - FORNECIMENTO E INSTALACAO</v>
          </cell>
          <cell r="C6842" t="str">
            <v>UN</v>
          </cell>
          <cell r="D6842">
            <v>64.25</v>
          </cell>
        </row>
        <row r="6843">
          <cell r="A6843" t="str">
            <v xml:space="preserve">    72803</v>
          </cell>
          <cell r="B6843" t="str">
            <v>ADAPTADOR PVC SOLDAVEL LONGO COM FLANGES LIVRES PARA CAIXA D'AGUA 75MMX2.1/2" - FORNECIMENTO E INSTALACAO</v>
          </cell>
          <cell r="C6843" t="str">
            <v>UN</v>
          </cell>
          <cell r="D6843">
            <v>194.07</v>
          </cell>
        </row>
        <row r="6844">
          <cell r="A6844" t="str">
            <v xml:space="preserve">    72804</v>
          </cell>
          <cell r="B6844" t="str">
            <v>ADAPTADOR PVC SOLDAVEL LONGO COM FLANGES LIVRES PARA CAIXA D'AGUA 85MMX3" - FORNECIMENTO E INSTALACAO</v>
          </cell>
          <cell r="C6844" t="str">
            <v>UN</v>
          </cell>
          <cell r="D6844">
            <v>262.43</v>
          </cell>
        </row>
        <row r="6845">
          <cell r="A6845" t="str">
            <v xml:space="preserve">    72805</v>
          </cell>
          <cell r="B6845" t="str">
            <v>ADAPTADOR PVC SOLDAVEL LONGO COM FLANGES LIVRES PARA CAIXA D'AGUA 110MMX4" - FORNECIMENTO E INSTALACAO</v>
          </cell>
          <cell r="C6845" t="str">
            <v>UN</v>
          </cell>
          <cell r="D6845">
            <v>370.91</v>
          </cell>
        </row>
        <row r="6846">
          <cell r="A6846" t="str">
            <v xml:space="preserve">    74059</v>
          </cell>
          <cell r="B6846" t="str">
            <v>LUVA COBRE</v>
          </cell>
        </row>
        <row r="6847">
          <cell r="A6847" t="str">
            <v xml:space="preserve">    74059/001</v>
          </cell>
          <cell r="B6847" t="str">
            <v xml:space="preserve">LUVA DE COBRE SEM ANEL SOLDA 22MM - FORNECIMENTO E INSTALACAO </v>
          </cell>
          <cell r="C6847" t="str">
            <v>UN</v>
          </cell>
          <cell r="D6847">
            <v>7.71</v>
          </cell>
        </row>
        <row r="6848">
          <cell r="A6848" t="str">
            <v xml:space="preserve">    74059/002</v>
          </cell>
          <cell r="B6848" t="str">
            <v xml:space="preserve">LUVA DE COBRE SEM ANEL SOLDA 35MM - FORNECIMENTO E INSTALAÇÃO </v>
          </cell>
          <cell r="C6848" t="str">
            <v>UN</v>
          </cell>
          <cell r="D6848">
            <v>22.78</v>
          </cell>
        </row>
        <row r="6849">
          <cell r="A6849" t="str">
            <v xml:space="preserve">    74060</v>
          </cell>
          <cell r="B6849" t="str">
            <v>COTOVELO COBRE</v>
          </cell>
        </row>
        <row r="6850">
          <cell r="A6850" t="str">
            <v xml:space="preserve">    74060/001</v>
          </cell>
          <cell r="B6850" t="str">
            <v xml:space="preserve">COTOVELO DE COBRE SEM ANEL SOLDA 22MM - FORNECIMENTO E INSTALACAO </v>
          </cell>
          <cell r="C6850" t="str">
            <v>UN</v>
          </cell>
          <cell r="D6850">
            <v>12.11</v>
          </cell>
        </row>
        <row r="6851">
          <cell r="A6851" t="str">
            <v xml:space="preserve">    74060/002</v>
          </cell>
          <cell r="B6851" t="str">
            <v xml:space="preserve">COTOVELO DE COBRE SEM ANEL SOLDA 28MM - FORNECIMENTO E INSTALACAO </v>
          </cell>
          <cell r="C6851" t="str">
            <v>UN</v>
          </cell>
          <cell r="D6851">
            <v>15</v>
          </cell>
        </row>
        <row r="6852">
          <cell r="A6852" t="str">
            <v xml:space="preserve">    74060/003</v>
          </cell>
          <cell r="B6852" t="str">
            <v xml:space="preserve">COTOVELO DE COBRE SEM ANEL SOLDA 35MM - FORNECIMENTO E INSTALACAO </v>
          </cell>
          <cell r="C6852" t="str">
            <v>UN</v>
          </cell>
          <cell r="D6852">
            <v>35.39</v>
          </cell>
        </row>
        <row r="6853">
          <cell r="A6853" t="str">
            <v xml:space="preserve">    74060/004</v>
          </cell>
          <cell r="B6853" t="str">
            <v xml:space="preserve">COTOVELO DE COBRE SEM ANEL SOLDA 15MM - FORNECIMENTO E INSTALACAO </v>
          </cell>
          <cell r="C6853" t="str">
            <v>UN</v>
          </cell>
          <cell r="D6853">
            <v>7.61</v>
          </cell>
        </row>
        <row r="6854">
          <cell r="A6854" t="str">
            <v xml:space="preserve">    89358</v>
          </cell>
          <cell r="B6854" t="str">
            <v>JOELHO 90 GRAUS, PVC, SOLDÁVEL, DN 20MM, INSTALADO EM RAMAL OU SUB-RAMAL DE ÁGUA FORNECIMENTO E INSTALAÇÃO . AF_12/2014_P</v>
          </cell>
          <cell r="C6854" t="str">
            <v>UN</v>
          </cell>
          <cell r="D6854">
            <v>3.85</v>
          </cell>
        </row>
        <row r="6855">
          <cell r="A6855" t="str">
            <v xml:space="preserve">    89359</v>
          </cell>
          <cell r="B6855" t="str">
            <v>JOELHO 45 GRAUS, PVC, SOLDÁVEL, DN 20MM, INSTALADO EM RAMAL OU SUB-RAMAL DE ÁGUA FORNECIMENTO E INSTALAÇÃO . AF_12/2014_P</v>
          </cell>
          <cell r="C6855" t="str">
            <v>UN</v>
          </cell>
          <cell r="D6855">
            <v>3.97</v>
          </cell>
        </row>
        <row r="6856">
          <cell r="A6856" t="str">
            <v xml:space="preserve">    89360</v>
          </cell>
          <cell r="B6856" t="str">
            <v>CURVA 90 GRAUS, PVC, SOLDÁVEL, DN 20MM, INSTALADO EM RAMAL OU SUB-RAMAL DE ÁGUA FORNECIMENTO E INSTALAÇÃO . AF_12/2014_P</v>
          </cell>
          <cell r="C6856" t="str">
            <v>UN</v>
          </cell>
          <cell r="D6856">
            <v>4.6500000000000004</v>
          </cell>
        </row>
        <row r="6857">
          <cell r="A6857" t="str">
            <v xml:space="preserve">    89361</v>
          </cell>
          <cell r="B6857" t="str">
            <v>CURVA 45 GRAUS, PVC, SOLDÁVEL, DN 20MM, INSTALADO EM RAMAL OU SUB-RAMAL DE ÁGUA FORNECIMENTO E INSTALAÇÃO . AF_12/2014_P</v>
          </cell>
          <cell r="C6857" t="str">
            <v>UN</v>
          </cell>
          <cell r="D6857">
            <v>3.97</v>
          </cell>
        </row>
        <row r="6858">
          <cell r="A6858" t="str">
            <v xml:space="preserve">    89362</v>
          </cell>
          <cell r="B6858" t="str">
            <v>JOELHO 90 GRAUS, PVC, SOLDÁVEL, DN 25MM, INSTALADO EM RAMAL OU SUB-RAMAL DE ÁGUA FORNECIMENTO E INSTALAÇÃO . AF_12/2014_P</v>
          </cell>
          <cell r="C6858" t="str">
            <v>UN</v>
          </cell>
          <cell r="D6858">
            <v>4.54</v>
          </cell>
        </row>
        <row r="6859">
          <cell r="A6859" t="str">
            <v xml:space="preserve">    89363</v>
          </cell>
          <cell r="B6859" t="str">
            <v>JOELHO 45 GRAUS, PVC, SOLDÁVEL, DN 25MM, INSTALADO EM RAMAL OU SUB-RAMAL DE ÁGUA FORNECIMENTO E INSTALAÇÃO . AF_12/2014_P</v>
          </cell>
          <cell r="C6859" t="str">
            <v>UN</v>
          </cell>
          <cell r="D6859">
            <v>4.96</v>
          </cell>
        </row>
        <row r="6860">
          <cell r="A6860" t="str">
            <v xml:space="preserve">    89364</v>
          </cell>
          <cell r="B6860" t="str">
            <v>CURVA 90 GRAUS, PVC, SOLDÁVEL, DN 25MM, INSTALADO EM RAMAL OU SUB-RAMAL DE ÁGUA FORNECIMENTO E INSTALAÇÃO . AF_12/2014_P</v>
          </cell>
          <cell r="C6860" t="str">
            <v>UN</v>
          </cell>
          <cell r="D6860">
            <v>5.65</v>
          </cell>
        </row>
        <row r="6861">
          <cell r="A6861" t="str">
            <v xml:space="preserve">    89365</v>
          </cell>
          <cell r="B6861" t="str">
            <v>CURVA 45 GRAUS, PVC, SOLDÁVEL, DN 25MM, INSTALADO EM RAMAL OU SUB-RAMAL DE ÁGUA FORNECIMENTO E INSTALAÇÃO . AF_12/2014_P</v>
          </cell>
          <cell r="C6861" t="str">
            <v>UN</v>
          </cell>
          <cell r="D6861">
            <v>4.88</v>
          </cell>
        </row>
        <row r="6862">
          <cell r="A6862" t="str">
            <v xml:space="preserve">    89366</v>
          </cell>
          <cell r="B6862" t="str">
            <v>JOELHO 90 GRAUS COM BUCHA DE LATÃO, PVC, SOLDÁVEL, DN 25MM, X 3/4 INSTALADO EM RAMAL OU SUB-RAMAL DE ÁGUA FORNECIMENTO E INSTALAÇÃO . AF_12/2014_P</v>
          </cell>
          <cell r="C6862" t="str">
            <v>UN</v>
          </cell>
          <cell r="D6862">
            <v>8.0500000000000007</v>
          </cell>
        </row>
        <row r="6863">
          <cell r="A6863" t="str">
            <v xml:space="preserve">    89367</v>
          </cell>
          <cell r="B6863" t="str">
            <v>JOELHO 90 GRAUS, PVC, SOLDÁVEL, DN 32MM, INSTALADO EM RAMAL OU SUB-RAMAL DE ÁGUA FORNECIMENTO E INSTALAÇÃO . AF_12/2014_P</v>
          </cell>
          <cell r="C6863" t="str">
            <v>UN</v>
          </cell>
          <cell r="D6863">
            <v>6.03</v>
          </cell>
        </row>
        <row r="6864">
          <cell r="A6864" t="str">
            <v xml:space="preserve">    89368</v>
          </cell>
          <cell r="B6864" t="str">
            <v>JOELHO 45 GRAUS, PVC, SOLDÁVEL, DN 32MM, INSTALADO EM RAMAL OU SUB-RAMAL DE ÁGUA FORNECIMENTO E INSTALAÇÃO . AF_12/2014_P</v>
          </cell>
          <cell r="C6864" t="str">
            <v>UN</v>
          </cell>
          <cell r="D6864">
            <v>6.98</v>
          </cell>
        </row>
        <row r="6865">
          <cell r="A6865" t="str">
            <v xml:space="preserve">    89369</v>
          </cell>
          <cell r="B6865" t="str">
            <v>CURVA 90 GRAUS, PVC, SOLDÁVEL, DN 32MM, INSTALADO EM RAMAL OU SUB-RAMAL DE ÁGUA FORNECIMENTO E INSTALAÇÃO . AF_12/2014_P</v>
          </cell>
          <cell r="C6865" t="str">
            <v>UN</v>
          </cell>
          <cell r="D6865">
            <v>8.27</v>
          </cell>
        </row>
        <row r="6866">
          <cell r="A6866" t="str">
            <v xml:space="preserve">    89370</v>
          </cell>
          <cell r="B6866" t="str">
            <v>CURVA 45 GRAUS, PVC, SOLDÁVEL, DN 32MM, INSTALADO EM RAMAL OU SUB-RAMAL DE ÁGUA FORNECIMENTO E INSTALAÇÃO . AF_12/2014_P</v>
          </cell>
          <cell r="C6866" t="str">
            <v>UN</v>
          </cell>
          <cell r="D6866">
            <v>6.4</v>
          </cell>
        </row>
        <row r="6867">
          <cell r="A6867" t="str">
            <v xml:space="preserve">    89371</v>
          </cell>
          <cell r="B6867" t="str">
            <v>LUVA, PVC, SOLDÁVEL, DN 20MM, INSTALADO EM RAMAL OU SUB-RAMAL DE ÁGUA FORNECIMENTO E INSTALAÇÃO . AF_12/2014_P</v>
          </cell>
          <cell r="C6867" t="str">
            <v>UN</v>
          </cell>
          <cell r="D6867">
            <v>2.82</v>
          </cell>
        </row>
        <row r="6868">
          <cell r="A6868" t="str">
            <v xml:space="preserve">    89372</v>
          </cell>
          <cell r="B6868" t="str">
            <v>LUVA DE CORRER, PVC, SOLDÁVEL, DN 20MM, INSTALADO EM RAMAL OU SUB-RAMAL DE ÁGUA FORNECIMENTO E INSTALAÇÃO . AF_12/2014_P</v>
          </cell>
          <cell r="C6868" t="str">
            <v>UN</v>
          </cell>
          <cell r="D6868">
            <v>6.58</v>
          </cell>
        </row>
        <row r="6869">
          <cell r="A6869" t="str">
            <v xml:space="preserve">    89373</v>
          </cell>
          <cell r="B6869" t="str">
            <v>LUVA DE REDUÇÃO, PVC, SOLDÁVEL, DN 20MM X 25MM, INSTALADO EM RAMAL OU SUB-RAMAL DE ÁGUA FORNECIMENTO E INSTALAÇÃO . AF_12/2014_P</v>
          </cell>
          <cell r="C6869" t="str">
            <v>UN</v>
          </cell>
          <cell r="D6869">
            <v>3.07</v>
          </cell>
        </row>
        <row r="6870">
          <cell r="A6870" t="str">
            <v xml:space="preserve">    89374</v>
          </cell>
          <cell r="B6870" t="str">
            <v>LUVA COM BUCHA DE LATÃO, PVC, SOLDÁVEL, DN 20MM X 1/2, INSTALADO EM RAMAL OU SUB-RAMAL DE ÁGUA FORNECIMENTO E INSTALAÇÃO . AF_12/2014_P</v>
          </cell>
          <cell r="C6870" t="str">
            <v>UN</v>
          </cell>
          <cell r="D6870">
            <v>5.08</v>
          </cell>
        </row>
        <row r="6871">
          <cell r="A6871" t="str">
            <v xml:space="preserve">    89375</v>
          </cell>
          <cell r="B6871" t="str">
            <v>UNIÃO, PVC, SOLDÁVEL, DN 20MM, INSTALADO EM RAMAL OU SUB-RAMAL DE ÁGUAFORNECIMENTO E INSTALAÇÃO . AF_12/2014_P</v>
          </cell>
          <cell r="C6871" t="str">
            <v>UN</v>
          </cell>
          <cell r="D6871">
            <v>5.59</v>
          </cell>
        </row>
        <row r="6872">
          <cell r="A6872" t="str">
            <v xml:space="preserve">    89376</v>
          </cell>
          <cell r="B6872" t="str">
            <v>ADAPTADOR CURTO COM BOLSA E ROSCA PARA REGISTRO, PVC, SOLDÁVEL, DN 20MM X 1/2, INSTALADO EM RAMAL OU SUB-RAMAL DE ÁGUA FORNECIMENTO E INSTALAÇÃO . AF_12/2014_P</v>
          </cell>
          <cell r="C6872" t="str">
            <v>UN</v>
          </cell>
          <cell r="D6872">
            <v>3.14</v>
          </cell>
        </row>
        <row r="6873">
          <cell r="A6873" t="str">
            <v xml:space="preserve">    89378</v>
          </cell>
          <cell r="B6873" t="str">
            <v>LUVA, PVC, SOLDÁVEL, DN 25MM, INSTALADO EM RAMAL OU SUB-RAMAL DE ÁGUA FORNECIMENTO E INSTALAÇÃO . AF_12/2014_P</v>
          </cell>
          <cell r="C6873" t="str">
            <v>UN</v>
          </cell>
          <cell r="D6873">
            <v>3.33</v>
          </cell>
        </row>
        <row r="6874">
          <cell r="A6874" t="str">
            <v xml:space="preserve">    89379</v>
          </cell>
          <cell r="B6874" t="str">
            <v>LUVA DE CORRER, PVC, SOLDÁVEL, DN 25MM, INSTALADO EM RAMAL OU SUB-RAMAL DE ÁGUA FORNECIMENTO E INSTALAÇÃO . AF_12/2014_P</v>
          </cell>
          <cell r="C6874" t="str">
            <v>UN</v>
          </cell>
          <cell r="D6874">
            <v>8.5</v>
          </cell>
        </row>
        <row r="6875">
          <cell r="A6875" t="str">
            <v xml:space="preserve">    89380</v>
          </cell>
          <cell r="B6875" t="str">
            <v>LUVA DE REDUÇÃO, PVC, SOLDÁVEL, DN 25MM X 32MM, INSTALADO EM RAMAL OU SUB-RAMAL DE ÁGUA FORNECIMENTO E INSTALAÇÃO . AF_12/2014_P</v>
          </cell>
          <cell r="C6875" t="str">
            <v>UN</v>
          </cell>
          <cell r="D6875">
            <v>4.37</v>
          </cell>
        </row>
        <row r="6876">
          <cell r="A6876" t="str">
            <v xml:space="preserve">    89381</v>
          </cell>
          <cell r="B6876" t="str">
            <v>LUVA COM BUCHA DE LATÃO, PVC, SOLDÁVEL, DN 25MM X 3/4, INSTALADO EM RAMAL OU SUB-RAMAL DE ÁGUA FORNECIMENTO E INSTALAÇÃO. AF_12/2014_P</v>
          </cell>
          <cell r="C6876" t="str">
            <v>UN</v>
          </cell>
          <cell r="D6876">
            <v>6.38</v>
          </cell>
        </row>
        <row r="6877">
          <cell r="A6877" t="str">
            <v xml:space="preserve">    89382</v>
          </cell>
          <cell r="B6877" t="str">
            <v>UNIÃO, PVC, SOLDÁVEL, DN 25MM, INSTALADO EM RAMAL OU SUB-RAMAL DE ÁGUAFORNECIMENTO E INSTALAÇÃO. AF_12/2014_P</v>
          </cell>
          <cell r="C6877" t="str">
            <v>UN</v>
          </cell>
          <cell r="D6877">
            <v>6.1</v>
          </cell>
        </row>
        <row r="6878">
          <cell r="A6878" t="str">
            <v xml:space="preserve">    89383</v>
          </cell>
          <cell r="B6878" t="str">
            <v>ADAPTADOR CURTO COM BOLSA E ROSCA PARA REGISTRO, PVC, SOLDÁVEL, DN 25MM X 3/4, INSTALADO EM RAMAL OU SUB-RAMAL DE ÁGUA FORNECIMENTO E INSTALAÇÃO. AF_12/2014_P</v>
          </cell>
          <cell r="C6878" t="str">
            <v>UN</v>
          </cell>
          <cell r="D6878">
            <v>3.74</v>
          </cell>
        </row>
        <row r="6879">
          <cell r="A6879" t="str">
            <v xml:space="preserve">    89385</v>
          </cell>
          <cell r="B6879" t="str">
            <v>LUVA SOLDÁVEL E COM ROSCA, PVC, SOLDÁVEL, DN 25MM X 3/4, INSTALADO EMRAMAL OU SUB-RAMAL DE ÁGUA FORNECIMENTO E INSTALAÇÃO. AF_12/2014_P</v>
          </cell>
          <cell r="C6879" t="str">
            <v>UN</v>
          </cell>
          <cell r="D6879">
            <v>3.58</v>
          </cell>
        </row>
        <row r="6880">
          <cell r="A6880" t="str">
            <v xml:space="preserve">    89386</v>
          </cell>
          <cell r="B6880" t="str">
            <v>LUVA, PVC, SOLDÁVEL, DN 32MM, INSTALADO EM RAMAL OU SUB-RAMAL DE ÁGUA FORNECIMENTO E INSTALAÇÃO. AF_12/2014_P</v>
          </cell>
          <cell r="C6880" t="str">
            <v>UN</v>
          </cell>
          <cell r="D6880">
            <v>4.32</v>
          </cell>
        </row>
        <row r="6881">
          <cell r="A6881" t="str">
            <v xml:space="preserve">    89388</v>
          </cell>
          <cell r="B6881" t="str">
            <v>LUVA DE REDUÇÃO, PVC, SOLDÁVEL, DN 32MM X 40MM, INSTALADO EM RAMAL OU SUB-RAMAL DE ÁGUA FORNECIMENTO E INSTALAÇÃO. AF_12/2014_P</v>
          </cell>
          <cell r="C6881" t="str">
            <v>UN</v>
          </cell>
          <cell r="D6881">
            <v>5.25</v>
          </cell>
        </row>
        <row r="6882">
          <cell r="A6882" t="str">
            <v xml:space="preserve">    89389</v>
          </cell>
          <cell r="B6882" t="str">
            <v>LUVA SOLDÁVEL E COM ROSCA, PVC, SOLDÁVEL, DN 32MM X 1, INSTALADO EM RAMAL OU SUB-RAMAL DE ÁGUA FORNECIMENTO E INSTALAÇÃO. AF_12/2014_P</v>
          </cell>
          <cell r="C6882" t="str">
            <v>UN</v>
          </cell>
          <cell r="D6882">
            <v>5.47</v>
          </cell>
        </row>
        <row r="6883">
          <cell r="A6883" t="str">
            <v xml:space="preserve">    89390</v>
          </cell>
          <cell r="B6883" t="str">
            <v>UNIÃO, PVC, SOLDÁVEL, DN 32MM, INSTALADO EM RAMAL OU SUB-RAMAL DE ÁGUAFORNECIMENTO E INSTALAÇÃO. AF_12/2014_P</v>
          </cell>
          <cell r="C6883" t="str">
            <v>UN</v>
          </cell>
          <cell r="D6883">
            <v>10.130000000000001</v>
          </cell>
        </row>
        <row r="6884">
          <cell r="A6884" t="str">
            <v xml:space="preserve">    89391</v>
          </cell>
          <cell r="B6884" t="str">
            <v>ADAPTADOR CURTO COM BOLSA E ROSCA PARA REGISTRO, PVC, SOLDÁVEL, DN 32MM X 1, INSTALADO EM RAMAL OU SUB-RAMAL DE ÁGUA FORNECIMENTO E INSTALAÇÃO. AF_12/2014_P</v>
          </cell>
          <cell r="C6884" t="str">
            <v>UN</v>
          </cell>
          <cell r="D6884">
            <v>5.25</v>
          </cell>
        </row>
        <row r="6885">
          <cell r="A6885" t="str">
            <v xml:space="preserve">    89393</v>
          </cell>
          <cell r="B6885" t="str">
            <v>TE, PVC, SOLDÁVEL, DN 20MM, INSTALADO EM RAMAL OU SUB-RAMAL DE ÁGUA FORNECIMENTO E INSTALAÇÃO. AF_12/2014_P</v>
          </cell>
          <cell r="C6885" t="str">
            <v>UN</v>
          </cell>
          <cell r="D6885">
            <v>5.46</v>
          </cell>
        </row>
        <row r="6886">
          <cell r="A6886" t="str">
            <v xml:space="preserve">    89394</v>
          </cell>
          <cell r="B6886" t="str">
            <v>TÊ COM BUCHA DE LATÃO NA BOLSA CENTRAL, PVC, SOLDÁVEL, DN 20MM X 1/2,INSTALADO EM RAMAL OU SUB-RAMAL DE ÁGUA FORNECIMENTO E INSTALAÇÃO.AF_12/2014_P</v>
          </cell>
          <cell r="C6886" t="str">
            <v>UN</v>
          </cell>
          <cell r="D6886">
            <v>11.35</v>
          </cell>
        </row>
        <row r="6887">
          <cell r="A6887" t="str">
            <v xml:space="preserve">    89395</v>
          </cell>
          <cell r="B6887" t="str">
            <v>TE, PVC, SOLDÁVEL, DN 25MM, INSTALADO EM RAMAL OU SUB-RAMAL DE ÁGUA FORNECIMENTO E INSTALAÇÃO. AF_12/2014_P</v>
          </cell>
          <cell r="C6887" t="str">
            <v>UN</v>
          </cell>
          <cell r="D6887">
            <v>6.41</v>
          </cell>
        </row>
        <row r="6888">
          <cell r="A6888" t="str">
            <v xml:space="preserve">    89396</v>
          </cell>
          <cell r="B6888" t="str">
            <v>TÊ COM BUCHA DE LATÃO NA BOLSA CENTRAL, PVC, SOLDÁVEL, DN 25MM X 1/2,INSTALADO EM RAMAL OU SUB-RAMAL DE ÁGUA FORNECIMENTO E INSTALAÇÃO.AF_12/2014_P</v>
          </cell>
          <cell r="C6888" t="str">
            <v>UN</v>
          </cell>
          <cell r="D6888">
            <v>12.91</v>
          </cell>
        </row>
        <row r="6889">
          <cell r="A6889" t="str">
            <v xml:space="preserve">    89397</v>
          </cell>
          <cell r="B6889" t="str">
            <v>TÊ DE REDUÇÃO, PVC, SOLDÁVEL, DN 25MM X 20MM, INSTALADO EM RAMAL OU SUB-RAMAL DE ÁGUA FORNECIMENTO E INSTALAÇÃO. AF_12/2014_P</v>
          </cell>
          <cell r="C6889" t="str">
            <v>UN</v>
          </cell>
          <cell r="D6889">
            <v>7.68</v>
          </cell>
        </row>
        <row r="6890">
          <cell r="A6890" t="str">
            <v xml:space="preserve">    89398</v>
          </cell>
          <cell r="B6890" t="str">
            <v>TE, PVC, SOLDÁVEL, DN 32MM, INSTALADO EM RAMAL OU SUB-RAMAL DE ÁGUA FORNECIMENTO E INSTALAÇÃO. AF_12/2014_P</v>
          </cell>
          <cell r="C6890" t="str">
            <v>UN</v>
          </cell>
          <cell r="D6890">
            <v>9.1199999999999992</v>
          </cell>
        </row>
        <row r="6891">
          <cell r="A6891" t="str">
            <v xml:space="preserve">    89399</v>
          </cell>
          <cell r="B6891" t="str">
            <v>TÊ COM BUCHA DE LATÃO NA BOLSA CENTRAL, PVC, SOLDÁVEL, DN 32MM X 3/4,INSTALADO EM RAMAL OU SUB-RAMAL DE ÁGUA FORNECIMENTO E INSTALAÇÃO.AF_12/2014_P</v>
          </cell>
          <cell r="C6891" t="str">
            <v>UN</v>
          </cell>
          <cell r="D6891">
            <v>19.12</v>
          </cell>
        </row>
        <row r="6892">
          <cell r="A6892" t="str">
            <v xml:space="preserve">    89400</v>
          </cell>
          <cell r="B6892" t="str">
            <v>TÊ DE REDUÇÃO, PVC, SOLDÁVEL, DN 32MM X 25MM, INSTALADO EM RAMAL OU SUB-RAMAL DE ÁGUA FORNECIMENTO E INSTALAÇÃO. AF_12/2014_P</v>
          </cell>
          <cell r="C6892" t="str">
            <v>UN</v>
          </cell>
          <cell r="D6892">
            <v>10.75</v>
          </cell>
        </row>
        <row r="6893">
          <cell r="A6893" t="str">
            <v xml:space="preserve">    89404</v>
          </cell>
          <cell r="B6893" t="str">
            <v>JOELHO 90 GRAUS, PVC, SOLDÁVEL, DN 20MM, INSTALADO EM RAMAL DE DISTRIBUIÇÃO DE ÁGUA FORNECIMENTO E INSTALAÇÃO. AF_12/2014_P</v>
          </cell>
          <cell r="C6893" t="str">
            <v>UN</v>
          </cell>
          <cell r="D6893">
            <v>2.57</v>
          </cell>
        </row>
        <row r="6894">
          <cell r="A6894" t="str">
            <v xml:space="preserve">    89405</v>
          </cell>
          <cell r="B6894" t="str">
            <v>JOELHO 45 GRAUS, PVC, SOLDÁVEL, DN 20MM, INSTALADO EM RAMAL DE DISTRIBUIÇÃO DE ÁGUA FORNECIMENTO E INSTALAÇÃO. AF_12/2014_P</v>
          </cell>
          <cell r="C6894" t="str">
            <v>UN</v>
          </cell>
          <cell r="D6894">
            <v>2.69</v>
          </cell>
        </row>
        <row r="6895">
          <cell r="A6895" t="str">
            <v xml:space="preserve">    89406</v>
          </cell>
          <cell r="B6895" t="str">
            <v>CURVA 90 GRAUS, PVC, SOLDÁVEL, DN 20MM, INSTALADO EM RAMAL DE DISTRIBUIÇÃO DE ÁGUA FORNECIMENTO E INSTALAÇÃO. AF_12/2014_P</v>
          </cell>
          <cell r="C6895" t="str">
            <v>UN</v>
          </cell>
          <cell r="D6895">
            <v>3.37</v>
          </cell>
        </row>
        <row r="6896">
          <cell r="A6896" t="str">
            <v xml:space="preserve">    89407</v>
          </cell>
          <cell r="B6896" t="str">
            <v>CURVA 45 GRAUS, PVC, SOLDÁVEL, DN 20MM, INSTALADO EM RAMAL DE DISTRIBUIÇÃO DE ÁGUA - FORNECIMENTO E INSTALAÇÃO. AF_12/2014</v>
          </cell>
          <cell r="C6896" t="str">
            <v>UN</v>
          </cell>
          <cell r="D6896">
            <v>2.69</v>
          </cell>
        </row>
        <row r="6897">
          <cell r="A6897" t="str">
            <v xml:space="preserve">    89408</v>
          </cell>
          <cell r="B6897" t="str">
            <v>JOELHO 90 GRAUS, PVC, SOLDÁVEL, DN 25MM, INSTALADO EM RAMAL DE DISTRIBUIÇÃO DE ÁGUA FORNECIMENTO E INSTALAÇÃO. AF_12/2014_P</v>
          </cell>
          <cell r="C6897" t="str">
            <v>UN</v>
          </cell>
          <cell r="D6897">
            <v>3.06</v>
          </cell>
        </row>
        <row r="6898">
          <cell r="A6898" t="str">
            <v xml:space="preserve">    89409</v>
          </cell>
          <cell r="B6898" t="str">
            <v>JOELHO 45 GRAUS, PVC, SOLDÁVEL, DN 25MM, INSTALADO EM RAMAL DE DISTRIBUIÇÃO DE ÁGUA FORNECIMENTO E INSTALAÇÃO. AF_12/2014_P</v>
          </cell>
          <cell r="C6898" t="str">
            <v>UN</v>
          </cell>
          <cell r="D6898">
            <v>3.48</v>
          </cell>
        </row>
        <row r="6899">
          <cell r="A6899" t="str">
            <v xml:space="preserve">    89410</v>
          </cell>
          <cell r="B6899" t="str">
            <v>CURVA 90 GRAUS, PVC, SOLDÁVEL, DN 25MM, INSTALADO EM RAMAL DE DISTRIBUIÇÃO DE ÁGUA FORNECIMENTO E INSTALAÇÃO. AF_12/2014_P</v>
          </cell>
          <cell r="C6899" t="str">
            <v>UN</v>
          </cell>
          <cell r="D6899">
            <v>4.17</v>
          </cell>
        </row>
        <row r="6900">
          <cell r="A6900" t="str">
            <v xml:space="preserve">    89411</v>
          </cell>
          <cell r="B6900" t="str">
            <v>CURVA 45 GRAUS, PVC, SOLDÁVEL, DN 25MM, INSTALADO EM RAMAL DE DISTRIBUIÇÃO DE ÁGUA FORNECIMENTO E INSTALAÇÃO. AF_12/2014_P</v>
          </cell>
          <cell r="C6900" t="str">
            <v>UN</v>
          </cell>
          <cell r="D6900">
            <v>3.41</v>
          </cell>
        </row>
        <row r="6901">
          <cell r="A6901" t="str">
            <v xml:space="preserve">    89412</v>
          </cell>
          <cell r="B6901" t="str">
            <v>JOELHO 90 GRAUS, PVC, SOLDÁVEL, DN 25MM, X 3/4 INSTALADO EM RAMAL DE DISTRIBUIÇÃO DE ÁGUA FORNECIMENTO E INSTALAÇÃO. AF_12/2014_P</v>
          </cell>
          <cell r="C6901" t="str">
            <v>UN</v>
          </cell>
          <cell r="D6901">
            <v>4.13</v>
          </cell>
        </row>
        <row r="6902">
          <cell r="A6902" t="str">
            <v xml:space="preserve">    89413</v>
          </cell>
          <cell r="B6902" t="str">
            <v>JOELHO 90 GRAUS, PVC, SOLDÁVEL, DN 32MM, INSTALADO EM RAMAL DE DISTRIBUIÇÃO DE ÁGUA FORNECIMENTO E INSTALAÇÃO. AF_12/2014_P</v>
          </cell>
          <cell r="C6902" t="str">
            <v>UN</v>
          </cell>
          <cell r="D6902">
            <v>4.25</v>
          </cell>
        </row>
        <row r="6903">
          <cell r="A6903" t="str">
            <v xml:space="preserve">    89414</v>
          </cell>
          <cell r="B6903" t="str">
            <v>JOELHO 45 GRAUS, PVC, SOLDÁVEL, DN 32MM, INSTALADO EM RAMAL DE DISTRIBUIÇÃO DE ÁGUA - FORNECIMENTO E INSTALAÇÃO. AF_12/2014_P</v>
          </cell>
          <cell r="C6903" t="str">
            <v>UN</v>
          </cell>
          <cell r="D6903">
            <v>5.2</v>
          </cell>
        </row>
        <row r="6904">
          <cell r="A6904" t="str">
            <v xml:space="preserve">    89415</v>
          </cell>
          <cell r="B6904" t="str">
            <v>CURVA 90 GRAUS, PVC, SOLDÁVEL, DN 32MM, INSTALADO EM RAMAL DE DISTRIBUIÇÃO DE ÁGUA FORNECIMENTO E INSTALAÇÃO. AF_12/2014_P</v>
          </cell>
          <cell r="C6904" t="str">
            <v>UN</v>
          </cell>
          <cell r="D6904">
            <v>6.5</v>
          </cell>
        </row>
        <row r="6905">
          <cell r="A6905" t="str">
            <v xml:space="preserve">    89416</v>
          </cell>
          <cell r="B6905" t="str">
            <v>CURVA 45 GRAUS, PVC, SOLDÁVEL, DN 32MM, INSTALADO EM RAMAL DE DISTRIBUIÇÃO DE ÁGUA - FORNECIMENTO E INSTALAÇÃO. AF_12/2014_P</v>
          </cell>
          <cell r="C6905" t="str">
            <v>UN</v>
          </cell>
          <cell r="D6905">
            <v>4.62</v>
          </cell>
        </row>
        <row r="6906">
          <cell r="A6906" t="str">
            <v xml:space="preserve">    89417</v>
          </cell>
          <cell r="B6906" t="str">
            <v>LUVA, PVC, SOLDÁVEL, DN 20MM, INSTALADO EM RAMAL DE DISTRIBUIÇÃO DE ÁGUA FORNECIMENTO E INSTALAÇÃO. AF_12/2014_P</v>
          </cell>
          <cell r="C6906" t="str">
            <v>UN</v>
          </cell>
          <cell r="D6906">
            <v>1.98</v>
          </cell>
        </row>
        <row r="6907">
          <cell r="A6907" t="str">
            <v xml:space="preserve">    89418</v>
          </cell>
          <cell r="B6907" t="str">
            <v>LUVA DE CORRER, PVC, SOLDÁVEL, DN 20MM, INSTALADO EM RAMAL DE DISTRIBUIÇÃO DE ÁGUA FORNECIMENTO E INSTALAÇÃO. AF_12/2014_P</v>
          </cell>
          <cell r="C6907" t="str">
            <v>UN</v>
          </cell>
          <cell r="D6907">
            <v>5.74</v>
          </cell>
        </row>
        <row r="6908">
          <cell r="A6908" t="str">
            <v xml:space="preserve">    89419</v>
          </cell>
          <cell r="B6908" t="str">
            <v>LUVA DE REDUÇÃO, PVC, SOLDÁVEL, DN 20MM X 25MM, INSTALADO EM RAMAL DE DISTRIBUIÇÃO DE ÁGUA - FORNECIMENTO E INSTALAÇÃO. AF_12/2014_P</v>
          </cell>
          <cell r="C6908" t="str">
            <v>UN</v>
          </cell>
          <cell r="D6908">
            <v>2.23</v>
          </cell>
        </row>
        <row r="6909">
          <cell r="A6909" t="str">
            <v xml:space="preserve">    89420</v>
          </cell>
          <cell r="B6909" t="str">
            <v>LUVA COM BUCHA DE LATÃO, PVC, SOLDÁVEL, DN 20MM X 1/2 , INSTALADO EM RAMAL DE DISTRIBUIÇÃO DE ÁGUA FORNECIMENTO E INSTALAÇÃO. AF_12/2014_P</v>
          </cell>
          <cell r="C6909" t="str">
            <v>UN</v>
          </cell>
          <cell r="D6909">
            <v>4.24</v>
          </cell>
        </row>
        <row r="6910">
          <cell r="A6910" t="str">
            <v xml:space="preserve">    89421</v>
          </cell>
          <cell r="B6910" t="str">
            <v>UNIÃO, PVC, SOLDÁVEL, DN 20MM, INSTALADO EM RAMAL DE DISTRIBUIÇÃO DE ÁGUA FORNECIMENTO E INSTALAÇÃO. AF_12/2014_P</v>
          </cell>
          <cell r="C6910" t="str">
            <v>UN</v>
          </cell>
          <cell r="D6910">
            <v>4.74</v>
          </cell>
        </row>
        <row r="6911">
          <cell r="A6911" t="str">
            <v xml:space="preserve">    89422</v>
          </cell>
          <cell r="B6911" t="str">
            <v>ADAPTADOR CURTO COM BOLSA E ROSCA PARA REGISTRO, PVC, SOLDÁVEL, DN 20MM X 1/2 , INSTALADO EM RAMAL DE DISTRIBUIÇÃO DE ÁGUA FORNECIMENTO EINSTALAÇÃO. AF_12/2014_P</v>
          </cell>
          <cell r="C6911" t="str">
            <v>UN</v>
          </cell>
          <cell r="D6911">
            <v>2.29</v>
          </cell>
        </row>
        <row r="6912">
          <cell r="A6912" t="str">
            <v xml:space="preserve">    89424</v>
          </cell>
          <cell r="B6912" t="str">
            <v>LUVA, PVC, SOLDÁVEL, DN 25MM, INSTALADO EM RAMAL DE DISTRIBUIÇÃO DE ÁGUA FORNECIMENTO E INSTALAÇÃO. AF_12/2014_P</v>
          </cell>
          <cell r="C6912" t="str">
            <v>UN</v>
          </cell>
          <cell r="D6912">
            <v>2.34</v>
          </cell>
        </row>
        <row r="6913">
          <cell r="A6913" t="str">
            <v xml:space="preserve">    89425</v>
          </cell>
          <cell r="B6913" t="str">
            <v>LUVA DE CORRER, PVC, SOLDÁVEL, DN 25MM, INSTALADO EM RAMAL DE DISTRIBUIÇÃO DE ÁGUA FORNECIMENTO E INSTALAÇÃO. AF_12/2014_P</v>
          </cell>
          <cell r="C6913" t="str">
            <v>UN</v>
          </cell>
          <cell r="D6913">
            <v>7.51</v>
          </cell>
        </row>
        <row r="6914">
          <cell r="A6914" t="str">
            <v xml:space="preserve">    89426</v>
          </cell>
          <cell r="B6914" t="str">
            <v>LUVA DE REDUÇÃO, PVC, SOLDÁVEL, DN 25MM X 32MM, INSTALADO EM RAMAL DE DISTRIBUIÇÃO DE ÁGUA FORNECIMENTO E INSTALAÇÃO. AF_12/2014_P</v>
          </cell>
          <cell r="C6914" t="str">
            <v>UN</v>
          </cell>
          <cell r="D6914">
            <v>3.38</v>
          </cell>
        </row>
        <row r="6915">
          <cell r="A6915" t="str">
            <v xml:space="preserve">    89427</v>
          </cell>
          <cell r="B6915" t="str">
            <v>LUVA COM BUCHA DE LATÃO, PVC, SOLDÁVEL, DN 25MM X 3/4 , INSTALADO EM RAMAL DE DISTRIBUIÇÃO DE ÁGUA - FORNECIMENTO E INSTALAÇÃO. AF_12/2014_P</v>
          </cell>
          <cell r="C6915" t="str">
            <v>UN</v>
          </cell>
          <cell r="D6915">
            <v>5.39</v>
          </cell>
        </row>
        <row r="6916">
          <cell r="A6916" t="str">
            <v xml:space="preserve">    89428</v>
          </cell>
          <cell r="B6916" t="str">
            <v>UNIÃO, PVC, SOLDÁVEL, DN 25MM, INSTALADO EM RAMAL DE DISTRIBUIÇÃO DE ÁGUA FORNECIMENTO E INSTALAÇÃO. AF_12/2014_P</v>
          </cell>
          <cell r="C6916" t="str">
            <v>UN</v>
          </cell>
          <cell r="D6916">
            <v>5.12</v>
          </cell>
        </row>
        <row r="6917">
          <cell r="A6917" t="str">
            <v xml:space="preserve">    89429</v>
          </cell>
          <cell r="B6917" t="str">
            <v>ADAPTADOR CURTO COM BOLSA E ROSCA PARA REGISTRO, PVC, SOLDÁVEL, DN 25MM X 3/4 , INSTALADO EM RAMAL DE DISTRIBUIÇÃO DE ÁGUA FORNECIMENTO EINSTALAÇÃO. AF_12/2014_P</v>
          </cell>
          <cell r="C6917" t="str">
            <v>UN</v>
          </cell>
          <cell r="D6917">
            <v>2.75</v>
          </cell>
        </row>
        <row r="6918">
          <cell r="A6918" t="str">
            <v xml:space="preserve">    89431</v>
          </cell>
          <cell r="B6918" t="str">
            <v>LUVA, PVC, SOLDÁVEL, DN 32MM, INSTALADO EM RAMAL DE DISTRIBUIÇÃO DE ÁGUA FORNECIMENTO E INSTALAÇÃO. AF_12/2014_P</v>
          </cell>
          <cell r="C6918" t="str">
            <v>UN</v>
          </cell>
          <cell r="D6918">
            <v>3.13</v>
          </cell>
        </row>
        <row r="6919">
          <cell r="A6919" t="str">
            <v xml:space="preserve">    89433</v>
          </cell>
          <cell r="B6919" t="str">
            <v>LUVA DE REDUÇÃO, PVC, SOLDÁVEL, DN 32MM X 40MM, INSTALADO EM RAMAL DE DISTRIBUIÇÃO DE ÁGUA FORNECIMENTO E INSTALAÇÃO. AF_12/2014_P</v>
          </cell>
          <cell r="C6919" t="str">
            <v>UN</v>
          </cell>
          <cell r="D6919">
            <v>4.0599999999999996</v>
          </cell>
        </row>
        <row r="6920">
          <cell r="A6920" t="str">
            <v xml:space="preserve">    89434</v>
          </cell>
          <cell r="B6920" t="str">
            <v>LUVA SOLDÁVEL E COM ROSCA, PVC, SOLDÁVEL, DN 32MM X 1 , INSTALADO EM RAMAL DE DISTRIBUIÇÃO DE ÁGUA FORNECIMENTO E INSTALAÇÃO. AF_12/2014_P</v>
          </cell>
          <cell r="C6920" t="str">
            <v>UN</v>
          </cell>
          <cell r="D6920">
            <v>4.28</v>
          </cell>
        </row>
        <row r="6921">
          <cell r="A6921" t="str">
            <v xml:space="preserve">    89435</v>
          </cell>
          <cell r="B6921" t="str">
            <v>UNIÃO, PVC, SOLDÁVEL, DN 32MM, INSTALADO EM RAMAL DE DISTRIBUIÇÃO DE ÁGUA FORNECIMENTO E INSTALAÇÃO. AF_12/2014_P</v>
          </cell>
          <cell r="C6921" t="str">
            <v>UN</v>
          </cell>
          <cell r="D6921">
            <v>8.94</v>
          </cell>
        </row>
        <row r="6922">
          <cell r="A6922" t="str">
            <v xml:space="preserve">    89436</v>
          </cell>
          <cell r="B6922" t="str">
            <v>ADAPTADOR CURTO COM BOLSA E ROSCA PARA REGISTRO, PVC, SOLDÁVEL, DN 32MM X 1 , INSTALADO EM RAMAL DE DISTRIBUIÇÃO DE ÁGUA FORNECIMENTO E INSTALAÇÃO. AF_12/2014_P</v>
          </cell>
          <cell r="C6922" t="str">
            <v>UN</v>
          </cell>
          <cell r="D6922">
            <v>4.0599999999999996</v>
          </cell>
        </row>
        <row r="6923">
          <cell r="A6923" t="str">
            <v xml:space="preserve">    89438</v>
          </cell>
          <cell r="B6923" t="str">
            <v>TE, PVC, SOLDÁVEL, DN 20MM, INSTALADO EM RAMAL DE DISTRIBUIÇÃO DE ÁGUAFORNECIMENTO E INSTALAÇÃO. AF_12/2014_P</v>
          </cell>
          <cell r="C6923" t="str">
            <v>UN</v>
          </cell>
          <cell r="D6923">
            <v>3.76</v>
          </cell>
        </row>
        <row r="6924">
          <cell r="A6924" t="str">
            <v xml:space="preserve">    89439</v>
          </cell>
          <cell r="B6924" t="str">
            <v>TÊ SOLDÁVEL E COM ROSCA NA BOLSA CENTRAL, PVC, SOLDÁVEL, DN 20MM X 1/2, INSTALADO EM RAMAL DE DISTRIBUIÇÃO DE ÁGUA FORNECIMENTO E INSTALAÇÃO. AF_12/2014_P</v>
          </cell>
          <cell r="C6924" t="str">
            <v>UN</v>
          </cell>
          <cell r="D6924">
            <v>4.7699999999999996</v>
          </cell>
        </row>
        <row r="6925">
          <cell r="A6925" t="str">
            <v xml:space="preserve">    89440</v>
          </cell>
          <cell r="B6925" t="str">
            <v>TE, PVC, SOLDÁVEL, DN 25MM, INSTALADO EM RAMAL DE DISTRIBUIÇÃO DE ÁGUAFORNECIMENTO E INSTALAÇÃO. AF_12/2014_P</v>
          </cell>
          <cell r="C6925" t="str">
            <v>UN</v>
          </cell>
          <cell r="D6925">
            <v>4.43</v>
          </cell>
        </row>
        <row r="6926">
          <cell r="A6926" t="str">
            <v xml:space="preserve">    89441</v>
          </cell>
          <cell r="B6926" t="str">
            <v>TÊ COM BUCHA DE LATÃO NA BOLSA CENTRAL, PVC, SOLDÁVEL, DN 25MM X 1/2 ,INSTALADO EM RAMAL DE DISTRIBUIÇÃO DE ÁGUA FORNECIMENTO E INSTALAÇÃO. AF_12/2014_P</v>
          </cell>
          <cell r="C6926" t="str">
            <v>UN</v>
          </cell>
          <cell r="D6926">
            <v>10.93</v>
          </cell>
        </row>
        <row r="6927">
          <cell r="A6927" t="str">
            <v xml:space="preserve">    89442</v>
          </cell>
          <cell r="B6927" t="str">
            <v>TÊ DE REDUÇÃO, PVC, SOLDÁVEL, DN 25MM X 20MM, INSTALADO EM RAMAL DE DISTRIBUIÇÃO DE ÁGUA FORNECIMENTO E INSTALAÇÃO. AF_12/2014_P</v>
          </cell>
          <cell r="C6927" t="str">
            <v>UN</v>
          </cell>
          <cell r="D6927">
            <v>5.7</v>
          </cell>
        </row>
        <row r="6928">
          <cell r="A6928" t="str">
            <v xml:space="preserve">    89443</v>
          </cell>
          <cell r="B6928" t="str">
            <v>TE, PVC, SOLDÁVEL, DN 32MM, INSTALADO EM RAMAL DE DISTRIBUIÇÃO DE ÁGUAFORNECIMENTO E INSTALAÇÃO. AF_12/2014_P</v>
          </cell>
          <cell r="C6928" t="str">
            <v>UN</v>
          </cell>
          <cell r="D6928">
            <v>6.78</v>
          </cell>
        </row>
        <row r="6929">
          <cell r="A6929" t="str">
            <v xml:space="preserve">    89444</v>
          </cell>
          <cell r="B6929" t="str">
            <v>TÊ COM BUCHA DE LATÃO NA BOLSA CENTRAL, PVC, SOLDÁVEL, DN 32MM X 3/4 ,INSTALADO EM RAMAL DE DISTRIBUIÇÃO DE ÁGUA FORNECIMENTO E INSTALAÇÃO. AF_12/2014_P</v>
          </cell>
          <cell r="C6929" t="str">
            <v>UN</v>
          </cell>
          <cell r="D6929">
            <v>16.78</v>
          </cell>
        </row>
        <row r="6930">
          <cell r="A6930" t="str">
            <v xml:space="preserve">    89445</v>
          </cell>
          <cell r="B6930" t="str">
            <v>TÊ DE REDUÇÃO, PVC, SOLDÁVEL, DN 32MM X 25MM, INSTALADO EM RAMAL DE DISTRIBUIÇÃO DE ÁGUA FORNECIMENTO E INSTALAÇÃO. AF_12/2014_P</v>
          </cell>
          <cell r="C6930" t="str">
            <v>UN</v>
          </cell>
          <cell r="D6930">
            <v>8.4</v>
          </cell>
        </row>
        <row r="6931">
          <cell r="A6931" t="str">
            <v xml:space="preserve">    89481</v>
          </cell>
          <cell r="B6931" t="str">
            <v>JOELHO 90 GRAUS, PVC, SOLDÁVEL, DN 25MM, INSTALADO EM PRUMADA DE ÁGUA FORNECIMENTO E INSTALAÇÃO. AF_12/2014_P</v>
          </cell>
          <cell r="C6931" t="str">
            <v>UN</v>
          </cell>
          <cell r="D6931">
            <v>2.3199999999999998</v>
          </cell>
        </row>
        <row r="6932">
          <cell r="A6932" t="str">
            <v xml:space="preserve">    89485</v>
          </cell>
          <cell r="B6932" t="str">
            <v>JOELHO 45 GRAUS, PVC, SOLDÁVEL, DN 25MM, INSTALADO EM PRUMADA DE ÁGUA FORNECIMENTO E INSTALAÇÃO. AF_12/2014_P</v>
          </cell>
          <cell r="C6932" t="str">
            <v>UN</v>
          </cell>
          <cell r="D6932">
            <v>2.74</v>
          </cell>
        </row>
        <row r="6933">
          <cell r="A6933" t="str">
            <v xml:space="preserve">    89489</v>
          </cell>
          <cell r="B6933" t="str">
            <v>CURVA 90 GRAUS, PVC, SOLDÁVEL, DN 25MM, INSTALADO EM PRUMADA DE ÁGUA FORNECIMENTO E INSTALAÇÃO. AF_12/2014_P</v>
          </cell>
          <cell r="C6933" t="str">
            <v>UN</v>
          </cell>
          <cell r="D6933">
            <v>3.43</v>
          </cell>
        </row>
        <row r="6934">
          <cell r="A6934" t="str">
            <v xml:space="preserve">    89490</v>
          </cell>
          <cell r="B6934" t="str">
            <v>CURVA 45 GRAUS, PVC, SOLDÁVEL, DN 25MM, INSTALADO EM PRUMADA DE ÁGUA FORNECIMENTO E INSTALAÇÃO. AF_12/2014_P</v>
          </cell>
          <cell r="C6934" t="str">
            <v>UN</v>
          </cell>
          <cell r="D6934">
            <v>2.66</v>
          </cell>
        </row>
        <row r="6935">
          <cell r="A6935" t="str">
            <v xml:space="preserve">    89492</v>
          </cell>
          <cell r="B6935" t="str">
            <v>JOELHO 90 GRAUS, PVC, SOLDÁVEL, DN 32MM, INSTALADO EM PRUMADA DE ÁGUA FORNECIMENTO E INSTALAÇÃO. AF_12/2014_P</v>
          </cell>
          <cell r="C6935" t="str">
            <v>UN</v>
          </cell>
          <cell r="D6935">
            <v>3.41</v>
          </cell>
        </row>
        <row r="6936">
          <cell r="A6936" t="str">
            <v xml:space="preserve">    89493</v>
          </cell>
          <cell r="B6936" t="str">
            <v>JOELHO 45 GRAUS, PVC, SOLDÁVEL, DN 32MM, INSTALADO EM PRUMADA DE ÁGUA FORNECIMENTO E INSTALAÇÃO. AF_12/2014_P</v>
          </cell>
          <cell r="C6936" t="str">
            <v>UN</v>
          </cell>
          <cell r="D6936">
            <v>4.3600000000000003</v>
          </cell>
        </row>
        <row r="6937">
          <cell r="A6937" t="str">
            <v xml:space="preserve">    89494</v>
          </cell>
          <cell r="B6937" t="str">
            <v>CURVA 90 GRAUS, PVC, SOLDÁVEL, DN 32MM, INSTALADO EM PRUMADA DE ÁGUA FORNECIMENTO E INSTALAÇÃO. AF_12/2014_P</v>
          </cell>
          <cell r="C6937" t="str">
            <v>UN</v>
          </cell>
          <cell r="D6937">
            <v>5.66</v>
          </cell>
        </row>
        <row r="6938">
          <cell r="A6938" t="str">
            <v xml:space="preserve">    89496</v>
          </cell>
          <cell r="B6938" t="str">
            <v>CURVA 45 GRAUS, PVC, SOLDÁVEL, DN 32MM, INSTALADO EM PRUMADA DE ÁGUA FORNECIMENTO E INSTALAÇÃO. AF_12/2014_P</v>
          </cell>
          <cell r="C6938" t="str">
            <v>UN</v>
          </cell>
          <cell r="D6938">
            <v>3.78</v>
          </cell>
        </row>
        <row r="6939">
          <cell r="A6939" t="str">
            <v xml:space="preserve">    89497</v>
          </cell>
          <cell r="B6939" t="str">
            <v>JOELHO 90 GRAUS, PVC, SOLDÁVEL, DN 40MM, INSTALADO EM PRUMADA DE ÁGUAFORNECIMENTO E INSTALAÇÃO. AF_12/2014_P</v>
          </cell>
          <cell r="C6939" t="str">
            <v>UN</v>
          </cell>
          <cell r="D6939">
            <v>5.29</v>
          </cell>
        </row>
        <row r="6940">
          <cell r="A6940" t="str">
            <v xml:space="preserve">    89498</v>
          </cell>
          <cell r="B6940" t="str">
            <v>JOELHO 45 GRAUS, PVC, SOLDÁVEL, DN 40MM, INSTALADO EM PRUMADA DE ÁGUA FORNECIMENTO E INSTALAÇÃO. AF_12/2014_P</v>
          </cell>
          <cell r="C6940" t="str">
            <v>UN</v>
          </cell>
          <cell r="D6940">
            <v>5.86</v>
          </cell>
        </row>
        <row r="6941">
          <cell r="A6941" t="str">
            <v xml:space="preserve">    89499</v>
          </cell>
          <cell r="B6941" t="str">
            <v>CURVA 90 GRAUS, PVC, SOLDÁVEL, DN 40MM, INSTALADO EM PRUMADA DE ÁGUA FORNECIMENTO E INSTALAÇÃO. AF_12/2014_P</v>
          </cell>
          <cell r="C6941" t="str">
            <v>UN</v>
          </cell>
          <cell r="D6941">
            <v>8.7100000000000009</v>
          </cell>
        </row>
        <row r="6942">
          <cell r="A6942" t="str">
            <v xml:space="preserve">    89500</v>
          </cell>
          <cell r="B6942" t="str">
            <v>CURVA 45 GRAUS, PVC, SOLDÁVEL, DN 40MM, INSTALADO EM PRUMADA DE ÁGUA FORNECIMENTO E INSTALAÇÃO. AF_12/2014_P</v>
          </cell>
          <cell r="C6942" t="str">
            <v>UN</v>
          </cell>
          <cell r="D6942">
            <v>5.55</v>
          </cell>
        </row>
        <row r="6943">
          <cell r="A6943" t="str">
            <v xml:space="preserve">    89501</v>
          </cell>
          <cell r="B6943" t="str">
            <v>JOELHO 90 GRAUS, PVC, SOLDÁVEL, DN 50MM, INSTALADO EM PRUMADA DE ÁGUA FORNECIMENTO E INSTALAÇÃO. AF_12/2014_P</v>
          </cell>
          <cell r="C6943" t="str">
            <v>UN</v>
          </cell>
          <cell r="D6943">
            <v>6.57</v>
          </cell>
        </row>
        <row r="6944">
          <cell r="A6944" t="str">
            <v xml:space="preserve">    89502</v>
          </cell>
          <cell r="B6944" t="str">
            <v>JOELHO 45 GRAUS, PVC, SOLDÁVEL, DN 50MM, INSTALADO EM PRUMADA DE ÁGUA FORNECIMENTO E INSTALAÇÃO. AF_12/2014_P</v>
          </cell>
          <cell r="C6944" t="str">
            <v>UN</v>
          </cell>
          <cell r="D6944">
            <v>7.53</v>
          </cell>
        </row>
        <row r="6945">
          <cell r="A6945" t="str">
            <v xml:space="preserve">    89503</v>
          </cell>
          <cell r="B6945" t="str">
            <v>CURVA 90 GRAUS, PVC, SOLDÁVEL, DN 50MM, INSTALADO EM PRUMADA DE ÁGUA FORNECIMENTO E INSTALAÇÃO. AF_12/2014_P</v>
          </cell>
          <cell r="C6945" t="str">
            <v>UN</v>
          </cell>
          <cell r="D6945">
            <v>10.93</v>
          </cell>
        </row>
        <row r="6946">
          <cell r="A6946" t="str">
            <v xml:space="preserve">    89504</v>
          </cell>
          <cell r="B6946" t="str">
            <v>CURVA 45 GRAUS, PVC, SOLDÁVEL, DN 50MM, INSTALADO EM PRUMADA DE ÁGUA FORNECIMENTO E INSTALAÇÃO. AF_12/2014_P</v>
          </cell>
          <cell r="C6946" t="str">
            <v>UN</v>
          </cell>
          <cell r="D6946">
            <v>9.14</v>
          </cell>
        </row>
        <row r="6947">
          <cell r="A6947" t="str">
            <v xml:space="preserve">    89505</v>
          </cell>
          <cell r="B6947" t="str">
            <v>JOELHO 90 GRAUS, PVC, SOLDÁVEL, DN 60MM, INSTALADO EM PRUMADA DE ÁGUA FORNECIMENTO E INSTALAÇÃO. AF_12/2014_P</v>
          </cell>
          <cell r="C6947" t="str">
            <v>UN</v>
          </cell>
          <cell r="D6947">
            <v>17.850000000000001</v>
          </cell>
        </row>
        <row r="6948">
          <cell r="A6948" t="str">
            <v xml:space="preserve">    89506</v>
          </cell>
          <cell r="B6948" t="str">
            <v>JOELHO 45 GRAUS, PVC, SOLDÁVEL, DN 60MM, INSTALADO EM PRUMADA DE ÁGUA FORNECIMENTO E INSTALAÇÃO. AF_12/2014_P</v>
          </cell>
          <cell r="C6948" t="str">
            <v>UN</v>
          </cell>
          <cell r="D6948">
            <v>17.54</v>
          </cell>
        </row>
        <row r="6949">
          <cell r="A6949" t="str">
            <v xml:space="preserve">    89507</v>
          </cell>
          <cell r="B6949" t="str">
            <v>CURVA 90 GRAUS, PVC, SOLDÁVEL, DN 60MM, INSTALADO EM PRUMADA DE ÁGUA FORNECIMENTO E INSTALAÇÃO. AF_12/2014_P</v>
          </cell>
          <cell r="C6949" t="str">
            <v>UN</v>
          </cell>
          <cell r="D6949">
            <v>21.45</v>
          </cell>
        </row>
        <row r="6950">
          <cell r="A6950" t="str">
            <v xml:space="preserve">    89510</v>
          </cell>
          <cell r="B6950" t="str">
            <v>CURVA 45 GRAUS, PVC, SOLDÁVEL, DN 60MM, INSTALADO EM PRUMADA DE ÁGUA FORNECIMENTO E INSTALAÇÃO. AF_12/2014_P</v>
          </cell>
          <cell r="C6950" t="str">
            <v>UN</v>
          </cell>
          <cell r="D6950">
            <v>13.53</v>
          </cell>
        </row>
        <row r="6951">
          <cell r="A6951" t="str">
            <v xml:space="preserve">    89513</v>
          </cell>
          <cell r="B6951" t="str">
            <v>JOELHO 90 GRAUS, PVC, SOLDÁVEL, DN 75MM, INSTALADO EM PRUMADA DE ÁGUA FORNECIMENTO E INSTALAÇÃO. AF_12/2014_P</v>
          </cell>
          <cell r="C6951" t="str">
            <v>UN</v>
          </cell>
          <cell r="D6951">
            <v>48.72</v>
          </cell>
        </row>
        <row r="6952">
          <cell r="A6952" t="str">
            <v xml:space="preserve">    89514</v>
          </cell>
          <cell r="B6952" t="str">
            <v>JOELHO 90 GRAUS, PVC, SERIE R, ÁGUA PLUVIAL, DN 40 MM, JUNTA SOLDÁVEL,FORNECIDO E INSTALADO EM RAMAL DE ENCAMINHAMENTO. AF_12/2014_P</v>
          </cell>
          <cell r="C6952" t="str">
            <v>UN</v>
          </cell>
          <cell r="D6952">
            <v>4.92</v>
          </cell>
        </row>
        <row r="6953">
          <cell r="A6953" t="str">
            <v xml:space="preserve">    89515</v>
          </cell>
          <cell r="B6953" t="str">
            <v>JOELHO 45 GRAUS, PVC, SOLDÁVEL, DN 75MM, INSTALADO EM PRUMADA DE ÁGUA FORNECIMENTO E INSTALAÇÃO. AF_12/2014_P</v>
          </cell>
          <cell r="C6953" t="str">
            <v>UN</v>
          </cell>
          <cell r="D6953">
            <v>37.69</v>
          </cell>
        </row>
        <row r="6954">
          <cell r="A6954" t="str">
            <v xml:space="preserve">    89516</v>
          </cell>
          <cell r="B6954" t="str">
            <v>JOELHO 45 GRAUS, PVC, SERIE R, ÁGUA PLUVIAL, DN 40 MM, JUNTA SOLDÁVEL,FORNECIDO E INSTALADO EM RAMAL DE ENCAMINHAMENTO. AF_12/2014_P</v>
          </cell>
          <cell r="C6954" t="str">
            <v>UN</v>
          </cell>
          <cell r="D6954">
            <v>4.6500000000000004</v>
          </cell>
        </row>
        <row r="6955">
          <cell r="A6955" t="str">
            <v xml:space="preserve">    89517</v>
          </cell>
          <cell r="B6955" t="str">
            <v>CURVA 90 GRAUS, PVC, SOLDÁVEL, DN 75MM, INSTALADO EM PRUMADA DE ÁGUA FORNECIMENTO E INSTALAÇÃO. AF_12/2014_P</v>
          </cell>
          <cell r="C6955" t="str">
            <v>UN</v>
          </cell>
          <cell r="D6955">
            <v>29.24</v>
          </cell>
        </row>
        <row r="6956">
          <cell r="A6956" t="str">
            <v xml:space="preserve">    89518</v>
          </cell>
          <cell r="B6956" t="str">
            <v>JOELHO 90 GRAUS, PVC, SERIE R, ÁGUA PLUVIAL, DN 50 MM, JUNTA ELÁSTICA,FORNECIDO E INSTALADO EM RAMAL DE ENCAMINHAMENTO. AF_12/2014</v>
          </cell>
          <cell r="C6956" t="str">
            <v>UN</v>
          </cell>
          <cell r="D6956">
            <v>7.19</v>
          </cell>
        </row>
        <row r="6957">
          <cell r="A6957" t="str">
            <v xml:space="preserve">    89519</v>
          </cell>
          <cell r="B6957" t="str">
            <v>CURVA 45 GRAUS, PVC, SOLDÁVEL, DN 75MM, INSTALADO EM PRUMADA DE ÁGUA FORNECIMENTO E INSTALAÇÃO. AF_12/2014_P</v>
          </cell>
          <cell r="C6957" t="str">
            <v>UN</v>
          </cell>
          <cell r="D6957">
            <v>22.43</v>
          </cell>
        </row>
        <row r="6958">
          <cell r="A6958" t="str">
            <v xml:space="preserve">    89520</v>
          </cell>
          <cell r="B6958" t="str">
            <v>JOELHO 45 GRAUS, PVC, SERIE R, ÁGUA PLUVIAL, DN 50 MM, JUNTA ELÁSTICA,FORNECIDO E INSTALADO EM RAMAL DE ENCAMINHAMENTO. AF_12/2014</v>
          </cell>
          <cell r="C6958" t="str">
            <v>UN</v>
          </cell>
          <cell r="D6958">
            <v>6.62</v>
          </cell>
        </row>
        <row r="6959">
          <cell r="A6959" t="str">
            <v xml:space="preserve">    89521</v>
          </cell>
          <cell r="B6959" t="str">
            <v>JOELHO 90 GRAUS, PVC, SOLDÁVEL, DN 85MM, INSTALADO EM PRUMADA DE ÁGUA FORNECIMENTO E INSTALAÇÃO. AF_12/2014_P</v>
          </cell>
          <cell r="C6959" t="str">
            <v>UN</v>
          </cell>
          <cell r="D6959">
            <v>55</v>
          </cell>
        </row>
        <row r="6960">
          <cell r="A6960" t="str">
            <v xml:space="preserve">    89522</v>
          </cell>
          <cell r="B6960" t="str">
            <v>JOELHO 90 GRAUS, PVC, SERIE R, ÁGUA PLUVIAL, DN 75 MM, JUNTA ELÁSTICA,FORNECIDO E INSTALADO EM RAMAL DE ENCAMINHAMENTO. AF_12/2014</v>
          </cell>
          <cell r="C6960" t="str">
            <v>UN</v>
          </cell>
          <cell r="D6960">
            <v>13.96</v>
          </cell>
        </row>
        <row r="6961">
          <cell r="A6961" t="str">
            <v xml:space="preserve">    89523</v>
          </cell>
          <cell r="B6961" t="str">
            <v>JOELHO 45 GRAUS, PVC, SOLDÁVEL, DN 85MM, INSTALADO EM PRUMADA DE ÁGUA FORNECIMENTO E INSTALAÇÃO. AF_12/2014_P</v>
          </cell>
          <cell r="C6961" t="str">
            <v>UN</v>
          </cell>
          <cell r="D6961">
            <v>42.79</v>
          </cell>
        </row>
        <row r="6962">
          <cell r="A6962" t="str">
            <v xml:space="preserve">    89524</v>
          </cell>
          <cell r="B6962" t="str">
            <v>JOELHO 45 GRAUS, PVC, SERIE R, ÁGUA PLUVIAL, DN 75 MM, JUNTA ELÁSTICA,FORNECIDO E INSTALADO EM RAMAL DE ENCAMINHAMENTO. AF_12/2014</v>
          </cell>
          <cell r="C6962" t="str">
            <v>UN</v>
          </cell>
          <cell r="D6962">
            <v>13.57</v>
          </cell>
        </row>
        <row r="6963">
          <cell r="A6963" t="str">
            <v xml:space="preserve">    89525</v>
          </cell>
          <cell r="B6963" t="str">
            <v>CURVA 90 GRAUS, PVC, SOLDÁVEL, DN 85MM, INSTALADO EM PRUMADA DE ÁGUA FORNECIMENTO E INSTALAÇÃO. AF_12/2014_P</v>
          </cell>
          <cell r="C6963" t="str">
            <v>UN</v>
          </cell>
          <cell r="D6963">
            <v>40.450000000000003</v>
          </cell>
        </row>
        <row r="6964">
          <cell r="A6964" t="str">
            <v xml:space="preserve">    89527</v>
          </cell>
          <cell r="B6964" t="str">
            <v>CURVA 45 GRAUS, PVC, SOLDÁVEL, DN 85MM, INSTALADO EM PRUMADA DE ÁGUA FORNECIMENTO E INSTALAÇÃO. AF_12/2014_P</v>
          </cell>
          <cell r="C6964" t="str">
            <v>UN</v>
          </cell>
          <cell r="D6964">
            <v>32.65</v>
          </cell>
        </row>
        <row r="6965">
          <cell r="A6965" t="str">
            <v xml:space="preserve">    89528</v>
          </cell>
          <cell r="B6965" t="str">
            <v>LUVA, PVC, SOLDÁVEL, DN 25MM, INSTALADO EM PRUMADA DE ÁGUA FORNECIMENTO E INSTALAÇÃO. AF_12/2014_P</v>
          </cell>
          <cell r="C6965" t="str">
            <v>UN</v>
          </cell>
          <cell r="D6965">
            <v>1.84</v>
          </cell>
        </row>
        <row r="6966">
          <cell r="A6966" t="str">
            <v xml:space="preserve">    89529</v>
          </cell>
          <cell r="B6966" t="str">
            <v>JOELHO 90 GRAUS, PVC, SERIE R, ÁGUA PLUVIAL, DN 100 MM, JUNTA ELÁSTICA, FORNECIDO E INSTALADO EM RAMAL DE ENCAMINHAMENTO. AF_12/2014</v>
          </cell>
          <cell r="C6966" t="str">
            <v>UN</v>
          </cell>
          <cell r="D6966">
            <v>21.86</v>
          </cell>
        </row>
        <row r="6967">
          <cell r="A6967" t="str">
            <v xml:space="preserve">    89530</v>
          </cell>
          <cell r="B6967" t="str">
            <v>LUVA DE CORRER, PVC, SOLDÁVEL, DN 25MM, INSTALADO EM PRUMADA DE ÁGUA FORNECIMENTO E INSTALAÇÃO. AF_12/2014_P</v>
          </cell>
          <cell r="C6967" t="str">
            <v>UN</v>
          </cell>
          <cell r="D6967">
            <v>7.01</v>
          </cell>
        </row>
        <row r="6968">
          <cell r="A6968" t="str">
            <v xml:space="preserve">    89531</v>
          </cell>
          <cell r="B6968" t="str">
            <v>JOELHO 45 GRAUS, PVC, SERIE R, ÁGUA PLUVIAL, DN 100 MM, JUNTA ELÁSTICA, FORNECIDO E INSTALADO EM RAMAL DE ENCAMINHAMENTO. AF_12/2014</v>
          </cell>
          <cell r="C6968" t="str">
            <v>UN</v>
          </cell>
          <cell r="D6968">
            <v>18.920000000000002</v>
          </cell>
        </row>
        <row r="6969">
          <cell r="A6969" t="str">
            <v xml:space="preserve">    89532</v>
          </cell>
          <cell r="B6969" t="str">
            <v>LUVA DE REDUÇÃO, PVC, SOLDÁVEL, DN 25MM X 32MM, INSTALADO EM PRUMADA DE ÁGUA FORNECIMENTO E INSTALAÇÃO. AF_12/2014_P</v>
          </cell>
          <cell r="C6969" t="str">
            <v>UN</v>
          </cell>
          <cell r="D6969">
            <v>2.88</v>
          </cell>
        </row>
        <row r="6970">
          <cell r="A6970" t="str">
            <v xml:space="preserve">    89534</v>
          </cell>
          <cell r="B6970" t="str">
            <v>LUVA SOLDÁVEL E COM ROSCA, PVC, SOLDÁVEL, DN 25MM X 3/4, INSTALADO EMPRUMADA DE ÁGUA FORNECIMENTO E INSTALAÇÃO. AF_12/2014_P</v>
          </cell>
          <cell r="C6970" t="str">
            <v>UN</v>
          </cell>
          <cell r="D6970">
            <v>2.1</v>
          </cell>
        </row>
        <row r="6971">
          <cell r="A6971" t="str">
            <v xml:space="preserve">    89536</v>
          </cell>
          <cell r="B6971" t="str">
            <v>UNIÃO, PVC, SOLDÁVEL, DN 25MM, INSTALADO EM PRUMADA DE ÁGUA FORNECIMENTO E INSTALAÇÃO. AF_12/2014_P</v>
          </cell>
          <cell r="C6971" t="str">
            <v>UN</v>
          </cell>
          <cell r="D6971">
            <v>4.62</v>
          </cell>
        </row>
        <row r="6972">
          <cell r="A6972" t="str">
            <v xml:space="preserve">    89538</v>
          </cell>
          <cell r="B6972" t="str">
            <v>ADAPTADOR CURTO COM BOLSA E ROSCA PARA REGISTRO, PVC, SOLDÁVEL, DN 25MM X 3/4, INSTALADO EM PRUMADA DE ÁGUA FORNECIMENTO E INSTALAÇÃO. AF_12/2014_P</v>
          </cell>
          <cell r="C6972" t="str">
            <v>UN</v>
          </cell>
          <cell r="D6972">
            <v>2.25</v>
          </cell>
        </row>
        <row r="6973">
          <cell r="A6973" t="str">
            <v xml:space="preserve">    89541</v>
          </cell>
          <cell r="B6973" t="str">
            <v>LUVA, PVC, SOLDÁVEL, DN 32MM, INSTALADO EM PRUMADA DE ÁGUA FORNECIMENTO E INSTALAÇÃO. AF_12/2014_P</v>
          </cell>
          <cell r="C6973" t="str">
            <v>UN</v>
          </cell>
          <cell r="D6973">
            <v>2.58</v>
          </cell>
        </row>
        <row r="6974">
          <cell r="A6974" t="str">
            <v xml:space="preserve">    89543</v>
          </cell>
          <cell r="B6974" t="str">
            <v>LUVA DE REDUÇÃO, PVC, SOLDÁVEL, DN 32MM X 40MM, INSTALADO EM PRUMADA DE ÁGUA FORNECIMENTO E INSTALAÇÃO. AF_12/2014_P</v>
          </cell>
          <cell r="C6974" t="str">
            <v>UN</v>
          </cell>
          <cell r="D6974">
            <v>3.52</v>
          </cell>
        </row>
        <row r="6975">
          <cell r="A6975" t="str">
            <v xml:space="preserve">    89544</v>
          </cell>
          <cell r="B6975" t="str">
            <v>LUVA SIMPLES, PVC, SERIE R, ÁGUA PLUVIAL, DN 40 MM, JUNTA SOLDÁVEL, FORNECIDO E INSTALADO EM RAMAL DE ENCAMINHAMENTO. AF_12/2014_P</v>
          </cell>
          <cell r="C6975" t="str">
            <v>UN</v>
          </cell>
          <cell r="D6975">
            <v>4.7699999999999996</v>
          </cell>
        </row>
        <row r="6976">
          <cell r="A6976" t="str">
            <v xml:space="preserve">    89545</v>
          </cell>
          <cell r="B6976" t="str">
            <v>LUVA SIMPLES, PVC, SERIE R, ÁGUA PLUVIAL, DN 50 MM, JUNTA ELÁSTICA, FORNECIDO E INSTALADO EM RAMAL DE ENCAMINHAMENTO. AF_12/2014</v>
          </cell>
          <cell r="C6976" t="str">
            <v>UN</v>
          </cell>
          <cell r="D6976">
            <v>6.25</v>
          </cell>
        </row>
        <row r="6977">
          <cell r="A6977" t="str">
            <v xml:space="preserve">    89547</v>
          </cell>
          <cell r="B6977" t="str">
            <v>LUVA SIMPLES, PVC, SERIE R, ÁGUA PLUVIAL, DN 75 MM, JUNTA ELÁSTICA, FORNECIDO E INSTALADO EM RAMAL DE ENCAMINHAMENTO. AF_12/2014</v>
          </cell>
          <cell r="C6977" t="str">
            <v>UN</v>
          </cell>
          <cell r="D6977">
            <v>8.2899999999999991</v>
          </cell>
        </row>
        <row r="6978">
          <cell r="A6978" t="str">
            <v xml:space="preserve">    89548</v>
          </cell>
          <cell r="B6978" t="str">
            <v>LUVA DE CORRER, PVC, SERIE R, ÁGUA PLUVIAL, DN 75 MM, JUNTA ELÁSTICA, FORNECIDO E INSTALADO EM RAMAL DE ENCAMINHAMENTO. AF_12/2014</v>
          </cell>
          <cell r="C6978" t="str">
            <v>UN</v>
          </cell>
          <cell r="D6978">
            <v>9.08</v>
          </cell>
        </row>
        <row r="6979">
          <cell r="A6979" t="str">
            <v xml:space="preserve">    89549</v>
          </cell>
          <cell r="B6979" t="str">
            <v>REDUÇÃO EXCÊNTRICA, PVC, SERIE R, ÁGUA PLUVIAL, DN 75 X 50 MM, JUNTA ELÁSTICA, FORNECIDO E INSTALADO EM RAMAL DE ENCAMINHAMENTO. AF_12/2014</v>
          </cell>
          <cell r="C6979" t="str">
            <v>UN</v>
          </cell>
          <cell r="D6979">
            <v>5.34</v>
          </cell>
        </row>
        <row r="6980">
          <cell r="A6980" t="str">
            <v xml:space="preserve">    89550</v>
          </cell>
          <cell r="B6980" t="str">
            <v>TÊ DE INSPEÇÃO, PVC, SERIE R, ÁGUA PLUVIAL, DN 75 MM, JUNTA ELÁSTICA, FORNECIDO E INSTALADO EM RAMAL DE ENCAMINHAMENTO. AF_12/2014</v>
          </cell>
          <cell r="C6980" t="str">
            <v>UN</v>
          </cell>
          <cell r="D6980">
            <v>32.1</v>
          </cell>
        </row>
        <row r="6981">
          <cell r="A6981" t="str">
            <v xml:space="preserve">    89551</v>
          </cell>
          <cell r="B6981" t="str">
            <v>LUVA SOLDÁVEL E COM ROSCA, PVC, SOLDÁVEL, DN 32MM X 1, INSTALADO EM PRUMADA DE ÁGUA FORNECIMENTO E INSTALAÇÃO. AF_12/2014_P</v>
          </cell>
          <cell r="C6981" t="str">
            <v>UN</v>
          </cell>
          <cell r="D6981">
            <v>3.5</v>
          </cell>
        </row>
        <row r="6982">
          <cell r="A6982" t="str">
            <v xml:space="preserve">    89552</v>
          </cell>
          <cell r="B6982" t="str">
            <v>UNIÃO, PVC, SOLDÁVEL, DN 32MM, INSTALADO EM PRUMADA DE ÁGUA FORNECIMENTO E INSTALAÇÃO. AF_12/2014_P</v>
          </cell>
          <cell r="C6982" t="str">
            <v>UN</v>
          </cell>
          <cell r="D6982">
            <v>8.16</v>
          </cell>
        </row>
        <row r="6983">
          <cell r="A6983" t="str">
            <v xml:space="preserve">    89553</v>
          </cell>
          <cell r="B6983" t="str">
            <v>ADAPTADOR CURTO COM BOLSA E ROSCA PARA REGISTRO, PVC, SOLDÁVEL, DN 32MM X 1, INSTALADO EM PRUMADA DE ÁGUA FORNECIMENTO E INSTALAÇÃO. AF_12/2014_P</v>
          </cell>
          <cell r="C6983" t="str">
            <v>UN</v>
          </cell>
          <cell r="D6983">
            <v>3.28</v>
          </cell>
        </row>
        <row r="6984">
          <cell r="A6984" t="str">
            <v xml:space="preserve">    89554</v>
          </cell>
          <cell r="B6984" t="str">
            <v>LUVA SIMPLES, PVC, SERIE R, ÁGUA PLUVIAL, DN 100 MM, JUNTA ELÁSTICA, FORNECIDO E INSTALADO EM RAMAL DE ENCAMINHAMENTO. AF_12/2014</v>
          </cell>
          <cell r="C6984" t="str">
            <v>UN</v>
          </cell>
          <cell r="D6984">
            <v>12.11</v>
          </cell>
        </row>
        <row r="6985">
          <cell r="A6985" t="str">
            <v xml:space="preserve">    89556</v>
          </cell>
          <cell r="B6985" t="str">
            <v>LUVA DE CORRER, PVC, SERIE R, ÁGUA PLUVIAL, DN 100 MM, JUNTA ELÁSTICA,FORNECIDO E INSTALADO EM RAMAL DE ENCAMINHAMENTO. AF_12/2014</v>
          </cell>
          <cell r="C6985" t="str">
            <v>UN</v>
          </cell>
          <cell r="D6985">
            <v>11.79</v>
          </cell>
        </row>
        <row r="6986">
          <cell r="A6986" t="str">
            <v xml:space="preserve">    89557</v>
          </cell>
          <cell r="B6986" t="str">
            <v>REDUÇÃO EXCÊNTRICA, PVC, SERIE R, ÁGUA PLUVIAL, DN 100 X 75 MM, JUNTA ELÁSTICA, FORNECIDO E INSTALADO EM RAMAL DE ENCAMINHAMENTO. AF_12/2014</v>
          </cell>
          <cell r="C6986" t="str">
            <v>UN</v>
          </cell>
          <cell r="D6986">
            <v>8.24</v>
          </cell>
        </row>
        <row r="6987">
          <cell r="A6987" t="str">
            <v xml:space="preserve">    89558</v>
          </cell>
          <cell r="B6987" t="str">
            <v>LUVA, PVC, SOLDÁVEL, DN 40MM, INSTALADO EM PRUMADA DE ÁGUA FORNECIMENTO E INSTALAÇÃO. AF_12/2014_P</v>
          </cell>
          <cell r="C6987" t="str">
            <v>UN</v>
          </cell>
          <cell r="D6987">
            <v>4.0599999999999996</v>
          </cell>
        </row>
        <row r="6988">
          <cell r="A6988" t="str">
            <v xml:space="preserve">    89559</v>
          </cell>
          <cell r="B6988" t="str">
            <v>TÊ DE INSPEÇÃO, PVC, SERIE R, ÁGUA PLUVIAL, DN 100 MM, JUNTA ELÁSTICA,FORNECIDO E INSTALADO EM RAMAL DE ENCAMINHAMENTO. AF_12/2014</v>
          </cell>
          <cell r="C6988" t="str">
            <v>UN</v>
          </cell>
          <cell r="D6988">
            <v>39.89</v>
          </cell>
        </row>
        <row r="6989">
          <cell r="A6989" t="str">
            <v xml:space="preserve">    89561</v>
          </cell>
          <cell r="B6989" t="str">
            <v>JUNÇÃO SIMPLES, PVC, SERIE R, ÁGUA PLUVIAL, DN 40 MM, JUNTA SOLDÁVEL, FORNECIDO E INSTALADO EM RAMAL DE ENCAMINHAMENTO. AF_12/2014_P</v>
          </cell>
          <cell r="C6989" t="str">
            <v>UN</v>
          </cell>
          <cell r="D6989">
            <v>8.25</v>
          </cell>
        </row>
        <row r="6990">
          <cell r="A6990" t="str">
            <v xml:space="preserve">    89562</v>
          </cell>
          <cell r="B6990" t="str">
            <v>LUVA DE REDUÇÃO, PVC, SOLDÁVEL, DN 40MM X 32MM, INSTALADO EM PRUMADA DE ÁGUA FORNECIMENTO E INSTALAÇÃO. AF_12/2014_P</v>
          </cell>
          <cell r="C6990" t="str">
            <v>UN</v>
          </cell>
          <cell r="D6990">
            <v>3.95</v>
          </cell>
        </row>
        <row r="6991">
          <cell r="A6991" t="str">
            <v xml:space="preserve">    89563</v>
          </cell>
          <cell r="B6991" t="str">
            <v>JUNÇÃO SIMPLES, PVC, SERIE R, ÁGUA PLUVIAL, DN 50 MM, JUNTA ELÁSTICA, FORNECIDO E INSTALADO EM RAMAL DE ENCAMINHAMENTO. AF_12/2014</v>
          </cell>
          <cell r="C6991" t="str">
            <v>UN</v>
          </cell>
          <cell r="D6991">
            <v>12.49</v>
          </cell>
        </row>
        <row r="6992">
          <cell r="A6992" t="str">
            <v xml:space="preserve">    89564</v>
          </cell>
          <cell r="B6992" t="str">
            <v>LUVA COM ROSCA, PVC, SOLDÁVEL, DN 40MM X 1.1/4, INSTALADO EM PRUMADA DE ÁGUA FORNECIMENTO E INSTALAÇÃO. AF_12/2014_P</v>
          </cell>
          <cell r="C6992" t="str">
            <v>UN</v>
          </cell>
          <cell r="D6992">
            <v>7.61</v>
          </cell>
        </row>
        <row r="6993">
          <cell r="A6993" t="str">
            <v xml:space="preserve">    89565</v>
          </cell>
          <cell r="B6993" t="str">
            <v>JUNÇÃO SIMPLES, PVC, SERIE R, ÁGUA PLUVIAL, DN 75 X 75 MM, JUNTA ELÁSTICA, FORNECIDO E INSTALADO EM RAMAL DE ENCAMINHAMENTO. AF_12/2014</v>
          </cell>
          <cell r="C6993" t="str">
            <v>UN</v>
          </cell>
          <cell r="D6993">
            <v>26.25</v>
          </cell>
        </row>
        <row r="6994">
          <cell r="A6994" t="str">
            <v xml:space="preserve">    89566</v>
          </cell>
          <cell r="B6994" t="str">
            <v>TÊ, PVC, SERIE R, ÁGUA PLUVIAL, DN 75 MM, JUNTA ELÁSTICA, FORNECIDO E INSTALADO EM RAMAL DE ENCAMINHAMENTO. AF_12/2014</v>
          </cell>
          <cell r="C6994" t="str">
            <v>UN</v>
          </cell>
          <cell r="D6994">
            <v>27.58</v>
          </cell>
        </row>
        <row r="6995">
          <cell r="A6995" t="str">
            <v xml:space="preserve">    89567</v>
          </cell>
          <cell r="B6995" t="str">
            <v>JUNÇÃO SIMPLES, PVC, SERIE R, ÁGUA PLUVIAL, DN 100 X 100 MM, JUNTA ELÁSTICA, FORNECIDO E INSTALADO EM RAMAL DE ENCAMINHAMENTO. AF_12/2014</v>
          </cell>
          <cell r="C6995" t="str">
            <v>UN</v>
          </cell>
          <cell r="D6995">
            <v>38.65</v>
          </cell>
        </row>
        <row r="6996">
          <cell r="A6996" t="str">
            <v xml:space="preserve">    89568</v>
          </cell>
          <cell r="B6996" t="str">
            <v>UNIÃO, PVC, SOLDÁVEL, DN 40MM, INSTALADO EM PRUMADA DE ÁGUA FORNECIMENTO E INSTALAÇÃO. AF_12/2014_P</v>
          </cell>
          <cell r="C6996" t="str">
            <v>UN</v>
          </cell>
          <cell r="D6996">
            <v>15.2</v>
          </cell>
        </row>
        <row r="6997">
          <cell r="A6997" t="str">
            <v xml:space="preserve">    89569</v>
          </cell>
          <cell r="B6997" t="str">
            <v>JUNÇÃO SIMPLES, PVC, SERIE R, ÁGUA PLUVIAL, DN 100 X 75 MM, JUNTA ELÁSTICA, FORNECIDO E INSTALADO EM RAMAL DE ENCAMINHAMENTO. AF_12/2014</v>
          </cell>
          <cell r="C6997" t="str">
            <v>UN</v>
          </cell>
          <cell r="D6997">
            <v>40.01</v>
          </cell>
        </row>
        <row r="6998">
          <cell r="A6998" t="str">
            <v xml:space="preserve">    89570</v>
          </cell>
          <cell r="B6998" t="str">
            <v>ADAPTADOR CURTO COM BOLSA E ROSCA PARA REGISTRO, PVC, SOLDÁVEL, DN 40MM X 1.1/2, INSTALADO EM PRUMADA DE ÁGUA FORNECIMENTO E INSTALAÇÃO.AF_12/2014_P</v>
          </cell>
          <cell r="C6998" t="str">
            <v>UN</v>
          </cell>
          <cell r="D6998">
            <v>9.6199999999999992</v>
          </cell>
        </row>
        <row r="6999">
          <cell r="A6999" t="str">
            <v xml:space="preserve">    89571</v>
          </cell>
          <cell r="B6999" t="str">
            <v>TÊ, PVC, SERIE R, ÁGUA PLUVIAL, DN 100 X 100 MM, JUNTA ELÁSTICA, FORNECIDO E INSTALADO EM RAMAL DE ENCAMINHAMENTO. AF_12/2014</v>
          </cell>
          <cell r="C6999" t="str">
            <v>UN</v>
          </cell>
          <cell r="D6999">
            <v>45.29</v>
          </cell>
        </row>
        <row r="7000">
          <cell r="A7000" t="str">
            <v xml:space="preserve">    89572</v>
          </cell>
          <cell r="B7000" t="str">
            <v>ADAPTADOR CURTO COM BOLSA E ROSCA PARA REGISTRO, PVC, SOLDÁVEL, DN 40MM X 1.1/4, INSTALADO EM PRUMADA DE ÁGUA FORNECIMENTO E INSTALAÇÃO.AF_12/2014_P</v>
          </cell>
          <cell r="C7000" t="str">
            <v>UN</v>
          </cell>
          <cell r="D7000">
            <v>5.86</v>
          </cell>
        </row>
        <row r="7001">
          <cell r="A7001" t="str">
            <v xml:space="preserve">    89573</v>
          </cell>
          <cell r="B7001" t="str">
            <v>TÊ, PVC, SERIE R, ÁGUA PLUVIAL, DN 100 X 75 MM, JUNTA ELÁSTICA, FORNECIDO E INSTALADO EM RAMAL DE ENCAMINHAMENTO. AF_12/2014</v>
          </cell>
          <cell r="C7001" t="str">
            <v>UN</v>
          </cell>
          <cell r="D7001">
            <v>35.61</v>
          </cell>
        </row>
        <row r="7002">
          <cell r="A7002" t="str">
            <v xml:space="preserve">    89574</v>
          </cell>
          <cell r="B7002" t="str">
            <v>JUNÇÃO DUPLA, PVC, SERIE R, ÁGUA PLUVIAL, DN 100 X 100 X 100 MM, JUNTAELÁSTICA, FORNECIDO E INSTALADO EM RAMAL DE ENCAMINHAMENTO. AF_12/2014</v>
          </cell>
          <cell r="C7002" t="str">
            <v>UN</v>
          </cell>
          <cell r="D7002">
            <v>51.99</v>
          </cell>
        </row>
        <row r="7003">
          <cell r="A7003" t="str">
            <v xml:space="preserve">    89575</v>
          </cell>
          <cell r="B7003" t="str">
            <v>LUVA, PVC, SOLDÁVEL, DN 50MM, INSTALADO EM PRUMADA DE ÁGUA FORNECIMENTO E INSTALAÇÃO. AF_12/2014_P</v>
          </cell>
          <cell r="C7003" t="str">
            <v>UN</v>
          </cell>
          <cell r="D7003">
            <v>4.6399999999999997</v>
          </cell>
        </row>
        <row r="7004">
          <cell r="A7004" t="str">
            <v xml:space="preserve">    89577</v>
          </cell>
          <cell r="B7004" t="str">
            <v>LUVA DE CORRER, PVC, SOLDÁVEL, DN 50MM, INSTALADO EM PRUMADA DE ÁGUA FORNECIMENTO E INSTALAÇÃO. AF_12/2014_P</v>
          </cell>
          <cell r="C7004" t="str">
            <v>UN</v>
          </cell>
          <cell r="D7004">
            <v>18.16</v>
          </cell>
        </row>
        <row r="7005">
          <cell r="A7005" t="str">
            <v xml:space="preserve">    89581</v>
          </cell>
          <cell r="B7005" t="str">
            <v>JOELHO 90 GRAUS, PVC, SERIE R, ÁGUA PLUVIAL, DN 75 MM, JUNTA ELÁSTICA,FORNECIDO E INSTALADO EM CONDUTORES VERTICAIS DE ÁGUAS PLUVIAIS. AF_12/2014</v>
          </cell>
          <cell r="C7005" t="str">
            <v>UN</v>
          </cell>
          <cell r="D7005">
            <v>12.98</v>
          </cell>
        </row>
        <row r="7006">
          <cell r="A7006" t="str">
            <v xml:space="preserve">    89582</v>
          </cell>
          <cell r="B7006" t="str">
            <v>JOELHO 45 GRAUS, PVC, SERIE R, ÁGUA PLUVIAL, DN 75 MM, JUNTA ELÁSTICA,FORNECIDO E INSTALADO EM CONDUTORES VERTICAIS DE ÁGUAS PLUVIAIS. AF_12/2014</v>
          </cell>
          <cell r="C7006" t="str">
            <v>UN</v>
          </cell>
          <cell r="D7006">
            <v>12.6</v>
          </cell>
        </row>
        <row r="7007">
          <cell r="A7007" t="str">
            <v xml:space="preserve">    89584</v>
          </cell>
          <cell r="B7007" t="str">
            <v>JOELHO 90 GRAUS, PVC, SERIE R, ÁGUA PLUVIAL, DN 100 MM, JUNTA ELÁSTICA, FORNECIDO E INSTALADO EM CONDUTORES VERTICAIS DE ÁGUAS PLUVIAIS. AF_12/2014</v>
          </cell>
          <cell r="C7007" t="str">
            <v>UN</v>
          </cell>
          <cell r="D7007">
            <v>20.88</v>
          </cell>
        </row>
        <row r="7008">
          <cell r="A7008" t="str">
            <v xml:space="preserve">    89585</v>
          </cell>
          <cell r="B7008" t="str">
            <v>JOELHO 45 GRAUS, PVC, SERIE R, ÁGUA PLUVIAL, DN 100 MM, JUNTA ELÁSTICA, FORNECIDO E INSTALADO EM CONDUTORES VERTICAIS DE ÁGUAS PLUVIAIS. AF_12/2014</v>
          </cell>
          <cell r="C7008" t="str">
            <v>UN</v>
          </cell>
          <cell r="D7008">
            <v>17.940000000000001</v>
          </cell>
        </row>
        <row r="7009">
          <cell r="A7009" t="str">
            <v xml:space="preserve">    89590</v>
          </cell>
          <cell r="B7009" t="str">
            <v>JOELHO 90 GRAUS, PVC, SERIE R, ÁGUA PLUVIAL, DN 150 MM, JUNTA ELÁSTICA, FORNECIDO E INSTALADO EM CONDUTORES VERTICAIS DE ÁGUAS PLUVIAIS. AF_12/2014</v>
          </cell>
          <cell r="C7009" t="str">
            <v>UN</v>
          </cell>
          <cell r="D7009">
            <v>70.930000000000007</v>
          </cell>
        </row>
        <row r="7010">
          <cell r="A7010" t="str">
            <v xml:space="preserve">    89591</v>
          </cell>
          <cell r="B7010" t="str">
            <v>JOELHO 45 GRAUS, PVC, SERIE R, ÁGUA PLUVIAL, DN 150 MM, JUNTA ELÁSTICA, FORNECIDO E INSTALADO EM CONDUTORES VERTICAIS DE ÁGUAS PLUVIAIS. AF_12/2014</v>
          </cell>
          <cell r="C7010" t="str">
            <v>UN</v>
          </cell>
          <cell r="D7010">
            <v>51.7</v>
          </cell>
        </row>
        <row r="7011">
          <cell r="A7011" t="str">
            <v xml:space="preserve">    89593</v>
          </cell>
          <cell r="B7011" t="str">
            <v>LUVA COM ROSCA, PVC, SOLDÁVEL, DN 50MM X 1.1/2, INSTALADO EM PRUMADA DE ÁGUA FORNECIMENTO E INSTALAÇÃO. AF_12/2014_P</v>
          </cell>
          <cell r="C7011" t="str">
            <v>UN</v>
          </cell>
          <cell r="D7011">
            <v>16.04</v>
          </cell>
        </row>
        <row r="7012">
          <cell r="A7012" t="str">
            <v xml:space="preserve">    89594</v>
          </cell>
          <cell r="B7012" t="str">
            <v>UNIÃO, PVC, SOLDÁVEL, DN 50MM, INSTALADO EM PRUMADA DE ÁGUA FORNECIMENTO E INSTALAÇÃO. AF_12/2014_P</v>
          </cell>
          <cell r="C7012" t="str">
            <v>UN</v>
          </cell>
          <cell r="D7012">
            <v>17.45</v>
          </cell>
        </row>
        <row r="7013">
          <cell r="A7013" t="str">
            <v xml:space="preserve">    89595</v>
          </cell>
          <cell r="B7013" t="str">
            <v>ADAPTADOR CURTO COM BOLSA E ROSCA PARA REGISTRO, PVC, SOLDÁVEL, DN 50MM X 1.1/4, INSTALADO EM PRUMADA DE ÁGUA FORNECIMENTO E INSTALAÇÃO.AF_12/2014_P</v>
          </cell>
          <cell r="C7013" t="str">
            <v>UN</v>
          </cell>
          <cell r="D7013">
            <v>10.78</v>
          </cell>
        </row>
        <row r="7014">
          <cell r="A7014" t="str">
            <v xml:space="preserve">    89596</v>
          </cell>
          <cell r="B7014" t="str">
            <v>ADAPTADOR CURTO COM BOLSA E ROSCA PARA REGISTRO, PVC, SOLDÁVEL, DN 50MM X 1.1/2, INSTALADO EM PRUMADA DE ÁGUA FORNECIMENTO E INSTALAÇÃO.AF_12/2014_P</v>
          </cell>
          <cell r="C7014" t="str">
            <v>UN</v>
          </cell>
          <cell r="D7014">
            <v>7.42</v>
          </cell>
        </row>
        <row r="7015">
          <cell r="A7015" t="str">
            <v xml:space="preserve">    89597</v>
          </cell>
          <cell r="B7015" t="str">
            <v>LUVA, PVC, SOLDÁVEL, DN 60MM, INSTALADO EM PRUMADA DE ÁGUA FORNECIMENTO E INSTALAÇÃO. AF_12/2014_P</v>
          </cell>
          <cell r="C7015" t="str">
            <v>UN</v>
          </cell>
          <cell r="D7015">
            <v>10.56</v>
          </cell>
        </row>
        <row r="7016">
          <cell r="A7016" t="str">
            <v xml:space="preserve">    89599</v>
          </cell>
          <cell r="B7016" t="str">
            <v>LUVA SIMPLES, PVC, SERIE R, ÁGUA PLUVIAL, DN 75 MM, JUNTA ELÁSTICA, FORNECIDO E INSTALADO EM CONDUTORES VERTICAIS DE ÁGUAS PLUVIAIS. AF_12/2014</v>
          </cell>
          <cell r="C7016" t="str">
            <v>UN</v>
          </cell>
          <cell r="D7016">
            <v>7.56</v>
          </cell>
        </row>
        <row r="7017">
          <cell r="A7017" t="str">
            <v xml:space="preserve">    89600</v>
          </cell>
          <cell r="B7017" t="str">
            <v>LUVA DE CORRER, PVC, SERIE R, ÁGUA PLUVIAL, DN 75 MM, JUNTA ELÁSTICA, FORNECIDO E INSTALADO EM CONDUTORES VERTICAIS DE ÁGUAS PLUVIAIS. AF_12/2014</v>
          </cell>
          <cell r="C7017" t="str">
            <v>UN</v>
          </cell>
          <cell r="D7017">
            <v>8.35</v>
          </cell>
        </row>
        <row r="7018">
          <cell r="A7018" t="str">
            <v xml:space="preserve">    89605</v>
          </cell>
          <cell r="B7018" t="str">
            <v>LUVA DE REDUÇÃO, PVC, SOLDÁVEL, DN 60MM X 50MM, INSTALADO EM PRUMADA DE ÁGUA FORNECIMENTO E INSTALAÇÃO. AF_12/2014_P</v>
          </cell>
          <cell r="C7018" t="str">
            <v>UN</v>
          </cell>
          <cell r="D7018">
            <v>7.62</v>
          </cell>
        </row>
        <row r="7019">
          <cell r="A7019" t="str">
            <v xml:space="preserve">    89609</v>
          </cell>
          <cell r="B7019" t="str">
            <v>UNIÃO, PVC, SOLDÁVEL, DN 60MM, INSTALADO EM PRUMADA DE ÁGUA FORNECIMENTO E INSTALAÇÃO. AF_12/2014_P</v>
          </cell>
          <cell r="C7019" t="str">
            <v>UN</v>
          </cell>
          <cell r="D7019">
            <v>35.61</v>
          </cell>
        </row>
        <row r="7020">
          <cell r="A7020" t="str">
            <v xml:space="preserve">    89610</v>
          </cell>
          <cell r="B7020" t="str">
            <v>ADAPTADOR CURTO COM BOLSA E ROSCA PARA REGISTRO, PVC, SOLDÁVEL, DN 60MM X 2, INSTALADO EM PRUMADA DE ÁGUA FORNECIMENTO E INSTALAÇÃO. AF_12/2014_P</v>
          </cell>
          <cell r="C7020" t="str">
            <v>UN</v>
          </cell>
          <cell r="D7020">
            <v>15.38</v>
          </cell>
        </row>
        <row r="7021">
          <cell r="A7021" t="str">
            <v xml:space="preserve">    89611</v>
          </cell>
          <cell r="B7021" t="str">
            <v>LUVA, PVC, SOLDÁVEL, DN 75MM, INSTALADO EM PRUMADA DE ÁGUA FORNECIMENTO E INSTALAÇÃO. AF_12/2014_P</v>
          </cell>
          <cell r="C7021" t="str">
            <v>UN</v>
          </cell>
          <cell r="D7021">
            <v>14.17</v>
          </cell>
        </row>
        <row r="7022">
          <cell r="A7022" t="str">
            <v xml:space="preserve">    89612</v>
          </cell>
          <cell r="B7022" t="str">
            <v>UNIÃO, PVC, SOLDÁVEL, DN 75MM, INSTALADO EM PRUMADA DE ÁGUA FORNECIMENTO E INSTALAÇÃO. AF_12/2014_P</v>
          </cell>
          <cell r="C7022" t="str">
            <v>UN</v>
          </cell>
          <cell r="D7022">
            <v>104.62</v>
          </cell>
        </row>
        <row r="7023">
          <cell r="A7023" t="str">
            <v xml:space="preserve">    89613</v>
          </cell>
          <cell r="B7023" t="str">
            <v>ADAPTADOR CURTO COM BOLSA E ROSCA PARA REGISTRO, PVC, SOLDÁVEL, DN 75MM X 2.1/2, INSTALADO EM PRUMADA DE ÁGUA FORNECIMENTO E INSTALAÇÃO.AF_12/2014_P</v>
          </cell>
          <cell r="C7023" t="str">
            <v>UN</v>
          </cell>
          <cell r="D7023">
            <v>28.09</v>
          </cell>
        </row>
        <row r="7024">
          <cell r="A7024" t="str">
            <v xml:space="preserve">    89614</v>
          </cell>
          <cell r="B7024" t="str">
            <v>LUVA, PVC, SOLDÁVEL, DN 85MM, INSTALADO EM PRUMADA DE ÁGUA FORNECIMENTO E INSTALAÇÃO. AF_12/2014_P</v>
          </cell>
          <cell r="C7024" t="str">
            <v>UN</v>
          </cell>
          <cell r="D7024">
            <v>31.02</v>
          </cell>
        </row>
        <row r="7025">
          <cell r="A7025" t="str">
            <v xml:space="preserve">    89615</v>
          </cell>
          <cell r="B7025" t="str">
            <v>UNIÃO, PVC, SOLDÁVEL, DN 85MM, INSTALADO EM PRUMADA DE ÁGUA FORNECIMENTO E INSTALAÇÃO. AF_12/2014_P</v>
          </cell>
          <cell r="C7025" t="str">
            <v>UN</v>
          </cell>
          <cell r="D7025">
            <v>153.44999999999999</v>
          </cell>
        </row>
        <row r="7026">
          <cell r="A7026" t="str">
            <v xml:space="preserve">    89616</v>
          </cell>
          <cell r="B7026" t="str">
            <v>ADAPTADOR CURTO COM BOLSA E ROSCA PARA REGISTRO, PVC, SOLDÁVEL, DN 85MM X 3, INSTALADO EM PRUMADA DE ÁGUA FORNECIMENTO E INSTALAÇÃO. AF_12/2014_P</v>
          </cell>
          <cell r="C7026" t="str">
            <v>UN</v>
          </cell>
          <cell r="D7026">
            <v>42.16</v>
          </cell>
        </row>
        <row r="7027">
          <cell r="A7027" t="str">
            <v xml:space="preserve">    89617</v>
          </cell>
          <cell r="B7027" t="str">
            <v>TE, PVC, SOLDÁVEL, DN 25MM, INSTALADO EM PRUMADA DE ÁGUA FORNECIMENTO E INSTALAÇÃO. AF_12/2014_P</v>
          </cell>
          <cell r="C7027" t="str">
            <v>UN</v>
          </cell>
          <cell r="D7027">
            <v>3.44</v>
          </cell>
        </row>
        <row r="7028">
          <cell r="A7028" t="str">
            <v xml:space="preserve">    89618</v>
          </cell>
          <cell r="B7028" t="str">
            <v>TÊ COM BUCHA DE LATÃO NA BOLSA CENTRAL, PVC, SOLDÁVEL, DN 25MM X 1/2,INSTALADO EM PRUMADA DE ÁGUA FORNECIMENTO E INSTALAÇÃO. AF_12/2014_P</v>
          </cell>
          <cell r="C7028" t="str">
            <v>UN</v>
          </cell>
          <cell r="D7028">
            <v>9.94</v>
          </cell>
        </row>
        <row r="7029">
          <cell r="A7029" t="str">
            <v xml:space="preserve">    89619</v>
          </cell>
          <cell r="B7029" t="str">
            <v>TÊ DE REDUÇÃO, PVC, SOLDÁVEL, DN 25MM X 20MM, INSTALADO EM PRUMADA DE ÁGUA FORNECIMENTO E INSTALAÇÃO. AF_12/2014_P</v>
          </cell>
          <cell r="C7029" t="str">
            <v>UN</v>
          </cell>
          <cell r="D7029">
            <v>4.71</v>
          </cell>
        </row>
        <row r="7030">
          <cell r="A7030" t="str">
            <v xml:space="preserve">    89620</v>
          </cell>
          <cell r="B7030" t="str">
            <v>TE, PVC, SOLDÁVEL, DN 32MM, INSTALADO EM PRUMADA DE ÁGUA FORNECIMENTO E INSTALAÇÃO. AF_12/2014_P</v>
          </cell>
          <cell r="C7030" t="str">
            <v>UN</v>
          </cell>
          <cell r="D7030">
            <v>5.66</v>
          </cell>
        </row>
        <row r="7031">
          <cell r="A7031" t="str">
            <v xml:space="preserve">    89621</v>
          </cell>
          <cell r="B7031" t="str">
            <v>TÊ COM BUCHA DE LATÃO NA BOLSA CENTRAL, PVC, SOLDÁVEL, DN 32MM X 3/4,INSTALADO EM PRUMADA DE ÁGUA FORNECIMENTO E INSTALAÇÃO. AF_12/2014_P</v>
          </cell>
          <cell r="C7031" t="str">
            <v>UN</v>
          </cell>
          <cell r="D7031">
            <v>15.66</v>
          </cell>
        </row>
        <row r="7032">
          <cell r="A7032" t="str">
            <v xml:space="preserve">    89622</v>
          </cell>
          <cell r="B7032" t="str">
            <v>TÊ DE REDUÇÃO, PVC, SOLDÁVEL, DN 32MM X 25MM, INSTALADO EM PRUMADA DE ÁGUA FORNECIMENTO E INSTALAÇÃO. AF_12/2014_P</v>
          </cell>
          <cell r="C7032" t="str">
            <v>UN</v>
          </cell>
          <cell r="D7032">
            <v>7.29</v>
          </cell>
        </row>
        <row r="7033">
          <cell r="A7033" t="str">
            <v xml:space="preserve">    89623</v>
          </cell>
          <cell r="B7033" t="str">
            <v>TE, PVC, SOLDÁVEL, DN 40MM, INSTALADO EM PRUMADA DE ÁGUA FORNECIMENTO E INSTALAÇÃO. AF_12/2014_P</v>
          </cell>
          <cell r="C7033" t="str">
            <v>UN</v>
          </cell>
          <cell r="D7033">
            <v>9.98</v>
          </cell>
        </row>
        <row r="7034">
          <cell r="A7034" t="str">
            <v xml:space="preserve">    89624</v>
          </cell>
          <cell r="B7034" t="str">
            <v>TÊ DE REDUÇÃO, PVC, SOLDÁVEL, DN 40MM X 32MM, INSTALADO EM PRUMADA DE ÁGUA FORNECIMENTO E INSTALAÇÃO. AF_12/2014_P</v>
          </cell>
          <cell r="C7034" t="str">
            <v>UN</v>
          </cell>
          <cell r="D7034">
            <v>9.57</v>
          </cell>
        </row>
        <row r="7035">
          <cell r="A7035" t="str">
            <v xml:space="preserve">    89625</v>
          </cell>
          <cell r="B7035" t="str">
            <v>TE, PVC, SOLDÁVEL, DN 50MM, INSTALADO EM PRUMADA DE ÁGUA FORNECIMENTO E INSTALAÇÃO. AF_12/2014_P</v>
          </cell>
          <cell r="C7035" t="str">
            <v>UN</v>
          </cell>
          <cell r="D7035">
            <v>11.48</v>
          </cell>
        </row>
        <row r="7036">
          <cell r="A7036" t="str">
            <v xml:space="preserve">    89626</v>
          </cell>
          <cell r="B7036" t="str">
            <v>TÊ DE REDUÇÃO, PVC, SOLDÁVEL, DN 50MM X 40MM, INSTALADO EM PRUMADA DE ÁGUA FORNECIMENTO E INSTALAÇÃO. AF_12/2014_P</v>
          </cell>
          <cell r="C7036" t="str">
            <v>UN</v>
          </cell>
          <cell r="D7036">
            <v>17.47</v>
          </cell>
        </row>
        <row r="7037">
          <cell r="A7037" t="str">
            <v xml:space="preserve">    89627</v>
          </cell>
          <cell r="B7037" t="str">
            <v>TÊ DE REDUÇÃO, PVC, SOLDÁVEL, DN 50MM X 25MM, INSTALADO EM PRUMADA DE ÁGUA FORNECIMENTO E INSTALAÇÃO. AF_12/2014_P</v>
          </cell>
          <cell r="C7037" t="str">
            <v>UN</v>
          </cell>
          <cell r="D7037">
            <v>11.58</v>
          </cell>
        </row>
        <row r="7038">
          <cell r="A7038" t="str">
            <v xml:space="preserve">    89628</v>
          </cell>
          <cell r="B7038" t="str">
            <v>TE, PVC, SOLDÁVEL, DN 60MM, INSTALADO EM PRUMADA DE ÁGUA FORNECIMENTO E INSTALAÇÃO. AF_12/2014_P</v>
          </cell>
          <cell r="C7038" t="str">
            <v>UN</v>
          </cell>
          <cell r="D7038">
            <v>30.04</v>
          </cell>
        </row>
        <row r="7039">
          <cell r="A7039" t="str">
            <v xml:space="preserve">    89629</v>
          </cell>
          <cell r="B7039" t="str">
            <v>TE, PVC, SOLDÁVEL, DN 75MM, INSTALADO EM PRUMADA DE ÁGUA FORNECIMENTO E INSTALAÇÃO. AF_12/2014_P</v>
          </cell>
          <cell r="C7039" t="str">
            <v>UN</v>
          </cell>
          <cell r="D7039">
            <v>48.06</v>
          </cell>
        </row>
        <row r="7040">
          <cell r="A7040" t="str">
            <v xml:space="preserve">    89630</v>
          </cell>
          <cell r="B7040" t="str">
            <v>TE DE REDUÇÃO, PVC, SOLDÁVEL, DN 75MM X 50MM, INSTALADO EM PRUMADA DE ÁGUA FORNECIMENTO E INSTALAÇÃO. AF_12/2014_P</v>
          </cell>
          <cell r="C7040" t="str">
            <v>UN</v>
          </cell>
          <cell r="D7040">
            <v>36.28</v>
          </cell>
        </row>
        <row r="7041">
          <cell r="A7041" t="str">
            <v xml:space="preserve">    89631</v>
          </cell>
          <cell r="B7041" t="str">
            <v>TE, PVC, SOLDÁVEL, DN 85MM, INSTALADO EM PRUMADA DE ÁGUA FORNECIMENTO E INSTALAÇÃO. AF_12/2014_P</v>
          </cell>
          <cell r="C7041" t="str">
            <v>UN</v>
          </cell>
          <cell r="D7041">
            <v>64.040000000000006</v>
          </cell>
        </row>
        <row r="7042">
          <cell r="A7042" t="str">
            <v xml:space="preserve">    89632</v>
          </cell>
          <cell r="B7042" t="str">
            <v>TE DE REDUÇÃO, PVC, SOLDÁVEL, DN 85MM X 60MM, INSTALADO EM PRUMADA DE ÁGUA FORNECIMENTO E INSTALAÇÃO. AF_12/2014_P</v>
          </cell>
          <cell r="C7042" t="str">
            <v>UN</v>
          </cell>
          <cell r="D7042">
            <v>68.349999999999994</v>
          </cell>
        </row>
        <row r="7043">
          <cell r="A7043" t="str">
            <v xml:space="preserve">    89637</v>
          </cell>
          <cell r="B7043" t="str">
            <v>JOELHO 90 GRAUS, CPVC, SOLDÁVEL, DN 15MM, INSTALADO EM RAMAL OU SUB-RAMAL DE ÁGUA FORNECIMENTO E INSTALAÇÃO. AF_12/2014</v>
          </cell>
          <cell r="C7043" t="str">
            <v>UN</v>
          </cell>
          <cell r="D7043">
            <v>4.72</v>
          </cell>
        </row>
        <row r="7044">
          <cell r="A7044" t="str">
            <v xml:space="preserve">    89641</v>
          </cell>
          <cell r="B7044" t="str">
            <v>JOELHO 90 GRAUS, CPVC, SOLDÁVEL, DN 22MM, INSTALADO EM RAMAL OU SUB-RAMAL DE ÁGUA FORNECIMENTO E INSTALAÇÃO . AF_12/2014</v>
          </cell>
          <cell r="C7044" t="str">
            <v>UN</v>
          </cell>
          <cell r="D7044">
            <v>7.29</v>
          </cell>
        </row>
        <row r="7045">
          <cell r="A7045" t="str">
            <v xml:space="preserve">    89645</v>
          </cell>
          <cell r="B7045" t="str">
            <v>JOELHO DE TRANSIÇÃO, 90 GRAUS, CPVC, SOLDÁVEL, DN 22MM X 3/4", INSTALADO EM RAMAL OU SUB-RAMAL DE ÁGUA FORNECIMENTO E INSTALAÇÃO . AF_12/2014</v>
          </cell>
          <cell r="C7045" t="str">
            <v>UN</v>
          </cell>
          <cell r="D7045">
            <v>13.11</v>
          </cell>
        </row>
        <row r="7046">
          <cell r="A7046" t="str">
            <v xml:space="preserve">    89651</v>
          </cell>
          <cell r="B7046" t="str">
            <v>LUVA, CPVC, SOLDÁVEL, DN 15MM, INSTALADO EM RAMAL OU SUB-RAMAL DE ÁGUAFORNECIMENTO E INSTALAÇÃO. AF_12/2014</v>
          </cell>
          <cell r="C7046" t="str">
            <v>UN</v>
          </cell>
          <cell r="D7046">
            <v>3.37</v>
          </cell>
        </row>
        <row r="7047">
          <cell r="A7047" t="str">
            <v xml:space="preserve">    89653</v>
          </cell>
          <cell r="B7047" t="str">
            <v>LUVA DE TRANSIÇÃO, CPVC, SOLDÁVEL, DN15MM X 1/2, INSTALADO EM RAMAL OU SUB-RAMAL DE ÁGUA FORNECIMENTO E INSTALAÇÃO. AF_12/2014</v>
          </cell>
          <cell r="C7047" t="str">
            <v>UN</v>
          </cell>
          <cell r="D7047">
            <v>9.89</v>
          </cell>
        </row>
        <row r="7048">
          <cell r="A7048" t="str">
            <v xml:space="preserve">    89660</v>
          </cell>
          <cell r="B7048" t="str">
            <v>LUVA DE TRANSIÇÃO, CPVC, SOLDÁVEL, DN22MM X 25MM, INSTALADO EM RAMAL OU SUB-RAMAL DE ÁGUA FORNECIMENTO E INSTALAÇÃO. AF_12/2014</v>
          </cell>
          <cell r="C7048" t="str">
            <v>UN</v>
          </cell>
          <cell r="D7048">
            <v>4.45</v>
          </cell>
        </row>
        <row r="7049">
          <cell r="A7049" t="str">
            <v xml:space="preserve">    89665</v>
          </cell>
          <cell r="B7049" t="str">
            <v>REDUÇÃO EXCÊNTRICA, PVC, SERIE R, ÁGUA PLUVIAL, DN 75 X 50 MM, JUNTA ELÁSTICA, FORNECIDO E INSTALADO EM CONDUTORES VERTICAIS DE ÁGUAS PLUVIAIS. AF_12/2014</v>
          </cell>
          <cell r="C7049" t="str">
            <v>UN</v>
          </cell>
          <cell r="D7049">
            <v>4.6100000000000003</v>
          </cell>
        </row>
        <row r="7050">
          <cell r="A7050" t="str">
            <v xml:space="preserve">    89667</v>
          </cell>
          <cell r="B7050" t="str">
            <v>TÊ DE INSPEÇÃO, PVC, SERIE R, ÁGUA PLUVIAL, DN 75 MM, JUNTA ELÁSTICA, FORNECIDO E INSTALADO EM CONDUTORES VERTICAIS DE ÁGUAS PLUVIAIS. AF_12/2014</v>
          </cell>
          <cell r="C7050" t="str">
            <v>UN</v>
          </cell>
          <cell r="D7050">
            <v>31.37</v>
          </cell>
        </row>
        <row r="7051">
          <cell r="A7051" t="str">
            <v xml:space="preserve">    89668</v>
          </cell>
          <cell r="B7051" t="str">
            <v>CONECTOR, CPVC, SOLDÁVEL, DN22MM X 3/4", INSTALADO EM RAMAL OU SUB-RAMAL DE ÁGUA FORNECIMENTO E INSTALAÇÃO</v>
          </cell>
          <cell r="C7051" t="str">
            <v>UN</v>
          </cell>
          <cell r="D7051">
            <v>15.89</v>
          </cell>
        </row>
        <row r="7052">
          <cell r="A7052" t="str">
            <v xml:space="preserve">    89669</v>
          </cell>
          <cell r="B7052" t="str">
            <v>LUVA SIMPLES, PVC, SERIE R, ÁGUA PLUVIAL, DN 100 MM, JUNTA ELÁSTICA, FORNECIDO E INSTALADO EM CONDUTORES VERTICAIS DE ÁGUAS PLUVIAIS. AF_12/2014</v>
          </cell>
          <cell r="C7052" t="str">
            <v>UN</v>
          </cell>
          <cell r="D7052">
            <v>11.5</v>
          </cell>
        </row>
        <row r="7053">
          <cell r="A7053" t="str">
            <v xml:space="preserve">    89671</v>
          </cell>
          <cell r="B7053" t="str">
            <v>LUVA DE CORRER, PVC, SERIE R, ÁGUA PLUVIAL, DN 100 MM, JUNTA ELÁSTICA,FORNECIDO E INSTALADO EM CONDUTORES VERTICAIS DE ÁGUAS PLUVIAIS. AF_12/2014</v>
          </cell>
          <cell r="C7053" t="str">
            <v>UN</v>
          </cell>
          <cell r="D7053">
            <v>11.17</v>
          </cell>
        </row>
        <row r="7054">
          <cell r="A7054" t="str">
            <v xml:space="preserve">    89673</v>
          </cell>
          <cell r="B7054" t="str">
            <v>REDUÇÃO EXCÊNTRICA, PVC, SERIE R, ÁGUA PLUVIAL, DN 100 X 75 MM, JUNTA ELÁSTICA, FORNECIDO E INSTALADO EM CONDUTORES VERTICAIS DE ÁGUAS PLUVIAIS. AF_12/2014</v>
          </cell>
          <cell r="C7054" t="str">
            <v>UN</v>
          </cell>
          <cell r="D7054">
            <v>7.63</v>
          </cell>
        </row>
        <row r="7055">
          <cell r="A7055" t="str">
            <v xml:space="preserve">    89675</v>
          </cell>
          <cell r="B7055" t="str">
            <v>TÊ DE INSPEÇÃO, PVC, SERIE R, ÁGUA PLUVIAL, DN 100 MM, JUNTA ELÁSTICA,FORNECIDO E INSTALADO EM CONDUTORES VERTICAIS DE ÁGUAS PLUVIAIS. AF_12/2014</v>
          </cell>
          <cell r="C7055" t="str">
            <v>UN</v>
          </cell>
          <cell r="D7055">
            <v>39.28</v>
          </cell>
        </row>
        <row r="7056">
          <cell r="A7056" t="str">
            <v xml:space="preserve">    89677</v>
          </cell>
          <cell r="B7056" t="str">
            <v>LUVA SIMPLES, PVC, SERIE R, ÁGUA PLUVIAL, DN 150 MM, JUNTA ELÁSTICA, FORNECIDO E INSTALADO EM CONDUTORES VERTICAIS DE ÁGUAS PLUVIAIS. AF_12/2014</v>
          </cell>
          <cell r="C7056" t="str">
            <v>UN</v>
          </cell>
          <cell r="D7056">
            <v>27.49</v>
          </cell>
        </row>
        <row r="7057">
          <cell r="A7057" t="str">
            <v xml:space="preserve">    89679</v>
          </cell>
          <cell r="B7057" t="str">
            <v>LUVA DE CORRER, PVC, SERIE R, ÁGUA PLUVIAL, DN 150 MM, JUNTA ELÁSTICA,FORNECIDO E INSTALADO EM CONDUTORES VERTICAIS DE ÁGUAS PLUVIAIS. AF_12/2014</v>
          </cell>
          <cell r="C7057" t="str">
            <v>UN</v>
          </cell>
          <cell r="D7057">
            <v>56.18</v>
          </cell>
        </row>
        <row r="7058">
          <cell r="A7058" t="str">
            <v xml:space="preserve">    89681</v>
          </cell>
          <cell r="B7058" t="str">
            <v>REDUÇÃO EXCÊNTRICA, PVC, SERIE R, ÁGUA PLUVIAL, DN 150 X 100 MM, JUNTAELÁSTICA, FORNECIDO E INSTALADO EM CONDUTORES VERTICAIS DE ÁGUAS PLUVIAIS. AF_12/2014</v>
          </cell>
          <cell r="C7058" t="str">
            <v>UN</v>
          </cell>
          <cell r="D7058">
            <v>19.7</v>
          </cell>
        </row>
        <row r="7059">
          <cell r="A7059" t="str">
            <v xml:space="preserve">    89685</v>
          </cell>
          <cell r="B7059" t="str">
            <v>JUNÇÃO SIMPLES, PVC, SERIE R, ÁGUA PLUVIAL, DN 75 X 75 MM, JUNTA ELÁSTICA, FORNECIDO E INSTALADO EM CONDUTORES VERTICAIS DE ÁGUAS PLUVIAIS.AF_12/2014</v>
          </cell>
          <cell r="C7059" t="str">
            <v>UN</v>
          </cell>
          <cell r="D7059">
            <v>24.91</v>
          </cell>
        </row>
        <row r="7060">
          <cell r="A7060" t="str">
            <v xml:space="preserve">    89687</v>
          </cell>
          <cell r="B7060" t="str">
            <v>TÊ, PVC, SERIE R, ÁGUA PLUVIAL, DN 75 X 75 MM, JUNTA ELÁSTICA, FORNECIDO E INSTALADO EM CONDUTORES VERTICAIS DE ÁGUAS PLUVIAIS. AF_12/2014</v>
          </cell>
          <cell r="C7060" t="str">
            <v>UN</v>
          </cell>
          <cell r="D7060">
            <v>26.23</v>
          </cell>
        </row>
        <row r="7061">
          <cell r="A7061" t="str">
            <v xml:space="preserve">    89690</v>
          </cell>
          <cell r="B7061" t="str">
            <v>JUNÇÃO SIMPLES, PVC, SERIE R, ÁGUA PLUVIAL, DN 100 X 100 MM, JUNTA ELÁSTICA, FORNECIDO E INSTALADO EM CONDUTORES VERTICAIS DE ÁGUAS PLUVIAIS. AF_12/2014</v>
          </cell>
          <cell r="C7061" t="str">
            <v>UN</v>
          </cell>
          <cell r="D7061">
            <v>37.31</v>
          </cell>
        </row>
        <row r="7062">
          <cell r="A7062" t="str">
            <v xml:space="preserve">    89691</v>
          </cell>
          <cell r="B7062" t="str">
            <v>TE, CPVC, SOLDÁVEL, DN 15MM, INSTALADO EM RAMAL OU SUB-RAMAL DE ÁGUA FORNECIMENTO E INSTALAÇÃO. AF_12/2014</v>
          </cell>
          <cell r="C7062" t="str">
            <v>UN</v>
          </cell>
          <cell r="D7062">
            <v>6.67</v>
          </cell>
        </row>
        <row r="7063">
          <cell r="A7063" t="str">
            <v xml:space="preserve">    89692</v>
          </cell>
          <cell r="B7063" t="str">
            <v>JUNÇÃO SIMPLES, PVC, SERIE R, ÁGUA PLUVIAL, DN 100 X 75 MM, JUNTA ELÁSTICA, FORNECIDO E INSTALADO EM CONDUTORES VERTICAIS DE ÁGUAS PLUVIAIS.AF_12/2014</v>
          </cell>
          <cell r="C7063" t="str">
            <v>UN</v>
          </cell>
          <cell r="D7063">
            <v>38.67</v>
          </cell>
        </row>
        <row r="7064">
          <cell r="A7064" t="str">
            <v xml:space="preserve">    89693</v>
          </cell>
          <cell r="B7064" t="str">
            <v>TÊ, PVC, SERIE R, ÁGUA PLUVIAL, DN 100 X 100 MM, JUNTA ELÁSTICA, FORNECIDO E INSTALADO EM CONDUTORES VERTICAIS DE ÁGUAS PLUVIAIS. AF_12/2014</v>
          </cell>
          <cell r="C7064" t="str">
            <v>UN</v>
          </cell>
          <cell r="D7064">
            <v>43.95</v>
          </cell>
        </row>
        <row r="7065">
          <cell r="A7065" t="str">
            <v xml:space="preserve">    89696</v>
          </cell>
          <cell r="B7065" t="str">
            <v>TÊ, PVC, SERIE R, ÁGUA PLUVIAL, DN 100 X 75 MM, JUNTA ELÁSTICA, FORNECIDO E INSTALADO EM CONDUTORES VERTICAIS DE ÁGUAS PLUVIAIS. AF_12/2014</v>
          </cell>
          <cell r="C7065" t="str">
            <v>UN</v>
          </cell>
          <cell r="D7065">
            <v>34.26</v>
          </cell>
        </row>
        <row r="7066">
          <cell r="A7066" t="str">
            <v xml:space="preserve">    89697</v>
          </cell>
          <cell r="B7066" t="str">
            <v>TE, CPVC, SOLDÁVEL, DN 22MM, INSTALADO EM RAMAL OU SUB-RAMAL DE ÁGUA FORNECIMENTO E INSTALAÇÃO. AF_12/2014</v>
          </cell>
          <cell r="C7066" t="str">
            <v>UN</v>
          </cell>
          <cell r="D7066">
            <v>7.78</v>
          </cell>
        </row>
        <row r="7067">
          <cell r="A7067" t="str">
            <v xml:space="preserve">    89698</v>
          </cell>
          <cell r="B7067" t="str">
            <v>JUNÇÃO SIMPLES, PVC, SERIE R, ÁGUA PLUVIAL, DN 150 X 150 MM, JUNTA ELÁSTICA, FORNECIDO E INSTALADO EM CONDUTORES VERTICAIS DE ÁGUAS PLUVIAIS. AF_12/2014</v>
          </cell>
          <cell r="C7067" t="str">
            <v>UN</v>
          </cell>
          <cell r="D7067">
            <v>97.7</v>
          </cell>
        </row>
        <row r="7068">
          <cell r="A7068" t="str">
            <v xml:space="preserve">    89699</v>
          </cell>
          <cell r="B7068" t="str">
            <v>JUNÇÃO SIMPLES, PVC, SERIE R, ÁGUA PLUVIAL, DN 150 X 100 MM, JUNTA ELÁSTICA, FORNECIDO E INSTALADO EM CONDUTORES VERTICAIS DE ÁGUAS PLUVIAIS. AF_12/2014</v>
          </cell>
          <cell r="C7068" t="str">
            <v>UN</v>
          </cell>
          <cell r="D7068">
            <v>91.57</v>
          </cell>
        </row>
        <row r="7069">
          <cell r="A7069" t="str">
            <v xml:space="preserve">    89701</v>
          </cell>
          <cell r="B7069" t="str">
            <v>TÊ, PVC, SERIE R, ÁGUA PLUVIAL, DN 150 X 150 MM, JUNTA ELÁSTICA, FORNECIDO E INSTALADO EM CONDUTORES VERTICAIS DE ÁGUAS PLUVIAIS. AF_12/2014</v>
          </cell>
          <cell r="C7069" t="str">
            <v>UN</v>
          </cell>
          <cell r="D7069">
            <v>93.09</v>
          </cell>
        </row>
        <row r="7070">
          <cell r="A7070" t="str">
            <v xml:space="preserve">    89703</v>
          </cell>
          <cell r="B7070" t="str">
            <v>TE MISTURADOR DE TRANSIÇÃO, CPVC, SOLDÁVEL, DN 22MM X 3/4 , INSTALADO EM RAMAL OU SUB-RAMAL DE ÁGUA FORNECIMENTO E INSTALAÇÃO. AF_12/2014</v>
          </cell>
          <cell r="C7070" t="str">
            <v>UN</v>
          </cell>
          <cell r="D7070">
            <v>24.64</v>
          </cell>
        </row>
        <row r="7071">
          <cell r="A7071" t="str">
            <v xml:space="preserve">    89704</v>
          </cell>
          <cell r="B7071" t="str">
            <v>TÊ, PVC, SERIE R, ÁGUA PLUVIAL, DN 150 X 100 MM, JUNTA ELÁSTICA, FORNECIDO E INSTALADO EM CONDUTORES VERTICAIS DE ÁGUAS PLUVIAIS. AF_12/2014</v>
          </cell>
          <cell r="C7071" t="str">
            <v>UN</v>
          </cell>
          <cell r="D7071">
            <v>79.39</v>
          </cell>
        </row>
        <row r="7072">
          <cell r="A7072" t="str">
            <v xml:space="preserve">    89724</v>
          </cell>
          <cell r="B7072" t="str">
            <v>JOELHO 90 GRAUS, PVC, SERIE NORMAL, ESGOTO PREDIAL, DN 40 MM, JUNTA SOLDÁVEL, FORNECIDO E INSTALADO EM RAMAL DE DESCARGA OU RAMAL DE ESGOTOSANITÁRIO. AF_12/2014_P</v>
          </cell>
          <cell r="C7072" t="str">
            <v>UN</v>
          </cell>
          <cell r="D7072">
            <v>4.12</v>
          </cell>
        </row>
        <row r="7073">
          <cell r="A7073" t="str">
            <v xml:space="preserve">    89726</v>
          </cell>
          <cell r="B7073" t="str">
            <v>JOELHO 45 GRAUS, PVC, SERIE NORMAL, ESGOTO PREDIAL, DN 40 MM, JUNTA SOLDÁVEL, FORNECIDO E INSTALADO EM RAMAL DE DESCARGA OU RAMAL DE ESGOTOSANITÁRIO. AF_12/2014_P</v>
          </cell>
          <cell r="C7073" t="str">
            <v>UN</v>
          </cell>
          <cell r="D7073">
            <v>4.2699999999999996</v>
          </cell>
        </row>
        <row r="7074">
          <cell r="A7074" t="str">
            <v xml:space="preserve">    89728</v>
          </cell>
          <cell r="B7074" t="str">
            <v>CURVA CURTA 90 GRAUS, PVC, SERIE NORMAL, ESGOTO PREDIAL, DN 40 MM, JUNTA SOLDÁVEL, FORNECIDO E INSTALADO EM RAMAL DE DESCARGA OU RAMAL DE ESGOTO SANITÁRIO. AF_12/2014_P</v>
          </cell>
          <cell r="C7074" t="str">
            <v>UN</v>
          </cell>
          <cell r="D7074">
            <v>5.41</v>
          </cell>
        </row>
        <row r="7075">
          <cell r="A7075" t="str">
            <v xml:space="preserve">    89730</v>
          </cell>
          <cell r="B7075" t="str">
            <v>CURVA LONGA 90 GRAUS, PVC, SERIE NORMAL, ESGOTO PREDIAL, DN 40 MM, JUNTA SOLDÁVEL, FORNECIDO E INSTALADO EM RAMAL DE DESCARGA OU RAMAL DE ESGOTO SANITÁRIO. AF_12/2014_P</v>
          </cell>
          <cell r="C7075" t="str">
            <v>UN</v>
          </cell>
          <cell r="D7075">
            <v>5.92</v>
          </cell>
        </row>
        <row r="7076">
          <cell r="A7076" t="str">
            <v xml:space="preserve">    89731</v>
          </cell>
          <cell r="B7076" t="str">
            <v>JOELHO 90 GRAUS, PVC, SERIE NORMAL, ESGOTO PREDIAL, DN 50 MM, JUNTA ELÁSTICA, FORNECIDO E INSTALADO EM RAMAL DE DESCARGA OU RAMAL DE ESGOTOSANITÁRIO. AF_12/2014</v>
          </cell>
          <cell r="C7076" t="str">
            <v>UN</v>
          </cell>
          <cell r="D7076">
            <v>5.6</v>
          </cell>
        </row>
        <row r="7077">
          <cell r="A7077" t="str">
            <v xml:space="preserve">    89732</v>
          </cell>
          <cell r="B7077" t="str">
            <v>JOELHO 45 GRAUS, PVC, SERIE NORMAL, ESGOTO PREDIAL, DN 50 MM, JUNTA ELÁSTICA, FORNECIDO E INSTALADO EM RAMAL DE DESCARGA OU RAMAL DE ESGOTOSANITÁRIO. AF_12/2014</v>
          </cell>
          <cell r="C7077" t="str">
            <v>UN</v>
          </cell>
          <cell r="D7077">
            <v>5.98</v>
          </cell>
        </row>
        <row r="7078">
          <cell r="A7078" t="str">
            <v xml:space="preserve">    89733</v>
          </cell>
          <cell r="B7078" t="str">
            <v>CURVA CURTA 90 GRAUS, PVC, SERIE NORMAL, ESGOTO PREDIAL, DN 50 MM, JUNTA ELÁSTICA, FORNECIDO E INSTALADO EM RAMAL DE DESCARGA OU RAMAL DE ESGOTO SANITÁRIO. AF_12/2014</v>
          </cell>
          <cell r="C7078" t="str">
            <v>UN</v>
          </cell>
          <cell r="D7078">
            <v>10.36</v>
          </cell>
        </row>
        <row r="7079">
          <cell r="A7079" t="str">
            <v xml:space="preserve">    89735</v>
          </cell>
          <cell r="B7079" t="str">
            <v>CURVA LONGA 90 GRAUS, PVC, SERIE NORMAL, ESGOTO PREDIAL, DN 50 MM, JUNTA ELÁSTICA, FORNECIDO E INSTALADO EM RAMAL DE DESCARGA OU RAMAL DE ESGOTO SANITÁRIO. AF_12/2014</v>
          </cell>
          <cell r="C7079" t="str">
            <v>UN</v>
          </cell>
          <cell r="D7079">
            <v>9</v>
          </cell>
        </row>
        <row r="7080">
          <cell r="A7080" t="str">
            <v xml:space="preserve">    89737</v>
          </cell>
          <cell r="B7080" t="str">
            <v>JOELHO 90 GRAUS, PVC, SERIE NORMAL, ESGOTO PREDIAL, DN 75 MM, JUNTA ELÁSTICA, FORNECIDO E INSTALADO EM RAMAL DE DESCARGA OU RAMAL DE ESGOTOSANITÁRIO. AF_12/2014</v>
          </cell>
          <cell r="C7080" t="str">
            <v>UN</v>
          </cell>
          <cell r="D7080">
            <v>9.4700000000000006</v>
          </cell>
        </row>
        <row r="7081">
          <cell r="A7081" t="str">
            <v xml:space="preserve">    89739</v>
          </cell>
          <cell r="B7081" t="str">
            <v>JOELHO 45 GRAUS, PVC, SERIE NORMAL, ESGOTO PREDIAL, DN 75 MM, JUNTA ELÁSTICA, FORNECIDO E INSTALADO EM RAMAL DE DESCARGA OU RAMAL DE ESGOTOSANITÁRIO. AF_12/2014</v>
          </cell>
          <cell r="C7081" t="str">
            <v>UN</v>
          </cell>
          <cell r="D7081">
            <v>9.9600000000000009</v>
          </cell>
        </row>
        <row r="7082">
          <cell r="A7082" t="str">
            <v xml:space="preserve">    89742</v>
          </cell>
          <cell r="B7082" t="str">
            <v>CURVA CURTA 90 GRAUS, PVC, SERIE NORMAL, ESGOTO PREDIAL, DN 75 MM, JUNTA ELÁSTICA, FORNECIDO E INSTALADO EM RAMAL DE DESCARGA OU RAMAL DE ESGOTO SANITÁRIO. AF_12/2014</v>
          </cell>
          <cell r="C7082" t="str">
            <v>UN</v>
          </cell>
          <cell r="D7082">
            <v>17.39</v>
          </cell>
        </row>
        <row r="7083">
          <cell r="A7083" t="str">
            <v xml:space="preserve">    89743</v>
          </cell>
          <cell r="B7083" t="str">
            <v>CURVA LONGA 90 GRAUS, PVC, SERIE NORMAL, ESGOTO PREDIAL, DN 75 MM, JUNTA ELÁSTICA, FORNECIDO E INSTALADO EM RAMAL DE DESCARGA OU RAMAL DE ESGOTO SANITÁRIO. AF_12/2014</v>
          </cell>
          <cell r="C7083" t="str">
            <v>UN</v>
          </cell>
          <cell r="D7083">
            <v>20.239999999999998</v>
          </cell>
        </row>
        <row r="7084">
          <cell r="A7084" t="str">
            <v xml:space="preserve">    89744</v>
          </cell>
          <cell r="B7084" t="str">
            <v>JOELHO 90 GRAUS, PVC, SERIE NORMAL, ESGOTO PREDIAL, DN 100 MM, JUNTA ELÁSTICA, FORNECIDO E INSTALADO EM RAMAL DE DESCARGA OU RAMAL DE ESGOTOSANITÁRIO. AF_12/2014</v>
          </cell>
          <cell r="C7084" t="str">
            <v>UN</v>
          </cell>
          <cell r="D7084">
            <v>12.72</v>
          </cell>
        </row>
        <row r="7085">
          <cell r="A7085" t="str">
            <v xml:space="preserve">    89746</v>
          </cell>
          <cell r="B7085" t="str">
            <v>JOELHO 45 GRAUS, PVC, SERIE NORMAL, ESGOTO PREDIAL, DN 100 MM, JUNTA ELÁSTICA, FORNECIDO E INSTALADO EM RAMAL DE DESCARGA OU RAMAL DE ESGOTOSANITÁRIO. AF_12/2014</v>
          </cell>
          <cell r="C7085" t="str">
            <v>UN</v>
          </cell>
          <cell r="D7085">
            <v>12.38</v>
          </cell>
        </row>
        <row r="7086">
          <cell r="A7086" t="str">
            <v xml:space="preserve">    89748</v>
          </cell>
          <cell r="B7086" t="str">
            <v>CURVA CURTA 90 GRAUS, PVC, SERIE NORMAL, ESGOTO PREDIAL, DN 100 MM, JUNTA ELÁSTICA, FORNECIDO E INSTALADO EM RAMAL DE DESCARGA OU RAMAL DE ESGOTO SANITÁRIO. AF_12/2014</v>
          </cell>
          <cell r="C7086" t="str">
            <v>UN</v>
          </cell>
          <cell r="D7086">
            <v>20.14</v>
          </cell>
        </row>
        <row r="7087">
          <cell r="A7087" t="str">
            <v xml:space="preserve">    89750</v>
          </cell>
          <cell r="B7087" t="str">
            <v>CURVA LONGA 90 GRAUS, PVC, SERIE NORMAL, ESGOTO PREDIAL, DN 100 MM, JUNTA ELÁSTICA, FORNECIDO E INSTALADO EM RAMAL DE DESCARGA OU RAMAL DE ESGOTO SANITÁRIO. AF_12/2014</v>
          </cell>
          <cell r="C7087" t="str">
            <v>UN</v>
          </cell>
          <cell r="D7087">
            <v>30.88</v>
          </cell>
        </row>
        <row r="7088">
          <cell r="A7088" t="str">
            <v xml:space="preserve">    89752</v>
          </cell>
          <cell r="B7088" t="str">
            <v>LUVA SIMPLES, PVC, SERIE NORMAL, ESGOTO PREDIAL, DN 40 MM, JUNTA SOLDÁVEL, FORNECIDO E INSTALADO EM RAMAL DE DESCARGA OU RAMAL DE ESGOTO SANITÁRIO. AF_12/2014_P</v>
          </cell>
          <cell r="C7088" t="str">
            <v>UN</v>
          </cell>
          <cell r="D7088">
            <v>3.18</v>
          </cell>
        </row>
        <row r="7089">
          <cell r="A7089" t="str">
            <v xml:space="preserve">    89753</v>
          </cell>
          <cell r="B7089" t="str">
            <v>LUVA SIMPLES, PVC, SERIE NORMAL, ESGOTO PREDIAL, DN 50 MM, JUNTA ELÁSTICA, FORNECIDO E INSTALADO EM RAMAL DE DESCARGA OU RAMAL DE ESGOTO SANITÁRIO. AF_12/2014</v>
          </cell>
          <cell r="C7089" t="str">
            <v>UN</v>
          </cell>
          <cell r="D7089">
            <v>4.4400000000000004</v>
          </cell>
        </row>
        <row r="7090">
          <cell r="A7090" t="str">
            <v xml:space="preserve">    89754</v>
          </cell>
          <cell r="B7090" t="str">
            <v>LUVA DE CORRER, PVC, SERIE NORMAL, ESGOTO PREDIAL, DN 50 MM, JUNTA ELÁSTICA, FORNECIDO E INSTALADO EM RAMAL DE DESCARGA OU RAMAL DE ESGOTO SANITÁRIO. AF_12/2014</v>
          </cell>
          <cell r="C7090" t="str">
            <v>UN</v>
          </cell>
          <cell r="D7090">
            <v>6.63</v>
          </cell>
        </row>
        <row r="7091">
          <cell r="A7091" t="str">
            <v xml:space="preserve">    89774</v>
          </cell>
          <cell r="B7091" t="str">
            <v>LUVA SIMPLES, PVC, SERIE NORMAL, ESGOTO PREDIAL, DN 75 MM, JUNTA ELÁSTICA, FORNECIDO E INSTALADO EM RAMAL DE DESCARGA OU RAMAL DE ESGOTO SANITÁRIO. AF_12/2014</v>
          </cell>
          <cell r="C7091" t="str">
            <v>UN</v>
          </cell>
          <cell r="D7091">
            <v>7.13</v>
          </cell>
        </row>
        <row r="7092">
          <cell r="A7092" t="str">
            <v xml:space="preserve">    89776</v>
          </cell>
          <cell r="B7092" t="str">
            <v>LUVA DE CORRER, PVC, SERIE NORMAL, ESGOTO PREDIAL, DN 75 MM, JUNTA ELÁSTICA, FORNECIDO E INSTALADO EM RAMAL DE DESCARGA OU RAMAL DE ESGOTO SANITÁRIO. AF_12/2014</v>
          </cell>
          <cell r="C7092" t="str">
            <v>UN</v>
          </cell>
          <cell r="D7092">
            <v>10.25</v>
          </cell>
        </row>
        <row r="7093">
          <cell r="A7093" t="str">
            <v xml:space="preserve">    89778</v>
          </cell>
          <cell r="B7093" t="str">
            <v>LUVA SIMPLES, PVC, SERIE NORMAL, ESGOTO PREDIAL, DN 100 MM, JUNTA ELÁSTICA, FORNECIDO E INSTALADO EM RAMAL DE DESCARGA OU RAMAL DE ESGOTO SANITÁRIO. AF_12/2014</v>
          </cell>
          <cell r="C7093" t="str">
            <v>UN</v>
          </cell>
          <cell r="D7093">
            <v>9.24</v>
          </cell>
        </row>
        <row r="7094">
          <cell r="A7094" t="str">
            <v xml:space="preserve">    89779</v>
          </cell>
          <cell r="B7094" t="str">
            <v>LUVA DE CORRER, PVC, SERIE NORMAL, ESGOTO PREDIAL, DN 100 MM, JUNTA ELÁSTICA, FORNECIDO E INSTALADO EM RAMAL DE DESCARGA OU RAMAL DE ESGOTOSANITÁRIO. AF_12/2014</v>
          </cell>
          <cell r="C7094" t="str">
            <v>UN</v>
          </cell>
          <cell r="D7094">
            <v>17.82</v>
          </cell>
        </row>
        <row r="7095">
          <cell r="A7095" t="str">
            <v xml:space="preserve">    89782</v>
          </cell>
          <cell r="B7095" t="str">
            <v>TE, PVC, SERIE NORMAL, ESGOTO PREDIAL, DN 40 X 40 MM, JUNTA SOLDÁVEL, FORNECIDO E INSTALADO EM RAMAL DE DESCARGA OU RAMAL DE ESGOTO SANITÁRIO. AF_12/2014_P</v>
          </cell>
          <cell r="C7095" t="str">
            <v>UN</v>
          </cell>
          <cell r="D7095">
            <v>6.51</v>
          </cell>
        </row>
        <row r="7096">
          <cell r="A7096" t="str">
            <v xml:space="preserve">    89783</v>
          </cell>
          <cell r="B7096" t="str">
            <v>JUNÇÃO SIMPLES, PVC, SERIE NORMAL, ESGOTO PREDIAL, DN 40 MM, JUNTA SOLDÁVEL, FORNECIDO E INSTALADO EM RAMAL DE DESCARGA OU RAMAL DE ESGOTO SANITÁRIO. AF_12/2014_P</v>
          </cell>
          <cell r="C7096" t="str">
            <v>UN</v>
          </cell>
          <cell r="D7096">
            <v>6.24</v>
          </cell>
        </row>
        <row r="7097">
          <cell r="A7097" t="str">
            <v xml:space="preserve">    89784</v>
          </cell>
          <cell r="B7097" t="str">
            <v>TE, PVC, SERIE NORMAL, ESGOTO PREDIAL, DN 50 X 50 MM, JUNTA ELÁSTICA, FORNECIDO E INSTALADO EM RAMAL DE DESCARGA OU RAMAL DE ESGOTO SANITÁRIO. AF_12/2014</v>
          </cell>
          <cell r="C7097" t="str">
            <v>UN</v>
          </cell>
          <cell r="D7097">
            <v>10.75</v>
          </cell>
        </row>
        <row r="7098">
          <cell r="A7098" t="str">
            <v xml:space="preserve">    89785</v>
          </cell>
          <cell r="B7098" t="str">
            <v>JUNÇÃO SIMPLES, PVC, SERIE NORMAL, ESGOTO PREDIAL, DN 50 X 50 MM, JUNTA ELÁSTICA, FORNECIDO E INSTALADO EM RAMAL DE DESCARGA OU RAMAL DE ESGOTO SANITÁRIO. AF_12/2014</v>
          </cell>
          <cell r="C7098" t="str">
            <v>UN</v>
          </cell>
          <cell r="D7098">
            <v>10.46</v>
          </cell>
        </row>
        <row r="7099">
          <cell r="A7099" t="str">
            <v xml:space="preserve">    89786</v>
          </cell>
          <cell r="B7099" t="str">
            <v>TE, PVC, SERIE NORMAL, ESGOTO PREDIAL, DN 75 X 75 MM, JUNTA ELÁSTICA, FORNECIDO E INSTALADO EM RAMAL DE DESCARGA OU RAMAL DE ESGOTO SANITÁRIO. AF_12/2014</v>
          </cell>
          <cell r="C7099" t="str">
            <v>UN</v>
          </cell>
          <cell r="D7099">
            <v>20.7</v>
          </cell>
        </row>
        <row r="7100">
          <cell r="A7100" t="str">
            <v xml:space="preserve">    89795</v>
          </cell>
          <cell r="B7100" t="str">
            <v>JUNÇÃO SIMPLES, PVC, SERIE NORMAL, ESGOTO PREDIAL, DN 75 X 75 MM, JUNTA ELÁSTICA, FORNECIDO E INSTALADO EM RAMAL DE DESCARGA OU RAMAL DE ESGOTO SANITÁRIO. AF_12/2014</v>
          </cell>
          <cell r="C7100" t="str">
            <v>UN</v>
          </cell>
          <cell r="D7100">
            <v>17.48</v>
          </cell>
        </row>
        <row r="7101">
          <cell r="A7101" t="str">
            <v xml:space="preserve">    89796</v>
          </cell>
          <cell r="B7101" t="str">
            <v>TE, PVC, SERIE NORMAL, ESGOTO PREDIAL, DN 100 X 100 MM, JUNTA ELÁSTICA, FORNECIDO E INSTALADO EM RAMAL DE DESCARGA OU RAMAL DE ESGOTO SANITÁRIO. AF_12/2014</v>
          </cell>
          <cell r="C7101" t="str">
            <v>UN</v>
          </cell>
          <cell r="D7101">
            <v>23.66</v>
          </cell>
        </row>
        <row r="7102">
          <cell r="A7102" t="str">
            <v xml:space="preserve">    89797</v>
          </cell>
          <cell r="B7102" t="str">
            <v>JUNÇÃO SIMPLES, PVC, SERIE NORMAL, ESGOTO PREDIAL, DN 100 X 100 MM, JUNTA ELÁSTICA, FORNECIDO E INSTALADO EM RAMAL DE DESCARGA OU RAMAL DE ESGOTO SANITÁRIO. AF_12/2014</v>
          </cell>
          <cell r="C7102" t="str">
            <v>UN</v>
          </cell>
          <cell r="D7102">
            <v>23.28</v>
          </cell>
        </row>
        <row r="7103">
          <cell r="A7103" t="str">
            <v xml:space="preserve">    89801</v>
          </cell>
          <cell r="B7103" t="str">
            <v>JOELHO 90 GRAUS, PVC, SERIE NORMAL, ESGOTO PREDIAL, DN 50 MM, JUNTA ELÁSTICA, FORNECIDO E INSTALADO EM PRUMADA DE ESGOTO SANITÁRIO OU VENTILAÇÃO. AF_12/2014</v>
          </cell>
          <cell r="C7103" t="str">
            <v>UN</v>
          </cell>
          <cell r="D7103">
            <v>3.4</v>
          </cell>
        </row>
        <row r="7104">
          <cell r="A7104" t="str">
            <v xml:space="preserve">    89802</v>
          </cell>
          <cell r="B7104" t="str">
            <v>JOELHO 45 GRAUS, PVC, SERIE NORMAL, ESGOTO PREDIAL, DN 50 MM, JUNTA ELÁSTICA, FORNECIDO E INSTALADO EM PRUMADA DE ESGOTO SANITÁRIO OU VENTILAÇÃO. AF_12/2014</v>
          </cell>
          <cell r="C7104" t="str">
            <v>UN</v>
          </cell>
          <cell r="D7104">
            <v>3.78</v>
          </cell>
        </row>
        <row r="7105">
          <cell r="A7105" t="str">
            <v xml:space="preserve">    89803</v>
          </cell>
          <cell r="B7105" t="str">
            <v>CURVA CURTA 90 GRAUS, PVC, SERIE NORMAL, ESGOTO PREDIAL, DN 50 MM, JUNTA ELÁSTICA, FORNECIDO E INSTALADO EM PRUMADA DE ESGOTO SANITÁRIO OU VENTILAÇÃO. AF_12/2014</v>
          </cell>
          <cell r="C7105" t="str">
            <v>UN</v>
          </cell>
          <cell r="D7105">
            <v>8.16</v>
          </cell>
        </row>
        <row r="7106">
          <cell r="A7106" t="str">
            <v xml:space="preserve">    89804</v>
          </cell>
          <cell r="B7106" t="str">
            <v>CURVA LONGA 90 GRAUS, PVC, SERIE NORMAL, ESGOTO PREDIAL, DN 50 MM, JUNTA ELÁSTICA, FORNECIDO E INSTALADO EM PRUMADA DE ESGOTO SANITÁRIO OU VENTILAÇÃO. AF_12/2014</v>
          </cell>
          <cell r="C7106" t="str">
            <v>UN</v>
          </cell>
          <cell r="D7106">
            <v>6.79</v>
          </cell>
        </row>
        <row r="7107">
          <cell r="A7107" t="str">
            <v xml:space="preserve">    89805</v>
          </cell>
          <cell r="B7107" t="str">
            <v>JOELHO 90 GRAUS, PVC, SERIE NORMAL, ESGOTO PREDIAL, DN 75 MM, JUNTA ELÁSTICA, FORNECIDO E INSTALADO EM PRUMADA DE ESGOTO SANITÁRIO OU VENTILAÇÃO. AF_12/2014</v>
          </cell>
          <cell r="C7107" t="str">
            <v>UN</v>
          </cell>
          <cell r="D7107">
            <v>6.78</v>
          </cell>
        </row>
        <row r="7108">
          <cell r="A7108" t="str">
            <v xml:space="preserve">    89806</v>
          </cell>
          <cell r="B7108" t="str">
            <v>JOELHO 45 GRAUS, PVC, SERIE NORMAL, ESGOTO PREDIAL, DN 75 MM, JUNTA ELÁSTICA, FORNECIDO E INSTALADO EM PRUMADA DE ESGOTO SANITÁRIO OU VENTILAÇÃO. AF_12/2014</v>
          </cell>
          <cell r="C7108" t="str">
            <v>UN</v>
          </cell>
          <cell r="D7108">
            <v>7.27</v>
          </cell>
        </row>
        <row r="7109">
          <cell r="A7109" t="str">
            <v xml:space="preserve">    89807</v>
          </cell>
          <cell r="B7109" t="str">
            <v>CURVA CURTA 90 GRAUS, PVC, SERIE NORMAL, ESGOTO PREDIAL, DN 75 MM, JUNTA ELÁSTICA, FORNECIDO E INSTALADO EM PRUMADA DE ESGOTO SANITÁRIO OU VENTILAÇÃO. AF_12/2014</v>
          </cell>
          <cell r="C7109" t="str">
            <v>UN</v>
          </cell>
          <cell r="D7109">
            <v>14.7</v>
          </cell>
        </row>
        <row r="7110">
          <cell r="A7110" t="str">
            <v xml:space="preserve">    89808</v>
          </cell>
          <cell r="B7110" t="str">
            <v>CURVA LONGA 90 GRAUS, PVC, SERIE NORMAL, ESGOTO PREDIAL, DN 75 MM, JUNTA ELÁSTICA, FORNECIDO E INSTALADO EM PRUMADA DE ESGOTO SANITÁRIO OU VENTILAÇÃO. AF_12/2014</v>
          </cell>
          <cell r="C7110" t="str">
            <v>UN</v>
          </cell>
          <cell r="D7110">
            <v>17.55</v>
          </cell>
        </row>
        <row r="7111">
          <cell r="A7111" t="str">
            <v xml:space="preserve">    89809</v>
          </cell>
          <cell r="B7111" t="str">
            <v>JOELHO 90 GRAUS, PVC, SERIE NORMAL, ESGOTO PREDIAL, DN 100 MM, JUNTA ELÁSTICA, FORNECIDO E INSTALADO EM PRUMADA DE ESGOTO SANITÁRIO OU VENTILAÇÃO. AF_12/2014</v>
          </cell>
          <cell r="C7111" t="str">
            <v>UN</v>
          </cell>
          <cell r="D7111">
            <v>9.5399999999999991</v>
          </cell>
        </row>
        <row r="7112">
          <cell r="A7112" t="str">
            <v xml:space="preserve">    89810</v>
          </cell>
          <cell r="B7112" t="str">
            <v>JOELHO 45 GRAUS, PVC, SERIE NORMAL, ESGOTO PREDIAL, DN 100 MM, JUNTA ELÁSTICA, FORNECIDO E INSTALADO EM PRUMADA DE ESGOTO SANITÁRIO OU VENTILAÇÃO. AF_12/2014</v>
          </cell>
          <cell r="C7112" t="str">
            <v>UN</v>
          </cell>
          <cell r="D7112">
            <v>9.1999999999999993</v>
          </cell>
        </row>
        <row r="7113">
          <cell r="A7113" t="str">
            <v xml:space="preserve">    89811</v>
          </cell>
          <cell r="B7113" t="str">
            <v>CURVA CURTA 90 GRAUS, PVC, SERIE NORMAL, ESGOTO PREDIAL, DN 100 MM, JUNTA ELÁSTICA, FORNECIDO E INSTALADO EM PRUMADA DE ESGOTO SANITÁRIO OUVENTILAÇÃO. AF_12/2014</v>
          </cell>
          <cell r="C7113" t="str">
            <v>UN</v>
          </cell>
          <cell r="D7113">
            <v>16.96</v>
          </cell>
        </row>
        <row r="7114">
          <cell r="A7114" t="str">
            <v xml:space="preserve">    89812</v>
          </cell>
          <cell r="B7114" t="str">
            <v>CURVA LONGA 90 GRAUS, PVC, SERIE NORMAL, ESGOTO PREDIAL, DN 100 MM, JUNTA ELÁSTICA, FORNECIDO E INSTALADO EM PRUMADA DE ESGOTO SANITÁRIO OUVENTILAÇÃO. AF_12/2014</v>
          </cell>
          <cell r="C7114" t="str">
            <v>UN</v>
          </cell>
          <cell r="D7114">
            <v>27.7</v>
          </cell>
        </row>
        <row r="7115">
          <cell r="A7115" t="str">
            <v xml:space="preserve">    89813</v>
          </cell>
          <cell r="B7115" t="str">
            <v>LUVA SIMPLES, PVC, SERIE NORMAL, ESGOTO PREDIAL, DN 50 MM, JUNTA ELÁSTICA, FORNECIDO E INSTALADO EM PRUMADA DE ESGOTO SANITÁRIO OU VENTILAÇÃO. AF_12/2014</v>
          </cell>
          <cell r="C7115" t="str">
            <v>UN</v>
          </cell>
          <cell r="D7115">
            <v>3.22</v>
          </cell>
        </row>
        <row r="7116">
          <cell r="A7116" t="str">
            <v xml:space="preserve">    89814</v>
          </cell>
          <cell r="B7116" t="str">
            <v>LUVA DE CORRER, PVC, SERIE NORMAL, ESGOTO PREDIAL, DN 50 MM, JUNTA ELÁSTICA, FORNECIDO E INSTALADO EM PRUMADA DE ESGOTO SANITÁRIO OU VENTILAÇÃO. AF_12/2014</v>
          </cell>
          <cell r="C7116" t="str">
            <v>UN</v>
          </cell>
          <cell r="D7116">
            <v>5.41</v>
          </cell>
        </row>
        <row r="7117">
          <cell r="A7117" t="str">
            <v xml:space="preserve">    89817</v>
          </cell>
          <cell r="B7117" t="str">
            <v>LUVA SIMPLES, PVC, SERIE NORMAL, ESGOTO PREDIAL, DN 75 MM, JUNTA ELÁSTICA, FORNECIDO E INSTALADO EM PRUMADA DE ESGOTO SANITÁRIO OU VENTILAÇÃO. AF_12/2014</v>
          </cell>
          <cell r="C7117" t="str">
            <v>UN</v>
          </cell>
          <cell r="D7117">
            <v>5.41</v>
          </cell>
        </row>
        <row r="7118">
          <cell r="A7118" t="str">
            <v xml:space="preserve">    89819</v>
          </cell>
          <cell r="B7118" t="str">
            <v>LUVA DE CORRER, PVC, SERIE NORMAL, ESGOTO PREDIAL, DN 75 MM, JUNTA ELÁSTICA, FORNECIDO E INSTALADO EM PRUMADA DE ESGOTO SANITÁRIO OU VENTILAÇÃO. AF_12/2014</v>
          </cell>
          <cell r="C7118" t="str">
            <v>UN</v>
          </cell>
          <cell r="D7118">
            <v>8.5299999999999994</v>
          </cell>
        </row>
        <row r="7119">
          <cell r="A7119" t="str">
            <v xml:space="preserve">    89821</v>
          </cell>
          <cell r="B7119" t="str">
            <v>LUVA SIMPLES, PVC, SERIE NORMAL, ESGOTO PREDIAL, DN 100 MM, JUNTA ELÁSTICA, FORNECIDO E INSTALADO EM PRUMADA DE ESGOTO SANITÁRIO OU VENTILAÇÃO. AF_12/2014</v>
          </cell>
          <cell r="C7119" t="str">
            <v>UN</v>
          </cell>
          <cell r="D7119">
            <v>7.04</v>
          </cell>
        </row>
        <row r="7120">
          <cell r="A7120" t="str">
            <v xml:space="preserve">    89823</v>
          </cell>
          <cell r="B7120" t="str">
            <v>LUVA DE CORRER, PVC, SERIE NORMAL, ESGOTO PREDIAL, DN 100 MM, JUNTA ELÁSTICA, FORNECIDO E INSTALADO EM PRUMADA DE ESGOTO SANITÁRIO OU VENTILAÇÃO. AF_12/2014</v>
          </cell>
          <cell r="C7120" t="str">
            <v>UN</v>
          </cell>
          <cell r="D7120">
            <v>15.62</v>
          </cell>
        </row>
        <row r="7121">
          <cell r="A7121" t="str">
            <v xml:space="preserve">    89825</v>
          </cell>
          <cell r="B7121" t="str">
            <v>TE, PVC, SERIE NORMAL, ESGOTO PREDIAL, DN 50 X 50 MM, JUNTA ELÁSTICA, FORNECIDO E INSTALADO EM PRUMADA DE ESGOTO SANITÁRIO OU VENTILAÇÃO. AF_12/2014</v>
          </cell>
          <cell r="C7121" t="str">
            <v>UN</v>
          </cell>
          <cell r="D7121">
            <v>8.06</v>
          </cell>
        </row>
        <row r="7122">
          <cell r="A7122" t="str">
            <v xml:space="preserve">    89827</v>
          </cell>
          <cell r="B7122" t="str">
            <v>JUNÇÃO SIMPLES, PVC, SERIE NORMAL, ESGOTO PREDIAL, DN 50 X 50 MM, JUNTA ELÁSTICA, FORNECIDO E INSTALADO EM PRUMADA DE ESGOTO SANITÁRIO OU VENTILAÇÃO. AF_12/2014</v>
          </cell>
          <cell r="C7122" t="str">
            <v>UN</v>
          </cell>
          <cell r="D7122">
            <v>7.77</v>
          </cell>
        </row>
        <row r="7123">
          <cell r="A7123" t="str">
            <v xml:space="preserve">    89829</v>
          </cell>
          <cell r="B7123" t="str">
            <v>TE, PVC, SERIE NORMAL, ESGOTO PREDIAL, DN 75 X 75 MM, JUNTA ELÁSTICA, FORNECIDO E INSTALADO EM PRUMADA DE ESGOTO SANITÁRIO OU VENTILAÇÃO. AF_12/2014</v>
          </cell>
          <cell r="C7123" t="str">
            <v>UN</v>
          </cell>
          <cell r="D7123">
            <v>17.27</v>
          </cell>
        </row>
        <row r="7124">
          <cell r="A7124" t="str">
            <v xml:space="preserve">    89830</v>
          </cell>
          <cell r="B7124" t="str">
            <v>JUNÇÃO SIMPLES, PVC, SERIE NORMAL, ESGOTO PREDIAL, DN 75 X 75 MM, JUNTA ELÁSTICA, FORNECIDO E INSTALADO EM PRUMADA DE ESGOTO SANITÁRIO OU VENTILAÇÃO. AF_12/2014</v>
          </cell>
          <cell r="C7124" t="str">
            <v>UN</v>
          </cell>
          <cell r="D7124">
            <v>14.06</v>
          </cell>
        </row>
        <row r="7125">
          <cell r="A7125" t="str">
            <v xml:space="preserve">    89833</v>
          </cell>
          <cell r="B7125" t="str">
            <v>TE, PVC, SERIE NORMAL, ESGOTO PREDIAL, DN 100 X 100 MM, JUNTA ELÁSTICA, FORNECIDO E INSTALADO EM PRUMADA DE ESGOTO SANITÁRIO OU VENTILAÇÃO.AF_12/2014</v>
          </cell>
          <cell r="C7125" t="str">
            <v>UN</v>
          </cell>
          <cell r="D7125">
            <v>19.5</v>
          </cell>
        </row>
        <row r="7126">
          <cell r="A7126" t="str">
            <v xml:space="preserve">    89834</v>
          </cell>
          <cell r="B7126" t="str">
            <v>JUNÇÃO SIMPLES, PVC, SERIE NORMAL, ESGOTO PREDIAL, DN 100 X 100 MM, JUNTA ELÁSTICA, FORNECIDO E INSTALADO EM PRUMADA DE ESGOTO SANITÁRIO OUVENTILAÇÃO. AF_12/2014</v>
          </cell>
          <cell r="C7126" t="str">
            <v>UN</v>
          </cell>
          <cell r="D7126">
            <v>19.12</v>
          </cell>
        </row>
        <row r="7127">
          <cell r="A7127" t="str">
            <v xml:space="preserve">    89850</v>
          </cell>
          <cell r="B7127" t="str">
            <v>JOELHO 90 GRAUS, PVC, SERIE NORMAL, ESGOTO PREDIAL, DN 100 MM, JUNTA ELÁSTICA, FORNECIDO E INSTALADO EM SUBCOLETOR AÉREO DE ESGOTO SANITÁRIO. AF_12/2014</v>
          </cell>
          <cell r="C7127" t="str">
            <v>UN</v>
          </cell>
          <cell r="D7127">
            <v>12.48</v>
          </cell>
        </row>
        <row r="7128">
          <cell r="A7128" t="str">
            <v xml:space="preserve">    89851</v>
          </cell>
          <cell r="B7128" t="str">
            <v>JOELHO 45 GRAUS, PVC, SERIE NORMAL, ESGOTO PREDIAL, DN 100 MM, JUNTA ELÁSTICA, FORNECIDO E INSTALADO EM SUBCOLETOR AÉREO DE ESGOTO SANITÁRIO. AF_12/2014</v>
          </cell>
          <cell r="C7128" t="str">
            <v>UN</v>
          </cell>
          <cell r="D7128">
            <v>12.13</v>
          </cell>
        </row>
        <row r="7129">
          <cell r="A7129" t="str">
            <v xml:space="preserve">    89852</v>
          </cell>
          <cell r="B7129" t="str">
            <v>CURVA CURTA 90 GRAUS, PVC, SERIE NORMAL, ESGOTO PREDIAL, DN 100 MM, JUNTA ELÁSTICA, FORNECIDO E INSTALADO EM SUBCOLETOR AÉREO DE ESGOTO SANITÁRIO. AF_12/2014</v>
          </cell>
          <cell r="C7129" t="str">
            <v>UN</v>
          </cell>
          <cell r="D7129">
            <v>19.899999999999999</v>
          </cell>
        </row>
        <row r="7130">
          <cell r="A7130" t="str">
            <v xml:space="preserve">    89853</v>
          </cell>
          <cell r="B7130" t="str">
            <v>CURVA LONGA 90 GRAUS, PVC, SERIE NORMAL, ESGOTO PREDIAL, DN 100 MM, JUNTA ELÁSTICA, FORNECIDO E INSTALADO EM SUBCOLETOR AÉREO DE ESGOTO SANITÁRIO. AF_12/2014</v>
          </cell>
          <cell r="C7130" t="str">
            <v>UN</v>
          </cell>
          <cell r="D7130">
            <v>30.63</v>
          </cell>
        </row>
        <row r="7131">
          <cell r="A7131" t="str">
            <v xml:space="preserve">    89854</v>
          </cell>
          <cell r="B7131" t="str">
            <v>JOELHO 90 GRAUS, PVC, SERIE NORMAL, ESGOTO PREDIAL, DN 150 MM, JUNTA ELÁSTICA, FORNECIDO E INSTALADO EM SUBCOLETOR AÉREO DE ESGOTO SANITÁRIO. AF_12/2014</v>
          </cell>
          <cell r="C7131" t="str">
            <v>UN</v>
          </cell>
          <cell r="D7131">
            <v>56.06</v>
          </cell>
        </row>
        <row r="7132">
          <cell r="A7132" t="str">
            <v xml:space="preserve">    89855</v>
          </cell>
          <cell r="B7132" t="str">
            <v>JOELHO 45 GRAUS, PVC, SERIE NORMAL, ESGOTO PREDIAL, DN 150 MM, JUNTA ELÁSTICA, FORNECIDO E INSTALADO EM SUBCOLETOR AÉREO DE ESGOTO SANITÁRIO. AF_12/2014</v>
          </cell>
          <cell r="C7132" t="str">
            <v>UN</v>
          </cell>
          <cell r="D7132">
            <v>54.07</v>
          </cell>
        </row>
        <row r="7133">
          <cell r="A7133" t="str">
            <v xml:space="preserve">    89856</v>
          </cell>
          <cell r="B7133" t="str">
            <v>LUVA SIMPLES, PVC, SERIE NORMAL, ESGOTO PREDIAL, DN 100 MM, JUNTA ELÁSTICA, FORNECIDO E INSTALADO EM SUBCOLETOR AÉREO DE ESGOTO SANITÁRIO. AF_12/2014</v>
          </cell>
          <cell r="C7133" t="str">
            <v>UN</v>
          </cell>
          <cell r="D7133">
            <v>9</v>
          </cell>
        </row>
        <row r="7134">
          <cell r="A7134" t="str">
            <v xml:space="preserve">    89857</v>
          </cell>
          <cell r="B7134" t="str">
            <v>LUVA DE CORRER, PVC, SERIE NORMAL, ESGOTO PREDIAL, DN 100 MM, JUNTA ELÁSTICA, FORNECIDO E INSTALADO EM SUBCOLETOR AÉREO DE ESGOTO SANITÁRIO.AF_12/2014</v>
          </cell>
          <cell r="C7134" t="str">
            <v>UN</v>
          </cell>
          <cell r="D7134">
            <v>17.57</v>
          </cell>
        </row>
        <row r="7135">
          <cell r="A7135" t="str">
            <v xml:space="preserve">    89859</v>
          </cell>
          <cell r="B7135" t="str">
            <v>LUVA DE CORRER, PVC, SERIE NORMAL, ESGOTO PREDIAL, DN 150 MM, JUNTA ELÁSTICA, FORNECIDO E INSTALADO EM SUBCOLETOR AÉREO DE ESGOTO SANITÁRIO.AF_12/2014</v>
          </cell>
          <cell r="C7135" t="str">
            <v>UN</v>
          </cell>
          <cell r="D7135">
            <v>33.590000000000003</v>
          </cell>
        </row>
        <row r="7136">
          <cell r="A7136" t="str">
            <v xml:space="preserve">    89860</v>
          </cell>
          <cell r="B7136" t="str">
            <v>TE, PVC, SERIE NORMAL, ESGOTO PREDIAL, DN 100 X 100 MM, JUNTA ELÁSTICA, FORNECIDO E INSTALADO EM SUBCOLETOR AÉREO DE ESGOTO SANITÁRIO. AF_12/2014</v>
          </cell>
          <cell r="C7136" t="str">
            <v>UN</v>
          </cell>
          <cell r="D7136">
            <v>23.41</v>
          </cell>
        </row>
        <row r="7137">
          <cell r="A7137" t="str">
            <v xml:space="preserve">    89861</v>
          </cell>
          <cell r="B7137" t="str">
            <v>JUNÇÃO SIMPLES, PVC, SERIE NORMAL, ESGOTO PREDIAL, DN 100 X 100 MM, JUNTA ELÁSTICA, FORNECIDO E INSTALADO EM SUBCOLETOR AÉREO DE ESGOTO SANITÁRIO. AF_12/2014</v>
          </cell>
          <cell r="C7137" t="str">
            <v>UN</v>
          </cell>
          <cell r="D7137">
            <v>23.03</v>
          </cell>
        </row>
        <row r="7138">
          <cell r="A7138" t="str">
            <v xml:space="preserve">    89862</v>
          </cell>
          <cell r="B7138" t="str">
            <v>TE, PVC, SERIE NORMAL, ESGOTO PREDIAL, DN 150 X 150 MM, JUNTA ELÁSTICA, FORNECIDO E INSTALADO EM SUBCOLETOR AÉREO DE ESGOTO SANITÁRIO. AF_12/2014</v>
          </cell>
          <cell r="C7138" t="str">
            <v>UN</v>
          </cell>
          <cell r="D7138">
            <v>68.66</v>
          </cell>
        </row>
        <row r="7139">
          <cell r="A7139" t="str">
            <v xml:space="preserve">    89863</v>
          </cell>
          <cell r="B7139" t="str">
            <v>JUNÇÃO SIMPLES, PVC, SERIE NORMAL, ESGOTO PREDIAL, DN 150 X 150 MM, JUNTA ELÁSTICA, FORNECIDO E INSTALADO EM SUBCOLETOR AÉREO DE ESGOTO SANITÁRIO. AF_12/2014</v>
          </cell>
          <cell r="C7139" t="str">
            <v>UN</v>
          </cell>
          <cell r="D7139">
            <v>110.98</v>
          </cell>
        </row>
        <row r="7140">
          <cell r="A7140" t="str">
            <v xml:space="preserve">    89866</v>
          </cell>
          <cell r="B7140" t="str">
            <v>JOELHO 90 GRAUS, PVC, SOLDÁVEL, DN 25MM, INSTALADO EM DRENO DE AR-CONDICIONADO FORNECIMENTO E INSTALAÇÃO. AF_12/2014_P</v>
          </cell>
          <cell r="C7140" t="str">
            <v>UN</v>
          </cell>
          <cell r="D7140">
            <v>2.57</v>
          </cell>
        </row>
        <row r="7141">
          <cell r="A7141" t="str">
            <v xml:space="preserve">    89867</v>
          </cell>
          <cell r="B7141" t="str">
            <v>JOELHO 45 GRAUS, PVC, SOLDÁVEL, DN 25MM, INSTALADO EM DRENO DE AR-CONDICIONADO FORNECIMENTO E INSTALAÇÃO. AF_12/2014_P</v>
          </cell>
          <cell r="C7141" t="str">
            <v>UN</v>
          </cell>
          <cell r="D7141">
            <v>2.99</v>
          </cell>
        </row>
        <row r="7142">
          <cell r="A7142" t="str">
            <v xml:space="preserve">    89868</v>
          </cell>
          <cell r="B7142" t="str">
            <v>LUVA, PVC, SOLDÁVEL, DN 25MM, INSTALADO EM DRENO DE AR-CONDICIONADO FORNECIMENTO E INSTALAÇÃO. AF_12/2014_P</v>
          </cell>
          <cell r="C7142" t="str">
            <v>UN</v>
          </cell>
          <cell r="D7142">
            <v>1.85</v>
          </cell>
        </row>
        <row r="7143">
          <cell r="A7143" t="str">
            <v xml:space="preserve">    89869</v>
          </cell>
          <cell r="B7143" t="str">
            <v>TE, PVC, SOLDÁVEL, DN 25MM, INSTALADO EM DRENO DE AR-CONDICIONADO FORNECIMENTO E INSTALAÇÃO. AF_12/2014_P</v>
          </cell>
          <cell r="C7143" t="str">
            <v>UN</v>
          </cell>
          <cell r="D7143">
            <v>4.16</v>
          </cell>
        </row>
        <row r="7144">
          <cell r="A7144" t="str">
            <v xml:space="preserve">    89980</v>
          </cell>
          <cell r="B7144" t="str">
            <v>LUVA COM BUCHA DE LATÃO, PVC, SOLDÁVEL, DN 25MM X 3/4, INSTALADO EM PRUMADA DE ÁGUA FORNECIMENTO E INSTALAÇÃO. AF_12/2014_P</v>
          </cell>
          <cell r="C7144" t="str">
            <v>UN</v>
          </cell>
          <cell r="D7144">
            <v>4.8899999999999997</v>
          </cell>
        </row>
        <row r="7145">
          <cell r="A7145" t="str">
            <v xml:space="preserve">  0181</v>
          </cell>
          <cell r="B7145" t="str">
            <v>CAIXAS D'DAGUA, DE INSPECAO E DE GORDURA</v>
          </cell>
        </row>
        <row r="7146">
          <cell r="A7146" t="str">
            <v xml:space="preserve">    6171</v>
          </cell>
          <cell r="B7146" t="str">
            <v xml:space="preserve">TAMPA DE CONCRETO ARMADO 60X60X5CM PARA CAIXA </v>
          </cell>
          <cell r="C7146" t="str">
            <v>UN</v>
          </cell>
          <cell r="D7146">
            <v>21.52</v>
          </cell>
        </row>
        <row r="7147">
          <cell r="A7147" t="str">
            <v xml:space="preserve">    72289</v>
          </cell>
          <cell r="B7147" t="str">
            <v xml:space="preserve">CAIXA DE INSPEÇÃO 80X80X80CM EM ALVENARIA - EXECUÇÃO </v>
          </cell>
          <cell r="C7147" t="str">
            <v>UN</v>
          </cell>
          <cell r="D7147">
            <v>257.06</v>
          </cell>
        </row>
        <row r="7148">
          <cell r="A7148" t="str">
            <v xml:space="preserve">    72290</v>
          </cell>
          <cell r="B7148" t="str">
            <v xml:space="preserve">CAIXA DE INSPEÇÃO 90X90X80CM EM ALVENARIA - EXECUÇÃO </v>
          </cell>
          <cell r="C7148" t="str">
            <v>UN</v>
          </cell>
          <cell r="D7148">
            <v>290.67</v>
          </cell>
        </row>
        <row r="7149">
          <cell r="A7149" t="str">
            <v xml:space="preserve">    74051</v>
          </cell>
          <cell r="B7149" t="str">
            <v>CAIXA GORDURA CONCRETO PRE-MOLDADO</v>
          </cell>
        </row>
        <row r="7150">
          <cell r="A7150" t="str">
            <v xml:space="preserve">    74051/001</v>
          </cell>
          <cell r="B7150" t="str">
            <v>CAIXA DE GORDURA DUPLA EM CONCRETO PRE-MOLDADO DN 60MM COM TAMPA - FORNECIMENTO E INSTALACAO</v>
          </cell>
          <cell r="C7150" t="str">
            <v>UN</v>
          </cell>
          <cell r="D7150">
            <v>156.94</v>
          </cell>
        </row>
        <row r="7151">
          <cell r="A7151" t="str">
            <v xml:space="preserve">    74051/002</v>
          </cell>
          <cell r="B7151" t="str">
            <v>CAIXA DE GORDURA SIMPLES EM CONCRETO PRE-MOLDADO DN 40MM COM TAMPA - FORNECIMENTO E INSTALACAO</v>
          </cell>
          <cell r="C7151" t="str">
            <v>UN</v>
          </cell>
          <cell r="D7151">
            <v>98.38</v>
          </cell>
        </row>
        <row r="7152">
          <cell r="A7152" t="str">
            <v xml:space="preserve">    74058</v>
          </cell>
          <cell r="B7152" t="str">
            <v>TORNEIRA BOIA BRUTO 1"</v>
          </cell>
        </row>
        <row r="7153">
          <cell r="A7153" t="str">
            <v xml:space="preserve">    74058/001</v>
          </cell>
          <cell r="B7153" t="str">
            <v>TORNEIRA DE BOIA REAL 1/2 COM BALAO METALICO - FORNECIMENTO E INSTALACAO</v>
          </cell>
          <cell r="C7153" t="str">
            <v>UN</v>
          </cell>
          <cell r="D7153">
            <v>43.2</v>
          </cell>
        </row>
        <row r="7154">
          <cell r="A7154" t="str">
            <v xml:space="preserve">    74058/002</v>
          </cell>
          <cell r="B7154" t="str">
            <v>TORNEIRA DE BOIA VAZAO TOTAL 3/4 COM BALAO PLASTICO - FORNECIMENTO E INSTALACAO</v>
          </cell>
          <cell r="C7154" t="str">
            <v>UN</v>
          </cell>
          <cell r="D7154">
            <v>58.48</v>
          </cell>
        </row>
        <row r="7155">
          <cell r="A7155" t="str">
            <v xml:space="preserve">    74058/003</v>
          </cell>
          <cell r="B7155" t="str">
            <v>TORNEIRA DE BOIA REAL 1 COM BALAO PLASTICO - FORNECIMENTO E INSTALACAO</v>
          </cell>
          <cell r="C7155" t="str">
            <v>UN</v>
          </cell>
          <cell r="D7155">
            <v>60.62</v>
          </cell>
        </row>
        <row r="7156">
          <cell r="A7156" t="str">
            <v xml:space="preserve">    74058/004</v>
          </cell>
          <cell r="B7156" t="str">
            <v>TORNEIRA DE BÓIA REAL 2" COM BALAO PLASTICO - FORNECIMENTO E INSTALACAO</v>
          </cell>
          <cell r="C7156" t="str">
            <v>UN</v>
          </cell>
          <cell r="D7156">
            <v>127.84</v>
          </cell>
        </row>
        <row r="7157">
          <cell r="A7157" t="str">
            <v xml:space="preserve">    74104</v>
          </cell>
          <cell r="B7157" t="str">
            <v>CAIXA DE INSPECAO OU PASSAGEM 60X60CM TAMPA DE CONCRETO</v>
          </cell>
        </row>
        <row r="7158">
          <cell r="A7158" t="str">
            <v xml:space="preserve">    74104/001</v>
          </cell>
          <cell r="B7158" t="str">
            <v>CAIXA DE INSPEÇÃO EM ALVENARIA DE TIJOLO MACIÇO 60X60X60CM, REVESTIDA INTERNAMENTO COM BARRA LISA (CIMENTO E AREIA, TRAÇO 1:4) E=2,0CM, COMTAMPA PRÉ-MOLDADA DE CONCRETO E FUNDO DE CONCRETO 15MPA TIPO C - ESCAVAÇÃO E CONFECÇÃO</v>
          </cell>
          <cell r="C7158" t="str">
            <v>UN</v>
          </cell>
          <cell r="D7158">
            <v>108.16</v>
          </cell>
        </row>
        <row r="7159">
          <cell r="A7159" t="str">
            <v xml:space="preserve">    74166</v>
          </cell>
          <cell r="B7159" t="str">
            <v>CAIXA DE PASSAGEM (INSPECAO) PRE-MOLDADA DN 60 CM</v>
          </cell>
        </row>
        <row r="7160">
          <cell r="A7160" t="str">
            <v xml:space="preserve">    74166/001</v>
          </cell>
          <cell r="B7160" t="str">
            <v>CAIXA DE INSPEÇÃO EM CONCRETO PRÉ-MOLDADO DN 60MM COM TAMPA H= 60CM FORNECIMENTO E INSTALACAO</v>
          </cell>
          <cell r="C7160" t="str">
            <v>UN</v>
          </cell>
          <cell r="D7160">
            <v>155.68</v>
          </cell>
        </row>
        <row r="7161">
          <cell r="A7161" t="str">
            <v xml:space="preserve">    74166/002</v>
          </cell>
          <cell r="B7161" t="str">
            <v>CAIXA DE INSPECAO EM ANEL DE CONCRETO PRE MOLDADO, COM 950MM DE ALTURATOTAL. ANEIS COM ESP=50MM, DIAM.=600MM. EXCLUSIVE TAMPAO E ESCAVACAO- FORNECIMENTO E INSTALACAO</v>
          </cell>
          <cell r="C7161" t="str">
            <v>UN</v>
          </cell>
          <cell r="D7161">
            <v>186.67</v>
          </cell>
        </row>
        <row r="7162">
          <cell r="A7162" t="str">
            <v xml:space="preserve">    83703</v>
          </cell>
          <cell r="B7162" t="str">
            <v xml:space="preserve">TORNEIRA BOIA METALICA D=32MM (1 1/4") </v>
          </cell>
          <cell r="C7162" t="str">
            <v>UN</v>
          </cell>
          <cell r="D7162">
            <v>91.83</v>
          </cell>
        </row>
        <row r="7163">
          <cell r="A7163" t="str">
            <v xml:space="preserve">    83704</v>
          </cell>
          <cell r="B7163" t="str">
            <v xml:space="preserve">TORNEIRA BOIA METALICA D=40MM (1 1/2") </v>
          </cell>
          <cell r="C7163" t="str">
            <v>UN</v>
          </cell>
          <cell r="D7163">
            <v>107.34</v>
          </cell>
        </row>
        <row r="7164">
          <cell r="A7164" t="str">
            <v xml:space="preserve">    88503</v>
          </cell>
          <cell r="B7164" t="str">
            <v xml:space="preserve">CAIXA D´ÁGUA EM POLIETILENO, 1000 LITROS, COM ACESSÓRIOS </v>
          </cell>
          <cell r="C7164" t="str">
            <v>UN</v>
          </cell>
          <cell r="D7164">
            <v>583.54</v>
          </cell>
        </row>
        <row r="7165">
          <cell r="A7165" t="str">
            <v xml:space="preserve">    88504</v>
          </cell>
          <cell r="B7165" t="str">
            <v xml:space="preserve">CAIXA D´AGUA EM POLIETILENO, 500 LITROS, COM ACESSÓRIOS </v>
          </cell>
          <cell r="C7165" t="str">
            <v>UN</v>
          </cell>
          <cell r="D7165">
            <v>460.01</v>
          </cell>
        </row>
        <row r="7166">
          <cell r="A7166" t="str">
            <v xml:space="preserve">  0182</v>
          </cell>
          <cell r="B7166" t="str">
            <v>RALOS/CAIXA SIFONADA</v>
          </cell>
        </row>
        <row r="7167">
          <cell r="A7167" t="str">
            <v xml:space="preserve">    89482</v>
          </cell>
          <cell r="B7167" t="str">
            <v>CAIXA SIFONADA, PVC, DN 100 X 100 X 50 MM, FORNECIDA E INSTALADA EM RAMAIS DE ENCAMINHAMENTO DE ÁGUA PLUVIAL. AF_12/2014_P</v>
          </cell>
          <cell r="C7167" t="str">
            <v>UN</v>
          </cell>
          <cell r="D7167">
            <v>13.25</v>
          </cell>
        </row>
        <row r="7168">
          <cell r="A7168" t="str">
            <v xml:space="preserve">    89491</v>
          </cell>
          <cell r="B7168" t="str">
            <v>CAIXA SIFONADA, PVC, DN 150 X 185 X 75 MM, FORNECIDA E INSTALADA EM RAMAIS DE ENCAMINHAMENTO DE ÁGUA PLUVIAL. AF_12/2014_P</v>
          </cell>
          <cell r="C7168" t="str">
            <v>UN</v>
          </cell>
          <cell r="D7168">
            <v>32.380000000000003</v>
          </cell>
        </row>
        <row r="7169">
          <cell r="A7169" t="str">
            <v xml:space="preserve">    89495</v>
          </cell>
          <cell r="B7169" t="str">
            <v>RALO SIFONADO, PVC, DN 100 X 40 MM, JUNTA SOLDÁVEL, FORNECIDO E INSTALADO EM RAMAIS DE ENCAMINHAMENTO DE ÁGUA PLUVIAL. AF_12/2014_P</v>
          </cell>
          <cell r="C7169" t="str">
            <v>UN</v>
          </cell>
          <cell r="D7169">
            <v>5.24</v>
          </cell>
        </row>
        <row r="7170">
          <cell r="A7170" t="str">
            <v xml:space="preserve">    89707</v>
          </cell>
          <cell r="B7170" t="str">
            <v>CAIXA SIFONADA, PVC, DN 100 X 100 X 50 MM, JUNTA ELÁSTICA, FORNECIDA EINSTALADA EM RAMAL DE DESCARGA OU EM RAMAL DE ESGOTO SANITÁRIO. AF_12/2014_P</v>
          </cell>
          <cell r="C7170" t="str">
            <v>UN</v>
          </cell>
          <cell r="D7170">
            <v>16.149999999999999</v>
          </cell>
        </row>
        <row r="7171">
          <cell r="A7171" t="str">
            <v xml:space="preserve">    89708</v>
          </cell>
          <cell r="B7171" t="str">
            <v>CAIXA SIFONADA, PVC, DN 150 X 185 X 75 MM, JUNTA ELÁSTICA, FORNECIDA EINSTALADA EM RAMAL DE DESCARGA OU EM RAMAL DE ESGOTO SANITÁRIO. AF_12/2014_P</v>
          </cell>
          <cell r="C7171" t="str">
            <v>UN</v>
          </cell>
          <cell r="D7171">
            <v>36.42</v>
          </cell>
        </row>
        <row r="7172">
          <cell r="A7172" t="str">
            <v xml:space="preserve">    89709</v>
          </cell>
          <cell r="B7172" t="str">
            <v>RALO SIFONADO, PVC, DN 100 X 40 MM, JUNTA SOLDÁVEL, FORNECIDO E INSTALADO EM RAMAL DE DESCARGA OU EM RAMAL DE ESGOTO SANITÁRIO. AF_12/2014_P</v>
          </cell>
          <cell r="C7172" t="str">
            <v>UN</v>
          </cell>
          <cell r="D7172">
            <v>6.09</v>
          </cell>
        </row>
        <row r="7173">
          <cell r="A7173" t="str">
            <v xml:space="preserve">    89710</v>
          </cell>
          <cell r="B7173" t="str">
            <v>RALO SECO, PVC, DN 100 X 40 MM, JUNTA SOLDÁVEL, FORNECIDO E INSTALADO EM RAMAL DE DESCARGA OU EM RAMAL DE ESGOTO SANITÁRIO. AF_12/2014_P</v>
          </cell>
          <cell r="C7173" t="str">
            <v>UN</v>
          </cell>
          <cell r="D7173">
            <v>5.97</v>
          </cell>
        </row>
        <row r="7174">
          <cell r="A7174" t="str">
            <v xml:space="preserve">  0183</v>
          </cell>
          <cell r="B7174" t="str">
            <v>APARELHOS SANITARIOS, LOUCAS, METAIS E OUTROS</v>
          </cell>
        </row>
        <row r="7175">
          <cell r="A7175" t="str">
            <v xml:space="preserve">    6021</v>
          </cell>
          <cell r="B7175" t="str">
            <v>VASO SANITARIO SIFONADO LOUÇA BRANCA PADRAO POPULAR, COM CONJUNTO PARAFIXAÇAO PARA VASO SANITÁRIO COM PARAFUSO, ARRUELA E BUCHA - FORNECIMENTO E INSTALACAO</v>
          </cell>
          <cell r="C7175" t="str">
            <v>UN</v>
          </cell>
          <cell r="D7175">
            <v>170.2</v>
          </cell>
        </row>
        <row r="7176">
          <cell r="A7176" t="str">
            <v xml:space="preserve">    72739</v>
          </cell>
          <cell r="B7176" t="str">
            <v>VASO SANITARIO INFANTIL SIFONADO, PARA VALVULA DE DESCARGA, EM LOUCA BRANCA, COM ACESSORIOS, INCLUSIVE ASSENTO PLASTICO, BOLSA DE BORRACHA PARA LIGACAO, TUBO PVC LIGACAO - FORNECIMENTO E INSTALACAO</v>
          </cell>
          <cell r="C7176" t="str">
            <v>UN</v>
          </cell>
          <cell r="D7176">
            <v>318.83999999999997</v>
          </cell>
        </row>
        <row r="7177">
          <cell r="A7177" t="str">
            <v xml:space="preserve">    74234</v>
          </cell>
          <cell r="B7177" t="str">
            <v>MICTORIO LOUCA S/INSTALACAO HIDRAULICA/SANITARIA</v>
          </cell>
        </row>
        <row r="7178">
          <cell r="A7178" t="str">
            <v xml:space="preserve">    74234/001</v>
          </cell>
          <cell r="B7178" t="str">
            <v>MICTORIO SIFONADO DE LOUCA BRANCA COM PERTENCES, COM REGISTRO DE PRESSAO 1/2" COM CANOPLA CROMADA ACABAMENTO SIMPLES E CONJUNTO PARA FIXACAO- FORNECIMENTO E INSTALACAO</v>
          </cell>
          <cell r="C7178" t="str">
            <v>UN</v>
          </cell>
          <cell r="D7178">
            <v>347.43</v>
          </cell>
        </row>
        <row r="7179">
          <cell r="A7179" t="str">
            <v xml:space="preserve">    86872</v>
          </cell>
          <cell r="B7179" t="str">
            <v>TANQUE DE LOUÇA BRANCA COM COLUNA, 22L OU EQUIVALENTE - FORNECIMENTO EINSTALAÇÃO. AF_12/2013_P</v>
          </cell>
          <cell r="C7179" t="str">
            <v>UN</v>
          </cell>
          <cell r="D7179">
            <v>211.64</v>
          </cell>
        </row>
        <row r="7180">
          <cell r="A7180" t="str">
            <v xml:space="preserve">    86874</v>
          </cell>
          <cell r="B7180" t="str">
            <v>TANQUE DE LOUÇA BRANCA SUSPENSO, 18L OU EQUIVALENTE - FORNECIMENTO E INSTALAÇÃO. AF_12/2013_P</v>
          </cell>
          <cell r="C7180" t="str">
            <v>UN</v>
          </cell>
          <cell r="D7180">
            <v>273.27</v>
          </cell>
        </row>
        <row r="7181">
          <cell r="A7181" t="str">
            <v xml:space="preserve">    86876</v>
          </cell>
          <cell r="B7181" t="str">
            <v>TANQUE DE MÁRMORE SINTÉTICO SUSPENSO, 22L OU EQUIVALENTE - FORNECIMENTO E INSTALAÇÃO. AF_12/2013_P</v>
          </cell>
          <cell r="C7181" t="str">
            <v>UN</v>
          </cell>
          <cell r="D7181">
            <v>55.41</v>
          </cell>
        </row>
        <row r="7182">
          <cell r="A7182" t="str">
            <v xml:space="preserve">    86878</v>
          </cell>
          <cell r="B7182" t="str">
            <v>VÁLVULA EM METAL CROMADO TIPO AMERICANA 3.1/2" X 1.1/2" PARA PIA - FORNECIMENTO E INSTALAÇÃO. AF_12/2013</v>
          </cell>
          <cell r="C7182" t="str">
            <v>UN</v>
          </cell>
          <cell r="D7182">
            <v>29.99</v>
          </cell>
        </row>
        <row r="7183">
          <cell r="A7183" t="str">
            <v xml:space="preserve">    86879</v>
          </cell>
          <cell r="B7183" t="str">
            <v>VÁLVULA EM PLÁSTICO 1" PARA PIA, TANQUE OU LAVATÓRIO, COM OU SEM LADRÃO - FORNECIMENTO E INSTALAÇÃO. AF_12/2013</v>
          </cell>
          <cell r="C7183" t="str">
            <v>UN</v>
          </cell>
          <cell r="D7183">
            <v>4.13</v>
          </cell>
        </row>
        <row r="7184">
          <cell r="A7184" t="str">
            <v xml:space="preserve">    86880</v>
          </cell>
          <cell r="B7184" t="str">
            <v>VÁLVULA EM PLÁSTICO CROMADO TIPO AMERICANA 3.1/2" X 1.1/2" SEM ADAPTADOR PARA PIA - FORNECIMENTO E INSTALAÇÃO. AF_12/2013</v>
          </cell>
          <cell r="C7184" t="str">
            <v>UN</v>
          </cell>
          <cell r="D7184">
            <v>12.1</v>
          </cell>
        </row>
        <row r="7185">
          <cell r="A7185" t="str">
            <v xml:space="preserve">    86881</v>
          </cell>
          <cell r="B7185" t="str">
            <v>SIFÃO DO TIPO GARRAFA EM METAL CROMADO 1 X 1.1/2" - FORNECIMENTO E INSTALAÇÃO. AF_12/2013</v>
          </cell>
          <cell r="C7185" t="str">
            <v>UN</v>
          </cell>
          <cell r="D7185">
            <v>67.41</v>
          </cell>
        </row>
        <row r="7186">
          <cell r="A7186" t="str">
            <v xml:space="preserve">    86882</v>
          </cell>
          <cell r="B7186" t="str">
            <v>SIFÃO DO TIPO GARRAFA EM PVC 1.1/4" - FORNECIMENTO E INSTALAÇÃO. AF_12/2013</v>
          </cell>
          <cell r="C7186" t="str">
            <v>UN</v>
          </cell>
          <cell r="D7186">
            <v>12.49</v>
          </cell>
        </row>
        <row r="7187">
          <cell r="A7187" t="str">
            <v xml:space="preserve">    86883</v>
          </cell>
          <cell r="B7187" t="str">
            <v>SIFÃO DO TIPO FLEXÍVEL EM PVC 3/4" X 1.1/2" - FORNECIMENTO E INSTALAÇÃO. AF_12/2013</v>
          </cell>
          <cell r="C7187" t="str">
            <v>UN</v>
          </cell>
          <cell r="D7187">
            <v>11.64</v>
          </cell>
        </row>
        <row r="7188">
          <cell r="A7188" t="str">
            <v xml:space="preserve">    86884</v>
          </cell>
          <cell r="B7188" t="str">
            <v>ENGATE FLEXÍVEL EM PLÁSTICO BRANCO, 1/2" X 30CM - FORNECIMENTO E INSTALAÇÃO. AF_12/2013</v>
          </cell>
          <cell r="C7188" t="str">
            <v>UN</v>
          </cell>
          <cell r="D7188">
            <v>5.09</v>
          </cell>
        </row>
        <row r="7189">
          <cell r="A7189" t="str">
            <v xml:space="preserve">    86885</v>
          </cell>
          <cell r="B7189" t="str">
            <v>ENGATE FLEXÍVEL EM PLÁSTICO BRANCO, 1/2" X 40CM - FORNECIMENTO E INSTALAÇÃO. AF_12/2013</v>
          </cell>
          <cell r="C7189" t="str">
            <v>UN</v>
          </cell>
          <cell r="D7189">
            <v>6.24</v>
          </cell>
        </row>
        <row r="7190">
          <cell r="A7190" t="str">
            <v xml:space="preserve">    86886</v>
          </cell>
          <cell r="B7190" t="str">
            <v>ENGATE FLEXÍVEL EM METAL CROMADO, 1/2" X 30CM - FORNECIMENTO E INSTALAÇÃO. AF_12/2013</v>
          </cell>
          <cell r="C7190" t="str">
            <v>UN</v>
          </cell>
          <cell r="D7190">
            <v>17.97</v>
          </cell>
        </row>
        <row r="7191">
          <cell r="A7191" t="str">
            <v xml:space="preserve">    86887</v>
          </cell>
          <cell r="B7191" t="str">
            <v>ENGATE FLEXÍVEL EM METAL CROMADO, 1/2" X 40CM - FORNECIMENTO E INSTALAÇÃO. AF_12/2013</v>
          </cell>
          <cell r="C7191" t="str">
            <v>UN</v>
          </cell>
          <cell r="D7191">
            <v>19.52</v>
          </cell>
        </row>
        <row r="7192">
          <cell r="A7192" t="str">
            <v xml:space="preserve">    86888</v>
          </cell>
          <cell r="B7192" t="str">
            <v>VASO SANITÁRIO SIFONADO COM CAIXA ACOPLADA LOUÇA BRANCA - PADRÃO MÉDIO- FORNECIMENTO E INSTALAÇÃO. AF_12/2013_P</v>
          </cell>
          <cell r="C7192" t="str">
            <v>UN</v>
          </cell>
          <cell r="D7192">
            <v>283.76</v>
          </cell>
        </row>
        <row r="7193">
          <cell r="A7193" t="str">
            <v xml:space="preserve">    86889</v>
          </cell>
          <cell r="B7193" t="str">
            <v>BANCADA DE GRANITO CINZA POLIDO PARA PIA DE COZINHA 1,50 X 0,60 M - FORNECIMENTO E INSTALAÇÃO. AF_12/2013_P</v>
          </cell>
          <cell r="C7193" t="str">
            <v>UN</v>
          </cell>
          <cell r="D7193">
            <v>222.63</v>
          </cell>
        </row>
        <row r="7194">
          <cell r="A7194" t="str">
            <v xml:space="preserve">    86890</v>
          </cell>
          <cell r="B7194" t="str">
            <v>BANCADA DE GRANITO AMÊNDOA POLIDO PARA PIA DE COZINHA 1,50 X 0,60 M FORNECIMENTO E INSTALAÇÃO. AF_12/2013_P</v>
          </cell>
          <cell r="C7194" t="str">
            <v>UN</v>
          </cell>
          <cell r="D7194">
            <v>255.98</v>
          </cell>
        </row>
        <row r="7195">
          <cell r="A7195" t="str">
            <v xml:space="preserve">    86891</v>
          </cell>
          <cell r="B7195" t="str">
            <v>BANCADA DE GRANITO PRETO TIJUCA POLIDO PARA PIA DE COZINHA 1,50 X 0,60M - FORNECIMENTO E INSTALAÇÃO. AF_12/2013_P</v>
          </cell>
          <cell r="C7195" t="str">
            <v>UN</v>
          </cell>
          <cell r="D7195">
            <v>293.56</v>
          </cell>
        </row>
        <row r="7196">
          <cell r="A7196" t="str">
            <v xml:space="preserve">    86892</v>
          </cell>
          <cell r="B7196" t="str">
            <v>BANCADA DE MÁRMORE ACINZENTADO POLIDO PARA PIA DE COZINHA 1,50 X 0,60 M - FORNECIMENTO E INSTALAÇÃO. AF_12/2013_P</v>
          </cell>
          <cell r="C7196" t="str">
            <v>UN</v>
          </cell>
          <cell r="D7196">
            <v>297.2</v>
          </cell>
        </row>
        <row r="7197">
          <cell r="A7197" t="str">
            <v xml:space="preserve">    86893</v>
          </cell>
          <cell r="B7197" t="str">
            <v>BANCADA DE MÁRMORE BRANCO POLIDO PARA PIA DE COZINHA 1,50 X 0,60 M - FORNECIMENTO E INSTALAÇÃO. AF_12/2013_P</v>
          </cell>
          <cell r="C7197" t="str">
            <v>UN</v>
          </cell>
          <cell r="D7197">
            <v>335.88</v>
          </cell>
        </row>
        <row r="7198">
          <cell r="A7198" t="str">
            <v xml:space="preserve">    86894</v>
          </cell>
          <cell r="B7198" t="str">
            <v>BANCADA DE MÁRMORE SINTÉTICO 120 X 60CM, COM CUBA INTEGRADA - FORNECIMENTO E INSTALAÇÃO. AF_12/2013_P</v>
          </cell>
          <cell r="C7198" t="str">
            <v>UN</v>
          </cell>
          <cell r="D7198">
            <v>99.66</v>
          </cell>
        </row>
        <row r="7199">
          <cell r="A7199" t="str">
            <v xml:space="preserve">    86895</v>
          </cell>
          <cell r="B7199" t="str">
            <v>BANCADA DE GRANITO CINZA POLIDO PARA LAVATÓRIO 0,50 X 0,60 M - FORNECIMENTO E INSTALAÇÃO. AF_12/2013_P</v>
          </cell>
          <cell r="C7199" t="str">
            <v>UN</v>
          </cell>
          <cell r="D7199">
            <v>133.85</v>
          </cell>
        </row>
        <row r="7200">
          <cell r="A7200" t="str">
            <v xml:space="preserve">    86896</v>
          </cell>
          <cell r="B7200" t="str">
            <v>BANCADA DE GRANITO AMÊNDOA POLIDO PARA LAVATÓRIO 0,50 X 0,60 M - FORNECIMENTO E INSTALAÇÃO. AF_12/2013_P</v>
          </cell>
          <cell r="C7200" t="str">
            <v>UN</v>
          </cell>
          <cell r="D7200">
            <v>146.36000000000001</v>
          </cell>
        </row>
        <row r="7201">
          <cell r="A7201" t="str">
            <v xml:space="preserve">    86897</v>
          </cell>
          <cell r="B7201" t="str">
            <v>BANCADA DE GRANITO PRETO TIJUCA POLIDO PARA LAVATÓRIO 0,50 X 0,60 M FORNECIMENTO E INSTALAÇÃO. AF_12/2013_P</v>
          </cell>
          <cell r="C7201" t="str">
            <v>UN</v>
          </cell>
          <cell r="D7201">
            <v>160.44999999999999</v>
          </cell>
        </row>
        <row r="7202">
          <cell r="A7202" t="str">
            <v xml:space="preserve">    86898</v>
          </cell>
          <cell r="B7202" t="str">
            <v>BANCADA DE MÁRMORE ACINZENTADO POLIDO PARA LAVATÓRIO 0,50 X 0,60 M - FORNECIMENTO E INSTALAÇÃO. AF_12/2013_P</v>
          </cell>
          <cell r="C7202" t="str">
            <v>UN</v>
          </cell>
          <cell r="D7202">
            <v>161.82</v>
          </cell>
        </row>
        <row r="7203">
          <cell r="A7203" t="str">
            <v xml:space="preserve">    86899</v>
          </cell>
          <cell r="B7203" t="str">
            <v>BANCADA DE MÁRMORE BRANCO POLIDO PARA LAVATÓRIO 0,50 X 0,60 M - FORNECIMENTO E INSTALAÇÃO. AF_12/2013_P</v>
          </cell>
          <cell r="C7203" t="str">
            <v>UN</v>
          </cell>
          <cell r="D7203">
            <v>176.33</v>
          </cell>
        </row>
        <row r="7204">
          <cell r="A7204" t="str">
            <v xml:space="preserve">    86900</v>
          </cell>
          <cell r="B7204" t="str">
            <v>CUBA DE EMBUTIR DE AÇO INOXIDÁVEL MÉDIA - FORNECIMENTO E INSTALAÇÃO. AF_12/2013</v>
          </cell>
          <cell r="C7204" t="str">
            <v>UN</v>
          </cell>
          <cell r="D7204">
            <v>58.21</v>
          </cell>
        </row>
        <row r="7205">
          <cell r="A7205" t="str">
            <v xml:space="preserve">    86901</v>
          </cell>
          <cell r="B7205" t="str">
            <v>CUBA DE EMBUTIR OVAL EM LOUÇA BRANCA, 35 X 50CM OU EQUIVALENTE - FORNECIMENTO E INSTALAÇÃO. AF_12/2013</v>
          </cell>
          <cell r="C7205" t="str">
            <v>UN</v>
          </cell>
          <cell r="D7205">
            <v>80.45</v>
          </cell>
        </row>
        <row r="7206">
          <cell r="A7206" t="str">
            <v xml:space="preserve">    86902</v>
          </cell>
          <cell r="B7206" t="str">
            <v>LAVATÓRIO LOUÇA BRANCA COM COLUNA, *44 X 35,5* CM, PADRÃO POPULAR - FORNECIMENTO E INSTALAÇÃO. AF_12/2013</v>
          </cell>
          <cell r="C7206" t="str">
            <v>UN</v>
          </cell>
          <cell r="D7206">
            <v>123.48</v>
          </cell>
        </row>
        <row r="7207">
          <cell r="A7207" t="str">
            <v xml:space="preserve">    86903</v>
          </cell>
          <cell r="B7207" t="str">
            <v>LAVATÓRIO LOUÇA BRANCA COM COLUNA, 45 X 55CM OU EQUIVALENTE, PADRÃO MÉDIO - FORNECIMENTO E INSTALAÇÃO. AF_12/2013_P</v>
          </cell>
          <cell r="C7207" t="str">
            <v>UN</v>
          </cell>
          <cell r="D7207">
            <v>175.05</v>
          </cell>
        </row>
        <row r="7208">
          <cell r="A7208" t="str">
            <v xml:space="preserve">    86904</v>
          </cell>
          <cell r="B7208" t="str">
            <v>LAVATÓRIO LOUÇA BRANCA SUSPENSO, 29,5 X 39CM OU EQUIVALENTE, PADRÃO POPULAR - FORNECIMENTO E INSTALAÇÃO. AF_12/2013_P</v>
          </cell>
          <cell r="C7208" t="str">
            <v>UN</v>
          </cell>
          <cell r="D7208">
            <v>71.53</v>
          </cell>
        </row>
        <row r="7209">
          <cell r="A7209" t="str">
            <v xml:space="preserve">    86905</v>
          </cell>
          <cell r="B7209" t="str">
            <v>APARELHO MISTURADOR DE MESA PARA LAVATÓRIO, PADRÃO MÉDIO - FORNECIMENTO E INSTALAÇÃO. AF_12/2013</v>
          </cell>
          <cell r="C7209" t="str">
            <v>UN</v>
          </cell>
          <cell r="D7209">
            <v>160.96</v>
          </cell>
        </row>
        <row r="7210">
          <cell r="A7210" t="str">
            <v xml:space="preserve">    86906</v>
          </cell>
          <cell r="B7210" t="str">
            <v>TORNEIRA CROMADA DE MESA, 1/2" OU 3/4", PARA LAVATÓRIO, PADRÃO POPULAR- FORNECIMENTO E INSTALAÇÃO. AF_12/2013</v>
          </cell>
          <cell r="C7210" t="str">
            <v>UN</v>
          </cell>
          <cell r="D7210">
            <v>37.659999999999997</v>
          </cell>
        </row>
        <row r="7211">
          <cell r="A7211" t="str">
            <v xml:space="preserve">    86908</v>
          </cell>
          <cell r="B7211" t="str">
            <v>APARELHO MISTURADOR DE MESA PARA PIA DE COZINHA, PADRÃO MÉDIO - FORNECIMENTO E INSTALAÇÃO. AF_12/2013</v>
          </cell>
          <cell r="C7211" t="str">
            <v>UN</v>
          </cell>
          <cell r="D7211">
            <v>193.87</v>
          </cell>
        </row>
        <row r="7212">
          <cell r="A7212" t="str">
            <v xml:space="preserve">    86909</v>
          </cell>
          <cell r="B7212" t="str">
            <v>TORNEIRA CROMADA TUBO MÓVEL, DE MESA, 1/2" OU 3/4", PARA PIA DE COZINHA, PADRÃO ALTO - FORNECIMENTO E INSTALAÇÃO. AF_12/2013</v>
          </cell>
          <cell r="C7212" t="str">
            <v>UN</v>
          </cell>
          <cell r="D7212">
            <v>75.34</v>
          </cell>
        </row>
        <row r="7213">
          <cell r="A7213" t="str">
            <v xml:space="preserve">    86910</v>
          </cell>
          <cell r="B7213" t="str">
            <v>TORNEIRA CROMADA TUBO MÓVEL, DE PAREDE, 1/2" OU 3/4", PARA PIA DE COZINHA, PADRÃO MÉDIO - FORNECIMENTO E INSTALAÇÃO. AF_12/2013</v>
          </cell>
          <cell r="C7213" t="str">
            <v>UN</v>
          </cell>
          <cell r="D7213">
            <v>72.06</v>
          </cell>
        </row>
        <row r="7214">
          <cell r="A7214" t="str">
            <v xml:space="preserve">    86911</v>
          </cell>
          <cell r="B7214" t="str">
            <v>TORNEIRA CROMADA LONGA, DE PAREDE, 1/2" OU 3/4", PARA PIA DE COZINHA, PADRÃO POPULAR - FORNECIMENTO E INSTALAÇÃO. AF_12/2013</v>
          </cell>
          <cell r="C7214" t="str">
            <v>UN</v>
          </cell>
          <cell r="D7214">
            <v>31.86</v>
          </cell>
        </row>
        <row r="7215">
          <cell r="A7215" t="str">
            <v xml:space="preserve">    86912</v>
          </cell>
          <cell r="B7215" t="str">
            <v>TORNEIRA CROMADA LONGA, DE PAREDE, 1/2 OU 3/4, PARA PIA DE COZINHA, PADRÃO MÉDIO - FORNECIMENTO E INSTALAÇÃO. AF_12/2013</v>
          </cell>
          <cell r="C7215" t="str">
            <v>UN</v>
          </cell>
          <cell r="D7215">
            <v>54.81</v>
          </cell>
        </row>
        <row r="7216">
          <cell r="A7216" t="str">
            <v xml:space="preserve">    86913</v>
          </cell>
          <cell r="B7216" t="str">
            <v>TORNEIRA CROMADA 1/2" OU 3/4" PARA TANQUE, PADRÃO POPULAR - FORNECIMENTO E INSTALAÇÃO. AF_12/2013</v>
          </cell>
          <cell r="C7216" t="str">
            <v>UN</v>
          </cell>
          <cell r="D7216">
            <v>13.96</v>
          </cell>
        </row>
        <row r="7217">
          <cell r="A7217" t="str">
            <v xml:space="preserve">    86914</v>
          </cell>
          <cell r="B7217" t="str">
            <v>TORNEIRA CROMADA 1/2" OU 3/4" PARA TANQUE, PADRÃO MÉDIO - FORNECIMENTOE INSTALAÇÃO. AF_12/2013</v>
          </cell>
          <cell r="C7217" t="str">
            <v>UN</v>
          </cell>
          <cell r="D7217">
            <v>34.130000000000003</v>
          </cell>
        </row>
        <row r="7218">
          <cell r="A7218" t="str">
            <v xml:space="preserve">    86916</v>
          </cell>
          <cell r="B7218" t="str">
            <v>TORNEIRA PLÁSTICA 3/4" PARA TANQUE - FORNECIMENTO E INSTALAÇÃO. AF_12/2013</v>
          </cell>
          <cell r="C7218" t="str">
            <v>UN</v>
          </cell>
          <cell r="D7218">
            <v>9.4600000000000009</v>
          </cell>
        </row>
        <row r="7219">
          <cell r="A7219" t="str">
            <v xml:space="preserve">    86920</v>
          </cell>
          <cell r="B7219" t="str">
            <v>TANQUE DE LOUÇA BRANCA COM COLUNA, 22L OU EQUIVALENTE, INCLUSO SIFÃO FLEXÍVEL EM PVC, VÁLVULA PLÁSTICA E TORNEIRA DE METAL CROMADO PADRÃO POPULAR - FORNECIMENTO E INSTALAÇÃO. AF_12/2013_P</v>
          </cell>
          <cell r="C7219" t="str">
            <v>UN</v>
          </cell>
          <cell r="D7219">
            <v>241.38</v>
          </cell>
        </row>
        <row r="7220">
          <cell r="A7220" t="str">
            <v xml:space="preserve">    86921</v>
          </cell>
          <cell r="B7220" t="str">
            <v>TANQUE DE LOUÇA BRANCA COM COLUNA, 22L OU EQUIVALENTE, INCLUSO SIFÃO FLEXÍVEL EM PVC, VÁLVULA PLÁSTICA E TORNEIRA DE PLÁSTICO - FORNECIMENTOE INSTALAÇÃO. AF_12/2013_P</v>
          </cell>
          <cell r="C7220" t="str">
            <v>UN</v>
          </cell>
          <cell r="D7220">
            <v>236.89</v>
          </cell>
        </row>
        <row r="7221">
          <cell r="A7221" t="str">
            <v xml:space="preserve">    86923</v>
          </cell>
          <cell r="B7221" t="str">
            <v>TANQUE DE LOUÇA BRANCA SUSPENSO, 18L OU EQUIVALENTE, INCLUSO SIFÃO TIPO GARRAFA EM PVC, VÁLVULA PLÁSTICA E TORNEIRA DE METAL CROMADO PADRÃOPOPULAR - FORNECIMENTO E INSTALAÇÃO. AF_12/2013_P</v>
          </cell>
          <cell r="C7221" t="str">
            <v>UN</v>
          </cell>
          <cell r="D7221">
            <v>303.86</v>
          </cell>
        </row>
        <row r="7222">
          <cell r="A7222" t="str">
            <v xml:space="preserve">    86924</v>
          </cell>
          <cell r="B7222" t="str">
            <v>TANQUE DE LOUÇA BRANCA SUSPENSO, 18L OU EQUIVALENTE, INCLUSO SIFÃO TIPO GARRAFA EM PVC, VÁLVULA PLÁSTICA E TORNEIRA DE PLÁSTICO - FORNECIMENTO E INSTALAÇÃO. AF_12/2013_P</v>
          </cell>
          <cell r="C7222" t="str">
            <v>UN</v>
          </cell>
          <cell r="D7222">
            <v>299.37</v>
          </cell>
        </row>
        <row r="7223">
          <cell r="A7223" t="str">
            <v xml:space="preserve">    86927</v>
          </cell>
          <cell r="B7223" t="str">
            <v>TANQUE DE MÁRMORE SINTÉTICO SUSPENSO, 22L OU EQUIVALENTE, INCLUSO SIFÃO TIPO GARRAFA EM PVC, VÁLVULA PLÁSTICA E TORNEIRA DE METAL CROMADO PADRÃO POPULAR - FORNECIMENTO E INSTALAÇÃO. AF_12/2013_P</v>
          </cell>
          <cell r="C7223" t="str">
            <v>UN</v>
          </cell>
          <cell r="D7223">
            <v>86.01</v>
          </cell>
        </row>
        <row r="7224">
          <cell r="A7224" t="str">
            <v xml:space="preserve">    86928</v>
          </cell>
          <cell r="B7224" t="str">
            <v>TANQUE DE MÁRMORE SINTÉTICO SUSPENSO, 22L OU EQUIVALENTE, INCLUSO SIFÃO TIPO GARRAFA EM PVC, VÁLVULA PLÁSTICA E TORNEIRA DE PLÁSTICO - FORNECIMENTO E INSTALAÇÃO. AF_12/2013_P</v>
          </cell>
          <cell r="C7224" t="str">
            <v>UN</v>
          </cell>
          <cell r="D7224">
            <v>81.52</v>
          </cell>
        </row>
        <row r="7225">
          <cell r="A7225" t="str">
            <v xml:space="preserve">    86929</v>
          </cell>
          <cell r="B7225" t="str">
            <v>TANQUE DE MÁRMORE SINTÉTICO SUSPENSO, 22L OU EQUIVALENTE, INCLUSO SIFÃO FLEXÍVEL EM PVC, VÁLVULA PLÁSTICA E TORNEIRA DE METAL CROMADO PADRÃOPOPULAR - FORNECIMENTO E INSTALAÇÃO. AF_12/2013_P</v>
          </cell>
          <cell r="C7225" t="str">
            <v>UN</v>
          </cell>
          <cell r="D7225">
            <v>85.16</v>
          </cell>
        </row>
        <row r="7226">
          <cell r="A7226" t="str">
            <v xml:space="preserve">    86930</v>
          </cell>
          <cell r="B7226" t="str">
            <v>TANQUE DE MÁRMORE SINTÉTICO SUSPENSO, 22L OU EQUIVALENTE, INCLUSO SIFÃO FLEXÍVEL EM PVC, VÁLVULA PLÁSTICA E TORNEIRA DE PLÁSTICO - FORNECIMENTO E INSTALAÇÃO. AF_12/2013_P</v>
          </cell>
          <cell r="C7226" t="str">
            <v>UN</v>
          </cell>
          <cell r="D7226">
            <v>80.67</v>
          </cell>
        </row>
        <row r="7227">
          <cell r="A7227" t="str">
            <v xml:space="preserve">    86931</v>
          </cell>
          <cell r="B7227" t="str">
            <v>VASO SANITÁRIO SIFONADO COM CAIXA ACOPLADA LOUÇA BRANCA - PADRÃO MÉDIO, INCLUSO ENGATE FLEXÍVEL EM PLÁSTICO BRANCO, 1/2" X 40CM - FORNECIMENTO E INSTALAÇÃO. AF_12/2013_P</v>
          </cell>
          <cell r="C7227" t="str">
            <v>UN</v>
          </cell>
          <cell r="D7227">
            <v>290.01</v>
          </cell>
        </row>
        <row r="7228">
          <cell r="A7228" t="str">
            <v xml:space="preserve">    86932</v>
          </cell>
          <cell r="B7228" t="str">
            <v>VASO SANITÁRIO SIFONADO COM CAIXA ACOPLADA LOUÇA BRANCA - PADRÃO MÉDIO, INCLUSO ENGATE FLEXÍVEL EM METAL CROMADO, 1/2" X 40CM - FORNECIMENTOE INSTALAÇÃO. AF_12/2013_P</v>
          </cell>
          <cell r="C7228" t="str">
            <v>UN</v>
          </cell>
          <cell r="D7228">
            <v>303.29000000000002</v>
          </cell>
        </row>
        <row r="7229">
          <cell r="A7229" t="str">
            <v xml:space="preserve">    86933</v>
          </cell>
          <cell r="B7229" t="str">
            <v>BANCADA DE MÁRMORE SINTÉTICO 120 X 60CM, COM CUBA INTEGRADA, INCLUSO SIFÃO TIPO GARRAFA EM PVC, VÁLVULA EM PLÁSTICO CROMADO TIPO AMERICANA ETORNEIRA CROMADA LONGA, DE PAREDE, PADRÃO POPULAR - FORNECIMENTO E INSTALAÇÃO. AF_12/2013_P</v>
          </cell>
          <cell r="C7229" t="str">
            <v>UN</v>
          </cell>
          <cell r="D7229">
            <v>156.12</v>
          </cell>
        </row>
        <row r="7230">
          <cell r="A7230" t="str">
            <v xml:space="preserve">    86934</v>
          </cell>
          <cell r="B7230" t="str">
            <v>BANCADA DE MÁRMORE SINTÉTICO 120 X 60CM, COM CUBA INTEGRADA, INCLUSO SIFÃO TIPO FLEXÍVEL EM PVC, VÁLVULA EM PLÁSTICO CROMADO TIPO AMERICANAE TORNEIRA CROMADA LONGA, DE PAREDE, PADRÃO POPULAR - FORNECIMENTO E INSTALAÇÃO. AF_12/2013_P</v>
          </cell>
          <cell r="C7230" t="str">
            <v>UN</v>
          </cell>
          <cell r="D7230">
            <v>155.27000000000001</v>
          </cell>
        </row>
        <row r="7231">
          <cell r="A7231" t="str">
            <v xml:space="preserve">    86935</v>
          </cell>
          <cell r="B7231" t="str">
            <v>CUBA DE EMBUTIR DE AÇO INOXIDÁVEL MÉDIA, INCLUSO VÁLVULA TIPO AMERICANA EM METAL CROMADO E SIFÃO FLEXÍVEL EM PVC - FORNECIMENTO E INSTALAÇÃO. AF_12/2013</v>
          </cell>
          <cell r="C7231" t="str">
            <v>UN</v>
          </cell>
          <cell r="D7231">
            <v>99.85</v>
          </cell>
        </row>
        <row r="7232">
          <cell r="A7232" t="str">
            <v xml:space="preserve">    86936</v>
          </cell>
          <cell r="B7232" t="str">
            <v>CUBA DE EMBUTIR DE AÇO INOXIDÁVEL MÉDIA, INCLUSO VÁLVULA TIPO AMERICANA E SIFÃO TIPO GARRAFA EM METAL CROMADO - FORNECIMENTO E INSTALAÇÃO. AF_12/2013</v>
          </cell>
          <cell r="C7232" t="str">
            <v>UN</v>
          </cell>
          <cell r="D7232">
            <v>155.62</v>
          </cell>
        </row>
        <row r="7233">
          <cell r="A7233" t="str">
            <v xml:space="preserve">    86939</v>
          </cell>
          <cell r="B7233" t="str">
            <v>LAVATÓRIO LOUÇA BRANCA COM COLUNA, *44 X 35,5* CM, PADRÃO POPULAR, INCLUSO SIFÃO FLEXÍVEL EM PVC, VÁLVULA E ENGATE FLEXÍVEL 30CM EM PLÁSTICOE COM TORNEIRA CROMADA PADRÃO POPULAR - FORNECIMENTO E INSTALAÇÃO. AF_12/2013_P</v>
          </cell>
          <cell r="C7233" t="str">
            <v>UN</v>
          </cell>
          <cell r="D7233">
            <v>182.02</v>
          </cell>
        </row>
        <row r="7234">
          <cell r="A7234" t="str">
            <v xml:space="preserve">    86942</v>
          </cell>
          <cell r="B7234" t="str">
            <v>LAVATÓRIO LOUÇA BRANCA SUSPENSO, 29,5 X 39CM OU EQUIVALENTE, PADRÃO POPULAR, INCLUSO SIFÃO TIPO GARRAFA EM PVC, VÁLVULA E ENGATE FLEXÍVEL 30CM EM PLÁSTICO E TORNEIRA CROMADA DE MESA, PADRÃO POPULAR - FORNECIMENTO E INSTALAÇÃO. AF_12/2013_P</v>
          </cell>
          <cell r="C7234" t="str">
            <v>UN</v>
          </cell>
          <cell r="D7234">
            <v>130.91999999999999</v>
          </cell>
        </row>
        <row r="7235">
          <cell r="A7235" t="str">
            <v xml:space="preserve">    86943</v>
          </cell>
          <cell r="B7235" t="str">
            <v>LAVATÓRIO LOUÇA BRANCA SUSPENSO, 29,5 X 39CM OU EQUIVALENTE, PADRÃO POPULAR, INCLUSO SIFÃO FLEXÍVEL EM PVC, VÁLVULA E ENGATE FLEXÍVEL 30CM EM PLÁSTICO E TORNEIRA CROMADA DE MESA, PADRÃO POPULAR - FORNECIMENTO EINSTALAÇÃO. AF_12/2013_P</v>
          </cell>
          <cell r="C7235" t="str">
            <v>UN</v>
          </cell>
          <cell r="D7235">
            <v>130.07</v>
          </cell>
        </row>
        <row r="7236">
          <cell r="A7236" t="str">
            <v xml:space="preserve">    86944</v>
          </cell>
          <cell r="B7236" t="str">
            <v>BANCADA DE GRANITO CINZA POLIDO 150X60CM, COM CUBA DE EMBUTIR DE AÇO INOXIDÁVEL MÉDIA, VÁLVULA AMERICANA EM METAL CROMADO, SIFÃO FLEXÍVEL EMPVC, ENGATE FLEXÍVEL 30CM, TORNEIRA DE MESA CROMADA TUBO MÓVEL PADRÃOALTO - FORNEC. E INSTAL. AF_12/2013_P</v>
          </cell>
          <cell r="C7236" t="str">
            <v>UN</v>
          </cell>
          <cell r="D7236">
            <v>402.94</v>
          </cell>
        </row>
        <row r="7237">
          <cell r="A7237" t="str">
            <v xml:space="preserve">    86945</v>
          </cell>
          <cell r="B7237" t="str">
            <v>BANCADA DE GRANITO PRETO TIJUCA POLIDO 150X60CM, COM CUBA DE EMBUTIR DE AÇO INOXIDÁVEL MÉDIA, VÁLVULA AMERICANA, SIFÃO GARRAFA, ENGATE FLEXÍVEL 40CM EM METAL CROMADO, APARELHO MISTURADOR DE MESA PADRÃO MÉDIO FORNEC. E INSTAL. AF_12/2013_P</v>
          </cell>
          <cell r="C7237" t="str">
            <v>UN</v>
          </cell>
          <cell r="D7237">
            <v>682.11</v>
          </cell>
        </row>
        <row r="7238">
          <cell r="A7238" t="str">
            <v xml:space="preserve">    88571</v>
          </cell>
          <cell r="B7238" t="str">
            <v>SABONETEIRA DE SOBREPOR (FIXADA NA PAREDE), TIPO CONCHA, EM ACO INOXIDAVEL - FORNECIMENTO E INSTALACAO</v>
          </cell>
          <cell r="C7238" t="str">
            <v>UN</v>
          </cell>
          <cell r="D7238">
            <v>25.72</v>
          </cell>
        </row>
        <row r="7239">
          <cell r="A7239" t="str">
            <v xml:space="preserve">  0184</v>
          </cell>
          <cell r="B7239" t="str">
            <v>FOSSAS/SUMIDOUROS</v>
          </cell>
        </row>
        <row r="7240">
          <cell r="A7240" t="str">
            <v xml:space="preserve">    6087</v>
          </cell>
          <cell r="B7240" t="str">
            <v xml:space="preserve">TAMPA EM CONCRETO ARMADO 60X60X5CM P/CX INSPECAO/FOSSA SEPTICA </v>
          </cell>
          <cell r="C7240" t="str">
            <v>UN</v>
          </cell>
          <cell r="D7240">
            <v>21.11</v>
          </cell>
        </row>
        <row r="7241">
          <cell r="A7241" t="str">
            <v xml:space="preserve">    74197</v>
          </cell>
          <cell r="B7241" t="str">
            <v>FOSSA SEPTICA 1500L / ALVENARIA TIJOLO MACICO 1/2VEZ</v>
          </cell>
        </row>
        <row r="7242">
          <cell r="A7242" t="str">
            <v xml:space="preserve">    74197/001</v>
          </cell>
          <cell r="B7242" t="str">
            <v>FOSSA SEPTICA EM ALVENARIA DE TIJOLO CERAMICO MACICO DIMENSOES EXTERNAS 1,90X1,10X1,40M, 1.500 LITROS, REVESTIDA INTERNAMENTE COM BARRA LISA, COM TAMPA EM CONCRETO ARMADO COM ESPESSURA 8CM</v>
          </cell>
          <cell r="C7242" t="str">
            <v>UN</v>
          </cell>
          <cell r="D7242">
            <v>992.37</v>
          </cell>
        </row>
        <row r="7243">
          <cell r="A7243" t="str">
            <v xml:space="preserve">    74198</v>
          </cell>
          <cell r="B7243" t="str">
            <v>SUMIDOURO H=5,0M COM TIJOLOS MACICOS A CRIVO ARGAMASSADOS</v>
          </cell>
        </row>
        <row r="7244">
          <cell r="A7244" t="str">
            <v xml:space="preserve">    74198/001</v>
          </cell>
          <cell r="B7244" t="str">
            <v>SUMIDOURO EM ALVENARIA DE TIJOLO CERAMICO MACICO DIAMETRO 1,20M E ALTURA 5,00M, COM TAMPA EM CONCRETO ARMADO DIAMETRO 1,40M E ESPESSURA 10CM</v>
          </cell>
          <cell r="C7244" t="str">
            <v>UN</v>
          </cell>
          <cell r="D7244">
            <v>928.88</v>
          </cell>
        </row>
        <row r="7245">
          <cell r="A7245" t="str">
            <v xml:space="preserve">    74198/002</v>
          </cell>
          <cell r="B7245" t="str">
            <v>SUMIDOURO EM ALVENARIA DE TIJOLO CERAMICO MACIÇO DIAMETRO 1,40M E ALTURA 5,00M, COM TAMPA EM CONCRETO ARMADO DIAMETRO 1,60M E ESPESSURA 10CM</v>
          </cell>
          <cell r="C7245" t="str">
            <v>UN</v>
          </cell>
          <cell r="D7245">
            <v>1155.76</v>
          </cell>
        </row>
        <row r="7246">
          <cell r="A7246" t="str">
            <v xml:space="preserve">  0185</v>
          </cell>
          <cell r="B7246" t="str">
            <v>PONTOS DE AGUA/ESGOTO</v>
          </cell>
        </row>
        <row r="7247">
          <cell r="A7247" t="str">
            <v xml:space="preserve">    89957</v>
          </cell>
          <cell r="B7247" t="str">
            <v>PONTO DE CONSUMO DE ÁGUA FRIA (SUBRAMAL) COM TUBULAÇÃO DE PVC, DN 25 MM, INSTALADO EM RAMAL DE ÁGUA. AF_12/2014</v>
          </cell>
          <cell r="C7247" t="str">
            <v>UN</v>
          </cell>
          <cell r="D7247">
            <v>44.54</v>
          </cell>
        </row>
        <row r="7248">
          <cell r="A7248" t="str">
            <v xml:space="preserve">    89959</v>
          </cell>
          <cell r="B7248" t="str">
            <v>PONTO DE CONSUMO TERMINAL DE ÁGUA QUENTE (SUBRAMAL) COM TUBULAÇÃO DE CPVC, DN 22 MM, INSTALADO EM RAMAL DE ÁGUA. AF_12/2014</v>
          </cell>
          <cell r="C7248" t="str">
            <v>UN</v>
          </cell>
          <cell r="D7248">
            <v>89.19</v>
          </cell>
        </row>
        <row r="7249">
          <cell r="A7249" t="str">
            <v xml:space="preserve">  0271</v>
          </cell>
          <cell r="B7249" t="str">
            <v>REGISTROS/VALVULAS</v>
          </cell>
        </row>
        <row r="7250">
          <cell r="A7250" t="str">
            <v xml:space="preserve">    40729</v>
          </cell>
          <cell r="B7250" t="str">
            <v>VALVULA DESCARGA 1.1/2" COM REGISTRO, ACABAMENTO EM METAL CROMADO - FORNECIMENTO E INSTALACAO</v>
          </cell>
          <cell r="C7250" t="str">
            <v>UN</v>
          </cell>
          <cell r="D7250">
            <v>216.09</v>
          </cell>
        </row>
        <row r="7251">
          <cell r="A7251" t="str">
            <v xml:space="preserve">    73663</v>
          </cell>
          <cell r="B7251" t="str">
            <v>REGISTRO DE GAVETA COM CANOPLA Ø 25MM (1) - FORNECIMENTO E INSTALAÇÃO</v>
          </cell>
          <cell r="C7251" t="str">
            <v>UN</v>
          </cell>
          <cell r="D7251">
            <v>71.3</v>
          </cell>
        </row>
        <row r="7252">
          <cell r="A7252" t="str">
            <v xml:space="preserve">    73664</v>
          </cell>
          <cell r="B7252" t="str">
            <v>REGISTRO DE PRESSÃO COM CANOPLA Ø 15MM (1/2") - FORNECIMENTO E INSTALAÇÃO</v>
          </cell>
          <cell r="C7252" t="str">
            <v>UN</v>
          </cell>
          <cell r="D7252">
            <v>55.21</v>
          </cell>
        </row>
        <row r="7253">
          <cell r="A7253" t="str">
            <v xml:space="preserve">    73795</v>
          </cell>
          <cell r="B7253" t="str">
            <v>FORNECIMENTO E COLOCACAO DE VALVULAS DE RETENCAO</v>
          </cell>
        </row>
        <row r="7254">
          <cell r="A7254" t="str">
            <v xml:space="preserve">    73795/001</v>
          </cell>
          <cell r="B7254" t="str">
            <v>VÁLVULA DE RETENÇÃO VERTICAL Ø 20MM (3/4") - FORNECIMENTO E INSTALAÇÃO</v>
          </cell>
          <cell r="C7254" t="str">
            <v>UN</v>
          </cell>
          <cell r="D7254">
            <v>37.21</v>
          </cell>
        </row>
        <row r="7255">
          <cell r="A7255" t="str">
            <v xml:space="preserve">    73795/002</v>
          </cell>
          <cell r="B7255" t="str">
            <v xml:space="preserve">VÁLVULA DE RETENÇÃO VERTICAL Ø 25MM (1") - FORNECIMENTO E INSTALAÇÃO </v>
          </cell>
          <cell r="C7255" t="str">
            <v>UN</v>
          </cell>
          <cell r="D7255">
            <v>40.92</v>
          </cell>
        </row>
        <row r="7256">
          <cell r="A7256" t="str">
            <v xml:space="preserve">    73795/003</v>
          </cell>
          <cell r="B7256" t="str">
            <v>VÁLVULA DE RETENÇÃO VERTICAL Ø 32MM (1.1/4") - FORNECIMENTO E INSTALAÇÃO</v>
          </cell>
          <cell r="C7256" t="str">
            <v>UN</v>
          </cell>
          <cell r="D7256">
            <v>48.88</v>
          </cell>
        </row>
        <row r="7257">
          <cell r="A7257" t="str">
            <v xml:space="preserve">    73795/004</v>
          </cell>
          <cell r="B7257" t="str">
            <v>VÁLVULA DE RETENÇÃO VERTICAL Ø 40MM (1.1/2") - FORNECIMENTO E INSTALAÇÃO</v>
          </cell>
          <cell r="C7257" t="str">
            <v>UN</v>
          </cell>
          <cell r="D7257">
            <v>59.92</v>
          </cell>
        </row>
        <row r="7258">
          <cell r="A7258" t="str">
            <v xml:space="preserve">    73795/005</v>
          </cell>
          <cell r="B7258" t="str">
            <v xml:space="preserve">VÁLVULA DE RETENÇÃO VERTICAL Ø 50MM (2") - FORNECIMENTO E INSTALAÇÃO </v>
          </cell>
          <cell r="C7258" t="str">
            <v>UN</v>
          </cell>
          <cell r="D7258">
            <v>73.77</v>
          </cell>
        </row>
        <row r="7259">
          <cell r="A7259" t="str">
            <v xml:space="preserve">    73795/006</v>
          </cell>
          <cell r="B7259" t="str">
            <v xml:space="preserve">VÁLVULA DE RETENÇÃO VERTICAL Ø 80MM (3") - FORNECIMENTO E INSTALAÇÃO </v>
          </cell>
          <cell r="C7259" t="str">
            <v>UN</v>
          </cell>
          <cell r="D7259">
            <v>145.24</v>
          </cell>
        </row>
        <row r="7260">
          <cell r="A7260" t="str">
            <v xml:space="preserve">    73795/007</v>
          </cell>
          <cell r="B7260" t="str">
            <v xml:space="preserve">VÁLVULA DE RETENÇÃO VERTICAL Ø 100MM (4") - FORNECIMENTO E INSTALAÇÃO </v>
          </cell>
          <cell r="C7260" t="str">
            <v>UN</v>
          </cell>
          <cell r="D7260">
            <v>267.83</v>
          </cell>
        </row>
        <row r="7261">
          <cell r="A7261" t="str">
            <v xml:space="preserve">    73795/008</v>
          </cell>
          <cell r="B7261" t="str">
            <v>VÁLVULA DE RETENÇÃO HORIZONTAL Ø 20MM (3/4") - FORNECIMENTO E INSTALAÇÃO</v>
          </cell>
          <cell r="C7261" t="str">
            <v>UN</v>
          </cell>
          <cell r="D7261">
            <v>46.52</v>
          </cell>
        </row>
        <row r="7262">
          <cell r="A7262" t="str">
            <v xml:space="preserve">    73795/009</v>
          </cell>
          <cell r="B7262" t="str">
            <v>VALVULA DE RETENCAO HORIZONTAL Ø 25MM (1) - FORNECIMENTO E INSTALACAO</v>
          </cell>
          <cell r="C7262" t="str">
            <v>UN</v>
          </cell>
          <cell r="D7262">
            <v>58.24</v>
          </cell>
        </row>
        <row r="7263">
          <cell r="A7263" t="str">
            <v xml:space="preserve">    73795/010</v>
          </cell>
          <cell r="B7263" t="str">
            <v>VÁLVULA DE RETENÇÃO HORIZONTAL Ø 32MM (1.1/4") - FORNECIMENTO E INSTALAÇÃO</v>
          </cell>
          <cell r="C7263" t="str">
            <v>UN</v>
          </cell>
          <cell r="D7263">
            <v>77.75</v>
          </cell>
        </row>
        <row r="7264">
          <cell r="A7264" t="str">
            <v xml:space="preserve">    73795/011</v>
          </cell>
          <cell r="B7264" t="str">
            <v>VÁLVULA DE RETENÇÃO HORIZONTAL Ø 40MM (1.1/2") - FORNECIMENTO E INSTALAÇÃO</v>
          </cell>
          <cell r="C7264" t="str">
            <v>UN</v>
          </cell>
          <cell r="D7264">
            <v>90.57</v>
          </cell>
        </row>
        <row r="7265">
          <cell r="A7265" t="str">
            <v xml:space="preserve">    73795/012</v>
          </cell>
          <cell r="B7265" t="str">
            <v>VÁLVULA DE RETENÇÃO HORIZONTAL Ø 50MM (2") - FORNECIMENTO E INSTALAÇÃO</v>
          </cell>
          <cell r="C7265" t="str">
            <v>UN</v>
          </cell>
          <cell r="D7265">
            <v>125.19</v>
          </cell>
        </row>
        <row r="7266">
          <cell r="A7266" t="str">
            <v xml:space="preserve">    73795/013</v>
          </cell>
          <cell r="B7266" t="str">
            <v>VÁLVULA DE RETENÇÃO HORIZONTAL Ø 65MM (2.1/2") - FORNECIMENTO E INSTALAÇÃO</v>
          </cell>
          <cell r="C7266" t="str">
            <v>UN</v>
          </cell>
          <cell r="D7266">
            <v>165.85</v>
          </cell>
        </row>
        <row r="7267">
          <cell r="A7267" t="str">
            <v xml:space="preserve">    73795/014</v>
          </cell>
          <cell r="B7267" t="str">
            <v>VÁLVULA DE RETENÇÃO HORIZONTAL Ø 80MM (3") - FORNECIMENTO E INSTALAÇÃO</v>
          </cell>
          <cell r="C7267" t="str">
            <v>UN</v>
          </cell>
          <cell r="D7267">
            <v>187.77</v>
          </cell>
        </row>
        <row r="7268">
          <cell r="A7268" t="str">
            <v xml:space="preserve">    73795/015</v>
          </cell>
          <cell r="B7268" t="str">
            <v>VÁLVULA DE RETENÇÃO HORIZONTAL Ø 100MM (4") - FORNECIMENTO E INSTALAÇÃO</v>
          </cell>
          <cell r="C7268" t="str">
            <v>UN</v>
          </cell>
          <cell r="D7268">
            <v>351.42</v>
          </cell>
        </row>
        <row r="7269">
          <cell r="A7269" t="str">
            <v xml:space="preserve">    73796</v>
          </cell>
          <cell r="B7269" t="str">
            <v>FORNECIMENTO E COLOCACAO DE VALVULAS DE PE</v>
          </cell>
        </row>
        <row r="7270">
          <cell r="A7270" t="str">
            <v xml:space="preserve">    73796/001</v>
          </cell>
          <cell r="B7270" t="str">
            <v xml:space="preserve">VÁLVULA DE PÉ COM CRIVO Ø 20MM (3/4") - FORNECIMENTO E INSTALAÇÃO </v>
          </cell>
          <cell r="C7270" t="str">
            <v>UN</v>
          </cell>
          <cell r="D7270">
            <v>47.1</v>
          </cell>
        </row>
        <row r="7271">
          <cell r="A7271" t="str">
            <v xml:space="preserve">    73796/002</v>
          </cell>
          <cell r="B7271" t="str">
            <v xml:space="preserve">VÁLVULA DE PÉ COM CRIVO Ø 25MM (1") - FORNECIMENTO E INSTALAÇÃO </v>
          </cell>
          <cell r="C7271" t="str">
            <v>UN</v>
          </cell>
          <cell r="D7271">
            <v>51.94</v>
          </cell>
        </row>
        <row r="7272">
          <cell r="A7272" t="str">
            <v xml:space="preserve">    73796/003</v>
          </cell>
          <cell r="B7272" t="str">
            <v xml:space="preserve">VÁLVULA DE PÉ COM CRIVO Ø 40MM (1.1/2") - FORNECIMENTO E INSTALAÇÃO </v>
          </cell>
          <cell r="C7272" t="str">
            <v>UN</v>
          </cell>
          <cell r="D7272">
            <v>81.010000000000005</v>
          </cell>
        </row>
        <row r="7273">
          <cell r="A7273" t="str">
            <v xml:space="preserve">    73796/004</v>
          </cell>
          <cell r="B7273" t="str">
            <v xml:space="preserve">VÁLVULA DE PÉ COM CRIVO Ø 50MM (2") - FORNECIMENTO E INSTALAÇÃO </v>
          </cell>
          <cell r="C7273" t="str">
            <v>UN</v>
          </cell>
          <cell r="D7273">
            <v>105.81</v>
          </cell>
        </row>
        <row r="7274">
          <cell r="A7274" t="str">
            <v xml:space="preserve">    73796/005</v>
          </cell>
          <cell r="B7274" t="str">
            <v xml:space="preserve">VÁLVULA DE PÉ COM CRIVO Ø 65MM (2.1/2") - FORNECIMENTO E INSTALAÇÃO </v>
          </cell>
          <cell r="C7274" t="str">
            <v>UN</v>
          </cell>
          <cell r="D7274">
            <v>182.26</v>
          </cell>
        </row>
        <row r="7275">
          <cell r="A7275" t="str">
            <v xml:space="preserve">    73796/006</v>
          </cell>
          <cell r="B7275" t="str">
            <v xml:space="preserve">VÁLVULA DE PÉ COM CRIVO Ø 80MM (3") - FORNECIMENTO E INSTALAÇÃO </v>
          </cell>
          <cell r="C7275" t="str">
            <v>UN</v>
          </cell>
          <cell r="D7275">
            <v>230.12</v>
          </cell>
        </row>
        <row r="7276">
          <cell r="A7276" t="str">
            <v xml:space="preserve">    73796/007</v>
          </cell>
          <cell r="B7276" t="str">
            <v xml:space="preserve">VÁLVULA DE PÉ COM CRIVO Ø 100MM (4") - FORNECIMENTO E INSTALAÇÃO </v>
          </cell>
          <cell r="C7276" t="str">
            <v>UN</v>
          </cell>
          <cell r="D7276">
            <v>374.54</v>
          </cell>
        </row>
        <row r="7277">
          <cell r="A7277" t="str">
            <v xml:space="preserve">    73797</v>
          </cell>
          <cell r="B7277" t="str">
            <v>REGISTROS DE GAVETA - FORNECIMENTO E COLOCACAO</v>
          </cell>
        </row>
        <row r="7278">
          <cell r="A7278" t="str">
            <v xml:space="preserve">    73797/001</v>
          </cell>
          <cell r="B7278" t="str">
            <v>REGISTRO DE GAVETA COM CANOPLA Ø 32MM (1.1/4") - FORNECIMENTO E INSTALAÇÃO</v>
          </cell>
          <cell r="C7278" t="str">
            <v>UN</v>
          </cell>
          <cell r="D7278">
            <v>86.96</v>
          </cell>
        </row>
        <row r="7279">
          <cell r="A7279" t="str">
            <v xml:space="preserve">    73870</v>
          </cell>
          <cell r="B7279" t="str">
            <v>FORNECIMENTO E COLOCACAO DE REGISTROS DE ESFERA</v>
          </cell>
        </row>
        <row r="7280">
          <cell r="A7280" t="str">
            <v xml:space="preserve">    73870/001</v>
          </cell>
          <cell r="B7280" t="str">
            <v xml:space="preserve">VÁLVULA DE ESFERA EM BRONZE Ø 1/2" - FORNECIMENTO E INSTALAÇÃO </v>
          </cell>
          <cell r="C7280" t="str">
            <v>UN</v>
          </cell>
          <cell r="D7280">
            <v>39.049999999999997</v>
          </cell>
        </row>
        <row r="7281">
          <cell r="A7281" t="str">
            <v xml:space="preserve">    73870/002</v>
          </cell>
          <cell r="B7281" t="str">
            <v xml:space="preserve">VÁLVULA DE ESFERA EM BRONZE Ø 3/4" - FORNECIMENTO E INSTALAÇÃO </v>
          </cell>
          <cell r="C7281" t="str">
            <v>UN</v>
          </cell>
          <cell r="D7281">
            <v>42.91</v>
          </cell>
        </row>
        <row r="7282">
          <cell r="A7282" t="str">
            <v xml:space="preserve">    73870/003</v>
          </cell>
          <cell r="B7282" t="str">
            <v xml:space="preserve">VÁLVULA DE ESFERA EM BRONZE Ø 1" - FORNECIMENTO E INSTALAÇÃO </v>
          </cell>
          <cell r="C7282" t="str">
            <v>UN</v>
          </cell>
          <cell r="D7282">
            <v>52.99</v>
          </cell>
        </row>
        <row r="7283">
          <cell r="A7283" t="str">
            <v xml:space="preserve">    73870/004</v>
          </cell>
          <cell r="B7283" t="str">
            <v xml:space="preserve">REGISTRO DE ESFERA EM BRONZE D= 1.1/4" FORNEC E COLOCACAO </v>
          </cell>
          <cell r="C7283" t="str">
            <v>UN</v>
          </cell>
          <cell r="D7283">
            <v>72.06</v>
          </cell>
        </row>
        <row r="7284">
          <cell r="A7284" t="str">
            <v xml:space="preserve">    73870/005</v>
          </cell>
          <cell r="B7284" t="str">
            <v xml:space="preserve">VÁLVULA DE ESFERA EM BRONZE Ø 1.1/2" - FORNECIMENTO E INSTALAÇÃO </v>
          </cell>
          <cell r="C7284" t="str">
            <v>UN</v>
          </cell>
          <cell r="D7284">
            <v>86.31</v>
          </cell>
        </row>
        <row r="7285">
          <cell r="A7285" t="str">
            <v xml:space="preserve">    73870/006</v>
          </cell>
          <cell r="B7285" t="str">
            <v xml:space="preserve">VÁLVULA DE ESFERA EM BRONZE Ø 2" - FORNECIMENTO E INSTALAÇÃO </v>
          </cell>
          <cell r="C7285" t="str">
            <v>UN</v>
          </cell>
          <cell r="D7285">
            <v>124.1</v>
          </cell>
        </row>
        <row r="7286">
          <cell r="A7286" t="str">
            <v xml:space="preserve">    74091</v>
          </cell>
          <cell r="B7286" t="str">
            <v>VALVULA DE RETENCAO VERTICAL DE 2 1/2" ASSENTE C/FIO BAHIA E PASTA</v>
          </cell>
        </row>
        <row r="7287">
          <cell r="A7287" t="str">
            <v xml:space="preserve">    74091/001</v>
          </cell>
          <cell r="B7287" t="str">
            <v>VALVULA RETENCAO VERTICAL BRONZE (PN-16) 2.1/2" 200PSI - EXTREMIDADES COM ROSCA - FORNECIMENTO E INSTALACAO</v>
          </cell>
          <cell r="C7287" t="str">
            <v>UN</v>
          </cell>
          <cell r="D7287">
            <v>126.06</v>
          </cell>
        </row>
        <row r="7288">
          <cell r="A7288" t="str">
            <v xml:space="preserve">    74093</v>
          </cell>
          <cell r="B7288" t="str">
            <v>VALVULA DE RETENCAO DE PE COM CRIVO 1 1/4"</v>
          </cell>
        </row>
        <row r="7289">
          <cell r="A7289" t="str">
            <v xml:space="preserve">    74093/001</v>
          </cell>
          <cell r="B7289" t="str">
            <v xml:space="preserve">VALVULA PE COM CRIVO BRONZE 1.1/4" - FORNECIMENTO E INSTALACAO </v>
          </cell>
          <cell r="C7289" t="str">
            <v>UN</v>
          </cell>
          <cell r="D7289">
            <v>70.760000000000005</v>
          </cell>
        </row>
        <row r="7290">
          <cell r="A7290" t="str">
            <v xml:space="preserve">    74169</v>
          </cell>
          <cell r="B7290" t="str">
            <v>FORN/ASSENT VALVULA GLOBO 2 1/2 POL</v>
          </cell>
        </row>
        <row r="7291">
          <cell r="A7291" t="str">
            <v xml:space="preserve">    74169/001</v>
          </cell>
          <cell r="B7291" t="str">
            <v>REGISTRO/VALVULA GLOBO ANGULAR 45 GRAUS EM LATAO PARA HIDRANTES DE INCÊNDIO PREDIAL DN 2.1/2" - FORNECIMENTO E INSTALACAO</v>
          </cell>
          <cell r="C7291" t="str">
            <v>UN</v>
          </cell>
          <cell r="D7291">
            <v>171.74</v>
          </cell>
        </row>
        <row r="7292">
          <cell r="A7292" t="str">
            <v xml:space="preserve">    74174</v>
          </cell>
          <cell r="B7292" t="str">
            <v>FORN/ASSENT REGISTRO GAVETA CANOPLA CROMADA 1 1/2</v>
          </cell>
        </row>
        <row r="7293">
          <cell r="A7293" t="str">
            <v xml:space="preserve">    74174/001</v>
          </cell>
          <cell r="B7293" t="str">
            <v>REGISTRO GAVETA 1.1/2" COM CANOPLA ACABAMENTO CROMADO SIMPLES - FORNECIMENTO E INSTALACAO</v>
          </cell>
          <cell r="C7293" t="str">
            <v>UN</v>
          </cell>
          <cell r="D7293">
            <v>99.66</v>
          </cell>
        </row>
        <row r="7294">
          <cell r="A7294" t="str">
            <v xml:space="preserve">    74175</v>
          </cell>
          <cell r="B7294" t="str">
            <v>FORN/ASSENT REGISTRO GAVETA CANOPLA CROMADA 1 POL</v>
          </cell>
        </row>
        <row r="7295">
          <cell r="A7295" t="str">
            <v xml:space="preserve">    74175/001</v>
          </cell>
          <cell r="B7295" t="str">
            <v>REGISTRO GAVETA 1" COM CANOPLA ACABAMENTO CROMADO SIMPLES - FORNECIMENTO E INSTALACAO</v>
          </cell>
          <cell r="C7295" t="str">
            <v>UN</v>
          </cell>
          <cell r="D7295">
            <v>67.45</v>
          </cell>
        </row>
        <row r="7296">
          <cell r="A7296" t="str">
            <v xml:space="preserve">    74176</v>
          </cell>
          <cell r="B7296" t="str">
            <v>FORN/ASSENT REGISTRO GAVETA CANOPLA CROMADA 3/4"</v>
          </cell>
        </row>
        <row r="7297">
          <cell r="A7297" t="str">
            <v xml:space="preserve">    74176/001</v>
          </cell>
          <cell r="B7297" t="str">
            <v>REGISTRO GAVETA 3/4" COM CANOPLA ACABAMENTO CROMADO SIMPLES - FORNECIMENTO E INSTALACAO</v>
          </cell>
          <cell r="C7297" t="str">
            <v>UN</v>
          </cell>
          <cell r="D7297">
            <v>57.82</v>
          </cell>
        </row>
        <row r="7298">
          <cell r="A7298" t="str">
            <v xml:space="preserve">    74177</v>
          </cell>
          <cell r="B7298" t="str">
            <v>FORN/ASSENT REGISTRO GAVETA CANOPLA CROMADA 1/2"</v>
          </cell>
        </row>
        <row r="7299">
          <cell r="A7299" t="str">
            <v xml:space="preserve">    74177/001</v>
          </cell>
          <cell r="B7299" t="str">
            <v>REGISTRO GAVETA 1/2" COM CANOPLA ACABAMENTO CROMADO SIMPLES - FORNECIMENTO E INSTALACAO</v>
          </cell>
          <cell r="C7299" t="str">
            <v>UN</v>
          </cell>
          <cell r="D7299">
            <v>52.89</v>
          </cell>
        </row>
        <row r="7300">
          <cell r="A7300" t="str">
            <v xml:space="preserve">    74178</v>
          </cell>
          <cell r="B7300" t="str">
            <v>FORN/ASSENT REGISTRO GAVERTA BRUTO 4 POL</v>
          </cell>
        </row>
        <row r="7301">
          <cell r="A7301" t="str">
            <v xml:space="preserve">    74178/001</v>
          </cell>
          <cell r="B7301" t="str">
            <v xml:space="preserve">REGISTRO GAVETA 4" BRUTO LATAO - FORNECIMENTO E INSTALACAO </v>
          </cell>
          <cell r="C7301" t="str">
            <v>UN</v>
          </cell>
          <cell r="D7301">
            <v>469.79</v>
          </cell>
        </row>
        <row r="7302">
          <cell r="A7302" t="str">
            <v xml:space="preserve">    74179</v>
          </cell>
          <cell r="B7302" t="str">
            <v>FORN/ASSENT REGISTRO GAVETA BRUTO 3 POL</v>
          </cell>
        </row>
        <row r="7303">
          <cell r="A7303" t="str">
            <v xml:space="preserve">    74179/001</v>
          </cell>
          <cell r="B7303" t="str">
            <v xml:space="preserve">REGISTRO GAVETA 3" BRUTO LATAO - FORNECIMENTO E INSTALACAO </v>
          </cell>
          <cell r="C7303" t="str">
            <v>UN</v>
          </cell>
          <cell r="D7303">
            <v>282.73</v>
          </cell>
        </row>
        <row r="7304">
          <cell r="A7304" t="str">
            <v xml:space="preserve">    74180</v>
          </cell>
          <cell r="B7304" t="str">
            <v>FORN/ASSENT REGISTRO GAVETA BRUTO 2 1/2 POL</v>
          </cell>
        </row>
        <row r="7305">
          <cell r="A7305" t="str">
            <v xml:space="preserve">    74180/001</v>
          </cell>
          <cell r="B7305" t="str">
            <v xml:space="preserve">REGISTRO GAVETA 2.1/2" BRUTO LATAO - FORNECIMENTO E INSTALACAO </v>
          </cell>
          <cell r="C7305" t="str">
            <v>UN</v>
          </cell>
          <cell r="D7305">
            <v>166.06</v>
          </cell>
        </row>
        <row r="7306">
          <cell r="A7306" t="str">
            <v xml:space="preserve">    74181</v>
          </cell>
          <cell r="B7306" t="str">
            <v>FORN/ASSENT REGISTRO GAVETA BRUTO 2 POL</v>
          </cell>
        </row>
        <row r="7307">
          <cell r="A7307" t="str">
            <v xml:space="preserve">    74181/001</v>
          </cell>
          <cell r="B7307" t="str">
            <v xml:space="preserve">REGISTRO GAVETA 2" BRUTO LATAO - FORNECIMENTO E INSTALACAO </v>
          </cell>
          <cell r="C7307" t="str">
            <v>UN</v>
          </cell>
          <cell r="D7307">
            <v>87.49</v>
          </cell>
        </row>
        <row r="7308">
          <cell r="A7308" t="str">
            <v xml:space="preserve">    74182</v>
          </cell>
          <cell r="B7308" t="str">
            <v>FORN/ASSENT REGISTRO GAVETA BRUTO 1 1/2 POL</v>
          </cell>
        </row>
        <row r="7309">
          <cell r="A7309" t="str">
            <v xml:space="preserve">    74182/001</v>
          </cell>
          <cell r="B7309" t="str">
            <v xml:space="preserve">REGISTRO GAVETA 1.1/2" BRUTO LATAO - FORNECIMENTO E INSTALACAO </v>
          </cell>
          <cell r="C7309" t="str">
            <v>UN</v>
          </cell>
          <cell r="D7309">
            <v>68.73</v>
          </cell>
        </row>
        <row r="7310">
          <cell r="A7310" t="str">
            <v xml:space="preserve">    74183</v>
          </cell>
          <cell r="B7310" t="str">
            <v>FORN/ASSENT REGISTRO GAVETA BRUTO 1 1/4 POL</v>
          </cell>
        </row>
        <row r="7311">
          <cell r="A7311" t="str">
            <v xml:space="preserve">    74183/001</v>
          </cell>
          <cell r="B7311" t="str">
            <v xml:space="preserve">REGISTRO GAVETA 1.1/4" BRUTO LATAO - FORNECIMENTO E INSTALACAO </v>
          </cell>
          <cell r="C7311" t="str">
            <v>UN</v>
          </cell>
          <cell r="D7311">
            <v>58.77</v>
          </cell>
        </row>
        <row r="7312">
          <cell r="A7312" t="str">
            <v xml:space="preserve">    74184</v>
          </cell>
          <cell r="B7312" t="str">
            <v>FORN/ASSENT REGISTRO GAVETA BRUTO 1 POL</v>
          </cell>
        </row>
        <row r="7313">
          <cell r="A7313" t="str">
            <v xml:space="preserve">    74184/001</v>
          </cell>
          <cell r="B7313" t="str">
            <v xml:space="preserve">REGISTRO GAVETA 1" BRUTO LATAO - FORNECIMENTO E INSTALACAO </v>
          </cell>
          <cell r="C7313" t="str">
            <v>UN</v>
          </cell>
          <cell r="D7313">
            <v>41.1</v>
          </cell>
        </row>
        <row r="7314">
          <cell r="A7314" t="str">
            <v xml:space="preserve">    85117</v>
          </cell>
          <cell r="B7314" t="str">
            <v>VALVULA DE RETENCAO VERTICAL BRONZE (PN-16) 1/2" 200 PSI - EXTREMIDADECOM ROSCA - FORNECIMENTO E INSTALACAO</v>
          </cell>
          <cell r="C7314" t="str">
            <v>UN</v>
          </cell>
          <cell r="D7314">
            <v>26</v>
          </cell>
        </row>
        <row r="7315">
          <cell r="A7315" t="str">
            <v xml:space="preserve">    85118</v>
          </cell>
          <cell r="B7315" t="str">
            <v>REGISTRO PRESSAO 3/4" COM CANOPLA ACABAMENTO CROMADO - FORNECIMENTO E INSTALACAO</v>
          </cell>
          <cell r="C7315" t="str">
            <v>UN</v>
          </cell>
          <cell r="D7315">
            <v>55.23</v>
          </cell>
        </row>
        <row r="7316">
          <cell r="A7316" t="str">
            <v xml:space="preserve">    85119</v>
          </cell>
          <cell r="B7316" t="str">
            <v>REGISTRO DE PRESSAO CROMADO C/ CANOPLA 1/2" - FORNECIMENTO E INSTALACAO</v>
          </cell>
          <cell r="C7316" t="str">
            <v>UN</v>
          </cell>
          <cell r="D7316">
            <v>53.92</v>
          </cell>
        </row>
        <row r="7317">
          <cell r="A7317" t="str">
            <v xml:space="preserve">    89349</v>
          </cell>
          <cell r="B7317" t="str">
            <v>REGISTRO DE PRESSÃO BRUTO, LATÃO, ROSCÁVEL, 1/2, FORNECIDO E INSTALADO EM RAMAL DE ÁGUA. AF_12/2014</v>
          </cell>
          <cell r="C7317" t="str">
            <v>UN</v>
          </cell>
          <cell r="D7317">
            <v>16.77</v>
          </cell>
        </row>
        <row r="7318">
          <cell r="A7318" t="str">
            <v xml:space="preserve">    89351</v>
          </cell>
          <cell r="B7318" t="str">
            <v>REGISTRO DE PRESSÃO BRUTO, ROSCÁVEL, 3/4, FORNECIDO E INSTALADO EM RAMAL DE ÁGUA. AF_12/2014</v>
          </cell>
          <cell r="C7318" t="str">
            <v>UN</v>
          </cell>
          <cell r="D7318">
            <v>19.05</v>
          </cell>
        </row>
        <row r="7319">
          <cell r="A7319" t="str">
            <v xml:space="preserve">    89352</v>
          </cell>
          <cell r="B7319" t="str">
            <v>REGISTRO DE GAVETA BRUTO, LATÃO, ROSCÁVEL, 1/2, FORNECIDO E INSTALADOEM RAMAL DE ÁGUA. AF_12/2014</v>
          </cell>
          <cell r="C7319" t="str">
            <v>UN</v>
          </cell>
          <cell r="D7319">
            <v>21.61</v>
          </cell>
        </row>
        <row r="7320">
          <cell r="A7320" t="str">
            <v xml:space="preserve">    89353</v>
          </cell>
          <cell r="B7320" t="str">
            <v>REGISTRO DE GAVETA BRUTO, LATÃO, ROSCÁVEL, 3/4, FORNECIDO E INSTALADOEM RAMAL DE ÁGUA. AF_12/2014</v>
          </cell>
          <cell r="C7320" t="str">
            <v>UN</v>
          </cell>
          <cell r="D7320">
            <v>22.52</v>
          </cell>
        </row>
        <row r="7321">
          <cell r="A7321" t="str">
            <v xml:space="preserve">    89354</v>
          </cell>
          <cell r="B7321" t="str">
            <v>MISTURADOR MONOCOMANDO PARA CHUVEIRO, BASE BRUTA E ACABAMENTO CROMOADO, FORNECIDO E INSTALADO EM RAMAL DE ÁGUA. AF_12/2014</v>
          </cell>
          <cell r="C7321" t="str">
            <v>UN</v>
          </cell>
          <cell r="D7321">
            <v>72.45</v>
          </cell>
        </row>
        <row r="7322">
          <cell r="A7322" t="str">
            <v xml:space="preserve">    89969</v>
          </cell>
          <cell r="B7322" t="str">
            <v>KIT DE REGISTRO DE PRESSÃO BRUTO DE LATÃO ½, INCLUSIVE CONEXÕES, ROSCÁVEL, INSTALADO EM RAMAL DE ÁGUA FRIA FORNECIMENTO E INSTALAÇÃO. AF_12/2014</v>
          </cell>
          <cell r="C7322" t="str">
            <v>UN</v>
          </cell>
          <cell r="D7322">
            <v>24.15</v>
          </cell>
        </row>
        <row r="7323">
          <cell r="A7323" t="str">
            <v xml:space="preserve">    89970</v>
          </cell>
          <cell r="B7323" t="str">
            <v>KIT DE REGISTRO DE PRESSÃO BRUTO DE LATÃO ¾" COM ADAPTADOR CURTO E LUVA COM BUCHA, ROSCÁVEL, INSTALADO EM RAMAL DE ÁGUA - FORNECIMENTO E INSTALAÇÃO. AF_12/2014</v>
          </cell>
          <cell r="C7323" t="str">
            <v>UN</v>
          </cell>
          <cell r="D7323">
            <v>26.38</v>
          </cell>
        </row>
        <row r="7324">
          <cell r="A7324" t="str">
            <v xml:space="preserve">    89971</v>
          </cell>
          <cell r="B7324" t="str">
            <v>KIT DE REGISTRO DE GAVETA BRUTO DE LATÃO ½, COM 02 ADAPTADORES CURTOSCOM BOLSA E ROSCA, ROSCÁVEL, INSTALADO EM RAMAL DE ÁGUA FORNECIMENTO E INSTALAÇÃO. AF_12/2014</v>
          </cell>
          <cell r="C7324" t="str">
            <v>UN</v>
          </cell>
          <cell r="D7324">
            <v>27.89</v>
          </cell>
        </row>
        <row r="7325">
          <cell r="A7325" t="str">
            <v xml:space="preserve">    89972</v>
          </cell>
          <cell r="B7325" t="str">
            <v>KIT DE REGISTRO DE GAVETA BRUTO DE LATÃO ¾", COM 02 ADAPTADORES CURTOSCOM BOLSA E ROSCA, ROSCÁVEL, INSTALADO EM RAMAL DE ÁGUA - FORNECIMENTO E INSTALAÇÃO. AF_12/2014</v>
          </cell>
          <cell r="C7325" t="str">
            <v>UN</v>
          </cell>
          <cell r="D7325">
            <v>30</v>
          </cell>
        </row>
        <row r="7326">
          <cell r="A7326" t="str">
            <v xml:space="preserve">    89973</v>
          </cell>
          <cell r="B7326" t="str">
            <v>KIT DE MISTURADOR BASE BRUTA DE LATÃO ¾ MONOCOMANDO PARA CHUVEIRO, INCLUSIVE CONEXÕES, INSTALADO EM RAMAL DE ÁGUA FORNECIMENTO E INSTALAÇÃO. AF_12/2014</v>
          </cell>
          <cell r="C7326" t="str">
            <v>UN</v>
          </cell>
          <cell r="D7326">
            <v>186.11</v>
          </cell>
        </row>
        <row r="7327">
          <cell r="A7327" t="str">
            <v xml:space="preserve">    89974</v>
          </cell>
          <cell r="B7327" t="str">
            <v>KIT DE TÊ MISTURADOR EM CPVC ¾ COM DUPLO COMANDO PARA CHUVEIRO, INCLUSIVE CONEXÕES, INSTALADO EM RAMAL DE ÁGUA FORNECIMENTO E INSTALAÇÃO.AF_12/2014</v>
          </cell>
          <cell r="C7327" t="str">
            <v>UN</v>
          </cell>
          <cell r="D7327">
            <v>160.5</v>
          </cell>
        </row>
        <row r="7328">
          <cell r="A7328" t="str">
            <v xml:space="preserve">  0297</v>
          </cell>
          <cell r="B7328" t="str">
            <v>SERVICOS DIVERSOS</v>
          </cell>
        </row>
        <row r="7329">
          <cell r="A7329" t="str">
            <v xml:space="preserve">    72135</v>
          </cell>
          <cell r="B7329" t="str">
            <v>ABERTURA/FECHAMENTO RASGO ALVENARIA PARA TUBOS, FECHAMENTO COM ARGAMASSA TRACO 1:1:6 (CIMENTO, CAL E AREIA)</v>
          </cell>
          <cell r="C7329" t="str">
            <v>M</v>
          </cell>
          <cell r="D7329">
            <v>3.33</v>
          </cell>
        </row>
        <row r="7330">
          <cell r="A7330" t="str">
            <v xml:space="preserve">    72285</v>
          </cell>
          <cell r="B7330" t="str">
            <v xml:space="preserve">CAIXA DE AREIA 40X40X40CM EM ALVENARIA - EXECUÇÃO </v>
          </cell>
          <cell r="C7330" t="str">
            <v>UN</v>
          </cell>
          <cell r="D7330">
            <v>60.06</v>
          </cell>
        </row>
        <row r="7331">
          <cell r="A7331" t="str">
            <v xml:space="preserve">    72286</v>
          </cell>
          <cell r="B7331" t="str">
            <v xml:space="preserve">CAIXA DE AREIA 60X60X60CM EM ALVENARIA - EXECUÇÃO </v>
          </cell>
          <cell r="C7331" t="str">
            <v>UN</v>
          </cell>
          <cell r="D7331">
            <v>113.15</v>
          </cell>
        </row>
        <row r="7332">
          <cell r="A7332" t="str">
            <v>INPR</v>
          </cell>
          <cell r="B7332" t="str">
            <v>INSTALACOES DE PRODUCAO</v>
          </cell>
        </row>
        <row r="7333">
          <cell r="A7333" t="str">
            <v xml:space="preserve">  0232</v>
          </cell>
          <cell r="B7333" t="str">
            <v>INSTALACAO DE BOMBAS EM GERAL</v>
          </cell>
        </row>
        <row r="7334">
          <cell r="A7334" t="str">
            <v xml:space="preserve">    73826</v>
          </cell>
          <cell r="B7334" t="str">
            <v>INSTALACAO DE COMPRESSOR DE AR OU SOPRADOR</v>
          </cell>
        </row>
        <row r="7335">
          <cell r="A7335" t="str">
            <v xml:space="preserve">    73826/001</v>
          </cell>
          <cell r="B7335" t="str">
            <v xml:space="preserve">INSTALACAO DE COMPRESSOR DE AR, POTENCIA &lt;= 5 CV </v>
          </cell>
          <cell r="C7335" t="str">
            <v>UN</v>
          </cell>
          <cell r="D7335">
            <v>391.08</v>
          </cell>
        </row>
        <row r="7336">
          <cell r="A7336" t="str">
            <v xml:space="preserve">    73826/002</v>
          </cell>
          <cell r="B7336" t="str">
            <v xml:space="preserve">INSTALACAO DE COMPRESSOR DE AR, POTENCIA &gt; 5 E &lt;= 10 CV </v>
          </cell>
          <cell r="C7336" t="str">
            <v>UN</v>
          </cell>
          <cell r="D7336">
            <v>508.41</v>
          </cell>
        </row>
        <row r="7337">
          <cell r="A7337" t="str">
            <v xml:space="preserve">    73834</v>
          </cell>
          <cell r="B7337" t="str">
            <v>INSTALACAO DE CONJUNTO MOTO BOMBA SUBMERSIVEL</v>
          </cell>
        </row>
        <row r="7338">
          <cell r="A7338" t="str">
            <v xml:space="preserve">    73834/001</v>
          </cell>
          <cell r="B7338" t="str">
            <v xml:space="preserve">INSTALACAO DE CONJ.MOTO BOMBA SUBMERSIVEL ATE 10 CV </v>
          </cell>
          <cell r="C7338" t="str">
            <v>UN</v>
          </cell>
          <cell r="D7338">
            <v>133.05000000000001</v>
          </cell>
        </row>
        <row r="7339">
          <cell r="A7339" t="str">
            <v xml:space="preserve">    73834/002</v>
          </cell>
          <cell r="B7339" t="str">
            <v xml:space="preserve">INSTALACAO DE CONJ.MOTO BOMBA SUBMERSIVEL DE 11 A 25 CV </v>
          </cell>
          <cell r="C7339" t="str">
            <v>UN</v>
          </cell>
          <cell r="D7339">
            <v>212.88</v>
          </cell>
        </row>
        <row r="7340">
          <cell r="A7340" t="str">
            <v xml:space="preserve">    73834/003</v>
          </cell>
          <cell r="B7340" t="str">
            <v xml:space="preserve">INSTALACAO DE CONJ.MOTO BOMBA SUBMERSIVEL DE 26 A 50 CV </v>
          </cell>
          <cell r="C7340" t="str">
            <v>UN</v>
          </cell>
          <cell r="D7340">
            <v>425.77</v>
          </cell>
        </row>
        <row r="7341">
          <cell r="A7341" t="str">
            <v xml:space="preserve">    73834/004</v>
          </cell>
          <cell r="B7341" t="str">
            <v xml:space="preserve">INSTALACAO DE CONJ.MOTO BOMBA SUBMERSIVEL DE 51 A 100 CV </v>
          </cell>
          <cell r="C7341" t="str">
            <v>UN</v>
          </cell>
          <cell r="D7341">
            <v>638.65</v>
          </cell>
        </row>
        <row r="7342">
          <cell r="A7342" t="str">
            <v xml:space="preserve">    73835</v>
          </cell>
          <cell r="B7342" t="str">
            <v>INSTALACAO DE CONJUNTO MOTO BOMBA VERTICAL</v>
          </cell>
        </row>
        <row r="7343">
          <cell r="A7343" t="str">
            <v xml:space="preserve">    73835/001</v>
          </cell>
          <cell r="B7343" t="str">
            <v xml:space="preserve">INSTALACAO DE CONJ.MOTO BOMBA VERTICAL POT &lt;= 100 CV </v>
          </cell>
          <cell r="C7343" t="str">
            <v>UN</v>
          </cell>
          <cell r="D7343">
            <v>905.61</v>
          </cell>
        </row>
        <row r="7344">
          <cell r="A7344" t="str">
            <v xml:space="preserve">    73835/002</v>
          </cell>
          <cell r="B7344" t="str">
            <v xml:space="preserve">INSTALACAO DE CONJ.MOTO BOMBA VERTICAL 100 &lt; POT &lt;= 200 CV </v>
          </cell>
          <cell r="C7344" t="str">
            <v>UN</v>
          </cell>
          <cell r="D7344">
            <v>1231.6300000000001</v>
          </cell>
        </row>
        <row r="7345">
          <cell r="A7345" t="str">
            <v xml:space="preserve">    73835/003</v>
          </cell>
          <cell r="B7345" t="str">
            <v xml:space="preserve">INSTALACAO DE CONJ.MOTO BOMBA VERTICAL 200 &lt; POT &lt;= 300 CV </v>
          </cell>
          <cell r="C7345" t="str">
            <v>UN</v>
          </cell>
          <cell r="D7345">
            <v>1376.53</v>
          </cell>
        </row>
        <row r="7346">
          <cell r="A7346" t="str">
            <v xml:space="preserve">    73836</v>
          </cell>
          <cell r="B7346" t="str">
            <v>INSTALACAO DE CONJUNTO MOTO BOMBA HORIZONTAL</v>
          </cell>
        </row>
        <row r="7347">
          <cell r="A7347" t="str">
            <v xml:space="preserve">    73836/001</v>
          </cell>
          <cell r="B7347" t="str">
            <v xml:space="preserve">INSTALACAO DE CONJ.MOTO BOMBA HORIZONTAL ATE 10 CV </v>
          </cell>
          <cell r="C7347" t="str">
            <v>UN</v>
          </cell>
          <cell r="D7347">
            <v>362.24</v>
          </cell>
        </row>
        <row r="7348">
          <cell r="A7348" t="str">
            <v xml:space="preserve">    73836/002</v>
          </cell>
          <cell r="B7348" t="str">
            <v xml:space="preserve">INSTALACAO DE CONJ.MOTO BOMBA HORIZONTAL DE 12,5 A 25 CV </v>
          </cell>
          <cell r="C7348" t="str">
            <v>UN</v>
          </cell>
          <cell r="D7348">
            <v>470.91</v>
          </cell>
        </row>
        <row r="7349">
          <cell r="A7349" t="str">
            <v xml:space="preserve">    73836/003</v>
          </cell>
          <cell r="B7349" t="str">
            <v xml:space="preserve">INSTALACAO DE CONJ.MOTO BOMBA HORIZONTAL DE 30 A 75 CV </v>
          </cell>
          <cell r="C7349" t="str">
            <v>UN</v>
          </cell>
          <cell r="D7349">
            <v>724.49</v>
          </cell>
        </row>
        <row r="7350">
          <cell r="A7350" t="str">
            <v xml:space="preserve">    73836/004</v>
          </cell>
          <cell r="B7350" t="str">
            <v xml:space="preserve">INSTALACAO DE CONJ.MOTO BOMBA HORIZONTAL DE 100 A 150 CV </v>
          </cell>
          <cell r="C7350" t="str">
            <v>UN</v>
          </cell>
          <cell r="D7350">
            <v>1159.18</v>
          </cell>
        </row>
        <row r="7351">
          <cell r="A7351" t="str">
            <v xml:space="preserve">    73837</v>
          </cell>
          <cell r="B7351" t="str">
            <v>INSTALACAO DE CONJUNTO MOTO BOMBA SUBMERSO/POSICIONAMENTO</v>
          </cell>
        </row>
        <row r="7352">
          <cell r="A7352" t="str">
            <v xml:space="preserve">    73837/001</v>
          </cell>
          <cell r="B7352" t="str">
            <v xml:space="preserve">INSTALACAO DE CONJ.MOTO BOMBA SUBMERSO ATE 5 CV </v>
          </cell>
          <cell r="C7352" t="str">
            <v>UN</v>
          </cell>
          <cell r="D7352">
            <v>133.05000000000001</v>
          </cell>
        </row>
        <row r="7353">
          <cell r="A7353" t="str">
            <v xml:space="preserve">    73837/002</v>
          </cell>
          <cell r="B7353" t="str">
            <v xml:space="preserve">INSTALACAO DE CONJ.MOTO BOMBA SUBMERSO DE 6 A 25 CV </v>
          </cell>
          <cell r="C7353" t="str">
            <v>UN</v>
          </cell>
          <cell r="D7353">
            <v>266.10000000000002</v>
          </cell>
        </row>
        <row r="7354">
          <cell r="A7354" t="str">
            <v xml:space="preserve">    73837/003</v>
          </cell>
          <cell r="B7354" t="str">
            <v xml:space="preserve">INSTALACAO DE CONJ.MOTO BOMBA SUBMERSO DE 26 A 50 CV </v>
          </cell>
          <cell r="C7354" t="str">
            <v>UN</v>
          </cell>
          <cell r="D7354">
            <v>532.21</v>
          </cell>
        </row>
        <row r="7355">
          <cell r="A7355" t="str">
            <v xml:space="preserve">  0240</v>
          </cell>
          <cell r="B7355" t="str">
            <v>MONTAGENS EM GERAL</v>
          </cell>
        </row>
        <row r="7356">
          <cell r="A7356" t="str">
            <v xml:space="preserve">    73612</v>
          </cell>
          <cell r="B7356" t="str">
            <v xml:space="preserve">INSTALACAO DE CLORADOR </v>
          </cell>
          <cell r="C7356" t="str">
            <v>UN</v>
          </cell>
          <cell r="D7356">
            <v>293.08</v>
          </cell>
        </row>
        <row r="7357">
          <cell r="A7357" t="str">
            <v xml:space="preserve">    73660</v>
          </cell>
          <cell r="B7357" t="str">
            <v xml:space="preserve">LEITO FILTRANTE - ASSENTAMENTO DE BLOCOS LEOPOLD </v>
          </cell>
          <cell r="C7357" t="str">
            <v>M2</v>
          </cell>
          <cell r="D7357">
            <v>56.46</v>
          </cell>
        </row>
        <row r="7358">
          <cell r="A7358" t="str">
            <v xml:space="preserve">    73661</v>
          </cell>
          <cell r="B7358" t="str">
            <v xml:space="preserve">FORNECIMENTO E INSTALACAO DE TALHA E TROLEY MANUAL DE 1 TONELADA </v>
          </cell>
          <cell r="C7358" t="str">
            <v>UN</v>
          </cell>
          <cell r="D7358">
            <v>1250.29</v>
          </cell>
        </row>
        <row r="7359">
          <cell r="A7359" t="str">
            <v xml:space="preserve">    73693</v>
          </cell>
          <cell r="B7359" t="str">
            <v xml:space="preserve">LEITO FILTRANTE - COLOCACAO DE LONA PLASTICA </v>
          </cell>
          <cell r="C7359" t="str">
            <v>M2</v>
          </cell>
          <cell r="D7359">
            <v>14.75</v>
          </cell>
        </row>
        <row r="7360">
          <cell r="A7360" t="str">
            <v xml:space="preserve">    73694</v>
          </cell>
          <cell r="B7360" t="str">
            <v xml:space="preserve">INSTALACAO DE BOMBA DOSADORA </v>
          </cell>
          <cell r="C7360" t="str">
            <v>UN</v>
          </cell>
          <cell r="D7360">
            <v>95</v>
          </cell>
        </row>
        <row r="7361">
          <cell r="A7361" t="str">
            <v xml:space="preserve">    73695</v>
          </cell>
          <cell r="B7361" t="str">
            <v xml:space="preserve">INSTALACAO DE AGITADOR </v>
          </cell>
          <cell r="C7361" t="str">
            <v>UN</v>
          </cell>
          <cell r="D7361">
            <v>48.85</v>
          </cell>
        </row>
        <row r="7362">
          <cell r="A7362" t="str">
            <v xml:space="preserve">    73824</v>
          </cell>
          <cell r="B7362" t="str">
            <v>INSTALACAO DE MISTURADOR</v>
          </cell>
        </row>
        <row r="7363">
          <cell r="A7363" t="str">
            <v xml:space="preserve">    73824/001</v>
          </cell>
          <cell r="B7363" t="str">
            <v xml:space="preserve">INSTALACAO DE MISTURADOR VERTICAL </v>
          </cell>
          <cell r="C7363" t="str">
            <v>UN</v>
          </cell>
          <cell r="D7363">
            <v>293.08</v>
          </cell>
        </row>
        <row r="7364">
          <cell r="A7364" t="str">
            <v xml:space="preserve">    73825</v>
          </cell>
          <cell r="B7364" t="str">
            <v>VERTEDORES</v>
          </cell>
        </row>
        <row r="7365">
          <cell r="A7365" t="str">
            <v xml:space="preserve">    73825/002</v>
          </cell>
          <cell r="B7365" t="str">
            <v xml:space="preserve">VERTEDOR TRIANGULAR DE ALUMINIO </v>
          </cell>
          <cell r="C7365" t="str">
            <v>M2</v>
          </cell>
          <cell r="D7365">
            <v>327.57</v>
          </cell>
        </row>
        <row r="7366">
          <cell r="A7366" t="str">
            <v xml:space="preserve">    73873</v>
          </cell>
          <cell r="B7366" t="str">
            <v>LEITO FILTRANTE</v>
          </cell>
        </row>
        <row r="7367">
          <cell r="A7367" t="str">
            <v xml:space="preserve">    73873/001</v>
          </cell>
          <cell r="B7367" t="str">
            <v xml:space="preserve">LEITO FILTRANTE - COLOCACAO E APILOAMENTO DE TERRA NO FILTRO </v>
          </cell>
          <cell r="C7367" t="str">
            <v>M3</v>
          </cell>
          <cell r="D7367">
            <v>49.43</v>
          </cell>
        </row>
        <row r="7368">
          <cell r="A7368" t="str">
            <v xml:space="preserve">    73873/002</v>
          </cell>
          <cell r="B7368" t="str">
            <v xml:space="preserve">LEITO FILTRANTE - FORN.E ENCHIMENTO C/ BRITA NO. 4 </v>
          </cell>
          <cell r="C7368" t="str">
            <v>M3</v>
          </cell>
          <cell r="D7368">
            <v>114.85</v>
          </cell>
        </row>
        <row r="7369">
          <cell r="A7369" t="str">
            <v xml:space="preserve">    73873/003</v>
          </cell>
          <cell r="B7369" t="str">
            <v xml:space="preserve">LEITO FILTRANTE - COLOCACAO DE AREIA NOS FILTROS </v>
          </cell>
          <cell r="C7369" t="str">
            <v>M3</v>
          </cell>
          <cell r="D7369">
            <v>49.43</v>
          </cell>
        </row>
        <row r="7370">
          <cell r="A7370" t="str">
            <v xml:space="preserve">    73873/004</v>
          </cell>
          <cell r="B7370" t="str">
            <v xml:space="preserve">LEITO FILTRANTE - COLOCACAO DE PEDREGULHOS NOS FILTROS </v>
          </cell>
          <cell r="C7370" t="str">
            <v>M3</v>
          </cell>
          <cell r="D7370">
            <v>54.14</v>
          </cell>
        </row>
        <row r="7371">
          <cell r="A7371" t="str">
            <v xml:space="preserve">    73873/005</v>
          </cell>
          <cell r="B7371" t="str">
            <v xml:space="preserve">LEITO FILTRANTE - COLOCACAO DE ANTRACITO NOS FILTROS </v>
          </cell>
          <cell r="C7371" t="str">
            <v>M3</v>
          </cell>
          <cell r="D7371">
            <v>49.43</v>
          </cell>
        </row>
        <row r="7372">
          <cell r="A7372" t="str">
            <v>LIPR</v>
          </cell>
          <cell r="B7372" t="str">
            <v>LIGACOES PREDIAIS AGUA/ESGOTO/ENERGIA/TELEFONE</v>
          </cell>
        </row>
        <row r="7373">
          <cell r="A7373" t="str">
            <v xml:space="preserve">  0058</v>
          </cell>
          <cell r="B7373" t="str">
            <v>LIGACOES PREDIAIS DE AGUA</v>
          </cell>
        </row>
        <row r="7374">
          <cell r="A7374" t="str">
            <v xml:space="preserve">    73827</v>
          </cell>
          <cell r="B7374" t="str">
            <v>KIT CAVALETE</v>
          </cell>
        </row>
        <row r="7375">
          <cell r="A7375" t="str">
            <v xml:space="preserve">    73827/001</v>
          </cell>
          <cell r="B7375" t="str">
            <v xml:space="preserve">KIT CAVALETE PVC COM REGISTRO 1/2" - FORNECIMENTO E INSTALAÇÃO </v>
          </cell>
          <cell r="C7375" t="str">
            <v>UN</v>
          </cell>
          <cell r="D7375">
            <v>44.24</v>
          </cell>
        </row>
        <row r="7376">
          <cell r="A7376" t="str">
            <v xml:space="preserve">    74102</v>
          </cell>
          <cell r="B7376" t="str">
            <v>CAIXA DE PROTECAO PARA HIDROMETRO</v>
          </cell>
        </row>
        <row r="7377">
          <cell r="A7377" t="str">
            <v xml:space="preserve">    74102/001</v>
          </cell>
          <cell r="B7377" t="str">
            <v>CAIXA PARA HIDROMETRO CONCRETO PRE-MOLDADO - FORNECIMENTO E INSTALACAO</v>
          </cell>
          <cell r="C7377" t="str">
            <v>UN</v>
          </cell>
          <cell r="D7377">
            <v>128.09</v>
          </cell>
        </row>
        <row r="7378">
          <cell r="A7378" t="str">
            <v xml:space="preserve">    74217</v>
          </cell>
          <cell r="B7378" t="str">
            <v>AQUISICAO E INSTALACAO DE HIDROMETRO</v>
          </cell>
        </row>
        <row r="7379">
          <cell r="A7379" t="str">
            <v xml:space="preserve">    74217/001</v>
          </cell>
          <cell r="B7379" t="str">
            <v xml:space="preserve">HIDROMETRO 3,00M3/H, D=1/2" - FORNECIMENTO E INSTALACAO </v>
          </cell>
          <cell r="C7379" t="str">
            <v>UN</v>
          </cell>
          <cell r="D7379">
            <v>83.6</v>
          </cell>
        </row>
        <row r="7380">
          <cell r="A7380" t="str">
            <v xml:space="preserve">    74217/002</v>
          </cell>
          <cell r="B7380" t="str">
            <v xml:space="preserve">HIDROMETRO 5,00M3/H, D=3/4" - FORNECIMENTO E INSTALACAO </v>
          </cell>
          <cell r="C7380" t="str">
            <v>UN</v>
          </cell>
          <cell r="D7380">
            <v>107.12</v>
          </cell>
        </row>
        <row r="7381">
          <cell r="A7381" t="str">
            <v xml:space="preserve">    74217/003</v>
          </cell>
          <cell r="B7381" t="str">
            <v xml:space="preserve">HIDROMETRO 1,50M3/H, D=1/2" - FORNECIMENTO E INSTALACAO </v>
          </cell>
          <cell r="C7381" t="str">
            <v>UN</v>
          </cell>
          <cell r="D7381">
            <v>80.010000000000005</v>
          </cell>
        </row>
        <row r="7382">
          <cell r="A7382" t="str">
            <v xml:space="preserve">    74218</v>
          </cell>
          <cell r="B7382" t="str">
            <v>MONTAGEM E INSTALACAO DE CAVALETE</v>
          </cell>
        </row>
        <row r="7383">
          <cell r="A7383" t="str">
            <v xml:space="preserve">    74218/001</v>
          </cell>
          <cell r="B7383" t="str">
            <v xml:space="preserve">KIT CAVALETE PVC COM REGISTRO 3/4" - FORNECIMENTO E INSTALACAO </v>
          </cell>
          <cell r="C7383" t="str">
            <v>UN</v>
          </cell>
          <cell r="D7383">
            <v>46.38</v>
          </cell>
        </row>
        <row r="7384">
          <cell r="A7384" t="str">
            <v xml:space="preserve">    74253</v>
          </cell>
          <cell r="B7384" t="str">
            <v>RAMAL PREDIAL</v>
          </cell>
        </row>
        <row r="7385">
          <cell r="A7385" t="str">
            <v xml:space="preserve">    74253/001</v>
          </cell>
          <cell r="B7385" t="str">
            <v>RAMAL PREDIAL EM TUBO PEAD 20MM - FORNECIMENTO, INSTALAÇÃO, ESCAVAÇÃO E REATERRO</v>
          </cell>
          <cell r="C7385" t="str">
            <v>M</v>
          </cell>
          <cell r="D7385">
            <v>14.45</v>
          </cell>
        </row>
        <row r="7386">
          <cell r="A7386" t="str">
            <v xml:space="preserve">    83878</v>
          </cell>
          <cell r="B7386" t="str">
            <v xml:space="preserve">LIGACAO DA REDE 50MM AO RAMAL PREDIAL 1/2" </v>
          </cell>
          <cell r="C7386" t="str">
            <v>UN</v>
          </cell>
          <cell r="D7386">
            <v>23.48</v>
          </cell>
        </row>
        <row r="7387">
          <cell r="A7387" t="str">
            <v xml:space="preserve">    83879</v>
          </cell>
          <cell r="B7387" t="str">
            <v xml:space="preserve">LIGACAO DA REDE 75MM AO RAMAL PREDIAL 1/2" </v>
          </cell>
          <cell r="C7387" t="str">
            <v>UN</v>
          </cell>
          <cell r="D7387">
            <v>27.93</v>
          </cell>
        </row>
        <row r="7388">
          <cell r="A7388" t="str">
            <v xml:space="preserve">  0059</v>
          </cell>
          <cell r="B7388" t="str">
            <v>LIGACOES PREDIAIS DE ESGOTO</v>
          </cell>
        </row>
        <row r="7389">
          <cell r="A7389" t="str">
            <v xml:space="preserve">    73658</v>
          </cell>
          <cell r="B7389" t="str">
            <v>LIGAÇÃO DOMICILIAR DE ESGOTO DN 100MM, DA CASA ATÉ A CAIXA, COMPOSTO POR 10,0M TUBO DE PVC ESGOTO PREDIAL DN 100MM E CAIXA DE ALVENARIA COMTAMPA DE CONCRETO - FORNECIMENTO E INSTALAÇÃO</v>
          </cell>
          <cell r="C7389" t="str">
            <v>UN</v>
          </cell>
          <cell r="D7389">
            <v>365.88</v>
          </cell>
        </row>
        <row r="7390">
          <cell r="A7390" t="str">
            <v xml:space="preserve">    73784</v>
          </cell>
          <cell r="B7390" t="str">
            <v>LIGACOES DE ESGOTOS EM TUBOS DE PVC</v>
          </cell>
        </row>
        <row r="7391">
          <cell r="A7391" t="str">
            <v xml:space="preserve">    73784/001</v>
          </cell>
          <cell r="B7391" t="str">
            <v>LIGAÇÃO DE ESGOTO EM TUBO PVC ESGOTO SÉRIE-R DN 100MM, DA CAIXA ATÉ A REDE, INCLUINDO ESCAVAÇÃO E REATERRO ATÉ 1,00M, COMPOSTO POR 10,50M DETUBO PVC SÉRIE-R ESGOTO DN 100MM, JUNÇÃO SIMPLES PVC PARA ESGOTO PREDIAL DN 100X100MM E CURVA PVC 90GRAUS PARA RE</v>
          </cell>
          <cell r="C7391" t="str">
            <v>UN</v>
          </cell>
          <cell r="D7391">
            <v>649.09</v>
          </cell>
        </row>
        <row r="7392">
          <cell r="A7392" t="str">
            <v xml:space="preserve">    73784/002</v>
          </cell>
          <cell r="B7392" t="str">
            <v>LIGAÇÃO DE ESGOTO EM TUBO PVC ESGOTO SÉRIE-R DN 150MM, DA CAIXA ATÉ A REDE, INCLUINDO ESCAVAÇÃO E REATERRO ATÉ 1,00M, COMPOSTO POR 13,65M DETUBO PVC SÉRIE-R ESGOTO DN 150MM - FORNECIMENTO E INSTALAÇÃO</v>
          </cell>
          <cell r="C7392" t="str">
            <v>UN</v>
          </cell>
          <cell r="D7392">
            <v>945.77</v>
          </cell>
        </row>
        <row r="7393">
          <cell r="A7393" t="str">
            <v xml:space="preserve">    74216</v>
          </cell>
          <cell r="B7393" t="str">
            <v>RAMAL PREDIAL DE ESGOTO PARA REDE EM IMPLANTACAO (MAO-DE OBRA EMATERIAL, INCLUINDO ESCAVACAO MANUAL ATE 1,50 METROS E REATERRO)</v>
          </cell>
        </row>
        <row r="7394">
          <cell r="A7394" t="str">
            <v xml:space="preserve">    74216/001</v>
          </cell>
          <cell r="B7394" t="str">
            <v>RAMAL PREDIAL DE ESGOTO EM TUBO PVC ESGOTO DN 100MM - FORNECIMENTO, INSTALACAO, ESCAVACAO E REATERRO</v>
          </cell>
          <cell r="C7394" t="str">
            <v>M</v>
          </cell>
          <cell r="D7394">
            <v>57.09</v>
          </cell>
        </row>
        <row r="7395">
          <cell r="A7395" t="str">
            <v>MOVT</v>
          </cell>
          <cell r="B7395" t="str">
            <v>MOVIMENTO DE TERRA</v>
          </cell>
        </row>
        <row r="7396">
          <cell r="A7396" t="str">
            <v xml:space="preserve">  0017</v>
          </cell>
          <cell r="B7396" t="str">
            <v>DRAGAGEM</v>
          </cell>
        </row>
        <row r="7397">
          <cell r="A7397" t="str">
            <v xml:space="preserve">    76451</v>
          </cell>
          <cell r="B7397" t="str">
            <v>ESCAVACAO SUBMERSA</v>
          </cell>
        </row>
        <row r="7398">
          <cell r="A7398" t="str">
            <v xml:space="preserve">    76451/001</v>
          </cell>
          <cell r="B7398" t="str">
            <v>ESCAVACAO MECANIZADA SUBMERSA (DRAGAGEM E CARGA), UTILIZANDO CAMINHÃO BASCULANTE, ESCAVADEIRA TIPO DRAGA DE ARRASTE E RETROESCAVADEIRA COM CARREGADEIRA</v>
          </cell>
          <cell r="C7398" t="str">
            <v>M3</v>
          </cell>
          <cell r="D7398">
            <v>36.31</v>
          </cell>
        </row>
        <row r="7399">
          <cell r="A7399" t="str">
            <v xml:space="preserve">    83335</v>
          </cell>
          <cell r="B7399" t="str">
            <v xml:space="preserve">ESCAVACAO SUBMERSA COM DRAGA DE MANDIBULA </v>
          </cell>
          <cell r="C7399" t="str">
            <v>M3</v>
          </cell>
          <cell r="D7399">
            <v>46.96</v>
          </cell>
        </row>
        <row r="7400">
          <cell r="A7400" t="str">
            <v xml:space="preserve">    88548</v>
          </cell>
          <cell r="B7400" t="str">
            <v xml:space="preserve">DRAGAGEM (C/ ESCAVADEIRA DRAG LINE DE ARRASTE 140HP) </v>
          </cell>
          <cell r="C7400" t="str">
            <v>M3</v>
          </cell>
          <cell r="D7400">
            <v>36.56</v>
          </cell>
        </row>
        <row r="7401">
          <cell r="A7401" t="str">
            <v xml:space="preserve">  0018</v>
          </cell>
          <cell r="B7401" t="str">
            <v>CORTE/ESCAVACAO EM JAZIDAS OU CAMPO ABERTO</v>
          </cell>
        </row>
        <row r="7402">
          <cell r="A7402" t="str">
            <v xml:space="preserve">    7011</v>
          </cell>
          <cell r="B7402" t="str">
            <v>ESCAVACAO E ACERTO MANUAL NA FAIXA DE 0,45M DE LARGURA P/ EXECUCAO DE MEIO-FIO E SARJETA CONJUGADOS</v>
          </cell>
          <cell r="C7402" t="str">
            <v>M</v>
          </cell>
          <cell r="D7402">
            <v>3.62</v>
          </cell>
        </row>
        <row r="7403">
          <cell r="A7403" t="str">
            <v xml:space="preserve">    73903</v>
          </cell>
          <cell r="B7403" t="str">
            <v>ESCAVAÇÃO MECANIZADA A CEU ABERTO</v>
          </cell>
        </row>
        <row r="7404">
          <cell r="A7404" t="str">
            <v xml:space="preserve">    73903/001</v>
          </cell>
          <cell r="B7404" t="str">
            <v xml:space="preserve">LIMPEZA SUPERFICIAL DA CAMADA VEGETAL EM JAZIDA </v>
          </cell>
          <cell r="C7404" t="str">
            <v>M2</v>
          </cell>
          <cell r="D7404">
            <v>0.39</v>
          </cell>
        </row>
        <row r="7405">
          <cell r="A7405" t="str">
            <v xml:space="preserve">    73903/002</v>
          </cell>
          <cell r="B7405" t="str">
            <v xml:space="preserve">EXPURGO DE JAZIDA (MATERIAL VEGETAL, OU INSERVÍVEL, EXCETO LAMA) </v>
          </cell>
          <cell r="C7405" t="str">
            <v>M3</v>
          </cell>
          <cell r="D7405">
            <v>2.0499999999999998</v>
          </cell>
        </row>
        <row r="7406">
          <cell r="A7406" t="str">
            <v xml:space="preserve">    74151</v>
          </cell>
          <cell r="B7406" t="str">
            <v>ESCAVACAO E CARGA MATERIAL 1A CATEGORIA</v>
          </cell>
        </row>
        <row r="7407">
          <cell r="A7407" t="str">
            <v xml:space="preserve">    74151/001</v>
          </cell>
          <cell r="B7407" t="str">
            <v>ESCAVACAO E CARGA MATERIAL 1A CATEGORIA, UTILIZANDO TRATOR DE ESTEIRASDE 110 A 160HP COM LAMINA, PESO OPERACIONAL * 13T E PA CARREGADEIRACOM 170 HP.</v>
          </cell>
          <cell r="C7407" t="str">
            <v>M3</v>
          </cell>
          <cell r="D7407">
            <v>3.05</v>
          </cell>
        </row>
        <row r="7408">
          <cell r="A7408" t="str">
            <v xml:space="preserve">    74154</v>
          </cell>
          <cell r="B7408" t="str">
            <v>ESCAVACAO, CARGA E TRANSPORTE DMT 50 A 200M C/ CAMINHAO BASCULANTE</v>
          </cell>
        </row>
        <row r="7409">
          <cell r="A7409" t="str">
            <v xml:space="preserve">    74154/001</v>
          </cell>
          <cell r="B7409" t="str">
            <v>ESCAVACAO, CARGA E TRANSPORTE DE MATERIAL DE 1A CATEGORIA COM TRATOR SOBRE ESTEIRAS 305 HP E CACAMBA 5M3, DMT 50 A 200M</v>
          </cell>
          <cell r="C7409" t="str">
            <v>M3</v>
          </cell>
          <cell r="D7409">
            <v>5.09</v>
          </cell>
        </row>
        <row r="7410">
          <cell r="A7410" t="str">
            <v xml:space="preserve">    74155</v>
          </cell>
          <cell r="B7410" t="str">
            <v>ESCAVACAO E TRANSPORTE DMT 50M C/TRATOR ESTEIRAS CAT D8</v>
          </cell>
        </row>
        <row r="7411">
          <cell r="A7411" t="str">
            <v xml:space="preserve">    74155/001</v>
          </cell>
          <cell r="B7411" t="str">
            <v xml:space="preserve">ESCAVACAO E TRANSP MAT 1A CAT DMT 50M C/TRATOR EST CAT D8 C/ LAMINA </v>
          </cell>
          <cell r="C7411" t="str">
            <v>M3</v>
          </cell>
          <cell r="D7411">
            <v>1.72</v>
          </cell>
        </row>
        <row r="7412">
          <cell r="A7412" t="str">
            <v xml:space="preserve">    74155/002</v>
          </cell>
          <cell r="B7412" t="str">
            <v>ESCAVACAO E TRANSPORTE DE MATERIAL DE 2A CAT DMT 50M COM TRATOR SOBREESTEIRAS 305 HP COM LAMINA E ESCARIFICADOR</v>
          </cell>
          <cell r="C7412" t="str">
            <v>M3</v>
          </cell>
          <cell r="D7412">
            <v>3.32</v>
          </cell>
        </row>
        <row r="7413">
          <cell r="A7413" t="str">
            <v xml:space="preserve">    74205</v>
          </cell>
          <cell r="B7413" t="str">
            <v>ESCAVACAO DE MATERIAL 1A. CATEGORIA (SUBLEITO)</v>
          </cell>
        </row>
        <row r="7414">
          <cell r="A7414" t="str">
            <v xml:space="preserve">    74205/001</v>
          </cell>
          <cell r="B7414" t="str">
            <v>ESCAVACAO MECANICA DE MATERIAL 1A. CATEGORIA, PROVENIENTE DE CORTE DE SUBLEITO (C/TRATOR ESTEIRAS 160HP)</v>
          </cell>
          <cell r="C7414" t="str">
            <v>M3</v>
          </cell>
          <cell r="D7414">
            <v>1.71</v>
          </cell>
        </row>
        <row r="7415">
          <cell r="A7415" t="str">
            <v xml:space="preserve">    78018</v>
          </cell>
          <cell r="B7415" t="str">
            <v>ESCAVACAO MANUAL A CEU ABERTO EM MATERIAL DE 1A CATEGORIA, EM PROFUNDIDADE ATE 0,50M</v>
          </cell>
          <cell r="C7415" t="str">
            <v>M3</v>
          </cell>
          <cell r="D7415">
            <v>24.19</v>
          </cell>
        </row>
        <row r="7416">
          <cell r="A7416" t="str">
            <v xml:space="preserve">    79472</v>
          </cell>
          <cell r="B7416" t="str">
            <v xml:space="preserve">REGULARIZACAO DE SUPERFICIES EM TERRA COM MOTONIVELADORA </v>
          </cell>
          <cell r="C7416" t="str">
            <v>M2</v>
          </cell>
          <cell r="D7416">
            <v>0.59</v>
          </cell>
        </row>
        <row r="7417">
          <cell r="A7417" t="str">
            <v xml:space="preserve">    79473</v>
          </cell>
          <cell r="B7417" t="str">
            <v xml:space="preserve">CORTE E ATERRO COMPENSADO </v>
          </cell>
          <cell r="C7417" t="str">
            <v>M3</v>
          </cell>
          <cell r="D7417">
            <v>7.33</v>
          </cell>
        </row>
        <row r="7418">
          <cell r="A7418" t="str">
            <v xml:space="preserve">    79474</v>
          </cell>
          <cell r="B7418" t="str">
            <v>ESCAVACAO MANUAL, CAMPO ABERTO, EM SOLO EXCETO ROCHA, DE 4,00 ATE 6,00M DE PROFUNDIDADE.</v>
          </cell>
          <cell r="C7418" t="str">
            <v>M3</v>
          </cell>
          <cell r="D7418">
            <v>40.82</v>
          </cell>
        </row>
        <row r="7419">
          <cell r="A7419" t="str">
            <v xml:space="preserve">    79477</v>
          </cell>
          <cell r="B7419" t="str">
            <v xml:space="preserve">ESCAVACAO EM ROCHA C/PERFURACAO MANUAL E EXPLOSIVO </v>
          </cell>
          <cell r="C7419" t="str">
            <v>M3</v>
          </cell>
          <cell r="D7419">
            <v>248.09</v>
          </cell>
        </row>
        <row r="7420">
          <cell r="A7420" t="str">
            <v xml:space="preserve">    79478</v>
          </cell>
          <cell r="B7420" t="str">
            <v>ESCAVACAO MANUAL CAMPO ABERTO EM SOLO EXCETO ROCHA ATE 2,00M PROFUNDIDADE</v>
          </cell>
          <cell r="C7420" t="str">
            <v>M3</v>
          </cell>
          <cell r="D7420">
            <v>29.53</v>
          </cell>
        </row>
        <row r="7421">
          <cell r="A7421" t="str">
            <v xml:space="preserve">    79479</v>
          </cell>
          <cell r="B7421" t="str">
            <v>ESCAVACAO MANUAL, CAMPO ABERTO, EM SOLO EXCETO ROCHA, DE 2,00 ATE 4,00M DE PROFUNDIDADE.</v>
          </cell>
          <cell r="C7421" t="str">
            <v>M3</v>
          </cell>
          <cell r="D7421">
            <v>35.18</v>
          </cell>
        </row>
        <row r="7422">
          <cell r="A7422" t="str">
            <v xml:space="preserve">    79480</v>
          </cell>
          <cell r="B7422" t="str">
            <v>ESCAVACAO MECANICA CAMPO ABERTO EM SOLO EXCETO ROCHA ATE 2,00M PROFUNDIDADE</v>
          </cell>
          <cell r="C7422" t="str">
            <v>M3</v>
          </cell>
          <cell r="D7422">
            <v>2.81</v>
          </cell>
        </row>
        <row r="7423">
          <cell r="A7423" t="str">
            <v xml:space="preserve">    79505</v>
          </cell>
          <cell r="B7423" t="str">
            <v>ESCAVACAO A FOGO A CEU ABERTO</v>
          </cell>
        </row>
        <row r="7424">
          <cell r="A7424" t="str">
            <v xml:space="preserve">    79505/001</v>
          </cell>
          <cell r="B7424" t="str">
            <v>ESCAVACAO A FOGO EM MATERIAL DE 2A CATEGORIA, MOLEDO OU ROCHA DECOMPOSTA, A CEU ABERTO, FURACAO A BARRA MINA</v>
          </cell>
          <cell r="C7424" t="str">
            <v>M3</v>
          </cell>
          <cell r="D7424">
            <v>73.290000000000006</v>
          </cell>
        </row>
        <row r="7425">
          <cell r="A7425" t="str">
            <v xml:space="preserve">    79505/002</v>
          </cell>
          <cell r="B7425" t="str">
            <v>ESCAVACAO A FOGO EM MATERIAL DE 3A CATEGORIA, ROCHA VIVA, A CEU ABERTO, FURACAO A BARRA MINA.</v>
          </cell>
          <cell r="C7425" t="str">
            <v>M3</v>
          </cell>
          <cell r="D7425">
            <v>155.21</v>
          </cell>
        </row>
        <row r="7426">
          <cell r="A7426" t="str">
            <v xml:space="preserve">    79517</v>
          </cell>
          <cell r="B7426" t="str">
            <v>ESCAVACAO MANUAL EM SOLO</v>
          </cell>
        </row>
        <row r="7427">
          <cell r="A7427" t="str">
            <v xml:space="preserve">    79517/001</v>
          </cell>
          <cell r="B7427" t="str">
            <v xml:space="preserve">ESCAVACAO MANUAL EM SOLO-PROF. ATE 1,50 M </v>
          </cell>
          <cell r="C7427" t="str">
            <v>M3</v>
          </cell>
          <cell r="D7427">
            <v>20.16</v>
          </cell>
        </row>
        <row r="7428">
          <cell r="A7428" t="str">
            <v xml:space="preserve">    79517/002</v>
          </cell>
          <cell r="B7428" t="str">
            <v xml:space="preserve">ESCAVACAO MANUAL EM SOLO, PROF. MAIOR QUE 1,5M ATE 4,00 M </v>
          </cell>
          <cell r="C7428" t="str">
            <v>M3</v>
          </cell>
          <cell r="D7428">
            <v>32.25</v>
          </cell>
        </row>
        <row r="7429">
          <cell r="A7429" t="str">
            <v xml:space="preserve">    83336</v>
          </cell>
          <cell r="B7429" t="str">
            <v>ESCAVACAO MECANICA PARA ACERTO DE TALUDES, EM MATERIAL DE 1A CATEGORIA, COM ESCAVADEIRA HIDRAULICA</v>
          </cell>
          <cell r="C7429" t="str">
            <v>M3</v>
          </cell>
          <cell r="D7429">
            <v>3.76</v>
          </cell>
        </row>
        <row r="7430">
          <cell r="A7430" t="str">
            <v xml:space="preserve">    83338</v>
          </cell>
          <cell r="B7430" t="str">
            <v>ESCAVACAO MECANICA, A CEU ABERTO, EM MATERIAL DE 1A CATEGORIA, COM ESCAVADEIRA HIDRAULICA, CAPACIDADE DE 0,78 M3</v>
          </cell>
          <cell r="C7430" t="str">
            <v>M3</v>
          </cell>
          <cell r="D7430">
            <v>2.19</v>
          </cell>
        </row>
        <row r="7431">
          <cell r="A7431" t="str">
            <v xml:space="preserve">    89885</v>
          </cell>
          <cell r="B7431" t="str">
            <v>ESCAVAÇÃO VERTICAL A CÉU ABERTO, INCLUINDO CARGA, DESCARGA E TRANSPORTE, EM SOLO DE 1ª CATEGORIA COM ESCAVADEIRA HIDRÁULICA (CAÇAMBA: 0,8 M³/ 111 HP), FROTA DE 3 CAMINHÕES BASCULANTES DE 14 M³, DMT DE 0,2 KM EVELOCIDADE MÉDIA 4 KM/H. AF_12/2013</v>
          </cell>
          <cell r="C7431" t="str">
            <v>M3</v>
          </cell>
          <cell r="D7431">
            <v>5.99</v>
          </cell>
        </row>
        <row r="7432">
          <cell r="A7432" t="str">
            <v xml:space="preserve">    89886</v>
          </cell>
          <cell r="B7432" t="str">
            <v>ESCAVAÇÃO VERTICAL A CÉU ABERTO, INCLUINDO CARGA, DESCARGA E TRANSPORTE, EM SOLO DE 1ª CATEGORIA COM ESCAVADEIRA HIDRÁULICA (CAÇAMBA: 0,8 M³/ 111 HP), FROTA DE 3 CAMINHÕES BASCULANTES DE 14 M³, DMT DE 0,3 KM EVELOCIDADE MÉDIA 5,9 KM/H. AF_12/2013</v>
          </cell>
          <cell r="C7432" t="str">
            <v>M3</v>
          </cell>
          <cell r="D7432">
            <v>6.01</v>
          </cell>
        </row>
        <row r="7433">
          <cell r="A7433" t="str">
            <v xml:space="preserve">    89887</v>
          </cell>
          <cell r="B7433" t="str">
            <v>ESCAVAÇÃO VERTICAL A CÉU ABERTO, INCLUINDO CARGA, DESCARGA E TRANSPORTE, EM SOLO DE 1ª CATEGORIA COM ESCAVADEIRA HIDRÁULICA (CAÇAMBA: 0,8 M³/ 111 HP), FROTA DE 3 CAMINHÕES BASCULANTES DE 14 M³, DMT DE 0,6 KM EVELOCIDADE MÉDIA 10 KM/H. AF_12/2013</v>
          </cell>
          <cell r="C7433" t="str">
            <v>M3</v>
          </cell>
          <cell r="D7433">
            <v>6.18</v>
          </cell>
        </row>
        <row r="7434">
          <cell r="A7434" t="str">
            <v xml:space="preserve">    89888</v>
          </cell>
          <cell r="B7434" t="str">
            <v>ESCAVAÇÃO VERTICAL A CÉU ABERTO, INCLUINDO CARGA, DESCARGA E TRANSPORTE, EM SOLO DE 1ª CATEGORIA COM ESCAVADEIRA HIDRÁULICA (CAÇAMBA: 0,8 M³/ 111 HP), FROTA DE 3 CAMINHÕES BASCULANTES DE 14 M³, DMT DE 0,8 KM EVELOCIDADE MÉDIA 14 KM/H. AF_12/2013</v>
          </cell>
          <cell r="C7434" t="str">
            <v>M3</v>
          </cell>
          <cell r="D7434">
            <v>6.13</v>
          </cell>
        </row>
        <row r="7435">
          <cell r="A7435" t="str">
            <v xml:space="preserve">    89889</v>
          </cell>
          <cell r="B7435" t="str">
            <v>ESCAVAÇÃO VERTICAL A CÉU ABERTO, INCLUINDO CARGA, DESCARGA E TRANSPORTE, EM SOLO DE 1ª CATEGORIA COM ESCAVADEIRA HIDRÁULICA (CAÇAMBA: 0,8 M³/ 111 HP), FROTA DE 3 CAMINHÕES BASCULANTES DE 14 M³, DMT DE 1 KM E VELOCIDADE MÉDIA 15 KM/H. AF_12/2013</v>
          </cell>
          <cell r="C7435" t="str">
            <v>M3</v>
          </cell>
          <cell r="D7435">
            <v>6.31</v>
          </cell>
        </row>
        <row r="7436">
          <cell r="A7436" t="str">
            <v xml:space="preserve">    89890</v>
          </cell>
          <cell r="B7436" t="str">
            <v>ESCAVAÇÃO VERTICAL A CÉU ABERTO, INCLUINDO CARGA, DESCARGA E TRANSPORTE, EM SOLO DE 1ª CATEGORIA COM ESCAVADEIRA HIDRÁULICA (CAÇAMBA: 0,8 M³/ 111 HP), FROTA DE 4 CAMINHÕES BASCULANTES DE 14 M³, DMT DE 1,5 KM EVELOCIDADE MÉDIA 18 KM/H. AF_12/2013</v>
          </cell>
          <cell r="C7436" t="str">
            <v>M3</v>
          </cell>
          <cell r="D7436">
            <v>8.5299999999999994</v>
          </cell>
        </row>
        <row r="7437">
          <cell r="A7437" t="str">
            <v xml:space="preserve">    89891</v>
          </cell>
          <cell r="B7437" t="str">
            <v>ESCAVAÇÃO VERTICAL A CÉU ABERTO, INCLUINDO CARGA, DESCARGA E TRANSPORTE, EM SOLO DE 1ª CATEGORIA COM ESCAVADEIRA HIDRÁULICA (CAÇAMBA: 0,8 M³/ 111 HP), FROTA DE 4 CAMINHÕES BASCULANTES DE 14 M³, DMT DE 2 KM E VELOCIDADE MÉDIA 22 KM/H. AF_12/2013</v>
          </cell>
          <cell r="C7437" t="str">
            <v>M3</v>
          </cell>
          <cell r="D7437">
            <v>8.68</v>
          </cell>
        </row>
        <row r="7438">
          <cell r="A7438" t="str">
            <v xml:space="preserve">    89892</v>
          </cell>
          <cell r="B7438" t="str">
            <v>ESCAVAÇÃO VERTICAL A CÉU ABERTO, INCLUINDO CARGA, DESCARGA E TRANSPORTE, EM SOLO DE 1ª CATEGORIA COM ESCAVADEIRA HIDRÁULICA (CAÇAMBA: 0,8 M³/ 111 HP), FROTA DE 4 CAMINHÕES BASCULANTES DE 14 M³, DMT DE 2 KM E VELOCIDADE MÉDIA 35 KM/H. AF_12/2013</v>
          </cell>
          <cell r="C7438" t="str">
            <v>M3</v>
          </cell>
          <cell r="D7438">
            <v>8.02</v>
          </cell>
        </row>
        <row r="7439">
          <cell r="A7439" t="str">
            <v xml:space="preserve">    89893</v>
          </cell>
          <cell r="B7439" t="str">
            <v>ESCAVAÇÃO VERTICAL A CÉU ABERTO, INCLUINDO CARGA, DESCARGA E TRANSPORTE, EM SOLO DE 1ª CATEGORIA COM ESCAVADEIRA HIDRÁULICA (CAÇAMBA: 0,8 M³/ 111 HP), FROTA DE 5 CAMINHÕES BASCULANTES DE 14 M³, DMT DE 3 KM E VELOCIDADE MÉDIA 20 KM/H. AF_12/2013</v>
          </cell>
          <cell r="C7439" t="str">
            <v>M3</v>
          </cell>
          <cell r="D7439">
            <v>10.38</v>
          </cell>
        </row>
        <row r="7440">
          <cell r="A7440" t="str">
            <v xml:space="preserve">    89894</v>
          </cell>
          <cell r="B7440" t="str">
            <v>ESCAVAÇÃO VERTICAL A CÉU ABERTO, INCLUINDO CARGA, DESCARGA E TRANSPORTE, EM SOLO DE 1ª CATEGORIA COM ESCAVADEIRA HIDRÁULICA (CAÇAMBA: 0,8 M³/ 111 HP), FROTA DE 6 CAMINHÕES BASCULANTES DE 14 M³, DMT DE 4 KM E VELOCIDADE MÉDIA 22 KM/H. AF_12/2013</v>
          </cell>
          <cell r="C7440" t="str">
            <v>M3</v>
          </cell>
          <cell r="D7440">
            <v>11.56</v>
          </cell>
        </row>
        <row r="7441">
          <cell r="A7441" t="str">
            <v xml:space="preserve">    89895</v>
          </cell>
          <cell r="B7441" t="str">
            <v>ESCAVAÇÃO VERTICAL A CÉU ABERTO, INCLUINDO CARGA, DESCARGA E TRANSPORTE, EM SOLO DE 1ª CATEGORIA COM ESCAVADEIRA HIDRÁULICA (CAÇAMBA: 0,8 M³/ 111 HP), FROTA DE 7 CAMINHÕES BASCULANTES DE 14 M³, DMT DE 6 KM E VELOCIDADE MÉDIA 22 KM/H. AF_12/2013</v>
          </cell>
          <cell r="C7441" t="str">
            <v>M3</v>
          </cell>
          <cell r="D7441">
            <v>13.87</v>
          </cell>
        </row>
        <row r="7442">
          <cell r="A7442" t="str">
            <v xml:space="preserve">    89896</v>
          </cell>
          <cell r="B7442" t="str">
            <v>ESCAVAÇÃO VERTICAL A CÉU ABERTO, INCLUINDO CARGA, DESCARGA E TRANSPORTE, EM SOLO DE 1ª CATEGORIA COM ESCAVADEIRA HIDRÁULICA (CAÇAMBA: 0,8 M³/ 111 HP), FROTA DE 6 CAMINHÕES BASCULANTES DE 14 M³, DMT DE 6 KM E VELOCIDADE MÉDIA 35 KM/H. AF_12/2013</v>
          </cell>
          <cell r="C7442" t="str">
            <v>M3</v>
          </cell>
          <cell r="D7442">
            <v>11.37</v>
          </cell>
        </row>
        <row r="7443">
          <cell r="A7443" t="str">
            <v xml:space="preserve">    89897</v>
          </cell>
          <cell r="B7443" t="str">
            <v>ESCAVAÇÃO VERTICAL A CÉU ABERTO, INCLUINDO CARGA, DESCARGA E TRANSPORTE, EM SOLO DE 1ª CATEGORIA COM ESCAVADEIRA HIDRÁULICA (CAÇAMBA: 0,8 M³/ 111 HP), FROTA DE 9 CAMINHÕES BASCULANTES DE 14 M³, DMT DE 8 KM E VELOCIDADE MÉDIA 22 KM/H. AF_12/2013</v>
          </cell>
          <cell r="C7443" t="str">
            <v>M3</v>
          </cell>
          <cell r="D7443">
            <v>16.760000000000002</v>
          </cell>
        </row>
        <row r="7444">
          <cell r="A7444" t="str">
            <v xml:space="preserve">    89898</v>
          </cell>
          <cell r="B7444" t="str">
            <v>ESCAVAÇÃO VERTICAL A CÉU ABERTO, INCLUINDO CARGA, DESCARGA E TRANSPORTE, EM SOLO DE 1ª CATEGORIA COM ESCAVADEIRA HIDRÁULICA (CAÇAMBA: 0,8 M³/ 111 HP), FROTA DE 10 CAMINHÕES BASCULANTES DE 14 M³, DMT DE 10 KM EVELOCIDADE MÉDIA 22 KM/H. AF_12/2013</v>
          </cell>
          <cell r="C7444" t="str">
            <v>M3</v>
          </cell>
          <cell r="D7444">
            <v>19.079999999999998</v>
          </cell>
        </row>
        <row r="7445">
          <cell r="A7445" t="str">
            <v xml:space="preserve">    89899</v>
          </cell>
          <cell r="B7445" t="str">
            <v>ESCAVAÇÃO VERTICAL A CÉU ABERTO, INCLUINDO CARGA, DESCARGA E TRANSPORTE, EM SOLO DE 1ª CATEGORIA COM ESCAVADEIRA HIDRÁULICA (CAÇAMBA: 0,8 M³/ 111 HP), FROTA DE 7 CAMINHÕES BASCULANTES DE 14 M³, DMT DE 10 KM EVELOCIDADE MÉDIA 35 KM/H. AF_12/2013</v>
          </cell>
          <cell r="C7445" t="str">
            <v>M3</v>
          </cell>
          <cell r="D7445">
            <v>14.14</v>
          </cell>
        </row>
        <row r="7446">
          <cell r="A7446" t="str">
            <v xml:space="preserve">    89900</v>
          </cell>
          <cell r="B7446" t="str">
            <v>ESCAVAÇÃO VERTICAL A CÉU ABERTO, INCLUINDO CARGA, DESCARGA E TRANSPORTE, EM SOLO DE 1ª CATEGORIA COM ESCAVADEIRA HIDRÁULICA (CAÇAMBA: 0,8 M³/ 111 HP), FROTA DE 13 CAMINHÕES BASCULANTES DE 14 M³, DMT DE 15 KM EVELOCIDADE MÉDIA 24 KM/H. AF_12/2013</v>
          </cell>
          <cell r="C7446" t="str">
            <v>M3</v>
          </cell>
          <cell r="D7446">
            <v>24.05</v>
          </cell>
        </row>
        <row r="7447">
          <cell r="A7447" t="str">
            <v xml:space="preserve">    89901</v>
          </cell>
          <cell r="B7447" t="str">
            <v>ESCAVAÇÃO VERTICAL A CÉU ABERTO, INCLUINDO CARGA, DESCARGA E TRANSPORTE, EM SOLO DE 1ª CATEGORIA COM ESCAVADEIRA HIDRÁULICA (CAÇAMBA: 0,8 M³/ 111 HP), FROTA DE 8 CAMINHÕES BASCULANTES DE 14 M³, DMT DE 15 KM EVELOCIDADE MÉDIA 45 KM/H. AF_12/2013</v>
          </cell>
          <cell r="C7447" t="str">
            <v>M3</v>
          </cell>
          <cell r="D7447">
            <v>15.62</v>
          </cell>
        </row>
        <row r="7448">
          <cell r="A7448" t="str">
            <v xml:space="preserve">    89902</v>
          </cell>
          <cell r="B7448" t="str">
            <v>ESCAVAÇÃO VERTICAL A CÉU ABERTO, INCLUINDO CARGA, DESCARGA E TRANSPORTE, EM SOLO DE 1ª CATEGORIA COM ESCAVADEIRA HIDRÁULICA (CAÇAMBA: 0,8 M³/ 111 HP), FROTA DE 16 CAMINHÕES BASCULANTES DE 14 M³, DMT DE 20 KM EVELOCIDADE MÉDIA 24 KM/H. AF_12/2013</v>
          </cell>
          <cell r="C7448" t="str">
            <v>M3</v>
          </cell>
          <cell r="D7448">
            <v>29.78</v>
          </cell>
        </row>
        <row r="7449">
          <cell r="A7449" t="str">
            <v xml:space="preserve">    89903</v>
          </cell>
          <cell r="B7449" t="str">
            <v>ESCAVAÇÃO VERTICAL A CÉU ABERTO, INCLUINDO CARGA, DESCARGA E TRANSPORTE, EM SOLO DE 1ª CATEGORIA COM ESCAVADEIRA HIDRÁULICA (CAÇAMBA: 0,8 M³/ 111 HP), FROTA DE 2 CAMINHÕES BASCULANTES DE 18 M³, DMT DE 0,2 KM EVELOCIDADE MÉDIA 4 KM/H. AF_12/2013</v>
          </cell>
          <cell r="C7449" t="str">
            <v>M3</v>
          </cell>
          <cell r="D7449">
            <v>5.51</v>
          </cell>
        </row>
        <row r="7450">
          <cell r="A7450" t="str">
            <v xml:space="preserve">    89904</v>
          </cell>
          <cell r="B7450" t="str">
            <v>ESCAVAÇÃO VERTICAL A CÉU ABERTO, INCLUINDO CARGA, DESCARGA E TRANSPORTE, EM SOLO DE 1ª CATEGORIA COM ESCAVADEIRA HIDRÁULICA (CAÇAMBA: 0,8 M³/ 111 HP), FROTA DE 2 CAMINHÕES BASCULANTES DE 18 M³, DMT DE 0,3 KM EVELOCIDADE MÉDIA 5,9KM/H. AF_12/2013</v>
          </cell>
          <cell r="C7450" t="str">
            <v>M3</v>
          </cell>
          <cell r="D7450">
            <v>5.54</v>
          </cell>
        </row>
        <row r="7451">
          <cell r="A7451" t="str">
            <v xml:space="preserve">    89905</v>
          </cell>
          <cell r="B7451" t="str">
            <v>ESCAVAÇÃO VERTICAL A CÉU ABERTO, INCLUINDO CARGA, DESCARGA E TRANSPORTE, EM SOLO DE 1ª CATEGORIA COM ESCAVADEIRA HIDRÁULICA (CAÇAMBA: 0,8 M³/ 111 HP), FROTA DE 2 CAMINHÕES BASCULANTES DE 18 M³, DMT DE 0,6 KM EVELOCIDADE MÉDIA 10 KM/H. AF_12/2013</v>
          </cell>
          <cell r="C7451" t="str">
            <v>M3</v>
          </cell>
          <cell r="D7451">
            <v>5.69</v>
          </cell>
        </row>
        <row r="7452">
          <cell r="A7452" t="str">
            <v xml:space="preserve">    89906</v>
          </cell>
          <cell r="B7452" t="str">
            <v>ESCAVAÇÃO VERTICAL A CÉU ABERTO, INCLUINDO CARGA, DESCARGA E TRANSPORTE, EM SOLO DE 1ª CATEGORIA COM ESCAVADEIRA HIDRÁULICA (CAÇAMBA: 0,8 M³/ 111 HP), FROTA DE 2 CAMINHÕES BASCULANTES DE 18 M³, DMT DE 0,8 KM EVELOCIDADE MÉDIA 14 KM/H. AF_12/2013</v>
          </cell>
          <cell r="C7452" t="str">
            <v>M3</v>
          </cell>
          <cell r="D7452">
            <v>5.64</v>
          </cell>
        </row>
        <row r="7453">
          <cell r="A7453" t="str">
            <v xml:space="preserve">    89907</v>
          </cell>
          <cell r="B7453" t="str">
            <v>ESCAVAÇÃO VERTICAL A CÉU ABERTO, INCLUINDO CARGA, DESCARGA E TRANSPORTE, EM SOLO DE 1ª CATEGORIA COM ESCAVADEIRA HIDRÁULICA (CAÇAMBA: 0,8 M³/ 111 HP), FROTA DE 3 CAMINHÕES BASCULANTES DE 18 M³, DMT DE 1 KM E VELOCIDADE MÉDIA 15 KM/H. AF_12/2013</v>
          </cell>
          <cell r="C7453" t="str">
            <v>M3</v>
          </cell>
          <cell r="D7453">
            <v>6.45</v>
          </cell>
        </row>
        <row r="7454">
          <cell r="A7454" t="str">
            <v xml:space="preserve">    89908</v>
          </cell>
          <cell r="B7454" t="str">
            <v>ESCAVAÇÃO VERTICAL A CÉU ABERTO, INCLUINDO CARGA, DESCARGA E TRANSPORTE, EM SOLO DE 1ª CATEGORIA COM ESCAVADEIRA HIDRÁULICA (CAÇAMBA: 0,8 M³/ 111 HP), FROTA DE 4 CAMINHÕES BASCULANTES DE 18 M³, DMT DE 1,5 KM EVELOCIDADE MÉDIA 18 KM/H. AF_12/2013</v>
          </cell>
          <cell r="C7454" t="str">
            <v>M3</v>
          </cell>
          <cell r="D7454">
            <v>8.6199999999999992</v>
          </cell>
        </row>
        <row r="7455">
          <cell r="A7455" t="str">
            <v xml:space="preserve">    89909</v>
          </cell>
          <cell r="B7455" t="str">
            <v>ESCAVAÇÃO VERTICAL A CÉU ABERTO, INCLUINDO CARGA, DESCARGA E TRANSPORTE, EM SOLO DE 1ª CATEGORIA COM ESCAVADEIRA HIDRÁULICA (CAÇAMBA: 0,8 M³/ 111 HP), FROTA DE 4 CAMINHÕES BASCULANTES DE 18 M³, DMT DE 2 KM E VELOCIDADE MÉDIA 22 KM/H. AF_12/2013</v>
          </cell>
          <cell r="C7455" t="str">
            <v>M3</v>
          </cell>
          <cell r="D7455">
            <v>8.76</v>
          </cell>
        </row>
        <row r="7456">
          <cell r="A7456" t="str">
            <v xml:space="preserve">    89910</v>
          </cell>
          <cell r="B7456" t="str">
            <v>ESCAVAÇÃO VERTICAL A CÉU ABERTO, INCLUINDO CARGA, DESCARGA E TRANSPORTE, EM SOLO DE 1ª CATEGORIA COM ESCAVADEIRA HIDRÁULICA (CAÇAMBA: 0,8 M³/ 111 HP), FROTA DE 3 CAMINHÕES BASCULANTES DE 18 M³, DMT DE 2 KM E VELOCIDADE MÉDIA 35 KM/H. AF_12/2013</v>
          </cell>
          <cell r="C7456" t="str">
            <v>M3</v>
          </cell>
          <cell r="D7456">
            <v>7.54</v>
          </cell>
        </row>
        <row r="7457">
          <cell r="A7457" t="str">
            <v xml:space="preserve">    89911</v>
          </cell>
          <cell r="B7457" t="str">
            <v>ESCAVAÇÃO VERTICAL A CÉU ABERTO, INCLUINDO CARGA, DESCARGA E TRANSPORTE, EM SOLO DE 1ª CATEGORIA COM ESCAVADEIRA HIDRÁULICA (CAÇAMBA: 0,8 M³/ 111 HP), FROTA DE 5 CAMINHÕES BASCULANTES DE 18 M³, DMT DE 3 KM E VELOCIDADE MÉDIA 20 KM/H. AF_12/2013</v>
          </cell>
          <cell r="C7457" t="str">
            <v>M3</v>
          </cell>
          <cell r="D7457">
            <v>10.44</v>
          </cell>
        </row>
        <row r="7458">
          <cell r="A7458" t="str">
            <v xml:space="preserve">    89912</v>
          </cell>
          <cell r="B7458" t="str">
            <v>ESCAVAÇÃO VERTICAL A CÉU ABERTO, INCLUINDO CARGA, DESCARGA E TRANSPORTE, EM SOLO DE 1ª CATEGORIA COM ESCAVADEIRA HIDRÁULICA (CAÇAMBA: 0,8 M³/ 111 HP), FROTA DE 5 CAMINHÕES BASCULANTES DE 18 M³, DMT DE 4 KM E VELOCIDADE MÉDIA 22 KM/H. AF_12/2013</v>
          </cell>
          <cell r="C7458" t="str">
            <v>M3</v>
          </cell>
          <cell r="D7458">
            <v>11.04</v>
          </cell>
        </row>
        <row r="7459">
          <cell r="A7459" t="str">
            <v xml:space="preserve">    89913</v>
          </cell>
          <cell r="B7459" t="str">
            <v>ESCAVAÇÃO VERTICAL A CÉU ABERTO, INCLUINDO CARGA, DESCARGA E TRANSPORTE, EM SOLO DE 1ª CATEGORIA COM ESCAVADEIRA HIDRÁULICA (CAÇAMBA: 0,8 M³/ 111 HP), FROTA DE 6 CAMINHÕES BASCULANTES DE 18 M³, DMT DE 6 KM E VELOCIDADE MÉDIA 22 KM/H. AF_12/2013</v>
          </cell>
          <cell r="C7459" t="str">
            <v>M3</v>
          </cell>
          <cell r="D7459">
            <v>13.3</v>
          </cell>
        </row>
        <row r="7460">
          <cell r="A7460" t="str">
            <v xml:space="preserve">    89914</v>
          </cell>
          <cell r="B7460" t="str">
            <v>ESCAVAÇÃO VERTICAL A CÉU ABERTO, INCLUINDO CARGA, DESCARGA E TRANSPORTE, EM SOLO DE 1ª CATEGORIA COM ESCAVADEIRA HIDRÁULICA (CAÇAMBA: 0,8 M³/ 111 HP), FROTA DE 5 CAMINHÕES BASCULANTES DE 18 M³, DMT DE 6 KM E VELOCIDADE MÉDIA 35 KM/H. AF_12/2013</v>
          </cell>
          <cell r="C7460" t="str">
            <v>M3</v>
          </cell>
          <cell r="D7460">
            <v>10.84</v>
          </cell>
        </row>
        <row r="7461">
          <cell r="A7461" t="str">
            <v xml:space="preserve">    89915</v>
          </cell>
          <cell r="B7461" t="str">
            <v>ESCAVAÇÃO VERTICAL A CÉU ABERTO, INCLUINDO CARGA, DESCARGA E TRANSPORTE, EM SOLO DE 1ª CATEGORIA COM ESCAVADEIRA HIDRÁULICA (CAÇAMBA: 0,8 M³/ 111 HP), FROTA DE 7 CAMINHÕES BASCULANTES DE 18 M³, DMT DE 8 KM E VELOCIDADE MÉDIA 22 KM/H. AF_12/2013</v>
          </cell>
          <cell r="C7461" t="str">
            <v>M3</v>
          </cell>
          <cell r="D7461">
            <v>15.56</v>
          </cell>
        </row>
        <row r="7462">
          <cell r="A7462" t="str">
            <v xml:space="preserve">    89916</v>
          </cell>
          <cell r="B7462" t="str">
            <v>ESCAVAÇÃO VERTICAL A CÉU ABERTO, INCLUINDO CARGA, DESCARGA E TRANSPORTE, EM SOLO DE 1ª CATEGORIA COM ESCAVADEIRA HIDRÁULICA (CAÇAMBA: 0,8 M³/ 111 HP), FROTA DE 9 CAMINHÕES BASCULANTES DE 18 M³, DMT DE 10 KM EVELOCIDADE MÉDIA 22 KM/H. AF_12/2013</v>
          </cell>
          <cell r="C7462" t="str">
            <v>M3</v>
          </cell>
          <cell r="D7462">
            <v>18.47</v>
          </cell>
        </row>
        <row r="7463">
          <cell r="A7463" t="str">
            <v xml:space="preserve">    89917</v>
          </cell>
          <cell r="B7463" t="str">
            <v>ESCAVAÇÃO VERTICAL A CÉU ABERTO, INCLUINDO CARGA, DESCARGA E TRANSPORTE, EM SOLO DE 1ª CATEGORIA COM ESCAVADEIRA HIDRÁULICA (CAÇAMBA: 0,8 M³/ 111 HP), FROTA DE 6 CAMINHÕES BASCULANTES DE 18 M³, DMT DE 10 KM EVELOCIDADE MÉDIA 35 KM/H. AF_12/2013</v>
          </cell>
          <cell r="C7463" t="str">
            <v>M3</v>
          </cell>
          <cell r="D7463">
            <v>13.54</v>
          </cell>
        </row>
        <row r="7464">
          <cell r="A7464" t="str">
            <v xml:space="preserve">    89918</v>
          </cell>
          <cell r="B7464" t="str">
            <v>ESCAVAÇÃO VERTICAL A CÉU ABERTO, INCLUINDO CARGA, DESCARGA E TRANSPORTE, EM SOLO DE 1ª CATEGORIA COM ESCAVADEIRA HIDRÁULICA (CAÇAMBA: 0,8 M³/ 111 HP), FROTA DE 11 CAMINHÕES BASCULANTES DE 18 M³, DMT DE 15 KM EVELOCIDADE MÉDIA 24 KM/H. AF_12/2013</v>
          </cell>
          <cell r="C7464" t="str">
            <v>M3</v>
          </cell>
          <cell r="D7464">
            <v>22.79</v>
          </cell>
        </row>
        <row r="7465">
          <cell r="A7465" t="str">
            <v xml:space="preserve">    89919</v>
          </cell>
          <cell r="B7465" t="str">
            <v>ESCAVAÇÃO VERTICAL A CÉU ABERTO, INCLUINDO CARGA, DESCARGA E TRANSPORTE, EM SOLO DE 1ª CATEGORIA COM ESCAVADEIRA HIDRÁULICA (CAÇAMBA: 0,8 M³/ 111 HP), FROTA DE 7 CAMINHÕES BASCULANTES DE 18 M³, DMT DE 15 KM EVELOCIDADE MÉDIA 45 KM/H. AF_12/2013</v>
          </cell>
          <cell r="C7465" t="str">
            <v>M3</v>
          </cell>
          <cell r="D7465">
            <v>15.02</v>
          </cell>
        </row>
        <row r="7466">
          <cell r="A7466" t="str">
            <v xml:space="preserve">    89920</v>
          </cell>
          <cell r="B7466" t="str">
            <v>ESCAVAÇÃO VERTICAL A CÉU ABERTO, INCLUINDO CARGA, DESCARGA E TRANSPORTE, EM SOLO DE 1ª CATEGORIA COM ESCAVADEIRA HIDRÁULICA (CAÇAMBA: 0,8 M³/ 111 HP), FROTA DE 13 CAMINHÕES BASCULANTES DE 18 M³, DMT DE 20 KM EVELOCIDADE MÉDIA 24 KM/H. AF_12/2013</v>
          </cell>
          <cell r="C7466" t="str">
            <v>M3</v>
          </cell>
          <cell r="D7466">
            <v>27.82</v>
          </cell>
        </row>
        <row r="7467">
          <cell r="A7467" t="str">
            <v xml:space="preserve">    89921</v>
          </cell>
          <cell r="B7467" t="str">
            <v>ESCAVAÇÃO VERTICAL A CÉU ABERTO, INCLUINDO CARGA, DESCARGA E TRANSPORTE, EM SOLO DE 1ª CATEGORIA COM ESCAVADEIRA HIDRÁULICA (CAÇAMBA: 1,2 M³/ 155 HP), FROTA DE 3 CAMINHÕES BASCULANTES DE 14 M³, DMT DE 0,2 KM EVELOCIDADE MÉDIA 4 KM/H. AF_12/2013</v>
          </cell>
          <cell r="C7467" t="str">
            <v>M3</v>
          </cell>
          <cell r="D7467">
            <v>4.84</v>
          </cell>
        </row>
        <row r="7468">
          <cell r="A7468" t="str">
            <v xml:space="preserve">    89922</v>
          </cell>
          <cell r="B7468" t="str">
            <v>ESCAVAÇÃO VERTICAL A CÉU ABERTO, INCLUINDO CARGA, DESCARGA E TRANSPORTE, EM SOLO DE 1ª CATEGORIA COM ESCAVADEIRA HIDRÁULICA (CAÇAMBA: 1,2 M³/ 155 HP), FROTA DE 3 CAMINHÕES BASCULANTES DE 14 M³, DMT DE 0,3 KM EVELOCIDADE MÉDIA 5,9 KM/H. AF_12/2013</v>
          </cell>
          <cell r="C7468" t="str">
            <v>M3</v>
          </cell>
          <cell r="D7468">
            <v>4.8600000000000003</v>
          </cell>
        </row>
        <row r="7469">
          <cell r="A7469" t="str">
            <v xml:space="preserve">    89923</v>
          </cell>
          <cell r="B7469" t="str">
            <v>ESCAVAÇÃO VERTICAL A CÉU ABERTO, INCLUINDO CARGA, DESCARGA E TRANSPORTE, EM SOLO DE 1ª CATEGORIA COM ESCAVADEIRA HIDRÁULICA (CAÇAMBA: 1,2 M³/ 155 HP), FROTA DE 3 CAMINHÕES BASCULANTES DE 14 M³, DMT DE 0,6 KM EVELOCIDADE MÉDIA 10 KM/H. AF_12/2013</v>
          </cell>
          <cell r="C7469" t="str">
            <v>M3</v>
          </cell>
          <cell r="D7469">
            <v>5.03</v>
          </cell>
        </row>
        <row r="7470">
          <cell r="A7470" t="str">
            <v xml:space="preserve">    89924</v>
          </cell>
          <cell r="B7470" t="str">
            <v>ESCAVAÇÃO VERTICAL A CÉU ABERTO, INCLUINDO CARGA, DESCARGA E TRANSPORTE, EM SOLO DE 1ª CATEGORIA COM ESCAVADEIRA HIDRÁULICA (CAÇAMBA: 1,2 M³/ 155 HP), FROTA DE 3 CAMINHÕES BASCULANTES DE 14 M³, DMT DE 0,8 KM EVELOCIDADE MÉDIA 14 KM/H. AF_12/2013</v>
          </cell>
          <cell r="C7470" t="str">
            <v>M3</v>
          </cell>
          <cell r="D7470">
            <v>4.9800000000000004</v>
          </cell>
        </row>
        <row r="7471">
          <cell r="A7471" t="str">
            <v xml:space="preserve">    89925</v>
          </cell>
          <cell r="B7471" t="str">
            <v>ESCAVAÇÃO VERTICAL A CÉU ABERTO, INCLUINDO CARGA, DESCARGA E TRANSPORTE, EM SOLO DE 1ª CATEGORIA COM ESCAVADEIRA HIDRÁULICA (CAÇAMBA: 1,2 M³/ 155 HP), FROTA DE 3 CAMINHÕES BASCULANTES DE 14 M³, DMT DE 1 KM E VELOCIDADE MÉDIA 15 KM/H. AF_12/2013</v>
          </cell>
          <cell r="C7471" t="str">
            <v>M3</v>
          </cell>
          <cell r="D7471">
            <v>5.16</v>
          </cell>
        </row>
        <row r="7472">
          <cell r="A7472" t="str">
            <v xml:space="preserve">    89926</v>
          </cell>
          <cell r="B7472" t="str">
            <v>ESCAVAÇÃO VERTICAL A CÉU ABERTO, INCLUINDO CARGA, DESCARGA E TRANSPORTE, EM SOLO DE 1ª CATEGORIA COM ESCAVADEIRA HIDRÁULICA (CAÇAMBA: 1,2 M³/ 155 HP), FROTA DE 5 CAMINHÕES BASCULANTES DE 14 M³, DMT DE 1,5 KM EVELOCIDADE MÉDIA 18 KM/H. AF_12/2013</v>
          </cell>
          <cell r="C7472" t="str">
            <v>M3</v>
          </cell>
          <cell r="D7472">
            <v>7.62</v>
          </cell>
        </row>
        <row r="7473">
          <cell r="A7473" t="str">
            <v xml:space="preserve">    89927</v>
          </cell>
          <cell r="B7473" t="str">
            <v>ESCAVAÇÃO VERTICAL A CÉU ABERTO, INCLUINDO CARGA, DESCARGA E TRANSPORTE, EM SOLO DE 1ª CATEGORIA COM ESCAVADEIRA HIDRÁULICA (CAÇAMBA: 1,2 M³/ 155 HP), FROTA DE 5 CAMINHÕES BASCULANTES DE 14 M³, DMT DE 2 KM E VELOCIDADE MÉDIA 22 KM/H. AF_12/2013</v>
          </cell>
          <cell r="C7473" t="str">
            <v>M3</v>
          </cell>
          <cell r="D7473">
            <v>7.77</v>
          </cell>
        </row>
        <row r="7474">
          <cell r="A7474" t="str">
            <v xml:space="preserve">    89928</v>
          </cell>
          <cell r="B7474" t="str">
            <v>ESCAVAÇÃO VERTICAL A CÉU ABERTO, INCLUINDO CARGA, DESCARGA E TRANSPORTE, EM SOLO DE 1ª CATEGORIA COM ESCAVADEIRA HIDRÁULICA (CAÇAMBA: 1,2 M³/ 155 HP), FROTA DE 5 CAMINHÕES BASCULANTES DE 14 M³, DMT DE 2 KM E VELOCIDADE MÉDIA 35 KM/H. AF_12/2013</v>
          </cell>
          <cell r="C7474" t="str">
            <v>M3</v>
          </cell>
          <cell r="D7474">
            <v>7.12</v>
          </cell>
        </row>
        <row r="7475">
          <cell r="A7475" t="str">
            <v xml:space="preserve">    89929</v>
          </cell>
          <cell r="B7475" t="str">
            <v>ESCAVAÇÃO VERTICAL A CÉU ABERTO, INCLUINDO CARGA, DESCARGA E TRANSPORTE, EM SOLO DE 1ª CATEGORIA COM ESCAVADEIRA HIDRÁULICA (CAÇAMBA: 1,2 M³/ 155 HP), FROTA DE 7 CAMINHÕES BASCULANTES DE 14 M³, DMT DE 3 KM E VELOCIDADE MÉDIA 20 KM/H. AF_12/2013</v>
          </cell>
          <cell r="C7475" t="str">
            <v>M3</v>
          </cell>
          <cell r="D7475">
            <v>9.7200000000000006</v>
          </cell>
        </row>
        <row r="7476">
          <cell r="A7476" t="str">
            <v xml:space="preserve">    89930</v>
          </cell>
          <cell r="B7476" t="str">
            <v>ESCAVAÇÃO VERTICAL A CÉU ABERTO, INCLUINDO CARGA, DESCARGA E TRANSPORTE, EM SOLO DE 1ª CATEGORIA COM ESCAVADEIRA HIDRÁULICA (CAÇAMBA: 1,2 M³/ 155 HP), FROTA DE 7 CAMINHÕES BASCULANTES DE 14 M³, DMT DE 4 KM E VELOCIDADE MÉDIA 22 KM/H. AF_12/2013</v>
          </cell>
          <cell r="C7476" t="str">
            <v>M3</v>
          </cell>
          <cell r="D7476">
            <v>10.32</v>
          </cell>
        </row>
        <row r="7477">
          <cell r="A7477" t="str">
            <v xml:space="preserve">    89931</v>
          </cell>
          <cell r="B7477" t="str">
            <v>ESCAVAÇÃO VERTICAL A CÉU ABERTO, INCLUINDO CARGA, DESCARGA E TRANSPORTE, EM SOLO DE 1ª CATEGORIA COM ESCAVADEIRA HIDRÁULICA (CAÇAMBA: 1,2 M³/ 155 HP), FROTA DE 9 CAMINHÕES BASCULANTES DE 14 M³, DMT DE 6 KM E VELOCIDADE MÉDIA 22 KM/H. AF_12/2013</v>
          </cell>
          <cell r="C7477" t="str">
            <v>M3</v>
          </cell>
          <cell r="D7477">
            <v>12.9</v>
          </cell>
        </row>
        <row r="7478">
          <cell r="A7478" t="str">
            <v xml:space="preserve">    89932</v>
          </cell>
          <cell r="B7478" t="str">
            <v>ESCAVAÇÃO VERTICAL A CÉU ABERTO, INCLUINDO CARGA, DESCARGA E TRANSPORTE, EM SOLO DE 1ª CATEGORIA COM ESCAVADEIRA HIDRÁULICA (CAÇAMBA: 1,2 M³/ 155 HP), FROTA DE 7 CAMINHÕES BASCULANTES DE 14 M³, DMT DE 6 KM E VELOCIDADE MÉDIA 35 KM/H. AF_12/2013</v>
          </cell>
          <cell r="C7478" t="str">
            <v>M3</v>
          </cell>
          <cell r="D7478">
            <v>10.130000000000001</v>
          </cell>
        </row>
        <row r="7479">
          <cell r="A7479" t="str">
            <v xml:space="preserve">    89933</v>
          </cell>
          <cell r="B7479" t="str">
            <v>ESCAVAÇÃO VERTICAL A CÉU ABERTO, INCLUINDO CARGA, DESCARGA E TRANSPORTE, EM SOLO DE 1ª CATEGORIA COM ESCAVADEIRA HIDRÁULICA (CAÇAMBA: 1,2 M³/ 155 HP), FROTA DE 11 CAMINHÕES BASCULANTES DE 14 M³, DMT DE 8 KM EVELOCIDADE MÉDIA 22 KM/H. AF_12/2013</v>
          </cell>
          <cell r="C7479" t="str">
            <v>M3</v>
          </cell>
          <cell r="D7479">
            <v>15.45</v>
          </cell>
        </row>
        <row r="7480">
          <cell r="A7480" t="str">
            <v xml:space="preserve">    89934</v>
          </cell>
          <cell r="B7480" t="str">
            <v>ESCAVAÇÃO VERTICAL A CÉU ABERTO, INCLUINDO CARGA, DESCARGA E TRANSPORTE, EM SOLO DE 1ª CATEGORIA COM ESCAVADEIRA HIDRÁULICA (CAÇAMBA: 1,2 M³/ 155 HP), FROTA DE 13 CAMINHÕES BASCULANTES DE 14 M³, DMT DE 10 KM EVELOCIDADE MÉDIA 22 KM/H. AF_12/2013</v>
          </cell>
          <cell r="C7480" t="str">
            <v>M3</v>
          </cell>
          <cell r="D7480">
            <v>18</v>
          </cell>
        </row>
        <row r="7481">
          <cell r="A7481" t="str">
            <v xml:space="preserve">    89935</v>
          </cell>
          <cell r="B7481" t="str">
            <v>ESCAVAÇÃO VERTICAL A CÉU ABERTO, INCLUINDO CARGA, DESCARGA E TRANSPORTE, EM SOLO DE 1ª CATEGORIA COM ESCAVADEIRA HIDRÁULICA (CAÇAMBA: 1,2 M³/ 155 HP), FROTA DE 10 CAMINHÕES BASCULANTES DE 14 M³, DMT DE 10 KM EVELOCIDADE MÉDIA 35 KM/H. AF_12/2013</v>
          </cell>
          <cell r="C7481" t="str">
            <v>M3</v>
          </cell>
          <cell r="D7481">
            <v>13.54</v>
          </cell>
        </row>
        <row r="7482">
          <cell r="A7482" t="str">
            <v xml:space="preserve">    89936</v>
          </cell>
          <cell r="B7482" t="str">
            <v>ESCAVAÇÃO VERTICAL A CÉU ABERTO, INCLUINDO CARGA, DESCARGA E TRANSPORTE, EM SOLO DE 1ª CATEGORIA COM ESCAVADEIRA HIDRÁULICA (CAÇAMBA: 1,2 M³/ 155 HP), FROTA DE 17 CAMINHÕES BASCULANTES DE 14 M³, DMT DE 15 KM EVELOCIDADE MÉDIA 24 KM/H. AF_12/2013</v>
          </cell>
          <cell r="C7482" t="str">
            <v>M3</v>
          </cell>
          <cell r="D7482">
            <v>22.9</v>
          </cell>
        </row>
        <row r="7483">
          <cell r="A7483" t="str">
            <v xml:space="preserve">    89937</v>
          </cell>
          <cell r="B7483" t="str">
            <v>ESCAVAÇÃO VERTICAL A CÉU ABERTO, INCLUINDO CARGA, DESCARGA E TRANSPORTE, EM SOLO DE 1ª CATEGORIA COM ESCAVADEIRA HIDRÁULICA (CAÇAMBA: 1,2 M³/ 155 HP), FROTA DE 11 CAMINHÕES BASCULANTES DE 14 M³, DMT DE 15 KM EVELOCIDADE MÉDIA 45 KM/H. AF_12/2013</v>
          </cell>
          <cell r="C7483" t="str">
            <v>M3</v>
          </cell>
          <cell r="D7483">
            <v>14.86</v>
          </cell>
        </row>
        <row r="7484">
          <cell r="A7484" t="str">
            <v xml:space="preserve">    89938</v>
          </cell>
          <cell r="B7484" t="str">
            <v>ESCAVAÇÃO VERTICAL A CÉU ABERTO, INCLUINDO CARGA, DESCARGA E TRANSPORTE, EM SOLO DE 1ª CATEGORIA COM ESCAVADEIRA HIDRÁULICA (CAÇAMBA: 1,2 M³/ 155 HP), FROTA DE 22 CAMINHÕES BASCULANTES DE 14 M³, DMT DE 20 KM EVELOCIDADE MÉDIA 24 KM/H. AF_12/2013</v>
          </cell>
          <cell r="C7484" t="str">
            <v>M3</v>
          </cell>
          <cell r="D7484">
            <v>28.93</v>
          </cell>
        </row>
        <row r="7485">
          <cell r="A7485" t="str">
            <v xml:space="preserve">    89939</v>
          </cell>
          <cell r="B7485" t="str">
            <v>ESCAVAÇÃO VERTICAL A CÉU ABERTO, INCLUINDO CARGA, DESCARGA E TRANSPORTE, EM SOLO DE 1ª CATEGORIA COM ESCAVADEIRA HIDRÁULICA (CAÇAMBA: 1,2 M³/ 155 HP), FROTA DE 3 CAMINHÕES BASCULANTES DE 18 M³, DMT DE 0,2 KM EVELOCIDADE MÉDIA 4 KM/H. AF_12/2013</v>
          </cell>
          <cell r="C7485" t="str">
            <v>M3</v>
          </cell>
          <cell r="D7485">
            <v>4.83</v>
          </cell>
        </row>
        <row r="7486">
          <cell r="A7486" t="str">
            <v xml:space="preserve">    89940</v>
          </cell>
          <cell r="B7486" t="str">
            <v>ESCAVAÇÃO VERTICAL A CÉU ABERTO, INCLUINDO CARGA, DESCARGA E TRANSPORTE, EM SOLO DE 1ª CATEGORIA COM ESCAVADEIRA HIDRÁULICA (CAÇAMBA: 1,2 M³/ 155 HP), FROTA DE 3 CAMINHÕES BASCULANTES DE 18 M³, DMT DE 0,3 KM EVELOCIDADE MÉDIA 5,9 KM/H. AF_12/2013</v>
          </cell>
          <cell r="C7486" t="str">
            <v>M3</v>
          </cell>
          <cell r="D7486">
            <v>4.84</v>
          </cell>
        </row>
        <row r="7487">
          <cell r="A7487" t="str">
            <v xml:space="preserve">    89941</v>
          </cell>
          <cell r="B7487" t="str">
            <v>ESCAVAÇÃO VERTICAL A CÉU ABERTO, INCLUINDO CARGA, DESCARGA E TRANSPORTE, EM SOLO DE 1ª CATEGORIA COM ESCAVADEIRA HIDRÁULICA (CAÇAMBA: 1,2 M³/ 155 HP), FROTA DE 3 CAMINHÕES BASCULANTES DE 18 M³, DMT DE 0,6 KM EVELOCIDADE MÉDIA 10 KM/H. AF_12/2013</v>
          </cell>
          <cell r="C7487" t="str">
            <v>M3</v>
          </cell>
          <cell r="D7487">
            <v>5.01</v>
          </cell>
        </row>
        <row r="7488">
          <cell r="A7488" t="str">
            <v xml:space="preserve">    89942</v>
          </cell>
          <cell r="B7488" t="str">
            <v>ESCAVAÇÃO VERTICAL A CÉU ABERTO, INCLUINDO CARGA, DESCARGA E TRANSPORTE, EM SOLO DE 1ª CATEGORIA COM ESCAVADEIRA HIDRÁULICA (CAÇAMBA: 1,2 M³/ 155 HP), FROTA DE 3 CAMINHÕES BASCULANTES DE 18 M³, DMT DE 0,8 KM EVELOCIDADE MÉDIA 14 KM/H. AF_12/2013</v>
          </cell>
          <cell r="C7488" t="str">
            <v>M3</v>
          </cell>
          <cell r="D7488">
            <v>4.96</v>
          </cell>
        </row>
        <row r="7489">
          <cell r="A7489" t="str">
            <v xml:space="preserve">    89943</v>
          </cell>
          <cell r="B7489" t="str">
            <v>ESCAVAÇÃO VERTICAL A CÉU ABERTO, INCLUINDO CARGA, DESCARGA E TRANSPORTE, EM SOLO DE 1ª CATEGORIA COM ESCAVADEIRA HIDRÁULICA (CAÇAMBA: 1,2 M³/ 155 HP), FROTA DE 3 CAMINHÕES BASCULANTES DE 18 M³, DMT DE 1 KM E VELOCIDADE MÉDIA 15 KM/H. AF_12/2013</v>
          </cell>
          <cell r="C7489" t="str">
            <v>M3</v>
          </cell>
          <cell r="D7489">
            <v>5.12</v>
          </cell>
        </row>
        <row r="7490">
          <cell r="A7490" t="str">
            <v xml:space="preserve">    89944</v>
          </cell>
          <cell r="B7490" t="str">
            <v>ESCAVAÇÃO VERTICAL A CÉU ABERTO, INCLUINDO CARGA, DESCARGA E TRANSPORTE, EM SOLO DE 1ª CATEGORIA COM ESCAVADEIRA HIDRÁULICA (CAÇAMBA: 1,2 M³/ 155 HP), FROTA DE 5 CAMINHÕES BASCULANTES DE 18 M³, DMT DE 1,5 KM EVELOCIDADE MÉDIA 18 KM/H. AF_12/2013</v>
          </cell>
          <cell r="C7490" t="str">
            <v>M3</v>
          </cell>
          <cell r="D7490">
            <v>7.54</v>
          </cell>
        </row>
        <row r="7491">
          <cell r="A7491" t="str">
            <v xml:space="preserve">    89945</v>
          </cell>
          <cell r="B7491" t="str">
            <v>ESCAVAÇÃO VERTICAL A CÉU ABERTO, INCLUINDO CARGA, DESCARGA E TRANSPORTE, EM SOLO DE 1ª CATEGORIA COM ESCAVADEIRA HIDRÁULICA (CAÇAMBA: 1,2 M³/ 155 HP), FROTA DE 5 CAMINHÕES BASCULANTES DE 18 M³, DMT DE 2 KM E VELOCIDADE MÉDIA 22 KM/H. AF_12/2013</v>
          </cell>
          <cell r="C7491" t="str">
            <v>M3</v>
          </cell>
          <cell r="D7491">
            <v>7.69</v>
          </cell>
        </row>
        <row r="7492">
          <cell r="A7492" t="str">
            <v xml:space="preserve">    89946</v>
          </cell>
          <cell r="B7492" t="str">
            <v>ESCAVAÇÃO VERTICAL A CÉU ABERTO, INCLUINDO CARGA, DESCARGA E TRANSPORTE, EM SOLO DE 1ª CATEGORIA COM ESCAVADEIRA HIDRÁULICA (CAÇAMBA: 1,2 M³/ 155 HP), FROTA DE 4 CAMINHÕES BASCULANTES DE 18 M³, DMT DE 2 KM E VELOCIDADE MÉDIA 35 KM/H. AF_12/2013</v>
          </cell>
          <cell r="C7492" t="str">
            <v>M3</v>
          </cell>
          <cell r="D7492">
            <v>6.64</v>
          </cell>
        </row>
        <row r="7493">
          <cell r="A7493" t="str">
            <v xml:space="preserve">    89947</v>
          </cell>
          <cell r="B7493" t="str">
            <v>ESCAVAÇÃO VERTICAL A CÉU ABERTO, INCLUINDO CARGA, DESCARGA E TRANSPORTE, EM SOLO DE 1ª CATEGORIA COM ESCAVADEIRA HIDRÁULICA (CAÇAMBA: 1,2 M³/ 155 HP), FROTA DE 6 CAMINHÕES BASCULANTES DE 18 M³, DMT DE 3 KM E VELOCIDADE MÉDIA 20 KM/H. AF_12/2013</v>
          </cell>
          <cell r="C7493" t="str">
            <v>M3</v>
          </cell>
          <cell r="D7493">
            <v>9.18</v>
          </cell>
        </row>
        <row r="7494">
          <cell r="A7494" t="str">
            <v xml:space="preserve">    89948</v>
          </cell>
          <cell r="B7494" t="str">
            <v>ESCAVAÇÃO VERTICAL A CÉU ABERTO, INCLUINDO CARGA, DESCARGA E TRANSPORTE, EM SOLO DE 1ª CATEGORIA COM ESCAVADEIRA HIDRÁULICA (CAÇAMBA: 1,2 M³/ 155 HP), FROTA DE 7 CAMINHÕES BASCULANTES DE 18 M³, DMT DE 4 KM E VELOCIDADE MÉDIA 22 KM/H. AF_12/2013</v>
          </cell>
          <cell r="C7494" t="str">
            <v>M3</v>
          </cell>
          <cell r="D7494">
            <v>10.19</v>
          </cell>
        </row>
        <row r="7495">
          <cell r="A7495" t="str">
            <v xml:space="preserve">    89949</v>
          </cell>
          <cell r="B7495" t="str">
            <v>ESCAVAÇÃO VERTICAL A CÉU ABERTO, INCLUINDO CARGA, DESCARGA E TRANSPORTE, EM SOLO DE 1ª CATEGORIA COM ESCAVADEIRA HIDRÁULICA (CAÇAMBA: 1,2 M³/ 155 HP), FROTA DE 8 CAMINHÕES BASCULANTES DE 18 M³, DMT DE 6 KM E VELOCIDADE MÉDIA 22 KM/H. AF_12/2013</v>
          </cell>
          <cell r="C7495" t="str">
            <v>M3</v>
          </cell>
          <cell r="D7495">
            <v>12.27</v>
          </cell>
        </row>
        <row r="7496">
          <cell r="A7496" t="str">
            <v xml:space="preserve">    89950</v>
          </cell>
          <cell r="B7496" t="str">
            <v>ESCAVAÇÃO VERTICAL A CÉU ABERTO, INCLUINDO CARGA, DESCARGA E TRANSPORTE, EM SOLO DE 1ª CATEGORIA COM ESCAVADEIRA HIDRÁULICA (CAÇAMBA: 1,2 M³/ 155 HP), FROTA DE 6 CAMINHÕES BASCULANTES DE 18 M³, DMT DE 6 KM E VELOCIDADE MÉDIA 35 KM/H. AF_12/2013</v>
          </cell>
          <cell r="C7496" t="str">
            <v>M3</v>
          </cell>
          <cell r="D7496">
            <v>9.58</v>
          </cell>
        </row>
        <row r="7497">
          <cell r="A7497" t="str">
            <v xml:space="preserve">    89951</v>
          </cell>
          <cell r="B7497" t="str">
            <v>ESCAVAÇÃO VERTICAL A CÉU ABERTO, INCLUINDO CARGA, DESCARGA E TRANSPORTE, EM SOLO DE 1ª CATEGORIA COM ESCAVADEIRA HIDRÁULICA (CAÇAMBA: 1,2 M³/ 155 HP), FROTA DE 10 CAMINHÕES BASCULANTES DE 18 M³, DMT DE 8 KM EVELOCIDADE MÉDIA 22 KM/H. AF_12/2013</v>
          </cell>
          <cell r="C7497" t="str">
            <v>M3</v>
          </cell>
          <cell r="D7497">
            <v>14.77</v>
          </cell>
        </row>
        <row r="7498">
          <cell r="A7498" t="str">
            <v xml:space="preserve">    89952</v>
          </cell>
          <cell r="B7498" t="str">
            <v>ESCAVAÇÃO VERTICAL A CÉU ABERTO, INCLUINDO CARGA, DESCARGA E TRANSPORTE, EM SOLO DE 1ª CATEGORIA COM ESCAVADEIRA HIDRÁULICA (CAÇAMBA: 1,2 M³/ 155 HP), FROTA DE 7 CAMINHÕES BASCULANTES DE 18 M³, DMT DE 8 KM E VELOCIDADE MÉDIA 35 KM/H. AF_12/2013</v>
          </cell>
          <cell r="C7498" t="str">
            <v>M3</v>
          </cell>
          <cell r="D7498">
            <v>11.04</v>
          </cell>
        </row>
        <row r="7499">
          <cell r="A7499" t="str">
            <v xml:space="preserve">    89953</v>
          </cell>
          <cell r="B7499" t="str">
            <v>ESCAVAÇÃO VERTICAL A CÉU ABERTO, INCLUINDO CARGA, DESCARGA E TRANSPORTE, EM SOLO DE 1ª CATEGORIA COM ESCAVADEIRA HIDRÁULICA (CAÇAMBA: 1,2 M³/ 155 HP), FROTA DE 12 CAMINHÕES BASCULANTES DE 18 M³, DMT DE 10 KM EVELOCIDADE MÉDIA 22 KM/H. AF_12/2013</v>
          </cell>
          <cell r="C7499" t="str">
            <v>M3</v>
          </cell>
          <cell r="D7499">
            <v>17.29</v>
          </cell>
        </row>
        <row r="7500">
          <cell r="A7500" t="str">
            <v xml:space="preserve">    89954</v>
          </cell>
          <cell r="B7500" t="str">
            <v>ESCAVAÇÃO VERTICAL A CÉU ABERTO, INCLUINDO CARGA, DESCARGA E TRANSPORTE, EM SOLO DE 1ª CATEGORIA COM ESCAVADEIRA HIDRÁULICA (CAÇAMBA: 1,2 M³/ 155 HP), FROTA DE 8 CAMINHÕES BASCULANTES DE 18 M³, DMT DE 10 KM EVELOCIDADE MÉDIA 35 KM/H. AF_12/2013</v>
          </cell>
          <cell r="C7500" t="str">
            <v>M3</v>
          </cell>
          <cell r="D7500">
            <v>12.5</v>
          </cell>
        </row>
        <row r="7501">
          <cell r="A7501" t="str">
            <v xml:space="preserve">    89955</v>
          </cell>
          <cell r="B7501" t="str">
            <v>ESCAVAÇÃO VERTICAL A CÉU ABERTO, INCLUINDO CARGA, DESCARGA E TRANSPORTE, EM SOLO DE 1ª CATEGORIA COM ESCAVADEIRA HIDRÁULICA (CAÇAMBA: 1,2 M³/ 155 HP), FROTA DE 15 CAMINHÕES BASCULANTES DE 18 M³, DMT DE 15 KM EVELOCIDADE MÉDIA 24 KM/H. AF_12/2013</v>
          </cell>
          <cell r="C7501" t="str">
            <v>M3</v>
          </cell>
          <cell r="D7501">
            <v>21.67</v>
          </cell>
        </row>
        <row r="7502">
          <cell r="A7502" t="str">
            <v xml:space="preserve">    89956</v>
          </cell>
          <cell r="B7502" t="str">
            <v>ESCAVAÇÃO VERTICAL A CÉU ABERTO, INCLUINDO CARGA, DESCARGA E TRANSPORTE, EM SOLO DE 1ª CATEGORIA COM ESCAVADEIRA HIDRÁULICA (CAÇAMBA: 1,2 M³/ 155 HP), FROTA DE 9 CAMINHÕES BASCULANTES DE 18 M³, DMT DE 15 KM EVELOCIDADE MÉDIA 45 KM/H. AF_12/2013</v>
          </cell>
          <cell r="C7502" t="str">
            <v>M3</v>
          </cell>
          <cell r="D7502">
            <v>13.79</v>
          </cell>
        </row>
        <row r="7503">
          <cell r="A7503" t="str">
            <v xml:space="preserve">    89958</v>
          </cell>
          <cell r="B7503" t="str">
            <v>ESCAVAÇÃO VERTICAL A CÉU ABERTO, INCLUINDO CARGA, DESCARGA E TRANSPORTE, EM SOLO DE 1ª CATEGORIA COM ESCAVADEIRA HIDRÁULICA (CAÇAMBA: 1,2 M³/ 155 HP), FROTA DE 19 CAMINHÕES BASCULANTES DE 18 M³, DMT DE 20 KM EVELOCIDADE MÉDIA 24 KM/H. AF_12/2013</v>
          </cell>
          <cell r="C7503" t="str">
            <v>M3</v>
          </cell>
          <cell r="D7503">
            <v>27.18</v>
          </cell>
        </row>
        <row r="7504">
          <cell r="A7504" t="str">
            <v xml:space="preserve">    89960</v>
          </cell>
          <cell r="B7504" t="str">
            <v>ESCAVAÇÃO VERTICAL A CÉU ABERTO, INCLUINDO CARGA, DESCARGA E TRANSPORTE, EM SOLO DE 1ª CATEGORIA COM ESCAVADEIRA HIDRÁULICA (CAÇAMBA: 1,2 M³/ 155 HP), FROTA DE 10 CAMINHÕES BASCULANTES DE 18 M³, DMT DE 25 KM EVELOCIDADE MÉDIA 45 KM/H. AF_11/2014</v>
          </cell>
          <cell r="C7504" t="str">
            <v>M3</v>
          </cell>
          <cell r="D7504">
            <v>19.73</v>
          </cell>
        </row>
        <row r="7505">
          <cell r="A7505" t="str">
            <v xml:space="preserve">    89961</v>
          </cell>
          <cell r="B7505" t="str">
            <v>ESCAVAÇÃO VERTICAL A CÉU ABERTO, INCLUINDO CARGA, DESCARGA E TRANSPORTE, EM SOLO DE 1ª CATEGORIA COM ESCAVADEIRA HIDRÁULICA (CAÇAMBA: 1,2 M³/ 155 HP), FROTA DE 10 CAMINHÕES BASCULANTES DE 18 M³, DMT DE 30 KM EVELOCIDADE MÉDIA 45 KM/H. AF_12/2013</v>
          </cell>
          <cell r="C7505" t="str">
            <v>M3</v>
          </cell>
          <cell r="D7505">
            <v>22.77</v>
          </cell>
        </row>
        <row r="7506">
          <cell r="A7506" t="str">
            <v xml:space="preserve">    89962</v>
          </cell>
          <cell r="B7506" t="str">
            <v>ESCAVAÇÃO VERTICAL A CÉU ABERTO, INCLUINDO CARGA, DESCARGA E TRANSPORTE, EM SOLO DE 1ª CATEGORIA COM ESCAVADEIRA HIDRÁULICA (CAÇAMBA: 1,2 M³/ 155 HP), FROTA DE 15 CAMINHÕES BASCULANTES DE 18 M³, DMT DE 30 KM EVELOCIDADE MÉDIA 45 KM/H. AF_12/2013</v>
          </cell>
          <cell r="C7506" t="str">
            <v>M3</v>
          </cell>
          <cell r="D7506">
            <v>22.46</v>
          </cell>
        </row>
        <row r="7507">
          <cell r="A7507" t="str">
            <v xml:space="preserve">    89963</v>
          </cell>
          <cell r="B7507" t="str">
            <v>ESCAVAÇÃO VERTICAL A CÉU ABERTO, INCLUINDO CARGA, DESCARGA E TRANSPORTE, EM SOLO DE 1ª CATEGORIA COM ESCAVADEIRA HIDRÁULICA (CAÇAMBA: 1,2 M³/ 155 HP), FROTA DE 10 CAMINHÕES BASCULANTES DE 18 M³, DMT DE 35 KM EVELOCIDADE MÉDIA 45 KM/H. AF_11/2014</v>
          </cell>
          <cell r="C7507" t="str">
            <v>M3</v>
          </cell>
          <cell r="D7507">
            <v>25.8</v>
          </cell>
        </row>
        <row r="7508">
          <cell r="A7508" t="str">
            <v xml:space="preserve">    89964</v>
          </cell>
          <cell r="B7508" t="str">
            <v>ESCAVAÇÃO VERTICAL A CÉU ABERTO, INCLUINDO CARGA, DESCARGA E TRANSPORTE, EM SOLO DE 1ª CATEGORIA COM ESCAVADEIRA HIDRÁULICA (CAÇAMBA: 1,2 M³/ 155 HP), FROTA DE 10 CAMINHÕES BASCULANTES DE 18 M³, DMT DE 40 KM EVELOCIDADE MÉDIA 45 KM/H. AF_12/2013</v>
          </cell>
          <cell r="C7508" t="str">
            <v>M3</v>
          </cell>
          <cell r="D7508">
            <v>28.85</v>
          </cell>
        </row>
        <row r="7509">
          <cell r="A7509" t="str">
            <v xml:space="preserve">    89965</v>
          </cell>
          <cell r="B7509" t="str">
            <v>ESCAVAÇÃO VERTICAL A CÉU ABERTO, INCLUINDO CARGA, DESCARGA E TRANSPORTE, EM SOLO DE 1ª CATEGORIA COM ESCAVADEIRA HIDRÁULICA (CAÇAMBA: 1,2 M³/ 155 HP), FROTA DE 15 CAMINHÕES BASCULANTES DE 18 M³, DMT DE 40 KM EVELOCIDADE MÉDIA 45 KM/H. AF_12/2013</v>
          </cell>
          <cell r="C7509" t="str">
            <v>M3</v>
          </cell>
          <cell r="D7509">
            <v>28.46</v>
          </cell>
        </row>
        <row r="7510">
          <cell r="A7510" t="str">
            <v xml:space="preserve">    89966</v>
          </cell>
          <cell r="B7510" t="str">
            <v>ESCAVAÇÃO VERTICAL A CÉU ABERTO, INCLUINDO CARGA, DESCARGA E TRANSPORTE, EM SOLO DE 1ª CATEGORIA COM ESCAVADEIRA HIDRÁULICA (CAÇAMBA: 1,2 M³/ 155 HP), FROTA DE 10 CAMINHÕES BASCULANTES DE 18 M³, DMT DE 45 KM EVELOCIDADE MÉDIA 45 KM/H. AF_11/2014</v>
          </cell>
          <cell r="C7510" t="str">
            <v>M3</v>
          </cell>
          <cell r="D7510">
            <v>31.87</v>
          </cell>
        </row>
        <row r="7511">
          <cell r="A7511" t="str">
            <v xml:space="preserve">    89967</v>
          </cell>
          <cell r="B7511" t="str">
            <v>ESCAVAÇÃO VERTICAL A CÉU ABERTO, INCLUINDO CARGA, DESCARGA E TRANSPORTE, EM SOLO DE 1ª CATEGORIA COM ESCAVADEIRA HIDRÁULICA (CAÇAMBA: 1,2 M³/ 155 HP), FROTA DE 10 CAMINHÕES BASCULANTES DE 18 M³, DMT DE 50 KM EVELOCIDADE MÉDIA 45 KM/H. AF_12/2013</v>
          </cell>
          <cell r="C7511" t="str">
            <v>M3</v>
          </cell>
          <cell r="D7511">
            <v>34.92</v>
          </cell>
        </row>
        <row r="7512">
          <cell r="A7512" t="str">
            <v xml:space="preserve">    89968</v>
          </cell>
          <cell r="B7512" t="str">
            <v>ESCAVAÇÃO VERTICAL A CÉU ABERTO, INCLUINDO CARGA, DESCARGA E TRANSPORTE, EM SOLO DE 1ª CATEGORIA COM ESCAVADEIRA HIDRÁULICA (CAÇAMBA: 1,2 M³/ 155 HP), FROTA DE 15 CAMINHÕES BASCULANTES DE 18 M³, DMT DE 50 KM EVELOCIDADE MÉDIA 45 KM/H. AF_12/2013</v>
          </cell>
          <cell r="C7512" t="str">
            <v>M3</v>
          </cell>
          <cell r="D7512">
            <v>34.46</v>
          </cell>
        </row>
        <row r="7513">
          <cell r="A7513" t="str">
            <v xml:space="preserve">  0019</v>
          </cell>
          <cell r="B7513" t="str">
            <v>ESCAVACAO DE VALAS</v>
          </cell>
        </row>
        <row r="7514">
          <cell r="A7514" t="str">
            <v xml:space="preserve">    3061</v>
          </cell>
          <cell r="B7514" t="str">
            <v>ESCAVACAO MEC VALA N ESCOR MAT 1A CAT C/RETROESCAV ATE 1,50M EXCL ESGOTAMENTO</v>
          </cell>
          <cell r="C7514" t="str">
            <v>M3</v>
          </cell>
          <cell r="D7514">
            <v>4.8899999999999997</v>
          </cell>
        </row>
        <row r="7515">
          <cell r="A7515" t="str">
            <v xml:space="preserve">    3063</v>
          </cell>
          <cell r="B7515" t="str">
            <v>ESCAV MEC VALA ESCORADA ATE 1,50M C/RETRO MAT 1A COM REDUTOR (C/PEDRAS/ INST PREDIAIS/OUTROS REDUT PRODUTIV) - EXCL. ESGOT/ESCORAM</v>
          </cell>
          <cell r="C7515" t="str">
            <v>M3</v>
          </cell>
          <cell r="D7515">
            <v>15.16</v>
          </cell>
        </row>
        <row r="7516">
          <cell r="A7516" t="str">
            <v xml:space="preserve">    3065</v>
          </cell>
          <cell r="B7516" t="str">
            <v>ESCAV MEC.VALA ESCORADA C/RETRO DE 1,5 A 3M PROF MAT 1A COM REDUTOR (PEDRAS/INST PREDIAIS/OUTROS REDUT PRODUTIV) - EXCL. ESGOTAM / ESCORAMENTO.</v>
          </cell>
          <cell r="C7516" t="str">
            <v>M3</v>
          </cell>
          <cell r="D7516">
            <v>19.46</v>
          </cell>
        </row>
        <row r="7517">
          <cell r="A7517" t="str">
            <v xml:space="preserve">    3070</v>
          </cell>
          <cell r="B7517" t="str">
            <v>ESCAVACAO MEC DE VALA ESCORADA COM RETRO 75 HP, EM MATERIAL DE 1A CATEGORIA ATÉ 1,5M DE PROFUNDIDADE, EXCLUINDO ESGOTAMENTO E ESCORAMENTO.</v>
          </cell>
          <cell r="C7517" t="str">
            <v>M3</v>
          </cell>
          <cell r="D7517">
            <v>5.7</v>
          </cell>
        </row>
        <row r="7518">
          <cell r="A7518" t="str">
            <v xml:space="preserve">    3071</v>
          </cell>
          <cell r="B7518" t="str">
            <v>ESCAVACAO MEC.VALA ESCORADA MAT 1A CAT C/RETRO DE 1,5 A 3M- EXCLUSIVE ESGOT E ESCORAMENTO</v>
          </cell>
          <cell r="C7518" t="str">
            <v>M3</v>
          </cell>
          <cell r="D7518">
            <v>7.18</v>
          </cell>
        </row>
        <row r="7519">
          <cell r="A7519" t="str">
            <v xml:space="preserve">    72915</v>
          </cell>
          <cell r="B7519" t="str">
            <v>ESCAVACAO MECANICA DE VALA EM MATERIAL DE 2A. CATEGORIA ATE 2 M DE PROFUNDIDADE COM UTILIZACAO DE ESCAVADEIRA HIDRAULICA</v>
          </cell>
          <cell r="C7519" t="str">
            <v>M3</v>
          </cell>
          <cell r="D7519">
            <v>9.24</v>
          </cell>
        </row>
        <row r="7520">
          <cell r="A7520" t="str">
            <v xml:space="preserve">    72917</v>
          </cell>
          <cell r="B7520" t="str">
            <v>ESCAVACAO MECANICA DE VALA EM MATERIAL 2A. CATEGORIA DE 2,01 ATE 4,00 M DE PROFUNDIDADE COM UTILIZACAO DE ESCAVADEIRA HIDRAULICA</v>
          </cell>
          <cell r="C7520" t="str">
            <v>M3</v>
          </cell>
          <cell r="D7520">
            <v>10.56</v>
          </cell>
        </row>
        <row r="7521">
          <cell r="A7521" t="str">
            <v xml:space="preserve">    72918</v>
          </cell>
          <cell r="B7521" t="str">
            <v>ESCAVACAO MECANICA DE VALA EM MATERIAL 2A. CATEGORIA DE 4,01 ATE 6,00 M DE PROFUNDIDADE COM UTILIZACAO DE ESCAVADEIRA HIDRAULICA</v>
          </cell>
          <cell r="C7521" t="str">
            <v>M3</v>
          </cell>
          <cell r="D7521">
            <v>12.32</v>
          </cell>
        </row>
        <row r="7522">
          <cell r="A7522" t="str">
            <v xml:space="preserve">    73566</v>
          </cell>
          <cell r="B7522" t="str">
            <v>ESCAV.MEC (ESCAV HIDR)VALA ESCOR PROF=4,5 A 6M MAT 1A CAT EXCL ES GOTAMENTO E ESCORAMENTO.</v>
          </cell>
          <cell r="C7522" t="str">
            <v>M3</v>
          </cell>
          <cell r="D7522">
            <v>10.45</v>
          </cell>
        </row>
        <row r="7523">
          <cell r="A7523" t="str">
            <v xml:space="preserve">    73567</v>
          </cell>
          <cell r="B7523" t="str">
            <v>ESCAV.MEC (ESCAV HIDR)VALA ESCOR PROF=3 A 4,5M MAT 1A CAT EXCL ESGOTAMENTO E ESCORAMENTO.</v>
          </cell>
          <cell r="C7523" t="str">
            <v>M3</v>
          </cell>
          <cell r="D7523">
            <v>7.16</v>
          </cell>
        </row>
        <row r="7524">
          <cell r="A7524" t="str">
            <v xml:space="preserve">    73568</v>
          </cell>
          <cell r="B7524" t="str">
            <v>ESCAV.MEC (ESCAV HIDR)VALA ESCOR PROF=1,5 A 3M MAT 1A CAT EXCL ESGOTAMENTO E ESCORAMENTO.</v>
          </cell>
          <cell r="C7524" t="str">
            <v>M3</v>
          </cell>
          <cell r="D7524">
            <v>4.8499999999999996</v>
          </cell>
        </row>
        <row r="7525">
          <cell r="A7525" t="str">
            <v xml:space="preserve">    73570</v>
          </cell>
          <cell r="B7525" t="str">
            <v>ESCAV.MEC (ESCAV HIDR)VALA ESCOR PROF=4,5 A 6M MAT 1A C/REDUTORES PRODUT(CAVAS FUNDACOES/PEDRAS/INST PREDIAIS/OUTROS)EXCL ESG/ESCORAMENTO.</v>
          </cell>
          <cell r="C7525" t="str">
            <v>M3</v>
          </cell>
          <cell r="D7525">
            <v>27.23</v>
          </cell>
        </row>
        <row r="7526">
          <cell r="A7526" t="str">
            <v xml:space="preserve">    73571</v>
          </cell>
          <cell r="B7526" t="str">
            <v>ESCAV.MEC. (ESCAV HIDR)VALA ESCOR DE 3 A 4,5M MAT 1A C/REDUTORES PRODUTIVIDADE(CAVAS FUNDACOES/PEDRAS/INST PREDIAIS/OUTROS) -EXCLUSIVE ESGOT. E ESCORAMENTO.</v>
          </cell>
          <cell r="C7526" t="str">
            <v>M3</v>
          </cell>
          <cell r="D7526">
            <v>16.649999999999999</v>
          </cell>
        </row>
        <row r="7527">
          <cell r="A7527" t="str">
            <v xml:space="preserve">    73572</v>
          </cell>
          <cell r="B7527" t="str">
            <v>ESCAV.MEC. (ESCAV HIDR)VALA ESCOR DE 1,5 A 3MMAT 1A C/REDUTOR PRO DUTIVIDADE(CAVAS FUNDACOES/PEDRAS/INST PREDIAIS/OUTROS)EXCLESGOTAMENTO E ESCORAMENTO.</v>
          </cell>
          <cell r="C7527" t="str">
            <v>M3</v>
          </cell>
          <cell r="D7527">
            <v>11.1</v>
          </cell>
        </row>
        <row r="7528">
          <cell r="A7528" t="str">
            <v xml:space="preserve">    73573</v>
          </cell>
          <cell r="B7528" t="str">
            <v>ESCAV MEC.VALA(ESCAV HIDR)ESCOR ATE 1,5MMAT 1A C/REDUTOR PRODUT (CAVA FUND/PEDRAS/INST PREDIAIS/OUTROS) EXCL ESGOT / ESCORAMENTO.</v>
          </cell>
          <cell r="C7528" t="str">
            <v>M3</v>
          </cell>
          <cell r="D7528">
            <v>11.14</v>
          </cell>
        </row>
        <row r="7529">
          <cell r="A7529" t="str">
            <v xml:space="preserve">    73574</v>
          </cell>
          <cell r="B7529" t="str">
            <v>ESCAV.MEC. VALA N ESCOR DE 4,5 A 6M(ESCAV HIDRAUL 0,78M3)MAT1ACAT EXCLESGOTAMENTO.</v>
          </cell>
          <cell r="C7529" t="str">
            <v>M3</v>
          </cell>
          <cell r="D7529">
            <v>5.93</v>
          </cell>
        </row>
        <row r="7530">
          <cell r="A7530" t="str">
            <v xml:space="preserve">    73575</v>
          </cell>
          <cell r="B7530" t="str">
            <v>ESCAV MEC VALA N ESCOR DE 3 A 4,5M(ESCAV HIDRAUL O,78M3)MAT 1A CAT EXCL ESGOTAMENTO.</v>
          </cell>
          <cell r="C7530" t="str">
            <v>M3</v>
          </cell>
          <cell r="D7530">
            <v>4.8499999999999996</v>
          </cell>
        </row>
        <row r="7531">
          <cell r="A7531" t="str">
            <v xml:space="preserve">    73576</v>
          </cell>
          <cell r="B7531" t="str">
            <v>ESCAV MEC VALA N ESCOR DE1,5 A 3M(ESCAV HIDRAUL 0,78M3)MAT 1A CAT EXCLESGOTAMENTOO.</v>
          </cell>
          <cell r="C7531" t="str">
            <v>M3</v>
          </cell>
          <cell r="D7531">
            <v>3.86</v>
          </cell>
        </row>
        <row r="7532">
          <cell r="A7532" t="str">
            <v xml:space="preserve">    73577</v>
          </cell>
          <cell r="B7532" t="str">
            <v>ESCAV MEC VALA N ESCOR DE 4,5 A 6M PROF (C/ESCAV HIDR 0,78M3) MAT 1A CAT C/REDUTOR(C/PEDRAS/INST PREDIAIS/OUTROS REDUTORES PRODUT OU CAVASFUND) EXCL ESGOTAMENTO</v>
          </cell>
          <cell r="C7532" t="str">
            <v>M3</v>
          </cell>
          <cell r="D7532">
            <v>14.44</v>
          </cell>
        </row>
        <row r="7533">
          <cell r="A7533" t="str">
            <v xml:space="preserve">    73578</v>
          </cell>
          <cell r="B7533" t="str">
            <v>ESCAV MEC VALA N ESCOR DE 3 A 4,5M PROF(C/ESCAV HIDR0,78M3) MAT 1A CATC/ REDUTOR(C/PEDRAS/INST PREDIAIS/OUTROS REDUT PRODUT. OU CAVAS FUND)EXCL ESGOTAMENTO</v>
          </cell>
          <cell r="C7533" t="str">
            <v>M3</v>
          </cell>
          <cell r="D7533">
            <v>11.58</v>
          </cell>
        </row>
        <row r="7534">
          <cell r="A7534" t="str">
            <v xml:space="preserve">    73579</v>
          </cell>
          <cell r="B7534" t="str">
            <v>ESCAV MEC VALA N ESCOR DE 1,5 A 3M PROF(C/ESCAV HIDRAUL 0,78M3) MAT 1ACAT C/REDUTOR(C/PEDRAS/INST PREDIAIS/OUTROS REDUT PRODUT. OU CAVAS FUND) EXCL ESGOTAMENTO.</v>
          </cell>
          <cell r="C7534" t="str">
            <v>M3</v>
          </cell>
          <cell r="D7534">
            <v>10.08</v>
          </cell>
        </row>
        <row r="7535">
          <cell r="A7535" t="str">
            <v xml:space="preserve">    73580</v>
          </cell>
          <cell r="B7535" t="str">
            <v>ESCAV MEC.VALA N ESCORADA(C/ESCAV HIDRAUL 0,78M3) ATE 1,5M PROF MAT 1AC/REDUTOR(C/PEDRAS/INST PREDIAIS/OUTROS REDUT PRODUT OU CAVAS FUND) EXCL ESGOTAM</v>
          </cell>
          <cell r="C7535" t="str">
            <v>M3</v>
          </cell>
          <cell r="D7535">
            <v>8.7799999999999994</v>
          </cell>
        </row>
        <row r="7536">
          <cell r="A7536" t="str">
            <v xml:space="preserve">    73599</v>
          </cell>
          <cell r="B7536" t="str">
            <v>ESCAVACAO MECANICA VALAS EM QUALQUER TIPO DE SOLO EXCETO ROCHA,PROF. 0&lt; H &lt; 4 M</v>
          </cell>
          <cell r="C7536" t="str">
            <v>M3</v>
          </cell>
          <cell r="D7536">
            <v>8.16</v>
          </cell>
        </row>
        <row r="7537">
          <cell r="A7537" t="str">
            <v xml:space="preserve">    73962</v>
          </cell>
          <cell r="B7537" t="str">
            <v>ESCAVACAO MECANICA DE VALAS</v>
          </cell>
        </row>
        <row r="7538">
          <cell r="A7538" t="str">
            <v xml:space="preserve">    73962/004</v>
          </cell>
          <cell r="B7538" t="str">
            <v>ESCAVACAO DE VALA NAO ESCORADA EM MATERIAL DE 1A CATEGORIA COM PROFUNDIDADE DE 1,5 ATE 3M COM RETROESCAVADEIRA 75HP, SEM ESGOTAMENTO</v>
          </cell>
          <cell r="C7538" t="str">
            <v>M3</v>
          </cell>
          <cell r="D7538">
            <v>5.93</v>
          </cell>
        </row>
        <row r="7539">
          <cell r="A7539" t="str">
            <v xml:space="preserve">    73962/013</v>
          </cell>
          <cell r="B7539" t="str">
            <v>ESCAVACAO DE VALA NAO ESCORADA EM MATERIAL 1A CATEGORIA , PROFUNDIDADEATE 1,5 M COM ESCAVADEIRA HIDRAULICA 105 HP(CAPACIDADE DE 0,78M3), SEM ESGOTAMENTO</v>
          </cell>
          <cell r="C7539" t="str">
            <v>M3</v>
          </cell>
          <cell r="D7539">
            <v>3.41</v>
          </cell>
        </row>
        <row r="7540">
          <cell r="A7540" t="str">
            <v xml:space="preserve">    73962/021</v>
          </cell>
          <cell r="B7540" t="str">
            <v>ESCAVACAO DE VALA ESCORADA EM MATERIAL 1A CATEGORIA , PROFUNDIDADE ATE1,5 M COM ESCAVADEIRA HIDRAULICA 105 HP(CAPACIDADE DE 0,78M3), SEM ESGOTAMENTO</v>
          </cell>
          <cell r="C7540" t="str">
            <v>M3</v>
          </cell>
          <cell r="D7540">
            <v>4.24</v>
          </cell>
        </row>
        <row r="7541">
          <cell r="A7541" t="str">
            <v xml:space="preserve">    73965</v>
          </cell>
          <cell r="B7541" t="str">
            <v>ESCAVACAO MANUAL DE VALAS</v>
          </cell>
        </row>
        <row r="7542">
          <cell r="A7542" t="str">
            <v xml:space="preserve">    73965/001</v>
          </cell>
          <cell r="B7542" t="str">
            <v>ESCAVAÇÃO MANUAL DE VALA, A FRIO, EM MATERIAL DE 2A CATEGORIA (MOLEDOOU ROCHA DECOMPOSTA) ATÉ 1,50M</v>
          </cell>
          <cell r="C7542" t="str">
            <v>M3</v>
          </cell>
          <cell r="D7542">
            <v>75.599999999999994</v>
          </cell>
        </row>
        <row r="7543">
          <cell r="A7543" t="str">
            <v xml:space="preserve">    73965/002</v>
          </cell>
          <cell r="B7543" t="str">
            <v>ESCAVAÇÃO MANUAL DE VALA, A FRIO, EM MATERIAL DE 2A CATEGORIA (MOLEDO OU ROCHA DECOMPOSTA), DE 3 ATÉ 4,5M, EXCLUINDO ESGOTAMENTO E ESCORAMENTO.</v>
          </cell>
          <cell r="C7543" t="str">
            <v>M3</v>
          </cell>
          <cell r="D7543">
            <v>110.88</v>
          </cell>
        </row>
        <row r="7544">
          <cell r="A7544" t="str">
            <v xml:space="preserve">    73965/003</v>
          </cell>
          <cell r="B7544" t="str">
            <v>ESCAVAÇÃO MANUAL DE VALA, A FRIO, EM MATERIAL DE 2A CATEGORIA (MOLEDO OU ROCHA DECOMPOSTA), DE 4,5 ATÉ 6M, EXCLUINDO ESGOTAMENTO E ESCORAMENTO.</v>
          </cell>
          <cell r="C7544" t="str">
            <v>M3</v>
          </cell>
          <cell r="D7544">
            <v>131.04</v>
          </cell>
        </row>
        <row r="7545">
          <cell r="A7545" t="str">
            <v xml:space="preserve">    73965/004</v>
          </cell>
          <cell r="B7545" t="str">
            <v>ESCAVACAO MANUAL DE VALA EM ARGILA OU PEDRA SOLTA DO TAMANHO MEDIO DE PEDRA DE MAO, ATE 1,5M, EXCLUINDO ESGOTAMENTO/ESCORAMENTO.</v>
          </cell>
          <cell r="C7545" t="str">
            <v>M3</v>
          </cell>
          <cell r="D7545">
            <v>48.38</v>
          </cell>
        </row>
        <row r="7546">
          <cell r="A7546" t="str">
            <v xml:space="preserve">    73965/005</v>
          </cell>
          <cell r="B7546" t="str">
            <v>ESCAVACAO MANUAL DE VALA EM ARGILA OU PEDRA SOLTA DO TAMANHO MEDIO DE PEDRA DE MAO, DE 1,5 ATE 3M, EXCLUINDO ESGOTAMENTO/ESCORAMENTO.</v>
          </cell>
          <cell r="C7546" t="str">
            <v>M3</v>
          </cell>
          <cell r="D7546">
            <v>56.44</v>
          </cell>
        </row>
        <row r="7547">
          <cell r="A7547" t="str">
            <v xml:space="preserve">    73965/006</v>
          </cell>
          <cell r="B7547" t="str">
            <v>ESCAVACAO MANUAL DE VALA EM ARGILA OU PEDRA SOLTA DO TAMANHO MEDIO DE PEDRA DE MAO, DE 3 ATE 4,5M, EXCLUINDO ESGOTAMENTO/ESCORAMENTO</v>
          </cell>
          <cell r="C7547" t="str">
            <v>M3</v>
          </cell>
          <cell r="D7547">
            <v>90.72</v>
          </cell>
        </row>
        <row r="7548">
          <cell r="A7548" t="str">
            <v xml:space="preserve">    73965/007</v>
          </cell>
          <cell r="B7548" t="str">
            <v>ESCAVACAO MANUAL DE VALA EM ARGILA OU PEDRA SOLTA DO TAMANHO MEDIO DE PEDRA DE MAO, DE 4,5 ATE 6M, EXCLUINDO ESGOTAMENTO/ESCORAMENTO.</v>
          </cell>
          <cell r="C7548" t="str">
            <v>M3</v>
          </cell>
          <cell r="D7548">
            <v>110.88</v>
          </cell>
        </row>
        <row r="7549">
          <cell r="A7549" t="str">
            <v xml:space="preserve">    73965/008</v>
          </cell>
          <cell r="B7549" t="str">
            <v>ESCAVACAO MANUAL DE VALA EM LODO, ATE 1,5M, EXCLUINDO ESGOTAMENTO/ESCORAMENTO</v>
          </cell>
          <cell r="C7549" t="str">
            <v>M3</v>
          </cell>
          <cell r="D7549">
            <v>55.44</v>
          </cell>
        </row>
        <row r="7550">
          <cell r="A7550" t="str">
            <v xml:space="preserve">    73965/009</v>
          </cell>
          <cell r="B7550" t="str">
            <v>ESCAVACAO MANUAL DE VALA EM LODO, DE 1,5 ATE 3M, EXCLUINDO ESGOTAMENTO/ESCORAMENTO.</v>
          </cell>
          <cell r="C7550" t="str">
            <v>M3</v>
          </cell>
          <cell r="D7550">
            <v>100.8</v>
          </cell>
        </row>
        <row r="7551">
          <cell r="A7551" t="str">
            <v xml:space="preserve">    73965/010</v>
          </cell>
          <cell r="B7551" t="str">
            <v>ESCAVACAO MANUAL DE VALA EM MATERIAL DE 1A CATEGORIA ATE 1,5M EXCLUINDO ESGOTAMENTO / ESCORAMENTO</v>
          </cell>
          <cell r="C7551" t="str">
            <v>M3</v>
          </cell>
          <cell r="D7551">
            <v>35.28</v>
          </cell>
        </row>
        <row r="7552">
          <cell r="A7552" t="str">
            <v xml:space="preserve">    73965/011</v>
          </cell>
          <cell r="B7552" t="str">
            <v>ESCAVACAO MANUAL DE VALA EM MATERIAL DE 1A CATEGORIA DE 1,5 ATE 3M EXCLUINDO ESGOTAMENTO / ESCORAMENTO</v>
          </cell>
          <cell r="C7552" t="str">
            <v>M3</v>
          </cell>
          <cell r="D7552">
            <v>45.36</v>
          </cell>
        </row>
        <row r="7553">
          <cell r="A7553" t="str">
            <v xml:space="preserve">    73965/012</v>
          </cell>
          <cell r="B7553" t="str">
            <v>ESCAVACAO MANUAL DE VALA EM MATERIAL DE 1A CATEGORIA DE 3 ATE 4,5M EXCLUINDO ESGOTAMENTO / ESCORAMENTO</v>
          </cell>
          <cell r="C7553" t="str">
            <v>M3</v>
          </cell>
          <cell r="D7553">
            <v>60.48</v>
          </cell>
        </row>
        <row r="7554">
          <cell r="A7554" t="str">
            <v xml:space="preserve">    73965/013</v>
          </cell>
          <cell r="B7554" t="str">
            <v>ESCAVACAO MANUAL DE VALA EM MATERIAL DE 1A CATEGORIA, DE 6 A 7,5M, EXCLUINDO ESGOTAMENTO / ESCORAMENTO.</v>
          </cell>
          <cell r="C7554" t="str">
            <v>M3</v>
          </cell>
          <cell r="D7554">
            <v>100.8</v>
          </cell>
        </row>
        <row r="7555">
          <cell r="A7555" t="str">
            <v xml:space="preserve">    73965/014</v>
          </cell>
          <cell r="B7555" t="str">
            <v>ESCAVACAO MANUAL DE VALA EM ARGILA RIJA OU PEDRA SOLTA DO TAMANHO MEDIO DE PEDRA DE MAO, DE 6 A 7,5M, EXCLUINDO ESGOTAMENTO / ESCORAMENTO.</v>
          </cell>
          <cell r="C7555" t="str">
            <v>M3</v>
          </cell>
          <cell r="D7555">
            <v>131.04</v>
          </cell>
        </row>
        <row r="7556">
          <cell r="A7556" t="str">
            <v xml:space="preserve">    73965/016</v>
          </cell>
          <cell r="B7556" t="str">
            <v>ESCAVAÇÃO MANUAL DE VALA EM MAT. DE 1ªCAT (AREIA/ ARGILA/ PIÇARRA) ENTRE 4,50 E 6,0M</v>
          </cell>
          <cell r="C7556" t="str">
            <v>M3</v>
          </cell>
          <cell r="D7556">
            <v>80.64</v>
          </cell>
        </row>
        <row r="7557">
          <cell r="A7557" t="str">
            <v xml:space="preserve">    76443</v>
          </cell>
          <cell r="B7557" t="str">
            <v>ESCAVACAO MANUAL DE VALAS</v>
          </cell>
        </row>
        <row r="7558">
          <cell r="A7558" t="str">
            <v xml:space="preserve">    76443/001</v>
          </cell>
          <cell r="B7558" t="str">
            <v>ESCAVACAO MANUAL VALA/CAVA MAT 1A CAT ATE 1,5M EXCL ESG/ESCOR EM BECO (LARG ATE 2M) IMPOSSIBILITANDO ENTRADA DE CAMINHAO OU EQUIPAMENTO MOTORIZADO P/RETIRADA MATERIAL</v>
          </cell>
          <cell r="C7558" t="str">
            <v>M3</v>
          </cell>
          <cell r="D7558">
            <v>42.33</v>
          </cell>
        </row>
        <row r="7559">
          <cell r="A7559" t="str">
            <v xml:space="preserve">    76443/002</v>
          </cell>
          <cell r="B7559" t="str">
            <v>ESCAVACAO MANUAL VALA/CAVA MAT 1A CAT DE 1,5 A 3M EXCL ESG/ESCOR EM BECO (LARG ATE 2M) IMPOSSIBILITANDO ENTRADA DE CAMINHAO OU EQUIPAMENTO MOTORIZADO P/RETIRADA DO MATERIAL</v>
          </cell>
          <cell r="C7559" t="str">
            <v>M3</v>
          </cell>
          <cell r="D7559">
            <v>54.43</v>
          </cell>
        </row>
        <row r="7560">
          <cell r="A7560" t="str">
            <v xml:space="preserve">    76443/003</v>
          </cell>
          <cell r="B7560" t="str">
            <v>ESCAVACAO MANUAL VALA/CAVA MAT 1A CAT DE 3,0 A 4,5M EXCL ESG/ESCOR EM BECO (LARG ATE 2M) IMPOSSIBILITANDO ENTRADA DE CAMINHAO OU EQUIPAMENTOMOTORIZADO P/RETIRADA DO MATERIAL</v>
          </cell>
          <cell r="C7560" t="str">
            <v>M3</v>
          </cell>
          <cell r="D7560">
            <v>72.569999999999993</v>
          </cell>
        </row>
        <row r="7561">
          <cell r="A7561" t="str">
            <v xml:space="preserve">    76443/004</v>
          </cell>
          <cell r="B7561" t="str">
            <v>ESCAVACAO MANUAL VALA/CAVA EM LODO/LAMA ATE 1,5M EXCL ESG/ESCOR EM BECO (LARG ATE 2M) EM FAVELAS</v>
          </cell>
          <cell r="C7561" t="str">
            <v>M3</v>
          </cell>
          <cell r="D7561">
            <v>63.8</v>
          </cell>
        </row>
        <row r="7562">
          <cell r="A7562" t="str">
            <v xml:space="preserve">    76443/005</v>
          </cell>
          <cell r="B7562" t="str">
            <v>ESCAVACAO MANUAL VALA/CAVA EM LODO/LAMA DE 1,5M A 3,0M EXCL ESG/ESCOR EM BECO (LARG ATE 2M) EM FAVELAS</v>
          </cell>
          <cell r="C7562" t="str">
            <v>M3</v>
          </cell>
          <cell r="D7562">
            <v>115.92</v>
          </cell>
        </row>
        <row r="7563">
          <cell r="A7563" t="str">
            <v xml:space="preserve">    76443/006</v>
          </cell>
          <cell r="B7563" t="str">
            <v>ESCAVACAO MANUAL VALA, A FRIO, MAT 2A CAT, PROFUNDIDADE DE 6 A 7,5M, EXCL ESG/ESCOR (MOLEDO OU ROCHA DECOMPOSTA)</v>
          </cell>
          <cell r="C7563" t="str">
            <v>M3</v>
          </cell>
          <cell r="D7563">
            <v>151.19999999999999</v>
          </cell>
        </row>
        <row r="7564">
          <cell r="A7564" t="str">
            <v xml:space="preserve">    79506</v>
          </cell>
          <cell r="B7564" t="str">
            <v>ESCAVACAO MANUAL DE VALAS</v>
          </cell>
        </row>
        <row r="7565">
          <cell r="A7565" t="str">
            <v xml:space="preserve">    79506/001</v>
          </cell>
          <cell r="B7565" t="str">
            <v>ESCAVAÇÃO MANUAL DE VALA/CAVA, A FRIO, EM MATERIAL DE 2A CATEGORIA, MOLEDO OU ROCHA DECOMPOSTA, ENTRE 1,5 E 3M DE PROFUNDIDADE</v>
          </cell>
          <cell r="C7565" t="str">
            <v>M3</v>
          </cell>
          <cell r="D7565">
            <v>95.76</v>
          </cell>
        </row>
        <row r="7566">
          <cell r="A7566" t="str">
            <v xml:space="preserve">    79506/002</v>
          </cell>
          <cell r="B7566" t="str">
            <v xml:space="preserve">ESCAVAÇÃO MANUAL DE VALA/CAVA EM LODO, ENTRE 3 E 4,5M DE PROFUNDIDADE </v>
          </cell>
          <cell r="C7566" t="str">
            <v>M3</v>
          </cell>
          <cell r="D7566">
            <v>151.19999999999999</v>
          </cell>
        </row>
        <row r="7567">
          <cell r="A7567" t="str">
            <v xml:space="preserve">    79506/003</v>
          </cell>
          <cell r="B7567" t="str">
            <v xml:space="preserve">ESCAVAÇÃO MANUAL DE VALA/CAVA EM LODO, ENTRE 4,5 E 6M DE PROFUNDIDADE </v>
          </cell>
          <cell r="C7567" t="str">
            <v>M3</v>
          </cell>
          <cell r="D7567">
            <v>181.44</v>
          </cell>
        </row>
        <row r="7568">
          <cell r="A7568" t="str">
            <v xml:space="preserve">    79506/009</v>
          </cell>
          <cell r="B7568" t="str">
            <v xml:space="preserve">ESCAVAÇÃO MANUAL DE VALA/CAVA EM LODO, ENTRE 6 E 7,5M DE PROFUNDIDADE </v>
          </cell>
          <cell r="C7568" t="str">
            <v>M3</v>
          </cell>
          <cell r="D7568">
            <v>211.68</v>
          </cell>
        </row>
        <row r="7569">
          <cell r="A7569" t="str">
            <v xml:space="preserve">    79507</v>
          </cell>
          <cell r="B7569" t="str">
            <v>ESCAVACAO MANUAL DE VALA</v>
          </cell>
        </row>
        <row r="7570">
          <cell r="A7570" t="str">
            <v xml:space="preserve">    79507/005</v>
          </cell>
          <cell r="B7570" t="str">
            <v xml:space="preserve">ESCAVACAO MANUAL VALA ATE 1M SOLO MOLE </v>
          </cell>
          <cell r="C7570" t="str">
            <v>M3</v>
          </cell>
          <cell r="D7570">
            <v>13.1</v>
          </cell>
        </row>
        <row r="7571">
          <cell r="A7571" t="str">
            <v xml:space="preserve">    79507/006</v>
          </cell>
          <cell r="B7571" t="str">
            <v xml:space="preserve">ESCAVACAO MANUAL VALA ATE 2M EM ROCHA C/EXPLOSIVO </v>
          </cell>
          <cell r="C7571" t="str">
            <v>M3</v>
          </cell>
          <cell r="D7571">
            <v>250.84</v>
          </cell>
        </row>
        <row r="7572">
          <cell r="A7572" t="str">
            <v xml:space="preserve">    79518</v>
          </cell>
          <cell r="B7572" t="str">
            <v>MARROAMENTO</v>
          </cell>
        </row>
        <row r="7573">
          <cell r="A7573" t="str">
            <v xml:space="preserve">    79518/001</v>
          </cell>
          <cell r="B7573" t="str">
            <v>MARROAMENTO EM MATERIAL DE 3A CATEGORIA, ROCHA VIVA PARA REDUÇÃO A PEDRA-DE-MÃO</v>
          </cell>
          <cell r="C7573" t="str">
            <v>M3</v>
          </cell>
          <cell r="D7573">
            <v>24.19</v>
          </cell>
        </row>
        <row r="7574">
          <cell r="A7574" t="str">
            <v xml:space="preserve">    79518/002</v>
          </cell>
          <cell r="B7574" t="str">
            <v>MARROAMENTO DE MATERIAL DE 2A CATEGORIA, ROCHA DECOMPOSTA PARA REDUÇÃOA PEDRA-DE-MÃO</v>
          </cell>
          <cell r="C7574" t="str">
            <v>M3</v>
          </cell>
          <cell r="D7574">
            <v>21.77</v>
          </cell>
        </row>
        <row r="7575">
          <cell r="A7575" t="str">
            <v xml:space="preserve">    83337</v>
          </cell>
          <cell r="B7575" t="str">
            <v>ESCAVACAO MANUAL DE VALAS (SOLO SECO), PROFUNDIDADE MAIOR QUE 4,50 M ATE 6,00 M</v>
          </cell>
          <cell r="C7575" t="str">
            <v>M3</v>
          </cell>
          <cell r="D7575">
            <v>70.56</v>
          </cell>
        </row>
        <row r="7576">
          <cell r="A7576" t="str">
            <v xml:space="preserve">    83339</v>
          </cell>
          <cell r="B7576" t="str">
            <v xml:space="preserve">ESCAVACAO MANUAL DE VALAS (SOLO COM AGUA), PROFUNDIDADE ATE 1,50 M. </v>
          </cell>
          <cell r="C7576" t="str">
            <v>M3</v>
          </cell>
          <cell r="D7576">
            <v>37.799999999999997</v>
          </cell>
        </row>
        <row r="7577">
          <cell r="A7577" t="str">
            <v xml:space="preserve">    83340</v>
          </cell>
          <cell r="B7577" t="str">
            <v>ESCAVACAO MANUAL DE VALAS (SOLO COM AGUA), PROFUNDIDADE MAIOR QUE 1,50M ATE 3,00 M</v>
          </cell>
          <cell r="C7577" t="str">
            <v>M3</v>
          </cell>
          <cell r="D7577">
            <v>50.4</v>
          </cell>
        </row>
        <row r="7578">
          <cell r="A7578" t="str">
            <v xml:space="preserve">    83341</v>
          </cell>
          <cell r="B7578" t="str">
            <v xml:space="preserve">ESCAVACAO MECANICA DE VALAS (SOLO COM AGUA), PROFUNDIDADE ATE 1,50 M </v>
          </cell>
          <cell r="C7578" t="str">
            <v>M3</v>
          </cell>
          <cell r="D7578">
            <v>10.68</v>
          </cell>
        </row>
        <row r="7579">
          <cell r="A7579" t="str">
            <v xml:space="preserve">    83342</v>
          </cell>
          <cell r="B7579" t="str">
            <v>ESCAVACAO MECANICA DE VALAS (SOLO COM AGUA), PROFUNDIDADE MAIOR QUE 1,50 M ATE 4,00 M</v>
          </cell>
          <cell r="C7579" t="str">
            <v>M3</v>
          </cell>
          <cell r="D7579">
            <v>7.65</v>
          </cell>
        </row>
        <row r="7580">
          <cell r="A7580" t="str">
            <v xml:space="preserve">    83343</v>
          </cell>
          <cell r="B7580" t="str">
            <v>ESCAVACAO MECANICA DE VALAS (SOLO COM AGUA), PROFUNDIDADE MAIOR QUE 4,00 M ATE 6,00 M.</v>
          </cell>
          <cell r="C7580" t="str">
            <v>M3</v>
          </cell>
          <cell r="D7580">
            <v>11.48</v>
          </cell>
        </row>
        <row r="7581">
          <cell r="A7581" t="str">
            <v xml:space="preserve">  0020</v>
          </cell>
          <cell r="B7581" t="str">
            <v>ATERRO COM OU S/COMPACTACAO</v>
          </cell>
        </row>
        <row r="7582">
          <cell r="A7582" t="str">
            <v xml:space="preserve">    5719</v>
          </cell>
          <cell r="B7582" t="str">
            <v>REATERRO APILOADO EM CAMADAS 0,20M, UTILIZANDO MATERIAL ARGILO-ARENOSOADQUIRIDO EM JAZIDA, JÁ CONSIDERANDO UM ACRÉSCIMO DE 25% NO VOLUME DOMATERIAL ADQUIRIDO, NÃO CONSIDERANDO O TRANSPORTE ATÉ O REATERRO</v>
          </cell>
          <cell r="C7582" t="str">
            <v>M3</v>
          </cell>
          <cell r="D7582">
            <v>35.11</v>
          </cell>
        </row>
        <row r="7583">
          <cell r="A7583" t="str">
            <v xml:space="preserve">    55835</v>
          </cell>
          <cell r="B7583" t="str">
            <v xml:space="preserve">ATERRO INTERNO (EDIFICACOES) COMPACTADO MANUALMENTE </v>
          </cell>
          <cell r="C7583" t="str">
            <v>M3</v>
          </cell>
          <cell r="D7583">
            <v>35.28</v>
          </cell>
        </row>
        <row r="7584">
          <cell r="A7584" t="str">
            <v xml:space="preserve">    73904</v>
          </cell>
          <cell r="B7584" t="str">
            <v>ATERRO MANUAL COMPACTADO</v>
          </cell>
        </row>
        <row r="7585">
          <cell r="A7585" t="str">
            <v xml:space="preserve">    73904/001</v>
          </cell>
          <cell r="B7585" t="str">
            <v>ATERRO APILOADO(MANUAL) EM CAMADAS DE 20 CM COM MATERIAL DE EMPRÉSTIMO.</v>
          </cell>
          <cell r="C7585" t="str">
            <v>M3</v>
          </cell>
          <cell r="D7585">
            <v>54.76</v>
          </cell>
        </row>
        <row r="7586">
          <cell r="A7586" t="str">
            <v xml:space="preserve">    74153</v>
          </cell>
          <cell r="B7586" t="str">
            <v>ESPALHAMENTO MECANIZADO DE MATERIAL 1A. CATEGORIA</v>
          </cell>
        </row>
        <row r="7587">
          <cell r="A7587" t="str">
            <v xml:space="preserve">    74153/001</v>
          </cell>
          <cell r="B7587" t="str">
            <v>ESPALHAMENTO MECANIZADO (COM MOTONIVELADORA 140 HP) MATERIAL 1A. CATEGORIA</v>
          </cell>
          <cell r="C7587" t="str">
            <v>M2</v>
          </cell>
          <cell r="D7587">
            <v>0.19</v>
          </cell>
        </row>
        <row r="7588">
          <cell r="A7588" t="str">
            <v xml:space="preserve">    79481</v>
          </cell>
          <cell r="B7588" t="str">
            <v xml:space="preserve">ATERRO INTERNO SEM APILOAMENTO COM TRANSPORTE EM CARRINHO DE MAO </v>
          </cell>
          <cell r="C7588" t="str">
            <v>M3</v>
          </cell>
          <cell r="D7588">
            <v>20.16</v>
          </cell>
        </row>
        <row r="7589">
          <cell r="A7589" t="str">
            <v xml:space="preserve">    79482</v>
          </cell>
          <cell r="B7589" t="str">
            <v xml:space="preserve">ATERRO COM AREIA COM ADENSAMENTO HIDRAULICO </v>
          </cell>
          <cell r="C7589" t="str">
            <v>M3</v>
          </cell>
          <cell r="D7589">
            <v>50.79</v>
          </cell>
        </row>
        <row r="7590">
          <cell r="A7590" t="str">
            <v xml:space="preserve">    79483</v>
          </cell>
          <cell r="B7590" t="str">
            <v xml:space="preserve">APILOAMENTO COM MACO DE 30KG </v>
          </cell>
          <cell r="C7590" t="str">
            <v>M2</v>
          </cell>
          <cell r="D7590">
            <v>15.12</v>
          </cell>
        </row>
        <row r="7591">
          <cell r="A7591" t="str">
            <v xml:space="preserve">    79484</v>
          </cell>
          <cell r="B7591" t="str">
            <v xml:space="preserve">ATERRO MECANIZADO COMPACTADO COM EMPRESTIMO DE AREIA </v>
          </cell>
          <cell r="C7591" t="str">
            <v>M3</v>
          </cell>
          <cell r="D7591">
            <v>45.52</v>
          </cell>
        </row>
        <row r="7592">
          <cell r="A7592" t="str">
            <v xml:space="preserve">    79508</v>
          </cell>
          <cell r="B7592" t="str">
            <v>ENCHIMENTO DE VAO SOBRE ABOBADA DE TUNEL C/PEDRA</v>
          </cell>
        </row>
        <row r="7593">
          <cell r="A7593" t="str">
            <v xml:space="preserve">    79508/001</v>
          </cell>
          <cell r="B7593" t="str">
            <v>FORNECIMENTO E ENCHIMENTO DE VÃO SOBRE ABÓBADA DE TÚNEL, COM PE-DRA-DE-MÃO JOGADA</v>
          </cell>
          <cell r="C7593" t="str">
            <v>M3</v>
          </cell>
          <cell r="D7593">
            <v>80.83</v>
          </cell>
        </row>
        <row r="7594">
          <cell r="A7594" t="str">
            <v xml:space="preserve">    79508/002</v>
          </cell>
          <cell r="B7594" t="str">
            <v>FORNECIMENTO E ENCHIMENTO DE VÃO SOBRE ABÓBADA DE TÚNEL, COM PE-DRA-DE-MÃO ARRUMADA</v>
          </cell>
          <cell r="C7594" t="str">
            <v>M3</v>
          </cell>
          <cell r="D7594">
            <v>100.99</v>
          </cell>
        </row>
        <row r="7595">
          <cell r="A7595" t="str">
            <v xml:space="preserve">  0021</v>
          </cell>
          <cell r="B7595" t="str">
            <v>ATERRO/REATERRO DE VALAS COM OU S/COMPACTACAO</v>
          </cell>
        </row>
        <row r="7596">
          <cell r="A7596" t="str">
            <v xml:space="preserve">    53527</v>
          </cell>
          <cell r="B7596" t="str">
            <v xml:space="preserve">REATERRO COMPACTADO MANUALMENTE (VALAS DE FUNDAÇÕES RESIDENCIAIS) </v>
          </cell>
          <cell r="C7596" t="str">
            <v>M3</v>
          </cell>
          <cell r="D7596">
            <v>40.32</v>
          </cell>
        </row>
        <row r="7597">
          <cell r="A7597" t="str">
            <v xml:space="preserve">    72920</v>
          </cell>
          <cell r="B7597" t="str">
            <v>REATERRO DE VALA COM MATERIAL GRANULAR REAPROVEITADO ADENSADO E VIBRADO</v>
          </cell>
          <cell r="C7597" t="str">
            <v>M3</v>
          </cell>
          <cell r="D7597">
            <v>13.57</v>
          </cell>
        </row>
        <row r="7598">
          <cell r="A7598" t="str">
            <v xml:space="preserve">    72921</v>
          </cell>
          <cell r="B7598" t="str">
            <v>REATERRO DE VALA COM MATERIAL GRANULAR DE EMPRESTIMO ADENSADO E VIBRADO</v>
          </cell>
          <cell r="C7598" t="str">
            <v>M3</v>
          </cell>
          <cell r="D7598">
            <v>56.7</v>
          </cell>
        </row>
        <row r="7599">
          <cell r="A7599" t="str">
            <v xml:space="preserve">    73964</v>
          </cell>
          <cell r="B7599" t="str">
            <v>REATERRO DE VALAS</v>
          </cell>
        </row>
        <row r="7600">
          <cell r="A7600" t="str">
            <v xml:space="preserve">    73964/001</v>
          </cell>
          <cell r="B7600" t="str">
            <v>REATERRO DE VALA/CAVA COMPACTADA A MACO EM CAMADAS DE 20CM ( EM BECOSDE ATÉ 2,50M DE LARGURA EM FAVELAS)</v>
          </cell>
          <cell r="C7600" t="str">
            <v>M3</v>
          </cell>
          <cell r="D7600">
            <v>30.24</v>
          </cell>
        </row>
        <row r="7601">
          <cell r="A7601" t="str">
            <v xml:space="preserve">    73964/002</v>
          </cell>
          <cell r="B7601" t="str">
            <v>REATER VALA/CAVA COMPACT/MACO CAMADAS 30CM EM BECO ATE 2,50M LARGURA EM FAVELAS</v>
          </cell>
          <cell r="C7601" t="str">
            <v>M3</v>
          </cell>
          <cell r="D7601">
            <v>25.4</v>
          </cell>
        </row>
        <row r="7602">
          <cell r="A7602" t="str">
            <v xml:space="preserve">    73964/003</v>
          </cell>
          <cell r="B7602" t="str">
            <v xml:space="preserve">REATERRO VALA/CAVA C/TRATOR 200CV EXCL COMPACTACAO </v>
          </cell>
          <cell r="C7602" t="str">
            <v>M3</v>
          </cell>
          <cell r="D7602">
            <v>1.78</v>
          </cell>
        </row>
        <row r="7603">
          <cell r="A7603" t="str">
            <v xml:space="preserve">    73964/004</v>
          </cell>
          <cell r="B7603" t="str">
            <v>REATERRO DE VALAS / CAVAS, COMPACTADA A MAÇO, EM CAMADAS DE ATÉ 30 CM.</v>
          </cell>
          <cell r="C7603" t="str">
            <v>M3</v>
          </cell>
          <cell r="D7603">
            <v>21.16</v>
          </cell>
        </row>
        <row r="7604">
          <cell r="A7604" t="str">
            <v xml:space="preserve">    73964/005</v>
          </cell>
          <cell r="B7604" t="str">
            <v>REATERRO DE VALA/CAVA SEM CONTROLE DE COMPACTAÇÃO , UTILIZANDO RETRO-ESCAVADEIRA E COMPACTACADOR VIBRATORIO COM MATERIAL REAPROVEITADO</v>
          </cell>
          <cell r="C7604" t="str">
            <v>M3</v>
          </cell>
          <cell r="D7604">
            <v>7.62</v>
          </cell>
        </row>
        <row r="7605">
          <cell r="A7605" t="str">
            <v xml:space="preserve">    73964/006</v>
          </cell>
          <cell r="B7605" t="str">
            <v xml:space="preserve">REATERRO DE VALA COM COMPACTAÇÃO MANUAL </v>
          </cell>
          <cell r="C7605" t="str">
            <v>M3</v>
          </cell>
          <cell r="D7605">
            <v>30.24</v>
          </cell>
        </row>
        <row r="7606">
          <cell r="A7606" t="str">
            <v xml:space="preserve">    74015</v>
          </cell>
          <cell r="B7606" t="str">
            <v>REATERRO COMPACTADO DE VALAS</v>
          </cell>
        </row>
        <row r="7607">
          <cell r="A7607" t="str">
            <v xml:space="preserve">    74015/001</v>
          </cell>
          <cell r="B7607" t="str">
            <v>REATERRO E COMPACTACAO MECANICO DE VALA COM COMPACTADOR MANUAL TIPO SOQUETE VIBRATORIO</v>
          </cell>
          <cell r="C7607" t="str">
            <v>M3</v>
          </cell>
          <cell r="D7607">
            <v>21.81</v>
          </cell>
        </row>
        <row r="7608">
          <cell r="A7608" t="str">
            <v xml:space="preserve">    76444</v>
          </cell>
          <cell r="B7608" t="str">
            <v>ATERRO/REATERRO DE VALAS</v>
          </cell>
        </row>
        <row r="7609">
          <cell r="A7609" t="str">
            <v xml:space="preserve">    76444/001</v>
          </cell>
          <cell r="B7609" t="str">
            <v>COMPACTACAO MECANICA DE VALAS, SEM CONTROLE DE GC (COMPACTADOR TIPO SAPO ATE 35 KG)</v>
          </cell>
          <cell r="C7609" t="str">
            <v>M3</v>
          </cell>
          <cell r="D7609">
            <v>9.4</v>
          </cell>
        </row>
        <row r="7610">
          <cell r="A7610" t="str">
            <v xml:space="preserve">    76444/002</v>
          </cell>
          <cell r="B7610" t="str">
            <v>COMPACTACAO MECANICA DE VALAS,C/CONTR.DO GC &gt;= 95% DO PN(C/COMPACTADORSOLOS C/ PLACA VIBRATORIA MOTOR DIESEL/GASOLINA 7 A 10 HP)</v>
          </cell>
          <cell r="C7610" t="str">
            <v>M3</v>
          </cell>
          <cell r="D7610">
            <v>13.56</v>
          </cell>
        </row>
        <row r="7611">
          <cell r="A7611" t="str">
            <v xml:space="preserve">    79488</v>
          </cell>
          <cell r="B7611" t="str">
            <v xml:space="preserve">REATERRO MANUAL COM APILOAMENTO MECANICO </v>
          </cell>
          <cell r="C7611" t="str">
            <v>M3</v>
          </cell>
          <cell r="D7611">
            <v>5.09</v>
          </cell>
        </row>
        <row r="7612">
          <cell r="A7612" t="str">
            <v xml:space="preserve">    79489</v>
          </cell>
          <cell r="B7612" t="str">
            <v xml:space="preserve">REATERRO MANUAL SEM APILOAMENTO </v>
          </cell>
          <cell r="C7612" t="str">
            <v>M3</v>
          </cell>
          <cell r="D7612">
            <v>4.53</v>
          </cell>
        </row>
        <row r="7613">
          <cell r="A7613" t="str">
            <v xml:space="preserve">    79490</v>
          </cell>
          <cell r="B7613" t="str">
            <v xml:space="preserve">COMPACTAÇÂO MECÂNICA DE VALA (APÓS REATERRO) </v>
          </cell>
          <cell r="C7613" t="str">
            <v>M3</v>
          </cell>
          <cell r="D7613">
            <v>1.37</v>
          </cell>
        </row>
        <row r="7614">
          <cell r="A7614" t="str">
            <v xml:space="preserve">    79510</v>
          </cell>
          <cell r="B7614" t="str">
            <v>REATERRO DE VALAS</v>
          </cell>
        </row>
        <row r="7615">
          <cell r="A7615" t="str">
            <v xml:space="preserve">    79510/001</v>
          </cell>
          <cell r="B7615" t="str">
            <v xml:space="preserve">FORNECIMENTO E REATERRO DE VALA/CAVA COM PÓ-DE-PEDRA </v>
          </cell>
          <cell r="C7615" t="str">
            <v>M3</v>
          </cell>
          <cell r="D7615">
            <v>82.8</v>
          </cell>
        </row>
        <row r="7616">
          <cell r="A7616" t="str">
            <v xml:space="preserve">    79510/002</v>
          </cell>
          <cell r="B7616" t="str">
            <v>REATERRO DE VALAS/CAVAS COM PÓ-DE-PEDRA, INCLUSIVE MATERIAL E COMPACTAÇÃO, EM BECOS DE ATÉ 2,5M DE LARGURA, EM FAVELAS</v>
          </cell>
          <cell r="C7616" t="str">
            <v>M3</v>
          </cell>
          <cell r="D7616">
            <v>89.05</v>
          </cell>
        </row>
        <row r="7617">
          <cell r="A7617" t="str">
            <v xml:space="preserve">    83345</v>
          </cell>
          <cell r="B7617" t="str">
            <v xml:space="preserve">REATERRO DE VALA COM MATERIAL GRANULAR (PEDRISCO) </v>
          </cell>
          <cell r="C7617" t="str">
            <v>M3</v>
          </cell>
          <cell r="D7617">
            <v>65.22</v>
          </cell>
        </row>
        <row r="7618">
          <cell r="A7618" t="str">
            <v xml:space="preserve">    83346</v>
          </cell>
          <cell r="B7618" t="str">
            <v xml:space="preserve">UMEDECIMENTO DE MATERIAL PARA FECHAMENTO DE VALAS. </v>
          </cell>
          <cell r="C7618" t="str">
            <v>M3</v>
          </cell>
          <cell r="D7618">
            <v>0.82</v>
          </cell>
        </row>
        <row r="7619">
          <cell r="A7619" t="str">
            <v xml:space="preserve">    83441</v>
          </cell>
          <cell r="B7619" t="str">
            <v>REATERRO APILOADO (MANUAL) DE VALA COM DESLOCAMENTO DE MATERIAL EM CAMADAS DE 20 CM (BECOS, FAVELAS ETC.)</v>
          </cell>
          <cell r="C7619" t="str">
            <v>M3</v>
          </cell>
          <cell r="D7619">
            <v>35.28</v>
          </cell>
        </row>
        <row r="7620">
          <cell r="A7620" t="str">
            <v xml:space="preserve">  0022</v>
          </cell>
          <cell r="B7620" t="str">
            <v>CARGA, DESCARGA E/OU TRANSPORTE DE MATERIAIS</v>
          </cell>
        </row>
        <row r="7621">
          <cell r="A7621" t="str">
            <v xml:space="preserve">    72818</v>
          </cell>
          <cell r="B7621" t="str">
            <v>ESCAVACAO, CARGA E TRANSPORTE DE MATERIAL DE 1A CATEGORIA, CAMINHO DE SERVICO LEITO NATURAL, COM ESCAVADEIRA HIDRAULICA E CAMINHAO BASCULANTE 6 M3, DMT 50 ATE 200 M</v>
          </cell>
          <cell r="C7621" t="str">
            <v>M3</v>
          </cell>
          <cell r="D7621">
            <v>4.6900000000000004</v>
          </cell>
        </row>
        <row r="7622">
          <cell r="A7622" t="str">
            <v xml:space="preserve">    72821</v>
          </cell>
          <cell r="B7622" t="str">
            <v>ESCAVACAO, CARGA E TRANSPORTE DE MATERIAL DE 1A CATEGORIA, CAMINHO DE SERVICO LEITO NATURAL, COM ESCAVADEIRA HIDRAULICA E CAMINHAO BASCULANTE 6 M3, DMT 200 ATE 400 M</v>
          </cell>
          <cell r="C7622" t="str">
            <v>M3</v>
          </cell>
          <cell r="D7622">
            <v>4.79</v>
          </cell>
        </row>
        <row r="7623">
          <cell r="A7623" t="str">
            <v xml:space="preserve">    72822</v>
          </cell>
          <cell r="B7623" t="str">
            <v>ESCAVACAO, CARGA E TRANSPORTE DE MATERIAL DE 1A CATEGORIA, CAMINHO DE SERVICO LEITO NATURAL, COM ESCAVADEIRA HIDRAULICA E CAMINHAO BASCULANTE 6 M3, DMT 400 ATE 600 M</v>
          </cell>
          <cell r="C7623" t="str">
            <v>M3</v>
          </cell>
          <cell r="D7623">
            <v>4.88</v>
          </cell>
        </row>
        <row r="7624">
          <cell r="A7624" t="str">
            <v xml:space="preserve">    72823</v>
          </cell>
          <cell r="B7624" t="str">
            <v>ESCAVACAO, CARGA E TRANSPORTE DE MATERIAL DE 1A CATEGORIA, CAMINHO DE SERVICO LEITO NATURAL, COM ESCAVADEIRA HIDRAULICA E CAMINHAO BASCULANTE 6 M3, DMT 600 ATE 800 M</v>
          </cell>
          <cell r="C7624" t="str">
            <v>M3</v>
          </cell>
          <cell r="D7624">
            <v>4.96</v>
          </cell>
        </row>
        <row r="7625">
          <cell r="A7625" t="str">
            <v xml:space="preserve">    72824</v>
          </cell>
          <cell r="B7625" t="str">
            <v>ESCAVACAO, CARGA E TRANSPORTE DE MATERIAL DE 1A CATEGORIA, CAMINHO DE SERVICO LEITO NATURAL, COM ESCAVADEIRA HIDRAULICA E CAMINHAO BASCULANTE 6 M3, DMT 800 ATE 1.000 M</v>
          </cell>
          <cell r="C7625" t="str">
            <v>M3</v>
          </cell>
          <cell r="D7625">
            <v>5.1100000000000003</v>
          </cell>
        </row>
        <row r="7626">
          <cell r="A7626" t="str">
            <v xml:space="preserve">    72825</v>
          </cell>
          <cell r="B7626" t="str">
            <v>ESCAVACAO, CARGA E TRANSPORTE DE MATERIAL DE 1A CATEGORIA, CAMINHO DE SERVICO REVESTIMENTO PRIMARIO, COM ESCAVADEIRA HIDRAULICA E CAMINHAO BASCULANTE 6 M3, DMT 50 ATE 200 M</v>
          </cell>
          <cell r="C7626" t="str">
            <v>M3</v>
          </cell>
          <cell r="D7626">
            <v>4.38</v>
          </cell>
        </row>
        <row r="7627">
          <cell r="A7627" t="str">
            <v xml:space="preserve">    72826</v>
          </cell>
          <cell r="B7627" t="str">
            <v>ESCAVACAO, CARGA E TRANSPORTE DE MATERIAL DE 1A CATEGORIA, CAMINHO DE SERVICO REVESTIMENTO PRIMARIO, COM ESCAVADEIRA HIDRAULICA E CAMINHAO BASCULANTE 6 M3, DMT 200 ATE 400 M</v>
          </cell>
          <cell r="C7627" t="str">
            <v>M3</v>
          </cell>
          <cell r="D7627">
            <v>4.46</v>
          </cell>
        </row>
        <row r="7628">
          <cell r="A7628" t="str">
            <v xml:space="preserve">    72827</v>
          </cell>
          <cell r="B7628" t="str">
            <v>ESCAVACAO, CARGA E TRANSPORTE DE MATERIAL DE 1A CATEGORIA, CAMINHO DE SERVICO REVESTIMENTO PRIMARIO, COM ESCAVADEIRA HIDRAULICA E CAMINHAO BASCULANTE 6 M3, DMT 400 ATE 600 M</v>
          </cell>
          <cell r="C7628" t="str">
            <v>M3</v>
          </cell>
          <cell r="D7628">
            <v>4.54</v>
          </cell>
        </row>
        <row r="7629">
          <cell r="A7629" t="str">
            <v xml:space="preserve">    72828</v>
          </cell>
          <cell r="B7629" t="str">
            <v>ESCAVACAO, CARGA E TRANSPORTE DE MATERIAL DE 1A CATEGORIA, CAMINHO DE SERVICO REVESTIMENTO PRIMARIO, COM ESCAVADEIRA HIDRAULICA E CAMINHAO BASCULANTE 6 M3, DMT 600 ATE 800 M</v>
          </cell>
          <cell r="C7629" t="str">
            <v>M3</v>
          </cell>
          <cell r="D7629">
            <v>4.63</v>
          </cell>
        </row>
        <row r="7630">
          <cell r="A7630" t="str">
            <v xml:space="preserve">    72829</v>
          </cell>
          <cell r="B7630" t="str">
            <v>ESCAVACAO, CARGA E TRANSPORTE DE MATERIAL DE 1A CATEGORIA, CAMINHO DE SERVICO REVESTIMENTO PRIMARIO, COM ESCAVADEIRA HIDRAULICA E CAMINHAO BASCULANTE 6 M3, DMT 800 ATE 1.000 M</v>
          </cell>
          <cell r="C7630" t="str">
            <v>M3</v>
          </cell>
          <cell r="D7630">
            <v>4.7300000000000004</v>
          </cell>
        </row>
        <row r="7631">
          <cell r="A7631" t="str">
            <v xml:space="preserve">    72832</v>
          </cell>
          <cell r="B7631" t="str">
            <v>ESCAVACAO, CARGA E TRANSPORTE DE MATERIAL DE 1A CATEGORIA, CAMINHO DE SERVICO PAVIMENTADO, COM ESCAVADEIRA HIDRAULICA E CAMINHAO BASCULANTE6 M3, DMT 50 ATE 200 M</v>
          </cell>
          <cell r="C7631" t="str">
            <v>M3</v>
          </cell>
          <cell r="D7631">
            <v>4.13</v>
          </cell>
        </row>
        <row r="7632">
          <cell r="A7632" t="str">
            <v xml:space="preserve">    72833</v>
          </cell>
          <cell r="B7632" t="str">
            <v>ESCAVACAO, CARGA E TRANSPORTE DE MATERIAL DE 1A CATEGORIA, CAMINHO DE SERVICO PAVIMENTADO, COM ESCAVADEIRA HIDRAULICA E CAMINHAO BASCULANTE6 M3, DMT 200 ATE 400 M</v>
          </cell>
          <cell r="C7632" t="str">
            <v>M3</v>
          </cell>
          <cell r="D7632">
            <v>4.21</v>
          </cell>
        </row>
        <row r="7633">
          <cell r="A7633" t="str">
            <v xml:space="preserve">    72834</v>
          </cell>
          <cell r="B7633" t="str">
            <v>ESCAVACAO, CARGA E TRANSPORTE DE MATERIAL DE 1A CATEGORIA, CAMINHO DE SERVICO PAVIMENTADO, COM ESCAVADEIRA HIDRAULICA E CAMINHAO BASCULANTE6 M3, DMT 400 ATE 600 M</v>
          </cell>
          <cell r="C7633" t="str">
            <v>M3</v>
          </cell>
          <cell r="D7633">
            <v>4.28</v>
          </cell>
        </row>
        <row r="7634">
          <cell r="A7634" t="str">
            <v xml:space="preserve">    72835</v>
          </cell>
          <cell r="B7634" t="str">
            <v>ESCAVACAO, CARGA E TRANSPORTE DE MATERIAL DE 1A CATEGORIA, CAMINHO DE SERVICO PAVIMENTADO, COM ESCAVADEIRA HIDRAULICA E CAMINHAO BASCULANTE6 M3, DMT 600 ATE 800 M</v>
          </cell>
          <cell r="C7634" t="str">
            <v>M3</v>
          </cell>
          <cell r="D7634">
            <v>4.3600000000000003</v>
          </cell>
        </row>
        <row r="7635">
          <cell r="A7635" t="str">
            <v xml:space="preserve">    72836</v>
          </cell>
          <cell r="B7635" t="str">
            <v>ESCAVACAO, CARGA E TRANSPORTE DE MATERIAL DE 1A CATEGORIA, CAMINHO DE SERVICO PAVIMENTADO, COM ESCAVADEIRA HIDRAULICA E CAMINHAO BASCULANTE6 M3, DMT 800 ATE 1.000 M</v>
          </cell>
          <cell r="C7635" t="str">
            <v>M3</v>
          </cell>
          <cell r="D7635">
            <v>4.4400000000000004</v>
          </cell>
        </row>
        <row r="7636">
          <cell r="A7636" t="str">
            <v xml:space="preserve">    72838</v>
          </cell>
          <cell r="B7636" t="str">
            <v>TRANSPORTE COMERCIAL COM CAMINHAO CARROCERIA 9 T, RODOVIA EM LEITO NATURAL</v>
          </cell>
          <cell r="C7636" t="str">
            <v>TXKM</v>
          </cell>
          <cell r="D7636">
            <v>0.72</v>
          </cell>
        </row>
        <row r="7637">
          <cell r="A7637" t="str">
            <v xml:space="preserve">    72839</v>
          </cell>
          <cell r="B7637" t="str">
            <v>TRANSPORTE COMERCIAL COM CAMINHAO CARROCERIA 9 T, RODOVIA COM REVESTIMENTO PRIMARIO</v>
          </cell>
          <cell r="C7637" t="str">
            <v>TXKM</v>
          </cell>
          <cell r="D7637">
            <v>0.57999999999999996</v>
          </cell>
        </row>
        <row r="7638">
          <cell r="A7638" t="str">
            <v xml:space="preserve">    72840</v>
          </cell>
          <cell r="B7638" t="str">
            <v xml:space="preserve">TRANSPORTE COMERCIAL COM CAMINHAO CARROCERIA 9 T, RODOVIA PAVIMENTADA </v>
          </cell>
          <cell r="C7638" t="str">
            <v>TXKM</v>
          </cell>
          <cell r="D7638">
            <v>0.48</v>
          </cell>
        </row>
        <row r="7639">
          <cell r="A7639" t="str">
            <v xml:space="preserve">    72841</v>
          </cell>
          <cell r="B7639" t="str">
            <v>TRANSPORTE COMERCIAL COM CAMINHAO BASCULANTE 6 M3, RODOVIA EM LEITO NATURAL</v>
          </cell>
          <cell r="C7639" t="str">
            <v>TXKM</v>
          </cell>
          <cell r="D7639">
            <v>0.83</v>
          </cell>
        </row>
        <row r="7640">
          <cell r="A7640" t="str">
            <v xml:space="preserve">    72842</v>
          </cell>
          <cell r="B7640" t="str">
            <v>TRANSPORTE COMERCIAL COM CAMINHAO BASCULANTE 6 M3, RODOVIA COM REVESTIMENTO PRIMARIO</v>
          </cell>
          <cell r="C7640" t="str">
            <v>TXKM</v>
          </cell>
          <cell r="D7640">
            <v>0.67</v>
          </cell>
        </row>
        <row r="7641">
          <cell r="A7641" t="str">
            <v xml:space="preserve">    72843</v>
          </cell>
          <cell r="B7641" t="str">
            <v>TRANSPORTE COMERCIAL COM CAMINHAO BASCULANTE 6 M3, RODOVIA PAVIMENTADA</v>
          </cell>
          <cell r="C7641" t="str">
            <v>TXKM</v>
          </cell>
          <cell r="D7641">
            <v>0.56000000000000005</v>
          </cell>
        </row>
        <row r="7642">
          <cell r="A7642" t="str">
            <v xml:space="preserve">    72844</v>
          </cell>
          <cell r="B7642" t="str">
            <v>CARGA, MANOBRAS E DESCARGA DE AREIA, BRITA, PEDRA DE MAO E SOLOS COM CAMINHAO BASCULANTE 6 M3 (DESCARGA LIVRE)</v>
          </cell>
          <cell r="C7642" t="str">
            <v>T</v>
          </cell>
          <cell r="D7642">
            <v>0.57999999999999996</v>
          </cell>
        </row>
        <row r="7643">
          <cell r="A7643" t="str">
            <v xml:space="preserve">    72845</v>
          </cell>
          <cell r="B7643" t="str">
            <v>CARGA, MANOBRAS E DESCARGA DE BRITA PARA TRATAMENTOS SUPERFICIAIS, COMCAMINHAO BASCULANTE 6 M3</v>
          </cell>
          <cell r="C7643" t="str">
            <v>T</v>
          </cell>
          <cell r="D7643">
            <v>3.5</v>
          </cell>
        </row>
        <row r="7644">
          <cell r="A7644" t="str">
            <v xml:space="preserve">    72846</v>
          </cell>
          <cell r="B7644" t="str">
            <v>CARGA, MANOBRAS E DESCARGA DE MISTURA BETUMINOSA A QUENTE, COM CAMINHAO BASCULANTE 6 M3</v>
          </cell>
          <cell r="C7644" t="str">
            <v>T</v>
          </cell>
          <cell r="D7644">
            <v>2.89</v>
          </cell>
        </row>
        <row r="7645">
          <cell r="A7645" t="str">
            <v xml:space="preserve">    72847</v>
          </cell>
          <cell r="B7645" t="str">
            <v>CARGA, MANOBRAS E DESCARGA DE MISTURA BETUMINOSA A FRIO, COM CAMINHAO BASCULANTE 6 M3</v>
          </cell>
          <cell r="C7645" t="str">
            <v>T</v>
          </cell>
          <cell r="D7645">
            <v>6.24</v>
          </cell>
        </row>
        <row r="7646">
          <cell r="A7646" t="str">
            <v xml:space="preserve">    72848</v>
          </cell>
          <cell r="B7646" t="str">
            <v>CARGA, MANOBRAS E DESCARGA DE BRITA PARA BASE DE MACADAME, COM CAMINHAO BASCULANTE 6 M3</v>
          </cell>
          <cell r="C7646" t="str">
            <v>T</v>
          </cell>
          <cell r="D7646">
            <v>1.56</v>
          </cell>
        </row>
        <row r="7647">
          <cell r="A7647" t="str">
            <v xml:space="preserve">    72849</v>
          </cell>
          <cell r="B7647" t="str">
            <v>CARGA, MANOBRAS E DESCARGA DE MISTURAS DE SOLOS E AGREGADOS (BASES ESTABILIZADAS EM USINA) COM CAMINHAO BASCULANTE 6 M3</v>
          </cell>
          <cell r="C7647" t="str">
            <v>T</v>
          </cell>
          <cell r="D7647">
            <v>1.99</v>
          </cell>
        </row>
        <row r="7648">
          <cell r="A7648" t="str">
            <v xml:space="preserve">    72850</v>
          </cell>
          <cell r="B7648" t="str">
            <v>CARGA, MANOBRAS E DESCARGA DE MATERIAIS DIVERSOS, COM CAMINHAO CARROCERIA 9T (CARGA E DESCARGA MANUAIS)</v>
          </cell>
          <cell r="C7648" t="str">
            <v>T</v>
          </cell>
          <cell r="D7648">
            <v>9.17</v>
          </cell>
        </row>
        <row r="7649">
          <cell r="A7649" t="str">
            <v xml:space="preserve">    72851</v>
          </cell>
          <cell r="B7649" t="str">
            <v>TRANSPORTE LOCAL COM CAMINHAO BASCULANTE 6 M3, RODOVIA EM LEITO NATURAL, DMT ATE 200 M</v>
          </cell>
          <cell r="C7649" t="str">
            <v>M3</v>
          </cell>
          <cell r="D7649">
            <v>2.84</v>
          </cell>
        </row>
        <row r="7650">
          <cell r="A7650" t="str">
            <v xml:space="preserve">    72852</v>
          </cell>
          <cell r="B7650" t="str">
            <v>TRANSPORTE LOCAL COM CAMINHAO BASCULANTE 6 M3, RODOVIA EM LEITO NATURAL, DMT 200 A 400 M</v>
          </cell>
          <cell r="C7650" t="str">
            <v>M3</v>
          </cell>
          <cell r="D7650">
            <v>2.92</v>
          </cell>
        </row>
        <row r="7651">
          <cell r="A7651" t="str">
            <v xml:space="preserve">    72853</v>
          </cell>
          <cell r="B7651" t="str">
            <v>TRANSPORTE LOCAL COM CAMINHAO BASCULANTE 6 M3, RODOVIA EM LEITO NATURAL, DMT 400 A 600 M</v>
          </cell>
          <cell r="C7651" t="str">
            <v>M3</v>
          </cell>
          <cell r="D7651">
            <v>2.99</v>
          </cell>
        </row>
        <row r="7652">
          <cell r="A7652" t="str">
            <v xml:space="preserve">    72854</v>
          </cell>
          <cell r="B7652" t="str">
            <v>TRANSPORTE LOCAL COM CAMINHAO BASCULANTE 6 M3, RODOVIA EM LEITO NATURAL, DMT 600 A 800 M</v>
          </cell>
          <cell r="C7652" t="str">
            <v>M3</v>
          </cell>
          <cell r="D7652">
            <v>3.08</v>
          </cell>
        </row>
        <row r="7653">
          <cell r="A7653" t="str">
            <v xml:space="preserve">    72855</v>
          </cell>
          <cell r="B7653" t="str">
            <v>TRANSPORTE LOCAL COM CAMINHAO BASCULANTE 6 M3, RODOVIA EM LEITO NATURAL, DMT 800 A 1.000 M</v>
          </cell>
          <cell r="C7653" t="str">
            <v>M3</v>
          </cell>
          <cell r="D7653">
            <v>3.17</v>
          </cell>
        </row>
        <row r="7654">
          <cell r="A7654" t="str">
            <v xml:space="preserve">    72856</v>
          </cell>
          <cell r="B7654" t="str">
            <v>TRANSPORTE LOCAL COM CAMINHAO BASCULANTE 6 M3, RODOVIA EM LEITO NATURAL</v>
          </cell>
          <cell r="C7654" t="str">
            <v>M3XKM</v>
          </cell>
          <cell r="D7654">
            <v>1.38</v>
          </cell>
        </row>
        <row r="7655">
          <cell r="A7655" t="str">
            <v xml:space="preserve">    72857</v>
          </cell>
          <cell r="B7655" t="str">
            <v>TRANSPORTE LOCAL COM CAMINHAO BASCULANTE 6 M3, RODOVIA COM REVESTIMENTO PRIMARIO, DMT ATE 200 M</v>
          </cell>
          <cell r="C7655" t="str">
            <v>M3</v>
          </cell>
          <cell r="D7655">
            <v>2.5299999999999998</v>
          </cell>
        </row>
        <row r="7656">
          <cell r="A7656" t="str">
            <v xml:space="preserve">    72858</v>
          </cell>
          <cell r="B7656" t="str">
            <v>TRANSPORTE LOCAL COM CAMINHAO BASCULANTE 6 M3, RODOVIA COM REVESTIMENTO PRIMARIO, DMT 200 A 400 M</v>
          </cell>
          <cell r="C7656" t="str">
            <v>M3</v>
          </cell>
          <cell r="D7656">
            <v>2.59</v>
          </cell>
        </row>
        <row r="7657">
          <cell r="A7657" t="str">
            <v xml:space="preserve">    72859</v>
          </cell>
          <cell r="B7657" t="str">
            <v>TRANSPORTE LOCAL COM CAMINHAO BASCULANTE 6 M3, RODOVIA COM REVESTIMENTO PRIMARIO, DMT 400 A 600 M</v>
          </cell>
          <cell r="C7657" t="str">
            <v>M3</v>
          </cell>
          <cell r="D7657">
            <v>2.67</v>
          </cell>
        </row>
        <row r="7658">
          <cell r="A7658" t="str">
            <v xml:space="preserve">    72860</v>
          </cell>
          <cell r="B7658" t="str">
            <v>TRANSPORTE LOCAL COM CAMINHAO BASCULANTE 6 M3, RODOVIA COM REVESTIMENTO PRIMARIO, DMT 600 A 800 M</v>
          </cell>
          <cell r="C7658" t="str">
            <v>M3</v>
          </cell>
          <cell r="D7658">
            <v>2.74</v>
          </cell>
        </row>
        <row r="7659">
          <cell r="A7659" t="str">
            <v xml:space="preserve">    72874</v>
          </cell>
          <cell r="B7659" t="str">
            <v>TRANSPORTE LOCAL COM CAMINHAO BASCULANTE 6 M3, RODOVIA COM REVESTIMENTO PRIMARIO, DMT 800 A 1.000 M</v>
          </cell>
          <cell r="C7659" t="str">
            <v>M3</v>
          </cell>
          <cell r="D7659">
            <v>2.82</v>
          </cell>
        </row>
        <row r="7660">
          <cell r="A7660" t="str">
            <v xml:space="preserve">    72875</v>
          </cell>
          <cell r="B7660" t="str">
            <v>TRANSPORTE LOCAL COM CAMINHÃO BASCULANTE 6 M3, RODOVIA COM REVESTIMENTO PRIMARIO</v>
          </cell>
          <cell r="C7660" t="str">
            <v>M3XKM</v>
          </cell>
          <cell r="D7660">
            <v>1.23</v>
          </cell>
        </row>
        <row r="7661">
          <cell r="A7661" t="str">
            <v xml:space="preserve">    72876</v>
          </cell>
          <cell r="B7661" t="str">
            <v>TRANSPORTE LOCAL COM CAMINHÃO BASCULANTE 6 M3, RODOVIA PAVIMENTADA, DMT ATE 200 M</v>
          </cell>
          <cell r="C7661" t="str">
            <v>M3</v>
          </cell>
          <cell r="D7661">
            <v>2.27</v>
          </cell>
        </row>
        <row r="7662">
          <cell r="A7662" t="str">
            <v xml:space="preserve">    72877</v>
          </cell>
          <cell r="B7662" t="str">
            <v>TRANSPORTE LOCAL COM CAMINHAO BASCULANTE 6 M3, RODOVIA PAVIMENTADA, DMT 200 A 400 M</v>
          </cell>
          <cell r="C7662" t="str">
            <v>M3</v>
          </cell>
          <cell r="D7662">
            <v>2.33</v>
          </cell>
        </row>
        <row r="7663">
          <cell r="A7663" t="str">
            <v xml:space="preserve">    72878</v>
          </cell>
          <cell r="B7663" t="str">
            <v>TRANSPORTE LOCAL COM CAMINHAO BASCULANTE 6 M3, RODOVIA PAVIMENTADA, DMT 400 A 600 M</v>
          </cell>
          <cell r="C7663" t="str">
            <v>M3</v>
          </cell>
          <cell r="D7663">
            <v>2.39</v>
          </cell>
        </row>
        <row r="7664">
          <cell r="A7664" t="str">
            <v xml:space="preserve">    72879</v>
          </cell>
          <cell r="B7664" t="str">
            <v>TRANSPORTE LOCAL COM CAMINHAO BASCULANTE 6 M3, RODOVIA PAVIMENTADA, DMT 600 A 800 M</v>
          </cell>
          <cell r="C7664" t="str">
            <v>M3</v>
          </cell>
          <cell r="D7664">
            <v>2.4700000000000002</v>
          </cell>
        </row>
        <row r="7665">
          <cell r="A7665" t="str">
            <v xml:space="preserve">    72880</v>
          </cell>
          <cell r="B7665" t="str">
            <v>TRANSPORTE LOCAL COM CAMINHAO BASCULANTE 6 M3, RODOVIA PAVIMENTADA, DMT 800 A 1.000 M</v>
          </cell>
          <cell r="C7665" t="str">
            <v>M3</v>
          </cell>
          <cell r="D7665">
            <v>2.5299999999999998</v>
          </cell>
        </row>
        <row r="7666">
          <cell r="A7666" t="str">
            <v xml:space="preserve">    72881</v>
          </cell>
          <cell r="B7666" t="str">
            <v>TRANSPORTE LOCAL COM CAMINHAO BASCULANTE 6 M3, RODOVIA PAVIMENTADA ( PARA DISTANCIAS SUPERIORES A 4 KM )</v>
          </cell>
          <cell r="C7666" t="str">
            <v>M3XKM</v>
          </cell>
          <cell r="D7666">
            <v>1.1100000000000001</v>
          </cell>
        </row>
        <row r="7667">
          <cell r="A7667" t="str">
            <v xml:space="preserve">    72882</v>
          </cell>
          <cell r="B7667" t="str">
            <v>TRANSPORTE COMERCIAL COM CAMINHAO CARROCERIA 9 T, RODOVIA EM LEITO NATURAL</v>
          </cell>
          <cell r="C7667" t="str">
            <v>M3XKM</v>
          </cell>
          <cell r="D7667">
            <v>1.08</v>
          </cell>
        </row>
        <row r="7668">
          <cell r="A7668" t="str">
            <v xml:space="preserve">    72883</v>
          </cell>
          <cell r="B7668" t="str">
            <v>TRANSPORTE COMERCIAL COM CAMINHAO CARROCERIA 9 T, RODOVIA COM REVESTIMENTO PRIMARIO</v>
          </cell>
          <cell r="C7668" t="str">
            <v>M3XKM</v>
          </cell>
          <cell r="D7668">
            <v>0.87</v>
          </cell>
        </row>
        <row r="7669">
          <cell r="A7669" t="str">
            <v xml:space="preserve">    72884</v>
          </cell>
          <cell r="B7669" t="str">
            <v xml:space="preserve">TRANSPORTE COMERCIAL COM CAMINHAO CARROCERIA 9 T, RODOVIA PAVIMENTADA </v>
          </cell>
          <cell r="C7669" t="str">
            <v>M3XKM</v>
          </cell>
          <cell r="D7669">
            <v>0.72</v>
          </cell>
        </row>
        <row r="7670">
          <cell r="A7670" t="str">
            <v xml:space="preserve">    72885</v>
          </cell>
          <cell r="B7670" t="str">
            <v>TRANSPORTE COMERCIAL COM CAMINHAO BASCULANTE 6 M3, RODOVIA EM LEITO NATURAL</v>
          </cell>
          <cell r="C7670" t="str">
            <v>M3XKM</v>
          </cell>
          <cell r="D7670">
            <v>1.24</v>
          </cell>
        </row>
        <row r="7671">
          <cell r="A7671" t="str">
            <v xml:space="preserve">    72886</v>
          </cell>
          <cell r="B7671" t="str">
            <v>TRANSPORTE COMERCIAL COM CAMINHAO BASCULANTE 6 M3, RODOVIA COM REVESTIMENTO PRIMARIO</v>
          </cell>
          <cell r="C7671" t="str">
            <v>M3XKM</v>
          </cell>
          <cell r="D7671">
            <v>0.99</v>
          </cell>
        </row>
        <row r="7672">
          <cell r="A7672" t="str">
            <v xml:space="preserve">    72887</v>
          </cell>
          <cell r="B7672" t="str">
            <v>TRANSPORTE COMERCIAL COM CAMINHAO BASCULANTE 6 M3, RODOVIA PAVIMENTADA</v>
          </cell>
          <cell r="C7672" t="str">
            <v>M3XKM</v>
          </cell>
          <cell r="D7672">
            <v>0.83</v>
          </cell>
        </row>
        <row r="7673">
          <cell r="A7673" t="str">
            <v xml:space="preserve">    72888</v>
          </cell>
          <cell r="B7673" t="str">
            <v>CARGA, MANOBRAS E DESCARGA DE AREIA, BRITA, PEDRA DE MAO E SOLOS COM CAMINHAO BASCULANTE 6 M3 (DESCARGA LIVRE)</v>
          </cell>
          <cell r="C7673" t="str">
            <v>M3</v>
          </cell>
          <cell r="D7673">
            <v>0.87</v>
          </cell>
        </row>
        <row r="7674">
          <cell r="A7674" t="str">
            <v xml:space="preserve">    72890</v>
          </cell>
          <cell r="B7674" t="str">
            <v>CARGA, MANOBRAS E DESCARGA DE BRITA PARA TRATAMENTOS SUPERFICIAIS, COMCAMINHAO BASCULANTE 6 M3, DESCARGA EM DISTRIBUIDOR</v>
          </cell>
          <cell r="C7674" t="str">
            <v>M3</v>
          </cell>
          <cell r="D7674">
            <v>5.26</v>
          </cell>
        </row>
        <row r="7675">
          <cell r="A7675" t="str">
            <v xml:space="preserve">    72891</v>
          </cell>
          <cell r="B7675" t="str">
            <v>CARGA, MANOBRAS E DESCARGA DE MISTURA BETUMINOSA A QUENTE, COM CAMINHAO BASCULANTE 6 M3, DESCARGA EM VIBRO-ACABADORA</v>
          </cell>
          <cell r="C7675" t="str">
            <v>M3</v>
          </cell>
          <cell r="D7675">
            <v>4.34</v>
          </cell>
        </row>
        <row r="7676">
          <cell r="A7676" t="str">
            <v xml:space="preserve">    72892</v>
          </cell>
          <cell r="B7676" t="str">
            <v>CARGA, MANOBRAS E DESCARGA DE DE MISTURA BETUMINOSA A FRIO, COM CAMINHAO BASCULANTE 6 M3, DESCARGA EM VIBRO-ACABADORA</v>
          </cell>
          <cell r="C7676" t="str">
            <v>M3</v>
          </cell>
          <cell r="D7676">
            <v>9.36</v>
          </cell>
        </row>
        <row r="7677">
          <cell r="A7677" t="str">
            <v xml:space="preserve">    72893</v>
          </cell>
          <cell r="B7677" t="str">
            <v>CARGA, MANOBRAS E DESCARGA DE BRITA PARA BASE DE MACADAME, COM CAMINHAO BASCULANTE 6 M3, DESCARGA EM DISTRIBUIDOR</v>
          </cell>
          <cell r="C7677" t="str">
            <v>M3</v>
          </cell>
          <cell r="D7677">
            <v>2.33</v>
          </cell>
        </row>
        <row r="7678">
          <cell r="A7678" t="str">
            <v xml:space="preserve">    72894</v>
          </cell>
          <cell r="B7678" t="str">
            <v>CARGA, MANOBRAS E DESCARGA DE MISTURAS DE SOLOS E AGREGADOS, COM CAMINHAO BASCULANTE 6 M3, DESCARGA EM DISTRIBUIDOR</v>
          </cell>
          <cell r="C7678" t="str">
            <v>M3</v>
          </cell>
          <cell r="D7678">
            <v>2.99</v>
          </cell>
        </row>
        <row r="7679">
          <cell r="A7679" t="str">
            <v xml:space="preserve">    72895</v>
          </cell>
          <cell r="B7679" t="str">
            <v>CARGA, MANOBRAS E DESCARGA DE MATERIAIS DIVERSOS, COM CAMINHAO CARROCERIA 9 T (CARGA E DESCARGA MANUAIS)</v>
          </cell>
          <cell r="C7679" t="str">
            <v>M3</v>
          </cell>
          <cell r="D7679">
            <v>15.79</v>
          </cell>
        </row>
        <row r="7680">
          <cell r="A7680" t="str">
            <v xml:space="preserve">    72896</v>
          </cell>
          <cell r="B7680" t="str">
            <v xml:space="preserve">CARGA MANUAL DE TERRA EM CAMINHAO BASCULANTE 6 M3 </v>
          </cell>
          <cell r="C7680" t="str">
            <v>M3</v>
          </cell>
          <cell r="D7680">
            <v>14.3</v>
          </cell>
        </row>
        <row r="7681">
          <cell r="A7681" t="str">
            <v xml:space="preserve">    72897</v>
          </cell>
          <cell r="B7681" t="str">
            <v xml:space="preserve">CARGA MANUAL DE ENTULHO EM CAMINHAO BASCULANTE 6 M3 </v>
          </cell>
          <cell r="C7681" t="str">
            <v>M3</v>
          </cell>
          <cell r="D7681">
            <v>17.37</v>
          </cell>
        </row>
        <row r="7682">
          <cell r="A7682" t="str">
            <v xml:space="preserve">    72898</v>
          </cell>
          <cell r="B7682" t="str">
            <v xml:space="preserve">CARGA E DESCARGA MECANIZADAS DE ENTULHO EM CAMINHAO BASCULANTE 6 M3 </v>
          </cell>
          <cell r="C7682" t="str">
            <v>M3</v>
          </cell>
          <cell r="D7682">
            <v>0.87</v>
          </cell>
        </row>
        <row r="7683">
          <cell r="A7683" t="str">
            <v xml:space="preserve">    72899</v>
          </cell>
          <cell r="B7683" t="str">
            <v>TRANSPORTE DE ENTULHO COM CAMINHÃO BASCULANTE 6 M3, RODOVIA PAVIMENTADA, DMT ATE 0,5 KM</v>
          </cell>
          <cell r="C7683" t="str">
            <v>M3</v>
          </cell>
          <cell r="D7683">
            <v>4.08</v>
          </cell>
        </row>
        <row r="7684">
          <cell r="A7684" t="str">
            <v xml:space="preserve">    72900</v>
          </cell>
          <cell r="B7684" t="str">
            <v>TRANSPORTE DE ENTULHO COM CAMINHAO BASCULANTE 6 M3, RODOVIA PAVIMENTADA, DMT 0,5 A 1,0 KM</v>
          </cell>
          <cell r="C7684" t="str">
            <v>M3</v>
          </cell>
          <cell r="D7684">
            <v>4.49</v>
          </cell>
        </row>
        <row r="7685">
          <cell r="A7685" t="str">
            <v xml:space="preserve">    74010</v>
          </cell>
          <cell r="B7685" t="str">
            <v>CARGA E DESCARGA MECANIZADA</v>
          </cell>
        </row>
        <row r="7686">
          <cell r="A7686" t="str">
            <v xml:space="preserve">    74010/001</v>
          </cell>
          <cell r="B7686" t="str">
            <v>CARGA E DESCARGA MECANICA DE SOLO UTILIZANDO CAMINHAO BASCULANTE 5,0M3/11T E PA CARREGADEIRA SOBRE PNEUS * 105 HP * CAP. 1,72M3.</v>
          </cell>
          <cell r="C7686" t="str">
            <v>M3</v>
          </cell>
          <cell r="D7686">
            <v>1.45</v>
          </cell>
        </row>
        <row r="7687">
          <cell r="A7687" t="str">
            <v xml:space="preserve">    74241</v>
          </cell>
          <cell r="B7687" t="str">
            <v>EMPILHAMENTO DE SOLO ORGANICO</v>
          </cell>
        </row>
        <row r="7688">
          <cell r="A7688" t="str">
            <v xml:space="preserve">    74241/001</v>
          </cell>
          <cell r="B7688" t="str">
            <v>EMPILHAMENTO DE SOLO ORGANICO RETIRADO NA AREA DO ATERRO COM TRATOR SOBRE ESTEIRAS D6</v>
          </cell>
          <cell r="C7688" t="str">
            <v>M3</v>
          </cell>
          <cell r="D7688">
            <v>3.03</v>
          </cell>
        </row>
        <row r="7689">
          <cell r="A7689" t="str">
            <v xml:space="preserve">    74255</v>
          </cell>
          <cell r="B7689" t="str">
            <v>CARGA MANUAL EM CAMINHAO BASCULANTE</v>
          </cell>
        </row>
        <row r="7690">
          <cell r="A7690" t="str">
            <v xml:space="preserve">    74255/001</v>
          </cell>
          <cell r="B7690" t="str">
            <v>CARGA MANUAL DE TERRA EM CAMINHAO BASCULANTE (NAO INCLUI O CUSTO CUSTO IMPRODUTIVO DO CAMINHAO BASCULANTE)</v>
          </cell>
          <cell r="C7690" t="str">
            <v>M3</v>
          </cell>
          <cell r="D7690">
            <v>6.04</v>
          </cell>
        </row>
        <row r="7691">
          <cell r="A7691" t="str">
            <v xml:space="preserve">    74255/003</v>
          </cell>
          <cell r="B7691" t="str">
            <v>CARGA MANUAL DE MATERIAL A GRANEL (2 SERVENTES) EM CAMINHAO BASCULANTEC/ CACAMBA DE 4,0M3 INCLUINDO DESCARGA MECÂNICA</v>
          </cell>
          <cell r="C7691" t="str">
            <v>M3</v>
          </cell>
          <cell r="D7691">
            <v>22.67</v>
          </cell>
        </row>
        <row r="7692">
          <cell r="A7692" t="str">
            <v xml:space="preserve">    79492</v>
          </cell>
          <cell r="B7692" t="str">
            <v xml:space="preserve">CARGA MANUAL DE ROCHA EM CAMINHAO BASCULANTE </v>
          </cell>
          <cell r="C7692" t="str">
            <v>M3</v>
          </cell>
          <cell r="D7692">
            <v>21.06</v>
          </cell>
        </row>
        <row r="7693">
          <cell r="A7693" t="str">
            <v xml:space="preserve">    83356</v>
          </cell>
          <cell r="B7693" t="str">
            <v xml:space="preserve">TRANSPORTE COMERCIAL DE BRITA </v>
          </cell>
          <cell r="C7693" t="str">
            <v>M3XKM</v>
          </cell>
          <cell r="D7693">
            <v>0.7</v>
          </cell>
        </row>
        <row r="7694">
          <cell r="A7694" t="str">
            <v xml:space="preserve">    83357</v>
          </cell>
          <cell r="B7694" t="str">
            <v xml:space="preserve">TRANSPORTE LOCAL DE MASSA ASFALTICA - PAVIMENTACAO URBANA </v>
          </cell>
          <cell r="C7694" t="str">
            <v>M3XKM</v>
          </cell>
          <cell r="D7694">
            <v>0.9</v>
          </cell>
        </row>
        <row r="7695">
          <cell r="A7695" t="str">
            <v xml:space="preserve">    83358</v>
          </cell>
          <cell r="B7695" t="str">
            <v xml:space="preserve">TRANSPORTE DE PAVIMENTACAO REMOVIDA (RODOVIAS NAO URBANAS) </v>
          </cell>
          <cell r="C7695" t="str">
            <v>M3XKM</v>
          </cell>
          <cell r="D7695">
            <v>1.45</v>
          </cell>
        </row>
        <row r="7696">
          <cell r="A7696" t="str">
            <v xml:space="preserve">    83359</v>
          </cell>
          <cell r="B7696" t="str">
            <v xml:space="preserve">TRANSPORTE LOCAL DE MATERIAL BETUMINOSO (RODOVIAS NAO URBANAS) </v>
          </cell>
          <cell r="C7696" t="str">
            <v>M3XKM</v>
          </cell>
          <cell r="D7696">
            <v>2.64</v>
          </cell>
        </row>
        <row r="7697">
          <cell r="A7697" t="str">
            <v xml:space="preserve">    83444</v>
          </cell>
          <cell r="B7697" t="str">
            <v>TRANSPORTE DE MATERIAL DE QUALQUER NATUREZA DMT &gt; 10 KM, COM CAMINHAO BASCULANTE DE 4,0 M3.</v>
          </cell>
          <cell r="C7697" t="str">
            <v>TXKM</v>
          </cell>
          <cell r="D7697">
            <v>0.83</v>
          </cell>
        </row>
        <row r="7698">
          <cell r="A7698" t="str">
            <v xml:space="preserve">  0282</v>
          </cell>
          <cell r="B7698" t="str">
            <v>FORNEC. DE MAT. C/OU S/CARGA, DESC. E TRANSPORTE</v>
          </cell>
        </row>
        <row r="7699">
          <cell r="A7699" t="str">
            <v xml:space="preserve">    6514</v>
          </cell>
          <cell r="B7699" t="str">
            <v xml:space="preserve">FORNECIMENTO E LANCAMENTO DE BRITA N. 4 </v>
          </cell>
          <cell r="C7699" t="str">
            <v>M3</v>
          </cell>
          <cell r="D7699">
            <v>76.16</v>
          </cell>
        </row>
        <row r="7700">
          <cell r="A7700" t="str">
            <v xml:space="preserve">    88549</v>
          </cell>
          <cell r="B7700" t="str">
            <v xml:space="preserve">FORNECIMENTO E ASSENTAMENTO DE BRITA 2-DRENOS E FILTROS MM </v>
          </cell>
          <cell r="C7700" t="str">
            <v>M3</v>
          </cell>
          <cell r="D7700">
            <v>62.58</v>
          </cell>
        </row>
        <row r="7701">
          <cell r="A7701" t="str">
            <v xml:space="preserve">  0283</v>
          </cell>
          <cell r="B7701" t="str">
            <v>COMPACTACAO OU APILOAMENTO</v>
          </cell>
        </row>
        <row r="7702">
          <cell r="A7702" t="str">
            <v xml:space="preserve">    5622</v>
          </cell>
          <cell r="B7702" t="str">
            <v xml:space="preserve">REGULARIZACAO E COMPACTACAO MANUAL DE TERRENO COM SOQUETE </v>
          </cell>
          <cell r="C7702" t="str">
            <v>M2</v>
          </cell>
          <cell r="D7702">
            <v>3.32</v>
          </cell>
        </row>
        <row r="7703">
          <cell r="A7703" t="str">
            <v xml:space="preserve">    41721</v>
          </cell>
          <cell r="B7703" t="str">
            <v xml:space="preserve">COMPACTACAO MECANICA A 95% DO PROCTOR NORMAL - PAVIMENTACAO URBANA </v>
          </cell>
          <cell r="C7703" t="str">
            <v>M3</v>
          </cell>
          <cell r="D7703">
            <v>2.5</v>
          </cell>
        </row>
        <row r="7704">
          <cell r="A7704" t="str">
            <v xml:space="preserve">    41722</v>
          </cell>
          <cell r="B7704" t="str">
            <v xml:space="preserve">COMPACTACAO MECANICA A 100% DO PROCTOR NORMAL - PAVIMENTACAO URBANA </v>
          </cell>
          <cell r="C7704" t="str">
            <v>M3</v>
          </cell>
          <cell r="D7704">
            <v>3.76</v>
          </cell>
        </row>
        <row r="7705">
          <cell r="A7705" t="str">
            <v xml:space="preserve">    74005</v>
          </cell>
          <cell r="B7705" t="str">
            <v>ATERRO/REATERRO DE AREAS</v>
          </cell>
        </row>
        <row r="7706">
          <cell r="A7706" t="str">
            <v xml:space="preserve">    74005/001</v>
          </cell>
          <cell r="B7706" t="str">
            <v xml:space="preserve">COMPACTACAO MECANICA, SEM CONTROLE DO GC (C/COMPACTADOR PLACA 400 KG) </v>
          </cell>
          <cell r="C7706" t="str">
            <v>M3</v>
          </cell>
          <cell r="D7706">
            <v>2.93</v>
          </cell>
        </row>
        <row r="7707">
          <cell r="A7707" t="str">
            <v xml:space="preserve">    74005/002</v>
          </cell>
          <cell r="B7707" t="str">
            <v>COMPACTACAO MECANICA C/ CONTROLE DO GC&gt;=95% DO PN (AREAS) (C/MONIVELADORA 140 HP E ROLO COMPRESSOR VIBRATORIO 80 HP)</v>
          </cell>
          <cell r="C7707" t="str">
            <v>M3</v>
          </cell>
          <cell r="D7707">
            <v>3.15</v>
          </cell>
        </row>
        <row r="7708">
          <cell r="A7708" t="str">
            <v xml:space="preserve">    74034</v>
          </cell>
          <cell r="B7708" t="str">
            <v>ESPALHAMENTO E COMPACTAÇÃO DE MATERIAL</v>
          </cell>
        </row>
        <row r="7709">
          <cell r="A7709" t="str">
            <v xml:space="preserve">    74034/001</v>
          </cell>
          <cell r="B7709" t="str">
            <v>ESPALHAMENTO DE MATERIAL DE 1A CATEGORIA COM TRATOR DE ESTEIRA COM 153HP</v>
          </cell>
          <cell r="C7709" t="str">
            <v>M3</v>
          </cell>
          <cell r="D7709">
            <v>2.2000000000000002</v>
          </cell>
        </row>
        <row r="7710">
          <cell r="A7710" t="str">
            <v xml:space="preserve">    83344</v>
          </cell>
          <cell r="B7710" t="str">
            <v>ESPALHAMENTO DE MATERIAL EM BOTA FORA, COM UTILIZACAO DE TRATOR DE ESTEIRAS DE 165 HP</v>
          </cell>
          <cell r="C7710" t="str">
            <v>M3</v>
          </cell>
          <cell r="D7710">
            <v>0.87</v>
          </cell>
        </row>
        <row r="7711">
          <cell r="A7711" t="str">
            <v xml:space="preserve">    83445</v>
          </cell>
          <cell r="B7711" t="str">
            <v xml:space="preserve">CAMINHAO TANQUE (PIPA) 6.000 L, DIESEL, 132 CV, COM MOTORISTA. </v>
          </cell>
          <cell r="C7711" t="str">
            <v>CHP</v>
          </cell>
          <cell r="D7711">
            <v>107.54</v>
          </cell>
        </row>
        <row r="7712">
          <cell r="A7712" t="str">
            <v>PARE</v>
          </cell>
          <cell r="B7712" t="str">
            <v>PAREDES/PAINEIS</v>
          </cell>
        </row>
        <row r="7713">
          <cell r="A7713" t="str">
            <v xml:space="preserve">  0063</v>
          </cell>
          <cell r="B7713" t="str">
            <v>ALVENARIA DE TIJOLOS CERAMICOS</v>
          </cell>
        </row>
        <row r="7714">
          <cell r="A7714" t="str">
            <v xml:space="preserve">    6110</v>
          </cell>
          <cell r="B7714" t="str">
            <v>ALVENARIA DE EMBASAMENTO EM TIJOLOS CERAMICOS MACICOS 5X10X20CM, ASSENTADO COM ARGAMASSA TRACO 1:2:8 (CIMENTO, CAL E AREIA)</v>
          </cell>
          <cell r="C7714" t="str">
            <v>M3</v>
          </cell>
          <cell r="D7714">
            <v>458.52</v>
          </cell>
        </row>
        <row r="7715">
          <cell r="A7715" t="str">
            <v xml:space="preserve">    68049</v>
          </cell>
          <cell r="B7715" t="str">
            <v xml:space="preserve">CINTA E CONTRAVERGA EM TIJOLO CERAMICO MACICO 5X10X20CM 1/2 VEZ </v>
          </cell>
          <cell r="C7715" t="str">
            <v>M2</v>
          </cell>
          <cell r="D7715">
            <v>82.08</v>
          </cell>
        </row>
        <row r="7716">
          <cell r="A7716" t="str">
            <v xml:space="preserve">    72131</v>
          </cell>
          <cell r="B7716" t="str">
            <v>ALVENARIA EM TIJOLO CERAMICO MACICO 5X10X20CM 1 VEZ (ESPESSURA 20CM), ASSENTADO COM ARGAMASSA TRACO 1:2:8 (CIMENTO, CAL E AREIA)</v>
          </cell>
          <cell r="C7716" t="str">
            <v>M2</v>
          </cell>
          <cell r="D7716">
            <v>86.45</v>
          </cell>
        </row>
        <row r="7717">
          <cell r="A7717" t="str">
            <v xml:space="preserve">    72132</v>
          </cell>
          <cell r="B7717" t="str">
            <v>ALVENARIA EM TIJOLO CERAMICO MACICO 5X10X20CM 1/2 VEZ (ESPESSURA 10CM), ASSENTADO COM ARGAMASSA TRACO 1:2:8 (CIMENTO, CAL E AREIA)</v>
          </cell>
          <cell r="C7717" t="str">
            <v>M2</v>
          </cell>
          <cell r="D7717">
            <v>44.12</v>
          </cell>
        </row>
        <row r="7718">
          <cell r="A7718" t="str">
            <v xml:space="preserve">    72133</v>
          </cell>
          <cell r="B7718" t="str">
            <v>ALVENARIA EM TIJOLO CERAMICO MACICO 5X10X20CM 1 1/2 VEZ (ESPESSURA 30CM), ASSENTADO COM ARGAMASSA TRACO 1:2:8 (CIMENTO, CAL E AREIA)</v>
          </cell>
          <cell r="C7718" t="str">
            <v>M2</v>
          </cell>
          <cell r="D7718">
            <v>152.77000000000001</v>
          </cell>
        </row>
        <row r="7719">
          <cell r="A7719" t="str">
            <v xml:space="preserve">    73935</v>
          </cell>
          <cell r="B7719" t="str">
            <v>ALVENARIA TIJ CERAMICO FURADO</v>
          </cell>
        </row>
        <row r="7720">
          <cell r="A7720" t="str">
            <v xml:space="preserve">    73935/002</v>
          </cell>
          <cell r="B7720" t="str">
            <v>ALVENARIA EM TIJOLO CERAMICO FURADO 9X19X19CM, 1 VEZ (ESPESSURA 19 CM), ASSENTADO EM ARGAMASSA TRACO 1:4 (CIMENTO E AREIA MEDIA NAO PENEIRADA), PREPARO MANUAL, JUNTA1 CM</v>
          </cell>
          <cell r="C7720" t="str">
            <v>M2</v>
          </cell>
          <cell r="D7720">
            <v>51.24</v>
          </cell>
        </row>
        <row r="7721">
          <cell r="A7721" t="str">
            <v xml:space="preserve">    73988</v>
          </cell>
          <cell r="B7721" t="str">
            <v>APERTO DE ALVENARIA C/ ARGAMASSA</v>
          </cell>
        </row>
        <row r="7722">
          <cell r="A7722" t="str">
            <v xml:space="preserve">    73988/001</v>
          </cell>
          <cell r="B7722" t="str">
            <v>ENCUNHAMENTO (APERTO DE ALVENARIA) EM TIJOLOS CERAMICOS MACICO 5,7X9X19CM 1 VEZ (ESPESSURA 19CM) COM ARGAMASSA TRACO 1:2:8 (CIMENTO, CAL E AREIA)</v>
          </cell>
          <cell r="C7722" t="str">
            <v>M</v>
          </cell>
          <cell r="D7722">
            <v>10.89</v>
          </cell>
        </row>
        <row r="7723">
          <cell r="A7723" t="str">
            <v xml:space="preserve">    73988/002</v>
          </cell>
          <cell r="B7723" t="str">
            <v>ENCUNHAMENTO (APERTO DE ALVENARIA) EM TIJOLOS CERAMICOS MACICO 5,7X9X19CM 1/2 VEZ (ESPESSURA 9CM) COM ARGAMASSA TRACO 1:2:8 (CIMENTO, CAL EAREIA)</v>
          </cell>
          <cell r="C7723" t="str">
            <v>M</v>
          </cell>
          <cell r="D7723">
            <v>6.37</v>
          </cell>
        </row>
        <row r="7724">
          <cell r="A7724" t="str">
            <v xml:space="preserve">    87495</v>
          </cell>
          <cell r="B7724" t="str">
            <v>ALVENARIA DE VEDAÇÃO DE BLOCOS CERÂMICOS FURADOS NA HORIZONTAL DE 9X19X19CM (ESPESSURA 9CM) DE PAREDES COM ÁREA LÍQUIDA MENOR QUE 6M² SEM VÃOS E ARGAMASSA DE ASSENTAMENTO COM PREPARO EM BETONEIRA. AF_06/2014_P</v>
          </cell>
          <cell r="C7724" t="str">
            <v>M2</v>
          </cell>
          <cell r="D7724">
            <v>47.59</v>
          </cell>
        </row>
        <row r="7725">
          <cell r="A7725" t="str">
            <v xml:space="preserve">    87496</v>
          </cell>
          <cell r="B7725" t="str">
            <v>ALVENARIA DE VEDAÇÃO DE BLOCOS CERÂMICOS FURADOS NA HORIZONTAL DE 9X19X19CM (ESPESSURA 9CM) DE PAREDES COM ÁREA LÍQUIDA MENOR QUE 6M² SEM VÃOS E ARGAMASSA DE ASSENTAMENTO COM PREPARO MANUAL. AF_06/2014_P</v>
          </cell>
          <cell r="C7725" t="str">
            <v>M2</v>
          </cell>
          <cell r="D7725">
            <v>48.14</v>
          </cell>
        </row>
        <row r="7726">
          <cell r="A7726" t="str">
            <v xml:space="preserve">    87499</v>
          </cell>
          <cell r="B7726" t="str">
            <v>ALVENARIA DE VEDAÇÃO DE BLOCOS CERÂMICOS FURADOS NA HORIZONTAL DE 9X14X19CM (ESPESSURA 9CM) DE PAREDES COM ÁREA LÍQUIDA MENOR QUE 6M² SEM VÃOS E ARGAMASSA DE ASSENTAMENTO COM PREPARO EM BETONEIRA. AF_06/2014_P</v>
          </cell>
          <cell r="C7726" t="str">
            <v>M2</v>
          </cell>
          <cell r="D7726">
            <v>66.09</v>
          </cell>
        </row>
        <row r="7727">
          <cell r="A7727" t="str">
            <v xml:space="preserve">    87500</v>
          </cell>
          <cell r="B7727" t="str">
            <v>ALVENARIA DE VEDAÇÃO DE BLOCOS CERÂMICOS FURADOS NA HORIZONTAL DE 9X14X19CM (ESPESSURA 9CM) DE PAREDES COM ÁREA LÍQUIDA MENOR QUE 6M² SEM VÃOS E ARGAMASSA DE ASSENTAMENTO COM PREPARO MANUAL. AF_06/2014_P</v>
          </cell>
          <cell r="C7727" t="str">
            <v>M2</v>
          </cell>
          <cell r="D7727">
            <v>66.69</v>
          </cell>
        </row>
        <row r="7728">
          <cell r="A7728" t="str">
            <v xml:space="preserve">    87501</v>
          </cell>
          <cell r="B7728" t="str">
            <v>ALVENARIA DE VEDAÇÃO DE BLOCOS CERÂMICOS FURADOS NA HORIZONTAL DE 14X9X19CM (ESPESSURA 14CM) DE PAREDES COM ÁREA LÍQUIDA MENOR QUE 6M² SEM VÃOS E ARGAMASSA DE ASSENTAMENTO COM PREPARO EM BETONEIRA. AF_06/2014_P</v>
          </cell>
          <cell r="C7728" t="str">
            <v>M2</v>
          </cell>
          <cell r="D7728">
            <v>85.07</v>
          </cell>
        </row>
        <row r="7729">
          <cell r="A7729" t="str">
            <v xml:space="preserve">    87502</v>
          </cell>
          <cell r="B7729" t="str">
            <v>ALVENARIA DE VEDAÇÃO DE BLOCOS CERÂMICOS FURADOS NA HORIZONTAL DE 14X9X19CM (ESPESSURA 14CM) DE PAREDES COM ÁREA LÍQUIDA MENOR QUE 6M² SEM VÃOS E ARGAMASSA DE ASSENTAMENTO COM PREPARO MANUAL. AF_06/2014_P</v>
          </cell>
          <cell r="C7729" t="str">
            <v>M2</v>
          </cell>
          <cell r="D7729">
            <v>85.83</v>
          </cell>
        </row>
        <row r="7730">
          <cell r="A7730" t="str">
            <v xml:space="preserve">    87503</v>
          </cell>
          <cell r="B7730" t="str">
            <v>ALVENARIA DE VEDAÇÃO DE BLOCOS CERÂMICOS FURADOS NA HORIZONTAL DE 9X19X19CM (ESPESSURA 9CM) DE PAREDES COM ÁREA LÍQUIDA MAIOR OU IGUAL A 6M²SEM VÃOS E ARGAMASSA DE ASSENTAMENTO COM PREPARO EM BETONEIRA. AF_06/2014_P</v>
          </cell>
          <cell r="C7730" t="str">
            <v>M2</v>
          </cell>
          <cell r="D7730">
            <v>41.67</v>
          </cell>
        </row>
        <row r="7731">
          <cell r="A7731" t="str">
            <v xml:space="preserve">    87504</v>
          </cell>
          <cell r="B7731" t="str">
            <v>ALVENARIA DE VEDAÇÃO DE BLOCOS CERÂMICOS FURADOS NA HORIZONTAL DE 9X19X19CM (ESPESSURA 9CM) DE PAREDES COM ÁREA LÍQUIDA MAIOR OU IGUAL A 6M²SEM VÃOS E ARGAMASSA DE ASSENTAMENTO COM PREPARO MANUAL. AF_06/2014_P</v>
          </cell>
          <cell r="C7731" t="str">
            <v>M2</v>
          </cell>
          <cell r="D7731">
            <v>42.22</v>
          </cell>
        </row>
        <row r="7732">
          <cell r="A7732" t="str">
            <v xml:space="preserve">    87507</v>
          </cell>
          <cell r="B7732" t="str">
            <v>ALVENARIA DE VEDAÇÃO DE BLOCOS CERÂMICOS FURADOS NA HORIZONTAL DE 9X14X19CM (ESPESSURA 9CM) DE PAREDES COM ÁREA LÍQUIDA MAIOR OU IGUAL A 6M²SEM VÃOS E ARGAMASSA DE ASSENTAMENTO COM PREPARO EM BETONEIRA. AF_06/2014_P</v>
          </cell>
          <cell r="C7732" t="str">
            <v>M2</v>
          </cell>
          <cell r="D7732">
            <v>60.35</v>
          </cell>
        </row>
        <row r="7733">
          <cell r="A7733" t="str">
            <v xml:space="preserve">    87508</v>
          </cell>
          <cell r="B7733" t="str">
            <v>ALVENARIA DE VEDAÇÃO DE BLOCOS CERÂMICOS FURADOS NA HORIZONTAL DE 9X14X19CM (ESPESSURA 9CM) DE PAREDES COM ÁREA LÍQUIDA MAIOR OU IGUAL A 6M²SEM VÃOS E ARGAMASSA DE ASSENTAMENTO COM PREPARO MANUAL. AF_06/2014_P</v>
          </cell>
          <cell r="C7733" t="str">
            <v>M2</v>
          </cell>
          <cell r="D7733">
            <v>60.96</v>
          </cell>
        </row>
        <row r="7734">
          <cell r="A7734" t="str">
            <v xml:space="preserve">    87509</v>
          </cell>
          <cell r="B7734" t="str">
            <v>ALVENARIA DE VEDAÇÃO DE BLOCOS CERÂMICOS FURADOS NA HORIZONTAL DE 14X9X19CM (ESPESSURA 14CM) DE PAREDES COM ÁREA LÍQUIDA MAIOR OU IGUAL A 6M² SEM VÃOS E ARGAMASSA DE ASSENTAMENTO COM PREPARO EM BETONEIRA. AF_06/2014_P</v>
          </cell>
          <cell r="C7734" t="str">
            <v>M2</v>
          </cell>
          <cell r="D7734">
            <v>79.33</v>
          </cell>
        </row>
        <row r="7735">
          <cell r="A7735" t="str">
            <v xml:space="preserve">    87510</v>
          </cell>
          <cell r="B7735" t="str">
            <v>ALVENARIA DE VEDAÇÃO DE BLOCOS CERÂMICOS FURADOS NA HORIZONTAL DE 14X9X19CM (ESPESSURA 14CM) DE PAREDES COM ÁREA LÍQUIDA MAIOR OU IGUAL A 6M² SEM VÃOS E ARGAMASSA DE ASSENTAMENTO COM PREPARO MANUAL. AF_06/2014_P</v>
          </cell>
          <cell r="C7735" t="str">
            <v>M2</v>
          </cell>
          <cell r="D7735">
            <v>80.099999999999994</v>
          </cell>
        </row>
        <row r="7736">
          <cell r="A7736" t="str">
            <v xml:space="preserve">    87511</v>
          </cell>
          <cell r="B7736" t="str">
            <v>ALVENARIA DE VEDAÇÃO DE BLOCOS CERÂMICOS FURADOS NA HORIZONTAL DE 9X19X19CM (ESPESSURA 9CM) DE PAREDES COM ÁREA LÍQUIDA MENOR QUE 6M² COM VÃOS E ARGAMASSA DE ASSENTAMENTO COM PREPARO EM BETONEIRA. AF_06/2014_P</v>
          </cell>
          <cell r="C7736" t="str">
            <v>M2</v>
          </cell>
          <cell r="D7736">
            <v>53.1</v>
          </cell>
        </row>
        <row r="7737">
          <cell r="A7737" t="str">
            <v xml:space="preserve">    87512</v>
          </cell>
          <cell r="B7737" t="str">
            <v>ALVENARIA DE VEDAÇÃO DE BLOCOS CERÂMICOS FURADOS NA HORIZONTAL DE 9X19X19CM (ESPESSURA 9CM) DE PAREDES COM ÁREA LÍQUIDA MENOR QUE 6M² COM VÃOS E ARGAMASSA DE ASSENTAMENTO COM PREPARO MANUAL. AF_06/2014_P</v>
          </cell>
          <cell r="C7737" t="str">
            <v>M2</v>
          </cell>
          <cell r="D7737">
            <v>53.66</v>
          </cell>
        </row>
        <row r="7738">
          <cell r="A7738" t="str">
            <v xml:space="preserve">    87515</v>
          </cell>
          <cell r="B7738" t="str">
            <v>ALVENARIA DE VEDAÇÃO DE BLOCOS CERÂMICOS FURADOS NA HORIZONTAL DE 9X14X19CM (ESPESSURA 9CM) DE PAREDES COM ÁREA LÍQUIDA MENOR QUE 6M² COM VÃOS E ARGAMASSA DE ASSENTAMENTO COM PREPARO EM BETONEIRA. AF_06/2014_P</v>
          </cell>
          <cell r="C7738" t="str">
            <v>M2</v>
          </cell>
          <cell r="D7738">
            <v>71.59</v>
          </cell>
        </row>
        <row r="7739">
          <cell r="A7739" t="str">
            <v xml:space="preserve">    87516</v>
          </cell>
          <cell r="B7739" t="str">
            <v>ALVENARIA DE VEDAÇÃO DE BLOCOS CERÂMICOS FURADOS NA HORIZONTAL DE 9X14X19CM (ESPESSURA 9CM) DE PAREDES COM ÁREA LÍQUIDA MENOR QUE 6M² COM VÃOS E ARGAMASSA DE ASSENTAMENTO COM PREPARO MANUAL. AF_06/2014_P</v>
          </cell>
          <cell r="C7739" t="str">
            <v>M2</v>
          </cell>
          <cell r="D7739">
            <v>72.19</v>
          </cell>
        </row>
        <row r="7740">
          <cell r="A7740" t="str">
            <v xml:space="preserve">    87517</v>
          </cell>
          <cell r="B7740" t="str">
            <v>ALVENARIA DE VEDAÇÃO DE BLOCOS CERÂMICOS FURADOS NA HORIZONTAL DE 14X9X19CM (ESPESSURA 14CM) DE PAREDES COM ÁREA LÍQUIDA MENOR QUE 6M² COM VÃOS E ARGAMASSA DE ASSENTAMENTO COM PREPARO EM BETONEIRA. AF_06/2014_P</v>
          </cell>
          <cell r="C7740" t="str">
            <v>M2</v>
          </cell>
          <cell r="D7740">
            <v>90.83</v>
          </cell>
        </row>
        <row r="7741">
          <cell r="A7741" t="str">
            <v xml:space="preserve">    87518</v>
          </cell>
          <cell r="B7741" t="str">
            <v>ALVENARIA DE VEDAÇÃO DE BLOCOS CERÂMICOS FURADOS NA HORIZONTAL DE 14X9X19CM (ESPESSURA 14CM) DE PAREDES COM ÁREA LÍQUIDA MENOR QUE 6M² COM VÃOS E ARGAMASSA DE ASSENTAMENTO COM PREPARO MANUAL. AF_06/2014_P</v>
          </cell>
          <cell r="C7741" t="str">
            <v>M2</v>
          </cell>
          <cell r="D7741">
            <v>91.6</v>
          </cell>
        </row>
        <row r="7742">
          <cell r="A7742" t="str">
            <v xml:space="preserve">    87519</v>
          </cell>
          <cell r="B7742" t="str">
            <v>ALVENARIA DE VEDAÇÃO DE BLOCOS CERÂMICOS FURADOS NA HORIZONTAL DE 9X19X19CM (ESPESSURA 9CM) DE PAREDES COM ÁREA LÍQUIDA MAIOR OU IGUAL A 6M²COM VÃOS E ARGAMASSA DE ASSENTAMENTO COM PREPARO EM BETONEIRA. AF_06/2014_P</v>
          </cell>
          <cell r="C7742" t="str">
            <v>M2</v>
          </cell>
          <cell r="D7742">
            <v>45.15</v>
          </cell>
        </row>
        <row r="7743">
          <cell r="A7743" t="str">
            <v xml:space="preserve">    87520</v>
          </cell>
          <cell r="B7743" t="str">
            <v>ALVENARIA DE VEDAÇÃO DE BLOCOS CERÂMICOS FURADOS NA HORIZONTAL DE 9X19X19CM (ESPESSURA 9CM) DE PAREDES COM ÁREA LÍQUIDA MAIOR OU IGUAL A 6M²COM VÃOS E ARGAMASSA DE ASSENTAMENTO COM PREPARO MANUAL. AF_06/2014_P</v>
          </cell>
          <cell r="C7743" t="str">
            <v>M2</v>
          </cell>
          <cell r="D7743">
            <v>45.7</v>
          </cell>
        </row>
        <row r="7744">
          <cell r="A7744" t="str">
            <v xml:space="preserve">    87523</v>
          </cell>
          <cell r="B7744" t="str">
            <v>ALVENARIA DE VEDAÇÃO DE BLOCOS CERÂMICOS FURADOS NA HORIZONTAL DE 9X14X19CM (ESPESSURA 9CM) DE PAREDES COM ÁREA LÍQUIDA MAIOR OU IGUAL A 6M²COM VÃOS E ARGAMASSA DE ASSENTAMENTO COM PREPARO EM BETONEIRA. AF_06/2014_P</v>
          </cell>
          <cell r="C7744" t="str">
            <v>M2</v>
          </cell>
          <cell r="D7744">
            <v>63.64</v>
          </cell>
        </row>
        <row r="7745">
          <cell r="A7745" t="str">
            <v xml:space="preserve">    87524</v>
          </cell>
          <cell r="B7745" t="str">
            <v>ALVENARIA DE VEDAÇÃO DE BLOCOS CERÂMICOS FURADOS NA HORIZONTAL DE 9X14X19CM (ESPESSURA 9CM) DE PAREDES COM ÁREA LÍQUIDA MAIOR OU IGUAL A 6M²COM VÃOS E ARGAMASSA DE ASSENTAMENTO COM PREPARO MANUAL. AF_06/2014_P</v>
          </cell>
          <cell r="C7745" t="str">
            <v>M2</v>
          </cell>
          <cell r="D7745">
            <v>64.239999999999995</v>
          </cell>
        </row>
        <row r="7746">
          <cell r="A7746" t="str">
            <v xml:space="preserve">    87525</v>
          </cell>
          <cell r="B7746" t="str">
            <v>ALVENARIA DE VEDAÇÃO DE BLOCOS CERÂMICOS FURADOS NA HORIZONTAL DE 14X9X19CM (ESPESSURA 14CM) DE PAREDES COM ÁREA LÍQUIDA MAIOR OU IGUAL A 6M² COM VÃOS E ARGAMASSA DE ASSENTAMENTO COM PREPARO EM BETONEIRA. AF_06/2014_P</v>
          </cell>
          <cell r="C7746" t="str">
            <v>M2</v>
          </cell>
          <cell r="D7746">
            <v>82.88</v>
          </cell>
        </row>
        <row r="7747">
          <cell r="A7747" t="str">
            <v xml:space="preserve">    87526</v>
          </cell>
          <cell r="B7747" t="str">
            <v>ALVENARIA DE VEDAÇÃO DE BLOCOS CERÂMICOS FURADOS NA HORIZONTAL DE 14X9X19CM (ESPESSURA 14CM) DE PAREDES COM ÁREA LÍQUIDA MAIOR OU IGUAL A 6M² COM VÃOS E ARGAMASSA DE ASSENTAMENTO COM PREPARO MANUAL. AF_06/2014_P</v>
          </cell>
          <cell r="C7747" t="str">
            <v>M2</v>
          </cell>
          <cell r="D7747">
            <v>83.64</v>
          </cell>
        </row>
        <row r="7748">
          <cell r="A7748" t="str">
            <v xml:space="preserve">    89043</v>
          </cell>
          <cell r="B7748" t="str">
            <v>(COMPOSIÇÃO REPRESENTATIVA) DO SERVIÇO DE ALVENARIA DE VEDAÇÃO DE BLOCOS VAZADOS DE CERÂMICA DE 9X19X19CM (ESPESSURA 9CM), PARA EDIFICAÇÃO HABITACIONAL MULTIFAMILIAR (PRÉDIO). AF_11/2014_P</v>
          </cell>
          <cell r="C7748" t="str">
            <v>M2</v>
          </cell>
          <cell r="D7748">
            <v>45.81</v>
          </cell>
        </row>
        <row r="7749">
          <cell r="A7749" t="str">
            <v xml:space="preserve">    89168</v>
          </cell>
          <cell r="B7749" t="str">
            <v>(COMPOSIÇÃO REPRESENTATIVA) DO SERVIÇO DE ALVENARIA DE VEDAÇÃO DE BLOCOS VAZADOS DE CERÂMICA DE 9X19X19CM (ESPESSURA 9CM), PARA EDIFICAÇÃO HABITACIONAL UNIFAMILIAR (CASA) E EDIFICAÇÃO PÚBLICA PADRÃO. AF_11/2014_P</v>
          </cell>
          <cell r="C7749" t="str">
            <v>M2</v>
          </cell>
          <cell r="D7749">
            <v>46.98</v>
          </cell>
        </row>
        <row r="7750">
          <cell r="A7750" t="str">
            <v xml:space="preserve">    89977</v>
          </cell>
          <cell r="B7750" t="str">
            <v>(COMPOSIÇÃO REPRESENTATIVA) DO SERVIÇO DE ALVENARIA DE VEDAÇÃO DE BLOCOS VAZADOS DE CERÂMICA DE 14X9X19CM (ESPESSURA 14CM), PARA EDIFICAÇÃOHABITACIONAL UNIFAMILIAR (CASA) E EDIFICAÇÃO PÚBLICA PADRÃO. AF_12/2014_P</v>
          </cell>
          <cell r="C7750" t="str">
            <v>M2</v>
          </cell>
          <cell r="D7750">
            <v>84.64</v>
          </cell>
        </row>
        <row r="7751">
          <cell r="A7751" t="str">
            <v xml:space="preserve">  0064</v>
          </cell>
          <cell r="B7751" t="str">
            <v>ALVENARIA DE ELEMENTOS VAZADOS CERAMICOS</v>
          </cell>
        </row>
        <row r="7752">
          <cell r="A7752" t="str">
            <v xml:space="preserve">    9875</v>
          </cell>
          <cell r="B7752" t="str">
            <v>COBOGO CERAMICO (ELEMENTO VAZADO), 9X20X20CM, ASSENTADO COM ARGAMASSA TRACO 1:4 DE CIMENTO E AREIA</v>
          </cell>
          <cell r="C7752" t="str">
            <v>M2</v>
          </cell>
          <cell r="D7752">
            <v>94.26</v>
          </cell>
        </row>
        <row r="7753">
          <cell r="A7753" t="str">
            <v xml:space="preserve">    89282</v>
          </cell>
          <cell r="B7753" t="str">
            <v>ALVENARIA ESTRUTURAL DE BLOCOS CERÂMICOS 14X19X39, (ESPESSURA DE 14 CM), PARA PAREDES COM ÁREA LÍQUIDA MENOR QUE 6M², SEM VÃOS, UTILIZANDO PALHETA E ARGAMASSA DE ASSENTAMENTO COM PREPARO EM BETONEIRA. AF_12/2014</v>
          </cell>
          <cell r="C7753" t="str">
            <v>M2</v>
          </cell>
          <cell r="D7753">
            <v>36.4</v>
          </cell>
        </row>
        <row r="7754">
          <cell r="A7754" t="str">
            <v xml:space="preserve">    89283</v>
          </cell>
          <cell r="B7754" t="str">
            <v>ALVENARIA ESTRUTURAL DE BLOCOS CERÂMICOS 14X19X39, (ESPESSURA DE 14 CM), PARA PAREDES COM ÁREA LÍQUIDA MENOR QUE 6M², SEM VÃOS, UTILIZANDO PALHETA E ARGAMASSA DE ASSENTAMENTO COM PREPARO MANUAL. AF_12/2014</v>
          </cell>
          <cell r="C7754" t="str">
            <v>M2</v>
          </cell>
          <cell r="D7754">
            <v>37.630000000000003</v>
          </cell>
        </row>
        <row r="7755">
          <cell r="A7755" t="str">
            <v xml:space="preserve">    89284</v>
          </cell>
          <cell r="B7755" t="str">
            <v>ALVENARIA ESTRUTURAL DE BLOCOS CERÂMICOS 14X19X39, (ESPESSURA DE 14 CM), PARA PAREDES COM ÁREA LÍQUIDA MAIOR OU IGUAL QUE 6M², SEM VÃOS, UTILIZANDO PALHETA E ARGAMASSA DE ASSENTAMENTO COM PREPARO EM BETONEIRA.AF_12/2014</v>
          </cell>
          <cell r="C7755" t="str">
            <v>M2</v>
          </cell>
          <cell r="D7755">
            <v>33.49</v>
          </cell>
        </row>
        <row r="7756">
          <cell r="A7756" t="str">
            <v xml:space="preserve">    89285</v>
          </cell>
          <cell r="B7756" t="str">
            <v>ALVENARIA ESTRUTURAL DE BLOCOS CERÂMICOS 14X19X39, (ESPESSURA DE 14 CM), PARA PAREDES COM ÁREA LÍQUIDA MAIOR OU IGUAL QUE 6M², SEM VÃOS, UTILIZANDO PALHETA E ARGAMASSA DE ASSENTAMENTO COM PREPARO MANUAL. AF_12/2014</v>
          </cell>
          <cell r="C7756" t="str">
            <v>M2</v>
          </cell>
          <cell r="D7756">
            <v>34.72</v>
          </cell>
        </row>
        <row r="7757">
          <cell r="A7757" t="str">
            <v xml:space="preserve">    89286</v>
          </cell>
          <cell r="B7757" t="str">
            <v>ALVENARIA ESTRUTURAL DE BLOCOS CERÂMICOS 14X19X39, (ESPESSURA DE 14 CM), PARA PAREDES COM ÁREA LÍQUIDA MENOR QUE 6M², COM VÃOS, UTILIZANDO PALHETA E ARGAMASSA DE ASSENTAMENTO COM PREPARO EM BETONEIRA. AF_12/2014</v>
          </cell>
          <cell r="C7757" t="str">
            <v>M2</v>
          </cell>
          <cell r="D7757">
            <v>39.33</v>
          </cell>
        </row>
        <row r="7758">
          <cell r="A7758" t="str">
            <v xml:space="preserve">    89287</v>
          </cell>
          <cell r="B7758" t="str">
            <v>ALVENARIA ESTRUTURAL DE BLOCOS CERÂMICOS 14X19X39, (ESPESSURA DE 14 CM), PARA PAREDES COM ÁREA LÍQUIDA MENOR QUE 6M², COM VÃOS, UTILIZANDO PALHETA E ARGAMASSA DE ASSENTAMENTO COM PREPARO MANUAL. AF_ AF_12/2014</v>
          </cell>
          <cell r="C7758" t="str">
            <v>M2</v>
          </cell>
          <cell r="D7758">
            <v>40.56</v>
          </cell>
        </row>
        <row r="7759">
          <cell r="A7759" t="str">
            <v xml:space="preserve">    89288</v>
          </cell>
          <cell r="B7759" t="str">
            <v>ALVENARIA ESTRUTURAL DE BLOCOS CERÂMICOS 14X19X39, (ESPESSURA DE 14 CM), PARA PAREDES COM ÁREA LÍQUIDA MAIOR OU IGUAL A 6M², COM VÃOS, UTILIZANDO PALHETA E ARGAMASSA DE ASSENTAMENTO COM PREPARO EM BETONEIRA. AF_12/2014</v>
          </cell>
          <cell r="C7759" t="str">
            <v>M2</v>
          </cell>
          <cell r="D7759">
            <v>35.270000000000003</v>
          </cell>
        </row>
        <row r="7760">
          <cell r="A7760" t="str">
            <v xml:space="preserve">    89289</v>
          </cell>
          <cell r="B7760" t="str">
            <v>ALVENARIA ESTRUTURAL DE BLOCOS CERÂMICOS 14X19X39, (ESPESSURA DE 14 CM), PARA PAREDES COM ÁREA LÍQUIDA MAIOR OU IGUAL A 6M², COM VÃOS, UTILIZANDO PALHETA E ARGAMASSA DE ASSENTAMENTO COM PREPARO MANUAL. AF_12/2014</v>
          </cell>
          <cell r="C7760" t="str">
            <v>M2</v>
          </cell>
          <cell r="D7760">
            <v>36.5</v>
          </cell>
        </row>
        <row r="7761">
          <cell r="A7761" t="str">
            <v xml:space="preserve">    89290</v>
          </cell>
          <cell r="B7761" t="str">
            <v>ALVENARIA ESTRUTURAL DE BLOCOS CERÂMICOS 14X19X29, (ESPESSURA DE 14 CM), PARA PAREDES COM ÁREA LÍQUIDA MENOR QUE 6M², SEM VÃOS, UTILIZANDO PALHETA E ARGAMASSA DE ASSENTAMENTO COM PREPARO EM BETONEIRA. AF_12/2014</v>
          </cell>
          <cell r="C7761" t="str">
            <v>M2</v>
          </cell>
          <cell r="D7761">
            <v>42.38</v>
          </cell>
        </row>
        <row r="7762">
          <cell r="A7762" t="str">
            <v xml:space="preserve">    89291</v>
          </cell>
          <cell r="B7762" t="str">
            <v>ALVENARIA ESTRUTURAL DE BLOCOS CERÂMICOS 14X19X29, (ESPESSURA DE 14 CM), PARA PAREDES COM ÁREA LÍQUIDA MENOR QUE 6M², SEM VÃOS, UTILIZANDO PALHETA E ARGAMASSA DE ASSENTAMENTO COM PREPARO MANUAL. AF_12/2014</v>
          </cell>
          <cell r="C7762" t="str">
            <v>M2</v>
          </cell>
          <cell r="D7762">
            <v>43.74</v>
          </cell>
        </row>
        <row r="7763">
          <cell r="A7763" t="str">
            <v xml:space="preserve">    89292</v>
          </cell>
          <cell r="B7763" t="str">
            <v>ALVENARIA ESTRUTURAL DE BLOCOS CERÂMICOS 14X19X29, (ESPESSURA DE 14 CM), PARA PAREDES COM ÁREA LÍQUIDA MAIOR OU IGUAL A 6M², SEM VÃOS, UTILIZANDO PALHETA E ARGAMASSA DE ASSENTAMENTO COM PREPARO EM BETONEIRA. AF_12/2014</v>
          </cell>
          <cell r="C7763" t="str">
            <v>M2</v>
          </cell>
          <cell r="D7763">
            <v>39.409999999999997</v>
          </cell>
        </row>
        <row r="7764">
          <cell r="A7764" t="str">
            <v xml:space="preserve">    89293</v>
          </cell>
          <cell r="B7764" t="str">
            <v>ALVENARIA ESTRUTURAL DE BLOCOS CERÂMICOS 14X19X29, (ESPESSURA DE 14 CM), PARA PAREDES COM ÁREA LÍQUIDA MAIOR OU IGUAL A 6M2, SEM VÃOS, UTILIZANDO PALHETA E ARGAMASSA DE ASSENTAMENTO COM PREPARO MANUAL. AF_12/2014</v>
          </cell>
          <cell r="C7764" t="str">
            <v>M2</v>
          </cell>
          <cell r="D7764">
            <v>40.78</v>
          </cell>
        </row>
        <row r="7765">
          <cell r="A7765" t="str">
            <v xml:space="preserve">    89294</v>
          </cell>
          <cell r="B7765" t="str">
            <v>ALVENARIA ESTRUTURAL DE BLOCOS CERÂMICOS 14X19X29, (ESPESSURA DE 14 CM), PARA PAREDES COM ÁREA LÍQUIDA MENOR QUE 6M², COM VÃOS, UTILIZANDO PALHETA E ARGAMASSA DE ASSENTAMENTO COM PREPARO EM BETONEIRA. AF_12/2014</v>
          </cell>
          <cell r="C7765" t="str">
            <v>M2</v>
          </cell>
          <cell r="D7765">
            <v>46.32</v>
          </cell>
        </row>
        <row r="7766">
          <cell r="A7766" t="str">
            <v xml:space="preserve">    89295</v>
          </cell>
          <cell r="B7766" t="str">
            <v>ALVENARIA ESTRUTURAL DE BLOCOS CERÂMICOS 14X19X29, (ESPESSURA DE 14 CM), PARA PAREDES COM ÁREA LÍQUIDA MENOR QUE 6M², COM VÃOS, UTILIZANDO PALHETA E ARGAMASSA DE ASSENTAMENTO COM PREPARO MANUAL. AF_12/2014</v>
          </cell>
          <cell r="C7766" t="str">
            <v>M2</v>
          </cell>
          <cell r="D7766">
            <v>47.69</v>
          </cell>
        </row>
        <row r="7767">
          <cell r="A7767" t="str">
            <v xml:space="preserve">    89296</v>
          </cell>
          <cell r="B7767" t="str">
            <v>ALVENARIA ESTRUTURAL DE BLOCOS CERÂMICOS 14X19X29, (ESPESSURA DE 14 CM), PARA PAREDES COM ÁREA LÍQUIDA MAIOR OU IGUAL A 6M², COM VÃOS, UTILIZANDO PALHETA E ARGAMASSA DE ASSENTAMENTO COM PREPARO EM BETONEIRA. AF_12/2014</v>
          </cell>
          <cell r="C7767" t="str">
            <v>M2</v>
          </cell>
          <cell r="D7767">
            <v>41.7</v>
          </cell>
        </row>
        <row r="7768">
          <cell r="A7768" t="str">
            <v xml:space="preserve">    89297</v>
          </cell>
          <cell r="B7768" t="str">
            <v>ALVENARIA ESTRUTURAL DE BLOCOS CERÂMICOS 14X19X29, (ESPESSURA DE 14 CM), PARA PAREDES COM ÁREA LÍQUIDA MAIOR OU IGUAL A 6M², COM VÃOS, UTILIZANDO PALHETA E ARGAMASSA DE ASSENTAMENTO COM PREPARO MANUAL. AF_12/2014</v>
          </cell>
          <cell r="C7768" t="str">
            <v>M2</v>
          </cell>
          <cell r="D7768">
            <v>43.06</v>
          </cell>
        </row>
        <row r="7769">
          <cell r="A7769" t="str">
            <v xml:space="preserve">    89298</v>
          </cell>
          <cell r="B7769" t="str">
            <v>ALVENARIA ESTRUTURAL DE BLOCOS CERÂMICOS 14X19X39, (ESPESSURA DE 14 CM), PARA PAREDES COM ÁREA LÍQUIDA MENOR QUE 6M², SEM VÃOS, UTILIZANDO COLHER DE PEDREIRO E ARGAMASSA DE ASSENTAMENTO COM PREPARO EM BETONEIRA. AF_12/2014</v>
          </cell>
          <cell r="C7769" t="str">
            <v>M2</v>
          </cell>
          <cell r="D7769">
            <v>43.18</v>
          </cell>
        </row>
        <row r="7770">
          <cell r="A7770" t="str">
            <v xml:space="preserve">    89299</v>
          </cell>
          <cell r="B7770" t="str">
            <v>ALVENARIA ESTRUTURAL DE BLOCOS CERÂMICOS 14X19X39, (ESPESSURA DE 14 CM), PARA PAREDES COM ÁREA LÍQUIDA MENOR QUE 6M², SEM VÃOS, UTILIZANDO COLHER DE PEDREIRO E ARGAMASSA DE ASSENTAMENTO COM PREPARO MANUAL. AF_12/2014</v>
          </cell>
          <cell r="C7770" t="str">
            <v>M2</v>
          </cell>
          <cell r="D7770">
            <v>44.92</v>
          </cell>
        </row>
        <row r="7771">
          <cell r="A7771" t="str">
            <v xml:space="preserve">    89300</v>
          </cell>
          <cell r="B7771" t="str">
            <v>ALVENARIA ESTRUTURAL DE BLOCOS CERÂMICOS 14X19X39, (ESPESSURA DE 14 CM), PARA PAREDES COM ÁREA LÍQUIDA MAIOR OU IGUAL A 6M², SEM VÃOS, UTILIZANDO COLHER DE PEDREIRO E ARGAMASSA DE ASSENTAMENTO COM PREPARO EM BETONEIRA. AF_12/2014</v>
          </cell>
          <cell r="C7771" t="str">
            <v>M2</v>
          </cell>
          <cell r="D7771">
            <v>40.28</v>
          </cell>
        </row>
        <row r="7772">
          <cell r="A7772" t="str">
            <v xml:space="preserve">    89301</v>
          </cell>
          <cell r="B7772" t="str">
            <v>ALVENARIA ESTRUTURAL DE BLOCOS CERÂMICOS 14X19X39, (ESPESSURA DE 14 CM), PARA PAREDES COM ÁREA LÍQUIDA MAIOR OU IGUAL A 6M², SEM VÃOS, UTILIZANDO COLHER DE PEDREIRO E ARGAMASSA DE ASSENTAMENTO COM PREPARO MANUAL. AF_12/2014</v>
          </cell>
          <cell r="C7772" t="str">
            <v>M2</v>
          </cell>
          <cell r="D7772">
            <v>42.02</v>
          </cell>
        </row>
        <row r="7773">
          <cell r="A7773" t="str">
            <v xml:space="preserve">    89302</v>
          </cell>
          <cell r="B7773" t="str">
            <v>ALVENARIA ESTRUTURAL DE BLOCOS CERÂMICOS 14X19X39, (ESPESSURA DE 14 CM), PARA PAREDES COM ÁREA LÍQUIDA MENOR QUE 6M², COM VÃOS, UTILIZANDO COLHER DE PEDREIRO E ARGAMASSA DE ASSENTAMENTO COM PREPARO EM BETONEIRA. AF_12/2014</v>
          </cell>
          <cell r="C7773" t="str">
            <v>M2</v>
          </cell>
          <cell r="D7773">
            <v>48.07</v>
          </cell>
        </row>
        <row r="7774">
          <cell r="A7774" t="str">
            <v xml:space="preserve">    89303</v>
          </cell>
          <cell r="B7774" t="str">
            <v>ALVENARIA ESTRUTURAL DE BLOCOS CERÂMICOS 14X19X39, (ESPESSURA DE 14 CM), PARA PAREDES COM ÁREA LÍQUIDA MENOR QUE 6M², COM VÃOS, UTILIZANDO COLHER DE PEDREIRO E ARGAMASSA DE ASSENTAMENTO COM PREPARO MANUAL. AF_12/2014</v>
          </cell>
          <cell r="C7774" t="str">
            <v>M2</v>
          </cell>
          <cell r="D7774">
            <v>49.81</v>
          </cell>
        </row>
        <row r="7775">
          <cell r="A7775" t="str">
            <v xml:space="preserve">    89304</v>
          </cell>
          <cell r="B7775" t="str">
            <v>ALVENARIA ESTRUTURAL DE BLOCOS CERÂMICOS 14X19X39, (ESPESSURA DE 14 CM), PARA PAREDES COM ÁREA LÍQUIDA MAIOR OU IGUAL A 6M², COM VÃOS, UTILIZANDO COLHER DE PEDREIRO E ARGAMASSA DE ASSENTAMENTO COM PREPARO EM BETONEIRA. AF_12/2014</v>
          </cell>
          <cell r="C7775" t="str">
            <v>M2</v>
          </cell>
          <cell r="D7775">
            <v>43.27</v>
          </cell>
        </row>
        <row r="7776">
          <cell r="A7776" t="str">
            <v xml:space="preserve">    89305</v>
          </cell>
          <cell r="B7776" t="str">
            <v>ALVENARIA ESTRUTURAL DE BLOCOS CERÂMICOS 14X19X39, (ESPESSURA DE 14 CM), PARA PAREDES COM ÁREA LÍQUIDA MAIOR OU IGUAL A 6M², COM VÃOS, UTILIZANDO COLHER DE PEDREIRO E ARGAMASSA DE ASSENTAMENTO COM PREPARO MANUAL. AF_12/2014</v>
          </cell>
          <cell r="C7776" t="str">
            <v>M2</v>
          </cell>
          <cell r="D7776">
            <v>45.01</v>
          </cell>
        </row>
        <row r="7777">
          <cell r="A7777" t="str">
            <v xml:space="preserve">    89306</v>
          </cell>
          <cell r="B7777" t="str">
            <v>ALVENARIA ESTRUTURAL DE BLOCOS CERÂMICOS 14X19X29, (ESPESSURA DE 14 CM), PARA PAREDES COM ÁREA LÍQUIDA MENOR QUE 6M², SEM VÃOS, UTILIZANDO COLHER DE PEDREIRO E ARGAMASSA DE ASSENTAMENTO COM PREPARO EM BETONEIRA. AF_12/2014</v>
          </cell>
          <cell r="C7777" t="str">
            <v>M2</v>
          </cell>
          <cell r="D7777">
            <v>49.32</v>
          </cell>
        </row>
        <row r="7778">
          <cell r="A7778" t="str">
            <v xml:space="preserve">    89307</v>
          </cell>
          <cell r="B7778" t="str">
            <v>ALVENARIA ESTRUTURAL DE BLOCOS CERÂMICOS 14X19X29, (ESPESSURA DE 14 CM), PARA PAREDES COM ÁREA LÍQUIDA MENOR QUE 6M², SEM VÃOS, UTILIZANDO COLHER DE PEDREIRO E ARGAMASSA DE ASSENTAMENTO COM PREPARO MANUAL. AF_12/2014</v>
          </cell>
          <cell r="C7778" t="str">
            <v>M2</v>
          </cell>
          <cell r="D7778">
            <v>51.26</v>
          </cell>
        </row>
        <row r="7779">
          <cell r="A7779" t="str">
            <v xml:space="preserve">    89308</v>
          </cell>
          <cell r="B7779" t="str">
            <v>ALVENARIA ESTRUTURAL DE BLOCOS CERÂMICOS 14X19X29, (ESPESSURA DE 14 CM), PARA PAREDES COM ÁREA LÍQUIDA MAIOR OU IGUAL A 6M², SEM VÃOS, UTILIZANDO COLHER DE PEDREIRO E ARGAMASSA DE ASSENTAMENTO COM PREPARO EM BETONEIRA. AF_12/2014</v>
          </cell>
          <cell r="C7779" t="str">
            <v>M2</v>
          </cell>
          <cell r="D7779">
            <v>46.36</v>
          </cell>
        </row>
        <row r="7780">
          <cell r="A7780" t="str">
            <v xml:space="preserve">    89309</v>
          </cell>
          <cell r="B7780" t="str">
            <v>ALVENARIA ESTRUTURAL DE BLOCOS CERÂMICOS 14X19X29, (ESPESSURA DE 14 CM), PARA PAREDES COM ÁREA LÍQUIDA MAIOR OU IGUAL A 6M², SEM VÃOS, UTILIZANDO COLHER DE PEDREIRO E ARGAMASSA DE ASSENTAMENTO COM PREPARO MANUAL. AF_12/2014</v>
          </cell>
          <cell r="C7780" t="str">
            <v>M2</v>
          </cell>
          <cell r="D7780">
            <v>48.3</v>
          </cell>
        </row>
        <row r="7781">
          <cell r="A7781" t="str">
            <v xml:space="preserve">    89310</v>
          </cell>
          <cell r="B7781" t="str">
            <v>ALVENARIA ESTRUTURAL DE BLOCOS CERÂMICOS 14X19X29, (ESPESSURA DE 14 CM), PARA PAREDES COM ÁREA LÍQUIDA MENOR QUE 6M², COM VÃOS, UTILIZANDO COLHER DE PEDREIRO E ARGAMASSA DE ASSENTAMENTO COM PREPARO EM BETONEIRA. AF_12/2014</v>
          </cell>
          <cell r="C7781" t="str">
            <v>M2</v>
          </cell>
          <cell r="D7781">
            <v>55.19</v>
          </cell>
        </row>
        <row r="7782">
          <cell r="A7782" t="str">
            <v xml:space="preserve">    89311</v>
          </cell>
          <cell r="B7782" t="str">
            <v>ALVENARIA ESTRUTURAL DE BLOCOS CERÂMICOS 14X19X29, (ESPESSURA DE 14 CM), PARA PAREDES COM ÁREA LÍQUIDA MENOR QUE 6M², COM VÃOS, UTILIZANDO COLHER DE PEDREIRO E ARGAMASSA DE ASSENTAMENTO COM PREPARO MANUAL. AF_12/2014</v>
          </cell>
          <cell r="C7782" t="str">
            <v>M2</v>
          </cell>
          <cell r="D7782">
            <v>57.12</v>
          </cell>
        </row>
        <row r="7783">
          <cell r="A7783" t="str">
            <v xml:space="preserve">    89312</v>
          </cell>
          <cell r="B7783" t="str">
            <v>ALVENARIA ESTRUTURAL DE BLOCOS CERÂMICOS 14X19X29, (ESPESSURA DE 14 CM), PARA PAREDES COM ÁREA LÍQUIDA MAIOR OU IGUAL A 6M², COM VÃOS, UTILIZANDO COLHER DE PEDREIRO E ARGAMASSA DE ASSENTAMENTO COM PREPARO EM BETONEIRA. AF_12/2014</v>
          </cell>
          <cell r="C7783" t="str">
            <v>M2</v>
          </cell>
          <cell r="D7783">
            <v>49.86</v>
          </cell>
        </row>
        <row r="7784">
          <cell r="A7784" t="str">
            <v xml:space="preserve">    89313</v>
          </cell>
          <cell r="B7784" t="str">
            <v>ALVENARIA ESTRUTURAL DE BLOCOS CERÂMICOS 14X19X29, (ESPESSURA DE 14 CM), PARA PAREDES COM ÁREA LÍQUIDA MAIOR OU IGUAL A 6M², COM VÃOS, UTILIZANDO COLHER DE PEDREIRO E ARGAMASSA DE ASSENTAMENTO COM PREPARO MANUAL. AF_12/2014</v>
          </cell>
          <cell r="C7784" t="str">
            <v>M2</v>
          </cell>
          <cell r="D7784">
            <v>51.79</v>
          </cell>
        </row>
        <row r="7785">
          <cell r="A7785" t="str">
            <v xml:space="preserve">  0065</v>
          </cell>
          <cell r="B7785" t="str">
            <v>ALVENARIA DE BLOCOS DE CONCRETO</v>
          </cell>
        </row>
        <row r="7786">
          <cell r="A7786" t="str">
            <v xml:space="preserve">    87447</v>
          </cell>
          <cell r="B7786" t="str">
            <v>ALVENARIA DE VEDAÇÃO DE BLOCOS VAZADOS DE CONCRETO DE 9X19X39CM (ESPESSURA 9CM) DE PAREDES COM ÁREA LÍQUIDA MENOR QUE 6M² SEM VÃOS E ARGAMASSA DE ASSENTAMENTO COM PREPARO EM BETONEIRA. AF_06/2014_P</v>
          </cell>
          <cell r="C7786" t="str">
            <v>M2</v>
          </cell>
          <cell r="D7786">
            <v>36.369999999999997</v>
          </cell>
        </row>
        <row r="7787">
          <cell r="A7787" t="str">
            <v xml:space="preserve">    87448</v>
          </cell>
          <cell r="B7787" t="str">
            <v>ALVENARIA DE VEDAÇÃO DE BLOCOS VAZADOS DE CONCRETO DE 9X19X39CM (ESPESSURA 9CM) DE PAREDES COM ÁREA LÍQUIDA MENOR QUE 6M² SEM VÃOS E ARGAMASSA DE ASSENTAMENTO COM PREPARO MANUAL. AF_06/2014_P</v>
          </cell>
          <cell r="C7787" t="str">
            <v>M2</v>
          </cell>
          <cell r="D7787">
            <v>36.56</v>
          </cell>
        </row>
        <row r="7788">
          <cell r="A7788" t="str">
            <v xml:space="preserve">    87449</v>
          </cell>
          <cell r="B7788" t="str">
            <v>ALVENARIA DE VEDAÇÃO DE BLOCOS VAZADOS DE CONCRETO DE 14X19X39CM (ESPESSURA 14CM) DE PAREDES COM ÁREA LÍQUIDA MENOR QUE 6M² SEM VÃOS E ARGAMASSA DE ASSENTAMENTO COM PREPARO EM BETONEIRA. AF_06/2014_P</v>
          </cell>
          <cell r="C7788" t="str">
            <v>M2</v>
          </cell>
          <cell r="D7788">
            <v>46.65</v>
          </cell>
        </row>
        <row r="7789">
          <cell r="A7789" t="str">
            <v xml:space="preserve">    87450</v>
          </cell>
          <cell r="B7789" t="str">
            <v>ALVENARIA DE VEDAÇÃO DE BLOCOS VAZADOS DE CONCRETO DE 14X19X39CM (ESPESSURA 14CM) DE PAREDES COM ÁREA LÍQUIDA MENOR QUE 6M² SEM VÃOS E ARGAMASSA DE ASSENTAMENTO COM PREPARO MANUAL. AF_06/2014_P</v>
          </cell>
          <cell r="C7789" t="str">
            <v>M2</v>
          </cell>
          <cell r="D7789">
            <v>47.24</v>
          </cell>
        </row>
        <row r="7790">
          <cell r="A7790" t="str">
            <v xml:space="preserve">    87451</v>
          </cell>
          <cell r="B7790" t="str">
            <v>ALVENARIA DE VEDAÇÃO DE BLOCOS VAZADOS DE CONCRETO DE 19X19X39CM (ESPESSURA 19CM) DE PAREDES COM ÁREA LÍQUIDA MENOR QUE 6M² SEM VÃOS E ARGAMASSA DE ASSENTAMENTO COM PREPARO EM BETONEIRA. AF_06/2014_P</v>
          </cell>
          <cell r="C7790" t="str">
            <v>M2</v>
          </cell>
          <cell r="D7790">
            <v>57.06</v>
          </cell>
        </row>
        <row r="7791">
          <cell r="A7791" t="str">
            <v xml:space="preserve">    87452</v>
          </cell>
          <cell r="B7791" t="str">
            <v>ALVENARIA DE VEDAÇÃO DE BLOCOS VAZADOS DE CONCRETO DE 19X19X39CM (ESPESSURA 19CM) DE PAREDES COM ÁREA LÍQUIDA MENOR QUE 6M² SEM VÃOS E ARGAMASSA DE ASSENTAMENTO COM PREPARO MANUAL. AF_06/2014_P</v>
          </cell>
          <cell r="C7791" t="str">
            <v>M2</v>
          </cell>
          <cell r="D7791">
            <v>57.39</v>
          </cell>
        </row>
        <row r="7792">
          <cell r="A7792" t="str">
            <v xml:space="preserve">    87453</v>
          </cell>
          <cell r="B7792" t="str">
            <v>ALVENARIA DE VEDAÇÃO DE BLOCOS VAZADOS DE CONCRETO DE 9X19X39CM (ESPESSURA 9CM) DE PAREDES COM ÁREA LÍQUIDA MAIOR OU IGUAL A 6M² SEM VÃOS EARGAMASSA DE ASSENTAMENTO COM PREPARO EM BETONEIRA. AF_06/2014_P</v>
          </cell>
          <cell r="C7792" t="str">
            <v>M2</v>
          </cell>
          <cell r="D7792">
            <v>34.520000000000003</v>
          </cell>
        </row>
        <row r="7793">
          <cell r="A7793" t="str">
            <v xml:space="preserve">    87454</v>
          </cell>
          <cell r="B7793" t="str">
            <v>ALVENARIA DE VEDAÇÃO DE BLOCOS VAZADOS DE CONCRETO DE 9X19X39CM (ESPESSURA 9CM) DE PAREDES COM ÁREA LÍQUIDA MAIOR OU IGUAL A 6M² SEM VÃOS EARGAMASSA DE ASSENTAMENTO COM PREPARO MANUAL. AF_06/2014_P</v>
          </cell>
          <cell r="C7793" t="str">
            <v>M2</v>
          </cell>
          <cell r="D7793">
            <v>35.020000000000003</v>
          </cell>
        </row>
        <row r="7794">
          <cell r="A7794" t="str">
            <v xml:space="preserve">    87455</v>
          </cell>
          <cell r="B7794" t="str">
            <v>ALVENARIA DE VEDAÇÃO DE BLOCOS VAZADOS DE CONCRETO DE 14X19X39CM (ESPESSURA 14CM) DE PAREDES COM ÁREA LÍQUIDA MAIOR OU IGUAL A 6M² SEM VÃOSE ARGAMASSA DE ASSENTAMENTO COM PREPARO EM BETONEIRA. AF_06/2014_P</v>
          </cell>
          <cell r="C7794" t="str">
            <v>M2</v>
          </cell>
          <cell r="D7794">
            <v>44.53</v>
          </cell>
        </row>
        <row r="7795">
          <cell r="A7795" t="str">
            <v xml:space="preserve">    87456</v>
          </cell>
          <cell r="B7795" t="str">
            <v>ALVENARIA DE VEDAÇÃO DE BLOCOS VAZADOS DE CONCRETO DE 14X19X39CM (ESPESSURA 14CM) DE PAREDES COM ÁREA LÍQUIDA MAIOR OU IGUAL A 6M² SEM VÃOSE ARGAMASSA DE ASSENTAMENTO COM PREPARO MANUAL. AF_06/2014_P</v>
          </cell>
          <cell r="C7795" t="str">
            <v>M2</v>
          </cell>
          <cell r="D7795">
            <v>45.36</v>
          </cell>
        </row>
        <row r="7796">
          <cell r="A7796" t="str">
            <v xml:space="preserve">    87457</v>
          </cell>
          <cell r="B7796" t="str">
            <v>ALVENARIA DE VEDAÇÃO DE BLOCOS VAZADOS DE CONCRETO DE 19X19X39CM (ESPESSURA 19CM) DE PAREDES COM ÁREA LÍQUIDA MAIOR OU IGUAL A 6M² SEM VÃOSE ARGAMASSA DE ASSENTAMENTO COM PREPARO EM BETONEIRA. AF_06/2014_P</v>
          </cell>
          <cell r="C7796" t="str">
            <v>M2</v>
          </cell>
          <cell r="D7796">
            <v>54.48</v>
          </cell>
        </row>
        <row r="7797">
          <cell r="A7797" t="str">
            <v xml:space="preserve">    87458</v>
          </cell>
          <cell r="B7797" t="str">
            <v>ALVENARIA DE VEDAÇÃO DE BLOCOS VAZADOS DE CONCRETO DE 19X19X39CM (ESPESSURA 19CM) DE PAREDES COM ÁREA LÍQUIDA MAIOR OU IGUAL A 6M² SEM VÃOSE ARGAMASSA DE ASSENTAMENTO COM PREPARO MANUAL. AF_06/2014_P</v>
          </cell>
          <cell r="C7797" t="str">
            <v>M2</v>
          </cell>
          <cell r="D7797">
            <v>55.21</v>
          </cell>
        </row>
        <row r="7798">
          <cell r="A7798" t="str">
            <v xml:space="preserve">    87459</v>
          </cell>
          <cell r="B7798" t="str">
            <v>ALVENARIA DE VEDAÇÃO DE BLOCOS VAZADOS DE CONCRETO DE 9X19X39CM (ESPESSURA 9CM) DE PAREDES COM ÁREA LÍQUIDA MENOR QUE 6M² COM VÃOS E ARGAMASSA DE ASSENTAMENTO COM PREPARO EM BETONEIRA. AF_06/2014_P</v>
          </cell>
          <cell r="C7798" t="str">
            <v>M2</v>
          </cell>
          <cell r="D7798">
            <v>40.200000000000003</v>
          </cell>
        </row>
        <row r="7799">
          <cell r="A7799" t="str">
            <v xml:space="preserve">    87460</v>
          </cell>
          <cell r="B7799" t="str">
            <v>ALVENARIA DE VEDAÇÃO DE BLOCOS VAZADOS DE CONCRETO DE 9X19X39CM (ESPESSURA 9CM) DE PAREDES COM ÁREA LÍQUIDA MENOR QUE 6M² COM VÃOS E ARGAMASSA DE ASSENTAMENTO COM PREPARO MANUAL. AF_06/2014_P</v>
          </cell>
          <cell r="C7799" t="str">
            <v>M2</v>
          </cell>
          <cell r="D7799">
            <v>40.700000000000003</v>
          </cell>
        </row>
        <row r="7800">
          <cell r="A7800" t="str">
            <v xml:space="preserve">    87461</v>
          </cell>
          <cell r="B7800" t="str">
            <v>ALVENARIA DE VEDAÇÃO DE BLOCOS VAZADOS DE CONCRETO DE 14X19X39CM (ESPESSURA 14CM) DE PAREDES COM ÁREA LÍQUIDA MENOR QUE 6M² COM VÃOS E ARGAMASSA DE ASSENTAMENTO COM PREPARO EM BETONEIRA. AF_06/2014_P</v>
          </cell>
          <cell r="C7800" t="str">
            <v>M2</v>
          </cell>
          <cell r="D7800">
            <v>50.5</v>
          </cell>
        </row>
        <row r="7801">
          <cell r="A7801" t="str">
            <v xml:space="preserve">    87462</v>
          </cell>
          <cell r="B7801" t="str">
            <v>ALVENARIA DE VEDAÇÃO DE BLOCOS VAZADOS DE CONCRETO DE 14X19X39CM (ESPESSURA 14CM) DE PAREDES COM ÁREA LÍQUIDA MENOR QUE 6M² COM VÃOS E ARGAMASSA DE ASSENTAMENTO COM PREPARO MANUAL. AF_06/2014_P</v>
          </cell>
          <cell r="C7801" t="str">
            <v>M2</v>
          </cell>
          <cell r="D7801">
            <v>51.08</v>
          </cell>
        </row>
        <row r="7802">
          <cell r="A7802" t="str">
            <v xml:space="preserve">    87463</v>
          </cell>
          <cell r="B7802" t="str">
            <v>ALVENARIA DE VEDAÇÃO DE BLOCOS VAZADOS DE CONCRETO DE 19X19X39CM (ESPESSURA 19CM) DE PAREDES COM ÁREA LÍQUIDA MENOR QUE 6M² COM VÃOS E ARGAMASSA DE ASSENTAMENTO COM PREPARO EM BETONEIRA. AF_06/2014_P</v>
          </cell>
          <cell r="C7802" t="str">
            <v>M2</v>
          </cell>
          <cell r="D7802">
            <v>60.58</v>
          </cell>
        </row>
        <row r="7803">
          <cell r="A7803" t="str">
            <v xml:space="preserve">    87464</v>
          </cell>
          <cell r="B7803" t="str">
            <v>ALVENARIA DE VEDAÇÃO DE BLOCOS VAZADOS DE CONCRETO DE 19X19X39CM (ESPESSURA 19CM) DE PAREDES COM ÁREA LÍQUIDA MENOR QUE 6M² COM VÃOS E ARGAMASSA DE ASSENTAMENTO COM PREPARO MANUAL. AF_06/2014_P</v>
          </cell>
          <cell r="C7803" t="str">
            <v>M2</v>
          </cell>
          <cell r="D7803">
            <v>61.31</v>
          </cell>
        </row>
        <row r="7804">
          <cell r="A7804" t="str">
            <v xml:space="preserve">    87465</v>
          </cell>
          <cell r="B7804" t="str">
            <v>ALVENARIA DE VEDAÇÃO DE BLOCOS VAZADOS DE CONCRETO DE 9X19X39CM (ESPESSURA 9CM) DE PAREDES COM ÁREA LÍQUIDA MAIOR OU IGUAL A 6M² COM VÃOS EARGAMASSA DE ASSENTAMENTO COM PREPARO EM BETONEIRA. AF_06/2014_P</v>
          </cell>
          <cell r="C7804" t="str">
            <v>M2</v>
          </cell>
          <cell r="D7804">
            <v>36.69</v>
          </cell>
        </row>
        <row r="7805">
          <cell r="A7805" t="str">
            <v xml:space="preserve">    87466</v>
          </cell>
          <cell r="B7805" t="str">
            <v>ALVENARIA DE VEDAÇÃO DE BLOCOS VAZADOS DE CONCRETO DE 9X19X39CM (ESPESSURA 9CM) DE PAREDES COM ÁREA LÍQUIDA MAIOR OU IGUAL A 6M² COM VÃOS EARGAMASSA DE ASSENTAMENTO COM PREPARO MANUAL. AF_06/2014_P</v>
          </cell>
          <cell r="C7805" t="str">
            <v>M2</v>
          </cell>
          <cell r="D7805">
            <v>37.19</v>
          </cell>
        </row>
        <row r="7806">
          <cell r="A7806" t="str">
            <v xml:space="preserve">    87467</v>
          </cell>
          <cell r="B7806" t="str">
            <v>ALVENARIA DE VEDAÇÃO DE BLOCOS VAZADOS DE CONCRETO DE 14X19X39CM (ESPESSURA 14CM) DE PAREDES COM ÁREA LÍQUIDA MAIOR OU IGUAL A 6M² COM VÃOSE ARGAMASSA DE ASSENTAMENTO COM PREPARO EM BETONEIRA. AF_06/2014_P</v>
          </cell>
          <cell r="C7806" t="str">
            <v>M2</v>
          </cell>
          <cell r="D7806">
            <v>46.99</v>
          </cell>
        </row>
        <row r="7807">
          <cell r="A7807" t="str">
            <v xml:space="preserve">    87468</v>
          </cell>
          <cell r="B7807" t="str">
            <v>ALVENARIA DE VEDAÇÃO DE BLOCOS VAZADOS DE CONCRETO DE 14X19X39CM (ESPESSURA 14CM) DE PAREDES COM ÁREA LÍQUIDA MAIOR OU IGUAL A 6M² COM VÃOSE ARGAMASSA DE ASSENTAMENTO COM PREPARO MANUAL. AF_06/2014_P</v>
          </cell>
          <cell r="C7807" t="str">
            <v>M2</v>
          </cell>
          <cell r="D7807">
            <v>47.57</v>
          </cell>
        </row>
        <row r="7808">
          <cell r="A7808" t="str">
            <v xml:space="preserve">    87469</v>
          </cell>
          <cell r="B7808" t="str">
            <v>ALVENARIA DE VEDAÇÃO DE BLOCOS VAZADOS DE CONCRETO DE 19X19X39CM (ESPESSURA 19CM) DE PAREDES COM ÁREA LÍQUIDA MAIOR OU IGUAL A 6M² COM VÃOSE ARGAMASSA DE ASSENTAMENTO COM PREPARO EM BETONEIRA. AF_06/2014_P</v>
          </cell>
          <cell r="C7808" t="str">
            <v>M2</v>
          </cell>
          <cell r="D7808">
            <v>57.06</v>
          </cell>
        </row>
        <row r="7809">
          <cell r="A7809" t="str">
            <v xml:space="preserve">    87470</v>
          </cell>
          <cell r="B7809" t="str">
            <v>ALVENARIA DE VEDAÇÃO DE BLOCOS VAZADOS DE CONCRETO DE 19X19X39CM (ESPESSURA 19CM) DE PAREDES COM ÁREA LÍQUIDA MAIOR OU IGUAL A 6M² COM VÃOSE ARGAMASSA DE ASSENTAMENTO COM PREPARO MANUAL. AF_06/2014_P</v>
          </cell>
          <cell r="C7809" t="str">
            <v>M2</v>
          </cell>
          <cell r="D7809">
            <v>57.8</v>
          </cell>
        </row>
        <row r="7810">
          <cell r="A7810" t="str">
            <v xml:space="preserve">    89044</v>
          </cell>
          <cell r="B7810" t="str">
            <v>(COMPOSIÇÃO REPRESENTATIVA) DO SERVIÇO DE ALVENARIA DE VEDAÇÃO DE BLOCOS VAZADOS DE CONCRETO DE 9X19X39CM (ESPESSURA 9CM), PARA EDIFICAÇÃO HABITACIONAL MULTIFAMILIAR (PRÉDIO). AF_11/2014_P</v>
          </cell>
          <cell r="C7810" t="str">
            <v>M2</v>
          </cell>
          <cell r="D7810">
            <v>36.619999999999997</v>
          </cell>
        </row>
        <row r="7811">
          <cell r="A7811" t="str">
            <v xml:space="preserve">    89169</v>
          </cell>
          <cell r="B7811" t="str">
            <v>(COMPOSIÇÃO REPRESENTATIVA) DO SERVIÇO DE ALVENARIA DE VEDAÇÃO DE BLOCOS VAZADOS DE CONCRETO DE 9X19X39CM (ESPESSURA 9CM), PARA EDIFICAÇÃO HABITACIONAL UNIFAMILIAR (CASA) E EDIFICAÇÃO PÚBLICA PADRÃO. AF_11/2014_P</v>
          </cell>
          <cell r="C7811" t="str">
            <v>M2</v>
          </cell>
          <cell r="D7811">
            <v>37.04</v>
          </cell>
        </row>
        <row r="7812">
          <cell r="A7812" t="str">
            <v xml:space="preserve">    89978</v>
          </cell>
          <cell r="B7812" t="str">
            <v>(COMPOSIÇÃO REPRESENTATIVA) DO SERVIÇO DE ALVENARIA DE VEDAÇÃO DE BLOCOS VAZADOS DE CONCRETO DE 14X19X39CM (ESPESSURA 14CM), PARA EDIFICAÇÃOHABITACIONAL UNIFAMILIAR (CASA) E EDIFICAÇÃO PÚBLICA PADRÃO. AF_12/2014_P</v>
          </cell>
          <cell r="C7812" t="str">
            <v>M2</v>
          </cell>
          <cell r="D7812">
            <v>47.28</v>
          </cell>
        </row>
        <row r="7813">
          <cell r="A7813" t="str">
            <v xml:space="preserve">  0066</v>
          </cell>
          <cell r="B7813" t="str">
            <v>ALVENARIA DE ELEMENTOS VAZADOS DE CONCRETO</v>
          </cell>
        </row>
        <row r="7814">
          <cell r="A7814" t="str">
            <v xml:space="preserve">    73937</v>
          </cell>
          <cell r="B7814" t="str">
            <v>ALVENARIA ELEMENTO VAZADO CONCRETO (COBOGO)</v>
          </cell>
        </row>
        <row r="7815">
          <cell r="A7815" t="str">
            <v xml:space="preserve">    73937/001</v>
          </cell>
          <cell r="B7815" t="str">
            <v>COBOGO DE CONCRETO (ELEMENTO VAZADO), 7X50X50CM, ASSENTADO COM ARGAMASSA TRACO 1:4 (CIMENTO E AREIA)</v>
          </cell>
          <cell r="C7815" t="str">
            <v>M2</v>
          </cell>
          <cell r="D7815">
            <v>86.95</v>
          </cell>
        </row>
        <row r="7816">
          <cell r="A7816" t="str">
            <v xml:space="preserve">    73937/003</v>
          </cell>
          <cell r="B7816" t="str">
            <v>COBOGO DE CONCRETO (ELEMENTO VAZADO), 7X50X50CM, ASSENTADO COM ARGAMASSA TRACO 1:3 (CIMENTO E AREIA)</v>
          </cell>
          <cell r="C7816" t="str">
            <v>M2</v>
          </cell>
          <cell r="D7816">
            <v>85.17</v>
          </cell>
        </row>
        <row r="7817">
          <cell r="A7817" t="str">
            <v xml:space="preserve">    73937/004</v>
          </cell>
          <cell r="B7817" t="str">
            <v>COBOGO DE CONCRETO (ELEMENTO VAZADO), 6X29X29CM, ASSENTADO COM ARGAMASSA TRACO 1:7 (CIMENTO E AREIA)</v>
          </cell>
          <cell r="C7817" t="str">
            <v>M2</v>
          </cell>
          <cell r="D7817">
            <v>81.63</v>
          </cell>
        </row>
        <row r="7818">
          <cell r="A7818" t="str">
            <v xml:space="preserve">    73937/005</v>
          </cell>
          <cell r="B7818" t="str">
            <v>COBOGO DE CONCRETO (ELEMENTO VAZADO), 10X29X39CM ABERTURA COM VIDRO, ASSENTADO COM ARGAMASSA TRACO 1:4 (CIMENTO E AREIA MEDIA NAO PENEIRADA)</v>
          </cell>
          <cell r="C7818" t="str">
            <v>M2</v>
          </cell>
          <cell r="D7818">
            <v>154.75</v>
          </cell>
        </row>
        <row r="7819">
          <cell r="A7819" t="str">
            <v xml:space="preserve">    74196</v>
          </cell>
          <cell r="B7819" t="str">
            <v>COBOGO CONCRETO</v>
          </cell>
        </row>
        <row r="7820">
          <cell r="A7820" t="str">
            <v xml:space="preserve">    74196/001</v>
          </cell>
          <cell r="B7820" t="str">
            <v>COBOGO DE CONCRETO (ELEMENTO VAZADO), 5X50X50CM, ASSENTADO COM ARGAMASSA DE CIMENTO E AREIA COM ACO CA-25</v>
          </cell>
          <cell r="C7820" t="str">
            <v>M2</v>
          </cell>
          <cell r="D7820">
            <v>90.15</v>
          </cell>
        </row>
        <row r="7821">
          <cell r="A7821" t="str">
            <v xml:space="preserve">    89453</v>
          </cell>
          <cell r="B7821" t="str">
            <v>ALVENARIA DE BLOCOS DE CONCRETO ESTRUTURAL 14X19X39 CM, (ESPESSURA 14 CM), FBK = 4,5 MPA, PARA PAREDES COM ÁREA LÍQUIDA MENOR QUE 6M², SEM VÃOS, UTILIZANDO PALHETA. AF_12/2014</v>
          </cell>
          <cell r="C7821" t="str">
            <v>M2</v>
          </cell>
          <cell r="D7821">
            <v>42.11</v>
          </cell>
        </row>
        <row r="7822">
          <cell r="A7822" t="str">
            <v xml:space="preserve">    89454</v>
          </cell>
          <cell r="B7822" t="str">
            <v>ALVENARIA DE BLOCOS DE CONCRETO ESTRUTURAL 14X19X39 CM, (ESPESSURA 14 CM), FBK = 4,5 MPA, PARA PAREDES COM ÁREA LÍQUIDA MAIOR OU IGUAL A 6M², SEM VÃOS, UTILIZANDO PALHETA. AF_12/2014</v>
          </cell>
          <cell r="C7822" t="str">
            <v>M2</v>
          </cell>
          <cell r="D7822">
            <v>40.58</v>
          </cell>
        </row>
        <row r="7823">
          <cell r="A7823" t="str">
            <v xml:space="preserve">    89455</v>
          </cell>
          <cell r="B7823" t="str">
            <v>ALVENARIA DE BLOCOS DE CONCRETO ESTRUTURAL 14X19X39 CM, (ESPESSURA 14 CM) FBK = 14,0 MPA, PARA PAREDES COM ÁREA LÍQUIDA MENOR QUE 6M², SEM VÃOS, UTILIZANDO PALHETA. AF_12/2014</v>
          </cell>
          <cell r="C7823" t="str">
            <v>M2</v>
          </cell>
          <cell r="D7823">
            <v>52.78</v>
          </cell>
        </row>
        <row r="7824">
          <cell r="A7824" t="str">
            <v xml:space="preserve">    89456</v>
          </cell>
          <cell r="B7824" t="str">
            <v>ALVENARIA DE BLOCOS DE CONCRETO ESTRUTURAL 14X19X39 CM, (ESPESSURA 14 CM) FBK = 14,0 MPA, PARA PAREDES COM ÁREA LÍQUIDA MAIOR OU IGUAL A 6M², SEM VÃOS, UTILIZANDO PALHETA. AF_12/2014</v>
          </cell>
          <cell r="C7824" t="str">
            <v>M2</v>
          </cell>
          <cell r="D7824">
            <v>50.77</v>
          </cell>
        </row>
        <row r="7825">
          <cell r="A7825" t="str">
            <v xml:space="preserve">    89457</v>
          </cell>
          <cell r="B7825" t="str">
            <v>ALVENARIA DE BLOCOS DE CONCRETO ESTRUTURAL 14X19X39 CM, (ESPESSURA 14 CM), FBK = 4,5 MPA, PARA PAREDES COM ÁREA LÍQUIDA MENOR QUE 6M², COM VÃOS, UTILIZANDO PALHETA. AF_12/2014</v>
          </cell>
          <cell r="C7825" t="str">
            <v>M2</v>
          </cell>
          <cell r="D7825">
            <v>44.04</v>
          </cell>
        </row>
        <row r="7826">
          <cell r="A7826" t="str">
            <v xml:space="preserve">    89458</v>
          </cell>
          <cell r="B7826" t="str">
            <v>ALVENARIA DE BLOCOS DE CONCRETO ESTRUTURAL 14X19X39 CM, (ESPESSURA 14 CM), FBK = 4,5 MPA, PARA PAREDES COM ÁREA LÍQUIDA MAIOR OU IGUAL A 6M², COM VÃOS, UTILIZANDO PALHETA. AF_12/2014</v>
          </cell>
          <cell r="C7826" t="str">
            <v>M2</v>
          </cell>
          <cell r="D7826">
            <v>41.64</v>
          </cell>
        </row>
        <row r="7827">
          <cell r="A7827" t="str">
            <v xml:space="preserve">    89459</v>
          </cell>
          <cell r="B7827" t="str">
            <v>ALVENARIA DE BLOCOS DE CONCRETO ESTRUTURAL 14X19X39 CM, (ESPESSURA 14 CM) FBK = 14,0 MPA, PARA PAREDES COM ÁREA LÍQUIDA MENOR QUE 6M², COM VÃOS, UTILIZANDO PALHETA. AF_12/2014</v>
          </cell>
          <cell r="C7827" t="str">
            <v>M2</v>
          </cell>
          <cell r="D7827">
            <v>55.64</v>
          </cell>
        </row>
        <row r="7828">
          <cell r="A7828" t="str">
            <v xml:space="preserve">    89460</v>
          </cell>
          <cell r="B7828" t="str">
            <v>ALVENARIA DE BLOCOS DE CONCRETO ESTRUTURAL 14X19X39 CM, (ESPESSURA 14 CM) FBK = 14,0 MPA, PARA PAREDES COM ÁREA LÍQUIDA MAIOR OU IGUAL A 6M², COM VÃOS, UTILIZANDO PALHETA. AF_12/2014</v>
          </cell>
          <cell r="C7828" t="str">
            <v>M2</v>
          </cell>
          <cell r="D7828">
            <v>52.6</v>
          </cell>
        </row>
        <row r="7829">
          <cell r="A7829" t="str">
            <v xml:space="preserve">    89462</v>
          </cell>
          <cell r="B7829" t="str">
            <v>ALVENARIA DE BLOCOS DE CONCRETO ESTRUTURAL 14X19X29 CM, (ESPESSURA 14 CM), FBK = 4,5 MPA, PARA PAREDES COM ÁREA LÍQUIDA MENOR QUE 6M², SEM VÃOS, UTILIZANDO PALHETA. AF_12/2014</v>
          </cell>
          <cell r="C7829" t="str">
            <v>M2</v>
          </cell>
          <cell r="D7829">
            <v>47.09</v>
          </cell>
        </row>
        <row r="7830">
          <cell r="A7830" t="str">
            <v xml:space="preserve">    89463</v>
          </cell>
          <cell r="B7830" t="str">
            <v>ALVENARIA DE BLOCOS DE CONCRETO ESTRUTURAL 14X19X29 CM, (ESPESSURA 14 CM), FBK = 4,5 MPA, PARA PAREDES COM ÁREA LÍQUIDA MAIOR OU IGUAL A 6M², SEM VÃOS, UTILIZANDO PALHETA. AF_12/2014</v>
          </cell>
          <cell r="C7830" t="str">
            <v>M2</v>
          </cell>
          <cell r="D7830">
            <v>45.5</v>
          </cell>
        </row>
        <row r="7831">
          <cell r="A7831" t="str">
            <v xml:space="preserve">    89464</v>
          </cell>
          <cell r="B7831" t="str">
            <v>ALVENARIA DE BLOCOS DE CONCRETO ESTRUTURAL 14X19X29 CM, (ESPESSURA 14 CM) FBK = 14,0 MPA, PARA PAREDES COM ÁREA LÍQUIDA MENOR QUE 6M², SEM VÃOS, UTILIZANDO PALHETA. AF_12/2014</v>
          </cell>
          <cell r="C7831" t="str">
            <v>M2</v>
          </cell>
          <cell r="D7831">
            <v>65.650000000000006</v>
          </cell>
        </row>
        <row r="7832">
          <cell r="A7832" t="str">
            <v xml:space="preserve">    89465</v>
          </cell>
          <cell r="B7832" t="str">
            <v>ALVENARIA DE BLOCOS DE CONCRETO ESTRUTURAL 14X19X29 CM, (ESPESSURA 14 CM) FBK = 14,0 MPA, PARA PAREDES COM ÁREA LÍQUIDA MAIOR OU IGUAL A 6M², SEM VÃOS, UTILIZANDO PALHETA. AF_12/2014</v>
          </cell>
          <cell r="C7832" t="str">
            <v>M2</v>
          </cell>
          <cell r="D7832">
            <v>63.89</v>
          </cell>
        </row>
        <row r="7833">
          <cell r="A7833" t="str">
            <v xml:space="preserve">    89466</v>
          </cell>
          <cell r="B7833" t="str">
            <v>ALVENARIA DE BLOCOS DE CONCRETO ESTRUTURAL 14X19X29 CM, (ESPESSURA 14 CM), FBK = 4,5 MPA, PARA PAREDES COM ÁREA LÍQUIDA MENOR QUE 6M², COM VÃOS, UTILIZANDO PALHETA. AF_12/2014</v>
          </cell>
          <cell r="C7833" t="str">
            <v>M2</v>
          </cell>
          <cell r="D7833">
            <v>49.92</v>
          </cell>
        </row>
        <row r="7834">
          <cell r="A7834" t="str">
            <v xml:space="preserve">    89467</v>
          </cell>
          <cell r="B7834" t="str">
            <v>ALVENARIA DE BLOCOS DE CONCRETO ESTRUTURAL 14X19X29 CM, (ESPESSURA 14 CM), FBK = 4,5 MPA, PARA PAREDES COM ÁREA LÍQUIDA MAIOR OU IGUAL A 6M², COM VÃOS, UTILIZANDO PALHETA. AF_12/2014</v>
          </cell>
          <cell r="C7834" t="str">
            <v>M2</v>
          </cell>
          <cell r="D7834">
            <v>47.16</v>
          </cell>
        </row>
        <row r="7835">
          <cell r="A7835" t="str">
            <v xml:space="preserve">    89468</v>
          </cell>
          <cell r="B7835" t="str">
            <v>ALVENARIA DE BLOCOS DE CONCRETO ESTRUTURAL 14X19X29 CM, (ESPESSURA 14 CM) FBK = 14,0 MPA, PARA PAREDES COM ÁREA LÍQUIDA MENOR QUE 6M², COM VÃOS, UTILIZANDO PALHETA. AF_12/2014</v>
          </cell>
          <cell r="C7835" t="str">
            <v>M2</v>
          </cell>
          <cell r="D7835">
            <v>67.8</v>
          </cell>
        </row>
        <row r="7836">
          <cell r="A7836" t="str">
            <v xml:space="preserve">    89469</v>
          </cell>
          <cell r="B7836" t="str">
            <v>ALVENARIA DE BLOCOS DE CONCRETO ESTRUTURAL 14X19X29 CM, (ESPESSURA 14 CM) FBK = 14,0 MPA, PARA PAREDES COM ÁREA LÍQUIDA MAIOR OU IGUAL A 6M², COM VÃOS, UTILIZANDO PALHETA. AF_12/2014</v>
          </cell>
          <cell r="C7836" t="str">
            <v>M2</v>
          </cell>
          <cell r="D7836">
            <v>65.06</v>
          </cell>
        </row>
        <row r="7837">
          <cell r="A7837" t="str">
            <v xml:space="preserve">    89470</v>
          </cell>
          <cell r="B7837" t="str">
            <v>ALVENARIA DE BLOCOS DE CONCRETO ESTRUTURAL 14X19X39 CM, (ESPESSURA 14 CM), FBK = 4,5 MPA, PARA PAREDES COM ÁREA LÍQUIDA MENOR QUE 6M², SEM VÃOS, UTILIZANDO COLHER DE PEDREIRO. AF_12/2014</v>
          </cell>
          <cell r="C7837" t="str">
            <v>M2</v>
          </cell>
          <cell r="D7837">
            <v>50.2</v>
          </cell>
        </row>
        <row r="7838">
          <cell r="A7838" t="str">
            <v xml:space="preserve">    89471</v>
          </cell>
          <cell r="B7838" t="str">
            <v>ALVENARIA DE BLOCOS DE CONCRETO ESTRUTURAL 14X19X39 CM, (ESPESSURA 14 CM), FBK = 4,5 MPA, PARA PAREDES COM ÁREA LÍQUIDA MAIOR OU IGUAL A 6M², SEM VÃOS, UTILIZANDO COLHER DE PEDREIRO. AF_12/2014</v>
          </cell>
          <cell r="C7838" t="str">
            <v>M2</v>
          </cell>
          <cell r="D7838">
            <v>48.67</v>
          </cell>
        </row>
        <row r="7839">
          <cell r="A7839" t="str">
            <v xml:space="preserve">    89472</v>
          </cell>
          <cell r="B7839" t="str">
            <v>ALVENARIA DE BLOCOS DE CONCRETO ESTRUTURAL 14X19X39 CM, (ESPESSURA 14 CM) FBK = 14,0 MPA, PARA PAREDES COM ÁREA LÍQUIDA MENOR QUE 6M², SEM VÃOS, UTILIZANDO COLHER DE PEDREIRO. AF_12/2014</v>
          </cell>
          <cell r="C7839" t="str">
            <v>M2</v>
          </cell>
          <cell r="D7839">
            <v>60.9</v>
          </cell>
        </row>
        <row r="7840">
          <cell r="A7840" t="str">
            <v xml:space="preserve">    89473</v>
          </cell>
          <cell r="B7840" t="str">
            <v>ALVENARIA DE BLOCOS DE CONCRETO ESTRUTURAL 14X19X39 CM, (ESPESSURA 14 CM) FBK = 14,0 MPA, PARA PAREDES COM ÁREA LÍQUIDA MAIOR OU IGUAL A 6M², SEM VÃOS, UTILIZANDO COLHER DE PEDREIRO. AF_12/2014</v>
          </cell>
          <cell r="C7840" t="str">
            <v>M2</v>
          </cell>
          <cell r="D7840">
            <v>59.02</v>
          </cell>
        </row>
        <row r="7841">
          <cell r="A7841" t="str">
            <v xml:space="preserve">    89474</v>
          </cell>
          <cell r="B7841" t="str">
            <v>ALVENARIA DE BLOCOS DE CONCRETO ESTRUTURAL 14X19X39 CM, (ESPESSURA 14 CM), FBK = 4,5 MPA, PARA PAREDES COM ÁREA LÍQUIDA MENOR QUE 6M², COM VÃOS, UTILIZANDO COLHER DE PEDREIRO. AF_12/2014</v>
          </cell>
          <cell r="C7841" t="str">
            <v>M2</v>
          </cell>
          <cell r="D7841">
            <v>54.28</v>
          </cell>
        </row>
        <row r="7842">
          <cell r="A7842" t="str">
            <v xml:space="preserve">    89475</v>
          </cell>
          <cell r="B7842" t="str">
            <v>ALVENARIA DE BLOCOS DE CONCRETO ESTRUTURAL 14X19X39 CM, (ESPESSURA 14 CM), FBK = 4,5 MPA, PARA PAREDES COM ÁREA LÍQUIDA MAIOR OU IGUAL A 6M², COM VÃOS, UTILIZANDO COLHER DE PEDREIRO. AF_12/2014</v>
          </cell>
          <cell r="C7842" t="str">
            <v>M2</v>
          </cell>
          <cell r="D7842">
            <v>50.91</v>
          </cell>
        </row>
        <row r="7843">
          <cell r="A7843" t="str">
            <v xml:space="preserve">    89476</v>
          </cell>
          <cell r="B7843" t="str">
            <v>ALVENARIA DE BLOCOS DE CONCRETO ESTRUTURAL 14X19X39 CM, (ESPESSURA 14 CM) FBK = 14,0 MPA, PARA PAREDES COM ÁREA LÍQUIDA MENOR QUE 6M², COM VÃOS, UTILIZANDO COLHER DE PEDREIRO. AF_12/2014</v>
          </cell>
          <cell r="C7843" t="str">
            <v>M2</v>
          </cell>
          <cell r="D7843">
            <v>66.05</v>
          </cell>
        </row>
        <row r="7844">
          <cell r="A7844" t="str">
            <v xml:space="preserve">    89477</v>
          </cell>
          <cell r="B7844" t="str">
            <v>ALVENARIA DE BLOCOS DE CONCRETO ESTRUTURAL 14X19X39 CM, (ESPESSURA 14 CM) FBK = 14,0 MPA, PARA PAREDES COM ÁREA LÍQUIDA MAIOR OU IGUAL A 6M², COM VÃOS, UTILIZANDO COLHER DE PEDREIRO. AF_12/2014</v>
          </cell>
          <cell r="C7844" t="str">
            <v>M2</v>
          </cell>
          <cell r="D7844">
            <v>62.16</v>
          </cell>
        </row>
        <row r="7845">
          <cell r="A7845" t="str">
            <v xml:space="preserve">    89478</v>
          </cell>
          <cell r="B7845" t="str">
            <v>ALVENARIA DE BLOCOS DE CONCRETO ESTRUTURAL 14X19X29 CM, (ESPESSURA 14 CM), FBK = 4,5 MPA, PARA PAREDES COM ÁREA LÍQUIDA MENOR QUE 6M², SEM VÃOS, UTILIZANDO COLHER DE PEDREIRO. AF_12/2014</v>
          </cell>
          <cell r="C7845" t="str">
            <v>M2</v>
          </cell>
          <cell r="D7845">
            <v>55.36</v>
          </cell>
        </row>
        <row r="7846">
          <cell r="A7846" t="str">
            <v xml:space="preserve">    89479</v>
          </cell>
          <cell r="B7846" t="str">
            <v>ALVENARIA DE BLOCOS DE CONCRETO ESTRUTURAL 14X19X29 CM, (ESPESSURA 14 CM), FBK = 4,5 MPA, PARA PAREDES COM ÁREA LÍQUIDA MAIOR OU IGUAL A 6M², SEM VÃOS, UTILIZANDO COLHER DE PEDREIRO. AF_12/2014</v>
          </cell>
          <cell r="C7846" t="str">
            <v>M2</v>
          </cell>
          <cell r="D7846">
            <v>53.78</v>
          </cell>
        </row>
        <row r="7847">
          <cell r="A7847" t="str">
            <v xml:space="preserve">    89480</v>
          </cell>
          <cell r="B7847" t="str">
            <v>ALVENARIA DE BLOCOS DE CONCRETO ESTRUTURAL 14X19X29 CM, (ESPESSURA 14 CM) FBK = 14,0 MPA, PARA PAREDES COM ÁREA LÍQUIDA MENOR QUE 6M², SEM VÃOS, UTILIZANDO COLHER DE PEDREIRO. AF_12/2014</v>
          </cell>
          <cell r="C7847" t="str">
            <v>M2</v>
          </cell>
          <cell r="D7847">
            <v>73.98</v>
          </cell>
        </row>
        <row r="7848">
          <cell r="A7848" t="str">
            <v xml:space="preserve">    89483</v>
          </cell>
          <cell r="B7848" t="str">
            <v>ALVENARIA DE BLOCOS DE CONCRETO ESTRUTURAL 14X19X29 CM, (ESPESSURA 14 CM) FBK = 14,0 MPA, PARA PAREDES COM ÁREA LÍQUIDA MAIOR OU IGUAL A 6M², SEM VÃOS, UTILIZANDO COLHER DE PEDREIRO. AF_12/2014</v>
          </cell>
          <cell r="C7848" t="str">
            <v>M2</v>
          </cell>
          <cell r="D7848">
            <v>72.349999999999994</v>
          </cell>
        </row>
        <row r="7849">
          <cell r="A7849" t="str">
            <v xml:space="preserve">    89484</v>
          </cell>
          <cell r="B7849" t="str">
            <v>ALVENARIA DE BLOCOS DE CONCRETO ESTRUTURAL 14X19X29 CM, (ESPESSURA 14 CM), FBK = 4,5 MPA, PARA PAREDES COM ÁREA LÍQUIDA MENOR QUE 6M², COM VÃOS, UTILIZANDO COLHER DE PEDREIRO. AF_12/2014</v>
          </cell>
          <cell r="C7849" t="str">
            <v>M2</v>
          </cell>
          <cell r="D7849">
            <v>60.35</v>
          </cell>
        </row>
        <row r="7850">
          <cell r="A7850" t="str">
            <v xml:space="preserve">    89486</v>
          </cell>
          <cell r="B7850" t="str">
            <v>ALVENARIA DE BLOCOS DE CONCRETO ESTRUTURAL 14X19X29 CM, (ESPESSURA 14 CM), FBK = 4,5 MPA, PARA PAREDES COM ÁREA LÍQUIDA MAIOR OU IGUAL A 6M², COM VÃOS, UTILIZANDO COLHER DE PEDREIRO. AF_12/2014</v>
          </cell>
          <cell r="C7850" t="str">
            <v>M2</v>
          </cell>
          <cell r="D7850">
            <v>56.75</v>
          </cell>
        </row>
        <row r="7851">
          <cell r="A7851" t="str">
            <v xml:space="preserve">    89487</v>
          </cell>
          <cell r="B7851" t="str">
            <v>ALVENARIA DE BLOCOS DE CONCRETO ESTRUTURAL 14X19X29 CM, (ESPESSURA 14 CM) FBK = 14,0 MPA, PARA PAREDES COM ÁREA LÍQUIDA MENOR QUE 6M², COM VÃOS, UTILIZANDO COLHER DE PEDREIRO. AF_12/2014</v>
          </cell>
          <cell r="C7851" t="str">
            <v>M2</v>
          </cell>
          <cell r="D7851">
            <v>78.41</v>
          </cell>
        </row>
        <row r="7852">
          <cell r="A7852" t="str">
            <v xml:space="preserve">    89488</v>
          </cell>
          <cell r="B7852" t="str">
            <v>ALVENARIA DE BLOCOS DE CONCRETO ESTRUTURAL 14X19X29 CM, (ESPESSURA 14 CM) FBK = 14,0 MPA, PARA PAREDES COM ÁREA LÍQUIDA MAIOR OU IGUAL A 6M², COM VÃOS, UTILIZANDO COLHER DE PEDREIRO. AF_12/2014</v>
          </cell>
          <cell r="C7852" t="str">
            <v>M2</v>
          </cell>
          <cell r="D7852">
            <v>74.83</v>
          </cell>
        </row>
        <row r="7853">
          <cell r="A7853" t="str">
            <v xml:space="preserve">  0067</v>
          </cell>
          <cell r="B7853" t="str">
            <v>ALVENARIA DE BLOCOS DE VIDRO</v>
          </cell>
        </row>
        <row r="7854">
          <cell r="A7854" t="str">
            <v xml:space="preserve">    72139</v>
          </cell>
          <cell r="B7854" t="str">
            <v>BLOCOS DE VIDRO TIPO CANELADO 19X19X8CM, ASSENTADO COM ARGAMASSA TRACO1:3 (CIMENTO E AREIA GROSSA) PREPARO MECANICO, COM REJUNTAMENTO EM CIMENTO BRANCO E BARRAS DE ACO</v>
          </cell>
          <cell r="C7854" t="str">
            <v>M2</v>
          </cell>
          <cell r="D7854">
            <v>381.75</v>
          </cell>
        </row>
        <row r="7855">
          <cell r="A7855" t="str">
            <v xml:space="preserve">    72175</v>
          </cell>
          <cell r="B7855" t="str">
            <v>BLOCOS DE VIDRO TIPO XADREZ 20X20X10CM, ASSENTADO COM ARGAMASSA TRACO 1:3 (CIMENTO E AREIA GROSSA) PREPARO MECANICO, COM REJUNTAMENTO EM CIMENTO BRANCO E BARRAS DE ACO</v>
          </cell>
          <cell r="C7855" t="str">
            <v>M2</v>
          </cell>
          <cell r="D7855">
            <v>384.87</v>
          </cell>
        </row>
        <row r="7856">
          <cell r="A7856" t="str">
            <v xml:space="preserve">    72176</v>
          </cell>
          <cell r="B7856" t="str">
            <v>BLOCOS DE VIDRO TIPO XADREZ 20X10X8CM, ASSENTADO COM ARGAMASSA TRACO 1:3 (CIMENTO E AREIA GROSSA) PREPARO MECANICO, COM REJUNTAMENTO EM CIMENTO BRANCO E BARRAS DE ACO</v>
          </cell>
          <cell r="C7856" t="str">
            <v>M2</v>
          </cell>
          <cell r="D7856">
            <v>387.85</v>
          </cell>
        </row>
        <row r="7857">
          <cell r="A7857" t="str">
            <v xml:space="preserve">  0068</v>
          </cell>
          <cell r="B7857" t="str">
            <v>ALVENARIA DE BLOCOS DE PEDRA COM JUNTA ARGAMASSADA</v>
          </cell>
        </row>
        <row r="7858">
          <cell r="A7858" t="str">
            <v xml:space="preserve">    74053</v>
          </cell>
          <cell r="B7858" t="str">
            <v>ALVENARIA EM PEDRA RACHAO</v>
          </cell>
        </row>
        <row r="7859">
          <cell r="A7859" t="str">
            <v xml:space="preserve">    74053/001</v>
          </cell>
          <cell r="B7859" t="str">
            <v>ALVENARIA EM PEDRA RACHAO OU PEDRA DE MAO, ASSENTADA COM ARGAMASSA TRACO 1:6 (CIMENTO E AREIA)</v>
          </cell>
          <cell r="C7859" t="str">
            <v>M3</v>
          </cell>
          <cell r="D7859">
            <v>294.2</v>
          </cell>
        </row>
        <row r="7860">
          <cell r="A7860" t="str">
            <v xml:space="preserve">  0070</v>
          </cell>
          <cell r="B7860" t="str">
            <v>DIVISORIAS/MARMORE/GRANITO/MARMORITE/CONCRETO/MAD.AGLOM.</v>
          </cell>
        </row>
        <row r="7861">
          <cell r="A7861" t="str">
            <v xml:space="preserve">    72178</v>
          </cell>
          <cell r="B7861" t="str">
            <v xml:space="preserve">RETIRADA DE DIVISORIAS EM CHAPAS DE MADEIRA, COM MONTANTES METALICOS </v>
          </cell>
          <cell r="C7861" t="str">
            <v>M2</v>
          </cell>
          <cell r="D7861">
            <v>15.97</v>
          </cell>
        </row>
        <row r="7862">
          <cell r="A7862" t="str">
            <v xml:space="preserve">    72179</v>
          </cell>
          <cell r="B7862" t="str">
            <v>RECOLOCACAO DE PLACAS DIVISORIAS DE GRANILITE, CONSIDERANDO REAPROVEITAMENTO DO MATERIAL</v>
          </cell>
          <cell r="C7862" t="str">
            <v>M2</v>
          </cell>
          <cell r="D7862">
            <v>33.65</v>
          </cell>
        </row>
        <row r="7863">
          <cell r="A7863" t="str">
            <v xml:space="preserve">    72180</v>
          </cell>
          <cell r="B7863" t="str">
            <v>RECOLOCACAO DE DIVISORIAS TIPO CHAPAS OU TABUAS, EXCLUSIVE ENTARUGAMENTO, CONSIDERANDO REAPROVEITAMENTO DO MATERIAL</v>
          </cell>
          <cell r="C7863" t="str">
            <v>M2</v>
          </cell>
          <cell r="D7863">
            <v>10.16</v>
          </cell>
        </row>
        <row r="7864">
          <cell r="A7864" t="str">
            <v xml:space="preserve">    72181</v>
          </cell>
          <cell r="B7864" t="str">
            <v>RECOLOCACAO DE DIVISORIAS TIPO CHAPAS OU TABUAS, INCLUSIVE ENTARUGAMENTO, CONSIDERANDO REAPROVEITAMENTO DO MATERIAL</v>
          </cell>
          <cell r="C7864" t="str">
            <v>M2</v>
          </cell>
          <cell r="D7864">
            <v>20.73</v>
          </cell>
        </row>
        <row r="7865">
          <cell r="A7865" t="str">
            <v xml:space="preserve">    73774</v>
          </cell>
          <cell r="B7865" t="str">
            <v>PAREDE DIVISORIA PARA SANITARIOS E BANHEIROS</v>
          </cell>
        </row>
        <row r="7866">
          <cell r="A7866" t="str">
            <v xml:space="preserve">    73774/001</v>
          </cell>
          <cell r="B7866" t="str">
            <v>DIVISORIA EM MARMORITE ESPESSURA 35MM, CHUMBAMENTO NO PISO E PAREDE COM ARGAMASSA DE CIMENTO E AREIA, POLIMENTO MANUAL, EXCLUSIVE FERRAGENS</v>
          </cell>
          <cell r="C7866" t="str">
            <v>M2</v>
          </cell>
          <cell r="D7866">
            <v>206.19</v>
          </cell>
        </row>
        <row r="7867">
          <cell r="A7867" t="str">
            <v xml:space="preserve">    73909</v>
          </cell>
          <cell r="B7867" t="str">
            <v>PAINEL DIVISORIO MADEIRA</v>
          </cell>
        </row>
        <row r="7868">
          <cell r="A7868" t="str">
            <v xml:space="preserve">    73909/001</v>
          </cell>
          <cell r="B7868" t="str">
            <v>DIVISORIA EM MADEIRA COMPENSADA RESINADA ESPESSURA 6MM, ESTRUTURADA EMMADEIRA DE LEI 3"X3"</v>
          </cell>
          <cell r="C7868" t="str">
            <v>M2</v>
          </cell>
          <cell r="D7868">
            <v>178.87</v>
          </cell>
        </row>
        <row r="7869">
          <cell r="A7869" t="str">
            <v xml:space="preserve">    74229</v>
          </cell>
          <cell r="B7869" t="str">
            <v>PAINEL DIVISORIO MARMORE/GRANITO</v>
          </cell>
        </row>
        <row r="7870">
          <cell r="A7870" t="str">
            <v xml:space="preserve">    74229/001</v>
          </cell>
          <cell r="B7870" t="str">
            <v>DIVISORIA EM MARMORE BRANCO POLIDO, ESPESSURA 3 CM, ASSENTADO COM ARGAMASSA TRACO 1:4 (CIMENTO E AREIA), ARREMATE COM CIMENTO BRANCO, EXCLUSIVE FERRAGENS</v>
          </cell>
          <cell r="C7870" t="str">
            <v>M2</v>
          </cell>
          <cell r="D7870">
            <v>377.66</v>
          </cell>
        </row>
        <row r="7871">
          <cell r="A7871" t="str">
            <v xml:space="preserve">    79627</v>
          </cell>
          <cell r="B7871" t="str">
            <v>DIVISORIA EM GRANITO BRANCO POLIDO, ESP = 3CM, ASSENTADO COM ARGAMASSATRACO 1:4, ARREMATE EM CIMENTO BRANCO, EXCLUSIVE FERRAGENS</v>
          </cell>
          <cell r="C7871" t="str">
            <v>M2</v>
          </cell>
          <cell r="D7871">
            <v>338.81</v>
          </cell>
        </row>
        <row r="7872">
          <cell r="A7872" t="str">
            <v xml:space="preserve">  0251</v>
          </cell>
          <cell r="B7872" t="str">
            <v>ALVENARIA DE BLOCO-CONCRETO CELULAR</v>
          </cell>
        </row>
        <row r="7873">
          <cell r="A7873" t="str">
            <v xml:space="preserve">    73863</v>
          </cell>
          <cell r="B7873" t="str">
            <v>ALVENARIA DE BLOCOS DE CONCRETO CELULAR</v>
          </cell>
        </row>
        <row r="7874">
          <cell r="A7874" t="str">
            <v xml:space="preserve">    73863/001</v>
          </cell>
          <cell r="B7874" t="str">
            <v>ALVENARIA COM BLOCOS DE CONCRETO CELULAR 10X30X60CM, ESPESSURA 10CM, ASSENTADOS COM ARGAMASSA TRACO 1:2:9 (CIMENTO, CAL E AREIA) PREPARO MANUAL</v>
          </cell>
          <cell r="C7874" t="str">
            <v>M2</v>
          </cell>
          <cell r="D7874">
            <v>45.51</v>
          </cell>
        </row>
        <row r="7875">
          <cell r="A7875" t="str">
            <v xml:space="preserve">    73863/002</v>
          </cell>
          <cell r="B7875" t="str">
            <v>ALVENARIA COM BLOCOS DE CONCRETO CELULAR 20X30X60CM, ESPESSURA 20CM, ASSENTADOS COM ARGAMASSA TRACO 1:2:9 (CIMENTO, CAL E AREIA) PREPARO MANUAL</v>
          </cell>
          <cell r="C7875" t="str">
            <v>M2</v>
          </cell>
          <cell r="D7875">
            <v>90.51</v>
          </cell>
        </row>
        <row r="7876">
          <cell r="A7876" t="str">
            <v xml:space="preserve">  0322</v>
          </cell>
          <cell r="B7876" t="str">
            <v>PAREDE DE ADOBE</v>
          </cell>
        </row>
        <row r="7877">
          <cell r="A7877" t="str">
            <v xml:space="preserve">    68079</v>
          </cell>
          <cell r="B7877" t="str">
            <v xml:space="preserve">PAREDE DE ADOBE PARA FORNOS </v>
          </cell>
          <cell r="C7877" t="str">
            <v>M3</v>
          </cell>
          <cell r="D7877">
            <v>759.01</v>
          </cell>
        </row>
        <row r="7878">
          <cell r="A7878" t="str">
            <v>PAVI</v>
          </cell>
          <cell r="B7878" t="str">
            <v>PAVIMENTACAO</v>
          </cell>
        </row>
        <row r="7879">
          <cell r="A7879" t="str">
            <v xml:space="preserve">  0054</v>
          </cell>
          <cell r="B7879" t="str">
            <v>RECOMPOSICAO DE PAVIMENTACAO</v>
          </cell>
        </row>
        <row r="7880">
          <cell r="A7880" t="str">
            <v xml:space="preserve">    72948</v>
          </cell>
          <cell r="B7880" t="str">
            <v>COLCHAO DE AREIA PARA PAVIMENTACAO EM PARALELEPIPEDO OU BLOCOS DE CONCRETO INTERTRAVADOS</v>
          </cell>
          <cell r="C7880" t="str">
            <v>M3</v>
          </cell>
          <cell r="D7880">
            <v>50.03</v>
          </cell>
        </row>
        <row r="7881">
          <cell r="A7881" t="str">
            <v xml:space="preserve">    72949</v>
          </cell>
          <cell r="B7881" t="str">
            <v>DEMOLICAO DE PAVIMENTACAO ASFALTICA, EXCLUSIVE TRANSPORTE DO MATERIAL RETIRADO</v>
          </cell>
          <cell r="C7881" t="str">
            <v>M3</v>
          </cell>
          <cell r="D7881">
            <v>20.96</v>
          </cell>
        </row>
        <row r="7882">
          <cell r="A7882" t="str">
            <v xml:space="preserve">    73790</v>
          </cell>
          <cell r="B7882" t="str">
            <v>REFORMA CONSERVACAO LOGRADOUROS EM PARALELEPIPEDO</v>
          </cell>
        </row>
        <row r="7883">
          <cell r="A7883" t="str">
            <v xml:space="preserve">    73790/001</v>
          </cell>
          <cell r="B7883" t="str">
            <v>RETIRADA, LIMPEZA E REASSENTAMENTO DE PARALELEPIPEDO SOBRE COLCHAO DE PO DE PEDRA ESPESSURA 10CM, REJUNTADO COM BETUME E PEDRISCO, CONSIDERANDO APROVEITAMENTO DO PARALELEPIPEDO</v>
          </cell>
          <cell r="C7883" t="str">
            <v>M2</v>
          </cell>
          <cell r="D7883">
            <v>43.65</v>
          </cell>
        </row>
        <row r="7884">
          <cell r="A7884" t="str">
            <v xml:space="preserve">    73790/002</v>
          </cell>
          <cell r="B7884" t="str">
            <v>REASSENTAMENTO DE PARALELEPIPEDO SOBRE COLCHAO DE PO DE PEDRA ESPESSURA 10CM, REJUNTADO COM BETUME E PEDRISCO, CONSIDERANDO APROVEITAMENTO DO PARALELEPIPEDO</v>
          </cell>
          <cell r="C7884" t="str">
            <v>M2</v>
          </cell>
          <cell r="D7884">
            <v>30.55</v>
          </cell>
        </row>
        <row r="7885">
          <cell r="A7885" t="str">
            <v xml:space="preserve">    73790/003</v>
          </cell>
          <cell r="B7885" t="str">
            <v>RETIRADA, LIMPEZA E REASSENTAMENTO DE PARALELEPIPEDO SOBRE COLCHAO DE PO DE PEDRA ESPESSURA 10CM, REJUNTADO COM ARGAMASSA TRACO 1:3 (CIMENTOE AREIA), CONSIDERANDO APROVEITAMENTO DO PARALELEPIPEDO</v>
          </cell>
          <cell r="C7885" t="str">
            <v>M2</v>
          </cell>
          <cell r="D7885">
            <v>42.5</v>
          </cell>
        </row>
        <row r="7886">
          <cell r="A7886" t="str">
            <v xml:space="preserve">    73790/004</v>
          </cell>
          <cell r="B7886" t="str">
            <v>REASSENTAMENTO DE PARALELEPIPEDO SOBRE COLCHAO DE PO DE PEDRA ESPESSURA 10CM, REJUNTADO COM ARGAMASSA TRACO 1:3 (CIMENTO E AREIA), CONSIDERANDO APROVEITAMENTO DO PARALELEPIPEDO</v>
          </cell>
          <cell r="C7886" t="str">
            <v>M2</v>
          </cell>
          <cell r="D7886">
            <v>29.34</v>
          </cell>
        </row>
        <row r="7887">
          <cell r="A7887" t="str">
            <v xml:space="preserve">    83694</v>
          </cell>
          <cell r="B7887" t="str">
            <v>RECOMPOSICAO DE PAVIMENTACAO TIPO BLOKRET SOBRE COLCHAO DE AREIA COM REAPROVEITAMENTO DE MATERIAL</v>
          </cell>
          <cell r="C7887" t="str">
            <v>M2</v>
          </cell>
          <cell r="D7887">
            <v>10.050000000000001</v>
          </cell>
        </row>
        <row r="7888">
          <cell r="A7888" t="str">
            <v xml:space="preserve">    83695</v>
          </cell>
          <cell r="B7888" t="str">
            <v>REFORMA CONSERVACAO LOGRADOUROS EM PARALELEPIPEDO</v>
          </cell>
        </row>
        <row r="7889">
          <cell r="A7889" t="str">
            <v xml:space="preserve">    83695/001</v>
          </cell>
          <cell r="B7889" t="str">
            <v>REJUNTAMENTO PAVIMENTACAO PARALELEPIPEDO BETUME CASCALH INCL MATERIAIS</v>
          </cell>
          <cell r="C7889" t="str">
            <v>M2</v>
          </cell>
          <cell r="D7889">
            <v>12.91</v>
          </cell>
        </row>
        <row r="7890">
          <cell r="A7890" t="str">
            <v xml:space="preserve">    83771</v>
          </cell>
          <cell r="B7890" t="str">
            <v xml:space="preserve">RECOMPOSICAO DE REVESTIMENTO PRIMARIO MEDIDO P/ VOLUME COMPACTADO </v>
          </cell>
          <cell r="C7890" t="str">
            <v>M3</v>
          </cell>
          <cell r="D7890">
            <v>6.12</v>
          </cell>
        </row>
        <row r="7891">
          <cell r="A7891" t="str">
            <v xml:space="preserve">  0055</v>
          </cell>
          <cell r="B7891" t="str">
            <v>REGULARIZACAO/REFORCO DE SUBLEITO</v>
          </cell>
        </row>
        <row r="7892">
          <cell r="A7892" t="str">
            <v xml:space="preserve">    41879</v>
          </cell>
          <cell r="B7892" t="str">
            <v>CONFORMACAO GEOMETRICA DE PLATAFORMA PARA EXECUCAO DE REVESTIMENTO PRIMARIO EM RODOVIAS VICINAIS</v>
          </cell>
          <cell r="C7892" t="str">
            <v>M2</v>
          </cell>
          <cell r="D7892">
            <v>0.11</v>
          </cell>
        </row>
        <row r="7893">
          <cell r="A7893" t="str">
            <v xml:space="preserve">  0056</v>
          </cell>
          <cell r="B7893" t="str">
            <v>EXECUCAO DE SUB-LEITO, LEITO, SUB-BASE, BASE ETC</v>
          </cell>
        </row>
        <row r="7894">
          <cell r="A7894" t="str">
            <v xml:space="preserve">    72910</v>
          </cell>
          <cell r="B7894" t="str">
            <v xml:space="preserve">BASE DE SOLO ARENOSO FINO, COMPACTACAO 100% PROCTOR MODIFICADO </v>
          </cell>
          <cell r="C7894" t="str">
            <v>M3</v>
          </cell>
          <cell r="D7894">
            <v>10.87</v>
          </cell>
        </row>
        <row r="7895">
          <cell r="A7895" t="str">
            <v xml:space="preserve">    72911</v>
          </cell>
          <cell r="B7895" t="str">
            <v>BASE DE SOLO ESTABILIZADO SEM MISTURA, COMPACTACAO 100% PROCTOR NORMAL, EXCLUSIVE ESCAVACAO, CARGA E TRANSPORTE DO SOLO</v>
          </cell>
          <cell r="C7895" t="str">
            <v>M3</v>
          </cell>
          <cell r="D7895">
            <v>8.6300000000000008</v>
          </cell>
        </row>
        <row r="7896">
          <cell r="A7896" t="str">
            <v xml:space="preserve">    72912</v>
          </cell>
          <cell r="B7896" t="str">
            <v>BASE DE SOLO CIMENTO 2% MISTURA EM PISTA, COMPACTACAO 100% PROCTOR INTERMEDIARIO, EXCLUSIVE ESCAVACAO, CARGA E TRANSPORTE DO SOLO</v>
          </cell>
          <cell r="C7896" t="str">
            <v>M3</v>
          </cell>
          <cell r="D7896">
            <v>28.42</v>
          </cell>
        </row>
        <row r="7897">
          <cell r="A7897" t="str">
            <v xml:space="preserve">    72913</v>
          </cell>
          <cell r="B7897" t="str">
            <v>BASE DE SOLO CIMENTO 4% MISTURA EM PISTA, COMPACTACAO 100% PROCTOR NORMAL, EXCLUSIVE TRANSPORTE DO SOLO</v>
          </cell>
          <cell r="C7897" t="str">
            <v>M3</v>
          </cell>
          <cell r="D7897">
            <v>44.23</v>
          </cell>
        </row>
        <row r="7898">
          <cell r="A7898" t="str">
            <v xml:space="preserve">    72914</v>
          </cell>
          <cell r="B7898" t="str">
            <v>BASE DE SOLO CIMENTO 6% MISTURA EM PISTA, COMPACTACAO 100% PROCTOR NORMAL, EXCLUSIVE ESCAVACAO, CARGA E TRANSPORTE DO SOLO</v>
          </cell>
          <cell r="C7898" t="str">
            <v>M3</v>
          </cell>
          <cell r="D7898">
            <v>62.69</v>
          </cell>
        </row>
        <row r="7899">
          <cell r="A7899" t="str">
            <v xml:space="preserve">    72916</v>
          </cell>
          <cell r="B7899" t="str">
            <v>BASE DE SOLO CIMENTO 2% MISTURA EM USINA, COMPACTACAO 100% PROCTOR INTERMEDIARIO, EXCLUSIVE ESCAVACAO, CARGA E TRANSPORTE DO SOLO</v>
          </cell>
          <cell r="C7899" t="str">
            <v>M3</v>
          </cell>
          <cell r="D7899">
            <v>30.62</v>
          </cell>
        </row>
        <row r="7900">
          <cell r="A7900" t="str">
            <v xml:space="preserve">    72919</v>
          </cell>
          <cell r="B7900" t="str">
            <v>BASE DE SOLO CIMENTO 4% MISTURA EM USINA, COMPACTACAO 100% PROCTOR NORMAL, EXCLUSIVE ESCAVACAO, CARGA E TRANSPORTE DO SOLO</v>
          </cell>
          <cell r="C7900" t="str">
            <v>M3</v>
          </cell>
          <cell r="D7900">
            <v>44.85</v>
          </cell>
        </row>
        <row r="7901">
          <cell r="A7901" t="str">
            <v xml:space="preserve">    72922</v>
          </cell>
          <cell r="B7901" t="str">
            <v>BASE DE SOLO CIMENTO 6% COM MISTURA EM USINA, COMPACTACAO 100% PROCTORNORMAL, EXCLUSIVE ESCAVACAO, CARGA E TRANSPORTE DO SOLO</v>
          </cell>
          <cell r="C7901" t="str">
            <v>M3</v>
          </cell>
          <cell r="D7901">
            <v>61.85</v>
          </cell>
        </row>
        <row r="7902">
          <cell r="A7902" t="str">
            <v xml:space="preserve">    72923</v>
          </cell>
          <cell r="B7902" t="str">
            <v>BASE DE SOLO - BRITA (40/60), MISTURA EM USINA, COMPACTACAO 100% PROCTOR MODIFICADO, EXCLUSIVE ESCAVACAO, CARGA E TRANSPORTE</v>
          </cell>
          <cell r="C7902" t="str">
            <v>M3</v>
          </cell>
          <cell r="D7902">
            <v>58.27</v>
          </cell>
        </row>
        <row r="7903">
          <cell r="A7903" t="str">
            <v xml:space="preserve">    72924</v>
          </cell>
          <cell r="B7903" t="str">
            <v>BASE DE SOLO - BRITA (50/50), MISTURA EM USINA, COMPACTACAO 100% PROCTOR MODIFICADO, EXCLUSIVE ESCAVACAO, CARGA E TRANSPORTE</v>
          </cell>
          <cell r="C7903" t="str">
            <v>M3</v>
          </cell>
          <cell r="D7903">
            <v>50.06</v>
          </cell>
        </row>
        <row r="7904">
          <cell r="A7904" t="str">
            <v xml:space="preserve">    72961</v>
          </cell>
          <cell r="B7904" t="str">
            <v xml:space="preserve">REGULARIZACAO E COMPACTACAO DE SUBLEITO ATE 20 CM DE ESPESSURA </v>
          </cell>
          <cell r="C7904" t="str">
            <v>M2</v>
          </cell>
          <cell r="D7904">
            <v>1.1100000000000001</v>
          </cell>
        </row>
        <row r="7905">
          <cell r="A7905" t="str">
            <v xml:space="preserve">    73710</v>
          </cell>
          <cell r="B7905" t="str">
            <v xml:space="preserve">BASE PARA PAVIMENTACAO COM BRITA GRADUADA, INCLUSIVE COMPACTACAO </v>
          </cell>
          <cell r="C7905" t="str">
            <v>M3</v>
          </cell>
          <cell r="D7905">
            <v>91.68</v>
          </cell>
        </row>
        <row r="7906">
          <cell r="A7906" t="str">
            <v xml:space="preserve">    73711</v>
          </cell>
          <cell r="B7906" t="str">
            <v xml:space="preserve">BASE PARA PAVIMENTACAO COM BRITA CORRIDA, INCLUSIVE COMPACTACAO </v>
          </cell>
          <cell r="C7906" t="str">
            <v>M3</v>
          </cell>
          <cell r="D7906">
            <v>70.13</v>
          </cell>
        </row>
        <row r="7907">
          <cell r="A7907" t="str">
            <v xml:space="preserve">    73766</v>
          </cell>
          <cell r="B7907" t="str">
            <v>BASE E SUB-BASE</v>
          </cell>
        </row>
        <row r="7908">
          <cell r="A7908" t="str">
            <v xml:space="preserve">    73766/001</v>
          </cell>
          <cell r="B7908" t="str">
            <v xml:space="preserve">BASE PARA PAVIMENTACAO COM MACADAME HIDRAULICO, INCLUSIVE COMPACTACAO </v>
          </cell>
          <cell r="C7908" t="str">
            <v>M3</v>
          </cell>
          <cell r="D7908">
            <v>112.46</v>
          </cell>
        </row>
        <row r="7909">
          <cell r="A7909" t="str">
            <v xml:space="preserve">    83772</v>
          </cell>
          <cell r="B7909" t="str">
            <v>BASE SOLO ESTABIL C/ MATERIAIS MISTURADOS NA USINA / TRANSP AGUA EXCL.ESCAV., CARGA E TRANSPORTE DOS SOLOS UTILIZADOS E BRITA</v>
          </cell>
          <cell r="C7909" t="str">
            <v>M3</v>
          </cell>
          <cell r="D7909">
            <v>12.17</v>
          </cell>
        </row>
        <row r="7910">
          <cell r="A7910" t="str">
            <v xml:space="preserve">  0057</v>
          </cell>
          <cell r="B7910" t="str">
            <v>EXECUCAO DE PAVIMENTACOES DIVERSAS</v>
          </cell>
        </row>
        <row r="7911">
          <cell r="A7911" t="str">
            <v xml:space="preserve">    72799</v>
          </cell>
          <cell r="B7911" t="str">
            <v>PAVIMENTO EM PARALELEPIPEDO SOBRE COLCHAO DE AREIA REJUNTADO COM ARGAMASSA DE CIMENTO E AREIA NO TRAÇO 1:3 (PEDRAS PEQUENAS 30 A 35 PECAS POR M2)</v>
          </cell>
          <cell r="C7911" t="str">
            <v>M2</v>
          </cell>
          <cell r="D7911">
            <v>49.33</v>
          </cell>
        </row>
        <row r="7912">
          <cell r="A7912" t="str">
            <v xml:space="preserve">    72942</v>
          </cell>
          <cell r="B7912" t="str">
            <v xml:space="preserve">PINTURA DE LIGACAO COM EMULSAO RR-1C </v>
          </cell>
          <cell r="C7912" t="str">
            <v>M2</v>
          </cell>
          <cell r="D7912">
            <v>1.07</v>
          </cell>
        </row>
        <row r="7913">
          <cell r="A7913" t="str">
            <v xml:space="preserve">    72943</v>
          </cell>
          <cell r="B7913" t="str">
            <v xml:space="preserve">PINTURA DE LIGACAO COM EMULSAO RR-2C </v>
          </cell>
          <cell r="C7913" t="str">
            <v>M2</v>
          </cell>
          <cell r="D7913">
            <v>1.1399999999999999</v>
          </cell>
        </row>
        <row r="7914">
          <cell r="A7914" t="str">
            <v xml:space="preserve">    72944</v>
          </cell>
          <cell r="B7914" t="str">
            <v>PAVIMENTACAO EM PARALELEPIPEDO SOBRE COLCHAO DE AREIA 10CM, REJUNTADO COM AREIA</v>
          </cell>
          <cell r="C7914" t="str">
            <v>M2</v>
          </cell>
          <cell r="D7914">
            <v>38.51</v>
          </cell>
        </row>
        <row r="7915">
          <cell r="A7915" t="str">
            <v xml:space="preserve">    72945</v>
          </cell>
          <cell r="B7915" t="str">
            <v xml:space="preserve">IMPRIMACAO DE BASE DE PAVIMENTACAO COM EMULSAO CM-30 </v>
          </cell>
          <cell r="C7915" t="str">
            <v>M2</v>
          </cell>
          <cell r="D7915">
            <v>3.72</v>
          </cell>
        </row>
        <row r="7916">
          <cell r="A7916" t="str">
            <v xml:space="preserve">    72956</v>
          </cell>
          <cell r="B7916" t="str">
            <v xml:space="preserve">TRATAMENTO SUPERFICIAL SIMPLES - TSS, COM EMULSAO RR-2C </v>
          </cell>
          <cell r="C7916" t="str">
            <v>M2</v>
          </cell>
          <cell r="D7916">
            <v>4.72</v>
          </cell>
        </row>
        <row r="7917">
          <cell r="A7917" t="str">
            <v xml:space="preserve">    72958</v>
          </cell>
          <cell r="B7917" t="str">
            <v xml:space="preserve">TRATAMENTO SUPERFICIAL DUPLO - TSD, COM EMULSAO RR-2C </v>
          </cell>
          <cell r="C7917" t="str">
            <v>M2</v>
          </cell>
          <cell r="D7917">
            <v>8.24</v>
          </cell>
        </row>
        <row r="7918">
          <cell r="A7918" t="str">
            <v xml:space="preserve">    72960</v>
          </cell>
          <cell r="B7918" t="str">
            <v xml:space="preserve">TRATAMENTO SUPERFICIAL TRIPLO - TST, COM EMULSAO RR-2C </v>
          </cell>
          <cell r="C7918" t="str">
            <v>M2</v>
          </cell>
          <cell r="D7918">
            <v>10.75</v>
          </cell>
        </row>
        <row r="7919">
          <cell r="A7919" t="str">
            <v xml:space="preserve">    72966</v>
          </cell>
          <cell r="B7919" t="str">
            <v>MEIO-FIO GRANITICO 100 X 50 X 15CM, SOBRE BASE DE CONCRETO SIMPLES E REJUNTADO COM ARGAMASSA TRACO 1:3 (CIMENTO E AREIA)</v>
          </cell>
          <cell r="C7919" t="str">
            <v>M</v>
          </cell>
          <cell r="D7919">
            <v>35.340000000000003</v>
          </cell>
        </row>
        <row r="7920">
          <cell r="A7920" t="str">
            <v xml:space="preserve">    72967</v>
          </cell>
          <cell r="B7920" t="str">
            <v>MEIO-FIO DE CONCRETO PRE-MOLDADO 12 X 30 CM, SOBRE BASE DE CONCRETO SIMPLES E REJUNTADO COM ARGAMASSA TRACO 1:3 (CIMENTO E AREIA)</v>
          </cell>
          <cell r="C7920" t="str">
            <v>M</v>
          </cell>
          <cell r="D7920">
            <v>25.41</v>
          </cell>
        </row>
        <row r="7921">
          <cell r="A7921" t="str">
            <v xml:space="preserve">    72969</v>
          </cell>
          <cell r="B7921" t="str">
            <v xml:space="preserve">CARGA DE PEDRA PARA PAVIMENTO POLIEDRICO </v>
          </cell>
          <cell r="C7921" t="str">
            <v>M2</v>
          </cell>
          <cell r="D7921">
            <v>0.67</v>
          </cell>
        </row>
        <row r="7922">
          <cell r="A7922" t="str">
            <v xml:space="preserve">    72971</v>
          </cell>
          <cell r="B7922" t="str">
            <v xml:space="preserve">COMPACTACAO DE PAVIMENTO POLIEDRICO </v>
          </cell>
          <cell r="C7922" t="str">
            <v>M2</v>
          </cell>
          <cell r="D7922">
            <v>0.31</v>
          </cell>
        </row>
        <row r="7923">
          <cell r="A7923" t="str">
            <v xml:space="preserve">    72972</v>
          </cell>
          <cell r="B7923" t="str">
            <v xml:space="preserve">CONTENCAO LATERAL COM SOLO LOCAL PARA PAVIMENTO POLIEDRICO </v>
          </cell>
          <cell r="C7923" t="str">
            <v>M2</v>
          </cell>
          <cell r="D7923">
            <v>0.53</v>
          </cell>
        </row>
        <row r="7924">
          <cell r="A7924" t="str">
            <v xml:space="preserve">    72973</v>
          </cell>
          <cell r="B7924" t="str">
            <v xml:space="preserve">CORTE E PREPARO DE CORDAO DE PEDRA PARA PAVIMENTO POLIEDRICO </v>
          </cell>
          <cell r="C7924" t="str">
            <v>M</v>
          </cell>
          <cell r="D7924">
            <v>1</v>
          </cell>
        </row>
        <row r="7925">
          <cell r="A7925" t="str">
            <v xml:space="preserve">    72974</v>
          </cell>
          <cell r="B7925" t="str">
            <v xml:space="preserve">CORTE E PREPARO DE PEDRA PARA PAVIMENTO POLIEDRICO </v>
          </cell>
          <cell r="C7925" t="str">
            <v>M2</v>
          </cell>
          <cell r="D7925">
            <v>3.36</v>
          </cell>
        </row>
        <row r="7926">
          <cell r="A7926" t="str">
            <v xml:space="preserve">    72975</v>
          </cell>
          <cell r="B7926" t="str">
            <v xml:space="preserve">DESMONTE MANUAL DE PEDRA PARA PAVIMENTO POLIEDRICO </v>
          </cell>
          <cell r="C7926" t="str">
            <v>M2</v>
          </cell>
          <cell r="D7926">
            <v>0.37</v>
          </cell>
        </row>
        <row r="7927">
          <cell r="A7927" t="str">
            <v xml:space="preserve">    72976</v>
          </cell>
          <cell r="B7927" t="str">
            <v xml:space="preserve">CARGA DE CORDAO DE PEDRA PARA PAVIMENTO POLIEDRICO </v>
          </cell>
          <cell r="C7927" t="str">
            <v>M</v>
          </cell>
          <cell r="D7927">
            <v>0.33</v>
          </cell>
        </row>
        <row r="7928">
          <cell r="A7928" t="str">
            <v xml:space="preserve">    72977</v>
          </cell>
          <cell r="B7928" t="str">
            <v>ENCHIMENTO COM ARGILA EXTRAIDA PARA PAVIMENTO POLIEDRICO, EXCLUSIVE TRANSPORTE DA ARGILA E INDENIZACAO JAZIDA</v>
          </cell>
          <cell r="C7928" t="str">
            <v>M2</v>
          </cell>
          <cell r="D7928">
            <v>0.33</v>
          </cell>
        </row>
        <row r="7929">
          <cell r="A7929" t="str">
            <v xml:space="preserve">    72978</v>
          </cell>
          <cell r="B7929" t="str">
            <v>EXTRACAO, CARGA E ASSENTAMENTO DE CORDAO DE PEDRA PARA PAVIMENTO POLIEDRICO, EXCLUSIVE TRANSPORTE DE PEDRA E INDENIZACAO PEDREIRA</v>
          </cell>
          <cell r="C7929" t="str">
            <v>M</v>
          </cell>
          <cell r="D7929">
            <v>3.36</v>
          </cell>
        </row>
        <row r="7930">
          <cell r="A7930" t="str">
            <v xml:space="preserve">    72979</v>
          </cell>
          <cell r="B7930" t="str">
            <v>EXTRACAO, CARGA, PREPARO E ASSENTAMENTO DE PEDRAS POLIEDRICAS, EXCLUSIVE TRANSPORTE DE PEDRA E INDENIZACAO PEDREIRA</v>
          </cell>
          <cell r="C7930" t="str">
            <v>M2</v>
          </cell>
          <cell r="D7930">
            <v>6.42</v>
          </cell>
        </row>
        <row r="7931">
          <cell r="A7931" t="str">
            <v xml:space="preserve">    73760</v>
          </cell>
          <cell r="B7931" t="str">
            <v>REVESTIMENTO BETUMINOSO</v>
          </cell>
        </row>
        <row r="7932">
          <cell r="A7932" t="str">
            <v xml:space="preserve">    73760/001</v>
          </cell>
          <cell r="B7932" t="str">
            <v>CAPA SELANTE COMPREENDENDO APLICAÇÃO DE ASFALTO NA PROPORÇÃO DE 0,7 A 1,5L / M2, DISTRIBUIÇÃO DE AGREGADOS DE 5 A 15KG/M2 E COMPACTAÇÃO COMROLO - COM USO DA EMULSAO RR-2C, INCLUSO APLICACAO E COMPACTACAO</v>
          </cell>
          <cell r="C7932" t="str">
            <v>M2</v>
          </cell>
          <cell r="D7932">
            <v>2.3199999999999998</v>
          </cell>
        </row>
        <row r="7933">
          <cell r="A7933" t="str">
            <v xml:space="preserve">    73764</v>
          </cell>
          <cell r="B7933" t="str">
            <v>PAVIMENTACAO DE LAJOTAS DE CONCRETO INTERTRAVADA</v>
          </cell>
        </row>
        <row r="7934">
          <cell r="A7934" t="str">
            <v xml:space="preserve">    73764/001</v>
          </cell>
          <cell r="B7934" t="str">
            <v>PAVIMENTACAO EM BLOCOS DE CONCRETO SEXTAVADO, ESPESSURA 6 CM, JUNTA RÍGIDA, COM ARGAMASSA NO TRACO 1:4 (CIMENTO E AREIA), ASSENTADOS SOBRE COLCHAO DE PO DE PEDRA, COM APOIO DE CAMINHÃO TOCO.</v>
          </cell>
          <cell r="C7934" t="str">
            <v>M2</v>
          </cell>
          <cell r="D7934">
            <v>63.52</v>
          </cell>
        </row>
        <row r="7935">
          <cell r="A7935" t="str">
            <v xml:space="preserve">    73764/002</v>
          </cell>
          <cell r="B7935" t="str">
            <v>PAVIMENTACAO EM BLOCOS DE CONCRETO SEXTAVADO, ESPESSURA 8 CM, COM JUNTA RÍGIDA, EM ARGAMASSA NO TRACO 1:4 (CIMENTO E AREIA), ASSENTADOS SOBRE COLCHAO DE PO DE PEDRA, COM APOIO DE CAMINHÃO TOCO</v>
          </cell>
          <cell r="C7935" t="str">
            <v>M2</v>
          </cell>
          <cell r="D7935">
            <v>71.38</v>
          </cell>
        </row>
        <row r="7936">
          <cell r="A7936" t="str">
            <v xml:space="preserve">    73764/003</v>
          </cell>
          <cell r="B7936" t="str">
            <v>PAVIMENTACAO EM BLOCOS DE CONCRETO SEXTAVADO, ESPESSURA 10 CM, COM JUNTA RÍGIDA, EM ARGAMASSA TRACO 1:4 (CIMENTO E AREIA) , ASSENTADOS SOBRECOLCHAO DE PO DE PEDRA, COM APOIO DE CAMINHÃO TOCO.</v>
          </cell>
          <cell r="C7936" t="str">
            <v>M2</v>
          </cell>
          <cell r="D7936">
            <v>92.79</v>
          </cell>
        </row>
        <row r="7937">
          <cell r="A7937" t="str">
            <v xml:space="preserve">    73764/004</v>
          </cell>
          <cell r="B7937" t="str">
            <v>PAVIMENTACAO EM BLOCOS DE CONCRETO SEXTAVADO, ESPESSURA 6,0 CM, FCK 35MPA, ASSENTADOS SOBRE COLCHAO DE AREIA.</v>
          </cell>
          <cell r="C7937" t="str">
            <v>M2</v>
          </cell>
          <cell r="D7937">
            <v>44.41</v>
          </cell>
        </row>
        <row r="7938">
          <cell r="A7938" t="str">
            <v xml:space="preserve">    73764/005</v>
          </cell>
          <cell r="B7938" t="str">
            <v>PAVIMENTACAO EM BLOCOS DE CONCRETO SEXTAVADO, ESPESSURA 8CM, FCK 35MPA, ASSENTADOS SOBRE COLCHAO DE AREIA.</v>
          </cell>
          <cell r="C7938" t="str">
            <v>M2</v>
          </cell>
          <cell r="D7938">
            <v>52.9</v>
          </cell>
        </row>
        <row r="7939">
          <cell r="A7939" t="str">
            <v xml:space="preserve">    73764/006</v>
          </cell>
          <cell r="B7939" t="str">
            <v>PAVIMENTACAO EM BLOCOS DE CONCRETO SEXTAVADO, ESPESSURA 10CM, FCK 35MPA, ASSENTADOS SOBRE COLCHAO DE AREIA.</v>
          </cell>
          <cell r="C7939" t="str">
            <v>M2</v>
          </cell>
          <cell r="D7939">
            <v>71.59</v>
          </cell>
        </row>
        <row r="7940">
          <cell r="A7940" t="str">
            <v xml:space="preserve">    73765</v>
          </cell>
          <cell r="B7940" t="str">
            <v>PAVIMENTACAO C/PARALELEPIPEDO</v>
          </cell>
        </row>
        <row r="7941">
          <cell r="A7941" t="str">
            <v xml:space="preserve">    73765/001</v>
          </cell>
          <cell r="B7941" t="str">
            <v>PAVIMENTACAO EM PARALELEPIPEDO SOBRE COLCHAO DE PO DE PEDRA ESPESSURA 10CM, REJUNTADO COM ARGAMASSA DE CIMENTO E AREIA TRACO 1:3 (CIMENTO EAREIA)</v>
          </cell>
          <cell r="C7941" t="str">
            <v>M2</v>
          </cell>
          <cell r="D7941">
            <v>56.24</v>
          </cell>
        </row>
        <row r="7942">
          <cell r="A7942" t="str">
            <v xml:space="preserve">    73765/002</v>
          </cell>
          <cell r="B7942" t="str">
            <v>PAVIMENTACAO EM PARALELEPIPEDO SOBRE COLCHAO DE PO DE PEDRA ESPESSURA 10CM, REJUNTADO COM BETUME E PEDRISCO</v>
          </cell>
          <cell r="C7942" t="str">
            <v>M2</v>
          </cell>
          <cell r="D7942">
            <v>56.49</v>
          </cell>
        </row>
        <row r="7943">
          <cell r="A7943" t="str">
            <v xml:space="preserve">    73849</v>
          </cell>
          <cell r="B7943" t="str">
            <v>FORNECIMENTO AREIA-ASFALTO</v>
          </cell>
        </row>
        <row r="7944">
          <cell r="A7944" t="str">
            <v xml:space="preserve">    73849/001</v>
          </cell>
          <cell r="B7944" t="str">
            <v>AREIA ASFALTO A QUENTE (AAUQ) COM CAP 50/70, INCLUSO USINAGEM E APLICACAO, EXCLUSIVE TRANSPORTE</v>
          </cell>
          <cell r="C7944" t="str">
            <v>M3</v>
          </cell>
          <cell r="D7944">
            <v>467.68</v>
          </cell>
        </row>
        <row r="7945">
          <cell r="A7945" t="str">
            <v xml:space="preserve">    73849/002</v>
          </cell>
          <cell r="B7945" t="str">
            <v>AREIA ASFALTO A FRIO (AAUF), COM EMULSAO RR-2C INCLUSO USINAGEM E APLICACAO, EXCLUSIVE TRANSPORTE</v>
          </cell>
          <cell r="C7945" t="str">
            <v>M3</v>
          </cell>
          <cell r="D7945">
            <v>371.36</v>
          </cell>
        </row>
        <row r="7946">
          <cell r="A7946" t="str">
            <v xml:space="preserve">  0249</v>
          </cell>
          <cell r="B7946" t="str">
            <v>SINALIZACAO HORIZONTAL/VERTICAL</v>
          </cell>
        </row>
        <row r="7947">
          <cell r="A7947" t="str">
            <v xml:space="preserve">    72947</v>
          </cell>
          <cell r="B7947" t="str">
            <v>SINALIZACAO HORIZONTAL COM TINTA RETRORREFLETIVA A BASE DE RESINA ACRILICA COM MICROESFERAS DE VIDRO</v>
          </cell>
          <cell r="C7947" t="str">
            <v>M2</v>
          </cell>
          <cell r="D7947">
            <v>14.84</v>
          </cell>
        </row>
        <row r="7948">
          <cell r="A7948" t="str">
            <v xml:space="preserve">    83693</v>
          </cell>
          <cell r="B7948" t="str">
            <v xml:space="preserve">CAIACAO EM MEIO FIO </v>
          </cell>
          <cell r="C7948" t="str">
            <v>M2</v>
          </cell>
          <cell r="D7948">
            <v>2.21</v>
          </cell>
        </row>
        <row r="7949">
          <cell r="A7949" t="str">
            <v xml:space="preserve">  0250</v>
          </cell>
          <cell r="B7949" t="str">
            <v>MURETA DIVISORIA E/OU DE PROTECAO</v>
          </cell>
        </row>
        <row r="7950">
          <cell r="A7950" t="str">
            <v xml:space="preserve">    73770</v>
          </cell>
          <cell r="B7950" t="str">
            <v>BARREIRA PRE-MOLDADA CONCR ARMADO/MURETA DIVISORIA DE TRAFEGO</v>
          </cell>
        </row>
        <row r="7951">
          <cell r="A7951" t="str">
            <v xml:space="preserve">    73770/001</v>
          </cell>
          <cell r="B7951" t="str">
            <v>BARREIRA PRE-MOLDADA EXTERNA CONCRETO ARMADO 0,25X0,40X1,14M FCK=25MPAACO CA-50 INCL VIGOTA HORIZONTAL MONTANTE A CADA 1,00M FERROS DE LIGACAO E MATERIAIS.</v>
          </cell>
          <cell r="C7951" t="str">
            <v>M</v>
          </cell>
          <cell r="D7951">
            <v>421.57</v>
          </cell>
        </row>
        <row r="7952">
          <cell r="A7952" t="str">
            <v xml:space="preserve">    73770/002</v>
          </cell>
          <cell r="B7952" t="str">
            <v>BARREIRA DUPLA PRE-MOL INTER CONCRETO ARMADO 0,15X0,65X0,77M FCK=25MPAACO CA-50 INCL FERROS DE LIGACAO E MATERIAIS.</v>
          </cell>
          <cell r="C7952" t="str">
            <v>M</v>
          </cell>
          <cell r="D7952">
            <v>335.62</v>
          </cell>
        </row>
        <row r="7953">
          <cell r="A7953" t="str">
            <v xml:space="preserve">    83696</v>
          </cell>
          <cell r="B7953" t="str">
            <v>PINTURA GUARDA-CORPO GUARDA-RODA E MURETA PROTECAO</v>
          </cell>
        </row>
        <row r="7954">
          <cell r="A7954" t="str">
            <v xml:space="preserve">    83696/001</v>
          </cell>
          <cell r="B7954" t="str">
            <v>PINTURA GUARDA-CORPO GUARDA-RODA E MURETA PROTECAO COM CAL EM PONTES EVIADUTOS MEDIDA PELO DOBRO DA AREA TOTAL (LARGURAXALTURA).</v>
          </cell>
          <cell r="C7954" t="str">
            <v>M2</v>
          </cell>
          <cell r="D7954">
            <v>3.36</v>
          </cell>
        </row>
        <row r="7955">
          <cell r="A7955" t="str">
            <v xml:space="preserve">  0287</v>
          </cell>
          <cell r="B7955" t="str">
            <v>FABRICACAO/EXECUCAO DE CBUQ/PRE-MISTURADOS</v>
          </cell>
        </row>
        <row r="7956">
          <cell r="A7956" t="str">
            <v xml:space="preserve">    72962</v>
          </cell>
          <cell r="B7956" t="str">
            <v xml:space="preserve">USINAGEM DE CBUQ COM CAP 50/70, PARA CAPA DE ROLAMENTO </v>
          </cell>
          <cell r="C7956" t="str">
            <v>T</v>
          </cell>
          <cell r="D7956">
            <v>160.65</v>
          </cell>
        </row>
        <row r="7957">
          <cell r="A7957" t="str">
            <v xml:space="preserve">    72963</v>
          </cell>
          <cell r="B7957" t="str">
            <v xml:space="preserve">USINAGEM DE CBUQ COM CAP 50/70, PARA BINDER </v>
          </cell>
          <cell r="C7957" t="str">
            <v>T</v>
          </cell>
          <cell r="D7957">
            <v>132.97</v>
          </cell>
        </row>
        <row r="7958">
          <cell r="A7958" t="str">
            <v xml:space="preserve">    72964</v>
          </cell>
          <cell r="B7958" t="str">
            <v>CONCRETO BETUMINOSO USINADO A QUENTE COM CAP 50/70, BINDER, INCLUSO USINAGEM E APLICACAO, EXCLUSIVE TRANSPORTE</v>
          </cell>
          <cell r="C7958" t="str">
            <v>T</v>
          </cell>
          <cell r="D7958">
            <v>141.94999999999999</v>
          </cell>
        </row>
        <row r="7959">
          <cell r="A7959" t="str">
            <v xml:space="preserve">    72965</v>
          </cell>
          <cell r="B7959" t="str">
            <v>FABRICAÇÃO E APLICAÇÃO DE CONCRETO BETUMINOSO USINADO A QUENTE(CBUQ),CAP 50/70, EXCLUSIVE TRANSPORTE</v>
          </cell>
          <cell r="C7959" t="str">
            <v>T</v>
          </cell>
          <cell r="D7959">
            <v>169.63</v>
          </cell>
        </row>
        <row r="7960">
          <cell r="A7960" t="str">
            <v xml:space="preserve">    73759</v>
          </cell>
          <cell r="B7960" t="str">
            <v>REVESTIMENTO BETUMINOSO</v>
          </cell>
        </row>
        <row r="7961">
          <cell r="A7961" t="str">
            <v xml:space="preserve">    73759/002</v>
          </cell>
          <cell r="B7961" t="str">
            <v>PRE-MISTURADO A FRIO COM EMULSAO RM-1C, INCLUSO USINAGEM E APLICACAO, EXCLUSIVE TRANSPORTE</v>
          </cell>
          <cell r="C7961" t="str">
            <v>M3</v>
          </cell>
          <cell r="D7961">
            <v>318.23</v>
          </cell>
        </row>
        <row r="7962">
          <cell r="A7962" t="str">
            <v>PINT</v>
          </cell>
          <cell r="B7962" t="str">
            <v>PINTURAS</v>
          </cell>
        </row>
        <row r="7963">
          <cell r="A7963" t="str">
            <v xml:space="preserve">  0155</v>
          </cell>
          <cell r="B7963" t="str">
            <v>PINTURA DE PAREDE</v>
          </cell>
        </row>
        <row r="7964">
          <cell r="A7964" t="str">
            <v xml:space="preserve">    72125</v>
          </cell>
          <cell r="B7964" t="str">
            <v xml:space="preserve">REMOÇÃO DE PINTURA PVA/ACRILICA </v>
          </cell>
          <cell r="C7964" t="str">
            <v>M2</v>
          </cell>
          <cell r="D7964">
            <v>5.31</v>
          </cell>
        </row>
        <row r="7965">
          <cell r="A7965" t="str">
            <v xml:space="preserve">    73446</v>
          </cell>
          <cell r="B7965" t="str">
            <v xml:space="preserve">PINTURA DE SUPERFICIE C/TINTA GRAFITE </v>
          </cell>
          <cell r="C7965" t="str">
            <v>M2</v>
          </cell>
          <cell r="D7965">
            <v>12.99</v>
          </cell>
        </row>
        <row r="7966">
          <cell r="A7966" t="str">
            <v xml:space="preserve">    73791</v>
          </cell>
          <cell r="B7966" t="str">
            <v>PINTURA COM TINTA EM PO</v>
          </cell>
        </row>
        <row r="7967">
          <cell r="A7967" t="str">
            <v xml:space="preserve">    73791/001</v>
          </cell>
          <cell r="B7967" t="str">
            <v xml:space="preserve">PINTURA COM TINTA EM PO INDUSTRIALIZADA A BASE DE CAL, DUAS DEMAOS </v>
          </cell>
          <cell r="C7967" t="str">
            <v>M2</v>
          </cell>
          <cell r="D7967">
            <v>5.8</v>
          </cell>
        </row>
        <row r="7968">
          <cell r="A7968" t="str">
            <v xml:space="preserve">    73999</v>
          </cell>
          <cell r="B7968" t="str">
            <v>CAIACAO</v>
          </cell>
        </row>
        <row r="7969">
          <cell r="A7969" t="str">
            <v xml:space="preserve">    73999/001</v>
          </cell>
          <cell r="B7969" t="str">
            <v>PINTURA A BASE DE CAL E FIXADOR A BASE DE OLEO DE LINHACA, TRES DEMAOS</v>
          </cell>
          <cell r="C7969" t="str">
            <v>M2</v>
          </cell>
          <cell r="D7969">
            <v>5.21</v>
          </cell>
        </row>
        <row r="7970">
          <cell r="A7970" t="str">
            <v xml:space="preserve">    74133</v>
          </cell>
          <cell r="B7970" t="str">
            <v>EMASSAMENTO P/PINTURA OLEO/ESMALTE</v>
          </cell>
        </row>
        <row r="7971">
          <cell r="A7971" t="str">
            <v xml:space="preserve">    74133/001</v>
          </cell>
          <cell r="B7971" t="str">
            <v xml:space="preserve">EMASSAMENTO COM MASA A OLEO, UMA DEMAO </v>
          </cell>
          <cell r="C7971" t="str">
            <v>M2</v>
          </cell>
          <cell r="D7971">
            <v>11.98</v>
          </cell>
        </row>
        <row r="7972">
          <cell r="A7972" t="str">
            <v xml:space="preserve">    74133/002</v>
          </cell>
          <cell r="B7972" t="str">
            <v xml:space="preserve">EMASSAMENTO COM MASSA A OLEO, DUAS DEMAOS </v>
          </cell>
          <cell r="C7972" t="str">
            <v>M2</v>
          </cell>
          <cell r="D7972">
            <v>15.12</v>
          </cell>
        </row>
        <row r="7973">
          <cell r="A7973" t="str">
            <v xml:space="preserve">    79334</v>
          </cell>
          <cell r="B7973" t="str">
            <v>PINTURA DE PAREDE - SUPERFICIES EXTERNAS</v>
          </cell>
        </row>
        <row r="7974">
          <cell r="A7974" t="str">
            <v xml:space="preserve">    79334/001</v>
          </cell>
          <cell r="B7974" t="str">
            <v xml:space="preserve">PINTURA A BASE DE CAL E FIXADOR A BASE DE COLA, DUAS DEMAOS </v>
          </cell>
          <cell r="C7974" t="str">
            <v>M2</v>
          </cell>
          <cell r="D7974">
            <v>4.6500000000000004</v>
          </cell>
        </row>
        <row r="7975">
          <cell r="A7975" t="str">
            <v xml:space="preserve">    79461</v>
          </cell>
          <cell r="B7975" t="str">
            <v xml:space="preserve">PINTURA COM LIQUIDO PARA BRILHO, UMA DEMAO </v>
          </cell>
          <cell r="C7975" t="str">
            <v>M2</v>
          </cell>
          <cell r="D7975">
            <v>6.72</v>
          </cell>
        </row>
        <row r="7976">
          <cell r="A7976" t="str">
            <v xml:space="preserve">    79462</v>
          </cell>
          <cell r="B7976" t="str">
            <v xml:space="preserve">EMASSAMENTO COM MASSA EPOXI, 2 DEMAOS </v>
          </cell>
          <cell r="C7976" t="str">
            <v>M2</v>
          </cell>
          <cell r="D7976">
            <v>41.56</v>
          </cell>
        </row>
        <row r="7977">
          <cell r="A7977" t="str">
            <v xml:space="preserve">    79494</v>
          </cell>
          <cell r="B7977" t="str">
            <v>PINTURAS A OLEO E ALQUIDICOS SOBRE PAREDES E TETOS</v>
          </cell>
        </row>
        <row r="7978">
          <cell r="A7978" t="str">
            <v xml:space="preserve">    79494/001</v>
          </cell>
          <cell r="B7978" t="str">
            <v>PINTURA DE QUADRO ESCOLAR COM TINTA ESMALTE ACABAMENTO FOSCO, DUAS DEMAOS SOBRE MASSA ACRILICA</v>
          </cell>
          <cell r="C7978" t="str">
            <v>M2</v>
          </cell>
          <cell r="D7978">
            <v>8.66</v>
          </cell>
        </row>
        <row r="7979">
          <cell r="A7979" t="str">
            <v xml:space="preserve">    79495</v>
          </cell>
          <cell r="B7979" t="str">
            <v>PINTURA A BASE DE PVA E ACRILICO P/PAREDES E TETO</v>
          </cell>
        </row>
        <row r="7980">
          <cell r="A7980" t="str">
            <v xml:space="preserve">    79495/003</v>
          </cell>
          <cell r="B7980" t="str">
            <v xml:space="preserve">PINTURA C/REGULADOR DE BRILHO EM UMA DEMAO ADICIONADO AO PVA </v>
          </cell>
          <cell r="C7980" t="str">
            <v>M2</v>
          </cell>
          <cell r="D7980">
            <v>4.5</v>
          </cell>
        </row>
        <row r="7981">
          <cell r="A7981" t="str">
            <v xml:space="preserve">    84649</v>
          </cell>
          <cell r="B7981" t="str">
            <v xml:space="preserve">PINTURA COM TINTA EM PO INDUSTRIALIZADA A BASE DE CAL, TRES DEMAOS </v>
          </cell>
          <cell r="C7981" t="str">
            <v>M2</v>
          </cell>
          <cell r="D7981">
            <v>6.87</v>
          </cell>
        </row>
        <row r="7982">
          <cell r="A7982" t="str">
            <v xml:space="preserve">    84651</v>
          </cell>
          <cell r="B7982" t="str">
            <v xml:space="preserve">PINTURA COM TINTA IMPERMEAVEL MINERAL EM PO, DUAS DEMAOS </v>
          </cell>
          <cell r="C7982" t="str">
            <v>M2</v>
          </cell>
          <cell r="D7982">
            <v>7.1</v>
          </cell>
        </row>
        <row r="7983">
          <cell r="A7983" t="str">
            <v xml:space="preserve">    84652</v>
          </cell>
          <cell r="B7983" t="str">
            <v>PINTURA A BASE DE CAL COM PIGMENTO E FIXADOR A BASE DE OLEO DE LINHAÇA, TRES DEMAOS</v>
          </cell>
          <cell r="C7983" t="str">
            <v>M2</v>
          </cell>
          <cell r="D7983">
            <v>5.21</v>
          </cell>
        </row>
        <row r="7984">
          <cell r="A7984" t="str">
            <v xml:space="preserve">    88411</v>
          </cell>
          <cell r="B7984" t="str">
            <v>APLICAÇÃO MANUAL DE FUNDO SELADOR ACRÍLICO EM PANOS COM PRESENÇA DE VÃOS DE EDIFÍCIOS DE MÚLTIPLOS PAVIMENTOS. AF_06/2014</v>
          </cell>
          <cell r="C7984" t="str">
            <v>M2</v>
          </cell>
          <cell r="D7984">
            <v>3.45</v>
          </cell>
        </row>
        <row r="7985">
          <cell r="A7985" t="str">
            <v xml:space="preserve">    88412</v>
          </cell>
          <cell r="B7985" t="str">
            <v>APLICAÇÃO MANUAL DE FUNDO SELADOR ACRÍLICO EM PANOS CEGOS DE FACHADA (SEM PRESENÇA DE VÃOS) DE EDIFÍCIOS DE MÚLTIPLOS PAVIMENTOS. AF_06/2014</v>
          </cell>
          <cell r="C7985" t="str">
            <v>M2</v>
          </cell>
          <cell r="D7985">
            <v>3.09</v>
          </cell>
        </row>
        <row r="7986">
          <cell r="A7986" t="str">
            <v xml:space="preserve">    88413</v>
          </cell>
          <cell r="B7986" t="str">
            <v>APLICAÇÃO MANUAL DE FUNDO SELADOR ACRÍLICO EM SUPERFÍCIES EXTERNAS DE SACADA DE EDIFÍCIOS DE MÚLTIPLOS PAVIMENTOS. AF_06/2014</v>
          </cell>
          <cell r="C7986" t="str">
            <v>M2</v>
          </cell>
          <cell r="D7986">
            <v>4.16</v>
          </cell>
        </row>
        <row r="7987">
          <cell r="A7987" t="str">
            <v xml:space="preserve">    88414</v>
          </cell>
          <cell r="B7987" t="str">
            <v>APLICAÇÃO MANUAL DE FUNDO SELADOR ACRÍLICO EM SUPERFÍCIES INTERNAS DA SACADA DE EDIFÍCIOS DE MÚLTIPLOS PAVIMENTOS. AF_06/2014</v>
          </cell>
          <cell r="C7987" t="str">
            <v>M2</v>
          </cell>
          <cell r="D7987">
            <v>4.3899999999999997</v>
          </cell>
        </row>
        <row r="7988">
          <cell r="A7988" t="str">
            <v xml:space="preserve">    88415</v>
          </cell>
          <cell r="B7988" t="str">
            <v>APLICAÇÃO MANUAL DE FUNDO SELADOR ACRÍLICO EM PAREDES EXTERNAS DE CASAS. AF_06/2014</v>
          </cell>
          <cell r="C7988" t="str">
            <v>M2</v>
          </cell>
          <cell r="D7988">
            <v>3.56</v>
          </cell>
        </row>
        <row r="7989">
          <cell r="A7989" t="str">
            <v xml:space="preserve">    88416</v>
          </cell>
          <cell r="B7989" t="str">
            <v>APLICAÇÃO MANUAL DE PINTURA COM TINTA TEXTURIZADA ACRÍLICA EM PANOS COM PRESENÇA DE VÃOS DE EDIFÍCIOS DE MÚLTIPLOS PAVIMENTOS, UMA COR. AF_06/2014</v>
          </cell>
          <cell r="C7989" t="str">
            <v>M2</v>
          </cell>
          <cell r="D7989">
            <v>16.690000000000001</v>
          </cell>
        </row>
        <row r="7990">
          <cell r="A7990" t="str">
            <v xml:space="preserve">    88417</v>
          </cell>
          <cell r="B7990" t="str">
            <v>APLICAÇÃO MANUAL DE PINTURA COM TINTA TEXTURIZADA ACRÍLICA EM PANOS CEGOS DE FACHADA (SEM PRESENÇA DE VÃOS) DE EDIFÍCIOS DE MÚLTIPLOS PAVIMENTOS, UMA COR. AF_06/2014</v>
          </cell>
          <cell r="C7990" t="str">
            <v>M2</v>
          </cell>
          <cell r="D7990">
            <v>15.43</v>
          </cell>
        </row>
        <row r="7991">
          <cell r="A7991" t="str">
            <v xml:space="preserve">    88420</v>
          </cell>
          <cell r="B7991" t="str">
            <v>APLICAÇÃO MANUAL DE PINTURA COM TINTA TEXTURIZADA ACRÍLICA EM SUPERFÍCIES EXTERNAS DE SACADA DE EDIFÍCIOS DE MÚLTIPLOS PAVIMENTOS, UMA COR.AF_06/2014</v>
          </cell>
          <cell r="C7991" t="str">
            <v>M2</v>
          </cell>
          <cell r="D7991">
            <v>19.25</v>
          </cell>
        </row>
        <row r="7992">
          <cell r="A7992" t="str">
            <v xml:space="preserve">    88421</v>
          </cell>
          <cell r="B7992" t="str">
            <v>APLICAÇÃO MANUAL DE PINTURA COM TINTA TEXTURIZADA ACRÍLICA EM SUPERFÍCIES INTERNAS DA SACADA DE EDIFÍCIOS DE MÚLTIPLOS PAVIMENTOS, UMA COR.AF_06/2014</v>
          </cell>
          <cell r="C7992" t="str">
            <v>M2</v>
          </cell>
          <cell r="D7992">
            <v>20.059999999999999</v>
          </cell>
        </row>
        <row r="7993">
          <cell r="A7993" t="str">
            <v xml:space="preserve">    88423</v>
          </cell>
          <cell r="B7993" t="str">
            <v>APLICAÇÃO MANUAL DE PINTURA COM TINTA TEXTURIZADA ACRÍLICA EM PAREDES EXTERNAS DE CASAS, UMA COR. AF_06/2014</v>
          </cell>
          <cell r="C7993" t="str">
            <v>M2</v>
          </cell>
          <cell r="D7993">
            <v>17.09</v>
          </cell>
        </row>
        <row r="7994">
          <cell r="A7994" t="str">
            <v xml:space="preserve">    88424</v>
          </cell>
          <cell r="B7994" t="str">
            <v>APLICAÇÃO MANUAL DE PINTURA COM TINTA TEXTURIZADA ACRÍLICA EM PANOS COM PRESENÇA DE VÃOS DE EDIFÍCIOS DE MÚLTIPLOS PAVIMENTOS, DUAS CORES. AF_06/2014</v>
          </cell>
          <cell r="C7994" t="str">
            <v>M2</v>
          </cell>
          <cell r="D7994">
            <v>18.43</v>
          </cell>
        </row>
        <row r="7995">
          <cell r="A7995" t="str">
            <v xml:space="preserve">    88426</v>
          </cell>
          <cell r="B7995" t="str">
            <v>APLICAÇÃO MANUAL DE PINTURA COM TINTA TEXTURIZADA ACRÍLICA EM PANOS CEGOS DE FACHADA (SEM PRESENÇA DE VÃOS) DE EDIFÍCIOS DE MÚLTIPLOS PAVIMENTOS, DUAS CORES. AF_06/2014</v>
          </cell>
          <cell r="C7995" t="str">
            <v>M2</v>
          </cell>
          <cell r="D7995">
            <v>16.239999999999998</v>
          </cell>
        </row>
        <row r="7996">
          <cell r="A7996" t="str">
            <v xml:space="preserve">    88428</v>
          </cell>
          <cell r="B7996" t="str">
            <v>APLICAÇÃO MANUAL DE PINTURA COM TINTA TEXTURIZADA ACRÍLICA EM SUPERFÍCIES EXTERNAS DE SACADA DE EDIFÍCIOS DE MÚLTIPLOS PAVIMENTOS, DUAS CORES. AF_06/2014</v>
          </cell>
          <cell r="C7996" t="str">
            <v>M2</v>
          </cell>
          <cell r="D7996">
            <v>22.83</v>
          </cell>
        </row>
        <row r="7997">
          <cell r="A7997" t="str">
            <v xml:space="preserve">    88429</v>
          </cell>
          <cell r="B7997" t="str">
            <v>APLICAÇÃO MANUAL DE PINTURA COM TINTA TEXTURIZADA ACRÍLICA EM SUPERFÍCIES INTERNAS DA SACADA DE EDIFÍCIOS DE MÚLTIPLOS PAVIMENTOS, DUAS CORES. AF_06/2014</v>
          </cell>
          <cell r="C7997" t="str">
            <v>M2</v>
          </cell>
          <cell r="D7997">
            <v>24.23</v>
          </cell>
        </row>
        <row r="7998">
          <cell r="A7998" t="str">
            <v xml:space="preserve">    88431</v>
          </cell>
          <cell r="B7998" t="str">
            <v>APLICAÇÃO MANUAL DE PINTURA COM TINTA TEXTURIZADA ACRÍLICA EM PAREDES EXTERNAS DE CASAS, DUAS CORES. AF_06/2014</v>
          </cell>
          <cell r="C7998" t="str">
            <v>M2</v>
          </cell>
          <cell r="D7998">
            <v>19.12</v>
          </cell>
        </row>
        <row r="7999">
          <cell r="A7999" t="str">
            <v xml:space="preserve">    88432</v>
          </cell>
          <cell r="B7999" t="str">
            <v>APLICAÇÃO MANUAL DE PINTURA COM TINTA TEXTURIZADA ACRÍLICA EM MOLDURASDE EPS, PRÉ-FABRICADOS, OU OUTROS. AF_06/2014</v>
          </cell>
          <cell r="C7999" t="str">
            <v>M2</v>
          </cell>
          <cell r="D7999">
            <v>11.73</v>
          </cell>
        </row>
        <row r="8000">
          <cell r="A8000" t="str">
            <v xml:space="preserve">    88482</v>
          </cell>
          <cell r="B8000" t="str">
            <v xml:space="preserve">APLICAÇÃO DE FUNDO SELADOR LÁTEX PVA EM TETO, UMA DEMÃO. AF_06/2014 </v>
          </cell>
          <cell r="C8000" t="str">
            <v>M2</v>
          </cell>
          <cell r="D8000">
            <v>3.76</v>
          </cell>
        </row>
        <row r="8001">
          <cell r="A8001" t="str">
            <v xml:space="preserve">    88483</v>
          </cell>
          <cell r="B8001" t="str">
            <v>APLICAÇÃO DE FUNDO SELADOR LÁTEX PVA EM PAREDES, UMA DEMÃO. AF_06/2014</v>
          </cell>
          <cell r="C8001" t="str">
            <v>M2</v>
          </cell>
          <cell r="D8001">
            <v>3.6</v>
          </cell>
        </row>
        <row r="8002">
          <cell r="A8002" t="str">
            <v xml:space="preserve">    88484</v>
          </cell>
          <cell r="B8002" t="str">
            <v xml:space="preserve">APLICAÇÃO DE FUNDO SELADOR ACRÍLICO EM TETO, UMA DEMÃO. AF_06/2014 </v>
          </cell>
          <cell r="C8002" t="str">
            <v>M2</v>
          </cell>
          <cell r="D8002">
            <v>3.57</v>
          </cell>
        </row>
        <row r="8003">
          <cell r="A8003" t="str">
            <v xml:space="preserve">    88485</v>
          </cell>
          <cell r="B8003" t="str">
            <v xml:space="preserve">APLICAÇÃO DE FUNDO SELADOR ACRÍLICO EM PAREDES, UMA DEMÃO. AF_06/2014 </v>
          </cell>
          <cell r="C8003" t="str">
            <v>M2</v>
          </cell>
          <cell r="D8003">
            <v>3.36</v>
          </cell>
        </row>
        <row r="8004">
          <cell r="A8004" t="str">
            <v xml:space="preserve">    88486</v>
          </cell>
          <cell r="B8004" t="str">
            <v>APLICAÇÃO MANUAL DE PINTURA COM TINTA LÁTEX PVA EM TETO, DUAS DEMÃOS. AF_06/2014</v>
          </cell>
          <cell r="C8004" t="str">
            <v>M2</v>
          </cell>
          <cell r="D8004">
            <v>7.35</v>
          </cell>
        </row>
        <row r="8005">
          <cell r="A8005" t="str">
            <v xml:space="preserve">    88487</v>
          </cell>
          <cell r="B8005" t="str">
            <v>APLICAÇÃO MANUAL DE PINTURA COM TINTA LÁTEX PVA EM PAREDES, DUAS DEMÃOS. AF_06/2014</v>
          </cell>
          <cell r="C8005" t="str">
            <v>M2</v>
          </cell>
          <cell r="D8005">
            <v>6.67</v>
          </cell>
        </row>
        <row r="8006">
          <cell r="A8006" t="str">
            <v xml:space="preserve">    88488</v>
          </cell>
          <cell r="B8006" t="str">
            <v>APLICAÇÃO MANUAL DE PINTURA COM TINTA LÁTEX ACRÍLICA EM TETO, DUAS DEMÃOS. AF_06/2014</v>
          </cell>
          <cell r="C8006" t="str">
            <v>M2</v>
          </cell>
          <cell r="D8006">
            <v>9.32</v>
          </cell>
        </row>
        <row r="8007">
          <cell r="A8007" t="str">
            <v xml:space="preserve">    88489</v>
          </cell>
          <cell r="B8007" t="str">
            <v>APLICAÇÃO MANUAL DE PINTURA COM TINTA LÁTEX ACRÍLICA EM PAREDES, DUAS DEMÃOS. AF_06/2014</v>
          </cell>
          <cell r="C8007" t="str">
            <v>M2</v>
          </cell>
          <cell r="D8007">
            <v>8.35</v>
          </cell>
        </row>
        <row r="8008">
          <cell r="A8008" t="str">
            <v xml:space="preserve">    88494</v>
          </cell>
          <cell r="B8008" t="str">
            <v xml:space="preserve">APLICAÇÃO E LIXAMENTO DE MASSA LÁTEX EM TETO, UMA DEMÃO. AF_06/2014 </v>
          </cell>
          <cell r="C8008" t="str">
            <v>M2</v>
          </cell>
          <cell r="D8008">
            <v>10.73</v>
          </cell>
        </row>
        <row r="8009">
          <cell r="A8009" t="str">
            <v xml:space="preserve">    88495</v>
          </cell>
          <cell r="B8009" t="str">
            <v>APLICAÇÃO E LIXAMENTO DE MASSA LÁTEX EM PAREDES, UMA DEMÃO. AF_06/2014</v>
          </cell>
          <cell r="C8009" t="str">
            <v>M2</v>
          </cell>
          <cell r="D8009">
            <v>6.09</v>
          </cell>
        </row>
        <row r="8010">
          <cell r="A8010" t="str">
            <v xml:space="preserve">    88496</v>
          </cell>
          <cell r="B8010" t="str">
            <v xml:space="preserve">APLICAÇÃO E LIXAMENTO DE MASSA LÁTEX EM TETO, DUAS DEMÃOS. AF_06/2014 </v>
          </cell>
          <cell r="C8010" t="str">
            <v>M2</v>
          </cell>
          <cell r="D8010">
            <v>14.62</v>
          </cell>
        </row>
        <row r="8011">
          <cell r="A8011" t="str">
            <v xml:space="preserve">    88497</v>
          </cell>
          <cell r="B8011" t="str">
            <v>APLICAÇÃO E LIXAMENTO DE MASSA LÁTEX EM PAREDES, DUAS DEMÃOS. AF_06/2014</v>
          </cell>
          <cell r="C8011" t="str">
            <v>M2</v>
          </cell>
          <cell r="D8011">
            <v>8.43</v>
          </cell>
        </row>
        <row r="8012">
          <cell r="A8012" t="str">
            <v xml:space="preserve">  0156</v>
          </cell>
          <cell r="B8012" t="str">
            <v>PINTURA EM CONCRETO APARENTE</v>
          </cell>
        </row>
        <row r="8013">
          <cell r="A8013" t="str">
            <v xml:space="preserve">    79460</v>
          </cell>
          <cell r="B8013" t="str">
            <v xml:space="preserve">PINTURA EPOXI, DUAS DEMAOS </v>
          </cell>
          <cell r="C8013" t="str">
            <v>M2</v>
          </cell>
          <cell r="D8013">
            <v>32.75</v>
          </cell>
        </row>
        <row r="8014">
          <cell r="A8014" t="str">
            <v xml:space="preserve">    79465</v>
          </cell>
          <cell r="B8014" t="str">
            <v xml:space="preserve">PINTURA COM TINTA A BASE DE BORRACHA CLORADA, 2 DEMAOS </v>
          </cell>
          <cell r="C8014" t="str">
            <v>M2</v>
          </cell>
          <cell r="D8014">
            <v>20.71</v>
          </cell>
        </row>
        <row r="8015">
          <cell r="A8015" t="str">
            <v xml:space="preserve">    79514</v>
          </cell>
          <cell r="B8015" t="str">
            <v>ACABAMENTO EPOXI</v>
          </cell>
        </row>
        <row r="8016">
          <cell r="A8016" t="str">
            <v xml:space="preserve">    79514/001</v>
          </cell>
          <cell r="B8016" t="str">
            <v xml:space="preserve">PINTURA EPOXI, TRES DEMAOS </v>
          </cell>
          <cell r="C8016" t="str">
            <v>M2</v>
          </cell>
          <cell r="D8016">
            <v>46.36</v>
          </cell>
        </row>
        <row r="8017">
          <cell r="A8017" t="str">
            <v xml:space="preserve">    84647</v>
          </cell>
          <cell r="B8017" t="str">
            <v xml:space="preserve">PINTURA EPOXI INCLUSO EMASSAMENTO E FUNDO PREPARADOR </v>
          </cell>
          <cell r="C8017" t="str">
            <v>M2</v>
          </cell>
          <cell r="D8017">
            <v>98.55</v>
          </cell>
        </row>
        <row r="8018">
          <cell r="A8018" t="str">
            <v xml:space="preserve">    84656</v>
          </cell>
          <cell r="B8018" t="str">
            <v xml:space="preserve">TRATAMENTO EM CONCRETO COM ESTUQUE E LIXAMENTO </v>
          </cell>
          <cell r="C8018" t="str">
            <v>M2</v>
          </cell>
          <cell r="D8018">
            <v>21</v>
          </cell>
        </row>
        <row r="8019">
          <cell r="A8019" t="str">
            <v xml:space="preserve">    84671</v>
          </cell>
          <cell r="B8019" t="str">
            <v xml:space="preserve">PINTURA DE NATA DE CIMENTO, 3 DEMAOS </v>
          </cell>
          <cell r="C8019" t="str">
            <v>M2</v>
          </cell>
          <cell r="D8019">
            <v>6.55</v>
          </cell>
        </row>
        <row r="8020">
          <cell r="A8020" t="str">
            <v xml:space="preserve">    84677</v>
          </cell>
          <cell r="B8020" t="str">
            <v xml:space="preserve">VERNIZ SINTETICO BRILHANTE EM CONCRETO OU TIJOLO, DUAS DEMAOS </v>
          </cell>
          <cell r="C8020" t="str">
            <v>M2</v>
          </cell>
          <cell r="D8020">
            <v>7.21</v>
          </cell>
        </row>
        <row r="8021">
          <cell r="A8021" t="str">
            <v xml:space="preserve">    84678</v>
          </cell>
          <cell r="B8021" t="str">
            <v xml:space="preserve">VERNIZ POLIURETANO BRILHANTE EM CONCRETO OU TIJOLO, TRES DEMAOS </v>
          </cell>
          <cell r="C8021" t="str">
            <v>M2</v>
          </cell>
          <cell r="D8021">
            <v>12.26</v>
          </cell>
        </row>
        <row r="8022">
          <cell r="A8022" t="str">
            <v xml:space="preserve">  0157</v>
          </cell>
          <cell r="B8022" t="str">
            <v>PINTURA EM MADEIRA</v>
          </cell>
        </row>
        <row r="8023">
          <cell r="A8023" t="str">
            <v xml:space="preserve">    6081</v>
          </cell>
          <cell r="B8023" t="str">
            <v xml:space="preserve">PINTURA VERNIZ POLIURETANO BRILHANTE EM MADEIRA, TRES DEMAOS </v>
          </cell>
          <cell r="C8023" t="str">
            <v>M2</v>
          </cell>
          <cell r="D8023">
            <v>13.98</v>
          </cell>
        </row>
        <row r="8024">
          <cell r="A8024" t="str">
            <v xml:space="preserve">    6082</v>
          </cell>
          <cell r="B8024" t="str">
            <v xml:space="preserve">PINTURA EM VERNIZ SINTETICO BRILHANTE EM MADEIRA, TRES DEMAOS </v>
          </cell>
          <cell r="C8024" t="str">
            <v>M2</v>
          </cell>
          <cell r="D8024">
            <v>10.92</v>
          </cell>
        </row>
        <row r="8025">
          <cell r="A8025" t="str">
            <v xml:space="preserve">    40905</v>
          </cell>
          <cell r="B8025" t="str">
            <v xml:space="preserve">VERNIZ SINTETICO EM MADEIRA, DUAS DEMAOS </v>
          </cell>
          <cell r="C8025" t="str">
            <v>M2</v>
          </cell>
          <cell r="D8025">
            <v>13.78</v>
          </cell>
        </row>
        <row r="8026">
          <cell r="A8026" t="str">
            <v xml:space="preserve">    73739</v>
          </cell>
          <cell r="B8026" t="str">
            <v>PINTURA ESMALTE</v>
          </cell>
        </row>
        <row r="8027">
          <cell r="A8027" t="str">
            <v xml:space="preserve">    73739/001</v>
          </cell>
          <cell r="B8027" t="str">
            <v xml:space="preserve">PINTURA ESMALTE ACETINADO EM MADEIRA, DUAS DEMAOS </v>
          </cell>
          <cell r="C8027" t="str">
            <v>M2</v>
          </cell>
          <cell r="D8027">
            <v>11.37</v>
          </cell>
        </row>
        <row r="8028">
          <cell r="A8028" t="str">
            <v xml:space="preserve">    74065</v>
          </cell>
          <cell r="B8028" t="str">
            <v>PINTURA ESMALTE ACETINADO 2 DEMAOS APARELHADA P/MADEIRA</v>
          </cell>
        </row>
        <row r="8029">
          <cell r="A8029" t="str">
            <v xml:space="preserve">    74065/001</v>
          </cell>
          <cell r="B8029" t="str">
            <v>PINTURA ESMALTE FOSCO PARA MADEIRA, DUAS DEMAOS, SOBRE FUNDO NIVELADORBRANCO</v>
          </cell>
          <cell r="C8029" t="str">
            <v>M2</v>
          </cell>
          <cell r="D8029">
            <v>16.420000000000002</v>
          </cell>
        </row>
        <row r="8030">
          <cell r="A8030" t="str">
            <v xml:space="preserve">    74065/002</v>
          </cell>
          <cell r="B8030" t="str">
            <v>PINTURA ESMALTE ACETINADO PARA MADEIRA, DUAS DEMAOS, SOBRE FUNDO NIVELADOR BRANCO</v>
          </cell>
          <cell r="C8030" t="str">
            <v>M2</v>
          </cell>
          <cell r="D8030">
            <v>16.34</v>
          </cell>
        </row>
        <row r="8031">
          <cell r="A8031" t="str">
            <v xml:space="preserve">    74065/003</v>
          </cell>
          <cell r="B8031" t="str">
            <v>PINTURA ESMALTE BRILHANTE PARA MADEIRA, DUAS DEMAOS, SOBRE FUNDO NIVELADOR BRANCO</v>
          </cell>
          <cell r="C8031" t="str">
            <v>M2</v>
          </cell>
          <cell r="D8031">
            <v>16.149999999999999</v>
          </cell>
        </row>
        <row r="8032">
          <cell r="A8032" t="str">
            <v xml:space="preserve">    79463</v>
          </cell>
          <cell r="B8032" t="str">
            <v xml:space="preserve">PINTURA A OLEO, 1 DEMAO </v>
          </cell>
          <cell r="C8032" t="str">
            <v>M2</v>
          </cell>
          <cell r="D8032">
            <v>8.9499999999999993</v>
          </cell>
        </row>
        <row r="8033">
          <cell r="A8033" t="str">
            <v xml:space="preserve">    79464</v>
          </cell>
          <cell r="B8033" t="str">
            <v xml:space="preserve">PINTURA A OLEO, 2 DEMAOS </v>
          </cell>
          <cell r="C8033" t="str">
            <v>M2</v>
          </cell>
          <cell r="D8033">
            <v>11.96</v>
          </cell>
        </row>
        <row r="8034">
          <cell r="A8034" t="str">
            <v xml:space="preserve">    79466</v>
          </cell>
          <cell r="B8034" t="str">
            <v xml:space="preserve">PINTURA COM VERNIZ POLIURETANO, 2 DEMAOS </v>
          </cell>
          <cell r="C8034" t="str">
            <v>M2</v>
          </cell>
          <cell r="D8034">
            <v>12.77</v>
          </cell>
        </row>
        <row r="8035">
          <cell r="A8035" t="str">
            <v xml:space="preserve">    79497</v>
          </cell>
          <cell r="B8035" t="str">
            <v>PINTURA EM ESQUADRIAS DE MADEIRA</v>
          </cell>
        </row>
        <row r="8036">
          <cell r="A8036" t="str">
            <v xml:space="preserve">    79497/001</v>
          </cell>
          <cell r="B8036" t="str">
            <v xml:space="preserve">PINTURA A OLEO, 3 DEMAOS </v>
          </cell>
          <cell r="C8036" t="str">
            <v>M2</v>
          </cell>
          <cell r="D8036">
            <v>14.79</v>
          </cell>
        </row>
        <row r="8037">
          <cell r="A8037" t="str">
            <v xml:space="preserve">    84645</v>
          </cell>
          <cell r="B8037" t="str">
            <v xml:space="preserve">VERNIZ SINTETICO BRILHANTE, 2 DEMAOS </v>
          </cell>
          <cell r="C8037" t="str">
            <v>M2</v>
          </cell>
          <cell r="D8037">
            <v>12</v>
          </cell>
        </row>
        <row r="8038">
          <cell r="A8038" t="str">
            <v xml:space="preserve">    84657</v>
          </cell>
          <cell r="B8038" t="str">
            <v xml:space="preserve">FUNDO SINTETICO NIVELADOR BRANCO </v>
          </cell>
          <cell r="C8038" t="str">
            <v>M2</v>
          </cell>
          <cell r="D8038">
            <v>7.06</v>
          </cell>
        </row>
        <row r="8039">
          <cell r="A8039" t="str">
            <v xml:space="preserve">    84658</v>
          </cell>
          <cell r="B8039" t="str">
            <v xml:space="preserve">REMOÇÃO DE VERNIZ SOBRE MADEIRA </v>
          </cell>
          <cell r="C8039" t="str">
            <v>M2</v>
          </cell>
          <cell r="D8039">
            <v>3.29</v>
          </cell>
        </row>
        <row r="8040">
          <cell r="A8040" t="str">
            <v xml:space="preserve">    84659</v>
          </cell>
          <cell r="B8040" t="str">
            <v xml:space="preserve">PINTURA ESMALTE FOSCO EM MADEIRA, DUAS DEMAOS </v>
          </cell>
          <cell r="C8040" t="str">
            <v>M2</v>
          </cell>
          <cell r="D8040">
            <v>10.39</v>
          </cell>
        </row>
        <row r="8041">
          <cell r="A8041" t="str">
            <v xml:space="preserve">    84664</v>
          </cell>
          <cell r="B8041" t="str">
            <v xml:space="preserve">PINTURA IMUNIZANTE FUNGICIDA A BASE DE CARBOLINEUM, DUAS DEMAOS </v>
          </cell>
          <cell r="C8041" t="str">
            <v>M2</v>
          </cell>
          <cell r="D8041">
            <v>2.64</v>
          </cell>
        </row>
        <row r="8042">
          <cell r="A8042" t="str">
            <v xml:space="preserve">    84679</v>
          </cell>
          <cell r="B8042" t="str">
            <v xml:space="preserve">PINTURA IMUNIZANTE PARA MADEIRA, DUAS DEMAOS </v>
          </cell>
          <cell r="C8042" t="str">
            <v>M2</v>
          </cell>
          <cell r="D8042">
            <v>13.9</v>
          </cell>
        </row>
        <row r="8043">
          <cell r="A8043" t="str">
            <v xml:space="preserve">  0158</v>
          </cell>
          <cell r="B8043" t="str">
            <v>PINTURA PARA METAL</v>
          </cell>
        </row>
        <row r="8044">
          <cell r="A8044" t="str">
            <v xml:space="preserve">    6067</v>
          </cell>
          <cell r="B8044" t="str">
            <v>PINTURA ESMALTE BRILHANTE (2 DEMAOS) SOBRE SUPERFICIE METALICA, INCLUSIVE PROTECAO COM ZARCAO (1 DEMAO)</v>
          </cell>
          <cell r="C8044" t="str">
            <v>M2</v>
          </cell>
          <cell r="D8044">
            <v>24.86</v>
          </cell>
        </row>
        <row r="8045">
          <cell r="A8045" t="str">
            <v xml:space="preserve">    73656</v>
          </cell>
          <cell r="B8045" t="str">
            <v xml:space="preserve">JATEAMENTO COM AREIA EM ESTRUTURA METALICA </v>
          </cell>
          <cell r="C8045" t="str">
            <v>M2</v>
          </cell>
          <cell r="D8045">
            <v>7.32</v>
          </cell>
        </row>
        <row r="8046">
          <cell r="A8046" t="str">
            <v xml:space="preserve">    73794</v>
          </cell>
          <cell r="B8046" t="str">
            <v>PINTURA EM FERRO, SOBRE BASE ANTI-CORROSIVA, EM DUAS DEMAOS</v>
          </cell>
        </row>
        <row r="8047">
          <cell r="A8047" t="str">
            <v xml:space="preserve">    73794/001</v>
          </cell>
          <cell r="B8047" t="str">
            <v>PINTURA COM TINTA PROTETORA ACABAMENTO GRAFITE ESMALTE SOBRE SUPERFICIE METALICA, 2 DEMAOS</v>
          </cell>
          <cell r="C8047" t="str">
            <v>M2</v>
          </cell>
          <cell r="D8047">
            <v>22.48</v>
          </cell>
        </row>
        <row r="8048">
          <cell r="A8048" t="str">
            <v xml:space="preserve">    73865</v>
          </cell>
          <cell r="B8048" t="str">
            <v>PRIMER EPOXI</v>
          </cell>
        </row>
        <row r="8049">
          <cell r="A8049" t="str">
            <v xml:space="preserve">    73865/001</v>
          </cell>
          <cell r="B8049" t="str">
            <v>FUNDO PREPARADOR PRIMER A BASE DE EPOXI, PARA ESTRUTURA METALICA, UMA DEMAO, ESPESSURA DE 25 MICRA.</v>
          </cell>
          <cell r="C8049" t="str">
            <v>M2</v>
          </cell>
          <cell r="D8049">
            <v>7.37</v>
          </cell>
        </row>
        <row r="8050">
          <cell r="A8050" t="str">
            <v xml:space="preserve">    73924</v>
          </cell>
          <cell r="B8050" t="str">
            <v>PINTURA ESMALTE</v>
          </cell>
        </row>
        <row r="8051">
          <cell r="A8051" t="str">
            <v xml:space="preserve">    73924/001</v>
          </cell>
          <cell r="B8051" t="str">
            <v xml:space="preserve">PINTURA ESMALTE ALTO BRILHO, DUAS DEMAOS, SOBRE SUPERFICIE METALICA </v>
          </cell>
          <cell r="C8051" t="str">
            <v>M2</v>
          </cell>
          <cell r="D8051">
            <v>17.03</v>
          </cell>
        </row>
        <row r="8052">
          <cell r="A8052" t="str">
            <v xml:space="preserve">    73924/002</v>
          </cell>
          <cell r="B8052" t="str">
            <v xml:space="preserve">PINTURA ESMALTE ACETINADO, DUAS DEMAOS, SOBRE SUPERFICIE METALICA </v>
          </cell>
          <cell r="C8052" t="str">
            <v>M2</v>
          </cell>
          <cell r="D8052">
            <v>17.22</v>
          </cell>
        </row>
        <row r="8053">
          <cell r="A8053" t="str">
            <v xml:space="preserve">    73924/003</v>
          </cell>
          <cell r="B8053" t="str">
            <v xml:space="preserve">PINTURA ESMALTE FOSCO, DUAS DEMAOS, SOBRE SUPERFICIE METALICA </v>
          </cell>
          <cell r="C8053" t="str">
            <v>M2</v>
          </cell>
          <cell r="D8053">
            <v>17.3</v>
          </cell>
        </row>
        <row r="8054">
          <cell r="A8054" t="str">
            <v xml:space="preserve">    74064</v>
          </cell>
          <cell r="B8054" t="str">
            <v>PINTURA FUNDO OXIDO FERRO/ZARCAO 1 DEMAO P/FERRO</v>
          </cell>
        </row>
        <row r="8055">
          <cell r="A8055" t="str">
            <v xml:space="preserve">    74064/001</v>
          </cell>
          <cell r="B8055" t="str">
            <v xml:space="preserve">FUNDO ANTICORROSIVO A BASE DE OXIDO DE FERRO (ZARCAO), DUAS DEMAOS </v>
          </cell>
          <cell r="C8055" t="str">
            <v>M2</v>
          </cell>
          <cell r="D8055">
            <v>12.8</v>
          </cell>
        </row>
        <row r="8056">
          <cell r="A8056" t="str">
            <v xml:space="preserve">    74064/002</v>
          </cell>
          <cell r="B8056" t="str">
            <v xml:space="preserve">FUNDO ANTICORROSIVO A BASE DE OXIDO DE FERRO (ZARCAO), UMA DEMAO </v>
          </cell>
          <cell r="C8056" t="str">
            <v>M2</v>
          </cell>
          <cell r="D8056">
            <v>8.25</v>
          </cell>
        </row>
        <row r="8057">
          <cell r="A8057" t="str">
            <v xml:space="preserve">    74145</v>
          </cell>
          <cell r="B8057" t="str">
            <v>PINTURA DE PECAS METALICAS A REVOLVER(AR-COMPRIMIDO)</v>
          </cell>
        </row>
        <row r="8058">
          <cell r="A8058" t="str">
            <v xml:space="preserve">    74145/001</v>
          </cell>
          <cell r="B8058" t="str">
            <v>PINTURA ESMALTE FOSCO, DUAS DEMAOS, SOBRE SUPERFICIE METALICA, INCLUSOUMA DEMAO DE FUNDO ANTICORROSIVO. UTILIZACAO DE REVOLVER ( AR-COMPRIMIDO).</v>
          </cell>
          <cell r="C8058" t="str">
            <v>M2</v>
          </cell>
          <cell r="D8058">
            <v>12.63</v>
          </cell>
        </row>
        <row r="8059">
          <cell r="A8059" t="str">
            <v xml:space="preserve">    79498</v>
          </cell>
          <cell r="B8059" t="str">
            <v>PINTURA A OLEO E ALQUIDICOS SOBRE FERRO</v>
          </cell>
        </row>
        <row r="8060">
          <cell r="A8060" t="str">
            <v xml:space="preserve">    79498/001</v>
          </cell>
          <cell r="B8060" t="str">
            <v>PINTURA A OLEO BRILHANTE SOBRE SUPERFICIE METALICA, UMA DEMAO INCLUSO UMA DEMAO DE FUNDO ANTICORROSIVO</v>
          </cell>
          <cell r="C8060" t="str">
            <v>M2</v>
          </cell>
          <cell r="D8060">
            <v>10.65</v>
          </cell>
        </row>
        <row r="8061">
          <cell r="A8061" t="str">
            <v xml:space="preserve">    79499</v>
          </cell>
          <cell r="B8061" t="str">
            <v>PINTURA DE POSTES</v>
          </cell>
        </row>
        <row r="8062">
          <cell r="A8062" t="str">
            <v xml:space="preserve">    79499/001</v>
          </cell>
          <cell r="B8062" t="str">
            <v>PINTURA POSTE RETO DE ACO 3,5 A 6M C/1 DEMAO D/TINTA GRAFITE C/PROPRIEDADES DE PRIMER E ACABAMENTO - OBS: C/ALTO TEOR DE ZARCAO</v>
          </cell>
          <cell r="C8062" t="str">
            <v>UN</v>
          </cell>
          <cell r="D8062">
            <v>14.45</v>
          </cell>
        </row>
        <row r="8063">
          <cell r="A8063" t="str">
            <v xml:space="preserve">    79515</v>
          </cell>
          <cell r="B8063" t="str">
            <v>ACABAMENTO ALUMINIO</v>
          </cell>
        </row>
        <row r="8064">
          <cell r="A8064" t="str">
            <v xml:space="preserve">    79515/001</v>
          </cell>
          <cell r="B8064" t="str">
            <v xml:space="preserve">PINTURA COM TINTA PROTETORA ACABAMENTO ALUMINIO, TRES DEMAOS </v>
          </cell>
          <cell r="C8064" t="str">
            <v>M2</v>
          </cell>
          <cell r="D8064">
            <v>22.17</v>
          </cell>
        </row>
        <row r="8065">
          <cell r="A8065" t="str">
            <v xml:space="preserve">    79516</v>
          </cell>
          <cell r="B8065" t="str">
            <v>LIXAMENTO METAL</v>
          </cell>
        </row>
        <row r="8066">
          <cell r="A8066" t="str">
            <v xml:space="preserve">    79516/001</v>
          </cell>
          <cell r="B8066" t="str">
            <v xml:space="preserve">REMOCAO DE PINTURA A OLEO/ESMALTE SOBRE SUPERFICIE METALICA </v>
          </cell>
          <cell r="C8066" t="str">
            <v>M2</v>
          </cell>
          <cell r="D8066">
            <v>9.06</v>
          </cell>
        </row>
        <row r="8067">
          <cell r="A8067" t="str">
            <v xml:space="preserve">    84660</v>
          </cell>
          <cell r="B8067" t="str">
            <v>FUNDO PREPARADOR PRIMER SINTETICO, PARA ESTRUTURA METALICA, UMA DEMÃO,ESPESSURA DE 25 MICRA</v>
          </cell>
          <cell r="C8067" t="str">
            <v>M2</v>
          </cell>
          <cell r="D8067">
            <v>5.04</v>
          </cell>
        </row>
        <row r="8068">
          <cell r="A8068" t="str">
            <v xml:space="preserve">    84661</v>
          </cell>
          <cell r="B8068" t="str">
            <v>PINTURA COM TINTA PROTETORA ACABAMENTO ALUMINIO, UMA DEMAO SOBRE SUPERFCIE METALICA</v>
          </cell>
          <cell r="C8068" t="str">
            <v>M2</v>
          </cell>
          <cell r="D8068">
            <v>11.23</v>
          </cell>
        </row>
        <row r="8069">
          <cell r="A8069" t="str">
            <v xml:space="preserve">    84662</v>
          </cell>
          <cell r="B8069" t="str">
            <v>PINTURA COM TINTA PROTETORA ACABAMENTO ALUMINIO, DUAS DEMAOS SOBRE SUPERFICIE METALICA</v>
          </cell>
          <cell r="C8069" t="str">
            <v>M2</v>
          </cell>
          <cell r="D8069">
            <v>17.52</v>
          </cell>
        </row>
        <row r="8070">
          <cell r="A8070" t="str">
            <v xml:space="preserve">  0159</v>
          </cell>
          <cell r="B8070" t="str">
            <v>VERNIZ</v>
          </cell>
        </row>
        <row r="8071">
          <cell r="A8071" t="str">
            <v xml:space="preserve">    73715</v>
          </cell>
          <cell r="B8071" t="str">
            <v xml:space="preserve">PINTURA VERNIZ TIPO GOMA LACA DISSOLVIDO EM ALCOOL </v>
          </cell>
          <cell r="C8071" t="str">
            <v>M2</v>
          </cell>
          <cell r="D8071">
            <v>43.69</v>
          </cell>
        </row>
        <row r="8072">
          <cell r="A8072" t="str">
            <v xml:space="preserve">  0161</v>
          </cell>
          <cell r="B8072" t="str">
            <v>PINTURA PARA PISO</v>
          </cell>
        </row>
        <row r="8073">
          <cell r="A8073" t="str">
            <v xml:space="preserve">    41595</v>
          </cell>
          <cell r="B8073" t="str">
            <v>PINTURA ACRILICA DE FAIXAS DE DEMARCACAO EM QUADRA POLIESPORTIVA, 5 CMDE LARGURA</v>
          </cell>
          <cell r="C8073" t="str">
            <v>M</v>
          </cell>
          <cell r="D8073">
            <v>6.85</v>
          </cell>
        </row>
        <row r="8074">
          <cell r="A8074" t="str">
            <v xml:space="preserve">    73978</v>
          </cell>
          <cell r="B8074" t="str">
            <v>PINTURAS IMPERMEABILIZANTES</v>
          </cell>
        </row>
        <row r="8075">
          <cell r="A8075" t="str">
            <v xml:space="preserve">    73978/001</v>
          </cell>
          <cell r="B8075" t="str">
            <v xml:space="preserve">PINTURA HIDROFUGANTE COM SILICONE SOBRE PISO CIMENTADO, UMA DEMAO </v>
          </cell>
          <cell r="C8075" t="str">
            <v>M2</v>
          </cell>
          <cell r="D8075">
            <v>12.95</v>
          </cell>
        </row>
        <row r="8076">
          <cell r="A8076" t="str">
            <v xml:space="preserve">    74245</v>
          </cell>
          <cell r="B8076" t="str">
            <v>PINTURA ACRILICA EM PISO CIMENTADO DUAS DEMAOS</v>
          </cell>
        </row>
        <row r="8077">
          <cell r="A8077" t="str">
            <v xml:space="preserve">    74245/001</v>
          </cell>
          <cell r="B8077" t="str">
            <v xml:space="preserve">PINTURA ACRILICA EM PISO CIMENTADO DUAS DEMAOS </v>
          </cell>
          <cell r="C8077" t="str">
            <v>M2</v>
          </cell>
          <cell r="D8077">
            <v>8.99</v>
          </cell>
        </row>
        <row r="8078">
          <cell r="A8078" t="str">
            <v xml:space="preserve">    79467</v>
          </cell>
          <cell r="B8078" t="str">
            <v>PINTURA COM TINTA A BASE DE BORRACHA CLORADA , DE FAIXAS DE DEMARCACAO, EM QUADRA POLIESPORTIVA, 5 CM DE LARGURA.</v>
          </cell>
          <cell r="C8078" t="str">
            <v>ML</v>
          </cell>
          <cell r="D8078">
            <v>7.75</v>
          </cell>
        </row>
        <row r="8079">
          <cell r="A8079" t="str">
            <v xml:space="preserve">    79500</v>
          </cell>
          <cell r="B8079" t="str">
            <v>MARCACAO DE QUADRAS E PINTURAS DE PISOS</v>
          </cell>
        </row>
        <row r="8080">
          <cell r="A8080" t="str">
            <v xml:space="preserve">    79500/002</v>
          </cell>
          <cell r="B8080" t="str">
            <v xml:space="preserve">PINTURA ACRILICA EM PISO CIMENTADO, TRES DEMAOS </v>
          </cell>
          <cell r="C8080" t="str">
            <v>M2</v>
          </cell>
          <cell r="D8080">
            <v>12.65</v>
          </cell>
        </row>
        <row r="8081">
          <cell r="A8081" t="str">
            <v xml:space="preserve">    84663</v>
          </cell>
          <cell r="B8081" t="str">
            <v>APLICACAO DE VERNIZ POLIURETANO FOSCO SOBRE PISO DE PEDRAS DECORATIVAS, 3 DEMAOS</v>
          </cell>
          <cell r="C8081" t="str">
            <v>M2</v>
          </cell>
          <cell r="D8081">
            <v>15</v>
          </cell>
        </row>
        <row r="8082">
          <cell r="A8082" t="str">
            <v xml:space="preserve">    84665</v>
          </cell>
          <cell r="B8082" t="str">
            <v xml:space="preserve">PINTURA ACRILICA PARA SINALIZAÇÃO HORIZONTAL EM PISO CIMENTADO </v>
          </cell>
          <cell r="C8082" t="str">
            <v>M2</v>
          </cell>
          <cell r="D8082">
            <v>19.21</v>
          </cell>
        </row>
        <row r="8083">
          <cell r="A8083" t="str">
            <v xml:space="preserve">    84666</v>
          </cell>
          <cell r="B8083" t="str">
            <v xml:space="preserve">POLIMENTO E ENCERAMENTO DE PISO EM MADEIRA </v>
          </cell>
          <cell r="C8083" t="str">
            <v>M2</v>
          </cell>
          <cell r="D8083">
            <v>13.96</v>
          </cell>
        </row>
        <row r="8084">
          <cell r="A8084" t="str">
            <v xml:space="preserve">  0261</v>
          </cell>
          <cell r="B8084" t="str">
            <v>PINTURA EM TELHA</v>
          </cell>
        </row>
        <row r="8085">
          <cell r="A8085" t="str">
            <v xml:space="preserve">    75889</v>
          </cell>
          <cell r="B8085" t="str">
            <v xml:space="preserve">PINTURA PARA TELHAS DE ALUMINIO COM TINTA ESMALTE AUTOMOTIVA </v>
          </cell>
          <cell r="C8085" t="str">
            <v>M2</v>
          </cell>
          <cell r="D8085">
            <v>13.18</v>
          </cell>
        </row>
        <row r="8086">
          <cell r="A8086" t="str">
            <v>PISO</v>
          </cell>
          <cell r="B8086" t="str">
            <v>PISOS</v>
          </cell>
        </row>
        <row r="8087">
          <cell r="A8087" t="str">
            <v xml:space="preserve">  0111</v>
          </cell>
          <cell r="B8087" t="str">
            <v>PISO CIMENTADO</v>
          </cell>
        </row>
        <row r="8088">
          <cell r="A8088" t="str">
            <v xml:space="preserve">    73465</v>
          </cell>
          <cell r="B8088" t="str">
            <v>PISO CIMENTADO E=1,5CM C/ARGAMASSA 1:3 CIMENTO AREIA ALISADO COLHER SOBRE BASE EXISTENTE.</v>
          </cell>
          <cell r="C8088" t="str">
            <v>M2</v>
          </cell>
          <cell r="D8088">
            <v>23.34</v>
          </cell>
        </row>
        <row r="8089">
          <cell r="A8089" t="str">
            <v xml:space="preserve">    73675</v>
          </cell>
          <cell r="B8089" t="str">
            <v>PISO DE CONCRETO ACABAMENTO RÚSTICO ESPESSURA 7CM COM JUNTAS EM MADEIRA</v>
          </cell>
          <cell r="C8089" t="str">
            <v>M2</v>
          </cell>
          <cell r="D8089">
            <v>52.19</v>
          </cell>
        </row>
        <row r="8090">
          <cell r="A8090" t="str">
            <v xml:space="preserve">    73676</v>
          </cell>
          <cell r="B8090" t="str">
            <v>PISO CIMENTADO TRAÇO 1:3 (CIMENTO E AREIA) ACABAMENTO LISO PIGMENTADO ESPESSURA 1,5CM COM JUNTAS PLASTICAS DE DILATACAO E ARGAMASSA EM PREPARO MANUAL</v>
          </cell>
          <cell r="C8090" t="str">
            <v>M2</v>
          </cell>
          <cell r="D8090">
            <v>41.48</v>
          </cell>
        </row>
        <row r="8091">
          <cell r="A8091" t="str">
            <v xml:space="preserve">    73922</v>
          </cell>
          <cell r="B8091" t="str">
            <v>CIMENTADO LISO DESEMPENADO</v>
          </cell>
        </row>
        <row r="8092">
          <cell r="A8092" t="str">
            <v xml:space="preserve">    73922/001</v>
          </cell>
          <cell r="B8092" t="str">
            <v>PISO CIMENTADO TRACO 1:3 (CIMENTO E AREIA) ACABAMENTO LISO ESPESSURA 3,5CM, PREPARO MANUAL DA ARGAMASSA</v>
          </cell>
          <cell r="C8092" t="str">
            <v>M2</v>
          </cell>
          <cell r="D8092">
            <v>39.04</v>
          </cell>
        </row>
        <row r="8093">
          <cell r="A8093" t="str">
            <v xml:space="preserve">    73922/002</v>
          </cell>
          <cell r="B8093" t="str">
            <v>PISO CIMENTADO TRACO 1:4 (CIMENTO E AREIA) ACABAMENTO LISO ESPESSURA 2,5CM PREPARO MANUAL DA ARGAMASSA</v>
          </cell>
          <cell r="C8093" t="str">
            <v>M2</v>
          </cell>
          <cell r="D8093">
            <v>33.49</v>
          </cell>
        </row>
        <row r="8094">
          <cell r="A8094" t="str">
            <v xml:space="preserve">    73922/003</v>
          </cell>
          <cell r="B8094" t="str">
            <v>PISO CIMENTADO TRACO 1:3 (CIMENTO E AREIA) ACABAMENTO LISO ESPESSURA 2,0CM, PREPARO MANUAL DA ARGAMASSA</v>
          </cell>
          <cell r="C8094" t="str">
            <v>M2</v>
          </cell>
          <cell r="D8094">
            <v>32.26</v>
          </cell>
        </row>
        <row r="8095">
          <cell r="A8095" t="str">
            <v xml:space="preserve">    73922/004</v>
          </cell>
          <cell r="B8095" t="str">
            <v>PISO CIMENTADO TRACO 1:4 (CIMENTO E AREIA) ACABAMENTO LISO ESPESSURA 2,0CM, PREPARO MANUAL DA ARGAMASSA</v>
          </cell>
          <cell r="C8095" t="str">
            <v>M2</v>
          </cell>
          <cell r="D8095">
            <v>31.5</v>
          </cell>
        </row>
        <row r="8096">
          <cell r="A8096" t="str">
            <v xml:space="preserve">    73922/005</v>
          </cell>
          <cell r="B8096" t="str">
            <v>PISO CIMENTADO TRACO 1:3 (CIMENTO E AREIA) ACABAMENTO LISO ESPESSURA 3,0CM, PREPARO MANUAL DA ARGAMASSA</v>
          </cell>
          <cell r="C8096" t="str">
            <v>M2</v>
          </cell>
          <cell r="D8096">
            <v>36.619999999999997</v>
          </cell>
        </row>
        <row r="8097">
          <cell r="A8097" t="str">
            <v xml:space="preserve">    73923</v>
          </cell>
          <cell r="B8097" t="str">
            <v>CIMENTADO RUSTICO E=1,5CM CIMENTO/AREIA 1:4</v>
          </cell>
        </row>
        <row r="8098">
          <cell r="A8098" t="str">
            <v xml:space="preserve">    73923/001</v>
          </cell>
          <cell r="B8098" t="str">
            <v>PISO CIMENTADO TRACO 1:4 (CIMENTO E AREIA) ACABAMENTO RUSTICO ESPESSURA 2CM, ARGAMASSA COM PREPARO MANUAL</v>
          </cell>
          <cell r="C8098" t="str">
            <v>M2</v>
          </cell>
          <cell r="D8098">
            <v>27.97</v>
          </cell>
        </row>
        <row r="8099">
          <cell r="A8099" t="str">
            <v xml:space="preserve">    73923/002</v>
          </cell>
          <cell r="B8099" t="str">
            <v>PISO CIMENTADO TRACO 1:4 (CIMENTO E AREIA), COM ACABAMENTO RUSTICO ESPESSURA 3CM, PREPARO MANUAL</v>
          </cell>
          <cell r="C8099" t="str">
            <v>M2</v>
          </cell>
          <cell r="D8099">
            <v>43.76</v>
          </cell>
        </row>
        <row r="8100">
          <cell r="A8100" t="str">
            <v xml:space="preserve">    73923/003</v>
          </cell>
          <cell r="B8100" t="str">
            <v>PISO CIMENTADO TRACO 1:3 (CIMENTO E AREIA), COM ACABAMENTO RUSTICO E FRISADO ESPESSURA 2CM, PREPARO MANUAL</v>
          </cell>
          <cell r="C8100" t="str">
            <v>M2</v>
          </cell>
          <cell r="D8100">
            <v>32.26</v>
          </cell>
        </row>
        <row r="8101">
          <cell r="A8101" t="str">
            <v xml:space="preserve">    73974</v>
          </cell>
          <cell r="B8101" t="str">
            <v>PISO CIMENTADO RUSTICO</v>
          </cell>
        </row>
        <row r="8102">
          <cell r="A8102" t="str">
            <v xml:space="preserve">    73974/001</v>
          </cell>
          <cell r="B8102" t="str">
            <v>PISO CIMENTADO TRACO 1:3 (CIMENTO E AREIA) ACABAMENTO RUSTICO ESPESSURA 2CM, PREPARO MECANICO DA ARGAMASSA</v>
          </cell>
          <cell r="C8102" t="str">
            <v>M2</v>
          </cell>
          <cell r="D8102">
            <v>23.4</v>
          </cell>
        </row>
        <row r="8103">
          <cell r="A8103" t="str">
            <v xml:space="preserve">    73991</v>
          </cell>
          <cell r="B8103" t="str">
            <v>PISO CIMENTADO LISO C/ IMPERMEABILIZANTE</v>
          </cell>
        </row>
        <row r="8104">
          <cell r="A8104" t="str">
            <v xml:space="preserve">    73991/001</v>
          </cell>
          <cell r="B8104" t="str">
            <v>PISO CIMENTADO TRACO 1:4 (CIMENTO E AREIA) COM ACABAMENTO LISO ESPESSURA 1,5CM, PREPARO MANUAL DA ARGAMASSA INCLUSO ADITIVO IMPERMEABILIZANTE</v>
          </cell>
          <cell r="C8104" t="str">
            <v>M2</v>
          </cell>
          <cell r="D8104">
            <v>30.61</v>
          </cell>
        </row>
        <row r="8105">
          <cell r="A8105" t="str">
            <v xml:space="preserve">    73991/002</v>
          </cell>
          <cell r="B8105" t="str">
            <v>PISO CIMENTADO TRACO 1:3 (CIMENTO E AREIA) COM ACABAMENTO LISO ESPESSURA 1,5CM PREPARO MANUAL DA ARGAMASSA</v>
          </cell>
          <cell r="C8105" t="str">
            <v>M2</v>
          </cell>
          <cell r="D8105">
            <v>30.08</v>
          </cell>
        </row>
        <row r="8106">
          <cell r="A8106" t="str">
            <v xml:space="preserve">    73991/003</v>
          </cell>
          <cell r="B8106" t="str">
            <v>PISO CIMENTADO TRACO 1:3 (CIMENTO E AREIA) COM ACABAMENTO LISO ESPESSURA 3CM PREPARO MECANICO ARGAMASSA INCLUSO ADITIVO IMPERMEABILIZANTE</v>
          </cell>
          <cell r="C8106" t="str">
            <v>M2</v>
          </cell>
          <cell r="D8106">
            <v>32.35</v>
          </cell>
        </row>
        <row r="8107">
          <cell r="A8107" t="str">
            <v xml:space="preserve">    73991/004</v>
          </cell>
          <cell r="B8107" t="str">
            <v>PISO CIMENTADO TRACO 1:3 (CIMENTO E AREIA) COM ACABAMENTO LISO ESPESSURA 1,5CM, PREPARO MANUAL DA ARGAMASSA INCLUSO ADITIVO IMPERMEABILIZANTE</v>
          </cell>
          <cell r="C8107" t="str">
            <v>M2</v>
          </cell>
          <cell r="D8107">
            <v>25.42</v>
          </cell>
        </row>
        <row r="8108">
          <cell r="A8108" t="str">
            <v xml:space="preserve">    74079</v>
          </cell>
          <cell r="B8108" t="str">
            <v>CIMENTADO LISO QUEIMADO E=2CM C/JUNTA BATIDA CIM/AREIA 1:3</v>
          </cell>
        </row>
        <row r="8109">
          <cell r="A8109" t="str">
            <v xml:space="preserve">    74079/001</v>
          </cell>
          <cell r="B8109" t="str">
            <v>PISO CIMENTADO TRACO 1:4 (CIMENTO E AREIA) COM ACABAMENTO LISO ESPESSURA 2,0CM COM JUNTAS PLASTICAS DE DILATACAO E PREPARO MANUAL DA ARGAMASSA</v>
          </cell>
          <cell r="C8109" t="str">
            <v>M2</v>
          </cell>
          <cell r="D8109">
            <v>43.24</v>
          </cell>
        </row>
        <row r="8110">
          <cell r="A8110" t="str">
            <v xml:space="preserve">    74079/002</v>
          </cell>
          <cell r="B8110" t="str">
            <v>PISO CIMENTADO TRAÇO 1:3 (CIMENTO E AREIA) ACABAMENTO LISO ESPESSURA 2CM COM JUNTA BATIDA E PREPARO MANUAL DA ARGAMASSA</v>
          </cell>
          <cell r="C8110" t="str">
            <v>M2</v>
          </cell>
          <cell r="D8110">
            <v>40.5</v>
          </cell>
        </row>
        <row r="8111">
          <cell r="A8111" t="str">
            <v xml:space="preserve">    76447</v>
          </cell>
          <cell r="B8111" t="str">
            <v>PISO CIMENTADO LISO</v>
          </cell>
        </row>
        <row r="8112">
          <cell r="A8112" t="str">
            <v xml:space="preserve">    76447/001</v>
          </cell>
          <cell r="B8112" t="str">
            <v>PISO CIMENTADO TRACO 1:3 (CIMENTO E AREIA) ACABAMENTO LISO ESPESSURA 2,5 CM PREPARO MECANICO DA ARGAMASSA</v>
          </cell>
          <cell r="C8112" t="str">
            <v>M2</v>
          </cell>
          <cell r="D8112">
            <v>28.19</v>
          </cell>
        </row>
        <row r="8113">
          <cell r="A8113" t="str">
            <v xml:space="preserve">    76448</v>
          </cell>
          <cell r="B8113" t="str">
            <v>CIMENTADO RUSTICO E=1,5CM CIMENTO/AREIA 1:4</v>
          </cell>
        </row>
        <row r="8114">
          <cell r="A8114" t="str">
            <v xml:space="preserve">    76448/001</v>
          </cell>
          <cell r="B8114" t="str">
            <v>PISO CIMENTADO TRACO 1:4 (CIMENTO E AREIA) ACABAMENTO RUSTICO ESPESSURA 1,5 CM PREPARO MANUAL DA ARGAMASSA</v>
          </cell>
          <cell r="C8114" t="str">
            <v>M2</v>
          </cell>
          <cell r="D8114">
            <v>25.91</v>
          </cell>
        </row>
        <row r="8115">
          <cell r="A8115" t="str">
            <v xml:space="preserve">    76448/002</v>
          </cell>
          <cell r="B8115" t="str">
            <v>PISO CIMENTADO TRAÇO 1:4 (CIMENTO E AREIA) ACABAMENTO RUSTICO ESPESSURA 3,5 CM PREPARO MANUAL DA ARGAMASSA</v>
          </cell>
          <cell r="C8115" t="str">
            <v>M2</v>
          </cell>
          <cell r="D8115">
            <v>33.79</v>
          </cell>
        </row>
        <row r="8116">
          <cell r="A8116" t="str">
            <v xml:space="preserve">    76448/003</v>
          </cell>
          <cell r="B8116" t="str">
            <v>PISO CIMENTADO TRAÇO 1:4 (CIMENTO E AREIA) ACABAMENTO RUSTICO ESPESSURA 2,5 CM PREPARO MANUAL DA ARGAMASSA</v>
          </cell>
          <cell r="C8116" t="str">
            <v>M2</v>
          </cell>
          <cell r="D8116">
            <v>29.85</v>
          </cell>
        </row>
        <row r="8117">
          <cell r="A8117" t="str">
            <v xml:space="preserve">    84172</v>
          </cell>
          <cell r="B8117" t="str">
            <v>PISO CIMENTADO TRACO 1:3 (CIMENTO E AREIA) ACABAMENTO RUSTICO ESPESSURA 2 CM COM JUNTAS PLASTICAS DE DILATACAO, PREPARO MANUAL DA ARGAMASSA</v>
          </cell>
          <cell r="C8117" t="str">
            <v>M2</v>
          </cell>
          <cell r="D8117">
            <v>33.11</v>
          </cell>
        </row>
        <row r="8118">
          <cell r="A8118" t="str">
            <v xml:space="preserve">    84173</v>
          </cell>
          <cell r="B8118" t="str">
            <v>PISO CIMENTADO TRACO 1:3 (CIMENTO/AREIA) ACABAMENTO LISO PREPARO MANUAL DA ARGAMASSA INCLUSO ADITIVO IMPERMEABILIZANTE</v>
          </cell>
          <cell r="C8118" t="str">
            <v>M2</v>
          </cell>
          <cell r="D8118">
            <v>33.96</v>
          </cell>
        </row>
        <row r="8119">
          <cell r="A8119" t="str">
            <v xml:space="preserve">    84174</v>
          </cell>
          <cell r="B8119" t="str">
            <v>PISO CIMENTADO TRACO 1:3 (CIMENTO E AREIA) COM ACABAMENTO LISO ESPESSURA 3CM COM JUNTAS DE MADEIRA, PREPARO MANUAL DA ARGAMASSA INCLUSO ADITIVO IMPERMEABILIZANTE</v>
          </cell>
          <cell r="C8119" t="str">
            <v>M2</v>
          </cell>
          <cell r="D8119">
            <v>49.03</v>
          </cell>
        </row>
        <row r="8120">
          <cell r="A8120" t="str">
            <v xml:space="preserve">  0112</v>
          </cell>
          <cell r="B8120" t="str">
            <v>PISO DE MADEIRA</v>
          </cell>
        </row>
        <row r="8121">
          <cell r="A8121" t="str">
            <v xml:space="preserve">    72191</v>
          </cell>
          <cell r="B8121" t="str">
            <v>RECOLOCACAO DE TACOS DE MADEIRA COM REAPROVEITAMENTO DE MATERIAL E ASSENTAMENTO COM ARGAMASSA 1:4 (CIMENTO E AREIA)</v>
          </cell>
          <cell r="C8121" t="str">
            <v>M2</v>
          </cell>
          <cell r="D8121">
            <v>51.88</v>
          </cell>
        </row>
        <row r="8122">
          <cell r="A8122" t="str">
            <v xml:space="preserve">    72192</v>
          </cell>
          <cell r="B8122" t="str">
            <v>RECOLOCACAO DE PISO DE TABUAS DE MADEIRA, CONSIDERANDO REAPROVEITAMENTO DO MATERIAL</v>
          </cell>
          <cell r="C8122" t="str">
            <v>M2</v>
          </cell>
          <cell r="D8122">
            <v>14.32</v>
          </cell>
        </row>
        <row r="8123">
          <cell r="A8123" t="str">
            <v xml:space="preserve">    72193</v>
          </cell>
          <cell r="B8123" t="str">
            <v>RECOLOCACAO DE PISO DE TABUAS DE MADEIRA, CONSIDERANDO REAPROVEITAMENTO DO MATERIAL</v>
          </cell>
          <cell r="C8123" t="str">
            <v>M2</v>
          </cell>
          <cell r="D8123">
            <v>37.71</v>
          </cell>
        </row>
        <row r="8124">
          <cell r="A8124" t="str">
            <v xml:space="preserve">    73655</v>
          </cell>
          <cell r="B8124" t="str">
            <v>PISO EM TABUA CORRIDA DE MADEIRA ESPESSURA 2,5CM FIXADO EM PECAS DE MADEIRA E ASSENTADO EM ARGAMASSA TRACO 1:4 (CIMENTO/AREIA)</v>
          </cell>
          <cell r="C8124" t="str">
            <v>M2</v>
          </cell>
          <cell r="D8124">
            <v>143.34</v>
          </cell>
        </row>
        <row r="8125">
          <cell r="A8125" t="str">
            <v xml:space="preserve">    73734</v>
          </cell>
          <cell r="B8125" t="str">
            <v>PISO EM MADEIRA</v>
          </cell>
        </row>
        <row r="8126">
          <cell r="A8126" t="str">
            <v xml:space="preserve">    73734/001</v>
          </cell>
          <cell r="B8126" t="str">
            <v>PISO EM TACO DE MADEIRA 7X21CM, ASSENTADO COM ARGAMASSA TRACO 1:4 (CIMENTO E AREIA MEDIA)</v>
          </cell>
          <cell r="C8126" t="str">
            <v>M2</v>
          </cell>
          <cell r="D8126">
            <v>86.03</v>
          </cell>
        </row>
        <row r="8127">
          <cell r="A8127" t="str">
            <v xml:space="preserve">    84181</v>
          </cell>
          <cell r="B8127" t="str">
            <v xml:space="preserve">PISO EM TACO DE MADEIRA 7X21CM, FIXADO COM COLA BASE DE PVA </v>
          </cell>
          <cell r="C8127" t="str">
            <v>M2</v>
          </cell>
          <cell r="D8127">
            <v>64.3</v>
          </cell>
        </row>
        <row r="8128">
          <cell r="A8128" t="str">
            <v xml:space="preserve">    84182</v>
          </cell>
          <cell r="B8128" t="str">
            <v xml:space="preserve">PISO PARQUET DE MADEIRA DE LEI FIXADO COM COLA BASE DE PVA </v>
          </cell>
          <cell r="C8128" t="str">
            <v>M2</v>
          </cell>
          <cell r="D8128">
            <v>82</v>
          </cell>
        </row>
        <row r="8129">
          <cell r="A8129" t="str">
            <v xml:space="preserve">  0113</v>
          </cell>
          <cell r="B8129" t="str">
            <v>PISO CERAMICO</v>
          </cell>
        </row>
        <row r="8130">
          <cell r="A8130" t="str">
            <v xml:space="preserve">    87246</v>
          </cell>
          <cell r="B8130" t="str">
            <v>REVESTIMENTO CERÂMICO PARA PISO COM PLACAS TIPO GRÊS DE DIMENSÕES 35X35 CM APLICADA EM AMBIENTES DE ÁREA MENOR QUE 5 M2. AF_06/2014</v>
          </cell>
          <cell r="C8130" t="str">
            <v>M2</v>
          </cell>
          <cell r="D8130">
            <v>30.85</v>
          </cell>
        </row>
        <row r="8131">
          <cell r="A8131" t="str">
            <v xml:space="preserve">    87247</v>
          </cell>
          <cell r="B8131" t="str">
            <v>REVESTIMENTO CERÂMICO PARA PISO COM PLACAS TIPO GRÊS DE DIMENSÕES 35X35 CM APLICADA EM AMBIENTES DE ÁREA ENTRE 5 M2 E 10 M2. AF_06/2014</v>
          </cell>
          <cell r="C8131" t="str">
            <v>M2</v>
          </cell>
          <cell r="D8131">
            <v>27.28</v>
          </cell>
        </row>
        <row r="8132">
          <cell r="A8132" t="str">
            <v xml:space="preserve">    87248</v>
          </cell>
          <cell r="B8132" t="str">
            <v>REVESTIMENTO CERÂMICO PARA PISO COM PLACAS TIPO GRÊS DE DIMENSÕES 35X35 CM APLICADA EM AMBIENTES DE ÁREA MAIOR QUE 10 M2. AF_06/2014</v>
          </cell>
          <cell r="C8132" t="str">
            <v>M2</v>
          </cell>
          <cell r="D8132">
            <v>24.39</v>
          </cell>
        </row>
        <row r="8133">
          <cell r="A8133" t="str">
            <v xml:space="preserve">    87249</v>
          </cell>
          <cell r="B8133" t="str">
            <v>REVESTIMENTO CERÂMICO PARA PISO COM PLACAS TIPO GRÊS DE DIMENSÕES 45X45 CM APLICADA EM AMBIENTES DE ÁREA MENOR QUE 5 M2. AF_06/2014</v>
          </cell>
          <cell r="C8133" t="str">
            <v>M2</v>
          </cell>
          <cell r="D8133">
            <v>34.369999999999997</v>
          </cell>
        </row>
        <row r="8134">
          <cell r="A8134" t="str">
            <v xml:space="preserve">    87250</v>
          </cell>
          <cell r="B8134" t="str">
            <v>REVESTIMENTO CERÂMICO PARA PISO COM PLACAS TIPO GRÊS DE DIMENSÕES 45X45 CM APLICADA EM AMBIENTES DE ÁREA ENTRE 5 M2 E 10 M2. AF_06/2014</v>
          </cell>
          <cell r="C8134" t="str">
            <v>M2</v>
          </cell>
          <cell r="D8134">
            <v>28.74</v>
          </cell>
        </row>
        <row r="8135">
          <cell r="A8135" t="str">
            <v xml:space="preserve">    87251</v>
          </cell>
          <cell r="B8135" t="str">
            <v>REVESTIMENTO CERÂMICO PARA PISO COM PLACAS TIPO GRÊS DE DIMENSÕES 45X45 CM APLICADA EM AMBIENTES DE ÁREA MAIOR QUE 10 M2. AF_06/2014</v>
          </cell>
          <cell r="C8135" t="str">
            <v>M2</v>
          </cell>
          <cell r="D8135">
            <v>25.08</v>
          </cell>
        </row>
        <row r="8136">
          <cell r="A8136" t="str">
            <v xml:space="preserve">    87255</v>
          </cell>
          <cell r="B8136" t="str">
            <v>REVESTIMENTO CERÂMICO PARA PISO COM PLACAS TIPO GRÊS DE DIMENSÕES 60X60 CM APLICADA EM AMBIENTES DE ÁREA MENOR QUE 5 M2. AF_06/2014</v>
          </cell>
          <cell r="C8136" t="str">
            <v>M2</v>
          </cell>
          <cell r="D8136">
            <v>55.97</v>
          </cell>
        </row>
        <row r="8137">
          <cell r="A8137" t="str">
            <v xml:space="preserve">    87256</v>
          </cell>
          <cell r="B8137" t="str">
            <v>REVESTIMENTO CERÂMICO PARA PISO COM PLACAS TIPO GRÊS DE DIMENSÕES 60X60 CM APLICADA EM AMBIENTES DE ÁREA ENTRE 5 M2 E 10 M2. AF_06/2014</v>
          </cell>
          <cell r="C8137" t="str">
            <v>M2</v>
          </cell>
          <cell r="D8137">
            <v>49.13</v>
          </cell>
        </row>
        <row r="8138">
          <cell r="A8138" t="str">
            <v xml:space="preserve">    87257</v>
          </cell>
          <cell r="B8138" t="str">
            <v>REVESTIMENTO CERÂMICO PARA PISO COM PLACAS TIPO GRÊS DE DIMENSÕES 60X60 CM APLICADA EM AMBIENTES DE ÁREA MAIOR QUE 10 M2. AF_06/2014</v>
          </cell>
          <cell r="C8138" t="str">
            <v>M2</v>
          </cell>
          <cell r="D8138">
            <v>44.84</v>
          </cell>
        </row>
        <row r="8139">
          <cell r="A8139" t="str">
            <v xml:space="preserve">    87258</v>
          </cell>
          <cell r="B8139" t="str">
            <v>REVESTIMENTO CERÂMICO PARA PISO COM PLACAS TIPO PORCELANATO DE DIMENSÕES 45X45 CM APLICADA EM AMBIENTES DE ÁREA MENOR QUE 5 M². AF_06/2014</v>
          </cell>
          <cell r="C8139" t="str">
            <v>M2</v>
          </cell>
          <cell r="D8139">
            <v>75.91</v>
          </cell>
        </row>
        <row r="8140">
          <cell r="A8140" t="str">
            <v xml:space="preserve">    87259</v>
          </cell>
          <cell r="B8140" t="str">
            <v>REVESTIMENTO CERÂMICO PARA PISO COM PLACAS TIPO PORCELANATO DE DIMENSÕES 45X45 CM APLICADA EM AMBIENTES DE ÁREA ENTRE 5 M² E 10 M². AF_06/2014</v>
          </cell>
          <cell r="C8140" t="str">
            <v>M2</v>
          </cell>
          <cell r="D8140">
            <v>69.42</v>
          </cell>
        </row>
        <row r="8141">
          <cell r="A8141" t="str">
            <v xml:space="preserve">    87260</v>
          </cell>
          <cell r="B8141" t="str">
            <v>REVESTIMENTO CERÂMICO PARA PISO COM PLACAS TIPO PORCELANATO DE DIMENSÕES 45X45 CM APLICADA EM AMBIENTES DE ÁREA MAIOR QUE 10 M². AF_06/2014</v>
          </cell>
          <cell r="C8141" t="str">
            <v>M2</v>
          </cell>
          <cell r="D8141">
            <v>65.62</v>
          </cell>
        </row>
        <row r="8142">
          <cell r="A8142" t="str">
            <v xml:space="preserve">    89046</v>
          </cell>
          <cell r="B8142" t="str">
            <v>(COMPOSIÇÃO REPRESENTATIVA) DO SERVIÇO DE REVESTIMENTO CERÂMICO PARA PISO COM PLACAS TIPO GRÉS DE DIMENSÕES 35X35 CM, PARA EDIFICAÇÃO HABITACIONAL MULTIFAMILIAR (PRÉDIO). AF_11/2014</v>
          </cell>
          <cell r="C8142" t="str">
            <v>M2</v>
          </cell>
          <cell r="D8142">
            <v>27.13</v>
          </cell>
        </row>
        <row r="8143">
          <cell r="A8143" t="str">
            <v xml:space="preserve">    89171</v>
          </cell>
          <cell r="B8143" t="str">
            <v>(COMPOSIÇÃO REPRESENTATIVA) DO SERVIÇO DE REVESTIMENTO CERÂMICO PARA PISO COM PLACAS TIPO GRÉS DE DIMENSÕES 35X35 CM, PARA EDIFICAÇÃO HABITACIONAL UNIFAMILIAR (CASA) E EDIFICAÇÃO PÚBLICA PADRÃO. AF_11/2014</v>
          </cell>
          <cell r="C8143" t="str">
            <v>M2</v>
          </cell>
          <cell r="D8143">
            <v>25.72</v>
          </cell>
        </row>
        <row r="8144">
          <cell r="A8144" t="str">
            <v xml:space="preserve">  0115</v>
          </cell>
          <cell r="B8144" t="str">
            <v>PISO DE PEDRA</v>
          </cell>
        </row>
        <row r="8145">
          <cell r="A8145" t="str">
            <v xml:space="preserve">    73743</v>
          </cell>
          <cell r="B8145" t="str">
            <v>PISO EM PEDRA</v>
          </cell>
        </row>
        <row r="8146">
          <cell r="A8146" t="str">
            <v xml:space="preserve">    73743/001</v>
          </cell>
          <cell r="B8146" t="str">
            <v>PISO EM PEDRA SÃO TOME ASSENTADO SOBRE ARGAMASSA 1:3 (CIMENTO E AREIA)REJUNTADO COM CIMENTO BRANCO</v>
          </cell>
          <cell r="C8146" t="str">
            <v>M2</v>
          </cell>
          <cell r="D8146">
            <v>139.63</v>
          </cell>
        </row>
        <row r="8147">
          <cell r="A8147" t="str">
            <v xml:space="preserve">    73818</v>
          </cell>
          <cell r="B8147" t="str">
            <v>PAVIMENTACAO C/PEDRISCO S/COMPACTACAO E=5CM -11209</v>
          </cell>
        </row>
        <row r="8148">
          <cell r="A8148" t="str">
            <v xml:space="preserve">    73818/001</v>
          </cell>
          <cell r="B8148" t="str">
            <v xml:space="preserve">PAVIMENTACAO EM PEDRISCO, ESPESSURA 5CM </v>
          </cell>
          <cell r="C8148" t="str">
            <v>M2</v>
          </cell>
          <cell r="D8148">
            <v>4.8</v>
          </cell>
        </row>
        <row r="8149">
          <cell r="A8149" t="str">
            <v xml:space="preserve">    73921</v>
          </cell>
          <cell r="B8149" t="str">
            <v>PISO PEDRA</v>
          </cell>
        </row>
        <row r="8150">
          <cell r="A8150" t="str">
            <v xml:space="preserve">    73921/001</v>
          </cell>
          <cell r="B8150" t="str">
            <v>PISO EM PEDRA PORTUGUESA ASSENTADO SOBRE BASE DE SAIBRO, REJUNTADO COMCIMENTO BRANCO</v>
          </cell>
          <cell r="C8150" t="str">
            <v>M2</v>
          </cell>
          <cell r="D8150">
            <v>101.76</v>
          </cell>
        </row>
        <row r="8151">
          <cell r="A8151" t="str">
            <v xml:space="preserve">    73921/002</v>
          </cell>
          <cell r="B8151" t="str">
            <v>PISO EM PEDRA ARDOSIA ASSENTADO SOBRE ARGAMASSA COLANTE REJUNTADO COM CIMENTO COMUM</v>
          </cell>
          <cell r="C8151" t="str">
            <v>M2</v>
          </cell>
          <cell r="D8151">
            <v>28.67</v>
          </cell>
        </row>
        <row r="8152">
          <cell r="A8152" t="str">
            <v xml:space="preserve">    73957</v>
          </cell>
          <cell r="B8152" t="str">
            <v>PISOS DE PEDRA PORTUGUESA, ARENITO E ARDOSIA</v>
          </cell>
        </row>
        <row r="8153">
          <cell r="A8153" t="str">
            <v xml:space="preserve">    73957/001</v>
          </cell>
          <cell r="B8153" t="str">
            <v>RECOMPOSICAO DE PISO EM PEDRA PORTUGUESA, ASSENTADA SOBRE ARGAMASSA TRACO 1:5 (CIMENTO E SAIBRO), REJUNTADO COM CIMENTO COMUM, COM APROVEITAMENTO DA PEDRA</v>
          </cell>
          <cell r="C8153" t="str">
            <v>M2</v>
          </cell>
          <cell r="D8153">
            <v>37.380000000000003</v>
          </cell>
        </row>
        <row r="8154">
          <cell r="A8154" t="str">
            <v xml:space="preserve">    74160</v>
          </cell>
          <cell r="B8154" t="str">
            <v>PISO EM PEDRA ARDOSIA, E = 1,00 CM</v>
          </cell>
        </row>
        <row r="8155">
          <cell r="A8155" t="str">
            <v xml:space="preserve">    74160/001</v>
          </cell>
          <cell r="B8155" t="str">
            <v>PISO EM PEDRA ARDOSIA IRREGULAR ASSENTADO SOBRE ARGAMASSA TRACO 1:0,5:5 (CIMENTO, CAL E AREIA), REJUNTADO COM CIMENTO BRANCO</v>
          </cell>
          <cell r="C8155" t="str">
            <v>M2</v>
          </cell>
          <cell r="D8155">
            <v>30.38</v>
          </cell>
        </row>
        <row r="8156">
          <cell r="A8156" t="str">
            <v xml:space="preserve">    74235</v>
          </cell>
          <cell r="B8156" t="str">
            <v>PISOS DE PEDRA PORTUGUESA ARENITO E ARDOSIA</v>
          </cell>
        </row>
        <row r="8157">
          <cell r="A8157" t="str">
            <v xml:space="preserve">    74235/001</v>
          </cell>
          <cell r="B8157" t="str">
            <v>PISO EM PEDRA PORTUGUESA ASSENTADO SOBRE ARGAMASSA TRACO 1:5 (CIMENTO E SAIBRO), REJUNTADO COM CIMENTO COMUM</v>
          </cell>
          <cell r="C8157" t="str">
            <v>M2</v>
          </cell>
          <cell r="D8157">
            <v>105.91</v>
          </cell>
        </row>
        <row r="8158">
          <cell r="A8158" t="str">
            <v xml:space="preserve">    84183</v>
          </cell>
          <cell r="B8158" t="str">
            <v>PISO EM PEDRA PORTUGUESA ASSENTADO SOBRE BASE DE AREIA, REJUNTADO COM CIMENTO COMUM</v>
          </cell>
          <cell r="C8158" t="str">
            <v>M2</v>
          </cell>
          <cell r="D8158">
            <v>94.59</v>
          </cell>
        </row>
        <row r="8159">
          <cell r="A8159" t="str">
            <v xml:space="preserve">  0116</v>
          </cell>
          <cell r="B8159" t="str">
            <v>PISO VINILICO/BORRACHA</v>
          </cell>
        </row>
        <row r="8160">
          <cell r="A8160" t="str">
            <v xml:space="preserve">    72185</v>
          </cell>
          <cell r="B8160" t="str">
            <v>PISO VINILICO SEMIFLEXIVEL PADRAO LISO, ESPESSURA 2MM, FIXADO COM COLA</v>
          </cell>
          <cell r="C8160" t="str">
            <v>M2</v>
          </cell>
          <cell r="D8160">
            <v>60.91</v>
          </cell>
        </row>
        <row r="8161">
          <cell r="A8161" t="str">
            <v xml:space="preserve">    72186</v>
          </cell>
          <cell r="B8161" t="str">
            <v>PISO VINILICO SEMIFLEXIVEL PADRAO LISO, ESPESSURA 3,2MM, FIXADO COM COLA</v>
          </cell>
          <cell r="C8161" t="str">
            <v>M2</v>
          </cell>
          <cell r="D8161">
            <v>98.24</v>
          </cell>
        </row>
        <row r="8162">
          <cell r="A8162" t="str">
            <v xml:space="preserve">    72187</v>
          </cell>
          <cell r="B8162" t="str">
            <v>PISO DE BORRACHA FRISADO, ESPESSURA 7MM, ASSENTADO COM ARGAMASSA TRACO1:3 (CIMENTO E AREIA)</v>
          </cell>
          <cell r="C8162" t="str">
            <v>M2</v>
          </cell>
          <cell r="D8162">
            <v>172.66</v>
          </cell>
        </row>
        <row r="8163">
          <cell r="A8163" t="str">
            <v xml:space="preserve">    72188</v>
          </cell>
          <cell r="B8163" t="str">
            <v>PISO DE BORRACHA PASTILHADO, ESPESSURA 7MM, ASSENTADO COM ARGAMASSA TRACO 1:3 (CIMENTO E AREIA)</v>
          </cell>
          <cell r="C8163" t="str">
            <v>M2</v>
          </cell>
          <cell r="D8163">
            <v>172.02</v>
          </cell>
        </row>
        <row r="8164">
          <cell r="A8164" t="str">
            <v xml:space="preserve">    73876</v>
          </cell>
          <cell r="B8164" t="str">
            <v>PLURIGOMA</v>
          </cell>
        </row>
        <row r="8165">
          <cell r="A8165" t="str">
            <v xml:space="preserve">    73876/001</v>
          </cell>
          <cell r="B8165" t="str">
            <v xml:space="preserve">PISO DE BORRACHA PASTILHADO, ESPESSURA 7MM, FIXADO COM COLA </v>
          </cell>
          <cell r="C8165" t="str">
            <v>M2</v>
          </cell>
          <cell r="D8165">
            <v>163.43</v>
          </cell>
        </row>
        <row r="8166">
          <cell r="A8166" t="str">
            <v xml:space="preserve">    84186</v>
          </cell>
          <cell r="B8166" t="str">
            <v xml:space="preserve">PISO DE BORRACHA CANELADA, ESPESSURA 3,5MM, FIXADO COM COLA </v>
          </cell>
          <cell r="C8166" t="str">
            <v>M2</v>
          </cell>
          <cell r="D8166">
            <v>85.14</v>
          </cell>
        </row>
        <row r="8167">
          <cell r="A8167" t="str">
            <v xml:space="preserve">    84187</v>
          </cell>
          <cell r="B8167" t="str">
            <v xml:space="preserve">ASSENTAMENTO DE PISO DE BORRACHA PASTILHADA FIXADO COM COLA </v>
          </cell>
          <cell r="C8167" t="str">
            <v>M2</v>
          </cell>
          <cell r="D8167">
            <v>15.12</v>
          </cell>
        </row>
        <row r="8168">
          <cell r="A8168" t="str">
            <v xml:space="preserve">    84188</v>
          </cell>
          <cell r="B8168" t="str">
            <v xml:space="preserve">TESTEIRA OU RODAPE VINILICO 6CM FIXADO COM COLA </v>
          </cell>
          <cell r="C8168" t="str">
            <v>M</v>
          </cell>
          <cell r="D8168">
            <v>22.77</v>
          </cell>
        </row>
        <row r="8169">
          <cell r="A8169" t="str">
            <v xml:space="preserve">  0117</v>
          </cell>
          <cell r="B8169" t="str">
            <v>PISO DE ALTA RESISTENCIA</v>
          </cell>
        </row>
        <row r="8170">
          <cell r="A8170" t="str">
            <v xml:space="preserve">    72136</v>
          </cell>
          <cell r="B8170" t="str">
            <v>PISO INDUSTRIAL DE ALTA RESISTENCIA, ESPESSURA 8MM, INCLUSO JUNTAS DE DILATACAO PLASTICAS E POLIMENTO MECANIZADO</v>
          </cell>
          <cell r="C8170" t="str">
            <v>M2</v>
          </cell>
          <cell r="D8170">
            <v>64</v>
          </cell>
        </row>
        <row r="8171">
          <cell r="A8171" t="str">
            <v xml:space="preserve">    72137</v>
          </cell>
          <cell r="B8171" t="str">
            <v>PISO INDUSTRIAL ALTA RESISTENCIA, ESPESSURA 12MM, INCLUSO JUNTAS DE DILATACAO PLASTICAS E POLIMENTO MECANIZADO</v>
          </cell>
          <cell r="C8171" t="str">
            <v>M2</v>
          </cell>
          <cell r="D8171">
            <v>77.150000000000006</v>
          </cell>
        </row>
        <row r="8172">
          <cell r="A8172" t="str">
            <v xml:space="preserve">    72815</v>
          </cell>
          <cell r="B8172" t="str">
            <v xml:space="preserve">APLICACAO DE TINTA A BASE DE EPOXI SOBRE PISO </v>
          </cell>
          <cell r="C8172" t="str">
            <v>M2</v>
          </cell>
          <cell r="D8172">
            <v>30.53</v>
          </cell>
        </row>
        <row r="8173">
          <cell r="A8173" t="str">
            <v xml:space="preserve">  0118</v>
          </cell>
          <cell r="B8173" t="str">
            <v>PISO GRANILITE/MARMORITE</v>
          </cell>
        </row>
        <row r="8174">
          <cell r="A8174" t="str">
            <v xml:space="preserve">    84191</v>
          </cell>
          <cell r="B8174" t="str">
            <v>PISO EM GRANILITE, MARMORITE OU GRANITINA ESPESSURA 8 MM, INCLUSO JUNTAS DE DILATACAO PLASTICAS</v>
          </cell>
          <cell r="C8174" t="str">
            <v>M2</v>
          </cell>
          <cell r="D8174">
            <v>63.61</v>
          </cell>
        </row>
        <row r="8175">
          <cell r="A8175" t="str">
            <v xml:space="preserve">  0119</v>
          </cell>
          <cell r="B8175" t="str">
            <v>PISO DE MARMORE/GRANITO</v>
          </cell>
        </row>
        <row r="8176">
          <cell r="A8176" t="str">
            <v xml:space="preserve">    72138</v>
          </cell>
          <cell r="B8176" t="str">
            <v>PISO EM GRANITO BRANCO 50X50CM LEVIGADO ESPESSURA 2CM, ASSENTADO COM ARGAMASSA COLANTE DUPLA COLAGEM, COM REJUNTAMENTO EM CIMENTO BRANCO</v>
          </cell>
          <cell r="C8176" t="str">
            <v>M2</v>
          </cell>
          <cell r="D8176">
            <v>173.5</v>
          </cell>
        </row>
        <row r="8177">
          <cell r="A8177" t="str">
            <v xml:space="preserve">    84190</v>
          </cell>
          <cell r="B8177" t="str">
            <v>PISO GRANITO ASSENTADO SOBRE ARGAMASSA CIMENTO / CAL / AREIA TRACO 1:0,25:3 INCLUSIVE REJUNTE EM CIMENTO</v>
          </cell>
          <cell r="C8177" t="str">
            <v>M2</v>
          </cell>
          <cell r="D8177">
            <v>135.44999999999999</v>
          </cell>
        </row>
        <row r="8178">
          <cell r="A8178" t="str">
            <v xml:space="preserve">    84193</v>
          </cell>
          <cell r="B8178" t="str">
            <v>ASSENTAMENTO DE PISO GRANITO/MARMORE SOBRE ARGAMASSA TRACO 1:2:2 (CIMENTO/AREIA/SAIBRO)</v>
          </cell>
          <cell r="C8178" t="str">
            <v>M2</v>
          </cell>
          <cell r="D8178">
            <v>17.059999999999999</v>
          </cell>
        </row>
        <row r="8179">
          <cell r="A8179" t="str">
            <v xml:space="preserve">    84195</v>
          </cell>
          <cell r="B8179" t="str">
            <v>PISO MARMORE BRANCO ASSENTADO SOBRE ARGAMASSA TRACO 1:4 (CIMENTO/AREIA)</v>
          </cell>
          <cell r="C8179" t="str">
            <v>M2</v>
          </cell>
          <cell r="D8179">
            <v>145.33000000000001</v>
          </cell>
        </row>
        <row r="8180">
          <cell r="A8180" t="str">
            <v xml:space="preserve">  0120</v>
          </cell>
          <cell r="B8180" t="str">
            <v>SOLEIRA CERAMICA</v>
          </cell>
        </row>
        <row r="8181">
          <cell r="A8181" t="str">
            <v xml:space="preserve">    84192</v>
          </cell>
          <cell r="B8181" t="str">
            <v>SOLEIRA CERAMICA PEI-4 LARGURA 15CM ASSENTADA SOBRE ARGAMASSA CIMENTO E AREIA TRACO 1:4</v>
          </cell>
          <cell r="C8181" t="str">
            <v>M</v>
          </cell>
          <cell r="D8181">
            <v>10.31</v>
          </cell>
        </row>
        <row r="8182">
          <cell r="A8182" t="str">
            <v xml:space="preserve">  0121</v>
          </cell>
          <cell r="B8182" t="str">
            <v>SOLEIRA DE GRANILITE, MARMORITE E OUTROS</v>
          </cell>
        </row>
        <row r="8183">
          <cell r="A8183" t="str">
            <v xml:space="preserve">    74159</v>
          </cell>
          <cell r="B8183" t="str">
            <v>SOLEIRA DE ARDOSIA</v>
          </cell>
        </row>
        <row r="8184">
          <cell r="A8184" t="str">
            <v xml:space="preserve">    74159/001</v>
          </cell>
          <cell r="B8184" t="str">
            <v>SOLEIRA EM ARDOSIA LARGURA 15CM ASSENTADA COM ARGAMASSA DE CIMENTO E AREIA TRACO 1:4 REJUNTE EM CIMENTO BRANCO</v>
          </cell>
          <cell r="C8184" t="str">
            <v>M</v>
          </cell>
          <cell r="D8184">
            <v>10.54</v>
          </cell>
        </row>
        <row r="8185">
          <cell r="A8185" t="str">
            <v xml:space="preserve">    74192</v>
          </cell>
          <cell r="B8185" t="str">
            <v>SOLEIRA DE MARMORITE</v>
          </cell>
        </row>
        <row r="8186">
          <cell r="A8186" t="str">
            <v xml:space="preserve">    74192/001</v>
          </cell>
          <cell r="B8186" t="str">
            <v>SOLEIRA EM MARMORITE LARGURA 15CM SOBRE ARGAMASSA TRACO 1:4 (CIMENTO EAREIA)</v>
          </cell>
          <cell r="C8186" t="str">
            <v>M</v>
          </cell>
          <cell r="D8186">
            <v>48.75</v>
          </cell>
        </row>
        <row r="8187">
          <cell r="A8187" t="str">
            <v xml:space="preserve">    84194</v>
          </cell>
          <cell r="B8187" t="str">
            <v>SOLEIRA DE CIMENTADO LISO LARGURA 15CM EXECUTADA COM ARGAMASSA TRACO 1:3 (CIMENTO E AREIA)</v>
          </cell>
          <cell r="C8187" t="str">
            <v>M</v>
          </cell>
          <cell r="D8187">
            <v>8.7200000000000006</v>
          </cell>
        </row>
        <row r="8188">
          <cell r="A8188" t="str">
            <v xml:space="preserve">  0122</v>
          </cell>
          <cell r="B8188" t="str">
            <v>SOLEIRA DE MARMORE/GRANITO</v>
          </cell>
        </row>
        <row r="8189">
          <cell r="A8189" t="str">
            <v xml:space="preserve">    74111</v>
          </cell>
          <cell r="B8189" t="str">
            <v>SOLEIRA MARMORE BRANCO</v>
          </cell>
        </row>
        <row r="8190">
          <cell r="A8190" t="str">
            <v xml:space="preserve">    74111/001</v>
          </cell>
          <cell r="B8190" t="str">
            <v>SOLEIRA DE MARMORE BRANCO, LARGURA 5CM, ESPESSURA 3CM, ASSENTADA COM ARGAMASSA COLANTE</v>
          </cell>
          <cell r="C8190" t="str">
            <v>M</v>
          </cell>
          <cell r="D8190">
            <v>32.28</v>
          </cell>
        </row>
        <row r="8191">
          <cell r="A8191" t="str">
            <v xml:space="preserve">    84161</v>
          </cell>
          <cell r="B8191" t="str">
            <v>SOLEIRA DE MARMORE BRANCO, LARGURA 15CM, ESPESSURA 3CM, ASSENTADA SOBRE ARGAMASSA TRACO 1:4 (CIMENTO E AREIA)</v>
          </cell>
          <cell r="C8191" t="str">
            <v>M</v>
          </cell>
          <cell r="D8191">
            <v>39.979999999999997</v>
          </cell>
        </row>
        <row r="8192">
          <cell r="A8192" t="str">
            <v xml:space="preserve">  0130</v>
          </cell>
          <cell r="B8192" t="str">
            <v>RODAPE DE MADEIRA</v>
          </cell>
        </row>
        <row r="8193">
          <cell r="A8193" t="str">
            <v xml:space="preserve">    72194</v>
          </cell>
          <cell r="B8193" t="str">
            <v>RECOLOCACAO DE RODAPE DE MADEIRA E CORDAO, CONSIDERANDO REAPROVEITAMENTO DO MATERIAL</v>
          </cell>
          <cell r="C8193" t="str">
            <v>M</v>
          </cell>
          <cell r="D8193">
            <v>3.62</v>
          </cell>
        </row>
        <row r="8194">
          <cell r="A8194" t="str">
            <v xml:space="preserve">    73886</v>
          </cell>
          <cell r="B8194" t="str">
            <v>RODAPES DE MADEIRA</v>
          </cell>
        </row>
        <row r="8195">
          <cell r="A8195" t="str">
            <v xml:space="preserve">    73886/001</v>
          </cell>
          <cell r="B8195" t="str">
            <v xml:space="preserve">RODAPE EM MADEIRA, ALTURA 7CM, FIXADO EM PECAS DE MADEIRA </v>
          </cell>
          <cell r="C8195" t="str">
            <v>M</v>
          </cell>
          <cell r="D8195">
            <v>14.76</v>
          </cell>
        </row>
        <row r="8196">
          <cell r="A8196" t="str">
            <v xml:space="preserve">    84162</v>
          </cell>
          <cell r="B8196" t="str">
            <v xml:space="preserve">RODAPE EM MADEIRA, ALTURA 7CM, FIXADO COM COLA </v>
          </cell>
          <cell r="C8196" t="str">
            <v>M</v>
          </cell>
          <cell r="D8196">
            <v>14.66</v>
          </cell>
        </row>
        <row r="8197">
          <cell r="A8197" t="str">
            <v xml:space="preserve">  0131</v>
          </cell>
          <cell r="B8197" t="str">
            <v>RODAPE CERAMICO</v>
          </cell>
        </row>
        <row r="8198">
          <cell r="A8198" t="str">
            <v xml:space="preserve">    88648</v>
          </cell>
          <cell r="B8198" t="str">
            <v>RODAPÉ CERÂMICO DE 7CM DE ALTURA COM PLACAS TIPO GRÊS DE DIMENSÕES 35X35CM. AF_06/2014</v>
          </cell>
          <cell r="C8198" t="str">
            <v>M</v>
          </cell>
          <cell r="D8198">
            <v>5.72</v>
          </cell>
        </row>
        <row r="8199">
          <cell r="A8199" t="str">
            <v xml:space="preserve">    88649</v>
          </cell>
          <cell r="B8199" t="str">
            <v>RODAPÉ CERÂMICO DE 7CM DE ALTURA COM PLACAS TIPO GRÊS DE DIMENSÕES 45X45CM. AF_06/2014</v>
          </cell>
          <cell r="C8199" t="str">
            <v>M</v>
          </cell>
          <cell r="D8199">
            <v>6.65</v>
          </cell>
        </row>
        <row r="8200">
          <cell r="A8200" t="str">
            <v xml:space="preserve">    88650</v>
          </cell>
          <cell r="B8200" t="str">
            <v>RODAPÉ CERÂMICO DE 7CM DE ALTURA COM PLACAS TIPO GRÊS DE DIMENSÕES 60X60CM . AF_06/2014</v>
          </cell>
          <cell r="C8200" t="str">
            <v>M</v>
          </cell>
          <cell r="D8200">
            <v>8.0299999999999994</v>
          </cell>
        </row>
        <row r="8201">
          <cell r="A8201" t="str">
            <v xml:space="preserve">  0164</v>
          </cell>
          <cell r="B8201" t="str">
            <v>RODAPE DE MARMORE,GRANITO,MARMORITE,GRANILITE E OUTROS</v>
          </cell>
        </row>
        <row r="8202">
          <cell r="A8202" t="str">
            <v xml:space="preserve">    6123</v>
          </cell>
          <cell r="B8202" t="str">
            <v xml:space="preserve">RODAPE EM ARGAMASSA TRACO 1:2:8 (CIMENTO, CAL E AREIA) ALTURA 8CM </v>
          </cell>
          <cell r="C8202" t="str">
            <v>M</v>
          </cell>
          <cell r="D8202">
            <v>7.44</v>
          </cell>
        </row>
        <row r="8203">
          <cell r="A8203" t="str">
            <v xml:space="preserve">    40904</v>
          </cell>
          <cell r="B8203" t="str">
            <v>RODAPE EM ARDOSIA ALTURA 8CM ASSENTADO COM ARGAMASSA TRACO 1:2:8 (CIMENTO, CAL E AREIA) REJUNTE EM CIMENTO BRANCO</v>
          </cell>
          <cell r="C8203" t="str">
            <v>ML</v>
          </cell>
          <cell r="D8203">
            <v>6.07</v>
          </cell>
        </row>
        <row r="8204">
          <cell r="A8204" t="str">
            <v xml:space="preserve">    73630</v>
          </cell>
          <cell r="B8204" t="str">
            <v xml:space="preserve">RODAPE EM CONCRETO (CIMENTO, AREIA GROSSA E PEDRISCO), ALTURA 8CM </v>
          </cell>
          <cell r="C8204" t="str">
            <v>M</v>
          </cell>
          <cell r="D8204">
            <v>7.67</v>
          </cell>
        </row>
        <row r="8205">
          <cell r="A8205" t="str">
            <v xml:space="preserve">    73742</v>
          </cell>
          <cell r="B8205" t="str">
            <v>RODAPE DE GRANITO</v>
          </cell>
        </row>
        <row r="8206">
          <cell r="A8206" t="str">
            <v xml:space="preserve">    73742/001</v>
          </cell>
          <cell r="B8206" t="str">
            <v>RODAPE EM MARMORE BRANCO ASSENTADO COM ARGAMASSA TRACO 1:2:8 (CIMENTO,CAL E AREIA) ALTURA 7CM</v>
          </cell>
          <cell r="C8206" t="str">
            <v>M</v>
          </cell>
          <cell r="D8206">
            <v>23.33</v>
          </cell>
        </row>
        <row r="8207">
          <cell r="A8207" t="str">
            <v xml:space="preserve">    73850</v>
          </cell>
          <cell r="B8207" t="str">
            <v>RODAPE DE MARMORITE</v>
          </cell>
        </row>
        <row r="8208">
          <cell r="A8208" t="str">
            <v xml:space="preserve">    73850/001</v>
          </cell>
          <cell r="B8208" t="str">
            <v xml:space="preserve">RODAPE EM MARMORITE, ALTURA 10CM </v>
          </cell>
          <cell r="C8208" t="str">
            <v>M</v>
          </cell>
          <cell r="D8208">
            <v>17.62</v>
          </cell>
        </row>
        <row r="8209">
          <cell r="A8209" t="str">
            <v xml:space="preserve">    84165</v>
          </cell>
          <cell r="B8209" t="str">
            <v xml:space="preserve">RODAPE EM ARGAMASSA TRACO 1:3 (CIMENTO E AREIA) ALTURA 8CM </v>
          </cell>
          <cell r="C8209" t="str">
            <v>M</v>
          </cell>
          <cell r="D8209">
            <v>7.77</v>
          </cell>
        </row>
        <row r="8210">
          <cell r="A8210" t="str">
            <v xml:space="preserve">    84167</v>
          </cell>
          <cell r="B8210" t="str">
            <v>RODAPE EM MARMORE BRANCO ASSENTADO COM ARGAMASSA TRACO 1:4 (CIMENTO E AREIA) ALTURA 7CM</v>
          </cell>
          <cell r="C8210" t="str">
            <v>M</v>
          </cell>
          <cell r="D8210">
            <v>25.37</v>
          </cell>
        </row>
        <row r="8211">
          <cell r="A8211" t="str">
            <v xml:space="preserve">    84168</v>
          </cell>
          <cell r="B8211" t="str">
            <v>RODAPE EM ARDOSIA ASSENTADO COM ARGAMASSA TRACO 1:4 (CIMENTO E AREIA) ALTURA 10CM</v>
          </cell>
          <cell r="C8211" t="str">
            <v>M</v>
          </cell>
          <cell r="D8211">
            <v>12.67</v>
          </cell>
        </row>
        <row r="8212">
          <cell r="A8212" t="str">
            <v xml:space="preserve">  0258</v>
          </cell>
          <cell r="B8212" t="str">
            <v>PISO CONCRETO</v>
          </cell>
        </row>
        <row r="8213">
          <cell r="A8213" t="str">
            <v xml:space="preserve">    68325</v>
          </cell>
          <cell r="B8213" t="str">
            <v>PISO EM CONCRETO 20 MPA PREPARO MECANICO, ESPESSURA 7CM, INCLUSO SELANTE ELASTICO A BASE DE POLIURETANO</v>
          </cell>
          <cell r="C8213" t="str">
            <v>M2</v>
          </cell>
          <cell r="D8213">
            <v>37.31</v>
          </cell>
        </row>
        <row r="8214">
          <cell r="A8214" t="str">
            <v xml:space="preserve">    68333</v>
          </cell>
          <cell r="B8214" t="str">
            <v>PISO EM CONCRETO 20 MPA PREPARO MECANICO, ESPESSURA 7CM, INCLUSO JUNTAS DE DILATACAO EM MADEIRA</v>
          </cell>
          <cell r="C8214" t="str">
            <v>M2</v>
          </cell>
          <cell r="D8214">
            <v>38.42</v>
          </cell>
        </row>
        <row r="8215">
          <cell r="A8215" t="str">
            <v xml:space="preserve">    72182</v>
          </cell>
          <cell r="B8215" t="str">
            <v>PISO EM CONCRETO 20 MPA PREPARO MECANICO, ESPESSURA 7CM, INCLUSO JUNTAS DE DILATACAO EM POLIURETANO 2X2M</v>
          </cell>
          <cell r="C8215" t="str">
            <v>M2</v>
          </cell>
          <cell r="D8215">
            <v>38.74</v>
          </cell>
        </row>
        <row r="8216">
          <cell r="A8216" t="str">
            <v xml:space="preserve">    72183</v>
          </cell>
          <cell r="B8216" t="str">
            <v>PISO EM CONCRETO 20MPA PREPARO MECANICO, ESPESSURA 7 CM, COM ARMACAO EM TELA SOLDADA</v>
          </cell>
          <cell r="C8216" t="str">
            <v>M2</v>
          </cell>
          <cell r="D8216">
            <v>59.22</v>
          </cell>
        </row>
        <row r="8217">
          <cell r="A8217" t="str">
            <v xml:space="preserve">    72195</v>
          </cell>
          <cell r="B8217" t="str">
            <v xml:space="preserve">PISO EM CONCRETO ESPESSURA 7CM, COM JUNTA EM GRAMA </v>
          </cell>
          <cell r="C8217" t="str">
            <v>M2</v>
          </cell>
          <cell r="D8217">
            <v>43.64</v>
          </cell>
        </row>
        <row r="8218">
          <cell r="A8218" t="str">
            <v xml:space="preserve">    73892</v>
          </cell>
          <cell r="B8218" t="str">
            <v>CALCADA EM CONCRETO</v>
          </cell>
        </row>
        <row r="8219">
          <cell r="A8219" t="str">
            <v xml:space="preserve">    73892/001</v>
          </cell>
          <cell r="B8219" t="str">
            <v>EXECUÇÃO DE PASSEIO (CALÇADA) EM CONCRETO (CIMENTO/AREIA/SEIXO ROLADO), PREPARO MECÂNICO, ESPESSURA 7CM, COM JUNTA DE DILATAÇÃO EM MADEIRA,INCLUSO LANÇAMENTO E ADENSAMENTO</v>
          </cell>
          <cell r="C8219" t="str">
            <v>M2</v>
          </cell>
          <cell r="D8219">
            <v>31.26</v>
          </cell>
        </row>
        <row r="8220">
          <cell r="A8220" t="str">
            <v xml:space="preserve">    73892/002</v>
          </cell>
          <cell r="B8220" t="str">
            <v>EXECUÇÃO DE PASSEIO (CALÇADA) EM CONCRETO 12 MPA, TRAÇO 1:3:5 (CIMENTO/AREIA/BRITA), PREPARO MECÂNICO, ESPESSURA 7CM, COM JUNTA DE DILATAÇÃOEM MADEIRA, INCLUSO LANÇAMENTO E ADENSAMENTO</v>
          </cell>
          <cell r="C8220" t="str">
            <v>M2</v>
          </cell>
          <cell r="D8220">
            <v>30.04</v>
          </cell>
        </row>
        <row r="8221">
          <cell r="A8221" t="str">
            <v xml:space="preserve">    74147</v>
          </cell>
          <cell r="B8221" t="str">
            <v>PISO C/BLOKRET H=8CM PRE-FABRICADO, INCLUSIVE COLCHAO AREIA H=6,0CM</v>
          </cell>
        </row>
        <row r="8222">
          <cell r="A8222" t="str">
            <v xml:space="preserve">    74147/001</v>
          </cell>
          <cell r="B8222" t="str">
            <v>PISO EM BLOCO SEXTAVADO 30X30CM, ESPESSURA 8CM, ASSENTADO SOBRE COLCHAO DE AREIA ESPESSURA 6CM</v>
          </cell>
          <cell r="C8222" t="str">
            <v>M2</v>
          </cell>
          <cell r="D8222">
            <v>49.5</v>
          </cell>
        </row>
        <row r="8223">
          <cell r="A8223" t="str">
            <v xml:space="preserve">    84175</v>
          </cell>
          <cell r="B8223" t="str">
            <v>JUNTA 5X5CM COM ARGAMASSA TRACO 1:3 (CIMENTO E AREIA) PARA PISO EM PLACAS</v>
          </cell>
          <cell r="C8223" t="str">
            <v>M</v>
          </cell>
          <cell r="D8223">
            <v>8.0299999999999994</v>
          </cell>
        </row>
        <row r="8224">
          <cell r="A8224" t="str">
            <v xml:space="preserve">    84176</v>
          </cell>
          <cell r="B8224" t="str">
            <v>JUNTA 2,5X2,5CM COM ARGAMASSA 1:1:3 IMPERMEABILIZANTE DE HIDRO-ASFALTOCIMENTO E AREIA PARA PISO EM PLACAS</v>
          </cell>
          <cell r="C8224" t="str">
            <v>M</v>
          </cell>
          <cell r="D8224">
            <v>13.89</v>
          </cell>
        </row>
        <row r="8225">
          <cell r="A8225" t="str">
            <v xml:space="preserve">    84177</v>
          </cell>
          <cell r="B8225" t="str">
            <v xml:space="preserve">JUNTA GRAMADA 5CM DE LARGURA </v>
          </cell>
          <cell r="C8225" t="str">
            <v>M</v>
          </cell>
          <cell r="D8225">
            <v>10.14</v>
          </cell>
        </row>
        <row r="8226">
          <cell r="A8226" t="str">
            <v xml:space="preserve">    84184</v>
          </cell>
          <cell r="B8226" t="str">
            <v>REPOSICAO DE BLOCOS DE CONCRETO HEXAGONAL, TIPO BLOKRET, SOBRE COXIM AREIA</v>
          </cell>
          <cell r="C8226" t="str">
            <v>M2</v>
          </cell>
          <cell r="D8226">
            <v>11.68</v>
          </cell>
        </row>
        <row r="8227">
          <cell r="A8227" t="str">
            <v xml:space="preserve">    84212</v>
          </cell>
          <cell r="B8227" t="str">
            <v>PISO EM CONCRETO 20 MPA USINADO, ESPESSURA 7CM E JUNTAS SERRADAS 2X2M,INCLUSO POLIMENTO COM DESEMPENADEIRA ELETRICA</v>
          </cell>
          <cell r="C8227" t="str">
            <v>M2</v>
          </cell>
          <cell r="D8227">
            <v>37.74</v>
          </cell>
        </row>
        <row r="8228">
          <cell r="A8228" t="str">
            <v xml:space="preserve">  0260</v>
          </cell>
          <cell r="B8228" t="str">
            <v>CARPETE</v>
          </cell>
        </row>
        <row r="8229">
          <cell r="A8229" t="str">
            <v xml:space="preserve">    84179</v>
          </cell>
          <cell r="B8229" t="str">
            <v>CARPETE NYLON ESPESSURA 6MM, COLOCADO SOBRE ARGAMASSA TRACO 1:4 (CIMENTO E AREIA)</v>
          </cell>
          <cell r="C8229" t="str">
            <v>M2</v>
          </cell>
          <cell r="D8229">
            <v>111.98</v>
          </cell>
        </row>
        <row r="8230">
          <cell r="A8230" t="str">
            <v xml:space="preserve">  0264</v>
          </cell>
          <cell r="B8230" t="str">
            <v>REGULARIZACAO DE CONTRA-PISOS E OUTRAS SUPERFICIES</v>
          </cell>
        </row>
        <row r="8231">
          <cell r="A8231" t="str">
            <v xml:space="preserve">    87071</v>
          </cell>
          <cell r="B8231" t="str">
            <v>CONTRAPISO EM ARGAMASSA TRAÇO 1:4 (CIMENTO E AREIA), PREPARO MECÂNICO COM BETONEIRA 400 L, APLICADO EM ÁREAS SECAS MENORES QUE 10M2 SOBRE LAJE, ADERIDO, ESPESSURA 2CM, ACABAMENTO REFORÇADO. AF_06/2014</v>
          </cell>
          <cell r="C8231" t="str">
            <v>M2</v>
          </cell>
          <cell r="D8231">
            <v>19.899999999999999</v>
          </cell>
        </row>
        <row r="8232">
          <cell r="A8232" t="str">
            <v xml:space="preserve">    87072</v>
          </cell>
          <cell r="B8232" t="str">
            <v>CONTRAPISO EM ARGAMASSA TRAÇO 1:4 (CIMENTO E AREIA), PREPARO MECÂNICO COM MISTURADOR 300 KG, APLICADO EM ÁREAS SECAS MENORES QUE 10M2 SOBRELAJE, ADERIDO, ESPESSURA 2CM, ACABAMENTO REFORÇADO. AF_06/2014</v>
          </cell>
          <cell r="C8232" t="str">
            <v>M2</v>
          </cell>
          <cell r="D8232">
            <v>19.8</v>
          </cell>
        </row>
        <row r="8233">
          <cell r="A8233" t="str">
            <v xml:space="preserve">    87073</v>
          </cell>
          <cell r="B8233" t="str">
            <v>CONTRAPISO EM ARGAMASSA TRAÇO 1:4 (CIMENTO E AREIA), PREPARO MANUAL, APLICADO EM ÁREAS SECAS MENORES QUE 10M2 SOBRE LAJE, ADERIDO, ESPESSURA2CM, ACABAMENTO REFORÇADO. AF_06/2014</v>
          </cell>
          <cell r="C8233" t="str">
            <v>M2</v>
          </cell>
          <cell r="D8233">
            <v>21.67</v>
          </cell>
        </row>
        <row r="8234">
          <cell r="A8234" t="str">
            <v xml:space="preserve">    87074</v>
          </cell>
          <cell r="B8234" t="str">
            <v>CONTRAPISO EM ARGAMASSA PRONTA, PREPARO MECÂNICO COM MISTURADOR 300 KG, APLICADO EM ÁREAS SECAS MENORES QUE 10M2 SOBRE LAJE, ADERIDO, ESPESSURA 2CM, ACABAMENTO REFORÇADO. AF_06/2014</v>
          </cell>
          <cell r="C8234" t="str">
            <v>M2</v>
          </cell>
          <cell r="D8234">
            <v>35.270000000000003</v>
          </cell>
        </row>
        <row r="8235">
          <cell r="A8235" t="str">
            <v xml:space="preserve">    87075</v>
          </cell>
          <cell r="B8235" t="str">
            <v>CONTRAPISO EM ARGAMASSA PRONTA, PREPARO MANUAL, APLICADO EM ÁREAS SECAS MENORES QUE 10M2 SOBRE LAJE, ADERIDO, ESPESSURA 2CM, ACABAMENTO REFORÇADO. AF_06/2014</v>
          </cell>
          <cell r="C8235" t="str">
            <v>M2</v>
          </cell>
          <cell r="D8235">
            <v>38.67</v>
          </cell>
        </row>
        <row r="8236">
          <cell r="A8236" t="str">
            <v xml:space="preserve">    87620</v>
          </cell>
          <cell r="B8236" t="str">
            <v>CONTRAPISO EM ARGAMASSA TRAÇO 1:4 (CIMENTO E AREIA), PREPARO MECÂNICO COM BETONEIRA 400 L, APLICADO EM ÁREAS SECAS MENORES QUE 10M2 SOBRE LAJE, ADERIDO, ESPESSURA 2CM, ACABAMENTO NÃO REFORÇADO. AF_06/2014</v>
          </cell>
          <cell r="C8236" t="str">
            <v>M2</v>
          </cell>
          <cell r="D8236">
            <v>19.100000000000001</v>
          </cell>
        </row>
        <row r="8237">
          <cell r="A8237" t="str">
            <v xml:space="preserve">    87621</v>
          </cell>
          <cell r="B8237" t="str">
            <v>CONTRAPISO EM ARGAMASSA TRAÇO 1:4 (CIMENTO E AREIA), PREPARO MECÂNICO COM MISTURADOR 300 KG, APLICADO EM ÁREAS SECAS MENORES QUE 10M2 SOBRELAJE, ADERIDO, ESPESSURA 2CM, ACABAMENTO NÃO REFORÇADO. AF_06/2014</v>
          </cell>
          <cell r="C8237" t="str">
            <v>M2</v>
          </cell>
          <cell r="D8237">
            <v>19</v>
          </cell>
        </row>
        <row r="8238">
          <cell r="A8238" t="str">
            <v xml:space="preserve">    87622</v>
          </cell>
          <cell r="B8238" t="str">
            <v>CONTRAPISO EM ARGAMASSA TRAÇO 1:4 (CIMENTO E AREIA), PREPARO MANUAL, APLICADO EM ÁREAS SECAS MENORES QUE 10M2 SOBRE LAJE, ADERIDO, ESPESSURA2CM, ACABAMENTO NÃO REFORÇADO. AF_06/2014</v>
          </cell>
          <cell r="C8238" t="str">
            <v>M2</v>
          </cell>
          <cell r="D8238">
            <v>20.86</v>
          </cell>
        </row>
        <row r="8239">
          <cell r="A8239" t="str">
            <v xml:space="preserve">    87623</v>
          </cell>
          <cell r="B8239" t="str">
            <v>CONTRAPISO EM ARGAMASSA PRONTA, PREPARO MECÂNICO COM MISTURADOR 300 KG, APLICADO EM ÁREAS SECAS MENORES QUE 10M2 SOBRE LAJE, ADERIDO, ESPESSURA 2CM, ACABAMENTO NÃO REFORÇADO. AF_06/2014</v>
          </cell>
          <cell r="C8239" t="str">
            <v>M2</v>
          </cell>
          <cell r="D8239">
            <v>34.47</v>
          </cell>
        </row>
        <row r="8240">
          <cell r="A8240" t="str">
            <v xml:space="preserve">    87624</v>
          </cell>
          <cell r="B8240" t="str">
            <v>CONTRAPISO EM ARGAMASSA PRONTA, PREPARO MANUAL, APLICADO EM ÁREAS SECAS MENORES QUE 10M2 SOBRE LAJE, ADERIDO, ESPESSURA 2CM, ACABAMENTO NÃOREFORÇADO. AF_06/2014</v>
          </cell>
          <cell r="C8240" t="str">
            <v>M2</v>
          </cell>
          <cell r="D8240">
            <v>37.86</v>
          </cell>
        </row>
        <row r="8241">
          <cell r="A8241" t="str">
            <v xml:space="preserve">    87625</v>
          </cell>
          <cell r="B8241" t="str">
            <v>CONTRAPISO EM ARGAMASSA TRAÇO 1:4 (CIMENTO E AREIA), PREPARO MECÂNICO COM BETONEIRA 400 L, APLICADO EM ÁREAS SECAS MENORES QUE 10M2 SOBRE LAJE, ADERIDO, ESPESSURA 3CM, ACABAMENTO REFORÇADO. AF_06/2014</v>
          </cell>
          <cell r="C8241" t="str">
            <v>M2</v>
          </cell>
          <cell r="D8241">
            <v>24.53</v>
          </cell>
        </row>
        <row r="8242">
          <cell r="A8242" t="str">
            <v xml:space="preserve">    87626</v>
          </cell>
          <cell r="B8242" t="str">
            <v>CONTRAPISO EM ARGAMASSA TRAÇO 1:4 (CIMENTO E AREIA), PREPARO MECÂNICO COM MISTURADOR 300 KG, APLICADO EM ÁREAS SECAS MENORES QUE 10M2 SOBRELAJE, ADERIDO, ESPESSURA 3CM, ACABAMENTO REFORÇADO. AF_06/2014</v>
          </cell>
          <cell r="C8242" t="str">
            <v>M2</v>
          </cell>
          <cell r="D8242">
            <v>24.39</v>
          </cell>
        </row>
        <row r="8243">
          <cell r="A8243" t="str">
            <v xml:space="preserve">    87627</v>
          </cell>
          <cell r="B8243" t="str">
            <v>CONTRAPISO EM ARGAMASSA TRAÇO 1:4 (CIMENTO E AREIA), PREPARO MANUAL, APLICADO EM ÁREAS SECAS MENORES QUE 10M2 SOBRE LAJE, ADERIDO, ESPESSURA3CM, ACABAMENTO REFORÇADO. AF_06/2014</v>
          </cell>
          <cell r="C8243" t="str">
            <v>M2</v>
          </cell>
          <cell r="D8243">
            <v>26.99</v>
          </cell>
        </row>
        <row r="8244">
          <cell r="A8244" t="str">
            <v xml:space="preserve">    87628</v>
          </cell>
          <cell r="B8244" t="str">
            <v>CONTRAPISO EM ARGAMASSA PRONTA, PREPARO MECÂNICO COM MISTURADOR 300 KG, APLICADO EM ÁREAS SECAS MENORES QUE 10M2 SOBRE LAJE, ADERIDO, ESPESSURA 3CM, ACABAMENTO REFORÇADO. AF_06/2014</v>
          </cell>
          <cell r="C8244" t="str">
            <v>M2</v>
          </cell>
          <cell r="D8244">
            <v>45.9</v>
          </cell>
        </row>
        <row r="8245">
          <cell r="A8245" t="str">
            <v xml:space="preserve">    87629</v>
          </cell>
          <cell r="B8245" t="str">
            <v>CONTRAPISO EM ARGAMASSA PRONTA, PREPARO MANUAL, APLICADO EM ÁREAS SECAS MENORES QUE 10M2 SOBRE LAJE, ADERIDO, ESPESSURA 3CM, ACABAMENTO REFORÇADO. AF_06/2014</v>
          </cell>
          <cell r="C8245" t="str">
            <v>M2</v>
          </cell>
          <cell r="D8245">
            <v>50.62</v>
          </cell>
        </row>
        <row r="8246">
          <cell r="A8246" t="str">
            <v xml:space="preserve">    87630</v>
          </cell>
          <cell r="B8246" t="str">
            <v>CONTRAPISO EM ARGAMASSA TRAÇO 1:4 (CIMENTO E AREIA), PREPARO MECÂNICO COM BETONEIRA 400 L, APLICADO EM ÁREAS SECAS MENORES QUE 10M2 SOBRE LAJE, ADERIDO, ESPESSURA 3CM, ACABAMENTO NÃO REFORÇADO. AF_06/2014</v>
          </cell>
          <cell r="C8246" t="str">
            <v>M2</v>
          </cell>
          <cell r="D8246">
            <v>23.91</v>
          </cell>
        </row>
        <row r="8247">
          <cell r="A8247" t="str">
            <v xml:space="preserve">    87631</v>
          </cell>
          <cell r="B8247" t="str">
            <v>CONTRAPISO EM ARGAMASSA TRAÇO 1:4 (CIMENTO E AREIA), PREPARO MECÂNICO COM MISTURADOR 300 KG, APLICADO EM ÁREAS SECAS MENORES QUE 10M2 SOBRELAJE, ADERIDO, ESPESSURA 3CM, ACABAMENTO NÃO REFORÇADO. AF_06/2014</v>
          </cell>
          <cell r="C8247" t="str">
            <v>M2</v>
          </cell>
          <cell r="D8247">
            <v>23.77</v>
          </cell>
        </row>
        <row r="8248">
          <cell r="A8248" t="str">
            <v xml:space="preserve">    87632</v>
          </cell>
          <cell r="B8248" t="str">
            <v>CONTRAPISO EM ARGAMASSA TRAÇO 1:4 (CIMENTO E AREIA), PREPARO MANUAL, APLICADO EM ÁREAS SECAS MENORES QUE 10M2 SOBRE LAJE, ADERIDO, ESPESSURA3CM, ACABAMENTO NÃO REFORÇADO. AF_06/2014</v>
          </cell>
          <cell r="C8248" t="str">
            <v>M2</v>
          </cell>
          <cell r="D8248">
            <v>26.37</v>
          </cell>
        </row>
        <row r="8249">
          <cell r="A8249" t="str">
            <v xml:space="preserve">    87633</v>
          </cell>
          <cell r="B8249" t="str">
            <v>CONTRAPISO EM ARGAMASSA PRONTA, PREPARO MECÂNICO COM MISTURADOR 300 KG, APLICADO EM ÁREAS SECAS MENORES QUE 10M2 SOBRE LAJE, ADERIDO, ESPESSURA 3CM, ACABAMENTO NÃO REFORÇADO. AF_06/2014</v>
          </cell>
          <cell r="C8249" t="str">
            <v>M2</v>
          </cell>
          <cell r="D8249">
            <v>45.28</v>
          </cell>
        </row>
        <row r="8250">
          <cell r="A8250" t="str">
            <v xml:space="preserve">    87634</v>
          </cell>
          <cell r="B8250" t="str">
            <v>CONTRAPISO EM ARGAMASSA PRONTA, PREPARO MANUAL, APLICADO EM ÁREAS SECAS MENORES QUE 10M2 SOBRE LAJE, ADERIDO, ESPESSURA 3CM, ACABAMENTO NÃOREFORÇADO. AF_06/2014</v>
          </cell>
          <cell r="C8250" t="str">
            <v>M2</v>
          </cell>
          <cell r="D8250">
            <v>50</v>
          </cell>
        </row>
        <row r="8251">
          <cell r="A8251" t="str">
            <v xml:space="preserve">    87635</v>
          </cell>
          <cell r="B8251" t="str">
            <v>CONTRAPISO EM ARGAMASSA TRAÇO 1:4 (CIMENTO E AREIA), PREPARO MECÂNICO COM BETONEIRA 400 L, APLICADO EM ÁREAS SECAS MENORES QUE 10M2 SOBRE LAJE, ADERIDO, ESPESSURA 4CM, ACABAMENTO REFORÇADO. AF_06/2014</v>
          </cell>
          <cell r="C8251" t="str">
            <v>M2</v>
          </cell>
          <cell r="D8251">
            <v>28.42</v>
          </cell>
        </row>
        <row r="8252">
          <cell r="A8252" t="str">
            <v xml:space="preserve">    87636</v>
          </cell>
          <cell r="B8252" t="str">
            <v>CONTRAPISO EM ARGAMASSA TRAÇO 1:4 (CIMENTO E AREIA), PREPARO MECÂNICO COM MISTURADOR 300 KG, APLICADO EM ÁREAS SECAS MENORES QUE 10M2 SOBRELAJE, ADERIDO, ESPESSURA 4CM, ACABAMENTO REFORÇADO. AF_06/2014</v>
          </cell>
          <cell r="C8252" t="str">
            <v>M2</v>
          </cell>
          <cell r="D8252">
            <v>28.25</v>
          </cell>
        </row>
        <row r="8253">
          <cell r="A8253" t="str">
            <v xml:space="preserve">    87637</v>
          </cell>
          <cell r="B8253" t="str">
            <v>CONTRAPISO EM ARGAMASSA TRAÇO 1:4 (CIMENTO E AREIA), PREPARO MANUAL, APLICADO EM ÁREAS SECAS MENORES QUE 10M2 SOBRE LAJE, ADERIDO, ESPESSURA4CM, ACABAMENTO REFORÇADO. AF_06/2014</v>
          </cell>
          <cell r="C8253" t="str">
            <v>M2</v>
          </cell>
          <cell r="D8253">
            <v>31.44</v>
          </cell>
        </row>
        <row r="8254">
          <cell r="A8254" t="str">
            <v xml:space="preserve">    87638</v>
          </cell>
          <cell r="B8254" t="str">
            <v>CONTRAPISO EM ARGAMASSA PRONTA, PREPARO MECÂNICO COM MISTURADOR 300 KG, APLICADO EM ÁREAS SECAS MENORES QUE 10M2 SOBRE LAJE, ADERIDO, ESPESSURA 4CM, ACABAMENTO REFORÇADO. AF_06/2014</v>
          </cell>
          <cell r="C8254" t="str">
            <v>M2</v>
          </cell>
          <cell r="D8254">
            <v>54.7</v>
          </cell>
        </row>
        <row r="8255">
          <cell r="A8255" t="str">
            <v xml:space="preserve">    87639</v>
          </cell>
          <cell r="B8255" t="str">
            <v>CONTRAPISO EM ARGAMASSA PRONTA, PREPARO MANUAL, APLICADO EM ÁREAS SECAS MENORES QUE 10M2 SOBRE LAJE, ADERIDO, ESPESSURA 4CM, ACABAMENTO REFORÇADO. AF_06/2014</v>
          </cell>
          <cell r="C8255" t="str">
            <v>M2</v>
          </cell>
          <cell r="D8255">
            <v>60.51</v>
          </cell>
        </row>
        <row r="8256">
          <cell r="A8256" t="str">
            <v xml:space="preserve">    87640</v>
          </cell>
          <cell r="B8256" t="str">
            <v>CONTRAPISO EM ARGAMASSA TRAÇO 1:4 (CIMENTO E AREIA), PREPARO MECÂNICO COM BETONEIRA 400 L, APLICADO EM ÁREAS SECAS MENORES QUE 10M2 SOBRE LAJE, ADERIDO, ESPESSURA 4CM, ACABAMENTO NÃO REFORÇADO. AF_06/2014</v>
          </cell>
          <cell r="C8256" t="str">
            <v>M2</v>
          </cell>
          <cell r="D8256">
            <v>27.8</v>
          </cell>
        </row>
        <row r="8257">
          <cell r="A8257" t="str">
            <v xml:space="preserve">    87641</v>
          </cell>
          <cell r="B8257" t="str">
            <v>CONTRAPISO EM ARGAMASSA TRAÇO 1:4 (CIMENTO E AREIA), PREPARO MECÂNICO COM MISTURADOR 300 KG, APLICADO EM ÁREAS SECAS MENORES QUE 10M2 SOBRELAJE, ADERIDO, ESPESSURA 4CM, ACABAMENTO NÃO REFORÇADO. AF_06/2014</v>
          </cell>
          <cell r="C8257" t="str">
            <v>M2</v>
          </cell>
          <cell r="D8257">
            <v>27.63</v>
          </cell>
        </row>
        <row r="8258">
          <cell r="A8258" t="str">
            <v xml:space="preserve">    87642</v>
          </cell>
          <cell r="B8258" t="str">
            <v>CONTRAPISO EM ARGAMASSA TRAÇO 1:4 (CIMENTO E AREIA), PREPARO MANUAL, APLICADO EM ÁREAS SECAS MENORES QUE 10M2 SOBRE LAJE, ADERIDO, ESPESSURA4CM, ACABAMENTO NÃO REFORÇADO. AF_06/2014</v>
          </cell>
          <cell r="C8258" t="str">
            <v>M2</v>
          </cell>
          <cell r="D8258">
            <v>30.82</v>
          </cell>
        </row>
        <row r="8259">
          <cell r="A8259" t="str">
            <v xml:space="preserve">    87643</v>
          </cell>
          <cell r="B8259" t="str">
            <v>CONTRAPISO EM ARGAMASSA PRONTA, PREPARO MECÂNICO COM MISTURADOR 300 KG, APLICADO EM ÁREAS SECAS MENORES QUE 10M2 SOBRE LAJE, ADERIDO, ESPESSURA 4CM, ACABAMENTO NÃO REFORÇADO. AF_06/2014</v>
          </cell>
          <cell r="C8259" t="str">
            <v>M2</v>
          </cell>
          <cell r="D8259">
            <v>54.08</v>
          </cell>
        </row>
        <row r="8260">
          <cell r="A8260" t="str">
            <v xml:space="preserve">    87644</v>
          </cell>
          <cell r="B8260" t="str">
            <v>CONTRAPISO EM ARGAMASSA PRONTA, PREPARO MANUAL, APLICADO EM ÁREAS SECAS MENORES QUE 10M2 SOBRE LAJE, ADERIDO, ESPESSURA 4CM, ACABAMENTO NÃOREFORÇADO. AF_06/2014</v>
          </cell>
          <cell r="C8260" t="str">
            <v>M2</v>
          </cell>
          <cell r="D8260">
            <v>59.89</v>
          </cell>
        </row>
        <row r="8261">
          <cell r="A8261" t="str">
            <v xml:space="preserve">    87645</v>
          </cell>
          <cell r="B8261" t="str">
            <v>CONTRAPISO EM ARGAMASSA TRAÇO 1:4 (CIMENTO E AREIA), PREPARO MECÂNICO COM BETONEIRA 400 L, APLICADO EM ÁREAS SECAS MAIORES QUE 10M2 SOBRE LAJE, ADERIDO, ESPESSURA 2CM, ACABAMENTO REFORÇADO. AF_06/2014</v>
          </cell>
          <cell r="C8261" t="str">
            <v>M2</v>
          </cell>
          <cell r="D8261">
            <v>18.98</v>
          </cell>
        </row>
        <row r="8262">
          <cell r="A8262" t="str">
            <v xml:space="preserve">    87646</v>
          </cell>
          <cell r="B8262" t="str">
            <v>CONTRAPISO EM ARGAMASSA TRAÇO 1:4 (CIMENTO E AREIA), PREPARO MECÂNICO COM MISTURADOR 300 KG, APLICADO EM ÁREAS SECAS MAIORES QUE 10M2 SOBRELAJE, ADERIDO, ESPESSURA 2CM, ACABAMENTO REFORÇADO. AF_06/2014</v>
          </cell>
          <cell r="C8262" t="str">
            <v>M2</v>
          </cell>
          <cell r="D8262">
            <v>18.88</v>
          </cell>
        </row>
        <row r="8263">
          <cell r="A8263" t="str">
            <v xml:space="preserve">    87647</v>
          </cell>
          <cell r="B8263" t="str">
            <v>CONTRAPISO EM ARGAMASSA TRAÇO 1:4 (CIMENTO E AREIA), PREPARO MANUAL, APLICADO EM ÁREAS SECAS MAIORES QUE 10M2 SOBRE LAJE, ADERIDO, ESPESSURA2CM, ACABAMENTO REFORÇADO. AF_06/2014</v>
          </cell>
          <cell r="C8263" t="str">
            <v>M2</v>
          </cell>
          <cell r="D8263">
            <v>20.74</v>
          </cell>
        </row>
        <row r="8264">
          <cell r="A8264" t="str">
            <v xml:space="preserve">    87648</v>
          </cell>
          <cell r="B8264" t="str">
            <v>CONTRAPISO EM ARGAMASSA PRONTA, PREPARO MECÂNICO COM MISTURADOR 300 KG, APLICADO EM ÁREAS SECAS MAIORES QUE 10M2 SOBRE LAJE, ADERIDO, ESPESSURA 2CM, ACABAMENTO REFORÇADO. AF_06/2014</v>
          </cell>
          <cell r="C8264" t="str">
            <v>M2</v>
          </cell>
          <cell r="D8264">
            <v>34.35</v>
          </cell>
        </row>
        <row r="8265">
          <cell r="A8265" t="str">
            <v xml:space="preserve">    87649</v>
          </cell>
          <cell r="B8265" t="str">
            <v>CONTRAPISO EM ARGAMASSA PRONTA, PREPARO MANUAL, APLICADO EM ÁREAS SECAS MAIORES QUE 10M2 SOBRE LAJE, ADERIDO, ESPESSURA 2CM, ACABAMENTO REFORÇADO. AF_06/2014</v>
          </cell>
          <cell r="C8265" t="str">
            <v>M2</v>
          </cell>
          <cell r="D8265">
            <v>37.74</v>
          </cell>
        </row>
        <row r="8266">
          <cell r="A8266" t="str">
            <v xml:space="preserve">    87650</v>
          </cell>
          <cell r="B8266" t="str">
            <v>CONTRAPISO EM ARGAMASSA TRAÇO 1:4 (CIMENTO E AREIA), PREPARO MECÂNICO COM BETONEIRA 400 L, APLICADO EM ÁREAS SECAS MAIORES QUE 10M2 SOBRE LAJE, ADERIDO, ESPESSURA 2CM, ACABAMENTO NÃO REFORÇADO. AF_06/2014</v>
          </cell>
          <cell r="C8266" t="str">
            <v>M2</v>
          </cell>
          <cell r="D8266">
            <v>18.170000000000002</v>
          </cell>
        </row>
        <row r="8267">
          <cell r="A8267" t="str">
            <v xml:space="preserve">    87651</v>
          </cell>
          <cell r="B8267" t="str">
            <v>CONTRAPISO EM ARGAMASSA TRAÇO 1:4 (CIMENTO E AREIA), PREPARO MECÂNICO COM MISTURADOR 300 KG, APLICADO EM ÁREAS SECAS MAIORES QUE 10M2 SOBRELAJE, ADERIDO, ESPESSURA 2CM, ACABAMENTO NÃO REFORÇADO. AF_06/2014</v>
          </cell>
          <cell r="C8267" t="str">
            <v>M2</v>
          </cell>
          <cell r="D8267">
            <v>18.07</v>
          </cell>
        </row>
        <row r="8268">
          <cell r="A8268" t="str">
            <v xml:space="preserve">    87652</v>
          </cell>
          <cell r="B8268" t="str">
            <v>CONTRAPISO EM ARGAMASSA TRAÇO 1:4 (CIMENTO E AREIA), PREPARO MANUAL, APLICADO EM ÁREAS SECAS MAIORES QUE 10M2 SOBRE LAJE, ADERIDO, ESPESSURA2CM, ACABAMENTO NÃO REFORÇADO. AF_06/2014</v>
          </cell>
          <cell r="C8268" t="str">
            <v>M2</v>
          </cell>
          <cell r="D8268">
            <v>19.940000000000001</v>
          </cell>
        </row>
        <row r="8269">
          <cell r="A8269" t="str">
            <v xml:space="preserve">    87653</v>
          </cell>
          <cell r="B8269" t="str">
            <v>CONTRAPISO EM ARGAMASSA PRONTA, PREPARO MECÂNICO COM MISTURADOR 300 KG, APLICADO EM ÁREAS SECAS MAIORES QUE 10M2 SOBRE LAJE, ADERIDO, ESPESSURA 2CM, ACABAMENTO NÃO REFORÇADO. AF_06/2014</v>
          </cell>
          <cell r="C8269" t="str">
            <v>M2</v>
          </cell>
          <cell r="D8269">
            <v>33.54</v>
          </cell>
        </row>
        <row r="8270">
          <cell r="A8270" t="str">
            <v xml:space="preserve">    87654</v>
          </cell>
          <cell r="B8270" t="str">
            <v>CONTRAPISO EM ARGAMASSA PRONTA, PREPARO MANUAL, APLICADO EM ÁREAS SECAS MAIORES QUE 10M2 SOBRE LAJE, ADERIDO, ESPESSURA 2CM, ACABAMENTO NÃOREFORÇADO. AF_06/2014</v>
          </cell>
          <cell r="C8270" t="str">
            <v>M2</v>
          </cell>
          <cell r="D8270">
            <v>36.94</v>
          </cell>
        </row>
        <row r="8271">
          <cell r="A8271" t="str">
            <v xml:space="preserve">    87655</v>
          </cell>
          <cell r="B8271" t="str">
            <v>CONTRAPISO EM ARGAMASSA TRAÇO 1:4 (CIMENTO E AREIA), PREPARO MECÂNICO COM BETONEIRA 400 L, APLICADO EM ÁREAS SECAS MAIORES QUE 10M2 SOBRE LAJE, ADERIDO, ESPESSURA 3CM, ACABAMENTO REFORÇADO. AF_06/2014</v>
          </cell>
          <cell r="C8271" t="str">
            <v>M2</v>
          </cell>
          <cell r="D8271">
            <v>23.61</v>
          </cell>
        </row>
        <row r="8272">
          <cell r="A8272" t="str">
            <v xml:space="preserve">    87656</v>
          </cell>
          <cell r="B8272" t="str">
            <v>CONTRAPISO EM ARGAMASSA TRAÇO 1:4 (CIMENTO E AREIA), PREPARO MECÂNICO COM MISTURADOR 300 KG, APLICADO EM ÁREAS SECAS MAIORES QUE 10M2 SOBRELAJE, ADERIDO, ESPESSURA 3CM, ACABAMENTO REFORÇADO. AF_06/2014</v>
          </cell>
          <cell r="C8272" t="str">
            <v>M2</v>
          </cell>
          <cell r="D8272">
            <v>23.47</v>
          </cell>
        </row>
        <row r="8273">
          <cell r="A8273" t="str">
            <v xml:space="preserve">    87657</v>
          </cell>
          <cell r="B8273" t="str">
            <v>CONTRAPISO EM ARGAMASSA TRAÇO 1:4 (CIMENTO E AREIA), PREPARO MANUAL, APLICADO EM ÁREAS SECAS MAIORES QUE 10M2 SOBRE LAJE, ADERIDO, ESPESSURA3CM, ACABAMENTO REFORÇADO. AF_06/2014</v>
          </cell>
          <cell r="C8273" t="str">
            <v>M2</v>
          </cell>
          <cell r="D8273">
            <v>26.06</v>
          </cell>
        </row>
        <row r="8274">
          <cell r="A8274" t="str">
            <v xml:space="preserve">    87658</v>
          </cell>
          <cell r="B8274" t="str">
            <v>CONTRAPISO EM ARGAMASSA PRONTA, PREPARO MECÂNICO COM MISTURADOR 300 KG, APLICADO EM ÁREAS SECAS MAIORES QUE 10M2 SOBRE LAJE, ADERIDO, ESPESSURA 3CM, ACABAMENTO REFORÇADO. AF_06/2014</v>
          </cell>
          <cell r="C8274" t="str">
            <v>M2</v>
          </cell>
          <cell r="D8274">
            <v>44.98</v>
          </cell>
        </row>
        <row r="8275">
          <cell r="A8275" t="str">
            <v xml:space="preserve">    87659</v>
          </cell>
          <cell r="B8275" t="str">
            <v>CONTRAPISO EM ARGAMASSA PRONTA, PREPARO MANUAL, APLICADO EM ÁREAS SECAS MAIORES QUE 10M2 SOBRE LAJE, ADERIDO, ESPESSURA 3CM, ACABAMENTO REFORÇADO. AF_06/2014</v>
          </cell>
          <cell r="C8275" t="str">
            <v>M2</v>
          </cell>
          <cell r="D8275">
            <v>49.7</v>
          </cell>
        </row>
        <row r="8276">
          <cell r="A8276" t="str">
            <v xml:space="preserve">    87660</v>
          </cell>
          <cell r="B8276" t="str">
            <v>CONTRAPISO EM ARGAMASSA TRAÇO 1:4 (CIMENTO E AREIA), PREPARO MECÂNICO COM BETONEIRA 400 L, APLICADO EM ÁREAS SECAS MAIORES QUE 10M2 SOBRE LAJE, ADERIDO, ESPESSURA 3CM, ACABAMENTO NÃO REFORÇADO. AF_06/2014</v>
          </cell>
          <cell r="C8276" t="str">
            <v>M2</v>
          </cell>
          <cell r="D8276">
            <v>22.8</v>
          </cell>
        </row>
        <row r="8277">
          <cell r="A8277" t="str">
            <v xml:space="preserve">    87661</v>
          </cell>
          <cell r="B8277" t="str">
            <v>CONTRAPISO EM ARGAMASSA TRAÇO 1:4 (CIMENTO E AREIA), PREPARO MECÂNICO COM MISTURADOR 300 KG, APLICADO EM ÁREAS SECAS MAIORES QUE 10M2 SOBRELAJE, ADERIDO, ESPESSURA 3CM, ACABAMENTO NÃO REFORÇADO. AF_06/2014</v>
          </cell>
          <cell r="C8277" t="str">
            <v>M2</v>
          </cell>
          <cell r="D8277">
            <v>22.66</v>
          </cell>
        </row>
        <row r="8278">
          <cell r="A8278" t="str">
            <v xml:space="preserve">    87662</v>
          </cell>
          <cell r="B8278" t="str">
            <v>CONTRAPISO EM ARGAMASSA TRAÇO 1:4 (CIMENTO E AREIA), PREPARO MANUAL, APLICADO EM ÁREAS SECAS MAIORES QUE 10M2 SOBRE LAJE, ADERIDO, ESPESSURA3CM, ACABAMENTO NÃO REFORÇADO. AF_06/2014</v>
          </cell>
          <cell r="C8278" t="str">
            <v>M2</v>
          </cell>
          <cell r="D8278">
            <v>25.26</v>
          </cell>
        </row>
        <row r="8279">
          <cell r="A8279" t="str">
            <v xml:space="preserve">    87663</v>
          </cell>
          <cell r="B8279" t="str">
            <v>CONTRAPISO EM ARGAMASSA PRONTA, PREPARO MECÂNICO COM MISTURADOR 300 KG, APLICADO EM ÁREAS SECAS MAIORES QUE 10M2 SOBRE LAJE, ADERIDO, ESPESSURA 3CM, ACABAMENTO NÃO REFORÇADO. AF_06/2014</v>
          </cell>
          <cell r="C8279" t="str">
            <v>M2</v>
          </cell>
          <cell r="D8279">
            <v>44.17</v>
          </cell>
        </row>
        <row r="8280">
          <cell r="A8280" t="str">
            <v xml:space="preserve">    87664</v>
          </cell>
          <cell r="B8280" t="str">
            <v>CONTRAPISO EM ARGAMASSA PRONTA, PREPARO MANUAL, APLICADO EM ÁREAS SECAS MAIORES QUE 10M2 SOBRE LAJE, ADERIDO, ESPESSURA 3CM, ACABAMENTO NÃOREFORÇADO. AF_06/2014</v>
          </cell>
          <cell r="C8280" t="str">
            <v>M2</v>
          </cell>
          <cell r="D8280">
            <v>48.89</v>
          </cell>
        </row>
        <row r="8281">
          <cell r="A8281" t="str">
            <v xml:space="preserve">    87665</v>
          </cell>
          <cell r="B8281" t="str">
            <v>CONTRAPISO EM ARGAMASSA TRAÇO 1:4 (CIMENTO E AREIA), PREPARO MECÂNICO COM BETONEIRA 400 L, APLICADO EM ÁREAS SECAS MAIORES QUE 10M2 SOBRE LAJE, ADERIDO, ESPESSURA 4CM, ACABAMENTO REFORÇADO. AF_06/2014</v>
          </cell>
          <cell r="C8281" t="str">
            <v>M2</v>
          </cell>
          <cell r="D8281">
            <v>27.2</v>
          </cell>
        </row>
        <row r="8282">
          <cell r="A8282" t="str">
            <v xml:space="preserve">    87666</v>
          </cell>
          <cell r="B8282" t="str">
            <v>CONTRAPISO EM ARGAMASSA TRAÇO 1:4 (CIMENTO E AREIA), PREPARO MECÂNICO COM MISTURADOR 300 KG, APLICADO EM ÁREAS SECAS MAIORES QUE 10M2 SOBRELAJE, ADERIDO, ESPESSURA 4CM, ACABAMENTO REFORÇADO. AF_06/2014</v>
          </cell>
          <cell r="C8282" t="str">
            <v>M2</v>
          </cell>
          <cell r="D8282">
            <v>27.32</v>
          </cell>
        </row>
        <row r="8283">
          <cell r="A8283" t="str">
            <v xml:space="preserve">    87667</v>
          </cell>
          <cell r="B8283" t="str">
            <v>CONTRAPISO EM ARGAMASSA TRAÇO 1:4 (CIMENTO E AREIA), PREPARO MANUAL, APLICADO EM ÁREAS SECAS MAIORES QUE 10M2 SOBRE LAJE, ADERIDO, ESPESSURA4CM, ACABAMENTO REFORÇADO. AF_06/2014</v>
          </cell>
          <cell r="C8283" t="str">
            <v>M2</v>
          </cell>
          <cell r="D8283">
            <v>30.51</v>
          </cell>
        </row>
        <row r="8284">
          <cell r="A8284" t="str">
            <v xml:space="preserve">    87668</v>
          </cell>
          <cell r="B8284" t="str">
            <v>CONTRAPISO EM ARGAMASSA PRONTA, PREPARO MECÂNICO COM MISTURADOR 300 KG, APLICADO EM ÁREAS SECAS MAIORES QUE 10M2 SOBRE LAJE, ADERIDO, ESPESSURA 4CM, ACABAMENTO REFORÇADO. AF_06/2014</v>
          </cell>
          <cell r="C8284" t="str">
            <v>M2</v>
          </cell>
          <cell r="D8284">
            <v>53.77</v>
          </cell>
        </row>
        <row r="8285">
          <cell r="A8285" t="str">
            <v xml:space="preserve">    87669</v>
          </cell>
          <cell r="B8285" t="str">
            <v>CONTRAPISO EM ARGAMASSA PRONTA, PREPARO MANUAL, APLICADO EM ÁREAS SECAS MAIORES QUE 10M2 SOBRE LAJE, ADERIDO, ESPESSURA 4CM, ACABAMENTO REFORÇADO. AF_06/2014</v>
          </cell>
          <cell r="C8285" t="str">
            <v>M2</v>
          </cell>
          <cell r="D8285">
            <v>59.58</v>
          </cell>
        </row>
        <row r="8286">
          <cell r="A8286" t="str">
            <v xml:space="preserve">    87670</v>
          </cell>
          <cell r="B8286" t="str">
            <v>CONTRAPISO EM ARGAMASSA TRAÇO 1:4 (CIMENTO E AREIA), PREPARO MECÂNICO COM BETONEIRA 400 L, APLICADO EM ÁREAS SECAS MAIORES QUE 10M2 SOBRE LAJE, ADERIDO, ESPESSURA 4CM, ACABAMENTO NÃO REFORÇADO. AF_06/2014</v>
          </cell>
          <cell r="C8286" t="str">
            <v>M2</v>
          </cell>
          <cell r="D8286">
            <v>26.69</v>
          </cell>
        </row>
        <row r="8287">
          <cell r="A8287" t="str">
            <v xml:space="preserve">    87671</v>
          </cell>
          <cell r="B8287" t="str">
            <v>CONTRAPISO EM ARGAMASSA TRAÇO 1:4 (CIMENTO E AREIA), PREPARO MECÂNICO COM MISTURADOR 300 KG, APLICADO EM ÁREAS SECAS MAIORES QUE 10M2 SOBRELAJE, ADERIDO, ESPESSURA 4CM, ACABAMENTO NÃO REFORÇADO. AF_06/2014</v>
          </cell>
          <cell r="C8287" t="str">
            <v>M2</v>
          </cell>
          <cell r="D8287">
            <v>26.52</v>
          </cell>
        </row>
        <row r="8288">
          <cell r="A8288" t="str">
            <v xml:space="preserve">    87672</v>
          </cell>
          <cell r="B8288" t="str">
            <v>CONTRAPISO EM ARGAMASSA TRAÇO 1:4 (CIMENTO E AREIA), PREPARO MANUAL, APLICADO EM ÁREAS SECAS MAIORES QUE 10M2 SOBRE LAJE, ADERIDO, ESPESSURA4CM, ACABAMENTO NÃO REFORÇADO. AF_06/2014</v>
          </cell>
          <cell r="C8288" t="str">
            <v>M2</v>
          </cell>
          <cell r="D8288">
            <v>29.71</v>
          </cell>
        </row>
        <row r="8289">
          <cell r="A8289" t="str">
            <v xml:space="preserve">    87673</v>
          </cell>
          <cell r="B8289" t="str">
            <v>CONTRAPISO EM ARGAMASSA PRONTA, PREPARO MECÂNICO COM MISTURADOR 300 KG, APLICADO EM ÁREAS SECAS MAIORES QUE 10M2 SOBRE LAJE, ADERIDO, ESPESSURA 4CM, ACABAMENTO NÃO REFORÇADO. AF_06/2014</v>
          </cell>
          <cell r="C8289" t="str">
            <v>M2</v>
          </cell>
          <cell r="D8289">
            <v>52.97</v>
          </cell>
        </row>
        <row r="8290">
          <cell r="A8290" t="str">
            <v xml:space="preserve">    87674</v>
          </cell>
          <cell r="B8290" t="str">
            <v>CONTRAPISO EM ARGAMASSA PRONTA, PREPARO MANUAL, APLICADO EM ÁREAS SECAS MAIORES QUE 10M2 SOBRE LAJE, ADERIDO, ESPESSURA 4CM, ACABAMENTO NÃOREFORÇADO. AF_06/2014</v>
          </cell>
          <cell r="C8290" t="str">
            <v>M2</v>
          </cell>
          <cell r="D8290">
            <v>58.78</v>
          </cell>
        </row>
        <row r="8291">
          <cell r="A8291" t="str">
            <v xml:space="preserve">    87675</v>
          </cell>
          <cell r="B8291" t="str">
            <v>CONTRAPISO EM ARGAMASSA TRAÇO 1:4 (CIMENTO E AREIA), PREPARO MECÂNICO COM BETONEIRA 400 L, APLICADO EM ÁREAS SECAS MENORES QUE 10M2 SOBRE LAJE, NÃO ADERIDO, ESPESSURA 4CM, ACABAMENTO REFORÇADO. AF_06/2014</v>
          </cell>
          <cell r="C8291" t="str">
            <v>M2</v>
          </cell>
          <cell r="D8291">
            <v>24.02</v>
          </cell>
        </row>
        <row r="8292">
          <cell r="A8292" t="str">
            <v xml:space="preserve">    87676</v>
          </cell>
          <cell r="B8292" t="str">
            <v>CONTRAPISO EM ARGAMASSA TRAÇO 1:4 (CIMENTO E AREIA), PREPARO MECÂNICO COM MISTURADOR 300 KG, APLICADO EM ÁREAS SECAS MENORES QUE 10M2 SOBRELAJE, NÃO ADERIDO, ESPESSURA 4CM, ACABAMENTO REFORÇADO. AF_06/2014</v>
          </cell>
          <cell r="C8292" t="str">
            <v>M2</v>
          </cell>
          <cell r="D8292">
            <v>23.84</v>
          </cell>
        </row>
        <row r="8293">
          <cell r="A8293" t="str">
            <v xml:space="preserve">    87677</v>
          </cell>
          <cell r="B8293" t="str">
            <v>CONTRAPISO EM ARGAMASSA TRAÇO 1:4 (CIMENTO E AREIA), PREPARO MANUAL, APLICADO EM ÁREAS SECAS MENORES QUE 10M2 SOBRE LAJE, NÃO ADERIDO, ESPESSURA 4CM, ACABAMENTO REFORÇADO. AF_06/2014</v>
          </cell>
          <cell r="C8293" t="str">
            <v>M2</v>
          </cell>
          <cell r="D8293">
            <v>27.03</v>
          </cell>
        </row>
        <row r="8294">
          <cell r="A8294" t="str">
            <v xml:space="preserve">    87678</v>
          </cell>
          <cell r="B8294" t="str">
            <v>CONTRAPISO EM ARGAMASSA PRONTA, PREPARO MECÂNICO COM MISTURADOR 300 KG, APLICADO EM ÁREAS SECAS MENORES QUE 10M2 SOBRE LAJE, NÃO ADERIDO, ESPESSURA 4CM, ACABAMENTO REFORÇADO. AF_06/2014</v>
          </cell>
          <cell r="C8294" t="str">
            <v>M2</v>
          </cell>
          <cell r="D8294">
            <v>50.29</v>
          </cell>
        </row>
        <row r="8295">
          <cell r="A8295" t="str">
            <v xml:space="preserve">    87679</v>
          </cell>
          <cell r="B8295" t="str">
            <v>CONTRAPISO EM ARGAMASSA PRONTA, PREPARO MANUAL, APLICADO EM ÁREAS SECAS MENORES QUE 10M2 SOBRE LAJE, NÃO ADERIDO, ESPESSURA 4CM, ACABAMENTOREFORÇADO. AF_06/2014</v>
          </cell>
          <cell r="C8295" t="str">
            <v>M2</v>
          </cell>
          <cell r="D8295">
            <v>56.1</v>
          </cell>
        </row>
        <row r="8296">
          <cell r="A8296" t="str">
            <v xml:space="preserve">    87680</v>
          </cell>
          <cell r="B8296" t="str">
            <v>CONTRAPISO EM ARGAMASSA TRAÇO 1:4 (CIMENTO E AREIA), PREPARO MECÂNICO COM BETONEIRA 400 L, APLICADO EM ÁREAS SECAS MENORES QUE 10M2 SOBRE LAJE, NÃO ADERIDO, ESPESSURA 4CM, ACABAMENTO NÃO REFORÇADO. AF_06/2014</v>
          </cell>
          <cell r="C8296" t="str">
            <v>M2</v>
          </cell>
          <cell r="D8296">
            <v>23.21</v>
          </cell>
        </row>
        <row r="8297">
          <cell r="A8297" t="str">
            <v xml:space="preserve">    87681</v>
          </cell>
          <cell r="B8297" t="str">
            <v>CONTRAPISO EM ARGAMASSA TRAÇO 1:4 (CIMENTO E AREIA), PREPARO MECÂNICO COM MISTURADOR 300 KG, APLICADO EM ÁREAS SECAS MENORES QUE 10M2 SOBRELAJE, NÃO ADERIDO, ESPESSURA 4CM, ACABAMENTO NÃO REFORÇADO. AF_06/2014</v>
          </cell>
          <cell r="C8297" t="str">
            <v>M2</v>
          </cell>
          <cell r="D8297">
            <v>23.04</v>
          </cell>
        </row>
        <row r="8298">
          <cell r="A8298" t="str">
            <v xml:space="preserve">    87682</v>
          </cell>
          <cell r="B8298" t="str">
            <v>CONTRAPISO EM ARGAMASSA TRAÇO 1:4 (CIMENTO E AREIA), PREPARO MANUAL, APLICADO EM ÁREAS SECAS MENORES QUE 10M2 SOBRE LAJE, NÃO ADERIDO, ESPESSURA 4CM, ACABAMENTO NÃO REFORÇADO. AF_06/2014</v>
          </cell>
          <cell r="C8298" t="str">
            <v>M2</v>
          </cell>
          <cell r="D8298">
            <v>26.23</v>
          </cell>
        </row>
        <row r="8299">
          <cell r="A8299" t="str">
            <v xml:space="preserve">    87683</v>
          </cell>
          <cell r="B8299" t="str">
            <v>CONTRAPISO EM ARGAMASSA PRONTA, PREPARO MECÂNICO COM MISTURADOR 300 KG, APLICADO EM ÁREAS SECAS MENORES QUE 10M2 SOBRE LAJE, NÃO ADERIDO, ESPESSURA 4CM, ACABAMENTO NÃO REFORÇADO. AF_06/2014</v>
          </cell>
          <cell r="C8299" t="str">
            <v>M2</v>
          </cell>
          <cell r="D8299">
            <v>49.49</v>
          </cell>
        </row>
        <row r="8300">
          <cell r="A8300" t="str">
            <v xml:space="preserve">    87684</v>
          </cell>
          <cell r="B8300" t="str">
            <v>CONTRAPISO EM ARGAMASSA PRONTA, PREPARO MANUAL, APLICADO EM ÁREAS SECAS MENORES QUE 10M2 SOBRE LAJE, NÃO ADERIDO, ESPESSURA 4CM, ACABAMENTONÃO REFORÇADO. AF_06/2014</v>
          </cell>
          <cell r="C8300" t="str">
            <v>M2</v>
          </cell>
          <cell r="D8300">
            <v>55.3</v>
          </cell>
        </row>
        <row r="8301">
          <cell r="A8301" t="str">
            <v xml:space="preserve">    87685</v>
          </cell>
          <cell r="B8301" t="str">
            <v>CONTRAPISO EM ARGAMASSA TRAÇO 1:4 (CIMENTO E AREIA), PREPARO MECÂNICO COM BETONEIRA 400 L, APLICADO EM ÁREAS SECAS MENORES QUE 10M2 SOBRE LAJE, NÃO ADERIDO, ESPESSURA 5CM, ACABAMENTO REFORÇADO. AF_06/2014</v>
          </cell>
          <cell r="C8301" t="str">
            <v>M2</v>
          </cell>
          <cell r="D8301">
            <v>27.72</v>
          </cell>
        </row>
        <row r="8302">
          <cell r="A8302" t="str">
            <v xml:space="preserve">    87686</v>
          </cell>
          <cell r="B8302" t="str">
            <v>CONTRAPISO EM ARGAMASSA TRAÇO 1:4 (CIMENTO E AREIA), PREPARO MECÂNICO COM MISTURADOR 300 KG, APLICADO EM ÁREAS SECAS MENORES QUE 10M2 SOBRELAJE, NÃO ADERIDO, ESPESSURA 5CM, ACABAMENTO REFORÇADO. AF_06/2014</v>
          </cell>
          <cell r="C8302" t="str">
            <v>M2</v>
          </cell>
          <cell r="D8302">
            <v>27.52</v>
          </cell>
        </row>
        <row r="8303">
          <cell r="A8303" t="str">
            <v xml:space="preserve">    87687</v>
          </cell>
          <cell r="B8303" t="str">
            <v>CONTRAPISO EM ARGAMASSA TRAÇO 1:4 (CIMENTO E AREIA), PREPARO MANUAL, APLICADO EM ÁREAS SECAS MENORES QUE 10M2 SOBRE LAJE, NÃO ADERIDO, ESPESSURA 5CM, ACABAMENTO REFORÇADO. AF_06/2014</v>
          </cell>
          <cell r="C8303" t="str">
            <v>M2</v>
          </cell>
          <cell r="D8303">
            <v>31.17</v>
          </cell>
        </row>
        <row r="8304">
          <cell r="A8304" t="str">
            <v xml:space="preserve">    87688</v>
          </cell>
          <cell r="B8304" t="str">
            <v>CONTRAPISO EM ARGAMASSA PRONTA, PREPARO MECÂNICO COM MISTURADOR 300 KG, APLICADO EM ÁREAS SECAS MENORES QUE 10M2 SOBRE LAJE, NÃO ADERIDO, ESPESSURA 5CM, ACABAMENTO REFORÇADO. AF_06/2014</v>
          </cell>
          <cell r="C8304" t="str">
            <v>M2</v>
          </cell>
          <cell r="D8304">
            <v>57.81</v>
          </cell>
        </row>
        <row r="8305">
          <cell r="A8305" t="str">
            <v xml:space="preserve">    87689</v>
          </cell>
          <cell r="B8305" t="str">
            <v>CONTRAPISO EM ARGAMASSA PRONTA, PREPARO MANUAL, APLICADO EM ÁREAS SECAS MENORES QUE 10M2 SOBRE LAJE, NÃO ADERIDO, ESPESSURA 5CM, ACABAMENTOREFORÇADO. AF_06/2014</v>
          </cell>
          <cell r="C8305" t="str">
            <v>M2</v>
          </cell>
          <cell r="D8305">
            <v>64.47</v>
          </cell>
        </row>
        <row r="8306">
          <cell r="A8306" t="str">
            <v xml:space="preserve">    87690</v>
          </cell>
          <cell r="B8306" t="str">
            <v>CONTRAPISO EM ARGAMASSA TRAÇO 1:4 (CIMENTO E AREIA), PREPARO MECÂNICO COM BETONEIRA 400 L, APLICADO EM ÁREAS SECAS MENORES QUE 10M2 SOBRE LAJE, NÃO ADERIDO, ESPESSURA 5CM, ACABAMENTO NÃO REFORÇADO. AF_06/2014</v>
          </cell>
          <cell r="C8306" t="str">
            <v>M2</v>
          </cell>
          <cell r="D8306">
            <v>26.92</v>
          </cell>
        </row>
        <row r="8307">
          <cell r="A8307" t="str">
            <v xml:space="preserve">    87691</v>
          </cell>
          <cell r="B8307" t="str">
            <v>CONTRAPISO EM ARGAMASSA TRAÇO 1:4 (CIMENTO E AREIA), PREPARO MECÂNICO COM MISTURADOR 300 KG, APLICADO EM ÁREAS SECAS MENORES QUE 10M2 SOBRELAJE, NÃO ADERIDO, ESPESSURA 5CM, ACABAMENTO NÃO REFORÇADO. AF_06/2014</v>
          </cell>
          <cell r="C8307" t="str">
            <v>M2</v>
          </cell>
          <cell r="D8307">
            <v>26.72</v>
          </cell>
        </row>
        <row r="8308">
          <cell r="A8308" t="str">
            <v xml:space="preserve">    87692</v>
          </cell>
          <cell r="B8308" t="str">
            <v>CONTRAPISO EM ARGAMASSA TRAÇO 1:4 (CIMENTO E AREIA), PREPARO MANUAL, APLICADO EM ÁREAS SECAS MENORES QUE 10M2 SOBRE LAJE, NÃO ADERIDO, ESPESSURA 5CM, ACABAMENTO NÃO REFORÇADO. AF_06/2014</v>
          </cell>
          <cell r="C8308" t="str">
            <v>M2</v>
          </cell>
          <cell r="D8308">
            <v>30.37</v>
          </cell>
        </row>
        <row r="8309">
          <cell r="A8309" t="str">
            <v xml:space="preserve">    87693</v>
          </cell>
          <cell r="B8309" t="str">
            <v>CONTRAPISO EM ARGAMASSA PRONTA, PREPARO MECÂNICO COM MISTURADOR 300 KG, APLICADO EM ÁREAS SECAS MENORES QUE 10M2 SOBRE LAJE, NÃO ADERIDO, ESPESSURA 5CM, ACABAMENTO NÃO REFORÇADO. AF_06/2014</v>
          </cell>
          <cell r="C8309" t="str">
            <v>M2</v>
          </cell>
          <cell r="D8309">
            <v>57.01</v>
          </cell>
        </row>
        <row r="8310">
          <cell r="A8310" t="str">
            <v xml:space="preserve">    87694</v>
          </cell>
          <cell r="B8310" t="str">
            <v>CONTRAPISO EM ARGAMASSA PRONTA, PREPARO MANUAL, APLICADO EM ÁREAS SECAS MENORES QUE 10M2 SOBRE LAJE, NÃO ADERIDO, ESPESSURA 5CM, ACABAMENTONÃO REFORÇADO. AF_06/2014</v>
          </cell>
          <cell r="C8310" t="str">
            <v>M2</v>
          </cell>
          <cell r="D8310">
            <v>63.66</v>
          </cell>
        </row>
        <row r="8311">
          <cell r="A8311" t="str">
            <v xml:space="preserve">    87695</v>
          </cell>
          <cell r="B8311" t="str">
            <v>CONTRAPISO EM ARGAMASSA TRAÇO 1:4 (CIMENTO E AREIA), PREPARO MECÂNICO COM BETONEIRA 400 L, APLICADO EM ÁREAS SECAS MENORES QUE 10M2 SOBRE LAJE, NÃO ADERIDO, ESPESSURA 6CM, ACABAMENTO REFORÇADO. AF_06/2014</v>
          </cell>
          <cell r="C8311" t="str">
            <v>M2</v>
          </cell>
          <cell r="D8311">
            <v>29.73</v>
          </cell>
        </row>
        <row r="8312">
          <cell r="A8312" t="str">
            <v xml:space="preserve">    87696</v>
          </cell>
          <cell r="B8312" t="str">
            <v>CONTRAPISO EM ARGAMASSA TRAÇO 1:4 (CIMENTO E AREIA), PREPARO MECÂNICO COM MISTURADOR 300 KG, APLICADO EM ÁREAS SECAS MENORES QUE 10M2 SOBRELAJE, NÃO ADERIDO, ESPESSURA 6CM, ACABAMENTO REFORÇADO. AF_06/2014</v>
          </cell>
          <cell r="C8312" t="str">
            <v>M2</v>
          </cell>
          <cell r="D8312">
            <v>29.51</v>
          </cell>
        </row>
        <row r="8313">
          <cell r="A8313" t="str">
            <v xml:space="preserve">    87697</v>
          </cell>
          <cell r="B8313" t="str">
            <v>CONTRAPISO EM ARGAMASSA TRAÇO 1:4 (CIMENTO E AREIA), PREPARO MANUAL, APLICADO EM ÁREAS SECAS MENORES QUE 10M2 SOBRE LAJE, NÃO ADERIDO, ESPESSURA 6CM, ACABAMENTO REFORÇADO. AF_06/2014</v>
          </cell>
          <cell r="C8313" t="str">
            <v>M2</v>
          </cell>
          <cell r="D8313">
            <v>33.49</v>
          </cell>
        </row>
        <row r="8314">
          <cell r="A8314" t="str">
            <v xml:space="preserve">    87698</v>
          </cell>
          <cell r="B8314" t="str">
            <v>CONTRAPISO EM ARGAMASSA PRONTA, PREPARO MECÂNICO COM MISTURADOR 300 KG, APLICADO EM ÁREAS SECAS MENORES QUE 10M2 SOBRE LAJE, NÃO ADERIDO, ESPESSURA 6CM, ACABAMENTO REFORÇADO. AF_06/2014</v>
          </cell>
          <cell r="C8314" t="str">
            <v>M2</v>
          </cell>
          <cell r="D8314">
            <v>62.5</v>
          </cell>
        </row>
        <row r="8315">
          <cell r="A8315" t="str">
            <v xml:space="preserve">    87699</v>
          </cell>
          <cell r="B8315" t="str">
            <v>CONTRAPISO EM ARGAMASSA PRONTA, PREPARO MANUAL, APLICADO EM ÁREAS SECAS MENORES QUE 10M2 SOBRE LAJE, NÃO ADERIDO, ESPESSURA 6CM, ACABAMENTOREFORÇADO. AF_06/2014</v>
          </cell>
          <cell r="C8315" t="str">
            <v>M2</v>
          </cell>
          <cell r="D8315">
            <v>69.739999999999995</v>
          </cell>
        </row>
        <row r="8316">
          <cell r="A8316" t="str">
            <v xml:space="preserve">    87700</v>
          </cell>
          <cell r="B8316" t="str">
            <v>CONTRAPISO EM ARGAMASSA TRAÇO 1:4 (CIMENTO E AREIA), PREPARO MECÂNICO COM BETONEIRA 400 L, APLICADO EM ÁREAS SECAS MENORES QUE 10M2 SOBRE LAJE, NÃO ADERIDO, ESPESSURA 6CM, ACABAMENTO NÃO REFORÇADO. AF_06/2014</v>
          </cell>
          <cell r="C8316" t="str">
            <v>M2</v>
          </cell>
          <cell r="D8316">
            <v>29.11</v>
          </cell>
        </row>
        <row r="8317">
          <cell r="A8317" t="str">
            <v xml:space="preserve">    87701</v>
          </cell>
          <cell r="B8317" t="str">
            <v>CONTRAPISO EM ARGAMASSA TRAÇO 1:4 (CIMENTO E AREIA), PREPARO MECÂNICO COM MISTURADOR 300 KG, APLICADO EM ÁREAS SECAS MENORES QUE 10M2 SOBRELAJE, NÃO ADERIDO, ESPESSURA 6CM, ACABAMENTO NÃO REFORÇADO. AF_06/2014</v>
          </cell>
          <cell r="C8317" t="str">
            <v>M2</v>
          </cell>
          <cell r="D8317">
            <v>28.89</v>
          </cell>
        </row>
        <row r="8318">
          <cell r="A8318" t="str">
            <v xml:space="preserve">    87702</v>
          </cell>
          <cell r="B8318" t="str">
            <v>CONTRAPISO EM ARGAMASSA TRAÇO 1:4 (CIMENTO E AREIA), PREPARO MANUAL, APLICADO EM ÁREAS SECAS MENORES QUE 10M2 SOBRE LAJE, NÃO ADERIDO, ESPESSURA 6CM, ACABAMENTO NÃO REFORÇADO. AF_06/2014</v>
          </cell>
          <cell r="C8318" t="str">
            <v>M2</v>
          </cell>
          <cell r="D8318">
            <v>32.869999999999997</v>
          </cell>
        </row>
        <row r="8319">
          <cell r="A8319" t="str">
            <v xml:space="preserve">    87703</v>
          </cell>
          <cell r="B8319" t="str">
            <v>CONTRAPISO EM ARGAMASSA PRONTA, PREPARO MECÂNICO COM MISTURADOR 300 KG, APLICADO EM ÁREAS SECAS MENORES QUE 10M2 SOBRE LAJE, NÃO ADERIDO, ESPESSURA 6CM, ACABAMENTO NÃO REFORÇADO. AF_06/2014</v>
          </cell>
          <cell r="C8319" t="str">
            <v>M2</v>
          </cell>
          <cell r="D8319">
            <v>61.88</v>
          </cell>
        </row>
        <row r="8320">
          <cell r="A8320" t="str">
            <v xml:space="preserve">    87704</v>
          </cell>
          <cell r="B8320" t="str">
            <v>CONTRAPISO EM ARGAMASSA PRONTA, PREPARO MANUAL, APLICADO EM ÁREAS SECAS MENORES QUE 10M2 SOBRE LAJE, NÃO ADERIDO, ESPESSURA 6CM, ACABAMENTONÃO REFORÇADO. AF_06/2014</v>
          </cell>
          <cell r="C8320" t="str">
            <v>M2</v>
          </cell>
          <cell r="D8320">
            <v>69.12</v>
          </cell>
        </row>
        <row r="8321">
          <cell r="A8321" t="str">
            <v xml:space="preserve">    87705</v>
          </cell>
          <cell r="B8321" t="str">
            <v>CONTRAPISO EM ARGAMASSA TRAÇO 1:4 (CIMENTO E AREIA), PREPARO MECÂNICO COM BETONEIRA 400 L, APLICADO EM ÁREAS SECAS MAIORES QUE 10M2 SOBRE LAJE, NÃO ADERIDO, ESPESSURA 4CM, ACABAMENTO REFORÇADO. AF_06/2014</v>
          </cell>
          <cell r="C8321" t="str">
            <v>M2</v>
          </cell>
          <cell r="D8321">
            <v>23.28</v>
          </cell>
        </row>
        <row r="8322">
          <cell r="A8322" t="str">
            <v xml:space="preserve">    87706</v>
          </cell>
          <cell r="B8322" t="str">
            <v>CONTRAPISO EM ARGAMASSA TRAÇO 1:4 (CIMENTO E AREIA), PREPARO MECÂNICO COM MISTURADOR 300 KG, APLICADO EM ÁREAS SECAS MAIORES QUE 10M2 SOBRELAJE, NÃO ADERIDO, ESPESSURA 4CM, ACABAMENTO REFORÇADO. AF_06/2014</v>
          </cell>
          <cell r="C8322" t="str">
            <v>M2</v>
          </cell>
          <cell r="D8322">
            <v>23.1</v>
          </cell>
        </row>
        <row r="8323">
          <cell r="A8323" t="str">
            <v xml:space="preserve">    87707</v>
          </cell>
          <cell r="B8323" t="str">
            <v>CONTRAPISO EM ARGAMASSA TRAÇO 1:4 (CIMENTO E AREIA), PREPARO MANUAL, APLICADO EM ÁREAS SECAS MAIORES QUE 10M2 SOBRE LAJE, NÃO ADERIDO, ESPESSURA 4CM, ACABAMENTO REFORÇADO. AF_06/2014</v>
          </cell>
          <cell r="C8323" t="str">
            <v>M2</v>
          </cell>
          <cell r="D8323">
            <v>26.29</v>
          </cell>
        </row>
        <row r="8324">
          <cell r="A8324" t="str">
            <v xml:space="preserve">    87708</v>
          </cell>
          <cell r="B8324" t="str">
            <v>CONTRAPISO EM ARGAMASSA PRONTA, PREPARO MECÂNICO COM MISTURADOR 300 KG, APLICADO EM ÁREAS SECAS MAIORES QUE 10M2 SOBRE LAJE, NÃO ADERIDO, ESPESSURA 4CM, ACABAMENTO REFORÇADO. AF_06/2014</v>
          </cell>
          <cell r="C8324" t="str">
            <v>M2</v>
          </cell>
          <cell r="D8324">
            <v>49.55</v>
          </cell>
        </row>
        <row r="8325">
          <cell r="A8325" t="str">
            <v xml:space="preserve">    87709</v>
          </cell>
          <cell r="B8325" t="str">
            <v>CONTRAPISO EM ARGAMASSA PRONTA, PREPARO MANUAL, APLICADO EM ÁREAS SECAS MAIORES QUE 10M2 SOBRE LAJE, NÃO ADERIDO, ESPESSURA 4CM, ACABAMENTOREFORÇADO. AF_06/2014</v>
          </cell>
          <cell r="C8325" t="str">
            <v>M2</v>
          </cell>
          <cell r="D8325">
            <v>55.36</v>
          </cell>
        </row>
        <row r="8326">
          <cell r="A8326" t="str">
            <v xml:space="preserve">    87710</v>
          </cell>
          <cell r="B8326" t="str">
            <v>CONTRAPISO EM ARGAMASSA TRAÇO 1:4 (CIMENTO E AREIA), PREPARO MECÂNICO COM BETONEIRA 400 L, APLICADO EM ÁREAS SECAS MAIORES QUE 10M2 SOBRE LAJE, NÃO ADERIDO, ESPESSURA 4CM, ACABAMENTO NÃO REFORÇADO. AF_06/2014</v>
          </cell>
          <cell r="C8326" t="str">
            <v>M2</v>
          </cell>
          <cell r="D8326">
            <v>22.47</v>
          </cell>
        </row>
        <row r="8327">
          <cell r="A8327" t="str">
            <v xml:space="preserve">    87711</v>
          </cell>
          <cell r="B8327" t="str">
            <v>CONTRAPISO EM ARGAMASSA TRAÇO 1:4 (CIMENTO E AREIA), PREPARO MECÂNICO COM MISTURADOR 300 KG, APLICADO EM ÁREAS SECAS MAIORES QUE 10M2 SOBRELAJE, NÃO ADERIDO, ESPESSURA 4CM, ACABAMENTO NÃO REFORÇADO. AF_06/2014</v>
          </cell>
          <cell r="C8327" t="str">
            <v>M2</v>
          </cell>
          <cell r="D8327">
            <v>22.3</v>
          </cell>
        </row>
        <row r="8328">
          <cell r="A8328" t="str">
            <v xml:space="preserve">    87712</v>
          </cell>
          <cell r="B8328" t="str">
            <v>CONTRAPISO EM ARGAMASSA TRAÇO 1:4 (CIMENTO E AREIA), PREPARO MANUAL, APLICADO EM ÁREAS SECAS MAIORES QUE 10M2 SOBRE LAJE, NÃO ADERIDO, ESPESSURA 4CM, ACABAMENTO NÃO REFORÇADO. AF_06/2014</v>
          </cell>
          <cell r="C8328" t="str">
            <v>M2</v>
          </cell>
          <cell r="D8328">
            <v>25.49</v>
          </cell>
        </row>
        <row r="8329">
          <cell r="A8329" t="str">
            <v xml:space="preserve">    87713</v>
          </cell>
          <cell r="B8329" t="str">
            <v>CONTRAPISO EM ARGAMASSA PRONTA, PREPARO MECÂNICO COM MISTURADOR 300 KG, APLICADO EM ÁREAS SECAS MAIORES QUE 10M2 SOBRE LAJE, NÃO ADERIDO, ESPESSURA 4CM, ACABAMENTO NÃO REFORÇADO. AF_06/2014</v>
          </cell>
          <cell r="C8329" t="str">
            <v>M2</v>
          </cell>
          <cell r="D8329">
            <v>48.75</v>
          </cell>
        </row>
        <row r="8330">
          <cell r="A8330" t="str">
            <v xml:space="preserve">    87714</v>
          </cell>
          <cell r="B8330" t="str">
            <v>CONTRAPISO EM ARGAMASSA PRONTA, PREPARO MANUAL, APLICADO EM ÁREAS SECAS MAIORES QUE 10M2 SOBRE LAJE, NÃO ADERIDO, ESPESSURA 4CM, ACABAMENTONÃO REFORÇADO. AF_06/2014</v>
          </cell>
          <cell r="C8330" t="str">
            <v>M2</v>
          </cell>
          <cell r="D8330">
            <v>54.56</v>
          </cell>
        </row>
        <row r="8331">
          <cell r="A8331" t="str">
            <v xml:space="preserve">    87715</v>
          </cell>
          <cell r="B8331" t="str">
            <v>CONTRAPISO EM ARGAMASSA TRAÇO 1:4 (CIMENTO E AREIA), PREPARO MECÂNICO COM BETONEIRA 400 L, APLICADO EM ÁREAS SECAS MAIORES QUE 10M2 SOBRE LAJE, NÃO ADERIDO, ESPESSURA 5CM, ACABAMENTO REFORÇADO. AF_06/2014</v>
          </cell>
          <cell r="C8331" t="str">
            <v>M2</v>
          </cell>
          <cell r="D8331">
            <v>26.8</v>
          </cell>
        </row>
        <row r="8332">
          <cell r="A8332" t="str">
            <v xml:space="preserve">    87716</v>
          </cell>
          <cell r="B8332" t="str">
            <v>CONTRAPISO EM ARGAMASSA TRAÇO 1:4 (CIMENTO E AREIA), PREPARO MECÂNICO COM MISTURADOR 300 KG, APLICADO EM ÁREAS SECAS MAIORES QUE 10M2 SOBRELAJE, NÃO ADERIDO, ESPESSURA 5CM, ACABAMENTO REFORÇADO. AF_06/2014</v>
          </cell>
          <cell r="C8332" t="str">
            <v>M2</v>
          </cell>
          <cell r="D8332">
            <v>26.6</v>
          </cell>
        </row>
        <row r="8333">
          <cell r="A8333" t="str">
            <v xml:space="preserve">    87717</v>
          </cell>
          <cell r="B8333" t="str">
            <v>CONTRAPISO EM ARGAMASSA TRAÇO 1:4 (CIMENTO E AREIA), PREPARO MANUAL, APLICADO EM ÁREAS SECAS MAIORES QUE 10M2 SOBRE LAJE, NÃO ADERIDO, ESPESSURA 5CM, ACABAMENTO REFORÇADO. AF_06/2014</v>
          </cell>
          <cell r="C8333" t="str">
            <v>M2</v>
          </cell>
          <cell r="D8333">
            <v>30.25</v>
          </cell>
        </row>
        <row r="8334">
          <cell r="A8334" t="str">
            <v xml:space="preserve">    87718</v>
          </cell>
          <cell r="B8334" t="str">
            <v>CONTRAPISO EM ARGAMASSA PRONTA, PREPARO MECÂNICO COM MISTURADOR 300 KG, APLICADO EM ÁREAS SECAS MAIORES QUE 10M2 SOBRE LAJE, NÃO ADERIDO, ESPESSURA 5CM, ACABAMENTO REFORÇADO. AF_06/2014</v>
          </cell>
          <cell r="C8334" t="str">
            <v>M2</v>
          </cell>
          <cell r="D8334">
            <v>56.89</v>
          </cell>
        </row>
        <row r="8335">
          <cell r="A8335" t="str">
            <v xml:space="preserve">    87719</v>
          </cell>
          <cell r="B8335" t="str">
            <v>CONTRAPISO EM ARGAMASSA PRONTA, PREPARO MANUAL, APLICADO EM ÁREAS SECAS MAIORES QUE 10M2 SOBRE LAJE, NÃO ADERIDO, ESPESSURA 5CM, ACABAMENTOREFORÇADO. AF_06/2014</v>
          </cell>
          <cell r="C8335" t="str">
            <v>M2</v>
          </cell>
          <cell r="D8335">
            <v>63.54</v>
          </cell>
        </row>
        <row r="8336">
          <cell r="A8336" t="str">
            <v xml:space="preserve">    87720</v>
          </cell>
          <cell r="B8336" t="str">
            <v>CONTRAPISO EM ARGAMASSA TRAÇO 1:4 (CIMENTO E AREIA), PREPARO MECÂNICO COM BETONEIRA 400 L, APLICADO EM ÁREAS SECAS MAIORES QUE 10M2 SOBRE LAJE, NÃO ADERIDO, ESPESSURA 5CM, ACABAMENTO NÃO REFORÇADO. AF_06/2014</v>
          </cell>
          <cell r="C8336" t="str">
            <v>M2</v>
          </cell>
          <cell r="D8336">
            <v>25.99</v>
          </cell>
        </row>
        <row r="8337">
          <cell r="A8337" t="str">
            <v xml:space="preserve">    87721</v>
          </cell>
          <cell r="B8337" t="str">
            <v>CONTRAPISO EM ARGAMASSA TRAÇO 1:4 (CIMENTO E AREIA), PREPARO MECÂNICO COM MISTURADOR 300 KG, APLICADO EM ÁREAS SECAS MAIORES QUE 10M2 SOBRELAJE, NÃO ADERIDO, ESPESSURA 5CM, ACABAMENTO NÃO REFORÇADO. AF_06/2014</v>
          </cell>
          <cell r="C8337" t="str">
            <v>M2</v>
          </cell>
          <cell r="D8337">
            <v>25.79</v>
          </cell>
        </row>
        <row r="8338">
          <cell r="A8338" t="str">
            <v xml:space="preserve">    87722</v>
          </cell>
          <cell r="B8338" t="str">
            <v>CONTRAPISO EM ARGAMASSA TRAÇO 1:4 (CIMENTO E AREIA), PREPARO MANUAL, APLICADO EM ÁREAS SECAS MAIORES QUE 10M2 SOBRE LAJE, NÃO ADERIDO, ESPESSURA 5CM, ACABAMENTO NÃO REFORÇADO. AF_06/2014</v>
          </cell>
          <cell r="C8338" t="str">
            <v>M2</v>
          </cell>
          <cell r="D8338">
            <v>29.44</v>
          </cell>
        </row>
        <row r="8339">
          <cell r="A8339" t="str">
            <v xml:space="preserve">    87723</v>
          </cell>
          <cell r="B8339" t="str">
            <v>CONTRAPISO EM ARGAMASSA PRONTA, PREPARO MECÂNICO COM MISTURADOR 300 KG, APLICADO EM ÁREAS SECAS MAIORES QUE 10M2 SOBRE LAJE, NÃO ADERIDO, ESPESSURA 5CM, ACABAMENTO NÃO REFORÇADO. AF_06/2014</v>
          </cell>
          <cell r="C8339" t="str">
            <v>M2</v>
          </cell>
          <cell r="D8339">
            <v>56.08</v>
          </cell>
        </row>
        <row r="8340">
          <cell r="A8340" t="str">
            <v xml:space="preserve">    87724</v>
          </cell>
          <cell r="B8340" t="str">
            <v>CONTRAPISO EM ARGAMASSA PRONTA, PREPARO MANUAL, APLICADO EM ÁREAS SECAS MAIORES QUE 10M2 SOBRE LAJE, NÃO ADERIDO, ESPESSURA 5CM, ACABAMENTONÃO REFORÇADO. AF_06/2014</v>
          </cell>
          <cell r="C8340" t="str">
            <v>M2</v>
          </cell>
          <cell r="D8340">
            <v>62.74</v>
          </cell>
        </row>
        <row r="8341">
          <cell r="A8341" t="str">
            <v xml:space="preserve">    87725</v>
          </cell>
          <cell r="B8341" t="str">
            <v>CONTRAPISO EM ARGAMASSA TRAÇO 1:4 (CIMENTO E AREIA), PREPARO MECÂNICO COM BETONEIRA 400 L, APLICADO EM ÁREAS SECAS MAIORES QUE 10M2 SOBRE LAJE, NÃO ADERIDO, ESPESSURA 6CM, ACABAMENTO REFORÇADO. AF_06/2014</v>
          </cell>
          <cell r="C8341" t="str">
            <v>M2</v>
          </cell>
          <cell r="D8341">
            <v>28.8</v>
          </cell>
        </row>
        <row r="8342">
          <cell r="A8342" t="str">
            <v xml:space="preserve">    87726</v>
          </cell>
          <cell r="B8342" t="str">
            <v>CONTRAPISO EM ARGAMASSA TRAÇO 1:4 (CIMENTO E AREIA), PREPARO MECÂNICO COM MISTURADOR 300 KG, APLICADO EM ÁREAS SECAS MAIORES QUE 10M2 SOBRELAJE, NÃO ADERIDO, ESPESSURA 6CM, ACABAMENTO REFORÇADO. AF_06/2014</v>
          </cell>
          <cell r="C8342" t="str">
            <v>M2</v>
          </cell>
          <cell r="D8342">
            <v>28.58</v>
          </cell>
        </row>
        <row r="8343">
          <cell r="A8343" t="str">
            <v xml:space="preserve">    87727</v>
          </cell>
          <cell r="B8343" t="str">
            <v>CONTRAPISO EM ARGAMASSA TRAÇO 1:4 (CIMENTO E AREIA), PREPARO MANUAL, APLICADO EM ÁREAS SECAS MAIORES QUE 10M2 SOBRE LAJE, NÃO ADERIDO, ESPESSURA 6CM, ACABAMENTO REFORÇADO. AF_06/2014</v>
          </cell>
          <cell r="C8343" t="str">
            <v>M2</v>
          </cell>
          <cell r="D8343">
            <v>32.56</v>
          </cell>
        </row>
        <row r="8344">
          <cell r="A8344" t="str">
            <v xml:space="preserve">    87728</v>
          </cell>
          <cell r="B8344" t="str">
            <v>CONTRAPISO EM ARGAMASSA PRONTA, PREPARO MECÂNICO COM MISTURADOR 300 KG, APLICADO EM ÁREAS SECAS MAIORES QUE 10M2 SOBRE LAJE, NÃO ADERIDO, ESPESSURA 6CM, ACABAMENTO REFORÇADO. AF_06/2014</v>
          </cell>
          <cell r="C8344" t="str">
            <v>M2</v>
          </cell>
          <cell r="D8344">
            <v>61.57</v>
          </cell>
        </row>
        <row r="8345">
          <cell r="A8345" t="str">
            <v xml:space="preserve">    87729</v>
          </cell>
          <cell r="B8345" t="str">
            <v>CONTRAPISO EM ARGAMASSA PRONTA, PREPARO MANUAL, APLICADO EM ÁREAS SECAS MAIORES QUE 10M2 SOBRE LAJE, NÃO ADERIDO, ESPESSURA 6CM, ACABAMENTOREFORÇADO. AF_06/2014</v>
          </cell>
          <cell r="C8345" t="str">
            <v>M2</v>
          </cell>
          <cell r="D8345">
            <v>68.819999999999993</v>
          </cell>
        </row>
        <row r="8346">
          <cell r="A8346" t="str">
            <v xml:space="preserve">    87730</v>
          </cell>
          <cell r="B8346" t="str">
            <v>CONTRAPISO EM ARGAMASSA TRAÇO 1:4 (CIMENTO E AREIA), PREPARO MECÂNICO COM BETONEIRA 400 L, APLICADO EM ÁREAS SECAS MAIORES QUE 10M2 SOBRE LAJE, NÃO ADERIDO, ESPESSURA 6CM, ACABAMENTO NÃO REFORÇADO. AF_06/2014</v>
          </cell>
          <cell r="C8346" t="str">
            <v>M2</v>
          </cell>
          <cell r="D8346">
            <v>28.18</v>
          </cell>
        </row>
        <row r="8347">
          <cell r="A8347" t="str">
            <v xml:space="preserve">    87731</v>
          </cell>
          <cell r="B8347" t="str">
            <v>CONTRAPISO EM ARGAMASSA TRAÇO 1:4 (CIMENTO E AREIA), PREPARO MECÂNICO COM MISTURADOR 300 KG, APLICADO EM ÁREAS SECAS MAIORES QUE 10M2 SOBRELAJE, NÃO ADERIDO, ESPESSURA 6CM, ACABAMENTO NÃO REFORÇADO. AF_06/2014</v>
          </cell>
          <cell r="C8347" t="str">
            <v>M2</v>
          </cell>
          <cell r="D8347">
            <v>27.96</v>
          </cell>
        </row>
        <row r="8348">
          <cell r="A8348" t="str">
            <v xml:space="preserve">    87733</v>
          </cell>
          <cell r="B8348" t="str">
            <v>CONTRAPISO EM ARGAMASSA PRONTA, PREPARO MECÂNICO COM MISTURADOR 300 KG, APLICADO EM ÁREAS SECAS MAIORES QUE 10M2 SOBRE LAJE, NÃO ADERIDO, ESPESSURA 6CM, ACABAMENTO NÃO REFORÇADO. AF_06/2014</v>
          </cell>
          <cell r="C8348" t="str">
            <v>M2</v>
          </cell>
          <cell r="D8348">
            <v>60.95</v>
          </cell>
        </row>
        <row r="8349">
          <cell r="A8349" t="str">
            <v xml:space="preserve">    87734</v>
          </cell>
          <cell r="B8349" t="str">
            <v>CONTRAPISO EM ARGAMASSA PRONTA, PREPARO MANUAL, APLICADO EM ÁREAS SECAS MAIORES QUE 10M2 SOBRE LAJE, NÃO ADERIDO, ESPESSURA 6CM, ACABAMENTONÃO REFORÇADO. AF_06/2014</v>
          </cell>
          <cell r="C8349" t="str">
            <v>M2</v>
          </cell>
          <cell r="D8349">
            <v>68.2</v>
          </cell>
        </row>
        <row r="8350">
          <cell r="A8350" t="str">
            <v xml:space="preserve">    87735</v>
          </cell>
          <cell r="B8350" t="str">
            <v>CONTRAPISO EM ARGAMASSA TRAÇO 1:4 (CIMENTO E AREIA), PREPARO MECÂNICO COM BETONEIRA 400 L, APLICADO EM ÁREAS MOLHADAS SOBRE LAJE, ADERIDO, ESPESSURA 2CM, ACABAMENTO NÃO REFORÇADO. AF_06/2014</v>
          </cell>
          <cell r="C8350" t="str">
            <v>M2</v>
          </cell>
          <cell r="D8350">
            <v>24.65</v>
          </cell>
        </row>
        <row r="8351">
          <cell r="A8351" t="str">
            <v xml:space="preserve">    87736</v>
          </cell>
          <cell r="B8351" t="str">
            <v>CONTRAPISO EM ARGAMASSA TRAÇO 1:4 (CIMENTO E AREIA), PREPARO MECÂNICO COM MISTURADOR 300 KG, APLICADO EM ÁREAS MOLHADAS SOBRE LAJE, ADERIDO,ESPESSURA 2CM, ACABAMENTO NÃO REFORÇADO. AF_06/2014</v>
          </cell>
          <cell r="C8351" t="str">
            <v>M2</v>
          </cell>
          <cell r="D8351">
            <v>24.55</v>
          </cell>
        </row>
        <row r="8352">
          <cell r="A8352" t="str">
            <v xml:space="preserve">    87737</v>
          </cell>
          <cell r="B8352" t="str">
            <v>CONTRAPISO EM ARGAMASSA TRAÇO 1:4 (CIMENTO E AREIA), PREPARO MANUAL, APLICADO EM ÁREAS MOLHADAS SOBRE LAJE, ADERIDO, ESPESSURA 2CM, ACABAMENTO NÃO REFORÇADO. AF_06/2014</v>
          </cell>
          <cell r="C8352" t="str">
            <v>M2</v>
          </cell>
          <cell r="D8352">
            <v>26.41</v>
          </cell>
        </row>
        <row r="8353">
          <cell r="A8353" t="str">
            <v xml:space="preserve">    87738</v>
          </cell>
          <cell r="B8353" t="str">
            <v>CONTRAPISO EM ARGAMASSA PRONTA, PREPARO MECÂNICO COM MISTURADOR 300 KG, APLICADO EM ÁREAS MOLHADAS SOBRE LAJE, ADERIDO, ESPESSURA 2CM, ACABAMENTO NÃO REFORÇADO. AF_06/2014</v>
          </cell>
          <cell r="C8353" t="str">
            <v>M2</v>
          </cell>
          <cell r="D8353">
            <v>40.020000000000003</v>
          </cell>
        </row>
        <row r="8354">
          <cell r="A8354" t="str">
            <v xml:space="preserve">    87739</v>
          </cell>
          <cell r="B8354" t="str">
            <v>CONTRAPISO EM ARGAMASSA PRONTA, PREPARO MANUAL, APLICADO EM ÁREAS MOLHADAS SOBRE LAJE, ADERIDO, ESPESSURA 2CM, ACABAMENTO NÃO REFORÇADO. AF_06/2014</v>
          </cell>
          <cell r="C8354" t="str">
            <v>M2</v>
          </cell>
          <cell r="D8354">
            <v>43.41</v>
          </cell>
        </row>
        <row r="8355">
          <cell r="A8355" t="str">
            <v xml:space="preserve">    87740</v>
          </cell>
          <cell r="B8355" t="str">
            <v>CONTRAPISO EM ARGAMASSA TRAÇO 1:4 (CIMENTO E AREIA), PREPARO MECÂNICO COM BETONEIRA 400 L, APLICADO EM ÁREAS MOLHADAS SOBRE LAJE, ADERIDO, ESPESSURA 2CM, ACABAMENTO REFORÇADO. AF_06/2014</v>
          </cell>
          <cell r="C8355" t="str">
            <v>M2</v>
          </cell>
          <cell r="D8355">
            <v>25.45</v>
          </cell>
        </row>
        <row r="8356">
          <cell r="A8356" t="str">
            <v xml:space="preserve">    87741</v>
          </cell>
          <cell r="B8356" t="str">
            <v>CONTRAPISO EM ARGAMASSA TRAÇO 1:4 (CIMENTO E AREIA), PREPARO MECÂNICO COM MISTURADOR 300 KG, APLICADO EM ÁREAS MOLHADAS SOBRE LAJE, ADERIDO,ESPESSURA 2CM, ACABAMENTO REFORÇADO. AF_06/2014</v>
          </cell>
          <cell r="C8356" t="str">
            <v>M2</v>
          </cell>
          <cell r="D8356">
            <v>25.35</v>
          </cell>
        </row>
        <row r="8357">
          <cell r="A8357" t="str">
            <v xml:space="preserve">    87742</v>
          </cell>
          <cell r="B8357" t="str">
            <v>CONTRAPISO EM ARGAMASSA TRAÇO 1:4 (CIMENTO E AREIA), PREPARO MANUAL, APLICADO EM ÁREAS MOLHADAS SOBRE LAJE, ADERIDO, ESPESSURA 2CM, ACABAMENTO REFORÇADO. AF_06/2014</v>
          </cell>
          <cell r="C8357" t="str">
            <v>M2</v>
          </cell>
          <cell r="D8357">
            <v>27.22</v>
          </cell>
        </row>
        <row r="8358">
          <cell r="A8358" t="str">
            <v xml:space="preserve">    87743</v>
          </cell>
          <cell r="B8358" t="str">
            <v>CONTRAPISO EM ARGAMASSA PRONTA, PREPARO MECÂNICO COM MISTURADOR 300 KG, APLICADO EM ÁREAS MOLHADAS SOBRE LAJE, ADERIDO, ESPESSURA 2CM, ACABAMENTO REFORÇADO. AF_06/2014</v>
          </cell>
          <cell r="C8358" t="str">
            <v>M2</v>
          </cell>
          <cell r="D8358">
            <v>40.82</v>
          </cell>
        </row>
        <row r="8359">
          <cell r="A8359" t="str">
            <v xml:space="preserve">    87744</v>
          </cell>
          <cell r="B8359" t="str">
            <v>CONTRAPISO EM ARGAMASSA PRONTA, PREPARO MANUAL, APLICADO EM ÁREAS MOLHADAS SOBRE LAJE, ADERIDO, ESPESSURA 2CM, ACABAMENTO REFORÇADO. AF_06/2014</v>
          </cell>
          <cell r="C8359" t="str">
            <v>M2</v>
          </cell>
          <cell r="D8359">
            <v>44.22</v>
          </cell>
        </row>
        <row r="8360">
          <cell r="A8360" t="str">
            <v xml:space="preserve">    87745</v>
          </cell>
          <cell r="B8360" t="str">
            <v>CONTRAPISO EM ARGAMASSA TRAÇO 1:4 (CIMENTO E AREIA), PREPARO MECÂNICO COM BETONEIRA 400 L, APLICADO EM ÁREAS MOLHADAS SOBRE LAJE, ADERIDO, ESPESSURA 3CM, ACABAMENTO NÃO REFORÇADO. AF_06/2014</v>
          </cell>
          <cell r="C8360" t="str">
            <v>M2</v>
          </cell>
          <cell r="D8360">
            <v>29.46</v>
          </cell>
        </row>
        <row r="8361">
          <cell r="A8361" t="str">
            <v xml:space="preserve">    87746</v>
          </cell>
          <cell r="B8361" t="str">
            <v>CONTRAPISO EM ARGAMASSA TRAÇO 1:4 (CIMENTO E AREIA), PREPARO MECÂNICO COM MISTURADOR 300 KG, APLICADO EM ÁREAS MOLHADAS SOBRE LAJE, ADERIDO,ESPESSURA 3CM, ACABAMENTO NÃO REFORÇADO. AF_06/2014</v>
          </cell>
          <cell r="C8361" t="str">
            <v>M2</v>
          </cell>
          <cell r="D8361">
            <v>29.32</v>
          </cell>
        </row>
        <row r="8362">
          <cell r="A8362" t="str">
            <v xml:space="preserve">    87747</v>
          </cell>
          <cell r="B8362" t="str">
            <v>CONTRAPISO EM ARGAMASSA TRAÇO 1:4 (CIMENTO E AREIA), PREPARO MANUAL, APLICADO EM ÁREAS MOLHADAS SOBRE LAJE, ADERIDO, ESPESSURA 3CM, ACABAMENTO NÃO REFORÇADO. AF_06/2014</v>
          </cell>
          <cell r="C8362" t="str">
            <v>M2</v>
          </cell>
          <cell r="D8362">
            <v>31.92</v>
          </cell>
        </row>
        <row r="8363">
          <cell r="A8363" t="str">
            <v xml:space="preserve">    87748</v>
          </cell>
          <cell r="B8363" t="str">
            <v>CONTRAPISO EM ARGAMASSA PRONTA, PREPARO MECÂNICO COM MISTURADOR 300 KG, APLICADO EM ÁREAS MOLHADAS SOBRE LAJE, ADERIDO, ESPESSURA 3CM, ACABAMENTO NÃO REFORÇADO. AF_06/2014</v>
          </cell>
          <cell r="C8363" t="str">
            <v>M2</v>
          </cell>
          <cell r="D8363">
            <v>50.83</v>
          </cell>
        </row>
        <row r="8364">
          <cell r="A8364" t="str">
            <v xml:space="preserve">    87749</v>
          </cell>
          <cell r="B8364" t="str">
            <v>CONTRAPISO EM ARGAMASSA PRONTA, PREPARO MANUAL, APLICADO EM ÁREAS MOLHADAS SOBRE LAJE, ADERIDO, ESPESSURA 3CM, ACABAMENTO NÃO REFORÇADO. AF_06/2014</v>
          </cell>
          <cell r="C8364" t="str">
            <v>M2</v>
          </cell>
          <cell r="D8364">
            <v>55.55</v>
          </cell>
        </row>
        <row r="8365">
          <cell r="A8365" t="str">
            <v xml:space="preserve">    87750</v>
          </cell>
          <cell r="B8365" t="str">
            <v>CONTRAPISO EM ARGAMASSA TRAÇO 1:4 (CIMENTO E AREIA), PREPARO MECÂNICO COM BETONEIRA 400 L, APLICADO EM ÁREAS MOLHADAS SOBRE LAJE, ADERIDO, ESPESSURA 3CM, ACABAMENTO REFORÇADO. AF_06/2014</v>
          </cell>
          <cell r="C8365" t="str">
            <v>M2</v>
          </cell>
          <cell r="D8365">
            <v>30.08</v>
          </cell>
        </row>
        <row r="8366">
          <cell r="A8366" t="str">
            <v xml:space="preserve">    87751</v>
          </cell>
          <cell r="B8366" t="str">
            <v>CONTRAPISO EM ARGAMASSA TRAÇO 1:4 (CIMENTO E AREIA), PREPARO MECÂNICO COM MISTURADOR 300 KG, APLICADO EM ÁREAS MOLHADAS SOBRE LAJE, ADERIDO,ESPESSURA 3CM, ACABAMENTO REFORÇADO. AF_06/2014</v>
          </cell>
          <cell r="C8366" t="str">
            <v>M2</v>
          </cell>
          <cell r="D8366">
            <v>29.94</v>
          </cell>
        </row>
        <row r="8367">
          <cell r="A8367" t="str">
            <v xml:space="preserve">    87752</v>
          </cell>
          <cell r="B8367" t="str">
            <v>CONTRAPISO EM ARGAMASSA TRAÇO 1:4 (CIMENTO E AREIA), PREPARO MANUAL, APLICADO EM ÁREAS MOLHADAS SOBRE LAJE, ADERIDO, ESPESSURA 3CM, ACABAMENTO REFORÇADO. AF_06/2014</v>
          </cell>
          <cell r="C8367" t="str">
            <v>M2</v>
          </cell>
          <cell r="D8367">
            <v>32.54</v>
          </cell>
        </row>
        <row r="8368">
          <cell r="A8368" t="str">
            <v xml:space="preserve">    87753</v>
          </cell>
          <cell r="B8368" t="str">
            <v>CONTRAPISO EM ARGAMASSA PRONTA, PREPARO MECÂNICO COM MISTURADOR 300 KG, APLICADO EM ÁREAS MOLHADAS SOBRE LAJE, ADERIDO, ESPESSURA 3CM, ACABAMENTO REFORÇADO. AF_06/2014</v>
          </cell>
          <cell r="C8368" t="str">
            <v>M2</v>
          </cell>
          <cell r="D8368">
            <v>51.45</v>
          </cell>
        </row>
        <row r="8369">
          <cell r="A8369" t="str">
            <v xml:space="preserve">    87754</v>
          </cell>
          <cell r="B8369" t="str">
            <v>CONTRAPISO EM ARGAMASSA PRONTA, PREPARO MANUAL, APLICADO EM ÁREAS MOLHADAS SOBRE LAJE, ADERIDO, ESPESSURA 3CM, ACABAMENTO REFORÇADO. AF_06/2014</v>
          </cell>
          <cell r="C8369" t="str">
            <v>M2</v>
          </cell>
          <cell r="D8369">
            <v>56.17</v>
          </cell>
        </row>
        <row r="8370">
          <cell r="A8370" t="str">
            <v xml:space="preserve">    87755</v>
          </cell>
          <cell r="B8370" t="str">
            <v>CONTRAPISO EM ARGAMASSA TRAÇO 1:4 (CIMENTO E AREIA), PREPARO MECÂNICO COM BETONEIRA 400 L, APLICADO EM ÁREAS MOLHADAS SOBRE IMPERMEABILIZAÇÃO, ESPESSURA 3CM, ACABAMENTO NÃO REFORÇADO. AF_06/2014</v>
          </cell>
          <cell r="C8370" t="str">
            <v>M2</v>
          </cell>
          <cell r="D8370">
            <v>26.97</v>
          </cell>
        </row>
        <row r="8371">
          <cell r="A8371" t="str">
            <v xml:space="preserve">    87756</v>
          </cell>
          <cell r="B8371" t="str">
            <v>CONTRAPISO EM ARGAMASSA TRAÇO 1:4 (CIMENTO E AREIA), PREPARO MECÂNICO COM MISTURADOR 300 KG, APLICADO EM ÁREAS MOLHADAS SOBRE IMPERMEABILIZAÇÃO, ESPESSURA 3CM, ACABAMENTO NÃO REFORÇADO. AF_06/2014</v>
          </cell>
          <cell r="C8371" t="str">
            <v>M2</v>
          </cell>
          <cell r="D8371">
            <v>26.83</v>
          </cell>
        </row>
        <row r="8372">
          <cell r="A8372" t="str">
            <v xml:space="preserve">    87757</v>
          </cell>
          <cell r="B8372" t="str">
            <v>CONTRAPISO EM ARGAMASSA TRAÇO 1:4 (CIMENTO E AREIA), PREPARO MANUAL, APLICADO EM ÁREAS MOLHADAS SOBRE IMPERMEABILIZAÇÃO, ESPESSURA 3CM, ACABAMENTO NÃO REFORÇADO. AF_06/2014</v>
          </cell>
          <cell r="C8372" t="str">
            <v>M2</v>
          </cell>
          <cell r="D8372">
            <v>29.43</v>
          </cell>
        </row>
        <row r="8373">
          <cell r="A8373" t="str">
            <v xml:space="preserve">    87758</v>
          </cell>
          <cell r="B8373" t="str">
            <v>CONTRAPISO EM ARGAMASSA PRONTA, PREPARO MECÂNICO COM MISTURADOR 300 KG, APLICADO EM ÁREAS MOLHADAS SOBRE IMPERMEABILIZAÇÃO, ESPESSURA 3CM, ACABAMENTO NÃO REFORÇADO. AF_06/2014</v>
          </cell>
          <cell r="C8373" t="str">
            <v>M2</v>
          </cell>
          <cell r="D8373">
            <v>48.34</v>
          </cell>
        </row>
        <row r="8374">
          <cell r="A8374" t="str">
            <v xml:space="preserve">    87759</v>
          </cell>
          <cell r="B8374" t="str">
            <v>CONTRAPISO EM ARGAMASSA PRONTA, PREPARO MANUAL, APLICADO EM ÁREAS MOLHADAS SOBRE IMPERMEABILIZAÇÃO, ESPESSURA 3CM, ACABAMENTO NÃO REFORÇADO.AF_06/2014</v>
          </cell>
          <cell r="C8374" t="str">
            <v>M2</v>
          </cell>
          <cell r="D8374">
            <v>53.06</v>
          </cell>
        </row>
        <row r="8375">
          <cell r="A8375" t="str">
            <v xml:space="preserve">    87760</v>
          </cell>
          <cell r="B8375" t="str">
            <v>CONTRAPISO EM ARGAMASSA TRAÇO 1:4 (CIMENTO E AREIA), PREPARO MECÂNICO COM BETONEIRA 400 L, APLICADO EM ÁREAS MOLHADAS SOBRE IMPERMEABILIZAÇÃO, ESPESSURA 3CM, ACABAMENTO REFORÇADO. AF_06/2014</v>
          </cell>
          <cell r="C8375" t="str">
            <v>M2</v>
          </cell>
          <cell r="D8375">
            <v>27.59</v>
          </cell>
        </row>
        <row r="8376">
          <cell r="A8376" t="str">
            <v xml:space="preserve">    87761</v>
          </cell>
          <cell r="B8376" t="str">
            <v>CONTRAPISO EM ARGAMASSA TRAÇO 1:4 (CIMENTO E AREIA), PREPARO MECÂNICO COM MISTURADOR 300 KG, APLICADO EM ÁREAS MOLHADAS SOBRE IMPERMEABILIZAÇÃO, ESPESSURA 3CM, ACABAMENTO REFORÇADO. AF_06/2014</v>
          </cell>
          <cell r="C8376" t="str">
            <v>M2</v>
          </cell>
          <cell r="D8376">
            <v>27.45</v>
          </cell>
        </row>
        <row r="8377">
          <cell r="A8377" t="str">
            <v xml:space="preserve">    87762</v>
          </cell>
          <cell r="B8377" t="str">
            <v>CONTRAPISO EM ARGAMASSA TRAÇO 1:4 (CIMENTO E AREIA), PREPARO MANUAL, APLICADO EM ÁREAS MOLHADAS SOBRE IMPERMEABILIZAÇÃO, ESPESSURA 3CM, ACABAMENTO REFORÇADO. AF_06/2014</v>
          </cell>
          <cell r="C8377" t="str">
            <v>M2</v>
          </cell>
          <cell r="D8377">
            <v>30.05</v>
          </cell>
        </row>
        <row r="8378">
          <cell r="A8378" t="str">
            <v xml:space="preserve">    87763</v>
          </cell>
          <cell r="B8378" t="str">
            <v>CONTRAPISO EM ARGAMASSA PRONTA, PREPARO MECÂNICO COM MISTURADOR 300 KG, APLICADO EM ÁREAS MOLHADAS SOBRE IMPERMEABILIZAÇÃO, ESPESSURA 3CM, ACABAMENTO REFORÇADO. AF_06/2014</v>
          </cell>
          <cell r="C8378" t="str">
            <v>M2</v>
          </cell>
          <cell r="D8378">
            <v>48.96</v>
          </cell>
        </row>
        <row r="8379">
          <cell r="A8379" t="str">
            <v xml:space="preserve">    87764</v>
          </cell>
          <cell r="B8379" t="str">
            <v>CONTRAPISO EM ARGAMASSA PRONTA, PREPARO MANUAL, APLICADO EM ÁREAS MOLHADAS SOBRE IMPERMEABILIZAÇÃO, ESPESSURA 3CM, ACABAMENTO REFORÇADO. AF_06/2014</v>
          </cell>
          <cell r="C8379" t="str">
            <v>M2</v>
          </cell>
          <cell r="D8379">
            <v>53.68</v>
          </cell>
        </row>
        <row r="8380">
          <cell r="A8380" t="str">
            <v xml:space="preserve">    87765</v>
          </cell>
          <cell r="B8380" t="str">
            <v>CONTRAPISO EM ARGAMASSA TRAÇO 1:4 (CIMENTO E AREIA), PREPARO MECÂNICO COM BETONEIRA 400 L, APLICADO EM ÁREAS MOLHADAS SOBRE IMPERMEABILIZAÇÃO, ESPESSURA 4CM, ACABAMENTO NÃO REFORÇADO. AF_06/2014</v>
          </cell>
          <cell r="C8380" t="str">
            <v>M2</v>
          </cell>
          <cell r="D8380">
            <v>30.86</v>
          </cell>
        </row>
        <row r="8381">
          <cell r="A8381" t="str">
            <v xml:space="preserve">    87766</v>
          </cell>
          <cell r="B8381" t="str">
            <v>CONTRAPISO EM ARGAMASSA TRAÇO 1:4 (CIMENTO E AREIA), PREPARO MECÂNICO COM MISTURADOR 300 KG, APLICADO EM ÁREAS MOLHADAS SOBRE IMPERMEABILIZAÇÃO, ESPESSURA 4CM, ACABAMENTO NÃO REFORÇADO. AF_06/2014</v>
          </cell>
          <cell r="C8381" t="str">
            <v>M2</v>
          </cell>
          <cell r="D8381">
            <v>30.69</v>
          </cell>
        </row>
        <row r="8382">
          <cell r="A8382" t="str">
            <v xml:space="preserve">    87767</v>
          </cell>
          <cell r="B8382" t="str">
            <v>CONTRAPISO EM ARGAMASSA TRAÇO 1:4 (CIMENTO E AREIA), PREPARO MANUAL, APLICADO EM ÁREAS MOLHADAS SOBRE IMPERMEABILIZAÇÃO, ESPESSURA 4CM, ACABAMENTO NÃO REFORÇADO. AF_06/2014</v>
          </cell>
          <cell r="C8382" t="str">
            <v>M2</v>
          </cell>
          <cell r="D8382">
            <v>33.880000000000003</v>
          </cell>
        </row>
        <row r="8383">
          <cell r="A8383" t="str">
            <v xml:space="preserve">    87768</v>
          </cell>
          <cell r="B8383" t="str">
            <v>CONTRAPISO EM ARGAMASSA PRONTA, PREPARO MECÂNICO COM MISTURADOR 300 KG, APLICADO EM ÁREAS MOLHADAS SOBRE IMPERMEABILIZAÇÃO, ESPESSURA 4CM, ACABAMENTO NÃO REFORÇADO. AF_06/2014</v>
          </cell>
          <cell r="C8383" t="str">
            <v>M2</v>
          </cell>
          <cell r="D8383">
            <v>57.14</v>
          </cell>
        </row>
        <row r="8384">
          <cell r="A8384" t="str">
            <v xml:space="preserve">    87769</v>
          </cell>
          <cell r="B8384" t="str">
            <v>CONTRAPISO EM ARGAMASSA PRONTA, PREPARO MANUAL, APLICADO EM ÁREAS MOLHADAS SOBRE IMPERMEABILIZAÇÃO, ESPESSURA 4CM, ACABAMENTO NÃO REFORÇADO.AF_06/2014</v>
          </cell>
          <cell r="C8384" t="str">
            <v>M2</v>
          </cell>
          <cell r="D8384">
            <v>62.95</v>
          </cell>
        </row>
        <row r="8385">
          <cell r="A8385" t="str">
            <v xml:space="preserve">    87770</v>
          </cell>
          <cell r="B8385" t="str">
            <v>CONTRAPISO EM ARGAMASSA TRAÇO 1:4 (CIMENTO E AREIA), PREPARO MECÂNICO COM BETONEIRA 400 L, APLICADO EM ÁREAS MOLHADAS SOBRE IMPERMEABILIZAÇÃO, ESPESSURA 4CM, ACABAMENTO REFORÇADO. AF_06/2014</v>
          </cell>
          <cell r="C8385" t="str">
            <v>M2</v>
          </cell>
          <cell r="D8385">
            <v>31.48</v>
          </cell>
        </row>
        <row r="8386">
          <cell r="A8386" t="str">
            <v xml:space="preserve">    87771</v>
          </cell>
          <cell r="B8386" t="str">
            <v>CONTRAPISO EM ARGAMASSA TRAÇO 1:4 (CIMENTO E AREIA), PREPARO MECÂNICO COM MISTURADOR 300 KG, APLICADO EM ÁREAS MOLHADAS SOBRE IMPERMEABILIZAÇÃO, ESPESSURA 4CM, ACABAMENTO REFORÇADO. AF_06/2014</v>
          </cell>
          <cell r="C8386" t="str">
            <v>M2</v>
          </cell>
          <cell r="D8386">
            <v>31.31</v>
          </cell>
        </row>
        <row r="8387">
          <cell r="A8387" t="str">
            <v xml:space="preserve">    87772</v>
          </cell>
          <cell r="B8387" t="str">
            <v>CONTRAPISO EM ARGAMASSA TRAÇO 1:4 (CIMENTO E AREIA), PREPARO MANUAL, APLICADO EM ÁREAS MOLHADAS SOBRE IMPERMEABILIZAÇÃO, ESPESSURA 4CM, ACABAMENTO REFORÇADO. AF_06/2014</v>
          </cell>
          <cell r="C8387" t="str">
            <v>M2</v>
          </cell>
          <cell r="D8387">
            <v>34.5</v>
          </cell>
        </row>
        <row r="8388">
          <cell r="A8388" t="str">
            <v xml:space="preserve">    87773</v>
          </cell>
          <cell r="B8388" t="str">
            <v>CONTRAPISO EM ARGAMASSA PRONTA, PREPARO MECÂNICO COM MISTURADOR 300 KG, APLICADO EM ÁREAS MOLHADAS SOBRE IMPERMEABILIZAÇÃO, ESPESSURA 4CM, ACABAMENTO REFORÇADO. AF_06/2014</v>
          </cell>
          <cell r="C8388" t="str">
            <v>M2</v>
          </cell>
          <cell r="D8388">
            <v>57.76</v>
          </cell>
        </row>
        <row r="8389">
          <cell r="A8389" t="str">
            <v xml:space="preserve">    87774</v>
          </cell>
          <cell r="B8389" t="str">
            <v>CONTRAPISO EM ARGAMASSA PRONTA, PREPARO MANUAL, APLICADO EM ÁREAS MOLHADAS SOBRE IMPERMEABILIZAÇÃO, ESPESSURA 4CM, ACABAMENTO REFORÇADO. AF_06/2014</v>
          </cell>
          <cell r="C8389" t="str">
            <v>M2</v>
          </cell>
          <cell r="D8389">
            <v>63.57</v>
          </cell>
        </row>
        <row r="8390">
          <cell r="A8390" t="str">
            <v xml:space="preserve">    88469</v>
          </cell>
          <cell r="B8390" t="str">
            <v>CONTRAPISO EM ARGAMASSA TRAÇO 1:4 (CIMENTO E AREIA), PREPARO MANUAL, APLICADO EM ÁREAS SECAS MAIORES QUE 10M2 SOBRE LAJE, NÃO ADERIDO, ESPESSURA 6CM, ACABAMENTO NÃO REFORÇADO. AF_06/2014</v>
          </cell>
          <cell r="C8390" t="str">
            <v>M2</v>
          </cell>
          <cell r="D8390">
            <v>31.94</v>
          </cell>
        </row>
        <row r="8391">
          <cell r="A8391" t="str">
            <v xml:space="preserve">    88470</v>
          </cell>
          <cell r="B8391" t="str">
            <v>CONTRAPISO AUTONIVELANTE, APLICADO SOBRE LAJE EM ÁREAS MENORES QUE 10M2, NÃO ADERIDO, ESPESSURA 3CM. AF_06/2014</v>
          </cell>
          <cell r="C8391" t="str">
            <v>M2</v>
          </cell>
          <cell r="D8391">
            <v>15.32</v>
          </cell>
        </row>
        <row r="8392">
          <cell r="A8392" t="str">
            <v xml:space="preserve">    88471</v>
          </cell>
          <cell r="B8392" t="str">
            <v>CONTRAPISO AUTONIVELANTE, APLICADO SOBRE LAJE EM ÁREAS MENORES QUE 10M2, NÃO ADERIDO, ESPESSURA 4CM. AF_06/2014</v>
          </cell>
          <cell r="C8392" t="str">
            <v>M2</v>
          </cell>
          <cell r="D8392">
            <v>18.920000000000002</v>
          </cell>
        </row>
        <row r="8393">
          <cell r="A8393" t="str">
            <v xml:space="preserve">    88472</v>
          </cell>
          <cell r="B8393" t="str">
            <v>CONTRAPISO AUTONIVELANTE, APLICADO SOBRE LAJE EM ÁREAS MENORES QUE 10M2, NÃO ADERIDO, ESPESSURA 5CM. AF_06/2014</v>
          </cell>
          <cell r="C8393" t="str">
            <v>M2</v>
          </cell>
          <cell r="D8393">
            <v>21.75</v>
          </cell>
        </row>
        <row r="8394">
          <cell r="A8394" t="str">
            <v xml:space="preserve">    88473</v>
          </cell>
          <cell r="B8394" t="str">
            <v>CONTRAPISO AUTONIVELANTE, APLICADO SOBRE LAJE EM ÁREAS MAIORES QUE 10M2, NÃO ADERIDO, ESPESSURA 3CM. AF_06/2014</v>
          </cell>
          <cell r="C8394" t="str">
            <v>M2</v>
          </cell>
          <cell r="D8394">
            <v>15.05</v>
          </cell>
        </row>
        <row r="8395">
          <cell r="A8395" t="str">
            <v xml:space="preserve">    88474</v>
          </cell>
          <cell r="B8395" t="str">
            <v>CONTRAPISO AUTONIVELANTE, APLICADO SOBRE LAJE EM ÁREAS MAIORES QUE 10M2, NÃO ADERIDO, ESPESSURA 4CM. AF_06/2014</v>
          </cell>
          <cell r="C8395" t="str">
            <v>M2</v>
          </cell>
          <cell r="D8395">
            <v>18.55</v>
          </cell>
        </row>
        <row r="8396">
          <cell r="A8396" t="str">
            <v xml:space="preserve">    88475</v>
          </cell>
          <cell r="B8396" t="str">
            <v>CONTRAPISO AUTONIVELANTE, APLICADO SOBRE LAJE EM ÁREAS MAIORES QUE 10M2, NÃO ADERIDO, ESPESSURA 5CM. AF_06/2014</v>
          </cell>
          <cell r="C8396" t="str">
            <v>M2</v>
          </cell>
          <cell r="D8396">
            <v>21.31</v>
          </cell>
        </row>
        <row r="8397">
          <cell r="A8397" t="str">
            <v xml:space="preserve">    88476</v>
          </cell>
          <cell r="B8397" t="str">
            <v>CONTRAPISO AUTONIVELANTE, APLICADO SOBRE LAJE EM ÁREAS MENORES QUE 10M2, ADERIDO, ESPESSURA 2CM. AF_06/2014</v>
          </cell>
          <cell r="C8397" t="str">
            <v>M2</v>
          </cell>
          <cell r="D8397">
            <v>12.46</v>
          </cell>
        </row>
        <row r="8398">
          <cell r="A8398" t="str">
            <v xml:space="preserve">    88477</v>
          </cell>
          <cell r="B8398" t="str">
            <v>CONTRAPISO AUTONIVELANTE, APLICADO SOBRE LAJE EM ÁREAS MENORES QUE 10M2, ADERIDO, ESPESSURA 3CM. AF_06/2014</v>
          </cell>
          <cell r="C8398" t="str">
            <v>M2</v>
          </cell>
          <cell r="D8398">
            <v>17.079999999999998</v>
          </cell>
        </row>
        <row r="8399">
          <cell r="A8399" t="str">
            <v xml:space="preserve">    88478</v>
          </cell>
          <cell r="B8399" t="str">
            <v>CONTRAPISO AUTONIVELANTE, APLICADO SOBRE LAJE EM ÁREAS MENORES QUE 10M2, ADERIDO, ESPESSURA 4CM. AF_06/2014</v>
          </cell>
          <cell r="C8399" t="str">
            <v>M2</v>
          </cell>
          <cell r="D8399">
            <v>20.82</v>
          </cell>
        </row>
        <row r="8400">
          <cell r="A8400" t="str">
            <v xml:space="preserve">    88479</v>
          </cell>
          <cell r="B8400" t="str">
            <v>CONTRAPISO AUTONIVELANTE, APLICADO SOBRE LAJE EM ÁREAS MAIORES QUE 10M2, ADERIDO, ESPESSURA 2CM. AF_06/2014</v>
          </cell>
          <cell r="C8400" t="str">
            <v>M2</v>
          </cell>
          <cell r="D8400">
            <v>12.29</v>
          </cell>
        </row>
        <row r="8401">
          <cell r="A8401" t="str">
            <v xml:space="preserve">    88480</v>
          </cell>
          <cell r="B8401" t="str">
            <v>CONTRAPISO AUTONIVELANTE, APLICADO SOBRE LAJE EM ÁREAS MAIORES QUE 10M2, ADERIDO, ESPESSURA 3CM. AF_06/2014</v>
          </cell>
          <cell r="C8401" t="str">
            <v>M2</v>
          </cell>
          <cell r="D8401">
            <v>16.760000000000002</v>
          </cell>
        </row>
        <row r="8402">
          <cell r="A8402" t="str">
            <v xml:space="preserve">    88481</v>
          </cell>
          <cell r="B8402" t="str">
            <v>CONTRAPISO AUTONIVELANTE, APLICADO SOBRE LAJE EM ÁREAS MAIORES QUE 10M2, ADERIDO, ESPESSURA 4CM. AF_06/2014</v>
          </cell>
          <cell r="C8402" t="str">
            <v>M2</v>
          </cell>
          <cell r="D8402">
            <v>20.37</v>
          </cell>
        </row>
        <row r="8403">
          <cell r="A8403" t="str">
            <v xml:space="preserve">    89047</v>
          </cell>
          <cell r="B8403" t="str">
            <v>(COMPOSIÇÃO REPRESENTATIVA) DO SERVIÇO DE CONTRAPISO EM ARGAMASSA TRAÇO 1:4 (CIMENTO E AREIA), PREPARO COM BETONEIRA 400 L, ESPESSURA 4 CM PARA ÁREAS SECAS E 3 CM PARA ÁREAS MOLHADAS, PARA EDIFICAÇÃO HABITACIONAL MULTIFAMILIAR (PRÉDIO). AF_11/2014</v>
          </cell>
          <cell r="C8403" t="str">
            <v>M2</v>
          </cell>
          <cell r="D8403">
            <v>27.34</v>
          </cell>
        </row>
        <row r="8404">
          <cell r="A8404" t="str">
            <v xml:space="preserve">    89172</v>
          </cell>
          <cell r="B8404" t="str">
            <v>(COMPOSIÇÃO RERPESENTATIVA) DO SERVIÇO DE CONTRAPISO EM ARGAMASSA TRAÇO 1:4 (CIM E AREIA), EM BETONEIRA 400 L, ESPESSURA 4 CM ÁREAS SECAS E3 CM ÁREAS MOLHADAS, PARA EDIFICAÇÃO HABITACIONAL UNIFAMILIAR (CASA) EEDIFICAÇÃO PÚBLICA PADRÃO. AF_11/2014</v>
          </cell>
          <cell r="C8404" t="str">
            <v>M2</v>
          </cell>
          <cell r="D8404">
            <v>27.26</v>
          </cell>
        </row>
        <row r="8405">
          <cell r="A8405" t="str">
            <v xml:space="preserve">  0299</v>
          </cell>
          <cell r="B8405" t="str">
            <v>LASTROS (AREIA, BRITA, CASCALHO ETC)</v>
          </cell>
        </row>
        <row r="8406">
          <cell r="A8406" t="str">
            <v xml:space="preserve">    73907</v>
          </cell>
          <cell r="B8406" t="str">
            <v>CONTRAPISO/LASTRO CONCRETO</v>
          </cell>
        </row>
        <row r="8407">
          <cell r="A8407" t="str">
            <v xml:space="preserve">    73907/003</v>
          </cell>
          <cell r="B8407" t="str">
            <v>CONTRAPISO/LASTRO DE CONCRETO NAO-ESTRUTURAL, E=5CM, PREPARO COM BETONEIRA</v>
          </cell>
          <cell r="C8407" t="str">
            <v>M2</v>
          </cell>
          <cell r="D8407">
            <v>22.02</v>
          </cell>
        </row>
        <row r="8408">
          <cell r="A8408" t="str">
            <v xml:space="preserve">    73907/006</v>
          </cell>
          <cell r="B8408" t="str">
            <v xml:space="preserve">LASTRO DE CONCRETO, ESPESSURA 3CM, PREPARO MECANICO </v>
          </cell>
          <cell r="C8408" t="str">
            <v>M2</v>
          </cell>
          <cell r="D8408">
            <v>14.55</v>
          </cell>
        </row>
        <row r="8409">
          <cell r="A8409" t="str">
            <v xml:space="preserve">    74048</v>
          </cell>
          <cell r="B8409" t="str">
            <v>CONTRAPISO/LASTRO CONCRETO C/IMPERMEABILIZACAO</v>
          </cell>
        </row>
        <row r="8410">
          <cell r="A8410" t="str">
            <v xml:space="preserve">    74048/007</v>
          </cell>
          <cell r="B8410" t="str">
            <v>LASTRO DE CONCRETO, ESPESSURA 3 CM, PREPARO MECANICO, INCLUSO ADITIVO IMPERMEABILIZANTE</v>
          </cell>
          <cell r="C8410" t="str">
            <v>M2</v>
          </cell>
          <cell r="D8410">
            <v>16.899999999999999</v>
          </cell>
        </row>
        <row r="8411">
          <cell r="A8411" t="str">
            <v xml:space="preserve">  0308</v>
          </cell>
          <cell r="B8411" t="str">
            <v>RODAPE VINILICO/BORRACHA</v>
          </cell>
        </row>
        <row r="8412">
          <cell r="A8412" t="str">
            <v xml:space="preserve">    72189</v>
          </cell>
          <cell r="B8412" t="str">
            <v xml:space="preserve">RODAPE VINILICO ALTURA 5CM, ESPESSURA 1MM, FIXADO COM COLA </v>
          </cell>
          <cell r="C8412" t="str">
            <v>M</v>
          </cell>
          <cell r="D8412">
            <v>13.7</v>
          </cell>
        </row>
        <row r="8413">
          <cell r="A8413" t="str">
            <v xml:space="preserve">    72190</v>
          </cell>
          <cell r="B8413" t="str">
            <v xml:space="preserve">RODAPE BORRACHA LISO, ALTURA 7CM, ESPESSURA 1MM, FIXADO COM COLA </v>
          </cell>
          <cell r="C8413" t="str">
            <v>M</v>
          </cell>
          <cell r="D8413">
            <v>21.42</v>
          </cell>
        </row>
        <row r="8414">
          <cell r="A8414" t="str">
            <v>REVE</v>
          </cell>
          <cell r="B8414" t="str">
            <v>REVESTIMENTO E TRATAMENTO DE SUPERFICIES</v>
          </cell>
        </row>
        <row r="8415">
          <cell r="A8415" t="str">
            <v xml:space="preserve">  0106</v>
          </cell>
          <cell r="B8415" t="str">
            <v>CHAPISCO</v>
          </cell>
        </row>
        <row r="8416">
          <cell r="A8416" t="str">
            <v xml:space="preserve">    74199</v>
          </cell>
          <cell r="B8416" t="str">
            <v>CHAPISCO RUSTICO/PAREDES ARG CIM/AREIA 1:3 E=2,0CM</v>
          </cell>
        </row>
        <row r="8417">
          <cell r="A8417" t="str">
            <v xml:space="preserve">    74199/001</v>
          </cell>
          <cell r="B8417" t="str">
            <v>CHAPISCO RUSTICO TRACO 1:3 (CIMENTO E AREIA GROSSA), ESPESSURA 2CM, PREPARO MANUAL DA ARGAMASSA</v>
          </cell>
          <cell r="C8417" t="str">
            <v>M2</v>
          </cell>
          <cell r="D8417">
            <v>21.38</v>
          </cell>
        </row>
        <row r="8418">
          <cell r="A8418" t="str">
            <v xml:space="preserve">    87863</v>
          </cell>
          <cell r="B8418" t="str">
            <v>CHAPISCO APLICADO SOMENTE EM PILARES E VIGAS DAS PAREDES INTERNAS, COMROLO PARA TEXTURA ACRÍLICA. ARGAMASSA TRAÇO 1:4 E EMULSÃO POLIMÉRICA(ADESIVO) COM PREPARO MANUAL. AF_06/2014</v>
          </cell>
          <cell r="C8418" t="str">
            <v>M2</v>
          </cell>
          <cell r="D8418">
            <v>3.08</v>
          </cell>
        </row>
        <row r="8419">
          <cell r="A8419" t="str">
            <v xml:space="preserve">    87864</v>
          </cell>
          <cell r="B8419" t="str">
            <v>CHAPISCO APLICADO SOMENTE EM PILARES E VIGAS DAS PAREDES INTERNAS, COMROLO PARA TEXTURA ACRÍLICA. ARGAMASSA TRAÇO 1:4 E EMULSÃO POLIMÉRICA(ADESIVO) COM PREPARO EM BETONEIRA 400L. AF_06/2014</v>
          </cell>
          <cell r="C8419" t="str">
            <v>M2</v>
          </cell>
          <cell r="D8419">
            <v>3.01</v>
          </cell>
        </row>
        <row r="8420">
          <cell r="A8420" t="str">
            <v xml:space="preserve">    87865</v>
          </cell>
          <cell r="B8420" t="str">
            <v>CHAPISCO APLICADO SOMENTE EM PILARES E VIGAS DAS PAREDES INTERNAS, COMROLO PARA TEXTURA ACRÍLICA. ARGAMASSA TRAÇO 1:4 E EMULSÃO POLIMÉRICA(ADESIVO) COM PREPARO EM MISTURADOR 300 KG. AF_06/2014</v>
          </cell>
          <cell r="C8420" t="str">
            <v>M2</v>
          </cell>
          <cell r="D8420">
            <v>2.99</v>
          </cell>
        </row>
        <row r="8421">
          <cell r="A8421" t="str">
            <v xml:space="preserve">    87866</v>
          </cell>
          <cell r="B8421" t="str">
            <v>CHAPISCO APLICADO SOMENTE EM PILARES E VIGAS DAS PAREDES INTERNAS, COMROLO PARA TEXTURA ACRÍLICA. ARGAMASSA INDUSTRIALIZADA COM PREPARO MANUAL. AF_06/2014</v>
          </cell>
          <cell r="C8421" t="str">
            <v>M2</v>
          </cell>
          <cell r="D8421">
            <v>6.9</v>
          </cell>
        </row>
        <row r="8422">
          <cell r="A8422" t="str">
            <v xml:space="preserve">    87867</v>
          </cell>
          <cell r="B8422" t="str">
            <v>CHAPISCO APLICADO SOMENTE EM PILARES E VIGAS DAS PAREDES INTERNAS, COMROLO PARA TEXTURA ACRÍLICA. ARGAMASSA INDUSTRIALIZADA COM PREPARO EMMISTURADOR 300 KG. AF_06/2014</v>
          </cell>
          <cell r="C8422" t="str">
            <v>M2</v>
          </cell>
          <cell r="D8422">
            <v>6.71</v>
          </cell>
        </row>
        <row r="8423">
          <cell r="A8423" t="str">
            <v xml:space="preserve">    87868</v>
          </cell>
          <cell r="B8423" t="str">
            <v>CHAPISCO APLICADO SOMENTE EM PILARES E VIGAS DAS PAREDES INTERNAS, COMCOLHER DE PEDREIRO. ARGAMASSA TRAÇO 1:3 COM PREPARO MANUAL. AF_06/2014</v>
          </cell>
          <cell r="C8423" t="str">
            <v>M2</v>
          </cell>
          <cell r="D8423">
            <v>2.82</v>
          </cell>
        </row>
        <row r="8424">
          <cell r="A8424" t="str">
            <v xml:space="preserve">    87869</v>
          </cell>
          <cell r="B8424" t="str">
            <v>CHAPISCO APLICADO SOMENTE EM PILARES E VIGAS DAS PAREDES INTERNAS, COMCOLHER DE PEDREIRO. ARGAMASSA TRAÇO 1:3 COM PREPARO EM BETONEIRA 400L. AF_06/2014</v>
          </cell>
          <cell r="C8424" t="str">
            <v>M2</v>
          </cell>
          <cell r="D8424">
            <v>2.57</v>
          </cell>
        </row>
        <row r="8425">
          <cell r="A8425" t="str">
            <v xml:space="preserve">    87870</v>
          </cell>
          <cell r="B8425" t="str">
            <v>CHAPISCO APLICADO SOMENTE EM PILARES E VIGAS DAS PAREDES INTERNAS, COMCOLHER DE PEDREIRO. ARGAMASSA TRAÇO 1:3 COM PREPARO EM MISTURADOR 300KG. AF_06/2014</v>
          </cell>
          <cell r="C8425" t="str">
            <v>M2</v>
          </cell>
          <cell r="D8425">
            <v>2.57</v>
          </cell>
        </row>
        <row r="8426">
          <cell r="A8426" t="str">
            <v xml:space="preserve">    87871</v>
          </cell>
          <cell r="B8426" t="str">
            <v>CHAPISCO APLICADO SOMENTE EM PILARES E VIGAS DAS PAREDES INTERNAS, COMDESEMPENADEIRA DENTADA. ARGAMASSA INDUSTRIALIZADA COM PREPARO MANUAL.AF_06/2014</v>
          </cell>
          <cell r="C8426" t="str">
            <v>M2</v>
          </cell>
          <cell r="D8426">
            <v>12.62</v>
          </cell>
        </row>
        <row r="8427">
          <cell r="A8427" t="str">
            <v xml:space="preserve">    87872</v>
          </cell>
          <cell r="B8427" t="str">
            <v>CHAPISCO APLICADO SOMENTE EM PILARES E VIGAS DAS PAREDES INTERNAS, COMDESEMPENADEIRA DENTADA. ARGAMASSA INDUSTRIALIZADA COM PREPARO EM MISTURADOR 300 KG. AF_06/2014</v>
          </cell>
          <cell r="C8427" t="str">
            <v>M2</v>
          </cell>
          <cell r="D8427">
            <v>12.21</v>
          </cell>
        </row>
        <row r="8428">
          <cell r="A8428" t="str">
            <v xml:space="preserve">    87873</v>
          </cell>
          <cell r="B8428" t="str">
            <v>CHAPISCO APLICADO TANTO EM PILARES E VIGAS DE CONCRETO COMO EM ALVENARIAS DE PAREDES INTERNAS, COM ROLO PARA TEXTURA ACRÍLICA. ARGAMASSA TRAÇO 1:4 E EMULSÃO POLIMÉRICA (ADESIVO) COM PREPARO MANUAL. AF_06/2014</v>
          </cell>
          <cell r="C8428" t="str">
            <v>M2</v>
          </cell>
          <cell r="D8428">
            <v>2.95</v>
          </cell>
        </row>
        <row r="8429">
          <cell r="A8429" t="str">
            <v xml:space="preserve">    87874</v>
          </cell>
          <cell r="B8429" t="str">
            <v>CHAPISCO APLICADO TANTO EM PILARES E VIGAS DE CONCRETO COMO EM ALVENARIAS DE PAREDES INTERNAS, COM ROLO PARA TEXTURA ACRÍLICA. ARGAMASSA TRAÇO 1:4 E EMULSÃO POLIMÉRICA (ADESIVO) COM PREPARO EM BETONEIRA 400L. AF_06/2014</v>
          </cell>
          <cell r="C8429" t="str">
            <v>M2</v>
          </cell>
          <cell r="D8429">
            <v>2.88</v>
          </cell>
        </row>
        <row r="8430">
          <cell r="A8430" t="str">
            <v xml:space="preserve">    87875</v>
          </cell>
          <cell r="B8430" t="str">
            <v>CHAPISCO APLICADO TANTO EM PILARES E VIGAS DE CONCRETO COMO EM ALVENARIAS DE PAREDES INTERNAS, COM ROLO PARA TEXTURA ACRÍLICA. ARGAMASSA TRAÇO 1:4 E EMULSÃO POLIMÉRICA (ADESIVO) COM PREPARO EM MISTURADOR 300 KG. AF_06/2014</v>
          </cell>
          <cell r="C8430" t="str">
            <v>M2</v>
          </cell>
          <cell r="D8430">
            <v>2.86</v>
          </cell>
        </row>
        <row r="8431">
          <cell r="A8431" t="str">
            <v xml:space="preserve">    87876</v>
          </cell>
          <cell r="B8431" t="str">
            <v>CHAPISCO APLICADO TANTO EM PILARES E VIGAS DE CONCRETO COMO EM ALVENARIAS DE PAREDES INTERNAS, COM ROLO PARA TEXTURA ACRÍLICA. ARGAMASSA INDUSTRIALIZADA COM PREPARO MANUAL. AF_06/2014</v>
          </cell>
          <cell r="C8431" t="str">
            <v>M2</v>
          </cell>
          <cell r="D8431">
            <v>6.77</v>
          </cell>
        </row>
        <row r="8432">
          <cell r="A8432" t="str">
            <v xml:space="preserve">    87877</v>
          </cell>
          <cell r="B8432" t="str">
            <v>CHAPISCO APLICADO TANTO EM PILARES E VIGAS DE CONCRETO COMO EM ALVENARIAS DE PAREDES INTERNAS, COM ROLO PARA TEXTURA ACRÍLICA. ARGAMASSA INDUSTRIALIZADA COM PREPARO EM MISTURADOR 300 KG. AF_06/2014</v>
          </cell>
          <cell r="C8432" t="str">
            <v>M2</v>
          </cell>
          <cell r="D8432">
            <v>6.58</v>
          </cell>
        </row>
        <row r="8433">
          <cell r="A8433" t="str">
            <v xml:space="preserve">    87878</v>
          </cell>
          <cell r="B8433" t="str">
            <v>CHAPISCO APLICADO TANTO EM PILARES E VIGAS DE CONCRETO COMO EM ALVENARIAS DE PAREDES INTERNAS, COM COLHER DE PEDREIRO. ARGAMASSA TRAÇO 1:3 COM PREPARO MANUAL. AF_06/2014</v>
          </cell>
          <cell r="C8433" t="str">
            <v>M2</v>
          </cell>
          <cell r="D8433">
            <v>2.5299999999999998</v>
          </cell>
        </row>
        <row r="8434">
          <cell r="A8434" t="str">
            <v xml:space="preserve">    87879</v>
          </cell>
          <cell r="B8434" t="str">
            <v>CHAPISCO APLICADO TANTO EM PILARES E VIGAS DE CONCRETO COMO EM ALVENARIAS DE PAREDES INTERNAS, COM COLHER DE PEDREIRO. ARGAMASSA TRAÇO 1:3 COM PREPARO EM BETONEIRA 400L. AF_06/2014</v>
          </cell>
          <cell r="C8434" t="str">
            <v>M2</v>
          </cell>
          <cell r="D8434">
            <v>2.2799999999999998</v>
          </cell>
        </row>
        <row r="8435">
          <cell r="A8435" t="str">
            <v xml:space="preserve">    87880</v>
          </cell>
          <cell r="B8435" t="str">
            <v>CHAPISCO APLICADO TANTO EM PILARES E VIGAS DE CONCRETO COMO EM ALVENARIAS DE PAREDES INTERNAS, COM COLHER DE PEDREIRO. ARGAMASSA TRAÇO 1:3 COM PREPARO EM MISTURADOR 300 KG. AF_06/2014</v>
          </cell>
          <cell r="C8435" t="str">
            <v>M2</v>
          </cell>
          <cell r="D8435">
            <v>2.2799999999999998</v>
          </cell>
        </row>
        <row r="8436">
          <cell r="A8436" t="str">
            <v xml:space="preserve">    87881</v>
          </cell>
          <cell r="B8436" t="str">
            <v>CHAPISCO APLICADO NO TETO, COM ROLO PARA TEXTURA ACRÍLICA. ARGAMASSA TRAÇO 1:4 E EMULSÃO POLIMÉRICA (ADESIVO) COM PREPARO MANUAL. AF_06/2014</v>
          </cell>
          <cell r="C8436" t="str">
            <v>M2</v>
          </cell>
          <cell r="D8436">
            <v>2.9</v>
          </cell>
        </row>
        <row r="8437">
          <cell r="A8437" t="str">
            <v xml:space="preserve">    87882</v>
          </cell>
          <cell r="B8437" t="str">
            <v>CHAPISCO APLICADO NO TETO, COM ROLO PARA TEXTURA ACRÍLICA. ARGAMASSA TRAÇO 1:4 E EMULSÃO POLIMÉRICA (ADESIVO) COM PREPARO EM BETONEIRA 400L.AF_06/2014</v>
          </cell>
          <cell r="C8437" t="str">
            <v>M2</v>
          </cell>
          <cell r="D8437">
            <v>2.82</v>
          </cell>
        </row>
        <row r="8438">
          <cell r="A8438" t="str">
            <v xml:space="preserve">    87883</v>
          </cell>
          <cell r="B8438" t="str">
            <v>CHAPISCO APLICADO NO TETO, COM ROLO PARA TEXTURA ACRÍLICA. ARGAMASSA TRAÇO 1:4 E EMULSÃO POLIMÉRICA (ADESIVO) COM PREPARO EM MISTURADOR 300KG. AF_06/2014</v>
          </cell>
          <cell r="C8438" t="str">
            <v>M2</v>
          </cell>
          <cell r="D8438">
            <v>2.81</v>
          </cell>
        </row>
        <row r="8439">
          <cell r="A8439" t="str">
            <v xml:space="preserve">    87884</v>
          </cell>
          <cell r="B8439" t="str">
            <v>CHAPISCO APLICADO NO TETO, COM ROLO PARA TEXTURA ACRÍLICA. ARGAMASSA INDUSTRIALIZADA COM PREPARO MANUAL. AF_06/2014</v>
          </cell>
          <cell r="C8439" t="str">
            <v>M2</v>
          </cell>
          <cell r="D8439">
            <v>6.71</v>
          </cell>
        </row>
        <row r="8440">
          <cell r="A8440" t="str">
            <v xml:space="preserve">    87885</v>
          </cell>
          <cell r="B8440" t="str">
            <v>CHAPISCO APLICADO SOMENTE EM PILARES E VIGAS DAS PAREDES INTERNAS, COMROLO PARA TEXTURA ACRÍLICA. ARGAMASSA INDUSTRIALIZADA COM PREPARO EMMISTURADOR 300 KG. AF_06/2014</v>
          </cell>
          <cell r="C8440" t="str">
            <v>M2</v>
          </cell>
          <cell r="D8440">
            <v>6.53</v>
          </cell>
        </row>
        <row r="8441">
          <cell r="A8441" t="str">
            <v xml:space="preserve">    87886</v>
          </cell>
          <cell r="B8441" t="str">
            <v>CHAPISCO APLICADO NO TETO, COM DESEMPENADEIRA DENTADA. ARGAMASSA INDUSTRIALIZADA COM PREPARO MANUAL. AF_06/2014</v>
          </cell>
          <cell r="C8441" t="str">
            <v>M2</v>
          </cell>
          <cell r="D8441">
            <v>16.14</v>
          </cell>
        </row>
        <row r="8442">
          <cell r="A8442" t="str">
            <v xml:space="preserve">    87887</v>
          </cell>
          <cell r="B8442" t="str">
            <v>CHAPISCO APLICADO NO TETO, COM DESEMPENADEIRA DENTADA. ARGAMASSA INDUSTRIALIZADA COM PREPARO EM MISTURADOR 300 KG. AF_06/2014</v>
          </cell>
          <cell r="C8442" t="str">
            <v>M2</v>
          </cell>
          <cell r="D8442">
            <v>15.73</v>
          </cell>
        </row>
        <row r="8443">
          <cell r="A8443" t="str">
            <v xml:space="preserve">    87888</v>
          </cell>
          <cell r="B8443" t="str">
            <v>CHAPISCO APLICADO TANTO EM PILARES E VIGAS DE CONCRETO COMO EM ALVENARIA DE FACHADA SEM PRESENÇA DE VÃOS, COM ROLO PARA TEXTURA ACRÍLICA. ARGAMASSA TRAÇO 1:4 E EMULSÃO POLIMÉRICA (ADESIVO) COM PREPARO MANUAL. AF_06/2014</v>
          </cell>
          <cell r="C8443" t="str">
            <v>M2</v>
          </cell>
          <cell r="D8443">
            <v>3.69</v>
          </cell>
        </row>
        <row r="8444">
          <cell r="A8444" t="str">
            <v xml:space="preserve">    87889</v>
          </cell>
          <cell r="B8444" t="str">
            <v>CHAPISCO APLICADO TANTO EM PILARES E VIGAS DE CONCRETO COMO EM ALVENARIA DE FACHADA SEM PRESENÇA DE VÃOS, COM ROLO PARA TEXTURA ACRÍLICA. ARGAMASSA TRAÇO 1:4 E EMULSÃO POLIMÉRICA (ADESIVO) COM PREPARO EM BETONEIRA 400L. AF_06/2014</v>
          </cell>
          <cell r="C8444" t="str">
            <v>M2</v>
          </cell>
          <cell r="D8444">
            <v>3.62</v>
          </cell>
        </row>
        <row r="8445">
          <cell r="A8445" t="str">
            <v xml:space="preserve">    87890</v>
          </cell>
          <cell r="B8445" t="str">
            <v>CHAPISCO APLICADO TANTO EM PILARES E VIGAS DE CONCRETO COMO EM ALVENARIAS DE FACHADA SEM PRESENÇA DE VÃOS, COM ROLO PARA TEXTURA ACRÍLICA. ARGAMASSA TRAÇO 1:4 E EMULSÃO POLIMÉRICA (ADESIVO) COM PREPARO EM MISTURADOR 300 KG. AF_06/2014</v>
          </cell>
          <cell r="C8445" t="str">
            <v>M2</v>
          </cell>
          <cell r="D8445">
            <v>3.6</v>
          </cell>
        </row>
        <row r="8446">
          <cell r="A8446" t="str">
            <v xml:space="preserve">    87891</v>
          </cell>
          <cell r="B8446" t="str">
            <v>CHAPISCO APLICADO TANTO EM PILARES E VIGAS DE CONCRETO COMO EM ALVENARIA DE FACHADA SEM PRESENÇA DE VÃOS, COM ROLO PARA TEXTURA ACRÍLICA. ARGAMASSA INDUSTRIALIZADA COM PREPARO MANUAL. AF_06/2014</v>
          </cell>
          <cell r="C8446" t="str">
            <v>M2</v>
          </cell>
          <cell r="D8446">
            <v>7.5</v>
          </cell>
        </row>
        <row r="8447">
          <cell r="A8447" t="str">
            <v xml:space="preserve">    87892</v>
          </cell>
          <cell r="B8447" t="str">
            <v>CHAPISCO APLICADO TANTO EM PILARES E VIGAS DE CONCRETO COMO EM ALVENARIA DE FACHADA SEM PRESENÇA DE VÃOS, COM ROLO PARA TEXTURA ACRÍLICA. ARGAMASSA INDUSTRIALIZADA COM PREPARO EM MISTURADOR 300 KG. AF_06/2014</v>
          </cell>
          <cell r="C8447" t="str">
            <v>M2</v>
          </cell>
          <cell r="D8447">
            <v>7.32</v>
          </cell>
        </row>
        <row r="8448">
          <cell r="A8448" t="str">
            <v xml:space="preserve">    87893</v>
          </cell>
          <cell r="B8448" t="str">
            <v>CHAPISCO APLICADO TANTO EM PILARES E VIGAS DE CONCRETO COMO EM ALVENARIA DE FACHADA SEM PRESENÇA DE VÃOS, COM COLHER DE PEDREIRO. ARGAMASSATRAÇO 1:3 COM PREPARO MANUAL. AF_06/2014</v>
          </cell>
          <cell r="C8448" t="str">
            <v>M2</v>
          </cell>
          <cell r="D8448">
            <v>3.81</v>
          </cell>
        </row>
        <row r="8449">
          <cell r="A8449" t="str">
            <v xml:space="preserve">    87894</v>
          </cell>
          <cell r="B8449" t="str">
            <v>CHAPISCO APLICADO TANTO EM PILARES E VIGAS DE CONCRETO COMO EM ALVENARIA DE FACHADA SEM PRESENÇA DE VÃOS, COM COLHER DE PEDREIRO. ARGAMASSATRAÇO 1:3 COM PREPARO EM BETONEIRA 400L. AF_06/2014</v>
          </cell>
          <cell r="C8449" t="str">
            <v>M2</v>
          </cell>
          <cell r="D8449">
            <v>3.56</v>
          </cell>
        </row>
        <row r="8450">
          <cell r="A8450" t="str">
            <v xml:space="preserve">    87895</v>
          </cell>
          <cell r="B8450" t="str">
            <v>CHAPISCO APLICADO TANTO EM PILARES E VIGAS DE CONCRETO COMO EM ALVENARIA DE FACHADA SEM PRESENÇA DE VÃOS, COM COLHER DE PEDREIRO. ARGAMASSATRAÇO 1:3 COM PREPARO EM MISTURADOR 300 KG. AF_06/2014</v>
          </cell>
          <cell r="C8450" t="str">
            <v>M2</v>
          </cell>
          <cell r="D8450">
            <v>3.56</v>
          </cell>
        </row>
        <row r="8451">
          <cell r="A8451" t="str">
            <v xml:space="preserve">    87899</v>
          </cell>
          <cell r="B8451" t="str">
            <v>CHAPISCO APLICADO TANTO EM PILARES E VIGAS DE CONCRETO COMO EM ALVENARIA DE FACHADA COM PRESENÇA DE VÃOS, COM ROLO PARA TEXTURA ACRÍLICA. ARGAMASSA TRAÇO 1:4 E EMULSÃO POLIMÉRICA (ADESIVO) COM PREPARO MANUAL. AF_06/2014</v>
          </cell>
          <cell r="C8451" t="str">
            <v>M2</v>
          </cell>
          <cell r="D8451">
            <v>4.34</v>
          </cell>
        </row>
        <row r="8452">
          <cell r="A8452" t="str">
            <v xml:space="preserve">    87900</v>
          </cell>
          <cell r="B8452" t="str">
            <v>CHAPISCO APLICADO TANTO EM PILARES E VIGAS DE CONCRETO COMO EM ALVENARIA DE FACHADA COM PRESENÇA DE VÃOS, COM ROLO PARA TEXTURA ACRÍLICA. ARGAMASSA TRAÇO 1:4 E EMULSÃO POLIMÉRICA (ADESIVO) COM PREPARO EM BETONEIRA 400L. AF_06/2014</v>
          </cell>
          <cell r="C8452" t="str">
            <v>M2</v>
          </cell>
          <cell r="D8452">
            <v>4.2699999999999996</v>
          </cell>
        </row>
        <row r="8453">
          <cell r="A8453" t="str">
            <v xml:space="preserve">    87901</v>
          </cell>
          <cell r="B8453" t="str">
            <v>CHAPISCO APLICADO TANTO EM PILARES E VIGAS DE CONCRETO COMO EM ALVENARIA DE FACHADA COM PRESENÇA DE VÃOS, COM ROLO PARA TEXTURA ACRÍLICA. ARGAMASSA TRAÇO 1:4 E EMULSÃO POLIMÉRICA (ADESIVO) COM PREPARO EM MISTURADOR 300 KG. AF_06/2014</v>
          </cell>
          <cell r="C8453" t="str">
            <v>M2</v>
          </cell>
          <cell r="D8453">
            <v>4.25</v>
          </cell>
        </row>
        <row r="8454">
          <cell r="A8454" t="str">
            <v xml:space="preserve">    87902</v>
          </cell>
          <cell r="B8454" t="str">
            <v>CHAPISCO APLICADO TANTO EM PILARES E VIGAS DE CONCRETO COMO EM ALVENARIA DE FACHADA COM PRESENÇA DE VÃOS, COM ROLO PARA TEXTURA ACRÍLICA. ARGAMASSA INDUSTRIALIZADA COM PREPARO MANUAL. AF_06/2014</v>
          </cell>
          <cell r="C8454" t="str">
            <v>M2</v>
          </cell>
          <cell r="D8454">
            <v>8.16</v>
          </cell>
        </row>
        <row r="8455">
          <cell r="A8455" t="str">
            <v xml:space="preserve">    87903</v>
          </cell>
          <cell r="B8455" t="str">
            <v>CHAPISCO APLICADO TANTO EM PILARES E VIGAS DE CONCRETO COMO EM ALVENARIA DE FACHADA COM PRESENÇA DE VÃOS, COM ROLO PARA TEXTURA ACRÍLICA. ARGAMASSA INDUSTRIALIZADA COM PREPARO EM MISTURADOR 300 KG. AF_06/2014</v>
          </cell>
          <cell r="C8455" t="str">
            <v>M2</v>
          </cell>
          <cell r="D8455">
            <v>7.97</v>
          </cell>
        </row>
        <row r="8456">
          <cell r="A8456" t="str">
            <v xml:space="preserve">    87904</v>
          </cell>
          <cell r="B8456" t="str">
            <v>CHAPISCO APLICADO TANTO EM PILARES E VIGAS DE CONCRETO COMO EM ALVENARIA DE FACHADA COM PRESENÇA DE VÃOS, COM COLHER DE PEDREIRO. ARGAMASSATRAÇO 1:3 COM PREPARO MANUAL. AF_06/2014</v>
          </cell>
          <cell r="C8456" t="str">
            <v>M2</v>
          </cell>
          <cell r="D8456">
            <v>4.9000000000000004</v>
          </cell>
        </row>
        <row r="8457">
          <cell r="A8457" t="str">
            <v xml:space="preserve">    87905</v>
          </cell>
          <cell r="B8457" t="str">
            <v>CHAPISCO APLICADO TANTO EM PILARES E VIGAS DE CONCRETO COMO EM ALVENARIA DE FACHADA COM PRESENÇA DE VÃOS, COM COLHER DE PEDREIRO. ARGAMASSATRAÇO 1:3 COM PREPARO EM BETONEIRA 400L. AF_06/2014</v>
          </cell>
          <cell r="C8457" t="str">
            <v>M2</v>
          </cell>
          <cell r="D8457">
            <v>4.6399999999999997</v>
          </cell>
        </row>
        <row r="8458">
          <cell r="A8458" t="str">
            <v xml:space="preserve">    87906</v>
          </cell>
          <cell r="B8458" t="str">
            <v>CHAPISCO APLICADO TANTO EM PILARES E VIGAS DE CONCRETO COMO EM ALVENARIA DE FACHADA COM PRESENÇA DE VÃOS, COM COLHER DE PEDREIRO. ARGAMASSATRAÇO 1:3 COM PREPARO EM MISTURADOR 300 KG. AF_06/2014</v>
          </cell>
          <cell r="C8458" t="str">
            <v>M2</v>
          </cell>
          <cell r="D8458">
            <v>4.6500000000000004</v>
          </cell>
        </row>
        <row r="8459">
          <cell r="A8459" t="str">
            <v xml:space="preserve">    87910</v>
          </cell>
          <cell r="B8459" t="str">
            <v>CHAPISCO APLICADO SOMENTE NA ESTRUTURA DE CONCRETO DA FACHADA, COM DESEMPENADEIRA DENTADA. ARGAMASSA INDUSTRIALIZADA COM PREPARO MANUAL. AF_06/2014</v>
          </cell>
          <cell r="C8459" t="str">
            <v>M2</v>
          </cell>
          <cell r="D8459">
            <v>15.98</v>
          </cell>
        </row>
        <row r="8460">
          <cell r="A8460" t="str">
            <v xml:space="preserve">    87911</v>
          </cell>
          <cell r="B8460" t="str">
            <v>CHAPISCO APLICADO SOMENTE NA ESTRUTURA DE CONCRETO DA FACHADA, COM DESEMPENADEIRA DENTADA. ARGAMASSA INDUSTRIALIZADA COM PREPARO EM MISTURADOR 300 KG. AF_06/2014</v>
          </cell>
          <cell r="C8460" t="str">
            <v>M2</v>
          </cell>
          <cell r="D8460">
            <v>15.57</v>
          </cell>
        </row>
        <row r="8461">
          <cell r="A8461" t="str">
            <v xml:space="preserve">  0107</v>
          </cell>
          <cell r="B8461" t="str">
            <v>EMBOCO</v>
          </cell>
        </row>
        <row r="8462">
          <cell r="A8462" t="str">
            <v xml:space="preserve">    5991</v>
          </cell>
          <cell r="B8462" t="str">
            <v>BARRA LISA COM ARGAMASSA TRACO 1:4 (CIMENTO E AREIA GROSSA), ESPESSURA2,0CM, INCLUSO ADITIVO IMPERMEABILIZANTE, PREPARO MECANICO DA ARGAMASSA</v>
          </cell>
          <cell r="C8462" t="str">
            <v>M2</v>
          </cell>
          <cell r="D8462">
            <v>28.85</v>
          </cell>
        </row>
        <row r="8463">
          <cell r="A8463" t="str">
            <v xml:space="preserve">    5997</v>
          </cell>
          <cell r="B8463" t="str">
            <v>BARRA LISA COM ARGAMASSA TRACO 1:4 (CIMENTO E AREIA GROSSA), ESPESSURA2,0CM, PREPARO MECANICO DA ARGAMASSA</v>
          </cell>
          <cell r="C8463" t="str">
            <v>M2</v>
          </cell>
          <cell r="D8463">
            <v>27.29</v>
          </cell>
        </row>
        <row r="8464">
          <cell r="A8464" t="str">
            <v xml:space="preserve">    84023</v>
          </cell>
          <cell r="B8464" t="str">
            <v>BARRA LISA TRACO 1:3 (CIMENTO E AREIA MEDIA), ESPESSURA 1,5CM, PREPAROMANUAL DA ARGAMASSA</v>
          </cell>
          <cell r="C8464" t="str">
            <v>M2</v>
          </cell>
          <cell r="D8464">
            <v>28.22</v>
          </cell>
        </row>
        <row r="8465">
          <cell r="A8465" t="str">
            <v xml:space="preserve">    84024</v>
          </cell>
          <cell r="B8465" t="str">
            <v>BARRA LISA TRACO 1:3 (CIMENTO E AREIA MEDIA), ESPESSURA 1,0CM, PREPAROMANUAL DA ARGAMASSA</v>
          </cell>
          <cell r="C8465" t="str">
            <v>M2</v>
          </cell>
          <cell r="D8465">
            <v>26.04</v>
          </cell>
        </row>
        <row r="8466">
          <cell r="A8466" t="str">
            <v xml:space="preserve">    84026</v>
          </cell>
          <cell r="B8466" t="str">
            <v>BARRA LISA TRACO 1:4 (CIMENTO E AREIA MEDIA), ESPESSURA 2,0CM, PREPAROMANUAL DA ARGAMASSA</v>
          </cell>
          <cell r="C8466" t="str">
            <v>M2</v>
          </cell>
          <cell r="D8466">
            <v>31.91</v>
          </cell>
        </row>
        <row r="8467">
          <cell r="A8467" t="str">
            <v xml:space="preserve">    84027</v>
          </cell>
          <cell r="B8467" t="str">
            <v>BARRA LISA TRACO 1:3 (CIMENTO E AREIA MEDIA), ESPESSURA 0,5CM, PREPAROMANUAL DA ARGAMASSA</v>
          </cell>
          <cell r="C8467" t="str">
            <v>M2</v>
          </cell>
          <cell r="D8467">
            <v>21.51</v>
          </cell>
        </row>
        <row r="8468">
          <cell r="A8468" t="str">
            <v xml:space="preserve">    84028</v>
          </cell>
          <cell r="B8468" t="str">
            <v>BARRA LISA TRACO 1:4 (CIMENTO E AREIA MEDIA), COM CORANTE AMARELO, ESPESSURA 2,0CM, PREPARO MANUAL DA ARGAMASSA</v>
          </cell>
          <cell r="C8468" t="str">
            <v>M2</v>
          </cell>
          <cell r="D8468">
            <v>37.07</v>
          </cell>
        </row>
        <row r="8469">
          <cell r="A8469" t="str">
            <v xml:space="preserve">    84072</v>
          </cell>
          <cell r="B8469" t="str">
            <v>BARRA LISA TRACO 1:3 (CIMENTO E AREIA MEDIA NAO PENEIRADA), INCLUSO ADITIVO IMPERMEABILIZANTE, ESPESSURA 0,5CM, PREPARO MANUAL DA ARGAMASSA</v>
          </cell>
          <cell r="C8469" t="str">
            <v>M2</v>
          </cell>
          <cell r="D8469">
            <v>21.85</v>
          </cell>
        </row>
        <row r="8470">
          <cell r="A8470" t="str">
            <v xml:space="preserve">    87411</v>
          </cell>
          <cell r="B8470" t="str">
            <v>APLICAÇÃO MANUAL DE GESSO DESEMPENADO (SEM TALISCAS) EM TETO DE AMBIENTES DE ÁREA MAIOR QUE 10M², ESPESSURA DE 0,5CM. AF_06/2014</v>
          </cell>
          <cell r="C8470" t="str">
            <v>M2</v>
          </cell>
          <cell r="D8470">
            <v>6.91</v>
          </cell>
        </row>
        <row r="8471">
          <cell r="A8471" t="str">
            <v xml:space="preserve">    87412</v>
          </cell>
          <cell r="B8471" t="str">
            <v>APLICAÇÃO MANUAL DE GESSO DESEMPENADO (SEM TALISCAS) EM TETO DE AMBIENTES DE ÁREA ENTRE 5M² E 10M², ESPESSURA DE 0,5CM. AF_06/2014</v>
          </cell>
          <cell r="C8471" t="str">
            <v>M2</v>
          </cell>
          <cell r="D8471">
            <v>10.24</v>
          </cell>
        </row>
        <row r="8472">
          <cell r="A8472" t="str">
            <v xml:space="preserve">    87413</v>
          </cell>
          <cell r="B8472" t="str">
            <v>APLICAÇÃO MANUAL DE GESSO DESEMPENADO (SEM TALISCAS) EM TETO DE AMBIENTES DE ÁREA MENOR QUE 5M², ESPESSURA DE 0,5CM. AF_06/2014</v>
          </cell>
          <cell r="C8472" t="str">
            <v>M2</v>
          </cell>
          <cell r="D8472">
            <v>12.14</v>
          </cell>
        </row>
        <row r="8473">
          <cell r="A8473" t="str">
            <v xml:space="preserve">    87414</v>
          </cell>
          <cell r="B8473" t="str">
            <v>APLICAÇÃO MANUAL DE GESSO DESEMPENADO (SEM TALISCAS) EM TETO DE AMBIENTES DE ÁREA MAIOR QUE 10M², ESPESSURA DE 1,0CM. AF_06/2014</v>
          </cell>
          <cell r="C8473" t="str">
            <v>M2</v>
          </cell>
          <cell r="D8473">
            <v>10</v>
          </cell>
        </row>
        <row r="8474">
          <cell r="A8474" t="str">
            <v xml:space="preserve">    87415</v>
          </cell>
          <cell r="B8474" t="str">
            <v>APLICAÇÃO MANUAL DE GESSO DESEMPENADO (SEM TALISCAS) EM TETO DE AMBIENTES DE ÁREA ENTRE 5M² E 10M², ESPESSURA DE 1,0CM. AF_06/2014</v>
          </cell>
          <cell r="C8474" t="str">
            <v>M2</v>
          </cell>
          <cell r="D8474">
            <v>13.23</v>
          </cell>
        </row>
        <row r="8475">
          <cell r="A8475" t="str">
            <v xml:space="preserve">    87416</v>
          </cell>
          <cell r="B8475" t="str">
            <v>APLICAÇÃO MANUAL DE GESSO DESEMPENADO (SEM TALISCAS) EM TETO DE AMBIENTES DE ÁREA MENOR QUE 5M², ESPESSURA DE 1,0CM. AF_06/2014</v>
          </cell>
          <cell r="C8475" t="str">
            <v>M2</v>
          </cell>
          <cell r="D8475">
            <v>15.26</v>
          </cell>
        </row>
        <row r="8476">
          <cell r="A8476" t="str">
            <v xml:space="preserve">    87417</v>
          </cell>
          <cell r="B8476" t="str">
            <v>APLICAÇÃO MANUAL DE GESSO DESEMPENADO (SEM TALISCAS) EM PAREDES DE AMBIENTES DE ÁREA MAIOR QUE 10M², ESPESSURA DE 0,5CM. AF_06/2014</v>
          </cell>
          <cell r="C8476" t="str">
            <v>M2</v>
          </cell>
          <cell r="D8476">
            <v>7.38</v>
          </cell>
        </row>
        <row r="8477">
          <cell r="A8477" t="str">
            <v xml:space="preserve">    87418</v>
          </cell>
          <cell r="B8477" t="str">
            <v>APLICAÇÃO MANUAL DE GESSO DESEMPENADO (SEM TALISCAS) EM PAREDES DE AMBIENTES DE ÁREA ENTRE 5M² E 10M², ESPESSURA DE 0,5CM. AF_06/2014</v>
          </cell>
          <cell r="C8477" t="str">
            <v>M2</v>
          </cell>
          <cell r="D8477">
            <v>7.62</v>
          </cell>
        </row>
        <row r="8478">
          <cell r="A8478" t="str">
            <v xml:space="preserve">    87419</v>
          </cell>
          <cell r="B8478" t="str">
            <v>APLICAÇÃO MANUAL DE GESSO DESEMPENADO (SEM TALISCAS) EM PAREDES DE AMBIENTES DE ÁREA MENOR QUE 5M², ESPESSURA DE 0,5CM. AF_06/2014</v>
          </cell>
          <cell r="C8478" t="str">
            <v>M2</v>
          </cell>
          <cell r="D8478">
            <v>8.34</v>
          </cell>
        </row>
        <row r="8479">
          <cell r="A8479" t="str">
            <v xml:space="preserve">    87420</v>
          </cell>
          <cell r="B8479" t="str">
            <v>APLICAÇÃO MANUAL DE GESSO DESEMPENADO (SEM TALISCAS) EM PAREDES DE AMBIENTES DE ÁREA MAIOR QUE 10M², ESPESSURA DE 1,0CM. AF_06/2014</v>
          </cell>
          <cell r="C8479" t="str">
            <v>M2</v>
          </cell>
          <cell r="D8479">
            <v>10.84</v>
          </cell>
        </row>
        <row r="8480">
          <cell r="A8480" t="str">
            <v xml:space="preserve">    87421</v>
          </cell>
          <cell r="B8480" t="str">
            <v>APLICAÇÃO MANUAL DE GESSO DESEMPENADO (SEM TALISCAS) EM PAREDES DE AMBIENTES DE ÁREA ENTRE 5M² E 10M², ESPESSURA DE 1,0CM. AF_06/2014</v>
          </cell>
          <cell r="C8480" t="str">
            <v>M2</v>
          </cell>
          <cell r="D8480">
            <v>11.09</v>
          </cell>
        </row>
        <row r="8481">
          <cell r="A8481" t="str">
            <v xml:space="preserve">    87422</v>
          </cell>
          <cell r="B8481" t="str">
            <v>APLICAÇÃO MANUAL DE GESSO DESEMPENADO (SEM TALISCAS) EM PAREDES DE AMBIENTES DE ÁREA MENOR QUE 5M², ESPESSURA DE 1,0CM. AF_06/2014</v>
          </cell>
          <cell r="C8481" t="str">
            <v>M2</v>
          </cell>
          <cell r="D8481">
            <v>11.8</v>
          </cell>
        </row>
        <row r="8482">
          <cell r="A8482" t="str">
            <v xml:space="preserve">    87423</v>
          </cell>
          <cell r="B8482" t="str">
            <v>APLICAÇÃO MANUAL DE GESSO SARRAFEADO (COM TALISCAS) EM PAREDES DE AMBIENTES DE ÁREA MAIOR QUE 10M², ESPESSURA DE 1,0CM. AF_06/2014</v>
          </cell>
          <cell r="C8482" t="str">
            <v>M2</v>
          </cell>
          <cell r="D8482">
            <v>14.89</v>
          </cell>
        </row>
        <row r="8483">
          <cell r="A8483" t="str">
            <v xml:space="preserve">    87424</v>
          </cell>
          <cell r="B8483" t="str">
            <v>APLICAÇÃO MANUAL DE GESSO SARRAFEADO (COM TALISCAS) EM PAREDES DE AMBIENTES DE ÁREA ENTRE 5M² E 10M², ESPESSURA DE 1,0CM. AF_06/2014</v>
          </cell>
          <cell r="C8483" t="str">
            <v>M2</v>
          </cell>
          <cell r="D8483">
            <v>15.26</v>
          </cell>
        </row>
        <row r="8484">
          <cell r="A8484" t="str">
            <v xml:space="preserve">    87425</v>
          </cell>
          <cell r="B8484" t="str">
            <v>APLICAÇÃO MANUAL DE GESSO SARRAFEADO (COM TALISCAS) EM PAREDES DE AMBIENTES DE ÁREA MENOR QUE 5M², ESPESSURA DE 1,0CM. AF_06/2014</v>
          </cell>
          <cell r="C8484" t="str">
            <v>M2</v>
          </cell>
          <cell r="D8484">
            <v>15.85</v>
          </cell>
        </row>
        <row r="8485">
          <cell r="A8485" t="str">
            <v xml:space="preserve">    87426</v>
          </cell>
          <cell r="B8485" t="str">
            <v>APLICAÇÃO MANUAL DE GESSO SARRAFEADO (COM TALISCAS) EM PAREDES DE AMBIENTES DE ÁREA MAIOR QUE 10M², ESPESSURA DE 1,5CM. AF_06/2014</v>
          </cell>
          <cell r="C8485" t="str">
            <v>M2</v>
          </cell>
          <cell r="D8485">
            <v>17.29</v>
          </cell>
        </row>
        <row r="8486">
          <cell r="A8486" t="str">
            <v xml:space="preserve">    87427</v>
          </cell>
          <cell r="B8486" t="str">
            <v>APLICAÇÃO MANUAL DE GESSO SARRAFEADO (COM TALISCAS) EM PAREDES DE AMBIENTES DE ÁREA ENTRE 5M² E 10M², ESPESSURA DE 1,5CM. AF_06/2014</v>
          </cell>
          <cell r="C8486" t="str">
            <v>M2</v>
          </cell>
          <cell r="D8486">
            <v>17.66</v>
          </cell>
        </row>
        <row r="8487">
          <cell r="A8487" t="str">
            <v xml:space="preserve">    87428</v>
          </cell>
          <cell r="B8487" t="str">
            <v>APLICAÇÃO MANUAL DE GESSO SARRAFEADO (COM TALISCAS) EM PAREDES DE AMBIENTES DE ÁREA MENOR QUE 5M², ESPESSURA DE 1,5CM. AF_06/2014</v>
          </cell>
          <cell r="C8487" t="str">
            <v>M2</v>
          </cell>
          <cell r="D8487">
            <v>18.25</v>
          </cell>
        </row>
        <row r="8488">
          <cell r="A8488" t="str">
            <v xml:space="preserve">    87429</v>
          </cell>
          <cell r="B8488" t="str">
            <v>APLICAÇÃO DE GESSO PROJETADO COM EQUIPAMENTO DE PROJEÇÃO EM PAREDES DEAMBIENTES DE ÁREA MAIOR QUE 10M², DESEMPENADO (SEM TALISCAS), ESPESSURA DE 0,5CM. AF_06/2014</v>
          </cell>
          <cell r="C8488" t="str">
            <v>M2</v>
          </cell>
          <cell r="D8488">
            <v>9.19</v>
          </cell>
        </row>
        <row r="8489">
          <cell r="A8489" t="str">
            <v xml:space="preserve">    87430</v>
          </cell>
          <cell r="B8489" t="str">
            <v>APLICAÇÃO DE GESSO PROJETADO COM EQUIPAMENTO DE PROJEÇÃO EM PAREDES DEAMBIENTES DE ÁREA ENTRE 5M² E 10M², DESEMPENADO (SEM TALISCAS), ESPESSURA DE 0,5CM. AF_06/2014</v>
          </cell>
          <cell r="C8489" t="str">
            <v>M2</v>
          </cell>
          <cell r="D8489">
            <v>9.43</v>
          </cell>
        </row>
        <row r="8490">
          <cell r="A8490" t="str">
            <v xml:space="preserve">    87431</v>
          </cell>
          <cell r="B8490" t="str">
            <v>APLICAÇÃO DE GESSO PROJETADO COM EQUIPAMENTO DE PROJEÇÃO EM PAREDES DEAMBIENTES DE ÁREA MENOR QUE 5M², DESEMPENADO (SEM TALISCAS), ESPESSURA DE 0,5CM. AF_06/2014</v>
          </cell>
          <cell r="C8490" t="str">
            <v>M2</v>
          </cell>
          <cell r="D8490">
            <v>9.56</v>
          </cell>
        </row>
        <row r="8491">
          <cell r="A8491" t="str">
            <v xml:space="preserve">    87432</v>
          </cell>
          <cell r="B8491" t="str">
            <v>APLICAÇÃO DE GESSO PROJETADO COM EQUIPAMENTO DE PROJEÇÃO EM PAREDES DEAMBIENTES DE ÁREA MAIOR QUE 10M², DESEMPENADO (SEM TALISCAS), ESPESSURA DE 1,0CM. AF_06/2014</v>
          </cell>
          <cell r="C8491" t="str">
            <v>M2</v>
          </cell>
          <cell r="D8491">
            <v>13.21</v>
          </cell>
        </row>
        <row r="8492">
          <cell r="A8492" t="str">
            <v xml:space="preserve">    87433</v>
          </cell>
          <cell r="B8492" t="str">
            <v>APLICAÇÃO DE GESSO PROJETADO COM EQUIPAMENTO DE PROJEÇÃO EM PAREDES DEAMBIENTES DE ÁREA ENTRE 5M² E 10M², DESEMPENADO (SEM TALISCAS), ESPESSURA DE 1,0CM. AF_06/2014</v>
          </cell>
          <cell r="C8492" t="str">
            <v>M2</v>
          </cell>
          <cell r="D8492">
            <v>13.7</v>
          </cell>
        </row>
        <row r="8493">
          <cell r="A8493" t="str">
            <v xml:space="preserve">    87434</v>
          </cell>
          <cell r="B8493" t="str">
            <v>APLICAÇÃO DE GESSO PROJETADO COM EQUIPAMENTO DE PROJEÇÃO EM PAREDES DEAMBIENTES DE ÁREA MENOR QUE 5M², DESEMPENADO (SEM TALISCAS), ESPESSURA DE 1,0CM. AF_06/2014</v>
          </cell>
          <cell r="C8493" t="str">
            <v>M2</v>
          </cell>
          <cell r="D8493">
            <v>14.05</v>
          </cell>
        </row>
        <row r="8494">
          <cell r="A8494" t="str">
            <v xml:space="preserve">    87435</v>
          </cell>
          <cell r="B8494" t="str">
            <v>APLICAÇÃO DE GESSO PROJETADO COM EQUIPAMENTO DE PROJEÇÃO EM PAREDES DEAMBIENTES DE ÁREA MAIOR QUE 10M², SARRAFEADO (COM TALISCAS), ESPESSURA DE 1,0CM. AF_06/2014</v>
          </cell>
          <cell r="C8494" t="str">
            <v>M2</v>
          </cell>
          <cell r="D8494">
            <v>14.76</v>
          </cell>
        </row>
        <row r="8495">
          <cell r="A8495" t="str">
            <v xml:space="preserve">    87436</v>
          </cell>
          <cell r="B8495" t="str">
            <v>APLICAÇÃO DE GESSO PROJETADO COM EQUIPAMENTO DE PROJEÇÃO EM PAREDES DEAMBIENTES DE ÁREA ENTRE 5M² E 10M², SARRAFEADO (COM TALISCAS), ESPESSURA DE 1,0CM. AF_06/2014</v>
          </cell>
          <cell r="C8495" t="str">
            <v>M2</v>
          </cell>
          <cell r="D8495">
            <v>15.6</v>
          </cell>
        </row>
        <row r="8496">
          <cell r="A8496" t="str">
            <v xml:space="preserve">    87437</v>
          </cell>
          <cell r="B8496" t="str">
            <v>APLICAÇÃO DE GESSO PROJETADO COM EQUIPAMENTO DE PROJEÇÃO EM PAREDES DEAMBIENTES DE ÁREA MENOR QUE 5M², SARRAFEADO (COM TALISCAS), ESPESSURADE 1,0CM. AF_06/2014</v>
          </cell>
          <cell r="C8496" t="str">
            <v>M2</v>
          </cell>
          <cell r="D8496">
            <v>16.190000000000001</v>
          </cell>
        </row>
        <row r="8497">
          <cell r="A8497" t="str">
            <v xml:space="preserve">    87438</v>
          </cell>
          <cell r="B8497" t="str">
            <v>APLICAÇÃO DE GESSO PROJETADO COM EQUIPAMENTO DE PROJEÇÃO EM PAREDES DEAMBIENTES DE ÁREA MAIOR QUE 10M², SARRAFEADO (COM TALISCAS), ESPESSURA DE 1,5CM. AF_06/2014</v>
          </cell>
          <cell r="C8497" t="str">
            <v>M2</v>
          </cell>
          <cell r="D8497">
            <v>18.190000000000001</v>
          </cell>
        </row>
        <row r="8498">
          <cell r="A8498" t="str">
            <v xml:space="preserve">    87439</v>
          </cell>
          <cell r="B8498" t="str">
            <v>APLICAÇÃO DE GESSO PROJETADO COM EQUIPAMENTO DE PROJEÇÃO EM PAREDES DEAMBIENTES DE ÁREA ENTRE 5M² E 10M², SARRAFEADO (COM TALISCAS), ESPESSURA DE 1,5CM. AF_06/2014</v>
          </cell>
          <cell r="C8498" t="str">
            <v>M2</v>
          </cell>
          <cell r="D8498">
            <v>19.25</v>
          </cell>
        </row>
        <row r="8499">
          <cell r="A8499" t="str">
            <v xml:space="preserve">    87440</v>
          </cell>
          <cell r="B8499" t="str">
            <v>APLICAÇÃO DE GESSO PROJETADO COM EQUIPAMENTO DE PROJEÇÃO EM PAREDES DEAMBIENTES DE ÁREA MENOR QUE 5M², SARRAFEADO (COM TALISCAS), ESPESSURADE 1,5CM. AF_06/2014</v>
          </cell>
          <cell r="C8499" t="str">
            <v>M2</v>
          </cell>
          <cell r="D8499">
            <v>19.739999999999998</v>
          </cell>
        </row>
        <row r="8500">
          <cell r="A8500" t="str">
            <v xml:space="preserve">    87527</v>
          </cell>
          <cell r="B8500" t="str">
            <v>EMBOÇO, PARA RECEBIMENTO DE CERÂMICA, EM ARGAMASSA TRAÇO 1:2:8, PREPARO MECÂNICO COM BETONEIRA 400L, APLICADO MANUALMENTE EM FACES INTERNASDE PAREDES DE AMBIENTES COM ÁREA MENOR QUE 5M2, ESPESSURA DE 20MM, COMEXECUÇÃO DE TALISCAS. AF_06/2014</v>
          </cell>
          <cell r="C8500" t="str">
            <v>M2</v>
          </cell>
          <cell r="D8500">
            <v>22.17</v>
          </cell>
        </row>
        <row r="8501">
          <cell r="A8501" t="str">
            <v xml:space="preserve">    87528</v>
          </cell>
          <cell r="B8501" t="str">
            <v>EMBOÇO, PARA RECEBIMENTO DE CERÂMICA, EM ARGAMASSA TRAÇO 1:2:8, PREPARO MANUAL, APLICADO MANUALMENTE EM FACES INTERNAS DE PAREDES DE AMBIENTES COM ÁREA MENOR QUE 5M2, ESPESSURA DE 20MM, COM EXECUÇÃO DE TALISCAS. AF_06/2014</v>
          </cell>
          <cell r="C8501" t="str">
            <v>M2</v>
          </cell>
          <cell r="D8501">
            <v>24.3</v>
          </cell>
        </row>
        <row r="8502">
          <cell r="A8502" t="str">
            <v xml:space="preserve">    87529</v>
          </cell>
          <cell r="B8502" t="str">
            <v>MASSA ÚNICA, PARA RECEBIMENTO DE PINTURA, EM ARGAMASSA TRAÇO 1:2:8, PREPARO MECÂNICO COM BETONEIRA 400L, APLICADA MANUALMENTE EM FACES INTERNAS DE PAREDES DE AMBIENTES COM ÁREA MENOR QUE 10M2, ESPESSURA DE 20MM, COM EXECUÇÃO DE TALISCAS. AF_06/2014</v>
          </cell>
          <cell r="C8502" t="str">
            <v>M2</v>
          </cell>
          <cell r="D8502">
            <v>20.28</v>
          </cell>
        </row>
        <row r="8503">
          <cell r="A8503" t="str">
            <v xml:space="preserve">    87530</v>
          </cell>
          <cell r="B8503" t="str">
            <v>MASSA ÚNICA, PARA RECEBIMENTO DE PINTURA, EM ARGAMASSA TRAÇO 1:2:8, PREPARO MANUAL, APLICADA MANUALMENTE EM FACES INTERNAS DE PAREDES DE AMBIENTES COM ÁREA MENOR QUE 10M2, ESPESSURA DE 20MM, COM EXECUÇÃO DE TALISCAS. AF_06/2014</v>
          </cell>
          <cell r="C8503" t="str">
            <v>M2</v>
          </cell>
          <cell r="D8503">
            <v>22.41</v>
          </cell>
        </row>
        <row r="8504">
          <cell r="A8504" t="str">
            <v xml:space="preserve">    87531</v>
          </cell>
          <cell r="B8504" t="str">
            <v>EMBOÇO, PARA RECEBIMENTO DE CERÂMICA, EM ARGAMASSA TRAÇO 1:2:8, PREPARO MECÂNICO COM BETONEIRA 400L, APLICADO MANUALMENTE EM FACES INTERNASDE PAREDES DE AMBIENTES COM ÁREA ENTRE 5M2 E 10M2, ESPESSURA DE 20MM,COM EXECUÇÃO DE TALISCAS. AF_06/2014</v>
          </cell>
          <cell r="C8504" t="str">
            <v>M2</v>
          </cell>
          <cell r="D8504">
            <v>19.61</v>
          </cell>
        </row>
        <row r="8505">
          <cell r="A8505" t="str">
            <v xml:space="preserve">    87532</v>
          </cell>
          <cell r="B8505" t="str">
            <v>EMBOÇO, PARA RECEBIMENTO DE CERÂMICA, EM ARGAMASSA TRAÇO 1:2:8, PREPARO MANUAL, APLICADO MANUALMENTE EM FACES INTERNAS DE PAREDES DE AMBIENTES COM ÁREA ENTRE 5M2 E 10M2, ESPESSURA DE 20MM, COM EXECUÇÃO DE TALISCAS. AF_06/2014</v>
          </cell>
          <cell r="C8505" t="str">
            <v>M2</v>
          </cell>
          <cell r="D8505">
            <v>21.74</v>
          </cell>
        </row>
        <row r="8506">
          <cell r="A8506" t="str">
            <v xml:space="preserve">    87533</v>
          </cell>
          <cell r="B8506" t="str">
            <v>MASSA ÚNICA, PARA RECEBIMENTO DE PINTURA, EM ARGAMASSA TRAÇO 1:2:8, PREPARO MECÂNICO COM BETONEIRA 400L, APLICADA MANUALMENTE EM FACES INTERNAS DE PAREDES DE AMBIENTES COM ÁREA MAIOR QUE 10M2, ESPESSURA DE 20MM, COM EXECUÇÃO DE TALISCAS. AF_06/2014</v>
          </cell>
          <cell r="C8506" t="str">
            <v>M2</v>
          </cell>
          <cell r="D8506">
            <v>19.260000000000002</v>
          </cell>
        </row>
        <row r="8507">
          <cell r="A8507" t="str">
            <v xml:space="preserve">    87534</v>
          </cell>
          <cell r="B8507" t="str">
            <v>MASSA ÚNICA, PARA RECEBIMENTO DE PINTURA, EM ARGAMASSA TRAÇO 1:2:8, PREPARO MANUAL, APLICADA MANUALMENTE EM FACES INTERNAS DE PAREDES DE AMBIENTES COM ÁREA MAIOR QUE 10M2, ESPESSURA DE 20MM, COM EXECUÇÃO DE TALISCAS. AF_06/2014</v>
          </cell>
          <cell r="C8507" t="str">
            <v>M2</v>
          </cell>
          <cell r="D8507">
            <v>21.39</v>
          </cell>
        </row>
        <row r="8508">
          <cell r="A8508" t="str">
            <v xml:space="preserve">    87535</v>
          </cell>
          <cell r="B8508" t="str">
            <v>EMBOÇO, PARA RECEBIMENTO DE CERÂMICA, EM ARGAMASSA TRAÇO 1:2:8, PREPARO MECÂNICO COM BETONEIRA 400L, APLICADO MANUALMENTE EM FACES INTERNASDE PAREDES DE AMBIENTES COM ÁREA MAIOR QUE 10M2, ESPESSURA DE 20MM, COM EXECUÇÃO DE TALISCAS. AF_06/2014</v>
          </cell>
          <cell r="C8508" t="str">
            <v>M2</v>
          </cell>
          <cell r="D8508">
            <v>17.73</v>
          </cell>
        </row>
        <row r="8509">
          <cell r="A8509" t="str">
            <v xml:space="preserve">    87536</v>
          </cell>
          <cell r="B8509" t="str">
            <v>EMBOÇO, PARA RECEBIMENTO DE CERÂMICA, EM ARGAMASSA TRAÇO 1:2:8, PREPARO MANUAL, APLICADO MANUALMENTE EM FACES INTERNAS DE PAREDES DE AMBIENTES COM ÁREA MAIOR QUE 10M2, ESPESSURA DE 20MM, COM EXECUÇÃO DE TALISCAS. AF_06/2014</v>
          </cell>
          <cell r="C8509" t="str">
            <v>M2</v>
          </cell>
          <cell r="D8509">
            <v>19.86</v>
          </cell>
        </row>
        <row r="8510">
          <cell r="A8510" t="str">
            <v xml:space="preserve">    87537</v>
          </cell>
          <cell r="B8510" t="str">
            <v>EMBOÇO, PARA RECEBIMENTO DE CERÂMICA, EM ARGAMASSA INDUSTRIALIZADA, APLICADO COM EQUIPAMENTO DE MISTURA E PROJEÇÃO DE 1,5 M3/H, EM FACES INTERNAS DE PAREDES DE AMBIENTES COM ÁREA MENOR QUE 5M2, ESPESSURA 20MM,COM TALISCAS. AF_06/2014</v>
          </cell>
          <cell r="C8510" t="str">
            <v>M2</v>
          </cell>
          <cell r="D8510">
            <v>39.01</v>
          </cell>
        </row>
        <row r="8511">
          <cell r="A8511" t="str">
            <v xml:space="preserve">    87538</v>
          </cell>
          <cell r="B8511" t="str">
            <v>MASSA ÚNICA, PARA RECEBIMENTO DE PINTURA, EM ARGAMASSA INDUSTRIALIZADA, APLICADO COM EQUIPAMENTO DE MISTURA E PROJEÇÃO DE 1,5 M3/H, EM FACESINTERNAS DE PAREDES DE AMBIENTES COM ÁREA MENOR QUE 10M2, ESPESSURA 20MM, COM TALISCAS. AF_06/2014</v>
          </cell>
          <cell r="C8511" t="str">
            <v>M2</v>
          </cell>
          <cell r="D8511">
            <v>37.39</v>
          </cell>
        </row>
        <row r="8512">
          <cell r="A8512" t="str">
            <v xml:space="preserve">    87539</v>
          </cell>
          <cell r="B8512" t="str">
            <v>EMBOÇO, PARA RECEBIMENTO DE CERÂMICA, EM ARGAMASSA INDUSTRIALIZADA, APLICADO COM EQUIPAMENTO DE MISTURA E PROJEÇÃO DE 1,5 M3/H, EM FACES INTERNAS DE PAREDES DE AMBIENTES COM ÁREA ENTRE 5M2 E 10M2, ESPESSURA 20MM, COM TALISCAS. AF_06/2014</v>
          </cell>
          <cell r="C8512" t="str">
            <v>M2</v>
          </cell>
          <cell r="D8512">
            <v>36.81</v>
          </cell>
        </row>
        <row r="8513">
          <cell r="A8513" t="str">
            <v xml:space="preserve">    87540</v>
          </cell>
          <cell r="B8513" t="str">
            <v>MASSA ÚNICA, PARA RECEBIMENTO DE PINTURA, EM ARGAMASSA INDUSTRIALIZADA, APLICADO COM EQUIPAMENTO DE MISTURA E PROJEÇÃO DE 1,5 M3/H, EM FACESINTERNAS DE PAREDES DE AMBIENTES COM ÁREA MAIOR QUE 10M2, ESPESSURA 20MM, COM TALISCAS. AF_06/2014</v>
          </cell>
          <cell r="C8513" t="str">
            <v>M2</v>
          </cell>
          <cell r="D8513">
            <v>36.51</v>
          </cell>
        </row>
        <row r="8514">
          <cell r="A8514" t="str">
            <v xml:space="preserve">    87541</v>
          </cell>
          <cell r="B8514" t="str">
            <v>EMBOÇO, PARA RECEBIMENTO DE CERÂMICA, EM ARGAMASSA INDUSTRIALIZADA, APLICADO COM EQUIPAMENTO DE MISTURA E PROJEÇÃO DE 1,5 M3/H, EM FACES INTERNAS DE PAREDES DE AMBIENTES COM ÁREA MAIOR QUE 10M2, ESPESSURA 20MM,COM TALISCAS. AF_06/2014</v>
          </cell>
          <cell r="C8514" t="str">
            <v>M2</v>
          </cell>
          <cell r="D8514">
            <v>35.19</v>
          </cell>
        </row>
        <row r="8515">
          <cell r="A8515" t="str">
            <v xml:space="preserve">    87542</v>
          </cell>
          <cell r="B8515" t="str">
            <v>MASSA ÚNICA, PARA RECEBIMENTO DE PINTURA OU CERÂMICA, EM ARGAMASSA INDUSTRIALIZADA, APLICADO COM EQUIPAMENTO DE MISTURA E PROJEÇÃO DE 1,5 M3/H, EM FACES INTERNAS DE PAREDES DE AMBIENTES COM ÁREA MENOR QUE 5M2,ESPESSURA 5MM, SEM TALISCAS. AF_06/2014</v>
          </cell>
          <cell r="C8515" t="str">
            <v>M2</v>
          </cell>
          <cell r="D8515">
            <v>13.31</v>
          </cell>
        </row>
        <row r="8516">
          <cell r="A8516" t="str">
            <v xml:space="preserve">    87543</v>
          </cell>
          <cell r="B8516" t="str">
            <v>MASSA ÚNICA, PARA RECEBIMENTO DE PINTURA OU CERÂMICA, EM ARGAMASSA INDUSTRIALIZADA, APLICADO COM EQUIPAMENTO DE MISTURA E PROJEÇÃO DE 1,5 M3/H, EM FACES INTERNAS DE PAREDES DE AMBIENTES COM ÁREA ENTRE 5M2 E 10M2, ESPESSURA 5MM, SEM TALISCAS. AF_06/2014</v>
          </cell>
          <cell r="C8516" t="str">
            <v>M2</v>
          </cell>
          <cell r="D8516">
            <v>12.28</v>
          </cell>
        </row>
        <row r="8517">
          <cell r="A8517" t="str">
            <v xml:space="preserve">    87544</v>
          </cell>
          <cell r="B8517" t="str">
            <v>MASSA ÚNICA, PARA RECEBIMENTO DE PINTURA OU CERÂMICA, EM ARGAMASSA INDUSTRIALIZADA, APLICADO COM EQUIPAMENTO DE MISTURA E PROJEÇÃO DE 1,5 M3/H, EM FACES INTERNAS DE PAREDES DE AMBIENTES COM ÁREA MAIOR QUE 10M2,ESPESSURA 5MM, SEM TALISCAS. AF_06/2014</v>
          </cell>
          <cell r="C8517" t="str">
            <v>M2</v>
          </cell>
          <cell r="D8517">
            <v>11.7</v>
          </cell>
        </row>
        <row r="8518">
          <cell r="A8518" t="str">
            <v xml:space="preserve">    87545</v>
          </cell>
          <cell r="B8518" t="str">
            <v>EMBOÇO, PARA RECEBIMENTO DE CERÂMICA, EM ARGAMASSA TRAÇO 1:2:8, PREPARO MECÂNICO COM BETONEIRA 400L, APLICADO MANUALMENTE EM FACES INTERNASDE PAREDES DE AMBIENTES COM ÁREA MENOR QUE 5M2, ESPESSURA DE 10MM, COMEXECUÇÃO DE TALISCAS. AF_06/2014</v>
          </cell>
          <cell r="C8518" t="str">
            <v>M2</v>
          </cell>
          <cell r="D8518">
            <v>14.8</v>
          </cell>
        </row>
        <row r="8519">
          <cell r="A8519" t="str">
            <v xml:space="preserve">    87546</v>
          </cell>
          <cell r="B8519" t="str">
            <v>EMBOÇO, PARA RECEBIMENTO DE CERÂMICA, EM ARGAMASSA TRAÇO 1:2:8, PREPARO MANUAL, APLICADO MANUALMENTE EM FACES INTERNAS DE PAREDES DE AMBIENTES COM ÁREA MENOR QUE 5M2, ESPESSURA DE 10MM, COM EXECUÇÃO DE TALISCAS. AF_06/2014</v>
          </cell>
          <cell r="C8519" t="str">
            <v>M2</v>
          </cell>
          <cell r="D8519">
            <v>16.010000000000002</v>
          </cell>
        </row>
        <row r="8520">
          <cell r="A8520" t="str">
            <v xml:space="preserve">    87547</v>
          </cell>
          <cell r="B8520" t="str">
            <v>MASSA ÚNICA, PARA RECEBIMENTO DE PINTURA, EM ARGAMASSA TRAÇO 1:2:8, PREPARO MECÂNICO COM BETONEIRA 400L, APLICADA MANUALMENTE EM FACES INTERNAS DE PAREDES DE AMBIENTES COM ÁREA MENOR QUE 10M2, ESPESSURA DE 10MM, COM EXECUÇÃO DE TALISCAS. AF_06/2014</v>
          </cell>
          <cell r="C8520" t="str">
            <v>M2</v>
          </cell>
          <cell r="D8520">
            <v>12.93</v>
          </cell>
        </row>
        <row r="8521">
          <cell r="A8521" t="str">
            <v xml:space="preserve">    87548</v>
          </cell>
          <cell r="B8521" t="str">
            <v>MASSA ÚNICA, PARA RECEBIMENTO DE PINTURA, EM ARGAMASSA TRAÇO 1:2:8, PREPARO MANUAL, APLICADA MANUALMENTE EM FACES INTERNAS DE PAREDES DE AMBIENTES COM ÁREA MENOR QUE 10M2, ESPESSURA DE 10MM, COM EXECUÇÃO DE TALISCAS. AF_06/2014</v>
          </cell>
          <cell r="C8521" t="str">
            <v>M2</v>
          </cell>
          <cell r="D8521">
            <v>14.14</v>
          </cell>
        </row>
        <row r="8522">
          <cell r="A8522" t="str">
            <v xml:space="preserve">    87549</v>
          </cell>
          <cell r="B8522" t="str">
            <v>EMBOÇO, PARA RECEBIMENTO DE CERÂMICA, EM ARGAMASSA TRAÇO 1:2:8, PREPARO MECÂNICO COM BETONEIRA 400L, APLICADO MANUALMENTE EM FACES INTERNASDE PAREDES DE AMBIENTES COM ÁREA ENTRE 5M2 E 10M2, ESPESSURA DE 10MM,COM EXECUÇÃO DE TALISCAS. AF_06/2014</v>
          </cell>
          <cell r="C8522" t="str">
            <v>M2</v>
          </cell>
          <cell r="D8522">
            <v>12.25</v>
          </cell>
        </row>
        <row r="8523">
          <cell r="A8523" t="str">
            <v xml:space="preserve">    87550</v>
          </cell>
          <cell r="B8523" t="str">
            <v>EMBOÇO, PARA RECEBIMENTO DE CERÂMICA, EM ARGAMASSA TRAÇO 1:2:8, PREPARO MANUAL, APLICADO MANUALMENTE EM FACES INTERNAS DE PAREDES DE AMBIENTES COM ÁREA ENTRE 5M2 E 10M2, ESPESSURA DE 10MM, COM EXECUÇÃO DE TALISCAS. AF_06/2014</v>
          </cell>
          <cell r="C8523" t="str">
            <v>M2</v>
          </cell>
          <cell r="D8523">
            <v>13.46</v>
          </cell>
        </row>
        <row r="8524">
          <cell r="A8524" t="str">
            <v xml:space="preserve">    87551</v>
          </cell>
          <cell r="B8524" t="str">
            <v>MASSA ÚNICA, PARA RECEBIMENTO DE PINTURA, EM ARGAMASSA TRAÇO 1:2:8, PREPARO MECÂNICO COM BETONEIRA 400L, APLICADA MANUALMENTE EM FACES INTERNAS DE PAREDES DE AMBIENTES COM ÁREA MAIOR QUE 10M2, ESPESSURA DE 10MM, COM EXECUÇÃO DE TALISCAS. AF_06/2014</v>
          </cell>
          <cell r="C8524" t="str">
            <v>M2</v>
          </cell>
          <cell r="D8524">
            <v>11.91</v>
          </cell>
        </row>
        <row r="8525">
          <cell r="A8525" t="str">
            <v xml:space="preserve">    87552</v>
          </cell>
          <cell r="B8525" t="str">
            <v>MASSA ÚNICA, PARA RECEBIMENTO DE PINTURA, EM ARGAMASSA TRAÇO 1:2:8, PREPARO MANUAL, APLICADA MANUALMENTE EM FACES INTERNAS DE PAREDES DE AMBIENTES COM ÁREA MAIOR QUE 10M2, ESPESSURA DE 10MM, COM EXECUÇÃO DE TALISCAS. AF_06/2014</v>
          </cell>
          <cell r="C8525" t="str">
            <v>M2</v>
          </cell>
          <cell r="D8525">
            <v>13.12</v>
          </cell>
        </row>
        <row r="8526">
          <cell r="A8526" t="str">
            <v xml:space="preserve">    87553</v>
          </cell>
          <cell r="B8526" t="str">
            <v>EMBOÇO, PARA RECEBIMENTO DE CERÂMICA, EM ARGAMASSA TRAÇO 1:2:8, PREPARO MECÂNICO COM BETONEIRA 400L, APLICADO MANUALMENTE EM FACES INTERNASDE PAREDES DE AMBIENTES COM ÁREA MAIOR QUE 10M2, ESPESSURA DE 10MM, COM EXECUÇÃO DE TALISCAS. AF_06/2014</v>
          </cell>
          <cell r="C8526" t="str">
            <v>M2</v>
          </cell>
          <cell r="D8526">
            <v>10.37</v>
          </cell>
        </row>
        <row r="8527">
          <cell r="A8527" t="str">
            <v xml:space="preserve">    87554</v>
          </cell>
          <cell r="B8527" t="str">
            <v>EMBOÇO, PARA RECEBIMENTO DE CERÂMICA, EM ARGAMASSA TRAÇO 1:2:8, PREPARO MANUAL, APLICADO MANUALMENTE EM FACES INTERNAS DE PAREDES DE AMBIENTES COM ÁREA MAIOR QUE 10M2, ESPESSURA DE 10MM, COM EXECUÇÃO DE TALISCAS. AF_06/2014</v>
          </cell>
          <cell r="C8527" t="str">
            <v>M2</v>
          </cell>
          <cell r="D8527">
            <v>11.57</v>
          </cell>
        </row>
        <row r="8528">
          <cell r="A8528" t="str">
            <v xml:space="preserve">    87555</v>
          </cell>
          <cell r="B8528" t="str">
            <v>EMBOÇO, PARA RECEBIMENTO DE CERÂMICA, EM ARGAMASSA INDUSTRIALIZADA, APLICADO COM EQUIPAMENTO DE MISTURA E PROJEÇÃO DE 1,5 M3/H, EM FACES INTERNAS DE PAREDES DE AMBIENTES COM ÁREA MENOR QUE 5M2, ESPESSURA 10MM,COM TALISCAS. AF_06/2014</v>
          </cell>
          <cell r="C8528" t="str">
            <v>M2</v>
          </cell>
          <cell r="D8528">
            <v>23.77</v>
          </cell>
        </row>
        <row r="8529">
          <cell r="A8529" t="str">
            <v xml:space="preserve">    87556</v>
          </cell>
          <cell r="B8529" t="str">
            <v>MASSA ÚNICA, PARA RECEBIMENTO DE PINTURA, EM ARGAMASSA INDUSTRIALIZADA, APLICADO COM EQUIPAMENTO DE MISTURA E PROJEÇÃO DE 1,5 M3/H, EM FACESINTERNAS DE PAREDES DE AMBIENTES COM ÁREA MENOR QUE 10M2, ESPESSURA 10MM, COM TALISCAS. AF_06/2014</v>
          </cell>
          <cell r="C8529" t="str">
            <v>M2</v>
          </cell>
          <cell r="D8529">
            <v>22.16</v>
          </cell>
        </row>
        <row r="8530">
          <cell r="A8530" t="str">
            <v xml:space="preserve">    87557</v>
          </cell>
          <cell r="B8530" t="str">
            <v>EMBOÇO, PARA RECEBIMENTO DE CERÂMICA, EM ARGAMASSA INDUSTRIALIZADA, APLICADO COM EQUIPAMENTO DE MISTURA E PROJEÇÃO DE 1,5 M3/H, EM FACES INTERNAS DE PAREDES DE AMBIENTES COM ÁREA ENTRE 5M2 E 10M2, ESPESSURA 10MM, COM TALISCAS. AF_06/2014</v>
          </cell>
          <cell r="C8530" t="str">
            <v>M2</v>
          </cell>
          <cell r="D8530">
            <v>21.57</v>
          </cell>
        </row>
        <row r="8531">
          <cell r="A8531" t="str">
            <v xml:space="preserve">    87558</v>
          </cell>
          <cell r="B8531" t="str">
            <v>MASSA ÚNICA, PARA RECEBIMENTO DE PINTURA, EM ARGAMASSA INDUSTRIALIZADA, APLICADO COM EQUIPAMENTO DE MISTURA E PROJEÇÃO DE 1,5 M3/H, EM FACESINTERNAS DE PAREDES DE AMBIENTES COM ÁREA MAIOR QUE 10M2, ESPESSURA 10MM, COM TALISCAS. AF_06/2014</v>
          </cell>
          <cell r="C8531" t="str">
            <v>M2</v>
          </cell>
          <cell r="D8531">
            <v>21.27</v>
          </cell>
        </row>
        <row r="8532">
          <cell r="A8532" t="str">
            <v xml:space="preserve">    87559</v>
          </cell>
          <cell r="B8532" t="str">
            <v>EMBOÇO, PARA RECEBIMENTO DE CERÂMICA, EM ARGAMASSA INDUSTRIALIZADA, APLICADO COM EQUIPAMENTO DE MISTURA E PROJEÇÃO DE 1,5 M3/H, EM FACES INTERNAS DE PAREDES DE AMBIENTES COM ÁREA MAIOR QUE 10M2, ESPESSURA 10MM,COM TALISCAS. AF_06/2014</v>
          </cell>
          <cell r="C8532" t="str">
            <v>M2</v>
          </cell>
          <cell r="D8532">
            <v>19.95</v>
          </cell>
        </row>
        <row r="8533">
          <cell r="A8533" t="str">
            <v xml:space="preserve">    87560</v>
          </cell>
          <cell r="B8533" t="str">
            <v>MASSA ÚNICA, PARA RECEBIMENTO DE PINTURA OU CERÂMICA, EM ARGAMASSA INDUSTRIALIZADA, APLICADO COM EQUIPAMENTO DE MISTURA E PROJEÇÃO DE 1,5 M3/H, EM FACES INTERNAS DE PAREDES DE AMBIENTES COM ÁREA MENOR QUE 5M2,ESPESSURA 10MM, SEM TALISCAS. AF_06/2014</v>
          </cell>
          <cell r="C8533" t="str">
            <v>M2</v>
          </cell>
          <cell r="D8533">
            <v>22.75</v>
          </cell>
        </row>
        <row r="8534">
          <cell r="A8534" t="str">
            <v xml:space="preserve">    87561</v>
          </cell>
          <cell r="B8534" t="str">
            <v>MASSA ÚNICA, PARA RECEBIMENTO DE PINTURA OU CERÂMICA, EM ARGAMASSA INDUSTRIALIZADA, APLICADO COM EQUIPAMENTO DE MISTURA E PROJEÇÃO DE 1,5 M3/H, EM FACES INTERNAS DE PAREDES DE AMBIENTES COM ÁREA ENTRE 5M2 E 10M2, ESPESSURA 10MM, SEM TALISCAS. AF_06/2014</v>
          </cell>
          <cell r="C8534" t="str">
            <v>M2</v>
          </cell>
          <cell r="D8534">
            <v>21.72</v>
          </cell>
        </row>
        <row r="8535">
          <cell r="A8535" t="str">
            <v xml:space="preserve">    87562</v>
          </cell>
          <cell r="B8535" t="str">
            <v>MASSA ÚNICA, PARA RECEBIMENTO DE PINTURA OU CERÂMICA, EM ARGAMASSA INDUSTRIALIZADA, APLICADO COM EQUIPAMENTO DE MISTURA E PROJEÇÃO DE 1,5 M3/H, EM FACES INTERNAS DE PAREDES DE AMBIENTES COM ÁREA MAIOR QUE 10M2,ESPESSURA 10MM, SEM TALISCAS. AF_06/2014</v>
          </cell>
          <cell r="C8535" t="str">
            <v>M2</v>
          </cell>
          <cell r="D8535">
            <v>21.13</v>
          </cell>
        </row>
        <row r="8536">
          <cell r="A8536" t="str">
            <v xml:space="preserve">    87775</v>
          </cell>
          <cell r="B8536" t="str">
            <v>EMBOÇO OU MASSA ÚNICA EM ARGAMASSA TRAÇO 1:2:8, PREPARO MECÂNICO COM BETONEIRA 400 L, APLICADA MANUALMENTE EM PANOS DE FACHADA COM PRESENÇADE VÃOS, ESPESSURA DE 25 MM. AF_06/2014</v>
          </cell>
          <cell r="C8536" t="str">
            <v>M2</v>
          </cell>
          <cell r="D8536">
            <v>29.74</v>
          </cell>
        </row>
        <row r="8537">
          <cell r="A8537" t="str">
            <v xml:space="preserve">    87776</v>
          </cell>
          <cell r="B8537" t="str">
            <v>EMBOÇO OU MASSA ÚNICA EM ARGAMASSA TRAÇO 1:2:8, PREPARO MECÂNICO COM MISTURADOR 300 KG, APLICADA MANUALMENTE EM PANOS DE FACHADA COM PRESENÇA DE VÃOS, ESPESSURA DE 25 MM. AF_06/2014</v>
          </cell>
          <cell r="C8537" t="str">
            <v>M2</v>
          </cell>
          <cell r="D8537">
            <v>29.59</v>
          </cell>
        </row>
        <row r="8538">
          <cell r="A8538" t="str">
            <v xml:space="preserve">    87777</v>
          </cell>
          <cell r="B8538" t="str">
            <v>EMBOÇO OU MASSA ÚNICA EM ARGAMASSA TRAÇO 1:2:8, PREPARO MANUAL, APLICADA MANUALMENTE EM PANOS DE FACHADA COM PRESENÇA DE VÃOS, ESPESSURA DE25 MM. AF_06/2014</v>
          </cell>
          <cell r="C8538" t="str">
            <v>M2</v>
          </cell>
          <cell r="D8538">
            <v>31.52</v>
          </cell>
        </row>
        <row r="8539">
          <cell r="A8539" t="str">
            <v xml:space="preserve">    87778</v>
          </cell>
          <cell r="B8539" t="str">
            <v>EMBOÇO OU MASSA ÚNICA EM ARGAMASSA INDUSTRIALIZADA, PREPARO MECÂNICO EAPLICAÇÃO COM EQUIPAMENTO DE MISTURA E PROJEÇÃO DE 1,5 M3/H DE ARGAMASSA EM PANOS DE FACHADA COM PRESENÇA DE VÃOS, ESPESSURA DE 25 MM. AF_06/2014</v>
          </cell>
          <cell r="C8539" t="str">
            <v>M2</v>
          </cell>
          <cell r="D8539">
            <v>42.41</v>
          </cell>
        </row>
        <row r="8540">
          <cell r="A8540" t="str">
            <v xml:space="preserve">    87779</v>
          </cell>
          <cell r="B8540" t="str">
            <v>EMBOÇO OU MASSA ÚNICA EM ARGAMASSA TRAÇO 1:2:8, PREPARO MECÂNICO COM BETONEIRA 400 L, APLICADA MANUALMENTE EM PANOS DE FACHADA COM PRESENÇADE VÃOS, ESPESSURA DE 35 MM. AF_06/2014</v>
          </cell>
          <cell r="C8540" t="str">
            <v>M2</v>
          </cell>
          <cell r="D8540">
            <v>35.11</v>
          </cell>
        </row>
        <row r="8541">
          <cell r="A8541" t="str">
            <v xml:space="preserve">    87780</v>
          </cell>
          <cell r="B8541" t="str">
            <v>EMBOÇO OU MASSA ÚNICA EM ARGAMASSA TRAÇO 1:2:8, PREPARO MECÂNICO COM MISTURADOR 300 KG, APLICADA MANUALMENTE EM PANOS DE FACHADA COM PRESENÇA DE VÃOS, ESPESSURA DE 35 MM. AF_06/2014</v>
          </cell>
          <cell r="C8541" t="str">
            <v>M2</v>
          </cell>
          <cell r="D8541">
            <v>34.909999999999997</v>
          </cell>
        </row>
        <row r="8542">
          <cell r="A8542" t="str">
            <v xml:space="preserve">    87781</v>
          </cell>
          <cell r="B8542" t="str">
            <v>EMBOÇO OU MASSA ÚNICA EM ARGAMASSA TRAÇO 1:2:8, PREPARO MANUAL, APLICADA MANUALMENTE EM PANOS DE FACHADA COM PRESENÇA DE VÃOS, ESPESSURA DE35 MM. AF_06/2014</v>
          </cell>
          <cell r="C8542" t="str">
            <v>M2</v>
          </cell>
          <cell r="D8542">
            <v>37.5</v>
          </cell>
        </row>
        <row r="8543">
          <cell r="A8543" t="str">
            <v xml:space="preserve">    87783</v>
          </cell>
          <cell r="B8543" t="str">
            <v>EMBOÇO OU MASSA ÚNICA EM ARGAMASSA INDUSTRIALIZADA, PREPARO MECÂNICO EAPLICAÇÃO COM EQUIPAMENTO DE MISTURA E PROJEÇÃO DE 1,5 M3/H DE ARGAMASSA EM PANOS DE FACHADA COM PRESENÇA DE VÃOS, ESPESSURA DE 35 MM. AF_06/2014</v>
          </cell>
          <cell r="C8543" t="str">
            <v>M2</v>
          </cell>
          <cell r="D8543">
            <v>53.14</v>
          </cell>
        </row>
        <row r="8544">
          <cell r="A8544" t="str">
            <v xml:space="preserve">    87784</v>
          </cell>
          <cell r="B8544" t="str">
            <v>EMBOÇO OU MASSA ÚNICA EM ARGAMASSA TRAÇO 1:2:8, PREPARO MECÂNICO COM BETONEIRA 400 L, APLICADA MANUALMENTE EM PANOS DE FACHADA COM PRESENÇADE VÃOS, ESPESSURA DE 45 MM. AF_06/2014</v>
          </cell>
          <cell r="C8544" t="str">
            <v>M2</v>
          </cell>
          <cell r="D8544">
            <v>40.479999999999997</v>
          </cell>
        </row>
        <row r="8545">
          <cell r="A8545" t="str">
            <v xml:space="preserve">    87785</v>
          </cell>
          <cell r="B8545" t="str">
            <v>EMBOÇO OU MASSA ÚNICA EM ARGAMASSA TRAÇO 1:2:8, PREPARO MECÂNICO COM MISTURADOR 300 KG, APLICADA MANUALMENTE EM PANOS DE FACHADA COM PRESENÇA DE VÃOS, ESPESSURA DE 45 MM. AF_06/2014</v>
          </cell>
          <cell r="C8545" t="str">
            <v>M2</v>
          </cell>
          <cell r="D8545">
            <v>40.22</v>
          </cell>
        </row>
        <row r="8546">
          <cell r="A8546" t="str">
            <v xml:space="preserve">    87786</v>
          </cell>
          <cell r="B8546" t="str">
            <v>EMBOÇO OU MASSA ÚNICA EM ARGAMASSA TRAÇO 1:2:8, PREPARO MANUAL, APLICADA MANUALMENTE EM PANOS DE FACHADA COM PRESENÇA DE VÃOS, ESPESSURA DE45 MM. AF_06/2014</v>
          </cell>
          <cell r="C8546" t="str">
            <v>M2</v>
          </cell>
          <cell r="D8546">
            <v>43.47</v>
          </cell>
        </row>
        <row r="8547">
          <cell r="A8547" t="str">
            <v xml:space="preserve">    87787</v>
          </cell>
          <cell r="B8547" t="str">
            <v>EMBOÇO OU MASSA ÚNICA EM ARGAMASSA INDUSTRIALIZADA, PREPARO MECÂNICO EAPLICAÇÃO COM EQUIPAMENTO DE MISTURA E PROJEÇÃO DE 1,5 M3/H DE ARGAMASSA EM PANOS DE FACHADA COM PRESENÇA DE VÃOS, ESPESSURA DE 45 MM. AF_06/2014</v>
          </cell>
          <cell r="C8547" t="str">
            <v>M2</v>
          </cell>
          <cell r="D8547">
            <v>63.86</v>
          </cell>
        </row>
        <row r="8548">
          <cell r="A8548" t="str">
            <v xml:space="preserve">    87788</v>
          </cell>
          <cell r="B8548" t="str">
            <v>EMBOÇO OU MASSA ÚNICA EM ARGAMASSA TRAÇO 1:2:8, PREPARO MECÂNICO COM BETONEIRA 400 L, APLICADA MANUALMENTE EM PANOS DE FACHADA COM PRESENÇADE VÃOS, ESPESSURA MAIOR OU IGUAL A 50 MM. AF_06/2014</v>
          </cell>
          <cell r="C8548" t="str">
            <v>M2</v>
          </cell>
          <cell r="D8548">
            <v>51.38</v>
          </cell>
        </row>
        <row r="8549">
          <cell r="A8549" t="str">
            <v xml:space="preserve">    87789</v>
          </cell>
          <cell r="B8549" t="str">
            <v>EMBOÇO OU MASSA ÚNICA EM ARGAMASSA TRAÇO 1:2:8, PREPARO MECÂNICO COM MISTURADOR 300 KG, APLICADA MANUALMENTE EM PANOS DE FACHADA COM PRESENÇA DE VÃOS, ESPESSURA MAIOR OU IGUAL A 50 MM. AF_06/2014</v>
          </cell>
          <cell r="C8549" t="str">
            <v>M2</v>
          </cell>
          <cell r="D8549">
            <v>51.1</v>
          </cell>
        </row>
        <row r="8550">
          <cell r="A8550" t="str">
            <v xml:space="preserve">    87790</v>
          </cell>
          <cell r="B8550" t="str">
            <v>EMBOÇO OU MASSA ÚNICA EM ARGAMASSA TRAÇO 1:2:8, PREPARO MANUAL, APLICADA MANUALMENTE EM PANOS DE FACHADA COM PRESENÇA DE VÃOS, ESPESSURA MAIOR OU IGUAL A 50 MM. AF_06/2014</v>
          </cell>
          <cell r="C8550" t="str">
            <v>M2</v>
          </cell>
          <cell r="D8550">
            <v>54.67</v>
          </cell>
        </row>
        <row r="8551">
          <cell r="A8551" t="str">
            <v xml:space="preserve">    87791</v>
          </cell>
          <cell r="B8551" t="str">
            <v>EMBOÇO OU MASSA ÚNICA EM ARGAMASSA INDUSTRIALIZADA, PREPARO MECÂNICO EAPLICAÇÃO COM EQUIPAMENTO DE MISTURA E PROJEÇÃO DE 1,5 M3/H DE ARGAMASSA EM PANOS DE FACHADA COM PRESENÇA DE VÃOS, ESPESSURA MAIOR OU IGUALA 50 MM. AF_06/2014</v>
          </cell>
          <cell r="C8551" t="str">
            <v>M2</v>
          </cell>
          <cell r="D8551">
            <v>75.31</v>
          </cell>
        </row>
        <row r="8552">
          <cell r="A8552" t="str">
            <v xml:space="preserve">    87792</v>
          </cell>
          <cell r="B8552" t="str">
            <v>EMBOÇO OU MASSA ÚNICA EM ARGAMASSA TRAÇO 1:2:8, PREPARO MECÂNICO COM BETONEIRA 400 L, APLICADA MANUALMENTE EM PANOS CEGOS DE FACHADA (SEM PRESENÇA DE VÃOS), ESPESSURA DE 25 MM. AF_06/2014</v>
          </cell>
          <cell r="C8552" t="str">
            <v>M2</v>
          </cell>
          <cell r="D8552">
            <v>20.28</v>
          </cell>
        </row>
        <row r="8553">
          <cell r="A8553" t="str">
            <v xml:space="preserve">    87793</v>
          </cell>
          <cell r="B8553" t="str">
            <v>EMBOÇO OU MASSA ÚNICA EM ARGAMASSA TRAÇO 1:2:8, PREPARO MECÂNICO COM MISTURADOR 300 KG, APLICADA MANUALMENTE EM PANOS CEGOS DE FACHADA (SEMPRESENÇA DE VÃOS), ESPESSURA DE 25 MM. AF_06/2014</v>
          </cell>
          <cell r="C8553" t="str">
            <v>M2</v>
          </cell>
          <cell r="D8553">
            <v>20.14</v>
          </cell>
        </row>
        <row r="8554">
          <cell r="A8554" t="str">
            <v xml:space="preserve">    87794</v>
          </cell>
          <cell r="B8554" t="str">
            <v>EMBOÇO OU MASSA ÚNICA EM ARGAMASSA TRAÇO 1:2:8, PREPARO MANUAL, APLICADA MANUALMENTE EM PANOS CEGOS DE FACHADA (SEM PRESENÇA DE VÃOS), ESPESSURA DE 25 MM. AF_06/2014</v>
          </cell>
          <cell r="C8554" t="str">
            <v>M2</v>
          </cell>
          <cell r="D8554">
            <v>21.94</v>
          </cell>
        </row>
        <row r="8555">
          <cell r="A8555" t="str">
            <v xml:space="preserve">    87795</v>
          </cell>
          <cell r="B8555" t="str">
            <v>EMBOÇO OU MASSA ÚNICA EM ARGAMASSA INDUSTRIALIZADA, PREPARO MECÂNICO EAPLICAÇÃO COM EQUIPAMENTO DE MISTURA E PROJEÇÃO DE 1,5 M3/H DE ARGAMASSA EM PANOS CEGOS DE FACHADA (SEM PRESENÇA DE VÃOS), ESPESSURA DE 25MM. AF_06/2014</v>
          </cell>
          <cell r="C8555" t="str">
            <v>M2</v>
          </cell>
          <cell r="D8555">
            <v>31.9</v>
          </cell>
        </row>
        <row r="8556">
          <cell r="A8556" t="str">
            <v xml:space="preserve">    87797</v>
          </cell>
          <cell r="B8556" t="str">
            <v>EMBOÇO OU MASSA ÚNICA EM ARGAMASSA TRAÇO 1:2:8, PREPARO MECÂNICO COM BETONEIRA 400 L, APLICADA MANUALMENTE EM PANOS CEGOS DE FACHADA (SEM PRESENÇA DE VÃOS), ESPESSURA DE 35 MM. AF_06/2014</v>
          </cell>
          <cell r="C8556" t="str">
            <v>M2</v>
          </cell>
          <cell r="D8556">
            <v>25.42</v>
          </cell>
        </row>
        <row r="8557">
          <cell r="A8557" t="str">
            <v xml:space="preserve">    87798</v>
          </cell>
          <cell r="B8557" t="str">
            <v>EMBOÇO OU MASSA ÚNICA EM ARGAMASSA TRAÇO 1:2:8, PREPARO MECÂNICO COM MISTURADOR 300 KG, APLICADA MANUALMENTE EM PANOS CEGOS DE FACHADA (SEMPRESENÇA DE VÃOS), ESPESSURA DE 35 MM. AF_06/2014</v>
          </cell>
          <cell r="C8557" t="str">
            <v>M2</v>
          </cell>
          <cell r="D8557">
            <v>25.23</v>
          </cell>
        </row>
        <row r="8558">
          <cell r="A8558" t="str">
            <v xml:space="preserve">    87799</v>
          </cell>
          <cell r="B8558" t="str">
            <v>EMBOÇO OU MASSA ÚNICA EM ARGAMASSA TRAÇO 1:2:8, PREPARO MANUAL, APLICADA MANUALMENTE EM PANOS CEGOS DE FACHADA (SEM PRESENÇA DE VÃOS), ESPESSURA DE 35 MM. AF_06/2014</v>
          </cell>
          <cell r="C8558" t="str">
            <v>M2</v>
          </cell>
          <cell r="D8558">
            <v>27.64</v>
          </cell>
        </row>
        <row r="8559">
          <cell r="A8559" t="str">
            <v xml:space="preserve">    87800</v>
          </cell>
          <cell r="B8559" t="str">
            <v>EMBOÇO OU MASSA ÚNICA EM ARGAMASSA INDUSTRIALIZADA, PREPARO MECÂNICO EAPLICAÇÃO COM EQUIPAMENTO DE MISTURA E PROJEÇÃO DE 1,5 M3/H DE ARGAMASSA EM PANOS CEGOS DE FACHADA (SEM PRESENÇA DE VÃOS), ESPESSURA DE 35MM. AF_06/2014</v>
          </cell>
          <cell r="C8559" t="str">
            <v>M2</v>
          </cell>
          <cell r="D8559">
            <v>42.04</v>
          </cell>
        </row>
        <row r="8560">
          <cell r="A8560" t="str">
            <v xml:space="preserve">    87801</v>
          </cell>
          <cell r="B8560" t="str">
            <v>EMBOÇO OU MASSA ÚNICA EM ARGAMASSA TRAÇO 1:2:8, PREPARO MECÂNICO COM BETONEIRA 400 L, APLICADA MANUALMENTE EM PANOS CEGOS DE FACHADA (SEM PRESENÇA DE VÃOS), ESPESSURA DE 45 MM. AF_06/2014</v>
          </cell>
          <cell r="C8560" t="str">
            <v>M2</v>
          </cell>
          <cell r="D8560">
            <v>30.55</v>
          </cell>
        </row>
        <row r="8561">
          <cell r="A8561" t="str">
            <v xml:space="preserve">    87802</v>
          </cell>
          <cell r="B8561" t="str">
            <v>EMBOÇO OU MASSA ÚNICA EM ARGAMASSA TRAÇO 1:2:8, PREPARO MECÂNICO COM MISTURADOR 300 KG, APLICADA MANUALMENTE EM PANOS CEGOS DE FACHADA (SEMPRESENÇA DE VÃOS), ESPESSURA DE 45 MM. AF_06/2014</v>
          </cell>
          <cell r="C8561" t="str">
            <v>M2</v>
          </cell>
          <cell r="D8561">
            <v>30.31</v>
          </cell>
        </row>
        <row r="8562">
          <cell r="A8562" t="str">
            <v xml:space="preserve">    87803</v>
          </cell>
          <cell r="B8562" t="str">
            <v>EMBOÇO OU MASSA ÚNICA EM ARGAMASSA TRAÇO 1:2:8, PREPARO MANUAL, APLICADA MANUALMENTE EM PANOS CEGOS DE FACHADA (SEM PRESENÇA DE VÃOS), ESPESSURA DE 45 MM. AF_06/2014</v>
          </cell>
          <cell r="C8562" t="str">
            <v>M2</v>
          </cell>
          <cell r="D8562">
            <v>33.35</v>
          </cell>
        </row>
        <row r="8563">
          <cell r="A8563" t="str">
            <v xml:space="preserve">    87804</v>
          </cell>
          <cell r="B8563" t="str">
            <v>EMBOÇO OU MASSA ÚNICA EM ARGAMASSA INDUSTRIALIZADA, PREPARO MECÂNICO EAPLICAÇÃO COM EQUIPAMENTO DE MISTURA E PROJEÇÃO DE 1,5 M3/H DE ARGAMASSA EM PANOS CEGOS DE FACHADA (SEM PRESENÇA DE VÃOS), ESPESSURA DE 45MM. AF_06/2014</v>
          </cell>
          <cell r="C8563" t="str">
            <v>M2</v>
          </cell>
          <cell r="D8563">
            <v>52.19</v>
          </cell>
        </row>
        <row r="8564">
          <cell r="A8564" t="str">
            <v xml:space="preserve">    87805</v>
          </cell>
          <cell r="B8564" t="str">
            <v>EMBOÇO OU MASSA ÚNICA EM ARGAMASSA TRAÇO 1:2:8, PREPARO MECÂNICO COM BETONEIRA 400 L, APLICADA MANUALMENTE EM PANOS CEGOS DE FACHADA (SEM PRESENÇA DE VÃOS), ESPESSURA MAIOR OU IGUAL A 50 MM. AF_06/2014</v>
          </cell>
          <cell r="C8564" t="str">
            <v>M2</v>
          </cell>
          <cell r="D8564">
            <v>35.01</v>
          </cell>
        </row>
        <row r="8565">
          <cell r="A8565" t="str">
            <v xml:space="preserve">    87806</v>
          </cell>
          <cell r="B8565" t="str">
            <v>EMBOÇO OU MASSA ÚNICA EM ARGAMASSA TRAÇO 1:2:8, PREPARO MECÂNICO COM MISTURADOR 300 KG, APLICADA MANUALMENTE EM PANOS CEGOS DE FACHADA (SEMPRESENÇA DE VÃOS), ESPESSURA MAIOR OU IGUAL A 50 MM. AF_06/2014</v>
          </cell>
          <cell r="C8565" t="str">
            <v>M2</v>
          </cell>
          <cell r="D8565">
            <v>34.74</v>
          </cell>
        </row>
        <row r="8566">
          <cell r="A8566" t="str">
            <v xml:space="preserve">    87807</v>
          </cell>
          <cell r="B8566" t="str">
            <v>EMBOÇO OU MASSA ÚNICA EM ARGAMASSA TRAÇO 1:2:8, PREPARO MANUAL, APLICADA MANUALMENTE EM PANOS CEGOS DE FACHADA (SEM PRESENÇA DE VÃOS), ESPESSURA MAIOR OU IGUAL A 50 MM. AF_06/2014</v>
          </cell>
          <cell r="C8566" t="str">
            <v>M2</v>
          </cell>
          <cell r="D8566">
            <v>38.08</v>
          </cell>
        </row>
        <row r="8567">
          <cell r="A8567" t="str">
            <v xml:space="preserve">    87808</v>
          </cell>
          <cell r="B8567" t="str">
            <v>EMBOÇO OU MASSA ÚNICA EM ARGAMASSA INDUSTRIALIZADA, PREPARO MECÂNICO EAPLICAÇÃO COM EQUIPAMENTO DE MISTURA E PROJEÇÃO DE 1,5 M3/H DE ARGAMASSA EM PANOS CEGOS DE FACHADA (SEM PRESENÇA DE VÃOS), ESPESSURA MAIOROU IGUAL A 50 MM. AF_06/2014</v>
          </cell>
          <cell r="C8567" t="str">
            <v>M2</v>
          </cell>
          <cell r="D8567">
            <v>57.03</v>
          </cell>
        </row>
        <row r="8568">
          <cell r="A8568" t="str">
            <v xml:space="preserve">    87809</v>
          </cell>
          <cell r="B8568" t="str">
            <v>EMBOÇO OU MASSA ÚNICA EM ARGAMASSA TRAÇO 1:2:8, PREPARO MECÂNICO COM BETONEIRA 400 L, APLICADA MANUALMENTE EM SUPERFÍCIES EXTERNAS DA SACADA, ESPESSURA DE 25 MM, SEM USO DE TELA METÁLICA DE REFORÇO CONTRA FISSURAÇÃO. AF_06/2014</v>
          </cell>
          <cell r="C8568" t="str">
            <v>M2</v>
          </cell>
          <cell r="D8568">
            <v>46.02</v>
          </cell>
        </row>
        <row r="8569">
          <cell r="A8569" t="str">
            <v xml:space="preserve">    87810</v>
          </cell>
          <cell r="B8569" t="str">
            <v>EMBOÇO OU MASSA ÚNICA EM ARGAMASSA TRAÇO 1:2:8, PREPARO MECÂNICO COM MISTURADOR 300 KG, APLICADA MANUALMENTE EM SUPERFÍCIES EXTERNAS DA SACADA, ESPESSURA DE 25 MM, SEM USO DE TELA METÁLICA DE REFORÇO CONTRA FISSURAÇÃO. AF_06/2014</v>
          </cell>
          <cell r="C8569" t="str">
            <v>M2</v>
          </cell>
          <cell r="D8569">
            <v>45.88</v>
          </cell>
        </row>
        <row r="8570">
          <cell r="A8570" t="str">
            <v xml:space="preserve">    87811</v>
          </cell>
          <cell r="B8570" t="str">
            <v>EMBOÇO OU MASSA ÚNICA EM ARGAMASSA TRAÇO 1:2:8, PREPARO MANUAL, APLICADA MANUALMENTE EM SUPERFÍCIES EXTERNAS DA SACADA, ESPESSURA DE 25 MM,SEM USO DE TELA METÁLICA DE REFORÇO CONTRA FISSURAÇÃO. AF_06/2014</v>
          </cell>
          <cell r="C8570" t="str">
            <v>M2</v>
          </cell>
          <cell r="D8570">
            <v>47.68</v>
          </cell>
        </row>
        <row r="8571">
          <cell r="A8571" t="str">
            <v xml:space="preserve">    87812</v>
          </cell>
          <cell r="B8571" t="str">
            <v>EMBOÇO OU MASSA ÚNICA EM ARGAMASSA INDUSTRIALIZADA, PREPARO MECÂNICO EAPLICAÇÃO COM EQUIPAMENTO DE MISTURA E PROJEÇÃO DE 1,5 M3/H EM SUPERFÍCIES EXTERNAS DA SACADA, ESPESSURA 25 MM, SEM USO DE TELA METÁLICA. AF_06/2014</v>
          </cell>
          <cell r="C8571" t="str">
            <v>M2</v>
          </cell>
          <cell r="D8571">
            <v>57.4</v>
          </cell>
        </row>
        <row r="8572">
          <cell r="A8572" t="str">
            <v xml:space="preserve">    87813</v>
          </cell>
          <cell r="B8572" t="str">
            <v>EMBOÇO OU MASSA ÚNICA EM ARGAMASSA TRAÇO 1:2:8, PREPARO MECÂNICO COM BETONEIRA 400 L, APLICADA MANUALMENTE EM SUPERFÍCIES EXTERNAS DA SACADA, ESPESSURA DE 35 MM, SEM USO DE TELA METÁLICA DE REFORÇO CONTRA FISSURAÇÃO. AF_06/2014</v>
          </cell>
          <cell r="C8572" t="str">
            <v>M2</v>
          </cell>
          <cell r="D8572">
            <v>51.16</v>
          </cell>
        </row>
        <row r="8573">
          <cell r="A8573" t="str">
            <v xml:space="preserve">    87814</v>
          </cell>
          <cell r="B8573" t="str">
            <v>EMBOÇO OU MASSA ÚNICA EM ARGAMASSA TRAÇO 1:2:8, PREPARO MECÂNICO COM MISTURADOR 300 KG, APLICADA MANUALMENTE EM SUPERFÍCIES EXTERNAS DA SACADA, ESPESSURA DE 35 MM, SEM USO DE TELA METÁLICA DE REFORÇO CONTRA FISSURAÇÃO. AF_06/2014</v>
          </cell>
          <cell r="C8573" t="str">
            <v>M2</v>
          </cell>
          <cell r="D8573">
            <v>50.97</v>
          </cell>
        </row>
        <row r="8574">
          <cell r="A8574" t="str">
            <v xml:space="preserve">    87815</v>
          </cell>
          <cell r="B8574" t="str">
            <v>EMBOÇO OU MASSA ÚNICA EM ARGAMASSA TRAÇO 1:2:8, PREPARO MANUAL, APLICADA MANUALMENTE EM SUPERFÍCIES EXTERNAS DA SACADA, ESPESSURA DE 35 MM,SEM USO DE TELA METÁLICA DE REFORÇO CONTRA FISSURAÇÃO. AF_06/2014</v>
          </cell>
          <cell r="C8574" t="str">
            <v>M2</v>
          </cell>
          <cell r="D8574">
            <v>53.38</v>
          </cell>
        </row>
        <row r="8575">
          <cell r="A8575" t="str">
            <v xml:space="preserve">    87816</v>
          </cell>
          <cell r="B8575" t="str">
            <v>EMBOÇO OU MASSA ÚNICA EM ARGAMASSA INDUSTRIALIZADA, PREPARO MECÂNICO EAPLICAÇÃO COM EQUIPAMENTO DE MISTURA E PROJEÇÃO DE 1,5 M3/H EM SUPERFÍCIES EXTERNAS DA SACADA, ESPESSURA 35 MM, SEM USO DE TELA METÁLICA. AF_06/2014</v>
          </cell>
          <cell r="C8575" t="str">
            <v>M2</v>
          </cell>
          <cell r="D8575">
            <v>67.55</v>
          </cell>
        </row>
        <row r="8576">
          <cell r="A8576" t="str">
            <v xml:space="preserve">    87817</v>
          </cell>
          <cell r="B8576" t="str">
            <v>EMBOÇO OU MASSA ÚNICA EM ARGAMASSA TRAÇO 1:2:8, PREPARO MECÂNICO COM BETONEIRA 400 L, APLICADA MANUALMENTE EM SUPERFÍCIES EXTERNAS DA SACADA, ESPESSURA DE 45 MM, SEM USO DE TELA METÁLICA DE REFORÇO CONTRA FISSURAÇÃO. AF_06/2014</v>
          </cell>
          <cell r="C8576" t="str">
            <v>M2</v>
          </cell>
          <cell r="D8576">
            <v>56.06</v>
          </cell>
        </row>
        <row r="8577">
          <cell r="A8577" t="str">
            <v xml:space="preserve">    87818</v>
          </cell>
          <cell r="B8577" t="str">
            <v>EMBOÇO OU MASSA ÚNICA EM ARGAMASSA TRAÇO 1:2:8, PREPARO MECÂNICO COM MISTURADOR 300 KG, APLICADA MANUALMENTE EM SUPERFÍCIES EXTERNAS DA SACADA, ESPESSURA DE 45 MM, SEM USO DE TELA METÁLICA DE REFORÇO CONTRA FISSURAÇÃO. AF_06/2014</v>
          </cell>
          <cell r="C8577" t="str">
            <v>M2</v>
          </cell>
          <cell r="D8577">
            <v>55.82</v>
          </cell>
        </row>
        <row r="8578">
          <cell r="A8578" t="str">
            <v xml:space="preserve">    87819</v>
          </cell>
          <cell r="B8578" t="str">
            <v>EMBOÇO OU MASSA ÚNICA EM ARGAMASSA TRAÇO 1:2:8, PREPARO MANUAL, APLICADA MANUALMENTE EM SUPERFÍCIES EXTERNAS DA SACADA, ESPESSURA DE 45 MM,SEM USO DE TELA METÁLICA DE REFORÇO CONTRA FISSURAÇÃO. AF_06/2014</v>
          </cell>
          <cell r="C8578" t="str">
            <v>M2</v>
          </cell>
          <cell r="D8578">
            <v>58.85</v>
          </cell>
        </row>
        <row r="8579">
          <cell r="A8579" t="str">
            <v xml:space="preserve">    87820</v>
          </cell>
          <cell r="B8579" t="str">
            <v>EMBOÇO OU MASSA ÚNICA EM ARGAMASSA INDUSTRIALIZADA, PREPARO MECÂNICO EAPLICAÇÃO COM EQUIPAMENTO DE MISTURA E PROJEÇÃO DE 1,5 M3/H EM SUPERFÍCIES EXTERNAS DA SACADA, ESPESSURA 45 MM, SEM USO DE TELA METÁLICA. AF_06/2014</v>
          </cell>
          <cell r="C8579" t="str">
            <v>M2</v>
          </cell>
          <cell r="D8579">
            <v>77.69</v>
          </cell>
        </row>
        <row r="8580">
          <cell r="A8580" t="str">
            <v xml:space="preserve">    87821</v>
          </cell>
          <cell r="B8580" t="str">
            <v>EMBOÇO OU MASSA ÚNICA EM ARGAMASSA TRAÇO 1:2:8, PREPARO MECÂNICO COM BETONEIRA 400 L, APLICADA MANUALMENTE EM SUPERFÍCIES EXTERNAS DA SACADA, ESPESSURA MAIOR OU IGUAL A 50 MM, SEM USO DE TELA METÁLICA DE REFORÇO CONTRA FISSURAÇÃO. AF_06/2014</v>
          </cell>
          <cell r="C8580" t="str">
            <v>M2</v>
          </cell>
          <cell r="D8580">
            <v>79.58</v>
          </cell>
        </row>
        <row r="8581">
          <cell r="A8581" t="str">
            <v xml:space="preserve">    87822</v>
          </cell>
          <cell r="B8581" t="str">
            <v>EMBOÇO OU MASSA ÚNICA EM ARGAMASSA TRAÇO 1:2:8, PREPARO MECÂNICO COM MISTURADOR 300 KG, APLICADA MANUALMENTE EM SUPERFÍCIES EXTERNAS DA SACADA, ESPESSURA MAIOR OU IGUAL A 50 MM, SEM USO DE TELA METÁLICA DE REFORÇO CONTRA FISSURAÇÃO. AF_06/2014</v>
          </cell>
          <cell r="C8581" t="str">
            <v>M2</v>
          </cell>
          <cell r="D8581">
            <v>79.31</v>
          </cell>
        </row>
        <row r="8582">
          <cell r="A8582" t="str">
            <v xml:space="preserve">    87823</v>
          </cell>
          <cell r="B8582" t="str">
            <v>EMBOÇO OU MASSA ÚNICA EM ARGAMASSA TRAÇO 1:2:8, PREPARO MANUAL, APLICADA MANUALMENTE EM SUPERFÍCIES EXTERNAS DA SACADA, ESPESSURA MAIOR OU IGUAL A 50 MM, SEM USO DE TELA METÁLICA DE REFORÇO CONTRA FISSURAÇÃO. AF_06/2014</v>
          </cell>
          <cell r="C8582" t="str">
            <v>M2</v>
          </cell>
          <cell r="D8582">
            <v>82.66</v>
          </cell>
        </row>
        <row r="8583">
          <cell r="A8583" t="str">
            <v xml:space="preserve">    87824</v>
          </cell>
          <cell r="B8583" t="str">
            <v>EMBOÇO OU MASSA ÚNICA EM ARGAMASSA INDUSTRIALIZADA, PREPARO MECÂNICO EAPLICAÇÃO COM EQUIPAMENTO DE MISTURA E PROJEÇÃO DE 1,5 M3/H EM SUPERFÍCIES EXTERNAS DA SACADA, ESPESSURA MAIOR OU IGUAL A 50 MM, SEM USO DETELA METÁLICA. AF_06/2014</v>
          </cell>
          <cell r="C8583" t="str">
            <v>M2</v>
          </cell>
          <cell r="D8583">
            <v>101.37</v>
          </cell>
        </row>
        <row r="8584">
          <cell r="A8584" t="str">
            <v xml:space="preserve">    87825</v>
          </cell>
          <cell r="B8584" t="str">
            <v>EMBOÇO OU MASSA ÚNICA EM ARGAMASSA TRAÇO 1:2:8, PREPARO MECÂNICO COM BETONEIRA 400 L, APLICADA MANUALMENTE NAS PAREDES INTERNAS DA SACADA, ESPESSURA DE 25 MM, SEM USO DE TELA METÁLICA DE REFORÇO CONTRA FISSURAÇÃO. AF_06/2014</v>
          </cell>
          <cell r="C8584" t="str">
            <v>M2</v>
          </cell>
          <cell r="D8584">
            <v>37.340000000000003</v>
          </cell>
        </row>
        <row r="8585">
          <cell r="A8585" t="str">
            <v xml:space="preserve">    87826</v>
          </cell>
          <cell r="B8585" t="str">
            <v>EMBOÇO OU MASSA ÚNICA EM ARGAMASSA TRAÇO 1:2:8, PREPARO MECÂNICO COM MISTURADOR 300 KG, APLICADA MANUALMENTE NAS PAREDES INTERNAS DA SACADA,ESPESSURA DE 25 MM, SEM USO DE TELA METÁLICA DE REFORÇO CONTRA FISSURAÇÃO. AF_06/2014</v>
          </cell>
          <cell r="C8585" t="str">
            <v>M2</v>
          </cell>
          <cell r="D8585">
            <v>37.159999999999997</v>
          </cell>
        </row>
        <row r="8586">
          <cell r="A8586" t="str">
            <v xml:space="preserve">    87827</v>
          </cell>
          <cell r="B8586" t="str">
            <v>EMBOÇO OU MASSA ÚNICA EM ARGAMASSA TRAÇO 1:2:8, PREPARO MANUAL, APLICADA MANUALMENTE NAS PAREDES INTERNAS DA SACADA, ESPESSURA DE 25 MM, SEMUSO DE TELA METÁLICA DE REFORÇO CONTRA FISSURAÇÃO. AF_06/2014</v>
          </cell>
          <cell r="C8586" t="str">
            <v>M2</v>
          </cell>
          <cell r="D8586">
            <v>39.369999999999997</v>
          </cell>
        </row>
        <row r="8587">
          <cell r="A8587" t="str">
            <v xml:space="preserve">    87828</v>
          </cell>
          <cell r="B8587" t="str">
            <v>EMBOÇO OU MASSA ÚNICA EM ARGAMASSA INDUSTRIALIZADA, PREPARO MECÂNICO EAPLICAÇÃO COM EQUIPAMENTO DE MISTURA E PROJEÇÃO DE 1,5 M3/H NAS PAREDES INTERNAS DA SACADA, ESPESSURA 25 MM, SEM USO DE TELA METÁLICA. AF_06/2014</v>
          </cell>
          <cell r="C8587" t="str">
            <v>M2</v>
          </cell>
          <cell r="D8587">
            <v>52.26</v>
          </cell>
        </row>
        <row r="8588">
          <cell r="A8588" t="str">
            <v xml:space="preserve">    87829</v>
          </cell>
          <cell r="B8588" t="str">
            <v>EMBOÇO OU MASSA ÚNICA EM ARGAMASSA TRAÇO 1:2:8, PREPARO MECÂNICO COM BETONEIRA 400 L, APLICADA MANUALMENTE NAS PAREDES INTERNAS DA SACADA, ESPESSURA DE 35 MM, SEM USO DE TELA METÁLICA DE REFORÇO CONTRA FISSURAÇÃO. AF_06/2014</v>
          </cell>
          <cell r="C8588" t="str">
            <v>M2</v>
          </cell>
          <cell r="D8588">
            <v>43.19</v>
          </cell>
        </row>
        <row r="8589">
          <cell r="A8589" t="str">
            <v xml:space="preserve">    87830</v>
          </cell>
          <cell r="B8589" t="str">
            <v>EMBOÇO OU MASSA ÚNICA EM ARGAMASSA TRAÇO 1:2:8, PREPARO MECÂNICO COM MISTURADOR 300 KG, APLICADA MANUALMENTE NAS PAREDES INTERNAS DA SACADA,ESPESSURA DE 35 MM, SEM USO DE TELA METÁLICA DE REFORÇO CONTRA FISSURAÇÃO. AF_06/2014</v>
          </cell>
          <cell r="C8589" t="str">
            <v>M2</v>
          </cell>
          <cell r="D8589">
            <v>42.96</v>
          </cell>
        </row>
        <row r="8590">
          <cell r="A8590" t="str">
            <v xml:space="preserve">    87831</v>
          </cell>
          <cell r="B8590" t="str">
            <v>EMBOÇO OU MASSA ÚNICA EM ARGAMASSA TRAÇO 1:2:8, PREPARO MANUAL, APLICADA MANUALMENTE NAS PAREDES INTERNAS DA SACADA, ESPESSURA DE 35 MM, SEMUSO DE TELA METÁLICA DE REFORÇO CONTRA FISSURAÇÃO. AF_06/2014</v>
          </cell>
          <cell r="C8590" t="str">
            <v>M2</v>
          </cell>
          <cell r="D8590">
            <v>45.92</v>
          </cell>
        </row>
        <row r="8591">
          <cell r="A8591" t="str">
            <v xml:space="preserve">    87832</v>
          </cell>
          <cell r="B8591" t="str">
            <v>EMBOÇO OU MASSA ÚNICA EM ARGAMASSA INDUSTRIALIZADA, PREPARO MECÂNICO EAPLICAÇÃO COM EQUIPAMENTO DE MISTURA E PROJEÇÃO DE 1,5 M3/H DE ARGAMASSA NAS PAREDES INTERNAS DA SACADA, ESPESSURA 35 MM, SEM USO DE TELA METÁLICA. AF_06/2014</v>
          </cell>
          <cell r="C8591" t="str">
            <v>M2</v>
          </cell>
          <cell r="D8591">
            <v>64.23</v>
          </cell>
        </row>
        <row r="8592">
          <cell r="A8592" t="str">
            <v xml:space="preserve">    89048</v>
          </cell>
          <cell r="B8592" t="str">
            <v>(COMPOSIÇÃO REPRESENTATIVA) DO SERVIÇO DE EMBOÇO/MASSA ÚNICA, TRAÇO 1:2:8, PREPARO MECÂNICO, COM BETONEIRA DE 400L, EM PAREDES DE AMBIENTESINTERNOS, COM EXECUÇÃO DE TALISCAS, PARA EDIFICAÇÃO HABITACIONAL MULTIFAMILIAR (PRÉDIO). AF_11/2014</v>
          </cell>
          <cell r="C8592" t="str">
            <v>M2</v>
          </cell>
          <cell r="D8592">
            <v>20.39</v>
          </cell>
        </row>
        <row r="8593">
          <cell r="A8593" t="str">
            <v xml:space="preserve">    89049</v>
          </cell>
          <cell r="B8593" t="str">
            <v>(COMPOSIÇÃO REPRESENTATIVA) DO SERVIÇO DE APLICAÇÃO MANUAL DE GESSO DESEMPENADO (SEM TALISCAS) EM TETO, ESPESSURA 0,5 CM, PARA EDIFICAÇÃO HABITACIONAL MULTIFAMILIAR (PRÉDIO). AF_11/2014</v>
          </cell>
          <cell r="C8593" t="str">
            <v>M2</v>
          </cell>
          <cell r="D8593">
            <v>9.9600000000000009</v>
          </cell>
        </row>
        <row r="8594">
          <cell r="A8594" t="str">
            <v xml:space="preserve">    89173</v>
          </cell>
          <cell r="B8594" t="str">
            <v>(COMPOSIÇÃO REPRESENTATIVA) DO SERVIÇO DE EMBOÇO/MASSA ÚNICA, APLICADOMANUALMENTE, TRAÇO 1:2:8, EM BETONEIRA DE 400L, PAREDES INTERNAS, COMEXECUÇÃO DE TALISCAS, EDIFICAÇÃO HABITACIONAL UNIFAMILIAR (CASAS) E EDIFICAÇÃO PÚBLICA PADRÃO. AF_12/2014</v>
          </cell>
          <cell r="C8594" t="str">
            <v>M2</v>
          </cell>
          <cell r="D8594">
            <v>19.97</v>
          </cell>
        </row>
        <row r="8595">
          <cell r="A8595" t="str">
            <v xml:space="preserve">  0108</v>
          </cell>
          <cell r="B8595" t="str">
            <v>REBOCO</v>
          </cell>
        </row>
        <row r="8596">
          <cell r="A8596" t="str">
            <v xml:space="preserve">    5998</v>
          </cell>
          <cell r="B8596" t="str">
            <v xml:space="preserve">PASTA DE CIMENTO PORTLAND, ESPESSURA 1MM </v>
          </cell>
          <cell r="C8596" t="str">
            <v>M2</v>
          </cell>
          <cell r="D8596">
            <v>0.75</v>
          </cell>
        </row>
        <row r="8597">
          <cell r="A8597" t="str">
            <v xml:space="preserve">    73747</v>
          </cell>
          <cell r="B8597" t="str">
            <v>REVESTIMENTOS ESPECIAIS</v>
          </cell>
        </row>
        <row r="8598">
          <cell r="A8598" t="str">
            <v xml:space="preserve">    73747/001</v>
          </cell>
          <cell r="B8598" t="str">
            <v>ISOLAMENTO ACUSTICO EM ESPUMA DE POLIURETANO ESPESSURA 20 MM, DENSIDADE 29KG/M3</v>
          </cell>
          <cell r="C8598" t="str">
            <v>M2</v>
          </cell>
          <cell r="D8598">
            <v>62.1</v>
          </cell>
        </row>
        <row r="8599">
          <cell r="A8599" t="str">
            <v xml:space="preserve">    74001</v>
          </cell>
          <cell r="B8599" t="str">
            <v>REVESTIMENTO DE PAREDES</v>
          </cell>
        </row>
        <row r="8600">
          <cell r="A8600" t="str">
            <v xml:space="preserve">    74001/001</v>
          </cell>
          <cell r="B8600" t="str">
            <v>REBOCO COM ARGAMASSA PRE-FABRICADA, ESPESSURA 0,5CM, PREPARO MECANICO DA ARGAMASSA</v>
          </cell>
          <cell r="C8600" t="str">
            <v>M2</v>
          </cell>
          <cell r="D8600">
            <v>14.71</v>
          </cell>
        </row>
        <row r="8601">
          <cell r="A8601" t="str">
            <v xml:space="preserve">    75481</v>
          </cell>
          <cell r="B8601" t="str">
            <v>REBOCO ARGAMASSA TRACO 1:2 (CAL E AREIA FINA PENEIRADA), ESPESSURA 0,5CM, PREPARO MANUAL DA ARGAMASSA</v>
          </cell>
          <cell r="C8601" t="str">
            <v>M2</v>
          </cell>
          <cell r="D8601">
            <v>12.51</v>
          </cell>
        </row>
        <row r="8602">
          <cell r="A8602" t="str">
            <v xml:space="preserve">    84074</v>
          </cell>
          <cell r="B8602" t="str">
            <v>REBOCO COM ARGAMASSA PRÉ-FABRICADA, ACABAMENTO CAMURCADO, ESPESSURA 0,3CM, PREPARO MANUAL</v>
          </cell>
          <cell r="C8602" t="str">
            <v>M2</v>
          </cell>
          <cell r="D8602">
            <v>20.8</v>
          </cell>
        </row>
        <row r="8603">
          <cell r="A8603" t="str">
            <v xml:space="preserve">    84075</v>
          </cell>
          <cell r="B8603" t="str">
            <v>REBOCO COM ARGAMASSA PRÉ-FABRICADA, ACABAMENTO FRISADO, ESPESSURA 0,7CM, PREPARO MECANICO</v>
          </cell>
          <cell r="C8603" t="str">
            <v>M2</v>
          </cell>
          <cell r="D8603">
            <v>65.400000000000006</v>
          </cell>
        </row>
        <row r="8604">
          <cell r="A8604" t="str">
            <v xml:space="preserve">    84076</v>
          </cell>
          <cell r="B8604" t="str">
            <v>REBOCO TRACO 1:3 (CIMENTO E AREIA MEDIA NAO PENEIRADA), BASE PARA TINTA EPOXI, PREPARO MANUAL DA ARGAMASSA</v>
          </cell>
          <cell r="C8604" t="str">
            <v>M2</v>
          </cell>
          <cell r="D8604">
            <v>18.7</v>
          </cell>
        </row>
        <row r="8605">
          <cell r="A8605" t="str">
            <v xml:space="preserve">  0110</v>
          </cell>
          <cell r="B8605" t="str">
            <v>PASTILHAS,CERAMICAS, PLACAS PRE-MOLDADAS E OUTROS</v>
          </cell>
        </row>
        <row r="8606">
          <cell r="A8606" t="str">
            <v xml:space="preserve">    84078</v>
          </cell>
          <cell r="B8606" t="str">
            <v>REVESTIMENTO DE PAREDE COM PEDRA SAO TOME 20X40CM, ASSENTAMENTO COM ARGAMASSA TRACO 1:2:2 (CIMENTO, SAIBRO E AREIA MEDIA NAO PENEIRADA), PREPARO MANUAL DA ARGAMASSA</v>
          </cell>
          <cell r="C8606" t="str">
            <v>M2</v>
          </cell>
          <cell r="D8606">
            <v>158</v>
          </cell>
        </row>
        <row r="8607">
          <cell r="A8607" t="str">
            <v xml:space="preserve">    84079</v>
          </cell>
          <cell r="B8607" t="str">
            <v>REVESTIMENTO DE PAREDE COM PEDRA ARDOSIA CINZA 30X30X1CM, ASSENTADO COM ARGAMASSA TRACO 1:2:2 (CIMENTO, SAIBRO E AREIA MEDIA NAO PENEIRADA)PREPARO MANUAL DA ARGAMASSA</v>
          </cell>
          <cell r="C8607" t="str">
            <v>M2</v>
          </cell>
          <cell r="D8607">
            <v>62.74</v>
          </cell>
        </row>
        <row r="8608">
          <cell r="A8608" t="str">
            <v xml:space="preserve">    84080</v>
          </cell>
          <cell r="B8608" t="str">
            <v>REVESTIMENTO DE PAREDE COM PEDRA ARDOSIA CINZA 40X40X1CM, ASSENTAMENTOCOM ARGAMASSA TRACO 1:2:2 (CIMENTO, SAIBRO E AREIA MEDIA NAO PENEIRADA) PREPARO MANUAL DA ARGAMASSA</v>
          </cell>
          <cell r="C8608" t="str">
            <v>M2</v>
          </cell>
          <cell r="D8608">
            <v>63.37</v>
          </cell>
        </row>
        <row r="8609">
          <cell r="A8609" t="str">
            <v xml:space="preserve">    84081</v>
          </cell>
          <cell r="B8609" t="str">
            <v>REVESTIMENTO DE PAREDE COM PEDRA BASALTO CINZA 20X40CM IRREGULAR, ASSENTAMENTO COM ARGAMASSA TRACO 1:4 (CIMENTO E AREIA MEDIA NAO PENEIRADA), PREPARO MANUAL DA ARGAMASSA</v>
          </cell>
          <cell r="C8609" t="str">
            <v>M2</v>
          </cell>
          <cell r="D8609">
            <v>94.28</v>
          </cell>
        </row>
        <row r="8610">
          <cell r="A8610" t="str">
            <v xml:space="preserve">    84084</v>
          </cell>
          <cell r="B8610" t="str">
            <v xml:space="preserve">APICOAMENTO MANUAL DE SUPERFICIE DE CONCRETO </v>
          </cell>
          <cell r="C8610" t="str">
            <v>M2</v>
          </cell>
          <cell r="D8610">
            <v>4.03</v>
          </cell>
        </row>
        <row r="8611">
          <cell r="A8611" t="str">
            <v xml:space="preserve">    87264</v>
          </cell>
          <cell r="B8611" t="str">
            <v>REVESTIMENTO CERÂMICO PARA PAREDES INTERNAS COM PLACAS TIPO GRÊS OU SEMI-GRÊS DE DIMENSÕES 20X20 CM APLICADAS EM AMBIENTES DE ÁREA MENOR QUE5 M² NA ALTURA INTEIRA DAS PAREDES. AF_06/2014</v>
          </cell>
          <cell r="C8611" t="str">
            <v>M2</v>
          </cell>
          <cell r="D8611">
            <v>41.69</v>
          </cell>
        </row>
        <row r="8612">
          <cell r="A8612" t="str">
            <v xml:space="preserve">    87265</v>
          </cell>
          <cell r="B8612" t="str">
            <v>REVESTIMENTO CERÂMICO PARA PAREDES INTERNAS COM PLACAS TIPO GRÊS OU SEMI-GRÊS DE DIMENSÕES 20X20 CM APLICADAS EM AMBIENTES DE ÁREA MAIOR QUE5 M² NA ALTURA INTEIRA DAS PAREDES. AF_06/2014</v>
          </cell>
          <cell r="C8612" t="str">
            <v>M2</v>
          </cell>
          <cell r="D8612">
            <v>37.65</v>
          </cell>
        </row>
        <row r="8613">
          <cell r="A8613" t="str">
            <v xml:space="preserve">    87266</v>
          </cell>
          <cell r="B8613" t="str">
            <v>REVESTIMENTO CERÂMICO PARA PAREDES INTERNAS COM PLACAS TIPO GRÊS OU SEMI-GRÊS DE DIMENSÕES 20X20 CM APLICADAS EM AMBIENTES DE ÁREA MENOR QUE5 M² A MEIA ALTURA DAS PAREDES. AF_06/2014</v>
          </cell>
          <cell r="C8613" t="str">
            <v>M2</v>
          </cell>
          <cell r="D8613">
            <v>43.1</v>
          </cell>
        </row>
        <row r="8614">
          <cell r="A8614" t="str">
            <v xml:space="preserve">    87267</v>
          </cell>
          <cell r="B8614" t="str">
            <v>REVESTIMENTO CERÂMICO PARA PAREDES INTERNAS COM PLACAS TIPO GRÊS OU SEMI-GRÊS DE DIMENSÕES 20X20 CM APLICADAS EM AMBIENTES DE ÁREA MAIOR QUE5 M² A MEIA ALTURA DAS PAREDES. AF_06/2014</v>
          </cell>
          <cell r="C8614" t="str">
            <v>M2</v>
          </cell>
          <cell r="D8614">
            <v>41.34</v>
          </cell>
        </row>
        <row r="8615">
          <cell r="A8615" t="str">
            <v xml:space="preserve">    87268</v>
          </cell>
          <cell r="B8615" t="str">
            <v>REVESTIMENTO CERÂMICO PARA PAREDES INTERNAS COM PLACAS TIPO GRÊS OU SEMI-GRÊS DE DIMENSÕES 25X35 CM APLICADAS EM AMBIENTES DE ÁREA MENOR QUE5 M² NA ALTURA INTEIRA DAS PAREDES. AF_06/2014</v>
          </cell>
          <cell r="C8615" t="str">
            <v>M2</v>
          </cell>
          <cell r="D8615">
            <v>44.16</v>
          </cell>
        </row>
        <row r="8616">
          <cell r="A8616" t="str">
            <v xml:space="preserve">    87269</v>
          </cell>
          <cell r="B8616" t="str">
            <v>REVESTIMENTO CERÂMICO PARA PAREDES INTERNAS COM PLACAS TIPO GRÊS OU SEMI-GRÊS DE DIMENSÕES 25X35 CM APLICADAS EM AMBIENTES DE ÁREA MAIOR QUE5 M² NA ALTURA INTEIRA DAS PAREDES. AF_06/2014</v>
          </cell>
          <cell r="C8616" t="str">
            <v>M2</v>
          </cell>
          <cell r="D8616">
            <v>39.770000000000003</v>
          </cell>
        </row>
        <row r="8617">
          <cell r="A8617" t="str">
            <v xml:space="preserve">    87270</v>
          </cell>
          <cell r="B8617" t="str">
            <v>REVESTIMENTO CERÂMICO PARA PAREDES INTERNAS COM PLACAS TIPO GRÊS OU SEMI-GRÊS DE DIMENSÕES 25X35 CM APLICADAS EM AMBIENTES DE ÁREA MENOR QUE5 M² A MEIA ALTURA DAS PAREDES. AF_06/2014</v>
          </cell>
          <cell r="C8617" t="str">
            <v>M2</v>
          </cell>
          <cell r="D8617">
            <v>45.34</v>
          </cell>
        </row>
        <row r="8618">
          <cell r="A8618" t="str">
            <v xml:space="preserve">    87271</v>
          </cell>
          <cell r="B8618" t="str">
            <v>REVESTIMENTO CERÂMICO PARA PAREDES INTERNAS COM PLACAS TIPO GRÊS OU SEMI-GRÊS DE DIMENSÕES 25X35 CM APLICADAS EM AMBIENTES DE ÁREA MAIOR QUE5 M² A MEIA ALTURA DAS PAREDES. AF_06/2014</v>
          </cell>
          <cell r="C8618" t="str">
            <v>M2</v>
          </cell>
          <cell r="D8618">
            <v>43.21</v>
          </cell>
        </row>
        <row r="8619">
          <cell r="A8619" t="str">
            <v xml:space="preserve">    87272</v>
          </cell>
          <cell r="B8619" t="str">
            <v>REVESTIMENTO CERÂMICO PARA PAREDES INTERNAS COM PLACAS TIPO GRÊS OU SEMI-GRÊS DE DIMENSÕES 33X45 CM APLICADAS EM AMBIENTES DE ÁREA MENOR QUE5 M² NA ALTURA INTEIRA DAS PAREDES. AF_06/2014</v>
          </cell>
          <cell r="C8619" t="str">
            <v>M2</v>
          </cell>
          <cell r="D8619">
            <v>46.56</v>
          </cell>
        </row>
        <row r="8620">
          <cell r="A8620" t="str">
            <v xml:space="preserve">    87273</v>
          </cell>
          <cell r="B8620" t="str">
            <v>REVESTIMENTO CERÂMICO PARA PAREDES INTERNAS COM PLACAS TIPO GRÊS OU SEMI-GRÊS DE DIMENSÕES 33X45 CM APLICADAS EM AMBIENTES DE ÁREA MAIOR QUE5 M² NA ALTURA INTEIRA DAS PAREDES. AF_06/2014</v>
          </cell>
          <cell r="C8620" t="str">
            <v>M2</v>
          </cell>
          <cell r="D8620">
            <v>41.22</v>
          </cell>
        </row>
        <row r="8621">
          <cell r="A8621" t="str">
            <v xml:space="preserve">    87274</v>
          </cell>
          <cell r="B8621" t="str">
            <v>REVESTIMENTO CERÂMICO PARA PAREDES INTERNAS COM PLACAS TIPO GRÊS OU SEMI-GRÊS DE DIMENSÕES 33X45 CM APLICADAS EM AMBIENTES DE ÁREA MENOR QUE5 M² A MEIA ALTURA DAS PAREDES. AF_06/2014</v>
          </cell>
          <cell r="C8621" t="str">
            <v>M2</v>
          </cell>
          <cell r="D8621">
            <v>47.39</v>
          </cell>
        </row>
        <row r="8622">
          <cell r="A8622" t="str">
            <v xml:space="preserve">    87275</v>
          </cell>
          <cell r="B8622" t="str">
            <v>REVESTIMENTO CERÂMICO PARA PAREDES INTERNAS COM PLACAS TIPO GRÊS OU SEMI-GRÊS DE DIMENSÕES 33X45 CM APLICADAS EM AMBIENTES DEÁREA MAIOR QUE5 M² A MEIA ALTURA DAS PAREDES. AF_06/2014</v>
          </cell>
          <cell r="C8622" t="str">
            <v>M2</v>
          </cell>
          <cell r="D8622">
            <v>45.6</v>
          </cell>
        </row>
        <row r="8623">
          <cell r="A8623" t="str">
            <v xml:space="preserve">    88786</v>
          </cell>
          <cell r="B8623" t="str">
            <v>REVESTIMENTO CERÂMICO PARA PAREDES EXTERNAS EM PASTILHAS DE PORCELANA 2,5 X 2,5 CM (PLACAS DE 30 X 30 CM), ALINHADAS A PRUMO, APLICADO EM PANOS COM VÃOS. AF_10/2014</v>
          </cell>
          <cell r="C8623" t="str">
            <v>M2</v>
          </cell>
          <cell r="D8623">
            <v>127.84</v>
          </cell>
        </row>
        <row r="8624">
          <cell r="A8624" t="str">
            <v xml:space="preserve">    88787</v>
          </cell>
          <cell r="B8624" t="str">
            <v>REVESTIMENTO CERÂMICO PARA PAREDES EXTERNAS EM PASTILHAS DE PORCELANA 2,5 X 2,5 CM (PLACAS DE 30 X 30 CM), ALINHADAS A PRUMO, APLICADO EM PANOS SEM VÃOS. AF_10/2014</v>
          </cell>
          <cell r="C8624" t="str">
            <v>M2</v>
          </cell>
          <cell r="D8624">
            <v>117.65</v>
          </cell>
        </row>
        <row r="8625">
          <cell r="A8625" t="str">
            <v xml:space="preserve">    88788</v>
          </cell>
          <cell r="B8625" t="str">
            <v>REVESTIMENTO CERÂMICO PARA PAREDES EXTERNAS EM PASTILHAS DE PORCELANA 2,5 X 2,5 CM (PLACAS DE 30 X 30 CM), ALINHADAS A PRUMO, APLICADO EM SUPERFÍCIES EXTERNAS DA SACADA. AF_10/2014</v>
          </cell>
          <cell r="C8625" t="str">
            <v>M2</v>
          </cell>
          <cell r="D8625">
            <v>123.86</v>
          </cell>
        </row>
        <row r="8626">
          <cell r="A8626" t="str">
            <v xml:space="preserve">    88789</v>
          </cell>
          <cell r="B8626" t="str">
            <v>REVESTIMENTO CERÂMICO PARA PAREDES EXTERNAS EM PASTILHAS DE PORCELANA 2,5 X 2,5 CM (PLACAS DE 30 X 30 CM), ALINHADAS A PRUMO, APLICADO EM SUPERFÍCIES INTERNAS DA SACADA. AF_10/2014</v>
          </cell>
          <cell r="C8626" t="str">
            <v>M2</v>
          </cell>
          <cell r="D8626">
            <v>148.38999999999999</v>
          </cell>
        </row>
        <row r="8627">
          <cell r="A8627" t="str">
            <v xml:space="preserve">    89045</v>
          </cell>
          <cell r="B8627" t="str">
            <v>(COMPOSIÇÃO REPRESENTATIVA) DO SERVIÇO DE REVESTIMENTO CERÂMICO PARA AMBIENTES DE ÁREAS MOLHADAS, MEIA PAREDE OU PAREDE INTEIRA, COM PLACASTIPO GRÊS OU SEMI-GRÊS, DIMENSÕES 20X20 CM, PARA EDIFICAÇÃO HABITACIONAL MULTIFAMILIAR (PRÉDIO). AF_11/2014</v>
          </cell>
          <cell r="C8627" t="str">
            <v>M2</v>
          </cell>
          <cell r="D8627">
            <v>41.6</v>
          </cell>
        </row>
        <row r="8628">
          <cell r="A8628" t="str">
            <v xml:space="preserve">    89170</v>
          </cell>
          <cell r="B8628" t="str">
            <v>(COMPOSIÇÃO REPRESENTATIVA) DO SERVIÇO DE REVESTIMENTO CERÂMICO PARA PAREDES INTERNAS, MEIA PAREDE, OU PAREDE INTEIRA, PLACAS GRÊS OU SEMI-GRÊS DE 20X20 CM, PARA EDIFICAÇÕES HABITACIONAIS UNIFAMILIAR (CASAS) EEDIFICAÇÕES PÚBLICAS PADRÃO. AF_11/2014</v>
          </cell>
          <cell r="C8628" t="str">
            <v>M2</v>
          </cell>
          <cell r="D8628">
            <v>40.58</v>
          </cell>
        </row>
        <row r="8629">
          <cell r="A8629" t="str">
            <v xml:space="preserve">  0123</v>
          </cell>
          <cell r="B8629" t="str">
            <v>PEITORIL CERAMICO</v>
          </cell>
        </row>
        <row r="8630">
          <cell r="A8630" t="str">
            <v xml:space="preserve">    84087</v>
          </cell>
          <cell r="B8630" t="str">
            <v>PEITORIL CERAMICO COM LARGURA DE 15CM, ASSENTADO COM ARGAMASSA TRACO 1:3 (CIMENTO E AREIA GROSSA), PREPARO MANUAL DA ARGAMASSA</v>
          </cell>
          <cell r="C8630" t="str">
            <v>M</v>
          </cell>
          <cell r="D8630">
            <v>31.13</v>
          </cell>
        </row>
        <row r="8631">
          <cell r="A8631" t="str">
            <v xml:space="preserve">  0124</v>
          </cell>
          <cell r="B8631" t="str">
            <v>PEITORIL GRANILITE/MARMORITE</v>
          </cell>
        </row>
        <row r="8632">
          <cell r="A8632" t="str">
            <v xml:space="preserve">    84086</v>
          </cell>
          <cell r="B8632" t="str">
            <v>PEITORIL EM GRANILITE PREMOLDADO, COMPRIMENTO DE 13 A 20CM, ASSENTADO COM ARGAMASSA TRACO 1:3 (CIMENTO E AREIA MEDIA), PREPARO MANUAL DA ARGAMASSA</v>
          </cell>
          <cell r="C8632" t="str">
            <v>M</v>
          </cell>
          <cell r="D8632">
            <v>49.67</v>
          </cell>
        </row>
        <row r="8633">
          <cell r="A8633" t="str">
            <v xml:space="preserve">  0125</v>
          </cell>
          <cell r="B8633" t="str">
            <v>PEITORIL DE MARMORE/GRANITO</v>
          </cell>
        </row>
        <row r="8634">
          <cell r="A8634" t="str">
            <v xml:space="preserve">    84088</v>
          </cell>
          <cell r="B8634" t="str">
            <v>PEITORIL EM MARMORE BRANCO, LARGURA DE 15CM, ASSENTADO COM ARGAMASSA TRACO 1:4 (CIMENTO E AREIA MEDIA), PREPARO MANUAL DA ARGAMASSA</v>
          </cell>
          <cell r="C8634" t="str">
            <v>M</v>
          </cell>
          <cell r="D8634">
            <v>52.44</v>
          </cell>
        </row>
        <row r="8635">
          <cell r="A8635" t="str">
            <v xml:space="preserve">    84089</v>
          </cell>
          <cell r="B8635" t="str">
            <v>PEITORIL EM MARMORE BRANCO, LARGURA DE 25CM, ASSENTADO COM ARGAMASSA TRACO 1:3 (CIMENTO E AREIA MEDIA), PREPARO MANUAL DA ARGAMASSA</v>
          </cell>
          <cell r="C8635" t="str">
            <v>M</v>
          </cell>
          <cell r="D8635">
            <v>73.23</v>
          </cell>
        </row>
        <row r="8636">
          <cell r="A8636" t="str">
            <v xml:space="preserve">  0129</v>
          </cell>
          <cell r="B8636" t="str">
            <v>PEITORIL DE CONCRETO</v>
          </cell>
        </row>
        <row r="8637">
          <cell r="A8637" t="str">
            <v xml:space="preserve">    40675</v>
          </cell>
          <cell r="B8637" t="str">
            <v xml:space="preserve">ASSENTAMENTO DE PEITORIL COM ARGAMASSA DE CIMENTO COLANTE </v>
          </cell>
          <cell r="C8637" t="str">
            <v>M</v>
          </cell>
          <cell r="D8637">
            <v>2.79</v>
          </cell>
        </row>
        <row r="8638">
          <cell r="A8638" t="str">
            <v xml:space="preserve">    84118</v>
          </cell>
          <cell r="B8638" t="str">
            <v xml:space="preserve">PEITORIL CIMENTADO LISO 20X3CM TRACO 1:4 (CIMENTO E AREIA) </v>
          </cell>
          <cell r="C8638" t="str">
            <v>M</v>
          </cell>
          <cell r="D8638">
            <v>16.850000000000001</v>
          </cell>
        </row>
        <row r="8639">
          <cell r="A8639" t="str">
            <v xml:space="preserve">  0133</v>
          </cell>
          <cell r="B8639" t="str">
            <v>FORRO DE MADEIRA</v>
          </cell>
        </row>
        <row r="8640">
          <cell r="A8640" t="str">
            <v xml:space="preserve">    9536</v>
          </cell>
          <cell r="B8640" t="str">
            <v>FORRO DE MADEIRA PARA BEIRAL, TABUAS DE 10X1CM COM FRISO MACHO/FEMEA, INCLUSA MEIA-CANA E TESTEIRA COM ALTURA DE 15CM</v>
          </cell>
          <cell r="C8640" t="str">
            <v>M2</v>
          </cell>
          <cell r="D8640">
            <v>127.11</v>
          </cell>
        </row>
        <row r="8641">
          <cell r="A8641" t="str">
            <v xml:space="preserve">    74250</v>
          </cell>
          <cell r="B8641" t="str">
            <v>FORRO DE TABUA DE PINHO</v>
          </cell>
        </row>
        <row r="8642">
          <cell r="A8642" t="str">
            <v xml:space="preserve">    74250/001</v>
          </cell>
          <cell r="B8642" t="str">
            <v>FORRO DE MADEIRA, TABUAS 10X1CM COM FRISO MACHO/FEMEA, EXCLUSIVE ENTARUGAMENTO</v>
          </cell>
          <cell r="C8642" t="str">
            <v>M2</v>
          </cell>
          <cell r="D8642">
            <v>63.88</v>
          </cell>
        </row>
        <row r="8643">
          <cell r="A8643" t="str">
            <v xml:space="preserve">    74250/002</v>
          </cell>
          <cell r="B8643" t="str">
            <v>FORRO DE MADEIRA, TABUAS 10X1CM COM FRISO MACHO/FEMEA, INCLUSIVE MEIACANA E ENTARUGAMENTO</v>
          </cell>
          <cell r="C8643" t="str">
            <v>M2</v>
          </cell>
          <cell r="D8643">
            <v>77.84</v>
          </cell>
        </row>
        <row r="8644">
          <cell r="A8644" t="str">
            <v xml:space="preserve">    84090</v>
          </cell>
          <cell r="B8644" t="str">
            <v>FORRO DE MADEIRA COM TABUAS 10X1CM FIXADAS EM SARRAFOS DE 2X10CM COM ESPACAMENTO DE 50CM</v>
          </cell>
          <cell r="C8644" t="str">
            <v>M2</v>
          </cell>
          <cell r="D8644">
            <v>82.66</v>
          </cell>
        </row>
        <row r="8645">
          <cell r="A8645" t="str">
            <v xml:space="preserve">    84091</v>
          </cell>
          <cell r="B8645" t="str">
            <v>BARROTEAMENTO PARA FORRO, COM PECAS DE MADEIRA 2,5X10CM, ESPACADAS DE 50CM</v>
          </cell>
          <cell r="C8645" t="str">
            <v>M2</v>
          </cell>
          <cell r="D8645">
            <v>35.32</v>
          </cell>
        </row>
        <row r="8646">
          <cell r="A8646" t="str">
            <v xml:space="preserve">    84093</v>
          </cell>
          <cell r="B8646" t="str">
            <v>TABEIRA DE MADEIRA LEI, 1A QUALIDADE, 2,5X30,0CM PARA BEIRAL DE TELHADO</v>
          </cell>
          <cell r="C8646" t="str">
            <v>M</v>
          </cell>
          <cell r="D8646">
            <v>28.94</v>
          </cell>
        </row>
        <row r="8647">
          <cell r="A8647" t="str">
            <v xml:space="preserve">    84094</v>
          </cell>
          <cell r="B8647" t="str">
            <v xml:space="preserve">MEIA CANA 2,5X2,5CM COM ACABAMENTO PARA FORRO DE MADEIRA </v>
          </cell>
          <cell r="C8647" t="str">
            <v>M</v>
          </cell>
          <cell r="D8647">
            <v>6.47</v>
          </cell>
        </row>
        <row r="8648">
          <cell r="A8648" t="str">
            <v xml:space="preserve">    84095</v>
          </cell>
          <cell r="B8648" t="str">
            <v xml:space="preserve">RODATETO EM MADEIRA DE LEI 7,0X2,5CM </v>
          </cell>
          <cell r="C8648" t="str">
            <v>M</v>
          </cell>
          <cell r="D8648">
            <v>15.19</v>
          </cell>
        </row>
        <row r="8649">
          <cell r="A8649" t="str">
            <v xml:space="preserve">    84096</v>
          </cell>
          <cell r="B8649" t="str">
            <v xml:space="preserve">RODATETO EM MADEIRA DE LEI 4,0X1,5CM </v>
          </cell>
          <cell r="C8649" t="str">
            <v>M</v>
          </cell>
          <cell r="D8649">
            <v>12.06</v>
          </cell>
        </row>
        <row r="8650">
          <cell r="A8650" t="str">
            <v xml:space="preserve">  0134</v>
          </cell>
          <cell r="B8650" t="str">
            <v>FORRO DE GESSO</v>
          </cell>
        </row>
        <row r="8651">
          <cell r="A8651" t="str">
            <v xml:space="preserve">    72197</v>
          </cell>
          <cell r="B8651" t="str">
            <v xml:space="preserve">SANCA DE GESSO, ALTURA 15CM, MOLDADA NA OBRA </v>
          </cell>
          <cell r="C8651" t="str">
            <v>M</v>
          </cell>
          <cell r="D8651">
            <v>17.829999999999998</v>
          </cell>
        </row>
        <row r="8652">
          <cell r="A8652" t="str">
            <v xml:space="preserve">    73792</v>
          </cell>
          <cell r="B8652" t="str">
            <v>FORRO DE GESSO</v>
          </cell>
        </row>
        <row r="8653">
          <cell r="A8653" t="str">
            <v xml:space="preserve">    73792/001</v>
          </cell>
          <cell r="B8653" t="str">
            <v>FORRO EM PLACAS PRE-MOLDADAS DE GESSO LISO, BISOTADO, 60X60CM COM ESPESSURA CENTRAL 1,2CM E NAS BORDAS 3,0CM, INCLUSO FIXACAO COM ARAME E ESTRUTURA DE MADEIRA</v>
          </cell>
          <cell r="C8653" t="str">
            <v>M2</v>
          </cell>
          <cell r="D8653">
            <v>54.2</v>
          </cell>
        </row>
        <row r="8654">
          <cell r="A8654" t="str">
            <v xml:space="preserve">    73986</v>
          </cell>
          <cell r="B8654" t="str">
            <v>FORRO DE GESSO</v>
          </cell>
        </row>
        <row r="8655">
          <cell r="A8655" t="str">
            <v xml:space="preserve">    73986/001</v>
          </cell>
          <cell r="B8655" t="str">
            <v>FORRO DE GESSO EM PLACAS 60X60CM, ESPESSURA 1,2CM, INCLUSIVE FIXACAO COM ARAME</v>
          </cell>
          <cell r="C8655" t="str">
            <v>M2</v>
          </cell>
          <cell r="D8655">
            <v>20.02</v>
          </cell>
        </row>
        <row r="8656">
          <cell r="A8656" t="str">
            <v xml:space="preserve">  0255</v>
          </cell>
          <cell r="B8656" t="str">
            <v>MARMORE/GRANITO PARA PAREDE</v>
          </cell>
        </row>
        <row r="8657">
          <cell r="A8657" t="str">
            <v xml:space="preserve">    84097</v>
          </cell>
          <cell r="B8657" t="str">
            <v>REVESTIMENTO COM MARMORE ACINZENTADO POLIDO 20X30CM, ESPESSURA DE 2CM,ASSENTADO COM ARGAMASSA PRE-FABRICADA DE CIMENTO COLANTE E REJUNTAMENTO COM ARGAMASSA PRE-FABRICADA PARA REJUNTAMENTO</v>
          </cell>
          <cell r="C8657" t="str">
            <v>M2</v>
          </cell>
          <cell r="D8657">
            <v>143.1</v>
          </cell>
        </row>
        <row r="8658">
          <cell r="A8658" t="str">
            <v xml:space="preserve">  0257</v>
          </cell>
          <cell r="B8658" t="str">
            <v>LAMINADO PARA PAREDE</v>
          </cell>
        </row>
        <row r="8659">
          <cell r="A8659" t="str">
            <v xml:space="preserve">    72200</v>
          </cell>
          <cell r="B8659" t="str">
            <v>REVESTIMENTO EM LAMINADO MELAMINICO TEXTURIZADO, ESPESSURA 1,3MM, FIXADO COM COLA</v>
          </cell>
          <cell r="C8659" t="str">
            <v>M2</v>
          </cell>
          <cell r="D8659">
            <v>56.7</v>
          </cell>
        </row>
        <row r="8660">
          <cell r="A8660" t="str">
            <v xml:space="preserve">  0290</v>
          </cell>
          <cell r="B8660" t="str">
            <v>REVESTIMENTO DE CORRIMAO</v>
          </cell>
        </row>
        <row r="8661">
          <cell r="A8661" t="str">
            <v xml:space="preserve">    73807</v>
          </cell>
          <cell r="B8661" t="str">
            <v>CORRIMAO DE GRANITO ARTIFICIAL (MARMORITE) COM 15 CM DE LARGURA</v>
          </cell>
        </row>
        <row r="8662">
          <cell r="A8662" t="str">
            <v xml:space="preserve">    73807/001</v>
          </cell>
          <cell r="B8662" t="str">
            <v xml:space="preserve">CORRIMAO EM MARMORITE, LARGURA 15CM </v>
          </cell>
          <cell r="C8662" t="str">
            <v>M</v>
          </cell>
          <cell r="D8662">
            <v>64.61</v>
          </cell>
        </row>
        <row r="8663">
          <cell r="A8663" t="str">
            <v xml:space="preserve">  0311</v>
          </cell>
          <cell r="B8663" t="str">
            <v>FORRO METALICO/PVC</v>
          </cell>
        </row>
        <row r="8664">
          <cell r="A8664" t="str">
            <v xml:space="preserve">    72201</v>
          </cell>
          <cell r="B8664" t="str">
            <v>RECOLOCACO DE FORROS EM REGUA DE PVC E PERFIS, CONSIDERANDO REAPROVEITAMENTO DO MATERIAL</v>
          </cell>
          <cell r="C8664" t="str">
            <v>M2</v>
          </cell>
          <cell r="D8664">
            <v>8.7899999999999991</v>
          </cell>
        </row>
        <row r="8665">
          <cell r="A8665" t="str">
            <v xml:space="preserve">  0315</v>
          </cell>
          <cell r="B8665" t="str">
            <v>REVESTIMENTO TERMICO E/OU ACUSTICO</v>
          </cell>
        </row>
        <row r="8666">
          <cell r="A8666" t="str">
            <v xml:space="preserve">    72198</v>
          </cell>
          <cell r="B8666" t="str">
            <v>ISOLAMENTO TERMICO COM ARGAMASSA TRACO 1:3 (CIMENTO E AREIA GROSSA NAOPENEIRADA), COM ADICAO DE PEROLAS DE ISOPOR, ESPESSURA 6CM, PREPARO MANUAL DA ARGAMASSA</v>
          </cell>
          <cell r="C8666" t="str">
            <v>M2</v>
          </cell>
          <cell r="D8666">
            <v>82.65</v>
          </cell>
        </row>
        <row r="8667">
          <cell r="A8667" t="str">
            <v xml:space="preserve">    73833</v>
          </cell>
          <cell r="B8667" t="str">
            <v>ISOLAMENTO TERMICO C/LA DE VIDRO</v>
          </cell>
        </row>
        <row r="8668">
          <cell r="A8668" t="str">
            <v xml:space="preserve">    73833/001</v>
          </cell>
          <cell r="B8668" t="str">
            <v xml:space="preserve">ISOLAMENTO TERMICO COM MANTA DE LA DE VIDRO, ESPESSURA 2,5CM </v>
          </cell>
          <cell r="C8668" t="str">
            <v>M2</v>
          </cell>
          <cell r="D8668">
            <v>76.58</v>
          </cell>
        </row>
        <row r="8669">
          <cell r="A8669" t="str">
            <v xml:space="preserve">    84098</v>
          </cell>
          <cell r="B8669" t="str">
            <v>ISOLAMENTO ACUSTICO COM ESPUMA POLIURETANO E=25MM, FLEXIVEL 100X100X2CM, DENSIDADE 29 A 35 KG/M3</v>
          </cell>
          <cell r="C8669" t="str">
            <v>M2</v>
          </cell>
          <cell r="D8669">
            <v>61.6</v>
          </cell>
        </row>
        <row r="8670">
          <cell r="A8670" t="str">
            <v xml:space="preserve">  0319</v>
          </cell>
          <cell r="B8670" t="str">
            <v>RESTAURO</v>
          </cell>
        </row>
        <row r="8671">
          <cell r="A8671" t="str">
            <v xml:space="preserve">    83730</v>
          </cell>
          <cell r="B8671" t="str">
            <v>REPARO ESTRUTURAL DE ESTRUTURAS DE CONCRETO COM ARGAMASSA POLIMERICA DE ALTO DESEMPENHO, E=2 CM</v>
          </cell>
          <cell r="C8671" t="str">
            <v>M2</v>
          </cell>
          <cell r="D8671">
            <v>145.81</v>
          </cell>
        </row>
        <row r="8672">
          <cell r="A8672" t="str">
            <v xml:space="preserve">    83736</v>
          </cell>
          <cell r="B8672" t="str">
            <v>REPARO/COLAGEM DE ESTRUTURAS DE CONCRETO COM ADESIVO ESTRUTURAL A BASEDE EPOXI, E=2 MM</v>
          </cell>
          <cell r="C8672" t="str">
            <v>M2</v>
          </cell>
          <cell r="D8672">
            <v>132.91</v>
          </cell>
        </row>
        <row r="8673">
          <cell r="A8673" t="str">
            <v>SEDI</v>
          </cell>
          <cell r="B8673" t="str">
            <v>SERVICOS DIVERSOS</v>
          </cell>
        </row>
        <row r="8674">
          <cell r="A8674" t="str">
            <v xml:space="preserve">  0209</v>
          </cell>
          <cell r="B8674" t="str">
            <v>ANDAIMES</v>
          </cell>
        </row>
        <row r="8675">
          <cell r="A8675" t="str">
            <v xml:space="preserve">    72817</v>
          </cell>
          <cell r="B8675" t="str">
            <v xml:space="preserve">BANDEJA SALVA-VIDAS/COLETA DE ENTULHOS, COM TABUA </v>
          </cell>
          <cell r="C8675" t="str">
            <v>M</v>
          </cell>
          <cell r="D8675">
            <v>234.01</v>
          </cell>
        </row>
        <row r="8676">
          <cell r="A8676" t="str">
            <v xml:space="preserve">    73618</v>
          </cell>
          <cell r="B8676" t="str">
            <v>LOCACAO MENSAL DE ANDAIME METALICO TIPO FACHADEIRO, INCLUSIVE MONTAGEM</v>
          </cell>
          <cell r="C8676" t="str">
            <v>M2</v>
          </cell>
          <cell r="D8676">
            <v>4.76</v>
          </cell>
        </row>
        <row r="8677">
          <cell r="A8677" t="str">
            <v xml:space="preserve">    73673</v>
          </cell>
          <cell r="B8677" t="str">
            <v xml:space="preserve">ANDAIME PARA REVESTIMENTO DE FORROS EM MADEIRA DE 3A </v>
          </cell>
          <cell r="C8677" t="str">
            <v>M2</v>
          </cell>
          <cell r="D8677">
            <v>21.26</v>
          </cell>
        </row>
        <row r="8678">
          <cell r="A8678" t="str">
            <v xml:space="preserve">    73674</v>
          </cell>
          <cell r="B8678" t="str">
            <v xml:space="preserve">ANDAIME PARA ALVENARIA EM MADEIRA DE 2A </v>
          </cell>
          <cell r="C8678" t="str">
            <v>M2</v>
          </cell>
          <cell r="D8678">
            <v>19.3</v>
          </cell>
        </row>
        <row r="8679">
          <cell r="A8679" t="str">
            <v xml:space="preserve">    73804</v>
          </cell>
          <cell r="B8679" t="str">
            <v>PROTECAO PARA FACHADAS</v>
          </cell>
        </row>
        <row r="8680">
          <cell r="A8680" t="str">
            <v xml:space="preserve">    73804/001</v>
          </cell>
          <cell r="B8680" t="str">
            <v>PROTECAO DE FACHADA COM TELA DE POLIPROPILENO FIXADA EM ESTRUTURA DE MADEIRA COM ARAME GALVANIZADO</v>
          </cell>
          <cell r="C8680" t="str">
            <v>M2</v>
          </cell>
          <cell r="D8680">
            <v>22.42</v>
          </cell>
        </row>
        <row r="8681">
          <cell r="A8681" t="str">
            <v xml:space="preserve">    84111</v>
          </cell>
          <cell r="B8681" t="str">
            <v xml:space="preserve">PLATAFORMA MADEIRA P/ ANDAIME TUBULAR APROVEITAMENTO 20 VEZES </v>
          </cell>
          <cell r="C8681" t="str">
            <v>M2</v>
          </cell>
          <cell r="D8681">
            <v>3.94</v>
          </cell>
        </row>
        <row r="8682">
          <cell r="A8682" t="str">
            <v xml:space="preserve">    84112</v>
          </cell>
          <cell r="B8682" t="str">
            <v>ANDAIME TABUADO SOBRE CAVALETES (INCLUSO CAVALETE) EM MADEIRA DE 1ª UTIL 20X INCL MOVIMENTACAO P/ PE-DIREITO 4,00M</v>
          </cell>
          <cell r="C8682" t="str">
            <v>M2</v>
          </cell>
          <cell r="D8682">
            <v>16.09</v>
          </cell>
        </row>
        <row r="8683">
          <cell r="A8683" t="str">
            <v xml:space="preserve">  0210</v>
          </cell>
          <cell r="B8683" t="str">
            <v>ARGAMASSAS</v>
          </cell>
        </row>
        <row r="8684">
          <cell r="A8684" t="str">
            <v xml:space="preserve">    6022</v>
          </cell>
          <cell r="B8684" t="str">
            <v xml:space="preserve">ARGAMASSA TRACO 1:2 (CAL E AREIA FINA PENEIRADA), PREPARO MANUAL </v>
          </cell>
          <cell r="C8684" t="str">
            <v>M3</v>
          </cell>
          <cell r="D8684">
            <v>447.2</v>
          </cell>
        </row>
        <row r="8685">
          <cell r="A8685" t="str">
            <v xml:space="preserve">    73548</v>
          </cell>
          <cell r="B8685" t="str">
            <v>ARGAMASSA TRACO 1:3 (CIMENTO E AREIA), PREPARO MANUAL, INCLUSO ADITIVOIMPERMEABILIZANTE</v>
          </cell>
          <cell r="C8685" t="str">
            <v>M3</v>
          </cell>
          <cell r="D8685">
            <v>503.56</v>
          </cell>
        </row>
        <row r="8686">
          <cell r="A8686" t="str">
            <v xml:space="preserve">    73549</v>
          </cell>
          <cell r="B8686" t="str">
            <v>ARGAMASSA TRACO 1:4 (CIMENTO E AREIA), PREPARO MANUAL, INCLUSO ADITIVOIMPERMEABILIZANTE</v>
          </cell>
          <cell r="C8686" t="str">
            <v>M3</v>
          </cell>
          <cell r="D8686">
            <v>476.34</v>
          </cell>
        </row>
        <row r="8687">
          <cell r="A8687" t="str">
            <v xml:space="preserve">    73551</v>
          </cell>
          <cell r="B8687" t="str">
            <v xml:space="preserve">ARGAMASSA TRACO 1:4 (CIMENTO E PEDRISCO), PREPARO MANUAL </v>
          </cell>
          <cell r="C8687" t="str">
            <v>M3</v>
          </cell>
          <cell r="D8687">
            <v>307.41000000000003</v>
          </cell>
        </row>
        <row r="8688">
          <cell r="A8688" t="str">
            <v xml:space="preserve">    84100</v>
          </cell>
          <cell r="B8688" t="str">
            <v xml:space="preserve">ARGAMASSA GROUT CIMENTO/CAL/AREIA/PEDRISCO 1:0,1:3:2 - PREPARO MANUAL </v>
          </cell>
          <cell r="C8688" t="str">
            <v>M3</v>
          </cell>
          <cell r="D8688">
            <v>460.15</v>
          </cell>
        </row>
        <row r="8689">
          <cell r="A8689" t="str">
            <v xml:space="preserve">    84101</v>
          </cell>
          <cell r="B8689" t="str">
            <v xml:space="preserve">ARGAMASSA CIMENTO/AREIA/SAIBRO 1:2:2 - PREPARO MANUAL </v>
          </cell>
          <cell r="C8689" t="str">
            <v>M3</v>
          </cell>
          <cell r="D8689">
            <v>279.27999999999997</v>
          </cell>
        </row>
        <row r="8690">
          <cell r="A8690" t="str">
            <v xml:space="preserve">    87280</v>
          </cell>
          <cell r="B8690" t="str">
            <v>ARGAMASSA TRAÇO 1:7 (CIMENTO E AREIA MÉDIA) COM ADIÇÃO DE PLASTIFICANTE PARA EMBOÇO/MASSA ÚNICA/ASSENTAMENTO DE ALVENARIA DE VEDAÇÃO, PREPARO MECÂNICO COM BETONEIRA 400 L. AF_06/2014</v>
          </cell>
          <cell r="C8690" t="str">
            <v>M3</v>
          </cell>
          <cell r="D8690">
            <v>233.09</v>
          </cell>
        </row>
        <row r="8691">
          <cell r="A8691" t="str">
            <v xml:space="preserve">    87281</v>
          </cell>
          <cell r="B8691" t="str">
            <v>ARGAMASSA TRAÇO 1:7 (CIMENTO E AREIA MÉDIA) COM ADIÇÃO DE PLASTIFICANTE PARA EMBOÇO/MASSA ÚNICA/ASSENTAMENTO DE ALVENARIA DE VEDAÇÃO, PREPARO MECÂNICO COM BETONEIRA 600 L. AF_06/2014</v>
          </cell>
          <cell r="C8691" t="str">
            <v>M3</v>
          </cell>
          <cell r="D8691">
            <v>232.16</v>
          </cell>
        </row>
        <row r="8692">
          <cell r="A8692" t="str">
            <v xml:space="preserve">    87283</v>
          </cell>
          <cell r="B8692" t="str">
            <v>ARGAMASSA TRAÇO 1:6 (CIMENTO E AREIA MÉDIA) COM ADIÇÃO DE PLASTIFICANTE PARA EMBOÇO/MASSA ÚNICA/ASSENTAMENTO DE ALVENARIA DE VEDAÇÃO, PREPARO MECÂNICO COM BETONEIRA 400 L. AF_06/2014</v>
          </cell>
          <cell r="C8692" t="str">
            <v>M3</v>
          </cell>
          <cell r="D8692">
            <v>253.71</v>
          </cell>
        </row>
        <row r="8693">
          <cell r="A8693" t="str">
            <v xml:space="preserve">    87284</v>
          </cell>
          <cell r="B8693" t="str">
            <v>ARGAMASSA TRAÇO 1:6 (CIMENTO E AREIA MÉDIA) COM ADIÇÃO DE PLASTIFICANTE PARA EMBOÇO/MASSA ÚNICA/ASSENTAMENTO DE ALVENARIA DE VEDAÇÃO, PREPARO MECÂNICO COM BETONEIRA 600 L. AF_06/2014</v>
          </cell>
          <cell r="C8693" t="str">
            <v>M3</v>
          </cell>
          <cell r="D8693">
            <v>243.73</v>
          </cell>
        </row>
        <row r="8694">
          <cell r="A8694" t="str">
            <v xml:space="preserve">    87286</v>
          </cell>
          <cell r="B8694" t="str">
            <v>ARGAMASSA TRAÇO 1:1:6 (CIMENTO, CAL E AREIA MÉDIA) PARA EMBOÇO/MASSA ÚNICA/ASSENTAMENTO DE ALVENARIA DE VEDAÇÃO, PREPARO MECÂNICO COM BETONEIRA 400 L. AF_06/2014</v>
          </cell>
          <cell r="C8694" t="str">
            <v>M3</v>
          </cell>
          <cell r="D8694">
            <v>276.85000000000002</v>
          </cell>
        </row>
        <row r="8695">
          <cell r="A8695" t="str">
            <v xml:space="preserve">    87287</v>
          </cell>
          <cell r="B8695" t="str">
            <v>ARGAMASSA TRAÇO 1:1:6 (CIMENTO, CAL E AREIA MÉDIA) PARA EMBOÇO/MASSA ÚNICA/ASSENTAMENTO DE ALVENARIA DE VEDAÇÃO, PREPARO MECÂNICO COM BETONEIRA 600 L. AF_06/2014</v>
          </cell>
          <cell r="C8695" t="str">
            <v>M3</v>
          </cell>
          <cell r="D8695">
            <v>319.13</v>
          </cell>
        </row>
        <row r="8696">
          <cell r="A8696" t="str">
            <v xml:space="preserve">    87289</v>
          </cell>
          <cell r="B8696" t="str">
            <v>ARGAMASSA TRAÇO 1:1,5:7,5 (CIMENTO, CAL E AREIA MÉDIA) PARA EMBOÇO/MASSA ÚNICA/ASSENTAMENTO DE ALVENARIA DE VEDAÇÃO, PREPARO MECÂNICO COM BETONEIRA 400 L. AF_06/2014</v>
          </cell>
          <cell r="C8696" t="str">
            <v>M3</v>
          </cell>
          <cell r="D8696">
            <v>308.26</v>
          </cell>
        </row>
        <row r="8697">
          <cell r="A8697" t="str">
            <v xml:space="preserve">    87290</v>
          </cell>
          <cell r="B8697" t="str">
            <v>ARGAMASSA TRAÇO 1:1,5:7,5 (CIMENTO, CAL E AREIA MÉDIA) PARA EMBOÇO/MASSA ÚNICA/ASSENTAMENTO DE ALVENARIA DE VEDAÇÃO, PREPARO MECÂNICO COM BETONEIRA 600 L. AF_06/2014</v>
          </cell>
          <cell r="C8697" t="str">
            <v>M3</v>
          </cell>
          <cell r="D8697">
            <v>307.02</v>
          </cell>
        </row>
        <row r="8698">
          <cell r="A8698" t="str">
            <v xml:space="preserve">    87292</v>
          </cell>
          <cell r="B8698" t="str">
            <v>ARGAMASSA TRAÇO 1:2:8 (CIMENTO, CAL E AREIA MÉDIA) PARA EMBOÇO/MASSA ÚNICA/ASSENTAMENTO DE ALVENARIA DE VEDAÇÃO, PREPARO MECÂNICO COM BETONEIRA 400 L. AF_06/2014</v>
          </cell>
          <cell r="C8698" t="str">
            <v>M3</v>
          </cell>
          <cell r="D8698">
            <v>325.45</v>
          </cell>
        </row>
        <row r="8699">
          <cell r="A8699" t="str">
            <v xml:space="preserve">    87294</v>
          </cell>
          <cell r="B8699" t="str">
            <v>ARGAMASSA TRAÇO 1:2:9 (CIMENTO, CAL E AREIA MÉDIA) PARA EMBOÇO/MASSA ÚNICA/ASSENTAMENTO DE ALVENARIA DE VEDAÇÃO, PREPARO MECÂNICO COM BETONEIRA 600 L. AF_06/2014</v>
          </cell>
          <cell r="C8699" t="str">
            <v>M3</v>
          </cell>
          <cell r="D8699">
            <v>306.58999999999997</v>
          </cell>
        </row>
        <row r="8700">
          <cell r="A8700" t="str">
            <v xml:space="preserve">    87295</v>
          </cell>
          <cell r="B8700" t="str">
            <v>ARGAMASSA TRAÇO 1:3:12 (CIMENTO, CAL E AREIA MÉDIA) PARA EMBOÇO/MASSA ÚNICA/ASSENTAMENTO DE ALVENARIA DE VEDAÇÃO, PREPARO MECÂNICO COM BETONEIRA 400 L. AF_06/2014</v>
          </cell>
          <cell r="C8700" t="str">
            <v>M3</v>
          </cell>
          <cell r="D8700">
            <v>308.92</v>
          </cell>
        </row>
        <row r="8701">
          <cell r="A8701" t="str">
            <v xml:space="preserve">    87296</v>
          </cell>
          <cell r="B8701" t="str">
            <v>ARGAMASSA TRAÇO 1:3:12 (CIMENTO, CAL E AREIA MÉDIA) PARA EMBOÇO/MASSA ÚNICA/ASSENTAMENTO DE ALVENARIA DE VEDAÇÃO, PREPARO MECÂNICO COM BETONEIRA 600 L. AF_06/2014</v>
          </cell>
          <cell r="C8701" t="str">
            <v>M3</v>
          </cell>
          <cell r="D8701">
            <v>299.27</v>
          </cell>
        </row>
        <row r="8702">
          <cell r="A8702" t="str">
            <v xml:space="preserve">    87298</v>
          </cell>
          <cell r="B8702" t="str">
            <v>ARGAMASSA TRAÇO 1:3 (CIMENTO E AREIA MÉDIA) PARA CONTRAPISO, PREPARO MECÂNICO COM BETONEIRA 400 L. AF_06/2014</v>
          </cell>
          <cell r="C8702" t="str">
            <v>M3</v>
          </cell>
          <cell r="D8702">
            <v>387.82</v>
          </cell>
        </row>
        <row r="8703">
          <cell r="A8703" t="str">
            <v xml:space="preserve">    87299</v>
          </cell>
          <cell r="B8703" t="str">
            <v>ARGAMASSA TRAÇO 1:3 (CIMENTO E AREIA MÉDIA) PARA CONTRAPISO, PREPARO MECÂNICO COM BETONEIRA 600 L. AF_06/2014</v>
          </cell>
          <cell r="C8703" t="str">
            <v>M3</v>
          </cell>
          <cell r="D8703">
            <v>380.63</v>
          </cell>
        </row>
        <row r="8704">
          <cell r="A8704" t="str">
            <v xml:space="preserve">    87301</v>
          </cell>
          <cell r="B8704" t="str">
            <v>ARGAMASSA TRAÇO 1:4 (CIMENTO E AREIA MÉDIA) PARA CONTRAPISO, PREPARO MECÂNICO COM BETONEIRA 400 L. AF_06/2014</v>
          </cell>
          <cell r="C8704" t="str">
            <v>M3</v>
          </cell>
          <cell r="D8704">
            <v>336.88</v>
          </cell>
        </row>
        <row r="8705">
          <cell r="A8705" t="str">
            <v xml:space="preserve">    87302</v>
          </cell>
          <cell r="B8705" t="str">
            <v>ARGAMASSA TRAÇO 1:4 (CIMENTO E AREIA MÉDIA) PARA CONTRAPISO, PREPARO MECÂNICO COM BETONEIRA 600 L. AF_06/2014</v>
          </cell>
          <cell r="C8705" t="str">
            <v>M3</v>
          </cell>
          <cell r="D8705">
            <v>331.19</v>
          </cell>
        </row>
        <row r="8706">
          <cell r="A8706" t="str">
            <v xml:space="preserve">    87304</v>
          </cell>
          <cell r="B8706" t="str">
            <v>ARGAMASSA TRAÇO 1:5 (CIMENTO E AREIA MÉDIA) PARA CONTRAPISO, PREPARO MECÂNICO COM BETONEIRA 400 L. AF_06/2014</v>
          </cell>
          <cell r="C8706" t="str">
            <v>M3</v>
          </cell>
          <cell r="D8706">
            <v>305.2</v>
          </cell>
        </row>
        <row r="8707">
          <cell r="A8707" t="str">
            <v xml:space="preserve">    87305</v>
          </cell>
          <cell r="B8707" t="str">
            <v>ARGAMASSA TRAÇO 1:5 (CIMENTO E AREIA MÉDIA) PARA CONTRAPISO, PREPARO MECÂNICO COM BETONEIRA 600 L. AF_06/2014</v>
          </cell>
          <cell r="C8707" t="str">
            <v>M3</v>
          </cell>
          <cell r="D8707">
            <v>299.64999999999998</v>
          </cell>
        </row>
        <row r="8708">
          <cell r="A8708" t="str">
            <v xml:space="preserve">    87307</v>
          </cell>
          <cell r="B8708" t="str">
            <v>ARGAMASSA TRAÇO 1:6 (CIMENTO E AREIA MÉDIA) PARA CONTRAPISO, PREPARO MECÂNICO COM BETONEIRA 400 L. AF_06/2014</v>
          </cell>
          <cell r="C8708" t="str">
            <v>M3</v>
          </cell>
          <cell r="D8708">
            <v>279.62</v>
          </cell>
        </row>
        <row r="8709">
          <cell r="A8709" t="str">
            <v xml:space="preserve">    87308</v>
          </cell>
          <cell r="B8709" t="str">
            <v>ARGAMASSA TRAÇO 1:6 (CIMENTO E AREIA MÉDIA) PARA CONTRAPISO, PREPARO MECÂNICO COM BETONEIRA 600 L. AF_06/2014</v>
          </cell>
          <cell r="C8709" t="str">
            <v>M3</v>
          </cell>
          <cell r="D8709">
            <v>274.58999999999997</v>
          </cell>
        </row>
        <row r="8710">
          <cell r="A8710" t="str">
            <v xml:space="preserve">    87310</v>
          </cell>
          <cell r="B8710" t="str">
            <v>ARGAMASSA TRAÇO 1:5 (CIMENTO E AREIA GROSSA) PARA CHAPISCO CONVENCIONAL, PREPARO MECÂNICO COM BETONEIRA 400 L. AF_06/2014</v>
          </cell>
          <cell r="C8710" t="str">
            <v>M3</v>
          </cell>
          <cell r="D8710">
            <v>241.8</v>
          </cell>
        </row>
        <row r="8711">
          <cell r="A8711" t="str">
            <v xml:space="preserve">    87311</v>
          </cell>
          <cell r="B8711" t="str">
            <v>ARGAMASSA TRAÇO 1:5 (CIMENTO E AREIA GROSSA) PARA CHAPISCO CONVENCIONAL, PREPARO MECÂNICO COM BETONEIRA 600 L. AF_06/2014</v>
          </cell>
          <cell r="C8711" t="str">
            <v>M3</v>
          </cell>
          <cell r="D8711">
            <v>238.55</v>
          </cell>
        </row>
        <row r="8712">
          <cell r="A8712" t="str">
            <v xml:space="preserve">    87313</v>
          </cell>
          <cell r="B8712" t="str">
            <v>ARGAMASSA TRAÇO 1:3 (CIMENTO E AREIA GROSSA) PARA CHAPISCO CONVENCIONAL, PREPARO MECÂNICO COM BETONEIRA 400 L. AF_06/2014</v>
          </cell>
          <cell r="C8712" t="str">
            <v>M3</v>
          </cell>
          <cell r="D8712">
            <v>302.06</v>
          </cell>
        </row>
        <row r="8713">
          <cell r="A8713" t="str">
            <v xml:space="preserve">    87314</v>
          </cell>
          <cell r="B8713" t="str">
            <v>ARGAMASSA TRAÇO 1:3 (CIMENTO E AREIA GROSSA) PARA CHAPISCO CONVENCIONAL, PREPARO MECÂNICO COM BETONEIRA 600 L. AF_06/2014</v>
          </cell>
          <cell r="C8713" t="str">
            <v>M3</v>
          </cell>
          <cell r="D8713">
            <v>299.83999999999997</v>
          </cell>
        </row>
        <row r="8714">
          <cell r="A8714" t="str">
            <v xml:space="preserve">    87316</v>
          </cell>
          <cell r="B8714" t="str">
            <v>ARGAMASSA TRAÇO 1:4 (CIMENTO E AREIA GROSSA) PARA CHAPISCO CONVENCIONAL, PREPARO MECÂNICO COM BETONEIRA 400 L. AF_06/2014</v>
          </cell>
          <cell r="C8714" t="str">
            <v>M3</v>
          </cell>
          <cell r="D8714">
            <v>268.60000000000002</v>
          </cell>
        </row>
        <row r="8715">
          <cell r="A8715" t="str">
            <v xml:space="preserve">    87317</v>
          </cell>
          <cell r="B8715" t="str">
            <v>ARGAMASSA TRAÇO 1:4 (CIMENTO E AREIA GROSSA) PARA CHAPISCO CONVENCIONAL, PREPARO MECÂNICO COM BETONEIRA 600 L. AF_06/2014</v>
          </cell>
          <cell r="C8715" t="str">
            <v>M3</v>
          </cell>
          <cell r="D8715">
            <v>263.62</v>
          </cell>
        </row>
        <row r="8716">
          <cell r="A8716" t="str">
            <v xml:space="preserve">    87319</v>
          </cell>
          <cell r="B8716" t="str">
            <v>ARGAMASSA TRAÇO 1:5 (CIMENTO E AREIA GROSSA) COM ADIÇÃO DE EMULSÃO POLIMÉRICA PARA CHAPISCO ROLADO, PREPARO MECÂNICO COM BETONEIRA 400 L. AF_06/2014</v>
          </cell>
          <cell r="C8716" t="str">
            <v>M3</v>
          </cell>
          <cell r="D8716">
            <v>1505.2</v>
          </cell>
        </row>
        <row r="8717">
          <cell r="A8717" t="str">
            <v xml:space="preserve">    87320</v>
          </cell>
          <cell r="B8717" t="str">
            <v>ARGAMASSA TRAÇO 1:5 (CIMENTO E AREIA GROSSA) COM ADIÇÃO DE EMULSÃO POLIMÉRICA PARA CHAPISCO ROLADO, PREPARO MECÂNICO COM BETONEIRA 600 L. AF_06/2014</v>
          </cell>
          <cell r="C8717" t="str">
            <v>M3</v>
          </cell>
          <cell r="D8717">
            <v>1508.08</v>
          </cell>
        </row>
        <row r="8718">
          <cell r="A8718" t="str">
            <v xml:space="preserve">    87322</v>
          </cell>
          <cell r="B8718" t="str">
            <v>ARGAMASSA TRAÇO 1:3 (CIMENTO E AREIA GROSSA) COM ADIÇÃO DE EMULSÃO POLIMÉRICA PARA CHAPISCO ROLADO, PREPARO MECÂNICO COM BETONEIRA 400 L. AF_06/2014</v>
          </cell>
          <cell r="C8718" t="str">
            <v>M3</v>
          </cell>
          <cell r="D8718">
            <v>1564.69</v>
          </cell>
        </row>
        <row r="8719">
          <cell r="A8719" t="str">
            <v xml:space="preserve">    87323</v>
          </cell>
          <cell r="B8719" t="str">
            <v>ARGAMASSA TRAÇO 1:3 (CIMENTO E AREIA GROSSA) COM ADIÇÃO DE EMULSÃO POLIMÉRICA PARA CHAPISCO ROLADO, PREPARO MECÂNICO COM BETONEIRA 600 L. AF_06/2014</v>
          </cell>
          <cell r="C8719" t="str">
            <v>M3</v>
          </cell>
          <cell r="D8719">
            <v>1557.33</v>
          </cell>
        </row>
        <row r="8720">
          <cell r="A8720" t="str">
            <v xml:space="preserve">    87325</v>
          </cell>
          <cell r="B8720" t="str">
            <v>ARGAMASSA TRAÇO 1:4 (CIMENTO E AREIA GROSSA) COM ADIÇÃO DE EMULSÃO POLIMÉRICA PARA CHAPISCO ROLADO, PREPARO MECÂNICO COM BETONEIRA 400 L. AF_06/2014</v>
          </cell>
          <cell r="C8720" t="str">
            <v>M3</v>
          </cell>
          <cell r="D8720">
            <v>1528.02</v>
          </cell>
        </row>
        <row r="8721">
          <cell r="A8721" t="str">
            <v xml:space="preserve">    87326</v>
          </cell>
          <cell r="B8721" t="str">
            <v>ARGAMASSA TRAÇO 1:4 (CIMENTO E AREIA GROSSA) COM ADIÇÃO DE EMULSÃO POLIMÉRICA PARA CHAPISCO ROLADO, PREPARO MECÂNICO COM BETONEIRA 600 L. AF_06/2014</v>
          </cell>
          <cell r="C8721" t="str">
            <v>M3</v>
          </cell>
          <cell r="D8721">
            <v>1526.16</v>
          </cell>
        </row>
        <row r="8722">
          <cell r="A8722" t="str">
            <v xml:space="preserve">    87327</v>
          </cell>
          <cell r="B8722" t="str">
            <v>ARGAMASSA TRAÇO 1:7 (CIMENTO E AREIA MÉDIA) COM ADIÇÃO DE PLASTIFICANTE PARA EMBOÇO/MASSA ÚNICA/ASSENTAMENTO DE ALVENARIA DE VEDAÇÃO, PREPARO MECÂNICO COM MISTURADOR DE EIXO HORIZONTAL DE 300 KG. AF_06/2014</v>
          </cell>
          <cell r="C8722" t="str">
            <v>M3</v>
          </cell>
          <cell r="D8722">
            <v>243.91</v>
          </cell>
        </row>
        <row r="8723">
          <cell r="A8723" t="str">
            <v xml:space="preserve">    87328</v>
          </cell>
          <cell r="B8723" t="str">
            <v>ARGAMASSA TRAÇO 1:7 (CIMENTO E AREIA MÉDIA) COM ADIÇÃO DE PLASTIFICANTE PARA EMBOÇO/MASSA ÚNICA/ASSENTAMENTO DE ALVENARIA DE VEDAÇÃO, PREPARO MECÂNICO COM MISTURADOR DE EIXO HORIZONTAL DE 600 KG. AF_06/2014</v>
          </cell>
          <cell r="C8723" t="str">
            <v>M3</v>
          </cell>
          <cell r="D8723">
            <v>221.82</v>
          </cell>
        </row>
        <row r="8724">
          <cell r="A8724" t="str">
            <v xml:space="preserve">    87329</v>
          </cell>
          <cell r="B8724" t="str">
            <v>ARGAMASSA TRAÇO 1:6 (CIMENTO E AREIA MÉDIA) COM ADIÇÃO DE PLASTIFICANTE PARA EMBOÇO/MASSA ÚNICA/ASSENTAMENTO DE ALVENARIA DE VEDAÇÃO, PREPARO MECÂNICO COM MISTURADOR DE EIXO HORIZONTAL DE 300 KG. AF_06/2014</v>
          </cell>
          <cell r="C8724" t="str">
            <v>M3</v>
          </cell>
          <cell r="D8724">
            <v>265.29000000000002</v>
          </cell>
        </row>
        <row r="8725">
          <cell r="A8725" t="str">
            <v xml:space="preserve">    87330</v>
          </cell>
          <cell r="B8725" t="str">
            <v>ARGAMASSA TRAÇO 1:6 (CIMENTO E AREIA MÉDIA) COM ADIÇÃO DE PLASTIFICANTE PARA EMBOÇO/MASSA ÚNICA/ASSENTAMENTO DE ALVENARIA DE VEDAÇÃO, PREPARO MECÂNICO COM MISTURADOR DE EIXO HORIZONTAL DE 600 KG. AF_06/2014</v>
          </cell>
          <cell r="C8725" t="str">
            <v>M3</v>
          </cell>
          <cell r="D8725">
            <v>241.47</v>
          </cell>
        </row>
        <row r="8726">
          <cell r="A8726" t="str">
            <v xml:space="preserve">    87331</v>
          </cell>
          <cell r="B8726" t="str">
            <v>ARGAMASSA TRAÇO 1:1:6 (CIMENTO, CAL E AREIA MÉDIA) PARA EMBOÇO/MASSA ÚNICA/ASSENTAMENTO DE ALVENARIA DE VEDAÇÃO, PREPARO MECÂNICO COM MISTURADOR DE EIXO HORIZONTAL DE 300 KG. AF_06/2014</v>
          </cell>
          <cell r="C8726" t="str">
            <v>M3</v>
          </cell>
          <cell r="D8726">
            <v>329.21</v>
          </cell>
        </row>
        <row r="8727">
          <cell r="A8727" t="str">
            <v xml:space="preserve">    87332</v>
          </cell>
          <cell r="B8727" t="str">
            <v>ARGAMASSA TRAÇO 1:1:6 (CIMENTO, CAL E AREIA MÉDIA) PARA EMBOÇO/MASSA ÚNICA/ASSENTAMENTO DE ALVENARIA DE VEDAÇÃO, PREPARO MECÂNICO COM MISTURADOR DE EIXO HORIZONTAL DE 600 KG. AF_06/2014</v>
          </cell>
          <cell r="C8727" t="str">
            <v>M3</v>
          </cell>
          <cell r="D8727">
            <v>305.73</v>
          </cell>
        </row>
        <row r="8728">
          <cell r="A8728" t="str">
            <v xml:space="preserve">    87333</v>
          </cell>
          <cell r="B8728" t="str">
            <v>ARGAMASSA TRAÇO 1:1,5:7,5 (CIMENTO, CAL E AREIA MÉDIA) PARA EMBOÇO/MASSA ÚNICA/ASSENTAMENTO DE ALVENARIA DE VEDAÇÃO, PREPARO MECÂNICO COM MISTURADOR DE EIXO HORIZONTAL DE 300 KG. AF_06/2014</v>
          </cell>
          <cell r="C8728" t="str">
            <v>M3</v>
          </cell>
          <cell r="D8728">
            <v>310.02</v>
          </cell>
        </row>
        <row r="8729">
          <cell r="A8729" t="str">
            <v xml:space="preserve">    87334</v>
          </cell>
          <cell r="B8729" t="str">
            <v>ARGAMASSA TRAÇO 1:1,5:7,5 (CIMENTO, CAL E AREIA MÉDIA) PARA EMBOÇO/MASSA ÚNICA/ASSENTAMENTO DE ALVENARIA DE VEDAÇÃO, PREPARO MECÂNICO COM MISTURADOR DE EIXO HORIZONTAL DE 600 KG. AF_06/2014</v>
          </cell>
          <cell r="C8729" t="str">
            <v>M3</v>
          </cell>
          <cell r="D8729">
            <v>293.06</v>
          </cell>
        </row>
        <row r="8730">
          <cell r="A8730" t="str">
            <v xml:space="preserve">    87335</v>
          </cell>
          <cell r="B8730" t="str">
            <v>ARGAMASSA TRAÇO 1:2:8 (CIMENTO, CAL E AREIA MÉDIA) PARA EMBOÇO/MASSA ÚNICA/ASSENTAMENTO DE ALVENARIA DE VEDAÇÃO, PREPARO MECÂNICO COM MISTURADOR DE EIXO HORIZONTAL DE 300 KG. AF_06/2014</v>
          </cell>
          <cell r="C8730" t="str">
            <v>M3</v>
          </cell>
          <cell r="D8730">
            <v>320.58999999999997</v>
          </cell>
        </row>
        <row r="8731">
          <cell r="A8731" t="str">
            <v xml:space="preserve">    87336</v>
          </cell>
          <cell r="B8731" t="str">
            <v>ARGAMASSA TRAÇO 1:2:8 (CIMENTO, CAL E AREIA MÉDIA) PARA EMBOÇO/MASSA ÚNICA/ASSENTAMENTO DE ALVENARIA DE VEDAÇÃO, PREPARO MECÂNICO COM MISTURADOR DE EIXO HORIZONTAL DE 600 KG. AF_06/2014</v>
          </cell>
          <cell r="C8731" t="str">
            <v>M3</v>
          </cell>
          <cell r="D8731">
            <v>308.47000000000003</v>
          </cell>
        </row>
        <row r="8732">
          <cell r="A8732" t="str">
            <v xml:space="preserve">    87337</v>
          </cell>
          <cell r="B8732" t="str">
            <v>ARGAMASSA TRAÇO 1:2:9 (CIMENTO, CAL E AREIA MÉDIA) PARA EMBOÇO/MASSA ÚNICA/ASSENTAMENTO DE ALVENARIA DE VEDAÇÃO, PREPARO MECÂNICO COM MISTURADOR DE EIXO HORIZONTAL DE 300 KG. AF_06/2014</v>
          </cell>
          <cell r="C8732" t="str">
            <v>M3</v>
          </cell>
          <cell r="D8732">
            <v>302.25</v>
          </cell>
        </row>
        <row r="8733">
          <cell r="A8733" t="str">
            <v xml:space="preserve">    87338</v>
          </cell>
          <cell r="B8733" t="str">
            <v>ARGAMASSA TRAÇO 1:3:12 (CIMENTO, CAL E AREIA MÉDIA) PARA EMBOÇO/MASSA ÚNICA/ASSENTAMENTO DE ALVENARIA DE VEDAÇÃO, PREPARO MECÂNICO COM MISTURADOR DE EIXO HORIZONTAL DE 600 KG. AF_06/2014</v>
          </cell>
          <cell r="C8733" t="str">
            <v>M3</v>
          </cell>
          <cell r="D8733">
            <v>293.89</v>
          </cell>
        </row>
        <row r="8734">
          <cell r="A8734" t="str">
            <v xml:space="preserve">    87339</v>
          </cell>
          <cell r="B8734" t="str">
            <v>ARGAMASSA TRAÇO 1:3 (CIMENTO E AREIA MÉDIA) PARA CONTRAPISO, PREPARO MECÂNICO COM MISTURADOR DE EIXO HORIZONTAL DE 160 KG. AF_06/2014</v>
          </cell>
          <cell r="C8734" t="str">
            <v>M3</v>
          </cell>
          <cell r="D8734">
            <v>431.78</v>
          </cell>
        </row>
        <row r="8735">
          <cell r="A8735" t="str">
            <v xml:space="preserve">    87340</v>
          </cell>
          <cell r="B8735" t="str">
            <v>ARGAMASSA TRAÇO 1:3 (CIMENTO E AREIA MÉDIA) PARA CONTRAPISO, PREPARO MECÂNICO COM MISTURADOR DE EIXO HORIZONTAL DE 300 KG. AF_06/2014</v>
          </cell>
          <cell r="C8735" t="str">
            <v>M3</v>
          </cell>
          <cell r="D8735">
            <v>378.5</v>
          </cell>
        </row>
        <row r="8736">
          <cell r="A8736" t="str">
            <v xml:space="preserve">    87341</v>
          </cell>
          <cell r="B8736" t="str">
            <v>ARGAMASSA TRAÇO 1:3 (CIMENTO E AREIA MÉDIA) PARA CONTRAPISO, PREPARO MECÂNICO COM MISTURADOR DE EIXO HORIZONTAL DE 600 KG. AF_06/2014</v>
          </cell>
          <cell r="C8736" t="str">
            <v>M3</v>
          </cell>
          <cell r="D8736">
            <v>368.94</v>
          </cell>
        </row>
        <row r="8737">
          <cell r="A8737" t="str">
            <v xml:space="preserve">    87342</v>
          </cell>
          <cell r="B8737" t="str">
            <v>ARGAMASSA TRAÇO 1:4 (CIMENTO E AREIA MÉDIA) PARA CONTRAPISO, PREPARO MECÂNICO COM MISTURADOR DE EIXO HORIZONTAL DE 160 KG. AF_06/2014</v>
          </cell>
          <cell r="C8737" t="str">
            <v>M3</v>
          </cell>
          <cell r="D8737">
            <v>368.18</v>
          </cell>
        </row>
        <row r="8738">
          <cell r="A8738" t="str">
            <v xml:space="preserve">    87343</v>
          </cell>
          <cell r="B8738" t="str">
            <v>ARGAMASSA TRAÇO 1:4 (CIMENTO E AREIA MÉDIA) PARA CONTRAPISO, PREPARO MECÂNICO COM MISTURADOR DE EIXO HORIZONTAL DE 300 KG. AF_06/2014</v>
          </cell>
          <cell r="C8738" t="str">
            <v>M3</v>
          </cell>
          <cell r="D8738">
            <v>333.56</v>
          </cell>
        </row>
        <row r="8739">
          <cell r="A8739" t="str">
            <v xml:space="preserve">    87344</v>
          </cell>
          <cell r="B8739" t="str">
            <v>ARGAMASSA TRAÇO 1:4 (CIMENTO E AREIA MÉDIA) PARA CONTRAPISO, PREPARO MECÂNICO COM MISTURADOR DE EIXO HORIZONTAL DE 600 KG. AF_06/2014</v>
          </cell>
          <cell r="C8739" t="str">
            <v>M3</v>
          </cell>
          <cell r="D8739">
            <v>320.02999999999997</v>
          </cell>
        </row>
        <row r="8740">
          <cell r="A8740" t="str">
            <v xml:space="preserve">    87345</v>
          </cell>
          <cell r="B8740" t="str">
            <v>ARGAMASSA TRAÇO 1:5 (CIMENTO E AREIA MÉDIA) PARA CONTRAPISO, PREPARO MECÂNICO COM MISTURADOR DE EIXO HORIZONTAL DE 160 KG. AF_06/2014</v>
          </cell>
          <cell r="C8740" t="str">
            <v>M3</v>
          </cell>
          <cell r="D8740">
            <v>320.41000000000003</v>
          </cell>
        </row>
        <row r="8741">
          <cell r="A8741" t="str">
            <v xml:space="preserve">    87346</v>
          </cell>
          <cell r="B8741" t="str">
            <v>ARGAMASSA TRAÇO 1:5 (CIMENTO E AREIA MÉDIA) PARA CONTRAPISO, PREPARO MECÂNICO COM MISTURADOR DE EIXO HORIZONTAL DE 300 KG. AF_06/2014</v>
          </cell>
          <cell r="C8741" t="str">
            <v>M3</v>
          </cell>
          <cell r="D8741">
            <v>296.94</v>
          </cell>
        </row>
        <row r="8742">
          <cell r="A8742" t="str">
            <v xml:space="preserve">    87347</v>
          </cell>
          <cell r="B8742" t="str">
            <v>ARGAMASSA TRAÇO 1:5 (CIMENTO E AREIA MÉDIA) PARA CONTRAPISO, PREPARO MECÂNICO COM MISTURADOR DE EIXO HORIZONTAL DE 600 KG. AF_06/2014</v>
          </cell>
          <cell r="C8742" t="str">
            <v>M3</v>
          </cell>
          <cell r="D8742">
            <v>289.38</v>
          </cell>
        </row>
        <row r="8743">
          <cell r="A8743" t="str">
            <v xml:space="preserve">    87348</v>
          </cell>
          <cell r="B8743" t="str">
            <v>ARGAMASSA TRAÇO 1:6 (CIMENTO E AREIA MÉDIA) PARA CONTRAPISO, PREPARO MECÂNICO COM MISTURADOR DE EIXO HORIZONTAL DE 160 KG. AF_06/2014</v>
          </cell>
          <cell r="C8743" t="str">
            <v>M3</v>
          </cell>
          <cell r="D8743">
            <v>293.83</v>
          </cell>
        </row>
        <row r="8744">
          <cell r="A8744" t="str">
            <v xml:space="preserve">    87349</v>
          </cell>
          <cell r="B8744" t="str">
            <v>ARGAMASSA TRAÇO 1:6 (CIMENTO E AREIA MÉDIA) PARA CONTRAPISO, PREPARO MECÂNICO COM MISTURADOR DE EIXO HORIZONTAL DE 600 KG. AF_06/2014</v>
          </cell>
          <cell r="C8744" t="str">
            <v>M3</v>
          </cell>
          <cell r="D8744">
            <v>263.83999999999997</v>
          </cell>
        </row>
        <row r="8745">
          <cell r="A8745" t="str">
            <v xml:space="preserve">    87350</v>
          </cell>
          <cell r="B8745" t="str">
            <v>ARGAMASSA TRAÇO 1:5 (CIMENTO E AREIA GROSSA) PARA CHAPISCO CONVENCIONAL, PREPARO MECÂNICO COM MISTURADOR DE EIXO HORIZONTAL DE 300 KG. AF_06/2014</v>
          </cell>
          <cell r="C8745" t="str">
            <v>M3</v>
          </cell>
          <cell r="D8745">
            <v>258.70999999999998</v>
          </cell>
        </row>
        <row r="8746">
          <cell r="A8746" t="str">
            <v xml:space="preserve">    87351</v>
          </cell>
          <cell r="B8746" t="str">
            <v>ARGAMASSA TRAÇO 1:5 (CIMENTO E AREIA GROSSA) PARA CHAPISCO CONVENCIONAL, PREPARO MECÂNICO COM MISTURADOR DE EIXO HORIZONTAL DE 600 KG. AF_06/2014</v>
          </cell>
          <cell r="C8746" t="str">
            <v>M3</v>
          </cell>
          <cell r="D8746">
            <v>236.52</v>
          </cell>
        </row>
        <row r="8747">
          <cell r="A8747" t="str">
            <v xml:space="preserve">    87352</v>
          </cell>
          <cell r="B8747" t="str">
            <v>ARGAMASSA TRAÇO 1:3 (CIMENTO E AREIA GROSSA) PARA CHAPISCO CONVENCIONAL, PREPARO MECÂNICO COM MISTURADOR DE EIXO HORIZONTAL DE 160 KG. AF_06/2014</v>
          </cell>
          <cell r="C8747" t="str">
            <v>M3</v>
          </cell>
          <cell r="D8747">
            <v>334.48</v>
          </cell>
        </row>
        <row r="8748">
          <cell r="A8748" t="str">
            <v xml:space="preserve">    87353</v>
          </cell>
          <cell r="B8748" t="str">
            <v>ARGAMASSA TRAÇO 1:3 (CIMENTO E AREIA GROSSA) PARA CHAPISCO CONVENCIONAL, PREPARO MECÂNICO COM MISTURADOR DE EIXO HORIZONTAL DE 300 KG. AF_06/2014</v>
          </cell>
          <cell r="C8748" t="str">
            <v>M3</v>
          </cell>
          <cell r="D8748">
            <v>303.29000000000002</v>
          </cell>
        </row>
        <row r="8749">
          <cell r="A8749" t="str">
            <v xml:space="preserve">    87354</v>
          </cell>
          <cell r="B8749" t="str">
            <v>ARGAMASSA TRAÇO 1:3 (CIMENTO E AREIA GROSSA) PARA CHAPISCO CONVENCIONAL, PREPARO MECÂNICO COM MISTURADOR DE EIXO HORIZONTAL DE 600 KG. AF_06/2014</v>
          </cell>
          <cell r="C8749" t="str">
            <v>M3</v>
          </cell>
          <cell r="D8749">
            <v>289.49</v>
          </cell>
        </row>
        <row r="8750">
          <cell r="A8750" t="str">
            <v xml:space="preserve">    87355</v>
          </cell>
          <cell r="B8750" t="str">
            <v>ARGAMASSA TRAÇO 1:4 (CIMENTO E AREIA GROSSA) PARA CHAPISCO CONVENCIONAL, PREPARO MECÂNICO COM MISTURADOR DE EIXO HORIZONTAL DE 160 KG. AF_06/2014</v>
          </cell>
          <cell r="C8750" t="str">
            <v>M3</v>
          </cell>
          <cell r="D8750">
            <v>287.08</v>
          </cell>
        </row>
        <row r="8751">
          <cell r="A8751" t="str">
            <v xml:space="preserve">    87356</v>
          </cell>
          <cell r="B8751" t="str">
            <v>ARGAMASSA TRAÇO 1:4 (CIMENTO E AREIA GROSSA) PARA CHAPISCO CONVENCIONAL, PREPARO MECÂNICO COM MISTURADOR DE EIXO HORIZONTAL DE 300 KG. AF_06/2014</v>
          </cell>
          <cell r="C8751" t="str">
            <v>M3</v>
          </cell>
          <cell r="D8751">
            <v>261.87</v>
          </cell>
        </row>
        <row r="8752">
          <cell r="A8752" t="str">
            <v xml:space="preserve">    87357</v>
          </cell>
          <cell r="B8752" t="str">
            <v>ARGAMASSA TRAÇO 1:4 (CIMENTO E AREIA GROSSA) PARA CHAPISCO CONVENCIONAL, PREPARO MECÂNICO COM MISTURADOR DE EIXO HORIZONTAL DE 600 KG. AF_06/2014</v>
          </cell>
          <cell r="C8752" t="str">
            <v>M3</v>
          </cell>
          <cell r="D8752">
            <v>256.32</v>
          </cell>
        </row>
        <row r="8753">
          <cell r="A8753" t="str">
            <v xml:space="preserve">    87358</v>
          </cell>
          <cell r="B8753" t="str">
            <v>ARGAMASSA TRAÇO 1:5 (CIMENTO E AREIA GROSSA) COM ADIÇÃO DE EMULSÃO POLIMÉRICA PARA CHAPISCO ROLADO, PREPARO MECÂNICO COM MISTURADOR DE EIXOHORIZONTAL DE 300 KG. AF_06/2014</v>
          </cell>
          <cell r="C8753" t="str">
            <v>M3</v>
          </cell>
          <cell r="D8753">
            <v>1483.68</v>
          </cell>
        </row>
        <row r="8754">
          <cell r="A8754" t="str">
            <v xml:space="preserve">    87359</v>
          </cell>
          <cell r="B8754" t="str">
            <v>ARGAMASSA TRAÇO 1:5 (CIMENTO E AREIA GROSSA) COM ADIÇÃO DE EMULSÃO POLIMÉRICA PARA CHAPISCO ROLADO, PREPARO MECÂNICO COM MISTURADOR DE EIXOHORIZONTAL DE 600 KG. AF_06/2014</v>
          </cell>
          <cell r="C8754" t="str">
            <v>M3</v>
          </cell>
          <cell r="D8754">
            <v>1474.13</v>
          </cell>
        </row>
        <row r="8755">
          <cell r="A8755" t="str">
            <v xml:space="preserve">    87360</v>
          </cell>
          <cell r="B8755" t="str">
            <v>ARGAMASSA TRAÇO 1:3 (CIMENTO E AREIA GROSSA) COM ADIÇÃO DE EMULSÃO POLIMÉRICA PARA CHAPISCO ROLADO, PREPARO MECÂNICO COM MISTURADOR DE EIXOHORIZONTAL DE 160 KG. AF_06/2014</v>
          </cell>
          <cell r="C8755" t="str">
            <v>M3</v>
          </cell>
          <cell r="D8755">
            <v>1548.71</v>
          </cell>
        </row>
        <row r="8756">
          <cell r="A8756" t="str">
            <v xml:space="preserve">    87361</v>
          </cell>
          <cell r="B8756" t="str">
            <v>ARGAMASSA TRAÇO 1:3 (CIMENTO E AREIA GROSSA) COM ADIÇÃO DE EMULSÃO POLIMÉRICA PARA CHAPISCO ROLADO, PREPARO MECÂNICO COM MISTURADOR DE EIXOHORIZONTAL DE 300 KG. AF_06/2014</v>
          </cell>
          <cell r="C8756" t="str">
            <v>M3</v>
          </cell>
          <cell r="D8756">
            <v>1532.5</v>
          </cell>
        </row>
        <row r="8757">
          <cell r="A8757" t="str">
            <v xml:space="preserve">    87362</v>
          </cell>
          <cell r="B8757" t="str">
            <v>ARGAMASSA TRAÇO 1:3 (CIMENTO E AREIA GROSSA) COM ADIÇÃO DE EMULSÃO POLIMÉRICA PARA CHAPISCO ROLADO, PREPARO MECÂNICO COM MISTURADOR DE EIXOHORIZONTAL DE 600 KG. AF_06/2014</v>
          </cell>
          <cell r="C8757" t="str">
            <v>M3</v>
          </cell>
          <cell r="D8757">
            <v>1530.04</v>
          </cell>
        </row>
        <row r="8758">
          <cell r="A8758" t="str">
            <v xml:space="preserve">    87363</v>
          </cell>
          <cell r="B8758" t="str">
            <v>ARGAMASSA TRAÇO 1:4 (CIMENTO E AREIA GROSSA) COM ADIÇÃO DE EMULSÃO POLIMÉRICA PARA CHAPISCO ROLADO, PREPARO MECÂNICO COM MISTURADOR DE EIXOHORIZONTAL DE 300 KG. AF_06/2014</v>
          </cell>
          <cell r="C8758" t="str">
            <v>M3</v>
          </cell>
          <cell r="D8758">
            <v>1517.66</v>
          </cell>
        </row>
        <row r="8759">
          <cell r="A8759" t="str">
            <v xml:space="preserve">    87364</v>
          </cell>
          <cell r="B8759" t="str">
            <v>ARGAMASSA TRAÇO 1:4 (CIMENTO E AREIA GROSSA) COM ADIÇÃO DE EMULSÃO POLIMÉRICA PARA CHAPISCO ROLADO, PREPARO MECÂNICO COM MISTURADOR DE EIXOHORIZONTAL DE 600 KG. AF_06/2014</v>
          </cell>
          <cell r="C8759" t="str">
            <v>M3</v>
          </cell>
          <cell r="D8759">
            <v>1495.17</v>
          </cell>
        </row>
        <row r="8760">
          <cell r="A8760" t="str">
            <v xml:space="preserve">    87365</v>
          </cell>
          <cell r="B8760" t="str">
            <v>ARGAMASSA TRAÇO 1:7 (CIMENTO E AREIA MÉDIA) COM ADIÇÃO DE PLASTIFICANTE PARA EMBOÇO/MASSA ÚNICA/ASSENTAMENTO DE ALVENARIA DE VEDAÇÃO, PREPARO MANUAL. AF_06/2014</v>
          </cell>
          <cell r="C8760" t="str">
            <v>M3</v>
          </cell>
          <cell r="D8760">
            <v>290.64999999999998</v>
          </cell>
        </row>
        <row r="8761">
          <cell r="A8761" t="str">
            <v xml:space="preserve">    87366</v>
          </cell>
          <cell r="B8761" t="str">
            <v>ARGAMASSA TRAÇO 1:6 (CIMENTO E AREIA MÉDIA) COM ADIÇÃO DE PLASTIFICANTE PARA EMBOÇO/MASSA ÚNICA/ASSENTAMENTO DE ALVENARIA DE VEDAÇÃO, PREPARO MANUAL. AF_06/2014</v>
          </cell>
          <cell r="C8761" t="str">
            <v>M3</v>
          </cell>
          <cell r="D8761">
            <v>306.8</v>
          </cell>
        </row>
        <row r="8762">
          <cell r="A8762" t="str">
            <v xml:space="preserve">    87367</v>
          </cell>
          <cell r="B8762" t="str">
            <v>ARGAMASSA TRAÇO 1:1:6 (CIMENTO, CAL E AREIA MÉDIA) PARA EMBOÇO/MASSA ÚNICA/ASSENTAMENTO DE ALVENARIA DE VEDAÇÃO, PREPARO MANUAL. AF_06/2014</v>
          </cell>
          <cell r="C8762" t="str">
            <v>M3</v>
          </cell>
          <cell r="D8762">
            <v>373.66</v>
          </cell>
        </row>
        <row r="8763">
          <cell r="A8763" t="str">
            <v xml:space="preserve">    87368</v>
          </cell>
          <cell r="B8763" t="str">
            <v>ARGAMASSA TRAÇO 1:1,5:7,5 (CIMENTO, CAL E AREIA MÉDIA) PARA EMBOÇO/MASSA ÚNICA/ASSENTAMENTO DE ALVENARIA DE VEDAÇÃO, PREPARO MANUAL. AF_06/2014</v>
          </cell>
          <cell r="C8763" t="str">
            <v>M3</v>
          </cell>
          <cell r="D8763">
            <v>368.03</v>
          </cell>
        </row>
        <row r="8764">
          <cell r="A8764" t="str">
            <v xml:space="preserve">    87369</v>
          </cell>
          <cell r="B8764" t="str">
            <v>ARGAMASSA TRAÇO 1:2:8 (CIMENTO, CAL E AREIA MÉDIA) PARA EMBOÇO/MASSA ÚNICA/ASSENTAMENTO DE ALVENARIA DE VEDAÇÃO, PREPARO MANUAL. AF_06/2014</v>
          </cell>
          <cell r="C8764" t="str">
            <v>M3</v>
          </cell>
          <cell r="D8764">
            <v>382.13</v>
          </cell>
        </row>
        <row r="8765">
          <cell r="A8765" t="str">
            <v xml:space="preserve">    87370</v>
          </cell>
          <cell r="B8765" t="str">
            <v>ARGAMASSA TRAÇO 1:2:9 (CIMENTO, CAL E AREIA MÉDIA) PARA EMBOÇO/MASSA ÚNICA/ASSENTAMENTO DE ALVENARIA DE VEDAÇÃO, PREPARO MANUAL. AF_06/2014</v>
          </cell>
          <cell r="C8765" t="str">
            <v>M3</v>
          </cell>
          <cell r="D8765">
            <v>364.35</v>
          </cell>
        </row>
        <row r="8766">
          <cell r="A8766" t="str">
            <v xml:space="preserve">    87371</v>
          </cell>
          <cell r="B8766" t="str">
            <v>ARGAMASSA TRAÇO 1:3:12 (CIMENTO, CAL E AREIA MÉDIA) PARA EMBOÇO/MASSA ÚNICA/ASSENTAMENTO DE ALVENARIA DE VEDAÇÃO, PREPARO MANUAL. AF_06/2014</v>
          </cell>
          <cell r="C8766" t="str">
            <v>M3</v>
          </cell>
          <cell r="D8766">
            <v>359.71</v>
          </cell>
        </row>
        <row r="8767">
          <cell r="A8767" t="str">
            <v xml:space="preserve">    87372</v>
          </cell>
          <cell r="B8767" t="str">
            <v>ARGAMASSA TRAÇO 1:3 (CIMENTO E AREIA MÉDIA) PARA CONTRAPISO, PREPARO MANUAL. AF_06/2014</v>
          </cell>
          <cell r="C8767" t="str">
            <v>M3</v>
          </cell>
          <cell r="D8767">
            <v>443.01</v>
          </cell>
        </row>
        <row r="8768">
          <cell r="A8768" t="str">
            <v xml:space="preserve">    87373</v>
          </cell>
          <cell r="B8768" t="str">
            <v>ARGAMASSA TRAÇO 1:4 (CIMENTO E AREIA MÉDIA) PARA CONTRAPISO, PREPARO MANUAL. AF_06/2014</v>
          </cell>
          <cell r="C8768" t="str">
            <v>M3</v>
          </cell>
          <cell r="D8768">
            <v>393.73</v>
          </cell>
        </row>
        <row r="8769">
          <cell r="A8769" t="str">
            <v xml:space="preserve">    87374</v>
          </cell>
          <cell r="B8769" t="str">
            <v>ARGAMASSA TRAÇO 1:5 (CIMENTO E AREIA MÉDIA) PARA CONTRAPISO, PREPARO MANUAL. AF_06/2014</v>
          </cell>
          <cell r="C8769" t="str">
            <v>M3</v>
          </cell>
          <cell r="D8769">
            <v>360.61</v>
          </cell>
        </row>
        <row r="8770">
          <cell r="A8770" t="str">
            <v xml:space="preserve">    87375</v>
          </cell>
          <cell r="B8770" t="str">
            <v>ARGAMASSA TRAÇO 1:6 (CIMENTO E AREIA MÉDIA) PARA CONTRAPISO, PREPARO MANUAL. AF_06/2014</v>
          </cell>
          <cell r="C8770" t="str">
            <v>M3</v>
          </cell>
          <cell r="D8770">
            <v>334.08</v>
          </cell>
        </row>
        <row r="8771">
          <cell r="A8771" t="str">
            <v xml:space="preserve">    87376</v>
          </cell>
          <cell r="B8771" t="str">
            <v>ARGAMASSA TRAÇO 1:5 (CIMENTO E AREIA GROSSA) PARA CHAPISCO CONVENCIONAL, PREPARO MANUAL. AF_06/2014</v>
          </cell>
          <cell r="C8771" t="str">
            <v>M3</v>
          </cell>
          <cell r="D8771">
            <v>303.95999999999998</v>
          </cell>
        </row>
        <row r="8772">
          <cell r="A8772" t="str">
            <v xml:space="preserve">    87377</v>
          </cell>
          <cell r="B8772" t="str">
            <v>ARGAMASSA TRAÇO 1:3 (CIMENTO E AREIA GROSSA) PARA CHAPISCO CONVENCIONAL, PREPARO MANUAL. AF_06/2014</v>
          </cell>
          <cell r="C8772" t="str">
            <v>M3</v>
          </cell>
          <cell r="D8772">
            <v>362.81</v>
          </cell>
        </row>
        <row r="8773">
          <cell r="A8773" t="str">
            <v xml:space="preserve">    87378</v>
          </cell>
          <cell r="B8773" t="str">
            <v>ARGAMASSA TRAÇO 1:4 (CIMENTO E AREIA GROSSA) PARA CHAPISCO CONVENCIONAL, PREPARO MANUAL. AF_06/2014</v>
          </cell>
          <cell r="C8773" t="str">
            <v>M3</v>
          </cell>
          <cell r="D8773">
            <v>327.5</v>
          </cell>
        </row>
        <row r="8774">
          <cell r="A8774" t="str">
            <v xml:space="preserve">    87379</v>
          </cell>
          <cell r="B8774" t="str">
            <v>ARGAMASSA TRAÇO 1:5 (CIMENTO E AREIA GROSSA) COM ADIÇÃO DE EMULSÃO POLIMÉRICA PARA CHAPISCO ROLADO, PREPARO MANUAL. AF_06/2014</v>
          </cell>
          <cell r="C8774" t="str">
            <v>M3</v>
          </cell>
          <cell r="D8774">
            <v>1555.31</v>
          </cell>
        </row>
        <row r="8775">
          <cell r="A8775" t="str">
            <v xml:space="preserve">    87380</v>
          </cell>
          <cell r="B8775" t="str">
            <v>ARGAMASSA TRAÇO 1:3 (CIMENTO E AREIA GROSSA) COM ADIÇÃO DE EMULSÃO POLIMÉRICA PARA CHAPISCO ROLADO, PREPARO MANUAL. AF_06/2014</v>
          </cell>
          <cell r="C8775" t="str">
            <v>M3</v>
          </cell>
          <cell r="D8775">
            <v>1610.54</v>
          </cell>
        </row>
        <row r="8776">
          <cell r="A8776" t="str">
            <v xml:space="preserve">    87381</v>
          </cell>
          <cell r="B8776" t="str">
            <v>ARGAMASSA TRAÇO 1:4 (CIMENTO E AREIA GROSSA) COM ADIÇÃO DE EMULSÃO POLIMÉRICA PARA CHAPISCO ROLADO, PREPARO MANUAL. AF_06/2014</v>
          </cell>
          <cell r="C8776" t="str">
            <v>M3</v>
          </cell>
          <cell r="D8776">
            <v>1577.98</v>
          </cell>
        </row>
        <row r="8777">
          <cell r="A8777" t="str">
            <v xml:space="preserve">    87382</v>
          </cell>
          <cell r="B8777" t="str">
            <v>ARGAMASSA INDUSTRIALIZADA MULTIUSO PARA REVESTIMENTOS E ASSENTAMENTO DA ALVENARIA, PREPARO COM MISTURADOR DE EIXO HORIZONTAL DE 160 KG. AF_06/2014</v>
          </cell>
          <cell r="C8777" t="str">
            <v>M3</v>
          </cell>
          <cell r="D8777">
            <v>811.43</v>
          </cell>
        </row>
        <row r="8778">
          <cell r="A8778" t="str">
            <v xml:space="preserve">    87383</v>
          </cell>
          <cell r="B8778" t="str">
            <v>ARGAMASSA INDUSTRIALIZADA MULTIUSO PARA REVESTIMENTOS E ASSENTAMENTO DA ALVENARIA, PREPARO COM MISTURADOR DE EIXO HORIZONTAL DE 300 KG. AF_06/2014</v>
          </cell>
          <cell r="C8778" t="str">
            <v>M3</v>
          </cell>
          <cell r="D8778">
            <v>809.49</v>
          </cell>
        </row>
        <row r="8779">
          <cell r="A8779" t="str">
            <v xml:space="preserve">    87384</v>
          </cell>
          <cell r="B8779" t="str">
            <v>ARGAMASSA INDUSTRIALIZADA MULTIUSO PARA REVESTIMENTOS E ASSENTAMENTO DA ALVENARIA, PREPARO COM MISTURADOR DE EIXO HORIZONTAL DE 600 KG. AF_06/2014</v>
          </cell>
          <cell r="C8779" t="str">
            <v>M3</v>
          </cell>
          <cell r="D8779">
            <v>806.15</v>
          </cell>
        </row>
        <row r="8780">
          <cell r="A8780" t="str">
            <v xml:space="preserve">    87385</v>
          </cell>
          <cell r="B8780" t="str">
            <v>ARGAMASSA PRONTA PARA CONTRAPISO, PREPARO COM MISTURADOR DE EIXO HORIZONTAL DE 160 KG. AF_06/2014</v>
          </cell>
          <cell r="C8780" t="str">
            <v>M3</v>
          </cell>
          <cell r="D8780">
            <v>837.71</v>
          </cell>
        </row>
        <row r="8781">
          <cell r="A8781" t="str">
            <v xml:space="preserve">    87386</v>
          </cell>
          <cell r="B8781" t="str">
            <v>ARGAMASSA PRONTA PARA CONTRAPISO, PREPARO COM MISTURADOR DE EIXO HORIZONTAL DE 300 KG. AF_06/2014</v>
          </cell>
          <cell r="C8781" t="str">
            <v>M3</v>
          </cell>
          <cell r="D8781">
            <v>832.61</v>
          </cell>
        </row>
        <row r="8782">
          <cell r="A8782" t="str">
            <v xml:space="preserve">    87387</v>
          </cell>
          <cell r="B8782" t="str">
            <v>ARGAMASSA PRONTA PARA CONTRAPISO, PREPARO COM MISTURADOR DE EIXO HORIZONTAL DE 600 KG. AF_06/2014</v>
          </cell>
          <cell r="C8782" t="str">
            <v>M3</v>
          </cell>
          <cell r="D8782">
            <v>830.05</v>
          </cell>
        </row>
        <row r="8783">
          <cell r="A8783" t="str">
            <v xml:space="preserve">    87391</v>
          </cell>
          <cell r="B8783" t="str">
            <v>ARGAMASSA INDUSTRIALIZADA PARA CHAPISCO ROLADO, PREPARO COM MISTURADORDE EIXO HORIZONTAL DE 160 KG. AF_06/2014</v>
          </cell>
          <cell r="C8783" t="str">
            <v>M3</v>
          </cell>
          <cell r="D8783">
            <v>3964.92</v>
          </cell>
        </row>
        <row r="8784">
          <cell r="A8784" t="str">
            <v xml:space="preserve">    87393</v>
          </cell>
          <cell r="B8784" t="str">
            <v>ARGAMASSA INDUSTRIALIZADA PARA CHAPISCO ROLADO, PREPARO COM MISTURADORDE EIXO HORIZONTAL DE 300 KG. AF_06/2014</v>
          </cell>
          <cell r="C8784" t="str">
            <v>M3</v>
          </cell>
          <cell r="D8784">
            <v>4014.21</v>
          </cell>
        </row>
        <row r="8785">
          <cell r="A8785" t="str">
            <v xml:space="preserve">    87394</v>
          </cell>
          <cell r="B8785" t="str">
            <v>ARGAMASSA INDUSTRIALIZADA PARA CHAPISCO ROLADO, PREPARO COM MISTURADORDE EIXO HORIZONTAL DE 600 KG. AF_06/2014</v>
          </cell>
          <cell r="C8785" t="str">
            <v>M3</v>
          </cell>
          <cell r="D8785">
            <v>4035.02</v>
          </cell>
        </row>
        <row r="8786">
          <cell r="A8786" t="str">
            <v xml:space="preserve">    87395</v>
          </cell>
          <cell r="B8786" t="str">
            <v>ARGAMASSA INDUSTRIALIZADA PARA CHAPISCO COLANTE, PREPARO COM MISTURADOR DE EIXO HORIZONTAL DE 160 KG. AF_06/2014</v>
          </cell>
          <cell r="C8786" t="str">
            <v>M3</v>
          </cell>
          <cell r="D8786">
            <v>3112.87</v>
          </cell>
        </row>
        <row r="8787">
          <cell r="A8787" t="str">
            <v xml:space="preserve">    87396</v>
          </cell>
          <cell r="B8787" t="str">
            <v>ARGAMASSA INDUSTRIALIZADA PARA CHAPISCO COLANTE, PREPARO COM MISTURADOR DE EIXO HORIZONTAL DE 300 KG. AF_06/2014</v>
          </cell>
          <cell r="C8787" t="str">
            <v>M3</v>
          </cell>
          <cell r="D8787">
            <v>3150.04</v>
          </cell>
        </row>
        <row r="8788">
          <cell r="A8788" t="str">
            <v xml:space="preserve">    87397</v>
          </cell>
          <cell r="B8788" t="str">
            <v>ARGAMASSA INDUSTRIALIZADA PARA CHAPISCO COLANTE, PREPARO COM MISTURADOR DE EIXO HORIZONTAL DE 600 KG. AF_06/2014</v>
          </cell>
          <cell r="C8788" t="str">
            <v>M3</v>
          </cell>
          <cell r="D8788">
            <v>3162.53</v>
          </cell>
        </row>
        <row r="8789">
          <cell r="A8789" t="str">
            <v xml:space="preserve">    87398</v>
          </cell>
          <cell r="B8789" t="str">
            <v>ARGAMASSA INDUSTRIALIZADA MULTIUSO PARA REVESTIMENTOS E ASSENTAMENTO DA ALVENARIA, PREPARO MANUAL. AF_06/2014</v>
          </cell>
          <cell r="C8789" t="str">
            <v>M3</v>
          </cell>
          <cell r="D8789">
            <v>912.39</v>
          </cell>
        </row>
        <row r="8790">
          <cell r="A8790" t="str">
            <v xml:space="preserve">    87399</v>
          </cell>
          <cell r="B8790" t="str">
            <v xml:space="preserve">ARGAMASSA PRONTA PARA CONTRAPISO, PREPARO MANUAL. AF_06/2014 </v>
          </cell>
          <cell r="C8790" t="str">
            <v>M3</v>
          </cell>
          <cell r="D8790">
            <v>942.21</v>
          </cell>
        </row>
        <row r="8791">
          <cell r="A8791" t="str">
            <v xml:space="preserve">    87401</v>
          </cell>
          <cell r="B8791" t="str">
            <v>ARGAMASSA INDUSTRIALIZADA PARA CHAPISCO ROLADO, PREPARO MANUAL. AF_06/2014</v>
          </cell>
          <cell r="C8791" t="str">
            <v>M3</v>
          </cell>
          <cell r="D8791">
            <v>4136.49</v>
          </cell>
        </row>
        <row r="8792">
          <cell r="A8792" t="str">
            <v xml:space="preserve">    87402</v>
          </cell>
          <cell r="B8792" t="str">
            <v>ARGAMASSA INDUSTRIALIZADA PARA CHAPISCO COLANTE, PREPARO MANUAL. AF_06/2014</v>
          </cell>
          <cell r="C8792" t="str">
            <v>M3</v>
          </cell>
          <cell r="D8792">
            <v>3277.13</v>
          </cell>
        </row>
        <row r="8793">
          <cell r="A8793" t="str">
            <v xml:space="preserve">    87407</v>
          </cell>
          <cell r="B8793" t="str">
            <v>ARGAMASSA INDUSTRIALIZADA PARA REVESTIMENTOS, MISTURA E PROJEÇÃO DE 1,5 M³/H DE ARGAMASSA. AF_06/2014</v>
          </cell>
          <cell r="C8793" t="str">
            <v>M3</v>
          </cell>
          <cell r="D8793">
            <v>826.39</v>
          </cell>
        </row>
        <row r="8794">
          <cell r="A8794" t="str">
            <v xml:space="preserve">    87408</v>
          </cell>
          <cell r="B8794" t="str">
            <v>ARGAMASSA INDUSTRIALIZADA PARA REVESTIMENTOS, MISTURA E PROJEÇÃO DE 2 M³/H DE ARGAMASSA. AF_06/2014</v>
          </cell>
          <cell r="C8794" t="str">
            <v>M3</v>
          </cell>
          <cell r="D8794">
            <v>819.79</v>
          </cell>
        </row>
        <row r="8795">
          <cell r="A8795" t="str">
            <v xml:space="preserve">    87410</v>
          </cell>
          <cell r="B8795" t="str">
            <v>ARGAMASSA À BASE DE GESSO, MISTURA E PROJEÇÃO DE 1,5 M³/H DE ARGAMASSA. AF_06/2014</v>
          </cell>
          <cell r="C8795" t="str">
            <v>M3</v>
          </cell>
          <cell r="D8795">
            <v>456.8</v>
          </cell>
        </row>
        <row r="8796">
          <cell r="A8796" t="str">
            <v xml:space="preserve">    88626</v>
          </cell>
          <cell r="B8796" t="str">
            <v>ARGAMASSA TRAÇO 1:0,5:4,5 (CIMENTO, CAL E AREIA MÉDIA), PREPARO MECÂNICO COM BETONEIRA 400 L. AF_08/2014</v>
          </cell>
          <cell r="C8796" t="str">
            <v>M3</v>
          </cell>
          <cell r="D8796">
            <v>333.46</v>
          </cell>
        </row>
        <row r="8797">
          <cell r="A8797" t="str">
            <v xml:space="preserve">    88627</v>
          </cell>
          <cell r="B8797" t="str">
            <v>ARGAMASSA TRAÇO 1:0,5:4,5 (CIMENTO, CAL E AREIA MÉDIA) PARA ASSENTAMENTO DE ALVENARIA, PREPARO MANUAL. AF_08/2014</v>
          </cell>
          <cell r="C8797" t="str">
            <v>M3</v>
          </cell>
          <cell r="D8797">
            <v>428.62</v>
          </cell>
        </row>
        <row r="8798">
          <cell r="A8798" t="str">
            <v xml:space="preserve">    88628</v>
          </cell>
          <cell r="B8798" t="str">
            <v>ARGAMASSA TRAÇO 1:3 (CIMENTO E AREIA MÉDIA), PREPARO MECÂNICO COM BETONEIRA 400 L. AF_08/2014</v>
          </cell>
          <cell r="C8798" t="str">
            <v>M3</v>
          </cell>
          <cell r="D8798">
            <v>336.14</v>
          </cell>
        </row>
        <row r="8799">
          <cell r="A8799" t="str">
            <v xml:space="preserve">    88629</v>
          </cell>
          <cell r="B8799" t="str">
            <v>ARGAMASSA TRAÇO 1:3 (CIMENTO E AREIA MÉDIA), PREPARO MANUAL. AF_08/2014</v>
          </cell>
          <cell r="C8799" t="str">
            <v>M3</v>
          </cell>
          <cell r="D8799">
            <v>436.06</v>
          </cell>
        </row>
        <row r="8800">
          <cell r="A8800" t="str">
            <v xml:space="preserve">    88630</v>
          </cell>
          <cell r="B8800" t="str">
            <v>ARGAMASSA TRAÇO 1:4 (CIMENTO E AREIA MÉDIA), PREPARO MECÂNICO COM BETONEIRA 400 L. AF_08/2014</v>
          </cell>
          <cell r="C8800" t="str">
            <v>M3</v>
          </cell>
          <cell r="D8800">
            <v>295.08999999999997</v>
          </cell>
        </row>
        <row r="8801">
          <cell r="A8801" t="str">
            <v xml:space="preserve">    88631</v>
          </cell>
          <cell r="B8801" t="str">
            <v>ARGAMASSA TRAÇO 1:4 (CIMENTO E AREIA MÉDIA), PREPARO MANUAL. AF_08/2014</v>
          </cell>
          <cell r="C8801" t="str">
            <v>M3</v>
          </cell>
          <cell r="D8801">
            <v>398.22</v>
          </cell>
        </row>
        <row r="8802">
          <cell r="A8802" t="str">
            <v xml:space="preserve">    88715</v>
          </cell>
          <cell r="B8802" t="str">
            <v>ARGAMASSA TRAÇO 1:2:9 (CIMENTO, CAL E AREIA MÉDIA) PARA EMBOÇO/MASSA ÚNICA/ASSENTAMENTO DE ALVENARIA, PREPARO MECÂNICO COM BETONEIRA 400 L.AF_09/2014</v>
          </cell>
          <cell r="C8802" t="str">
            <v>M3</v>
          </cell>
          <cell r="D8802">
            <v>305.74</v>
          </cell>
        </row>
        <row r="8803">
          <cell r="A8803" t="str">
            <v xml:space="preserve">  0211</v>
          </cell>
          <cell r="B8803" t="str">
            <v>CARGA, DESCARGA E TRANSPORTE DE MATERIAIS</v>
          </cell>
        </row>
        <row r="8804">
          <cell r="A8804" t="str">
            <v xml:space="preserve">    73901</v>
          </cell>
          <cell r="B8804" t="str">
            <v>TRANSPORTE VERTICAL</v>
          </cell>
        </row>
        <row r="8805">
          <cell r="A8805" t="str">
            <v xml:space="preserve">    73901/001</v>
          </cell>
          <cell r="B8805" t="str">
            <v xml:space="preserve">TRANSPORTE VERTICAL MANUAL DE MATERIAIS DIVERSOS A 1ª LAJE </v>
          </cell>
          <cell r="C8805" t="str">
            <v>M3</v>
          </cell>
          <cell r="D8805">
            <v>17.64</v>
          </cell>
        </row>
        <row r="8806">
          <cell r="A8806" t="str">
            <v xml:space="preserve">    73901/002</v>
          </cell>
          <cell r="B8806" t="str">
            <v xml:space="preserve">TRANSPORTE VERTICAL MANUAL DE MATERIAIS DIVERSOS A 2ª LAJE </v>
          </cell>
          <cell r="C8806" t="str">
            <v>M3</v>
          </cell>
          <cell r="D8806">
            <v>42.33</v>
          </cell>
        </row>
        <row r="8807">
          <cell r="A8807" t="str">
            <v xml:space="preserve">    73901/003</v>
          </cell>
          <cell r="B8807" t="str">
            <v xml:space="preserve">TRANSPORTE VERTICAL MANUAL DE MATERIAIS DIVERSOS A 1ª LAJE </v>
          </cell>
          <cell r="C8807" t="str">
            <v>T</v>
          </cell>
          <cell r="D8807">
            <v>35.28</v>
          </cell>
        </row>
        <row r="8808">
          <cell r="A8808" t="str">
            <v xml:space="preserve">    73901/004</v>
          </cell>
          <cell r="B8808" t="str">
            <v xml:space="preserve">TRANSPORTE VERTICAL MANUAL DE MATERIAIS DIVERSOS A 2ª LAJE </v>
          </cell>
          <cell r="C8808" t="str">
            <v>T</v>
          </cell>
          <cell r="D8808">
            <v>58.46</v>
          </cell>
        </row>
        <row r="8809">
          <cell r="A8809" t="str">
            <v xml:space="preserve">    74023</v>
          </cell>
          <cell r="B8809" t="str">
            <v>TRANSPORTE HORIZONTAL MANUAL</v>
          </cell>
        </row>
        <row r="8810">
          <cell r="A8810" t="str">
            <v xml:space="preserve">    74023/001</v>
          </cell>
          <cell r="B8810" t="str">
            <v xml:space="preserve">TRANSPORTE HORIZONTAL DE MATERIAIS DIVERSOS A 30M </v>
          </cell>
          <cell r="C8810" t="str">
            <v>M3</v>
          </cell>
          <cell r="D8810">
            <v>24.19</v>
          </cell>
        </row>
        <row r="8811">
          <cell r="A8811" t="str">
            <v xml:space="preserve">    74023/002</v>
          </cell>
          <cell r="B8811" t="str">
            <v xml:space="preserve">TRANSPORTE HORIZONTAL DE MATERIAIS DIVERSOS A 40M </v>
          </cell>
          <cell r="C8811" t="str">
            <v>M3</v>
          </cell>
          <cell r="D8811">
            <v>27.21</v>
          </cell>
        </row>
        <row r="8812">
          <cell r="A8812" t="str">
            <v xml:space="preserve">    74023/003</v>
          </cell>
          <cell r="B8812" t="str">
            <v xml:space="preserve">TRANSPORTE HORIZONTAL DE MATERIAIS DIVERSOS A 50M </v>
          </cell>
          <cell r="C8812" t="str">
            <v>M3</v>
          </cell>
          <cell r="D8812">
            <v>29.23</v>
          </cell>
        </row>
        <row r="8813">
          <cell r="A8813" t="str">
            <v xml:space="preserve">    74023/004</v>
          </cell>
          <cell r="B8813" t="str">
            <v xml:space="preserve">TRANSPORTE HORIZONTAL DE MATERIAIS DIVERSOS A 60M </v>
          </cell>
          <cell r="C8813" t="str">
            <v>M3</v>
          </cell>
          <cell r="D8813">
            <v>30.74</v>
          </cell>
        </row>
        <row r="8814">
          <cell r="A8814" t="str">
            <v xml:space="preserve">    74023/005</v>
          </cell>
          <cell r="B8814" t="str">
            <v xml:space="preserve">TRANSPORTE HORIZONTAL DE MATERIAIS DIVERSOS A 100M </v>
          </cell>
          <cell r="C8814" t="str">
            <v>M3</v>
          </cell>
          <cell r="D8814">
            <v>40.32</v>
          </cell>
        </row>
        <row r="8815">
          <cell r="A8815" t="str">
            <v xml:space="preserve">    88036</v>
          </cell>
          <cell r="B8815" t="str">
            <v xml:space="preserve">TRANSPORTE HORIZONTAL, MASSA/GRANEL, JERICA 90L, 30M. AF_06/2014 </v>
          </cell>
          <cell r="C8815" t="str">
            <v>M3</v>
          </cell>
          <cell r="D8815">
            <v>17.48</v>
          </cell>
        </row>
        <row r="8816">
          <cell r="A8816" t="str">
            <v xml:space="preserve">    88037</v>
          </cell>
          <cell r="B8816" t="str">
            <v xml:space="preserve">TRANSPORTE HORIZONTAL, MASSA/GRANEL, JERICA 90L, 50M. AF_06/2014 </v>
          </cell>
          <cell r="C8816" t="str">
            <v>M3</v>
          </cell>
          <cell r="D8816">
            <v>24.49</v>
          </cell>
        </row>
        <row r="8817">
          <cell r="A8817" t="str">
            <v xml:space="preserve">    88038</v>
          </cell>
          <cell r="B8817" t="str">
            <v xml:space="preserve">TRANSPORTE HORIZONTAL, MASSA/GRANEL, JERICA 90L, 75M. AF_06/2014 </v>
          </cell>
          <cell r="C8817" t="str">
            <v>M3</v>
          </cell>
          <cell r="D8817">
            <v>33.26</v>
          </cell>
        </row>
        <row r="8818">
          <cell r="A8818" t="str">
            <v xml:space="preserve">    88039</v>
          </cell>
          <cell r="B8818" t="str">
            <v xml:space="preserve">TRANSPORTE HORIZONTAL, MASSA/GRANEL, JERICA 90L, 100M. AF_06/2014 </v>
          </cell>
          <cell r="C8818" t="str">
            <v>M3</v>
          </cell>
          <cell r="D8818">
            <v>42.02</v>
          </cell>
        </row>
        <row r="8819">
          <cell r="A8819" t="str">
            <v xml:space="preserve">    88044</v>
          </cell>
          <cell r="B8819" t="str">
            <v>TRANSPORTE HORIZONTAL, BLOCOS VAZADOS DE CONCRETO OU CERÂMICO 19X19X39CM, MANUAL, 30M. AF_06/2014</v>
          </cell>
          <cell r="C8819" t="str">
            <v>UN</v>
          </cell>
          <cell r="D8819">
            <v>0.36</v>
          </cell>
        </row>
        <row r="8820">
          <cell r="A8820" t="str">
            <v xml:space="preserve">    88045</v>
          </cell>
          <cell r="B8820" t="str">
            <v>TRANSPORTE HORIZONTAL, BLOCOS CERÂMICOS FURADOS NA HORIZONTAL 9X19X19 CM, MANUAL, 30M. AF_06/2014</v>
          </cell>
          <cell r="C8820" t="str">
            <v>UN</v>
          </cell>
          <cell r="D8820">
            <v>0.18</v>
          </cell>
        </row>
        <row r="8821">
          <cell r="A8821" t="str">
            <v xml:space="preserve">    88046</v>
          </cell>
          <cell r="B8821" t="str">
            <v>TRANSPORTE HORIZONTAL, BLOCOS VAZADOS DE CONCRETO OU CERÂMICO 19X19X39CM, CARRINHO PLATAFORMA, 30M. AF_06/2014</v>
          </cell>
          <cell r="C8821" t="str">
            <v>UN</v>
          </cell>
          <cell r="D8821">
            <v>0.15</v>
          </cell>
        </row>
        <row r="8822">
          <cell r="A8822" t="str">
            <v xml:space="preserve">    88047</v>
          </cell>
          <cell r="B8822" t="str">
            <v>TRANSPORTE HORIZONTAL, BLOCOS CERÂMICOS FURADOS NA HORIZONTAL 9X19X19 CM, CARRINHO PLATAFORMA, 30M. AF_06/2014</v>
          </cell>
          <cell r="C8822" t="str">
            <v>UN</v>
          </cell>
          <cell r="D8822">
            <v>0.05</v>
          </cell>
        </row>
        <row r="8823">
          <cell r="A8823" t="str">
            <v xml:space="preserve">    88048</v>
          </cell>
          <cell r="B8823" t="str">
            <v>TRANSPORTE HORIZONTAL, BLOCOS VAZADOS DE CONCRETO OU CERÂMICO 19X19X39CM, CARRINHO PLATAFORMA, 50M. AF_06/2014</v>
          </cell>
          <cell r="C8823" t="str">
            <v>UN</v>
          </cell>
          <cell r="D8823">
            <v>0.2</v>
          </cell>
        </row>
        <row r="8824">
          <cell r="A8824" t="str">
            <v xml:space="preserve">    88049</v>
          </cell>
          <cell r="B8824" t="str">
            <v>TRANSPORTE HORIZONTAL, BLOCOS CERÂMICOS FURADOS NA HORIZONTAL 9X19X19 CM, CARRINHO PLATAFORMA, 50M. AF_06/2014</v>
          </cell>
          <cell r="C8824" t="str">
            <v>UN</v>
          </cell>
          <cell r="D8824">
            <v>7.0000000000000007E-2</v>
          </cell>
        </row>
        <row r="8825">
          <cell r="A8825" t="str">
            <v xml:space="preserve">    88050</v>
          </cell>
          <cell r="B8825" t="str">
            <v>TRANSPORTE HORIZONTAL, BLOCOS VAZADOS DE CONCRETO OU CERÂMICO 19X19X39CM, CARRINHO PLATAFORMA, 75M. AF_06/2014</v>
          </cell>
          <cell r="C8825" t="str">
            <v>UN</v>
          </cell>
          <cell r="D8825">
            <v>0.27</v>
          </cell>
        </row>
        <row r="8826">
          <cell r="A8826" t="str">
            <v xml:space="preserve">    88051</v>
          </cell>
          <cell r="B8826" t="str">
            <v>TRANSPORTE HORIZONTAL, BLOCOS CERÂMICOS FURADOS NA HORIZONTAL 9X19X19 CM, CARRINHO PLATAFORMA, 75M. AF_06/2014</v>
          </cell>
          <cell r="C8826" t="str">
            <v>UN</v>
          </cell>
          <cell r="D8826">
            <v>0.08</v>
          </cell>
        </row>
        <row r="8827">
          <cell r="A8827" t="str">
            <v xml:space="preserve">    88052</v>
          </cell>
          <cell r="B8827" t="str">
            <v>TRANSPORTE HORIZONTAL, BLOCOS VAZADOS DE CONCRETO OU CERÂMICO 19X19X39CM, CARRINHO PLATAFORMA, 100M. AF_06/2014</v>
          </cell>
          <cell r="C8827" t="str">
            <v>UN</v>
          </cell>
          <cell r="D8827">
            <v>0.33</v>
          </cell>
        </row>
        <row r="8828">
          <cell r="A8828" t="str">
            <v xml:space="preserve">    88053</v>
          </cell>
          <cell r="B8828" t="str">
            <v>TRANSPORTE HORIZONTAL, BLOCOS CERÂMICOS FURADOS NA HORIZONTAL 9X19X19 CM, CARRINHO PLATAFORMA, 100M. AF_06/2014</v>
          </cell>
          <cell r="C8828" t="str">
            <v>UN</v>
          </cell>
          <cell r="D8828">
            <v>0.1</v>
          </cell>
        </row>
        <row r="8829">
          <cell r="A8829" t="str">
            <v xml:space="preserve">    88054</v>
          </cell>
          <cell r="B8829" t="str">
            <v>TRANSPORTE HORIZONTAL, BLOCOS VAZADOS DE CONCRETO OU CERÂMICO 19X19X39CM, CARRINHO PARA MINI PÁLETES, 30M. AF_06/2014</v>
          </cell>
          <cell r="C8829" t="str">
            <v>UN</v>
          </cell>
          <cell r="D8829">
            <v>0.06</v>
          </cell>
        </row>
        <row r="8830">
          <cell r="A8830" t="str">
            <v xml:space="preserve">    88055</v>
          </cell>
          <cell r="B8830" t="str">
            <v>TRANSPORTE HORIZONTAL, BLOCOS CERÂMICOS FURADOS NA HORIZONTAL 9X19X19 CM, CARRINHO PARA MINI PÁLETES, 30M. AF_06/2014</v>
          </cell>
          <cell r="C8830" t="str">
            <v>UN</v>
          </cell>
          <cell r="D8830">
            <v>0.01</v>
          </cell>
        </row>
        <row r="8831">
          <cell r="A8831" t="str">
            <v xml:space="preserve">    88056</v>
          </cell>
          <cell r="B8831" t="str">
            <v>TRANSPORTE HORIZONTAL, BLOCOS VAZADOS DE CONCRETO OU CERÂMICO 19X19X39CM, CARRINHO PARA MINI PÁLETES, 50M. AF_06/2014</v>
          </cell>
          <cell r="C8831" t="str">
            <v>UN</v>
          </cell>
          <cell r="D8831">
            <v>0.1</v>
          </cell>
        </row>
        <row r="8832">
          <cell r="A8832" t="str">
            <v xml:space="preserve">    88057</v>
          </cell>
          <cell r="B8832" t="str">
            <v>TRANSPORTE HORIZONTAL, BLOCOS CERÂMICOS FURADOS NA HORIZONTAL 9X19X19 CM, CARRINHO PARA MINI PÁLETES, 50M. AF_06/2014</v>
          </cell>
          <cell r="C8832" t="str">
            <v>UN</v>
          </cell>
          <cell r="D8832">
            <v>0.02</v>
          </cell>
        </row>
        <row r="8833">
          <cell r="A8833" t="str">
            <v xml:space="preserve">    88058</v>
          </cell>
          <cell r="B8833" t="str">
            <v>TRANSPORTE HORIZONTAL, BLOCOS VAZADOS DE CONCRETO OU CERÂMICO 19X19X39CM, CARRINHO PARA MINI PÁLETES, 75M. AF_06/2014</v>
          </cell>
          <cell r="C8833" t="str">
            <v>UN</v>
          </cell>
          <cell r="D8833">
            <v>0.15</v>
          </cell>
        </row>
        <row r="8834">
          <cell r="A8834" t="str">
            <v xml:space="preserve">    88059</v>
          </cell>
          <cell r="B8834" t="str">
            <v>TRANSPORTE HORIZONTAL, BLOCOS CERÂMICOS FURADOS NA HORIZONTAL 9X19X19 CM, CARRINHO PARA MINI PÁLETES, 75M. AF_06/2014</v>
          </cell>
          <cell r="C8834" t="str">
            <v>UN</v>
          </cell>
          <cell r="D8834">
            <v>0.03</v>
          </cell>
        </row>
        <row r="8835">
          <cell r="A8835" t="str">
            <v xml:space="preserve">    88060</v>
          </cell>
          <cell r="B8835" t="str">
            <v>TRANSPORTE HORIZONTAL, BLOCOS VAZADOS DE CONCRETO OU CERÂMICO 19X19X39CM, CARRINHO PARA MINI PÁLETES, 100M. AF_06/2014</v>
          </cell>
          <cell r="C8835" t="str">
            <v>UN</v>
          </cell>
          <cell r="D8835">
            <v>0.21</v>
          </cell>
        </row>
        <row r="8836">
          <cell r="A8836" t="str">
            <v xml:space="preserve">    88061</v>
          </cell>
          <cell r="B8836" t="str">
            <v>TRANSPORTE HORIZONTAL, BLOCOS CERÂMICOS FURADOS NA HORIZONTAL 9X19X19 CM, CARRINHO PARA MINI PÁLETES, 100M. AF_06/2014</v>
          </cell>
          <cell r="C8836" t="str">
            <v>UN</v>
          </cell>
          <cell r="D8836">
            <v>0.05</v>
          </cell>
        </row>
        <row r="8837">
          <cell r="A8837" t="str">
            <v xml:space="preserve">    88074</v>
          </cell>
          <cell r="B8837" t="str">
            <v xml:space="preserve">TRANSPORTE HORIZONTAL, PLACAS CERÂMICAS, MANUAL, 30M. AF_06/2014 </v>
          </cell>
          <cell r="C8837" t="str">
            <v>M2</v>
          </cell>
          <cell r="D8837">
            <v>0.52</v>
          </cell>
        </row>
        <row r="8838">
          <cell r="A8838" t="str">
            <v xml:space="preserve">    88075</v>
          </cell>
          <cell r="B8838" t="str">
            <v>TRANSPORTE HORIZONTAL, PLACAS CERÂMICAS, CARRINHO PLATAFORMA, 30M. AF_06/2014</v>
          </cell>
          <cell r="C8838" t="str">
            <v>M2</v>
          </cell>
          <cell r="D8838">
            <v>0.35</v>
          </cell>
        </row>
        <row r="8839">
          <cell r="A8839" t="str">
            <v xml:space="preserve">    88076</v>
          </cell>
          <cell r="B8839" t="str">
            <v>TRANSPORTE HORIZONTAL, PLACAS CERÂMICAS, CARRINHO PLATAFORMA, 50M. AF_06/2014</v>
          </cell>
          <cell r="C8839" t="str">
            <v>M2</v>
          </cell>
          <cell r="D8839">
            <v>0.4</v>
          </cell>
        </row>
        <row r="8840">
          <cell r="A8840" t="str">
            <v xml:space="preserve">    88077</v>
          </cell>
          <cell r="B8840" t="str">
            <v>TRANSPORTE HORIZONTAL, PLACAS CERÂMICAS, CARRINHO PLATAFORMA, 75M. AF_06/2014</v>
          </cell>
          <cell r="C8840" t="str">
            <v>M2</v>
          </cell>
          <cell r="D8840">
            <v>0.47</v>
          </cell>
        </row>
        <row r="8841">
          <cell r="A8841" t="str">
            <v xml:space="preserve">    88078</v>
          </cell>
          <cell r="B8841" t="str">
            <v>TRANSPORTE HORIZONTAL, PLACAS CERÂMICAS, CARRINHO PLATAFORMA, 100M. AF_06/2014</v>
          </cell>
          <cell r="C8841" t="str">
            <v>M2</v>
          </cell>
          <cell r="D8841">
            <v>0.53</v>
          </cell>
        </row>
        <row r="8842">
          <cell r="A8842" t="str">
            <v xml:space="preserve">    88079</v>
          </cell>
          <cell r="B8842" t="str">
            <v>TRANSPORTE HORIZONTAL, PLACAS CERÂMICAS, CARRINHO PARA MINI PÁLETES, 30M. AF_06/2014</v>
          </cell>
          <cell r="C8842" t="str">
            <v>M2</v>
          </cell>
          <cell r="D8842">
            <v>0.09</v>
          </cell>
        </row>
        <row r="8843">
          <cell r="A8843" t="str">
            <v xml:space="preserve">    88080</v>
          </cell>
          <cell r="B8843" t="str">
            <v>TRANSPORTE HORIZONTAL, PLACAS CERÂMICAS, CARRINHO PARA MINI PÁLETES, 50M. AF_06/2014</v>
          </cell>
          <cell r="C8843" t="str">
            <v>M2</v>
          </cell>
          <cell r="D8843">
            <v>0.15</v>
          </cell>
        </row>
        <row r="8844">
          <cell r="A8844" t="str">
            <v xml:space="preserve">    88081</v>
          </cell>
          <cell r="B8844" t="str">
            <v>TRANSPORTE HORIZONTAL, PLACAS CERÂMICAS, CARRINHO PARA MINI PÁLETES, 75M. AF_06/2014</v>
          </cell>
          <cell r="C8844" t="str">
            <v>M2</v>
          </cell>
          <cell r="D8844">
            <v>0.22</v>
          </cell>
        </row>
        <row r="8845">
          <cell r="A8845" t="str">
            <v xml:space="preserve">    88082</v>
          </cell>
          <cell r="B8845" t="str">
            <v>TRANSPORTE HORIZONTAL, PLACAS CERÂMICAS, CARRINHO PARA MINI PÁLETES, 100M. AF_06/2014</v>
          </cell>
          <cell r="C8845" t="str">
            <v>M2</v>
          </cell>
          <cell r="D8845">
            <v>0.3</v>
          </cell>
        </row>
        <row r="8846">
          <cell r="A8846" t="str">
            <v xml:space="preserve">    88087</v>
          </cell>
          <cell r="B8846" t="str">
            <v xml:space="preserve">TRANSPORTE HORIZONTAL, LATA DE 18 L, MANUAL, 30M. AF_06/2014 </v>
          </cell>
          <cell r="C8846" t="str">
            <v>L</v>
          </cell>
          <cell r="D8846">
            <v>0.04</v>
          </cell>
        </row>
        <row r="8847">
          <cell r="A8847" t="str">
            <v xml:space="preserve">    88099</v>
          </cell>
          <cell r="B8847" t="str">
            <v>TRANSPORTE VERTICAL, BLOCOS VAZADOS DE CONCRETO OU CERÂMICO 19X19X39 CM, MANUAL, 1 PAVIMENTO. AF_06/2014</v>
          </cell>
          <cell r="C8847" t="str">
            <v>UN</v>
          </cell>
          <cell r="D8847">
            <v>0.14000000000000001</v>
          </cell>
        </row>
        <row r="8848">
          <cell r="A8848" t="str">
            <v xml:space="preserve">    88100</v>
          </cell>
          <cell r="B8848" t="str">
            <v>TRANSPORTE VERTICAL, BLOCOS CERÂMICOS FURADOS NA HORIZONTAL 9X19X19 CM, MANUAL, 1 PAVIMENTO. AF_06/2014</v>
          </cell>
          <cell r="C8848" t="str">
            <v>UN</v>
          </cell>
          <cell r="D8848">
            <v>7.0000000000000007E-2</v>
          </cell>
        </row>
        <row r="8849">
          <cell r="A8849" t="str">
            <v xml:space="preserve">    88101</v>
          </cell>
          <cell r="B8849" t="str">
            <v>TRANSPORTE VERTICAL, PLACAS CERÂMICAS, MANUAL, 1 PAVIMENTO. AF_06/2014</v>
          </cell>
          <cell r="C8849" t="str">
            <v>M2</v>
          </cell>
          <cell r="D8849">
            <v>0.23</v>
          </cell>
        </row>
        <row r="8850">
          <cell r="A8850" t="str">
            <v xml:space="preserve">    88102</v>
          </cell>
          <cell r="B8850" t="str">
            <v xml:space="preserve">TRANSPORTE VERTICAL, LATA DE 18 L, MANUAL, 1 PAVIMENTO. AF_06/2014 </v>
          </cell>
          <cell r="C8850" t="str">
            <v>L</v>
          </cell>
          <cell r="D8850">
            <v>0.01</v>
          </cell>
        </row>
        <row r="8851">
          <cell r="A8851" t="str">
            <v xml:space="preserve">    88103</v>
          </cell>
          <cell r="B8851" t="str">
            <v>TRANSPORTE VERTICAL, MASSA/GRANEL LATA DE 10 L, MANUAL, 1 PAVIMENTO. AF_06/2014</v>
          </cell>
          <cell r="C8851" t="str">
            <v>L</v>
          </cell>
          <cell r="D8851">
            <v>0.03</v>
          </cell>
        </row>
        <row r="8852">
          <cell r="A8852" t="str">
            <v xml:space="preserve">    89176</v>
          </cell>
          <cell r="B8852" t="str">
            <v>TRANSPORTE HORIZONTAL, SACOS 50 KG, CARRINHO PLATAFORMA, 30M. AF_06/2014</v>
          </cell>
          <cell r="C8852" t="str">
            <v>T</v>
          </cell>
          <cell r="D8852">
            <v>5.04</v>
          </cell>
        </row>
        <row r="8853">
          <cell r="A8853" t="str">
            <v xml:space="preserve">    89177</v>
          </cell>
          <cell r="B8853" t="str">
            <v>TRANSPORTE HORIZONTAL, SACOS 30 KG, CARRINHO PLATAFORMA, 30M. AF_06/2014</v>
          </cell>
          <cell r="C8853" t="str">
            <v>T</v>
          </cell>
          <cell r="D8853">
            <v>7.05</v>
          </cell>
        </row>
        <row r="8854">
          <cell r="A8854" t="str">
            <v xml:space="preserve">    89178</v>
          </cell>
          <cell r="B8854" t="str">
            <v>TRANSPORTE HORIZONTAL, SACOS 20 KG, CARRINHO PLATAFORMA, 30M. AF_06/2014</v>
          </cell>
          <cell r="C8854" t="str">
            <v>T</v>
          </cell>
          <cell r="D8854">
            <v>8.06</v>
          </cell>
        </row>
        <row r="8855">
          <cell r="A8855" t="str">
            <v xml:space="preserve">    89179</v>
          </cell>
          <cell r="B8855" t="str">
            <v>TRANSPORTE HORIZONTAL, SACOS 50 KG, CARRINHO PLATAFORMA, 50M. AF_06/2014</v>
          </cell>
          <cell r="C8855" t="str">
            <v>T</v>
          </cell>
          <cell r="D8855">
            <v>8.06</v>
          </cell>
        </row>
        <row r="8856">
          <cell r="A8856" t="str">
            <v xml:space="preserve">    89180</v>
          </cell>
          <cell r="B8856" t="str">
            <v>TRANSPORTE HORIZONTAL, SACOS 30 KG, CARRINHO PLATAFORMA, 50M. AF_06/2014</v>
          </cell>
          <cell r="C8856" t="str">
            <v>T</v>
          </cell>
          <cell r="D8856">
            <v>9.07</v>
          </cell>
        </row>
        <row r="8857">
          <cell r="A8857" t="str">
            <v xml:space="preserve">    89181</v>
          </cell>
          <cell r="B8857" t="str">
            <v>TRANSPORTE HORIZONTAL, SACOS 20 KG, CARRINHO PLATAFORMA, 50M. AF_06/2014</v>
          </cell>
          <cell r="C8857" t="str">
            <v>T</v>
          </cell>
          <cell r="D8857">
            <v>11.08</v>
          </cell>
        </row>
        <row r="8858">
          <cell r="A8858" t="str">
            <v xml:space="preserve">    89182</v>
          </cell>
          <cell r="B8858" t="str">
            <v>TRANSPORTE HORIZONTAL, SACOS 50 KG, CARRINHO PLATAFORMA, 75M. AF_06/2014</v>
          </cell>
          <cell r="C8858" t="str">
            <v>T</v>
          </cell>
          <cell r="D8858">
            <v>11.08</v>
          </cell>
        </row>
        <row r="8859">
          <cell r="A8859" t="str">
            <v xml:space="preserve">    89183</v>
          </cell>
          <cell r="B8859" t="str">
            <v>TRANSPORTE HORIZONTAL, SACOS 30 KG, CARRINHO PLATAFORMA, 75M. AF_06/2014</v>
          </cell>
          <cell r="C8859" t="str">
            <v>T</v>
          </cell>
          <cell r="D8859">
            <v>12.09</v>
          </cell>
        </row>
        <row r="8860">
          <cell r="A8860" t="str">
            <v xml:space="preserve">    89184</v>
          </cell>
          <cell r="B8860" t="str">
            <v>TRANSPORTE HORIZONTAL, SACOS 20 KG, CARRINHO PLATAFORMA, 75M. AF_06/2014</v>
          </cell>
          <cell r="C8860" t="str">
            <v>T</v>
          </cell>
          <cell r="D8860">
            <v>14.11</v>
          </cell>
        </row>
        <row r="8861">
          <cell r="A8861" t="str">
            <v xml:space="preserve">    89185</v>
          </cell>
          <cell r="B8861" t="str">
            <v>TRANSPORTE HORIZONTAL, SACOS 50 KG, CARRINHO PLATAFORMA, 100M. AF_06/2014</v>
          </cell>
          <cell r="C8861" t="str">
            <v>T</v>
          </cell>
          <cell r="D8861">
            <v>14.11</v>
          </cell>
        </row>
        <row r="8862">
          <cell r="A8862" t="str">
            <v xml:space="preserve">    89186</v>
          </cell>
          <cell r="B8862" t="str">
            <v>TRANSPORTE HORIZONTAL, SACOS 30 KG, CARRINHO PLATAFORMA, 100M. AF_06/2014</v>
          </cell>
          <cell r="C8862" t="str">
            <v>T</v>
          </cell>
          <cell r="D8862">
            <v>15.12</v>
          </cell>
        </row>
        <row r="8863">
          <cell r="A8863" t="str">
            <v xml:space="preserve">    89187</v>
          </cell>
          <cell r="B8863" t="str">
            <v>TRANSPORTE HORIZONTAL, SACOS 20 KG, CARRINHO PLATAFORMA, 100M. AF_06/2014</v>
          </cell>
          <cell r="C8863" t="str">
            <v>T</v>
          </cell>
          <cell r="D8863">
            <v>17.13</v>
          </cell>
        </row>
        <row r="8864">
          <cell r="A8864" t="str">
            <v xml:space="preserve">    89188</v>
          </cell>
          <cell r="B8864" t="str">
            <v>TRANSPORTE HORIZONTAL, LATA DE 18 L, CARRINHO PLATAFORMA, 30M. AF_06/2014</v>
          </cell>
          <cell r="C8864" t="str">
            <v>18L</v>
          </cell>
          <cell r="D8864">
            <v>0.25</v>
          </cell>
        </row>
        <row r="8865">
          <cell r="A8865" t="str">
            <v xml:space="preserve">    89189</v>
          </cell>
          <cell r="B8865" t="str">
            <v>TRANSPORTE HORIZONTAL, LATA DE 18 L, CARRINHO PLATAFORMA, 50M. AF_06/2014</v>
          </cell>
          <cell r="C8865" t="str">
            <v>18L</v>
          </cell>
          <cell r="D8865">
            <v>0.32</v>
          </cell>
        </row>
        <row r="8866">
          <cell r="A8866" t="str">
            <v xml:space="preserve">    89190</v>
          </cell>
          <cell r="B8866" t="str">
            <v>TRANSPORTE HORIZONTAL, LATA DE 18 L, CARRINHO PLATAFORMA, 75M. AF_06/2014</v>
          </cell>
          <cell r="C8866" t="str">
            <v>18L</v>
          </cell>
          <cell r="D8866">
            <v>0.43</v>
          </cell>
        </row>
        <row r="8867">
          <cell r="A8867" t="str">
            <v xml:space="preserve">    89191</v>
          </cell>
          <cell r="B8867" t="str">
            <v>TRANSPORTE HORIZONTAL, LATA DE 18 L, CARRINHO PLATAFORMA, 100M. AF_06/2014</v>
          </cell>
          <cell r="C8867" t="str">
            <v>18L</v>
          </cell>
          <cell r="D8867">
            <v>0.52</v>
          </cell>
        </row>
        <row r="8868">
          <cell r="A8868" t="str">
            <v xml:space="preserve">    89192</v>
          </cell>
          <cell r="B8868" t="str">
            <v xml:space="preserve">TRANSPORTE HORIZONTAL, SACOS 50 KG, MANUAL, 30M. AF_06/2014 </v>
          </cell>
          <cell r="C8868" t="str">
            <v>T</v>
          </cell>
          <cell r="D8868">
            <v>15.12</v>
          </cell>
        </row>
        <row r="8869">
          <cell r="A8869" t="str">
            <v xml:space="preserve">    89193</v>
          </cell>
          <cell r="B8869" t="str">
            <v xml:space="preserve">TRANSPORTE HORIZONTAL, SACOS 30 KG, MANUAL, 30M. AF_06/2014 </v>
          </cell>
          <cell r="C8869" t="str">
            <v>T</v>
          </cell>
          <cell r="D8869">
            <v>25.2</v>
          </cell>
        </row>
        <row r="8870">
          <cell r="A8870" t="str">
            <v xml:space="preserve">    89194</v>
          </cell>
          <cell r="B8870" t="str">
            <v xml:space="preserve">TRANSPORTE HORIZONTAL, SACOS 20 KG, MANUAL, 30M. AF_06/2014 </v>
          </cell>
          <cell r="C8870" t="str">
            <v>T</v>
          </cell>
          <cell r="D8870">
            <v>37.29</v>
          </cell>
        </row>
        <row r="8871">
          <cell r="A8871" t="str">
            <v xml:space="preserve">    89195</v>
          </cell>
          <cell r="B8871" t="str">
            <v xml:space="preserve">TRANSPORTE VERTICAL, SACOS 50 KG, MANUAL, 1 PAVIMENTO. AF_06/2014 </v>
          </cell>
          <cell r="C8871" t="str">
            <v>T</v>
          </cell>
          <cell r="D8871">
            <v>6.04</v>
          </cell>
        </row>
        <row r="8872">
          <cell r="A8872" t="str">
            <v xml:space="preserve">    89196</v>
          </cell>
          <cell r="B8872" t="str">
            <v xml:space="preserve">TRANSPORTE VERTICAL, SACOS 30 KG, MANUAL, 1 PAVIMENTO. AF_06/2014 </v>
          </cell>
          <cell r="C8872" t="str">
            <v>T</v>
          </cell>
          <cell r="D8872">
            <v>10.08</v>
          </cell>
        </row>
        <row r="8873">
          <cell r="A8873" t="str">
            <v xml:space="preserve">    89197</v>
          </cell>
          <cell r="B8873" t="str">
            <v xml:space="preserve">TRANSPORTE VERTICAL, SACOS 20 KG, MANUAL, 1 PAVIMENTO. AF_06/2014 </v>
          </cell>
          <cell r="C8873" t="str">
            <v>T</v>
          </cell>
          <cell r="D8873">
            <v>15.12</v>
          </cell>
        </row>
        <row r="8874">
          <cell r="A8874" t="str">
            <v xml:space="preserve">  0212</v>
          </cell>
          <cell r="B8874" t="str">
            <v>LIMPEZA E ARREMATES FINAIS</v>
          </cell>
        </row>
        <row r="8875">
          <cell r="A8875" t="str">
            <v xml:space="preserve">    9537</v>
          </cell>
          <cell r="B8875" t="str">
            <v xml:space="preserve">LIMPEZA FINAL DA OBRA </v>
          </cell>
          <cell r="C8875" t="str">
            <v>M2</v>
          </cell>
          <cell r="D8875">
            <v>1.58</v>
          </cell>
        </row>
        <row r="8876">
          <cell r="A8876" t="str">
            <v xml:space="preserve">    73745</v>
          </cell>
          <cell r="B8876" t="str">
            <v>LIMPEZAS DE SUPERFICIES</v>
          </cell>
        </row>
        <row r="8877">
          <cell r="A8877" t="str">
            <v xml:space="preserve">    73745/001</v>
          </cell>
          <cell r="B8877" t="str">
            <v xml:space="preserve">LIMPEZA DE ESTRUTURAL DE ACO OU CONCRETO COM JATEAMENTO DE AREIA </v>
          </cell>
          <cell r="C8877" t="str">
            <v>M2</v>
          </cell>
          <cell r="D8877">
            <v>7.31</v>
          </cell>
        </row>
        <row r="8878">
          <cell r="A8878" t="str">
            <v xml:space="preserve">    73800</v>
          </cell>
          <cell r="B8878" t="str">
            <v>POLIMENTO DE PISOS</v>
          </cell>
        </row>
        <row r="8879">
          <cell r="A8879" t="str">
            <v xml:space="preserve">    73800/001</v>
          </cell>
          <cell r="B8879" t="str">
            <v>LIMPEZA E POLIMENTO MECANIZADO EM PISO ALTA RESISTENCIA, UTILIZANDO ESTUQUE COM ADESIVO, CIMENTO BRANCO E CORANTE</v>
          </cell>
          <cell r="C8879" t="str">
            <v>M2</v>
          </cell>
          <cell r="D8879">
            <v>27.07</v>
          </cell>
        </row>
        <row r="8880">
          <cell r="A8880" t="str">
            <v xml:space="preserve">    73806</v>
          </cell>
          <cell r="B8880" t="str">
            <v>LIMPEZA DE SUPERFICIES</v>
          </cell>
        </row>
        <row r="8881">
          <cell r="A8881" t="str">
            <v xml:space="preserve">    73806/001</v>
          </cell>
          <cell r="B8881" t="str">
            <v xml:space="preserve">LIMPEZA DE SUPERFICIES COM JATO DE ALTA PRESSAO DE AR E AGUA </v>
          </cell>
          <cell r="C8881" t="str">
            <v>M2</v>
          </cell>
          <cell r="D8881">
            <v>1.04</v>
          </cell>
        </row>
        <row r="8882">
          <cell r="A8882" t="str">
            <v xml:space="preserve">    73948</v>
          </cell>
          <cell r="B8882" t="str">
            <v>LIMPEZA DIVERSAS DA OBRA</v>
          </cell>
        </row>
        <row r="8883">
          <cell r="A8883" t="str">
            <v xml:space="preserve">    73948/002</v>
          </cell>
          <cell r="B8883" t="str">
            <v xml:space="preserve">LIMPEZA/PREPARO SUPERFICIE CONCRETO P/PINTURA </v>
          </cell>
          <cell r="C8883" t="str">
            <v>M2</v>
          </cell>
          <cell r="D8883">
            <v>5.37</v>
          </cell>
        </row>
        <row r="8884">
          <cell r="A8884" t="str">
            <v xml:space="preserve">    73948/003</v>
          </cell>
          <cell r="B8884" t="str">
            <v xml:space="preserve">LIMPEZA AZULEJO </v>
          </cell>
          <cell r="C8884" t="str">
            <v>M2</v>
          </cell>
          <cell r="D8884">
            <v>3.71</v>
          </cell>
        </row>
        <row r="8885">
          <cell r="A8885" t="str">
            <v xml:space="preserve">    73948/004</v>
          </cell>
          <cell r="B8885" t="str">
            <v xml:space="preserve">LIMPEZA E LAVAGEM DE PASTILHAS </v>
          </cell>
          <cell r="C8885" t="str">
            <v>M2</v>
          </cell>
          <cell r="D8885">
            <v>5.38</v>
          </cell>
        </row>
        <row r="8886">
          <cell r="A8886" t="str">
            <v xml:space="preserve">    73948/005</v>
          </cell>
          <cell r="B8886" t="str">
            <v xml:space="preserve">LIMPEZA CHAPA MELAMINICA EM PAREDE </v>
          </cell>
          <cell r="C8886" t="str">
            <v>M2</v>
          </cell>
          <cell r="D8886">
            <v>3.88</v>
          </cell>
        </row>
        <row r="8887">
          <cell r="A8887" t="str">
            <v xml:space="preserve">    73948/006</v>
          </cell>
          <cell r="B8887" t="str">
            <v xml:space="preserve">LIMPEZA LAMBRI ALUMINIO </v>
          </cell>
          <cell r="C8887" t="str">
            <v>M2</v>
          </cell>
          <cell r="D8887">
            <v>8.67</v>
          </cell>
        </row>
        <row r="8888">
          <cell r="A8888" t="str">
            <v xml:space="preserve">    73948/007</v>
          </cell>
          <cell r="B8888" t="str">
            <v xml:space="preserve">LIMPEZA ESQUADRIA FERRO C/SOLVENTE </v>
          </cell>
          <cell r="C8888" t="str">
            <v>M2</v>
          </cell>
          <cell r="D8888">
            <v>15.55</v>
          </cell>
        </row>
        <row r="8889">
          <cell r="A8889" t="str">
            <v xml:space="preserve">    73948/008</v>
          </cell>
          <cell r="B8889" t="str">
            <v xml:space="preserve">LIMPEZA VIDRO COMUM </v>
          </cell>
          <cell r="C8889" t="str">
            <v>M2</v>
          </cell>
          <cell r="D8889">
            <v>7.43</v>
          </cell>
        </row>
        <row r="8890">
          <cell r="A8890" t="str">
            <v xml:space="preserve">    73948/009</v>
          </cell>
          <cell r="B8890" t="str">
            <v xml:space="preserve">LIMPEZA FORRO </v>
          </cell>
          <cell r="C8890" t="str">
            <v>M2</v>
          </cell>
          <cell r="D8890">
            <v>15.45</v>
          </cell>
        </row>
        <row r="8891">
          <cell r="A8891" t="str">
            <v xml:space="preserve">    73948/010</v>
          </cell>
          <cell r="B8891" t="str">
            <v xml:space="preserve">LIMPEZA PISO MARMORE/GRANITO </v>
          </cell>
          <cell r="C8891" t="str">
            <v>M2</v>
          </cell>
          <cell r="D8891">
            <v>14.55</v>
          </cell>
        </row>
        <row r="8892">
          <cell r="A8892" t="str">
            <v xml:space="preserve">    73948/011</v>
          </cell>
          <cell r="B8892" t="str">
            <v xml:space="preserve">LIMPEZA PISO CERAMICO </v>
          </cell>
          <cell r="C8892" t="str">
            <v>M2</v>
          </cell>
          <cell r="D8892">
            <v>13.03</v>
          </cell>
        </row>
        <row r="8893">
          <cell r="A8893" t="str">
            <v xml:space="preserve">    73948/012</v>
          </cell>
          <cell r="B8893" t="str">
            <v xml:space="preserve">LIMPEZA PISO PLACA BORRACHA C/ENCERAMENTO </v>
          </cell>
          <cell r="C8893" t="str">
            <v>M2</v>
          </cell>
          <cell r="D8893">
            <v>15.88</v>
          </cell>
        </row>
        <row r="8894">
          <cell r="A8894" t="str">
            <v xml:space="preserve">    73948/013</v>
          </cell>
          <cell r="B8894" t="str">
            <v xml:space="preserve">LIMPEZA PISO PLACA BORRACHA </v>
          </cell>
          <cell r="C8894" t="str">
            <v>M2</v>
          </cell>
          <cell r="D8894">
            <v>5.86</v>
          </cell>
        </row>
        <row r="8895">
          <cell r="A8895" t="str">
            <v xml:space="preserve">    73948/014</v>
          </cell>
          <cell r="B8895" t="str">
            <v xml:space="preserve">LIMPEZA PISO CIMENTADO </v>
          </cell>
          <cell r="C8895" t="str">
            <v>M2</v>
          </cell>
          <cell r="D8895">
            <v>7.32</v>
          </cell>
        </row>
        <row r="8896">
          <cell r="A8896" t="str">
            <v xml:space="preserve">    73948/015</v>
          </cell>
          <cell r="B8896" t="str">
            <v xml:space="preserve">LIMPEZA PISO MARMORITE/GRANILITE </v>
          </cell>
          <cell r="C8896" t="str">
            <v>M2</v>
          </cell>
          <cell r="D8896">
            <v>8.81</v>
          </cell>
        </row>
        <row r="8897">
          <cell r="A8897" t="str">
            <v xml:space="preserve">    73948/016</v>
          </cell>
          <cell r="B8897" t="str">
            <v xml:space="preserve">LIMPEZA MANUAL DO TERRENO (C/ RASPAGEM SUPERFICIAL) </v>
          </cell>
          <cell r="C8897" t="str">
            <v>M2</v>
          </cell>
          <cell r="D8897">
            <v>2.52</v>
          </cell>
        </row>
        <row r="8898">
          <cell r="A8898" t="str">
            <v xml:space="preserve">    74086</v>
          </cell>
          <cell r="B8898" t="str">
            <v>LIMPEZA DIVERSAS DA OBRA</v>
          </cell>
        </row>
        <row r="8899">
          <cell r="A8899" t="str">
            <v xml:space="preserve">    74086/001</v>
          </cell>
          <cell r="B8899" t="str">
            <v xml:space="preserve">LIMPEZA LOUCAS E METAIS </v>
          </cell>
          <cell r="C8899" t="str">
            <v>UN</v>
          </cell>
          <cell r="D8899">
            <v>16.66</v>
          </cell>
        </row>
        <row r="8900">
          <cell r="A8900" t="str">
            <v xml:space="preserve">    74243</v>
          </cell>
          <cell r="B8900" t="str">
            <v>LIMPEZA GERAL DE QUADRA POLIESPORTIVA</v>
          </cell>
        </row>
        <row r="8901">
          <cell r="A8901" t="str">
            <v xml:space="preserve">    74243/001</v>
          </cell>
          <cell r="B8901" t="str">
            <v xml:space="preserve">LIMPEZA GERAL DE QUADRA POLIESPORTIVA </v>
          </cell>
          <cell r="C8901" t="str">
            <v>M2</v>
          </cell>
          <cell r="D8901">
            <v>1.41</v>
          </cell>
        </row>
        <row r="8902">
          <cell r="A8902" t="str">
            <v xml:space="preserve">    84115</v>
          </cell>
          <cell r="B8902" t="str">
            <v xml:space="preserve">LIMPEZA DE ESTRUTURA METALICA SEM ANDAIME </v>
          </cell>
          <cell r="C8902" t="str">
            <v>M2</v>
          </cell>
          <cell r="D8902">
            <v>1.87</v>
          </cell>
        </row>
        <row r="8903">
          <cell r="A8903" t="str">
            <v xml:space="preserve">    84117</v>
          </cell>
          <cell r="B8903" t="str">
            <v xml:space="preserve">RASPAGEM / CALAFETACAO TACOS MADEIRA 1 DEMAO CERA </v>
          </cell>
          <cell r="C8903" t="str">
            <v>M2</v>
          </cell>
          <cell r="D8903">
            <v>13.02</v>
          </cell>
        </row>
        <row r="8904">
          <cell r="A8904" t="str">
            <v xml:space="preserve">    84119</v>
          </cell>
          <cell r="B8904" t="str">
            <v xml:space="preserve">ENCERAMENTO MANUAL PISO DE QUALQUER NATUREZA - 2 DEMAOS </v>
          </cell>
          <cell r="C8904" t="str">
            <v>M2</v>
          </cell>
          <cell r="D8904">
            <v>6.14</v>
          </cell>
        </row>
        <row r="8905">
          <cell r="A8905" t="str">
            <v xml:space="preserve">    84120</v>
          </cell>
          <cell r="B8905" t="str">
            <v xml:space="preserve">ENCERAMENTO MANUAL EM MADEIRA - 3 DEMAOS </v>
          </cell>
          <cell r="C8905" t="str">
            <v>M2</v>
          </cell>
          <cell r="D8905">
            <v>9.3800000000000008</v>
          </cell>
        </row>
        <row r="8906">
          <cell r="A8906" t="str">
            <v xml:space="preserve">    84121</v>
          </cell>
          <cell r="B8906" t="str">
            <v>PLACA IDENTIFICACAO ACRILICO 25X8CM BORDA POLIDA - FORNECIMENTO E COLOCACAO</v>
          </cell>
          <cell r="C8906" t="str">
            <v>UN</v>
          </cell>
          <cell r="D8906">
            <v>66.400000000000006</v>
          </cell>
        </row>
        <row r="8907">
          <cell r="A8907" t="str">
            <v xml:space="preserve">    84122</v>
          </cell>
          <cell r="B8907" t="str">
            <v xml:space="preserve">PLACA INAUGURACAO EM ALUMINIO 0,40X0,60M FORNECIMENTO E COLOCACAO </v>
          </cell>
          <cell r="C8907" t="str">
            <v>UN</v>
          </cell>
          <cell r="D8907">
            <v>630.73</v>
          </cell>
        </row>
        <row r="8908">
          <cell r="A8908" t="str">
            <v xml:space="preserve">    84123</v>
          </cell>
          <cell r="B8908" t="str">
            <v xml:space="preserve">LIXAMENTO MAN C/ LIXA CALAFATE DE CONCR APARENTE ANTIGO </v>
          </cell>
          <cell r="C8908" t="str">
            <v>M2</v>
          </cell>
          <cell r="D8908">
            <v>3.76</v>
          </cell>
        </row>
        <row r="8909">
          <cell r="A8909" t="str">
            <v xml:space="preserve">    84124</v>
          </cell>
          <cell r="B8909" t="str">
            <v xml:space="preserve">LETRA DE ACO INOX NO22 ALT=20CM FORNECIMENTO E COLOCACAO </v>
          </cell>
          <cell r="C8909" t="str">
            <v>UN</v>
          </cell>
          <cell r="D8909">
            <v>76.150000000000006</v>
          </cell>
        </row>
        <row r="8910">
          <cell r="A8910" t="str">
            <v xml:space="preserve">    84125</v>
          </cell>
          <cell r="B8910" t="str">
            <v>LIMPEZA DE REVESTIMENTO EM PAREDE C/ SOLUCAO DE ACIDO MURIATICO/AMONIA</v>
          </cell>
          <cell r="C8910" t="str">
            <v>M2</v>
          </cell>
          <cell r="D8910">
            <v>5.07</v>
          </cell>
        </row>
        <row r="8911">
          <cell r="A8911" t="str">
            <v xml:space="preserve">  0215</v>
          </cell>
          <cell r="B8911" t="str">
            <v>ABERTURA DE POCO | CISTERNA OU CACIMBA |</v>
          </cell>
        </row>
        <row r="8912">
          <cell r="A8912" t="str">
            <v xml:space="preserve">    74163</v>
          </cell>
          <cell r="B8912" t="str">
            <v>PERFURACAO DE POCO</v>
          </cell>
        </row>
        <row r="8913">
          <cell r="A8913" t="str">
            <v xml:space="preserve">    74163/001</v>
          </cell>
          <cell r="B8913" t="str">
            <v xml:space="preserve">PERFURACAO DE POCO COM PERFURATRIZ PNEUMATICA </v>
          </cell>
          <cell r="C8913" t="str">
            <v>M</v>
          </cell>
          <cell r="D8913">
            <v>26.54</v>
          </cell>
        </row>
        <row r="8914">
          <cell r="A8914" t="str">
            <v xml:space="preserve">    74163/002</v>
          </cell>
          <cell r="B8914" t="str">
            <v xml:space="preserve">PERFURACAO DE POCO COM PERFURATRIZ A PERCUSSAO </v>
          </cell>
          <cell r="C8914" t="str">
            <v>M</v>
          </cell>
          <cell r="D8914">
            <v>60.62</v>
          </cell>
        </row>
        <row r="8915">
          <cell r="A8915" t="str">
            <v xml:space="preserve">    84127</v>
          </cell>
          <cell r="B8915" t="str">
            <v xml:space="preserve">REVESTIMENTO DE POCOS C/ TUBOS DE CONCRETO </v>
          </cell>
          <cell r="C8915" t="str">
            <v>M</v>
          </cell>
          <cell r="D8915">
            <v>489.8</v>
          </cell>
        </row>
        <row r="8916">
          <cell r="A8916" t="str">
            <v xml:space="preserve">    84128</v>
          </cell>
          <cell r="B8916" t="str">
            <v>ABERTURA POCO PARA CISTERNA TERRENO COMPACTO COM DN 1,0M COM PROFUNDIDADES DE 15 A 20M</v>
          </cell>
          <cell r="C8916" t="str">
            <v>M</v>
          </cell>
          <cell r="D8916">
            <v>120.93</v>
          </cell>
        </row>
        <row r="8917">
          <cell r="A8917" t="str">
            <v xml:space="preserve">    84129</v>
          </cell>
          <cell r="B8917" t="str">
            <v>ABERTURA POCO PARA CISTERNA TERRENO COMPACTO COM DN 1,0M PROFUNDIDADE DE 10 A 15M</v>
          </cell>
          <cell r="C8917" t="str">
            <v>M</v>
          </cell>
          <cell r="D8917">
            <v>96.75</v>
          </cell>
        </row>
        <row r="8918">
          <cell r="A8918" t="str">
            <v xml:space="preserve">    84130</v>
          </cell>
          <cell r="B8918" t="str">
            <v>ABERTURA POCO PARA CISTERNA TERRENO COMPACTO COM DN 1,0 COM PROFUNDIDADE DE 5 A 10M</v>
          </cell>
          <cell r="C8918" t="str">
            <v>M</v>
          </cell>
          <cell r="D8918">
            <v>72.56</v>
          </cell>
        </row>
        <row r="8919">
          <cell r="A8919" t="str">
            <v xml:space="preserve">    84131</v>
          </cell>
          <cell r="B8919" t="str">
            <v>ABERTURA POCO PARA CISTERNA TERRENO COMPACTO COM DN 1,0 COM PROFUNDIDADEATE 5M</v>
          </cell>
          <cell r="C8919" t="str">
            <v>M</v>
          </cell>
          <cell r="D8919">
            <v>60.46</v>
          </cell>
        </row>
        <row r="8920">
          <cell r="A8920" t="str">
            <v xml:space="preserve">  0216</v>
          </cell>
          <cell r="B8920" t="str">
            <v>POCO TUBULAR PROFUNDO</v>
          </cell>
        </row>
        <row r="8921">
          <cell r="A8921" t="str">
            <v xml:space="preserve">    40841</v>
          </cell>
          <cell r="B8921" t="str">
            <v xml:space="preserve">ABRACADEIRA P/POCOS PROFUNDOS </v>
          </cell>
          <cell r="C8921" t="str">
            <v>UN</v>
          </cell>
          <cell r="D8921">
            <v>84.17</v>
          </cell>
        </row>
        <row r="8922">
          <cell r="A8922" t="str">
            <v xml:space="preserve">  0279</v>
          </cell>
          <cell r="B8922" t="str">
            <v>SOLDAS/CORTES</v>
          </cell>
        </row>
        <row r="8923">
          <cell r="A8923" t="str">
            <v xml:space="preserve">    6391</v>
          </cell>
          <cell r="B8923" t="str">
            <v>SOLDA TOPO DESCENDENTE CHANFRADA ESPESSURA=1/4" CHAPA/PERFIL/TUBO ACO COM CONVERSOR DIESEL.</v>
          </cell>
          <cell r="C8923" t="str">
            <v>M</v>
          </cell>
          <cell r="D8923">
            <v>91.88</v>
          </cell>
        </row>
        <row r="8924">
          <cell r="A8924" t="str">
            <v xml:space="preserve">    84132</v>
          </cell>
          <cell r="B8924" t="str">
            <v>SOLDA DE TOPO DESCENDENTE, EM CHAPA ACO CHANFR 5/16" ESP (P/ ASSENT TUBULACAO OU PECA DE ACO) UTILIZANDO CONVERSOR DIESEL.</v>
          </cell>
          <cell r="C8924" t="str">
            <v>M</v>
          </cell>
          <cell r="D8924">
            <v>104.26</v>
          </cell>
        </row>
        <row r="8925">
          <cell r="A8925" t="str">
            <v xml:space="preserve">    84133</v>
          </cell>
          <cell r="B8925" t="str">
            <v>SOLDA DE TOPO DESCENDENTE, EM CHAPA ACO CHANFR 3/8" ESP (P/ ASSENT TUBULACAO OU PECA DE ACO) UTILIZANDO CONVERSOR DIESEL</v>
          </cell>
          <cell r="C8925" t="str">
            <v>M</v>
          </cell>
          <cell r="D8925">
            <v>200.54</v>
          </cell>
        </row>
        <row r="8926">
          <cell r="A8926" t="str">
            <v xml:space="preserve">  0318</v>
          </cell>
          <cell r="B8926" t="str">
            <v>OUTROS</v>
          </cell>
        </row>
        <row r="8927">
          <cell r="A8927" t="str">
            <v xml:space="preserve">    4877</v>
          </cell>
          <cell r="B8927" t="str">
            <v>BETONEIRA 320L ELETRICA TRIFASICA C/CARREGADOR MECANICO C/OPERADOR - P</v>
          </cell>
          <cell r="C8927" t="str">
            <v>H</v>
          </cell>
          <cell r="D8927">
            <v>20.04</v>
          </cell>
        </row>
        <row r="8928">
          <cell r="A8928" t="str">
            <v xml:space="preserve">    71516</v>
          </cell>
          <cell r="B8928" t="str">
            <v>CONJUNTO DE MANGUEIRA PARA COMBATE A INCENDIO EM FIBRA DE POLIESTER PURA, COM 1.1/2", REVESTIDA INTERNAMENTE, COM 2 LANCES DE 15M CADA</v>
          </cell>
          <cell r="C8928" t="str">
            <v>UN</v>
          </cell>
          <cell r="D8928">
            <v>440</v>
          </cell>
        </row>
        <row r="8929">
          <cell r="A8929" t="str">
            <v xml:space="preserve">    73347</v>
          </cell>
          <cell r="B8929" t="str">
            <v>CORTE, DOBRAGEM, MONTAGEM E COLOCACAO DE FERRAGEM NA FORMA, ACO CA-50 (A OU B) DIAM 8 A 12,5MM</v>
          </cell>
          <cell r="C8929" t="str">
            <v>KG</v>
          </cell>
          <cell r="D8929">
            <v>2.4700000000000002</v>
          </cell>
        </row>
        <row r="8930">
          <cell r="A8930" t="str">
            <v xml:space="preserve">    73361</v>
          </cell>
          <cell r="B8930" t="str">
            <v xml:space="preserve">CONCRETO CICLOPICO FCK=10MPA 30% PEDRA DE MAO INCLUSIVE LANCAMENTO </v>
          </cell>
          <cell r="C8930" t="str">
            <v>M3</v>
          </cell>
          <cell r="D8930">
            <v>290.29000000000002</v>
          </cell>
        </row>
        <row r="8931">
          <cell r="A8931" t="str">
            <v xml:space="preserve">    73370</v>
          </cell>
          <cell r="B8931" t="str">
            <v>TRANSPORTE QQ NAT CAM BASCULANTE 30 KM/H 8.00 T EXCL DESPESA CARGA/DESC ESPERA DO CAMINHAO/SERVENTE/E OU EQUIP AUX.</v>
          </cell>
          <cell r="C8931" t="str">
            <v>T/KM</v>
          </cell>
          <cell r="D8931">
            <v>0.99</v>
          </cell>
        </row>
        <row r="8932">
          <cell r="A8932" t="str">
            <v xml:space="preserve">    73372</v>
          </cell>
          <cell r="B8932" t="str">
            <v xml:space="preserve">PINHO DE TERCEIRA 1" X 12" E 1" X 9" </v>
          </cell>
          <cell r="C8932" t="str">
            <v>M2</v>
          </cell>
          <cell r="D8932">
            <v>62.85</v>
          </cell>
        </row>
        <row r="8933">
          <cell r="A8933" t="str">
            <v xml:space="preserve">    73375</v>
          </cell>
          <cell r="B8933" t="str">
            <v>CORTE, DOBRAGEM, MONTAGEM E COLOCACAO DE FERRAGEM NA FORMA, ACO CA-50 (A OU B) DIAM ACIM 12,5MM</v>
          </cell>
          <cell r="C8933" t="str">
            <v>KG</v>
          </cell>
          <cell r="D8933">
            <v>2.11</v>
          </cell>
        </row>
        <row r="8934">
          <cell r="A8934" t="str">
            <v xml:space="preserve">    73393</v>
          </cell>
          <cell r="B8934" t="str">
            <v>CORTE, DOBRAGEM, MONTAGEM E COLOCACAO DE FERRAGEM NA FORMA, ACO CA-25 DIAM 6,3 A 8,0MM</v>
          </cell>
          <cell r="C8934" t="str">
            <v>KG</v>
          </cell>
          <cell r="D8934">
            <v>2.58</v>
          </cell>
        </row>
        <row r="8935">
          <cell r="A8935" t="str">
            <v xml:space="preserve">    73396</v>
          </cell>
          <cell r="B8935" t="str">
            <v xml:space="preserve">DEGRAU DE FERRO FUNDIDO NUM 1 DE 3,0 KG </v>
          </cell>
          <cell r="C8935" t="str">
            <v>UN</v>
          </cell>
          <cell r="D8935">
            <v>51.55</v>
          </cell>
        </row>
        <row r="8936">
          <cell r="A8936" t="str">
            <v xml:space="preserve">    73397</v>
          </cell>
          <cell r="B8936" t="str">
            <v xml:space="preserve">EMBOCO CIMENTO AREIA 1:4 ESP=1,5CM INCL CHAPISCO 1:3 E=9MM </v>
          </cell>
          <cell r="C8936" t="str">
            <v>M2</v>
          </cell>
          <cell r="D8936">
            <v>20.45</v>
          </cell>
        </row>
        <row r="8937">
          <cell r="A8937" t="str">
            <v xml:space="preserve">    73410</v>
          </cell>
          <cell r="B8937" t="str">
            <v xml:space="preserve">FORMA PLANA P/VIGA, PILAR E PAREDE EM CHAPA RESINADA E= 10 MM </v>
          </cell>
          <cell r="C8937" t="str">
            <v>M2</v>
          </cell>
          <cell r="D8937">
            <v>59.22</v>
          </cell>
        </row>
        <row r="8938">
          <cell r="A8938" t="str">
            <v xml:space="preserve">    73413</v>
          </cell>
          <cell r="B8938" t="str">
            <v>ESCAVACAO MEC.VALA N ESCOR ATE 1,5M C/RETRO MAT 1A COM REDUTOR (PEDRAS/INST PREDIAIS/OUTROS REDUT PRODUT OU CAVAS FUNDACAO) - EXCL. ESGOTAMENTO</v>
          </cell>
          <cell r="C8938" t="str">
            <v>M3</v>
          </cell>
          <cell r="D8938">
            <v>12.38</v>
          </cell>
        </row>
        <row r="8939">
          <cell r="A8939" t="str">
            <v xml:space="preserve">    73415</v>
          </cell>
          <cell r="B8939" t="str">
            <v xml:space="preserve">PINTURA PVA, TRES DEMAOS </v>
          </cell>
          <cell r="C8939" t="str">
            <v>M2</v>
          </cell>
          <cell r="D8939">
            <v>11.77</v>
          </cell>
        </row>
        <row r="8940">
          <cell r="A8940" t="str">
            <v xml:space="preserve">    73426</v>
          </cell>
          <cell r="B8940" t="str">
            <v xml:space="preserve">PERFURACAO MANUAL DIAMETRO 20 CM (5 TF) </v>
          </cell>
          <cell r="C8940" t="str">
            <v>M</v>
          </cell>
          <cell r="D8940">
            <v>48.65</v>
          </cell>
        </row>
        <row r="8941">
          <cell r="A8941" t="str">
            <v xml:space="preserve">    73430</v>
          </cell>
          <cell r="B8941" t="str">
            <v>ESCAVACAO MEC. VALA N ESCOR MAT 1A C/RETRO ENTRE 1,5 E 3M C/ REDUTOR (PEDRAS/INST PREDIAIS/OUTROS REDUT.PRODUTIV OU CAVAS FUNDACAO ) - EXCL.ESGOTAMENTO.</v>
          </cell>
          <cell r="C8941" t="str">
            <v>M3</v>
          </cell>
          <cell r="D8941">
            <v>15.06</v>
          </cell>
        </row>
        <row r="8942">
          <cell r="A8942" t="str">
            <v xml:space="preserve">    73431</v>
          </cell>
          <cell r="B8942" t="str">
            <v xml:space="preserve">PINHO TERCEIRA 2,5X10CM </v>
          </cell>
          <cell r="C8942" t="str">
            <v>M</v>
          </cell>
          <cell r="D8942">
            <v>6.44</v>
          </cell>
        </row>
        <row r="8943">
          <cell r="A8943" t="str">
            <v xml:space="preserve">    73454</v>
          </cell>
          <cell r="B8943" t="str">
            <v>ALUGUEL CAMINHAO CARROC FIXA TOCO 7,5T MOTOR DIESEL 132CV(CP) C/MOTO RISTA</v>
          </cell>
          <cell r="C8943" t="str">
            <v>H</v>
          </cell>
          <cell r="D8943">
            <v>100.87</v>
          </cell>
        </row>
        <row r="8944">
          <cell r="A8944" t="str">
            <v xml:space="preserve">    73460</v>
          </cell>
          <cell r="B8944" t="str">
            <v xml:space="preserve">MACARANDUBA APARELHADA 3" X 4.1/2" </v>
          </cell>
          <cell r="C8944" t="str">
            <v>M</v>
          </cell>
          <cell r="D8944">
            <v>29.93</v>
          </cell>
        </row>
        <row r="8945">
          <cell r="A8945" t="str">
            <v xml:space="preserve">    73475</v>
          </cell>
          <cell r="B8945" t="str">
            <v xml:space="preserve">TACO DE ALVENARIA (2,5X10X20)CM </v>
          </cell>
          <cell r="C8945" t="str">
            <v>UN</v>
          </cell>
          <cell r="D8945">
            <v>0.75</v>
          </cell>
        </row>
        <row r="8946">
          <cell r="A8946" t="str">
            <v xml:space="preserve">    73488</v>
          </cell>
          <cell r="B8946" t="str">
            <v xml:space="preserve">MACARANDUBA APARELHADA 3" X 6" </v>
          </cell>
          <cell r="C8946" t="str">
            <v>M</v>
          </cell>
          <cell r="D8946">
            <v>39.090000000000003</v>
          </cell>
        </row>
        <row r="8947">
          <cell r="A8947" t="str">
            <v xml:space="preserve">    73489</v>
          </cell>
          <cell r="B8947" t="str">
            <v xml:space="preserve">MACARANDUBA APARELHADA DE 3" X 9" </v>
          </cell>
          <cell r="C8947" t="str">
            <v>M</v>
          </cell>
          <cell r="D8947">
            <v>59.9</v>
          </cell>
        </row>
        <row r="8948">
          <cell r="A8948" t="str">
            <v xml:space="preserve">    73490</v>
          </cell>
          <cell r="B8948" t="str">
            <v>TUBO CA-1 CONCR ARMADO P/GALERIAS AGUAS PLUV DIAM=0,80M FORNEC MAT COM AREIA CIMENTO 1:4 - FORNECIMENTO E ASSENTAMENTO</v>
          </cell>
          <cell r="C8948" t="str">
            <v>M</v>
          </cell>
          <cell r="D8948">
            <v>309.86</v>
          </cell>
        </row>
        <row r="8949">
          <cell r="A8949" t="str">
            <v xml:space="preserve">    73493</v>
          </cell>
          <cell r="B8949" t="str">
            <v>TEODOLITO CONVENCIONAL DE MICROMETRO C/LEITURA NUMERICA (CP) PRECISAO DE 6S PARA LEVANTAMENTO DE TERRENOS DIVERSOS</v>
          </cell>
          <cell r="C8949" t="str">
            <v>H</v>
          </cell>
          <cell r="D8949">
            <v>2.25</v>
          </cell>
        </row>
        <row r="8950">
          <cell r="A8950" t="str">
            <v xml:space="preserve">    73503</v>
          </cell>
          <cell r="B8950" t="str">
            <v xml:space="preserve">TRANSPORTE DE TUBOS DE PVC DN 1000 </v>
          </cell>
          <cell r="C8950" t="str">
            <v>M</v>
          </cell>
          <cell r="D8950">
            <v>5.7</v>
          </cell>
        </row>
        <row r="8951">
          <cell r="A8951" t="str">
            <v xml:space="preserve">    73504</v>
          </cell>
          <cell r="B8951" t="str">
            <v xml:space="preserve">TRANSPORTE DE TUBOS DE PVC DN 900 </v>
          </cell>
          <cell r="C8951" t="str">
            <v>M</v>
          </cell>
          <cell r="D8951">
            <v>4.8099999999999996</v>
          </cell>
        </row>
        <row r="8952">
          <cell r="A8952" t="str">
            <v xml:space="preserve">    73505</v>
          </cell>
          <cell r="B8952" t="str">
            <v xml:space="preserve">TRANSPORTE DE TUBOS DE PVC DN 800 </v>
          </cell>
          <cell r="C8952" t="str">
            <v>M</v>
          </cell>
          <cell r="D8952">
            <v>3.99</v>
          </cell>
        </row>
        <row r="8953">
          <cell r="A8953" t="str">
            <v xml:space="preserve">    73506</v>
          </cell>
          <cell r="B8953" t="str">
            <v xml:space="preserve">TRANSPORTE DE TUBOS DE PVC DN 700 </v>
          </cell>
          <cell r="C8953" t="str">
            <v>M</v>
          </cell>
          <cell r="D8953">
            <v>3.23</v>
          </cell>
        </row>
        <row r="8954">
          <cell r="A8954" t="str">
            <v xml:space="preserve">    73507</v>
          </cell>
          <cell r="B8954" t="str">
            <v xml:space="preserve">TRANSPORTE DE TUBOS DE PVC DN 600 </v>
          </cell>
          <cell r="C8954" t="str">
            <v>M</v>
          </cell>
          <cell r="D8954">
            <v>2.5299999999999998</v>
          </cell>
        </row>
        <row r="8955">
          <cell r="A8955" t="str">
            <v xml:space="preserve">    73508</v>
          </cell>
          <cell r="B8955" t="str">
            <v xml:space="preserve">TRANSPORTE DE TUBOS DE PVC DN 500 </v>
          </cell>
          <cell r="C8955" t="str">
            <v>M</v>
          </cell>
          <cell r="D8955">
            <v>1.92</v>
          </cell>
        </row>
        <row r="8956">
          <cell r="A8956" t="str">
            <v xml:space="preserve">    73509</v>
          </cell>
          <cell r="B8956" t="str">
            <v xml:space="preserve">TRANSPORTE DE TUBOS DE PVC DN 400 </v>
          </cell>
          <cell r="C8956" t="str">
            <v>M</v>
          </cell>
          <cell r="D8956">
            <v>1.4</v>
          </cell>
        </row>
        <row r="8957">
          <cell r="A8957" t="str">
            <v xml:space="preserve">    73510</v>
          </cell>
          <cell r="B8957" t="str">
            <v xml:space="preserve">TRANSPORTE DE TUBOS DE FERRO DUTIL DN 1200 </v>
          </cell>
          <cell r="C8957" t="str">
            <v>M</v>
          </cell>
          <cell r="D8957">
            <v>14.69</v>
          </cell>
        </row>
        <row r="8958">
          <cell r="A8958" t="str">
            <v xml:space="preserve">    73511</v>
          </cell>
          <cell r="B8958" t="str">
            <v xml:space="preserve">TRANSPORTE DE TUBOS DE FERRO DUTIL DN 1100 </v>
          </cell>
          <cell r="C8958" t="str">
            <v>M</v>
          </cell>
          <cell r="D8958">
            <v>12.69</v>
          </cell>
        </row>
        <row r="8959">
          <cell r="A8959" t="str">
            <v xml:space="preserve">    73512</v>
          </cell>
          <cell r="B8959" t="str">
            <v xml:space="preserve">TRANSPORTE DE TUBOS DE FERRO DUTIL DN 1000 </v>
          </cell>
          <cell r="C8959" t="str">
            <v>M</v>
          </cell>
          <cell r="D8959">
            <v>11</v>
          </cell>
        </row>
        <row r="8960">
          <cell r="A8960" t="str">
            <v xml:space="preserve">    73513</v>
          </cell>
          <cell r="B8960" t="str">
            <v xml:space="preserve">TRANSPORTE DE TUBOS DE FERRO DUTIL DN 900 </v>
          </cell>
          <cell r="C8960" t="str">
            <v>M</v>
          </cell>
          <cell r="D8960">
            <v>9.2799999999999994</v>
          </cell>
        </row>
        <row r="8961">
          <cell r="A8961" t="str">
            <v xml:space="preserve">    73514</v>
          </cell>
          <cell r="B8961" t="str">
            <v xml:space="preserve">TRANSPORTE DE TUBOS DE FERRO DUTIL DN 800 </v>
          </cell>
          <cell r="C8961" t="str">
            <v>M</v>
          </cell>
          <cell r="D8961">
            <v>7.7</v>
          </cell>
        </row>
        <row r="8962">
          <cell r="A8962" t="str">
            <v xml:space="preserve">    73515</v>
          </cell>
          <cell r="B8962" t="str">
            <v xml:space="preserve">TRANSPORTE DE TUBOS DE FERRO DUTIL DN 700 </v>
          </cell>
          <cell r="C8962" t="str">
            <v>M</v>
          </cell>
          <cell r="D8962">
            <v>6.23</v>
          </cell>
        </row>
        <row r="8963">
          <cell r="A8963" t="str">
            <v xml:space="preserve">    73516</v>
          </cell>
          <cell r="B8963" t="str">
            <v xml:space="preserve">TRANSPORTE DE TUBOS DE FERRO DUTIL DN 600 </v>
          </cell>
          <cell r="C8963" t="str">
            <v>M</v>
          </cell>
          <cell r="D8963">
            <v>4.9000000000000004</v>
          </cell>
        </row>
        <row r="8964">
          <cell r="A8964" t="str">
            <v xml:space="preserve">    73517</v>
          </cell>
          <cell r="B8964" t="str">
            <v xml:space="preserve">TRANSPORTE DE TUBOS DE FERRO DUTIL DN 500 </v>
          </cell>
          <cell r="C8964" t="str">
            <v>M</v>
          </cell>
          <cell r="D8964">
            <v>3.72</v>
          </cell>
        </row>
        <row r="8965">
          <cell r="A8965" t="str">
            <v xml:space="preserve">    73518</v>
          </cell>
          <cell r="B8965" t="str">
            <v xml:space="preserve">TRANSPORTE DE TUBOS DE FERRO DUTIL DN 450 </v>
          </cell>
          <cell r="C8965" t="str">
            <v>M</v>
          </cell>
          <cell r="D8965">
            <v>3.22</v>
          </cell>
        </row>
        <row r="8966">
          <cell r="A8966" t="str">
            <v xml:space="preserve">    73519</v>
          </cell>
          <cell r="B8966" t="str">
            <v xml:space="preserve">TRANSPORTE DE TUBOS DE FERRO DUTIL DN 400 </v>
          </cell>
          <cell r="C8966" t="str">
            <v>M</v>
          </cell>
          <cell r="D8966">
            <v>2.7</v>
          </cell>
        </row>
        <row r="8967">
          <cell r="A8967" t="str">
            <v xml:space="preserve">    73520</v>
          </cell>
          <cell r="B8967" t="str">
            <v xml:space="preserve">TRANSPORTE DE TUBOS DE FERRO DUTIL DN 350 </v>
          </cell>
          <cell r="C8967" t="str">
            <v>M</v>
          </cell>
          <cell r="D8967">
            <v>2.2599999999999998</v>
          </cell>
        </row>
        <row r="8968">
          <cell r="A8968" t="str">
            <v xml:space="preserve">    73521</v>
          </cell>
          <cell r="B8968" t="str">
            <v xml:space="preserve">TRANSPORTE DE TUBOS DE FERRO DUTIL DN 300 </v>
          </cell>
          <cell r="C8968" t="str">
            <v>M</v>
          </cell>
          <cell r="D8968">
            <v>1.82</v>
          </cell>
        </row>
        <row r="8969">
          <cell r="A8969" t="str">
            <v xml:space="preserve">    73522</v>
          </cell>
          <cell r="B8969" t="str">
            <v xml:space="preserve">TRANSPORTE DE TUBOS DE FERRO DUTIL DN 250 </v>
          </cell>
          <cell r="C8969" t="str">
            <v>M</v>
          </cell>
          <cell r="D8969">
            <v>1.44</v>
          </cell>
        </row>
        <row r="8970">
          <cell r="A8970" t="str">
            <v xml:space="preserve">    73523</v>
          </cell>
          <cell r="B8970" t="str">
            <v xml:space="preserve">TRANSPORTE DE TUBOS DE FERRO DUTIL DN 200 </v>
          </cell>
          <cell r="C8970" t="str">
            <v>M</v>
          </cell>
          <cell r="D8970">
            <v>1.08</v>
          </cell>
        </row>
        <row r="8971">
          <cell r="A8971" t="str">
            <v xml:space="preserve">    73524</v>
          </cell>
          <cell r="B8971" t="str">
            <v xml:space="preserve">TRANSPORTE DE TUBOS DE FERRO DUTIL DN 150 </v>
          </cell>
          <cell r="C8971" t="str">
            <v>M</v>
          </cell>
          <cell r="D8971">
            <v>0.84</v>
          </cell>
        </row>
        <row r="8972">
          <cell r="A8972" t="str">
            <v xml:space="preserve">    73525</v>
          </cell>
          <cell r="B8972" t="str">
            <v>CORTE, DOBRAGEM, MONTAGEM E COLOCACAO DE FERRAGEM NA FORMA, ACO CA-60 DIAM 4,2 A 8,0MM</v>
          </cell>
          <cell r="C8972" t="str">
            <v>KG</v>
          </cell>
          <cell r="D8972">
            <v>2.4700000000000002</v>
          </cell>
        </row>
        <row r="8973">
          <cell r="A8973" t="str">
            <v xml:space="preserve">    73533</v>
          </cell>
          <cell r="B8973" t="str">
            <v>CONCRETO P/CAMADAS PREPARATORIAS 180KG/M3 CIMENTO SOMENTE MATERIAIS INCL 5% PERDAS.</v>
          </cell>
          <cell r="C8973" t="str">
            <v>M3</v>
          </cell>
          <cell r="D8973">
            <v>168.09</v>
          </cell>
        </row>
        <row r="8974">
          <cell r="A8974" t="str">
            <v xml:space="preserve">    73540</v>
          </cell>
          <cell r="B8974" t="str">
            <v xml:space="preserve">COLOCACAO CUBA LOUCA/ACO INOX EXCLUSIVE CUBA/COMPLEMENTO - P </v>
          </cell>
          <cell r="C8974" t="str">
            <v>UN</v>
          </cell>
          <cell r="D8974">
            <v>24.45</v>
          </cell>
        </row>
        <row r="8975">
          <cell r="A8975" t="str">
            <v xml:space="preserve">    73541</v>
          </cell>
          <cell r="B8975" t="str">
            <v xml:space="preserve">COLOCACAO BANCA MARMORE/GRANITO/ACO INOX EXCLUSIVE BANCA - P </v>
          </cell>
          <cell r="C8975" t="str">
            <v>M</v>
          </cell>
          <cell r="D8975">
            <v>49.04</v>
          </cell>
        </row>
        <row r="8976">
          <cell r="A8976" t="str">
            <v xml:space="preserve">    73542</v>
          </cell>
          <cell r="B8976" t="str">
            <v xml:space="preserve">BUCHA/ARRUELA ALUMINIO 3/4" - P </v>
          </cell>
          <cell r="C8976" t="str">
            <v>CJ</v>
          </cell>
          <cell r="D8976">
            <v>0.84</v>
          </cell>
        </row>
        <row r="8977">
          <cell r="A8977" t="str">
            <v xml:space="preserve">    73543</v>
          </cell>
          <cell r="B8977" t="str">
            <v xml:space="preserve">BUCHA/ARRUELA ALUMINIO 1/2" - P </v>
          </cell>
          <cell r="C8977" t="str">
            <v>CJ</v>
          </cell>
          <cell r="D8977">
            <v>0.72</v>
          </cell>
        </row>
        <row r="8978">
          <cell r="A8978" t="str">
            <v xml:space="preserve">    73555</v>
          </cell>
          <cell r="B8978" t="str">
            <v xml:space="preserve">TACO DE CANELA 2,5X10X10CM </v>
          </cell>
          <cell r="C8978" t="str">
            <v>UN</v>
          </cell>
          <cell r="D8978">
            <v>0.37</v>
          </cell>
        </row>
        <row r="8979">
          <cell r="A8979" t="str">
            <v xml:space="preserve">    73562</v>
          </cell>
          <cell r="B8979" t="str">
            <v xml:space="preserve">NIVEL WILD-NA-Z </v>
          </cell>
          <cell r="C8979" t="str">
            <v>H</v>
          </cell>
          <cell r="D8979">
            <v>0.74</v>
          </cell>
        </row>
        <row r="8980">
          <cell r="A8980" t="str">
            <v xml:space="preserve">    73564</v>
          </cell>
          <cell r="B8980" t="str">
            <v>CORTE REMOCAO DO PAVIMENTO APICOAMENTO LAJE FORMAS E CONCRETAGEM BERCOS FCK=25MPA-24H UTILIZANDO GRAUTH</v>
          </cell>
          <cell r="C8980" t="str">
            <v>M</v>
          </cell>
          <cell r="D8980">
            <v>249.17</v>
          </cell>
        </row>
        <row r="8981">
          <cell r="A8981" t="str">
            <v xml:space="preserve">    73587</v>
          </cell>
          <cell r="B8981" t="str">
            <v xml:space="preserve">TRANSPORTE DE TUBOS DE PVC DN 350 </v>
          </cell>
          <cell r="C8981" t="str">
            <v>M</v>
          </cell>
          <cell r="D8981">
            <v>0.97</v>
          </cell>
        </row>
        <row r="8982">
          <cell r="A8982" t="str">
            <v xml:space="preserve">    73588</v>
          </cell>
          <cell r="B8982" t="str">
            <v xml:space="preserve">TRANSPORTE DE TUBOS DE PVC DN 300 </v>
          </cell>
          <cell r="C8982" t="str">
            <v>M</v>
          </cell>
          <cell r="D8982">
            <v>0.65</v>
          </cell>
        </row>
        <row r="8983">
          <cell r="A8983" t="str">
            <v xml:space="preserve">    73589</v>
          </cell>
          <cell r="B8983" t="str">
            <v xml:space="preserve">TRANSPORTE DE TUBOS DE PVC DN 250 </v>
          </cell>
          <cell r="C8983" t="str">
            <v>M</v>
          </cell>
          <cell r="D8983">
            <v>0.45</v>
          </cell>
        </row>
        <row r="8984">
          <cell r="A8984" t="str">
            <v xml:space="preserve">    73590</v>
          </cell>
          <cell r="B8984" t="str">
            <v xml:space="preserve">TRANSPORTE DE TUBOS DE PVC DN 200 </v>
          </cell>
          <cell r="C8984" t="str">
            <v>M</v>
          </cell>
          <cell r="D8984">
            <v>0.28000000000000003</v>
          </cell>
        </row>
        <row r="8985">
          <cell r="A8985" t="str">
            <v xml:space="preserve">    73591</v>
          </cell>
          <cell r="B8985" t="str">
            <v xml:space="preserve">TRANSPORTE DE TUBOS DE PVC DN 150 </v>
          </cell>
          <cell r="C8985" t="str">
            <v>M</v>
          </cell>
          <cell r="D8985">
            <v>0.17</v>
          </cell>
        </row>
        <row r="8986">
          <cell r="A8986" t="str">
            <v xml:space="preserve">    73592</v>
          </cell>
          <cell r="B8986" t="str">
            <v xml:space="preserve">TRANSPORTE DE TUBOS DE PVC DN 125 </v>
          </cell>
          <cell r="C8986" t="str">
            <v>M</v>
          </cell>
          <cell r="D8986">
            <v>0.14000000000000001</v>
          </cell>
        </row>
        <row r="8987">
          <cell r="A8987" t="str">
            <v xml:space="preserve">    73593</v>
          </cell>
          <cell r="B8987" t="str">
            <v xml:space="preserve">TRANSPORTE DE TUBOS DE PVC DN 100 </v>
          </cell>
          <cell r="C8987" t="str">
            <v>M</v>
          </cell>
          <cell r="D8987">
            <v>0.22</v>
          </cell>
        </row>
        <row r="8988">
          <cell r="A8988" t="str">
            <v xml:space="preserve">    73594</v>
          </cell>
          <cell r="B8988" t="str">
            <v xml:space="preserve">TRANSPORTE DE TUBOS DE PVC DN 75 </v>
          </cell>
          <cell r="C8988" t="str">
            <v>M</v>
          </cell>
          <cell r="D8988">
            <v>0.17</v>
          </cell>
        </row>
        <row r="8989">
          <cell r="A8989" t="str">
            <v xml:space="preserve">    73595</v>
          </cell>
          <cell r="B8989" t="str">
            <v xml:space="preserve">TRANSPORTE DE TUBOS DE PVC DN 50 </v>
          </cell>
          <cell r="C8989" t="str">
            <v>M</v>
          </cell>
          <cell r="D8989">
            <v>0.1</v>
          </cell>
        </row>
        <row r="8990">
          <cell r="A8990" t="str">
            <v xml:space="preserve">    73596</v>
          </cell>
          <cell r="B8990" t="str">
            <v xml:space="preserve">TRANSPORTE DE TUBOS DE PVC DN 25 </v>
          </cell>
          <cell r="C8990" t="str">
            <v>M</v>
          </cell>
          <cell r="D8990">
            <v>0.03</v>
          </cell>
        </row>
        <row r="8991">
          <cell r="A8991" t="str">
            <v xml:space="preserve">    73597</v>
          </cell>
          <cell r="B8991" t="str">
            <v xml:space="preserve">TRANSPORTE DE TUBOS DE FERRO DUTIL DN 100 </v>
          </cell>
          <cell r="C8991" t="str">
            <v>M</v>
          </cell>
          <cell r="D8991">
            <v>0.65</v>
          </cell>
        </row>
        <row r="8992">
          <cell r="A8992" t="str">
            <v xml:space="preserve">    73598</v>
          </cell>
          <cell r="B8992" t="str">
            <v xml:space="preserve">TRANSPORTE DE TUBOS DE FERRO DUTIL DN 75 </v>
          </cell>
          <cell r="C8992" t="str">
            <v>M</v>
          </cell>
          <cell r="D8992">
            <v>0.44</v>
          </cell>
        </row>
        <row r="8993">
          <cell r="A8993" t="str">
            <v xml:space="preserve">    73714</v>
          </cell>
          <cell r="B8993" t="str">
            <v>CAIXA PARA RALO C OM GRELHA FOFO 135 KG DE ALV TIJOLO MACICO (7X10X20)PAREDES DE UMA VEZ (0.20 M) DE 0.90X1.20X1.50 M (EXTERNA) COM ARGAMASSA 1:4 CIMENTO:AREIA, BASE CONC FCK=10 MPA, EXCLUSIVE ESCAVACAO E REATERRO.</v>
          </cell>
          <cell r="C8993" t="str">
            <v>UN</v>
          </cell>
          <cell r="D8993">
            <v>1211.01</v>
          </cell>
        </row>
        <row r="8994">
          <cell r="A8994" t="str">
            <v xml:space="preserve">    84114</v>
          </cell>
          <cell r="B8994" t="str">
            <v xml:space="preserve">ALCAPAO DE MADEIRA 63X63CM INCL FERRAGENS </v>
          </cell>
          <cell r="C8994" t="str">
            <v>UN</v>
          </cell>
          <cell r="D8994">
            <v>101.59</v>
          </cell>
        </row>
        <row r="8995">
          <cell r="A8995" t="str">
            <v xml:space="preserve">    84135</v>
          </cell>
          <cell r="B8995" t="str">
            <v>FORNECIMENTO E INSTALACAO CAIXA PRE MOLDADA EM CONCRETO PARA AR CONDICIONADO 18000 BTUS</v>
          </cell>
          <cell r="C8995" t="str">
            <v>UN</v>
          </cell>
          <cell r="D8995">
            <v>170.65</v>
          </cell>
        </row>
        <row r="8996">
          <cell r="A8996" t="str">
            <v xml:space="preserve">    84158</v>
          </cell>
          <cell r="B8996" t="str">
            <v xml:space="preserve">BUCHA / ARRUELA ALUMINIO 1" </v>
          </cell>
          <cell r="C8996" t="str">
            <v>CJ</v>
          </cell>
          <cell r="D8996">
            <v>1.1299999999999999</v>
          </cell>
        </row>
        <row r="8997">
          <cell r="A8997" t="str">
            <v xml:space="preserve">    84159</v>
          </cell>
          <cell r="B8997" t="str">
            <v xml:space="preserve">BUCHA / ARRUELA ALUMINIO 1 1/4" </v>
          </cell>
          <cell r="C8997" t="str">
            <v>CJ</v>
          </cell>
          <cell r="D8997">
            <v>2.11</v>
          </cell>
        </row>
        <row r="8998">
          <cell r="A8998" t="str">
            <v xml:space="preserve">    86957</v>
          </cell>
          <cell r="B8998" t="str">
            <v>MÃO FRANCESA EM BARRA DE FERRO CHATO RETANGULAR 2" X 1/4", REFORÇADA, 40 X 30 CM</v>
          </cell>
          <cell r="C8998" t="str">
            <v>UN</v>
          </cell>
          <cell r="D8998">
            <v>21.73</v>
          </cell>
        </row>
        <row r="8999">
          <cell r="A8999" t="str">
            <v xml:space="preserve">    86958</v>
          </cell>
          <cell r="B8999" t="str">
            <v>MÃO FRANCESA EM BARRA DE FERRO CHATO RETANGULAR 2" X 1/4", REFORÇADA, 30 X 25 CM</v>
          </cell>
          <cell r="C8999" t="str">
            <v>UN</v>
          </cell>
          <cell r="D8999">
            <v>18.899999999999999</v>
          </cell>
        </row>
        <row r="9000">
          <cell r="A9000" t="str">
            <v xml:space="preserve">  0321</v>
          </cell>
          <cell r="B9000" t="str">
            <v>COMPOSICAO SERVICO MIGRACAO</v>
          </cell>
        </row>
        <row r="9001">
          <cell r="A9001" t="str">
            <v xml:space="preserve">    5803</v>
          </cell>
          <cell r="B9001" t="str">
            <v>COMPACTADOR DE SOLOS COM PLACA VIBRATORIA, 46X51CM, 5HP, 156KG, DIESEL, IMPACTO DINAMICO 1700KG - CUSTO HORARIO DE MATERIAIS NA OPERACAO</v>
          </cell>
          <cell r="C9001" t="str">
            <v>H</v>
          </cell>
          <cell r="D9001">
            <v>1.92</v>
          </cell>
        </row>
        <row r="9002">
          <cell r="A9002" t="str">
            <v xml:space="preserve">    6541</v>
          </cell>
          <cell r="B9002" t="str">
            <v xml:space="preserve">TRATOR DE ESTEIRAS - D6 - CUSTOS C/ MAT. NA OPERACAO </v>
          </cell>
          <cell r="C9002" t="str">
            <v>H</v>
          </cell>
          <cell r="D9002">
            <v>67.53</v>
          </cell>
        </row>
        <row r="9003">
          <cell r="A9003" t="str">
            <v xml:space="preserve">    73346</v>
          </cell>
          <cell r="B9003" t="str">
            <v>CONCRETO ARMADO DOSADO 15 MPA INCL MAT P/ 1 M3 PREPARO CONF COMP 5845 COLOC CONF COMP 7090 14 M2 DE AREA MOLDADA FORMASE ESCORAMENTO CONF COMPS 5306 E 5708 60 KG DE ACO CA-50 INCMAO DE OBRA P/CORTE DOBRAGEM MONTAGEM E COLO</v>
          </cell>
          <cell r="C9003" t="str">
            <v>M3</v>
          </cell>
          <cell r="D9003">
            <v>1958.25</v>
          </cell>
        </row>
        <row r="9004">
          <cell r="A9004" t="str">
            <v xml:space="preserve">    73474</v>
          </cell>
          <cell r="B9004" t="str">
            <v>ALUGUEL CAMINHAO CARROC FIXA TOCO 7,5T MOTOR DIESEL 132CV (CI) C/MOTO RISTA</v>
          </cell>
          <cell r="C9004" t="str">
            <v>H</v>
          </cell>
          <cell r="D9004">
            <v>41.2</v>
          </cell>
        </row>
        <row r="9005">
          <cell r="A9005" t="str">
            <v xml:space="preserve">    73477</v>
          </cell>
          <cell r="B9005" t="str">
            <v xml:space="preserve">MAQUINA DE SOLDA A ARCO 375A DIESEL 33CV (CP) EXCL OPERADOR </v>
          </cell>
          <cell r="C9005" t="str">
            <v>H</v>
          </cell>
          <cell r="D9005">
            <v>44.68</v>
          </cell>
        </row>
        <row r="9006">
          <cell r="A9006" t="str">
            <v xml:space="preserve">    73554</v>
          </cell>
          <cell r="B9006" t="str">
            <v xml:space="preserve">MACARANDUBA APARELHADA 3" X 3" </v>
          </cell>
          <cell r="C9006" t="str">
            <v>M</v>
          </cell>
          <cell r="D9006">
            <v>19.53</v>
          </cell>
        </row>
        <row r="9007">
          <cell r="A9007" t="str">
            <v xml:space="preserve">  0324</v>
          </cell>
          <cell r="B9007" t="str">
            <v>LETREIROS/LOGOTIPOS/NUMERAÇÕES/SINALIZAÇÕES</v>
          </cell>
        </row>
        <row r="9008">
          <cell r="A9008" t="str">
            <v xml:space="preserve">    73916</v>
          </cell>
          <cell r="B9008" t="str">
            <v>´PLACA DE IDENTIFICAÇÃO</v>
          </cell>
        </row>
        <row r="9009">
          <cell r="A9009" t="str">
            <v xml:space="preserve">    73916/001</v>
          </cell>
          <cell r="B9009" t="str">
            <v xml:space="preserve">PLACA DE IDENTIFICAÇÃO EM CHAPA GALVANIZADA NUM. 18, 12X18CM </v>
          </cell>
          <cell r="C9009" t="str">
            <v>UN</v>
          </cell>
          <cell r="D9009">
            <v>35</v>
          </cell>
        </row>
        <row r="9010">
          <cell r="A9010" t="str">
            <v xml:space="preserve">    73916/002</v>
          </cell>
          <cell r="B9010" t="str">
            <v xml:space="preserve">PLACA ESMALTADA PARA IDENTIFICAÇÃO NR DE RUA, DIMENSÕES 45X25CM </v>
          </cell>
          <cell r="C9010" t="str">
            <v>UN</v>
          </cell>
          <cell r="D9010">
            <v>72.05</v>
          </cell>
        </row>
        <row r="9011">
          <cell r="A9011" t="str">
            <v xml:space="preserve">    73916/003</v>
          </cell>
          <cell r="B9011" t="str">
            <v xml:space="preserve">PLACA DE IDENTIFICAÇÃO EM CHAPA GALVANIZADA NUM. 18, DIMENSÕES 8X12CM </v>
          </cell>
          <cell r="C9011" t="str">
            <v>UN</v>
          </cell>
          <cell r="D9011">
            <v>17.989999999999998</v>
          </cell>
        </row>
        <row r="9012">
          <cell r="A9012" t="str">
            <v>SERP</v>
          </cell>
          <cell r="B9012" t="str">
            <v>SERVICOS PRELIMINARES</v>
          </cell>
        </row>
        <row r="9013">
          <cell r="A9013" t="str">
            <v xml:space="preserve">  0010</v>
          </cell>
          <cell r="B9013" t="str">
            <v>PREPARO DO TERRENO</v>
          </cell>
        </row>
        <row r="9014">
          <cell r="A9014" t="str">
            <v xml:space="preserve">    73672</v>
          </cell>
          <cell r="B9014" t="str">
            <v>DESMATAMENTO E LIMPEZA MECANIZADA DE TERRENO COM ARVORES ATE Ø 15CM, UTILIZANDO TRATOR DE ESTEIRAS</v>
          </cell>
          <cell r="C9014" t="str">
            <v>M2</v>
          </cell>
          <cell r="D9014">
            <v>0.37</v>
          </cell>
        </row>
        <row r="9015">
          <cell r="A9015" t="str">
            <v xml:space="preserve">    73822</v>
          </cell>
          <cell r="B9015" t="str">
            <v>LIMPEZA DE TERRENO - ROCADA</v>
          </cell>
        </row>
        <row r="9016">
          <cell r="A9016" t="str">
            <v xml:space="preserve">    73822/001</v>
          </cell>
          <cell r="B9016" t="str">
            <v xml:space="preserve">CAPINA E LIMPEZA MANUAL DE TERRENO COM PEQUENOS ARBUSTOS </v>
          </cell>
          <cell r="C9016" t="str">
            <v>M2</v>
          </cell>
          <cell r="D9016">
            <v>3.02</v>
          </cell>
        </row>
        <row r="9017">
          <cell r="A9017" t="str">
            <v xml:space="preserve">    73822/002</v>
          </cell>
          <cell r="B9017" t="str">
            <v>LIMPEZA MECANIZADA DE TERRENO COM REMOCAO DE CAMADA VEGETAL, UTILIZANDO MOTONIVELADORA</v>
          </cell>
          <cell r="C9017" t="str">
            <v>M2</v>
          </cell>
          <cell r="D9017">
            <v>0.45</v>
          </cell>
        </row>
        <row r="9018">
          <cell r="A9018" t="str">
            <v xml:space="preserve">    73859</v>
          </cell>
          <cell r="B9018" t="str">
            <v>DESMATAMENTO / LIMPEZA</v>
          </cell>
        </row>
        <row r="9019">
          <cell r="A9019" t="str">
            <v xml:space="preserve">    73859/001</v>
          </cell>
          <cell r="B9019" t="str">
            <v>DESMATAMENTO E LIMPEZA MECANIZADA DE TERRENO COM REMOCAO DE CAMADA VEGETAL, UTILIZANDO TRATOR DE ESTEIRAS</v>
          </cell>
          <cell r="C9019" t="str">
            <v>M2</v>
          </cell>
          <cell r="D9019">
            <v>0.15</v>
          </cell>
        </row>
        <row r="9020">
          <cell r="A9020" t="str">
            <v xml:space="preserve">    73859/002</v>
          </cell>
          <cell r="B9020" t="str">
            <v xml:space="preserve">CAPINA E LIMPEZA MANUAL DE TERRENO </v>
          </cell>
          <cell r="C9020" t="str">
            <v>M2</v>
          </cell>
          <cell r="D9020">
            <v>0.8</v>
          </cell>
        </row>
        <row r="9021">
          <cell r="A9021" t="str">
            <v xml:space="preserve">    85331</v>
          </cell>
          <cell r="B9021" t="str">
            <v xml:space="preserve">CORTE DE CAPOEIRA FINA A FOICE </v>
          </cell>
          <cell r="C9021" t="str">
            <v>M2</v>
          </cell>
          <cell r="D9021">
            <v>0.78</v>
          </cell>
        </row>
        <row r="9022">
          <cell r="A9022" t="str">
            <v xml:space="preserve">    85422</v>
          </cell>
          <cell r="B9022" t="str">
            <v xml:space="preserve">PREPARO MANUAL DE TERRENO S/ RASPAGEM SUPERFICIAL </v>
          </cell>
          <cell r="C9022" t="str">
            <v>M2</v>
          </cell>
          <cell r="D9022">
            <v>4.03</v>
          </cell>
        </row>
        <row r="9023">
          <cell r="A9023" t="str">
            <v xml:space="preserve">  0011</v>
          </cell>
          <cell r="B9023" t="str">
            <v>TRANSITO E SEGURANCA</v>
          </cell>
        </row>
        <row r="9024">
          <cell r="A9024" t="str">
            <v xml:space="preserve">    74220</v>
          </cell>
          <cell r="B9024" t="str">
            <v>TAPUME DE VEDACAO</v>
          </cell>
        </row>
        <row r="9025">
          <cell r="A9025" t="str">
            <v xml:space="preserve">    74220/001</v>
          </cell>
          <cell r="B9025" t="str">
            <v>TAPUME DE CHAPA DE MADEIRA COMPENSADA, E= 6MM, COM PINTURA A CAL E REAPROVEITAMENTO DE 2X</v>
          </cell>
          <cell r="C9025" t="str">
            <v>M2</v>
          </cell>
          <cell r="D9025">
            <v>42.6</v>
          </cell>
        </row>
        <row r="9026">
          <cell r="A9026" t="str">
            <v xml:space="preserve">    74221</v>
          </cell>
          <cell r="B9026" t="str">
            <v>SINALIZACAO DE TRANSITO</v>
          </cell>
        </row>
        <row r="9027">
          <cell r="A9027" t="str">
            <v xml:space="preserve">    74221/001</v>
          </cell>
          <cell r="B9027" t="str">
            <v xml:space="preserve">SINALIZACAO DE TRANSITO - NOTURNA </v>
          </cell>
          <cell r="C9027" t="str">
            <v>M</v>
          </cell>
          <cell r="D9027">
            <v>1.62</v>
          </cell>
        </row>
        <row r="9028">
          <cell r="A9028" t="str">
            <v xml:space="preserve">  0012</v>
          </cell>
          <cell r="B9028" t="str">
            <v>ACESSOS/PASSADICOS</v>
          </cell>
        </row>
        <row r="9029">
          <cell r="A9029" t="str">
            <v xml:space="preserve">    74219</v>
          </cell>
          <cell r="B9029" t="str">
            <v>PASSADICOS E TRAVESSIAS - MONTAGEM, MANUTENCAO E REMOCAO</v>
          </cell>
        </row>
        <row r="9030">
          <cell r="A9030" t="str">
            <v xml:space="preserve">    74219/001</v>
          </cell>
          <cell r="B9030" t="str">
            <v xml:space="preserve">PASSADICOS COM TABUAS DE MADEIRA PARA PEDESTRES </v>
          </cell>
          <cell r="C9030" t="str">
            <v>M2</v>
          </cell>
          <cell r="D9030">
            <v>51.21</v>
          </cell>
        </row>
        <row r="9031">
          <cell r="A9031" t="str">
            <v xml:space="preserve">    74219/002</v>
          </cell>
          <cell r="B9031" t="str">
            <v xml:space="preserve">PASSADICOS COM TABUAS DE MADEIRA PARA VEICULOS </v>
          </cell>
          <cell r="C9031" t="str">
            <v>M2</v>
          </cell>
          <cell r="D9031">
            <v>47.74</v>
          </cell>
        </row>
        <row r="9032">
          <cell r="A9032" t="str">
            <v xml:space="preserve">    84126</v>
          </cell>
          <cell r="B9032" t="str">
            <v>CHAPA DE ACO CARBONO 3/8 (COLOC/ USO/ RETIR) P/ PASS VEICULO SOBRE VALA MEDIDA P/ AREA CHAPA EM CADA APLICACAO</v>
          </cell>
          <cell r="C9032" t="str">
            <v>M2</v>
          </cell>
          <cell r="D9032">
            <v>20.22</v>
          </cell>
        </row>
        <row r="9033">
          <cell r="A9033" t="str">
            <v xml:space="preserve">  0013</v>
          </cell>
          <cell r="B9033" t="str">
            <v>SUSTENTACOES DIVERSAS</v>
          </cell>
        </row>
        <row r="9034">
          <cell r="A9034" t="str">
            <v xml:space="preserve">    73875</v>
          </cell>
          <cell r="B9034" t="str">
            <v>LOCACAO DE ANDAIMES</v>
          </cell>
        </row>
        <row r="9035">
          <cell r="A9035" t="str">
            <v xml:space="preserve">    73875/001</v>
          </cell>
          <cell r="B9035" t="str">
            <v xml:space="preserve">LOCACAO DE ANDAIME METALICO TUBULAR TIPO TORRE </v>
          </cell>
          <cell r="C9035" t="str">
            <v>M/MES</v>
          </cell>
          <cell r="D9035">
            <v>10.54</v>
          </cell>
        </row>
        <row r="9036">
          <cell r="A9036" t="str">
            <v xml:space="preserve">  0014</v>
          </cell>
          <cell r="B9036" t="str">
            <v>DEMOLICOES/RETIRADAS</v>
          </cell>
        </row>
        <row r="9037">
          <cell r="A9037" t="str">
            <v xml:space="preserve">    72208</v>
          </cell>
          <cell r="B9037" t="str">
            <v xml:space="preserve">CARGA MECANIZADA E REMOCAO E ENTULHO COM TRANSPORTE ATE 1KM </v>
          </cell>
          <cell r="C9037" t="str">
            <v>M3</v>
          </cell>
          <cell r="D9037">
            <v>5.48</v>
          </cell>
        </row>
        <row r="9038">
          <cell r="A9038" t="str">
            <v xml:space="preserve">    72209</v>
          </cell>
          <cell r="B9038" t="str">
            <v>CARGA MANUAL E REMOCAO E ENTULHO COM TRANSPORTE ATE 1KM EM CAMINHAO BASCULANTE 6M3</v>
          </cell>
          <cell r="C9038" t="str">
            <v>M3</v>
          </cell>
          <cell r="D9038">
            <v>15.81</v>
          </cell>
        </row>
        <row r="9039">
          <cell r="A9039" t="str">
            <v xml:space="preserve">    72213</v>
          </cell>
          <cell r="B9039" t="str">
            <v xml:space="preserve">LIMPEZA MANUAL GERAL COM REMOCAO DE COBERTURA VEGETAL </v>
          </cell>
          <cell r="C9039" t="str">
            <v>M2</v>
          </cell>
          <cell r="D9039">
            <v>2.52</v>
          </cell>
        </row>
        <row r="9040">
          <cell r="A9040" t="str">
            <v xml:space="preserve">    72214</v>
          </cell>
          <cell r="B9040" t="str">
            <v xml:space="preserve">DEMOLICAO DE ALVENARIA ESTRUTURAL DE BLOCOS VAZADOS DE CONCRETO </v>
          </cell>
          <cell r="C9040" t="str">
            <v>M3</v>
          </cell>
          <cell r="D9040">
            <v>40.32</v>
          </cell>
        </row>
        <row r="9041">
          <cell r="A9041" t="str">
            <v xml:space="preserve">    72215</v>
          </cell>
          <cell r="B9041" t="str">
            <v xml:space="preserve">DEMOLICAO DE ALVENARIA DE ELEMENTOS CERAMICOS VAZADOS </v>
          </cell>
          <cell r="C9041" t="str">
            <v>M3</v>
          </cell>
          <cell r="D9041">
            <v>25.2</v>
          </cell>
        </row>
        <row r="9042">
          <cell r="A9042" t="str">
            <v xml:space="preserve">    72216</v>
          </cell>
          <cell r="B9042" t="str">
            <v xml:space="preserve">DEMOLICAO DE VERGAS, CINTAS E PILARETES DE CONCRETO </v>
          </cell>
          <cell r="C9042" t="str">
            <v>M3</v>
          </cell>
          <cell r="D9042">
            <v>131.04</v>
          </cell>
        </row>
        <row r="9043">
          <cell r="A9043" t="str">
            <v xml:space="preserve">    72217</v>
          </cell>
          <cell r="B9043" t="str">
            <v xml:space="preserve">DEMOLICAO DE PLACAS DIVISORIAS DE GRANILITE </v>
          </cell>
          <cell r="C9043" t="str">
            <v>M2</v>
          </cell>
          <cell r="D9043">
            <v>5.04</v>
          </cell>
        </row>
        <row r="9044">
          <cell r="A9044" t="str">
            <v xml:space="preserve">    72218</v>
          </cell>
          <cell r="B9044" t="str">
            <v>DEMOLICAO DE DIVISORIAS EM CHAPAS OU TABUAS, INCLUSIVE DEMOLICAO DE ENTARUGAMENTO</v>
          </cell>
          <cell r="C9044" t="str">
            <v>M2</v>
          </cell>
          <cell r="D9044">
            <v>4.03</v>
          </cell>
        </row>
        <row r="9045">
          <cell r="A9045" t="str">
            <v xml:space="preserve">    72219</v>
          </cell>
          <cell r="B9045" t="str">
            <v xml:space="preserve">DEMOLICAO DE ALVENARIA DE BLOCOS DE PEDRA NATURAL </v>
          </cell>
          <cell r="C9045" t="str">
            <v>M3</v>
          </cell>
          <cell r="D9045">
            <v>65.52</v>
          </cell>
        </row>
        <row r="9046">
          <cell r="A9046" t="str">
            <v xml:space="preserve">    72220</v>
          </cell>
          <cell r="B9046" t="str">
            <v xml:space="preserve">RETIRADA DE ALVENARIA DE TIJOLOS DE VIDRO </v>
          </cell>
          <cell r="C9046" t="str">
            <v>M2</v>
          </cell>
          <cell r="D9046">
            <v>10.08</v>
          </cell>
        </row>
        <row r="9047">
          <cell r="A9047" t="str">
            <v xml:space="preserve">    72221</v>
          </cell>
          <cell r="B9047" t="str">
            <v xml:space="preserve">RETIRADA DE PLACAS DIVISORIAS DE GRANILITE </v>
          </cell>
          <cell r="C9047" t="str">
            <v>M2</v>
          </cell>
          <cell r="D9047">
            <v>10.08</v>
          </cell>
        </row>
        <row r="9048">
          <cell r="A9048" t="str">
            <v xml:space="preserve">    72222</v>
          </cell>
          <cell r="B9048" t="str">
            <v>RETIRADAS DE DIVISORIAS EM CHAPAS OU TABUAS, SEM RETIRADA DO ENTARUGAMENTO</v>
          </cell>
          <cell r="C9048" t="str">
            <v>M2</v>
          </cell>
          <cell r="D9048">
            <v>5.32</v>
          </cell>
        </row>
        <row r="9049">
          <cell r="A9049" t="str">
            <v xml:space="preserve">    72223</v>
          </cell>
          <cell r="B9049" t="str">
            <v>RETIRADAS DE DIVISORIAS EM CHAPAS OU TABUAS, COM RETIRADA DO ENTARUGAMENTO</v>
          </cell>
          <cell r="C9049" t="str">
            <v>M2</v>
          </cell>
          <cell r="D9049">
            <v>10.65</v>
          </cell>
        </row>
        <row r="9050">
          <cell r="A9050" t="str">
            <v xml:space="preserve">    72224</v>
          </cell>
          <cell r="B9050" t="str">
            <v xml:space="preserve">DEMOLICAO DE TELHAS CERAMICAS OU DE VIDRO </v>
          </cell>
          <cell r="C9050" t="str">
            <v>M2</v>
          </cell>
          <cell r="D9050">
            <v>6.04</v>
          </cell>
        </row>
        <row r="9051">
          <cell r="A9051" t="str">
            <v xml:space="preserve">    72225</v>
          </cell>
          <cell r="B9051" t="str">
            <v xml:space="preserve">DEMOLICAO DE TELHAS ONDULADAS </v>
          </cell>
          <cell r="C9051" t="str">
            <v>M2</v>
          </cell>
          <cell r="D9051">
            <v>2.52</v>
          </cell>
        </row>
        <row r="9052">
          <cell r="A9052" t="str">
            <v xml:space="preserve">    72226</v>
          </cell>
          <cell r="B9052" t="str">
            <v>RETIRADA DE ESTRUTURA DE MADEIRA PONTALETEADA PARA TELHAS CERAMICAS OUDE VIDRO</v>
          </cell>
          <cell r="C9052" t="str">
            <v>M2</v>
          </cell>
          <cell r="D9052">
            <v>7.01</v>
          </cell>
        </row>
        <row r="9053">
          <cell r="A9053" t="str">
            <v xml:space="preserve">    72227</v>
          </cell>
          <cell r="B9053" t="str">
            <v xml:space="preserve">RETIRADA DE ESTRUTURA DE MADEIRA PONTALETEADA PARA TELHAS ONDULADAS </v>
          </cell>
          <cell r="C9053" t="str">
            <v>M2</v>
          </cell>
          <cell r="D9053">
            <v>4.67</v>
          </cell>
        </row>
        <row r="9054">
          <cell r="A9054" t="str">
            <v xml:space="preserve">    72228</v>
          </cell>
          <cell r="B9054" t="str">
            <v>RETIRADA DE ESTRUTURA DE MADEIRA COM TESOURAS PARA TELHAS CERAMICAS OUDE VIDRO</v>
          </cell>
          <cell r="C9054" t="str">
            <v>M2</v>
          </cell>
          <cell r="D9054">
            <v>11.69</v>
          </cell>
        </row>
        <row r="9055">
          <cell r="A9055" t="str">
            <v xml:space="preserve">    72229</v>
          </cell>
          <cell r="B9055" t="str">
            <v xml:space="preserve">RETIRADA DE ESTRUTURA DE MADEIRA COM TESOURAS PARA TELHAS ONDULADAS </v>
          </cell>
          <cell r="C9055" t="str">
            <v>M2</v>
          </cell>
          <cell r="D9055">
            <v>9.35</v>
          </cell>
        </row>
        <row r="9056">
          <cell r="A9056" t="str">
            <v xml:space="preserve">    72230</v>
          </cell>
          <cell r="B9056" t="str">
            <v xml:space="preserve">RETIRADA DE TELHAS DE CERAMICAS OU DE VIDRO </v>
          </cell>
          <cell r="C9056" t="str">
            <v>M2</v>
          </cell>
          <cell r="D9056">
            <v>5.04</v>
          </cell>
        </row>
        <row r="9057">
          <cell r="A9057" t="str">
            <v xml:space="preserve">    72231</v>
          </cell>
          <cell r="B9057" t="str">
            <v xml:space="preserve">RETIRADA DE TELHAS ONDULADAS </v>
          </cell>
          <cell r="C9057" t="str">
            <v>M2</v>
          </cell>
          <cell r="D9057">
            <v>3.52</v>
          </cell>
        </row>
        <row r="9058">
          <cell r="A9058" t="str">
            <v xml:space="preserve">    72232</v>
          </cell>
          <cell r="B9058" t="str">
            <v xml:space="preserve">RETIRADA DE CUMEEIRAS CERAMICAS </v>
          </cell>
          <cell r="C9058" t="str">
            <v>M</v>
          </cell>
          <cell r="D9058">
            <v>3.02</v>
          </cell>
        </row>
        <row r="9059">
          <cell r="A9059" t="str">
            <v xml:space="preserve">    72233</v>
          </cell>
          <cell r="B9059" t="str">
            <v xml:space="preserve">RETIRADA DE CUMEEIRAS EM ALUMINIO </v>
          </cell>
          <cell r="C9059" t="str">
            <v>M</v>
          </cell>
          <cell r="D9059">
            <v>2.0099999999999998</v>
          </cell>
        </row>
        <row r="9060">
          <cell r="A9060" t="str">
            <v xml:space="preserve">    72235</v>
          </cell>
          <cell r="B9060" t="str">
            <v xml:space="preserve">DEMOLICAO DE ENTARUGAMENTO DE FORRO </v>
          </cell>
          <cell r="C9060" t="str">
            <v>M2</v>
          </cell>
          <cell r="D9060">
            <v>4.03</v>
          </cell>
        </row>
        <row r="9061">
          <cell r="A9061" t="str">
            <v xml:space="preserve">    72236</v>
          </cell>
          <cell r="B9061" t="str">
            <v xml:space="preserve">RETIRADA DE FORRO DE MADEIRA EM TABUAS </v>
          </cell>
          <cell r="C9061" t="str">
            <v>M2</v>
          </cell>
          <cell r="D9061">
            <v>7.7</v>
          </cell>
        </row>
        <row r="9062">
          <cell r="A9062" t="str">
            <v xml:space="preserve">    72237</v>
          </cell>
          <cell r="B9062" t="str">
            <v xml:space="preserve">RETIRADA DE ENTARUGAMENTO DE FORRO </v>
          </cell>
          <cell r="C9062" t="str">
            <v>M2</v>
          </cell>
          <cell r="D9062">
            <v>9.35</v>
          </cell>
        </row>
        <row r="9063">
          <cell r="A9063" t="str">
            <v xml:space="preserve">    72238</v>
          </cell>
          <cell r="B9063" t="str">
            <v xml:space="preserve">RETIRADA DE FORRO EM REGUAS DE PVC, INCLUSIVE RETIRADA DE PERFIS </v>
          </cell>
          <cell r="C9063" t="str">
            <v>M2</v>
          </cell>
          <cell r="D9063">
            <v>4.67</v>
          </cell>
        </row>
        <row r="9064">
          <cell r="A9064" t="str">
            <v xml:space="preserve">    72239</v>
          </cell>
          <cell r="B9064" t="str">
            <v xml:space="preserve">RETIRADA DE TACOS DE MADEIRA </v>
          </cell>
          <cell r="C9064" t="str">
            <v>M2</v>
          </cell>
          <cell r="D9064">
            <v>3.53</v>
          </cell>
        </row>
        <row r="9065">
          <cell r="A9065" t="str">
            <v xml:space="preserve">    72240</v>
          </cell>
          <cell r="B9065" t="str">
            <v xml:space="preserve">RETIRADA DE ASSOALHO DE MADEIRA, EXCLUSIVE RETIRADA DE VIGAMENTO </v>
          </cell>
          <cell r="C9065" t="str">
            <v>M2</v>
          </cell>
          <cell r="D9065">
            <v>16.73</v>
          </cell>
        </row>
        <row r="9066">
          <cell r="A9066" t="str">
            <v xml:space="preserve">    72241</v>
          </cell>
          <cell r="B9066" t="str">
            <v xml:space="preserve">RETIRADA DE ASSOALHO DE MADEIRA, INCLUSIVE RETIRADA DE VIGAMENTO </v>
          </cell>
          <cell r="C9066" t="str">
            <v>M2</v>
          </cell>
          <cell r="D9066">
            <v>20.079999999999998</v>
          </cell>
        </row>
        <row r="9067">
          <cell r="A9067" t="str">
            <v xml:space="preserve">    72242</v>
          </cell>
          <cell r="B9067" t="str">
            <v xml:space="preserve">RETIRADA DE RODAPES DE MADEIRA, INCLUSIVE RETIRADA DE CORDAO </v>
          </cell>
          <cell r="C9067" t="str">
            <v>M2</v>
          </cell>
          <cell r="D9067">
            <v>3.58</v>
          </cell>
        </row>
        <row r="9068">
          <cell r="A9068" t="str">
            <v xml:space="preserve">    73616</v>
          </cell>
          <cell r="B9068" t="str">
            <v xml:space="preserve">DEMOLICAO DE CONCRETO SIMPLES </v>
          </cell>
          <cell r="C9068" t="str">
            <v>M3</v>
          </cell>
          <cell r="D9068">
            <v>148.54</v>
          </cell>
        </row>
        <row r="9069">
          <cell r="A9069" t="str">
            <v xml:space="preserve">    73801</v>
          </cell>
          <cell r="B9069" t="str">
            <v>DEMOLICAO MANUAL DE PISO / CONTRAPISO</v>
          </cell>
        </row>
        <row r="9070">
          <cell r="A9070" t="str">
            <v xml:space="preserve">    73801/001</v>
          </cell>
          <cell r="B9070" t="str">
            <v xml:space="preserve">DEMOLICAO DE PISO DE ALTA RESISTENCIA </v>
          </cell>
          <cell r="C9070" t="str">
            <v>M2</v>
          </cell>
          <cell r="D9070">
            <v>15.12</v>
          </cell>
        </row>
        <row r="9071">
          <cell r="A9071" t="str">
            <v xml:space="preserve">    73801/002</v>
          </cell>
          <cell r="B9071" t="str">
            <v>DEMOLICAO DE CAMADA DE ASSENTAMENTO/CONTRAPISO COM USO DE PONTEIRO, ESPESSURA ATE 4CM</v>
          </cell>
          <cell r="C9071" t="str">
            <v>M2</v>
          </cell>
          <cell r="D9071">
            <v>15.12</v>
          </cell>
        </row>
        <row r="9072">
          <cell r="A9072" t="str">
            <v xml:space="preserve">    73802</v>
          </cell>
          <cell r="B9072" t="str">
            <v>DEMOLICAO MANUAL DE REVESTIMENTOS EM PAREDES</v>
          </cell>
        </row>
        <row r="9073">
          <cell r="A9073" t="str">
            <v xml:space="preserve">    73802/001</v>
          </cell>
          <cell r="B9073" t="str">
            <v xml:space="preserve">DEMOLICAO DE REVESTIMENTO DE ARGAMASSA DE CAL E AREIA </v>
          </cell>
          <cell r="C9073" t="str">
            <v>M2</v>
          </cell>
          <cell r="D9073">
            <v>5.04</v>
          </cell>
        </row>
        <row r="9074">
          <cell r="A9074" t="str">
            <v xml:space="preserve">    73874</v>
          </cell>
          <cell r="B9074" t="str">
            <v>REMOCAO DE PINTURAS COM JATEAMENTO DE AREIA</v>
          </cell>
        </row>
        <row r="9075">
          <cell r="A9075" t="str">
            <v xml:space="preserve">    73874/001</v>
          </cell>
          <cell r="B9075" t="str">
            <v xml:space="preserve">REMOCAO DE PINTURAS COM JATEAMENTO DE AREIA, EM SUPERFICIES METALICAS </v>
          </cell>
          <cell r="C9075" t="str">
            <v>M2</v>
          </cell>
          <cell r="D9075">
            <v>12.76</v>
          </cell>
        </row>
        <row r="9076">
          <cell r="A9076" t="str">
            <v xml:space="preserve">    73895</v>
          </cell>
          <cell r="B9076" t="str">
            <v>DEMOLICAO PISO MARMORE/SOLEIRA/PEITORIL/ESCADA</v>
          </cell>
        </row>
        <row r="9077">
          <cell r="A9077" t="str">
            <v xml:space="preserve">    73895/001</v>
          </cell>
          <cell r="B9077" t="str">
            <v xml:space="preserve">DEMOLICAO DE PISO DE MARMORE E ARGAMASSA DE ASSENTAMENTO </v>
          </cell>
          <cell r="C9077" t="str">
            <v>M2</v>
          </cell>
          <cell r="D9077">
            <v>6.11</v>
          </cell>
        </row>
        <row r="9078">
          <cell r="A9078" t="str">
            <v xml:space="preserve">    73896</v>
          </cell>
          <cell r="B9078" t="str">
            <v>RETIRADA DE AZULEJOS OU LADRILHOS</v>
          </cell>
        </row>
        <row r="9079">
          <cell r="A9079" t="str">
            <v xml:space="preserve">    73896/001</v>
          </cell>
          <cell r="B9079" t="str">
            <v xml:space="preserve">RETIRADA CUIDADOSA DE AZULEJOS/LADRILHOS E ARGAMASSA DE ASSENTAMENTO </v>
          </cell>
          <cell r="C9079" t="str">
            <v>M2</v>
          </cell>
          <cell r="D9079">
            <v>33.96</v>
          </cell>
        </row>
        <row r="9080">
          <cell r="A9080" t="str">
            <v xml:space="preserve">    73899</v>
          </cell>
          <cell r="B9080" t="str">
            <v>DEMOLICAO DE ALVENARIA DE TIJOLOS S/REAPROVEITAMENTO</v>
          </cell>
        </row>
        <row r="9081">
          <cell r="A9081" t="str">
            <v xml:space="preserve">    73899/001</v>
          </cell>
          <cell r="B9081" t="str">
            <v xml:space="preserve">DEMOLICAO DE ALVENARIA DE TIJOLOS MACICOS S/REAPROVEITAMENTO </v>
          </cell>
          <cell r="C9081" t="str">
            <v>M3</v>
          </cell>
          <cell r="D9081">
            <v>45.7</v>
          </cell>
        </row>
        <row r="9082">
          <cell r="A9082" t="str">
            <v xml:space="preserve">    73899/002</v>
          </cell>
          <cell r="B9082" t="str">
            <v xml:space="preserve">DEMOLICAO DE ALVENARIA DE TIJOLOS FURADOS S/REAPROVEITAMENTO </v>
          </cell>
          <cell r="C9082" t="str">
            <v>M3</v>
          </cell>
          <cell r="D9082">
            <v>57.13</v>
          </cell>
        </row>
        <row r="9083">
          <cell r="A9083" t="str">
            <v xml:space="preserve">    84152</v>
          </cell>
          <cell r="B9083" t="str">
            <v>DEMOLICAO MANUAL CONCRETO ARMADO (PILAR / VIGA / LAJE) - INCL EMPILHACAO LATERAL NO CANTEIRO</v>
          </cell>
          <cell r="C9083" t="str">
            <v>M3</v>
          </cell>
          <cell r="D9083">
            <v>194.24</v>
          </cell>
        </row>
        <row r="9084">
          <cell r="A9084" t="str">
            <v xml:space="preserve">    85332</v>
          </cell>
          <cell r="B9084" t="str">
            <v xml:space="preserve">RETIRADA DE APARELHOS DE ILUMINACAO C/ REAPROVEITAMENTO DE LAMPADAS </v>
          </cell>
          <cell r="C9084" t="str">
            <v>UN</v>
          </cell>
          <cell r="D9084">
            <v>3.36</v>
          </cell>
        </row>
        <row r="9085">
          <cell r="A9085" t="str">
            <v xml:space="preserve">    85333</v>
          </cell>
          <cell r="B9085" t="str">
            <v xml:space="preserve">RETIRADA DE APARELHOS SANITARIOS </v>
          </cell>
          <cell r="C9085" t="str">
            <v>UN</v>
          </cell>
          <cell r="D9085">
            <v>11.77</v>
          </cell>
        </row>
        <row r="9086">
          <cell r="A9086" t="str">
            <v xml:space="preserve">    85334</v>
          </cell>
          <cell r="B9086" t="str">
            <v xml:space="preserve">RETIRADA DE ESQUADRIAS METALICAS </v>
          </cell>
          <cell r="C9086" t="str">
            <v>M2</v>
          </cell>
          <cell r="D9086">
            <v>10.08</v>
          </cell>
        </row>
        <row r="9087">
          <cell r="A9087" t="str">
            <v xml:space="preserve">    85335</v>
          </cell>
          <cell r="B9087" t="str">
            <v xml:space="preserve">RETIRADA DE MEIO FIO C/ EMPILHAMENTO E S/ REMOCAO </v>
          </cell>
          <cell r="C9087" t="str">
            <v>M</v>
          </cell>
          <cell r="D9087">
            <v>4.9400000000000004</v>
          </cell>
        </row>
        <row r="9088">
          <cell r="A9088" t="str">
            <v xml:space="preserve">    85336</v>
          </cell>
          <cell r="B9088" t="str">
            <v>RETIRADA DE TUBULACAO DE FERRO GALVANIZADO S/ ESCAVACAO OU RASGO EM ALVENARIA</v>
          </cell>
          <cell r="C9088" t="str">
            <v>M</v>
          </cell>
          <cell r="D9088">
            <v>3.36</v>
          </cell>
        </row>
        <row r="9089">
          <cell r="A9089" t="str">
            <v xml:space="preserve">    85362</v>
          </cell>
          <cell r="B9089" t="str">
            <v xml:space="preserve">DEMOLICAO DE DIVISORIAS EM PLACAS DE MARMORITE OU DE CONCRETO </v>
          </cell>
          <cell r="C9089" t="str">
            <v>M2</v>
          </cell>
          <cell r="D9089">
            <v>8.06</v>
          </cell>
        </row>
        <row r="9090">
          <cell r="A9090" t="str">
            <v xml:space="preserve">    85364</v>
          </cell>
          <cell r="B9090" t="str">
            <v xml:space="preserve">DEMOLICAO MANUAL DE ESTRUTURA DE CONCRETO ARMADO </v>
          </cell>
          <cell r="C9090" t="str">
            <v>M3</v>
          </cell>
          <cell r="D9090">
            <v>148.54</v>
          </cell>
        </row>
        <row r="9091">
          <cell r="A9091" t="str">
            <v xml:space="preserve">    85365</v>
          </cell>
          <cell r="B9091" t="str">
            <v xml:space="preserve">DEMOLICAO MANUAL DE PAVIMENTACAO EM MACADAME BETUMINOSO </v>
          </cell>
          <cell r="C9091" t="str">
            <v>M3</v>
          </cell>
          <cell r="D9091">
            <v>37.29</v>
          </cell>
        </row>
        <row r="9092">
          <cell r="A9092" t="str">
            <v xml:space="preserve">    85366</v>
          </cell>
          <cell r="B9092" t="str">
            <v xml:space="preserve">DEMOLICAO MANUAL DE PAVIMENTACAO EM CONCRETO ASFALTICO, ESPESSURA 5CM </v>
          </cell>
          <cell r="C9092" t="str">
            <v>M2</v>
          </cell>
          <cell r="D9092">
            <v>13.1</v>
          </cell>
        </row>
        <row r="9093">
          <cell r="A9093" t="str">
            <v xml:space="preserve">    85367</v>
          </cell>
          <cell r="B9093" t="str">
            <v xml:space="preserve">DEMOLICAO DE PISO EM LADRILHO COM ARGAMASSA </v>
          </cell>
          <cell r="C9093" t="str">
            <v>M2</v>
          </cell>
          <cell r="D9093">
            <v>9.74</v>
          </cell>
        </row>
        <row r="9094">
          <cell r="A9094" t="str">
            <v xml:space="preserve">    85369</v>
          </cell>
          <cell r="B9094" t="str">
            <v xml:space="preserve">REMOCAO DE FORRO DE MADEIRA (LAMBRI) C/ REAPROVEITAMENTO </v>
          </cell>
          <cell r="C9094" t="str">
            <v>M2</v>
          </cell>
          <cell r="D9094">
            <v>22.85</v>
          </cell>
        </row>
        <row r="9095">
          <cell r="A9095" t="str">
            <v xml:space="preserve">    85370</v>
          </cell>
          <cell r="B9095" t="str">
            <v>DEMOLICAO MANUAL DE LAJE PREMOLDADA COM TRANSPORTE E CARGA EM CAMINHAOBASCULANTE</v>
          </cell>
          <cell r="C9095" t="str">
            <v>M3</v>
          </cell>
          <cell r="D9095">
            <v>154.72999999999999</v>
          </cell>
        </row>
        <row r="9096">
          <cell r="A9096" t="str">
            <v xml:space="preserve">    85371</v>
          </cell>
          <cell r="B9096" t="str">
            <v xml:space="preserve">REMOCAO DE PISO EM CARPETE </v>
          </cell>
          <cell r="C9096" t="str">
            <v>M2</v>
          </cell>
          <cell r="D9096">
            <v>1.88</v>
          </cell>
        </row>
        <row r="9097">
          <cell r="A9097" t="str">
            <v xml:space="preserve">    85372</v>
          </cell>
          <cell r="B9097" t="str">
            <v xml:space="preserve">DEMOLICAO DE FORRO DE GESSO </v>
          </cell>
          <cell r="C9097" t="str">
            <v>M2</v>
          </cell>
          <cell r="D9097">
            <v>1.51</v>
          </cell>
        </row>
        <row r="9098">
          <cell r="A9098" t="str">
            <v xml:space="preserve">    85373</v>
          </cell>
          <cell r="B9098" t="str">
            <v xml:space="preserve">DEMOLICAO DE CAIBROS E RIPAS </v>
          </cell>
          <cell r="C9098" t="str">
            <v>M2</v>
          </cell>
          <cell r="D9098">
            <v>3.55</v>
          </cell>
        </row>
        <row r="9099">
          <cell r="A9099" t="str">
            <v xml:space="preserve">    85374</v>
          </cell>
          <cell r="B9099" t="str">
            <v xml:space="preserve">REMOCAO DE DISPOSITIVOS PARA FUNCIONAMENTO DE APARELHOS SANITARIOS </v>
          </cell>
          <cell r="C9099" t="str">
            <v>UN</v>
          </cell>
          <cell r="D9099">
            <v>6.72</v>
          </cell>
        </row>
        <row r="9100">
          <cell r="A9100" t="str">
            <v xml:space="preserve">    85375</v>
          </cell>
          <cell r="B9100" t="str">
            <v xml:space="preserve">REMOCAO DE BLOKRET COM EMPILHAMENTO </v>
          </cell>
          <cell r="C9100" t="str">
            <v>M2</v>
          </cell>
          <cell r="D9100">
            <v>7.99</v>
          </cell>
        </row>
        <row r="9101">
          <cell r="A9101" t="str">
            <v xml:space="preserve">    85376</v>
          </cell>
          <cell r="B9101" t="str">
            <v xml:space="preserve">DEMOLICAO DE PISO VINILICO </v>
          </cell>
          <cell r="C9101" t="str">
            <v>M2</v>
          </cell>
          <cell r="D9101">
            <v>3.42</v>
          </cell>
        </row>
        <row r="9102">
          <cell r="A9102" t="str">
            <v xml:space="preserve">    85377</v>
          </cell>
          <cell r="B9102" t="str">
            <v xml:space="preserve">DESMONTAGEM E REMOCAO DE DIVISORIAS DE MARMORE OU GRANITO </v>
          </cell>
          <cell r="C9102" t="str">
            <v>M2</v>
          </cell>
          <cell r="D9102">
            <v>25.67</v>
          </cell>
        </row>
        <row r="9103">
          <cell r="A9103" t="str">
            <v xml:space="preserve">    85378</v>
          </cell>
          <cell r="B9103" t="str">
            <v xml:space="preserve">DESMONTAGEM E REMOCAO DE PAINEIS DE DIVISORIAS DE MADEIRA </v>
          </cell>
          <cell r="C9103" t="str">
            <v>M2</v>
          </cell>
          <cell r="D9103">
            <v>24.35</v>
          </cell>
        </row>
        <row r="9104">
          <cell r="A9104" t="str">
            <v xml:space="preserve">    85379</v>
          </cell>
          <cell r="B9104" t="str">
            <v xml:space="preserve">DEMOLICAO DE CERCA DE ARAME FARPADO E MOUROES DE CONCRETO S/ REMOCAO </v>
          </cell>
          <cell r="C9104" t="str">
            <v>M</v>
          </cell>
          <cell r="D9104">
            <v>1.51</v>
          </cell>
        </row>
        <row r="9105">
          <cell r="A9105" t="str">
            <v xml:space="preserve">    85381</v>
          </cell>
          <cell r="B9105" t="str">
            <v>RETIRADA DE COBERTURA COM TELHA ARDOSIA, INCLUINDO ESTRUTURA DE MADEIRA</v>
          </cell>
          <cell r="C9105" t="str">
            <v>M2</v>
          </cell>
          <cell r="D9105">
            <v>40.340000000000003</v>
          </cell>
        </row>
        <row r="9106">
          <cell r="A9106" t="str">
            <v xml:space="preserve">    85382</v>
          </cell>
          <cell r="B9106" t="str">
            <v xml:space="preserve">REMOCAO DE PROTECAO MECANICA DE IMPERMEABILIZACAO </v>
          </cell>
          <cell r="C9106" t="str">
            <v>M2</v>
          </cell>
          <cell r="D9106">
            <v>12.6</v>
          </cell>
        </row>
        <row r="9107">
          <cell r="A9107" t="str">
            <v xml:space="preserve">    85383</v>
          </cell>
          <cell r="B9107" t="str">
            <v xml:space="preserve">REMOCAO DE CALHAS E CONDUTORES DE AGUAS PLUVIAIS </v>
          </cell>
          <cell r="C9107" t="str">
            <v>M</v>
          </cell>
          <cell r="D9107">
            <v>2.0099999999999998</v>
          </cell>
        </row>
        <row r="9108">
          <cell r="A9108" t="str">
            <v xml:space="preserve">    85384</v>
          </cell>
          <cell r="B9108" t="str">
            <v xml:space="preserve">REMOCAO MANUAL DE PASSEIO EM PEDRA PORTUGUESA </v>
          </cell>
          <cell r="C9108" t="str">
            <v>M2</v>
          </cell>
          <cell r="D9108">
            <v>5.54</v>
          </cell>
        </row>
        <row r="9109">
          <cell r="A9109" t="str">
            <v xml:space="preserve">    85386</v>
          </cell>
          <cell r="B9109" t="str">
            <v xml:space="preserve">REMOCAO MANUAL DE PAVIMENTACAO DE LAJOES DE GRANITO EM PASSEIOS </v>
          </cell>
          <cell r="C9109" t="str">
            <v>M2</v>
          </cell>
          <cell r="D9109">
            <v>12.09</v>
          </cell>
        </row>
        <row r="9110">
          <cell r="A9110" t="str">
            <v xml:space="preserve">    85387</v>
          </cell>
          <cell r="B9110" t="str">
            <v xml:space="preserve">REMOCAO MANUAL DE ENTULHO </v>
          </cell>
          <cell r="C9110" t="str">
            <v>M3</v>
          </cell>
          <cell r="D9110">
            <v>36.28</v>
          </cell>
        </row>
        <row r="9111">
          <cell r="A9111" t="str">
            <v xml:space="preserve">    85389</v>
          </cell>
          <cell r="B9111" t="str">
            <v xml:space="preserve">REMOCAO TUBULACAO FF C/ DN 400 A 600MM EXCLUINDO ESCAVACAO/REATERRO </v>
          </cell>
          <cell r="C9111" t="str">
            <v>M</v>
          </cell>
          <cell r="D9111">
            <v>50.61</v>
          </cell>
        </row>
        <row r="9112">
          <cell r="A9112" t="str">
            <v xml:space="preserve">    85390</v>
          </cell>
          <cell r="B9112" t="str">
            <v xml:space="preserve">REMOCAO TUBULACAO FF C/ DN 50 A 300MM EXCLUINDO ESCAVACAO/REATERRO </v>
          </cell>
          <cell r="C9112" t="str">
            <v>M</v>
          </cell>
          <cell r="D9112">
            <v>25.18</v>
          </cell>
        </row>
        <row r="9113">
          <cell r="A9113" t="str">
            <v xml:space="preserve">    85392</v>
          </cell>
          <cell r="B9113" t="str">
            <v xml:space="preserve">REMOCAO TUBULACAO FF C/ DN 700 A 1200MM EXCLUINDO ESCAVACAO/REATERRO </v>
          </cell>
          <cell r="C9113" t="str">
            <v>M</v>
          </cell>
          <cell r="D9113">
            <v>123.58</v>
          </cell>
        </row>
        <row r="9114">
          <cell r="A9114" t="str">
            <v xml:space="preserve">    85397</v>
          </cell>
          <cell r="B9114" t="str">
            <v xml:space="preserve">RETIRADA DE AZULEJO COLADO </v>
          </cell>
          <cell r="C9114" t="str">
            <v>M2</v>
          </cell>
          <cell r="D9114">
            <v>13.71</v>
          </cell>
        </row>
        <row r="9115">
          <cell r="A9115" t="str">
            <v xml:space="preserve">    85406</v>
          </cell>
          <cell r="B9115" t="str">
            <v xml:space="preserve">REMOCAO DE AZULEJO E SUBSTRATO DE ADERENCIA EM ARGAMASSA </v>
          </cell>
          <cell r="C9115" t="str">
            <v>M2</v>
          </cell>
          <cell r="D9115">
            <v>28.56</v>
          </cell>
        </row>
        <row r="9116">
          <cell r="A9116" t="str">
            <v xml:space="preserve">    85407</v>
          </cell>
          <cell r="B9116" t="str">
            <v xml:space="preserve">REMOCAO DE FIACAO ELETRICA </v>
          </cell>
          <cell r="C9116" t="str">
            <v>M</v>
          </cell>
          <cell r="D9116">
            <v>6.98</v>
          </cell>
        </row>
        <row r="9117">
          <cell r="A9117" t="str">
            <v xml:space="preserve">    85408</v>
          </cell>
          <cell r="B9117" t="str">
            <v xml:space="preserve">REMOCAO DE PEITORIL EM MARMORE OU GRANITO </v>
          </cell>
          <cell r="C9117" t="str">
            <v>M2</v>
          </cell>
          <cell r="D9117">
            <v>20.56</v>
          </cell>
        </row>
        <row r="9118">
          <cell r="A9118" t="str">
            <v xml:space="preserve">    85409</v>
          </cell>
          <cell r="B9118" t="str">
            <v xml:space="preserve">REMOCAO DE PISO EM PLACAS DE BORRACHA COLADA </v>
          </cell>
          <cell r="C9118" t="str">
            <v>M2</v>
          </cell>
          <cell r="D9118">
            <v>4.2</v>
          </cell>
        </row>
        <row r="9119">
          <cell r="A9119" t="str">
            <v xml:space="preserve">    85410</v>
          </cell>
          <cell r="B9119" t="str">
            <v xml:space="preserve">REMOCAO DE RALO SECO OU SIFONADO </v>
          </cell>
          <cell r="C9119" t="str">
            <v>UN</v>
          </cell>
          <cell r="D9119">
            <v>9.7799999999999994</v>
          </cell>
        </row>
        <row r="9120">
          <cell r="A9120" t="str">
            <v xml:space="preserve">    85411</v>
          </cell>
          <cell r="B9120" t="str">
            <v xml:space="preserve">REMOCAO DE RODAPE CERAMICO </v>
          </cell>
          <cell r="C9120" t="str">
            <v>M</v>
          </cell>
          <cell r="D9120">
            <v>2.15</v>
          </cell>
        </row>
        <row r="9121">
          <cell r="A9121" t="str">
            <v xml:space="preserve">    85412</v>
          </cell>
          <cell r="B9121" t="str">
            <v xml:space="preserve">REMOCAO DE RODAPE DE MARMORE OU GRANITO </v>
          </cell>
          <cell r="C9121" t="str">
            <v>M</v>
          </cell>
          <cell r="D9121">
            <v>3.08</v>
          </cell>
        </row>
        <row r="9122">
          <cell r="A9122" t="str">
            <v xml:space="preserve">    85413</v>
          </cell>
          <cell r="B9122" t="str">
            <v xml:space="preserve">REMOCAO DE RODAPE VINILICO OU DE BORRACHA COLADA </v>
          </cell>
          <cell r="C9122" t="str">
            <v>M</v>
          </cell>
          <cell r="D9122">
            <v>1.68</v>
          </cell>
        </row>
        <row r="9123">
          <cell r="A9123" t="str">
            <v xml:space="preserve">    85414</v>
          </cell>
          <cell r="B9123" t="str">
            <v xml:space="preserve">REMOCAO DE RUFO OU CALHA METALICA </v>
          </cell>
          <cell r="C9123" t="str">
            <v>M</v>
          </cell>
          <cell r="D9123">
            <v>4.4400000000000004</v>
          </cell>
        </row>
        <row r="9124">
          <cell r="A9124" t="str">
            <v xml:space="preserve">    85415</v>
          </cell>
          <cell r="B9124" t="str">
            <v xml:space="preserve">REMOCAO DE DISPOSITIVOS PARA FUNCIONAMENTO DE PIA DE COZINHA </v>
          </cell>
          <cell r="C9124" t="str">
            <v>UN</v>
          </cell>
          <cell r="D9124">
            <v>6.11</v>
          </cell>
        </row>
        <row r="9125">
          <cell r="A9125" t="str">
            <v xml:space="preserve">    85416</v>
          </cell>
          <cell r="B9125" t="str">
            <v xml:space="preserve">REMOCAO DE TOMADAS OU INTERRUPTORES ELETRICOS </v>
          </cell>
          <cell r="C9125" t="str">
            <v>UN</v>
          </cell>
          <cell r="D9125">
            <v>9.09</v>
          </cell>
        </row>
        <row r="9126">
          <cell r="A9126" t="str">
            <v xml:space="preserve">    85417</v>
          </cell>
          <cell r="B9126" t="str">
            <v>RETIRADA DE TUBULACAO HIDROSSANITARIA APARENTE COM CONEXOES, Ø 1/2" A 2"</v>
          </cell>
          <cell r="C9126" t="str">
            <v>M</v>
          </cell>
          <cell r="D9126">
            <v>2.4500000000000002</v>
          </cell>
        </row>
        <row r="9127">
          <cell r="A9127" t="str">
            <v xml:space="preserve">    85418</v>
          </cell>
          <cell r="B9127" t="str">
            <v>RETIRADA DE TUBULACAO HIDROSSANITARIA EMBUTIDA COM CONEXOES Ø 1/2" A 2"</v>
          </cell>
          <cell r="C9127" t="str">
            <v>M</v>
          </cell>
          <cell r="D9127">
            <v>4.8899999999999997</v>
          </cell>
        </row>
        <row r="9128">
          <cell r="A9128" t="str">
            <v xml:space="preserve">    85419</v>
          </cell>
          <cell r="B9128" t="str">
            <v>RETIRADA DE TUBULACAO HIDROSSANITARIA APARENTE COM CONEXOES, Ø 2 1/2" A 4"</v>
          </cell>
          <cell r="C9128" t="str">
            <v>M</v>
          </cell>
          <cell r="D9128">
            <v>3.05</v>
          </cell>
        </row>
        <row r="9129">
          <cell r="A9129" t="str">
            <v xml:space="preserve">    85420</v>
          </cell>
          <cell r="B9129" t="str">
            <v>RETIRADA DE TUBULACAO HIDROSSANITARIA EMBUTIDA COM CONEXOES, Ø 2 1/2" A 4"</v>
          </cell>
          <cell r="C9129" t="str">
            <v>M</v>
          </cell>
          <cell r="D9129">
            <v>7.33</v>
          </cell>
        </row>
        <row r="9130">
          <cell r="A9130" t="str">
            <v xml:space="preserve">    85421</v>
          </cell>
          <cell r="B9130" t="str">
            <v xml:space="preserve">REMOCAO DE VIDRO COMUM </v>
          </cell>
          <cell r="C9130" t="str">
            <v>M2</v>
          </cell>
          <cell r="D9130">
            <v>8.06</v>
          </cell>
        </row>
        <row r="9131">
          <cell r="A9131" t="str">
            <v xml:space="preserve">    89263</v>
          </cell>
          <cell r="B9131" t="str">
            <v xml:space="preserve">DEMOLICAO DE ESTRUTURA METALICA SEM REMOCAO </v>
          </cell>
          <cell r="C9131" t="str">
            <v>M2</v>
          </cell>
          <cell r="D9131">
            <v>19.54</v>
          </cell>
        </row>
        <row r="9132">
          <cell r="A9132" t="str">
            <v xml:space="preserve">  0016</v>
          </cell>
          <cell r="B9132" t="str">
            <v>LIGACOES PROVISORIAS</v>
          </cell>
        </row>
        <row r="9133">
          <cell r="A9133" t="str">
            <v xml:space="preserve">    73960</v>
          </cell>
          <cell r="B9133" t="str">
            <v>LIGACOES PROVISORIAS AGUA / ESGOTO / ELETRICA / FORCA</v>
          </cell>
        </row>
        <row r="9134">
          <cell r="A9134" t="str">
            <v xml:space="preserve">    73960/001</v>
          </cell>
          <cell r="B9134" t="str">
            <v>INSTAL/LIGACAO PROVISORIA ELETRICA BAIXA TENSAO P/CANT OBRA OBRA,M3-CHAVE 100A CARGA 3KWH,20CV EXCL FORN MEDIDOR</v>
          </cell>
          <cell r="C9134" t="str">
            <v>UN</v>
          </cell>
          <cell r="D9134">
            <v>1148.32</v>
          </cell>
        </row>
        <row r="9135">
          <cell r="A9135" t="str">
            <v xml:space="preserve">  0233</v>
          </cell>
          <cell r="B9135" t="str">
            <v>SINALIZACAO DO CANTEIRO DE OBRAS</v>
          </cell>
        </row>
        <row r="9136">
          <cell r="A9136" t="str">
            <v xml:space="preserve">    73683</v>
          </cell>
          <cell r="B9136" t="str">
            <v>INSTALAÇÃO DE GAMBIARRA PARA SINALIZAÇÃO, PADRÃO 20 M, INCLUINDO LÂMPADA, BOCAL E BALDE A CADA 2 M</v>
          </cell>
          <cell r="C9136" t="str">
            <v>UN</v>
          </cell>
          <cell r="D9136">
            <v>31.76</v>
          </cell>
        </row>
        <row r="9137">
          <cell r="A9137" t="str">
            <v xml:space="preserve">    85423</v>
          </cell>
          <cell r="B9137" t="str">
            <v xml:space="preserve">ISOLAMENTO DE OBRA COM TELA PLASTICA COM MALHA DE 5MM </v>
          </cell>
          <cell r="C9137" t="str">
            <v>M2</v>
          </cell>
          <cell r="D9137">
            <v>5.69</v>
          </cell>
        </row>
        <row r="9138">
          <cell r="A9138" t="str">
            <v xml:space="preserve">    85424</v>
          </cell>
          <cell r="B9138" t="str">
            <v>ISOLAMENTO DE OBRA COM TELA PLASTICA COM MALHA DE 5MM E ESTRUTURA DE MADEIRA PONTALETEADA</v>
          </cell>
          <cell r="C9138" t="str">
            <v>M2</v>
          </cell>
          <cell r="D9138">
            <v>15.52</v>
          </cell>
        </row>
        <row r="9139">
          <cell r="A9139" t="str">
            <v>SERT</v>
          </cell>
          <cell r="B9139" t="str">
            <v>SERVICOS TECNICOS</v>
          </cell>
        </row>
        <row r="9140">
          <cell r="A9140" t="str">
            <v xml:space="preserve">  0006</v>
          </cell>
          <cell r="B9140" t="str">
            <v>CONTROLE TECNOLOGICO</v>
          </cell>
        </row>
        <row r="9141">
          <cell r="A9141" t="str">
            <v xml:space="preserve">    72742</v>
          </cell>
          <cell r="B9141" t="str">
            <v xml:space="preserve">ENSAIO DE RECEBIMENTO E ACEITACAO DE CIMENTO PORTLAND </v>
          </cell>
          <cell r="C9141" t="str">
            <v>UN</v>
          </cell>
          <cell r="D9141">
            <v>362.28</v>
          </cell>
        </row>
        <row r="9142">
          <cell r="A9142" t="str">
            <v xml:space="preserve">    72743</v>
          </cell>
          <cell r="B9142" t="str">
            <v xml:space="preserve">ENSAIO DE RECEBIMENTO E ACEITACAO DE AGREGADO GRAUDO </v>
          </cell>
          <cell r="C9142" t="str">
            <v>UN</v>
          </cell>
          <cell r="D9142">
            <v>181.14</v>
          </cell>
        </row>
        <row r="9143">
          <cell r="A9143" t="str">
            <v xml:space="preserve">    73900</v>
          </cell>
          <cell r="B9143" t="str">
            <v>ENSAIOS TECNOLÓGICO DE ASFALTO</v>
          </cell>
        </row>
        <row r="9144">
          <cell r="A9144" t="str">
            <v xml:space="preserve">    73900/001</v>
          </cell>
          <cell r="B9144" t="str">
            <v xml:space="preserve">ENSAIOS DE IMPRIMACAO - ASFALTO DILUIDO </v>
          </cell>
          <cell r="C9144" t="str">
            <v>M2</v>
          </cell>
          <cell r="D9144">
            <v>0.03</v>
          </cell>
        </row>
        <row r="9145">
          <cell r="A9145" t="str">
            <v xml:space="preserve">    73900/002</v>
          </cell>
          <cell r="B9145" t="str">
            <v xml:space="preserve">ENSAIOS DE TRATAMENTO SUPERFICIAL SIMPLES - COM CAP </v>
          </cell>
          <cell r="C9145" t="str">
            <v>M2</v>
          </cell>
          <cell r="D9145">
            <v>0.09</v>
          </cell>
        </row>
        <row r="9146">
          <cell r="A9146" t="str">
            <v xml:space="preserve">    73900/003</v>
          </cell>
          <cell r="B9146" t="str">
            <v xml:space="preserve">ENSAIOS DE TRATAMENTO SUPERFICIAL SIMPLES - COM EMULSAO ASFALTICA </v>
          </cell>
          <cell r="C9146" t="str">
            <v>M2</v>
          </cell>
          <cell r="D9146">
            <v>0.09</v>
          </cell>
        </row>
        <row r="9147">
          <cell r="A9147" t="str">
            <v xml:space="preserve">    73900/004</v>
          </cell>
          <cell r="B9147" t="str">
            <v xml:space="preserve">ENSAIOS DE TRATAMENTO SUPERFICIAL DUPLO - COM CAP </v>
          </cell>
          <cell r="C9147" t="str">
            <v>M2</v>
          </cell>
          <cell r="D9147">
            <v>0.11</v>
          </cell>
        </row>
        <row r="9148">
          <cell r="A9148" t="str">
            <v xml:space="preserve">    73900/005</v>
          </cell>
          <cell r="B9148" t="str">
            <v xml:space="preserve">ENSAIOS DE TRATAMENTO SUPERFICIAL DUPLO - COM EMULSAO ASFALTICA </v>
          </cell>
          <cell r="C9148" t="str">
            <v>M2</v>
          </cell>
          <cell r="D9148">
            <v>0.16</v>
          </cell>
        </row>
        <row r="9149">
          <cell r="A9149" t="str">
            <v xml:space="preserve">    73900/006</v>
          </cell>
          <cell r="B9149" t="str">
            <v xml:space="preserve">ENSAIOS DE TRATAMENTO SUPERFICIAL TRIPLO - COM CAP </v>
          </cell>
          <cell r="C9149" t="str">
            <v>M2</v>
          </cell>
          <cell r="D9149">
            <v>0.16</v>
          </cell>
        </row>
        <row r="9150">
          <cell r="A9150" t="str">
            <v xml:space="preserve">    73900/007</v>
          </cell>
          <cell r="B9150" t="str">
            <v xml:space="preserve">ENSAIOS DE TRATAMENTO SUPERFICIAL TRIPLO - COM EMULSAO ASFALTICA </v>
          </cell>
          <cell r="C9150" t="str">
            <v>M2</v>
          </cell>
          <cell r="D9150">
            <v>0.17</v>
          </cell>
        </row>
        <row r="9151">
          <cell r="A9151" t="str">
            <v xml:space="preserve">    73900/008</v>
          </cell>
          <cell r="B9151" t="str">
            <v xml:space="preserve">ENSAIOS DE MACADAME BETUMINOSO POR PENETRACAO - COM CAP </v>
          </cell>
          <cell r="C9151" t="str">
            <v>M3</v>
          </cell>
          <cell r="D9151">
            <v>0.8</v>
          </cell>
        </row>
        <row r="9152">
          <cell r="A9152" t="str">
            <v xml:space="preserve">    73900/009</v>
          </cell>
          <cell r="B9152" t="str">
            <v xml:space="preserve">ENSAIOS DE MACADAME BETUMINOSO POR PENETRACAO - COM EMULSAO ASFALTICA </v>
          </cell>
          <cell r="C9152" t="str">
            <v>M3</v>
          </cell>
          <cell r="D9152">
            <v>0.79</v>
          </cell>
        </row>
        <row r="9153">
          <cell r="A9153" t="str">
            <v xml:space="preserve">    73900/010</v>
          </cell>
          <cell r="B9153" t="str">
            <v xml:space="preserve">ENSAIOS DE PRE MISTURADO A FRIO </v>
          </cell>
          <cell r="C9153" t="str">
            <v>M3</v>
          </cell>
          <cell r="D9153">
            <v>0.62</v>
          </cell>
        </row>
        <row r="9154">
          <cell r="A9154" t="str">
            <v xml:space="preserve">    73900/011</v>
          </cell>
          <cell r="B9154" t="str">
            <v xml:space="preserve">ENSAIOS DE AREIA ASFALTO A QUENTE </v>
          </cell>
          <cell r="C9154" t="str">
            <v>T</v>
          </cell>
          <cell r="D9154">
            <v>20.43</v>
          </cell>
        </row>
        <row r="9155">
          <cell r="A9155" t="str">
            <v xml:space="preserve">    73900/012</v>
          </cell>
          <cell r="B9155" t="str">
            <v xml:space="preserve">ENSAIOS DE CONCRETO ASFALTICO </v>
          </cell>
          <cell r="C9155" t="str">
            <v>T</v>
          </cell>
          <cell r="D9155">
            <v>28.45</v>
          </cell>
        </row>
        <row r="9156">
          <cell r="A9156" t="str">
            <v xml:space="preserve">    74020</v>
          </cell>
          <cell r="B9156" t="str">
            <v>ENSAIO TECNOLOGICO COM CONCRETO</v>
          </cell>
        </row>
        <row r="9157">
          <cell r="A9157" t="str">
            <v xml:space="preserve">    74020/001</v>
          </cell>
          <cell r="B9157" t="str">
            <v xml:space="preserve">ENSAIO DE PAVIMENTO DE CONCRETO </v>
          </cell>
          <cell r="C9157" t="str">
            <v>M3</v>
          </cell>
          <cell r="D9157">
            <v>13.75</v>
          </cell>
        </row>
        <row r="9158">
          <cell r="A9158" t="str">
            <v xml:space="preserve">    74020/002</v>
          </cell>
          <cell r="B9158" t="str">
            <v xml:space="preserve">ENSAIOS DE PAVIMENTO DE CONCRETO COMPACTADO COM ROLO </v>
          </cell>
          <cell r="C9158" t="str">
            <v>M3</v>
          </cell>
          <cell r="D9158">
            <v>12.4</v>
          </cell>
        </row>
        <row r="9159">
          <cell r="A9159" t="str">
            <v xml:space="preserve">    74021</v>
          </cell>
          <cell r="B9159" t="str">
            <v>ENSAIO TECNOLOGICO DE TERRAPLENAGEM</v>
          </cell>
        </row>
        <row r="9160">
          <cell r="A9160" t="str">
            <v xml:space="preserve">    74021/001</v>
          </cell>
          <cell r="B9160" t="str">
            <v xml:space="preserve">ENSAIOS DE TERRAPLENAGEM - CORPO DO ATERRO </v>
          </cell>
          <cell r="C9160" t="str">
            <v>M3</v>
          </cell>
          <cell r="D9160">
            <v>0.34</v>
          </cell>
        </row>
        <row r="9161">
          <cell r="A9161" t="str">
            <v xml:space="preserve">    74021/002</v>
          </cell>
          <cell r="B9161" t="str">
            <v xml:space="preserve">ENSAIO DE TERRAPLENAGEM - CAMADA FINAL DO ATERRO </v>
          </cell>
          <cell r="C9161" t="str">
            <v>M3</v>
          </cell>
          <cell r="D9161">
            <v>1.08</v>
          </cell>
        </row>
        <row r="9162">
          <cell r="A9162" t="str">
            <v xml:space="preserve">    74021/003</v>
          </cell>
          <cell r="B9162" t="str">
            <v xml:space="preserve">ENSAIOS DE REGULARIZACAO DO SUBLEITO </v>
          </cell>
          <cell r="C9162" t="str">
            <v>M2</v>
          </cell>
          <cell r="D9162">
            <v>0.5</v>
          </cell>
        </row>
        <row r="9163">
          <cell r="A9163" t="str">
            <v xml:space="preserve">    74021/004</v>
          </cell>
          <cell r="B9163" t="str">
            <v xml:space="preserve">ENSAIOS DE REFORCO DO SUBLEITO </v>
          </cell>
          <cell r="C9163" t="str">
            <v>M3</v>
          </cell>
          <cell r="D9163">
            <v>0.9</v>
          </cell>
        </row>
        <row r="9164">
          <cell r="A9164" t="str">
            <v xml:space="preserve">    74021/005</v>
          </cell>
          <cell r="B9164" t="str">
            <v xml:space="preserve">ENSAIOS DE SUB BASE DE SOLO MELHORADO COM CIMENTO </v>
          </cell>
          <cell r="C9164" t="str">
            <v>M3</v>
          </cell>
          <cell r="D9164">
            <v>0.9</v>
          </cell>
        </row>
        <row r="9165">
          <cell r="A9165" t="str">
            <v xml:space="preserve">    74021/006</v>
          </cell>
          <cell r="B9165" t="str">
            <v xml:space="preserve">ENSAIOS DE BASE ESTABILIZADA GRANULOMETRICAMENTE </v>
          </cell>
          <cell r="C9165" t="str">
            <v>M3</v>
          </cell>
          <cell r="D9165">
            <v>0.97</v>
          </cell>
        </row>
        <row r="9166">
          <cell r="A9166" t="str">
            <v xml:space="preserve">    74021/007</v>
          </cell>
          <cell r="B9166" t="str">
            <v xml:space="preserve">ENSAIO DE BASE DE SOLO MELHORADO COM CIMENTO </v>
          </cell>
          <cell r="C9166" t="str">
            <v>M3</v>
          </cell>
          <cell r="D9166">
            <v>0.9</v>
          </cell>
        </row>
        <row r="9167">
          <cell r="A9167" t="str">
            <v xml:space="preserve">    74021/008</v>
          </cell>
          <cell r="B9167" t="str">
            <v xml:space="preserve">ENSAIOS DE BASE DE SOLO CIMENTO </v>
          </cell>
          <cell r="C9167" t="str">
            <v>M3</v>
          </cell>
          <cell r="D9167">
            <v>0.99</v>
          </cell>
        </row>
        <row r="9168">
          <cell r="A9168" t="str">
            <v xml:space="preserve">    74022</v>
          </cell>
          <cell r="B9168" t="str">
            <v>ENSAIO TECNOLOGICO</v>
          </cell>
        </row>
        <row r="9169">
          <cell r="A9169" t="str">
            <v xml:space="preserve">    74022/001</v>
          </cell>
          <cell r="B9169" t="str">
            <v xml:space="preserve">ENSAIO DE PENETRACAO - MATERIAL BETUMINOSO </v>
          </cell>
          <cell r="C9169" t="str">
            <v>UN</v>
          </cell>
          <cell r="D9169">
            <v>76.98</v>
          </cell>
        </row>
        <row r="9170">
          <cell r="A9170" t="str">
            <v xml:space="preserve">    74022/002</v>
          </cell>
          <cell r="B9170" t="str">
            <v xml:space="preserve">ENSAIO DE VISCOSIDADE SAYBOLT - FUROL - MATERIAL BETUMINOSO </v>
          </cell>
          <cell r="C9170" t="str">
            <v>UN</v>
          </cell>
          <cell r="D9170">
            <v>99.62</v>
          </cell>
        </row>
        <row r="9171">
          <cell r="A9171" t="str">
            <v xml:space="preserve">    74022/003</v>
          </cell>
          <cell r="B9171" t="str">
            <v xml:space="preserve">ENSAIO DE DETERMINACAO DA PENEIRACAO - EMULSAO ASFALTICA </v>
          </cell>
          <cell r="C9171" t="str">
            <v>UN</v>
          </cell>
          <cell r="D9171">
            <v>90.57</v>
          </cell>
        </row>
        <row r="9172">
          <cell r="A9172" t="str">
            <v xml:space="preserve">    74022/004</v>
          </cell>
          <cell r="B9172" t="str">
            <v xml:space="preserve">ENSAIO DE DETERMINACAO DA SEDIMENTACAO - EMULSAO ASFALTICA </v>
          </cell>
          <cell r="C9172" t="str">
            <v>UN</v>
          </cell>
          <cell r="D9172">
            <v>99.62</v>
          </cell>
        </row>
        <row r="9173">
          <cell r="A9173" t="str">
            <v xml:space="preserve">    74022/005</v>
          </cell>
          <cell r="B9173" t="str">
            <v>ENSAIO DE DETERMINACAO DO TEOR DE BETUME - CIMENTO ASFALTICO DE PETROLEO</v>
          </cell>
          <cell r="C9173" t="str">
            <v>UN</v>
          </cell>
          <cell r="D9173">
            <v>79.239999999999995</v>
          </cell>
        </row>
        <row r="9174">
          <cell r="A9174" t="str">
            <v xml:space="preserve">    74022/006</v>
          </cell>
          <cell r="B9174" t="str">
            <v xml:space="preserve">ENSAIO DE GRANULOMETRIA POR PENEIRAMENTO - SOLOS </v>
          </cell>
          <cell r="C9174" t="str">
            <v>UN</v>
          </cell>
          <cell r="D9174">
            <v>72.45</v>
          </cell>
        </row>
        <row r="9175">
          <cell r="A9175" t="str">
            <v xml:space="preserve">    74022/007</v>
          </cell>
          <cell r="B9175" t="str">
            <v xml:space="preserve">ENSAIO DE GRANULOMETRIA POR PENEIRAMENTO E SEDIMENTACAO - SOLOS </v>
          </cell>
          <cell r="C9175" t="str">
            <v>UN</v>
          </cell>
          <cell r="D9175">
            <v>86.04</v>
          </cell>
        </row>
        <row r="9176">
          <cell r="A9176" t="str">
            <v xml:space="preserve">    74022/008</v>
          </cell>
          <cell r="B9176" t="str">
            <v xml:space="preserve">ENSAIO DE LIMITE DE LIQUIDEZ - SOLOS </v>
          </cell>
          <cell r="C9176" t="str">
            <v>UN</v>
          </cell>
          <cell r="D9176">
            <v>45.28</v>
          </cell>
        </row>
        <row r="9177">
          <cell r="A9177" t="str">
            <v xml:space="preserve">    74022/009</v>
          </cell>
          <cell r="B9177" t="str">
            <v xml:space="preserve">ENSAIO DE LIMITE DE PLASTICIDADE - SOLOS </v>
          </cell>
          <cell r="C9177" t="str">
            <v>UN</v>
          </cell>
          <cell r="D9177">
            <v>40.75</v>
          </cell>
        </row>
        <row r="9178">
          <cell r="A9178" t="str">
            <v xml:space="preserve">    74022/010</v>
          </cell>
          <cell r="B9178" t="str">
            <v>ENSAIO DE COMPACTACAO - AMOSTRAS NAO TRABALHADAS - ENERGIA NORMAL - SOLOS</v>
          </cell>
          <cell r="C9178" t="str">
            <v>UN</v>
          </cell>
          <cell r="D9178">
            <v>86.04</v>
          </cell>
        </row>
        <row r="9179">
          <cell r="A9179" t="str">
            <v xml:space="preserve">    74022/011</v>
          </cell>
          <cell r="B9179" t="str">
            <v>ENSAIO DE COMPACTACAO - AMOSTRAS NAO TRABALHADAS - ENERGIA INTERMEDIARIA - SOLOS</v>
          </cell>
          <cell r="C9179" t="str">
            <v>UN</v>
          </cell>
          <cell r="D9179">
            <v>131.32</v>
          </cell>
        </row>
        <row r="9180">
          <cell r="A9180" t="str">
            <v xml:space="preserve">    74022/012</v>
          </cell>
          <cell r="B9180" t="str">
            <v>ENSAIO DE COMPACTACAO - AMOSTRAS NAO TRABALHADAS - ENERGIA MODIFICADA - SOLOS</v>
          </cell>
          <cell r="C9180" t="str">
            <v>UN</v>
          </cell>
          <cell r="D9180">
            <v>172.08</v>
          </cell>
        </row>
        <row r="9181">
          <cell r="A9181" t="str">
            <v xml:space="preserve">    74022/013</v>
          </cell>
          <cell r="B9181" t="str">
            <v xml:space="preserve">ENSAIO DE COMPACTACAO - AMOSTRAS TRABALHADAS - SOLOS </v>
          </cell>
          <cell r="C9181" t="str">
            <v>UN</v>
          </cell>
          <cell r="D9181">
            <v>90.57</v>
          </cell>
        </row>
        <row r="9182">
          <cell r="A9182" t="str">
            <v xml:space="preserve">    74022/014</v>
          </cell>
          <cell r="B9182" t="str">
            <v xml:space="preserve">ENSAIO DE MASSA ESPECIFICA - IN SITU - METODO FRASCO DE AREIA - SOLOS </v>
          </cell>
          <cell r="C9182" t="str">
            <v>UN</v>
          </cell>
          <cell r="D9182">
            <v>31.69</v>
          </cell>
        </row>
        <row r="9183">
          <cell r="A9183" t="str">
            <v xml:space="preserve">    74022/015</v>
          </cell>
          <cell r="B9183" t="str">
            <v>ENSAIO DE MASSA ESPECIFICA - IN SITU - METODO BALAO DE BORRACHA - SOLOS</v>
          </cell>
          <cell r="C9183" t="str">
            <v>UN</v>
          </cell>
          <cell r="D9183">
            <v>36.22</v>
          </cell>
        </row>
        <row r="9184">
          <cell r="A9184" t="str">
            <v xml:space="preserve">    74022/016</v>
          </cell>
          <cell r="B9184" t="str">
            <v xml:space="preserve">ENSAIO DE DENSIDADE REAL - SOLOS </v>
          </cell>
          <cell r="C9184" t="str">
            <v>UN</v>
          </cell>
          <cell r="D9184">
            <v>40.75</v>
          </cell>
        </row>
        <row r="9185">
          <cell r="A9185" t="str">
            <v xml:space="preserve">    74022/017</v>
          </cell>
          <cell r="B9185" t="str">
            <v xml:space="preserve">ENSAIO DE ABRASAO LOS ANGELES - AGREGADOS </v>
          </cell>
          <cell r="C9185" t="str">
            <v>UN</v>
          </cell>
          <cell r="D9185">
            <v>190.19</v>
          </cell>
        </row>
        <row r="9186">
          <cell r="A9186" t="str">
            <v xml:space="preserve">    74022/018</v>
          </cell>
          <cell r="B9186" t="str">
            <v xml:space="preserve">ENSAIO DE MASSA ESPECIFICA - IN SITU - EMPREGO DO OLEO - SOLOS </v>
          </cell>
          <cell r="C9186" t="str">
            <v>UN</v>
          </cell>
          <cell r="D9186">
            <v>49.81</v>
          </cell>
        </row>
        <row r="9187">
          <cell r="A9187" t="str">
            <v xml:space="preserve">    74022/019</v>
          </cell>
          <cell r="B9187" t="str">
            <v>ENSAIO DE INDICE DE SUPORTE CALIFORNIA - AMOSTRAS NAO TRABALHADAS - ENERGIA NORMAL - SOLOS</v>
          </cell>
          <cell r="C9187" t="str">
            <v>UN</v>
          </cell>
          <cell r="D9187">
            <v>104.15</v>
          </cell>
        </row>
        <row r="9188">
          <cell r="A9188" t="str">
            <v xml:space="preserve">    74022/020</v>
          </cell>
          <cell r="B9188" t="str">
            <v>ENSAIO DE INDICE DE SUPORTE CALIFORNIA - AMOSTRAS NAO TRABALHADAS - ENERGIA INTERMEDIARIA - SOLOS</v>
          </cell>
          <cell r="C9188" t="str">
            <v>UN</v>
          </cell>
          <cell r="D9188">
            <v>117.74</v>
          </cell>
        </row>
        <row r="9189">
          <cell r="A9189" t="str">
            <v xml:space="preserve">    74022/021</v>
          </cell>
          <cell r="B9189" t="str">
            <v>ENSAIO DE INDICE DE SUPORTE CALIFORNIA- AMOSTRAS NAO TRABALHADAS - ENERGIA MODIFICADA- SOLOS</v>
          </cell>
          <cell r="C9189" t="str">
            <v>UN</v>
          </cell>
          <cell r="D9189">
            <v>126.79</v>
          </cell>
        </row>
        <row r="9190">
          <cell r="A9190" t="str">
            <v xml:space="preserve">    74022/022</v>
          </cell>
          <cell r="B9190" t="str">
            <v xml:space="preserve">ENSAIO DE TEOR DE UMIDADE - METODO EXPEDITO DO ALCOOL - SOLOS </v>
          </cell>
          <cell r="C9190" t="str">
            <v>UN</v>
          </cell>
          <cell r="D9190">
            <v>27.17</v>
          </cell>
        </row>
        <row r="9191">
          <cell r="A9191" t="str">
            <v xml:space="preserve">    74022/023</v>
          </cell>
          <cell r="B9191" t="str">
            <v>ENSAIO DE TEOR DE UMIDADE - PROCESSO SPEEDY - SOLOS E AGREGADOS MIUDOS</v>
          </cell>
          <cell r="C9191" t="str">
            <v>UN</v>
          </cell>
          <cell r="D9191">
            <v>27.17</v>
          </cell>
        </row>
        <row r="9192">
          <cell r="A9192" t="str">
            <v xml:space="preserve">    74022/024</v>
          </cell>
          <cell r="B9192" t="str">
            <v xml:space="preserve">ENSAIO DE TEOR DE UMIDADE - EM LABORATORIO - SOLOS </v>
          </cell>
          <cell r="C9192" t="str">
            <v>UN</v>
          </cell>
          <cell r="D9192">
            <v>36.22</v>
          </cell>
        </row>
        <row r="9193">
          <cell r="A9193" t="str">
            <v xml:space="preserve">    74022/025</v>
          </cell>
          <cell r="B9193" t="str">
            <v xml:space="preserve">ENSAIO DE PONTO DE FULGOR - MATERIAL BETUMINOSO </v>
          </cell>
          <cell r="C9193" t="str">
            <v>UN</v>
          </cell>
          <cell r="D9193">
            <v>72.45</v>
          </cell>
        </row>
        <row r="9194">
          <cell r="A9194" t="str">
            <v xml:space="preserve">    74022/026</v>
          </cell>
          <cell r="B9194" t="str">
            <v xml:space="preserve">ENSAIO DE DESTILACAO - ASFALTO DILUIDO </v>
          </cell>
          <cell r="C9194" t="str">
            <v>UN</v>
          </cell>
          <cell r="D9194">
            <v>117.74</v>
          </cell>
        </row>
        <row r="9195">
          <cell r="A9195" t="str">
            <v xml:space="preserve">    74022/027</v>
          </cell>
          <cell r="B9195" t="str">
            <v xml:space="preserve">ENSAIO DE CONTROLE DE TAXA DE APLICACAO DE LIGANTE BETUMINOSO </v>
          </cell>
          <cell r="C9195" t="str">
            <v>UN</v>
          </cell>
          <cell r="D9195">
            <v>31.69</v>
          </cell>
        </row>
        <row r="9196">
          <cell r="A9196" t="str">
            <v xml:space="preserve">    74022/028</v>
          </cell>
          <cell r="B9196" t="str">
            <v>ENSAIO DE SUSCEPTIBILIDADE TERMICA - INDICE PFEIFFER - MATERIAL ASFALTICO</v>
          </cell>
          <cell r="C9196" t="str">
            <v>UN</v>
          </cell>
          <cell r="D9196">
            <v>113.21</v>
          </cell>
        </row>
        <row r="9197">
          <cell r="A9197" t="str">
            <v xml:space="preserve">    74022/029</v>
          </cell>
          <cell r="B9197" t="str">
            <v xml:space="preserve">ENSAIO DE ESPUMA - MATERIAL ASFALTICO </v>
          </cell>
          <cell r="C9197" t="str">
            <v>UN</v>
          </cell>
          <cell r="D9197">
            <v>81.510000000000005</v>
          </cell>
        </row>
        <row r="9198">
          <cell r="A9198" t="str">
            <v xml:space="preserve">    74022/030</v>
          </cell>
          <cell r="B9198" t="str">
            <v xml:space="preserve">ENSAIO DE RESISTENCIA A COMPRESSAO SIMPLES - CONCRETO </v>
          </cell>
          <cell r="C9198" t="str">
            <v>UN</v>
          </cell>
          <cell r="D9198">
            <v>81.510000000000005</v>
          </cell>
        </row>
        <row r="9199">
          <cell r="A9199" t="str">
            <v xml:space="preserve">    74022/031</v>
          </cell>
          <cell r="B9199" t="str">
            <v xml:space="preserve">ENSAIO DE RESISTENCIA A TRACAO POR COMPRESSAO DIAMETRAL - CONCRETO </v>
          </cell>
          <cell r="C9199" t="str">
            <v>UN</v>
          </cell>
          <cell r="D9199">
            <v>81.510000000000005</v>
          </cell>
        </row>
        <row r="9200">
          <cell r="A9200" t="str">
            <v xml:space="preserve">    74022/032</v>
          </cell>
          <cell r="B9200" t="str">
            <v xml:space="preserve">ENSAIO DE RESISTENCIA A TRACAO NA FLEXAO DE CONCRETO </v>
          </cell>
          <cell r="C9200" t="str">
            <v>UN</v>
          </cell>
          <cell r="D9200">
            <v>90.57</v>
          </cell>
        </row>
        <row r="9201">
          <cell r="A9201" t="str">
            <v xml:space="preserve">    74022/033</v>
          </cell>
          <cell r="B9201" t="str">
            <v xml:space="preserve">ENSAIO DE RESILIENCIA - SOLOS </v>
          </cell>
          <cell r="C9201" t="str">
            <v>UN</v>
          </cell>
          <cell r="D9201">
            <v>584.17999999999995</v>
          </cell>
        </row>
        <row r="9202">
          <cell r="A9202" t="str">
            <v xml:space="preserve">    74022/034</v>
          </cell>
          <cell r="B9202" t="str">
            <v xml:space="preserve">ENSAIO DE RESILIENCIA - MISTURAS BETUMINOSAS </v>
          </cell>
          <cell r="C9202" t="str">
            <v>UN</v>
          </cell>
          <cell r="D9202">
            <v>122.27</v>
          </cell>
        </row>
        <row r="9203">
          <cell r="A9203" t="str">
            <v xml:space="preserve">    74022/035</v>
          </cell>
          <cell r="B9203" t="str">
            <v xml:space="preserve">ENSAIO DE PERCENTAGEM DE BETUME - MISTURAS BETUMINOSAS </v>
          </cell>
          <cell r="C9203" t="str">
            <v>UN</v>
          </cell>
          <cell r="D9203">
            <v>67.92</v>
          </cell>
        </row>
        <row r="9204">
          <cell r="A9204" t="str">
            <v xml:space="preserve">    74022/036</v>
          </cell>
          <cell r="B9204" t="str">
            <v xml:space="preserve">ENSAIO DE ADESIVIDADE - RESISTENCIA A AGUA - EMULSAO ASFALTICA </v>
          </cell>
          <cell r="C9204" t="str">
            <v>UN</v>
          </cell>
          <cell r="D9204">
            <v>54.34</v>
          </cell>
        </row>
        <row r="9205">
          <cell r="A9205" t="str">
            <v xml:space="preserve">    74022/037</v>
          </cell>
          <cell r="B9205" t="str">
            <v xml:space="preserve">ENSAIO DE ADESIVIDADE A LIGANTE BETUMINOSO - AGREGADO GRAUDO </v>
          </cell>
          <cell r="C9205" t="str">
            <v>UN</v>
          </cell>
          <cell r="D9205">
            <v>45.28</v>
          </cell>
        </row>
        <row r="9206">
          <cell r="A9206" t="str">
            <v xml:space="preserve">    74022/038</v>
          </cell>
          <cell r="B9206" t="str">
            <v xml:space="preserve">ENSAIO DE EXPANSIBILIDADE - SOLOS </v>
          </cell>
          <cell r="C9206" t="str">
            <v>UN</v>
          </cell>
          <cell r="D9206">
            <v>65.66</v>
          </cell>
        </row>
        <row r="9207">
          <cell r="A9207" t="str">
            <v xml:space="preserve">    74022/039</v>
          </cell>
          <cell r="B9207" t="str">
            <v xml:space="preserve">PREPARACAO DE AMOSTRAS PARA ENSAIO DE CARACTERIZACAO - SOLOS </v>
          </cell>
          <cell r="C9207" t="str">
            <v>UN</v>
          </cell>
          <cell r="D9207">
            <v>49.81</v>
          </cell>
        </row>
        <row r="9208">
          <cell r="A9208" t="str">
            <v xml:space="preserve">    74022/040</v>
          </cell>
          <cell r="B9208" t="str">
            <v xml:space="preserve">ENSAIO MARSHALL - MISTURA BETUMINOSA A QUENTE </v>
          </cell>
          <cell r="C9208" t="str">
            <v>UN</v>
          </cell>
          <cell r="D9208">
            <v>158.49</v>
          </cell>
        </row>
        <row r="9209">
          <cell r="A9209" t="str">
            <v xml:space="preserve">    74022/041</v>
          </cell>
          <cell r="B9209" t="str">
            <v xml:space="preserve">ENSAIO DE DETERMINACAO DO INDICE DE FORMA - AGREGADOS </v>
          </cell>
          <cell r="C9209" t="str">
            <v>UN</v>
          </cell>
          <cell r="D9209">
            <v>45.28</v>
          </cell>
        </row>
        <row r="9210">
          <cell r="A9210" t="str">
            <v xml:space="preserve">    74022/042</v>
          </cell>
          <cell r="B9210" t="str">
            <v xml:space="preserve">ENSAIO DE EQUIVALENTE EM AREIA - SOLOS </v>
          </cell>
          <cell r="C9210" t="str">
            <v>UN</v>
          </cell>
          <cell r="D9210">
            <v>40.75</v>
          </cell>
        </row>
        <row r="9211">
          <cell r="A9211" t="str">
            <v xml:space="preserve">    74022/043</v>
          </cell>
          <cell r="B9211" t="str">
            <v xml:space="preserve">ENSAIO DE MOLDAGEM E CURA DE SOLO CIMENTO </v>
          </cell>
          <cell r="C9211" t="str">
            <v>UN</v>
          </cell>
          <cell r="D9211">
            <v>45.28</v>
          </cell>
        </row>
        <row r="9212">
          <cell r="A9212" t="str">
            <v xml:space="preserve">    74022/044</v>
          </cell>
          <cell r="B9212" t="str">
            <v xml:space="preserve">ENSAIO DE COMPRESSAO AXIAL DE SOLO CIMENTO </v>
          </cell>
          <cell r="C9212" t="str">
            <v>UN</v>
          </cell>
          <cell r="D9212">
            <v>36.22</v>
          </cell>
        </row>
        <row r="9213">
          <cell r="A9213" t="str">
            <v xml:space="preserve">    74022/045</v>
          </cell>
          <cell r="B9213" t="str">
            <v xml:space="preserve">ENSAIO DE VISCOSIDADE CINEMATICA - ASFALTO </v>
          </cell>
          <cell r="C9213" t="str">
            <v>UN</v>
          </cell>
          <cell r="D9213">
            <v>90.57</v>
          </cell>
        </row>
        <row r="9214">
          <cell r="A9214" t="str">
            <v xml:space="preserve">    74022/047</v>
          </cell>
          <cell r="B9214" t="str">
            <v xml:space="preserve">ENSAIO DE RESIDUO POR EVAPORACAO - EMULSAO ASFALTICA </v>
          </cell>
          <cell r="C9214" t="str">
            <v>UN</v>
          </cell>
          <cell r="D9214">
            <v>45.28</v>
          </cell>
        </row>
        <row r="9215">
          <cell r="A9215" t="str">
            <v xml:space="preserve">    74022/048</v>
          </cell>
          <cell r="B9215" t="str">
            <v xml:space="preserve">ENSAIO DE CARGA DA PARTICULA - EMULSAO ASFALTICA </v>
          </cell>
          <cell r="C9215" t="str">
            <v>UN</v>
          </cell>
          <cell r="D9215">
            <v>33.96</v>
          </cell>
        </row>
        <row r="9216">
          <cell r="A9216" t="str">
            <v xml:space="preserve">    74022/049</v>
          </cell>
          <cell r="B9216" t="str">
            <v xml:space="preserve">ENSAIO DE DESEMULSIBILIDADE - EMULSAO ASFALTICA </v>
          </cell>
          <cell r="C9216" t="str">
            <v>UN</v>
          </cell>
          <cell r="D9216">
            <v>90.57</v>
          </cell>
        </row>
        <row r="9217">
          <cell r="A9217" t="str">
            <v xml:space="preserve">    74022/050</v>
          </cell>
          <cell r="B9217" t="str">
            <v xml:space="preserve">ENSAIO DE DETERMINACAO DA TAXA DE ESPALHAMENTO DO AGREGADO </v>
          </cell>
          <cell r="C9217" t="str">
            <v>UN</v>
          </cell>
          <cell r="D9217">
            <v>22.64</v>
          </cell>
        </row>
        <row r="9218">
          <cell r="A9218" t="str">
            <v xml:space="preserve">    74022/051</v>
          </cell>
          <cell r="B9218" t="str">
            <v xml:space="preserve">ENSAIO DE ADESIVIDADE A LIGANTE BETUMINOSO - AGREGADO </v>
          </cell>
          <cell r="C9218" t="str">
            <v>UN</v>
          </cell>
          <cell r="D9218">
            <v>49.81</v>
          </cell>
        </row>
        <row r="9219">
          <cell r="A9219" t="str">
            <v xml:space="preserve">    74022/052</v>
          </cell>
          <cell r="B9219" t="str">
            <v xml:space="preserve">ENSAIO DE GRANULOMETRIA DO AGREGADO </v>
          </cell>
          <cell r="C9219" t="str">
            <v>UN</v>
          </cell>
          <cell r="D9219">
            <v>45.28</v>
          </cell>
        </row>
        <row r="9220">
          <cell r="A9220" t="str">
            <v xml:space="preserve">    74022/053</v>
          </cell>
          <cell r="B9220" t="str">
            <v xml:space="preserve">ENSAIO DE CONTROLE DO GRAU DE COMPACTACAO DA MISTURA ASFALTICA </v>
          </cell>
          <cell r="C9220" t="str">
            <v>UN</v>
          </cell>
          <cell r="D9220">
            <v>40.75</v>
          </cell>
        </row>
        <row r="9221">
          <cell r="A9221" t="str">
            <v xml:space="preserve">    74022/054</v>
          </cell>
          <cell r="B9221" t="str">
            <v xml:space="preserve">ENSAIO DE GRANULOMETRIA DO FILLER </v>
          </cell>
          <cell r="C9221" t="str">
            <v>UN</v>
          </cell>
          <cell r="D9221">
            <v>40.75</v>
          </cell>
        </row>
        <row r="9222">
          <cell r="A9222" t="str">
            <v xml:space="preserve">    74022/055</v>
          </cell>
          <cell r="B9222" t="str">
            <v xml:space="preserve">ENSAIO DE TRACAO POR COMPRESSAO DIAMETRAL - MISTURAS BETUMINOSAS </v>
          </cell>
          <cell r="C9222" t="str">
            <v>UN</v>
          </cell>
          <cell r="D9222">
            <v>113.21</v>
          </cell>
        </row>
        <row r="9223">
          <cell r="A9223" t="str">
            <v xml:space="preserve">    74022/056</v>
          </cell>
          <cell r="B9223" t="str">
            <v xml:space="preserve">ENSAIO DE DENSIDADE DO MATERIAL BETUMINOSO </v>
          </cell>
          <cell r="C9223" t="str">
            <v>UN</v>
          </cell>
          <cell r="D9223">
            <v>32.549999999999997</v>
          </cell>
        </row>
        <row r="9224">
          <cell r="A9224" t="str">
            <v xml:space="preserve">    74022/057</v>
          </cell>
          <cell r="B9224" t="str">
            <v xml:space="preserve">ENSAIO DE CONSISTENCIA DO CONCRETO CCR - INDICE VEBE </v>
          </cell>
          <cell r="C9224" t="str">
            <v>UN</v>
          </cell>
          <cell r="D9224">
            <v>32.549999999999997</v>
          </cell>
        </row>
        <row r="9225">
          <cell r="A9225" t="str">
            <v xml:space="preserve">    74022/058</v>
          </cell>
          <cell r="B9225" t="str">
            <v xml:space="preserve">ENSAIO DE ABATIMENTO DO TRONCO DE CONE </v>
          </cell>
          <cell r="C9225" t="str">
            <v>UN</v>
          </cell>
          <cell r="D9225">
            <v>32.549999999999997</v>
          </cell>
        </row>
        <row r="9226">
          <cell r="A9226" t="str">
            <v xml:space="preserve">    74259</v>
          </cell>
          <cell r="B9226" t="str">
            <v xml:space="preserve">ENSAIOS DE PINTURA DE LIGACAO </v>
          </cell>
          <cell r="C9226" t="str">
            <v>M2</v>
          </cell>
          <cell r="D9226">
            <v>0.02</v>
          </cell>
        </row>
        <row r="9227">
          <cell r="A9227" t="str">
            <v xml:space="preserve">  0007</v>
          </cell>
          <cell r="B9227" t="str">
            <v>SONDAGENS</v>
          </cell>
        </row>
        <row r="9228">
          <cell r="A9228" t="str">
            <v xml:space="preserve">    72733</v>
          </cell>
          <cell r="B9228" t="str">
            <v>MOBILIZACAO E INSTALACAO DE 01 EQUIPAMENTO DE SONDAGEM, DISTANCIA ACIMA DE 20KM</v>
          </cell>
          <cell r="C9228" t="str">
            <v>UN</v>
          </cell>
          <cell r="D9228">
            <v>507.54</v>
          </cell>
        </row>
        <row r="9229">
          <cell r="A9229" t="str">
            <v xml:space="preserve">    72871</v>
          </cell>
          <cell r="B9229" t="str">
            <v>MOBILIZACAO E INSTALACAO DE 01 EQUIPAMENTO DE SONDAGEM, DISTANCIA ATE 10KM</v>
          </cell>
          <cell r="C9229" t="str">
            <v>UN</v>
          </cell>
          <cell r="D9229">
            <v>217.47</v>
          </cell>
        </row>
        <row r="9230">
          <cell r="A9230" t="str">
            <v xml:space="preserve">    72872</v>
          </cell>
          <cell r="B9230" t="str">
            <v>MOBILIZACAO E INSTALACAO DE 01 EQUIPAMENTO DE SONDAGEM, DISTANCIA DE 10KM ATE 20KM</v>
          </cell>
          <cell r="C9230" t="str">
            <v>UN</v>
          </cell>
          <cell r="D9230">
            <v>362.5</v>
          </cell>
        </row>
        <row r="9231">
          <cell r="A9231" t="str">
            <v xml:space="preserve">  0008</v>
          </cell>
          <cell r="B9231" t="str">
            <v>LOCACAO</v>
          </cell>
        </row>
        <row r="9232">
          <cell r="A9232" t="str">
            <v xml:space="preserve">    68051</v>
          </cell>
          <cell r="B9232" t="str">
            <v xml:space="preserve">LOCACAO ALVENARIA </v>
          </cell>
          <cell r="C9232" t="str">
            <v>M</v>
          </cell>
          <cell r="D9232">
            <v>3.76</v>
          </cell>
        </row>
        <row r="9233">
          <cell r="A9233" t="str">
            <v xml:space="preserve">    73610</v>
          </cell>
          <cell r="B9233" t="str">
            <v xml:space="preserve">LOCAÇÃO DE REDES DE ÁGUA OU DE ESGOTO </v>
          </cell>
          <cell r="C9233" t="str">
            <v>M</v>
          </cell>
          <cell r="D9233">
            <v>0.84</v>
          </cell>
        </row>
        <row r="9234">
          <cell r="A9234" t="str">
            <v xml:space="preserve">    73679</v>
          </cell>
          <cell r="B9234" t="str">
            <v xml:space="preserve">LOCAÇÃO DE ADUTORAS, COLETORES TRONCO E INTERCEPTORES - ATÉ DN 500 MM </v>
          </cell>
          <cell r="C9234" t="str">
            <v>M</v>
          </cell>
          <cell r="D9234">
            <v>0.87</v>
          </cell>
        </row>
        <row r="9235">
          <cell r="A9235" t="str">
            <v xml:space="preserve">    73686</v>
          </cell>
          <cell r="B9235" t="str">
            <v>LOCACAO DA OBRA, COM USO DE EQUIPAMENTOS TOPOGRAFICOS, INCLUSIVE NIVELADOR</v>
          </cell>
          <cell r="C9235" t="str">
            <v>M2</v>
          </cell>
          <cell r="D9235">
            <v>23.29</v>
          </cell>
        </row>
        <row r="9236">
          <cell r="A9236" t="str">
            <v xml:space="preserve">    73992</v>
          </cell>
          <cell r="B9236" t="str">
            <v>LOCACAO DE OBRA</v>
          </cell>
        </row>
        <row r="9237">
          <cell r="A9237" t="str">
            <v xml:space="preserve">    73992/001</v>
          </cell>
          <cell r="B9237" t="str">
            <v>LOCACAO CONVENCIONAL DE OBRA, ATRAVÉS DE GABARITO DE TABUAS CORRIDAS PONTALETADAS A CADA 1,50M, SEM REAPROVEITAMENTO</v>
          </cell>
          <cell r="C9237" t="str">
            <v>M2</v>
          </cell>
          <cell r="D9237">
            <v>11.31</v>
          </cell>
        </row>
        <row r="9238">
          <cell r="A9238" t="str">
            <v xml:space="preserve">    74077</v>
          </cell>
          <cell r="B9238" t="str">
            <v>LOCACAO OBRA C/PECA DE PINHO / REAPROVEITAMENTO</v>
          </cell>
        </row>
        <row r="9239">
          <cell r="A9239" t="str">
            <v xml:space="preserve">    74077/001</v>
          </cell>
          <cell r="B9239" t="str">
            <v>LOCACAO CONVENCIONAL DE OBRA, ATRAVÉS DE GABARITO DE TABUAS CORRIDAS PONTALETADAS, SEM REAPROVEITAMENTO</v>
          </cell>
          <cell r="C9239" t="str">
            <v>M2</v>
          </cell>
          <cell r="D9239">
            <v>9.42</v>
          </cell>
        </row>
        <row r="9240">
          <cell r="A9240" t="str">
            <v xml:space="preserve">    74077/002</v>
          </cell>
          <cell r="B9240" t="str">
            <v>LOCACAO CONVENCIONAL DE OBRA, ATRAVÉS DE GABARITO DE TABUAS CORRIDAS PONTALETADAS, COM REAPROVEITAMENTO DE 10 VEZES.</v>
          </cell>
          <cell r="C9240" t="str">
            <v>M2</v>
          </cell>
          <cell r="D9240">
            <v>3.33</v>
          </cell>
        </row>
        <row r="9241">
          <cell r="A9241" t="str">
            <v xml:space="preserve">    74077/003</v>
          </cell>
          <cell r="B9241" t="str">
            <v>LOCACAO CONVENCIONAL DE OBRA, ATRAVÉS DE GABARITO DE TABUAS CORRIDAS PONTALETADAS, COM REAPROVEITAMENTO DE 3 VEZES.</v>
          </cell>
          <cell r="C9241" t="str">
            <v>M2</v>
          </cell>
          <cell r="D9241">
            <v>4.91</v>
          </cell>
        </row>
        <row r="9242">
          <cell r="A9242" t="str">
            <v xml:space="preserve">    85323</v>
          </cell>
          <cell r="B9242" t="str">
            <v>LOCACAO E NIVELAMENTO DE EMISSARIO/REDE COLETORA COM AUXILIO DE EQUIPAMENTO TOPOGRAFICO</v>
          </cell>
          <cell r="C9242" t="str">
            <v>M</v>
          </cell>
          <cell r="D9242">
            <v>1.83</v>
          </cell>
        </row>
        <row r="9243">
          <cell r="A9243" t="str">
            <v xml:space="preserve">  0009</v>
          </cell>
          <cell r="B9243" t="str">
            <v>LEVANTAMENTO CADASTRAL</v>
          </cell>
        </row>
        <row r="9244">
          <cell r="A9244" t="str">
            <v xml:space="preserve">    73677</v>
          </cell>
          <cell r="B9244" t="str">
            <v xml:space="preserve">CADASTRO DE LIGAÇÕES PREDIAIS, INCLUSIVE DESENHISTA </v>
          </cell>
          <cell r="C9244" t="str">
            <v>UN</v>
          </cell>
          <cell r="D9244">
            <v>7.52</v>
          </cell>
        </row>
        <row r="9245">
          <cell r="A9245" t="str">
            <v xml:space="preserve">    73678</v>
          </cell>
          <cell r="B9245" t="str">
            <v>CADASTRO DE ADUTORAS. COLETORES E INTERCEPTORES - ATÉ DN 500 MM, INCLUSIVE DESENHISTA</v>
          </cell>
          <cell r="C9245" t="str">
            <v>M</v>
          </cell>
          <cell r="D9245">
            <v>2.59</v>
          </cell>
        </row>
        <row r="9246">
          <cell r="A9246" t="str">
            <v xml:space="preserve">    73682</v>
          </cell>
          <cell r="B9246" t="str">
            <v xml:space="preserve">CADASTRO DE REDES, INCLUSIVE DESENHISTA </v>
          </cell>
          <cell r="C9246" t="str">
            <v>M</v>
          </cell>
          <cell r="D9246">
            <v>1.1399999999999999</v>
          </cell>
        </row>
        <row r="9247">
          <cell r="A9247" t="str">
            <v xml:space="preserve">    73758</v>
          </cell>
          <cell r="B9247" t="str">
            <v>LEVANT SECAO TRANSV C/NIVEL P/M LINEAR SECAO</v>
          </cell>
        </row>
        <row r="9248">
          <cell r="A9248" t="str">
            <v xml:space="preserve">    73758/001</v>
          </cell>
          <cell r="B9248" t="str">
            <v>LEVANTAMENTO SECAO TRANSVERSAL C/NIVEL TERRENO NAO ACIDENTADO VEGETAÇÃO DENSA INCLUSIVE DESENHO ESC 1:200 EM PAPEL VEGETAL MILIMETRADO (MEDIDO P/M SECAO), INCLUSIVE NIVELADOR, AUXILIAR DE CALCULO TOPOGRAFICO EDESENHISTA.</v>
          </cell>
          <cell r="C9248" t="str">
            <v>M</v>
          </cell>
          <cell r="D9248">
            <v>1.57</v>
          </cell>
        </row>
        <row r="9249">
          <cell r="A9249" t="str">
            <v xml:space="preserve">    78472</v>
          </cell>
          <cell r="B9249" t="str">
            <v>SERVICOS TOPOGRAFICOS PARA PAVIMENTACAO, INCLUSIVE NOTA DE SERVICOS, ACOMPANHAMENTO E GREIDE</v>
          </cell>
          <cell r="C9249" t="str">
            <v>M2</v>
          </cell>
          <cell r="D9249">
            <v>0.34</v>
          </cell>
        </row>
        <row r="9250">
          <cell r="A9250" t="str">
            <v>URBA</v>
          </cell>
          <cell r="B9250" t="str">
            <v>URBANIZACAO</v>
          </cell>
        </row>
        <row r="9251">
          <cell r="A9251" t="str">
            <v xml:space="preserve">  0202</v>
          </cell>
          <cell r="B9251" t="str">
            <v>CERCA/PROTETORES</v>
          </cell>
        </row>
        <row r="9252">
          <cell r="A9252" t="str">
            <v xml:space="preserve">    74038</v>
          </cell>
          <cell r="B9252" t="str">
            <v>PORTÃO PARA CERCA</v>
          </cell>
        </row>
        <row r="9253">
          <cell r="A9253" t="str">
            <v xml:space="preserve">    74038/001</v>
          </cell>
          <cell r="B9253" t="str">
            <v>PORTAO COM MOUROES DE MADEIRA ROLICA, DIAMETRO 11CM, COM 5 FIOS DE ARAME FARPADO Nº 14 CLASSE 250, SEM DOBRADICAS</v>
          </cell>
          <cell r="C9253" t="str">
            <v>M</v>
          </cell>
          <cell r="D9253">
            <v>18.41</v>
          </cell>
        </row>
        <row r="9254">
          <cell r="A9254" t="str">
            <v xml:space="preserve">    74039</v>
          </cell>
          <cell r="B9254" t="str">
            <v>CERCA COM MOURÕES DE MADEIRA</v>
          </cell>
        </row>
        <row r="9255">
          <cell r="A9255" t="str">
            <v xml:space="preserve">    74039/001</v>
          </cell>
          <cell r="B9255" t="str">
            <v>CERCA COM MOUROES DE MADEIRA ROLICA, DIAMETRO 11CM, ESPACAMENTO DE 2M,ALTURA LIVRE DE 1M, CRAVADOS 0,5M, COM 5 FIOS DE ARAME FARPADO Nº 14CLASSE 250</v>
          </cell>
          <cell r="C9255" t="str">
            <v>M</v>
          </cell>
          <cell r="D9255">
            <v>18.41</v>
          </cell>
        </row>
        <row r="9256">
          <cell r="A9256" t="str">
            <v xml:space="preserve">    74118</v>
          </cell>
          <cell r="B9256" t="str">
            <v>CERCA VIVA - MMA</v>
          </cell>
        </row>
        <row r="9257">
          <cell r="A9257" t="str">
            <v xml:space="preserve">    74118/001</v>
          </cell>
          <cell r="B9257" t="str">
            <v xml:space="preserve">PLANTIO DE CERCA VIVA COM ARBUSTOS DE ALTURA 50 A 100CM, COM 4UN/M </v>
          </cell>
          <cell r="C9257" t="str">
            <v>M</v>
          </cell>
          <cell r="D9257">
            <v>63.14</v>
          </cell>
        </row>
        <row r="9258">
          <cell r="A9258" t="str">
            <v xml:space="preserve">    74142</v>
          </cell>
          <cell r="B9258" t="str">
            <v>CERCA COM MOUROES - MMA</v>
          </cell>
        </row>
        <row r="9259">
          <cell r="A9259" t="str">
            <v xml:space="preserve">    74142/001</v>
          </cell>
          <cell r="B9259" t="str">
            <v>CERCA COM MOUROES DE CONCRETO, RETO, ESPACAMENTO DE 3M, CRAVADOS 0,5M,COM 4 FIOS DE ARAME FARPADO Nº 14 CLASSE 250</v>
          </cell>
          <cell r="C9259" t="str">
            <v>M</v>
          </cell>
          <cell r="D9259">
            <v>29.82</v>
          </cell>
        </row>
        <row r="9260">
          <cell r="A9260" t="str">
            <v xml:space="preserve">    74142/002</v>
          </cell>
          <cell r="B9260" t="str">
            <v>CERCA COM MOUROES DE MADEIRA, 7,5X7,5CM, ESPACAMENTO DE 2M, ALTURA LIVRE DE 2M, CRAVADOS 0,5M, COM 4 FIOS DE ARAME FARPADO Nº 14 CLASSE 250</v>
          </cell>
          <cell r="C9260" t="str">
            <v>M</v>
          </cell>
          <cell r="D9260">
            <v>24.77</v>
          </cell>
        </row>
        <row r="9261">
          <cell r="A9261" t="str">
            <v xml:space="preserve">    74142/003</v>
          </cell>
          <cell r="B9261" t="str">
            <v>CERCA COM MOUROES DE MADEIRA, 7,5X7,5CM, ESPACAMENTO DE 2M, ALTURA LIVRE DE 2M, CRAVADOS 0,5M, COM 8 FIOS DE ARAME FARPADO Nº 14 CLASSE 250</v>
          </cell>
          <cell r="C9261" t="str">
            <v>M</v>
          </cell>
          <cell r="D9261">
            <v>33.47</v>
          </cell>
        </row>
        <row r="9262">
          <cell r="A9262" t="str">
            <v xml:space="preserve">    74142/004</v>
          </cell>
          <cell r="B9262" t="str">
            <v>CERCA COM MOUROES DE CONCRETO, SECAO "T" PONTA INCLINADA, 10X10CM, ESPACAMENTO DE 3M, CRAVADOS 0,5M, COM 11 FIOS DE ARAME FARPADO Nº 16</v>
          </cell>
          <cell r="C9262" t="str">
            <v>M</v>
          </cell>
          <cell r="D9262">
            <v>38.75</v>
          </cell>
        </row>
        <row r="9263">
          <cell r="A9263" t="str">
            <v xml:space="preserve">    74143</v>
          </cell>
          <cell r="B9263" t="str">
            <v>CERCA DE ARAME LISO</v>
          </cell>
        </row>
        <row r="9264">
          <cell r="A9264" t="str">
            <v xml:space="preserve">    74143/001</v>
          </cell>
          <cell r="B9264" t="str">
            <v>CERCA COM MOUROES DE CONCRETO, RETO, 15X15CM, ESPACAMENTO DE 3M, CRAVADOS 0,5M, ESCORAS DE 10X10CM NOS CANTOS, COM 12 FIOS DE ARAME DE ACO OVALADO 15X17</v>
          </cell>
          <cell r="C9264" t="str">
            <v>M</v>
          </cell>
          <cell r="D9264">
            <v>36.49</v>
          </cell>
        </row>
        <row r="9265">
          <cell r="A9265" t="str">
            <v xml:space="preserve">    74143/002</v>
          </cell>
          <cell r="B9265" t="str">
            <v>CERCA COM MOUROES DE CONCRETO, RETO, 15X15CM, ESPACAMENTO DE 3M, CRAVADOS 0,5M, ESCORAS DE 10X10CM NOS CANTOS, COM 9 FIOS DE ARAME DE ACO OVALADO 15X17</v>
          </cell>
          <cell r="C9265" t="str">
            <v>M</v>
          </cell>
          <cell r="D9265">
            <v>34.24</v>
          </cell>
        </row>
        <row r="9266">
          <cell r="A9266" t="str">
            <v xml:space="preserve">    85171</v>
          </cell>
          <cell r="B9266" t="str">
            <v>RECOMPOSICAO PARCIAL DO ARAME FARPADO Nº 14 CLASSE 250, FIXADO EM CERCA COM MOURÕES DE CONCRETO, RETO, 15X15CM</v>
          </cell>
          <cell r="C9266" t="str">
            <v>M</v>
          </cell>
          <cell r="D9266">
            <v>2.9</v>
          </cell>
        </row>
        <row r="9267">
          <cell r="A9267" t="str">
            <v xml:space="preserve">  0204</v>
          </cell>
          <cell r="B9267" t="str">
            <v>ALAMBRADO</v>
          </cell>
        </row>
        <row r="9268">
          <cell r="A9268" t="str">
            <v xml:space="preserve">    73787</v>
          </cell>
          <cell r="B9268" t="str">
            <v>ALAMBRADO</v>
          </cell>
        </row>
        <row r="9269">
          <cell r="A9269" t="str">
            <v xml:space="preserve">    73787/001</v>
          </cell>
          <cell r="B9269" t="str">
            <v>ALAMBRADO EM TUBOS DE ACO GALVANIZADO, COM COSTURA, DIN 2440, DIAMETRO2", ALTURA 3M, FIXADOS A CADA 2M EM BLOCOS DE CONCRETO, COM TELA DE ARAME GALVANIZADO REVESTIDO COM PVC, FIO 12 BWG E MALHA 7,5X7,5CM</v>
          </cell>
          <cell r="C9269" t="str">
            <v>M2</v>
          </cell>
          <cell r="D9269">
            <v>133.65</v>
          </cell>
        </row>
        <row r="9270">
          <cell r="A9270" t="str">
            <v xml:space="preserve">    74244</v>
          </cell>
          <cell r="B9270" t="str">
            <v>ALAMBRADO PARA QUADRA POLIESPORTIVA</v>
          </cell>
        </row>
        <row r="9271">
          <cell r="A9271" t="str">
            <v xml:space="preserve">    74244/001</v>
          </cell>
          <cell r="B9271" t="str">
            <v>ALAMBRADO PARA QUADRA POLIESPORTIVA, ESTRUTURADO POR TUBOS DE ACO GALVANIZADO, COM COSTURA, DIN 2440, DIAMETRO 2", COM TELA DE ARAME GALVANIZADO, FIO 14 BWG E MALHA QUADRADA 5X5CM</v>
          </cell>
          <cell r="C9271" t="str">
            <v>M2</v>
          </cell>
          <cell r="D9271">
            <v>83.83</v>
          </cell>
        </row>
        <row r="9272">
          <cell r="A9272" t="str">
            <v xml:space="preserve">    85172</v>
          </cell>
          <cell r="B9272" t="str">
            <v>ALAMBRADO EM MOUROES DE CONCRETO "T", ALTURA LIVRE 2M, ESPACADOS A CADA 2M, COM TELA DE ARAME GALVANIZADO, FIO 14 BWG E MALHA QUADRADA 5X5CM</v>
          </cell>
          <cell r="C9272" t="str">
            <v>M</v>
          </cell>
          <cell r="D9272">
            <v>63.15</v>
          </cell>
        </row>
        <row r="9273">
          <cell r="A9273" t="str">
            <v xml:space="preserve">  0205</v>
          </cell>
          <cell r="B9273" t="str">
            <v>ARBORIZACAO, INCLUSIVE PREPARO DO SOLO</v>
          </cell>
        </row>
        <row r="9274">
          <cell r="A9274" t="str">
            <v xml:space="preserve">    73788</v>
          </cell>
          <cell r="B9274" t="str">
            <v>PLANTIO DE ARVORES E ARBUSTOS</v>
          </cell>
        </row>
        <row r="9275">
          <cell r="A9275" t="str">
            <v xml:space="preserve">    73788/002</v>
          </cell>
          <cell r="B9275" t="str">
            <v xml:space="preserve">GRADE EM MADEIRA PARA PROTECAO DE MUDAS DE ARVORES </v>
          </cell>
          <cell r="C9275" t="str">
            <v>UN</v>
          </cell>
          <cell r="D9275">
            <v>109.6</v>
          </cell>
        </row>
        <row r="9276">
          <cell r="A9276" t="str">
            <v xml:space="preserve">    73967</v>
          </cell>
          <cell r="B9276" t="str">
            <v>PLANTIO DE ARBUSTOS E ARVORES</v>
          </cell>
        </row>
        <row r="9277">
          <cell r="A9277" t="str">
            <v xml:space="preserve">    73967/001</v>
          </cell>
          <cell r="B9277" t="str">
            <v xml:space="preserve">PLANTIO DE ARBUSTO, ALTURA MAIOR QUE 1,00M, EM CAVAS DE 80X80X80CM </v>
          </cell>
          <cell r="C9277" t="str">
            <v>UN</v>
          </cell>
          <cell r="D9277">
            <v>62.44</v>
          </cell>
        </row>
        <row r="9278">
          <cell r="A9278" t="str">
            <v xml:space="preserve">    73967/002</v>
          </cell>
          <cell r="B9278" t="str">
            <v>PLANTIO DE ARVORE REGIONAL, ALTURA MAIOR QUE 2,00M, EM CAVAS DE 80X80X80CM</v>
          </cell>
          <cell r="C9278" t="str">
            <v>UN</v>
          </cell>
          <cell r="D9278">
            <v>66.69</v>
          </cell>
        </row>
        <row r="9279">
          <cell r="A9279" t="str">
            <v xml:space="preserve">    73967/004</v>
          </cell>
          <cell r="B9279" t="str">
            <v xml:space="preserve">IRRIGAÇÃO DE ÁRVORE COM CARRO PIPA </v>
          </cell>
          <cell r="C9279" t="str">
            <v>UN</v>
          </cell>
          <cell r="D9279">
            <v>0.24</v>
          </cell>
        </row>
        <row r="9280">
          <cell r="A9280" t="str">
            <v xml:space="preserve">    85178</v>
          </cell>
          <cell r="B9280" t="str">
            <v xml:space="preserve">PLANTIO DE ARBUSTO COM ALTURA 50 A 100CM, EM CAVA DE 60X60X60CM </v>
          </cell>
          <cell r="C9280" t="str">
            <v>UN</v>
          </cell>
          <cell r="D9280">
            <v>21.7</v>
          </cell>
        </row>
        <row r="9281">
          <cell r="A9281" t="str">
            <v xml:space="preserve">  0206</v>
          </cell>
          <cell r="B9281" t="str">
            <v>GRAMA, INCLUSIVE PREPARO DO SOLO</v>
          </cell>
        </row>
        <row r="9282">
          <cell r="A9282" t="str">
            <v xml:space="preserve">    74236</v>
          </cell>
          <cell r="B9282" t="str">
            <v>PLANTIO DE GRAMA</v>
          </cell>
        </row>
        <row r="9283">
          <cell r="A9283" t="str">
            <v xml:space="preserve">    74236/001</v>
          </cell>
          <cell r="B9283" t="str">
            <v xml:space="preserve">PLANTIO DE GRAMA BATATAIS EM PLACAS </v>
          </cell>
          <cell r="C9283" t="str">
            <v>M2</v>
          </cell>
          <cell r="D9283">
            <v>11.1</v>
          </cell>
        </row>
        <row r="9284">
          <cell r="A9284" t="str">
            <v xml:space="preserve">    85179</v>
          </cell>
          <cell r="B9284" t="str">
            <v xml:space="preserve">PLANTIO DE GRAMA SAO CARLOS EM LEIVAS </v>
          </cell>
          <cell r="C9284" t="str">
            <v>M2</v>
          </cell>
          <cell r="D9284">
            <v>32.29</v>
          </cell>
        </row>
        <row r="9285">
          <cell r="A9285" t="str">
            <v xml:space="preserve">    85180</v>
          </cell>
          <cell r="B9285" t="str">
            <v xml:space="preserve">PLANTIO DE GRAMA ESMERALDA EM ROLO </v>
          </cell>
          <cell r="C9285" t="str">
            <v>M2</v>
          </cell>
          <cell r="D9285">
            <v>15.93</v>
          </cell>
        </row>
        <row r="9286">
          <cell r="A9286" t="str">
            <v xml:space="preserve">  0207</v>
          </cell>
          <cell r="B9286" t="str">
            <v>PASSEIO</v>
          </cell>
        </row>
        <row r="9287">
          <cell r="A9287" t="str">
            <v xml:space="preserve">    73608</v>
          </cell>
          <cell r="B9287" t="str">
            <v>PISO EM PEDRA PORTUGUESA BRANCA, ASSENTADA SOBRE ARGAMASSA SECA TRACO 1:6 (CIMENTO E AREIA) E REJUNTADA COM ARGAMASSA SECA TRACO 1:2 (CIMENTO E AREIA)</v>
          </cell>
          <cell r="C9287" t="str">
            <v>M2</v>
          </cell>
          <cell r="D9287">
            <v>97.79</v>
          </cell>
        </row>
        <row r="9288">
          <cell r="A9288" t="str">
            <v xml:space="preserve">    85181</v>
          </cell>
          <cell r="B9288" t="str">
            <v xml:space="preserve">PASSEIO EM CONCRETO DESEMPENADO, TRACO 1:2,5:3,5 E ESPESSURA 5CM </v>
          </cell>
          <cell r="C9288" t="str">
            <v>M2</v>
          </cell>
          <cell r="D9288">
            <v>43.91</v>
          </cell>
        </row>
        <row r="9289">
          <cell r="A9289" t="str">
            <v xml:space="preserve">  0277</v>
          </cell>
          <cell r="B9289" t="str">
            <v>MANUTENCAO E LIMPEZA DE AREAS VERDES</v>
          </cell>
        </row>
        <row r="9290">
          <cell r="A9290" t="str">
            <v xml:space="preserve">    85182</v>
          </cell>
          <cell r="B9290" t="str">
            <v>REVOLVIMENTO E DESTORROAMENTO MANUAL DE SUPERFÍCIE GRAMADA COM PROFUNDIDADE ATÉ 20CM</v>
          </cell>
          <cell r="C9290" t="str">
            <v>M2</v>
          </cell>
          <cell r="D9290">
            <v>1.61</v>
          </cell>
        </row>
        <row r="9291">
          <cell r="A9291" t="str">
            <v xml:space="preserve">    85183</v>
          </cell>
          <cell r="B9291" t="str">
            <v xml:space="preserve">REVOLVIMENTO MANUAL DE SOLO, PROFUNDIDADE ATÉ 20CM </v>
          </cell>
          <cell r="C9291" t="str">
            <v>M2</v>
          </cell>
          <cell r="D9291">
            <v>1.51</v>
          </cell>
        </row>
        <row r="9292">
          <cell r="A9292" t="str">
            <v xml:space="preserve">    85184</v>
          </cell>
          <cell r="B9292" t="str">
            <v xml:space="preserve">RETIRADA DE GRAMA EM PLACAS </v>
          </cell>
          <cell r="C9292" t="str">
            <v>M2</v>
          </cell>
          <cell r="D9292">
            <v>2.52</v>
          </cell>
        </row>
        <row r="9293">
          <cell r="A9293" t="str">
            <v xml:space="preserve">    85185</v>
          </cell>
          <cell r="B9293" t="str">
            <v xml:space="preserve">PODA E LIMPEZA DE ARBUSTO TIPO CERCA VIVA </v>
          </cell>
          <cell r="C9293" t="str">
            <v>M2</v>
          </cell>
          <cell r="D9293">
            <v>2.76</v>
          </cell>
        </row>
        <row r="9294">
          <cell r="A9294" t="str">
            <v xml:space="preserve">    85186</v>
          </cell>
          <cell r="B9294" t="str">
            <v>PODA DE ARVORES, COM LIMPEZA DE GALHOS SECOS E RETIRADA DE PARASITAS, INCLUINDO REMOCAO DE ENTULHO</v>
          </cell>
          <cell r="C9294" t="str">
            <v>UN</v>
          </cell>
          <cell r="D9294">
            <v>56.82</v>
          </cell>
        </row>
        <row r="9295">
          <cell r="A9295" t="str">
            <v xml:space="preserve">  0278</v>
          </cell>
          <cell r="B9295" t="str">
            <v>FORNECIMENTO DE ADUBOS, MATERIAIS E EQUIPAMENTOS PARA JARDIM</v>
          </cell>
        </row>
        <row r="9296">
          <cell r="A9296" t="str">
            <v xml:space="preserve">    85187</v>
          </cell>
          <cell r="B9296" t="str">
            <v>APLICACAO DE HERBICIDA SELETIVO EM GRAMADOS, COM FREQUENCIA DE DUAS VEZES AO ANOAGRUPADOR COMPOSIÇÃOS U M Á R I O</v>
          </cell>
          <cell r="C9296" t="str">
            <v>HA</v>
          </cell>
          <cell r="D9296">
            <v>294.32</v>
          </cell>
        </row>
        <row r="9297">
          <cell r="A9297" t="str">
            <v>SEDI</v>
          </cell>
          <cell r="B9297" t="str">
            <v>SERVICOS DIVERSOS</v>
          </cell>
        </row>
        <row r="9298">
          <cell r="A9298" t="str">
            <v xml:space="preserve">  0318</v>
          </cell>
          <cell r="B9298" t="str">
            <v>OUTROS</v>
          </cell>
        </row>
        <row r="9299">
          <cell r="A9299" t="str">
            <v xml:space="preserve">    88236</v>
          </cell>
          <cell r="B9299" t="str">
            <v xml:space="preserve">FERRAMENTAS (ENCARGOS COMPLEMENTARES) </v>
          </cell>
          <cell r="C9299" t="str">
            <v>H</v>
          </cell>
          <cell r="D9299">
            <v>0.32</v>
          </cell>
        </row>
        <row r="9300">
          <cell r="A9300" t="str">
            <v xml:space="preserve">    88237</v>
          </cell>
          <cell r="B9300" t="str">
            <v xml:space="preserve">EPI (ENCARGOS COMPLEMENTARES) </v>
          </cell>
          <cell r="C9300" t="str">
            <v>H</v>
          </cell>
          <cell r="D9300">
            <v>0.91</v>
          </cell>
        </row>
        <row r="9301">
          <cell r="A9301" t="str">
            <v xml:space="preserve">    88238</v>
          </cell>
          <cell r="B9301" t="str">
            <v xml:space="preserve">AJUDANTE DE ARMADOR COM ENCARGOS COMPLEMENTARES </v>
          </cell>
          <cell r="C9301" t="str">
            <v>H</v>
          </cell>
          <cell r="D9301">
            <v>10.99</v>
          </cell>
        </row>
        <row r="9302">
          <cell r="A9302" t="str">
            <v xml:space="preserve">    88239</v>
          </cell>
          <cell r="B9302" t="str">
            <v xml:space="preserve">AJUDANTE DE CARPINTEIRO COM ENCARGOS COMPLEMENTARES </v>
          </cell>
          <cell r="C9302" t="str">
            <v>H</v>
          </cell>
          <cell r="D9302">
            <v>10.99</v>
          </cell>
        </row>
        <row r="9303">
          <cell r="A9303" t="str">
            <v xml:space="preserve">    88240</v>
          </cell>
          <cell r="B9303" t="str">
            <v xml:space="preserve">AJUDANTE DE ESTRUTURA METÁLICA COM ENCARGOS COMPLEMENTARES </v>
          </cell>
          <cell r="C9303" t="str">
            <v>H</v>
          </cell>
          <cell r="D9303">
            <v>9.52</v>
          </cell>
        </row>
        <row r="9304">
          <cell r="A9304" t="str">
            <v xml:space="preserve">    88241</v>
          </cell>
          <cell r="B9304" t="str">
            <v xml:space="preserve">AJUDANTE DE OPERAÇÃO EM GERAL COM ENCARGOS COMPLEMENTARES </v>
          </cell>
          <cell r="C9304" t="str">
            <v>H</v>
          </cell>
          <cell r="D9304">
            <v>10.65</v>
          </cell>
        </row>
        <row r="9305">
          <cell r="A9305" t="str">
            <v xml:space="preserve">    88242</v>
          </cell>
          <cell r="B9305" t="str">
            <v xml:space="preserve">AJUDANTE DE PEDREIRO COM ENCARGOS COMPLEMENTARES </v>
          </cell>
          <cell r="C9305" t="str">
            <v>H</v>
          </cell>
          <cell r="D9305">
            <v>10.76</v>
          </cell>
        </row>
        <row r="9306">
          <cell r="A9306" t="str">
            <v xml:space="preserve">    88243</v>
          </cell>
          <cell r="B9306" t="str">
            <v xml:space="preserve">AJUDANTE ESPECIALIZADO COM ENCARGOS COMPLEMENTARES </v>
          </cell>
          <cell r="C9306" t="str">
            <v>H</v>
          </cell>
          <cell r="D9306">
            <v>10.65</v>
          </cell>
        </row>
        <row r="9307">
          <cell r="A9307" t="str">
            <v xml:space="preserve">    88244</v>
          </cell>
          <cell r="B9307" t="str">
            <v xml:space="preserve">AJUDANTE ESPECIALIZADO EM SONDAGEM COM ENCARGOS COMPLEMENTARES </v>
          </cell>
          <cell r="C9307" t="str">
            <v>H</v>
          </cell>
          <cell r="D9307">
            <v>12.37</v>
          </cell>
        </row>
        <row r="9308">
          <cell r="A9308" t="str">
            <v xml:space="preserve">    88245</v>
          </cell>
          <cell r="B9308" t="str">
            <v xml:space="preserve">ARMADOR COM ENCARGOS COMPLEMENTARES </v>
          </cell>
          <cell r="C9308" t="str">
            <v>H</v>
          </cell>
          <cell r="D9308">
            <v>13.46</v>
          </cell>
        </row>
        <row r="9309">
          <cell r="A9309" t="str">
            <v xml:space="preserve">    88246</v>
          </cell>
          <cell r="B9309" t="str">
            <v xml:space="preserve">ASSENTADOR DE TUBOS COM ENCARGOS COMPLEMENTARES </v>
          </cell>
          <cell r="C9309" t="str">
            <v>H</v>
          </cell>
          <cell r="D9309">
            <v>19.22</v>
          </cell>
        </row>
        <row r="9310">
          <cell r="A9310" t="str">
            <v xml:space="preserve">    88247</v>
          </cell>
          <cell r="B9310" t="str">
            <v xml:space="preserve">AUXILIAR DE ELETRICISTA COM ENCARGOS COMPLEMENTARES </v>
          </cell>
          <cell r="C9310" t="str">
            <v>H</v>
          </cell>
          <cell r="D9310">
            <v>12.53</v>
          </cell>
        </row>
        <row r="9311">
          <cell r="A9311" t="str">
            <v xml:space="preserve">    88248</v>
          </cell>
          <cell r="B9311" t="str">
            <v>AUXILIAR DE ENCANADOR OU BOMBEIRO HIDRÁULICO COM ENCARGOS COMPLEMENTARES</v>
          </cell>
          <cell r="C9311" t="str">
            <v>H</v>
          </cell>
          <cell r="D9311">
            <v>10.99</v>
          </cell>
        </row>
        <row r="9312">
          <cell r="A9312" t="str">
            <v xml:space="preserve">    88249</v>
          </cell>
          <cell r="B9312" t="str">
            <v xml:space="preserve">AUXILIAR DE LABORATÓRIO COM ENCARGOS COMPLEMENTARES </v>
          </cell>
          <cell r="C9312" t="str">
            <v>H</v>
          </cell>
          <cell r="D9312">
            <v>12.73</v>
          </cell>
        </row>
        <row r="9313">
          <cell r="A9313" t="str">
            <v xml:space="preserve">    88250</v>
          </cell>
          <cell r="B9313" t="str">
            <v xml:space="preserve">AUXILIAR DE MECÂNICO COM ENCARGOS COMPLEMENTARES </v>
          </cell>
          <cell r="C9313" t="str">
            <v>H</v>
          </cell>
          <cell r="D9313">
            <v>12.87</v>
          </cell>
        </row>
        <row r="9314">
          <cell r="A9314" t="str">
            <v xml:space="preserve">    88251</v>
          </cell>
          <cell r="B9314" t="str">
            <v xml:space="preserve">AUXILIAR DE SERRALHEIRO COM ENCARGOS COMPLEMENTARES </v>
          </cell>
          <cell r="C9314" t="str">
            <v>H</v>
          </cell>
          <cell r="D9314">
            <v>10.59</v>
          </cell>
        </row>
        <row r="9315">
          <cell r="A9315" t="str">
            <v xml:space="preserve">    88252</v>
          </cell>
          <cell r="B9315" t="str">
            <v xml:space="preserve">AUXILIAR DE SERVIÇOS GERAIS COM ENCARGOS COMPLEMENTARES </v>
          </cell>
          <cell r="C9315" t="str">
            <v>H</v>
          </cell>
          <cell r="D9315">
            <v>11.62</v>
          </cell>
        </row>
        <row r="9316">
          <cell r="A9316" t="str">
            <v xml:space="preserve">    88253</v>
          </cell>
          <cell r="B9316" t="str">
            <v xml:space="preserve">AUXILIAR DE TOPÓGRAFO COM ENCARGOS COMPLEMENTARES </v>
          </cell>
          <cell r="C9316" t="str">
            <v>H</v>
          </cell>
          <cell r="D9316">
            <v>18.71</v>
          </cell>
        </row>
        <row r="9317">
          <cell r="A9317" t="str">
            <v xml:space="preserve">    88254</v>
          </cell>
          <cell r="B9317" t="str">
            <v xml:space="preserve">AUXILIAR TÉCNICO COM ENCARGOS COMPLEMENTARES </v>
          </cell>
          <cell r="C9317" t="str">
            <v>H</v>
          </cell>
          <cell r="D9317">
            <v>28.26</v>
          </cell>
        </row>
        <row r="9318">
          <cell r="A9318" t="str">
            <v xml:space="preserve">    88255</v>
          </cell>
          <cell r="B9318" t="str">
            <v xml:space="preserve">AUXILIAR TÉCNICO DE ENGENHARIA COM ENCARGOS COMPLEMENTARES </v>
          </cell>
          <cell r="C9318" t="str">
            <v>H</v>
          </cell>
          <cell r="D9318">
            <v>20.62</v>
          </cell>
        </row>
        <row r="9319">
          <cell r="A9319" t="str">
            <v xml:space="preserve">    88256</v>
          </cell>
          <cell r="B9319" t="str">
            <v xml:space="preserve">AZULEJISTA OU LADRILHISTA COM ENCARGOS COMPLEMENTARES </v>
          </cell>
          <cell r="C9319" t="str">
            <v>H</v>
          </cell>
          <cell r="D9319">
            <v>12.56</v>
          </cell>
        </row>
        <row r="9320">
          <cell r="A9320" t="str">
            <v xml:space="preserve">    88257</v>
          </cell>
          <cell r="B9320" t="str">
            <v xml:space="preserve">BLASTER, DINAMITADOR OU CABO DE FOGO COM ENCARGOS COMPLEMENTARES </v>
          </cell>
          <cell r="C9320" t="str">
            <v>H</v>
          </cell>
          <cell r="D9320">
            <v>14.79</v>
          </cell>
        </row>
        <row r="9321">
          <cell r="A9321" t="str">
            <v xml:space="preserve">    88258</v>
          </cell>
          <cell r="B9321" t="str">
            <v xml:space="preserve">CADASTRISTA DE USUÁRIOS COM ENCARGOS COMPLEMENTARES </v>
          </cell>
          <cell r="C9321" t="str">
            <v>H</v>
          </cell>
          <cell r="D9321">
            <v>21.77</v>
          </cell>
        </row>
        <row r="9322">
          <cell r="A9322" t="str">
            <v xml:space="preserve">    88259</v>
          </cell>
          <cell r="B9322" t="str">
            <v xml:space="preserve">CALAFETADOR/CALAFATE COM ENCARGOS COMPLEMENTARES </v>
          </cell>
          <cell r="C9322" t="str">
            <v>H</v>
          </cell>
          <cell r="D9322">
            <v>12.83</v>
          </cell>
        </row>
        <row r="9323">
          <cell r="A9323" t="str">
            <v xml:space="preserve">    88260</v>
          </cell>
          <cell r="B9323" t="str">
            <v xml:space="preserve">CALCETEIRO COM ENCARGOS COMPLEMENTARES </v>
          </cell>
          <cell r="C9323" t="str">
            <v>H</v>
          </cell>
          <cell r="D9323">
            <v>12.67</v>
          </cell>
        </row>
        <row r="9324">
          <cell r="A9324" t="str">
            <v xml:space="preserve">    88261</v>
          </cell>
          <cell r="B9324" t="str">
            <v xml:space="preserve">CARPINTEIRO DE ESQUADRIA COM ENCARGOS COMPLEMENTARES </v>
          </cell>
          <cell r="C9324" t="str">
            <v>H</v>
          </cell>
          <cell r="D9324">
            <v>13.31</v>
          </cell>
        </row>
        <row r="9325">
          <cell r="A9325" t="str">
            <v xml:space="preserve">    88262</v>
          </cell>
          <cell r="B9325" t="str">
            <v xml:space="preserve">CARPINTEIRO DE FORMAS COM ENCARGOS COMPLEMENTARES </v>
          </cell>
          <cell r="C9325" t="str">
            <v>H</v>
          </cell>
          <cell r="D9325">
            <v>13.46</v>
          </cell>
        </row>
        <row r="9326">
          <cell r="A9326" t="str">
            <v xml:space="preserve">    88263</v>
          </cell>
          <cell r="B9326" t="str">
            <v>CAVOUQUEIRO OU OPERADOR PERFURATRIZ/ROMPEDOR COM ENCARGOS COMPLEMENTARES</v>
          </cell>
          <cell r="C9326" t="str">
            <v>H</v>
          </cell>
          <cell r="D9326">
            <v>13.51</v>
          </cell>
        </row>
        <row r="9327">
          <cell r="A9327" t="str">
            <v xml:space="preserve">    88264</v>
          </cell>
          <cell r="B9327" t="str">
            <v xml:space="preserve">ELETRICISTA COM ENCARGOS COMPLEMENTARES </v>
          </cell>
          <cell r="C9327" t="str">
            <v>H</v>
          </cell>
          <cell r="D9327">
            <v>13.46</v>
          </cell>
        </row>
        <row r="9328">
          <cell r="A9328" t="str">
            <v xml:space="preserve">    88265</v>
          </cell>
          <cell r="B9328" t="str">
            <v xml:space="preserve">ELETRICISTA INDUSTRIAL COM ENCARGOS COMPLEMENTARES </v>
          </cell>
          <cell r="C9328" t="str">
            <v>H</v>
          </cell>
          <cell r="D9328">
            <v>16.309999999999999</v>
          </cell>
        </row>
        <row r="9329">
          <cell r="A9329" t="str">
            <v xml:space="preserve">    88266</v>
          </cell>
          <cell r="B9329" t="str">
            <v xml:space="preserve">ELETROTÉCNICO COM ENCARGOS COMPLEMENTARES </v>
          </cell>
          <cell r="C9329" t="str">
            <v>H</v>
          </cell>
          <cell r="D9329">
            <v>18.739999999999998</v>
          </cell>
        </row>
        <row r="9330">
          <cell r="A9330" t="str">
            <v xml:space="preserve">    88267</v>
          </cell>
          <cell r="B9330" t="str">
            <v xml:space="preserve">ENCANADOR OU BOMBEIRO HIDRÁULICO COM ENCARGOS COMPLEMENTARES </v>
          </cell>
          <cell r="C9330" t="str">
            <v>H</v>
          </cell>
          <cell r="D9330">
            <v>13.46</v>
          </cell>
        </row>
        <row r="9331">
          <cell r="A9331" t="str">
            <v xml:space="preserve">    88268</v>
          </cell>
          <cell r="B9331" t="str">
            <v xml:space="preserve">ESTUCADOR COM ENCARGOS COMPLEMENTARES </v>
          </cell>
          <cell r="C9331" t="str">
            <v>H</v>
          </cell>
          <cell r="D9331">
            <v>12.29</v>
          </cell>
        </row>
        <row r="9332">
          <cell r="A9332" t="str">
            <v xml:space="preserve">    88269</v>
          </cell>
          <cell r="B9332" t="str">
            <v xml:space="preserve">GESSEIRO COM ENCARGOS COMPLEMENTARES </v>
          </cell>
          <cell r="C9332" t="str">
            <v>H</v>
          </cell>
          <cell r="D9332">
            <v>12.29</v>
          </cell>
        </row>
        <row r="9333">
          <cell r="A9333" t="str">
            <v xml:space="preserve">    88270</v>
          </cell>
          <cell r="B9333" t="str">
            <v xml:space="preserve">IMPERMEABILIZADOR COM ENCARGOS COMPLEMENTARES </v>
          </cell>
          <cell r="C9333" t="str">
            <v>H</v>
          </cell>
          <cell r="D9333">
            <v>13.97</v>
          </cell>
        </row>
        <row r="9334">
          <cell r="A9334" t="str">
            <v xml:space="preserve">    88272</v>
          </cell>
          <cell r="B9334" t="str">
            <v xml:space="preserve">MACARIQUEIRO COM ENCARGOS COMPLEMENTARES </v>
          </cell>
          <cell r="C9334" t="str">
            <v>H</v>
          </cell>
          <cell r="D9334">
            <v>21.1</v>
          </cell>
        </row>
        <row r="9335">
          <cell r="A9335" t="str">
            <v xml:space="preserve">    88273</v>
          </cell>
          <cell r="B9335" t="str">
            <v xml:space="preserve">MARCENEIRO COM ENCARGOS COMPLEMENTARES </v>
          </cell>
          <cell r="C9335" t="str">
            <v>H</v>
          </cell>
          <cell r="D9335">
            <v>12.45</v>
          </cell>
        </row>
        <row r="9336">
          <cell r="A9336" t="str">
            <v xml:space="preserve">    88274</v>
          </cell>
          <cell r="B9336" t="str">
            <v xml:space="preserve">MARMORISTA/GRANITEIRO COM ENCARGOS COMPLEMENTARES </v>
          </cell>
          <cell r="C9336" t="str">
            <v>H</v>
          </cell>
          <cell r="D9336">
            <v>12.88</v>
          </cell>
        </row>
        <row r="9337">
          <cell r="A9337" t="str">
            <v xml:space="preserve">    88275</v>
          </cell>
          <cell r="B9337" t="str">
            <v xml:space="preserve">MECÃNICO DE EQUIPAMENTOS PESADOS COM ENCARGOS COMPLEMENTARES </v>
          </cell>
          <cell r="C9337" t="str">
            <v>H</v>
          </cell>
          <cell r="D9337">
            <v>21.1</v>
          </cell>
        </row>
        <row r="9338">
          <cell r="A9338" t="str">
            <v xml:space="preserve">    88276</v>
          </cell>
          <cell r="B9338" t="str">
            <v xml:space="preserve">MONTADOR COM ENCARGOS COMPLEMENTARES </v>
          </cell>
          <cell r="C9338" t="str">
            <v>H</v>
          </cell>
          <cell r="D9338">
            <v>19.22</v>
          </cell>
        </row>
        <row r="9339">
          <cell r="A9339" t="str">
            <v xml:space="preserve">    88277</v>
          </cell>
          <cell r="B9339" t="str">
            <v xml:space="preserve">MONTADOR (TUBO AÇO/EQUIPAMENTOS) COM ENCARGOS COMPLEMENTARES </v>
          </cell>
          <cell r="C9339" t="str">
            <v>H</v>
          </cell>
          <cell r="D9339">
            <v>19.22</v>
          </cell>
        </row>
        <row r="9340">
          <cell r="A9340" t="str">
            <v xml:space="preserve">    88278</v>
          </cell>
          <cell r="B9340" t="str">
            <v xml:space="preserve">MONTADOR DE ESTRUTURA METÁLICA COM ENCARGOS COMPLEMENTARES </v>
          </cell>
          <cell r="C9340" t="str">
            <v>H</v>
          </cell>
          <cell r="D9340">
            <v>12.96</v>
          </cell>
        </row>
        <row r="9341">
          <cell r="A9341" t="str">
            <v xml:space="preserve">    88279</v>
          </cell>
          <cell r="B9341" t="str">
            <v xml:space="preserve">MONTADOR ELETROMECÃNICO COM ENCARGOS COMPLEMENTARES </v>
          </cell>
          <cell r="C9341" t="str">
            <v>H</v>
          </cell>
          <cell r="D9341">
            <v>17.059999999999999</v>
          </cell>
        </row>
        <row r="9342">
          <cell r="A9342" t="str">
            <v xml:space="preserve">    88280</v>
          </cell>
          <cell r="B9342" t="str">
            <v xml:space="preserve">MONTADOR INDUSTRIAL COM ENCARGOS COMPLEMENTARES </v>
          </cell>
          <cell r="C9342" t="str">
            <v>H</v>
          </cell>
          <cell r="D9342">
            <v>21.07</v>
          </cell>
        </row>
        <row r="9343">
          <cell r="A9343" t="str">
            <v xml:space="preserve">    88281</v>
          </cell>
          <cell r="B9343" t="str">
            <v xml:space="preserve">MOTORISTA DE BASCULANTE COM ENCARGOS COMPLEMENTARES </v>
          </cell>
          <cell r="C9343" t="str">
            <v>H</v>
          </cell>
          <cell r="D9343">
            <v>17.350000000000001</v>
          </cell>
        </row>
        <row r="9344">
          <cell r="A9344" t="str">
            <v xml:space="preserve">    88282</v>
          </cell>
          <cell r="B9344" t="str">
            <v xml:space="preserve">MOTORISTA DE CAMINHÃO COM ENCARGOS COMPLEMENTARES </v>
          </cell>
          <cell r="C9344" t="str">
            <v>H</v>
          </cell>
          <cell r="D9344">
            <v>18.62</v>
          </cell>
        </row>
        <row r="9345">
          <cell r="A9345" t="str">
            <v xml:space="preserve">    88283</v>
          </cell>
          <cell r="B9345" t="str">
            <v xml:space="preserve">MOTORISTA DE CAMINHÃO E CARRETA COM ENCARGOS COMPLEMENTARES </v>
          </cell>
          <cell r="C9345" t="str">
            <v>H</v>
          </cell>
          <cell r="D9345">
            <v>19.559999999999999</v>
          </cell>
        </row>
        <row r="9346">
          <cell r="A9346" t="str">
            <v xml:space="preserve">    88284</v>
          </cell>
          <cell r="B9346" t="str">
            <v xml:space="preserve">MOTORISTA DE VEIÍCULO LEVE COM ENCARGOS COMPLEMENTARES </v>
          </cell>
          <cell r="C9346" t="str">
            <v>H</v>
          </cell>
          <cell r="D9346">
            <v>18.53</v>
          </cell>
        </row>
        <row r="9347">
          <cell r="A9347" t="str">
            <v xml:space="preserve">    88285</v>
          </cell>
          <cell r="B9347" t="str">
            <v xml:space="preserve">MOTORISTA DE VEÍCULO PESADO COM ENCARGOS COMPLEMENTARES </v>
          </cell>
          <cell r="C9347" t="str">
            <v>H</v>
          </cell>
          <cell r="D9347">
            <v>19.87</v>
          </cell>
        </row>
        <row r="9348">
          <cell r="A9348" t="str">
            <v xml:space="preserve">    88286</v>
          </cell>
          <cell r="B9348" t="str">
            <v xml:space="preserve">MOTORISTA OPERADOR DE MUNCK COM ENCARGOS COMPLEMENTARES </v>
          </cell>
          <cell r="C9348" t="str">
            <v>H</v>
          </cell>
          <cell r="D9348">
            <v>19.87</v>
          </cell>
        </row>
        <row r="9349">
          <cell r="A9349" t="str">
            <v xml:space="preserve">    88288</v>
          </cell>
          <cell r="B9349" t="str">
            <v xml:space="preserve">NIVELADOR COM ENCARGOS COMPLEMENTARES </v>
          </cell>
          <cell r="C9349" t="str">
            <v>H</v>
          </cell>
          <cell r="D9349">
            <v>19.940000000000001</v>
          </cell>
        </row>
        <row r="9350">
          <cell r="A9350" t="str">
            <v xml:space="preserve">    88290</v>
          </cell>
          <cell r="B9350" t="str">
            <v xml:space="preserve">OPERADOR DE ACABADORA COM ENCARGOS COMPLEMENTARES </v>
          </cell>
          <cell r="C9350" t="str">
            <v>H</v>
          </cell>
          <cell r="D9350">
            <v>19.149999999999999</v>
          </cell>
        </row>
        <row r="9351">
          <cell r="A9351" t="str">
            <v xml:space="preserve">    88291</v>
          </cell>
          <cell r="B9351" t="str">
            <v xml:space="preserve">OPERADOR DE BETONEIRA (CAMINHÃO) COM ENCARGOS COMPLEMENTARES </v>
          </cell>
          <cell r="C9351" t="str">
            <v>H</v>
          </cell>
          <cell r="D9351">
            <v>19.100000000000001</v>
          </cell>
        </row>
        <row r="9352">
          <cell r="A9352" t="str">
            <v xml:space="preserve">    88292</v>
          </cell>
          <cell r="B9352" t="str">
            <v xml:space="preserve">OPERADOR DE COMPRESSOR OU COMPRESSORISTA COM ENCARGOS COMPLEMENTARES </v>
          </cell>
          <cell r="C9352" t="str">
            <v>H</v>
          </cell>
          <cell r="D9352">
            <v>12.79</v>
          </cell>
        </row>
        <row r="9353">
          <cell r="A9353" t="str">
            <v xml:space="preserve">    88293</v>
          </cell>
          <cell r="B9353" t="str">
            <v xml:space="preserve">OPERADOR DE DEMARCADORA DE FAIXAS COM ENCARGOS COMPLEMENTARES </v>
          </cell>
          <cell r="C9353" t="str">
            <v>H</v>
          </cell>
          <cell r="D9353">
            <v>13.7</v>
          </cell>
        </row>
        <row r="9354">
          <cell r="A9354" t="str">
            <v xml:space="preserve">    88294</v>
          </cell>
          <cell r="B9354" t="str">
            <v xml:space="preserve">OPERADOR DE ESCAVADEIRA COM ENCARGOS COMPLEMENTARES </v>
          </cell>
          <cell r="C9354" t="str">
            <v>H</v>
          </cell>
          <cell r="D9354">
            <v>19.149999999999999</v>
          </cell>
        </row>
        <row r="9355">
          <cell r="A9355" t="str">
            <v xml:space="preserve">    88295</v>
          </cell>
          <cell r="B9355" t="str">
            <v xml:space="preserve">OPERADOR DE GUINCHO COM ENCARGOS COMPLEMENTARES </v>
          </cell>
          <cell r="C9355" t="str">
            <v>H</v>
          </cell>
          <cell r="D9355">
            <v>12.06</v>
          </cell>
        </row>
        <row r="9356">
          <cell r="A9356" t="str">
            <v xml:space="preserve">    88296</v>
          </cell>
          <cell r="B9356" t="str">
            <v xml:space="preserve">OPERADOR DE GUINDASTE COM ENCARGOS COMPLEMENTARES </v>
          </cell>
          <cell r="C9356" t="str">
            <v>H</v>
          </cell>
          <cell r="D9356">
            <v>20.57</v>
          </cell>
        </row>
        <row r="9357">
          <cell r="A9357" t="str">
            <v xml:space="preserve">    88297</v>
          </cell>
          <cell r="B9357" t="str">
            <v xml:space="preserve">OPERADOR DE MÁQUINAS E EQUIPAMENTOS COM ENCARGOS COMPLEMENTARES </v>
          </cell>
          <cell r="C9357" t="str">
            <v>H</v>
          </cell>
          <cell r="D9357">
            <v>19.96</v>
          </cell>
        </row>
        <row r="9358">
          <cell r="A9358" t="str">
            <v xml:space="preserve">    88298</v>
          </cell>
          <cell r="B9358" t="str">
            <v xml:space="preserve">OPERADOR DE MARTELETE OU MARTELETEIRO COM ENCARGOS COMPLEMENTARES </v>
          </cell>
          <cell r="C9358" t="str">
            <v>H</v>
          </cell>
          <cell r="D9358">
            <v>12.11</v>
          </cell>
        </row>
        <row r="9359">
          <cell r="A9359" t="str">
            <v xml:space="preserve">    88299</v>
          </cell>
          <cell r="B9359" t="str">
            <v xml:space="preserve">OPERADOR DE MOTO-ESCREIPER COM ENCARGOS COMPLEMENTARES </v>
          </cell>
          <cell r="C9359" t="str">
            <v>H</v>
          </cell>
          <cell r="D9359">
            <v>19.149999999999999</v>
          </cell>
        </row>
        <row r="9360">
          <cell r="A9360" t="str">
            <v xml:space="preserve">    88300</v>
          </cell>
          <cell r="B9360" t="str">
            <v xml:space="preserve">OPERADOR DE MOTONIVELADORA COM ENCARGOS COMPLEMENTARES </v>
          </cell>
          <cell r="C9360" t="str">
            <v>H</v>
          </cell>
          <cell r="D9360">
            <v>20.68</v>
          </cell>
        </row>
        <row r="9361">
          <cell r="A9361" t="str">
            <v xml:space="preserve">    88301</v>
          </cell>
          <cell r="B9361" t="str">
            <v xml:space="preserve">OPERADOR DE PÁ CARREGADEIRA COM ENCARGOS COMPLEMENTARES </v>
          </cell>
          <cell r="C9361" t="str">
            <v>H</v>
          </cell>
          <cell r="D9361">
            <v>20.350000000000001</v>
          </cell>
        </row>
        <row r="9362">
          <cell r="A9362" t="str">
            <v xml:space="preserve">    88302</v>
          </cell>
          <cell r="B9362" t="str">
            <v xml:space="preserve">OPERADOR DE PAVIMENTADORA COM ENCARGOS COMPLEMENTARES </v>
          </cell>
          <cell r="C9362" t="str">
            <v>H</v>
          </cell>
          <cell r="D9362">
            <v>16.760000000000002</v>
          </cell>
        </row>
        <row r="9363">
          <cell r="A9363" t="str">
            <v xml:space="preserve">    88303</v>
          </cell>
          <cell r="B9363" t="str">
            <v xml:space="preserve">OPERADOR DE ROLO COMPACTADOR COM ENCARGOS COMPLEMENTARES </v>
          </cell>
          <cell r="C9363" t="str">
            <v>H</v>
          </cell>
          <cell r="D9363">
            <v>19.149999999999999</v>
          </cell>
        </row>
        <row r="9364">
          <cell r="A9364" t="str">
            <v xml:space="preserve">    88304</v>
          </cell>
          <cell r="B9364" t="str">
            <v>OPERADOR DE USINA DE ASFALTO, DE SOLOS OU DE CONCRETO COM ENCARGOS COMPLEMENTARES</v>
          </cell>
          <cell r="C9364" t="str">
            <v>H</v>
          </cell>
          <cell r="D9364">
            <v>20.78</v>
          </cell>
        </row>
        <row r="9365">
          <cell r="A9365" t="str">
            <v xml:space="preserve">    88306</v>
          </cell>
          <cell r="B9365" t="str">
            <v xml:space="preserve">OPERADOR JATO DE AREIA OU JATISTA COM ENCARGOS COMPLEMENTARES </v>
          </cell>
          <cell r="C9365" t="str">
            <v>H</v>
          </cell>
          <cell r="D9365">
            <v>12.7</v>
          </cell>
        </row>
        <row r="9366">
          <cell r="A9366" t="str">
            <v xml:space="preserve">    88307</v>
          </cell>
          <cell r="B9366" t="str">
            <v xml:space="preserve">OPERADOR PARA BATE ESTACAS COM ENCARGOS COMPLEMENTARES </v>
          </cell>
          <cell r="C9366" t="str">
            <v>H</v>
          </cell>
          <cell r="D9366">
            <v>14.42</v>
          </cell>
        </row>
        <row r="9367">
          <cell r="A9367" t="str">
            <v xml:space="preserve">    88308</v>
          </cell>
          <cell r="B9367" t="str">
            <v xml:space="preserve">PASTILHEIRO COM ENCARGOS COMPLEMENTARES </v>
          </cell>
          <cell r="C9367" t="str">
            <v>H</v>
          </cell>
          <cell r="D9367">
            <v>15.5</v>
          </cell>
        </row>
        <row r="9368">
          <cell r="A9368" t="str">
            <v xml:space="preserve">    88309</v>
          </cell>
          <cell r="B9368" t="str">
            <v xml:space="preserve">PEDREIRO COM ENCARGOS COMPLEMENTARES </v>
          </cell>
          <cell r="C9368" t="str">
            <v>H</v>
          </cell>
          <cell r="D9368">
            <v>13.46</v>
          </cell>
        </row>
        <row r="9369">
          <cell r="A9369" t="str">
            <v xml:space="preserve">    88310</v>
          </cell>
          <cell r="B9369" t="str">
            <v xml:space="preserve">PINTOR COM ENCARGOS COMPLEMENTARES </v>
          </cell>
          <cell r="C9369" t="str">
            <v>H</v>
          </cell>
          <cell r="D9369">
            <v>13.46</v>
          </cell>
        </row>
        <row r="9370">
          <cell r="A9370" t="str">
            <v xml:space="preserve">    88311</v>
          </cell>
          <cell r="B9370" t="str">
            <v xml:space="preserve">PINTOR DE LETREIROS COM ENCARGOS COMPLEMENTARES </v>
          </cell>
          <cell r="C9370" t="str">
            <v>H</v>
          </cell>
          <cell r="D9370">
            <v>14.02</v>
          </cell>
        </row>
        <row r="9371">
          <cell r="A9371" t="str">
            <v xml:space="preserve">    88312</v>
          </cell>
          <cell r="B9371" t="str">
            <v xml:space="preserve">PINTOR PARA TINTA EPÓXI COM ENCARGOS COMPLEMENTARES </v>
          </cell>
          <cell r="C9371" t="str">
            <v>H</v>
          </cell>
          <cell r="D9371">
            <v>15.34</v>
          </cell>
        </row>
        <row r="9372">
          <cell r="A9372" t="str">
            <v xml:space="preserve">    88313</v>
          </cell>
          <cell r="B9372" t="str">
            <v xml:space="preserve">POCEIRO COM ENCARGOS COMPLEMENTARES </v>
          </cell>
          <cell r="C9372" t="str">
            <v>H</v>
          </cell>
          <cell r="D9372">
            <v>14.1</v>
          </cell>
        </row>
        <row r="9373">
          <cell r="A9373" t="str">
            <v xml:space="preserve">    88314</v>
          </cell>
          <cell r="B9373" t="str">
            <v xml:space="preserve">RASTELEIRO COM ENCARGOS COMPLEMENTARES </v>
          </cell>
          <cell r="C9373" t="str">
            <v>H</v>
          </cell>
          <cell r="D9373">
            <v>9.91</v>
          </cell>
        </row>
        <row r="9374">
          <cell r="A9374" t="str">
            <v xml:space="preserve">    88315</v>
          </cell>
          <cell r="B9374" t="str">
            <v xml:space="preserve">SERRALHEIRO COM ENCARGOS COMPLEMENTARES </v>
          </cell>
          <cell r="C9374" t="str">
            <v>H</v>
          </cell>
          <cell r="D9374">
            <v>12.91</v>
          </cell>
        </row>
        <row r="9375">
          <cell r="A9375" t="str">
            <v xml:space="preserve">    88316</v>
          </cell>
          <cell r="B9375" t="str">
            <v xml:space="preserve">SERVENTE COM ENCARGOS COMPLEMENTARES </v>
          </cell>
          <cell r="C9375" t="str">
            <v>H</v>
          </cell>
          <cell r="D9375">
            <v>10.08</v>
          </cell>
        </row>
        <row r="9376">
          <cell r="A9376" t="str">
            <v xml:space="preserve">    88317</v>
          </cell>
          <cell r="B9376" t="str">
            <v xml:space="preserve">SOLDADOR COM ENCARGOS COMPLEMENTARES </v>
          </cell>
          <cell r="C9376" t="str">
            <v>H</v>
          </cell>
          <cell r="D9376">
            <v>14.74</v>
          </cell>
        </row>
        <row r="9377">
          <cell r="A9377" t="str">
            <v xml:space="preserve">    88318</v>
          </cell>
          <cell r="B9377" t="str">
            <v>SOLDADOR A (PARA SOLDA A SER TESTADA COM RAIOS "X") COM ENCARGOS COMPLEMENTARES</v>
          </cell>
          <cell r="C9377" t="str">
            <v>H</v>
          </cell>
          <cell r="D9377">
            <v>15.77</v>
          </cell>
        </row>
        <row r="9378">
          <cell r="A9378" t="str">
            <v xml:space="preserve">    88319</v>
          </cell>
          <cell r="B9378" t="str">
            <v xml:space="preserve">SONDADOR COM ENCARGOS COMPLEMENTARES </v>
          </cell>
          <cell r="C9378" t="str">
            <v>H</v>
          </cell>
          <cell r="D9378">
            <v>16.05</v>
          </cell>
        </row>
        <row r="9379">
          <cell r="A9379" t="str">
            <v xml:space="preserve">    88320</v>
          </cell>
          <cell r="B9379" t="str">
            <v xml:space="preserve">TAQUEADOR OU TAQUEIRO COM ENCARGOS COMPLEMENTARES </v>
          </cell>
          <cell r="C9379" t="str">
            <v>H</v>
          </cell>
          <cell r="D9379">
            <v>11.68</v>
          </cell>
        </row>
        <row r="9380">
          <cell r="A9380" t="str">
            <v xml:space="preserve">    88321</v>
          </cell>
          <cell r="B9380" t="str">
            <v xml:space="preserve">TÉCNICO DE LABORATÓRIO COM ENCARGOS COMPLEMENTARES </v>
          </cell>
          <cell r="C9380" t="str">
            <v>H</v>
          </cell>
          <cell r="D9380">
            <v>19.82</v>
          </cell>
        </row>
        <row r="9381">
          <cell r="A9381" t="str">
            <v xml:space="preserve">    88322</v>
          </cell>
          <cell r="B9381" t="str">
            <v xml:space="preserve">TÉCNICO DE SONDAGEM COM ENCARGOS COMPLEMENTARES </v>
          </cell>
          <cell r="C9381" t="str">
            <v>H</v>
          </cell>
          <cell r="D9381">
            <v>23.09</v>
          </cell>
        </row>
        <row r="9382">
          <cell r="A9382" t="str">
            <v xml:space="preserve">    88323</v>
          </cell>
          <cell r="B9382" t="str">
            <v xml:space="preserve">TELHADISTA COM ENCARGOS COMPLEMENTARES </v>
          </cell>
          <cell r="C9382" t="str">
            <v>H</v>
          </cell>
          <cell r="D9382">
            <v>12.12</v>
          </cell>
        </row>
        <row r="9383">
          <cell r="A9383" t="str">
            <v xml:space="preserve">    88324</v>
          </cell>
          <cell r="B9383" t="str">
            <v xml:space="preserve">TRATORISTA COM ENCARGOS COMPLEMENTARES </v>
          </cell>
          <cell r="C9383" t="str">
            <v>H</v>
          </cell>
          <cell r="D9383">
            <v>21.05</v>
          </cell>
        </row>
        <row r="9384">
          <cell r="A9384" t="str">
            <v xml:space="preserve">    88325</v>
          </cell>
          <cell r="B9384" t="str">
            <v xml:space="preserve">VIDRACEIRO COM ENCARGOS COMPLEMENTARES </v>
          </cell>
          <cell r="C9384" t="str">
            <v>H</v>
          </cell>
          <cell r="D9384">
            <v>12.09</v>
          </cell>
        </row>
        <row r="9385">
          <cell r="A9385" t="str">
            <v xml:space="preserve">    88326</v>
          </cell>
          <cell r="B9385" t="str">
            <v xml:space="preserve">VIGIA NOTURNO COM ENCARGOS COMPLEMENTARES </v>
          </cell>
          <cell r="C9385" t="str">
            <v>H</v>
          </cell>
          <cell r="D9385">
            <v>10.79</v>
          </cell>
        </row>
        <row r="9386">
          <cell r="A9386" t="str">
            <v xml:space="preserve">    88377</v>
          </cell>
          <cell r="B9386" t="str">
            <v>OPERADOR DE BETONEIRA ESTACIONÁRIA/MISTURADOR COM ENCARGOS COMPLEMENTARES</v>
          </cell>
          <cell r="C9386" t="str">
            <v>H</v>
          </cell>
          <cell r="D9386">
            <v>10.4</v>
          </cell>
        </row>
        <row r="9387">
          <cell r="A9387" t="str">
            <v xml:space="preserve">    88441</v>
          </cell>
          <cell r="B9387" t="str">
            <v xml:space="preserve">JARDINEIRO COM ENCARGOS COMPLEMENTARES </v>
          </cell>
          <cell r="C9387" t="str">
            <v>H</v>
          </cell>
          <cell r="D9387">
            <v>11.06</v>
          </cell>
        </row>
        <row r="9388">
          <cell r="A9388" t="str">
            <v xml:space="preserve">    88597</v>
          </cell>
          <cell r="B9388" t="str">
            <v>DESENHISTA DETALHISTA COM ENCARGOS COMPLEMENTARES AGRUPADOR COMPOSIÇÃO</v>
          </cell>
          <cell r="C9388" t="str">
            <v>H</v>
          </cell>
          <cell r="D9388">
            <v>22.89</v>
          </cell>
        </row>
        <row r="9390">
          <cell r="B9390" t="str">
            <v>RELAÇÃO DE INSUMOS E SERVIÇOS AUXILIARES</v>
          </cell>
          <cell r="C9390" t="str">
            <v xml:space="preserve">COM DESONERAÇÃO  </v>
          </cell>
        </row>
        <row r="9391">
          <cell r="B9391" t="str">
            <v>Sinapi - Cef - Dezembro 2014  - FORTALEZA - CE</v>
          </cell>
        </row>
        <row r="9392">
          <cell r="A9392" t="str">
            <v>Item</v>
          </cell>
          <cell r="B9392" t="str">
            <v>Descrição</v>
          </cell>
          <cell r="C9392" t="str">
            <v>Unid</v>
          </cell>
          <cell r="D9392" t="str">
            <v>Unit. R$</v>
          </cell>
        </row>
        <row r="9393">
          <cell r="A9393">
            <v>1</v>
          </cell>
          <cell r="B9393" t="str">
            <v>ACETILENO (CILINDRO DE 5 A 9 KG)</v>
          </cell>
          <cell r="C9393" t="str">
            <v>KG</v>
          </cell>
          <cell r="D9393">
            <v>41.39</v>
          </cell>
        </row>
        <row r="9394">
          <cell r="A9394">
            <v>2</v>
          </cell>
          <cell r="B9394" t="str">
            <v>OXIGENIO</v>
          </cell>
          <cell r="C9394" t="str">
            <v>M3</v>
          </cell>
          <cell r="D9394">
            <v>15.95</v>
          </cell>
        </row>
        <row r="9395">
          <cell r="A9395">
            <v>3</v>
          </cell>
          <cell r="B9395" t="str">
            <v>ACIDO MURIATICO (SOLUCAO ACIDA)</v>
          </cell>
          <cell r="C9395" t="str">
            <v>L</v>
          </cell>
          <cell r="D9395">
            <v>3.45</v>
          </cell>
        </row>
        <row r="9396">
          <cell r="A9396">
            <v>4</v>
          </cell>
          <cell r="B9396" t="str">
            <v>ACIDO MURIATICO (CONCENTRADO)</v>
          </cell>
          <cell r="C9396" t="str">
            <v>KG</v>
          </cell>
          <cell r="D9396">
            <v>3.16</v>
          </cell>
        </row>
        <row r="9397">
          <cell r="A9397">
            <v>5</v>
          </cell>
          <cell r="B9397" t="str">
            <v>ACIDO CLORIDRICO (SOLUCAO ACIDA)</v>
          </cell>
          <cell r="C9397" t="str">
            <v>L</v>
          </cell>
          <cell r="D9397">
            <v>4.0199999999999996</v>
          </cell>
        </row>
        <row r="9398">
          <cell r="A9398">
            <v>6</v>
          </cell>
          <cell r="B9398" t="str">
            <v>AMONIA</v>
          </cell>
          <cell r="C9398" t="str">
            <v>L</v>
          </cell>
          <cell r="D9398">
            <v>2.81</v>
          </cell>
        </row>
        <row r="9399">
          <cell r="A9399">
            <v>7</v>
          </cell>
          <cell r="B9399" t="str">
            <v>SODA CAUSTICA</v>
          </cell>
          <cell r="C9399" t="str">
            <v>KG</v>
          </cell>
          <cell r="D9399">
            <v>4.59</v>
          </cell>
        </row>
        <row r="9400">
          <cell r="A9400">
            <v>9</v>
          </cell>
          <cell r="B9400" t="str">
            <v>BALDE PLASTICO CAP 4L</v>
          </cell>
          <cell r="C9400" t="str">
            <v>UN</v>
          </cell>
          <cell r="D9400">
            <v>3.36</v>
          </cell>
        </row>
        <row r="9401">
          <cell r="A9401">
            <v>10</v>
          </cell>
          <cell r="B9401" t="str">
            <v>BALDE PLASTICO CAP 10L</v>
          </cell>
          <cell r="C9401" t="str">
            <v>UN</v>
          </cell>
          <cell r="D9401">
            <v>5.61</v>
          </cell>
        </row>
        <row r="9402">
          <cell r="A9402">
            <v>11</v>
          </cell>
          <cell r="B9402" t="str">
            <v>CERA</v>
          </cell>
          <cell r="C9402" t="str">
            <v>KG</v>
          </cell>
          <cell r="D9402">
            <v>21.53</v>
          </cell>
        </row>
        <row r="9403">
          <cell r="A9403">
            <v>12</v>
          </cell>
          <cell r="B9403" t="str">
            <v>ESCOVA DE AÇO (USO MANUAL)</v>
          </cell>
          <cell r="C9403" t="str">
            <v>UN</v>
          </cell>
          <cell r="D9403">
            <v>5.8</v>
          </cell>
        </row>
        <row r="9404">
          <cell r="A9404">
            <v>13</v>
          </cell>
          <cell r="B9404" t="str">
            <v>ESTOPA</v>
          </cell>
          <cell r="C9404" t="str">
            <v>KG</v>
          </cell>
          <cell r="D9404">
            <v>5.86</v>
          </cell>
        </row>
        <row r="9405">
          <cell r="A9405">
            <v>14</v>
          </cell>
          <cell r="B9405" t="str">
            <v>ESTOPA OU CORDA ALCATROADA P/ JUNTA DE TUBOS CONCRETO/CERAMICO</v>
          </cell>
          <cell r="C9405" t="str">
            <v>KG</v>
          </cell>
          <cell r="D9405">
            <v>5.4</v>
          </cell>
        </row>
        <row r="9406">
          <cell r="A9406">
            <v>16</v>
          </cell>
          <cell r="B9406" t="str">
            <v>SABAO</v>
          </cell>
          <cell r="C9406" t="str">
            <v>KG</v>
          </cell>
          <cell r="D9406">
            <v>3.45</v>
          </cell>
        </row>
        <row r="9407">
          <cell r="A9407">
            <v>20</v>
          </cell>
          <cell r="B9407" t="str">
            <v>ACO CA-25, 12,5 MM, VERGALHAO</v>
          </cell>
          <cell r="C9407" t="str">
            <v>KG</v>
          </cell>
          <cell r="D9407">
            <v>4.3499999999999996</v>
          </cell>
        </row>
        <row r="9408">
          <cell r="A9408">
            <v>21</v>
          </cell>
          <cell r="B9408" t="str">
            <v>ACO CA-25, 16,0 MM, VERGALHAO</v>
          </cell>
          <cell r="C9408" t="str">
            <v>KG</v>
          </cell>
          <cell r="D9408">
            <v>4.3499999999999996</v>
          </cell>
        </row>
        <row r="9409">
          <cell r="A9409">
            <v>22</v>
          </cell>
          <cell r="B9409" t="str">
            <v>ACO CA-25, 6,3 MM, VERGALHAO</v>
          </cell>
          <cell r="C9409" t="str">
            <v>KG</v>
          </cell>
          <cell r="D9409">
            <v>4.66</v>
          </cell>
        </row>
        <row r="9410">
          <cell r="A9410">
            <v>23</v>
          </cell>
          <cell r="B9410" t="str">
            <v>ACO CA-25, 8,0 MM, VERGALHAO</v>
          </cell>
          <cell r="C9410" t="str">
            <v>KG</v>
          </cell>
          <cell r="D9410">
            <v>4.62</v>
          </cell>
        </row>
        <row r="9411">
          <cell r="A9411">
            <v>24</v>
          </cell>
          <cell r="B9411" t="str">
            <v>ACO CA-25, 20,0 MM, VERGALHAO</v>
          </cell>
          <cell r="C9411" t="str">
            <v>KG</v>
          </cell>
          <cell r="D9411">
            <v>4.3499999999999996</v>
          </cell>
        </row>
        <row r="9412">
          <cell r="A9412">
            <v>25</v>
          </cell>
          <cell r="B9412" t="str">
            <v>ACO CA-25, 25,0 MM, VERGALHAO</v>
          </cell>
          <cell r="C9412" t="str">
            <v>KG</v>
          </cell>
          <cell r="D9412">
            <v>4.3499999999999996</v>
          </cell>
        </row>
        <row r="9413">
          <cell r="A9413">
            <v>26</v>
          </cell>
          <cell r="B9413" t="str">
            <v>ACO CA-25, 10,0 MM, VERGALHAO</v>
          </cell>
          <cell r="C9413" t="str">
            <v>KG</v>
          </cell>
          <cell r="D9413">
            <v>4.33</v>
          </cell>
        </row>
        <row r="9414">
          <cell r="A9414">
            <v>27</v>
          </cell>
          <cell r="B9414" t="str">
            <v>ACO CA-50, 16,0 MM, VERGALHAO</v>
          </cell>
          <cell r="C9414" t="str">
            <v>KG</v>
          </cell>
          <cell r="D9414">
            <v>3.36</v>
          </cell>
        </row>
        <row r="9415">
          <cell r="A9415">
            <v>28</v>
          </cell>
          <cell r="B9415" t="str">
            <v>ACO CA-50, 25,0 MM, VERGALHAO</v>
          </cell>
          <cell r="C9415" t="str">
            <v>KG</v>
          </cell>
          <cell r="D9415">
            <v>3.63</v>
          </cell>
        </row>
        <row r="9416">
          <cell r="A9416">
            <v>29</v>
          </cell>
          <cell r="B9416" t="str">
            <v>ACO CA-50, 20,0 MM, VERGALHAO</v>
          </cell>
          <cell r="C9416" t="str">
            <v>KG</v>
          </cell>
          <cell r="D9416">
            <v>3.14</v>
          </cell>
        </row>
        <row r="9417">
          <cell r="A9417">
            <v>31</v>
          </cell>
          <cell r="B9417" t="str">
            <v>ACO CA-50, 12,5 MM, VERGALHAO</v>
          </cell>
          <cell r="C9417" t="str">
            <v>KG</v>
          </cell>
          <cell r="D9417">
            <v>3.36</v>
          </cell>
        </row>
        <row r="9418">
          <cell r="A9418">
            <v>32</v>
          </cell>
          <cell r="B9418" t="str">
            <v>ACO CA-50, 6,3 MM, VERGALHAO</v>
          </cell>
          <cell r="C9418" t="str">
            <v>KG</v>
          </cell>
          <cell r="D9418">
            <v>3.7</v>
          </cell>
        </row>
        <row r="9419">
          <cell r="A9419">
            <v>33</v>
          </cell>
          <cell r="B9419" t="str">
            <v>ACO CA-50, 8,0 MM, VERGALHAO</v>
          </cell>
          <cell r="C9419" t="str">
            <v>KG</v>
          </cell>
          <cell r="D9419">
            <v>4.1500000000000004</v>
          </cell>
        </row>
        <row r="9420">
          <cell r="A9420">
            <v>34</v>
          </cell>
          <cell r="B9420" t="str">
            <v>ACO CA-50, 10,0 MM, VERGALHAO</v>
          </cell>
          <cell r="C9420" t="str">
            <v>KG</v>
          </cell>
          <cell r="D9420">
            <v>3.54</v>
          </cell>
        </row>
        <row r="9421">
          <cell r="A9421">
            <v>36</v>
          </cell>
          <cell r="B9421" t="str">
            <v>ACO CA-60, 4,2 MM, VERGALHAO</v>
          </cell>
          <cell r="C9421" t="str">
            <v>KG</v>
          </cell>
          <cell r="D9421">
            <v>3.5</v>
          </cell>
        </row>
        <row r="9422">
          <cell r="A9422">
            <v>38</v>
          </cell>
          <cell r="B9422" t="str">
            <v>ACO CA-60, 8,0 MM, VERGALHAO</v>
          </cell>
          <cell r="C9422" t="str">
            <v>KG</v>
          </cell>
          <cell r="D9422">
            <v>4.05</v>
          </cell>
        </row>
        <row r="9423">
          <cell r="A9423">
            <v>39</v>
          </cell>
          <cell r="B9423" t="str">
            <v>ACO CA-60, 5,0 MM, VERGALHAO</v>
          </cell>
          <cell r="C9423" t="str">
            <v>KG</v>
          </cell>
          <cell r="D9423">
            <v>3.5</v>
          </cell>
        </row>
        <row r="9424">
          <cell r="A9424">
            <v>40</v>
          </cell>
          <cell r="B9424" t="str">
            <v>ACO CA-60, 6,0 MM, VERGALHAO</v>
          </cell>
          <cell r="C9424" t="str">
            <v>KG</v>
          </cell>
          <cell r="D9424">
            <v>3.58</v>
          </cell>
        </row>
        <row r="9425">
          <cell r="A9425">
            <v>42</v>
          </cell>
          <cell r="B9425" t="str">
            <v>ACO CA-60, 7,0 MM, VERGALHAO</v>
          </cell>
          <cell r="C9425" t="str">
            <v>KG</v>
          </cell>
          <cell r="D9425">
            <v>3.64</v>
          </cell>
        </row>
        <row r="9426">
          <cell r="A9426">
            <v>43</v>
          </cell>
          <cell r="B9426" t="str">
            <v>ADAPTADOR, PVC PBA, PONTA/ROSCA, JE, DN 75 / DE 85 MM</v>
          </cell>
          <cell r="C9426" t="str">
            <v>UN</v>
          </cell>
          <cell r="D9426">
            <v>37.39</v>
          </cell>
        </row>
        <row r="9427">
          <cell r="A9427">
            <v>46</v>
          </cell>
          <cell r="B9427" t="str">
            <v>ADAPTADOR, PVC PBA, BOLSA/ROSCA, JE, DN 75 / DE 85 MM</v>
          </cell>
          <cell r="C9427" t="str">
            <v>UN</v>
          </cell>
          <cell r="D9427">
            <v>61</v>
          </cell>
        </row>
        <row r="9428">
          <cell r="A9428">
            <v>47</v>
          </cell>
          <cell r="B9428" t="str">
            <v>ADAPTADOR, PVC PBA, BOLSA/ROSCA, JE, DN 100 / DE 110 MM</v>
          </cell>
          <cell r="C9428" t="str">
            <v>UN</v>
          </cell>
          <cell r="D9428">
            <v>72.94</v>
          </cell>
        </row>
        <row r="9429">
          <cell r="A9429">
            <v>48</v>
          </cell>
          <cell r="B9429" t="str">
            <v>ADAPTADOR, PVC PBA, BOLSA/ROSCA, JE, DN 50 / DE 60 MM</v>
          </cell>
          <cell r="C9429" t="str">
            <v>UN</v>
          </cell>
          <cell r="D9429">
            <v>28.47</v>
          </cell>
        </row>
        <row r="9430">
          <cell r="A9430">
            <v>50</v>
          </cell>
          <cell r="B9430" t="str">
            <v>ADAPTADOR, PVC PBA, A BOLSA DEFOFO, JE, DN 75 / DE 85 MM</v>
          </cell>
          <cell r="C9430" t="str">
            <v>UN</v>
          </cell>
          <cell r="D9430">
            <v>87.79</v>
          </cell>
        </row>
        <row r="9431">
          <cell r="A9431">
            <v>51</v>
          </cell>
          <cell r="B9431" t="str">
            <v>ADAPTADOR, PVC PBA, A BOLSA DEFOFO, JE, DN 100 / DE 110 MM</v>
          </cell>
          <cell r="C9431" t="str">
            <v>UN</v>
          </cell>
          <cell r="D9431">
            <v>138.58000000000001</v>
          </cell>
        </row>
        <row r="9432">
          <cell r="A9432">
            <v>52</v>
          </cell>
          <cell r="B9432" t="str">
            <v>ADAPTADOR, PVC PBA, PONTA/ROSCA, JE, DN 50 / DE 60 MM</v>
          </cell>
          <cell r="C9432" t="str">
            <v>UN</v>
          </cell>
          <cell r="D9432">
            <v>14.21</v>
          </cell>
        </row>
        <row r="9433">
          <cell r="A9433">
            <v>55</v>
          </cell>
          <cell r="B9433" t="str">
            <v>ADAPTADOR PVC P/ POLIETILENO PE-5 20 MM X 1/2"</v>
          </cell>
          <cell r="C9433" t="str">
            <v>UN</v>
          </cell>
          <cell r="D9433">
            <v>1.79</v>
          </cell>
        </row>
        <row r="9434">
          <cell r="A9434">
            <v>60</v>
          </cell>
          <cell r="B9434" t="str">
            <v>ADAPTADOR PVC C/ REG P/ POLIETILENO PE-5 20 MM X 3/4"</v>
          </cell>
          <cell r="C9434" t="str">
            <v>UN</v>
          </cell>
          <cell r="D9434">
            <v>7.13</v>
          </cell>
        </row>
        <row r="9435">
          <cell r="A9435">
            <v>61</v>
          </cell>
          <cell r="B9435" t="str">
            <v>ADAPTADOR PVC P/ POLIETILENO PE-5 20 MM X 3/4"</v>
          </cell>
          <cell r="C9435" t="str">
            <v>UN</v>
          </cell>
          <cell r="D9435">
            <v>1.82</v>
          </cell>
        </row>
        <row r="9436">
          <cell r="A9436">
            <v>62</v>
          </cell>
          <cell r="B9436" t="str">
            <v>ADAPTADOR PVC P/ POLIETILENO PE-5 32 MM X 1"</v>
          </cell>
          <cell r="C9436" t="str">
            <v>UN</v>
          </cell>
          <cell r="D9436">
            <v>3.58</v>
          </cell>
        </row>
        <row r="9437">
          <cell r="A9437">
            <v>63</v>
          </cell>
          <cell r="B9437" t="str">
            <v>KIT CAVALETE PVC C/ REGISTRO 3/4"</v>
          </cell>
          <cell r="C9437" t="str">
            <v>UN</v>
          </cell>
          <cell r="D9437">
            <v>35.46</v>
          </cell>
        </row>
        <row r="9438">
          <cell r="A9438">
            <v>64</v>
          </cell>
          <cell r="B9438" t="str">
            <v>UNIAO PVC P/ POLIETILENO PE-5 20 MM</v>
          </cell>
          <cell r="C9438" t="str">
            <v>UN</v>
          </cell>
          <cell r="D9438">
            <v>3.37</v>
          </cell>
        </row>
        <row r="9439">
          <cell r="A9439">
            <v>65</v>
          </cell>
          <cell r="B9439" t="str">
            <v>ADAPTADOR PVC SOLDAVEL CURTO C/ BOLSA E ROSCA P/ REGISTRO 25MM X 3/4"</v>
          </cell>
          <cell r="C9439" t="str">
            <v>UN</v>
          </cell>
          <cell r="D9439">
            <v>0.8</v>
          </cell>
        </row>
        <row r="9440">
          <cell r="A9440">
            <v>66</v>
          </cell>
          <cell r="B9440" t="str">
            <v>ADAPTADOR PVC SOLDAVEL FLANGES LIVRES P/ CAIXA D' AGUA 50MM X 1 1/2"</v>
          </cell>
          <cell r="C9440" t="str">
            <v>UN</v>
          </cell>
          <cell r="D9440">
            <v>38.4</v>
          </cell>
        </row>
        <row r="9441">
          <cell r="A9441">
            <v>67</v>
          </cell>
          <cell r="B9441" t="str">
            <v>ADAPTADOR PVC ROSCAVEL C/ FLANGES E ANEL DE VEDACAO P/ CAIXA D' AGUA 1/2"</v>
          </cell>
          <cell r="C9441" t="str">
            <v>UN</v>
          </cell>
          <cell r="D9441">
            <v>9.92</v>
          </cell>
        </row>
        <row r="9442">
          <cell r="A9442">
            <v>68</v>
          </cell>
          <cell r="B9442" t="str">
            <v>ADAPTADOR PVC SOLDAVEL FLANGES LIVRES P/ CAIXA D' AGUA 32MM X 1 "</v>
          </cell>
          <cell r="C9442" t="str">
            <v>UN</v>
          </cell>
          <cell r="D9442">
            <v>16.48</v>
          </cell>
        </row>
        <row r="9443">
          <cell r="A9443">
            <v>69</v>
          </cell>
          <cell r="B9443" t="str">
            <v>ADAPTADOR PVC SOLDAVEL FLANGES LIVRES P/ CAIXA D' AGUA 60MM X 2 "</v>
          </cell>
          <cell r="C9443" t="str">
            <v>UN</v>
          </cell>
          <cell r="D9443">
            <v>55.04</v>
          </cell>
        </row>
        <row r="9444">
          <cell r="A9444">
            <v>70</v>
          </cell>
          <cell r="B9444" t="str">
            <v>ADAPTADOR PVC ROSCAVEL C/ FLANGES E ANEL DE VEDACAO P/ CAIXA D' AGUA 1 1/4"</v>
          </cell>
          <cell r="C9444" t="str">
            <v>UN</v>
          </cell>
          <cell r="D9444">
            <v>11.54</v>
          </cell>
        </row>
        <row r="9445">
          <cell r="A9445">
            <v>71</v>
          </cell>
          <cell r="B9445" t="str">
            <v>ADAPTADOR PVC ROSCAVEL C/ FLANGES E ANEL DE VEDACAO P/ CAIXA D' AGUA 1"</v>
          </cell>
          <cell r="C9445" t="str">
            <v>UN</v>
          </cell>
          <cell r="D9445">
            <v>17.36</v>
          </cell>
        </row>
        <row r="9446">
          <cell r="A9446">
            <v>72</v>
          </cell>
          <cell r="B9446" t="str">
            <v>ADAPTADOR PVC ROSCAVEL C/ FLANGES E ANEL DE VEDACAO P/CAIXA D'A GUA 1 1/2"</v>
          </cell>
          <cell r="C9446" t="str">
            <v>UN</v>
          </cell>
          <cell r="D9446">
            <v>13.27</v>
          </cell>
        </row>
        <row r="9447">
          <cell r="A9447">
            <v>73</v>
          </cell>
          <cell r="B9447" t="str">
            <v>ADAPTADOR PVC ROSCAVEL C/ FLANGES E ANEL DE VEDACAO P/ CAIXA D' AGUA 3/4"</v>
          </cell>
          <cell r="C9447" t="str">
            <v>UN</v>
          </cell>
          <cell r="D9447">
            <v>12.24</v>
          </cell>
        </row>
        <row r="9448">
          <cell r="A9448">
            <v>74</v>
          </cell>
          <cell r="B9448" t="str">
            <v>ADAPTADOR PVC SOLDAVEL FLANGES LIVRES P/ CAIXA D' AGUA 85 MM X 3"</v>
          </cell>
          <cell r="C9448" t="str">
            <v>UN</v>
          </cell>
          <cell r="D9448">
            <v>231.52</v>
          </cell>
        </row>
        <row r="9449">
          <cell r="A9449">
            <v>75</v>
          </cell>
          <cell r="B9449" t="str">
            <v>ADAPTADOR PVC SOLDAVEL FLANGES LIVRES P/ CAIXA D' AGUA 110MM X 4"</v>
          </cell>
          <cell r="C9449" t="str">
            <v>UN</v>
          </cell>
          <cell r="D9449">
            <v>331.28</v>
          </cell>
        </row>
        <row r="9450">
          <cell r="A9450">
            <v>76</v>
          </cell>
          <cell r="B9450" t="str">
            <v>ADAPTADOR PVC P/ SIFAO 40MM X 1 1/4"</v>
          </cell>
          <cell r="C9450" t="str">
            <v>UN</v>
          </cell>
          <cell r="D9450">
            <v>3.2</v>
          </cell>
        </row>
        <row r="9451">
          <cell r="A9451">
            <v>77</v>
          </cell>
          <cell r="B9451" t="str">
            <v>ADAPTADOR PVC P/ SIFAO METALICO C/ANEL BORRACHA 40MM X 1 1/2"</v>
          </cell>
          <cell r="C9451" t="str">
            <v>UN</v>
          </cell>
          <cell r="D9451">
            <v>4</v>
          </cell>
        </row>
        <row r="9452">
          <cell r="A9452">
            <v>80</v>
          </cell>
          <cell r="B9452" t="str">
            <v>ADAPTADOR PVC 110,0MM X CERAMICO 100,0MM BOLSA/PONTA EB-644 P/ REDE COLET ESG</v>
          </cell>
          <cell r="C9452" t="str">
            <v>UN</v>
          </cell>
          <cell r="D9452">
            <v>38.72</v>
          </cell>
        </row>
        <row r="9453">
          <cell r="A9453">
            <v>81</v>
          </cell>
          <cell r="B9453" t="str">
            <v>ADAPTADOR PVC SOLDAVEL LONGO C/ FLANGE LIVRE P/ CAIXA D' AGUA 6 0MM X 2"</v>
          </cell>
          <cell r="C9453" t="str">
            <v>UN</v>
          </cell>
          <cell r="D9453">
            <v>60.56</v>
          </cell>
        </row>
        <row r="9454">
          <cell r="A9454">
            <v>82</v>
          </cell>
          <cell r="B9454" t="str">
            <v>ADAPTADOR PVC SOLDAVEL LONGO C/ FLANGE LIVRE P/ CAIXA D' AGUA 7 5MM X 2 1/2"</v>
          </cell>
          <cell r="C9454" t="str">
            <v>UN</v>
          </cell>
          <cell r="D9454">
            <v>188.96</v>
          </cell>
        </row>
        <row r="9455">
          <cell r="A9455">
            <v>83</v>
          </cell>
          <cell r="B9455" t="str">
            <v>ADAPTADOR PVC SOLDAVEL FLANGES LIVRES P/ CAIXA D' AGUA 75MM X 2 1/2'</v>
          </cell>
          <cell r="C9455" t="str">
            <v>UN</v>
          </cell>
          <cell r="D9455">
            <v>171.84</v>
          </cell>
        </row>
        <row r="9456">
          <cell r="A9456">
            <v>84</v>
          </cell>
          <cell r="B9456" t="str">
            <v>ADAPTADOR PVC P/ VALVULA PIA OU LAVATORIO 40MM X 1"</v>
          </cell>
          <cell r="C9456" t="str">
            <v>UN</v>
          </cell>
          <cell r="D9456">
            <v>2.4</v>
          </cell>
        </row>
        <row r="9457">
          <cell r="A9457">
            <v>85</v>
          </cell>
          <cell r="B9457" t="str">
            <v>ADAPTADOR PVC ROSCAVEL C/ FLANGES E ANEL DE VEDACAO P/ CAIXA D' AGUA 2"</v>
          </cell>
          <cell r="C9457" t="str">
            <v>UN</v>
          </cell>
          <cell r="D9457">
            <v>16.38</v>
          </cell>
        </row>
        <row r="9458">
          <cell r="A9458">
            <v>86</v>
          </cell>
          <cell r="B9458" t="str">
            <v>ADAPTADOR PVC SOLDAVEL FLANGES LIVRES P/ CAIXA D' AGUA 40MM X 1 1/4"</v>
          </cell>
          <cell r="C9458" t="str">
            <v>UN</v>
          </cell>
          <cell r="D9458">
            <v>20.399999999999999</v>
          </cell>
        </row>
        <row r="9459">
          <cell r="A9459">
            <v>87</v>
          </cell>
          <cell r="B9459" t="str">
            <v>ADAPTADOR PVC SOLDAVEL LONGO C/ FLANGE LIVRE P/ CAIXA D' AGUA 2 5MM X 3/4"</v>
          </cell>
          <cell r="C9459" t="str">
            <v>UN</v>
          </cell>
          <cell r="D9459">
            <v>15.52</v>
          </cell>
        </row>
        <row r="9460">
          <cell r="A9460">
            <v>88</v>
          </cell>
          <cell r="B9460" t="str">
            <v>ADAPTADOR PVC SOLDAVEL LONGO C/ FLANGE LIVRE P/ CAIXA D' AGUA 32MM X 1</v>
          </cell>
          <cell r="C9460" t="str">
            <v>UN</v>
          </cell>
          <cell r="D9460">
            <v>19.04</v>
          </cell>
        </row>
        <row r="9461">
          <cell r="A9461">
            <v>89</v>
          </cell>
          <cell r="B9461" t="str">
            <v>ADAPTADOR PVC SOLDAVEL LONGO C/ FLANGE LIVRE P/ CAIXA D' AGUA 4 0MM X 1 1/4"</v>
          </cell>
          <cell r="C9461" t="str">
            <v>UN</v>
          </cell>
          <cell r="D9461">
            <v>23.68</v>
          </cell>
        </row>
        <row r="9462">
          <cell r="A9462">
            <v>90</v>
          </cell>
          <cell r="B9462" t="str">
            <v>ADAPTADOR PVC SOLDAVEL LONGO C/ FLANGE LIVRE P/ CAIXA D' AGUA 5 0MM X 1 1/2"</v>
          </cell>
          <cell r="C9462" t="str">
            <v>UN</v>
          </cell>
          <cell r="D9462">
            <v>44.4</v>
          </cell>
        </row>
        <row r="9463">
          <cell r="A9463">
            <v>95</v>
          </cell>
          <cell r="B9463" t="str">
            <v>ADAPTADOR PVC SOLDAVEL C/ FLANGES E ANEL DE VEDACAO P/ CAIXA D' AGUA 20MM X 1/2"</v>
          </cell>
          <cell r="C9463" t="str">
            <v>UN</v>
          </cell>
          <cell r="D9463">
            <v>9.52</v>
          </cell>
        </row>
        <row r="9464">
          <cell r="A9464">
            <v>96</v>
          </cell>
          <cell r="B9464" t="str">
            <v>ADAPTADOR PVC SOLDAVEL C/ FLANGES E ANEL DE VEDACAO P/ CAIXA D' AGUA 25MM X 3/4"</v>
          </cell>
          <cell r="C9464" t="str">
            <v>UN</v>
          </cell>
          <cell r="D9464">
            <v>11.76</v>
          </cell>
        </row>
        <row r="9465">
          <cell r="A9465">
            <v>97</v>
          </cell>
          <cell r="B9465" t="str">
            <v>ADAPTADOR PVC SOLDAVEL C/ FLANGES E ANEL DE VEDACAO P/ CAIXA D' AGUA 32MM X 1"</v>
          </cell>
          <cell r="C9465" t="str">
            <v>UN</v>
          </cell>
          <cell r="D9465">
            <v>20.239999999999998</v>
          </cell>
        </row>
        <row r="9466">
          <cell r="A9466">
            <v>98</v>
          </cell>
          <cell r="B9466" t="str">
            <v>ADAPTADOR PVC SOLDAVEL C/ FLANGES E ANEL DE VEDACAO P/ CAIXA D' AGUA 40MM 11/4"</v>
          </cell>
          <cell r="C9466" t="str">
            <v>UN</v>
          </cell>
          <cell r="D9466">
            <v>26.4</v>
          </cell>
        </row>
        <row r="9467">
          <cell r="A9467">
            <v>99</v>
          </cell>
          <cell r="B9467" t="str">
            <v>ADAPTADOR PVC SOLDAVEL C/ FLANGES E ANEL DE VEDACAO P/ CAIXA D' AGUA 50MM X 11/2"</v>
          </cell>
          <cell r="C9467" t="str">
            <v>UN</v>
          </cell>
          <cell r="D9467">
            <v>27.12</v>
          </cell>
        </row>
        <row r="9468">
          <cell r="A9468">
            <v>100</v>
          </cell>
          <cell r="B9468" t="str">
            <v>ADAPTADOR PVC SOLDAVEL C/ FLANGES E ANEL DE VEDACAO P/ CAIXA D' AGUA 60MM X 2"</v>
          </cell>
          <cell r="C9468" t="str">
            <v>UN</v>
          </cell>
          <cell r="D9468">
            <v>42.56</v>
          </cell>
        </row>
        <row r="9469">
          <cell r="A9469">
            <v>102</v>
          </cell>
          <cell r="B9469" t="str">
            <v>ADAPTADOR PVC SOLDAVEL CURTO C/ BOLSA E ROSCA P/ REGISTRO 85MM X 3"</v>
          </cell>
          <cell r="C9469" t="str">
            <v>UN</v>
          </cell>
          <cell r="D9469">
            <v>35.92</v>
          </cell>
        </row>
        <row r="9470">
          <cell r="A9470">
            <v>103</v>
          </cell>
          <cell r="B9470" t="str">
            <v>ADAPTADOR PVC SOLDAVEL CURTO C/ BOLSA E ROSCA P/ REGISTRO 110MM X 4"</v>
          </cell>
          <cell r="C9470" t="str">
            <v>UN</v>
          </cell>
          <cell r="D9470">
            <v>55.76</v>
          </cell>
        </row>
        <row r="9471">
          <cell r="A9471">
            <v>104</v>
          </cell>
          <cell r="B9471" t="str">
            <v>ADAPTADOR PVC SOLDAVEL CURTO C/ BOLSA E ROSCA P/ REGISTRO 75MM X 2 1/2"</v>
          </cell>
          <cell r="C9471" t="str">
            <v>UN</v>
          </cell>
          <cell r="D9471">
            <v>22.64</v>
          </cell>
        </row>
        <row r="9472">
          <cell r="A9472">
            <v>105</v>
          </cell>
          <cell r="B9472" t="str">
            <v>ADAPTADOR PVC SOLDAVEL LONGO C/ FLANGE LIVRE P/ CAIXA D' AGUA 8 5MM X 3"</v>
          </cell>
          <cell r="C9472" t="str">
            <v>UN</v>
          </cell>
          <cell r="D9472">
            <v>254.72</v>
          </cell>
        </row>
        <row r="9473">
          <cell r="A9473">
            <v>106</v>
          </cell>
          <cell r="B9473" t="str">
            <v>ADAPTADOR PVC SOLDAVEL LONGO C/ FLANGE LIVRE P/ CAIXA D' AGUA 1 10MM X 4"</v>
          </cell>
          <cell r="C9473" t="str">
            <v>UN</v>
          </cell>
          <cell r="D9473">
            <v>364.56</v>
          </cell>
        </row>
        <row r="9474">
          <cell r="A9474">
            <v>107</v>
          </cell>
          <cell r="B9474" t="str">
            <v>ADAPTADOR PVC SOLDAVEL CURTO C/ BOLSA E ROSCA P/ REGISTRO 20MM X 1/2"</v>
          </cell>
          <cell r="C9474" t="str">
            <v>UN</v>
          </cell>
          <cell r="D9474">
            <v>0.64</v>
          </cell>
        </row>
        <row r="9475">
          <cell r="A9475">
            <v>108</v>
          </cell>
          <cell r="B9475" t="str">
            <v>ADAPTADOR PVC SOLDAVEL CURTO C/ BOLSA E ROSCA P/ REGISTRO 32MM X 1"</v>
          </cell>
          <cell r="C9475" t="str">
            <v>UN</v>
          </cell>
          <cell r="D9475">
            <v>1.68</v>
          </cell>
        </row>
        <row r="9476">
          <cell r="A9476">
            <v>109</v>
          </cell>
          <cell r="B9476" t="str">
            <v>ADAPTADOR PVC SOLDAVEL CURTO C/ BOLSA E ROSCA P/ REGISTRO 40MM X 1 1/4"</v>
          </cell>
          <cell r="C9476" t="str">
            <v>UN</v>
          </cell>
          <cell r="D9476">
            <v>3.6</v>
          </cell>
        </row>
        <row r="9477">
          <cell r="A9477">
            <v>110</v>
          </cell>
          <cell r="B9477" t="str">
            <v>ADAPTADOR PVC SOLDAVEL CURTO C/ BOLSA E ROSCA P/ REGISTRO 40MM X 1 1/2"</v>
          </cell>
          <cell r="C9477" t="str">
            <v>UN</v>
          </cell>
          <cell r="D9477">
            <v>7.36</v>
          </cell>
        </row>
        <row r="9478">
          <cell r="A9478">
            <v>111</v>
          </cell>
          <cell r="B9478" t="str">
            <v>ADAPTADOR PVC SOLDAVEL CURTO C/ BOLSA E ROSCA P/ REGISTRO 50MM X 1 1/4"</v>
          </cell>
          <cell r="C9478" t="str">
            <v>UN</v>
          </cell>
          <cell r="D9478">
            <v>7.76</v>
          </cell>
        </row>
        <row r="9479">
          <cell r="A9479">
            <v>112</v>
          </cell>
          <cell r="B9479" t="str">
            <v>ADAPTADOR PVC SOLDAVEL CURTO C/ BOLSA E ROSCA P/ REGISTRO 50MM X 1 1/2"</v>
          </cell>
          <cell r="C9479" t="str">
            <v>UN</v>
          </cell>
          <cell r="D9479">
            <v>4.4000000000000004</v>
          </cell>
        </row>
        <row r="9480">
          <cell r="A9480">
            <v>113</v>
          </cell>
          <cell r="B9480" t="str">
            <v>ADAPTADOR PVC SOLDAVEL CURTO C/ BOLSA E ROSCA P/ REGISTRO 60MM X 2"</v>
          </cell>
          <cell r="C9480" t="str">
            <v>UN</v>
          </cell>
          <cell r="D9480">
            <v>11.6</v>
          </cell>
        </row>
        <row r="9481">
          <cell r="A9481">
            <v>114</v>
          </cell>
          <cell r="B9481" t="str">
            <v>ADAPTADOR PVC SOLDAVEL FLANGES LIVRES P/ CAIXA D' AGUA 25MM X 3/4'</v>
          </cell>
          <cell r="C9481" t="str">
            <v>UN</v>
          </cell>
          <cell r="D9481">
            <v>13.36</v>
          </cell>
        </row>
        <row r="9482">
          <cell r="A9482">
            <v>116</v>
          </cell>
          <cell r="B9482" t="str">
            <v>REVESTIMENTO IMPERMEABILIZANTE SEMI-FLEXIVEL BI-COMPONENTE</v>
          </cell>
          <cell r="C9482" t="str">
            <v>KG</v>
          </cell>
          <cell r="D9482">
            <v>2.92</v>
          </cell>
        </row>
        <row r="9483">
          <cell r="A9483">
            <v>117</v>
          </cell>
          <cell r="B9483" t="str">
            <v>ADESIVO P/ PVC BISNAGA C/ 17G</v>
          </cell>
          <cell r="C9483" t="str">
            <v>UN</v>
          </cell>
          <cell r="D9483">
            <v>1.84</v>
          </cell>
        </row>
        <row r="9484">
          <cell r="A9484">
            <v>118</v>
          </cell>
          <cell r="B9484" t="str">
            <v>PASTA VEDA JUNTAS LATA C/ 0,50 KG TIPO PASTA NIAGARA OU SIMILAR</v>
          </cell>
          <cell r="C9484" t="str">
            <v>UN</v>
          </cell>
          <cell r="D9484">
            <v>49.74</v>
          </cell>
        </row>
        <row r="9485">
          <cell r="A9485">
            <v>119</v>
          </cell>
          <cell r="B9485" t="str">
            <v>ADESIVO PARA PVC BISNAGA COM 75 GR</v>
          </cell>
          <cell r="C9485" t="str">
            <v>UN</v>
          </cell>
          <cell r="D9485">
            <v>3.5</v>
          </cell>
        </row>
        <row r="9486">
          <cell r="A9486">
            <v>122</v>
          </cell>
          <cell r="B9486" t="str">
            <v>ADESIVO PVC FRASCO C/ 850G</v>
          </cell>
          <cell r="C9486" t="str">
            <v>UN</v>
          </cell>
          <cell r="D9486">
            <v>28.46</v>
          </cell>
        </row>
        <row r="9487">
          <cell r="A9487">
            <v>123</v>
          </cell>
          <cell r="B9487" t="str">
            <v>IMPERMEABILIZANTE DE PEGA NORMAL PARA ARGAMASSAS</v>
          </cell>
          <cell r="C9487" t="str">
            <v>L</v>
          </cell>
          <cell r="D9487">
            <v>3.75</v>
          </cell>
        </row>
        <row r="9488">
          <cell r="A9488">
            <v>124</v>
          </cell>
          <cell r="B9488" t="str">
            <v>ADITIVO ACELERADOR DE PEGA E ENDURECIMENTO PARA ARGAMASSA E CONCRETOS NÃO ARMADO SIKA 3 OU EQUIVALENTE</v>
          </cell>
          <cell r="C9488" t="str">
            <v>L</v>
          </cell>
          <cell r="D9488">
            <v>8.44</v>
          </cell>
        </row>
        <row r="9489">
          <cell r="A9489">
            <v>125</v>
          </cell>
          <cell r="B9489" t="str">
            <v>COLA CONCENTRADA P/ ARGAMASSA, REBOCO, CHAPISCO E PASTA DE CIMENTO, SIKA CHAPISCO OU EQUIVALENTE</v>
          </cell>
          <cell r="C9489" t="str">
            <v>KG</v>
          </cell>
          <cell r="D9489">
            <v>8.42</v>
          </cell>
        </row>
        <row r="9490">
          <cell r="A9490">
            <v>126</v>
          </cell>
          <cell r="B9490" t="str">
            <v>IMPERMEABILIZANTE ACELERADOR DE PEGA PARA ARGAMASSA</v>
          </cell>
          <cell r="C9490" t="str">
            <v>L</v>
          </cell>
          <cell r="D9490">
            <v>7.22</v>
          </cell>
        </row>
        <row r="9491">
          <cell r="A9491">
            <v>127</v>
          </cell>
          <cell r="B9491" t="str">
            <v>ADITIVO IMPERMEABILIZANTE DE PEGA ULTRA-RAPIDA PARA UTILIZAÇÃO EM PASTA DE CIMENTO SIKA 2 OU EQUIVALENTE</v>
          </cell>
          <cell r="C9491" t="str">
            <v>L</v>
          </cell>
          <cell r="D9491">
            <v>8.81</v>
          </cell>
        </row>
        <row r="9492">
          <cell r="A9492">
            <v>130</v>
          </cell>
          <cell r="B9492" t="str">
            <v>ARGAMASSA PARA REPARO ESTRUTURAL TIPO SIKA TOP 122 OU EQUIVALENTE</v>
          </cell>
          <cell r="C9492" t="str">
            <v>KG</v>
          </cell>
          <cell r="D9492">
            <v>3.03</v>
          </cell>
        </row>
        <row r="9493">
          <cell r="A9493">
            <v>131</v>
          </cell>
          <cell r="B9493" t="str">
            <v>ADESIVO ESTRUTURAL A BASE DE RESINA EPOXI TIPO SIKADUR 31 OU EQUIVALENTE</v>
          </cell>
          <cell r="C9493" t="str">
            <v>KG</v>
          </cell>
          <cell r="D9493">
            <v>32.49</v>
          </cell>
        </row>
        <row r="9494">
          <cell r="A9494">
            <v>132</v>
          </cell>
          <cell r="B9494" t="str">
            <v>ADITIVO PLASTIFICANTE E RETARDADOR DE PEGA PARA CONCRETO PLASTIMENT VZ SIKA OU EQUIVALENTE</v>
          </cell>
          <cell r="C9494" t="str">
            <v>KG</v>
          </cell>
          <cell r="D9494">
            <v>4.16</v>
          </cell>
        </row>
        <row r="9495">
          <cell r="A9495">
            <v>133</v>
          </cell>
          <cell r="B9495" t="str">
            <v>INCORPORADOR DE AR PARA CONCRETOS E ARGAMASSAS SIKA AER OU EQUIVALENTE</v>
          </cell>
          <cell r="C9495" t="str">
            <v>KG</v>
          </cell>
          <cell r="D9495">
            <v>3.78</v>
          </cell>
        </row>
        <row r="9496">
          <cell r="A9496">
            <v>134</v>
          </cell>
          <cell r="B9496" t="str">
            <v>ARGAMASSA AUTONIVELANTE PARA GROUTEAMENTO EM GERAL SIKAGROUT OU EQUIVALENTE</v>
          </cell>
          <cell r="C9496" t="str">
            <v>KG</v>
          </cell>
          <cell r="D9496">
            <v>1.2</v>
          </cell>
        </row>
        <row r="9497">
          <cell r="A9497">
            <v>135</v>
          </cell>
          <cell r="B9497" t="str">
            <v>ARGAMASSA IMPERMEAVEL SIKA 101 OU EQUIVALENTE</v>
          </cell>
          <cell r="C9497" t="str">
            <v>KG</v>
          </cell>
          <cell r="D9497">
            <v>3.9</v>
          </cell>
        </row>
        <row r="9498">
          <cell r="A9498">
            <v>136</v>
          </cell>
          <cell r="B9498" t="str">
            <v>DESMOLDANTE PROTETOR DE FORMA SEPAROL TOP SIKA OU EQUIVALENTE</v>
          </cell>
          <cell r="C9498" t="str">
            <v>KG</v>
          </cell>
          <cell r="D9498">
            <v>6.92</v>
          </cell>
        </row>
        <row r="9499">
          <cell r="A9499">
            <v>139</v>
          </cell>
          <cell r="B9499" t="str">
            <v>REVESTIMENTO IMPERMEABILIZANTE SEMI FLEXIVEL PARA SUPERFICIE SIKA TOP 107 OU EQUIVALENTE</v>
          </cell>
          <cell r="C9499" t="str">
            <v>KG</v>
          </cell>
          <cell r="D9499">
            <v>12.8</v>
          </cell>
        </row>
        <row r="9500">
          <cell r="A9500">
            <v>140</v>
          </cell>
          <cell r="B9500" t="str">
            <v>IMPERMEABILIZANTE FLEXIVEL DE BASE ACRILICA PARA COBERTURA EM GERAL IGOLFLEX BRANCO SIKA OU EQUIVALENTE</v>
          </cell>
          <cell r="C9500" t="str">
            <v>KG</v>
          </cell>
          <cell r="D9500">
            <v>11.91</v>
          </cell>
        </row>
        <row r="9501">
          <cell r="A9501">
            <v>141</v>
          </cell>
          <cell r="B9501" t="str">
            <v>IMPERMEABILIZANTE FLEXÍVEL A BASE DE ELASTÔMERO IGOLFLEX PRETO SIKA OU EQUIVALENTE</v>
          </cell>
          <cell r="C9501" t="str">
            <v>KG</v>
          </cell>
          <cell r="D9501">
            <v>10.98</v>
          </cell>
        </row>
        <row r="9502">
          <cell r="A9502">
            <v>142</v>
          </cell>
          <cell r="B9502" t="str">
            <v>SELANTE ELÁSTICO MONOCOMPONENTE À BASE DE POLIURETANO SIKAFLEX 1A PLUS OU EQUIVALENTE</v>
          </cell>
          <cell r="C9502" t="str">
            <v>310ML</v>
          </cell>
          <cell r="D9502">
            <v>23.7</v>
          </cell>
        </row>
        <row r="9503">
          <cell r="A9503">
            <v>144</v>
          </cell>
          <cell r="B9503" t="str">
            <v>SELANTE E ADESIVO DE ELASTICIDADE PERMANENTE TIPO SIKAFLEX-11 FC OU EQUIVALENTE</v>
          </cell>
          <cell r="C9503" t="str">
            <v>300ML</v>
          </cell>
          <cell r="D9503">
            <v>43.54</v>
          </cell>
        </row>
        <row r="9504">
          <cell r="A9504">
            <v>148</v>
          </cell>
          <cell r="B9504" t="str">
            <v>ADITIVO À BASE DE EMULSÃO DE POLÍMERO SINTÉTICO PARA ARGAMASSA E CHAPISCO SIKAFIX SUPER OU EQUIVALENTE</v>
          </cell>
          <cell r="C9504" t="str">
            <v>L</v>
          </cell>
          <cell r="D9504">
            <v>8.42</v>
          </cell>
        </row>
        <row r="9505">
          <cell r="A9505">
            <v>151</v>
          </cell>
          <cell r="B9505" t="str">
            <v>IMPERMEABILIZANTE INCOLOR PARA TRATAMENTO SUPERFICIAL DE FACHADAS COM SILICONE SUPER CONSERVADO 5 SIKA OU EQUIVALENTE</v>
          </cell>
          <cell r="C9505" t="str">
            <v>L</v>
          </cell>
          <cell r="D9505">
            <v>14.98</v>
          </cell>
        </row>
        <row r="9506">
          <cell r="A9506">
            <v>153</v>
          </cell>
          <cell r="B9506" t="str">
            <v>TINTA PROTETORA EMULSAO AQUOSA, BASE EPOXI, TIPO SIKAGUARD 67</v>
          </cell>
          <cell r="C9506" t="str">
            <v>L</v>
          </cell>
          <cell r="D9506">
            <v>69.78</v>
          </cell>
        </row>
        <row r="9507">
          <cell r="A9507">
            <v>154</v>
          </cell>
          <cell r="B9507" t="str">
            <v>TINTA A BASE DE RESINA EPOXI ALCATRÃO, (PASTA PARA REVESTIMENTO)</v>
          </cell>
          <cell r="C9507" t="str">
            <v>L</v>
          </cell>
          <cell r="D9507">
            <v>31.92</v>
          </cell>
        </row>
        <row r="9508">
          <cell r="A9508">
            <v>155</v>
          </cell>
          <cell r="B9508" t="str">
            <v>TINTA À BASE DE ALCATRÃO E EPOXI, COMPOUND COAL TAR EPOXI, OTTO BAUMGART OU EQUIVALENTE</v>
          </cell>
          <cell r="C9508" t="str">
            <v>L</v>
          </cell>
          <cell r="D9508">
            <v>27.93</v>
          </cell>
        </row>
        <row r="9509">
          <cell r="A9509">
            <v>156</v>
          </cell>
          <cell r="B9509" t="str">
            <v>ADESIVO ESTRUTURAL À BASE DE RESINA EPOXI SIKADUR 32 OU EQUIVALENTE</v>
          </cell>
          <cell r="C9509" t="str">
            <v>KG</v>
          </cell>
          <cell r="D9509">
            <v>33.840000000000003</v>
          </cell>
        </row>
        <row r="9510">
          <cell r="A9510">
            <v>157</v>
          </cell>
          <cell r="B9510" t="str">
            <v>ADESIVO EPOXI DE BAIXA VISCOSIDADE PARA INJEÇÃO EM TRINCAS E FISSURAS ESTRUTURAIS, SIKADUR 52 OU EQUIVALENTE</v>
          </cell>
          <cell r="C9510" t="str">
            <v>KG</v>
          </cell>
          <cell r="D9510">
            <v>75.81</v>
          </cell>
        </row>
        <row r="9511">
          <cell r="A9511">
            <v>158</v>
          </cell>
          <cell r="B9511" t="str">
            <v>IMUNIZANTE PARA MADEIRAS BRUTAS TIPO CARBOLINEUM OU EQUIVALENTE</v>
          </cell>
          <cell r="C9511" t="str">
            <v>L</v>
          </cell>
          <cell r="D9511">
            <v>20.93</v>
          </cell>
        </row>
        <row r="9512">
          <cell r="A9512">
            <v>159</v>
          </cell>
          <cell r="B9512" t="str">
            <v>ADUBO BOVINO</v>
          </cell>
          <cell r="C9512" t="str">
            <v>M3</v>
          </cell>
          <cell r="D9512">
            <v>141.91</v>
          </cell>
        </row>
        <row r="9513">
          <cell r="A9513">
            <v>164</v>
          </cell>
          <cell r="B9513" t="str">
            <v>ADUELA/BATENTE DUPLO/CAIXAO/GRADE CAIXA 15 X 3CM P/ PORTA 0,60 A 1,20 X 2,10M MADEIRA IPE/MOGNO/CEREJEIRA OU SIMILAR</v>
          </cell>
          <cell r="C9513" t="str">
            <v>JG</v>
          </cell>
          <cell r="D9513">
            <v>129.35</v>
          </cell>
        </row>
        <row r="9514">
          <cell r="A9514">
            <v>173</v>
          </cell>
          <cell r="B9514" t="str">
            <v>ADUELA/BATENTE DUPLO/CAIXAO/GRADE CAIXA 13 X 3CM P/ PORTA 0,60 A 1,20 X 2,10M MADEIRA CEDRO/IMBUIA/JEQUITIBA OU SIMILAR.</v>
          </cell>
          <cell r="C9514" t="str">
            <v>JG</v>
          </cell>
          <cell r="D9514">
            <v>44.75</v>
          </cell>
        </row>
        <row r="9515">
          <cell r="A9515">
            <v>174</v>
          </cell>
          <cell r="B9515" t="str">
            <v>ADUELA/BATENTE DUPLO/CAIXAO/GRADE CAIXA 13 X 3,5CM P/ PORTA 0,60 A 1,20 X 2,10M MADEIRA IPE/MOGNO/CEREJEIRA OU SIMILAR</v>
          </cell>
          <cell r="C9515" t="str">
            <v>JG</v>
          </cell>
          <cell r="D9515">
            <v>114.35</v>
          </cell>
        </row>
        <row r="9516">
          <cell r="A9516">
            <v>175</v>
          </cell>
          <cell r="B9516" t="str">
            <v>ADUELA/BATENTE DUPLO/CAIXAO/GRADE CAIXA 15 X 3,5CM P/ PORTA 0,60 A 1,20 X 2,10M MADEIRA IPE/MOGNO/CEREJEIRA OU SIMILAR</v>
          </cell>
          <cell r="C9516" t="str">
            <v>JG</v>
          </cell>
          <cell r="D9516">
            <v>137.27000000000001</v>
          </cell>
        </row>
        <row r="9517">
          <cell r="A9517">
            <v>181</v>
          </cell>
          <cell r="B9517" t="str">
            <v>ADUELA/BATENTE DUPLO/CAIXAO/GRADE CAIXA 15 X 3CM P/ PORTA 0,60 A 1,20 X 2,10M MADEIRA CEDRO/IMBUIA/JEQUITIBA OU SIMILAR</v>
          </cell>
          <cell r="C9517" t="str">
            <v>JG</v>
          </cell>
          <cell r="D9517">
            <v>57.57</v>
          </cell>
        </row>
        <row r="9518">
          <cell r="A9518">
            <v>183</v>
          </cell>
          <cell r="B9518" t="str">
            <v>ADUELA (GUARNICAO, BATENTE OU CAIXAO) DE PORTA, EM MADEIRA DE 1A. QUALIDADE, SEM ALIZARES, DE *13 X 3* CM</v>
          </cell>
          <cell r="C9518" t="str">
            <v>JG</v>
          </cell>
          <cell r="D9518">
            <v>97.13</v>
          </cell>
        </row>
        <row r="9519">
          <cell r="A9519">
            <v>184</v>
          </cell>
          <cell r="B9519" t="str">
            <v>ADUELA/BATENTE DUPLO/CAIXAO/GRADE CAIXA 13 X 3CM P/ PORTA 0,60 A 1,20 X 2,10M MADEIRA CEDRINHO/PINHO/CANELA OU SIMILAR</v>
          </cell>
          <cell r="C9519" t="str">
            <v>JG</v>
          </cell>
          <cell r="D9519">
            <v>36.79</v>
          </cell>
        </row>
        <row r="9520">
          <cell r="A9520">
            <v>185</v>
          </cell>
          <cell r="B9520" t="str">
            <v>ALIZAR / GUARNICAO 4 X 1CM MADEIRA IPE/MOGNO/CEREJEIRA OU SIMILAR</v>
          </cell>
          <cell r="C9520" t="str">
            <v>M</v>
          </cell>
          <cell r="D9520">
            <v>2.95</v>
          </cell>
        </row>
        <row r="9521">
          <cell r="A9521">
            <v>186</v>
          </cell>
          <cell r="B9521" t="str">
            <v>ALIZAR / GUARNICAO 5 X 1CM MADEIRA IPE/MOGNO/CEREJEIRA OU SIMILAR</v>
          </cell>
          <cell r="C9521" t="str">
            <v>M</v>
          </cell>
          <cell r="D9521">
            <v>2.95</v>
          </cell>
        </row>
        <row r="9522">
          <cell r="A9522">
            <v>187</v>
          </cell>
          <cell r="B9522" t="str">
            <v>ALIZAR / GUARNICAO 5 X 2CM MADEIRA IPE/MOGNO/CEREJEIRA OU SIMILAR</v>
          </cell>
          <cell r="C9522" t="str">
            <v>M</v>
          </cell>
          <cell r="D9522">
            <v>7.11</v>
          </cell>
        </row>
        <row r="9523">
          <cell r="A9523">
            <v>188</v>
          </cell>
          <cell r="B9523" t="str">
            <v>ALIZAR / GUARNICAO 5 X 1,5CM MADEIRA IPE/MOGNO/CEREJEIRA OU SIMILAR</v>
          </cell>
          <cell r="C9523" t="str">
            <v>M</v>
          </cell>
          <cell r="D9523">
            <v>3.2</v>
          </cell>
        </row>
        <row r="9524">
          <cell r="A9524">
            <v>190</v>
          </cell>
          <cell r="B9524" t="str">
            <v>MARCO/ARO/BATENTE SIMPLES/ GRADE CANTO 7 X 3CM P/ PORTA 0,60 A 1,20 X 2,10M MADEIRA REGIONAL 1A</v>
          </cell>
          <cell r="C9524" t="str">
            <v>JG</v>
          </cell>
          <cell r="D9524">
            <v>66.87</v>
          </cell>
        </row>
        <row r="9525">
          <cell r="A9525">
            <v>191</v>
          </cell>
          <cell r="B9525" t="str">
            <v>MARCO/ARO/BATENTE SIMPLES / GRADE CANTO 7 X 3,5CM P/ PORTA 0,60 A 1,20 X 2,10M MADEIRA REGIONAL 1A</v>
          </cell>
          <cell r="C9525" t="str">
            <v>JG</v>
          </cell>
          <cell r="D9525">
            <v>76.569999999999993</v>
          </cell>
        </row>
        <row r="9526">
          <cell r="A9526">
            <v>194</v>
          </cell>
          <cell r="B9526" t="str">
            <v>MARCO/ARO/BATENTE SIMPLES / GRADE CANTO 7 X 3CM P/ PORTA 0,60 A 1,20 X 2,10M MADEIRA REGIONAL 2A</v>
          </cell>
          <cell r="C9526" t="str">
            <v>JG</v>
          </cell>
          <cell r="D9526">
            <v>25.85</v>
          </cell>
        </row>
        <row r="9527">
          <cell r="A9527">
            <v>195</v>
          </cell>
          <cell r="B9527" t="str">
            <v>MARCO/ARO/BATENTE SIMPLES / GRADE CANTO 7 X 3,5CM P/ PORTA 0,60 A 1,20 X 2,10M MADEIRA REGIONAL 2A</v>
          </cell>
          <cell r="C9527" t="str">
            <v>JG</v>
          </cell>
          <cell r="D9527">
            <v>41.76</v>
          </cell>
        </row>
        <row r="9528">
          <cell r="A9528">
            <v>234</v>
          </cell>
          <cell r="B9528" t="str">
            <v>AGREGADO DE ALTA RESISTENCIA P/ PISO INDUSTRIAL</v>
          </cell>
          <cell r="C9528" t="str">
            <v>KG</v>
          </cell>
          <cell r="D9528">
            <v>0.75</v>
          </cell>
        </row>
        <row r="9529">
          <cell r="A9529">
            <v>235</v>
          </cell>
          <cell r="B9529" t="str">
            <v>AGREGADO ALTA RESISTENCIA P/ PISO INDUSTRIAL COR BRANCA</v>
          </cell>
          <cell r="C9529" t="str">
            <v>KG</v>
          </cell>
          <cell r="D9529">
            <v>0.75</v>
          </cell>
        </row>
        <row r="9530">
          <cell r="A9530">
            <v>236</v>
          </cell>
          <cell r="B9530" t="str">
            <v>AGREGADO ALTA RESISTENCIA P/ PISO INDUSTRIAL COR CINZA</v>
          </cell>
          <cell r="C9530" t="str">
            <v>KG</v>
          </cell>
          <cell r="D9530">
            <v>0.91</v>
          </cell>
        </row>
        <row r="9531">
          <cell r="A9531">
            <v>242</v>
          </cell>
          <cell r="B9531" t="str">
            <v>AJUDANTE ESPECIALIZADO</v>
          </cell>
          <cell r="C9531" t="str">
            <v>H</v>
          </cell>
          <cell r="D9531">
            <v>7.09</v>
          </cell>
        </row>
        <row r="9532">
          <cell r="A9532">
            <v>243</v>
          </cell>
          <cell r="B9532" t="str">
            <v>AJUDANTE ESPECIALIZADO EM SONDAGEM</v>
          </cell>
          <cell r="C9532" t="str">
            <v>H</v>
          </cell>
          <cell r="D9532">
            <v>8.81</v>
          </cell>
        </row>
        <row r="9533">
          <cell r="A9533">
            <v>244</v>
          </cell>
          <cell r="B9533" t="str">
            <v>AUXILIAR DE TOPOGRAFO</v>
          </cell>
          <cell r="C9533" t="str">
            <v>H</v>
          </cell>
          <cell r="D9533">
            <v>15.15</v>
          </cell>
        </row>
        <row r="9534">
          <cell r="A9534">
            <v>245</v>
          </cell>
          <cell r="B9534" t="str">
            <v>AUXILIAR DE LABORATORIO</v>
          </cell>
          <cell r="C9534" t="str">
            <v>H</v>
          </cell>
          <cell r="D9534">
            <v>9.16</v>
          </cell>
        </row>
        <row r="9535">
          <cell r="A9535">
            <v>246</v>
          </cell>
          <cell r="B9535" t="str">
            <v>AUXILIAR DE ENCANADOR OU BOMBEIRO HIDRAULICO</v>
          </cell>
          <cell r="C9535" t="str">
            <v>H</v>
          </cell>
          <cell r="D9535">
            <v>7.43</v>
          </cell>
        </row>
        <row r="9536">
          <cell r="A9536">
            <v>247</v>
          </cell>
          <cell r="B9536" t="str">
            <v>AUXILIAR DE ELETRICISTA</v>
          </cell>
          <cell r="C9536" t="str">
            <v>H</v>
          </cell>
          <cell r="D9536">
            <v>8.9700000000000006</v>
          </cell>
        </row>
        <row r="9537">
          <cell r="A9537">
            <v>248</v>
          </cell>
          <cell r="B9537" t="str">
            <v>AJUDANTE DE OPERACAO EM GERAL</v>
          </cell>
          <cell r="C9537" t="str">
            <v>H</v>
          </cell>
          <cell r="D9537">
            <v>7.09</v>
          </cell>
        </row>
        <row r="9538">
          <cell r="A9538">
            <v>251</v>
          </cell>
          <cell r="B9538" t="str">
            <v>AUXILIAR DE MECANICO</v>
          </cell>
          <cell r="C9538" t="str">
            <v>H</v>
          </cell>
          <cell r="D9538">
            <v>9.31</v>
          </cell>
        </row>
        <row r="9539">
          <cell r="A9539">
            <v>252</v>
          </cell>
          <cell r="B9539" t="str">
            <v>AUXILIAR DE SERRALHEIRO</v>
          </cell>
          <cell r="C9539" t="str">
            <v>H</v>
          </cell>
          <cell r="D9539">
            <v>7.03</v>
          </cell>
        </row>
        <row r="9540">
          <cell r="A9540">
            <v>253</v>
          </cell>
          <cell r="B9540" t="str">
            <v>ALMOXARIFE</v>
          </cell>
          <cell r="C9540" t="str">
            <v>H</v>
          </cell>
          <cell r="D9540">
            <v>10.48</v>
          </cell>
        </row>
        <row r="9541">
          <cell r="A9541">
            <v>295</v>
          </cell>
          <cell r="B9541" t="str">
            <v>ANEL BORRACHA PARA TUBO ESGOTO PREDIAL DN 40 MM (NBR 5688)</v>
          </cell>
          <cell r="C9541" t="str">
            <v>UN</v>
          </cell>
          <cell r="D9541">
            <v>0.59</v>
          </cell>
        </row>
        <row r="9542">
          <cell r="A9542">
            <v>296</v>
          </cell>
          <cell r="B9542" t="str">
            <v>ANEL BORRACHA PARA TUBO ESGOTO PREDIAL DN 50 MM (NBR 5688)</v>
          </cell>
          <cell r="C9542" t="str">
            <v>UN</v>
          </cell>
          <cell r="D9542">
            <v>0.61</v>
          </cell>
        </row>
        <row r="9543">
          <cell r="A9543">
            <v>297</v>
          </cell>
          <cell r="B9543" t="str">
            <v>ANEL BORRACHA PARA TUBO ESGOTO PREDIAL DN 75 MM (NBR 5688)</v>
          </cell>
          <cell r="C9543" t="str">
            <v>UN</v>
          </cell>
          <cell r="D9543">
            <v>0.86</v>
          </cell>
        </row>
        <row r="9544">
          <cell r="A9544">
            <v>298</v>
          </cell>
          <cell r="B9544" t="str">
            <v>ANEL BORRACHA DN 75 MM, PARA TUBO SERIE REFORCADA ESGOTO PREDIAL</v>
          </cell>
          <cell r="C9544" t="str">
            <v>UN</v>
          </cell>
          <cell r="D9544">
            <v>0.99</v>
          </cell>
        </row>
        <row r="9545">
          <cell r="A9545">
            <v>299</v>
          </cell>
          <cell r="B9545" t="str">
            <v>ANEL BORRACHA DN 100 MM, PARA TUBO SERIE REFORCADA ESGOTO PREDIAL</v>
          </cell>
          <cell r="C9545" t="str">
            <v>UN</v>
          </cell>
          <cell r="D9545">
            <v>0.98</v>
          </cell>
        </row>
        <row r="9546">
          <cell r="A9546">
            <v>300</v>
          </cell>
          <cell r="B9546" t="str">
            <v>ANEL BORRACHA, DN 150 MM, PARA TUBO SERIE REFORCADA ESGOTO PREDIAL</v>
          </cell>
          <cell r="C9546" t="str">
            <v>UN</v>
          </cell>
          <cell r="D9546">
            <v>4.54</v>
          </cell>
        </row>
        <row r="9547">
          <cell r="A9547">
            <v>301</v>
          </cell>
          <cell r="B9547" t="str">
            <v>ANEL BORRACHA PARA TUBO ESGOTO PREDIAL, DN 100 MM (NBR 5688)</v>
          </cell>
          <cell r="C9547" t="str">
            <v>UN</v>
          </cell>
          <cell r="D9547">
            <v>1.08</v>
          </cell>
        </row>
        <row r="9548">
          <cell r="A9548">
            <v>303</v>
          </cell>
          <cell r="B9548" t="str">
            <v>ANEL BORRACHA, PARA TUBO PVC, REDE COLETOR ESGOTO, DN 100 MM (NBR 7362)</v>
          </cell>
          <cell r="C9548" t="str">
            <v>UN</v>
          </cell>
          <cell r="D9548">
            <v>1.47</v>
          </cell>
        </row>
        <row r="9549">
          <cell r="A9549">
            <v>304</v>
          </cell>
          <cell r="B9549" t="str">
            <v>ANEL BORRACHA, PARA TUBO PVC, REDE COLETOR ESGOTO, DN 125 MM (NBR 7362)</v>
          </cell>
          <cell r="C9549" t="str">
            <v>UN</v>
          </cell>
          <cell r="D9549">
            <v>2.25</v>
          </cell>
        </row>
        <row r="9550">
          <cell r="A9550">
            <v>305</v>
          </cell>
          <cell r="B9550" t="str">
            <v>ANEL BORRACHA, PARA TUBO PVC, REDE COLETOR ESGOTO, DN 150 MM (NBR 7362)</v>
          </cell>
          <cell r="C9550" t="str">
            <v>UN</v>
          </cell>
          <cell r="D9550">
            <v>3.84</v>
          </cell>
        </row>
        <row r="9551">
          <cell r="A9551">
            <v>306</v>
          </cell>
          <cell r="B9551" t="str">
            <v>ANEL BORRACHA, PARA TUBO PVC, REDE COLETOR ESGOTO, DN 200 MM (NBR 7362)</v>
          </cell>
          <cell r="C9551" t="str">
            <v>UN</v>
          </cell>
          <cell r="D9551">
            <v>4.6100000000000003</v>
          </cell>
        </row>
        <row r="9552">
          <cell r="A9552">
            <v>307</v>
          </cell>
          <cell r="B9552" t="str">
            <v>ANEL BORRACHA, PARA TUBO PVC, REDE COLETOR ESGOTO, DN 250 MM (NBR 7362)</v>
          </cell>
          <cell r="C9552" t="str">
            <v>UN</v>
          </cell>
          <cell r="D9552">
            <v>9.11</v>
          </cell>
        </row>
        <row r="9553">
          <cell r="A9553">
            <v>308</v>
          </cell>
          <cell r="B9553" t="str">
            <v>ANEL BORRACHA, PARA TUBO, PVC REDE COLETOR ESGOTO, DN 300 MM (NBR 7362)</v>
          </cell>
          <cell r="C9553" t="str">
            <v>UN</v>
          </cell>
          <cell r="D9553">
            <v>12.16</v>
          </cell>
        </row>
        <row r="9554">
          <cell r="A9554">
            <v>309</v>
          </cell>
          <cell r="B9554" t="str">
            <v>ANEL BORRACHA, PARA TUBO PVC, REDE COLETOR ESGOTO, DN 350 MM (NBR 7362)</v>
          </cell>
          <cell r="C9554" t="str">
            <v>UN</v>
          </cell>
          <cell r="D9554">
            <v>18.670000000000002</v>
          </cell>
        </row>
        <row r="9555">
          <cell r="A9555">
            <v>310</v>
          </cell>
          <cell r="B9555" t="str">
            <v>ANEL BORRACHA, PARA TUBO PVC, REDE COLETOR ESGOTO, DN 400 MM (NBR 7362)</v>
          </cell>
          <cell r="C9555" t="str">
            <v>UN</v>
          </cell>
          <cell r="D9555">
            <v>23.67</v>
          </cell>
        </row>
        <row r="9556">
          <cell r="A9556">
            <v>311</v>
          </cell>
          <cell r="B9556" t="str">
            <v>ANEL BORRACHA, PARA TUBO PVC DEFOFO, DN 100 MM (NBR 7665)</v>
          </cell>
          <cell r="C9556" t="str">
            <v>UN</v>
          </cell>
          <cell r="D9556">
            <v>3.51</v>
          </cell>
        </row>
        <row r="9557">
          <cell r="A9557">
            <v>314</v>
          </cell>
          <cell r="B9557" t="str">
            <v>ANEL BORRACHA, PARA TUBO PVC DEFOFO, DN 300 MM (NBR 7665)</v>
          </cell>
          <cell r="C9557" t="str">
            <v>UN</v>
          </cell>
          <cell r="D9557">
            <v>56.73</v>
          </cell>
        </row>
        <row r="9558">
          <cell r="A9558">
            <v>318</v>
          </cell>
          <cell r="B9558" t="str">
            <v>ANEL BORRACHA, PARA TUBO PVC DEFOFO, DN 150 MM (NBR 7665)</v>
          </cell>
          <cell r="C9558" t="str">
            <v>UN</v>
          </cell>
          <cell r="D9558">
            <v>6.15</v>
          </cell>
        </row>
        <row r="9559">
          <cell r="A9559">
            <v>319</v>
          </cell>
          <cell r="B9559" t="str">
            <v>ANEL BORRACHA, PARA TUBO PVC DEFOFO, DN 200 MM (NBR 7665)</v>
          </cell>
          <cell r="C9559" t="str">
            <v>UN</v>
          </cell>
          <cell r="D9559">
            <v>11.62</v>
          </cell>
        </row>
        <row r="9560">
          <cell r="A9560">
            <v>320</v>
          </cell>
          <cell r="B9560" t="str">
            <v>ANEL BORRACHA, PARA TUBO PVC DEFOFO, DN 250 MM (NBR 7665)</v>
          </cell>
          <cell r="C9560" t="str">
            <v>UN</v>
          </cell>
          <cell r="D9560">
            <v>36.93</v>
          </cell>
        </row>
        <row r="9561">
          <cell r="A9561">
            <v>325</v>
          </cell>
          <cell r="B9561" t="str">
            <v>ANEL BORRACHA, PARA TUBO/CONEXAO PVC PBA, DN 50 MM, PARA REDE AGUA</v>
          </cell>
          <cell r="C9561" t="str">
            <v>UN</v>
          </cell>
          <cell r="D9561">
            <v>1.1000000000000001</v>
          </cell>
        </row>
        <row r="9562">
          <cell r="A9562">
            <v>328</v>
          </cell>
          <cell r="B9562" t="str">
            <v>ANEL BORRACHA, PARA TUBO/CONEXAO PVC PBA, DN 100 MM, PARA REDE AGUA</v>
          </cell>
          <cell r="C9562" t="str">
            <v>UN</v>
          </cell>
          <cell r="D9562">
            <v>2.83</v>
          </cell>
        </row>
        <row r="9563">
          <cell r="A9563">
            <v>329</v>
          </cell>
          <cell r="B9563" t="str">
            <v>ANEL BORRACHA, PARA TUBO/CONEXAO PVC PBA, DN 75 MM, PARA REDE AGUA</v>
          </cell>
          <cell r="C9563" t="str">
            <v>UN</v>
          </cell>
          <cell r="D9563">
            <v>3.61</v>
          </cell>
        </row>
        <row r="9564">
          <cell r="A9564">
            <v>333</v>
          </cell>
          <cell r="B9564" t="str">
            <v>ARAME GALVANIZADO 14 BWG, D = 2,11 MM (0,026 KG/M)</v>
          </cell>
          <cell r="C9564" t="str">
            <v>KG</v>
          </cell>
          <cell r="D9564">
            <v>12.9</v>
          </cell>
        </row>
        <row r="9565">
          <cell r="A9565">
            <v>334</v>
          </cell>
          <cell r="B9565" t="str">
            <v>ARAME GALVANIZADO 8 BWG, D = 4,19MM (0,101 KG/M)</v>
          </cell>
          <cell r="C9565" t="str">
            <v>KG</v>
          </cell>
          <cell r="D9565">
            <v>12.17</v>
          </cell>
        </row>
        <row r="9566">
          <cell r="A9566">
            <v>335</v>
          </cell>
          <cell r="B9566" t="str">
            <v>ARAME GALVANIZADO 10 BWG, 3,40 MM (0,0713 KG/M)</v>
          </cell>
          <cell r="C9566" t="str">
            <v>KG</v>
          </cell>
          <cell r="D9566">
            <v>11.16</v>
          </cell>
        </row>
        <row r="9567">
          <cell r="A9567">
            <v>337</v>
          </cell>
          <cell r="B9567" t="str">
            <v>ARAME RECOZIDO 18 BWG, 1,25 MM (0,01 KG/M)</v>
          </cell>
          <cell r="C9567" t="str">
            <v>KG</v>
          </cell>
          <cell r="D9567">
            <v>10</v>
          </cell>
        </row>
        <row r="9568">
          <cell r="A9568">
            <v>338</v>
          </cell>
          <cell r="B9568" t="str">
            <v>ARAME FARPADO 16 BWG (0,047 KG/M)</v>
          </cell>
          <cell r="C9568" t="str">
            <v>KG</v>
          </cell>
          <cell r="D9568">
            <v>16.940000000000001</v>
          </cell>
        </row>
        <row r="9569">
          <cell r="A9569">
            <v>339</v>
          </cell>
          <cell r="B9569" t="str">
            <v>ARAME FARPADO GALVANIZADO 14 BWG, CLASSE 250</v>
          </cell>
          <cell r="C9569" t="str">
            <v>M</v>
          </cell>
          <cell r="D9569">
            <v>0.65</v>
          </cell>
        </row>
        <row r="9570">
          <cell r="A9570">
            <v>340</v>
          </cell>
          <cell r="B9570" t="str">
            <v>ARAME FARPADO 16 BWG 4 X 4", 23,50 KG/ROLO 500 M</v>
          </cell>
          <cell r="C9570" t="str">
            <v>M</v>
          </cell>
          <cell r="D9570">
            <v>0.9</v>
          </cell>
        </row>
        <row r="9571">
          <cell r="A9571">
            <v>341</v>
          </cell>
          <cell r="B9571" t="str">
            <v>ARAME GALVANIZADO 18 BWG, 1,24MM (0,009 KG/M)</v>
          </cell>
          <cell r="C9571" t="str">
            <v>M</v>
          </cell>
          <cell r="D9571">
            <v>0.17</v>
          </cell>
        </row>
        <row r="9572">
          <cell r="A9572">
            <v>342</v>
          </cell>
          <cell r="B9572" t="str">
            <v>ARAME GALVANIZADO 12 BWG, 2,76 MM (0,048 KG/M)</v>
          </cell>
          <cell r="C9572" t="str">
            <v>KG</v>
          </cell>
          <cell r="D9572">
            <v>12.61</v>
          </cell>
        </row>
        <row r="9573">
          <cell r="A9573">
            <v>343</v>
          </cell>
          <cell r="B9573" t="str">
            <v>ARAME GALVANIZADO 14 BWG, 2,10MM (0,0272 KG/M)</v>
          </cell>
          <cell r="C9573" t="str">
            <v>M</v>
          </cell>
          <cell r="D9573">
            <v>0.35</v>
          </cell>
        </row>
        <row r="9574">
          <cell r="A9574">
            <v>344</v>
          </cell>
          <cell r="B9574" t="str">
            <v>ARAME GALVANIZADO 16 BWG, 1,65MM (0,0166 KG/M)</v>
          </cell>
          <cell r="C9574" t="str">
            <v>KG</v>
          </cell>
          <cell r="D9574">
            <v>13.96</v>
          </cell>
        </row>
        <row r="9575">
          <cell r="A9575">
            <v>345</v>
          </cell>
          <cell r="B9575" t="str">
            <v>ARAME GALVANIZADO 18 BWG, 1,24MM (0,009 KG/M)</v>
          </cell>
          <cell r="C9575" t="str">
            <v>KG</v>
          </cell>
          <cell r="D9575">
            <v>17.05</v>
          </cell>
        </row>
        <row r="9576">
          <cell r="A9576">
            <v>346</v>
          </cell>
          <cell r="B9576" t="str">
            <v>ARAME DE ACO OVALADO 15 X 17 ( 45,7 KG, 700 KGF), ROLO 1000 M</v>
          </cell>
          <cell r="C9576" t="str">
            <v>KG</v>
          </cell>
          <cell r="D9576">
            <v>13.46</v>
          </cell>
        </row>
        <row r="9577">
          <cell r="A9577">
            <v>348</v>
          </cell>
          <cell r="B9577" t="str">
            <v>ARBUSTO REGIONAL ALTURA MAIOR QUE 1M</v>
          </cell>
          <cell r="C9577" t="str">
            <v>UN</v>
          </cell>
          <cell r="D9577">
            <v>21.25</v>
          </cell>
        </row>
        <row r="9578">
          <cell r="A9578">
            <v>349</v>
          </cell>
          <cell r="B9578" t="str">
            <v>MUDAS HERBACEAS DA REGIAO</v>
          </cell>
          <cell r="C9578" t="str">
            <v>UN</v>
          </cell>
          <cell r="D9578">
            <v>0.89</v>
          </cell>
        </row>
        <row r="9579">
          <cell r="A9579">
            <v>357</v>
          </cell>
          <cell r="B9579" t="str">
            <v>MUDA DE ARBUSTO REGIONAL ORNAMENTAL</v>
          </cell>
          <cell r="C9579" t="str">
            <v>UN</v>
          </cell>
          <cell r="D9579">
            <v>17</v>
          </cell>
        </row>
        <row r="9580">
          <cell r="A9580">
            <v>358</v>
          </cell>
          <cell r="B9580" t="str">
            <v>MUDA DE ARVORE REGIONAL ORNAMENTAL</v>
          </cell>
          <cell r="C9580" t="str">
            <v>UN</v>
          </cell>
          <cell r="D9580">
            <v>17</v>
          </cell>
        </row>
        <row r="9581">
          <cell r="A9581">
            <v>359</v>
          </cell>
          <cell r="B9581" t="str">
            <v>ARVORE REGIONAL MAIOR QUE 2M</v>
          </cell>
          <cell r="C9581" t="str">
            <v>UN</v>
          </cell>
          <cell r="D9581">
            <v>25.5</v>
          </cell>
        </row>
        <row r="9582">
          <cell r="A9582">
            <v>360</v>
          </cell>
          <cell r="B9582" t="str">
            <v>MUDAS RASTEIRAS DA REGIAO</v>
          </cell>
          <cell r="C9582" t="str">
            <v>UN</v>
          </cell>
          <cell r="D9582">
            <v>0.85</v>
          </cell>
        </row>
        <row r="9583">
          <cell r="A9583">
            <v>365</v>
          </cell>
          <cell r="B9583" t="str">
            <v>MUDAS ARBUSTIVAS DA REGIAO</v>
          </cell>
          <cell r="C9583" t="str">
            <v>UN</v>
          </cell>
          <cell r="D9583">
            <v>4.5999999999999996</v>
          </cell>
        </row>
        <row r="9584">
          <cell r="A9584">
            <v>366</v>
          </cell>
          <cell r="B9584" t="str">
            <v>AREIA FINA - POSTO JAZIDA / FORNECEDOR (SEM FRETE)</v>
          </cell>
          <cell r="C9584" t="str">
            <v>M3</v>
          </cell>
          <cell r="D9584">
            <v>45</v>
          </cell>
        </row>
        <row r="9585">
          <cell r="A9585">
            <v>367</v>
          </cell>
          <cell r="B9585" t="str">
            <v>AREIA GROSSA - POSTO JAZIDA / FORNECEDOR (SEM FRETE)</v>
          </cell>
          <cell r="C9585" t="str">
            <v>M3</v>
          </cell>
          <cell r="D9585">
            <v>50</v>
          </cell>
        </row>
        <row r="9586">
          <cell r="A9586">
            <v>368</v>
          </cell>
          <cell r="B9586" t="str">
            <v>AREIA P/ ATERRO - POSTO JAZIDA / FORNECEDOR (SEM FRETE)</v>
          </cell>
          <cell r="C9586" t="str">
            <v>M3</v>
          </cell>
          <cell r="D9586">
            <v>37.5</v>
          </cell>
        </row>
        <row r="9587">
          <cell r="A9587">
            <v>369</v>
          </cell>
          <cell r="B9587" t="str">
            <v>AREIA AMARELA, AREIA BARRADA OU ARENOSO (RETIRADA NO AREAL, SEM TRANSPORTE)</v>
          </cell>
          <cell r="C9587" t="str">
            <v>M3</v>
          </cell>
          <cell r="D9587">
            <v>27.86</v>
          </cell>
        </row>
        <row r="9588">
          <cell r="A9588">
            <v>370</v>
          </cell>
          <cell r="B9588" t="str">
            <v>AREIA MEDIA - POSTO JAZIDA / FORNECEDOR (SEM FRETE)</v>
          </cell>
          <cell r="C9588" t="str">
            <v>M3</v>
          </cell>
          <cell r="D9588">
            <v>40</v>
          </cell>
        </row>
        <row r="9589">
          <cell r="A9589">
            <v>371</v>
          </cell>
          <cell r="B9589" t="str">
            <v>ARGAMASSA INDUSTRIALIZADA MULTIUSO, PARA REVESTIMENTO INTERNO E EXTERNO E ASSENTAMENTO DE BLOCOS DIVERSOS</v>
          </cell>
          <cell r="C9589" t="str">
            <v>KG</v>
          </cell>
          <cell r="D9589">
            <v>0.41</v>
          </cell>
        </row>
        <row r="9590">
          <cell r="A9590">
            <v>374</v>
          </cell>
          <cell r="B9590" t="str">
            <v>ARGAMASSA PRONTA PARA REVESTIMENTO INTERNO EM PAREDES</v>
          </cell>
          <cell r="C9590" t="str">
            <v>KG</v>
          </cell>
          <cell r="D9590">
            <v>0.35</v>
          </cell>
        </row>
        <row r="9591">
          <cell r="A9591">
            <v>375</v>
          </cell>
          <cell r="B9591" t="str">
            <v>ARGAMASSA PRONTA PARA REVESTIMENTO EXTERNO EM PAREDES</v>
          </cell>
          <cell r="C9591" t="str">
            <v>KG</v>
          </cell>
          <cell r="D9591">
            <v>0.96</v>
          </cell>
        </row>
        <row r="9592">
          <cell r="A9592">
            <v>376</v>
          </cell>
          <cell r="B9592" t="str">
            <v>ARMARIO PLASTICO PARA BANHEIRO, DE EMBUTIR, UMA PORTA COM ESPELHO, DE * 35 X 45 * CM</v>
          </cell>
          <cell r="C9592" t="str">
            <v>UN</v>
          </cell>
          <cell r="D9592">
            <v>33.950000000000003</v>
          </cell>
        </row>
        <row r="9593">
          <cell r="A9593">
            <v>377</v>
          </cell>
          <cell r="B9593" t="str">
            <v>ASSENTO SANITARIO DE PLASTICO, TIPO CONVENCIONAL</v>
          </cell>
          <cell r="C9593" t="str">
            <v>UN</v>
          </cell>
          <cell r="D9593">
            <v>19.45</v>
          </cell>
        </row>
        <row r="9594">
          <cell r="A9594">
            <v>378</v>
          </cell>
          <cell r="B9594" t="str">
            <v>ARMADOR</v>
          </cell>
          <cell r="C9594" t="str">
            <v>H</v>
          </cell>
          <cell r="D9594">
            <v>9.89</v>
          </cell>
        </row>
        <row r="9595">
          <cell r="A9595">
            <v>379</v>
          </cell>
          <cell r="B9595" t="str">
            <v>ARRUELA QUADRADA ACO GALV D = 38MM ESP= 3MM DFURO= 18 MM</v>
          </cell>
          <cell r="C9595" t="str">
            <v>UN</v>
          </cell>
          <cell r="D9595">
            <v>1.46</v>
          </cell>
        </row>
        <row r="9596">
          <cell r="A9596">
            <v>390</v>
          </cell>
          <cell r="B9596" t="str">
            <v>SUPORTE PARA TUBO DE PROTECAO DN 2'' C/ ROSCA MECANICA</v>
          </cell>
          <cell r="C9596" t="str">
            <v>UN</v>
          </cell>
          <cell r="D9596">
            <v>5.33</v>
          </cell>
        </row>
        <row r="9597">
          <cell r="A9597">
            <v>392</v>
          </cell>
          <cell r="B9597" t="str">
            <v>ABRACADEIRA TIPO D 1/2" C/ PARAFUSO"</v>
          </cell>
          <cell r="C9597" t="str">
            <v>UN</v>
          </cell>
          <cell r="D9597">
            <v>0.41</v>
          </cell>
        </row>
        <row r="9598">
          <cell r="A9598">
            <v>393</v>
          </cell>
          <cell r="B9598" t="str">
            <v>ABRACADEIRA METALICA PARA AMARRACAO DE ELETRODUTOS, TIPO D, COM 1" E PARAFUSO DE FIXACAO</v>
          </cell>
          <cell r="C9598" t="str">
            <v>UN</v>
          </cell>
          <cell r="D9598">
            <v>0.73</v>
          </cell>
        </row>
        <row r="9599">
          <cell r="A9599">
            <v>394</v>
          </cell>
          <cell r="B9599" t="str">
            <v>ABRACADEIRA TIPO D 1 1/2" C/PARAFUSO"</v>
          </cell>
          <cell r="C9599" t="str">
            <v>UN</v>
          </cell>
          <cell r="D9599">
            <v>0.77</v>
          </cell>
        </row>
        <row r="9600">
          <cell r="A9600">
            <v>395</v>
          </cell>
          <cell r="B9600" t="str">
            <v>ABRACADEIRA TIPO D 1 1/4" C/ PARAFUSO"</v>
          </cell>
          <cell r="C9600" t="str">
            <v>UN</v>
          </cell>
          <cell r="D9600">
            <v>0.71</v>
          </cell>
        </row>
        <row r="9601">
          <cell r="A9601">
            <v>396</v>
          </cell>
          <cell r="B9601" t="str">
            <v>ABRACADEIRA TIPO D 2" C/ PARAFUSO"</v>
          </cell>
          <cell r="C9601" t="str">
            <v>UN</v>
          </cell>
          <cell r="D9601">
            <v>1.01</v>
          </cell>
        </row>
        <row r="9602">
          <cell r="A9602">
            <v>397</v>
          </cell>
          <cell r="B9602" t="str">
            <v>ABRACADEIRA TIPO D 2 1/2" C/ PARAFUSO"</v>
          </cell>
          <cell r="C9602" t="str">
            <v>UN</v>
          </cell>
          <cell r="D9602">
            <v>1.03</v>
          </cell>
        </row>
        <row r="9603">
          <cell r="A9603">
            <v>398</v>
          </cell>
          <cell r="B9603" t="str">
            <v>ABRACADEIRA TIPO D 3" C/ PARAFUSO"</v>
          </cell>
          <cell r="C9603" t="str">
            <v>UN</v>
          </cell>
          <cell r="D9603">
            <v>1.46</v>
          </cell>
        </row>
        <row r="9604">
          <cell r="A9604">
            <v>399</v>
          </cell>
          <cell r="B9604" t="str">
            <v>ABRACADEIRA TIPO D 4" C/ PARAFUSO"</v>
          </cell>
          <cell r="C9604" t="str">
            <v>UN</v>
          </cell>
          <cell r="D9604">
            <v>2.6</v>
          </cell>
        </row>
        <row r="9605">
          <cell r="A9605">
            <v>400</v>
          </cell>
          <cell r="B9605" t="str">
            <v>ABRACADEIRA TIPO D 3/4" C/ PARAFUSO"</v>
          </cell>
          <cell r="C9605" t="str">
            <v>UN</v>
          </cell>
          <cell r="D9605">
            <v>0.55000000000000004</v>
          </cell>
        </row>
        <row r="9606">
          <cell r="A9606">
            <v>402</v>
          </cell>
          <cell r="B9606" t="str">
            <v>GANCHO SUSPENSAO OLHAL EM ACO GALV, ESPESSURA 16MM, ABERTURA 21MM</v>
          </cell>
          <cell r="C9606" t="str">
            <v>UN</v>
          </cell>
          <cell r="D9606">
            <v>4.8899999999999997</v>
          </cell>
        </row>
        <row r="9607">
          <cell r="A9607">
            <v>404</v>
          </cell>
          <cell r="B9607" t="str">
            <v>FITA ISOLANTE AUTO-FUSAO BT REF 3M OU SIMILAR</v>
          </cell>
          <cell r="C9607" t="str">
            <v>M</v>
          </cell>
          <cell r="D9607">
            <v>2.2200000000000002</v>
          </cell>
        </row>
        <row r="9608">
          <cell r="A9608">
            <v>406</v>
          </cell>
          <cell r="B9608" t="str">
            <v>FITA ACO INOX P/ CINTAR POSTE FUSIMEC/ERICSSON/ERIBAND OU SIM 0,8 X 19 MM (ROLO DE 30 M)</v>
          </cell>
          <cell r="C9608" t="str">
            <v>UN</v>
          </cell>
          <cell r="D9608">
            <v>28.53</v>
          </cell>
        </row>
        <row r="9609">
          <cell r="A9609">
            <v>407</v>
          </cell>
          <cell r="B9609" t="str">
            <v>FITA DE ALUMINIO PARA PROTECAO DO CONDUTOR LARGURA 10 MM</v>
          </cell>
          <cell r="C9609" t="str">
            <v>KG</v>
          </cell>
          <cell r="D9609">
            <v>48.32</v>
          </cell>
        </row>
        <row r="9610">
          <cell r="A9610">
            <v>408</v>
          </cell>
          <cell r="B9610" t="str">
            <v>ABRACADEIRA DE NYLON PARA AMARRACAO DE CABOS, COMPRIM= 390MM</v>
          </cell>
          <cell r="C9610" t="str">
            <v>UN</v>
          </cell>
          <cell r="D9610">
            <v>0.2</v>
          </cell>
        </row>
        <row r="9611">
          <cell r="A9611">
            <v>409</v>
          </cell>
          <cell r="B9611" t="str">
            <v>ABRACADEIRA DE NYLON PARA AMARRACAO DE CABOS, COMPRIM= 205MM</v>
          </cell>
          <cell r="C9611" t="str">
            <v>UN</v>
          </cell>
          <cell r="D9611">
            <v>0.15</v>
          </cell>
        </row>
        <row r="9612">
          <cell r="A9612">
            <v>410</v>
          </cell>
          <cell r="B9612" t="str">
            <v>ABRACADEIRA DE NYLON PARA AMARRACAO DE CABOS, COMPRIM= 158MM</v>
          </cell>
          <cell r="C9612" t="str">
            <v>UN</v>
          </cell>
          <cell r="D9612">
            <v>0.08</v>
          </cell>
        </row>
        <row r="9613">
          <cell r="A9613">
            <v>411</v>
          </cell>
          <cell r="B9613" t="str">
            <v>ABRACADEIRA DE NYLON PARA AMARRACAO DE CABOS, COMPRIMENTO DE *200,0 X 4,5* MM</v>
          </cell>
          <cell r="C9613" t="str">
            <v>UN</v>
          </cell>
          <cell r="D9613">
            <v>0.1</v>
          </cell>
        </row>
        <row r="9614">
          <cell r="A9614">
            <v>412</v>
          </cell>
          <cell r="B9614" t="str">
            <v>ABRACADEIRA DE NYLON PARA AMARRACAO DE CABOS, COMPRIM= 232MM</v>
          </cell>
          <cell r="C9614" t="str">
            <v>UN</v>
          </cell>
          <cell r="D9614">
            <v>0.18</v>
          </cell>
        </row>
        <row r="9615">
          <cell r="A9615">
            <v>414</v>
          </cell>
          <cell r="B9615" t="str">
            <v>ABRACADEIRA DE NYLON PARA AMARRACAO DE CABOS, COMPRIM= 100MM</v>
          </cell>
          <cell r="C9615" t="str">
            <v>UN</v>
          </cell>
          <cell r="D9615">
            <v>0.05</v>
          </cell>
        </row>
        <row r="9616">
          <cell r="A9616">
            <v>415</v>
          </cell>
          <cell r="B9616" t="str">
            <v>GRAMPO P/ HASTE DE ATERRAMENTO DE 1'', CABO 6 A 50MM2</v>
          </cell>
          <cell r="C9616" t="str">
            <v>UN</v>
          </cell>
          <cell r="D9616">
            <v>4.2300000000000004</v>
          </cell>
        </row>
        <row r="9617">
          <cell r="A9617">
            <v>416</v>
          </cell>
          <cell r="B9617" t="str">
            <v>GRAMPO P/ HASTE DE ATERRAMENTO DE 3/4", CABO 6 A 50MM2</v>
          </cell>
          <cell r="C9617" t="str">
            <v>UN</v>
          </cell>
          <cell r="D9617">
            <v>2.62</v>
          </cell>
        </row>
        <row r="9618">
          <cell r="A9618">
            <v>417</v>
          </cell>
          <cell r="B9618" t="str">
            <v>ALCA PRE-FORMADA DE LINHA, EM ALUMINIO P/ CABO DE ALUMINIO DIAM 16MM2</v>
          </cell>
          <cell r="C9618" t="str">
            <v>UN</v>
          </cell>
          <cell r="D9618">
            <v>1.54</v>
          </cell>
        </row>
        <row r="9619">
          <cell r="A9619">
            <v>418</v>
          </cell>
          <cell r="B9619" t="str">
            <v>ALCA PRE-FORMADA DE DISTRIBUICAO PLP P/ CABO ALUMINIO 25MM2</v>
          </cell>
          <cell r="C9619" t="str">
            <v>UN</v>
          </cell>
          <cell r="D9619">
            <v>2.21</v>
          </cell>
        </row>
        <row r="9620">
          <cell r="A9620">
            <v>420</v>
          </cell>
          <cell r="B9620" t="str">
            <v>CINTA FG DE 150MM P/ FIXACAO DE CAIXA MEDICAO.</v>
          </cell>
          <cell r="C9620" t="str">
            <v>UN</v>
          </cell>
          <cell r="D9620">
            <v>10.3</v>
          </cell>
        </row>
        <row r="9621">
          <cell r="A9621">
            <v>421</v>
          </cell>
          <cell r="B9621" t="str">
            <v>PORCA OLHAL ACO P/ PARAFUSO C/ DIAM NOMINAL DE 16MM</v>
          </cell>
          <cell r="C9621" t="str">
            <v>UN</v>
          </cell>
          <cell r="D9621">
            <v>9.1999999999999993</v>
          </cell>
        </row>
        <row r="9622">
          <cell r="A9622">
            <v>422</v>
          </cell>
          <cell r="B9622" t="str">
            <v>GRAMPO DE 15MM P/ CINTA DE FIXACAO DE CAIXA DE MEDICAO</v>
          </cell>
          <cell r="C9622" t="str">
            <v>UN</v>
          </cell>
          <cell r="D9622">
            <v>6.01</v>
          </cell>
        </row>
        <row r="9623">
          <cell r="A9623">
            <v>425</v>
          </cell>
          <cell r="B9623" t="str">
            <v>GRAMPO P/ HASTE DE ATERRAMENTO DE 5/8", CABO 6 A 50MM2</v>
          </cell>
          <cell r="C9623" t="str">
            <v>UN</v>
          </cell>
          <cell r="D9623">
            <v>2.38</v>
          </cell>
        </row>
        <row r="9624">
          <cell r="A9624">
            <v>426</v>
          </cell>
          <cell r="B9624" t="str">
            <v>GRAMPO P/ HASTE DE ATERRAMENTO ATE 19MM CABO DE 10 A 25MM2</v>
          </cell>
          <cell r="C9624" t="str">
            <v>UN</v>
          </cell>
          <cell r="D9624">
            <v>1.57</v>
          </cell>
        </row>
        <row r="9625">
          <cell r="A9625">
            <v>427</v>
          </cell>
          <cell r="B9625" t="str">
            <v>ALCA PRE-FORMADA DE CONTRA POSTE (GPH) EM ACO P/ CABO 3/16" , COMPRIM= 870MM</v>
          </cell>
          <cell r="C9625" t="str">
            <v>UN</v>
          </cell>
          <cell r="D9625">
            <v>3.09</v>
          </cell>
        </row>
        <row r="9626">
          <cell r="A9626">
            <v>428</v>
          </cell>
          <cell r="B9626" t="str">
            <v>PARAFUSO TIPO MAQUINA EM ACO GALVANIZADO, COM CABECA SEXTAVADA E PORCA, DIAMETRO = 16 MM, COMPRIMENTO = 500 MM</v>
          </cell>
          <cell r="C9626" t="str">
            <v>UN</v>
          </cell>
          <cell r="D9626">
            <v>11.41</v>
          </cell>
        </row>
        <row r="9627">
          <cell r="A9627">
            <v>429</v>
          </cell>
          <cell r="B9627" t="str">
            <v>PARAFUSO M16 (ROSCA DUPLA D=16MM) X 300MM - ZINCAGEM A FOGO</v>
          </cell>
          <cell r="C9627" t="str">
            <v>UN</v>
          </cell>
          <cell r="D9627">
            <v>6.61</v>
          </cell>
        </row>
        <row r="9628">
          <cell r="A9628">
            <v>430</v>
          </cell>
          <cell r="B9628" t="str">
            <v>PARAFUSO M16 (ROSCA MAQUINA D=16MM) X 125MM CAB QUADRADA - ZINCAGEM A FOGO</v>
          </cell>
          <cell r="C9628" t="str">
            <v>UN</v>
          </cell>
          <cell r="D9628">
            <v>3.27</v>
          </cell>
        </row>
        <row r="9629">
          <cell r="A9629">
            <v>431</v>
          </cell>
          <cell r="B9629" t="str">
            <v>PARAFUSO M16 (ROSCA MAQUINA D=16MM) X 200MM CAB QUADRADA - ZINCAGEM A FOGO</v>
          </cell>
          <cell r="C9629" t="str">
            <v>UN</v>
          </cell>
          <cell r="D9629">
            <v>4.7699999999999996</v>
          </cell>
        </row>
        <row r="9630">
          <cell r="A9630">
            <v>432</v>
          </cell>
          <cell r="B9630" t="str">
            <v>PARAFUSO M16 (ROSCA MAQUINA D=16MM) X 250MM CAB QUADRADA - ZINCAGEM A FOGO</v>
          </cell>
          <cell r="C9630" t="str">
            <v>UN</v>
          </cell>
          <cell r="D9630">
            <v>5.62</v>
          </cell>
        </row>
        <row r="9631">
          <cell r="A9631">
            <v>433</v>
          </cell>
          <cell r="B9631" t="str">
            <v>PARAFUSO M16 (ROSCA MAQUINA D=16MM) X 350MM CAB QUADRADA - ZINCAGEM A FOGO</v>
          </cell>
          <cell r="C9631" t="str">
            <v>UN</v>
          </cell>
          <cell r="D9631">
            <v>8.11</v>
          </cell>
        </row>
        <row r="9632">
          <cell r="A9632">
            <v>436</v>
          </cell>
          <cell r="B9632" t="str">
            <v>PARAFUSO FRANCES M16(D=16MM) X 150MM CAB ABAULADA - ZINCAGEM A FOGO</v>
          </cell>
          <cell r="C9632" t="str">
            <v>UN</v>
          </cell>
          <cell r="D9632">
            <v>4.26</v>
          </cell>
        </row>
        <row r="9633">
          <cell r="A9633">
            <v>437</v>
          </cell>
          <cell r="B9633" t="str">
            <v>PARAFUSO M16 (ROSCA DUPLA D=16MM) X 400MM - ZINCAGEM A FOGO</v>
          </cell>
          <cell r="C9633" t="str">
            <v>UN</v>
          </cell>
          <cell r="D9633">
            <v>10.050000000000001</v>
          </cell>
        </row>
        <row r="9634">
          <cell r="A9634">
            <v>439</v>
          </cell>
          <cell r="B9634" t="str">
            <v>PARAFUSO M16 (ROSCA MAQUINA D=16MM) X 300MM CAB QUADRADA - ZINCAGEM A FOGO</v>
          </cell>
          <cell r="C9634" t="str">
            <v>UN</v>
          </cell>
          <cell r="D9634">
            <v>5.62</v>
          </cell>
        </row>
        <row r="9635">
          <cell r="A9635">
            <v>441</v>
          </cell>
          <cell r="B9635" t="str">
            <v>PARAFUSO M16 (ROSCA MAQUINA D=16MM) X 150MM CAB QUADRADA - ZINCAGEM A FOGO</v>
          </cell>
          <cell r="C9635" t="str">
            <v>UN</v>
          </cell>
          <cell r="D9635">
            <v>3.64</v>
          </cell>
        </row>
        <row r="9636">
          <cell r="A9636">
            <v>442</v>
          </cell>
          <cell r="B9636" t="str">
            <v>PARAFUSO FRANCES M16(D=16MM) X 45MM CAB ABAULADA - ZINCAGEM A FOGO</v>
          </cell>
          <cell r="C9636" t="str">
            <v>UN</v>
          </cell>
          <cell r="D9636">
            <v>2.66</v>
          </cell>
        </row>
        <row r="9637">
          <cell r="A9637">
            <v>444</v>
          </cell>
          <cell r="B9637" t="str">
            <v>PINO RETO P/ ISOLADOR 15KV DIMENSOES 16 X 19 X 290MM</v>
          </cell>
          <cell r="C9637" t="str">
            <v>UN</v>
          </cell>
          <cell r="D9637">
            <v>6.52</v>
          </cell>
        </row>
        <row r="9638">
          <cell r="A9638">
            <v>445</v>
          </cell>
          <cell r="B9638" t="str">
            <v>PINO P/ ISOLADOR M16X19X320MM 25KV</v>
          </cell>
          <cell r="C9638" t="str">
            <v>UN</v>
          </cell>
          <cell r="D9638">
            <v>6.18</v>
          </cell>
        </row>
        <row r="9639">
          <cell r="A9639">
            <v>497</v>
          </cell>
          <cell r="B9639" t="str">
            <v>CIMENTO ASFALTICO DE PETROLEO A GRANEL (CAP) 50/70</v>
          </cell>
          <cell r="C9639" t="str">
            <v>T</v>
          </cell>
          <cell r="D9639">
            <v>1408</v>
          </cell>
        </row>
        <row r="9640">
          <cell r="A9640">
            <v>501</v>
          </cell>
          <cell r="B9640" t="str">
            <v>ASFALTO DILUIDO DE PETROLEO CM-30</v>
          </cell>
          <cell r="C9640" t="str">
            <v>KG</v>
          </cell>
          <cell r="D9640">
            <v>2.2999999999999998</v>
          </cell>
        </row>
        <row r="9641">
          <cell r="A9641">
            <v>503</v>
          </cell>
          <cell r="B9641" t="str">
            <v>EMULSAO ASFALTICA CATIONICA RM-1C PARA USO EM PAVIMENTACAO ASFALTICA</v>
          </cell>
          <cell r="C9641" t="str">
            <v>KG</v>
          </cell>
          <cell r="D9641">
            <v>1.42</v>
          </cell>
        </row>
        <row r="9642">
          <cell r="A9642">
            <v>504</v>
          </cell>
          <cell r="B9642" t="str">
            <v>EMULSAO ASFALTICA CATIONICA RM-1C PARA USO EM PAVIMENTACAO ASFALTICA</v>
          </cell>
          <cell r="C9642" t="str">
            <v>T</v>
          </cell>
          <cell r="D9642">
            <v>1423.64</v>
          </cell>
        </row>
        <row r="9643">
          <cell r="A9643">
            <v>505</v>
          </cell>
          <cell r="B9643" t="str">
            <v>EMULSAO ASFALTICA CATIONICA RR-2C PARA USO EM PAVIMENTACAO ASFALTICA</v>
          </cell>
          <cell r="C9643" t="str">
            <v>KG</v>
          </cell>
          <cell r="D9643">
            <v>1.28</v>
          </cell>
        </row>
        <row r="9644">
          <cell r="A9644">
            <v>506</v>
          </cell>
          <cell r="B9644" t="str">
            <v>EMULSAO ASFALTICA CATIONICA RL-1C PARA USO EM PAVIMENTACAO ASFALTICA</v>
          </cell>
          <cell r="C9644" t="str">
            <v>T</v>
          </cell>
          <cell r="D9644">
            <v>1282.8399999999999</v>
          </cell>
        </row>
        <row r="9645">
          <cell r="A9645">
            <v>508</v>
          </cell>
          <cell r="B9645" t="str">
            <v>EMULSAO ASFALTICA CATIONICA RR-1C PARA USO EM PAVIMENTACAO ASFALTICA</v>
          </cell>
          <cell r="C9645" t="str">
            <v>KG</v>
          </cell>
          <cell r="D9645">
            <v>1.1399999999999999</v>
          </cell>
        </row>
        <row r="9646">
          <cell r="A9646">
            <v>509</v>
          </cell>
          <cell r="B9646" t="str">
            <v>ASFALTO OXIDADO PARA IMPERMEABILIZAÇÃO, COEFICIENTE DE PENETRAÇÃO 15-25</v>
          </cell>
          <cell r="C9646" t="str">
            <v>KG</v>
          </cell>
          <cell r="D9646">
            <v>4.9800000000000004</v>
          </cell>
        </row>
        <row r="9647">
          <cell r="A9647">
            <v>510</v>
          </cell>
          <cell r="B9647" t="str">
            <v>ASFALTO OXIDADO P/ IMPERM C/ COEFICIENTE DE PENETRACAO 25-40</v>
          </cell>
          <cell r="C9647" t="str">
            <v>KG</v>
          </cell>
          <cell r="D9647">
            <v>3.72</v>
          </cell>
        </row>
        <row r="9648">
          <cell r="A9648">
            <v>511</v>
          </cell>
          <cell r="B9648" t="str">
            <v>PRIMER TP ADEFLEX 604-S ASFALTOS VITORIA OU EQUIV</v>
          </cell>
          <cell r="C9648" t="str">
            <v>L</v>
          </cell>
          <cell r="D9648">
            <v>10.01</v>
          </cell>
        </row>
        <row r="9649">
          <cell r="A9649">
            <v>512</v>
          </cell>
          <cell r="B9649" t="str">
            <v>PRIMER TP ADEFLEX 612 ASFALTOS VITORIA OU EQUIV</v>
          </cell>
          <cell r="C9649" t="str">
            <v>KG</v>
          </cell>
          <cell r="D9649">
            <v>16.57</v>
          </cell>
        </row>
        <row r="9650">
          <cell r="A9650">
            <v>513</v>
          </cell>
          <cell r="B9650" t="str">
            <v>ASFALTO OXIDADO P/ IMPERM C/ COEFICIENTE DE PENETRACAO 40-55</v>
          </cell>
          <cell r="C9650" t="str">
            <v>KG</v>
          </cell>
          <cell r="D9650">
            <v>3.41</v>
          </cell>
        </row>
        <row r="9651">
          <cell r="A9651">
            <v>516</v>
          </cell>
          <cell r="B9651" t="str">
            <v>ASFALTO OXIDADO P/ IMPERM C/ COEFICIENTE DE PENETRACAO 20-35</v>
          </cell>
          <cell r="C9651" t="str">
            <v>KG</v>
          </cell>
          <cell r="D9651">
            <v>3.46</v>
          </cell>
        </row>
        <row r="9652">
          <cell r="A9652">
            <v>517</v>
          </cell>
          <cell r="B9652" t="str">
            <v>ASFALTO EMULSIONADO TP VITBASE (ALFALTOS VITORIA), TP II (TORO) OU EQUIV</v>
          </cell>
          <cell r="C9652" t="str">
            <v>L</v>
          </cell>
          <cell r="D9652">
            <v>4.18</v>
          </cell>
        </row>
        <row r="9653">
          <cell r="A9653">
            <v>518</v>
          </cell>
          <cell r="B9653" t="str">
            <v>ASSENTAMENTO DE PISO VINILICO EM PLACAS - SOMENTE MAO DE OBRA</v>
          </cell>
          <cell r="C9653" t="str">
            <v>M2</v>
          </cell>
          <cell r="D9653">
            <v>10.119999999999999</v>
          </cell>
        </row>
        <row r="9654">
          <cell r="A9654">
            <v>522</v>
          </cell>
          <cell r="B9654" t="str">
            <v>ASSENTAMENTO DE RODAPE VINILICO - SOMENTE MAO DE OBRA</v>
          </cell>
          <cell r="C9654" t="str">
            <v>M</v>
          </cell>
          <cell r="D9654">
            <v>1.01</v>
          </cell>
        </row>
        <row r="9655">
          <cell r="A9655">
            <v>528</v>
          </cell>
          <cell r="B9655" t="str">
            <v>AUXILIAR TECNICO</v>
          </cell>
          <cell r="C9655" t="str">
            <v>H</v>
          </cell>
          <cell r="D9655">
            <v>24.7</v>
          </cell>
        </row>
        <row r="9656">
          <cell r="A9656">
            <v>532</v>
          </cell>
          <cell r="B9656" t="str">
            <v>AUXILIAR TECNICO DE ENGENHARIA</v>
          </cell>
          <cell r="C9656" t="str">
            <v>H</v>
          </cell>
          <cell r="D9656">
            <v>17.05</v>
          </cell>
        </row>
        <row r="9657">
          <cell r="A9657">
            <v>533</v>
          </cell>
          <cell r="B9657" t="str">
            <v>AZULEJO BRANCO BRILHANTE 15 X 15 CM COMERCIAL</v>
          </cell>
          <cell r="C9657" t="str">
            <v>M2</v>
          </cell>
          <cell r="D9657">
            <v>14.14</v>
          </cell>
        </row>
        <row r="9658">
          <cell r="A9658">
            <v>536</v>
          </cell>
          <cell r="B9658" t="str">
            <v>REVESTIMENTO CERAMICO PARA PAREDES, ESMALTADO, LISO, BRILHANTE, PEI = 0, DE *20 X 20* CM, DE 1A. QUALIDADE</v>
          </cell>
          <cell r="C9658" t="str">
            <v>M2</v>
          </cell>
          <cell r="D9658">
            <v>23.95</v>
          </cell>
        </row>
        <row r="9659">
          <cell r="A9659">
            <v>540</v>
          </cell>
          <cell r="B9659" t="str">
            <v>BANCA C/ CUBA - MARMORITE/GRANILITE OU GRANITINA - 200 X 60CM P/ PIA COZINHA</v>
          </cell>
          <cell r="C9659" t="str">
            <v>UN</v>
          </cell>
          <cell r="D9659">
            <v>68.09</v>
          </cell>
        </row>
        <row r="9660">
          <cell r="A9660">
            <v>541</v>
          </cell>
          <cell r="B9660" t="str">
            <v>BANCA MARMORE SINTETICO 120 X 60CM C/ CUBA</v>
          </cell>
          <cell r="C9660" t="str">
            <v>UN</v>
          </cell>
          <cell r="D9660">
            <v>34.49</v>
          </cell>
        </row>
        <row r="9661">
          <cell r="A9661">
            <v>542</v>
          </cell>
          <cell r="B9661" t="str">
            <v>BANCA MARMORE SINTETICO 150 X 50CM C/ CUBA</v>
          </cell>
          <cell r="C9661" t="str">
            <v>UN</v>
          </cell>
          <cell r="D9661">
            <v>46.16</v>
          </cell>
        </row>
        <row r="9662">
          <cell r="A9662">
            <v>544</v>
          </cell>
          <cell r="B9662" t="str">
            <v>BANCA DE MARMORE BRANCO NACIONAL (SEM A CUBA) COM BORDA E FURO PARA PIA DE COZINHA N. 1, ESPESSURA IGUAL A *3 CM*, DE * 1,20 X 0,60 * M</v>
          </cell>
          <cell r="C9662" t="str">
            <v>UN</v>
          </cell>
          <cell r="D9662">
            <v>188</v>
          </cell>
        </row>
        <row r="9663">
          <cell r="A9663">
            <v>545</v>
          </cell>
          <cell r="B9663" t="str">
            <v>BANCA MARMORE BRANCO NACIONAL E = 3CM, POLIDO C/ FURO PARA CUBA</v>
          </cell>
          <cell r="C9663" t="str">
            <v>M2</v>
          </cell>
          <cell r="D9663">
            <v>265.38</v>
          </cell>
        </row>
        <row r="9664">
          <cell r="A9664">
            <v>546</v>
          </cell>
          <cell r="B9664" t="str">
            <v>BARRA DE FERRO RETANGULAR, BARRA CHATA, 1 X 1/8" (L X E)</v>
          </cell>
          <cell r="C9664" t="str">
            <v>KG</v>
          </cell>
          <cell r="D9664">
            <v>4</v>
          </cell>
        </row>
        <row r="9665">
          <cell r="A9665">
            <v>547</v>
          </cell>
          <cell r="B9665" t="str">
            <v>BARRA DE FERRO RETANGULAR, BARRA CHATA, 2 X 3/8" (L X E), 3,79KG/M</v>
          </cell>
          <cell r="C9665" t="str">
            <v>M</v>
          </cell>
          <cell r="D9665">
            <v>15.16</v>
          </cell>
        </row>
        <row r="9666">
          <cell r="A9666">
            <v>549</v>
          </cell>
          <cell r="B9666" t="str">
            <v>BARRA DE FERRO RETANGULAR, BARRA CHATA, 2 X 1/2" (L X E), 5,06 KG/M</v>
          </cell>
          <cell r="C9666" t="str">
            <v>M</v>
          </cell>
          <cell r="D9666">
            <v>20.239999999999998</v>
          </cell>
        </row>
        <row r="9667">
          <cell r="A9667">
            <v>550</v>
          </cell>
          <cell r="B9667" t="str">
            <v>BARRA DE FERRO RETANGULAR, BARRA CHATA, 3/4 X 3/16" (L X E)</v>
          </cell>
          <cell r="C9667" t="str">
            <v>KG</v>
          </cell>
          <cell r="D9667">
            <v>4</v>
          </cell>
        </row>
        <row r="9668">
          <cell r="A9668">
            <v>551</v>
          </cell>
          <cell r="B9668" t="str">
            <v>BARRA DE FERRO RETANGULAR, BARRA CHATA, 2 X 1" (L X E), 10,12 KG/M</v>
          </cell>
          <cell r="C9668" t="str">
            <v>M</v>
          </cell>
          <cell r="D9668">
            <v>39.549999999999997</v>
          </cell>
        </row>
        <row r="9669">
          <cell r="A9669">
            <v>552</v>
          </cell>
          <cell r="B9669" t="str">
            <v>BARRA DE FERRO RETANGULAR, BARRA CHATA, 1 1/2 X 1/4" (L X E), 1,89 KG/M</v>
          </cell>
          <cell r="C9669" t="str">
            <v>M</v>
          </cell>
          <cell r="D9669">
            <v>7.56</v>
          </cell>
        </row>
        <row r="9670">
          <cell r="A9670">
            <v>554</v>
          </cell>
          <cell r="B9670" t="str">
            <v>BARRA DE FERRO RETANGULAR, BARRA CHATA, 3/4 X 1/4" (L X E),</v>
          </cell>
          <cell r="C9670" t="str">
            <v>KG</v>
          </cell>
          <cell r="D9670">
            <v>4</v>
          </cell>
        </row>
        <row r="9671">
          <cell r="A9671">
            <v>555</v>
          </cell>
          <cell r="B9671" t="str">
            <v>BARRA DE FERRO RETANGULAR, BARRA CHATA, 1 X 1/4" (L X E), 1,2265 KG/M</v>
          </cell>
          <cell r="C9671" t="str">
            <v>M</v>
          </cell>
          <cell r="D9671">
            <v>4.6399999999999997</v>
          </cell>
        </row>
        <row r="9672">
          <cell r="A9672">
            <v>556</v>
          </cell>
          <cell r="B9672" t="str">
            <v>BARRA DE FERRO RETANGULAR, BARRA CHATA, 2 X 1/2" (L X E),</v>
          </cell>
          <cell r="C9672" t="str">
            <v>KG</v>
          </cell>
          <cell r="D9672">
            <v>4</v>
          </cell>
        </row>
        <row r="9673">
          <cell r="A9673">
            <v>557</v>
          </cell>
          <cell r="B9673" t="str">
            <v>BARRA DE FERRO RETANGULAR, BARRA CHATA, 1 1/2 X 1/2" (L X E), 3,79 KG/M</v>
          </cell>
          <cell r="C9673" t="str">
            <v>M</v>
          </cell>
          <cell r="D9673">
            <v>15.35</v>
          </cell>
        </row>
        <row r="9674">
          <cell r="A9674">
            <v>558</v>
          </cell>
          <cell r="B9674" t="str">
            <v>BARRA DE FERRO RETANGULAR, BARRA CHATA, 2 X 1/4" (L X E), 2,53 KG/M</v>
          </cell>
          <cell r="C9674" t="str">
            <v>KG</v>
          </cell>
          <cell r="D9674">
            <v>4</v>
          </cell>
        </row>
        <row r="9675">
          <cell r="A9675">
            <v>559</v>
          </cell>
          <cell r="B9675" t="str">
            <v>BARRA DE FERRO RETANGULAR, BARRA CHATA, 2 X 1/4" (L X E), 2,53 KG/M</v>
          </cell>
          <cell r="C9675" t="str">
            <v>M</v>
          </cell>
          <cell r="D9675">
            <v>10.119999999999999</v>
          </cell>
        </row>
        <row r="9676">
          <cell r="A9676">
            <v>560</v>
          </cell>
          <cell r="B9676" t="str">
            <v>BARRA DE FERRO RETANGULAR, BARRA CHATA, 2 X 5/16" (L X E), 3,162 KG/M</v>
          </cell>
          <cell r="C9676" t="str">
            <v>M</v>
          </cell>
          <cell r="D9676">
            <v>12.81</v>
          </cell>
        </row>
        <row r="9677">
          <cell r="A9677">
            <v>561</v>
          </cell>
          <cell r="B9677" t="str">
            <v>BARRA DE FERRO RETANGULAR, BARRA CHATA, 1 1/4 X 3/8" (L X E)</v>
          </cell>
          <cell r="C9677" t="str">
            <v>KG</v>
          </cell>
          <cell r="D9677">
            <v>3.97</v>
          </cell>
        </row>
        <row r="9678">
          <cell r="A9678">
            <v>563</v>
          </cell>
          <cell r="B9678" t="str">
            <v>BARRA DE FERRO RETANGULAR, BARRA CHATA, 3/8 X 1 1/2" (L X E), 2,84 KG/M</v>
          </cell>
          <cell r="C9678" t="str">
            <v>M</v>
          </cell>
          <cell r="D9678">
            <v>11.51</v>
          </cell>
        </row>
        <row r="9679">
          <cell r="A9679">
            <v>565</v>
          </cell>
          <cell r="B9679" t="str">
            <v>BARRA DE FERRO RETANGULAR, BARRA CHATA, 1 X 3/16" (L X E), 1,73 KG/M</v>
          </cell>
          <cell r="C9679" t="str">
            <v>M</v>
          </cell>
          <cell r="D9679">
            <v>7.08</v>
          </cell>
        </row>
        <row r="9680">
          <cell r="A9680">
            <v>566</v>
          </cell>
          <cell r="B9680" t="str">
            <v>BARRA DE FERRO RETANGULAR, BARRA CHATA, 3/4 X 1/8" (L X E), 0,47 KG/M</v>
          </cell>
          <cell r="C9680" t="str">
            <v>M</v>
          </cell>
          <cell r="D9680">
            <v>2.06</v>
          </cell>
        </row>
        <row r="9681">
          <cell r="A9681">
            <v>567</v>
          </cell>
          <cell r="B9681" t="str">
            <v>CANTONEIRA FERRO GALVANIZADO DE ABAS IGUAIS, 1 X 1/8" (L X E) , 1,20KG/M</v>
          </cell>
          <cell r="C9681" t="str">
            <v>M</v>
          </cell>
          <cell r="D9681">
            <v>5.27</v>
          </cell>
        </row>
        <row r="9682">
          <cell r="A9682">
            <v>568</v>
          </cell>
          <cell r="B9682" t="str">
            <v>CANTONEIRA FERRO GALVANIZADO DE ABAS IGUAIS, 2 X 3/8" (L X E), 6,9 KG/M</v>
          </cell>
          <cell r="C9682" t="str">
            <v>M</v>
          </cell>
          <cell r="D9682">
            <v>31.92</v>
          </cell>
        </row>
        <row r="9683">
          <cell r="A9683">
            <v>569</v>
          </cell>
          <cell r="B9683" t="str">
            <v>CANTONEIRA FERRO GALVANIZADO DE ABAS IGUAIS, 3/4 X 1/8" (L X E)</v>
          </cell>
          <cell r="C9683" t="str">
            <v>KG</v>
          </cell>
          <cell r="D9683">
            <v>4.4400000000000004</v>
          </cell>
        </row>
        <row r="9684">
          <cell r="A9684">
            <v>574</v>
          </cell>
          <cell r="B9684" t="str">
            <v>CANTONEIRA FERRO GALVANIZADO DE ABAS IGUAIS, 1 1/2 X 1/4" (L X E), 3,40 KG/M</v>
          </cell>
          <cell r="C9684" t="str">
            <v>M</v>
          </cell>
          <cell r="D9684">
            <v>14.23</v>
          </cell>
        </row>
        <row r="9685">
          <cell r="A9685">
            <v>581</v>
          </cell>
          <cell r="B9685" t="str">
            <v>BASCULANTE ALUMINIO 80 X 60CM - SERIE 25</v>
          </cell>
          <cell r="C9685" t="str">
            <v>M2</v>
          </cell>
          <cell r="D9685">
            <v>334.3</v>
          </cell>
        </row>
        <row r="9686">
          <cell r="A9686">
            <v>583</v>
          </cell>
          <cell r="B9686" t="str">
            <v>ALUMINIO ANODIZADO</v>
          </cell>
          <cell r="C9686" t="str">
            <v>KG</v>
          </cell>
          <cell r="D9686">
            <v>34.729999999999997</v>
          </cell>
        </row>
        <row r="9687">
          <cell r="A9687">
            <v>584</v>
          </cell>
          <cell r="B9687" t="str">
            <v>CANTONEIRA ALUMINIO ABAS IGUAIS 2 ", E = 1/8 "</v>
          </cell>
          <cell r="C9687" t="str">
            <v>M</v>
          </cell>
          <cell r="D9687">
            <v>30</v>
          </cell>
        </row>
        <row r="9688">
          <cell r="A9688">
            <v>585</v>
          </cell>
          <cell r="B9688" t="str">
            <v>CANTONEIRA "U" ALUMINIO ABAS IGUAIS 1 ", E = 3/32 "</v>
          </cell>
          <cell r="C9688" t="str">
            <v>KG</v>
          </cell>
          <cell r="D9688">
            <v>28.19</v>
          </cell>
        </row>
        <row r="9689">
          <cell r="A9689">
            <v>586</v>
          </cell>
          <cell r="B9689" t="str">
            <v>CANTONEIRA ALUMINIO ABAS IGUAIS 1 ", E = 3 /16 "</v>
          </cell>
          <cell r="C9689" t="str">
            <v>M</v>
          </cell>
          <cell r="D9689">
            <v>17.760000000000002</v>
          </cell>
        </row>
        <row r="9690">
          <cell r="A9690">
            <v>587</v>
          </cell>
          <cell r="B9690" t="str">
            <v>CANTONEIRA ALUMINIO ABAS DESIGUAIS 1 X 3/4 ", E = 1/8 "</v>
          </cell>
          <cell r="C9690" t="str">
            <v>KG</v>
          </cell>
          <cell r="D9690">
            <v>30.2</v>
          </cell>
        </row>
        <row r="9691">
          <cell r="A9691">
            <v>588</v>
          </cell>
          <cell r="B9691" t="str">
            <v>CANTONEIRA ALUMINIO ABAS IGUAIS 1 1/4 ", E = 3/16 "</v>
          </cell>
          <cell r="C9691" t="str">
            <v>M</v>
          </cell>
          <cell r="D9691">
            <v>28.09</v>
          </cell>
        </row>
        <row r="9692">
          <cell r="A9692">
            <v>589</v>
          </cell>
          <cell r="B9692" t="str">
            <v>CANTONEIRA ALUMINIO ABAS IGUAIS 2 ", E = 1/4 "</v>
          </cell>
          <cell r="C9692" t="str">
            <v>M</v>
          </cell>
          <cell r="D9692">
            <v>47.47</v>
          </cell>
        </row>
        <row r="9693">
          <cell r="A9693">
            <v>590</v>
          </cell>
          <cell r="B9693" t="str">
            <v>CANTONEIRA ALUMINIO ABAS DESIGUAIS 2.1/2 X 1/2 ", E = 3/16 "</v>
          </cell>
          <cell r="C9693" t="str">
            <v>KG</v>
          </cell>
          <cell r="D9693">
            <v>29.19</v>
          </cell>
        </row>
        <row r="9694">
          <cell r="A9694">
            <v>591</v>
          </cell>
          <cell r="B9694" t="str">
            <v>CANTONEIRA ALUMINIO ABAS IGUAIS 1 1/2 ", E = 3/16 "</v>
          </cell>
          <cell r="C9694" t="str">
            <v>KG</v>
          </cell>
          <cell r="D9694">
            <v>28.19</v>
          </cell>
        </row>
        <row r="9695">
          <cell r="A9695">
            <v>592</v>
          </cell>
          <cell r="B9695" t="str">
            <v>CANTONEIRA ALUMINIO ABAS IGUAIS 1 ", E = 1/8 ", 25,40 X 3,17 MM (0,408 KG/M)</v>
          </cell>
          <cell r="C9695" t="str">
            <v>KG</v>
          </cell>
          <cell r="D9695">
            <v>30.2</v>
          </cell>
        </row>
        <row r="9696">
          <cell r="A9696">
            <v>595</v>
          </cell>
          <cell r="B9696" t="str">
            <v>JANELA ALUMINIO CORRER SERIE 25 VENEZIANA S/ BANDEIRA 160 X 110CM</v>
          </cell>
          <cell r="C9696" t="str">
            <v>M2</v>
          </cell>
          <cell r="D9696">
            <v>437.55</v>
          </cell>
        </row>
        <row r="9697">
          <cell r="A9697">
            <v>596</v>
          </cell>
          <cell r="B9697" t="str">
            <v>JANELA ALUMINIO CORRER SERIE 25 VENEZIANA C/ BANDEIRA 160 X 110CM</v>
          </cell>
          <cell r="C9697" t="str">
            <v>M2</v>
          </cell>
          <cell r="D9697">
            <v>507.87</v>
          </cell>
        </row>
        <row r="9698">
          <cell r="A9698">
            <v>597</v>
          </cell>
          <cell r="B9698" t="str">
            <v>JANELA DE CORRER EM ALUMÍNIO, SÉRIE 25, SEM BANDEIRA, COM 4 FOLHAS PARA VIDRO, (DUAS FIXAS E DUAS MÓVEIS) 1,60 X 1,10 M (INCLUSO GUARNIÇÃO E VIDRO LISO INCOLOR)</v>
          </cell>
          <cell r="C9698" t="str">
            <v>M2</v>
          </cell>
          <cell r="D9698">
            <v>326.60000000000002</v>
          </cell>
        </row>
        <row r="9699">
          <cell r="A9699">
            <v>598</v>
          </cell>
          <cell r="B9699" t="str">
            <v>JANELA ALUMINIO CORRER SERIE 25 FOLHAS PARA VIDRO COM BANDEIRA ,160 X 110CM ( INCLUSO GUARNIÇÃO E VIDRO LISO INCOLOR)</v>
          </cell>
          <cell r="C9699" t="str">
            <v>M2</v>
          </cell>
          <cell r="D9699">
            <v>415.52</v>
          </cell>
        </row>
        <row r="9700">
          <cell r="A9700">
            <v>599</v>
          </cell>
          <cell r="B9700" t="str">
            <v>CAIXILHO FIXO ALUMINIO SERIE 25 COMPLETO 60 X 80CM</v>
          </cell>
          <cell r="C9700" t="str">
            <v>M2</v>
          </cell>
          <cell r="D9700">
            <v>290.04000000000002</v>
          </cell>
        </row>
        <row r="9701">
          <cell r="A9701">
            <v>601</v>
          </cell>
          <cell r="B9701" t="str">
            <v>JANELA ALUMINIO MAXIM AR, SERIE 25, 90 X 110CM (INCLUSO GUARNIÇÃO E VIDRO FANTASIA)</v>
          </cell>
          <cell r="C9701" t="str">
            <v>M2</v>
          </cell>
          <cell r="D9701">
            <v>329.29</v>
          </cell>
        </row>
        <row r="9702">
          <cell r="A9702">
            <v>603</v>
          </cell>
          <cell r="B9702" t="str">
            <v>BASCULANTE EM CANTONEIRA DE FERRO (5/8" X 1/8"), DE 0,60 X 0,80 M</v>
          </cell>
          <cell r="C9702" t="str">
            <v>M2</v>
          </cell>
          <cell r="D9702">
            <v>304.32</v>
          </cell>
        </row>
        <row r="9703">
          <cell r="A9703">
            <v>605</v>
          </cell>
          <cell r="B9703" t="str">
            <v>JANELA CANTONEIRA DE FERRO 5/8" X 1/8" CORRER 2 FLS TP GRADE 100 X 120CM</v>
          </cell>
          <cell r="C9703" t="str">
            <v>M2</v>
          </cell>
          <cell r="D9703">
            <v>535.84</v>
          </cell>
        </row>
        <row r="9704">
          <cell r="A9704">
            <v>606</v>
          </cell>
          <cell r="B9704" t="str">
            <v>JANELA CHAPA DOBRADA ACO GALVANIZADO A FOGO, DE CORRER, 2 FLS P/ VIDRO, 150 X 120 CM (3/4" X 1/8")</v>
          </cell>
          <cell r="C9704" t="str">
            <v>M2</v>
          </cell>
          <cell r="D9704">
            <v>467.37</v>
          </cell>
        </row>
        <row r="9705">
          <cell r="A9705">
            <v>608</v>
          </cell>
          <cell r="B9705" t="str">
            <v>JANELA FERRO CORRER 2 FLS TP VENEZIANA LINHA POPULAR 120 X 120CM</v>
          </cell>
          <cell r="C9705" t="str">
            <v>M2</v>
          </cell>
          <cell r="D9705">
            <v>461.59</v>
          </cell>
        </row>
        <row r="9706">
          <cell r="A9706">
            <v>611</v>
          </cell>
          <cell r="B9706" t="str">
            <v>GRADE FERRO CHATO 1/4" X 5/8" L=25 CM (15 KG/M)</v>
          </cell>
          <cell r="C9706" t="str">
            <v>M</v>
          </cell>
          <cell r="D9706">
            <v>193.09</v>
          </cell>
        </row>
        <row r="9707">
          <cell r="A9707">
            <v>615</v>
          </cell>
          <cell r="B9707" t="str">
            <v>BASCULANTE CHAPA DOBRADA ACO GALVANIZADO A FOGO 60 X 80 CM (3/4" X 1/8")</v>
          </cell>
          <cell r="C9707" t="str">
            <v>M2</v>
          </cell>
          <cell r="D9707">
            <v>297.52</v>
          </cell>
        </row>
        <row r="9708">
          <cell r="A9708">
            <v>616</v>
          </cell>
          <cell r="B9708" t="str">
            <v>BASCULANTE EM CANTONEIRA DE FERRO 5/8" X 1/8" - LINHA POPULAR - 60 X 80CM</v>
          </cell>
          <cell r="C9708" t="str">
            <v>UN</v>
          </cell>
          <cell r="D9708">
            <v>142.81</v>
          </cell>
        </row>
        <row r="9709">
          <cell r="A9709">
            <v>622</v>
          </cell>
          <cell r="B9709" t="str">
            <v>JANELA CHAPA DOBRADA ACO GALVANIZADO A FOGO CORRER 100 X 120 CM (3/4" X 1/8")</v>
          </cell>
          <cell r="C9709" t="str">
            <v>UN</v>
          </cell>
          <cell r="D9709">
            <v>467.07</v>
          </cell>
        </row>
        <row r="9710">
          <cell r="A9710">
            <v>623</v>
          </cell>
          <cell r="B9710" t="str">
            <v>JANELA FERRO TP MAXIM AIR</v>
          </cell>
          <cell r="C9710" t="str">
            <v>M2</v>
          </cell>
          <cell r="D9710">
            <v>206.91</v>
          </cell>
        </row>
        <row r="9711">
          <cell r="A9711">
            <v>624</v>
          </cell>
          <cell r="B9711" t="str">
            <v>JANELA MAXIM AR EM CHAPA DOBRADA ACO GALVANIZADO A FOGO 60 X 80 CM (3/4" X 1/8")</v>
          </cell>
          <cell r="C9711" t="str">
            <v>M2</v>
          </cell>
          <cell r="D9711">
            <v>551.03</v>
          </cell>
        </row>
        <row r="9712">
          <cell r="A9712">
            <v>625</v>
          </cell>
          <cell r="B9712" t="str">
            <v>BASE CIMENTO CRISTALIZANTE TIPO DENVERLIT OU SIMILAR</v>
          </cell>
          <cell r="C9712" t="str">
            <v>KG</v>
          </cell>
          <cell r="D9712">
            <v>2.63</v>
          </cell>
        </row>
        <row r="9713">
          <cell r="A9713">
            <v>626</v>
          </cell>
          <cell r="B9713" t="str">
            <v>EMULSAO ASFALTICA COM ELASTOMEROS PARA IMPERMEABILIZACAO</v>
          </cell>
          <cell r="C9713" t="str">
            <v>KG</v>
          </cell>
          <cell r="D9713">
            <v>7.92</v>
          </cell>
        </row>
        <row r="9714">
          <cell r="A9714">
            <v>627</v>
          </cell>
          <cell r="B9714" t="str">
            <v>EMULSAO ADESIVA BASE PVA/ACRILICA DENVERFIX - DENVER</v>
          </cell>
          <cell r="C9714" t="str">
            <v>KG</v>
          </cell>
          <cell r="D9714">
            <v>10.93</v>
          </cell>
        </row>
        <row r="9715">
          <cell r="A9715">
            <v>628</v>
          </cell>
          <cell r="B9715" t="str">
            <v>MASTIQUE ELASTICO DE POLIURETANO DENVERJUNTA - DENVER</v>
          </cell>
          <cell r="C9715" t="str">
            <v>KG</v>
          </cell>
          <cell r="D9715">
            <v>30.46</v>
          </cell>
        </row>
        <row r="9716">
          <cell r="A9716">
            <v>641</v>
          </cell>
          <cell r="B9716" t="str">
            <v>BATE ESTACA-MARTELO ATE 3,0T DIESEL 160 HP TORRE 15 M MAGAN IM 1520 BS</v>
          </cell>
          <cell r="C9716" t="str">
            <v>H</v>
          </cell>
          <cell r="D9716">
            <v>79.959999999999994</v>
          </cell>
        </row>
        <row r="9717">
          <cell r="A9717">
            <v>643</v>
          </cell>
          <cell r="B9717" t="str">
            <v>BETONEIRA 320 L, DIESEL, POTENCIA DE 5,5 HP, SEM CARREGADOR MECANICO (LOCACAO)</v>
          </cell>
          <cell r="C9717" t="str">
            <v>H</v>
          </cell>
          <cell r="D9717">
            <v>1.5</v>
          </cell>
        </row>
        <row r="9718">
          <cell r="A9718">
            <v>644</v>
          </cell>
          <cell r="B9718" t="str">
            <v>BETONEIRA 580 L, DIESEL, POTENCIA DE 7,5 HP, COM CARREGADOR MECANICO (LOCACAO)</v>
          </cell>
          <cell r="C9718" t="str">
            <v>H</v>
          </cell>
          <cell r="D9718">
            <v>3.6</v>
          </cell>
        </row>
        <row r="9719">
          <cell r="A9719">
            <v>646</v>
          </cell>
          <cell r="B9719" t="str">
            <v>BETONEIRA 320 L, DIESEL, POTENCIA DE 5,5 HP, COM CARREGADOR MECANICO (LOCACAO)</v>
          </cell>
          <cell r="C9719" t="str">
            <v>H</v>
          </cell>
          <cell r="D9719">
            <v>2.5499999999999998</v>
          </cell>
        </row>
        <row r="9720">
          <cell r="A9720">
            <v>647</v>
          </cell>
          <cell r="B9720" t="str">
            <v>BLASTER, DINAMITADOR OU CABO DE FOGO</v>
          </cell>
          <cell r="C9720" t="str">
            <v>H</v>
          </cell>
          <cell r="D9720">
            <v>11.23</v>
          </cell>
        </row>
        <row r="9721">
          <cell r="A9721">
            <v>650</v>
          </cell>
          <cell r="B9721" t="str">
            <v>BLOCO DE CONCRETO (ALVENARIA DE VEDACAO), DE *9 X 19 X 39* CM</v>
          </cell>
          <cell r="C9721" t="str">
            <v>UN</v>
          </cell>
          <cell r="D9721">
            <v>1.35</v>
          </cell>
        </row>
        <row r="9722">
          <cell r="A9722">
            <v>651</v>
          </cell>
          <cell r="B9722" t="str">
            <v>BLOCO VEDACAO CONCRETO 14 X 19 X 39 CM (CLASSE D - NBR 6136/07)</v>
          </cell>
          <cell r="C9722" t="str">
            <v>UN</v>
          </cell>
          <cell r="D9722">
            <v>1.7</v>
          </cell>
        </row>
        <row r="9723">
          <cell r="A9723">
            <v>652</v>
          </cell>
          <cell r="B9723" t="str">
            <v>BLOCO VEDACAO CONCRETO CELULAR AUTOCLAVADO 20 X 30 X 60 CM</v>
          </cell>
          <cell r="C9723" t="str">
            <v>M2</v>
          </cell>
          <cell r="D9723">
            <v>75.209999999999994</v>
          </cell>
        </row>
        <row r="9724">
          <cell r="A9724">
            <v>654</v>
          </cell>
          <cell r="B9724" t="str">
            <v>BLOCO VEDACAO CONCRETO 19 X 19 X 39CM (CLASSE D - NBR 6136/07)</v>
          </cell>
          <cell r="C9724" t="str">
            <v>UN</v>
          </cell>
          <cell r="D9724">
            <v>2.19</v>
          </cell>
        </row>
        <row r="9725">
          <cell r="A9725">
            <v>658</v>
          </cell>
          <cell r="B9725" t="str">
            <v>CANALETA CONCRETO 9 X 19 X 19CM (CLASSE D - NBR 6136/07)</v>
          </cell>
          <cell r="C9725" t="str">
            <v>UN</v>
          </cell>
          <cell r="D9725">
            <v>0.9</v>
          </cell>
        </row>
        <row r="9726">
          <cell r="A9726">
            <v>659</v>
          </cell>
          <cell r="B9726" t="str">
            <v>CANALETA CONCRETO 14 X 19 X 19CM (CLASSE D - NBR 6136/07)</v>
          </cell>
          <cell r="C9726" t="str">
            <v>UN</v>
          </cell>
          <cell r="D9726">
            <v>1.1100000000000001</v>
          </cell>
        </row>
        <row r="9727">
          <cell r="A9727">
            <v>660</v>
          </cell>
          <cell r="B9727" t="str">
            <v>CANALETA CONCRETO 19 X 19 X 19 CM (CLASSE D - NBR 6136/07)</v>
          </cell>
          <cell r="C9727" t="str">
            <v>UN</v>
          </cell>
          <cell r="D9727">
            <v>1.63</v>
          </cell>
        </row>
        <row r="9728">
          <cell r="A9728">
            <v>663</v>
          </cell>
          <cell r="B9728" t="str">
            <v>ELEMENTO VAZADO DE CONCRETO QUADRICULADO - 40 X 40 X 6CM</v>
          </cell>
          <cell r="C9728" t="str">
            <v>UN</v>
          </cell>
          <cell r="D9728">
            <v>7.43</v>
          </cell>
        </row>
        <row r="9729">
          <cell r="A9729">
            <v>665</v>
          </cell>
          <cell r="B9729" t="str">
            <v>ELEMENTO VAZADO CONCRETO 50 X 50 X 7CM</v>
          </cell>
          <cell r="C9729" t="str">
            <v>UN</v>
          </cell>
          <cell r="D9729">
            <v>16.260000000000002</v>
          </cell>
        </row>
        <row r="9730">
          <cell r="A9730">
            <v>666</v>
          </cell>
          <cell r="B9730" t="str">
            <v>ELEMENTO VAZADO DE CONCRETO - QUADRICULADO 16 FUROS 40 X 40 X 7 CM</v>
          </cell>
          <cell r="C9730" t="str">
            <v>UN</v>
          </cell>
          <cell r="D9730">
            <v>8.68</v>
          </cell>
        </row>
        <row r="9731">
          <cell r="A9731">
            <v>668</v>
          </cell>
          <cell r="B9731" t="str">
            <v>ELEMENTO VAZADO DE CONCRETO - QUADRICULADO 16 FUROS - 29 X 29 X 6 CM</v>
          </cell>
          <cell r="C9731" t="str">
            <v>UN</v>
          </cell>
          <cell r="D9731">
            <v>5.01</v>
          </cell>
        </row>
        <row r="9732">
          <cell r="A9732">
            <v>672</v>
          </cell>
          <cell r="B9732" t="str">
            <v>ELEMENTO VAZADO DE CONCRETO - QUADRICULADO 20 X 20 X 6,5 CM</v>
          </cell>
          <cell r="C9732" t="str">
            <v>UN</v>
          </cell>
          <cell r="D9732">
            <v>3.18</v>
          </cell>
        </row>
        <row r="9733">
          <cell r="A9733">
            <v>674</v>
          </cell>
          <cell r="B9733" t="str">
            <v>BLOCO VEDACAO CONCRETO CELULAR AUTOCLAVADO 10 X 30 X 60 CM</v>
          </cell>
          <cell r="C9733" t="str">
            <v>M2</v>
          </cell>
          <cell r="D9733">
            <v>37.61</v>
          </cell>
        </row>
        <row r="9734">
          <cell r="A9734">
            <v>679</v>
          </cell>
          <cell r="B9734" t="str">
            <v>BLOCO SEXTAVADO EM CONCRETO P/ PAVIMENTAÇÃO DE 35 MPA, DE 25 X 25 X 10 CM, DE ACORDO COM NBR 9780 / 9781</v>
          </cell>
          <cell r="C9734" t="str">
            <v>M2</v>
          </cell>
          <cell r="D9734">
            <v>59.39</v>
          </cell>
        </row>
        <row r="9735">
          <cell r="A9735">
            <v>695</v>
          </cell>
          <cell r="B9735" t="str">
            <v>BLOCO TIPO RAQUETE P/PAVIMENTAÇÃP E=6CM PISO 10 FACES COD 1035 N, EM CONCRETO DE 35MPA, DE ACORDO COM NBR 9780 / 9781</v>
          </cell>
          <cell r="C9735" t="str">
            <v>M2</v>
          </cell>
          <cell r="D9735">
            <v>37.42</v>
          </cell>
        </row>
        <row r="9736">
          <cell r="A9736">
            <v>709</v>
          </cell>
          <cell r="B9736" t="str">
            <v>BLOCO POLIETILENO ALTA DENSIDADE 27 X 30 X 100 CM MODELO MAXBLOCO LEOTECH, ACOMPANHADOS PLACAS TERMINAIS E LONGARINAS</v>
          </cell>
          <cell r="C9736" t="str">
            <v>UN</v>
          </cell>
          <cell r="D9736">
            <v>372.08</v>
          </cell>
        </row>
        <row r="9737">
          <cell r="A9737">
            <v>711</v>
          </cell>
          <cell r="B9737" t="str">
            <v>BLOCO SEXTAVADO P/ PAVIMENTAÇÃO EM CONCRETO DE 35 MPA, DE 25 X 25 X 6 CM, DE ACORDO COM NBR 9780 / 9781</v>
          </cell>
          <cell r="C9737" t="str">
            <v>M2</v>
          </cell>
          <cell r="D9737">
            <v>35.85</v>
          </cell>
        </row>
        <row r="9738">
          <cell r="A9738">
            <v>712</v>
          </cell>
          <cell r="B9738" t="str">
            <v>BLOCO SEXTAVADO P/ PAVIMENTAÇÃO EM CONCRETO DE 35 MPA, DE 25 X 25 X 8 CM, DE ACORDO COM NBR 9780/ 9781</v>
          </cell>
          <cell r="C9738" t="str">
            <v>M2</v>
          </cell>
          <cell r="D9738">
            <v>42.54</v>
          </cell>
        </row>
        <row r="9739">
          <cell r="A9739">
            <v>715</v>
          </cell>
          <cell r="B9739" t="str">
            <v>BLOCO DE VIDRO INCOLOR, DE *19 X 19 X 8* CM</v>
          </cell>
          <cell r="C9739" t="str">
            <v>UN</v>
          </cell>
          <cell r="D9739">
            <v>11.2</v>
          </cell>
        </row>
        <row r="9740">
          <cell r="A9740">
            <v>716</v>
          </cell>
          <cell r="B9740" t="str">
            <v>BLOCO VIDRO INCOLOR XADREZ 20 X 20 X 10CM</v>
          </cell>
          <cell r="C9740" t="str">
            <v>UN</v>
          </cell>
          <cell r="D9740">
            <v>11.33</v>
          </cell>
        </row>
        <row r="9741">
          <cell r="A9741">
            <v>718</v>
          </cell>
          <cell r="B9741" t="str">
            <v>ELEMENTO VAZADO VIDRO INCOLOR 20 X 20 X 6CM</v>
          </cell>
          <cell r="C9741" t="str">
            <v>UN</v>
          </cell>
          <cell r="D9741">
            <v>16.690000000000001</v>
          </cell>
        </row>
        <row r="9742">
          <cell r="A9742">
            <v>719</v>
          </cell>
          <cell r="B9742" t="str">
            <v>MOTOBOMBA CENTRIFUGA BOCAIS 1 1/2" X 1" A GASOLINA 3,5CV MARC A BRANCO MOD. 715 HM/Q = 6M/16,8M3/H A 38M/6,6M 3/H**CAIXA**"</v>
          </cell>
          <cell r="C9742" t="str">
            <v>UN</v>
          </cell>
          <cell r="D9742">
            <v>1899.37</v>
          </cell>
        </row>
        <row r="9743">
          <cell r="A9743">
            <v>720</v>
          </cell>
          <cell r="B9743" t="str">
            <v>MOTOBOMBA CENTRIFUGA P/ AGUA SUJA BOCAIS 3" X 2 1/2" C/ MOTORDIESEL OU GASOLINA * 6HP HM/Q = 10M/18M3/H A 65M/3M3/H*"</v>
          </cell>
          <cell r="C9743" t="str">
            <v>UN</v>
          </cell>
          <cell r="D9743">
            <v>4996.18</v>
          </cell>
        </row>
        <row r="9744">
          <cell r="A9744">
            <v>723</v>
          </cell>
          <cell r="B9744" t="str">
            <v>MOTOBOMBA AUTOESCORVANTE POTENCIA 5,42 HP, BOCAIS SUCCAO X RECALQUE 2" X 2", A GASOLINA, DIAMETRO DO ROTOR 122 MM HM/Q = 6 MCA / 33,0 M3/H A 28 MCA / 8,0 M3/H</v>
          </cell>
          <cell r="C9744" t="str">
            <v>UN</v>
          </cell>
          <cell r="D9744">
            <v>2091.66</v>
          </cell>
        </row>
        <row r="9745">
          <cell r="A9745">
            <v>724</v>
          </cell>
          <cell r="B9745" t="str">
            <v>MOTOBOMBA AUTOESCORVANTE ROTOR ABERTO C/ MOTOR A GASOLINA OU DI ESEL * 10,5CV * BOCAIS 3" X 4" * HM/Q = 40 M/3,2M3/H A 90M/7,3M3/H*"</v>
          </cell>
          <cell r="C9745" t="str">
            <v>UN</v>
          </cell>
          <cell r="D9745">
            <v>16929.22</v>
          </cell>
        </row>
        <row r="9746">
          <cell r="A9746">
            <v>729</v>
          </cell>
          <cell r="B9746" t="str">
            <v>BOMBA CENTRIFUGA COM MOTOR ELETRICO MONOFASICO, POTENCIA 0,33 HP, BOCAIS 1" X 3/4", DIAMETRO DO ROTOR 99 MM, HM/Q = 4 MCA / 8,5 M3/H A 18 MCA / 0,90 M3/H</v>
          </cell>
          <cell r="C9746" t="str">
            <v>UN</v>
          </cell>
          <cell r="D9746">
            <v>476</v>
          </cell>
        </row>
        <row r="9747">
          <cell r="A9747">
            <v>730</v>
          </cell>
          <cell r="B9747" t="str">
            <v>MOTOBOMBA AUTOESCORVANTE MOTOR ELETRICO TRIFASICO 7,4HP BOCA DIAMETRO DE SUCCAO X RECLAQUE: 2"X2", HM/ Q = 10 M / 73,5 M3/H A 28 M / 8,2 M3 /H</v>
          </cell>
          <cell r="C9747" t="str">
            <v>UN</v>
          </cell>
          <cell r="D9747">
            <v>4208.2700000000004</v>
          </cell>
        </row>
        <row r="9748">
          <cell r="A9748">
            <v>731</v>
          </cell>
          <cell r="B9748" t="str">
            <v>BOMBA CENTRIFUGA MOTOR ELETRICO MONOFASICO 0,49 HP BOCAIS 1" X 3/4", DIAMETRO DO ROTOR 110 MM, HM/Q: 6 M / 8,3 M3/H A 20 M / 1,2 M3/H</v>
          </cell>
          <cell r="C9748" t="str">
            <v>UN</v>
          </cell>
          <cell r="D9748">
            <v>463.27</v>
          </cell>
        </row>
        <row r="9749">
          <cell r="A9749">
            <v>732</v>
          </cell>
          <cell r="B9749" t="str">
            <v>BOMBA CENTRIFUGA MOTOR ELETRICO TRIFASICO 0,99HP DIAMETRO DE SUCCAO X ELEVACAO 1" X 1", DIAMETRO DO ROTOR 145 MM, HM/Q: 14 M / 8,4 M3/H A 40 M / 0,60 M3/H</v>
          </cell>
          <cell r="C9749" t="str">
            <v>UN</v>
          </cell>
          <cell r="D9749">
            <v>780.91</v>
          </cell>
        </row>
        <row r="9750">
          <cell r="A9750">
            <v>733</v>
          </cell>
          <cell r="B9750" t="str">
            <v>BOMBA CENTRIFUGA MOTOR ELETRICO MONOFASICO 0,74HP DIAMETRO DE SUCCAO X ELEVACAO 1 1/4" X 1", DIAMETRO DO ROTOR 120 MM, HM/Q: 8 M / 7,70 M3/H A 24 M / 2,80 M3/H</v>
          </cell>
          <cell r="C9750" t="str">
            <v>UN</v>
          </cell>
          <cell r="D9750">
            <v>791.56</v>
          </cell>
        </row>
        <row r="9751">
          <cell r="A9751">
            <v>734</v>
          </cell>
          <cell r="B9751" t="str">
            <v>BOMBA CENTRIFUGA, MOTOR ELETRICO TRIFASICO 1,48HP DIAMETRO DE SUCCAO X ELEVACAO 1 1/2" X 1", DIAMETRO DO ROTOR 117 MM, HM/Q: 10 M / 21,9 M3/H A 24 M / 6,1 M3/H</v>
          </cell>
          <cell r="C9751" t="str">
            <v>UN</v>
          </cell>
          <cell r="D9751">
            <v>837.14</v>
          </cell>
        </row>
        <row r="9752">
          <cell r="A9752">
            <v>735</v>
          </cell>
          <cell r="B9752" t="str">
            <v>BOMBA CENTRIFUGA MOTOR ELETRICO TRIFASICO 1,48HP DIAMETRO DE SUCCAO X ELEVACAO 1" X 1", 4 ESTAGIOS, DIAMETRO DOS ROTORES 3 X 107 MM + 1 X 100 MM, HM/Q: 10 M / 5,3 M3/H A 70 M / 1,8 M3/H</v>
          </cell>
          <cell r="C9752" t="str">
            <v>UN</v>
          </cell>
          <cell r="D9752">
            <v>1389.2</v>
          </cell>
        </row>
        <row r="9753">
          <cell r="A9753">
            <v>736</v>
          </cell>
          <cell r="B9753" t="str">
            <v>BOMBA CENTRIFUGA MOTOR ELETRICO TRIFASICO 2,96HP, DIAMETRO DE SUCCAO X ELEVACAO 1 1/2" X 1 1/4", DIAMETRO DO ROTOR 148 MM, HM/Q: 34 M / 14,80 M3/H A 40 M / 8,60 M3/H</v>
          </cell>
          <cell r="C9753" t="str">
            <v>UN</v>
          </cell>
          <cell r="D9753">
            <v>1168.07</v>
          </cell>
        </row>
        <row r="9754">
          <cell r="A9754">
            <v>737</v>
          </cell>
          <cell r="B9754" t="str">
            <v>BOMBA CENTRIFUGA MOTOR ELETRICO TRIFASICO 14,8 HP, DIAMETRO DE SUCCAO X ELEVACAO 2 1/2" X 2", DIAMETRO DO ROTOR 195 MM, HM/Q: 62 M / 55,5 M3/H A 80 M / 31,50 M3/H</v>
          </cell>
          <cell r="C9754" t="str">
            <v>UN</v>
          </cell>
          <cell r="D9754">
            <v>4379.12</v>
          </cell>
        </row>
        <row r="9755">
          <cell r="A9755">
            <v>738</v>
          </cell>
          <cell r="B9755" t="str">
            <v>BOMBA CENTRIFUGA MOTOR ELETRICO TRIFASICO 5HP, DIAMETRO DE SUCCAO X ELEVACAO 2" X 1 1/2", DIAMETRO DO ROTOR 155 MM, HM/Q: 40 M / 20,40 M3/H A 46 M / 9,20 M3/H</v>
          </cell>
          <cell r="C9755" t="str">
            <v>UN</v>
          </cell>
          <cell r="D9755">
            <v>2030.57</v>
          </cell>
        </row>
        <row r="9756">
          <cell r="A9756">
            <v>740</v>
          </cell>
          <cell r="B9756" t="str">
            <v>BOMBA CENTRIFUGA MOTOR ELETRICO TRIFASICO 9,86 DIAMETRO DE SUCCAO X ELEVACAO 1" X 1", 4 ESTAGIOS, DIAMETRO DOS ROTORES 4 X 146 MM, HM/Q: 85 M / 14,9 M3/H A 140 M / 4,2 M3/H</v>
          </cell>
          <cell r="C9756" t="str">
            <v>UN</v>
          </cell>
          <cell r="D9756">
            <v>4119.6000000000004</v>
          </cell>
        </row>
        <row r="9757">
          <cell r="A9757">
            <v>741</v>
          </cell>
          <cell r="B9757" t="str">
            <v>MOTOBOMBA CENTRIFUGA ELETRICA MONOFASICA ATE 2CV P/ DRENAGEM, SAIDA 1 1/2"</v>
          </cell>
          <cell r="C9757" t="str">
            <v>H</v>
          </cell>
          <cell r="D9757">
            <v>0.46</v>
          </cell>
        </row>
        <row r="9758">
          <cell r="A9758">
            <v>743</v>
          </cell>
          <cell r="B9758" t="str">
            <v>BOMBA SUBMERSIVEL PARA DRENAGEM E ESGOTAMENTO COM MOTOR ELETRICO TRIFASICO DE *3 A 5* CV, VAZAO = 35 M3/H E SAIDA = 2" (LOCACAO)</v>
          </cell>
          <cell r="C9758" t="str">
            <v>H</v>
          </cell>
          <cell r="D9758">
            <v>0.98</v>
          </cell>
        </row>
        <row r="9759">
          <cell r="A9759">
            <v>744</v>
          </cell>
          <cell r="B9759" t="str">
            <v>MOTOBOMBA CENTRIFUGA ELETRICA TRIFASICA POTENCIA &gt; 5 ATE 10CV P / DRENAGEM, SAIDA 3", HM = * 20 M *"</v>
          </cell>
          <cell r="C9759" t="str">
            <v>H</v>
          </cell>
          <cell r="D9759">
            <v>1</v>
          </cell>
        </row>
        <row r="9760">
          <cell r="A9760">
            <v>745</v>
          </cell>
          <cell r="B9760" t="str">
            <v>BOMBA PARA TESTE HIDROSTATICO ATE 850 LIBRAS (LOCACAO)</v>
          </cell>
          <cell r="C9760" t="str">
            <v>H</v>
          </cell>
          <cell r="D9760">
            <v>1.53</v>
          </cell>
        </row>
        <row r="9761">
          <cell r="A9761">
            <v>746</v>
          </cell>
          <cell r="B9761" t="str">
            <v>LAVADORA DE ALTA PRESSAO (LAVA-JATO)) PARA AGUA FRIA, DE 1400 A 1900 LIBRAS, VAZAO DE 400 A 700 LITROS / HORA</v>
          </cell>
          <cell r="C9761" t="str">
            <v>UN</v>
          </cell>
          <cell r="D9761">
            <v>1495.2</v>
          </cell>
        </row>
        <row r="9762">
          <cell r="A9762">
            <v>749</v>
          </cell>
          <cell r="B9762" t="str">
            <v>BOMBA SUBMERSA PARA POCOS TUBULARES PROFUNDOS DIAMETRO DE 6 POLEGADAS, ELETRICA, TRIFASICA, POTENCIA 3,45 HP, 5 ESTAGIOS, BOCAL DE DESCARGA DIAMETRO DE 2 POLEGADAS, HM/Q = 68,5 M / 6,12 M3/H A 39,5 M / 14,04 M3</v>
          </cell>
          <cell r="C9762" t="str">
            <v>UN</v>
          </cell>
          <cell r="D9762">
            <v>5136.01</v>
          </cell>
        </row>
        <row r="9763">
          <cell r="A9763">
            <v>750</v>
          </cell>
          <cell r="B9763" t="str">
            <v>BOMBA SUBMERSA PARA POCOS TUBULARES PROFUNDOS DIAMETRO DE 4 POLEGADAS, ELETRICA, TRIFASICA, POTENCIA 5,42 HP, 29 ESTAGIOS, BOCAL DE DESCARGA DE UMA POLEGADA E MEIA, HM/Q = 18 M / 8,10 M3/H A 201 M / 3,2 M3/H</v>
          </cell>
          <cell r="C9763" t="str">
            <v>UN</v>
          </cell>
          <cell r="D9763">
            <v>3403.14</v>
          </cell>
        </row>
        <row r="9764">
          <cell r="A9764">
            <v>751</v>
          </cell>
          <cell r="B9764" t="str">
            <v>BOMBA SUBMERSIVEL, ELETRICA, TRIFASICA, POTENCIA 2,96 HP, DIAMETRO DO ROTOR 144 MM SEMIABERTO, BOCAL DE SAIDA DIAMETRO DE DUAS POLEGADAS, HM/Q = 2 M / 38,8 M3/H A 28 M / 5 M3/H</v>
          </cell>
          <cell r="C9764" t="str">
            <v>UN</v>
          </cell>
          <cell r="D9764">
            <v>2178.4299999999998</v>
          </cell>
        </row>
        <row r="9765">
          <cell r="A9765">
            <v>754</v>
          </cell>
          <cell r="B9765" t="str">
            <v>BOMBA SUBMERSIVEL, ELETRICA, TRIFASICA, POTENCIA 3,75 HP, DIAMETRO DO ROTOR 90 MM SEMIABERTO, BOCAL DE SAIDA DIAMETRO DE 2 POLEGADAS, HM/Q = 5 M / 61,2 M3/H A 25,5 M / 3,6 M3/H</v>
          </cell>
          <cell r="C9765" t="str">
            <v>UN</v>
          </cell>
          <cell r="D9765">
            <v>3457.82</v>
          </cell>
        </row>
        <row r="9766">
          <cell r="A9766">
            <v>755</v>
          </cell>
          <cell r="B9766" t="str">
            <v>BOMBA SUBMERSA PARA POCOS TUBULARES PROFUNDOS DIAMETRO DE 6 POLEGADAS, ELETRICA, TRIFASICA, POTENCIA 27,12 HP, 7 ESTAGIOS, BOCAL DE DESCARGA DIAMETRO DE 4 POLEGADAS, HM/Q = 13,9 M / 90 M3/H A 44,0 M / 25,0 M3/H</v>
          </cell>
          <cell r="C9766" t="str">
            <v>UN</v>
          </cell>
          <cell r="D9766">
            <v>13964.85</v>
          </cell>
        </row>
        <row r="9767">
          <cell r="A9767">
            <v>756</v>
          </cell>
          <cell r="B9767" t="str">
            <v>BOMBA SUBMERSA PARA POCOS TUBULARES PROFUNDOS DIAMETRO DE 6 POLEGADAS, ELETRICA, TRIFASICA,</v>
          </cell>
          <cell r="C9767" t="str">
            <v>UN</v>
          </cell>
          <cell r="D9767">
            <v>15230.54</v>
          </cell>
        </row>
        <row r="9768">
          <cell r="A9768">
            <v>757</v>
          </cell>
          <cell r="B9768" t="str">
            <v>BOMBA SUBMERSIVEL, ELETRICA, TRIFASICA, POTENCIA 6 HP, DIAMETRO DO ROTOR 127 MM, BOCAL DE SAIDA DIAMETRO DE 3 POLEGADAS, HM/Q = 7 M / 66,90 M3/H A 26 M / 2,88 M3/H</v>
          </cell>
          <cell r="C9768" t="str">
            <v>UN</v>
          </cell>
          <cell r="D9768">
            <v>6915.64</v>
          </cell>
        </row>
        <row r="9769">
          <cell r="A9769">
            <v>759</v>
          </cell>
          <cell r="B9769" t="str">
            <v>BOMBA SUBMERSA PARA POCOS TUBULARES PROFUNDOS DIAMETRO DE 4 POLEGADAS, ELETRICA, TRIFASICA, POTENCIA 1,97 HP, 20 ESTAGIOS, BOCAL DE DESCARGA DIAMETRO DE UMA POLEGADA E MEIA, HM/Q = 18 M / 5,40 M3/H A 164 M / 0,</v>
          </cell>
          <cell r="C9769" t="str">
            <v>UN</v>
          </cell>
          <cell r="D9769">
            <v>2114.61</v>
          </cell>
        </row>
        <row r="9770">
          <cell r="A9770">
            <v>760</v>
          </cell>
          <cell r="B9770" t="str">
            <v>BOMBA SUBMERSIVEL, ELETRICA, TRIFASICA, POTENCIA 13 HP, DIAMETRO DO ROTOR 170 MM, BOCAL DE SAIDA DIAMETRO DE 3 POLEGADAS, HM/Q = 11 M / 68,40 M3/H A 72 M / 3,6 M3/H</v>
          </cell>
          <cell r="C9770" t="str">
            <v>UN</v>
          </cell>
          <cell r="D9770">
            <v>13831.28</v>
          </cell>
        </row>
        <row r="9771">
          <cell r="A9771">
            <v>761</v>
          </cell>
          <cell r="B9771" t="str">
            <v>BOMBA SUBMERSA PARA POCOS TUBULARES PROFUNDOS DIAMETRO DE 4 POLEGADAS, ELETRICA, TRIFASICA, POTENCIA 5,42 HP, 15 ESTAGIOS, BOCAL DE DESCARGA DIAMETRO DE 2 POLEGADAS, HM/Q = 18 M / 18,10 M3/H A 121 M / 2,90 M3/H</v>
          </cell>
          <cell r="C9771" t="str">
            <v>UN</v>
          </cell>
          <cell r="D9771">
            <v>3584.44</v>
          </cell>
        </row>
        <row r="9772">
          <cell r="A9772">
            <v>764</v>
          </cell>
          <cell r="B9772" t="str">
            <v>BUCHA DE REDUCAO DE FERRO GALVANIZADO, COM ROSCA, DE 1" X 1/2"</v>
          </cell>
          <cell r="C9772" t="str">
            <v>UN</v>
          </cell>
          <cell r="D9772">
            <v>4.95</v>
          </cell>
        </row>
        <row r="9773">
          <cell r="A9773">
            <v>765</v>
          </cell>
          <cell r="B9773" t="str">
            <v>BUCHA REDUCAO FERRO GALV ROSCA REF. 1"X3/4"</v>
          </cell>
          <cell r="C9773" t="str">
            <v>UN</v>
          </cell>
          <cell r="D9773">
            <v>4.8600000000000003</v>
          </cell>
        </row>
        <row r="9774">
          <cell r="A9774">
            <v>766</v>
          </cell>
          <cell r="B9774" t="str">
            <v>BUCHA REDUCAO FERRO GALV ROSCA REF. 1 1/2"X1/2"</v>
          </cell>
          <cell r="C9774" t="str">
            <v>UN</v>
          </cell>
          <cell r="D9774">
            <v>10.72</v>
          </cell>
        </row>
        <row r="9775">
          <cell r="A9775">
            <v>767</v>
          </cell>
          <cell r="B9775" t="str">
            <v>BUCHA REDUCAO FERRO GALV ROSCA REF. 1 1/2"X3/4"</v>
          </cell>
          <cell r="C9775" t="str">
            <v>UN</v>
          </cell>
          <cell r="D9775">
            <v>10.89</v>
          </cell>
        </row>
        <row r="9776">
          <cell r="A9776">
            <v>768</v>
          </cell>
          <cell r="B9776" t="str">
            <v>BUCHA REDUCAO FERRO GALV ROSCA REF. 1 1/4"X1/2"</v>
          </cell>
          <cell r="C9776" t="str">
            <v>UN</v>
          </cell>
          <cell r="D9776">
            <v>7.58</v>
          </cell>
        </row>
        <row r="9777">
          <cell r="A9777">
            <v>769</v>
          </cell>
          <cell r="B9777" t="str">
            <v>BUCHA REDUCAO FERRO GALV ROSCA REF. 1 1/4"X3/4"</v>
          </cell>
          <cell r="C9777" t="str">
            <v>UN</v>
          </cell>
          <cell r="D9777">
            <v>7.66</v>
          </cell>
        </row>
        <row r="9778">
          <cell r="A9778">
            <v>770</v>
          </cell>
          <cell r="B9778" t="str">
            <v>BUCHA REDUCAO FERRO GALV ROSCA REF. 1/2"X1/4"</v>
          </cell>
          <cell r="C9778" t="str">
            <v>UN</v>
          </cell>
          <cell r="D9778">
            <v>2.3199999999999998</v>
          </cell>
        </row>
        <row r="9779">
          <cell r="A9779">
            <v>771</v>
          </cell>
          <cell r="B9779" t="str">
            <v>BUCHA REDUCAO FERRO GALV ROSCA REF. 2"X1"</v>
          </cell>
          <cell r="C9779" t="str">
            <v>UN</v>
          </cell>
          <cell r="D9779">
            <v>12.91</v>
          </cell>
        </row>
        <row r="9780">
          <cell r="A9780">
            <v>772</v>
          </cell>
          <cell r="B9780" t="str">
            <v>BUCHA REDUCAO FERRO GALV ROSCA REF. 2"X1 1/4"</v>
          </cell>
          <cell r="C9780" t="str">
            <v>UN</v>
          </cell>
          <cell r="D9780">
            <v>12.74</v>
          </cell>
        </row>
        <row r="9781">
          <cell r="A9781">
            <v>773</v>
          </cell>
          <cell r="B9781" t="str">
            <v>BUCHA REDUCAO FERRO GALV ROSCA REF. 2 1/2"X1"</v>
          </cell>
          <cell r="C9781" t="str">
            <v>UN</v>
          </cell>
          <cell r="D9781">
            <v>18.809999999999999</v>
          </cell>
        </row>
        <row r="9782">
          <cell r="A9782">
            <v>774</v>
          </cell>
          <cell r="B9782" t="str">
            <v>BUCHA REDUCAO FERRO GALV ROSCA REF. 2 1/2"X1 1/4"</v>
          </cell>
          <cell r="C9782" t="str">
            <v>UN</v>
          </cell>
          <cell r="D9782">
            <v>18.809999999999999</v>
          </cell>
        </row>
        <row r="9783">
          <cell r="A9783">
            <v>775</v>
          </cell>
          <cell r="B9783" t="str">
            <v>BUCHA REDUCAO FERRO GALV ROSCA REF. 2 1/2"X2"</v>
          </cell>
          <cell r="C9783" t="str">
            <v>UN</v>
          </cell>
          <cell r="D9783">
            <v>19.11</v>
          </cell>
        </row>
        <row r="9784">
          <cell r="A9784">
            <v>776</v>
          </cell>
          <cell r="B9784" t="str">
            <v>BUCHA REDUCAO FERRO GALV ROSCA REF. 3"X1 1/2"</v>
          </cell>
          <cell r="C9784" t="str">
            <v>UN</v>
          </cell>
          <cell r="D9784">
            <v>21.65</v>
          </cell>
        </row>
        <row r="9785">
          <cell r="A9785">
            <v>777</v>
          </cell>
          <cell r="B9785" t="str">
            <v>BUCHA REDUCAO FERRO GALV ROSCA REF. 3"X1 1/4"</v>
          </cell>
          <cell r="C9785" t="str">
            <v>UN</v>
          </cell>
          <cell r="D9785">
            <v>22.38</v>
          </cell>
        </row>
        <row r="9786">
          <cell r="A9786">
            <v>778</v>
          </cell>
          <cell r="B9786" t="str">
            <v>BUCHA REDUCAO FERRO GALV ROSCA REF. 3"X2"</v>
          </cell>
          <cell r="C9786" t="str">
            <v>UN</v>
          </cell>
          <cell r="D9786">
            <v>22.38</v>
          </cell>
        </row>
        <row r="9787">
          <cell r="A9787">
            <v>779</v>
          </cell>
          <cell r="B9787" t="str">
            <v>BUCHA REDUCAO FERRO GALV ROSCA REF. 3/4"X1/2"</v>
          </cell>
          <cell r="C9787" t="str">
            <v>UN</v>
          </cell>
          <cell r="D9787">
            <v>3.4</v>
          </cell>
        </row>
        <row r="9788">
          <cell r="A9788">
            <v>780</v>
          </cell>
          <cell r="B9788" t="str">
            <v>BUCHA REDUCAO FERRO GALV ROSCA REF. 3X2 1/2"</v>
          </cell>
          <cell r="C9788" t="str">
            <v>UN</v>
          </cell>
          <cell r="D9788">
            <v>22.64</v>
          </cell>
        </row>
        <row r="9789">
          <cell r="A9789">
            <v>781</v>
          </cell>
          <cell r="B9789" t="str">
            <v>BUCHA REDUCAO FERRO GALV ROSCA REF. 4"X2 1/2"</v>
          </cell>
          <cell r="C9789" t="str">
            <v>UN</v>
          </cell>
          <cell r="D9789">
            <v>56.77</v>
          </cell>
        </row>
        <row r="9790">
          <cell r="A9790">
            <v>782</v>
          </cell>
          <cell r="B9790" t="str">
            <v>BUCHA REDUCAO FERRO GALV ROSCA REF. 4"X3"</v>
          </cell>
          <cell r="C9790" t="str">
            <v>UN</v>
          </cell>
          <cell r="D9790">
            <v>56.77</v>
          </cell>
        </row>
        <row r="9791">
          <cell r="A9791">
            <v>783</v>
          </cell>
          <cell r="B9791" t="str">
            <v>BUCHA REDUCAO FERRO GALV ROSCA REF. 5"X4"</v>
          </cell>
          <cell r="C9791" t="str">
            <v>UN</v>
          </cell>
          <cell r="D9791">
            <v>92.54</v>
          </cell>
        </row>
        <row r="9792">
          <cell r="A9792">
            <v>784</v>
          </cell>
          <cell r="B9792" t="str">
            <v>BUCHA REDUCAO FERRO GALV ROSCA REF. 6"X5"</v>
          </cell>
          <cell r="C9792" t="str">
            <v>UN</v>
          </cell>
          <cell r="D9792">
            <v>129.13</v>
          </cell>
        </row>
        <row r="9793">
          <cell r="A9793">
            <v>785</v>
          </cell>
          <cell r="B9793" t="str">
            <v>BUCHA REDUCAO FERRO GALV ROSCA REF. 6"X4"</v>
          </cell>
          <cell r="C9793" t="str">
            <v>UN</v>
          </cell>
          <cell r="D9793">
            <v>138.08000000000001</v>
          </cell>
        </row>
        <row r="9794">
          <cell r="A9794">
            <v>786</v>
          </cell>
          <cell r="B9794" t="str">
            <v>BUCHA REDUCAO FERRO GALV ROSCA REF. 4"X2"</v>
          </cell>
          <cell r="C9794" t="str">
            <v>UN</v>
          </cell>
          <cell r="D9794">
            <v>56.77</v>
          </cell>
        </row>
        <row r="9795">
          <cell r="A9795">
            <v>787</v>
          </cell>
          <cell r="B9795" t="str">
            <v>BUCHA REDUCAO FERRO GALV ROSCA REF. 2 1/2"X1 1/2"</v>
          </cell>
          <cell r="C9795" t="str">
            <v>UN</v>
          </cell>
          <cell r="D9795">
            <v>18.510000000000002</v>
          </cell>
        </row>
        <row r="9796">
          <cell r="A9796">
            <v>788</v>
          </cell>
          <cell r="B9796" t="str">
            <v>BUCHA REDUCAO FERRO GALV ROSCA REF. 2"X1 1/2"</v>
          </cell>
          <cell r="C9796" t="str">
            <v>UN</v>
          </cell>
          <cell r="D9796">
            <v>13.04</v>
          </cell>
        </row>
        <row r="9797">
          <cell r="A9797">
            <v>789</v>
          </cell>
          <cell r="B9797" t="str">
            <v>BUCHA REDUCAO FERRO GALV ROSCA REF. 1 1/4"X1"</v>
          </cell>
          <cell r="C9797" t="str">
            <v>UN</v>
          </cell>
          <cell r="D9797">
            <v>7.66</v>
          </cell>
        </row>
        <row r="9798">
          <cell r="A9798">
            <v>790</v>
          </cell>
          <cell r="B9798" t="str">
            <v>BUCHA REDUCAO FERRO GALV ROSCA REF. 1 1/2"X1 1/4"</v>
          </cell>
          <cell r="C9798" t="str">
            <v>UN</v>
          </cell>
          <cell r="D9798">
            <v>11.11</v>
          </cell>
        </row>
        <row r="9799">
          <cell r="A9799">
            <v>791</v>
          </cell>
          <cell r="B9799" t="str">
            <v>BUCHA REDUCAO FERRO GALV ROSCA REF. 1 1/2"X1"</v>
          </cell>
          <cell r="C9799" t="str">
            <v>UN</v>
          </cell>
          <cell r="D9799">
            <v>11.02</v>
          </cell>
        </row>
        <row r="9800">
          <cell r="A9800">
            <v>792</v>
          </cell>
          <cell r="B9800" t="str">
            <v>BUCHA DE REDUCAO DE PVC, ROSCAVEL, DE 1" X 3/4"</v>
          </cell>
          <cell r="C9800" t="str">
            <v>UN</v>
          </cell>
          <cell r="D9800">
            <v>1.21</v>
          </cell>
        </row>
        <row r="9801">
          <cell r="A9801">
            <v>793</v>
          </cell>
          <cell r="B9801" t="str">
            <v>BUCHA REDUCAO PVC, ROSCAVEL, 1 1/2" X1 1/4 "</v>
          </cell>
          <cell r="C9801" t="str">
            <v>UN</v>
          </cell>
          <cell r="D9801">
            <v>2.94</v>
          </cell>
        </row>
        <row r="9802">
          <cell r="A9802">
            <v>794</v>
          </cell>
          <cell r="B9802" t="str">
            <v>BUCHA REDUCAO PVC, ROSCAVEL, 1 1/4" X 1 "</v>
          </cell>
          <cell r="C9802" t="str">
            <v>UN</v>
          </cell>
          <cell r="D9802">
            <v>2.08</v>
          </cell>
        </row>
        <row r="9803">
          <cell r="A9803">
            <v>796</v>
          </cell>
          <cell r="B9803" t="str">
            <v>BUCHA REDUCAO PVC ROSCA 1 1/2" X 3/4"</v>
          </cell>
          <cell r="C9803" t="str">
            <v>UN</v>
          </cell>
          <cell r="D9803">
            <v>3.48</v>
          </cell>
        </row>
        <row r="9804">
          <cell r="A9804">
            <v>797</v>
          </cell>
          <cell r="B9804" t="str">
            <v>BUCHA REDUCAO PVC ROSCA 1 1/2" X 1"</v>
          </cell>
          <cell r="C9804" t="str">
            <v>UN</v>
          </cell>
          <cell r="D9804">
            <v>3.22</v>
          </cell>
        </row>
        <row r="9805">
          <cell r="A9805">
            <v>798</v>
          </cell>
          <cell r="B9805" t="str">
            <v>BUCHA REDUCAO PVC ROSCA REF 3/4" X 1/2"</v>
          </cell>
          <cell r="C9805" t="str">
            <v>UN</v>
          </cell>
          <cell r="D9805">
            <v>0.51</v>
          </cell>
        </row>
        <row r="9806">
          <cell r="A9806">
            <v>799</v>
          </cell>
          <cell r="B9806" t="str">
            <v>BUCHA REDUCAO PVC ROSCA 1" X 1/2"</v>
          </cell>
          <cell r="C9806" t="str">
            <v>UN</v>
          </cell>
          <cell r="D9806">
            <v>1.55</v>
          </cell>
        </row>
        <row r="9807">
          <cell r="A9807">
            <v>801</v>
          </cell>
          <cell r="B9807" t="str">
            <v>BUCHA REDUCAO PVC, ROSCAVEL, 1 1/4" X 3/4 "</v>
          </cell>
          <cell r="C9807" t="str">
            <v>UN</v>
          </cell>
          <cell r="D9807">
            <v>1.99</v>
          </cell>
        </row>
        <row r="9808">
          <cell r="A9808">
            <v>802</v>
          </cell>
          <cell r="B9808" t="str">
            <v>BUCHA REDUCAO PVC, ROSCAVEL, 2" X 1 "</v>
          </cell>
          <cell r="C9808" t="str">
            <v>UN</v>
          </cell>
          <cell r="D9808">
            <v>6.27</v>
          </cell>
        </row>
        <row r="9809">
          <cell r="A9809">
            <v>803</v>
          </cell>
          <cell r="B9809" t="str">
            <v>BUCHA REDUCAO PVC, ROSCAVEL, 2" X 1 1/4 "</v>
          </cell>
          <cell r="C9809" t="str">
            <v>UN</v>
          </cell>
          <cell r="D9809">
            <v>6.53</v>
          </cell>
        </row>
        <row r="9810">
          <cell r="A9810">
            <v>804</v>
          </cell>
          <cell r="B9810" t="str">
            <v>BUCHA REDUCAO PVC, ROSCAVEL, 2" X 1 1/2 "</v>
          </cell>
          <cell r="C9810" t="str">
            <v>UN</v>
          </cell>
          <cell r="D9810">
            <v>5.94</v>
          </cell>
        </row>
        <row r="9811">
          <cell r="A9811">
            <v>812</v>
          </cell>
          <cell r="B9811" t="str">
            <v>BUCHA DE REDUCAO DE PVC, SOLDAVEL, CURTA, COM 40 X 32 MM</v>
          </cell>
          <cell r="C9811" t="str">
            <v>UN</v>
          </cell>
          <cell r="D9811">
            <v>1.1100000000000001</v>
          </cell>
        </row>
        <row r="9812">
          <cell r="A9812">
            <v>813</v>
          </cell>
          <cell r="B9812" t="str">
            <v>BUCHA REDUCAO PVC SOLD LONGA P/ AGUA FRIA PRED 50MM X 25MM</v>
          </cell>
          <cell r="C9812" t="str">
            <v>UN</v>
          </cell>
          <cell r="D9812">
            <v>1.62</v>
          </cell>
        </row>
        <row r="9813">
          <cell r="A9813">
            <v>814</v>
          </cell>
          <cell r="B9813" t="str">
            <v>BUCHA REDUCAO PVC SOLD LONGA P/ AGUA FRIA PRED 60MM X 32MM</v>
          </cell>
          <cell r="C9813" t="str">
            <v>UN</v>
          </cell>
          <cell r="D9813">
            <v>5.04</v>
          </cell>
        </row>
        <row r="9814">
          <cell r="A9814">
            <v>815</v>
          </cell>
          <cell r="B9814" t="str">
            <v>BUCHA REDUCAO PVC SOLD LONGA P/ AGUA FRIA PRED 60MM X 40MM</v>
          </cell>
          <cell r="C9814" t="str">
            <v>UN</v>
          </cell>
          <cell r="D9814">
            <v>5.34</v>
          </cell>
        </row>
        <row r="9815">
          <cell r="A9815">
            <v>816</v>
          </cell>
          <cell r="B9815" t="str">
            <v>BUCHA REDUCAO PVC SOLD LONGA P/ AGUA FRIA PRED 60MM X 25MM</v>
          </cell>
          <cell r="C9815" t="str">
            <v>UN</v>
          </cell>
          <cell r="D9815">
            <v>4.0999999999999996</v>
          </cell>
        </row>
        <row r="9816">
          <cell r="A9816">
            <v>817</v>
          </cell>
          <cell r="B9816" t="str">
            <v>BUCHA REDUCAO PVC SOLD LONGA P/ AGUA FRIA PRED 85MM X 60MM</v>
          </cell>
          <cell r="C9816" t="str">
            <v>UN</v>
          </cell>
          <cell r="D9816">
            <v>9.86</v>
          </cell>
        </row>
        <row r="9817">
          <cell r="A9817">
            <v>818</v>
          </cell>
          <cell r="B9817" t="str">
            <v>BUCHA REDUCAO PVC SOLD CURTA P/ AGUA FRIA PRED 60MM X 50MM</v>
          </cell>
          <cell r="C9817" t="str">
            <v>UN</v>
          </cell>
          <cell r="D9817">
            <v>3.16</v>
          </cell>
        </row>
        <row r="9818">
          <cell r="A9818">
            <v>819</v>
          </cell>
          <cell r="B9818" t="str">
            <v>BUCHA REDUCAO PVC SOLD CURTA P/ AGUA FRIA PRED 50MM X 40MM</v>
          </cell>
          <cell r="C9818" t="str">
            <v>UN</v>
          </cell>
          <cell r="D9818">
            <v>1.62</v>
          </cell>
        </row>
        <row r="9819">
          <cell r="A9819">
            <v>820</v>
          </cell>
          <cell r="B9819" t="str">
            <v>BUCHA REDUCAO PVC SOLD LONGA P/ AGUA FRIA PRED 50MM X 32MM</v>
          </cell>
          <cell r="C9819" t="str">
            <v>UN</v>
          </cell>
          <cell r="D9819">
            <v>2.39</v>
          </cell>
        </row>
        <row r="9820">
          <cell r="A9820">
            <v>821</v>
          </cell>
          <cell r="B9820" t="str">
            <v>BUCHA REDUCAO PVC SOLD LONGA P/ AGUA FRIA PRED 75MM X 50MM</v>
          </cell>
          <cell r="C9820" t="str">
            <v>UN</v>
          </cell>
          <cell r="D9820">
            <v>9.0500000000000007</v>
          </cell>
        </row>
        <row r="9821">
          <cell r="A9821">
            <v>822</v>
          </cell>
          <cell r="B9821" t="str">
            <v>BUCHA REDUCAO PVC SOLD LONGA P/ AGUA FRIA PRED 60MM X 50MM</v>
          </cell>
          <cell r="C9821" t="str">
            <v>UN</v>
          </cell>
          <cell r="D9821">
            <v>7.77</v>
          </cell>
        </row>
        <row r="9822">
          <cell r="A9822">
            <v>823</v>
          </cell>
          <cell r="B9822" t="str">
            <v>BUCHA REDUCAO PVC SOLD CURTA P/ AGUA FRIA PRED 75MM X 60MM</v>
          </cell>
          <cell r="C9822" t="str">
            <v>UN</v>
          </cell>
          <cell r="D9822">
            <v>7.26</v>
          </cell>
        </row>
        <row r="9823">
          <cell r="A9823">
            <v>825</v>
          </cell>
          <cell r="B9823" t="str">
            <v>BUCHA REDUCAO PVC SOLD LONGA P/ AGUA FRIA PRED 50MM X 20MM</v>
          </cell>
          <cell r="C9823" t="str">
            <v>UN</v>
          </cell>
          <cell r="D9823">
            <v>2.0099999999999998</v>
          </cell>
        </row>
        <row r="9824">
          <cell r="A9824">
            <v>826</v>
          </cell>
          <cell r="B9824" t="str">
            <v>BUCHA REDUCAO PVC SOLD LONGA P/ AGUA FRIA PRED 110MM X 60MM</v>
          </cell>
          <cell r="C9824" t="str">
            <v>UN</v>
          </cell>
          <cell r="D9824">
            <v>15.92</v>
          </cell>
        </row>
        <row r="9825">
          <cell r="A9825">
            <v>827</v>
          </cell>
          <cell r="B9825" t="str">
            <v>BUCHA REDUCAO PVC SOLD LONGA P/ AGUA FRIA PRED 110MM X 75MM</v>
          </cell>
          <cell r="C9825" t="str">
            <v>UN</v>
          </cell>
          <cell r="D9825">
            <v>18.399999999999999</v>
          </cell>
        </row>
        <row r="9826">
          <cell r="A9826">
            <v>828</v>
          </cell>
          <cell r="B9826" t="str">
            <v>BUCHA REDUCAO PVC SOLD CURTA P/ AGUA FRIA PRED 25MM X 20MM</v>
          </cell>
          <cell r="C9826" t="str">
            <v>UN</v>
          </cell>
          <cell r="D9826">
            <v>0.26</v>
          </cell>
        </row>
        <row r="9827">
          <cell r="A9827">
            <v>829</v>
          </cell>
          <cell r="B9827" t="str">
            <v>BUCHA REDUCAO PVC SOLD CURTA P/ AGUA FRIA PRED 32MM X 25MM</v>
          </cell>
          <cell r="C9827" t="str">
            <v>UN</v>
          </cell>
          <cell r="D9827">
            <v>0.43</v>
          </cell>
        </row>
        <row r="9828">
          <cell r="A9828">
            <v>830</v>
          </cell>
          <cell r="B9828" t="str">
            <v>BUCHA REDUCAO PVC SOLD CURTA P/ AGUA FRIA PRED 85MM X 75MM</v>
          </cell>
          <cell r="C9828" t="str">
            <v>UN</v>
          </cell>
          <cell r="D9828">
            <v>9.44</v>
          </cell>
        </row>
        <row r="9829">
          <cell r="A9829">
            <v>831</v>
          </cell>
          <cell r="B9829" t="str">
            <v>BUCHA REDUCAO PVC SOLD CURTA P/ AGUA FRIA PRED - 110MM X 85MM</v>
          </cell>
          <cell r="C9829" t="str">
            <v>UN</v>
          </cell>
          <cell r="D9829">
            <v>34.54</v>
          </cell>
        </row>
        <row r="9830">
          <cell r="A9830">
            <v>832</v>
          </cell>
          <cell r="B9830" t="str">
            <v>BUCHA REDUCAO PVC SOLD LONGA P/ AGUA FRIA PRED 32MM X 20MM</v>
          </cell>
          <cell r="C9830" t="str">
            <v>UN</v>
          </cell>
          <cell r="D9830">
            <v>1.24</v>
          </cell>
        </row>
        <row r="9831">
          <cell r="A9831">
            <v>833</v>
          </cell>
          <cell r="B9831" t="str">
            <v>BUCHA REDUCAO PVC SOLD LONGA P/ AGUA FRIA PRED 40MM X 20MM</v>
          </cell>
          <cell r="C9831" t="str">
            <v>UN</v>
          </cell>
          <cell r="D9831">
            <v>1.88</v>
          </cell>
        </row>
        <row r="9832">
          <cell r="A9832">
            <v>834</v>
          </cell>
          <cell r="B9832" t="str">
            <v>BUCHA REDUCAO PVC SOLD LONGA P/ AGUA FRIA PRED 40MM X 25MM</v>
          </cell>
          <cell r="C9832" t="str">
            <v>UN</v>
          </cell>
          <cell r="D9832">
            <v>1.92</v>
          </cell>
        </row>
        <row r="9833">
          <cell r="A9833">
            <v>841</v>
          </cell>
          <cell r="B9833" t="str">
            <v>CABO DE ALUMINIO NU COM ALMA DE ACO, BITOLA 4 AWG</v>
          </cell>
          <cell r="C9833" t="str">
            <v>KG</v>
          </cell>
          <cell r="D9833">
            <v>18.2</v>
          </cell>
        </row>
        <row r="9834">
          <cell r="A9834">
            <v>842</v>
          </cell>
          <cell r="B9834" t="str">
            <v>CABO DE ALUMINIO S/ ALMA DE ACO, BITOLA 4AWG</v>
          </cell>
          <cell r="C9834" t="str">
            <v>KG</v>
          </cell>
          <cell r="D9834">
            <v>20.420000000000002</v>
          </cell>
        </row>
        <row r="9835">
          <cell r="A9835">
            <v>843</v>
          </cell>
          <cell r="B9835" t="str">
            <v>BUCHA E ARRUELA ALUMINIO FUNDIDO P/ ELETRODUTO 50MM (2'')</v>
          </cell>
          <cell r="C9835" t="str">
            <v>CJ</v>
          </cell>
          <cell r="D9835">
            <v>1.95</v>
          </cell>
        </row>
        <row r="9836">
          <cell r="A9836">
            <v>844</v>
          </cell>
          <cell r="B9836" t="str">
            <v>BUCHA E ARRUELA ALUMINIO FUNDIDO P/ ELETRODUTO 75MM (3'')</v>
          </cell>
          <cell r="C9836" t="str">
            <v>CJ</v>
          </cell>
          <cell r="D9836">
            <v>4.04</v>
          </cell>
        </row>
        <row r="9837">
          <cell r="A9837">
            <v>845</v>
          </cell>
          <cell r="B9837" t="str">
            <v>BUCHA E ARRUELA ALUMINIO FUNDIDO P/ ELETRODUTO 100MM (4'')</v>
          </cell>
          <cell r="C9837" t="str">
            <v>CJ</v>
          </cell>
          <cell r="D9837">
            <v>7.1</v>
          </cell>
        </row>
        <row r="9838">
          <cell r="A9838">
            <v>846</v>
          </cell>
          <cell r="B9838" t="str">
            <v>BUCHA REDUCAO ALUMINIO FUNDIDO P/ ELETRODUTO 1'' X 3/4''</v>
          </cell>
          <cell r="C9838" t="str">
            <v>UN</v>
          </cell>
          <cell r="D9838">
            <v>2.13</v>
          </cell>
        </row>
        <row r="9839">
          <cell r="A9839">
            <v>847</v>
          </cell>
          <cell r="B9839" t="str">
            <v>BUCHA REDUCAO ALUMINIO FUNDIDO P/ ELETRODUTO 1 1/2'' X 1''</v>
          </cell>
          <cell r="C9839" t="str">
            <v>UN</v>
          </cell>
          <cell r="D9839">
            <v>8.7799999999999994</v>
          </cell>
        </row>
        <row r="9840">
          <cell r="A9840">
            <v>848</v>
          </cell>
          <cell r="B9840" t="str">
            <v>BUCHA REDUCAO ALUMINIO FUNDIDO P/ ELETRODUTO 2'' X 3/4''</v>
          </cell>
          <cell r="C9840" t="str">
            <v>UN</v>
          </cell>
          <cell r="D9840">
            <v>10.44</v>
          </cell>
        </row>
        <row r="9841">
          <cell r="A9841">
            <v>850</v>
          </cell>
          <cell r="B9841" t="str">
            <v>BUCHA E ARRUELA ALUMINIO FUNDIDO P/ ELETRODUTO 15MM (1/2'')</v>
          </cell>
          <cell r="C9841" t="str">
            <v>CJ</v>
          </cell>
          <cell r="D9841">
            <v>0.47</v>
          </cell>
        </row>
        <row r="9842">
          <cell r="A9842">
            <v>851</v>
          </cell>
          <cell r="B9842" t="str">
            <v>BUCHA E ARRUELA ALUMINIO FUNDIDO P/ ELETRODUTO 20MM (3/4'')</v>
          </cell>
          <cell r="C9842" t="str">
            <v>CJ</v>
          </cell>
          <cell r="D9842">
            <v>0.59</v>
          </cell>
        </row>
        <row r="9843">
          <cell r="A9843">
            <v>852</v>
          </cell>
          <cell r="B9843" t="str">
            <v>BUCHA E ARRUELA ALUMINIO FUNDIDO P/ ELETRODUTO 32MM (1 1/4'')</v>
          </cell>
          <cell r="C9843" t="str">
            <v>CJ</v>
          </cell>
          <cell r="D9843">
            <v>1.34</v>
          </cell>
        </row>
        <row r="9844">
          <cell r="A9844">
            <v>853</v>
          </cell>
          <cell r="B9844" t="str">
            <v>BUCHA E ARRUELA ALUMINIO FUNDIDO P/ ELETRODUTO 40MM (1 1/2'')</v>
          </cell>
          <cell r="C9844" t="str">
            <v>CJ</v>
          </cell>
          <cell r="D9844">
            <v>1.36</v>
          </cell>
        </row>
        <row r="9845">
          <cell r="A9845">
            <v>854</v>
          </cell>
          <cell r="B9845" t="str">
            <v>BUCHA REDUCAO ALUMINIO FUNDIDO P/ ELETRODUTO 2'' X 1 1/2''</v>
          </cell>
          <cell r="C9845" t="str">
            <v>UN</v>
          </cell>
          <cell r="D9845">
            <v>11.11</v>
          </cell>
        </row>
        <row r="9846">
          <cell r="A9846">
            <v>855</v>
          </cell>
          <cell r="B9846" t="str">
            <v>BUCHA E ARRUELA ALUMINIO FUNDIDO P/ ELETRODUTO 25MM (1'')</v>
          </cell>
          <cell r="C9846" t="str">
            <v>CJ</v>
          </cell>
          <cell r="D9846">
            <v>0.87</v>
          </cell>
        </row>
        <row r="9847">
          <cell r="A9847">
            <v>856</v>
          </cell>
          <cell r="B9847" t="str">
            <v>BUCHA E ARRUELA ALUMINIO FUNDIDO P/ ELETRODUTO 60MM (2 1/2'')</v>
          </cell>
          <cell r="C9847" t="str">
            <v>CJ</v>
          </cell>
          <cell r="D9847">
            <v>3.18</v>
          </cell>
        </row>
        <row r="9848">
          <cell r="A9848">
            <v>857</v>
          </cell>
          <cell r="B9848" t="str">
            <v>CABO DE COBRE NU 16MM2 MEIO-DURO</v>
          </cell>
          <cell r="C9848" t="str">
            <v>M</v>
          </cell>
          <cell r="D9848">
            <v>4.68</v>
          </cell>
        </row>
        <row r="9849">
          <cell r="A9849">
            <v>861</v>
          </cell>
          <cell r="B9849" t="str">
            <v>CABO DE COBRE NU 6MM2 MEIO-DURO</v>
          </cell>
          <cell r="C9849" t="str">
            <v>M</v>
          </cell>
          <cell r="D9849">
            <v>2.31</v>
          </cell>
        </row>
        <row r="9850">
          <cell r="A9850">
            <v>862</v>
          </cell>
          <cell r="B9850" t="str">
            <v>CABO DE COBRE NU 10MM2 MEIO-DURO</v>
          </cell>
          <cell r="C9850" t="str">
            <v>M</v>
          </cell>
          <cell r="D9850">
            <v>3.65</v>
          </cell>
        </row>
        <row r="9851">
          <cell r="A9851">
            <v>863</v>
          </cell>
          <cell r="B9851" t="str">
            <v>CABO DE COBRE NU 35MM2 MEIO-DURO</v>
          </cell>
          <cell r="C9851" t="str">
            <v>M</v>
          </cell>
          <cell r="D9851">
            <v>10.7</v>
          </cell>
        </row>
        <row r="9852">
          <cell r="A9852">
            <v>864</v>
          </cell>
          <cell r="B9852" t="str">
            <v>CABO DE COBRE NU 70MM2 MEIO-DURO</v>
          </cell>
          <cell r="C9852" t="str">
            <v>M</v>
          </cell>
          <cell r="D9852">
            <v>20.57</v>
          </cell>
        </row>
        <row r="9853">
          <cell r="A9853">
            <v>865</v>
          </cell>
          <cell r="B9853" t="str">
            <v>CABO DE COBRE NU 95MM2 MEIO-DURO</v>
          </cell>
          <cell r="C9853" t="str">
            <v>M</v>
          </cell>
          <cell r="D9853">
            <v>27.31</v>
          </cell>
        </row>
        <row r="9854">
          <cell r="A9854">
            <v>866</v>
          </cell>
          <cell r="B9854" t="str">
            <v>CABO DE COBRE NU 120MM2 MEIO-DURO</v>
          </cell>
          <cell r="C9854" t="str">
            <v>M</v>
          </cell>
          <cell r="D9854">
            <v>33.99</v>
          </cell>
        </row>
        <row r="9855">
          <cell r="A9855">
            <v>867</v>
          </cell>
          <cell r="B9855" t="str">
            <v>CABO DE COBRE NU 50MM2 MEIO-DURO</v>
          </cell>
          <cell r="C9855" t="str">
            <v>M</v>
          </cell>
          <cell r="D9855">
            <v>13.94</v>
          </cell>
        </row>
        <row r="9856">
          <cell r="A9856">
            <v>868</v>
          </cell>
          <cell r="B9856" t="str">
            <v>CABO DE COBRE NU 25MM2 MEIO-DURO</v>
          </cell>
          <cell r="C9856" t="str">
            <v>M</v>
          </cell>
          <cell r="D9856">
            <v>8.33</v>
          </cell>
        </row>
        <row r="9857">
          <cell r="A9857">
            <v>870</v>
          </cell>
          <cell r="B9857" t="str">
            <v>CABO DE COBRE NU 300MM2 MEIO-DURO</v>
          </cell>
          <cell r="C9857" t="str">
            <v>M</v>
          </cell>
          <cell r="D9857">
            <v>86.14</v>
          </cell>
        </row>
        <row r="9858">
          <cell r="A9858">
            <v>873</v>
          </cell>
          <cell r="B9858" t="str">
            <v>CABO DE COBRE ISOLAMENTO ANTI-CHAMA 20/35KV 50MM2 TP EPROTENAX FX3 PIRELLI OU EQUIV</v>
          </cell>
          <cell r="C9858" t="str">
            <v>M</v>
          </cell>
          <cell r="D9858">
            <v>111.27</v>
          </cell>
        </row>
        <row r="9859">
          <cell r="A9859">
            <v>874</v>
          </cell>
          <cell r="B9859" t="str">
            <v>CABO DE COBRE ISOLAMENTO ANTI-CHAMA 20/35KV 70MM2 TP EPROTENAX FX3 PIRELLI OU EQUIV</v>
          </cell>
          <cell r="C9859" t="str">
            <v>M</v>
          </cell>
          <cell r="D9859">
            <v>132.75</v>
          </cell>
        </row>
        <row r="9860">
          <cell r="A9860">
            <v>875</v>
          </cell>
          <cell r="B9860" t="str">
            <v>CABO DE COBRE ISOLAMENTO ANTI-CHAMA 20/35KV 95MM2 TP EPROTENAX FX3 PIRELLI OU EQUIV</v>
          </cell>
          <cell r="C9860" t="str">
            <v>M</v>
          </cell>
          <cell r="D9860">
            <v>154.28</v>
          </cell>
        </row>
        <row r="9861">
          <cell r="A9861">
            <v>876</v>
          </cell>
          <cell r="B9861" t="str">
            <v>CABO DE COBRE ISOLAMENTO ANTI-CHAMA 20/35KV 120MM2 TP EPROTENAX FX3 PIRELLI OU EQUIV</v>
          </cell>
          <cell r="C9861" t="str">
            <v>M</v>
          </cell>
          <cell r="D9861">
            <v>174.36</v>
          </cell>
        </row>
        <row r="9862">
          <cell r="A9862">
            <v>877</v>
          </cell>
          <cell r="B9862" t="str">
            <v>CABO DE COBRE ISOLAMENTO ANTI-CHAMA 20/35KV 150MM2 TP EPROTENAX FX3 PIRELLI OU EQUIV</v>
          </cell>
          <cell r="C9862" t="str">
            <v>M</v>
          </cell>
          <cell r="D9862">
            <v>194.34</v>
          </cell>
        </row>
        <row r="9863">
          <cell r="A9863">
            <v>878</v>
          </cell>
          <cell r="B9863" t="str">
            <v>CABO DE COBRE ISOLAMENTO ANTI-CHAMA 20/35KV 240MM2 TP EPROTENAX FX3 PIRELLI OU EQUIV</v>
          </cell>
          <cell r="C9863" t="str">
            <v>M</v>
          </cell>
          <cell r="D9863">
            <v>263.72000000000003</v>
          </cell>
        </row>
        <row r="9864">
          <cell r="A9864">
            <v>879</v>
          </cell>
          <cell r="B9864" t="str">
            <v>CABO DE COBRE ISOLAMENTO ANTI-CHAMA 20/35KV 300MM2 TP EPROTENAX FX3 PIRELLI OU EQUIV</v>
          </cell>
          <cell r="C9864" t="str">
            <v>M</v>
          </cell>
          <cell r="D9864">
            <v>306.5</v>
          </cell>
        </row>
        <row r="9865">
          <cell r="A9865">
            <v>880</v>
          </cell>
          <cell r="B9865" t="str">
            <v>CABO DE COBRE ISOLAMENTO ANTI-CHAMA 20/35KV 400MM2 TP EPROTENAX FX3 PIRELLI OU EQUIV</v>
          </cell>
          <cell r="C9865" t="str">
            <v>M</v>
          </cell>
          <cell r="D9865">
            <v>362.36</v>
          </cell>
        </row>
        <row r="9866">
          <cell r="A9866">
            <v>881</v>
          </cell>
          <cell r="B9866" t="str">
            <v>CABO DE COBRE ISOLAMENTO ANTI-CHAMA 20/35KV 500MM2 TP EPROTENAX FX3 PIRELLI OU EQUIV</v>
          </cell>
          <cell r="C9866" t="str">
            <v>M</v>
          </cell>
          <cell r="D9866">
            <v>432.18</v>
          </cell>
        </row>
        <row r="9867">
          <cell r="A9867">
            <v>882</v>
          </cell>
          <cell r="B9867" t="str">
            <v>CABO DE COBRE ISOLAMENTO ANTI-CHAMA 20/35KV 185MM2 TP EPROTENAX FX3 PIRELLI OU EQUIV</v>
          </cell>
          <cell r="C9867" t="str">
            <v>M</v>
          </cell>
          <cell r="D9867">
            <v>221.15</v>
          </cell>
        </row>
        <row r="9868">
          <cell r="A9868">
            <v>891</v>
          </cell>
          <cell r="B9868" t="str">
            <v>CABO DE COBRE NU 500MM2 MEIO-DURO</v>
          </cell>
          <cell r="C9868" t="str">
            <v>M</v>
          </cell>
          <cell r="D9868">
            <v>137.31</v>
          </cell>
        </row>
        <row r="9869">
          <cell r="A9869">
            <v>892</v>
          </cell>
          <cell r="B9869" t="str">
            <v>CABO DE COBRE NU 150MM2 MEIO-DURO</v>
          </cell>
          <cell r="C9869" t="str">
            <v>M</v>
          </cell>
          <cell r="D9869">
            <v>41.25</v>
          </cell>
        </row>
        <row r="9870">
          <cell r="A9870">
            <v>901</v>
          </cell>
          <cell r="B9870" t="str">
            <v>CABO DE COBRE UNIPOLAR 35 MM2, BLINDADO, ISOLACAO 12/20 KV EPR, COBERTURA EM PVC</v>
          </cell>
          <cell r="C9870" t="str">
            <v>M</v>
          </cell>
          <cell r="D9870">
            <v>24.75</v>
          </cell>
        </row>
        <row r="9871">
          <cell r="A9871">
            <v>902</v>
          </cell>
          <cell r="B9871" t="str">
            <v>CABO DE COBRE UNIPOLAR 70 MM2, BLINDADO, ISOLACAO 12/20 KV EPR, COBERTURA EM PVC</v>
          </cell>
          <cell r="C9871" t="str">
            <v>M</v>
          </cell>
          <cell r="D9871">
            <v>39.07</v>
          </cell>
        </row>
        <row r="9872">
          <cell r="A9872">
            <v>903</v>
          </cell>
          <cell r="B9872" t="str">
            <v>CABO DE COBRE UNIPOLAR 95 MM2, BLINDADO, ISOLACAO 12/20 KV EPR, COBERTURA EM PVC</v>
          </cell>
          <cell r="C9872" t="str">
            <v>M</v>
          </cell>
          <cell r="D9872">
            <v>47.83</v>
          </cell>
        </row>
        <row r="9873">
          <cell r="A9873">
            <v>911</v>
          </cell>
          <cell r="B9873" t="str">
            <v>CABO DE COBRE UNIPOLAR 16 MM2, BLINDADO, ISOLACAO 6/10 KV EPR, COBERTURA EM PVC</v>
          </cell>
          <cell r="C9873" t="str">
            <v>M</v>
          </cell>
          <cell r="D9873">
            <v>22.65</v>
          </cell>
        </row>
        <row r="9874">
          <cell r="A9874">
            <v>912</v>
          </cell>
          <cell r="B9874" t="str">
            <v>CABO DE COBRE UNIPOLAR 35 MM2, BLINDADO, ISOLACAO 6/10 KV EPR, COBERTURA EM PVC</v>
          </cell>
          <cell r="C9874" t="str">
            <v>M</v>
          </cell>
          <cell r="D9874">
            <v>26.32</v>
          </cell>
        </row>
        <row r="9875">
          <cell r="A9875">
            <v>913</v>
          </cell>
          <cell r="B9875" t="str">
            <v>CABO DE COBRE UNIPOLAR 70 MM2, BLINDADO, ISOLACAO 6/10 KV EPR, COBERTURA EM PVC</v>
          </cell>
          <cell r="C9875" t="str">
            <v>M</v>
          </cell>
          <cell r="D9875">
            <v>42.27</v>
          </cell>
        </row>
        <row r="9876">
          <cell r="A9876">
            <v>914</v>
          </cell>
          <cell r="B9876" t="str">
            <v>CABO DE COBRE UNIPOLAR 95 MM2, BLINDADO, ISOLACAO 6/10 KV EPR, COBERTURA EM PVC</v>
          </cell>
          <cell r="C9876" t="str">
            <v>M</v>
          </cell>
          <cell r="D9876">
            <v>51.84</v>
          </cell>
        </row>
        <row r="9877">
          <cell r="A9877">
            <v>925</v>
          </cell>
          <cell r="B9877" t="str">
            <v>CABO DE COBRE UNIPOLAR 25 MM2, BLINDADO, ISOLACAO 3,6/6 KV EPR, COBERTURA EM PVC</v>
          </cell>
          <cell r="C9877" t="str">
            <v>M</v>
          </cell>
          <cell r="D9877">
            <v>20.93</v>
          </cell>
        </row>
        <row r="9878">
          <cell r="A9878">
            <v>926</v>
          </cell>
          <cell r="B9878" t="str">
            <v>CABO DE COBRE UNIPOLAR 35 MM2, BLINDADO, ISOLACAO 3,6/6 KV EPR, COBERTURA EM PVC</v>
          </cell>
          <cell r="C9878" t="str">
            <v>M</v>
          </cell>
          <cell r="D9878">
            <v>26.16</v>
          </cell>
        </row>
        <row r="9879">
          <cell r="A9879">
            <v>927</v>
          </cell>
          <cell r="B9879" t="str">
            <v>CABO DE COBRE UNIPOLAR 70 MM2, BLINDADO, ISOLACAO 3,6/6 KV EPR, COBERTURA EM PVC</v>
          </cell>
          <cell r="C9879" t="str">
            <v>M</v>
          </cell>
          <cell r="D9879">
            <v>37.869999999999997</v>
          </cell>
        </row>
        <row r="9880">
          <cell r="A9880">
            <v>928</v>
          </cell>
          <cell r="B9880" t="str">
            <v>FIO RIGIDO DE 16MM2, ISOLACAO EM PVC (450/750V)</v>
          </cell>
          <cell r="C9880" t="str">
            <v>M</v>
          </cell>
          <cell r="D9880">
            <v>6.95</v>
          </cell>
        </row>
        <row r="9881">
          <cell r="A9881">
            <v>934</v>
          </cell>
          <cell r="B9881" t="str">
            <v>FIO P/ TELEFONE DE COBRE BITOLA 1,6MM ISOLACAO EM PVC, POLIPROPILENO, 2 CONDUTORES</v>
          </cell>
          <cell r="C9881" t="str">
            <v>M</v>
          </cell>
          <cell r="D9881">
            <v>2.68</v>
          </cell>
        </row>
        <row r="9882">
          <cell r="A9882">
            <v>935</v>
          </cell>
          <cell r="B9882" t="str">
            <v>FIO P/ TELEFONE DE COBRE BITOLA 0,6MM ISOLACAO EM PVC, POLIPROPILENO, 2 CONDUTORES</v>
          </cell>
          <cell r="C9882" t="str">
            <v>M</v>
          </cell>
          <cell r="D9882">
            <v>0.69</v>
          </cell>
        </row>
        <row r="9883">
          <cell r="A9883">
            <v>936</v>
          </cell>
          <cell r="B9883" t="str">
            <v>FIO P/ TELEFONE DE COBRE BITOLA 1MM ISOLACAO EM PVC, POLIPROPILENO, 2 CONDUTORES</v>
          </cell>
          <cell r="C9883" t="str">
            <v>M</v>
          </cell>
          <cell r="D9883">
            <v>1.38</v>
          </cell>
        </row>
        <row r="9884">
          <cell r="A9884">
            <v>937</v>
          </cell>
          <cell r="B9884" t="str">
            <v>FIO RIGIDO, ISOLACAO EM PVC 450/750V 10MM2</v>
          </cell>
          <cell r="C9884" t="str">
            <v>M</v>
          </cell>
          <cell r="D9884">
            <v>4.13</v>
          </cell>
        </row>
        <row r="9885">
          <cell r="A9885">
            <v>938</v>
          </cell>
          <cell r="B9885" t="str">
            <v>FIO RIGIDO, ISOLACAO EM PVC 450/750V 1,5MM2</v>
          </cell>
          <cell r="C9885" t="str">
            <v>M</v>
          </cell>
          <cell r="D9885">
            <v>0.68</v>
          </cell>
        </row>
        <row r="9886">
          <cell r="A9886">
            <v>939</v>
          </cell>
          <cell r="B9886" t="str">
            <v>FIO RIGIDO, ISOLACAO EM PVC 450/750V 2,5MM2</v>
          </cell>
          <cell r="C9886" t="str">
            <v>M</v>
          </cell>
          <cell r="D9886">
            <v>1.03</v>
          </cell>
        </row>
        <row r="9887">
          <cell r="A9887">
            <v>940</v>
          </cell>
          <cell r="B9887" t="str">
            <v>FIO RIGIDO, ISOLACAO EM PVC 450/750V 6MM2</v>
          </cell>
          <cell r="C9887" t="str">
            <v>M</v>
          </cell>
          <cell r="D9887">
            <v>2.37</v>
          </cell>
        </row>
        <row r="9888">
          <cell r="A9888">
            <v>941</v>
          </cell>
          <cell r="B9888" t="str">
            <v>FIO RIGIDO, ISOLACAO EM PVC 450/750V 0,5MM2</v>
          </cell>
          <cell r="C9888" t="str">
            <v>M</v>
          </cell>
          <cell r="D9888">
            <v>0.34</v>
          </cell>
        </row>
        <row r="9889">
          <cell r="A9889">
            <v>942</v>
          </cell>
          <cell r="B9889" t="str">
            <v>FIO RIGIDO, ISOLACAO EM PVC 450/750V 0,75MM2</v>
          </cell>
          <cell r="C9889" t="str">
            <v>M</v>
          </cell>
          <cell r="D9889">
            <v>0.46</v>
          </cell>
        </row>
        <row r="9890">
          <cell r="A9890">
            <v>943</v>
          </cell>
          <cell r="B9890" t="str">
            <v>FIO RIGIDO, ISOLACAO EM PVC 450/750V 1MM2</v>
          </cell>
          <cell r="C9890" t="str">
            <v>M</v>
          </cell>
          <cell r="D9890">
            <v>0.55000000000000004</v>
          </cell>
        </row>
        <row r="9891">
          <cell r="A9891">
            <v>944</v>
          </cell>
          <cell r="B9891" t="str">
            <v>FIO RIGIDO, ISOLACAO EM PVC 450/750V 4,0MM2</v>
          </cell>
          <cell r="C9891" t="str">
            <v>M</v>
          </cell>
          <cell r="D9891">
            <v>1.65</v>
          </cell>
        </row>
        <row r="9892">
          <cell r="A9892">
            <v>945</v>
          </cell>
          <cell r="B9892" t="str">
            <v>CABO DE COBRE UNIPOLAR 95 MM2, BLINDADO, ISOLACAO 3,6/6 KV EPR, COBERTURA EM PVC</v>
          </cell>
          <cell r="C9892" t="str">
            <v>M</v>
          </cell>
          <cell r="D9892">
            <v>50.6</v>
          </cell>
        </row>
        <row r="9893">
          <cell r="A9893">
            <v>946</v>
          </cell>
          <cell r="B9893" t="str">
            <v>CABO DE COBRE UNIPOLAR 50 MM2, BLINDADO, ISOLACAO 3,6/6 KV EPR, COBERTURA EM PVC</v>
          </cell>
          <cell r="C9893" t="str">
            <v>M</v>
          </cell>
          <cell r="D9893">
            <v>35.32</v>
          </cell>
        </row>
        <row r="9894">
          <cell r="A9894">
            <v>947</v>
          </cell>
          <cell r="B9894" t="str">
            <v>CABO DE COBRE UNIPOLAR 16 MM2, BLINDADO, ISOLACAO 3,6/6 KV EPR, COBERTURA EM PVC</v>
          </cell>
          <cell r="C9894" t="str">
            <v>M</v>
          </cell>
          <cell r="D9894">
            <v>15.57</v>
          </cell>
        </row>
        <row r="9895">
          <cell r="A9895">
            <v>948</v>
          </cell>
          <cell r="B9895" t="str">
            <v>CABO DE COBRE UNIPOLAR 10 MM2, BLINDADO, ISOLACAO 3,6/6 KV EPR, COBERTURA EM PVC</v>
          </cell>
          <cell r="C9895" t="str">
            <v>M</v>
          </cell>
          <cell r="D9895">
            <v>15.31</v>
          </cell>
        </row>
        <row r="9896">
          <cell r="A9896">
            <v>953</v>
          </cell>
          <cell r="B9896" t="str">
            <v>CABO DE COBRE UNIPOLAR 50 MM2, BLINDADO, ISOLACAO 6/10 KV EPR, COBERTURA EM PVC</v>
          </cell>
          <cell r="C9896" t="str">
            <v>M</v>
          </cell>
          <cell r="D9896">
            <v>32.14</v>
          </cell>
        </row>
        <row r="9897">
          <cell r="A9897">
            <v>954</v>
          </cell>
          <cell r="B9897" t="str">
            <v>CABO DE COBRE UNIPOLAR 25MM2, BLINDADO, ISOLACAO 6/10 KV EPR, COBERTURA EM PVC</v>
          </cell>
          <cell r="C9897" t="str">
            <v>M</v>
          </cell>
          <cell r="D9897">
            <v>23.13</v>
          </cell>
        </row>
        <row r="9898">
          <cell r="A9898">
            <v>955</v>
          </cell>
          <cell r="B9898" t="str">
            <v>CABO DE COBRE UNIPOLAR 50 MM2, BLINDADO, ISOLACAO 12/20 KV EPR, COBERTURA EM PVC</v>
          </cell>
          <cell r="C9898" t="str">
            <v>M</v>
          </cell>
          <cell r="D9898">
            <v>31.41</v>
          </cell>
        </row>
        <row r="9899">
          <cell r="A9899">
            <v>957</v>
          </cell>
          <cell r="B9899" t="str">
            <v>CABO DE COBRE EXTRA FLEXIVEL, ISOLACAO EM PVC, 70MM2 (P/ MAQUINA DE SOLDA)</v>
          </cell>
          <cell r="C9899" t="str">
            <v>M</v>
          </cell>
          <cell r="D9899">
            <v>48.55</v>
          </cell>
        </row>
        <row r="9900">
          <cell r="A9900">
            <v>958</v>
          </cell>
          <cell r="B9900" t="str">
            <v>CABO DE COBRE EXTRA FLEXIVEL, ISOLACAO EM PVC, 95MM2 (P/ MAQUINA DE SOLDA)</v>
          </cell>
          <cell r="C9900" t="str">
            <v>M</v>
          </cell>
          <cell r="D9900">
            <v>60.72</v>
          </cell>
        </row>
        <row r="9901">
          <cell r="A9901">
            <v>959</v>
          </cell>
          <cell r="B9901" t="str">
            <v>CABO DE COBRE EXTRA FLEXIVEL, ISOLACAO EM PVC, 16MM2 (P/ MAQUINA DE SOLDA)</v>
          </cell>
          <cell r="C9901" t="str">
            <v>M</v>
          </cell>
          <cell r="D9901">
            <v>12.38</v>
          </cell>
        </row>
        <row r="9902">
          <cell r="A9902">
            <v>960</v>
          </cell>
          <cell r="B9902" t="str">
            <v>CABO DE COBRE EXTRA FLEXIVEL, ISOLACAO EM PVC, 25MM2 (P/ MAQUINA DE SOLDA)</v>
          </cell>
          <cell r="C9902" t="str">
            <v>M</v>
          </cell>
          <cell r="D9902">
            <v>18.36</v>
          </cell>
        </row>
        <row r="9903">
          <cell r="A9903">
            <v>961</v>
          </cell>
          <cell r="B9903" t="str">
            <v>CABO DE COBRE EXTRA FLEXIVEL, ISOLACAO EM PVC, 35MM2 (P/ MAQUINA DE SOLDA)</v>
          </cell>
          <cell r="C9903" t="str">
            <v>M</v>
          </cell>
          <cell r="D9903">
            <v>26.13</v>
          </cell>
        </row>
        <row r="9904">
          <cell r="A9904">
            <v>962</v>
          </cell>
          <cell r="B9904" t="str">
            <v>CABO DE COBRE EXTRA FLEXIVEL, ISOLACAO EM PVC, 50MM2 (P/ MAQUINA DE SOLDA)</v>
          </cell>
          <cell r="C9904" t="str">
            <v>M</v>
          </cell>
          <cell r="D9904">
            <v>37.69</v>
          </cell>
        </row>
        <row r="9905">
          <cell r="A9905">
            <v>977</v>
          </cell>
          <cell r="B9905" t="str">
            <v>CABO DE COBRE ISOLAMENTO ANTI-CHAMA 0,6/1KV 70MM2 (1 CONDUTOR) TP SINTENAX PIRELLI OU EQUIV</v>
          </cell>
          <cell r="C9905" t="str">
            <v>M</v>
          </cell>
          <cell r="D9905">
            <v>27.6</v>
          </cell>
        </row>
        <row r="9906">
          <cell r="A9906">
            <v>979</v>
          </cell>
          <cell r="B9906" t="str">
            <v>CABO DE COBRE FLEXÍVEL DE 16 MM2, COM ISOLAMENTO ANTI-CHAMA 450/750 V</v>
          </cell>
          <cell r="C9906" t="str">
            <v>M</v>
          </cell>
          <cell r="D9906">
            <v>6.12</v>
          </cell>
        </row>
        <row r="9907">
          <cell r="A9907">
            <v>980</v>
          </cell>
          <cell r="B9907" t="str">
            <v>CABO DE COBRE ISOLAMENTO ANTI-CHAMA 450/750V 10MM2, FLEXIVEL, TP FORESPLAST ALCOA OU EQUIV</v>
          </cell>
          <cell r="C9907" t="str">
            <v>M</v>
          </cell>
          <cell r="D9907">
            <v>5.29</v>
          </cell>
        </row>
        <row r="9908">
          <cell r="A9908">
            <v>981</v>
          </cell>
          <cell r="B9908" t="str">
            <v>CABO DE COBRE ISOLAMENTO ANTI-CHAMA 450/750V 4MM2, FLEXIVEL, TP FORESPLAST ALCOA OU EQUIV</v>
          </cell>
          <cell r="C9908" t="str">
            <v>M</v>
          </cell>
          <cell r="D9908">
            <v>2</v>
          </cell>
        </row>
        <row r="9909">
          <cell r="A9909">
            <v>982</v>
          </cell>
          <cell r="B9909" t="str">
            <v>CABO DE COBRE ISOLAMENTO ANTI-CHAMA 450/750V 6MM2, FLEXIVEL, TP FORESPLAST ALCOA OU EQUIV</v>
          </cell>
          <cell r="C9909" t="str">
            <v>M</v>
          </cell>
          <cell r="D9909">
            <v>3</v>
          </cell>
        </row>
        <row r="9910">
          <cell r="A9910">
            <v>983</v>
          </cell>
          <cell r="B9910" t="str">
            <v>CABO DE COBRE ISOLAMENTO ANTI-CHAMA 450/750V 1,5MM2, TP PIRASTIC PIRELLI OU EQUIV</v>
          </cell>
          <cell r="C9910" t="str">
            <v>M</v>
          </cell>
          <cell r="D9910">
            <v>0.83</v>
          </cell>
        </row>
        <row r="9911">
          <cell r="A9911">
            <v>984</v>
          </cell>
          <cell r="B9911" t="str">
            <v>CABO DE COBRE ISOLAMENTO ANTI-CHAMA 450/750V 2,5MM2, TP PIRASTIC PIRELLI OU EQUIV</v>
          </cell>
          <cell r="C9911" t="str">
            <v>M</v>
          </cell>
          <cell r="D9911">
            <v>1.17</v>
          </cell>
        </row>
        <row r="9912">
          <cell r="A9912">
            <v>985</v>
          </cell>
          <cell r="B9912" t="str">
            <v>CABO DE COBRE ISOLAMENTO ANTI-CHAMA 450/750V 10MM2, TP PIRASTIC PIRELLI OU EQUIV</v>
          </cell>
          <cell r="C9912" t="str">
            <v>M</v>
          </cell>
          <cell r="D9912">
            <v>4.28</v>
          </cell>
        </row>
        <row r="9913">
          <cell r="A9913">
            <v>986</v>
          </cell>
          <cell r="B9913" t="str">
            <v>CABO DE COBRE ISOLAMENTO ANTI-CHAMA 450/750V 25MM2, TP PIRASTIC PIRELLI OU EQUIV</v>
          </cell>
          <cell r="C9913" t="str">
            <v>M</v>
          </cell>
          <cell r="D9913">
            <v>9.57</v>
          </cell>
        </row>
        <row r="9914">
          <cell r="A9914">
            <v>987</v>
          </cell>
          <cell r="B9914" t="str">
            <v>CABO DE COBRE ISOLAMENTO ANTI-CHAMA 450/750V 35MM2, TP PIRASTIC PIRELLI OU EQUIV</v>
          </cell>
          <cell r="C9914" t="str">
            <v>M</v>
          </cell>
          <cell r="D9914">
            <v>12.69</v>
          </cell>
        </row>
        <row r="9915">
          <cell r="A9915">
            <v>988</v>
          </cell>
          <cell r="B9915" t="str">
            <v>CABO DE COBRE ISOLAMENTO ANTI-CHAMA 450/750V 70MM2, TP PIRASTIC PIRELLI OU SIMILAR</v>
          </cell>
          <cell r="C9915" t="str">
            <v>M</v>
          </cell>
          <cell r="D9915">
            <v>25.15</v>
          </cell>
        </row>
        <row r="9916">
          <cell r="A9916">
            <v>989</v>
          </cell>
          <cell r="B9916" t="str">
            <v>CABO DE COBRE ISOLAMENTO ANTI-CHAMA 450/750V 95MM2, TP PIRASTIC PIRELLI OU EQUIV</v>
          </cell>
          <cell r="C9916" t="str">
            <v>M</v>
          </cell>
          <cell r="D9916">
            <v>33.880000000000003</v>
          </cell>
        </row>
        <row r="9917">
          <cell r="A9917">
            <v>990</v>
          </cell>
          <cell r="B9917" t="str">
            <v>CABO DE COBRE ISOLAMENTO ANTI-CHAMA 450/750V 150MM2, TP PIRASTIC PIRELLI OU EQUIV</v>
          </cell>
          <cell r="C9917" t="str">
            <v>M</v>
          </cell>
          <cell r="D9917">
            <v>51.02</v>
          </cell>
        </row>
        <row r="9918">
          <cell r="A9918">
            <v>991</v>
          </cell>
          <cell r="B9918" t="str">
            <v>CABO DE COBRE ISOLAMENTO ANTI-CHAMA 450/750V 240MM2, TP PIRASTIC PIRELLI OU EQUIV</v>
          </cell>
          <cell r="C9918" t="str">
            <v>M</v>
          </cell>
          <cell r="D9918">
            <v>83.07</v>
          </cell>
        </row>
        <row r="9919">
          <cell r="A9919">
            <v>992</v>
          </cell>
          <cell r="B9919" t="str">
            <v>CABO DE COBRE ISOLAMENTO ANTI-CHAMA 450/750V 400MM2 TP PIRASTIC PIRELLI OU EQUIV</v>
          </cell>
          <cell r="C9919" t="str">
            <v>M</v>
          </cell>
          <cell r="D9919">
            <v>131.25</v>
          </cell>
        </row>
        <row r="9920">
          <cell r="A9920">
            <v>993</v>
          </cell>
          <cell r="B9920" t="str">
            <v>CABO DE COBRE ISOLAMENTO ANTI-CHAMA 0,6/1KV 1,5MM2 (1 CONDUTOR) TP SINTENAX PIRELLI OU EQUIV</v>
          </cell>
          <cell r="C9920" t="str">
            <v>M</v>
          </cell>
          <cell r="D9920">
            <v>1.17</v>
          </cell>
        </row>
        <row r="9921">
          <cell r="A9921">
            <v>994</v>
          </cell>
          <cell r="B9921" t="str">
            <v>CABO DE COBRE ISOLAMENTO ANTI-CHAMA 0,6/1KV 6MM2 (1 CONDUTOR) TP SINTENAX PIRELLI OU EQUIV</v>
          </cell>
          <cell r="C9921" t="str">
            <v>M</v>
          </cell>
          <cell r="D9921">
            <v>3.12</v>
          </cell>
        </row>
        <row r="9922">
          <cell r="A9922">
            <v>995</v>
          </cell>
          <cell r="B9922" t="str">
            <v>CABO DE COBRE ISOLAMENTO ANTI-CHAMA 0,6/1KV 16MM2 (1 CONDUTOR) TP SINTENAX PIRELLI OU EQUIV</v>
          </cell>
          <cell r="C9922" t="str">
            <v>M</v>
          </cell>
          <cell r="D9922">
            <v>7.18</v>
          </cell>
        </row>
        <row r="9923">
          <cell r="A9923">
            <v>996</v>
          </cell>
          <cell r="B9923" t="str">
            <v>CABO DE COBRE ISOLAMENTO ANTI-CHAMA 0,6/1KV 25MM2 (1 CONDUTOR) TP SINTENAX PIRELLI OU EQUIV</v>
          </cell>
          <cell r="C9923" t="str">
            <v>M</v>
          </cell>
          <cell r="D9923">
            <v>11.07</v>
          </cell>
        </row>
        <row r="9924">
          <cell r="A9924">
            <v>998</v>
          </cell>
          <cell r="B9924" t="str">
            <v>CABO DE COBRE ISOLAMENTO ANTI-CHAMA 0,6/1KV 95MM2 (1 CONDUTOR) TP SINTENAX PIRELLI OU EQUIV</v>
          </cell>
          <cell r="C9924" t="str">
            <v>M</v>
          </cell>
          <cell r="D9924">
            <v>38.67</v>
          </cell>
        </row>
        <row r="9925">
          <cell r="A9925">
            <v>999</v>
          </cell>
          <cell r="B9925" t="str">
            <v>CABO DE COBRE ISOLAMENTO ANTI-CHAMA 0,6/1KV 150MM2 (1 CONDUTOR) TP SINTENAX PIRELLI OU EQUIV</v>
          </cell>
          <cell r="C9925" t="str">
            <v>M</v>
          </cell>
          <cell r="D9925">
            <v>56.75</v>
          </cell>
        </row>
        <row r="9926">
          <cell r="A9926">
            <v>1000</v>
          </cell>
          <cell r="B9926" t="str">
            <v>CABO DE COBRE ISOLAMENTO ANTI-CHAMA 0,6/1KV 185MM2 (1 CONDUTOR)TP SINTENAX PIRELLI OU EQUIV</v>
          </cell>
          <cell r="C9926" t="str">
            <v>M</v>
          </cell>
          <cell r="D9926">
            <v>69.55</v>
          </cell>
        </row>
        <row r="9927">
          <cell r="A9927">
            <v>1001</v>
          </cell>
          <cell r="B9927" t="str">
            <v>CABO DE COBRE ISOLAMENTO ANTI-CHAMA 0,6/1KV 300MM2 (1 CONDUTOR) TP SINTENAX PIRELLI OU EQUIV</v>
          </cell>
          <cell r="C9927" t="str">
            <v>M</v>
          </cell>
          <cell r="D9927">
            <v>112.05</v>
          </cell>
        </row>
        <row r="9928">
          <cell r="A9928">
            <v>1003</v>
          </cell>
          <cell r="B9928" t="str">
            <v>CABO DE COBRE ISOLAMENTO ANTI-CHAMA 450/750V 4MM2, TP PIRASTIC PIRELLI OU EQUIV</v>
          </cell>
          <cell r="C9928" t="str">
            <v>M</v>
          </cell>
          <cell r="D9928">
            <v>1.67</v>
          </cell>
        </row>
        <row r="9929">
          <cell r="A9929">
            <v>1004</v>
          </cell>
          <cell r="B9929" t="str">
            <v>CABO DE COBRE ISOLAMENTO ANTI-CHAMA 450/750V 16MM2, FLEXIVEL, TP FORESPLAST ALCOA OU EQUIV</v>
          </cell>
          <cell r="C9929" t="str">
            <v>M</v>
          </cell>
          <cell r="D9929">
            <v>8.9</v>
          </cell>
        </row>
        <row r="9930">
          <cell r="A9930">
            <v>1005</v>
          </cell>
          <cell r="B9930" t="str">
            <v>CABO DE COBRE ISOLAMENTO ANTI-CHAMA 450/750V 185MM2, TP PIRASTIC PIRELLI OU EQUIV</v>
          </cell>
          <cell r="C9930" t="str">
            <v>M</v>
          </cell>
          <cell r="D9930">
            <v>63.81</v>
          </cell>
        </row>
        <row r="9931">
          <cell r="A9931">
            <v>1006</v>
          </cell>
          <cell r="B9931" t="str">
            <v>CABO DE COBRE ISOLAMENTO ANTI-CHAMA 450/750V 120MM2, TP PIRASTIC PIRELLI OU EQUIV</v>
          </cell>
          <cell r="C9931" t="str">
            <v>M</v>
          </cell>
          <cell r="D9931">
            <v>42.23</v>
          </cell>
        </row>
        <row r="9932">
          <cell r="A9932">
            <v>1007</v>
          </cell>
          <cell r="B9932" t="str">
            <v>CABO DE COBRE ISOLAMENTO ANTI-CHAMA 450/750V 50MM2, TP PIRASTIC PIRELLI OU EQUIV</v>
          </cell>
          <cell r="C9932" t="str">
            <v>M</v>
          </cell>
          <cell r="D9932">
            <v>17.14</v>
          </cell>
        </row>
        <row r="9933">
          <cell r="A9933">
            <v>1008</v>
          </cell>
          <cell r="B9933" t="str">
            <v>CABO DE COBRE ISOLAMENTO ANTI-CHAMA 450/750V 6MM2, TP PIRASTIC PIRELLI OU EQUIV</v>
          </cell>
          <cell r="C9933" t="str">
            <v>M</v>
          </cell>
          <cell r="D9933">
            <v>2.56</v>
          </cell>
        </row>
        <row r="9934">
          <cell r="A9934">
            <v>1011</v>
          </cell>
          <cell r="B9934" t="str">
            <v>CABO DE COBRE ISOLAMENTO ANTI-CHAMA 450/750V 0,75MM2, FLEXIVEL, TP FORESPLAST ALCOA OU EQUIV</v>
          </cell>
          <cell r="C9934" t="str">
            <v>M</v>
          </cell>
          <cell r="D9934">
            <v>0.5</v>
          </cell>
        </row>
        <row r="9935">
          <cell r="A9935">
            <v>1013</v>
          </cell>
          <cell r="B9935" t="str">
            <v>CABO DE COBRE ISOLAMENTO ANTI-CHAMA 450/750V 1,5MM2, FLEXIVEL, TP FORESPLAST ALCOA OU EQUIV</v>
          </cell>
          <cell r="C9935" t="str">
            <v>M</v>
          </cell>
          <cell r="D9935">
            <v>0.83</v>
          </cell>
        </row>
        <row r="9936">
          <cell r="A9936">
            <v>1014</v>
          </cell>
          <cell r="B9936" t="str">
            <v>CABO DE COBRE ISOLAMENTO ANTI-CHAMA 450/750V 2,5MM2, FLEXIVEL, TP FORESPLAST ALCOA OU EQUIV</v>
          </cell>
          <cell r="C9936" t="str">
            <v>M</v>
          </cell>
          <cell r="D9936">
            <v>1.39</v>
          </cell>
        </row>
        <row r="9937">
          <cell r="A9937">
            <v>1015</v>
          </cell>
          <cell r="B9937" t="str">
            <v>CABO DE COBRE ISOLAMENTO ANTI-CHAMA 0,6/1KV 240MM2 (1 CONDUTOR)TP SINTENAX PIRELLI OU EQUIV</v>
          </cell>
          <cell r="C9937" t="str">
            <v>M</v>
          </cell>
          <cell r="D9937">
            <v>94.19</v>
          </cell>
        </row>
        <row r="9938">
          <cell r="A9938">
            <v>1017</v>
          </cell>
          <cell r="B9938" t="str">
            <v>CABO DE COBRE ISOLAMENTO ANTI-CHAMA 0,6/1KV 120MM2 (1 CONDUTOR) TP SINTENAX PIRELLI OU EQUIV</v>
          </cell>
          <cell r="C9938" t="str">
            <v>M</v>
          </cell>
          <cell r="D9938">
            <v>44.68</v>
          </cell>
        </row>
        <row r="9939">
          <cell r="A9939">
            <v>1018</v>
          </cell>
          <cell r="B9939" t="str">
            <v>CABO DE COBRE ISOLAMENTO ANTI-CHAMA 0,6/1KV 50MM2 (1 CONDUTOR) TP SINTENAX PIRELLI OU EQUIV 75 A 500 E PN-16 DN 75 A 400</v>
          </cell>
          <cell r="C9939" t="str">
            <v>M</v>
          </cell>
          <cell r="D9939">
            <v>19.75</v>
          </cell>
        </row>
        <row r="9940">
          <cell r="A9940">
            <v>1019</v>
          </cell>
          <cell r="B9940" t="str">
            <v>CABO DE COBRE ISOLAMENTO ANTI-CHAMA 0,6/1KV 35MM2 (1 CONDUTOR) TP SINTENAX PIRELLI OU EQUIV</v>
          </cell>
          <cell r="C9940" t="str">
            <v>M</v>
          </cell>
          <cell r="D9940">
            <v>14.58</v>
          </cell>
        </row>
        <row r="9941">
          <cell r="A9941">
            <v>1020</v>
          </cell>
          <cell r="B9941" t="str">
            <v>CABO DE COBRE ISOLAMENTO ANTI-CHAMA 0,6/1KV 10MM2 (1 CONDUTOR) TP SINTENAX PIRELLI OU EQUIV</v>
          </cell>
          <cell r="C9941" t="str">
            <v>M</v>
          </cell>
          <cell r="D9941">
            <v>4.78</v>
          </cell>
        </row>
        <row r="9942">
          <cell r="A9942">
            <v>1021</v>
          </cell>
          <cell r="B9942" t="str">
            <v>CABO DE COBRE ISOLAMENTO ANTI-CHAMA 0,6/1KV 4MM2 (1 CONDUTOR) TP SINTENAX PIRELLI OU EQUIV</v>
          </cell>
          <cell r="C9942" t="str">
            <v>M</v>
          </cell>
          <cell r="D9942">
            <v>2.5</v>
          </cell>
        </row>
        <row r="9943">
          <cell r="A9943">
            <v>1022</v>
          </cell>
          <cell r="B9943" t="str">
            <v>CABO DE COBRE ISOLAMENTO ANTI-CHAMA 0,6/1KV 2,5MM2 (1 CONDUTOR) TP SINTENAX PIRELLI OU EQUIV</v>
          </cell>
          <cell r="C9943" t="str">
            <v>M</v>
          </cell>
          <cell r="D9943">
            <v>1.5</v>
          </cell>
        </row>
        <row r="9944">
          <cell r="A9944">
            <v>1024</v>
          </cell>
          <cell r="B9944" t="str">
            <v>CABO DE COBRE ISOLAMENTO ANTI-CHAMA 450/750V 300MM2, TP PIRASTIC PIRELLI OU EQUIV</v>
          </cell>
          <cell r="C9944" t="str">
            <v>M</v>
          </cell>
          <cell r="D9944">
            <v>100.98</v>
          </cell>
        </row>
        <row r="9945">
          <cell r="A9945">
            <v>1030</v>
          </cell>
          <cell r="B9945" t="str">
            <v>CAIXA DE DESCARGA DE PLASTICO EXTERNA, DE *9* L, PUXADOR FIO DE NYLON, NAO INCLUSO CANO, BOLSA, ENGATE</v>
          </cell>
          <cell r="C9945" t="str">
            <v>UN</v>
          </cell>
          <cell r="D9945">
            <v>24.9</v>
          </cell>
        </row>
        <row r="9946">
          <cell r="A9946">
            <v>1031</v>
          </cell>
          <cell r="B9946" t="str">
            <v>TUBO DE DESCIDA EXTERNO DE PVC PARA CAIXA DE DESCARGA EXTERNA ALTA - 40 MM X 1,60 M</v>
          </cell>
          <cell r="C9946" t="str">
            <v>UN</v>
          </cell>
          <cell r="D9946">
            <v>7.55</v>
          </cell>
        </row>
        <row r="9947">
          <cell r="A9947">
            <v>1043</v>
          </cell>
          <cell r="B9947" t="str">
            <v>CAIXA DE PROTECAO P/ MEDIDOR MONOFASICO E DISJUNTOR EM CHAPA ALUMINIO 3MM</v>
          </cell>
          <cell r="C9947" t="str">
            <v>UN</v>
          </cell>
          <cell r="D9947">
            <v>107.74</v>
          </cell>
        </row>
        <row r="9948">
          <cell r="A9948">
            <v>1049</v>
          </cell>
          <cell r="B9948" t="str">
            <v>ENTRADA DE LINHA DE ALUMINIO, DE ENCAIXE P/ ELETRODUTO 1 1/2"</v>
          </cell>
          <cell r="C9948" t="str">
            <v>UN</v>
          </cell>
          <cell r="D9948">
            <v>9.06</v>
          </cell>
        </row>
        <row r="9949">
          <cell r="A9949">
            <v>1050</v>
          </cell>
          <cell r="B9949" t="str">
            <v>ENTRADA DE LINHA DE ALUMINIO, DE ENCAIXE P/ ELETRODUTO 1"</v>
          </cell>
          <cell r="C9949" t="str">
            <v>UN</v>
          </cell>
          <cell r="D9949">
            <v>9.06</v>
          </cell>
        </row>
        <row r="9950">
          <cell r="A9950">
            <v>1051</v>
          </cell>
          <cell r="B9950" t="str">
            <v>ENTRADA DE LINHA DE ALUMINIO, DE ENCAIXE P/ ELETRODUTO 4"</v>
          </cell>
          <cell r="C9950" t="str">
            <v>UN</v>
          </cell>
          <cell r="D9950">
            <v>61.56</v>
          </cell>
        </row>
        <row r="9951">
          <cell r="A9951">
            <v>1056</v>
          </cell>
          <cell r="B9951" t="str">
            <v>CAIXA TP "J" OU EQUIV CONCESSIONARIA LOCAL"</v>
          </cell>
          <cell r="C9951" t="str">
            <v>UN</v>
          </cell>
          <cell r="D9951">
            <v>195.9</v>
          </cell>
        </row>
        <row r="9952">
          <cell r="A9952">
            <v>1061</v>
          </cell>
          <cell r="B9952" t="str">
            <v>CAIXA DE PROTECAO P/ MEDIDOR TRIFASICO E DISJUNTOR EM CHAPA DE ALUMINIO 3MM</v>
          </cell>
          <cell r="C9952" t="str">
            <v>UN</v>
          </cell>
          <cell r="D9952">
            <v>239.97</v>
          </cell>
        </row>
        <row r="9953">
          <cell r="A9953">
            <v>1062</v>
          </cell>
          <cell r="B9953" t="str">
            <v>CAIXA DE MEDICAO COM VISOR, PARA 1 MEDIDOR TRIFASICO, EM CHAPA DE ACO GALVANIZADO 18 USG (SEM MEDIDOR E DISJUNTOR) (PADRAO DA CONCESSIONARIA LOCAL)</v>
          </cell>
          <cell r="C9953" t="str">
            <v>UN</v>
          </cell>
          <cell r="D9953">
            <v>155.59</v>
          </cell>
        </row>
        <row r="9954">
          <cell r="A9954">
            <v>1065</v>
          </cell>
          <cell r="B9954" t="str">
            <v>CAIXA DE PROTECAO P/ TRANSFORMADOR DE CORRENTE EM CHAPA DE ALUMINIO DE 3MM</v>
          </cell>
          <cell r="C9954" t="str">
            <v>UN</v>
          </cell>
          <cell r="D9954">
            <v>267.35000000000002</v>
          </cell>
        </row>
        <row r="9955">
          <cell r="A9955">
            <v>1066</v>
          </cell>
          <cell r="B9955" t="str">
            <v>CAIXA DE PROTECAO P/ MEDIDOR HORO-SAZONAL EM CHAPA DE ALUMINIO DE 3MM</v>
          </cell>
          <cell r="C9955" t="str">
            <v>UN</v>
          </cell>
          <cell r="D9955">
            <v>1016.21</v>
          </cell>
        </row>
        <row r="9956">
          <cell r="A9956">
            <v>1068</v>
          </cell>
          <cell r="B9956" t="str">
            <v>CAIXA TP "L" OU EQUIV CONCESSIONARIA LOCAL"</v>
          </cell>
          <cell r="C9956" t="str">
            <v>UN</v>
          </cell>
          <cell r="D9956">
            <v>197.76</v>
          </cell>
        </row>
        <row r="9957">
          <cell r="A9957">
            <v>1072</v>
          </cell>
          <cell r="B9957" t="str">
            <v>CAIXA DE PROTECAO P/ MEDIDOR MONOFASICO E DISJUNTOR EM CHAPA DE FERRO GALV</v>
          </cell>
          <cell r="C9957" t="str">
            <v>UN</v>
          </cell>
          <cell r="D9957">
            <v>58.51</v>
          </cell>
        </row>
        <row r="9958">
          <cell r="A9958">
            <v>1074</v>
          </cell>
          <cell r="B9958" t="str">
            <v>REATOR PARTIDA CONVENCIONAL P/ 1 LAMPADA FLUORESCENTE 20W/220V</v>
          </cell>
          <cell r="C9958" t="str">
            <v>UN</v>
          </cell>
          <cell r="D9958">
            <v>9.98</v>
          </cell>
        </row>
        <row r="9959">
          <cell r="A9959">
            <v>1075</v>
          </cell>
          <cell r="B9959" t="str">
            <v>REATOR PARTIDA CONVENCIONAL P/ 1 LAMPADA FLUORESCENTE 40W/127V</v>
          </cell>
          <cell r="C9959" t="str">
            <v>UN</v>
          </cell>
          <cell r="D9959">
            <v>18.13</v>
          </cell>
        </row>
        <row r="9960">
          <cell r="A9960">
            <v>1077</v>
          </cell>
          <cell r="B9960" t="str">
            <v>REATOR PARTIDA RAPIDA P/ 1 LAMPADA FLUORESCENTE 20W/220V</v>
          </cell>
          <cell r="C9960" t="str">
            <v>UN</v>
          </cell>
          <cell r="D9960">
            <v>20.38</v>
          </cell>
        </row>
        <row r="9961">
          <cell r="A9961">
            <v>1078</v>
          </cell>
          <cell r="B9961" t="str">
            <v>REATOR PARTIDA RAPIDA P/ 1 LAMPADA FLUORESCENTE 40W/220V</v>
          </cell>
          <cell r="C9961" t="str">
            <v>UN</v>
          </cell>
          <cell r="D9961">
            <v>20.38</v>
          </cell>
        </row>
        <row r="9962">
          <cell r="A9962">
            <v>1079</v>
          </cell>
          <cell r="B9962" t="str">
            <v>REATOR PARTIDA RAPIDA P/ 2 LAMPADAS FLUORESCENTES 40W/127V</v>
          </cell>
          <cell r="C9962" t="str">
            <v>UN</v>
          </cell>
          <cell r="D9962">
            <v>32.19</v>
          </cell>
        </row>
        <row r="9963">
          <cell r="A9963">
            <v>1082</v>
          </cell>
          <cell r="B9963" t="str">
            <v>REATOR P/ LAMPADA VAPOR DE SODIO 250W USO EXT</v>
          </cell>
          <cell r="C9963" t="str">
            <v>UN</v>
          </cell>
          <cell r="D9963">
            <v>109.43</v>
          </cell>
        </row>
        <row r="9964">
          <cell r="A9964">
            <v>1084</v>
          </cell>
          <cell r="B9964" t="str">
            <v>REATOR PARTIDA RAPIDA P/ 2 LAMPADAS FLUORESCENTES 20W/220V</v>
          </cell>
          <cell r="C9964" t="str">
            <v>UN</v>
          </cell>
          <cell r="D9964">
            <v>28.99</v>
          </cell>
        </row>
        <row r="9965">
          <cell r="A9965">
            <v>1085</v>
          </cell>
          <cell r="B9965" t="str">
            <v>REATOR PARTIDA RAPIDA P/ 2 LAMPADAS FLUORESCENTES 40W/220V</v>
          </cell>
          <cell r="C9965" t="str">
            <v>UN</v>
          </cell>
          <cell r="D9965">
            <v>30.85</v>
          </cell>
        </row>
        <row r="9966">
          <cell r="A9966">
            <v>1086</v>
          </cell>
          <cell r="B9966" t="str">
            <v>REATOR PARTIDA RAPIDA P/ 2 LAMPADAS FLUORESCENTES 20W/127V</v>
          </cell>
          <cell r="C9966" t="str">
            <v>UN</v>
          </cell>
          <cell r="D9966">
            <v>29.1</v>
          </cell>
        </row>
        <row r="9967">
          <cell r="A9967">
            <v>1087</v>
          </cell>
          <cell r="B9967" t="str">
            <v>REATOR PARTIDA RAPIDA P/ 1 LAMPADA FLUORESCENTE 40W/127V</v>
          </cell>
          <cell r="C9967" t="str">
            <v>UN</v>
          </cell>
          <cell r="D9967">
            <v>21.32</v>
          </cell>
        </row>
        <row r="9968">
          <cell r="A9968">
            <v>1088</v>
          </cell>
          <cell r="B9968" t="str">
            <v>REATOR PARTIDA RAPIDA P/ 1 LAMPADA FLUORESCENTE 20W/127V</v>
          </cell>
          <cell r="C9968" t="str">
            <v>UN</v>
          </cell>
          <cell r="D9968">
            <v>21.32</v>
          </cell>
        </row>
        <row r="9969">
          <cell r="A9969">
            <v>1089</v>
          </cell>
          <cell r="B9969" t="str">
            <v>REATOR PARTIDA CONVENCIONAL P/ 1 LAMPADA FLUORESCENTE 40W/220V</v>
          </cell>
          <cell r="C9969" t="str">
            <v>UN</v>
          </cell>
          <cell r="D9969">
            <v>13.68</v>
          </cell>
        </row>
        <row r="9970">
          <cell r="A9970">
            <v>1090</v>
          </cell>
          <cell r="B9970" t="str">
            <v>ARMACAO VERTICAL C/ HASTE E CONTRA-PINO EM CHAPA DE FERRO GALV 3/16" C/ 3 ESTRIBOS SEM ISOLADOR"</v>
          </cell>
          <cell r="C9970" t="str">
            <v>UN</v>
          </cell>
          <cell r="D9970">
            <v>14.45</v>
          </cell>
        </row>
        <row r="9971">
          <cell r="A9971">
            <v>1091</v>
          </cell>
          <cell r="B9971" t="str">
            <v>ARMACAO VERTICAL C/ HASTE E CONTRA-PINO EM CHAPA DE FERRO GALV 3/16" C/ 1 ESTRIBO E 1 ISOLADOR"</v>
          </cell>
          <cell r="C9971" t="str">
            <v>UN</v>
          </cell>
          <cell r="D9971">
            <v>7.36</v>
          </cell>
        </row>
        <row r="9972">
          <cell r="A9972">
            <v>1092</v>
          </cell>
          <cell r="B9972" t="str">
            <v>ARMACAO VERTICAL EM CHAPA DE FERRO GALVANIZADO 3/16" (PESADA) DE 2 ESTRIBOS</v>
          </cell>
          <cell r="C9972" t="str">
            <v>UN</v>
          </cell>
          <cell r="D9972">
            <v>13.42</v>
          </cell>
        </row>
        <row r="9973">
          <cell r="A9973">
            <v>1093</v>
          </cell>
          <cell r="B9973" t="str">
            <v>ARMACAO VERTICAL C/ HASTE E CONTRA-PINO EM CHAPA DE FERRO GALV 3/16" C/ 3 ESTRIBOS E 3 ISOLADORES"</v>
          </cell>
          <cell r="C9973" t="str">
            <v>UN</v>
          </cell>
          <cell r="D9973">
            <v>18.45</v>
          </cell>
        </row>
        <row r="9974">
          <cell r="A9974">
            <v>1094</v>
          </cell>
          <cell r="B9974" t="str">
            <v>ARMACAO VERTICAL C/ HASTE E CONTRA-PINO EM CHAPA DE FERRO GALV 3/16" C/ 1 ESTRIBO SEM ISOLADORES"</v>
          </cell>
          <cell r="C9974" t="str">
            <v>UN</v>
          </cell>
          <cell r="D9974">
            <v>5.53</v>
          </cell>
        </row>
        <row r="9975">
          <cell r="A9975">
            <v>1095</v>
          </cell>
          <cell r="B9975" t="str">
            <v>ARMACAO VERTICAL C/ HASTE E CONTRA-PINO EM CHAPA DE FERRO GALV 3/16" C/ 2 ESTRIBOS SEM ISOLADORES"</v>
          </cell>
          <cell r="C9975" t="str">
            <v>UN</v>
          </cell>
          <cell r="D9975">
            <v>10.71</v>
          </cell>
        </row>
        <row r="9976">
          <cell r="A9976">
            <v>1096</v>
          </cell>
          <cell r="B9976" t="str">
            <v>ARMACAO VERTICAL C/ HASTE E CONTRA-PINO EM CHAPA DE FERRO GALV 3/16" C/ 4 ESTRIBOS E 4 ISOLADORES"</v>
          </cell>
          <cell r="C9976" t="str">
            <v>UN</v>
          </cell>
          <cell r="D9976">
            <v>26.94</v>
          </cell>
        </row>
        <row r="9977">
          <cell r="A9977">
            <v>1097</v>
          </cell>
          <cell r="B9977" t="str">
            <v>ARMACAO VERTICAL C/ HASTE E CONTRA-PINO EM CHAPA DE FERRO GALV 3/16'' C/ 4 ESTRIBOS SEM ISOLADORES</v>
          </cell>
          <cell r="C9977" t="str">
            <v>UN</v>
          </cell>
          <cell r="D9977">
            <v>19.13</v>
          </cell>
        </row>
        <row r="9978">
          <cell r="A9978">
            <v>1098</v>
          </cell>
          <cell r="B9978" t="str">
            <v>ENTRADA DE LINHA DE ALUMINIO, DE ENCAIXE P/ ELETRODUTO 3/4"</v>
          </cell>
          <cell r="C9978" t="str">
            <v>UN</v>
          </cell>
          <cell r="D9978">
            <v>7.93</v>
          </cell>
        </row>
        <row r="9979">
          <cell r="A9979">
            <v>1099</v>
          </cell>
          <cell r="B9979" t="str">
            <v>ENTRADA DE LINHA DE ALUMINIO, DE ENCAIXE P/ ELETRODUTO 1 1/4"</v>
          </cell>
          <cell r="C9979" t="str">
            <v>UN</v>
          </cell>
          <cell r="D9979">
            <v>9.2100000000000009</v>
          </cell>
        </row>
        <row r="9980">
          <cell r="A9980">
            <v>1100</v>
          </cell>
          <cell r="B9980" t="str">
            <v>ENTRADA DE LINHA DE ALUMINIO, DE ENCAIXE P/ ELETRODUTO 2"</v>
          </cell>
          <cell r="C9980" t="str">
            <v>UN</v>
          </cell>
          <cell r="D9980">
            <v>13.71</v>
          </cell>
        </row>
        <row r="9981">
          <cell r="A9981">
            <v>1101</v>
          </cell>
          <cell r="B9981" t="str">
            <v>ENTRADA DE LINHA DE ALUMINIO, DE ENCAIXE P/ ELETRODUTO DE 2 1/2"</v>
          </cell>
          <cell r="C9981" t="str">
            <v>UN</v>
          </cell>
          <cell r="D9981">
            <v>23.02</v>
          </cell>
        </row>
        <row r="9982">
          <cell r="A9982">
            <v>1102</v>
          </cell>
          <cell r="B9982" t="str">
            <v>ENTRADA DE LINHA DE ALUMINIO, DE ENCAIXE P/ ELETRODUTO 3"</v>
          </cell>
          <cell r="C9982" t="str">
            <v>UN</v>
          </cell>
          <cell r="D9982">
            <v>35.950000000000003</v>
          </cell>
        </row>
        <row r="9983">
          <cell r="A9983">
            <v>1103</v>
          </cell>
          <cell r="B9983" t="str">
            <v>REATOR PARTIDA CONVENCIONAL P/1 LAMPADA FLUORESCENTE 20W/127V</v>
          </cell>
          <cell r="C9983" t="str">
            <v>UN</v>
          </cell>
          <cell r="D9983">
            <v>9.36</v>
          </cell>
        </row>
        <row r="9984">
          <cell r="A9984">
            <v>1104</v>
          </cell>
          <cell r="B9984" t="str">
            <v>STARTER S- 2 (P/ LAMPADA 15/20W)</v>
          </cell>
          <cell r="C9984" t="str">
            <v>UN</v>
          </cell>
          <cell r="D9984">
            <v>1.07</v>
          </cell>
        </row>
        <row r="9985">
          <cell r="A9985">
            <v>1105</v>
          </cell>
          <cell r="B9985" t="str">
            <v>STARTER S- 10 (P/ LAMPADA 30/40/65W)</v>
          </cell>
          <cell r="C9985" t="str">
            <v>UN</v>
          </cell>
          <cell r="D9985">
            <v>1.18</v>
          </cell>
        </row>
        <row r="9986">
          <cell r="A9986">
            <v>1106</v>
          </cell>
          <cell r="B9986" t="str">
            <v>CAL HIDRATADA, DE 1A. QUALIDADE, PARA ARGAMASSA</v>
          </cell>
          <cell r="C9986" t="str">
            <v>KG</v>
          </cell>
          <cell r="D9986">
            <v>0.67</v>
          </cell>
        </row>
        <row r="9987">
          <cell r="A9987">
            <v>1107</v>
          </cell>
          <cell r="B9987" t="str">
            <v>CAL VIRGEM</v>
          </cell>
          <cell r="C9987" t="str">
            <v>KG</v>
          </cell>
          <cell r="D9987">
            <v>0.39</v>
          </cell>
        </row>
        <row r="9988">
          <cell r="A9988">
            <v>1108</v>
          </cell>
          <cell r="B9988" t="str">
            <v>CALHA CHAPA GALVANIZADA NUM 24 L = 33CM</v>
          </cell>
          <cell r="C9988" t="str">
            <v>M</v>
          </cell>
          <cell r="D9988">
            <v>12.59</v>
          </cell>
        </row>
        <row r="9989">
          <cell r="A9989">
            <v>1109</v>
          </cell>
          <cell r="B9989" t="str">
            <v>CALHA CHAPA GALVANIZADA NUM 26 L = 35CM</v>
          </cell>
          <cell r="C9989" t="str">
            <v>M</v>
          </cell>
          <cell r="D9989">
            <v>12.91</v>
          </cell>
        </row>
        <row r="9990">
          <cell r="A9990">
            <v>1110</v>
          </cell>
          <cell r="B9990" t="str">
            <v>CALHA CHAPA GALVANIZADA NUM 26 L = 45CM</v>
          </cell>
          <cell r="C9990" t="str">
            <v>M</v>
          </cell>
          <cell r="D9990">
            <v>14.17</v>
          </cell>
        </row>
        <row r="9991">
          <cell r="A9991">
            <v>1111</v>
          </cell>
          <cell r="B9991" t="str">
            <v>RUFO CHAPA GALVANIZADA NUM 24 L = 33CM</v>
          </cell>
          <cell r="C9991" t="str">
            <v>M</v>
          </cell>
          <cell r="D9991">
            <v>20.78</v>
          </cell>
        </row>
        <row r="9992">
          <cell r="A9992">
            <v>1112</v>
          </cell>
          <cell r="B9992" t="str">
            <v>RINCAO CHAPA GALVANIZADA NUM 26 L = 50CM</v>
          </cell>
          <cell r="C9992" t="str">
            <v>M</v>
          </cell>
          <cell r="D9992">
            <v>14.99</v>
          </cell>
        </row>
        <row r="9993">
          <cell r="A9993">
            <v>1113</v>
          </cell>
          <cell r="B9993" t="str">
            <v>RUFO CHAPA GALVANIZADA NUM 26 L = 35CM</v>
          </cell>
          <cell r="C9993" t="str">
            <v>M</v>
          </cell>
          <cell r="D9993">
            <v>12.5</v>
          </cell>
        </row>
        <row r="9994">
          <cell r="A9994">
            <v>1114</v>
          </cell>
          <cell r="B9994" t="str">
            <v>RUFO CHAPA GALVANIZADA NUM 24 L = 50CM</v>
          </cell>
          <cell r="C9994" t="str">
            <v>M</v>
          </cell>
          <cell r="D9994">
            <v>18.260000000000002</v>
          </cell>
        </row>
        <row r="9995">
          <cell r="A9995">
            <v>1115</v>
          </cell>
          <cell r="B9995" t="str">
            <v>RUFO CHAPA GALVANIZADA NUM 24 L = 16CM</v>
          </cell>
          <cell r="C9995" t="str">
            <v>M</v>
          </cell>
          <cell r="D9995">
            <v>10.07</v>
          </cell>
        </row>
        <row r="9996">
          <cell r="A9996">
            <v>1116</v>
          </cell>
          <cell r="B9996" t="str">
            <v>RUFO CHAPA GALVANIZADA NUM 24 L = 25CM</v>
          </cell>
          <cell r="C9996" t="str">
            <v>M</v>
          </cell>
          <cell r="D9996">
            <v>12.28</v>
          </cell>
        </row>
        <row r="9997">
          <cell r="A9997">
            <v>1117</v>
          </cell>
          <cell r="B9997" t="str">
            <v>CALHA CHAPA GALVANIZADA NUM 24 L = 40CM</v>
          </cell>
          <cell r="C9997" t="str">
            <v>M</v>
          </cell>
          <cell r="D9997">
            <v>14.8</v>
          </cell>
        </row>
        <row r="9998">
          <cell r="A9998">
            <v>1118</v>
          </cell>
          <cell r="B9998" t="str">
            <v>CALHA CHAPA GALVANIZADA NUM 24 L = 50CM</v>
          </cell>
          <cell r="C9998" t="str">
            <v>M</v>
          </cell>
          <cell r="D9998">
            <v>18.260000000000002</v>
          </cell>
        </row>
        <row r="9999">
          <cell r="A9999">
            <v>1119</v>
          </cell>
          <cell r="B9999" t="str">
            <v>CALHA CHAPA GALVANIZADA NUM 26 L = 10CM</v>
          </cell>
          <cell r="C9999" t="str">
            <v>M</v>
          </cell>
          <cell r="D9999">
            <v>6.3</v>
          </cell>
        </row>
        <row r="10000">
          <cell r="A10000">
            <v>1133</v>
          </cell>
          <cell r="B10000" t="str">
            <v>CAMINHAO BASCULANTE COM CAPACIDADE DE *5* M3 / *11* T, MOTOR DIESEL DE 142 HP (LOCACAO)</v>
          </cell>
          <cell r="C10000" t="str">
            <v>H</v>
          </cell>
          <cell r="D10000">
            <v>54</v>
          </cell>
        </row>
        <row r="10001">
          <cell r="A10001">
            <v>1139</v>
          </cell>
          <cell r="B10001" t="str">
            <v>CAMINHÃO BASCULANTE 8,0M3/16T DIESEL TIPO MERCEDES 170HP LK-1418 OU EQUIV (INCL MANUT/OPERACAO)</v>
          </cell>
          <cell r="C10001" t="str">
            <v>H</v>
          </cell>
          <cell r="D10001">
            <v>64.13</v>
          </cell>
        </row>
        <row r="10002">
          <cell r="A10002">
            <v>1140</v>
          </cell>
          <cell r="B10002" t="str">
            <v>CAMINHAO FORD F-4000 OU EQUIV C/ CARROCERIA MADEIRA FIXA - CAP CARGA ATE 5,0T (INCL MANUT/OPERACAO)</v>
          </cell>
          <cell r="C10002" t="str">
            <v>H</v>
          </cell>
          <cell r="D10002">
            <v>26.05</v>
          </cell>
        </row>
        <row r="10003">
          <cell r="A10003">
            <v>1142</v>
          </cell>
          <cell r="B10003" t="str">
            <v>CAMINHAO TOCO C/ CARROCERIA MADEIRA FIXA CAP. CARGA * 6 A 8T* (INCL MANUT/OPERACAO)</v>
          </cell>
          <cell r="C10003" t="str">
            <v>H</v>
          </cell>
          <cell r="D10003">
            <v>29.86</v>
          </cell>
        </row>
        <row r="10004">
          <cell r="A10004">
            <v>1143</v>
          </cell>
          <cell r="B10004" t="str">
            <v>CAMINHAO TRUCADO (3 EIXOS) COM CARROCERIA DE MADEIRA FIXA, CAPACIDADE DE *10 A 12* T (LOCACAO SEM MOTORISTA)</v>
          </cell>
          <cell r="C10004" t="str">
            <v>H</v>
          </cell>
          <cell r="D10004">
            <v>43.39</v>
          </cell>
        </row>
        <row r="10005">
          <cell r="A10005">
            <v>1146</v>
          </cell>
          <cell r="B10005" t="str">
            <v>CAMINHAO PIPA 10.000L C/ BARRA ESPARGIDORA (INCL MANUT/OPERACAO)</v>
          </cell>
          <cell r="C10005" t="str">
            <v>H</v>
          </cell>
          <cell r="D10005">
            <v>58.22</v>
          </cell>
        </row>
        <row r="10006">
          <cell r="A10006">
            <v>1147</v>
          </cell>
          <cell r="B10006" t="str">
            <v>CAMINHAO PIPA COM BARRA ESPARGIDORA E CAPACIDADE DE *6000* LITROS (LOCACAO COM OPERADOR, COMBUSTIVEL E MANUTENCAO)</v>
          </cell>
          <cell r="C10006" t="str">
            <v>H</v>
          </cell>
          <cell r="D10006">
            <v>51.75</v>
          </cell>
        </row>
        <row r="10007">
          <cell r="A10007">
            <v>1149</v>
          </cell>
          <cell r="B10007" t="str">
            <v>CAMINHAO CHASSIS COM POTENCIA = 177 CV; PESO BRUTO TOTAL = 13,9 T; CARGA UTIL + CARROCERIA = 9,39 T; DISTANCIA ENTRE EIXOS = 4,83 M</v>
          </cell>
          <cell r="C10007" t="str">
            <v>UN</v>
          </cell>
          <cell r="D10007">
            <v>182105.46</v>
          </cell>
        </row>
        <row r="10008">
          <cell r="A10008">
            <v>1150</v>
          </cell>
          <cell r="B10008" t="str">
            <v>CAMINHAO TOCO FORD CARGO 1717 E MOTOR CUMMINS 170 CV - PBT=16000 KG - CARGA UTIL + CARROCERIA = 11090 KG - DIST ENTRE EIXOS 4800 MM - INCL CARROCERIA FIXA ABERTA DE MADEIRA P/ TRANSP. GERAL DE CARGA SECA -</v>
          </cell>
          <cell r="C10008" t="str">
            <v>UN</v>
          </cell>
          <cell r="D10008">
            <v>186543.83</v>
          </cell>
        </row>
        <row r="10009">
          <cell r="A10009">
            <v>1152</v>
          </cell>
          <cell r="B10009" t="str">
            <v>CAMINHAO PIPA 6.000L TOCO FORD F-12000 POTENCIA 162CV - PBT=11800KG - CARGA UTIL + TANQUE = 7480KG -DIST ENTRE EIXOS 4928MM - INCL TANQUE DE ACO P/ TRANSP DE AGUA</v>
          </cell>
          <cell r="C10009" t="str">
            <v>UN</v>
          </cell>
          <cell r="D10009">
            <v>208344.2</v>
          </cell>
        </row>
        <row r="10010">
          <cell r="A10010">
            <v>1154</v>
          </cell>
          <cell r="B10010" t="str">
            <v>EQUIPAMENTO PARA LAMA ASFALTICA, COM SILO DE AGREGADO 6 M3, DOSADOR CIMENTO, 2 TANQUES 2 M3 CADA, PARA EMULSAO / AGUA, MISTURADOR HELICOIDAL E CAIXA, A SER MONTADO SOBRE CAMINHAO</v>
          </cell>
          <cell r="C10010" t="str">
            <v>UN</v>
          </cell>
          <cell r="D10010">
            <v>243600</v>
          </cell>
        </row>
        <row r="10011">
          <cell r="A10011">
            <v>1155</v>
          </cell>
          <cell r="B10011" t="str">
            <v>CAMINHAO BASCULANTE 6,0M3 TOCO 208CV PBT=14100KG - DIST ENTRE EIXOS 4928MM - CARGA UTIL MAX C/EQUIP=9326K G - INCL CACAMBA</v>
          </cell>
          <cell r="C10011" t="str">
            <v>UN</v>
          </cell>
          <cell r="D10011">
            <v>208488.99</v>
          </cell>
        </row>
        <row r="10012">
          <cell r="A10012">
            <v>1156</v>
          </cell>
          <cell r="B10012" t="str">
            <v>CAMINHAO TOCO FORD CARGO 1717 E, MOTOR CUMMINS 170 CV, PBT= 16000 KG , CARGA UTIL + CARROCERIA = 11090 KG, DIST ENTRE EIXOS 4800 MM - NAO INCLUI CARROCERIA</v>
          </cell>
          <cell r="C10012" t="str">
            <v>UN</v>
          </cell>
          <cell r="D10012">
            <v>178651.07</v>
          </cell>
        </row>
        <row r="10013">
          <cell r="A10013">
            <v>1158</v>
          </cell>
          <cell r="B10013" t="str">
            <v>CAMINHONETE DE CARGA ATE 1,2 T C/ MOTOR DIESEL TIPO GM D-10 OU EQUIV (INCL MANUT/OPERACAO)</v>
          </cell>
          <cell r="C10013" t="str">
            <v>H</v>
          </cell>
          <cell r="D10013">
            <v>43.2</v>
          </cell>
        </row>
        <row r="10014">
          <cell r="A10014">
            <v>1159</v>
          </cell>
          <cell r="B10014" t="str">
            <v>CAMINHONETE FORD F-250 XL-4.2L D577 - 180CV DIESEL</v>
          </cell>
          <cell r="C10014" t="str">
            <v>UN</v>
          </cell>
          <cell r="D10014">
            <v>111610.05</v>
          </cell>
        </row>
        <row r="10015">
          <cell r="A10015">
            <v>1160</v>
          </cell>
          <cell r="B10015" t="str">
            <v>VEICULO COMERCIAL LEVE (PICK-UP) COM CAPACIDADE DE CARGA DE 700 KG, MOTOR FLEX (LOCACAO)</v>
          </cell>
          <cell r="C10015" t="str">
            <v>H</v>
          </cell>
          <cell r="D10015">
            <v>15.75</v>
          </cell>
        </row>
        <row r="10016">
          <cell r="A10016">
            <v>1162</v>
          </cell>
          <cell r="B10016" t="str">
            <v>CAP OU TAMPAO FERRO GALV ROSCA 1/2"</v>
          </cell>
          <cell r="C10016" t="str">
            <v>UN</v>
          </cell>
          <cell r="D10016">
            <v>2.5</v>
          </cell>
        </row>
        <row r="10017">
          <cell r="A10017">
            <v>1163</v>
          </cell>
          <cell r="B10017" t="str">
            <v>CAP OU TAMPAO FERRO GALV ROSCA 3/4"</v>
          </cell>
          <cell r="C10017" t="str">
            <v>UN</v>
          </cell>
          <cell r="D10017">
            <v>3.49</v>
          </cell>
        </row>
        <row r="10018">
          <cell r="A10018">
            <v>1164</v>
          </cell>
          <cell r="B10018" t="str">
            <v>CAP OU TAMPAO FERRO GALV ROSCA 1 1/4"</v>
          </cell>
          <cell r="C10018" t="str">
            <v>UN</v>
          </cell>
          <cell r="D10018">
            <v>8.57</v>
          </cell>
        </row>
        <row r="10019">
          <cell r="A10019">
            <v>1165</v>
          </cell>
          <cell r="B10019" t="str">
            <v>CAP OU TAMPAO FERRO GALV ROSCA 1 1/2"</v>
          </cell>
          <cell r="C10019" t="str">
            <v>UN</v>
          </cell>
          <cell r="D10019">
            <v>9.9</v>
          </cell>
        </row>
        <row r="10020">
          <cell r="A10020">
            <v>1166</v>
          </cell>
          <cell r="B10020" t="str">
            <v>CAP OU TAMPAO FERRO GALV ROSCA 2"</v>
          </cell>
          <cell r="C10020" t="str">
            <v>UN</v>
          </cell>
          <cell r="D10020">
            <v>12.91</v>
          </cell>
        </row>
        <row r="10021">
          <cell r="A10021">
            <v>1167</v>
          </cell>
          <cell r="B10021" t="str">
            <v>CAP OU TAMPAO FERRO GALV ROSCA 4"</v>
          </cell>
          <cell r="C10021" t="str">
            <v>UN</v>
          </cell>
          <cell r="D10021">
            <v>51.82</v>
          </cell>
        </row>
        <row r="10022">
          <cell r="A10022">
            <v>1168</v>
          </cell>
          <cell r="B10022" t="str">
            <v>CAP OU TAMPAO FERRO GALV ROSCA 3"</v>
          </cell>
          <cell r="C10022" t="str">
            <v>UN</v>
          </cell>
          <cell r="D10022">
            <v>29.14</v>
          </cell>
        </row>
        <row r="10023">
          <cell r="A10023">
            <v>1169</v>
          </cell>
          <cell r="B10023" t="str">
            <v>CAP OU TAMPAO FERRO GALV ROSCA 2 1/2"</v>
          </cell>
          <cell r="C10023" t="str">
            <v>UN</v>
          </cell>
          <cell r="D10023">
            <v>16.920000000000002</v>
          </cell>
        </row>
        <row r="10024">
          <cell r="A10024">
            <v>1170</v>
          </cell>
          <cell r="B10024" t="str">
            <v>CAP OU TAMPAO FERRO GALV ROSCA 1"</v>
          </cell>
          <cell r="C10024" t="str">
            <v>UN</v>
          </cell>
          <cell r="D10024">
            <v>5.17</v>
          </cell>
        </row>
        <row r="10025">
          <cell r="A10025">
            <v>1183</v>
          </cell>
          <cell r="B10025" t="str">
            <v>CAP PVC PBA NBR 10351 P/ REDE AGUA JE DN 75/DE 85 MM</v>
          </cell>
          <cell r="C10025" t="str">
            <v>UN</v>
          </cell>
          <cell r="D10025">
            <v>8.23</v>
          </cell>
        </row>
        <row r="10026">
          <cell r="A10026">
            <v>1184</v>
          </cell>
          <cell r="B10026" t="str">
            <v>CAP PVC SOLD P/ AGUA FRIA PREDIAL 110 MM</v>
          </cell>
          <cell r="C10026" t="str">
            <v>UN</v>
          </cell>
          <cell r="D10026">
            <v>50.53</v>
          </cell>
        </row>
        <row r="10027">
          <cell r="A10027">
            <v>1185</v>
          </cell>
          <cell r="B10027" t="str">
            <v>CAP PVC SOLD P/ AGUA FRIA PREDIAL 25 MM</v>
          </cell>
          <cell r="C10027" t="str">
            <v>UN</v>
          </cell>
          <cell r="D10027">
            <v>0.89</v>
          </cell>
        </row>
        <row r="10028">
          <cell r="A10028">
            <v>1187</v>
          </cell>
          <cell r="B10028" t="str">
            <v>CAP PVC, ROSCAVEL, 4", AGUA FRIA PREDIAL</v>
          </cell>
          <cell r="C10028" t="str">
            <v>UN</v>
          </cell>
          <cell r="D10028">
            <v>34.04</v>
          </cell>
        </row>
        <row r="10029">
          <cell r="A10029">
            <v>1188</v>
          </cell>
          <cell r="B10029" t="str">
            <v>CAP PVC, ROSCAVEL, 2 1/2", AGUA FRIA PREDIAL</v>
          </cell>
          <cell r="C10029" t="str">
            <v>UN</v>
          </cell>
          <cell r="D10029">
            <v>11.62</v>
          </cell>
        </row>
        <row r="10030">
          <cell r="A10030">
            <v>1189</v>
          </cell>
          <cell r="B10030" t="str">
            <v>CAP PVC SOLD P/ AGUA FRIA PREDIAL 32 MM</v>
          </cell>
          <cell r="C10030" t="str">
            <v>UN</v>
          </cell>
          <cell r="D10030">
            <v>1.25</v>
          </cell>
        </row>
        <row r="10031">
          <cell r="A10031">
            <v>1191</v>
          </cell>
          <cell r="B10031" t="str">
            <v>CAP PVC SOLD P/ AGUA FRIA PREDIAL 20 MM</v>
          </cell>
          <cell r="C10031" t="str">
            <v>UN</v>
          </cell>
          <cell r="D10031">
            <v>0.81</v>
          </cell>
        </row>
        <row r="10032">
          <cell r="A10032">
            <v>1193</v>
          </cell>
          <cell r="B10032" t="str">
            <v>CAP PVC SOLD P/ AGUA FRIA PREDIAL 40 MM</v>
          </cell>
          <cell r="C10032" t="str">
            <v>UN</v>
          </cell>
          <cell r="D10032">
            <v>2.5</v>
          </cell>
        </row>
        <row r="10033">
          <cell r="A10033">
            <v>1194</v>
          </cell>
          <cell r="B10033" t="str">
            <v>CAP PVC SOLD P/ AGUA FRIA PREDIAL 50 MM</v>
          </cell>
          <cell r="C10033" t="str">
            <v>UN</v>
          </cell>
          <cell r="D10033">
            <v>4.59</v>
          </cell>
        </row>
        <row r="10034">
          <cell r="A10034">
            <v>1195</v>
          </cell>
          <cell r="B10034" t="str">
            <v>CAP PVC SOLD P/ AGUA FRIA PREDIAL 60 MM</v>
          </cell>
          <cell r="C10034" t="str">
            <v>UN</v>
          </cell>
          <cell r="D10034">
            <v>7.02</v>
          </cell>
        </row>
        <row r="10035">
          <cell r="A10035">
            <v>1197</v>
          </cell>
          <cell r="B10035" t="str">
            <v>CAP PVC C/ROSCA P/AGUA FRIA PREDIAL 1/2"</v>
          </cell>
          <cell r="C10035" t="str">
            <v>UN</v>
          </cell>
          <cell r="D10035">
            <v>0.78</v>
          </cell>
        </row>
        <row r="10036">
          <cell r="A10036">
            <v>1198</v>
          </cell>
          <cell r="B10036" t="str">
            <v>CAP PVC C/ROSCA P/AGUA FRIA PREDIAL 3/4"</v>
          </cell>
          <cell r="C10036" t="str">
            <v>UN</v>
          </cell>
          <cell r="D10036">
            <v>1.17</v>
          </cell>
        </row>
        <row r="10037">
          <cell r="A10037">
            <v>1199</v>
          </cell>
          <cell r="B10037" t="str">
            <v>CAP PVC, ROSCAVEL, 3", AGUA FRIA PREDIAL</v>
          </cell>
          <cell r="C10037" t="str">
            <v>UN</v>
          </cell>
          <cell r="D10037">
            <v>18.010000000000002</v>
          </cell>
        </row>
        <row r="10038">
          <cell r="A10038">
            <v>1200</v>
          </cell>
          <cell r="B10038" t="str">
            <v>CAP PVC SOLD P/ ESG PREDIAL DN 100 MM</v>
          </cell>
          <cell r="C10038" t="str">
            <v>UN</v>
          </cell>
          <cell r="D10038">
            <v>5.6</v>
          </cell>
        </row>
        <row r="10039">
          <cell r="A10039">
            <v>1202</v>
          </cell>
          <cell r="B10039" t="str">
            <v>CAP PVC C/ROSCA P/AGUA FRIA PREDIAL 1"</v>
          </cell>
          <cell r="C10039" t="str">
            <v>UN</v>
          </cell>
          <cell r="D10039">
            <v>2.06</v>
          </cell>
        </row>
        <row r="10040">
          <cell r="A10040">
            <v>1203</v>
          </cell>
          <cell r="B10040" t="str">
            <v>CAP PVC, ROSCAVEL, 1 1/4", AGUA FRIA PREDIAL</v>
          </cell>
          <cell r="C10040" t="str">
            <v>UN</v>
          </cell>
          <cell r="D10040">
            <v>3.51</v>
          </cell>
        </row>
        <row r="10041">
          <cell r="A10041">
            <v>1204</v>
          </cell>
          <cell r="B10041" t="str">
            <v>CAP PVC SOLD P/ AGUA FRIA PREDIAL 75 MM</v>
          </cell>
          <cell r="C10041" t="str">
            <v>UN</v>
          </cell>
          <cell r="D10041">
            <v>12.92</v>
          </cell>
        </row>
        <row r="10042">
          <cell r="A10042">
            <v>1205</v>
          </cell>
          <cell r="B10042" t="str">
            <v>CAP PVC SOLD P/ AGUA FRIA PREDIAL 85 MM</v>
          </cell>
          <cell r="C10042" t="str">
            <v>UN</v>
          </cell>
          <cell r="D10042">
            <v>29.16</v>
          </cell>
        </row>
        <row r="10043">
          <cell r="A10043">
            <v>1206</v>
          </cell>
          <cell r="B10043" t="str">
            <v>CAP PVC PBA NBR 10351 P/ REDE AGUA JE DN 50/DE 60 MM</v>
          </cell>
          <cell r="C10043" t="str">
            <v>UN</v>
          </cell>
          <cell r="D10043">
            <v>3.68</v>
          </cell>
        </row>
        <row r="10044">
          <cell r="A10044">
            <v>1207</v>
          </cell>
          <cell r="B10044" t="str">
            <v>CAP PVC PBA NBR 10351 P/ REDE AGUA JE DN 100/DE 110 MM</v>
          </cell>
          <cell r="C10044" t="str">
            <v>UN</v>
          </cell>
          <cell r="D10044">
            <v>15.29</v>
          </cell>
        </row>
        <row r="10045">
          <cell r="A10045">
            <v>1210</v>
          </cell>
          <cell r="B10045" t="str">
            <v>CAP PVC, ROSCAVEL, 1 1/2", AGUA FRIA PREDIAL</v>
          </cell>
          <cell r="C10045" t="str">
            <v>UN</v>
          </cell>
          <cell r="D10045">
            <v>4.5999999999999996</v>
          </cell>
        </row>
        <row r="10046">
          <cell r="A10046">
            <v>1211</v>
          </cell>
          <cell r="B10046" t="str">
            <v>CAP PVC, ROSCAVEL, 2", AGUA FRIA PREDIAL</v>
          </cell>
          <cell r="C10046" t="str">
            <v>UN</v>
          </cell>
          <cell r="D10046">
            <v>6.44</v>
          </cell>
        </row>
        <row r="10047">
          <cell r="A10047">
            <v>1213</v>
          </cell>
          <cell r="B10047" t="str">
            <v>CARPINTEIRO DE FORMAS</v>
          </cell>
          <cell r="C10047" t="str">
            <v>H</v>
          </cell>
          <cell r="D10047">
            <v>9.89</v>
          </cell>
        </row>
        <row r="10048">
          <cell r="A10048">
            <v>1214</v>
          </cell>
          <cell r="B10048" t="str">
            <v>CARPINTEIRO DE ESQUADRIA</v>
          </cell>
          <cell r="C10048" t="str">
            <v>H</v>
          </cell>
          <cell r="D10048">
            <v>9.75</v>
          </cell>
        </row>
        <row r="10049">
          <cell r="A10049">
            <v>1283</v>
          </cell>
          <cell r="B10049" t="str">
            <v>CAMINHAO CAVALO MECANICO COM POTENCIA = 401 CV; DISTANCIA ENTRE EIXOS = 3,6 M; TRACAO 4 X 2; CAPACIDADE MAXIMA DE TRACAO (CMT) = 80 T</v>
          </cell>
          <cell r="C10049" t="str">
            <v>UN</v>
          </cell>
          <cell r="D10049">
            <v>351000</v>
          </cell>
        </row>
        <row r="10050">
          <cell r="A10050">
            <v>1286</v>
          </cell>
          <cell r="B10050" t="str">
            <v>CAMINHAO CAVALO MECANICO C/ CARRETA PRANCHA CAP 20T (INCL MANUT/OPERACAO)</v>
          </cell>
          <cell r="C10050" t="str">
            <v>H</v>
          </cell>
          <cell r="D10050">
            <v>110.85</v>
          </cell>
        </row>
        <row r="10051">
          <cell r="A10051">
            <v>1287</v>
          </cell>
          <cell r="B10051" t="str">
            <v>PISO EM CERAMICA ESMALTADA EXTRA, PEI = 4, FORMATO = 2025 CM2</v>
          </cell>
          <cell r="C10051" t="str">
            <v>M2</v>
          </cell>
          <cell r="D10051">
            <v>16</v>
          </cell>
        </row>
        <row r="10052">
          <cell r="A10052">
            <v>1289</v>
          </cell>
          <cell r="B10052" t="str">
            <v>CERAMICA ESMALTADA EXTRA OU 1A QUALIDADE P/ PISO PEI-4 - LINHA POPULAR</v>
          </cell>
          <cell r="C10052" t="str">
            <v>M2</v>
          </cell>
          <cell r="D10052">
            <v>14.14</v>
          </cell>
        </row>
        <row r="10053">
          <cell r="A10053">
            <v>1292</v>
          </cell>
          <cell r="B10053" t="str">
            <v>PISO EM CERAMICA ESMALTADA EXTRA, PEI = 4, FORMATO &gt; 2025 CM2</v>
          </cell>
          <cell r="C10053" t="str">
            <v>M2</v>
          </cell>
          <cell r="D10053">
            <v>32.619999999999997</v>
          </cell>
        </row>
        <row r="10054">
          <cell r="A10054">
            <v>1297</v>
          </cell>
          <cell r="B10054" t="str">
            <v>PISO EM CERAMICA ESMALTADA, COMERCIAL (PADRAO POPULAR), PEI = 3, FORMATO = 2025 CM2</v>
          </cell>
          <cell r="C10054" t="str">
            <v>M2</v>
          </cell>
          <cell r="D10054">
            <v>13.27</v>
          </cell>
        </row>
        <row r="10055">
          <cell r="A10055">
            <v>1312</v>
          </cell>
          <cell r="B10055" t="str">
            <v>CERAMICA ESMALTADA COMERCIAL OU 2A QUALID P/ PISO PEI-4</v>
          </cell>
          <cell r="C10055" t="str">
            <v>M2</v>
          </cell>
          <cell r="D10055">
            <v>11.25</v>
          </cell>
        </row>
        <row r="10056">
          <cell r="A10056">
            <v>1314</v>
          </cell>
          <cell r="B10056" t="str">
            <v>CERAMICA ESMALTADA EXTRA OU 1A QUALID P/ PAREDE 20 X 20CM PEI-4 -LINHA PADRAO MEDIO</v>
          </cell>
          <cell r="C10056" t="str">
            <v>M2</v>
          </cell>
          <cell r="D10056">
            <v>15.25</v>
          </cell>
        </row>
        <row r="10057">
          <cell r="A10057">
            <v>1318</v>
          </cell>
          <cell r="B10057" t="str">
            <v>CHAPA ACO FINA QUENTE PRETA 14MSG E = 1,80MM - 16,00KG/M2</v>
          </cell>
          <cell r="C10057" t="str">
            <v>KG</v>
          </cell>
          <cell r="D10057">
            <v>2.74</v>
          </cell>
        </row>
        <row r="10058">
          <cell r="A10058">
            <v>1319</v>
          </cell>
          <cell r="B10058" t="str">
            <v>CHAPA ACO FINA QUENTE PRETA 3/16"(4,76MM) 37,348KG/M2</v>
          </cell>
          <cell r="C10058" t="str">
            <v>KG</v>
          </cell>
          <cell r="D10058">
            <v>2.52</v>
          </cell>
        </row>
        <row r="10059">
          <cell r="A10059">
            <v>1321</v>
          </cell>
          <cell r="B10059" t="str">
            <v>CHAPA ACO FINA QUENTE PRETA 13MSG E = 2,28MM - 18,31KG/M2</v>
          </cell>
          <cell r="C10059" t="str">
            <v>KG</v>
          </cell>
          <cell r="D10059">
            <v>2.52</v>
          </cell>
        </row>
        <row r="10060">
          <cell r="A10060">
            <v>1322</v>
          </cell>
          <cell r="B10060" t="str">
            <v>CHAPA ACO FINA QUENTE PRETA 16MSG E = 1,52MM - 12,20KG/M2</v>
          </cell>
          <cell r="C10060" t="str">
            <v>KG</v>
          </cell>
          <cell r="D10060">
            <v>3.02</v>
          </cell>
        </row>
        <row r="10061">
          <cell r="A10061">
            <v>1323</v>
          </cell>
          <cell r="B10061" t="str">
            <v>CHAPA ACO FINA QUENTE PRETA 18MSG E = 1,21MM - 9,76KG/M2</v>
          </cell>
          <cell r="C10061" t="str">
            <v>KG</v>
          </cell>
          <cell r="D10061">
            <v>3.02</v>
          </cell>
        </row>
        <row r="10062">
          <cell r="A10062">
            <v>1325</v>
          </cell>
          <cell r="B10062" t="str">
            <v>CHAPA ACO FINA A FRIO PRETA 20MSG E = 0,91 MM - 7,32KG/M2</v>
          </cell>
          <cell r="C10062" t="str">
            <v>KG</v>
          </cell>
          <cell r="D10062">
            <v>3.9</v>
          </cell>
        </row>
        <row r="10063">
          <cell r="A10063">
            <v>1327</v>
          </cell>
          <cell r="B10063" t="str">
            <v>CHAPA ACO FINA A FRIO PRETA 24MSG E = 0,61 MM - 4,89KG/M2</v>
          </cell>
          <cell r="C10063" t="str">
            <v>KG</v>
          </cell>
          <cell r="D10063">
            <v>3.56</v>
          </cell>
        </row>
        <row r="10064">
          <cell r="A10064">
            <v>1328</v>
          </cell>
          <cell r="B10064" t="str">
            <v>CHAPA ACO FINA A FRIO PRETA 26MSG E = 0,46 MM - 3,66KG/M2</v>
          </cell>
          <cell r="C10064" t="str">
            <v>KG</v>
          </cell>
          <cell r="D10064">
            <v>3.59</v>
          </cell>
        </row>
        <row r="10065">
          <cell r="A10065">
            <v>1330</v>
          </cell>
          <cell r="B10065" t="str">
            <v>CHAPA ACO GROSSA PRETA 1/4"(6,35MM) 49,797KG/M2</v>
          </cell>
          <cell r="C10065" t="str">
            <v>KG</v>
          </cell>
          <cell r="D10065">
            <v>2.5499999999999998</v>
          </cell>
        </row>
        <row r="10066">
          <cell r="A10066">
            <v>1332</v>
          </cell>
          <cell r="B10066" t="str">
            <v>CHAPA ACO GROSSA PRETA 3/8"(9,53MM) 74,695KG/M2</v>
          </cell>
          <cell r="C10066" t="str">
            <v>KG</v>
          </cell>
          <cell r="D10066">
            <v>2.5499999999999998</v>
          </cell>
        </row>
        <row r="10067">
          <cell r="A10067">
            <v>1333</v>
          </cell>
          <cell r="B10067" t="str">
            <v>CHAPA ACO GROSSA PRETA 1/2"(12,70MM) 99,593KG/M2</v>
          </cell>
          <cell r="C10067" t="str">
            <v>KG</v>
          </cell>
          <cell r="D10067">
            <v>2.5499999999999998</v>
          </cell>
        </row>
        <row r="10068">
          <cell r="A10068">
            <v>1334</v>
          </cell>
          <cell r="B10068" t="str">
            <v>CHAPA ACO GROSSA PRETA 5/8"( 15,88MM) 124,492KG/M2</v>
          </cell>
          <cell r="C10068" t="str">
            <v>KG</v>
          </cell>
          <cell r="D10068">
            <v>2.5499999999999998</v>
          </cell>
        </row>
        <row r="10069">
          <cell r="A10069">
            <v>1335</v>
          </cell>
          <cell r="B10069" t="str">
            <v>CHAPA ACO GROSSA PRETA 7/8"(22,23MM) 174,288KG/M2</v>
          </cell>
          <cell r="C10069" t="str">
            <v>KG</v>
          </cell>
          <cell r="D10069">
            <v>2.5499999999999998</v>
          </cell>
        </row>
        <row r="10070">
          <cell r="A10070">
            <v>1336</v>
          </cell>
          <cell r="B10070" t="str">
            <v>CHAPA ACO GROSSA PRETA 1"(25,40MM) 199,87KG/M2</v>
          </cell>
          <cell r="C10070" t="str">
            <v>M2</v>
          </cell>
          <cell r="D10070">
            <v>515.96</v>
          </cell>
        </row>
        <row r="10071">
          <cell r="A10071">
            <v>1337</v>
          </cell>
          <cell r="B10071" t="str">
            <v>CHAPA ACO P/PISOS LTP XADREZ 1/4" - (TP PERMETAL)</v>
          </cell>
          <cell r="C10071" t="str">
            <v>KG</v>
          </cell>
          <cell r="D10071">
            <v>3.56</v>
          </cell>
        </row>
        <row r="10072">
          <cell r="A10072">
            <v>1338</v>
          </cell>
          <cell r="B10072" t="str">
            <v>CHAPA DE LAMINADO MELAMINICO, LISO BRILHANTE, DE *1,25 X 3,08* M, E = 0,8 MM</v>
          </cell>
          <cell r="C10072" t="str">
            <v>M2</v>
          </cell>
          <cell r="D10072">
            <v>13.97</v>
          </cell>
        </row>
        <row r="10073">
          <cell r="A10073">
            <v>1339</v>
          </cell>
          <cell r="B10073" t="str">
            <v>COLA A BASE DE RESINA SINTETICA PARA CHAPA DE LAMINADO MELAMINICO</v>
          </cell>
          <cell r="C10073" t="str">
            <v>KG</v>
          </cell>
          <cell r="D10073">
            <v>14.01</v>
          </cell>
        </row>
        <row r="10074">
          <cell r="A10074">
            <v>1340</v>
          </cell>
          <cell r="B10074" t="str">
            <v>CHAPA DE LAMINADO MELAMINICO, LISO FOSCO, DE *1,25 X 3,08* M, E = 0,8 MM</v>
          </cell>
          <cell r="C10074" t="str">
            <v>M2</v>
          </cell>
          <cell r="D10074">
            <v>16.149999999999999</v>
          </cell>
        </row>
        <row r="10075">
          <cell r="A10075">
            <v>1341</v>
          </cell>
          <cell r="B10075" t="str">
            <v>CHAPA DE LAMINADO MELAMINICO, TEXTURIZADO, DE *1,25 X 3,08* M, E = 0,8 MM</v>
          </cell>
          <cell r="C10075" t="str">
            <v>M2</v>
          </cell>
          <cell r="D10075">
            <v>15.56</v>
          </cell>
        </row>
        <row r="10076">
          <cell r="A10076">
            <v>1342</v>
          </cell>
          <cell r="B10076" t="str">
            <v>CHAPA DE MADEIRA COMPENSADA PLASTIFICADA PARA FORMA DE CONCRETO, DE *2,44 X 1,22* M, E = 14 MM</v>
          </cell>
          <cell r="C10076" t="str">
            <v>UN</v>
          </cell>
          <cell r="D10076">
            <v>77.75</v>
          </cell>
        </row>
        <row r="10077">
          <cell r="A10077">
            <v>1344</v>
          </cell>
          <cell r="B10077" t="str">
            <v>CHAPA DE MADEIRA COMPENSADA PLASTIFICADA PARA FORMA DE CONCRETO, DE *2,44 X 1,22* M, E = 6 MM</v>
          </cell>
          <cell r="C10077" t="str">
            <v>UN</v>
          </cell>
          <cell r="D10077">
            <v>43.98</v>
          </cell>
        </row>
        <row r="10078">
          <cell r="A10078">
            <v>1345</v>
          </cell>
          <cell r="B10078" t="str">
            <v>CHAPA DE MADEIRA COMPENSADA PLASTIFICADA PARA FORMA DE CONCRETO, DE *2,44 X 1,22* M, E = 18 MM</v>
          </cell>
          <cell r="C10078" t="str">
            <v>M2</v>
          </cell>
          <cell r="D10078">
            <v>40.9</v>
          </cell>
        </row>
        <row r="10079">
          <cell r="A10079">
            <v>1346</v>
          </cell>
          <cell r="B10079" t="str">
            <v>CHAPA DE MADEIRA COMPENSADA PLASTIFICADA PARA FORMA DE CONCRETO, DE *2,44 X 1,22* M, E = 10 MM</v>
          </cell>
          <cell r="C10079" t="str">
            <v>M2</v>
          </cell>
          <cell r="D10079">
            <v>25.24</v>
          </cell>
        </row>
        <row r="10080">
          <cell r="A10080">
            <v>1347</v>
          </cell>
          <cell r="B10080" t="str">
            <v>CHAPA DE MADEIRA COMPENSADA PLASTIFICADA PARA FORMA DE CONCRETO, DE *1,10 X 2,20* M, E = 12 MM</v>
          </cell>
          <cell r="C10080" t="str">
            <v>M2</v>
          </cell>
          <cell r="D10080">
            <v>30.16</v>
          </cell>
        </row>
        <row r="10081">
          <cell r="A10081">
            <v>1349</v>
          </cell>
          <cell r="B10081" t="str">
            <v>CHAPA DE MADEIRA COMPENSADA PLASTIFICADA PARA FORMA DE CONCRETO, DE *2,44 X 1,22* M, E = 20 MM</v>
          </cell>
          <cell r="C10081" t="str">
            <v>UN</v>
          </cell>
          <cell r="D10081">
            <v>110.88</v>
          </cell>
        </row>
        <row r="10082">
          <cell r="A10082">
            <v>1350</v>
          </cell>
          <cell r="B10082" t="str">
            <v>CHAPA DE MADEIRA COMPENSADA PARA FORMAS DE CONCRETO ARMADO, RESINADA EM AMBAS AS FACES, E = *10* MM, DE *1,10 X 2,20* M</v>
          </cell>
          <cell r="C10082" t="str">
            <v>UN</v>
          </cell>
          <cell r="D10082">
            <v>34</v>
          </cell>
        </row>
        <row r="10083">
          <cell r="A10083">
            <v>1351</v>
          </cell>
          <cell r="B10083" t="str">
            <v>CHAPA MADEIRA COMPENSADA RESINADA 2,2 X 1,1M X 6MM P/ FORMA CONCRETO</v>
          </cell>
          <cell r="C10083" t="str">
            <v>UN</v>
          </cell>
          <cell r="D10083">
            <v>21.56</v>
          </cell>
        </row>
        <row r="10084">
          <cell r="A10084">
            <v>1355</v>
          </cell>
          <cell r="B10084" t="str">
            <v>CHAPA MADEIRA COMPENSADA RESINADA 2,2 X 1,1M X 14MM P/ FORMA CONCRETO</v>
          </cell>
          <cell r="C10084" t="str">
            <v>M2</v>
          </cell>
          <cell r="D10084">
            <v>19.93</v>
          </cell>
        </row>
        <row r="10085">
          <cell r="A10085">
            <v>1357</v>
          </cell>
          <cell r="B10085" t="str">
            <v>CHAPA MADEIRA COMPENSADA RESINADA 2,2 X 1,1M (12MM) P/ FORMA CONCRETO</v>
          </cell>
          <cell r="C10085" t="str">
            <v>UN</v>
          </cell>
          <cell r="D10085">
            <v>43.32</v>
          </cell>
        </row>
        <row r="10086">
          <cell r="A10086">
            <v>1358</v>
          </cell>
          <cell r="B10086" t="str">
            <v>CHAPA MADEIRA COMPENSADA RESINADA 2,2 X 1,1M X 17MM P/ FORMA CONCRETO</v>
          </cell>
          <cell r="C10086" t="str">
            <v>M2</v>
          </cell>
          <cell r="D10086">
            <v>23.09</v>
          </cell>
        </row>
        <row r="10087">
          <cell r="A10087">
            <v>1359</v>
          </cell>
          <cell r="B10087" t="str">
            <v>CHAPA MADEIRA COMPENSADA RESINADA 2,2 X 1,1M X 20MM P/ FORMA CONCRETO</v>
          </cell>
          <cell r="C10087" t="str">
            <v>UN</v>
          </cell>
          <cell r="D10087">
            <v>66.91</v>
          </cell>
        </row>
        <row r="10088">
          <cell r="A10088">
            <v>1360</v>
          </cell>
          <cell r="B10088" t="str">
            <v>CHAPA DE MADEIRA COMPENSADA NAVAL (COM COLA FENOLICA), E = 6 MM, DE *1,60 X 2,20* M</v>
          </cell>
          <cell r="C10088" t="str">
            <v>M2</v>
          </cell>
          <cell r="D10088">
            <v>15.52</v>
          </cell>
        </row>
        <row r="10089">
          <cell r="A10089">
            <v>1361</v>
          </cell>
          <cell r="B10089" t="str">
            <v>CHAPA DE MADEIRA COMPENSADA DE PINUS, VIROLA OU EQUIVALENTE, DE *2,2 X 1,6* M, E = 12 MM</v>
          </cell>
          <cell r="C10089" t="str">
            <v>UN</v>
          </cell>
          <cell r="D10089">
            <v>85.32</v>
          </cell>
        </row>
        <row r="10090">
          <cell r="A10090">
            <v>1362</v>
          </cell>
          <cell r="B10090" t="str">
            <v>CHAPA DE MADEIRA COMPENSADA DE PINUS, VIROLA OU EQUIVALENTE, DE *2,2 X 1,6* M, E = 15 MM</v>
          </cell>
          <cell r="C10090" t="str">
            <v>M2</v>
          </cell>
          <cell r="D10090">
            <v>28.48</v>
          </cell>
        </row>
        <row r="10091">
          <cell r="A10091">
            <v>1363</v>
          </cell>
          <cell r="B10091" t="str">
            <v>CHAPA DE MADEIRA COMPENSADA DE PINUS, VIROLA OU EQUIVALENTE, DE *2,2 X 1,6* M, E = 6 MM</v>
          </cell>
          <cell r="C10091" t="str">
            <v>M2</v>
          </cell>
          <cell r="D10091">
            <v>14.49</v>
          </cell>
        </row>
        <row r="10092">
          <cell r="A10092">
            <v>1364</v>
          </cell>
          <cell r="B10092" t="str">
            <v>CHAPA DE MADEIRA COMPENSADA DE PINUS, VIROLA OU EQUIVALENTE, DE *2,2 X 1,6* M, E = 10 MM</v>
          </cell>
          <cell r="C10092" t="str">
            <v>M2</v>
          </cell>
          <cell r="D10092">
            <v>20.46</v>
          </cell>
        </row>
        <row r="10093">
          <cell r="A10093">
            <v>1367</v>
          </cell>
          <cell r="B10093" t="str">
            <v>CHUVEIRO ELÉTRICO TERMOPLÁSTICO COM ACABAMENTO CROMADO, 127/220 V</v>
          </cell>
          <cell r="C10093" t="str">
            <v>UN</v>
          </cell>
          <cell r="D10093">
            <v>215.07</v>
          </cell>
        </row>
        <row r="10094">
          <cell r="A10094">
            <v>1368</v>
          </cell>
          <cell r="B10094" t="str">
            <v>CHUVEIRO ELETRICO COMUM PLASTICO TP DUCHA 110/220V</v>
          </cell>
          <cell r="C10094" t="str">
            <v>UN</v>
          </cell>
          <cell r="D10094">
            <v>40</v>
          </cell>
        </row>
        <row r="10095">
          <cell r="A10095">
            <v>1369</v>
          </cell>
          <cell r="B10095" t="str">
            <v>CHUVEIRO ELETRICO EM METAL CROMADO C/ ARTICULACAO 110/220V</v>
          </cell>
          <cell r="C10095" t="str">
            <v>UN</v>
          </cell>
          <cell r="D10095">
            <v>247.72</v>
          </cell>
        </row>
        <row r="10096">
          <cell r="A10096">
            <v>1370</v>
          </cell>
          <cell r="B10096" t="str">
            <v>DUCHA HIGIENICA COM MANGUEIRA PLASTICA E REGISTRO 1/2 - LINHA POPULAR</v>
          </cell>
          <cell r="C10096" t="str">
            <v>UN</v>
          </cell>
          <cell r="D10096">
            <v>82.52</v>
          </cell>
        </row>
        <row r="10097">
          <cell r="A10097">
            <v>1371</v>
          </cell>
          <cell r="B10097" t="str">
            <v>IMPERMEABILIZANTE A BASE DE CIMENTOS ESPECIAIS E ADITIVOS MINERAIS, MONO COMPONENTE (SEM EMULSAO ADESIVA)</v>
          </cell>
          <cell r="C10097" t="str">
            <v>KG</v>
          </cell>
          <cell r="D10097">
            <v>1.92</v>
          </cell>
        </row>
        <row r="10098">
          <cell r="A10098">
            <v>1372</v>
          </cell>
          <cell r="B10098" t="str">
            <v>EMULSAO ADESIVA A BASE DE ACRILICO TP KZ HEYDI OU EQUIV</v>
          </cell>
          <cell r="C10098" t="str">
            <v>KG</v>
          </cell>
          <cell r="D10098">
            <v>11.09</v>
          </cell>
        </row>
        <row r="10099">
          <cell r="A10099">
            <v>1373</v>
          </cell>
          <cell r="B10099" t="str">
            <v>SELADOR MINERAL BASE SILICATOS P/ TRATAM. ESPECIAL (SISTEMA IMPERMEAB)HEY'DI VIAPOL</v>
          </cell>
          <cell r="C10099" t="str">
            <v>6KG</v>
          </cell>
          <cell r="D10099">
            <v>32.51</v>
          </cell>
        </row>
        <row r="10100">
          <cell r="A10100">
            <v>1374</v>
          </cell>
          <cell r="B10100" t="str">
            <v>PO 1 P/ TRATAM ESPECIAL (SIST IMPERM) CIMENTO ESPECIAL PEGA RAPIDA HEY'DI, VIAPOL OU EQUIV</v>
          </cell>
          <cell r="C10100" t="str">
            <v>KG</v>
          </cell>
          <cell r="D10100">
            <v>3.21</v>
          </cell>
        </row>
        <row r="10101">
          <cell r="A10101">
            <v>1375</v>
          </cell>
          <cell r="B10101" t="str">
            <v>PO 2 P/ TRATAM ESPECIAL (SIST IMPERM) CIMENTO ESPECIAL PEGA ULTRA RAPIDA HEY'DI, VIAPOL OU EQUIV</v>
          </cell>
          <cell r="C10101" t="str">
            <v>KG</v>
          </cell>
          <cell r="D10101">
            <v>7.77</v>
          </cell>
        </row>
        <row r="10102">
          <cell r="A10102">
            <v>1376</v>
          </cell>
          <cell r="B10102" t="str">
            <v>MEMBRANA ASFALT MODIFICADA K 80 HEY'DI P/ OBTER MEMBRANA FLEXIV IMPERM</v>
          </cell>
          <cell r="C10102" t="str">
            <v>KG</v>
          </cell>
          <cell r="D10102">
            <v>4.22</v>
          </cell>
        </row>
        <row r="10103">
          <cell r="A10103">
            <v>1379</v>
          </cell>
          <cell r="B10103" t="str">
            <v>CIMENTO PORTLAND COMPOSTO CP II-32</v>
          </cell>
          <cell r="C10103" t="str">
            <v>KG</v>
          </cell>
          <cell r="D10103">
            <v>0.5</v>
          </cell>
        </row>
        <row r="10104">
          <cell r="A10104">
            <v>1380</v>
          </cell>
          <cell r="B10104" t="str">
            <v>CIMENTO BRANCO</v>
          </cell>
          <cell r="C10104" t="str">
            <v>KG</v>
          </cell>
          <cell r="D10104">
            <v>2.93</v>
          </cell>
        </row>
        <row r="10105">
          <cell r="A10105">
            <v>1381</v>
          </cell>
          <cell r="B10105" t="str">
            <v>ARGAMASSA OU CIMENTO COLANTE EM PO PARA FIXACAO DE PECAS CERAMICAS</v>
          </cell>
          <cell r="C10105" t="str">
            <v>KG</v>
          </cell>
          <cell r="D10105">
            <v>0.46</v>
          </cell>
        </row>
        <row r="10106">
          <cell r="A10106">
            <v>1382</v>
          </cell>
          <cell r="B10106" t="str">
            <v>CIMENTO PORTLAND POZOLANICO CP IV- 32</v>
          </cell>
          <cell r="C10106" t="str">
            <v>50KG</v>
          </cell>
          <cell r="D10106">
            <v>24.09</v>
          </cell>
        </row>
        <row r="10107">
          <cell r="A10107">
            <v>1383</v>
          </cell>
          <cell r="B10107" t="str">
            <v>CONJUNTO PARA REBAIXAMENTO DE LENÇOL FREÁTICO: BOMBA ELÉTRICA A VÁCUO COM 8 PONTEIRAS (LOCAÇÃO)</v>
          </cell>
          <cell r="C10107" t="str">
            <v>H</v>
          </cell>
          <cell r="D10107">
            <v>2.7</v>
          </cell>
        </row>
        <row r="10108">
          <cell r="A10108">
            <v>1402</v>
          </cell>
          <cell r="B10108" t="str">
            <v>COLAR TOMADA PVC DE 32 MM X 1/2 COM TRAVAS SAÍDA ROSCA PARA LIGAÇÃO PREDIAL</v>
          </cell>
          <cell r="C10108" t="str">
            <v>UN</v>
          </cell>
          <cell r="D10108">
            <v>2.5</v>
          </cell>
        </row>
        <row r="10109">
          <cell r="A10109">
            <v>1404</v>
          </cell>
          <cell r="B10109" t="str">
            <v>COLAR TOMADA PVC C/ TRAVAS SAIDA ROSCAVEL C/ BUCHA DE LATAO DE 85MM X 1/2" P/ LIGACAO PREDIAL</v>
          </cell>
          <cell r="C10109" t="str">
            <v>UN</v>
          </cell>
          <cell r="D10109">
            <v>8.3000000000000007</v>
          </cell>
        </row>
        <row r="10110">
          <cell r="A10110">
            <v>1406</v>
          </cell>
          <cell r="B10110" t="str">
            <v>COLAR TOMADA PVC C/ TRAVAS SAIDA ROSCAVEL C/ BUCHA DE LATAO DE 60MM X 3/4'' P/ LIGACAO PREDIAL</v>
          </cell>
          <cell r="C10110" t="str">
            <v>UN</v>
          </cell>
          <cell r="D10110">
            <v>6.3</v>
          </cell>
        </row>
        <row r="10111">
          <cell r="A10111">
            <v>1407</v>
          </cell>
          <cell r="B10111" t="str">
            <v>COLAR TOMADA PVC C/ TRAVAS SAIDA ROSCAVEL C/ BUCHA DE LATAO DE 75MM X 1/2'' P/ LIGACAO PREDIAL</v>
          </cell>
          <cell r="C10111" t="str">
            <v>UN</v>
          </cell>
          <cell r="D10111">
            <v>7.85</v>
          </cell>
        </row>
        <row r="10112">
          <cell r="A10112">
            <v>1410</v>
          </cell>
          <cell r="B10112" t="str">
            <v>COLAR TOMADA PVC C/ TRAVAS SAIDA ROSCAVEL C/ BUCHA DE LATAO DE 85MM X 3/4'' P/ LIGACAO PREDIAL</v>
          </cell>
          <cell r="C10112" t="str">
            <v>UN</v>
          </cell>
          <cell r="D10112">
            <v>8.3000000000000007</v>
          </cell>
        </row>
        <row r="10113">
          <cell r="A10113">
            <v>1411</v>
          </cell>
          <cell r="B10113" t="str">
            <v>COLAR TOMADA PVC C/ TRAVAS SAIDA ROSCAVEL C/ BUCHA DE LATAO DE 110MM X 1/2'' P/ LIGACAO PREDIAL</v>
          </cell>
          <cell r="C10113" t="str">
            <v>UN</v>
          </cell>
          <cell r="D10113">
            <v>9.4499999999999993</v>
          </cell>
        </row>
        <row r="10114">
          <cell r="A10114">
            <v>1412</v>
          </cell>
          <cell r="B10114" t="str">
            <v>COLAR TOMADA PVC C/ TRAVAS SAIDA ROSCA DE 85 MM X 1/2" P/ LIGACAO PREDIAL</v>
          </cell>
          <cell r="C10114" t="str">
            <v>UN</v>
          </cell>
          <cell r="D10114">
            <v>4.55</v>
          </cell>
        </row>
        <row r="10115">
          <cell r="A10115">
            <v>1413</v>
          </cell>
          <cell r="B10115" t="str">
            <v>COLAR TOMADA PVC C/ TRAVAS SAIDA ROSCA DE 75 MM X 1/2" P/ LIGACAO PREDIAL</v>
          </cell>
          <cell r="C10115" t="str">
            <v>UN</v>
          </cell>
          <cell r="D10115">
            <v>5.03</v>
          </cell>
        </row>
        <row r="10116">
          <cell r="A10116">
            <v>1414</v>
          </cell>
          <cell r="B10116" t="str">
            <v>COLAR TOMADA PVC C/ TRAVAS SAIDA ROSCA DE 60 MM X 3/4" P/ LIGACAO PREDIAL</v>
          </cell>
          <cell r="C10116" t="str">
            <v>UN</v>
          </cell>
          <cell r="D10116">
            <v>3.33</v>
          </cell>
        </row>
        <row r="10117">
          <cell r="A10117">
            <v>1415</v>
          </cell>
          <cell r="B10117" t="str">
            <v>COLAR TOMADA PVC C/ TRAVAS SAIDA ROSCA DE 60 MM X 1/2" P/ LIGACAO PREDIAL</v>
          </cell>
          <cell r="C10117" t="str">
            <v>UN</v>
          </cell>
          <cell r="D10117">
            <v>3.28</v>
          </cell>
        </row>
        <row r="10118">
          <cell r="A10118">
            <v>1416</v>
          </cell>
          <cell r="B10118" t="str">
            <v>COLAR TOMADA PVC C/ TRAVAS SAIDA ROSCA DE 85 MM X 3/4" P/ LIGACAO PREDIAL</v>
          </cell>
          <cell r="C10118" t="str">
            <v>UN</v>
          </cell>
          <cell r="D10118">
            <v>4.5999999999999996</v>
          </cell>
        </row>
        <row r="10119">
          <cell r="A10119">
            <v>1417</v>
          </cell>
          <cell r="B10119" t="str">
            <v>COLAR TOMADA PVC C/ TRAVAS SAIDA ROSCA DE 75 MM X 3/4" P/ LIGACAO PREDIAL</v>
          </cell>
          <cell r="C10119" t="str">
            <v>UN</v>
          </cell>
          <cell r="D10119">
            <v>5.03</v>
          </cell>
        </row>
        <row r="10120">
          <cell r="A10120">
            <v>1418</v>
          </cell>
          <cell r="B10120" t="str">
            <v>COLAR TOMADA PVC C/ TRAVAS SAIDA ROSCAVEL C/ BUCHA DE LATAO DE 75MM X 3/4'' P/ LIGACAO PREDIAL</v>
          </cell>
          <cell r="C10120" t="str">
            <v>UN</v>
          </cell>
          <cell r="D10120">
            <v>7.85</v>
          </cell>
        </row>
        <row r="10121">
          <cell r="A10121">
            <v>1419</v>
          </cell>
          <cell r="B10121" t="str">
            <v>COLAR TOMADA PVC C/ TRAVAS SAIDA ROSCA DE 50 MM X 1/2" P/ LIGACAO PREDIAL</v>
          </cell>
          <cell r="C10121" t="str">
            <v>UN</v>
          </cell>
          <cell r="D10121">
            <v>2.93</v>
          </cell>
        </row>
        <row r="10122">
          <cell r="A10122">
            <v>1420</v>
          </cell>
          <cell r="B10122" t="str">
            <v>COLAR TOMADA PVC C/ TRAVAS SAIDA ROSCA DE 40 MM X 3/4" P/ LIGACAO PREDIAL</v>
          </cell>
          <cell r="C10122" t="str">
            <v>UN</v>
          </cell>
          <cell r="D10122">
            <v>2.7</v>
          </cell>
        </row>
        <row r="10123">
          <cell r="A10123">
            <v>1421</v>
          </cell>
          <cell r="B10123" t="str">
            <v>COLAR TOMADA PVC C/ TRAVAS SAIDA ROSCA DE 40 MM X 1/2" P/ LIGACAO PREDIAL</v>
          </cell>
          <cell r="C10123" t="str">
            <v>UN</v>
          </cell>
          <cell r="D10123">
            <v>2.65</v>
          </cell>
        </row>
        <row r="10124">
          <cell r="A10124">
            <v>1423</v>
          </cell>
          <cell r="B10124" t="str">
            <v>COLAR TOMADA PVC C/ TRAVAS SAIDA ROSCA DE 32 MM X 3/4" P/ LIGACAO PREDIAL</v>
          </cell>
          <cell r="C10124" t="str">
            <v>UN</v>
          </cell>
          <cell r="D10124">
            <v>2.5299999999999998</v>
          </cell>
        </row>
        <row r="10125">
          <cell r="A10125">
            <v>1427</v>
          </cell>
          <cell r="B10125" t="str">
            <v>COLAR TOMADA PVC C/ TRAVAS SAIDA ROSCA DE 110 MM X 3/4" LIGACAO PREDIAL</v>
          </cell>
          <cell r="C10125" t="str">
            <v>UN</v>
          </cell>
          <cell r="D10125">
            <v>5.78</v>
          </cell>
        </row>
        <row r="10126">
          <cell r="A10126">
            <v>1435</v>
          </cell>
          <cell r="B10126" t="str">
            <v>COLAR TOMADA PVC C/ TRAVAS SAIDA ROSCAVEL C/ BUCHA DE LATAO DE 60MM X 1/2'' P/ LIGACAO PREDIAL</v>
          </cell>
          <cell r="C10126" t="str">
            <v>UN</v>
          </cell>
          <cell r="D10126">
            <v>6.3</v>
          </cell>
        </row>
        <row r="10127">
          <cell r="A10127">
            <v>1436</v>
          </cell>
          <cell r="B10127" t="str">
            <v>COLAR TOMADA PVC C/ TRAVAS SAIDA ROSCA DE 110 MM X 1/2" P/ LIGACAO PREDIAL</v>
          </cell>
          <cell r="C10127" t="str">
            <v>UN</v>
          </cell>
          <cell r="D10127">
            <v>5.73</v>
          </cell>
        </row>
        <row r="10128">
          <cell r="A10128">
            <v>1439</v>
          </cell>
          <cell r="B10128" t="str">
            <v>COLAR TOMADA PVC C/ TRAVAS SAIDA ROSCA DE 50 MM X 3/4" P/ LIGACAO PREDIAL</v>
          </cell>
          <cell r="C10128" t="str">
            <v>UN</v>
          </cell>
          <cell r="D10128">
            <v>2.95</v>
          </cell>
        </row>
        <row r="10129">
          <cell r="A10129">
            <v>1442</v>
          </cell>
          <cell r="B10129" t="str">
            <v>COMPACTADOR SOLOS C/ PLACA VIBRATORIA DE 46 X 51CM DYNAPAC CM-13D, 5HP, 156KG, DIESEL, NAO REVERSIVEL, IMPACTO DINAMICO TOTAL 1700KG**CAIXA**</v>
          </cell>
          <cell r="C10129" t="str">
            <v>UN</v>
          </cell>
          <cell r="D10129">
            <v>15872.51</v>
          </cell>
        </row>
        <row r="10130">
          <cell r="A10130">
            <v>1443</v>
          </cell>
          <cell r="B10130" t="str">
            <v>COMPACTADOR DE SOLOS COM PLACA VIBRATORIA, DE 135 A 156 KG, COM MOTOR A DIESEL OU GASOLINA DE 4 A 6 HP, NAO REVERSIVEL (LOCACAO)</v>
          </cell>
          <cell r="C10130" t="str">
            <v>H</v>
          </cell>
          <cell r="D10130">
            <v>2.79</v>
          </cell>
        </row>
        <row r="10131">
          <cell r="A10131">
            <v>1444</v>
          </cell>
          <cell r="B10131" t="str">
            <v>COMPACTADOR SOLOS C/ PLACA VIBRATÓRIA MOTOR DIESEL/GASOLINA &gt; = 10CV NÃO REVERSÍVEL TIPO CLARIDOM CS- 30 OU EQUIV</v>
          </cell>
          <cell r="C10131" t="str">
            <v>H</v>
          </cell>
          <cell r="D10131">
            <v>2.99</v>
          </cell>
        </row>
        <row r="10132">
          <cell r="A10132">
            <v>1445</v>
          </cell>
          <cell r="B10132" t="str">
            <v>COMPACTADOR SOLOS TIPO SAPO C/ MOTOR DIESEL/GASOLINA *3HP* NÃO REVERSÍVEL PADRAO DYNAPAL LC -7 I R OU EQUIV</v>
          </cell>
          <cell r="C10132" t="str">
            <v>H</v>
          </cell>
          <cell r="D10132">
            <v>3.35</v>
          </cell>
        </row>
        <row r="10133">
          <cell r="A10133">
            <v>1448</v>
          </cell>
          <cell r="B10133" t="str">
            <v>COMPACTADOR SOLOS PNEUMÁTICO TIPO SAPO ATE 35KG TIPO CLOZIRONE OU EQUIV</v>
          </cell>
          <cell r="C10133" t="str">
            <v>H</v>
          </cell>
          <cell r="D10133">
            <v>3.35</v>
          </cell>
        </row>
        <row r="10134">
          <cell r="A10134">
            <v>1449</v>
          </cell>
          <cell r="B10134" t="str">
            <v>COMPACTADOR SOLOS C/ PLACA VIBRATÓRIA MOTOR DIESEL/GASOLINA * 5HP * NÃO REVERSÍVEL TIPO CLARIDOM CS-15 OU EQUIV</v>
          </cell>
          <cell r="C10134" t="str">
            <v>H</v>
          </cell>
          <cell r="D10134">
            <v>2.5099999999999998</v>
          </cell>
        </row>
        <row r="10135">
          <cell r="A10135">
            <v>1453</v>
          </cell>
          <cell r="B10135" t="str">
            <v>COMPACTADOR SOLOS C/ PLACA VIBRATÓRIA MOTOR DIESEL/GASOLINA 7 A 10HP 400KG NÃO REVERSÍVEL TIPO DYNAPAC CM-20 OU EQUIV</v>
          </cell>
          <cell r="C10135" t="str">
            <v>H</v>
          </cell>
          <cell r="D10135">
            <v>3.35</v>
          </cell>
        </row>
        <row r="10136">
          <cell r="A10136">
            <v>1507</v>
          </cell>
          <cell r="B10136" t="str">
            <v>COMPRESSOR DE AR REBOCAVEL DE 200 PCM, 102 PSI E MOTOR DIESEL DE 79 CV</v>
          </cell>
          <cell r="C10136" t="str">
            <v>UN</v>
          </cell>
          <cell r="D10136">
            <v>69540</v>
          </cell>
        </row>
        <row r="10137">
          <cell r="A10137">
            <v>1508</v>
          </cell>
          <cell r="B10137" t="str">
            <v>COMPRESSOR DE AR DIESEL REBOCAVEL 160PCM</v>
          </cell>
          <cell r="C10137" t="str">
            <v>H</v>
          </cell>
          <cell r="D10137">
            <v>14.55</v>
          </cell>
        </row>
        <row r="10138">
          <cell r="A10138">
            <v>1509</v>
          </cell>
          <cell r="B10138" t="str">
            <v>COMPRESSOR DE AR REBOCÁVEL COM MOTOR DIESEL, 250 PCM - (LOCAÇÃO)</v>
          </cell>
          <cell r="C10138" t="str">
            <v>H</v>
          </cell>
          <cell r="D10138">
            <v>17.46</v>
          </cell>
        </row>
        <row r="10139">
          <cell r="A10139">
            <v>1511</v>
          </cell>
          <cell r="B10139" t="str">
            <v>COMPRESSOR DE AR DIESEL REBOCAVEL 125 A 134PCM</v>
          </cell>
          <cell r="C10139" t="str">
            <v>H</v>
          </cell>
          <cell r="D10139">
            <v>13.46</v>
          </cell>
        </row>
        <row r="10140">
          <cell r="A10140">
            <v>1512</v>
          </cell>
          <cell r="B10140" t="str">
            <v>COMPRESSOR DE AR DIESEL REBOCAVEL 250 A 275PCM</v>
          </cell>
          <cell r="C10140" t="str">
            <v>H</v>
          </cell>
          <cell r="D10140">
            <v>17.46</v>
          </cell>
        </row>
        <row r="10141">
          <cell r="A10141">
            <v>1513</v>
          </cell>
          <cell r="B10141" t="str">
            <v>COMPRESSOR DE AR DIESEL REBOCAVEL 160 A 170PCM C/ 1 MARTELETE ROMPEDOR</v>
          </cell>
          <cell r="C10141" t="str">
            <v>H</v>
          </cell>
          <cell r="D10141">
            <v>18.190000000000001</v>
          </cell>
        </row>
        <row r="10142">
          <cell r="A10142">
            <v>1514</v>
          </cell>
          <cell r="B10142" t="str">
            <v>COMPRESSOR DE AR DIESEL REBOCAVEL 365PCM</v>
          </cell>
          <cell r="C10142" t="str">
            <v>H</v>
          </cell>
          <cell r="D10142">
            <v>23.64</v>
          </cell>
        </row>
        <row r="10143">
          <cell r="A10143">
            <v>1515</v>
          </cell>
          <cell r="B10143" t="str">
            <v>COMPRESSOR DE AR DIESEL REBOCAVEL 600PCM</v>
          </cell>
          <cell r="C10143" t="str">
            <v>H</v>
          </cell>
          <cell r="D10143">
            <v>37.1</v>
          </cell>
        </row>
        <row r="10144">
          <cell r="A10144">
            <v>1518</v>
          </cell>
          <cell r="B10144" t="str">
            <v>CONCRETO BETUMINOSO USINADO A QUENTE (CBUQ) PARA PAVIMENTACAO ASFALTICA, PADRAO DNIT, FAIXA C, COM CAP 50/70 - AQUISICAO POSTO USINA</v>
          </cell>
          <cell r="C10144" t="str">
            <v>T</v>
          </cell>
          <cell r="D10144">
            <v>148.58000000000001</v>
          </cell>
        </row>
        <row r="10145">
          <cell r="A10145">
            <v>1520</v>
          </cell>
          <cell r="B10145" t="str">
            <v>CONCRETO BETUMINOSO USINADO A QUENTE (CBUQ) PARA PAVIMENTACAO ASFALTICA, PADRAO DNIT, FAIXA C, COM CAP 50/70 - DMT = 10 KM</v>
          </cell>
          <cell r="C10145" t="str">
            <v>M3</v>
          </cell>
          <cell r="D10145">
            <v>370.26</v>
          </cell>
        </row>
        <row r="10146">
          <cell r="A10146">
            <v>1523</v>
          </cell>
          <cell r="B10146" t="str">
            <v>CONCRETO USINADO CONVENCIONAL COM BRITA 1 E 2, SLUMP = 80 MM +/- 10 MM, FCK = 15 MPA (NAO BOMBEAVEL)</v>
          </cell>
          <cell r="C10146" t="str">
            <v>M3</v>
          </cell>
          <cell r="D10146">
            <v>246.98</v>
          </cell>
        </row>
        <row r="10147">
          <cell r="A10147">
            <v>1524</v>
          </cell>
          <cell r="B10147" t="str">
            <v>CONCRETO USINADO BOMBEAVEL COM BRITA 0 E 1, SLUMP = 100 MM +/- 20 MM, FCK = 20 MPA (INCLUI SERVICO DE BOMBEAMENTO)</v>
          </cell>
          <cell r="C10147" t="str">
            <v>M3</v>
          </cell>
          <cell r="D10147">
            <v>285.20999999999998</v>
          </cell>
        </row>
        <row r="10148">
          <cell r="A10148">
            <v>1525</v>
          </cell>
          <cell r="B10148" t="str">
            <v>CONCRETO USINADO BOMBEAVEL COM BRITA 0 E 1, SLUMP = 100 MM +/- 20 MM, FCK = 30 MPA (INCLUI SERVICO DE BOMBEAMENTO)</v>
          </cell>
          <cell r="C10148" t="str">
            <v>M3</v>
          </cell>
          <cell r="D10148">
            <v>307.23</v>
          </cell>
        </row>
        <row r="10149">
          <cell r="A10149">
            <v>1527</v>
          </cell>
          <cell r="B10149" t="str">
            <v>CONCRETO USINADO BOMBEAVEL COM BRITA 0 E 1, SLUMP = 100 MM +/- 20 MM, FCK = 25 MPA (INCLUI SERVICO DE BOMBEAMENTO)</v>
          </cell>
          <cell r="C10149" t="str">
            <v>M3</v>
          </cell>
          <cell r="D10149">
            <v>297.22000000000003</v>
          </cell>
        </row>
        <row r="10150">
          <cell r="A10150">
            <v>1535</v>
          </cell>
          <cell r="B10150" t="str">
            <v>TERMINAL A PRESSAO DE BRONZE P/ CABO A BARRA, CABO 1,5 A 10MM2, C/ 1 FURO DE FIXACAO</v>
          </cell>
          <cell r="C10150" t="str">
            <v>UN</v>
          </cell>
          <cell r="D10150">
            <v>1.97</v>
          </cell>
        </row>
        <row r="10151">
          <cell r="A10151">
            <v>1536</v>
          </cell>
          <cell r="B10151" t="str">
            <v>TERMINAL A PRESSAO DE BRONZE P/ CABO A BARRA, CABO 10 A 16MM2, C/ 1 FURO DE FIXACAO</v>
          </cell>
          <cell r="C10151" t="str">
            <v>UN</v>
          </cell>
          <cell r="D10151">
            <v>2.4700000000000002</v>
          </cell>
        </row>
        <row r="10152">
          <cell r="A10152">
            <v>1537</v>
          </cell>
          <cell r="B10152" t="str">
            <v>TERMINAL A PRESSAO DE BRONZE P/ CABO A BARRA, CABO 25 A 35MM2 C/ 1 FURO DE FIXACAO</v>
          </cell>
          <cell r="C10152" t="str">
            <v>UN</v>
          </cell>
          <cell r="D10152">
            <v>3.29</v>
          </cell>
        </row>
        <row r="10153">
          <cell r="A10153">
            <v>1538</v>
          </cell>
          <cell r="B10153" t="str">
            <v>TERMINAL A PRESSAO DE BRONZE P/ CABO A BARRA, CABO 50 A 70MM2, C/ 1 FURO DE FIXACAO</v>
          </cell>
          <cell r="C10153" t="str">
            <v>UN</v>
          </cell>
          <cell r="D10153">
            <v>4.28</v>
          </cell>
        </row>
        <row r="10154">
          <cell r="A10154">
            <v>1539</v>
          </cell>
          <cell r="B10154" t="str">
            <v>CONECTOR PARAFUSO FENDIDO PARA CABO 16 MM2</v>
          </cell>
          <cell r="C10154" t="str">
            <v>UN</v>
          </cell>
          <cell r="D10154">
            <v>2.37</v>
          </cell>
        </row>
        <row r="10155">
          <cell r="A10155">
            <v>1540</v>
          </cell>
          <cell r="B10155" t="str">
            <v>TERMINAL A PRESSAO DE BRONZE P/ CABO A BARRA, CABO 70 A 95MM2 C/ 1 FUROP/ FIXACAO</v>
          </cell>
          <cell r="C10155" t="str">
            <v>UN</v>
          </cell>
          <cell r="D10155">
            <v>5.92</v>
          </cell>
        </row>
        <row r="10156">
          <cell r="A10156">
            <v>1541</v>
          </cell>
          <cell r="B10156" t="str">
            <v>TERMINAL A PRESSAO DE BRONZE P/ CABO A BARRA, CABO 120 A 185MM2 C/ 1 FURO P/ FIXACAO</v>
          </cell>
          <cell r="C10156" t="str">
            <v>UN</v>
          </cell>
          <cell r="D10156">
            <v>7.9</v>
          </cell>
        </row>
        <row r="10157">
          <cell r="A10157">
            <v>1542</v>
          </cell>
          <cell r="B10157" t="str">
            <v>TERMINAL A PRESSAO DE BRONZE P/ CABO A BARRA, CABOS 4 A 10MM2 C/ 2 FUROS P/ FIXACAO</v>
          </cell>
          <cell r="C10157" t="str">
            <v>UN</v>
          </cell>
          <cell r="D10157">
            <v>2.4700000000000002</v>
          </cell>
        </row>
        <row r="10158">
          <cell r="A10158">
            <v>1543</v>
          </cell>
          <cell r="B10158" t="str">
            <v>TERMINAL A PRESSAO DE BRONZE P/ CABO A BARRA, CABO 16 A 25MM2 C/ 2 FUROS P/ FIXACAO</v>
          </cell>
          <cell r="C10158" t="str">
            <v>UN</v>
          </cell>
          <cell r="D10158">
            <v>2.63</v>
          </cell>
        </row>
        <row r="10159">
          <cell r="A10159">
            <v>1545</v>
          </cell>
          <cell r="B10159" t="str">
            <v>TERMINAL A PRESSAO DE BRONZE P/ CABO A BARRA, CABOS 50 A 70MM2 C/ 2 FUROS P/ FIXACAO</v>
          </cell>
          <cell r="C10159" t="str">
            <v>UN</v>
          </cell>
          <cell r="D10159">
            <v>9.9700000000000006</v>
          </cell>
        </row>
        <row r="10160">
          <cell r="A10160">
            <v>1546</v>
          </cell>
          <cell r="B10160" t="str">
            <v>TERMINAL A PRESSAO DE BRONZE P/ CABO A BARRA, CABOS 95 A 120MM2 C/ 2 FUROS P/ FIXACAO</v>
          </cell>
          <cell r="C10160" t="str">
            <v>UN</v>
          </cell>
          <cell r="D10160">
            <v>22.11</v>
          </cell>
        </row>
        <row r="10161">
          <cell r="A10161">
            <v>1547</v>
          </cell>
          <cell r="B10161" t="str">
            <v>TERMINAL A PRESSAO DE BRONZE P/ CABO A BARRA, CABOS 150 A 185MM2 C/ 2 FUROS P/ FIXACAO</v>
          </cell>
          <cell r="C10161" t="str">
            <v>UN</v>
          </cell>
          <cell r="D10161">
            <v>46.72</v>
          </cell>
        </row>
        <row r="10162">
          <cell r="A10162">
            <v>1550</v>
          </cell>
          <cell r="B10162" t="str">
            <v>CONECTOR PARAFUSO FENDIDO PARA CABO 25 MM2</v>
          </cell>
          <cell r="C10162" t="str">
            <v>UN</v>
          </cell>
          <cell r="D10162">
            <v>3.16</v>
          </cell>
        </row>
        <row r="10163">
          <cell r="A10163">
            <v>1553</v>
          </cell>
          <cell r="B10163" t="str">
            <v>TERMINAL A PRESSAO DE BRONZE P/ CABO A BARRA, CABO/BARRA P/ 2 CABOS BITOLA 95 A 120MM2 C/ 2 FUROS P/ FIXACAO</v>
          </cell>
          <cell r="C10163" t="str">
            <v>UN</v>
          </cell>
          <cell r="D10163">
            <v>58.5</v>
          </cell>
        </row>
        <row r="10164">
          <cell r="A10164">
            <v>1554</v>
          </cell>
          <cell r="B10164" t="str">
            <v>TERMINAL A PRESSAO DE BRONZE P/ CABO A BARRA, CABO/BARRA P/ 2 CABOS BITOLA 150 A 185MM2 C/ 2 FUROS P/ FIXACAO</v>
          </cell>
          <cell r="C10164" t="str">
            <v>UN</v>
          </cell>
          <cell r="D10164">
            <v>82.95</v>
          </cell>
        </row>
        <row r="10165">
          <cell r="A10165">
            <v>1562</v>
          </cell>
          <cell r="B10165" t="str">
            <v>CONECTOR PARAFUSO FENDIDO C/ SEPARADOR DE CABOS BIMETALICOS DE COBRE P/ CABO 50MM2</v>
          </cell>
          <cell r="C10165" t="str">
            <v>UN</v>
          </cell>
          <cell r="D10165">
            <v>6.91</v>
          </cell>
        </row>
        <row r="10166">
          <cell r="A10166">
            <v>1563</v>
          </cell>
          <cell r="B10166" t="str">
            <v>CONECTOR PARAFUSO FENDIDO C/ SEPARADOR DE CABOS BIMETALICOS DE COBRE P/ CABO 70MM2</v>
          </cell>
          <cell r="C10166" t="str">
            <v>UN</v>
          </cell>
          <cell r="D10166">
            <v>8.8800000000000008</v>
          </cell>
        </row>
        <row r="10167">
          <cell r="A10167">
            <v>1564</v>
          </cell>
          <cell r="B10167" t="str">
            <v>GRAMPO PARALELO BIMETALICO P/ CABO 6 A 50MM2 C/ 2 PARAF</v>
          </cell>
          <cell r="C10167" t="str">
            <v>UN</v>
          </cell>
          <cell r="D10167">
            <v>3.55</v>
          </cell>
        </row>
        <row r="10168">
          <cell r="A10168">
            <v>1565</v>
          </cell>
          <cell r="B10168" t="str">
            <v>CONECTOR PARAFUSO FENDIDO DE COBRE P/ CABO 16MM2</v>
          </cell>
          <cell r="C10168" t="str">
            <v>UN</v>
          </cell>
          <cell r="D10168">
            <v>3.45</v>
          </cell>
        </row>
        <row r="10169">
          <cell r="A10169">
            <v>1567</v>
          </cell>
          <cell r="B10169" t="str">
            <v>GRAMPO PARALELO BIMETALICO P/ CABO 6MM2 C/ 1 PARAF</v>
          </cell>
          <cell r="C10169" t="str">
            <v>UN</v>
          </cell>
          <cell r="D10169">
            <v>5.56</v>
          </cell>
        </row>
        <row r="10170">
          <cell r="A10170">
            <v>1568</v>
          </cell>
          <cell r="B10170" t="str">
            <v>GRAMPO PARALELO BIMETALICO P/ CABO 10MM2 C/ 1 PARAF</v>
          </cell>
          <cell r="C10170" t="str">
            <v>UN</v>
          </cell>
          <cell r="D10170">
            <v>7.57</v>
          </cell>
        </row>
        <row r="10171">
          <cell r="A10171">
            <v>1570</v>
          </cell>
          <cell r="B10171" t="str">
            <v>TERMINAL A COMPRESSAO EM COBRE ESTANHADO P/ CABO 2,5MM2</v>
          </cell>
          <cell r="C10171" t="str">
            <v>UN</v>
          </cell>
          <cell r="D10171">
            <v>0.43</v>
          </cell>
        </row>
        <row r="10172">
          <cell r="A10172">
            <v>1571</v>
          </cell>
          <cell r="B10172" t="str">
            <v>TERMINAL A COMPRESSAO EM COBRE ESTANHADO P/ CABO 4MM2</v>
          </cell>
          <cell r="C10172" t="str">
            <v>UN</v>
          </cell>
          <cell r="D10172">
            <v>0.66</v>
          </cell>
        </row>
        <row r="10173">
          <cell r="A10173">
            <v>1573</v>
          </cell>
          <cell r="B10173" t="str">
            <v>TERMINAL A COMPRESSAO EM COBRE ESTANHADO P/ CABO 6MM2</v>
          </cell>
          <cell r="C10173" t="str">
            <v>UN</v>
          </cell>
          <cell r="D10173">
            <v>0.95</v>
          </cell>
        </row>
        <row r="10174">
          <cell r="A10174">
            <v>1574</v>
          </cell>
          <cell r="B10174" t="str">
            <v>TERMINAL A COMPRESSAO EM COBRE ESTANHADO P/ CABO 10MM2</v>
          </cell>
          <cell r="C10174" t="str">
            <v>UN</v>
          </cell>
          <cell r="D10174">
            <v>0.82</v>
          </cell>
        </row>
        <row r="10175">
          <cell r="A10175">
            <v>1575</v>
          </cell>
          <cell r="B10175" t="str">
            <v>TERMINAL A COMPRESSAO EM COBRE ESTANHADO P/ CABO 16MM2</v>
          </cell>
          <cell r="C10175" t="str">
            <v>UN</v>
          </cell>
          <cell r="D10175">
            <v>1.02</v>
          </cell>
        </row>
        <row r="10176">
          <cell r="A10176">
            <v>1576</v>
          </cell>
          <cell r="B10176" t="str">
            <v>TERMINAL A COMPRESSAO EM COBRE ESTANHADO P/ CABO 25MM2</v>
          </cell>
          <cell r="C10176" t="str">
            <v>UN</v>
          </cell>
          <cell r="D10176">
            <v>0.99</v>
          </cell>
        </row>
        <row r="10177">
          <cell r="A10177">
            <v>1577</v>
          </cell>
          <cell r="B10177" t="str">
            <v>TERMINAL A COMPRESSAO EM COBRE ESTANHADO P/ CABO 35MM2</v>
          </cell>
          <cell r="C10177" t="str">
            <v>UN</v>
          </cell>
          <cell r="D10177">
            <v>1.1499999999999999</v>
          </cell>
        </row>
        <row r="10178">
          <cell r="A10178">
            <v>1578</v>
          </cell>
          <cell r="B10178" t="str">
            <v>TERMINAL A COMPRESSAO EM COBRE ESTANHADO P/ CABO 50MM2</v>
          </cell>
          <cell r="C10178" t="str">
            <v>UN</v>
          </cell>
          <cell r="D10178">
            <v>1.78</v>
          </cell>
        </row>
        <row r="10179">
          <cell r="A10179">
            <v>1579</v>
          </cell>
          <cell r="B10179" t="str">
            <v>TERMINAL A COMPRESSAO EM COBRE ESTANHADO P/ CABO 70MM2</v>
          </cell>
          <cell r="C10179" t="str">
            <v>UN</v>
          </cell>
          <cell r="D10179">
            <v>1.84</v>
          </cell>
        </row>
        <row r="10180">
          <cell r="A10180">
            <v>1580</v>
          </cell>
          <cell r="B10180" t="str">
            <v>TERMINAL A COMPRESSAO EM COBRE ESTANHADO P/ CABO 95MM2</v>
          </cell>
          <cell r="C10180" t="str">
            <v>UN</v>
          </cell>
          <cell r="D10180">
            <v>2.63</v>
          </cell>
        </row>
        <row r="10181">
          <cell r="A10181">
            <v>1581</v>
          </cell>
          <cell r="B10181" t="str">
            <v>TERMINAL A COMPRESSAO EM COBRE ESTANHADO P/ CABO120MM2</v>
          </cell>
          <cell r="C10181" t="str">
            <v>UN</v>
          </cell>
          <cell r="D10181">
            <v>4.34</v>
          </cell>
        </row>
        <row r="10182">
          <cell r="A10182">
            <v>1585</v>
          </cell>
          <cell r="B10182" t="str">
            <v>TERMINAL A PRESSAO 1 CABO 16MM2 C/ 1 FURO DE FIXACAO</v>
          </cell>
          <cell r="C10182" t="str">
            <v>UN</v>
          </cell>
          <cell r="D10182">
            <v>1.78</v>
          </cell>
        </row>
        <row r="10183">
          <cell r="A10183">
            <v>1586</v>
          </cell>
          <cell r="B10183" t="str">
            <v>TERMINAL A PRESSAO 1 CABO 25MM2 C/ 1 FURO DE FIXACAO</v>
          </cell>
          <cell r="C10183" t="str">
            <v>UN</v>
          </cell>
          <cell r="D10183">
            <v>1.88</v>
          </cell>
        </row>
        <row r="10184">
          <cell r="A10184">
            <v>1587</v>
          </cell>
          <cell r="B10184" t="str">
            <v>TERMINAL A PRESSAO 1 CABO 35MM2 C/ 1 FURO DE FIXACAO</v>
          </cell>
          <cell r="C10184" t="str">
            <v>UN</v>
          </cell>
          <cell r="D10184">
            <v>2.96</v>
          </cell>
        </row>
        <row r="10185">
          <cell r="A10185">
            <v>1588</v>
          </cell>
          <cell r="B10185" t="str">
            <v>TERMINAL A PRESSAO 1 CABO 50MM2 C/ 1 FURO DE FIXACAO</v>
          </cell>
          <cell r="C10185" t="str">
            <v>UN</v>
          </cell>
          <cell r="D10185">
            <v>3.45</v>
          </cell>
        </row>
        <row r="10186">
          <cell r="A10186">
            <v>1589</v>
          </cell>
          <cell r="B10186" t="str">
            <v>TERMINAL A PRESSAO 1 CABO 70MM2 C/ 1 FURO DE FIXACAO</v>
          </cell>
          <cell r="C10186" t="str">
            <v>UN</v>
          </cell>
          <cell r="D10186">
            <v>4.21</v>
          </cell>
        </row>
        <row r="10187">
          <cell r="A10187">
            <v>1590</v>
          </cell>
          <cell r="B10187" t="str">
            <v>TERMINAL A PRESSAO 1 CABO 95MM2 C/ 1 FURO DE FIXACAO</v>
          </cell>
          <cell r="C10187" t="str">
            <v>UN</v>
          </cell>
          <cell r="D10187">
            <v>4.21</v>
          </cell>
        </row>
        <row r="10188">
          <cell r="A10188">
            <v>1591</v>
          </cell>
          <cell r="B10188" t="str">
            <v>TERMINAL A PRESSAO 1 CABO 120MM2 C/ 1 FURO DE FIXACAO</v>
          </cell>
          <cell r="C10188" t="str">
            <v>UN</v>
          </cell>
          <cell r="D10188">
            <v>5.82</v>
          </cell>
        </row>
        <row r="10189">
          <cell r="A10189">
            <v>1593</v>
          </cell>
          <cell r="B10189" t="str">
            <v>TERMINAL A PRESSAO 1 CABO 185MM2 C/ 1 FURO DE FIXACAO</v>
          </cell>
          <cell r="C10189" t="str">
            <v>UN</v>
          </cell>
          <cell r="D10189">
            <v>6.88</v>
          </cell>
        </row>
        <row r="10190">
          <cell r="A10190">
            <v>1594</v>
          </cell>
          <cell r="B10190" t="str">
            <v>TERMINAL A PRESSAO P/ CABO A BARRA, CABO 25-35MM2 C/ 2 FUROS P/ FIXACAO</v>
          </cell>
          <cell r="C10190" t="str">
            <v>UN</v>
          </cell>
          <cell r="D10190">
            <v>5.66</v>
          </cell>
        </row>
        <row r="10191">
          <cell r="A10191">
            <v>1595</v>
          </cell>
          <cell r="B10191" t="str">
            <v>CONECTOR DE ATERRAMENTO DE BRONZE P/ CABO 95MM2 A BARRA DE ATE 7MM2</v>
          </cell>
          <cell r="C10191" t="str">
            <v>UN</v>
          </cell>
          <cell r="D10191">
            <v>12.11</v>
          </cell>
        </row>
        <row r="10192">
          <cell r="A10192">
            <v>1596</v>
          </cell>
          <cell r="B10192" t="str">
            <v>CONECTOR PARAFUSO FENDIDO DE BRONZE P/ CABO 25MM2</v>
          </cell>
          <cell r="C10192" t="str">
            <v>UN</v>
          </cell>
          <cell r="D10192">
            <v>3.62</v>
          </cell>
        </row>
        <row r="10193">
          <cell r="A10193">
            <v>1597</v>
          </cell>
          <cell r="B10193" t="str">
            <v>CONECTOR PRENSA CABO DE ALUMINIO BITOLA 3/8" P/ CABO DN 9 - 10MM</v>
          </cell>
          <cell r="C10193" t="str">
            <v>UN</v>
          </cell>
          <cell r="D10193">
            <v>3.06</v>
          </cell>
        </row>
        <row r="10194">
          <cell r="A10194">
            <v>1598</v>
          </cell>
          <cell r="B10194" t="str">
            <v>CONECTOR PRENSA CABO DE ALUMINIO BITOLA 1/2" P/ CABO DN 12,5 - 15MM</v>
          </cell>
          <cell r="C10194" t="str">
            <v>UN</v>
          </cell>
          <cell r="D10194">
            <v>3.85</v>
          </cell>
        </row>
        <row r="10195">
          <cell r="A10195">
            <v>1599</v>
          </cell>
          <cell r="B10195" t="str">
            <v>CONECTOR PRENSA CABO DE ALUMINIO BITOLA 3/4 " P/ CABO DN 17,5 - 20MM</v>
          </cell>
          <cell r="C10195" t="str">
            <v>UN</v>
          </cell>
          <cell r="D10195">
            <v>4.3099999999999996</v>
          </cell>
        </row>
        <row r="10196">
          <cell r="A10196">
            <v>1600</v>
          </cell>
          <cell r="B10196" t="str">
            <v>CONECTOR PRENSA CABO DE ALUMINIO BITOLA 1" P/ CABO DN 22,5 - 25MM</v>
          </cell>
          <cell r="C10196" t="str">
            <v>UN</v>
          </cell>
          <cell r="D10196">
            <v>5.56</v>
          </cell>
        </row>
        <row r="10197">
          <cell r="A10197">
            <v>1601</v>
          </cell>
          <cell r="B10197" t="str">
            <v>CONECTOR PRENSA CABO DE ALUMINIO BITOLA 1 1/4" P/ CABO DN 31 - 34MM</v>
          </cell>
          <cell r="C10197" t="str">
            <v>UN</v>
          </cell>
          <cell r="D10197">
            <v>16.29</v>
          </cell>
        </row>
        <row r="10198">
          <cell r="A10198">
            <v>1602</v>
          </cell>
          <cell r="B10198" t="str">
            <v>CONECTOR PRENSA CABO DE ALUMINIO BITOLA 1 1/2" P/ CABO DN 37 - 40MM</v>
          </cell>
          <cell r="C10198" t="str">
            <v>UN</v>
          </cell>
          <cell r="D10198">
            <v>18.36</v>
          </cell>
        </row>
        <row r="10199">
          <cell r="A10199">
            <v>1603</v>
          </cell>
          <cell r="B10199" t="str">
            <v>CONECTOR PRENSA CABO DE ALUMINIO BITOLA 2" P/ CABO DN 47,5 - 50MM</v>
          </cell>
          <cell r="C10199" t="str">
            <v>UN</v>
          </cell>
          <cell r="D10199">
            <v>24.68</v>
          </cell>
        </row>
        <row r="10200">
          <cell r="A10200">
            <v>1604</v>
          </cell>
          <cell r="B10200" t="str">
            <v>PRENSA CABO DE CONEXAO GT-P22 P/ CABO COBRE OU SIMILAR</v>
          </cell>
          <cell r="C10200" t="str">
            <v>UN</v>
          </cell>
          <cell r="D10200">
            <v>4.47</v>
          </cell>
        </row>
        <row r="10201">
          <cell r="A10201">
            <v>1605</v>
          </cell>
          <cell r="B10201" t="str">
            <v>TERMINAL A PRESSAO P/ CABO A BARRA, CABO 50-70MM2 C/ 2 FUROS P/ FIXACAO</v>
          </cell>
          <cell r="C10201" t="str">
            <v>UN</v>
          </cell>
          <cell r="D10201">
            <v>8.98</v>
          </cell>
        </row>
        <row r="10202">
          <cell r="A10202">
            <v>1607</v>
          </cell>
          <cell r="B10202" t="str">
            <v>CONJUNTO ARRUELAS DE VEDACAO 5/16" P/ TELHA FIBROCIMENTO (UMA ARRUELA METALICA E UMA ARRULA PVC - CONICAS)</v>
          </cell>
          <cell r="C10202" t="str">
            <v>CJ</v>
          </cell>
          <cell r="D10202">
            <v>0.19</v>
          </cell>
        </row>
        <row r="10203">
          <cell r="A10203">
            <v>1610</v>
          </cell>
          <cell r="B10203" t="str">
            <v>MASSA PLASTICA PARA VEDACAO</v>
          </cell>
          <cell r="C10203" t="str">
            <v>KG</v>
          </cell>
          <cell r="D10203">
            <v>14.86</v>
          </cell>
        </row>
        <row r="10204">
          <cell r="A10204">
            <v>1611</v>
          </cell>
          <cell r="B10204" t="str">
            <v>MASSA P/ VEDACAO DE TELHA DE AMIANTO</v>
          </cell>
          <cell r="C10204" t="str">
            <v>KG</v>
          </cell>
          <cell r="D10204">
            <v>52.75</v>
          </cell>
        </row>
        <row r="10205">
          <cell r="A10205">
            <v>1612</v>
          </cell>
          <cell r="B10205" t="str">
            <v>CONTATOR TRIPOLAR, CATEGORIA DE UTILIZAÇÃO AC-2 E AC-3, TENSÃO NOMINAL DE ATÉ 500 V, COM CORRENTE DE 9 A</v>
          </cell>
          <cell r="C10205" t="str">
            <v>UN</v>
          </cell>
          <cell r="D10205">
            <v>86.25</v>
          </cell>
        </row>
        <row r="10206">
          <cell r="A10206">
            <v>1613</v>
          </cell>
          <cell r="B10206" t="str">
            <v>CONTATOR TRIPOLAR DE POTENCIA 112A (500V) CATEGORIA AC-2 E AC-3</v>
          </cell>
          <cell r="C10206" t="str">
            <v>UN</v>
          </cell>
          <cell r="D10206">
            <v>1082.05</v>
          </cell>
        </row>
        <row r="10207">
          <cell r="A10207">
            <v>1614</v>
          </cell>
          <cell r="B10207" t="str">
            <v>CONTATOR TRIPOLAR DE POTENCIA 32A (500V) CATEGORIA AC-2 E AC-3</v>
          </cell>
          <cell r="C10207" t="str">
            <v>UN</v>
          </cell>
          <cell r="D10207">
            <v>201.78</v>
          </cell>
        </row>
        <row r="10208">
          <cell r="A10208">
            <v>1615</v>
          </cell>
          <cell r="B10208" t="str">
            <v>CONTATOR TRIPOLAR DE POTENCIA 75A (500V) CATEGORIA AC-2 E AC-3</v>
          </cell>
          <cell r="C10208" t="str">
            <v>UN</v>
          </cell>
          <cell r="D10208">
            <v>602.32000000000005</v>
          </cell>
        </row>
        <row r="10209">
          <cell r="A10209">
            <v>1616</v>
          </cell>
          <cell r="B10209" t="str">
            <v>CONTATOR TRIPOLAR DE POTENCIA 300A (500V) CATEGORIA AC-2 E AC-3</v>
          </cell>
          <cell r="C10209" t="str">
            <v>UN</v>
          </cell>
          <cell r="D10209">
            <v>4947.26</v>
          </cell>
        </row>
        <row r="10210">
          <cell r="A10210">
            <v>1617</v>
          </cell>
          <cell r="B10210" t="str">
            <v>CONTATOR TRIPOLAR DE POTENCIA 400A (500V) CATEGORIA AC-2 E AC-3</v>
          </cell>
          <cell r="C10210" t="str">
            <v>UN</v>
          </cell>
          <cell r="D10210">
            <v>6112.54</v>
          </cell>
        </row>
        <row r="10211">
          <cell r="A10211">
            <v>1618</v>
          </cell>
          <cell r="B10211" t="str">
            <v>CONTATOR TRIPOLAR DE POTENCIA 94A (500V) CATEGORIA AC-2 E AC-3</v>
          </cell>
          <cell r="C10211" t="str">
            <v>UN</v>
          </cell>
          <cell r="D10211">
            <v>898.46</v>
          </cell>
        </row>
        <row r="10212">
          <cell r="A10212">
            <v>1619</v>
          </cell>
          <cell r="B10212" t="str">
            <v>CONTATOR TRIPOLAR DE POTENCIA 25A (500V) CATEGORIA AC-2 E AC-3</v>
          </cell>
          <cell r="C10212" t="str">
            <v>UN</v>
          </cell>
          <cell r="D10212">
            <v>127.48</v>
          </cell>
        </row>
        <row r="10213">
          <cell r="A10213">
            <v>1620</v>
          </cell>
          <cell r="B10213" t="str">
            <v>CONTATOR TRIPOLAR DE POTENCIA 36A (500V) CATEGORIA AC-2 E AC-3</v>
          </cell>
          <cell r="C10213" t="str">
            <v>UN</v>
          </cell>
          <cell r="D10213">
            <v>283.70999999999998</v>
          </cell>
        </row>
        <row r="10214">
          <cell r="A10214">
            <v>1621</v>
          </cell>
          <cell r="B10214" t="str">
            <v>CONTATOR TRIPOLAR DE POTENCIA 45A (500V) CATEGORIA AC-2 E AC-3</v>
          </cell>
          <cell r="C10214" t="str">
            <v>UN</v>
          </cell>
          <cell r="D10214">
            <v>340.22</v>
          </cell>
        </row>
        <row r="10215">
          <cell r="A10215">
            <v>1622</v>
          </cell>
          <cell r="B10215" t="str">
            <v>CONTATOR TRIPOLAR DE POTENCIA 270A (500V) CATEGORIA AC-2 E AC-3</v>
          </cell>
          <cell r="C10215" t="str">
            <v>UN</v>
          </cell>
          <cell r="D10215">
            <v>4947.26</v>
          </cell>
        </row>
        <row r="10216">
          <cell r="A10216">
            <v>1623</v>
          </cell>
          <cell r="B10216" t="str">
            <v>CONTATOR TRIPOLAR DE POTENCIA 12A (500V) CATEGORIA AC-2 E AC-3</v>
          </cell>
          <cell r="C10216" t="str">
            <v>UN</v>
          </cell>
          <cell r="D10216">
            <v>87.35</v>
          </cell>
        </row>
        <row r="10217">
          <cell r="A10217">
            <v>1624</v>
          </cell>
          <cell r="B10217" t="str">
            <v>CONTATOR TRIPOLAR DE POTENCIA 630A (500V) CATEGORIA AC-2 E AC-3</v>
          </cell>
          <cell r="C10217" t="str">
            <v>UN</v>
          </cell>
          <cell r="D10217">
            <v>10984.67</v>
          </cell>
        </row>
        <row r="10218">
          <cell r="A10218">
            <v>1625</v>
          </cell>
          <cell r="B10218" t="str">
            <v>CONTATOR TRIPOLAR DE POTENCIA 22A (500V) CATEGORIA AC-2 E AC-3</v>
          </cell>
          <cell r="C10218" t="str">
            <v>UN</v>
          </cell>
          <cell r="D10218">
            <v>118.03</v>
          </cell>
        </row>
        <row r="10219">
          <cell r="A10219">
            <v>1626</v>
          </cell>
          <cell r="B10219" t="str">
            <v>CONTATOR TRIPOLAR DE POTENCIA 180A (500V) CATEGORIA AC-2 E AC-3</v>
          </cell>
          <cell r="C10219" t="str">
            <v>UN</v>
          </cell>
          <cell r="D10219">
            <v>1606.12</v>
          </cell>
        </row>
        <row r="10220">
          <cell r="A10220">
            <v>1627</v>
          </cell>
          <cell r="B10220" t="str">
            <v>CONTATOR TRIPOLAR DE POTENCIA 63A (500V) CATEGORIA AC-2 E AC-3</v>
          </cell>
          <cell r="C10220" t="str">
            <v>UN</v>
          </cell>
          <cell r="D10220">
            <v>483.44</v>
          </cell>
        </row>
        <row r="10221">
          <cell r="A10221">
            <v>1629</v>
          </cell>
          <cell r="B10221" t="str">
            <v>CONTATOR TRIPOLAR DE POTENCIA 490A (500V) CATEGORIA AC-2 E AC-3</v>
          </cell>
          <cell r="C10221" t="str">
            <v>UN</v>
          </cell>
          <cell r="D10221">
            <v>8602.51</v>
          </cell>
        </row>
        <row r="10222">
          <cell r="A10222">
            <v>1630</v>
          </cell>
          <cell r="B10222" t="str">
            <v>CONTATOR P/ ACIONAMENTO DE CAPACITORES TIPO WEG CW247</v>
          </cell>
          <cell r="C10222" t="str">
            <v>UN</v>
          </cell>
          <cell r="D10222">
            <v>2756.96</v>
          </cell>
        </row>
        <row r="10223">
          <cell r="A10223">
            <v>1631</v>
          </cell>
          <cell r="B10223" t="str">
            <v>CAPACITOR TRIFASICO C/ DIELETRICO PLASTICO 220V-2,5KVA</v>
          </cell>
          <cell r="C10223" t="str">
            <v>UN</v>
          </cell>
          <cell r="D10223">
            <v>150.16</v>
          </cell>
        </row>
        <row r="10224">
          <cell r="A10224">
            <v>1633</v>
          </cell>
          <cell r="B10224" t="str">
            <v>CAPACITOR TRIFASICO C/ DIELETRICO PLASTICO 220V-5KVA</v>
          </cell>
          <cell r="C10224" t="str">
            <v>UN</v>
          </cell>
          <cell r="D10224">
            <v>160.4</v>
          </cell>
        </row>
        <row r="10225">
          <cell r="A10225">
            <v>1634</v>
          </cell>
          <cell r="B10225" t="str">
            <v>CORDEL DETONANTE NP10</v>
          </cell>
          <cell r="C10225" t="str">
            <v>M</v>
          </cell>
          <cell r="D10225">
            <v>3.45</v>
          </cell>
        </row>
        <row r="10226">
          <cell r="A10226">
            <v>1636</v>
          </cell>
          <cell r="B10226" t="str">
            <v>CRIVO FOFO FLANGE PN-10 DN 80</v>
          </cell>
          <cell r="C10226" t="str">
            <v>UN</v>
          </cell>
          <cell r="D10226">
            <v>161.94999999999999</v>
          </cell>
        </row>
        <row r="10227">
          <cell r="A10227">
            <v>1637</v>
          </cell>
          <cell r="B10227" t="str">
            <v>CRIVO FOFO FLANGE PN-10 DN 150</v>
          </cell>
          <cell r="C10227" t="str">
            <v>UN</v>
          </cell>
          <cell r="D10227">
            <v>332.51</v>
          </cell>
        </row>
        <row r="10228">
          <cell r="A10228">
            <v>1638</v>
          </cell>
          <cell r="B10228" t="str">
            <v>CRIVO FOFO FLANGE PN-10 DN 200</v>
          </cell>
          <cell r="C10228" t="str">
            <v>UN</v>
          </cell>
          <cell r="D10228">
            <v>466.81</v>
          </cell>
        </row>
        <row r="10229">
          <cell r="A10229">
            <v>1639</v>
          </cell>
          <cell r="B10229" t="str">
            <v>CRIVO FOFO FLANGE PN-10 DN 300</v>
          </cell>
          <cell r="C10229" t="str">
            <v>UN</v>
          </cell>
          <cell r="D10229">
            <v>837.13</v>
          </cell>
        </row>
        <row r="10230">
          <cell r="A10230">
            <v>1640</v>
          </cell>
          <cell r="B10230" t="str">
            <v>CRIVO FOFO FLANGE PN-10 DN 350</v>
          </cell>
          <cell r="C10230" t="str">
            <v>UN</v>
          </cell>
          <cell r="D10230">
            <v>1067.93</v>
          </cell>
        </row>
        <row r="10231">
          <cell r="A10231">
            <v>1641</v>
          </cell>
          <cell r="B10231" t="str">
            <v>CRIVO FOFO FLANGE PN-10 DN 450</v>
          </cell>
          <cell r="C10231" t="str">
            <v>UN</v>
          </cell>
          <cell r="D10231">
            <v>2078.87</v>
          </cell>
        </row>
        <row r="10232">
          <cell r="A10232">
            <v>1642</v>
          </cell>
          <cell r="B10232" t="str">
            <v>CRIVO FOFO FLANGE PN-10 DN 500</v>
          </cell>
          <cell r="C10232" t="str">
            <v>UN</v>
          </cell>
          <cell r="D10232">
            <v>2459.23</v>
          </cell>
        </row>
        <row r="10233">
          <cell r="A10233">
            <v>1643</v>
          </cell>
          <cell r="B10233" t="str">
            <v>CRIVO FOFO FLANGE PN-10 DN 600</v>
          </cell>
          <cell r="C10233" t="str">
            <v>UN</v>
          </cell>
          <cell r="D10233">
            <v>2686.12</v>
          </cell>
        </row>
        <row r="10234">
          <cell r="A10234">
            <v>1644</v>
          </cell>
          <cell r="B10234" t="str">
            <v>CRIVO FOFO FLANGE PN-10 DN 400</v>
          </cell>
          <cell r="C10234" t="str">
            <v>UN</v>
          </cell>
          <cell r="D10234">
            <v>1155.29</v>
          </cell>
        </row>
        <row r="10235">
          <cell r="A10235">
            <v>1645</v>
          </cell>
          <cell r="B10235" t="str">
            <v>CRIVO FOFO FLANGE PN-10 DN 250</v>
          </cell>
          <cell r="C10235" t="str">
            <v>UN</v>
          </cell>
          <cell r="D10235">
            <v>651.97</v>
          </cell>
        </row>
        <row r="10236">
          <cell r="A10236">
            <v>1646</v>
          </cell>
          <cell r="B10236" t="str">
            <v>CRIVO FOFO FLANGE, PN-10, DN = 100 MM</v>
          </cell>
          <cell r="C10236" t="str">
            <v>UN</v>
          </cell>
          <cell r="D10236">
            <v>221.67</v>
          </cell>
        </row>
        <row r="10237">
          <cell r="A10237">
            <v>1647</v>
          </cell>
          <cell r="B10237" t="str">
            <v>CRUZETA FERRO GALV ROSCA REF 1/2"</v>
          </cell>
          <cell r="C10237" t="str">
            <v>UN</v>
          </cell>
          <cell r="D10237">
            <v>11.06</v>
          </cell>
        </row>
        <row r="10238">
          <cell r="A10238">
            <v>1648</v>
          </cell>
          <cell r="B10238" t="str">
            <v>CRUZETA FERRO GALV ROSCA REF 1"</v>
          </cell>
          <cell r="C10238" t="str">
            <v>UN</v>
          </cell>
          <cell r="D10238">
            <v>21.26</v>
          </cell>
        </row>
        <row r="10239">
          <cell r="A10239">
            <v>1649</v>
          </cell>
          <cell r="B10239" t="str">
            <v>CRUZETA FERRO GALV ROSCA REF 1 1/2"</v>
          </cell>
          <cell r="C10239" t="str">
            <v>UN</v>
          </cell>
          <cell r="D10239">
            <v>35.979999999999997</v>
          </cell>
        </row>
        <row r="10240">
          <cell r="A10240">
            <v>1650</v>
          </cell>
          <cell r="B10240" t="str">
            <v>CRUZETA FERRO GALV ROSCA REF 2"</v>
          </cell>
          <cell r="C10240" t="str">
            <v>UN</v>
          </cell>
          <cell r="D10240">
            <v>49.72</v>
          </cell>
        </row>
        <row r="10241">
          <cell r="A10241">
            <v>1651</v>
          </cell>
          <cell r="B10241" t="str">
            <v>CRUZETA FERRO GALV ROSCA REF 2 1/2"</v>
          </cell>
          <cell r="C10241" t="str">
            <v>UN</v>
          </cell>
          <cell r="D10241">
            <v>78.38</v>
          </cell>
        </row>
        <row r="10242">
          <cell r="A10242">
            <v>1652</v>
          </cell>
          <cell r="B10242" t="str">
            <v>CRUZETA FERRO GALV ROSCA REF 3"</v>
          </cell>
          <cell r="C10242" t="str">
            <v>UN</v>
          </cell>
          <cell r="D10242">
            <v>109.98</v>
          </cell>
        </row>
        <row r="10243">
          <cell r="A10243">
            <v>1653</v>
          </cell>
          <cell r="B10243" t="str">
            <v>CRUZETA FERRO GALV ROSCA REF 1 1/4"</v>
          </cell>
          <cell r="C10243" t="str">
            <v>UN</v>
          </cell>
          <cell r="D10243">
            <v>29.87</v>
          </cell>
        </row>
        <row r="10244">
          <cell r="A10244">
            <v>1654</v>
          </cell>
          <cell r="B10244" t="str">
            <v>CRUZETA FERRO GALV ROSCA REF 3/4"</v>
          </cell>
          <cell r="C10244" t="str">
            <v>UN</v>
          </cell>
          <cell r="D10244">
            <v>14.12</v>
          </cell>
        </row>
        <row r="10245">
          <cell r="A10245">
            <v>1725</v>
          </cell>
          <cell r="B10245" t="str">
            <v>CRUZETA PVC PBA EB 183 JE BBBB DN 50/DE 60MM</v>
          </cell>
          <cell r="C10245" t="str">
            <v>UN</v>
          </cell>
          <cell r="D10245">
            <v>9.4700000000000006</v>
          </cell>
        </row>
        <row r="10246">
          <cell r="A10246">
            <v>1727</v>
          </cell>
          <cell r="B10246" t="str">
            <v>CRUZETA REDUCAO PVC PBA EB183 JE BBBB DN 75 X 50 /DE 85 X 60MM</v>
          </cell>
          <cell r="C10246" t="str">
            <v>UN</v>
          </cell>
          <cell r="D10246">
            <v>17.649999999999999</v>
          </cell>
        </row>
        <row r="10247">
          <cell r="A10247">
            <v>1743</v>
          </cell>
          <cell r="B10247" t="str">
            <v>CUBA ACO INOXIDAVEL NUM 1 (46,5X30,0X11,5) CM</v>
          </cell>
          <cell r="C10247" t="str">
            <v>UN</v>
          </cell>
          <cell r="D10247">
            <v>46.43</v>
          </cell>
        </row>
        <row r="10248">
          <cell r="A10248">
            <v>1744</v>
          </cell>
          <cell r="B10248" t="str">
            <v>CUBA ACO INOXIDAVEL NUM 3 (40,0X34,0X11,5) CM</v>
          </cell>
          <cell r="C10248" t="str">
            <v>UN</v>
          </cell>
          <cell r="D10248">
            <v>51.36</v>
          </cell>
        </row>
        <row r="10249">
          <cell r="A10249">
            <v>1745</v>
          </cell>
          <cell r="B10249" t="str">
            <v>PIA ACO INOXIDAVEL 160 X 60CM C/1 CUBA</v>
          </cell>
          <cell r="C10249" t="str">
            <v>UN</v>
          </cell>
          <cell r="D10249">
            <v>171.71</v>
          </cell>
        </row>
        <row r="10250">
          <cell r="A10250">
            <v>1746</v>
          </cell>
          <cell r="B10250" t="str">
            <v>BANCA DE ACO INOXIDAVEL COM 1 CUBA CENTRAL (ACO 430), DE *0,55 X 1,20* M</v>
          </cell>
          <cell r="C10250" t="str">
            <v>UN</v>
          </cell>
          <cell r="D10250">
            <v>123.5</v>
          </cell>
        </row>
        <row r="10251">
          <cell r="A10251">
            <v>1747</v>
          </cell>
          <cell r="B10251" t="str">
            <v>CUBA ACO INOXIDAVEL NUM 2 (56,0X33,0X11,5) CM</v>
          </cell>
          <cell r="C10251" t="str">
            <v>UN</v>
          </cell>
          <cell r="D10251">
            <v>55.08</v>
          </cell>
        </row>
        <row r="10252">
          <cell r="A10252">
            <v>1748</v>
          </cell>
          <cell r="B10252" t="str">
            <v>PIA ACO INOXIDAVEL 130 X 60CM C/1 CUBA</v>
          </cell>
          <cell r="C10252" t="str">
            <v>UN</v>
          </cell>
          <cell r="D10252">
            <v>141.12</v>
          </cell>
        </row>
        <row r="10253">
          <cell r="A10253">
            <v>1749</v>
          </cell>
          <cell r="B10253" t="str">
            <v>PIA ACO INOXIDAVEL 180 X 60CM C/1 CUBA</v>
          </cell>
          <cell r="C10253" t="str">
            <v>UN</v>
          </cell>
          <cell r="D10253">
            <v>193.15</v>
          </cell>
        </row>
        <row r="10254">
          <cell r="A10254">
            <v>1750</v>
          </cell>
          <cell r="B10254" t="str">
            <v>PIA ACO INOXIDAVEL 200 X 60CM C/2 CUBAS</v>
          </cell>
          <cell r="C10254" t="str">
            <v>UN</v>
          </cell>
          <cell r="D10254">
            <v>249.63</v>
          </cell>
        </row>
        <row r="10255">
          <cell r="A10255">
            <v>1775</v>
          </cell>
          <cell r="B10255" t="str">
            <v>CURVA FERRO GALVANIZADO 45G ROSCA FEMEA REF. 1/2"</v>
          </cell>
          <cell r="C10255" t="str">
            <v>UN</v>
          </cell>
          <cell r="D10255">
            <v>11.45</v>
          </cell>
        </row>
        <row r="10256">
          <cell r="A10256">
            <v>1776</v>
          </cell>
          <cell r="B10256" t="str">
            <v>CURVA FERRO GALVANIZADO 45G ROSCA FEMEA REF. 1"</v>
          </cell>
          <cell r="C10256" t="str">
            <v>UN</v>
          </cell>
          <cell r="D10256">
            <v>21.26</v>
          </cell>
        </row>
        <row r="10257">
          <cell r="A10257">
            <v>1777</v>
          </cell>
          <cell r="B10257" t="str">
            <v>CURVA FERRO GALVANIZADO 45G ROSCA FEMEA REF. 1 1/2"</v>
          </cell>
          <cell r="C10257" t="str">
            <v>UN</v>
          </cell>
          <cell r="D10257">
            <v>38.78</v>
          </cell>
        </row>
        <row r="10258">
          <cell r="A10258">
            <v>1778</v>
          </cell>
          <cell r="B10258" t="str">
            <v>CURVA FERRO GALVANIZADO 45G ROSCA FEMEA REF. 2 1/2"</v>
          </cell>
          <cell r="C10258" t="str">
            <v>UN</v>
          </cell>
          <cell r="D10258">
            <v>80.19</v>
          </cell>
        </row>
        <row r="10259">
          <cell r="A10259">
            <v>1779</v>
          </cell>
          <cell r="B10259" t="str">
            <v>CURVA FERRO GALVANIZADO 45G ROSCA FEMEA REF. 3"</v>
          </cell>
          <cell r="C10259" t="str">
            <v>UN</v>
          </cell>
          <cell r="D10259">
            <v>124.78</v>
          </cell>
        </row>
        <row r="10260">
          <cell r="A10260">
            <v>1780</v>
          </cell>
          <cell r="B10260" t="str">
            <v>CURVA FERRO GALVANIZADO 45G ROSCA FEMEA REF. 4"</v>
          </cell>
          <cell r="C10260" t="str">
            <v>UN</v>
          </cell>
          <cell r="D10260">
            <v>215.69</v>
          </cell>
        </row>
        <row r="10261">
          <cell r="A10261">
            <v>1781</v>
          </cell>
          <cell r="B10261" t="str">
            <v>CURVA FERRO GALVANIZADO 45G ROSCA MACHO/FEMEA REF. 1"</v>
          </cell>
          <cell r="C10261" t="str">
            <v>UN</v>
          </cell>
          <cell r="D10261">
            <v>20.190000000000001</v>
          </cell>
        </row>
        <row r="10262">
          <cell r="A10262">
            <v>1782</v>
          </cell>
          <cell r="B10262" t="str">
            <v>CURVA FERRO GALVANIZADO 45G ROSCA MACHO/FEMEA REF. 1 1/4"</v>
          </cell>
          <cell r="C10262" t="str">
            <v>UN</v>
          </cell>
          <cell r="D10262">
            <v>29.61</v>
          </cell>
        </row>
        <row r="10263">
          <cell r="A10263">
            <v>1783</v>
          </cell>
          <cell r="B10263" t="str">
            <v>CURVA FERRO GALVANIZADO 45G ROSCA MACHO/FEMEA REF. 1 1/2"</v>
          </cell>
          <cell r="C10263" t="str">
            <v>UN</v>
          </cell>
          <cell r="D10263">
            <v>33.270000000000003</v>
          </cell>
        </row>
        <row r="10264">
          <cell r="A10264">
            <v>1784</v>
          </cell>
          <cell r="B10264" t="str">
            <v>CURVA FERRO GALVANIZADO 45G ROSCA MACHO/FEMEA REF. 2 1/2"</v>
          </cell>
          <cell r="C10264" t="str">
            <v>UN</v>
          </cell>
          <cell r="D10264">
            <v>75.930000000000007</v>
          </cell>
        </row>
        <row r="10265">
          <cell r="A10265">
            <v>1786</v>
          </cell>
          <cell r="B10265" t="str">
            <v>CURVA FERRO GALVANIZADO 90G ROSCA FEMEA REF. 1/2"</v>
          </cell>
          <cell r="C10265" t="str">
            <v>UN</v>
          </cell>
          <cell r="D10265">
            <v>9.2100000000000009</v>
          </cell>
        </row>
        <row r="10266">
          <cell r="A10266">
            <v>1787</v>
          </cell>
          <cell r="B10266" t="str">
            <v>CURVA FERRO GALVANIZADO 90G ROSCA FEMEA REF. 1"</v>
          </cell>
          <cell r="C10266" t="str">
            <v>UN</v>
          </cell>
          <cell r="D10266">
            <v>24.36</v>
          </cell>
        </row>
        <row r="10267">
          <cell r="A10267">
            <v>1788</v>
          </cell>
          <cell r="B10267" t="str">
            <v>CURVA FERRO GALVANIZADO 90G ROSCA FEMEA REF. 1 1/4"</v>
          </cell>
          <cell r="C10267" t="str">
            <v>UN</v>
          </cell>
          <cell r="D10267">
            <v>37.840000000000003</v>
          </cell>
        </row>
        <row r="10268">
          <cell r="A10268">
            <v>1789</v>
          </cell>
          <cell r="B10268" t="str">
            <v>CURVA FERRO GALVANIZADO 90G ROSCA FEMEA REF. 1 1/2"</v>
          </cell>
          <cell r="C10268" t="str">
            <v>UN</v>
          </cell>
          <cell r="D10268">
            <v>45.97</v>
          </cell>
        </row>
        <row r="10269">
          <cell r="A10269">
            <v>1790</v>
          </cell>
          <cell r="B10269" t="str">
            <v>CURVA FERRO GALVANIZADO 90G ROSCA FEMEA REF. 2"</v>
          </cell>
          <cell r="C10269" t="str">
            <v>UN</v>
          </cell>
          <cell r="D10269">
            <v>88.67</v>
          </cell>
        </row>
        <row r="10270">
          <cell r="A10270">
            <v>1791</v>
          </cell>
          <cell r="B10270" t="str">
            <v>CURVA FERRO GALVANIZADO 90G ROSCA FEMEA REF. 2 1/2"</v>
          </cell>
          <cell r="C10270" t="str">
            <v>UN</v>
          </cell>
          <cell r="D10270">
            <v>102.83</v>
          </cell>
        </row>
        <row r="10271">
          <cell r="A10271">
            <v>1792</v>
          </cell>
          <cell r="B10271" t="str">
            <v>CURVA FERRO GALVANIZADO 90G ROSCA FEMEA REF. 3"</v>
          </cell>
          <cell r="C10271" t="str">
            <v>UN</v>
          </cell>
          <cell r="D10271">
            <v>159.61000000000001</v>
          </cell>
        </row>
        <row r="10272">
          <cell r="A10272">
            <v>1793</v>
          </cell>
          <cell r="B10272" t="str">
            <v>CURVA FERRO GALVANIZADO 90G ROSCA FEMEA REF. 4"</v>
          </cell>
          <cell r="C10272" t="str">
            <v>UN</v>
          </cell>
          <cell r="D10272">
            <v>268.94</v>
          </cell>
        </row>
        <row r="10273">
          <cell r="A10273">
            <v>1794</v>
          </cell>
          <cell r="B10273" t="str">
            <v>CURVA FERRO GALVANIZADO 90G ROSCA MACHO REF. 1/2"</v>
          </cell>
          <cell r="C10273" t="str">
            <v>UN</v>
          </cell>
          <cell r="D10273">
            <v>7.96</v>
          </cell>
        </row>
        <row r="10274">
          <cell r="A10274">
            <v>1795</v>
          </cell>
          <cell r="B10274" t="str">
            <v>CURVA FERRO GALVANIZADO 90G ROSCA MACHO REF. 3/4"</v>
          </cell>
          <cell r="C10274" t="str">
            <v>UN</v>
          </cell>
          <cell r="D10274">
            <v>11.88</v>
          </cell>
        </row>
        <row r="10275">
          <cell r="A10275">
            <v>1796</v>
          </cell>
          <cell r="B10275" t="str">
            <v>CURVA FERRO GALVANIZADO 90G ROSCA MACHO REF. 1 1/4"</v>
          </cell>
          <cell r="C10275" t="str">
            <v>UN</v>
          </cell>
          <cell r="D10275">
            <v>35.47</v>
          </cell>
        </row>
        <row r="10276">
          <cell r="A10276">
            <v>1797</v>
          </cell>
          <cell r="B10276" t="str">
            <v>CURVA FERRO GALVANIZADO 90G ROSCA MACHO REF. 1 1/2"</v>
          </cell>
          <cell r="C10276" t="str">
            <v>UN</v>
          </cell>
          <cell r="D10276">
            <v>45.5</v>
          </cell>
        </row>
        <row r="10277">
          <cell r="A10277">
            <v>1798</v>
          </cell>
          <cell r="B10277" t="str">
            <v>CURVA FERRO GALVANIZADO 90G ROSCA MACHO REF. 2"</v>
          </cell>
          <cell r="C10277" t="str">
            <v>UN</v>
          </cell>
          <cell r="D10277">
            <v>71.239999999999995</v>
          </cell>
        </row>
        <row r="10278">
          <cell r="A10278">
            <v>1799</v>
          </cell>
          <cell r="B10278" t="str">
            <v>CURVA FERRO GALVANIZADO 90G ROSCA MACHO REF. 3"</v>
          </cell>
          <cell r="C10278" t="str">
            <v>UN</v>
          </cell>
          <cell r="D10278">
            <v>159</v>
          </cell>
        </row>
        <row r="10279">
          <cell r="A10279">
            <v>1800</v>
          </cell>
          <cell r="B10279" t="str">
            <v>CURVA FERRO GALVANIZADO 90G ROSCA MACHO REF. 4"</v>
          </cell>
          <cell r="C10279" t="str">
            <v>UN</v>
          </cell>
          <cell r="D10279">
            <v>267</v>
          </cell>
        </row>
        <row r="10280">
          <cell r="A10280">
            <v>1801</v>
          </cell>
          <cell r="B10280" t="str">
            <v>CURVA FERRO GALVANIZADO 90G ROSCA MACHO REF. 5"</v>
          </cell>
          <cell r="C10280" t="str">
            <v>UN</v>
          </cell>
          <cell r="D10280">
            <v>540.79999999999995</v>
          </cell>
        </row>
        <row r="10281">
          <cell r="A10281">
            <v>1802</v>
          </cell>
          <cell r="B10281" t="str">
            <v>CURVA FERRO GALVANIZADO 90G ROSCA MACHO REF. 6"</v>
          </cell>
          <cell r="C10281" t="str">
            <v>UN</v>
          </cell>
          <cell r="D10281">
            <v>572.55999999999995</v>
          </cell>
        </row>
        <row r="10282">
          <cell r="A10282">
            <v>1803</v>
          </cell>
          <cell r="B10282" t="str">
            <v>CURVA FERRO GALVANIZADO 90G ROSCA MACHO/FEMEA REF. 1/2"</v>
          </cell>
          <cell r="C10282" t="str">
            <v>UN</v>
          </cell>
          <cell r="D10282">
            <v>8.9499999999999993</v>
          </cell>
        </row>
        <row r="10283">
          <cell r="A10283">
            <v>1804</v>
          </cell>
          <cell r="B10283" t="str">
            <v>CURVA FERRO GALVANIZADO 90G ROSCA MACHO/FEMEA REF. 3/4"</v>
          </cell>
          <cell r="C10283" t="str">
            <v>UN</v>
          </cell>
          <cell r="D10283">
            <v>12.78</v>
          </cell>
        </row>
        <row r="10284">
          <cell r="A10284">
            <v>1805</v>
          </cell>
          <cell r="B10284" t="str">
            <v>CURVA FERRO GALVANIZADO 90G ROSCA MACHO/FEMEA REF. 1"</v>
          </cell>
          <cell r="C10284" t="str">
            <v>UN</v>
          </cell>
          <cell r="D10284">
            <v>22.08</v>
          </cell>
        </row>
        <row r="10285">
          <cell r="A10285">
            <v>1806</v>
          </cell>
          <cell r="B10285" t="str">
            <v>CURVA FERRO GALVANIZADO 90G ROSCA MACHO/FEMEA REF. 2"</v>
          </cell>
          <cell r="C10285" t="str">
            <v>UN</v>
          </cell>
          <cell r="D10285">
            <v>69.040000000000006</v>
          </cell>
        </row>
        <row r="10286">
          <cell r="A10286">
            <v>1807</v>
          </cell>
          <cell r="B10286" t="str">
            <v>CURVA FERRO GALVANIZADO 90G ROSCA MACHO/FEMEA REF. 3"</v>
          </cell>
          <cell r="C10286" t="str">
            <v>UN</v>
          </cell>
          <cell r="D10286">
            <v>154.31</v>
          </cell>
        </row>
        <row r="10287">
          <cell r="A10287">
            <v>1808</v>
          </cell>
          <cell r="B10287" t="str">
            <v>CURVA FERRO GALVANIZADO 90G ROSCA MACHO/FEMEA REF. 4"</v>
          </cell>
          <cell r="C10287" t="str">
            <v>UN</v>
          </cell>
          <cell r="D10287">
            <v>243.45</v>
          </cell>
        </row>
        <row r="10288">
          <cell r="A10288">
            <v>1809</v>
          </cell>
          <cell r="B10288" t="str">
            <v>CURVA FERRO GALVANIZADO 90G ROSCA MACHO/FEMEA REF. 1 1/2"</v>
          </cell>
          <cell r="C10288" t="str">
            <v>UN</v>
          </cell>
          <cell r="D10288">
            <v>44.12</v>
          </cell>
        </row>
        <row r="10289">
          <cell r="A10289">
            <v>1810</v>
          </cell>
          <cell r="B10289" t="str">
            <v>CURVA FERRO GALVANIZADO 45G ROSCA MACHO/FEMEA REF. 2"</v>
          </cell>
          <cell r="C10289" t="str">
            <v>UN</v>
          </cell>
          <cell r="D10289">
            <v>53.24</v>
          </cell>
        </row>
        <row r="10290">
          <cell r="A10290">
            <v>1811</v>
          </cell>
          <cell r="B10290" t="str">
            <v>CURVA FERRO GALVANIZADO 45G ROSCA MACHO/FEMEA REF. 3/4"</v>
          </cell>
          <cell r="C10290" t="str">
            <v>UN</v>
          </cell>
          <cell r="D10290">
            <v>14.38</v>
          </cell>
        </row>
        <row r="10291">
          <cell r="A10291">
            <v>1812</v>
          </cell>
          <cell r="B10291" t="str">
            <v>CURVA FERRO GALVANIZADO 45G ROSCA MACHO/FEMEA REF. 3"</v>
          </cell>
          <cell r="C10291" t="str">
            <v>UN</v>
          </cell>
          <cell r="D10291">
            <v>103.26</v>
          </cell>
        </row>
        <row r="10292">
          <cell r="A10292">
            <v>1813</v>
          </cell>
          <cell r="B10292" t="str">
            <v>CURVA FERRO GALVANIZADO 90G ROSCA FEMEA REF 3/4"</v>
          </cell>
          <cell r="C10292" t="str">
            <v>UN</v>
          </cell>
          <cell r="D10292">
            <v>15.45</v>
          </cell>
        </row>
        <row r="10293">
          <cell r="A10293">
            <v>1814</v>
          </cell>
          <cell r="B10293" t="str">
            <v>CURVA FERRO GALVANIZADO 90G ROSCA MACHO/FEMEA REF. 1 1/4"</v>
          </cell>
          <cell r="C10293" t="str">
            <v>UN</v>
          </cell>
          <cell r="D10293">
            <v>38.270000000000003</v>
          </cell>
        </row>
        <row r="10294">
          <cell r="A10294">
            <v>1815</v>
          </cell>
          <cell r="B10294" t="str">
            <v>CURVA FERRO GALVANIZADO 90G ROSCA MACHO REF 2 1/2"</v>
          </cell>
          <cell r="C10294" t="str">
            <v>UN</v>
          </cell>
          <cell r="D10294">
            <v>128.74</v>
          </cell>
        </row>
        <row r="10295">
          <cell r="A10295">
            <v>1816</v>
          </cell>
          <cell r="B10295" t="str">
            <v>CURVA FERRO GALVANIZADO 90G ROSCA MACHO REF 1"</v>
          </cell>
          <cell r="C10295" t="str">
            <v>UN</v>
          </cell>
          <cell r="D10295">
            <v>23.76</v>
          </cell>
        </row>
        <row r="10296">
          <cell r="A10296">
            <v>1817</v>
          </cell>
          <cell r="B10296" t="str">
            <v>CURVA FERRO GALVANIZADO 45G ROSCA MACHO/FEMEA REF. 1/2"</v>
          </cell>
          <cell r="C10296" t="str">
            <v>UN</v>
          </cell>
          <cell r="D10296">
            <v>8.8699999999999992</v>
          </cell>
        </row>
        <row r="10297">
          <cell r="A10297">
            <v>1818</v>
          </cell>
          <cell r="B10297" t="str">
            <v>CURVA FERRO GALVANIZADO 45G ROSCA FEMEA REF. 2"</v>
          </cell>
          <cell r="C10297" t="str">
            <v>UN</v>
          </cell>
          <cell r="D10297">
            <v>64.39</v>
          </cell>
        </row>
        <row r="10298">
          <cell r="A10298">
            <v>1819</v>
          </cell>
          <cell r="B10298" t="str">
            <v>CURVA FERRO GALVANIZADO 45G ROSCA FEMEA REF. 1 1/4"</v>
          </cell>
          <cell r="C10298" t="str">
            <v>UN</v>
          </cell>
          <cell r="D10298">
            <v>33.32</v>
          </cell>
        </row>
        <row r="10299">
          <cell r="A10299">
            <v>1820</v>
          </cell>
          <cell r="B10299" t="str">
            <v>CURVA FERRO GALVANIZADO 45G ROSCA FEMEA REF. 3/4"</v>
          </cell>
          <cell r="C10299" t="str">
            <v>UN</v>
          </cell>
          <cell r="D10299">
            <v>14.63</v>
          </cell>
        </row>
        <row r="10300">
          <cell r="A10300">
            <v>1821</v>
          </cell>
          <cell r="B10300" t="str">
            <v>CURVA FERRO GALVANIZADO 90G ROSCA MACHO/FEMEA REF. 2 1/2"</v>
          </cell>
          <cell r="C10300" t="str">
            <v>UN</v>
          </cell>
          <cell r="D10300">
            <v>112.56</v>
          </cell>
        </row>
        <row r="10301">
          <cell r="A10301">
            <v>1823</v>
          </cell>
          <cell r="B10301" t="str">
            <v>CURVA PVC PBA NBR 10351 P/ REDE AGUA JE PB 22G DN 75 /DE 85MM</v>
          </cell>
          <cell r="C10301" t="str">
            <v>UN</v>
          </cell>
          <cell r="D10301">
            <v>22.64</v>
          </cell>
        </row>
        <row r="10302">
          <cell r="A10302">
            <v>1824</v>
          </cell>
          <cell r="B10302" t="str">
            <v>CURVA PVC PBA NBR 10351 P/ REDE AGUA JE PB 90G DN 75 /DE 85MM</v>
          </cell>
          <cell r="C10302" t="str">
            <v>UN</v>
          </cell>
          <cell r="D10302">
            <v>30.26</v>
          </cell>
        </row>
        <row r="10303">
          <cell r="A10303">
            <v>1825</v>
          </cell>
          <cell r="B10303" t="str">
            <v>CURVA PVC PBA NBR 10351 P/ REDE AGUA JE PB 45G DN 75 /DE 85MM</v>
          </cell>
          <cell r="C10303" t="str">
            <v>UN</v>
          </cell>
          <cell r="D10303">
            <v>25.6</v>
          </cell>
        </row>
        <row r="10304">
          <cell r="A10304">
            <v>1827</v>
          </cell>
          <cell r="B10304" t="str">
            <v>CURVA PVC PBA NBR 10351 P/ REDE AGUA JE PB 45G DN 100 /DE 110MM</v>
          </cell>
          <cell r="C10304" t="str">
            <v>UN</v>
          </cell>
          <cell r="D10304">
            <v>46.28</v>
          </cell>
        </row>
        <row r="10305">
          <cell r="A10305">
            <v>1828</v>
          </cell>
          <cell r="B10305" t="str">
            <v>CURVA PVC PBA NBR 10351 P/ REDE AGUA JE PB 90G DN 100 /DE 110MM</v>
          </cell>
          <cell r="C10305" t="str">
            <v>UN</v>
          </cell>
          <cell r="D10305">
            <v>46.31</v>
          </cell>
        </row>
        <row r="10306">
          <cell r="A10306">
            <v>1831</v>
          </cell>
          <cell r="B10306" t="str">
            <v>CURVA PVC PBA NBR 10351 P/ REDE AGUA JE PB 45G DN 50 /DE 60MM</v>
          </cell>
          <cell r="C10306" t="str">
            <v>UN</v>
          </cell>
          <cell r="D10306">
            <v>8.86</v>
          </cell>
        </row>
        <row r="10307">
          <cell r="A10307">
            <v>1835</v>
          </cell>
          <cell r="B10307" t="str">
            <v>CURVA PVC PBA NBR 10351 P/ REDE AGUA JE PB 22G DN 50 /DE 60MM</v>
          </cell>
          <cell r="C10307" t="str">
            <v>UN</v>
          </cell>
          <cell r="D10307">
            <v>8.2200000000000006</v>
          </cell>
        </row>
        <row r="10308">
          <cell r="A10308">
            <v>1836</v>
          </cell>
          <cell r="B10308" t="str">
            <v>CURVA PVC 45G NBR-10569 P/ REDE COLET ESG PB JE DN 200MM</v>
          </cell>
          <cell r="C10308" t="str">
            <v>UN</v>
          </cell>
          <cell r="D10308">
            <v>79.489999999999995</v>
          </cell>
        </row>
        <row r="10309">
          <cell r="A10309">
            <v>1837</v>
          </cell>
          <cell r="B10309" t="str">
            <v>CURVA PVC 45G NBR-10569 P/ REDE COLET ESG PB JE DN 250MM</v>
          </cell>
          <cell r="C10309" t="str">
            <v>UN</v>
          </cell>
          <cell r="D10309">
            <v>151.32</v>
          </cell>
        </row>
        <row r="10310">
          <cell r="A10310">
            <v>1839</v>
          </cell>
          <cell r="B10310" t="str">
            <v>CURVA PVC PBA NBR 10351 P/ REDE AGUA JE PB 22G DN 100 /DE 110MM</v>
          </cell>
          <cell r="C10310" t="str">
            <v>UN</v>
          </cell>
          <cell r="D10310">
            <v>42</v>
          </cell>
        </row>
        <row r="10311">
          <cell r="A10311">
            <v>1844</v>
          </cell>
          <cell r="B10311" t="str">
            <v>CURVA PVC 45G NBR-10569 P/ REDE COLET ESG PB JE DN 150MM</v>
          </cell>
          <cell r="C10311" t="str">
            <v>UN</v>
          </cell>
          <cell r="D10311">
            <v>43.2</v>
          </cell>
        </row>
        <row r="10312">
          <cell r="A10312">
            <v>1845</v>
          </cell>
          <cell r="B10312" t="str">
            <v>CURVA PVC PBA NBR 10351 P/ REDE AGUA JE PB 90G DN 50 /DE 60MM</v>
          </cell>
          <cell r="C10312" t="str">
            <v>UN</v>
          </cell>
          <cell r="D10312">
            <v>7.23</v>
          </cell>
        </row>
        <row r="10313">
          <cell r="A10313">
            <v>1853</v>
          </cell>
          <cell r="B10313" t="str">
            <v>CURVA PVC 90G NBR-10569 P/ REDE COLET ESG PB JE DN 250MM</v>
          </cell>
          <cell r="C10313" t="str">
            <v>UN</v>
          </cell>
          <cell r="D10313">
            <v>170.08</v>
          </cell>
        </row>
        <row r="10314">
          <cell r="A10314">
            <v>1857</v>
          </cell>
          <cell r="B10314" t="str">
            <v>CURVA PVC 45G NBR-10569 P/ REDE COLET ESG PB JE DN 125MM</v>
          </cell>
          <cell r="C10314" t="str">
            <v>UN</v>
          </cell>
          <cell r="D10314">
            <v>23.84</v>
          </cell>
        </row>
        <row r="10315">
          <cell r="A10315">
            <v>1858</v>
          </cell>
          <cell r="B10315" t="str">
            <v>CURVA PVC 45G NBR-10569 P/ REDE COLET ESG PB JE DN 100MM</v>
          </cell>
          <cell r="C10315" t="str">
            <v>UN</v>
          </cell>
          <cell r="D10315">
            <v>10.93</v>
          </cell>
        </row>
        <row r="10316">
          <cell r="A10316">
            <v>1859</v>
          </cell>
          <cell r="B10316" t="str">
            <v>CURVA PVC 90G NBR-10569 P/ REDE COLET ESG PB JE DN 400MM</v>
          </cell>
          <cell r="C10316" t="str">
            <v>UN</v>
          </cell>
          <cell r="D10316">
            <v>711.12</v>
          </cell>
        </row>
        <row r="10317">
          <cell r="A10317">
            <v>1860</v>
          </cell>
          <cell r="B10317" t="str">
            <v>CURVA PVC 45G NBR-10569 P/ REDE COLET ESG PB JE DN 300MM</v>
          </cell>
          <cell r="C10317" t="str">
            <v>UN</v>
          </cell>
          <cell r="D10317">
            <v>298</v>
          </cell>
        </row>
        <row r="10318">
          <cell r="A10318">
            <v>1861</v>
          </cell>
          <cell r="B10318" t="str">
            <v>CURVA PVC 45G NBR-10569 P/ REDE COLET ESG PB JE DN 350MM</v>
          </cell>
          <cell r="C10318" t="str">
            <v>UN</v>
          </cell>
          <cell r="D10318">
            <v>394.42</v>
          </cell>
        </row>
        <row r="10319">
          <cell r="A10319">
            <v>1862</v>
          </cell>
          <cell r="B10319" t="str">
            <v>CURVA PVC 45G NBR-10569 P/ REDE COLET ESG PB JE DN 400MM</v>
          </cell>
          <cell r="C10319" t="str">
            <v>UN</v>
          </cell>
          <cell r="D10319">
            <v>478.79</v>
          </cell>
        </row>
        <row r="10320">
          <cell r="A10320">
            <v>1863</v>
          </cell>
          <cell r="B10320" t="str">
            <v>CURVA PVC 90G NBR-10569 P/ REDE COLET ESG PB JE DN 100MM</v>
          </cell>
          <cell r="C10320" t="str">
            <v>UN</v>
          </cell>
          <cell r="D10320">
            <v>12.74</v>
          </cell>
        </row>
        <row r="10321">
          <cell r="A10321">
            <v>1864</v>
          </cell>
          <cell r="B10321" t="str">
            <v>CURVA PVC 90G NBR-10569 P/ REDE COLET ESG PB JE DN 125MM</v>
          </cell>
          <cell r="C10321" t="str">
            <v>UN</v>
          </cell>
          <cell r="D10321">
            <v>24.53</v>
          </cell>
        </row>
        <row r="10322">
          <cell r="A10322">
            <v>1865</v>
          </cell>
          <cell r="B10322" t="str">
            <v>CURVA PVC 90G NBR-10569 P/ REDE COLET ESG PB JE DN 150MM</v>
          </cell>
          <cell r="C10322" t="str">
            <v>UN</v>
          </cell>
          <cell r="D10322">
            <v>43.33</v>
          </cell>
        </row>
        <row r="10323">
          <cell r="A10323">
            <v>1866</v>
          </cell>
          <cell r="B10323" t="str">
            <v>CURVA PVC 90G NBR-10569 P/ REDE COLET ESG PB JE DN 200MM</v>
          </cell>
          <cell r="C10323" t="str">
            <v>UN</v>
          </cell>
          <cell r="D10323">
            <v>103.14</v>
          </cell>
        </row>
        <row r="10324">
          <cell r="A10324">
            <v>1867</v>
          </cell>
          <cell r="B10324" t="str">
            <v>CURVA PVC 90G NBR-10569 P/ REDE COLET ESG PB JE DN 300MM</v>
          </cell>
          <cell r="C10324" t="str">
            <v>UN</v>
          </cell>
          <cell r="D10324">
            <v>376.54</v>
          </cell>
        </row>
        <row r="10325">
          <cell r="A10325">
            <v>1868</v>
          </cell>
          <cell r="B10325" t="str">
            <v>CURVA PVC 90G NBR-10569 P/ REDE COLET ESG PB JE DN 350MM</v>
          </cell>
          <cell r="C10325" t="str">
            <v>UN</v>
          </cell>
          <cell r="D10325">
            <v>543.36</v>
          </cell>
        </row>
        <row r="10326">
          <cell r="A10326">
            <v>1870</v>
          </cell>
          <cell r="B10326" t="str">
            <v>CURVA DE PVC 90°, ROSCAVEL, DE 1/2", PARA ELETRODUTO (NBR 5648)</v>
          </cell>
          <cell r="C10326" t="str">
            <v>UN</v>
          </cell>
          <cell r="D10326">
            <v>1.03</v>
          </cell>
        </row>
        <row r="10327">
          <cell r="A10327">
            <v>1871</v>
          </cell>
          <cell r="B10327" t="str">
            <v>CAIXA PVC OCTOGONAL 3" X 3"</v>
          </cell>
          <cell r="C10327" t="str">
            <v>UN</v>
          </cell>
          <cell r="D10327">
            <v>3.64</v>
          </cell>
        </row>
        <row r="10328">
          <cell r="A10328">
            <v>1872</v>
          </cell>
          <cell r="B10328" t="str">
            <v>CAIXA PVC 4" X 2" P/ ELETRODUTO "</v>
          </cell>
          <cell r="C10328" t="str">
            <v>UN</v>
          </cell>
          <cell r="D10328">
            <v>1.34</v>
          </cell>
        </row>
        <row r="10329">
          <cell r="A10329">
            <v>1873</v>
          </cell>
          <cell r="B10329" t="str">
            <v>CAIXA PVC 4" X 4" P/ ELETRODUTO "</v>
          </cell>
          <cell r="C10329" t="str">
            <v>UN</v>
          </cell>
          <cell r="D10329">
            <v>2.13</v>
          </cell>
        </row>
        <row r="10330">
          <cell r="A10330">
            <v>1874</v>
          </cell>
          <cell r="B10330" t="str">
            <v>CURVA PVC 90G P/ ELETRODUTO ROSCAVEL 1 1/4"</v>
          </cell>
          <cell r="C10330" t="str">
            <v>UN</v>
          </cell>
          <cell r="D10330">
            <v>3.78</v>
          </cell>
        </row>
        <row r="10331">
          <cell r="A10331">
            <v>1875</v>
          </cell>
          <cell r="B10331" t="str">
            <v>CURVA PVC 90G P/ ELETRODUTO ROSCAVEL 1 1/2"</v>
          </cell>
          <cell r="C10331" t="str">
            <v>UN</v>
          </cell>
          <cell r="D10331">
            <v>4.26</v>
          </cell>
        </row>
        <row r="10332">
          <cell r="A10332">
            <v>1876</v>
          </cell>
          <cell r="B10332" t="str">
            <v>CURVA PVC 90G P/ ELETRODUTO ROSCAVEL 2"</v>
          </cell>
          <cell r="C10332" t="str">
            <v>UN</v>
          </cell>
          <cell r="D10332">
            <v>6.39</v>
          </cell>
        </row>
        <row r="10333">
          <cell r="A10333">
            <v>1877</v>
          </cell>
          <cell r="B10333" t="str">
            <v>CURVA PVC 90G P/ ELETRODUTO ROSCAVEL 3"</v>
          </cell>
          <cell r="C10333" t="str">
            <v>UN</v>
          </cell>
          <cell r="D10333">
            <v>18.27</v>
          </cell>
        </row>
        <row r="10334">
          <cell r="A10334">
            <v>1878</v>
          </cell>
          <cell r="B10334" t="str">
            <v>CURVA PVC 90G P/ ELETRODUTO ROSCAVEL 4"</v>
          </cell>
          <cell r="C10334" t="str">
            <v>UN</v>
          </cell>
          <cell r="D10334">
            <v>34.85</v>
          </cell>
        </row>
        <row r="10335">
          <cell r="A10335">
            <v>1879</v>
          </cell>
          <cell r="B10335" t="str">
            <v>CURVA PVC 90G P/ ELETRODUTO ROSCAVEL 3/4"</v>
          </cell>
          <cell r="C10335" t="str">
            <v>UN</v>
          </cell>
          <cell r="D10335">
            <v>1.79</v>
          </cell>
        </row>
        <row r="10336">
          <cell r="A10336">
            <v>1880</v>
          </cell>
          <cell r="B10336" t="str">
            <v>CURVA PVC 135G 1" P/ ELETRODUTO ROSCAVEL</v>
          </cell>
          <cell r="C10336" t="str">
            <v>UN</v>
          </cell>
          <cell r="D10336">
            <v>3.23</v>
          </cell>
        </row>
        <row r="10337">
          <cell r="A10337">
            <v>1881</v>
          </cell>
          <cell r="B10337" t="str">
            <v>CURVA PVC 135G 1 1/2" P/ ELETRODUTO ROSCAVEL</v>
          </cell>
          <cell r="C10337" t="str">
            <v>UN</v>
          </cell>
          <cell r="D10337">
            <v>7.28</v>
          </cell>
        </row>
        <row r="10338">
          <cell r="A10338">
            <v>1882</v>
          </cell>
          <cell r="B10338" t="str">
            <v>CURVA PVC 135G 2 1/2" P/ ELETRODUTO ROSCAVEL</v>
          </cell>
          <cell r="C10338" t="str">
            <v>UN</v>
          </cell>
          <cell r="D10338">
            <v>10.99</v>
          </cell>
        </row>
        <row r="10339">
          <cell r="A10339">
            <v>1883</v>
          </cell>
          <cell r="B10339" t="str">
            <v>CURVA PVC 135G 4" P/ ELETRODUTO ROSCAVEL</v>
          </cell>
          <cell r="C10339" t="str">
            <v>UN</v>
          </cell>
          <cell r="D10339">
            <v>27.78</v>
          </cell>
        </row>
        <row r="10340">
          <cell r="A10340">
            <v>1884</v>
          </cell>
          <cell r="B10340" t="str">
            <v>CURVA PVC 90G P/ ELETRODUTO ROSCAVEL 1"</v>
          </cell>
          <cell r="C10340" t="str">
            <v>UN</v>
          </cell>
          <cell r="D10340">
            <v>2.75</v>
          </cell>
        </row>
        <row r="10341">
          <cell r="A10341">
            <v>1886</v>
          </cell>
          <cell r="B10341" t="str">
            <v>CURVA PVC 135G 1/2" P/ ELETRODUTO ROSCAVEL</v>
          </cell>
          <cell r="C10341" t="str">
            <v>UN</v>
          </cell>
          <cell r="D10341">
            <v>2.64</v>
          </cell>
        </row>
        <row r="10342">
          <cell r="A10342">
            <v>1887</v>
          </cell>
          <cell r="B10342" t="str">
            <v>CURVA PVC 90G P/ ELETRODUTO ROSCAVEL 2 1/2"</v>
          </cell>
          <cell r="C10342" t="str">
            <v>UN</v>
          </cell>
          <cell r="D10342">
            <v>15.62</v>
          </cell>
        </row>
        <row r="10343">
          <cell r="A10343">
            <v>1888</v>
          </cell>
          <cell r="B10343" t="str">
            <v>CURVA PVC 135G 3" P/ ELETRODUTO ROSCAVEL</v>
          </cell>
          <cell r="C10343" t="str">
            <v>UN</v>
          </cell>
          <cell r="D10343">
            <v>25.99</v>
          </cell>
        </row>
        <row r="10344">
          <cell r="A10344">
            <v>1889</v>
          </cell>
          <cell r="B10344" t="str">
            <v>CURVA PVC 135G 2" P/ ELETRODUTO ROSCAVEL</v>
          </cell>
          <cell r="C10344" t="str">
            <v>UN</v>
          </cell>
          <cell r="D10344">
            <v>9.61</v>
          </cell>
        </row>
        <row r="10345">
          <cell r="A10345">
            <v>1890</v>
          </cell>
          <cell r="B10345" t="str">
            <v>CURVA PVC 135G 1 1/4" P/ ELETRODUTO ROSCAVEL</v>
          </cell>
          <cell r="C10345" t="str">
            <v>UN</v>
          </cell>
          <cell r="D10345">
            <v>6.35</v>
          </cell>
        </row>
        <row r="10346">
          <cell r="A10346">
            <v>1891</v>
          </cell>
          <cell r="B10346" t="str">
            <v>LUVA PVC ROSCAVEL P/ ELETRODUTO 3/4"</v>
          </cell>
          <cell r="C10346" t="str">
            <v>UN</v>
          </cell>
          <cell r="D10346">
            <v>1.03</v>
          </cell>
        </row>
        <row r="10347">
          <cell r="A10347">
            <v>1892</v>
          </cell>
          <cell r="B10347" t="str">
            <v>LUVA PVC ROSCAVEL P/ ELETRODUTO 1"</v>
          </cell>
          <cell r="C10347" t="str">
            <v>UN</v>
          </cell>
          <cell r="D10347">
            <v>1.3</v>
          </cell>
        </row>
        <row r="10348">
          <cell r="A10348">
            <v>1893</v>
          </cell>
          <cell r="B10348" t="str">
            <v>LUVA PVC ROSCAVEL P/ ELETRODUTO 1.1/2"</v>
          </cell>
          <cell r="C10348" t="str">
            <v>UN</v>
          </cell>
          <cell r="D10348">
            <v>2.75</v>
          </cell>
        </row>
        <row r="10349">
          <cell r="A10349">
            <v>1894</v>
          </cell>
          <cell r="B10349" t="str">
            <v>LUVA PVC ROSCAVEL P/ ELETRODUTO 2''</v>
          </cell>
          <cell r="C10349" t="str">
            <v>UN</v>
          </cell>
          <cell r="D10349">
            <v>4.43</v>
          </cell>
        </row>
        <row r="10350">
          <cell r="A10350">
            <v>1895</v>
          </cell>
          <cell r="B10350" t="str">
            <v>LUVA PVC ROSCAVEL P/ ELETRODUTO 4''</v>
          </cell>
          <cell r="C10350" t="str">
            <v>UN</v>
          </cell>
          <cell r="D10350">
            <v>28.53</v>
          </cell>
        </row>
        <row r="10351">
          <cell r="A10351">
            <v>1896</v>
          </cell>
          <cell r="B10351" t="str">
            <v>LUVA PVC ROSCAVEL P/ ELETRODUTO 3''</v>
          </cell>
          <cell r="C10351" t="str">
            <v>UN</v>
          </cell>
          <cell r="D10351">
            <v>14.69</v>
          </cell>
        </row>
        <row r="10352">
          <cell r="A10352">
            <v>1898</v>
          </cell>
          <cell r="B10352" t="str">
            <v>LUVA PVC DE PRESSAO P/ ELETRODUTO TIGREFLEX 16</v>
          </cell>
          <cell r="C10352" t="str">
            <v>UN</v>
          </cell>
          <cell r="D10352">
            <v>0.57999999999999996</v>
          </cell>
        </row>
        <row r="10353">
          <cell r="A10353">
            <v>1899</v>
          </cell>
          <cell r="B10353" t="str">
            <v>LUVA PVC DE PRESSAO P/ ELETRODUTO TIGREFLEX 25</v>
          </cell>
          <cell r="C10353" t="str">
            <v>UN</v>
          </cell>
          <cell r="D10353">
            <v>0.65</v>
          </cell>
        </row>
        <row r="10354">
          <cell r="A10354">
            <v>1900</v>
          </cell>
          <cell r="B10354" t="str">
            <v>LUVA PVC DE PRESSAO P/ ELETRODUTO TIGREFLEX 32</v>
          </cell>
          <cell r="C10354" t="str">
            <v>UN</v>
          </cell>
          <cell r="D10354">
            <v>1.03</v>
          </cell>
        </row>
        <row r="10355">
          <cell r="A10355">
            <v>1901</v>
          </cell>
          <cell r="B10355" t="str">
            <v>LUVA PVC ROSCAVEL P/ ELETRODUTO 1/2"</v>
          </cell>
          <cell r="C10355" t="str">
            <v>UN</v>
          </cell>
          <cell r="D10355">
            <v>0.69</v>
          </cell>
        </row>
        <row r="10356">
          <cell r="A10356">
            <v>1902</v>
          </cell>
          <cell r="B10356" t="str">
            <v>LUVA PVC ROSCAVEL P/ ELETRODUTO 1.1/4"</v>
          </cell>
          <cell r="C10356" t="str">
            <v>UN</v>
          </cell>
          <cell r="D10356">
            <v>2.2000000000000002</v>
          </cell>
        </row>
        <row r="10357">
          <cell r="A10357">
            <v>1904</v>
          </cell>
          <cell r="B10357" t="str">
            <v>LUVA PVC DE PRESSAO P/ ELETRODUTO TIGREFLEX 20</v>
          </cell>
          <cell r="C10357" t="str">
            <v>UN</v>
          </cell>
          <cell r="D10357">
            <v>0.62</v>
          </cell>
        </row>
        <row r="10358">
          <cell r="A10358">
            <v>1907</v>
          </cell>
          <cell r="B10358" t="str">
            <v>LUVA PVC ROSCAVEL P/ ELETRODUTO 2.1/2"</v>
          </cell>
          <cell r="C10358" t="str">
            <v>UN</v>
          </cell>
          <cell r="D10358">
            <v>12.05</v>
          </cell>
        </row>
        <row r="10359">
          <cell r="A10359">
            <v>1922</v>
          </cell>
          <cell r="B10359" t="str">
            <v>CURVA DE PVC 45°, SOLDAVEL, DE 75 MM, PARA AGUA (NBR 5648)</v>
          </cell>
          <cell r="C10359" t="str">
            <v>UN</v>
          </cell>
          <cell r="D10359">
            <v>15.68</v>
          </cell>
        </row>
        <row r="10360">
          <cell r="A10360">
            <v>1923</v>
          </cell>
          <cell r="B10360" t="str">
            <v>CURVA PVC SOLD 45G P/ AGUA FRIA PREDIAL 32 MM</v>
          </cell>
          <cell r="C10360" t="str">
            <v>UN</v>
          </cell>
          <cell r="D10360">
            <v>1.36</v>
          </cell>
        </row>
        <row r="10361">
          <cell r="A10361">
            <v>1924</v>
          </cell>
          <cell r="B10361" t="str">
            <v>CURVA PVC SOLD 45G P/ AGUA FRIA PREDIAL 60 MM</v>
          </cell>
          <cell r="C10361" t="str">
            <v>UN</v>
          </cell>
          <cell r="D10361">
            <v>8.69</v>
          </cell>
        </row>
        <row r="10362">
          <cell r="A10362">
            <v>1925</v>
          </cell>
          <cell r="B10362" t="str">
            <v>CURVA PVC SOLD 90G P/ AGUA FRIA PREDIAL 60 MM</v>
          </cell>
          <cell r="C10362" t="str">
            <v>UN</v>
          </cell>
          <cell r="D10362">
            <v>16.62</v>
          </cell>
        </row>
        <row r="10363">
          <cell r="A10363">
            <v>1926</v>
          </cell>
          <cell r="B10363" t="str">
            <v>CURVA PVC SOLD 45G P/ AGUA FRIA PREDIAL 20 MM</v>
          </cell>
          <cell r="C10363" t="str">
            <v>UN</v>
          </cell>
          <cell r="D10363">
            <v>0.43</v>
          </cell>
        </row>
        <row r="10364">
          <cell r="A10364">
            <v>1927</v>
          </cell>
          <cell r="B10364" t="str">
            <v>CURVA PVC SOLD 45G P/ AGUA FRIA PREDIAL 25 MM</v>
          </cell>
          <cell r="C10364" t="str">
            <v>UN</v>
          </cell>
          <cell r="D10364">
            <v>0.72</v>
          </cell>
        </row>
        <row r="10365">
          <cell r="A10365">
            <v>1929</v>
          </cell>
          <cell r="B10365" t="str">
            <v>CURVA PVC SOLD 45G P/ AGUA FRIA PREDIAL 40 MM</v>
          </cell>
          <cell r="C10365" t="str">
            <v>UN</v>
          </cell>
          <cell r="D10365">
            <v>2.56</v>
          </cell>
        </row>
        <row r="10366">
          <cell r="A10366">
            <v>1930</v>
          </cell>
          <cell r="B10366" t="str">
            <v>CURVA PVC SOLD 45G P/ AGUA FRIA PREDIAL 50 MM</v>
          </cell>
          <cell r="C10366" t="str">
            <v>UN</v>
          </cell>
          <cell r="D10366">
            <v>5.24</v>
          </cell>
        </row>
        <row r="10367">
          <cell r="A10367">
            <v>1932</v>
          </cell>
          <cell r="B10367" t="str">
            <v>CURVA PVC 90G CURTA PVC P/ ESG PREDIAL DN 50MM</v>
          </cell>
          <cell r="C10367" t="str">
            <v>UN</v>
          </cell>
          <cell r="D10367">
            <v>6.09</v>
          </cell>
        </row>
        <row r="10368">
          <cell r="A10368">
            <v>1933</v>
          </cell>
          <cell r="B10368" t="str">
            <v>CURVA PVC 90G CURTA PVC P/ ESG PREDIAL DN 40 MM</v>
          </cell>
          <cell r="C10368" t="str">
            <v>UN</v>
          </cell>
          <cell r="D10368">
            <v>2.17</v>
          </cell>
        </row>
        <row r="10369">
          <cell r="A10369">
            <v>1937</v>
          </cell>
          <cell r="B10369" t="str">
            <v>CURVA PVC 90G C/ROSCA P/ AGUA FRIA PREDIAL 1/2"</v>
          </cell>
          <cell r="C10369" t="str">
            <v>UN</v>
          </cell>
          <cell r="D10369">
            <v>1.49</v>
          </cell>
        </row>
        <row r="10370">
          <cell r="A10370">
            <v>1938</v>
          </cell>
          <cell r="B10370" t="str">
            <v>CURVA PVC 90G C/ROSCA P/ AGUA FRIA PREDIAL 3/4"</v>
          </cell>
          <cell r="C10370" t="str">
            <v>UN</v>
          </cell>
          <cell r="D10370">
            <v>2.0499999999999998</v>
          </cell>
        </row>
        <row r="10371">
          <cell r="A10371">
            <v>1939</v>
          </cell>
          <cell r="B10371" t="str">
            <v>CURVA PVC 90G C/ROSCA P/ AGUA FRIA PREDIAL 1"</v>
          </cell>
          <cell r="C10371" t="str">
            <v>UN</v>
          </cell>
          <cell r="D10371">
            <v>3.75</v>
          </cell>
        </row>
        <row r="10372">
          <cell r="A10372">
            <v>1940</v>
          </cell>
          <cell r="B10372" t="str">
            <v>CURVA PVC 90 GRAUS, ROSCAVEL, 1 1/4", AGUA FRIA PREDIAL</v>
          </cell>
          <cell r="C10372" t="str">
            <v>UN</v>
          </cell>
          <cell r="D10372">
            <v>9.61</v>
          </cell>
        </row>
        <row r="10373">
          <cell r="A10373">
            <v>1941</v>
          </cell>
          <cell r="B10373" t="str">
            <v>CURVA PVC 90 GRAUS, ROSCAVEL, 1 1/2", AGUA FRIA PREDIAL</v>
          </cell>
          <cell r="C10373" t="str">
            <v>UN</v>
          </cell>
          <cell r="D10373">
            <v>9.64</v>
          </cell>
        </row>
        <row r="10374">
          <cell r="A10374">
            <v>1942</v>
          </cell>
          <cell r="B10374" t="str">
            <v>CURVA PVC 90 GRAUS, ROSCAVEL, 2", AGUA FRIA PREDIAL</v>
          </cell>
          <cell r="C10374" t="str">
            <v>UN</v>
          </cell>
          <cell r="D10374">
            <v>18.25</v>
          </cell>
        </row>
        <row r="10375">
          <cell r="A10375">
            <v>1951</v>
          </cell>
          <cell r="B10375" t="str">
            <v>CURVA PVC 90G CURTA PVC P/ ESG PREDIAL DN 75MM</v>
          </cell>
          <cell r="C10375" t="str">
            <v>UN</v>
          </cell>
          <cell r="D10375">
            <v>11.16</v>
          </cell>
        </row>
        <row r="10376">
          <cell r="A10376">
            <v>1952</v>
          </cell>
          <cell r="B10376" t="str">
            <v>CURVA PVC LEVE 90G C/ PONTA E BOLSA LISA DN 150MM</v>
          </cell>
          <cell r="C10376" t="str">
            <v>UN</v>
          </cell>
          <cell r="D10376">
            <v>66.98</v>
          </cell>
        </row>
        <row r="10377">
          <cell r="A10377">
            <v>1953</v>
          </cell>
          <cell r="B10377" t="str">
            <v>CURVA PVC SOLD 45G P/ AGUA FRIA PREDIAL 85 MM</v>
          </cell>
          <cell r="C10377" t="str">
            <v>UN</v>
          </cell>
          <cell r="D10377">
            <v>24.97</v>
          </cell>
        </row>
        <row r="10378">
          <cell r="A10378">
            <v>1954</v>
          </cell>
          <cell r="B10378" t="str">
            <v>CURVA PVC SOLD 45G P/ AGUA FRIA PREDIAL 110 MM</v>
          </cell>
          <cell r="C10378" t="str">
            <v>UN</v>
          </cell>
          <cell r="D10378">
            <v>58.76</v>
          </cell>
        </row>
        <row r="10379">
          <cell r="A10379">
            <v>1955</v>
          </cell>
          <cell r="B10379" t="str">
            <v>CURVA PVC SOLD 90G P/ AGUA FRIA PREDIAL 20 MM</v>
          </cell>
          <cell r="C10379" t="str">
            <v>UN</v>
          </cell>
          <cell r="D10379">
            <v>1.1100000000000001</v>
          </cell>
        </row>
        <row r="10380">
          <cell r="A10380">
            <v>1956</v>
          </cell>
          <cell r="B10380" t="str">
            <v>CURVA PVC SOLD 90G P/ AGUA FRIA PREDIAL 25 MM</v>
          </cell>
          <cell r="C10380" t="str">
            <v>UN</v>
          </cell>
          <cell r="D10380">
            <v>1.49</v>
          </cell>
        </row>
        <row r="10381">
          <cell r="A10381">
            <v>1957</v>
          </cell>
          <cell r="B10381" t="str">
            <v>CURVA PVC SOLD 90G P/ AGUA FRIA PREDIAL 32 MM</v>
          </cell>
          <cell r="C10381" t="str">
            <v>UN</v>
          </cell>
          <cell r="D10381">
            <v>3.24</v>
          </cell>
        </row>
        <row r="10382">
          <cell r="A10382">
            <v>1958</v>
          </cell>
          <cell r="B10382" t="str">
            <v>CURVA PVC SOLD 90G P/ AGUA FRIA PREDIAL 40 MM</v>
          </cell>
          <cell r="C10382" t="str">
            <v>UN</v>
          </cell>
          <cell r="D10382">
            <v>5.71</v>
          </cell>
        </row>
        <row r="10383">
          <cell r="A10383">
            <v>1959</v>
          </cell>
          <cell r="B10383" t="str">
            <v>CURVA PVC SOLD 90G P/ AGUA FRIA PREDIAL 50 MM</v>
          </cell>
          <cell r="C10383" t="str">
            <v>UN</v>
          </cell>
          <cell r="D10383">
            <v>7.03</v>
          </cell>
        </row>
        <row r="10384">
          <cell r="A10384">
            <v>1960</v>
          </cell>
          <cell r="B10384" t="str">
            <v>CURVA PVC SOLD 90G P/ AGUA FRIA PREDIAL 75 MM</v>
          </cell>
          <cell r="C10384" t="str">
            <v>UN</v>
          </cell>
          <cell r="D10384">
            <v>22.5</v>
          </cell>
        </row>
        <row r="10385">
          <cell r="A10385">
            <v>1961</v>
          </cell>
          <cell r="B10385" t="str">
            <v>CURVA PVC SOLD 90G P/ AGUA FRIA PREDIAL 85 MM</v>
          </cell>
          <cell r="C10385" t="str">
            <v>UN</v>
          </cell>
          <cell r="D10385">
            <v>32.770000000000003</v>
          </cell>
        </row>
        <row r="10386">
          <cell r="A10386">
            <v>1962</v>
          </cell>
          <cell r="B10386" t="str">
            <v>CURVA PVC SOLD 90G P/ AGUA FRIA PREDIAL 110 MM</v>
          </cell>
          <cell r="C10386" t="str">
            <v>UN</v>
          </cell>
          <cell r="D10386">
            <v>69.069999999999993</v>
          </cell>
        </row>
        <row r="10387">
          <cell r="A10387">
            <v>1964</v>
          </cell>
          <cell r="B10387" t="str">
            <v>CURVA PVC 45 CURTA EB-608 PB DN 100 P/ESG PREDIAL</v>
          </cell>
          <cell r="C10387" t="str">
            <v>UN</v>
          </cell>
          <cell r="D10387">
            <v>8.35</v>
          </cell>
        </row>
        <row r="10388">
          <cell r="A10388">
            <v>1965</v>
          </cell>
          <cell r="B10388" t="str">
            <v>CURVA PVC LONGA 45G P/ ESG PREDIAL DN 100MM</v>
          </cell>
          <cell r="C10388" t="str">
            <v>UN</v>
          </cell>
          <cell r="D10388">
            <v>23.01</v>
          </cell>
        </row>
        <row r="10389">
          <cell r="A10389">
            <v>1966</v>
          </cell>
          <cell r="B10389" t="str">
            <v>CURVA PVC 90G CURTA PVC P/ ESG PREDIAL DN 100MM</v>
          </cell>
          <cell r="C10389" t="str">
            <v>UN</v>
          </cell>
          <cell r="D10389">
            <v>11.85</v>
          </cell>
        </row>
        <row r="10390">
          <cell r="A10390">
            <v>1967</v>
          </cell>
          <cell r="B10390" t="str">
            <v>CURVA PVC 90 LONGA EB-608 BB DN 40 P/ESG PREDIAL</v>
          </cell>
          <cell r="C10390" t="str">
            <v>UN</v>
          </cell>
          <cell r="D10390">
            <v>2.68</v>
          </cell>
        </row>
        <row r="10391">
          <cell r="A10391">
            <v>1968</v>
          </cell>
          <cell r="B10391" t="str">
            <v>CURVA PVC LONGA 90G P/ ESG PREDIAL DN 50MM</v>
          </cell>
          <cell r="C10391" t="str">
            <v>UN</v>
          </cell>
          <cell r="D10391">
            <v>4.7300000000000004</v>
          </cell>
        </row>
        <row r="10392">
          <cell r="A10392">
            <v>1969</v>
          </cell>
          <cell r="B10392" t="str">
            <v>CURVA PVC LONGA 90G P/ ESG PREDIAL DN 75MM</v>
          </cell>
          <cell r="C10392" t="str">
            <v>UN</v>
          </cell>
          <cell r="D10392">
            <v>14.02</v>
          </cell>
        </row>
        <row r="10393">
          <cell r="A10393">
            <v>1970</v>
          </cell>
          <cell r="B10393" t="str">
            <v>CURVA PVC LONGA 90G P/ ESG PREDIAL DN 100MM</v>
          </cell>
          <cell r="C10393" t="str">
            <v>UN</v>
          </cell>
          <cell r="D10393">
            <v>22.58</v>
          </cell>
        </row>
        <row r="10394">
          <cell r="A10394">
            <v>2350</v>
          </cell>
          <cell r="B10394" t="str">
            <v>AUXILIAR DE ESCRITORIO</v>
          </cell>
          <cell r="C10394" t="str">
            <v>H</v>
          </cell>
          <cell r="D10394">
            <v>9.3800000000000008</v>
          </cell>
        </row>
        <row r="10395">
          <cell r="A10395">
            <v>2354</v>
          </cell>
          <cell r="B10395" t="str">
            <v>CADASTRISTA DE USUARIOS</v>
          </cell>
          <cell r="C10395" t="str">
            <v>H</v>
          </cell>
          <cell r="D10395">
            <v>18.53</v>
          </cell>
        </row>
        <row r="10396">
          <cell r="A10396">
            <v>2355</v>
          </cell>
          <cell r="B10396" t="str">
            <v>DESENHISTA DETALHISTA</v>
          </cell>
          <cell r="C10396" t="str">
            <v>H</v>
          </cell>
          <cell r="D10396">
            <v>20.56</v>
          </cell>
        </row>
        <row r="10397">
          <cell r="A10397">
            <v>2357</v>
          </cell>
          <cell r="B10397" t="str">
            <v>DESENHISTA COPISTA</v>
          </cell>
          <cell r="C10397" t="str">
            <v>H</v>
          </cell>
          <cell r="D10397">
            <v>16.91</v>
          </cell>
        </row>
        <row r="10398">
          <cell r="A10398">
            <v>2358</v>
          </cell>
          <cell r="B10398" t="str">
            <v>DESENHISTA PROJETISTA</v>
          </cell>
          <cell r="C10398" t="str">
            <v>H</v>
          </cell>
          <cell r="D10398">
            <v>30.74</v>
          </cell>
        </row>
        <row r="10399">
          <cell r="A10399">
            <v>2359</v>
          </cell>
          <cell r="B10399" t="str">
            <v>AUXILIAR DE DESENHISTA</v>
          </cell>
          <cell r="C10399" t="str">
            <v>H</v>
          </cell>
          <cell r="D10399">
            <v>16.7</v>
          </cell>
        </row>
        <row r="10400">
          <cell r="A10400">
            <v>2362</v>
          </cell>
          <cell r="B10400" t="str">
            <v>DINAMITE 2" - 40% "</v>
          </cell>
          <cell r="C10400" t="str">
            <v>KG</v>
          </cell>
          <cell r="D10400">
            <v>11.39</v>
          </cell>
        </row>
        <row r="10401">
          <cell r="A10401">
            <v>2363</v>
          </cell>
          <cell r="B10401" t="str">
            <v>DINAMITE 1.1/2" - 40% "</v>
          </cell>
          <cell r="C10401" t="str">
            <v>KG</v>
          </cell>
          <cell r="D10401">
            <v>10.77</v>
          </cell>
        </row>
        <row r="10402">
          <cell r="A10402">
            <v>2364</v>
          </cell>
          <cell r="B10402" t="str">
            <v>DINAMITE 2" - 60% "</v>
          </cell>
          <cell r="C10402" t="str">
            <v>KG</v>
          </cell>
          <cell r="D10402">
            <v>11.28</v>
          </cell>
        </row>
        <row r="10403">
          <cell r="A10403">
            <v>2365</v>
          </cell>
          <cell r="B10403" t="str">
            <v>DINAMITE A 60% EM CARTUCHO DE *1" X 8"*</v>
          </cell>
          <cell r="C10403" t="str">
            <v>KG</v>
          </cell>
          <cell r="D10403">
            <v>12.4</v>
          </cell>
        </row>
        <row r="10404">
          <cell r="A10404">
            <v>2366</v>
          </cell>
          <cell r="B10404" t="str">
            <v>DINAMITE GELATINOSA 1" - 40%"</v>
          </cell>
          <cell r="C10404" t="str">
            <v>KG</v>
          </cell>
          <cell r="D10404">
            <v>11.82</v>
          </cell>
        </row>
        <row r="10405">
          <cell r="A10405">
            <v>2367</v>
          </cell>
          <cell r="B10405" t="str">
            <v>DINAMITE 1" - 40% "</v>
          </cell>
          <cell r="C10405" t="str">
            <v>KG</v>
          </cell>
          <cell r="D10405">
            <v>12.44</v>
          </cell>
        </row>
        <row r="10406">
          <cell r="A10406">
            <v>2370</v>
          </cell>
          <cell r="B10406" t="str">
            <v>DISJUNTOR TIPO NEMA, MONOPOLAR 10 ATE 30A</v>
          </cell>
          <cell r="C10406" t="str">
            <v>UN</v>
          </cell>
          <cell r="D10406">
            <v>6.29</v>
          </cell>
        </row>
        <row r="10407">
          <cell r="A10407">
            <v>2373</v>
          </cell>
          <cell r="B10407" t="str">
            <v>DISJUNTOR TIPO NEMA, TRIPOLAR 60 ATE 100A</v>
          </cell>
          <cell r="C10407" t="str">
            <v>UN</v>
          </cell>
          <cell r="D10407">
            <v>59.49</v>
          </cell>
        </row>
        <row r="10408">
          <cell r="A10408">
            <v>2374</v>
          </cell>
          <cell r="B10408" t="str">
            <v>DISJUNTOR TERMOMAGNETICO TRIPOLAR 150 A / 600 V, TIPO FXD / ICC - 35 KA</v>
          </cell>
          <cell r="C10408" t="str">
            <v>UN</v>
          </cell>
          <cell r="D10408">
            <v>211.06</v>
          </cell>
        </row>
        <row r="10409">
          <cell r="A10409">
            <v>2376</v>
          </cell>
          <cell r="B10409" t="str">
            <v>DISJUNTOR TERMOMAGNETICO TRIPOLAR 600 A / 600 V, TIPO LXD / ICC - 40 KA</v>
          </cell>
          <cell r="C10409" t="str">
            <v>UN</v>
          </cell>
          <cell r="D10409">
            <v>1122.2</v>
          </cell>
        </row>
        <row r="10410">
          <cell r="A10410">
            <v>2377</v>
          </cell>
          <cell r="B10410" t="str">
            <v>DISJUNTOR TERMOMAGNETICO TRIPOLAR 200 A / 600 V, TIPO FXD / ICC - 35 KA</v>
          </cell>
          <cell r="C10410" t="str">
            <v>UN</v>
          </cell>
          <cell r="D10410">
            <v>296.2</v>
          </cell>
        </row>
        <row r="10411">
          <cell r="A10411">
            <v>2378</v>
          </cell>
          <cell r="B10411" t="str">
            <v>DISJUNTOR TERMOMAGNETICO TRIPOLAR 300 A / 600 V, TIPO JXD / ICC - 40 KA</v>
          </cell>
          <cell r="C10411" t="str">
            <v>UN</v>
          </cell>
          <cell r="D10411">
            <v>681.36</v>
          </cell>
        </row>
        <row r="10412">
          <cell r="A10412">
            <v>2379</v>
          </cell>
          <cell r="B10412" t="str">
            <v>DISJUNTOR TERMOMAGNETICO TRIPOLAR 400 A / 600 V, TIPO JXD / ICC - 40 KA</v>
          </cell>
          <cell r="C10412" t="str">
            <v>UN</v>
          </cell>
          <cell r="D10412">
            <v>681.36</v>
          </cell>
        </row>
        <row r="10413">
          <cell r="A10413">
            <v>2386</v>
          </cell>
          <cell r="B10413" t="str">
            <v>DISJUNTOR TIPO NEMA, MONOPOLAR 35 ATE 50A</v>
          </cell>
          <cell r="C10413" t="str">
            <v>UN</v>
          </cell>
          <cell r="D10413">
            <v>10.55</v>
          </cell>
        </row>
        <row r="10414">
          <cell r="A10414">
            <v>2388</v>
          </cell>
          <cell r="B10414" t="str">
            <v>DISJUNTOR TIPO NEMA, BIPOLAR 10 ATE 50A</v>
          </cell>
          <cell r="C10414" t="str">
            <v>UN</v>
          </cell>
          <cell r="D10414">
            <v>33.85</v>
          </cell>
        </row>
        <row r="10415">
          <cell r="A10415">
            <v>2391</v>
          </cell>
          <cell r="B10415" t="str">
            <v>DISJUNTOR TERMOMAGNETICO TRIPOLAR 125A</v>
          </cell>
          <cell r="C10415" t="str">
            <v>UN</v>
          </cell>
          <cell r="D10415">
            <v>186.04</v>
          </cell>
        </row>
        <row r="10416">
          <cell r="A10416">
            <v>2392</v>
          </cell>
          <cell r="B10416" t="str">
            <v>DISJUNTOR TIPO NEMA, TRIPOLAR 10 ATE 50A</v>
          </cell>
          <cell r="C10416" t="str">
            <v>UN</v>
          </cell>
          <cell r="D10416">
            <v>42.23</v>
          </cell>
        </row>
        <row r="10417">
          <cell r="A10417">
            <v>2393</v>
          </cell>
          <cell r="B10417" t="str">
            <v>DISJUNTOR TERMOMAGNETICO TRIPOLAR 250 A / 600 V, TIPO FXD</v>
          </cell>
          <cell r="C10417" t="str">
            <v>UN</v>
          </cell>
          <cell r="D10417">
            <v>496.03</v>
          </cell>
        </row>
        <row r="10418">
          <cell r="A10418">
            <v>2394</v>
          </cell>
          <cell r="B10418" t="str">
            <v>DISJUNTOR TERMOMAGNETICO TRIPOLAR 800 A / 600 V, TIPO LMXD</v>
          </cell>
          <cell r="C10418" t="str">
            <v>UN</v>
          </cell>
          <cell r="D10418">
            <v>2399.06</v>
          </cell>
        </row>
        <row r="10419">
          <cell r="A10419">
            <v>2395</v>
          </cell>
          <cell r="B10419" t="str">
            <v>CHAVE SECCIONADORA TRIPOLAR C/ PORTA FUSIVEIS NH, MANOBRA C/ CARGA, 125A/500V, TIPO S37 SIEMENS OU EQUIV</v>
          </cell>
          <cell r="C10419" t="str">
            <v>UN</v>
          </cell>
          <cell r="D10419">
            <v>350.44</v>
          </cell>
        </row>
        <row r="10420">
          <cell r="A10420">
            <v>2398</v>
          </cell>
          <cell r="B10420" t="str">
            <v>CHAVE SECCIONADORA TRIPOLAR C/ PORTA FUSIVEIS NH, MANOBRA C/ CARGA, 300A/500V, TIPO S37 SIEMENS OU EQUIV</v>
          </cell>
          <cell r="C10420" t="str">
            <v>UN</v>
          </cell>
          <cell r="D10420">
            <v>767.83</v>
          </cell>
        </row>
        <row r="10421">
          <cell r="A10421">
            <v>2399</v>
          </cell>
          <cell r="B10421" t="str">
            <v>CHAVE SECCIONADORA TRIPOLAR C/ PORTA FUSIVEIS NH, MANOBRA C/ CARGA, 400A/500V, TIPO S37 SIEMENS OU EQUIV</v>
          </cell>
          <cell r="C10421" t="str">
            <v>UN</v>
          </cell>
          <cell r="D10421">
            <v>953.41</v>
          </cell>
        </row>
        <row r="10422">
          <cell r="A10422">
            <v>2401</v>
          </cell>
          <cell r="B10422" t="str">
            <v>DISTRIBUIDOR DE AGREGADOS REBOCAVEL, CAPACIDADE 1,9 M3, LARGURA DE TRABALHO 3,66 M</v>
          </cell>
          <cell r="C10422" t="str">
            <v>UN</v>
          </cell>
          <cell r="D10422">
            <v>54304.99</v>
          </cell>
        </row>
        <row r="10423">
          <cell r="A10423">
            <v>2403</v>
          </cell>
          <cell r="B10423" t="str">
            <v>DISTRIBUIDOR DE ASFALTO A SER MONTADO SOBRE CAMINHAO, COM TANQUE ISOLADO 6 M3, AQUECIDO C/ 2 MACARICOS, C/ BARRA ESPARGIDO RA 3,66 M</v>
          </cell>
          <cell r="C10423" t="str">
            <v>UN</v>
          </cell>
          <cell r="D10423">
            <v>165200</v>
          </cell>
        </row>
        <row r="10424">
          <cell r="A10424">
            <v>2404</v>
          </cell>
          <cell r="B10424" t="str">
            <v>DIVISORIA COLMEIA CEGA COM MONTANTE E RODAPE DE ALUMINIO ANODIZADO SIMPLES (SEM COLOCACAO)</v>
          </cell>
          <cell r="C10424" t="str">
            <v>M2</v>
          </cell>
          <cell r="D10424">
            <v>80.5</v>
          </cell>
        </row>
        <row r="10425">
          <cell r="A10425">
            <v>2405</v>
          </cell>
          <cell r="B10425" t="str">
            <v>DIVISORIA (N2) PAINEL/VIDRO - PAINEL MSO/COMEIA E=35MM - MONTANTE/RODAPE DUPLO ALUMINIO ANOD NAT -COLOCADA</v>
          </cell>
          <cell r="C10425" t="str">
            <v>M2</v>
          </cell>
          <cell r="D10425">
            <v>101.73</v>
          </cell>
        </row>
        <row r="10426">
          <cell r="A10426">
            <v>2406</v>
          </cell>
          <cell r="B10426" t="str">
            <v>DIVISORIA (N3) PAINEL/VIDRO/PAINEL MSO/COMEIA E=35MM - PERFIS SIMPLES ALUMINIO ANOD NAT - COLOCADA</v>
          </cell>
          <cell r="C10426" t="str">
            <v>M2</v>
          </cell>
          <cell r="D10426">
            <v>82.8</v>
          </cell>
        </row>
        <row r="10427">
          <cell r="A10427">
            <v>2410</v>
          </cell>
          <cell r="B10427" t="str">
            <v>DIVISORIA CEGA (N1) - PAINEL MSO/COMEIA E=35MM - MONTANTE/RODAPE DUPLO ACO GALV PINTADO -COLOCADA</v>
          </cell>
          <cell r="C10427" t="str">
            <v>M2</v>
          </cell>
          <cell r="D10427">
            <v>86.25</v>
          </cell>
        </row>
        <row r="10428">
          <cell r="A10428">
            <v>2411</v>
          </cell>
          <cell r="B10428" t="str">
            <v>DIVISORIA (N3) PAINEL/VIDRO/PAINEL MSO/COMEIA E=35MM - PERFIS SIMPLES ACO GALV PINTADO - COLOCADA</v>
          </cell>
          <cell r="C10428" t="str">
            <v>M2</v>
          </cell>
          <cell r="D10428">
            <v>85.1</v>
          </cell>
        </row>
        <row r="10429">
          <cell r="A10429">
            <v>2412</v>
          </cell>
          <cell r="B10429" t="str">
            <v>DIVISÓRIA (N3) PAINEL/VIDRO/PAINEL MSO/COMEIA E=35MM - MONTANTE/RODAPE DUPLO ALUMINIO ANOD NAT -COLOCADA</v>
          </cell>
          <cell r="C10429" t="str">
            <v>M2</v>
          </cell>
          <cell r="D10429">
            <v>97.29</v>
          </cell>
        </row>
        <row r="10430">
          <cell r="A10430">
            <v>2413</v>
          </cell>
          <cell r="B10430" t="str">
            <v>DIVISORIA (N2) PAINEL/VIDRO - PAINEL C/ MSO/COMEIA E=35MM - PERFIS SIMPLES ACO GALV PINTADO -COLOCADA</v>
          </cell>
          <cell r="C10430" t="str">
            <v>M2</v>
          </cell>
          <cell r="D10430">
            <v>87.4</v>
          </cell>
        </row>
        <row r="10431">
          <cell r="A10431">
            <v>2414</v>
          </cell>
          <cell r="B10431" t="str">
            <v>DIVISORIA (N2) PAINEL/VIDRO - PAINEL C/ MSO/COMEIA E=35MM - MONTANTE/RODAPE DUPLO ACO GALV PINTADO - COLOCADA</v>
          </cell>
          <cell r="C10431" t="str">
            <v>M2</v>
          </cell>
          <cell r="D10431">
            <v>90.85</v>
          </cell>
        </row>
        <row r="10432">
          <cell r="A10432">
            <v>2415</v>
          </cell>
          <cell r="B10432" t="str">
            <v>DIVISORIA CEGA (N1) - PAINEL MSO/COMEIA E=35MM - PERFIS SIMPLES ACO GALV PINTADO - COLOCADA</v>
          </cell>
          <cell r="C10432" t="str">
            <v>M2</v>
          </cell>
          <cell r="D10432">
            <v>73.599999999999994</v>
          </cell>
        </row>
        <row r="10433">
          <cell r="A10433">
            <v>2416</v>
          </cell>
          <cell r="B10433" t="str">
            <v>DIVISORIA (N3) PAINEL/VIDRO/PAINEL MSO/COMEIA E=35MM - MONTANTE/RODAPE DUPLO ACO GALV PINTADO -COLOCADA</v>
          </cell>
          <cell r="C10433" t="str">
            <v>M2</v>
          </cell>
          <cell r="D10433">
            <v>100.74</v>
          </cell>
        </row>
        <row r="10434">
          <cell r="A10434">
            <v>2417</v>
          </cell>
          <cell r="B10434" t="str">
            <v>DIVISORIA CEGA (N1) - PAINEL MSO/COMEIA E=35MM - MONTANTE/RODAPE DUPLO ALUMINIO ANOD NAT -COLOCADA</v>
          </cell>
          <cell r="C10434" t="str">
            <v>M2</v>
          </cell>
          <cell r="D10434">
            <v>92</v>
          </cell>
        </row>
        <row r="10435">
          <cell r="A10435">
            <v>2418</v>
          </cell>
          <cell r="B10435" t="str">
            <v>DOBRADICA (TIPO LEVE) DE FERRO, COM ACABAMENTO GALVANIZADO (ZINCADO), PARA PORTA INTERNA, COM PINO E PARAFUSOS, SEM ANEIS, DE * 3" X 2 1/2</v>
          </cell>
          <cell r="C10435" t="str">
            <v>UN</v>
          </cell>
          <cell r="D10435">
            <v>6.8</v>
          </cell>
        </row>
        <row r="10436">
          <cell r="A10436">
            <v>2419</v>
          </cell>
          <cell r="B10436" t="str">
            <v>DOBRADICA LATAO CROMADO 3 X 3 1/2" SEM ANEIS</v>
          </cell>
          <cell r="C10436" t="str">
            <v>UN</v>
          </cell>
          <cell r="D10436">
            <v>12.16</v>
          </cell>
        </row>
        <row r="10437">
          <cell r="A10437">
            <v>2420</v>
          </cell>
          <cell r="B10437" t="str">
            <v>DOBRADICA FERRO CROMADO 3 X 3" SEM ANEIS</v>
          </cell>
          <cell r="C10437" t="str">
            <v>UN</v>
          </cell>
          <cell r="D10437">
            <v>3.66</v>
          </cell>
        </row>
        <row r="10438">
          <cell r="A10438">
            <v>2421</v>
          </cell>
          <cell r="B10438" t="str">
            <v>DOBRADICA FERRO CROMADO 4 X 3 1/2" COM ANEIS</v>
          </cell>
          <cell r="C10438" t="str">
            <v>UN</v>
          </cell>
          <cell r="D10438">
            <v>8.09</v>
          </cell>
        </row>
        <row r="10439">
          <cell r="A10439">
            <v>2422</v>
          </cell>
          <cell r="B10439" t="str">
            <v>DOBRADICA LATAO CROMADO 4 X 3 1/2" COM ANEIS</v>
          </cell>
          <cell r="C10439" t="str">
            <v>UN</v>
          </cell>
          <cell r="D10439">
            <v>22.13</v>
          </cell>
        </row>
        <row r="10440">
          <cell r="A10440">
            <v>2424</v>
          </cell>
          <cell r="B10440" t="str">
            <v>DOBRADICA LATAO POLIDO 3 1/2 X 3" COM ANEIS</v>
          </cell>
          <cell r="C10440" t="str">
            <v>UN</v>
          </cell>
          <cell r="D10440">
            <v>12.19</v>
          </cell>
        </row>
        <row r="10441">
          <cell r="A10441">
            <v>2425</v>
          </cell>
          <cell r="B10441" t="str">
            <v>DOBRADICA ACO ZINCADO 3 X 3" SEM ANEIS</v>
          </cell>
          <cell r="C10441" t="str">
            <v>UN</v>
          </cell>
          <cell r="D10441">
            <v>3.7</v>
          </cell>
        </row>
        <row r="10442">
          <cell r="A10442">
            <v>2426</v>
          </cell>
          <cell r="B10442" t="str">
            <v>DOBRADICA ACO ZINCADO 3 X 3 1/2" COM ANEIS</v>
          </cell>
          <cell r="C10442" t="str">
            <v>UN</v>
          </cell>
          <cell r="D10442">
            <v>4.99</v>
          </cell>
        </row>
        <row r="10443">
          <cell r="A10443">
            <v>2427</v>
          </cell>
          <cell r="B10443" t="str">
            <v>DOBRADICA LATAO CROMADO 3 X 3" SEM ANEIS</v>
          </cell>
          <cell r="C10443" t="str">
            <v>UN</v>
          </cell>
          <cell r="D10443">
            <v>12.42</v>
          </cell>
        </row>
        <row r="10444">
          <cell r="A10444">
            <v>2429</v>
          </cell>
          <cell r="B10444" t="str">
            <v>DOBRADICA LATAO LAMINADO 3 1/2 X 3" COM ANEIS</v>
          </cell>
          <cell r="C10444" t="str">
            <v>UN</v>
          </cell>
          <cell r="D10444">
            <v>11.64</v>
          </cell>
        </row>
        <row r="10445">
          <cell r="A10445">
            <v>2431</v>
          </cell>
          <cell r="B10445" t="str">
            <v>DOBRADICA LATAO CROMADO 2 X 1" SEM ANEIS</v>
          </cell>
          <cell r="C10445" t="str">
            <v>UN</v>
          </cell>
          <cell r="D10445">
            <v>3.08</v>
          </cell>
        </row>
        <row r="10446">
          <cell r="A10446">
            <v>2432</v>
          </cell>
          <cell r="B10446" t="str">
            <v>DOBRADICA FERRO CROMADO 3 X 3 1/2" COM ANEIS</v>
          </cell>
          <cell r="C10446" t="str">
            <v>UN</v>
          </cell>
          <cell r="D10446">
            <v>4.72</v>
          </cell>
        </row>
        <row r="10447">
          <cell r="A10447">
            <v>2433</v>
          </cell>
          <cell r="B10447" t="str">
            <v>DOBRADICA FERRO CROMADO 3 X 2 1/2" SEM ANEIS</v>
          </cell>
          <cell r="C10447" t="str">
            <v>UN</v>
          </cell>
          <cell r="D10447">
            <v>2.89</v>
          </cell>
        </row>
        <row r="10448">
          <cell r="A10448">
            <v>2435</v>
          </cell>
          <cell r="B10448" t="str">
            <v>DOBRADICA FERRO POLIDO OU GALV 3 X 2.1/2" E=1,5MM PINO SOLTO OU REVERSIVEL SEM ANEIS</v>
          </cell>
          <cell r="C10448" t="str">
            <v>UN</v>
          </cell>
          <cell r="D10448">
            <v>2.2200000000000002</v>
          </cell>
        </row>
        <row r="10449">
          <cell r="A10449">
            <v>2436</v>
          </cell>
          <cell r="B10449" t="str">
            <v>ELETRICISTA</v>
          </cell>
          <cell r="C10449" t="str">
            <v>H</v>
          </cell>
          <cell r="D10449">
            <v>9.89</v>
          </cell>
        </row>
        <row r="10450">
          <cell r="A10450">
            <v>2437</v>
          </cell>
          <cell r="B10450" t="str">
            <v>MONTADOR ELETROMECANICO</v>
          </cell>
          <cell r="C10450" t="str">
            <v>H</v>
          </cell>
          <cell r="D10450">
            <v>13.5</v>
          </cell>
        </row>
        <row r="10451">
          <cell r="A10451">
            <v>2438</v>
          </cell>
          <cell r="B10451" t="str">
            <v>ELETROTECNICO</v>
          </cell>
          <cell r="C10451" t="str">
            <v>H</v>
          </cell>
          <cell r="D10451">
            <v>15.18</v>
          </cell>
        </row>
        <row r="10452">
          <cell r="A10452">
            <v>2439</v>
          </cell>
          <cell r="B10452" t="str">
            <v>ELETRICISTA INDUSTRIAL</v>
          </cell>
          <cell r="C10452" t="str">
            <v>H</v>
          </cell>
          <cell r="D10452">
            <v>12.75</v>
          </cell>
        </row>
        <row r="10453">
          <cell r="A10453">
            <v>2442</v>
          </cell>
          <cell r="B10453" t="str">
            <v>ELETRODUTO 3" TIPO KANALEX OU EQUIV</v>
          </cell>
          <cell r="C10453" t="str">
            <v>M</v>
          </cell>
          <cell r="D10453">
            <v>12.86</v>
          </cell>
        </row>
        <row r="10454">
          <cell r="A10454">
            <v>2446</v>
          </cell>
          <cell r="B10454" t="str">
            <v>ELETRODUTO 2" TIPO KANALEX OU EQUIV</v>
          </cell>
          <cell r="C10454" t="str">
            <v>M</v>
          </cell>
          <cell r="D10454">
            <v>7.95</v>
          </cell>
        </row>
        <row r="10455">
          <cell r="A10455">
            <v>2483</v>
          </cell>
          <cell r="B10455" t="str">
            <v>CONECTOR RETO 1" EM FERRO GALV OU ALUMINIO P/ ADAPTAR ENTRADA DE ELETRODUTO METALICO FLEXIVEL EM QUADROS</v>
          </cell>
          <cell r="C10455" t="str">
            <v>UN</v>
          </cell>
          <cell r="D10455">
            <v>2.4500000000000002</v>
          </cell>
        </row>
        <row r="10456">
          <cell r="A10456">
            <v>2484</v>
          </cell>
          <cell r="B10456" t="str">
            <v>CONECTOR RETO 3" EM FERRO GALV OU ALUMINIO P/ ADAPTAR ENTRADA DE ELETRODUTO METALICO FLEXIVEL EM QUADROS</v>
          </cell>
          <cell r="C10456" t="str">
            <v>UN</v>
          </cell>
          <cell r="D10456">
            <v>20.55</v>
          </cell>
        </row>
        <row r="10457">
          <cell r="A10457">
            <v>2485</v>
          </cell>
          <cell r="B10457" t="str">
            <v>CONECTOR RETO 4" EM FERRO GALV OU ALUMINIO P/ ADAPTAR ENTRADA DE ELETRODUTO METALICO FLEXIVEL EM QUADROS</v>
          </cell>
          <cell r="C10457" t="str">
            <v>UN</v>
          </cell>
          <cell r="D10457">
            <v>49.95</v>
          </cell>
        </row>
        <row r="10458">
          <cell r="A10458">
            <v>2487</v>
          </cell>
          <cell r="B10458" t="str">
            <v>CONECTOR RETO 1/2" EM FERRO GALV OU ALUMINIO P/ ADAPTAR ENTRADA DE ELETRODUTO METALICO FLEXIVEL EM QUADROS</v>
          </cell>
          <cell r="C10458" t="str">
            <v>UN</v>
          </cell>
          <cell r="D10458">
            <v>1.9</v>
          </cell>
        </row>
        <row r="10459">
          <cell r="A10459">
            <v>2488</v>
          </cell>
          <cell r="B10459" t="str">
            <v>CONECTOR RETO 3/4" EM FERRO GALV OU ALUMINIO P/ ADAPTAR ENTRADA DE ELETRODUTO METALICO FLEXIVEL EM QUADROS</v>
          </cell>
          <cell r="C10459" t="str">
            <v>UN</v>
          </cell>
          <cell r="D10459">
            <v>2.09</v>
          </cell>
        </row>
        <row r="10460">
          <cell r="A10460">
            <v>2489</v>
          </cell>
          <cell r="B10460" t="str">
            <v>CONECTOR RETO 2" EM FERRO GALV OU ALUMINIO P/ ADAPTAR ENTRADA DE ELETRODUTO METALICO FLEXIVEL</v>
          </cell>
          <cell r="C10460" t="str">
            <v>UN</v>
          </cell>
          <cell r="D10460">
            <v>7.34</v>
          </cell>
        </row>
        <row r="10461">
          <cell r="A10461">
            <v>2498</v>
          </cell>
          <cell r="B10461" t="str">
            <v>ELETRODUTO METALICO FLEXIVEL 1/2" C/ REVESTIMENTO PVC TIPO SEALTUBO OU EQUIV</v>
          </cell>
          <cell r="C10461" t="str">
            <v>M</v>
          </cell>
          <cell r="D10461">
            <v>5.7</v>
          </cell>
        </row>
        <row r="10462">
          <cell r="A10462">
            <v>2500</v>
          </cell>
          <cell r="B10462" t="str">
            <v>ELETRODUTO METALICO FLEXIVEL REV EXT PVC PRETO 60MM TIPO COPEX OU EQUIV</v>
          </cell>
          <cell r="C10462" t="str">
            <v>M</v>
          </cell>
          <cell r="D10462">
            <v>28.7</v>
          </cell>
        </row>
        <row r="10463">
          <cell r="A10463">
            <v>2501</v>
          </cell>
          <cell r="B10463" t="str">
            <v>ELETRODUTO METALICO FLEXIVEL REV EXT PVC PRETO 32MM TIPO COPEX OU EQUIV</v>
          </cell>
          <cell r="C10463" t="str">
            <v>M</v>
          </cell>
          <cell r="D10463">
            <v>10.51</v>
          </cell>
        </row>
        <row r="10464">
          <cell r="A10464">
            <v>2502</v>
          </cell>
          <cell r="B10464" t="str">
            <v>ELETRODUTO METALICO FLEXIVEL REV EXT PVC PRETO 40MM TIPO COPEX OU EQUIV</v>
          </cell>
          <cell r="C10464" t="str">
            <v>M</v>
          </cell>
          <cell r="D10464">
            <v>14.61</v>
          </cell>
        </row>
        <row r="10465">
          <cell r="A10465">
            <v>2503</v>
          </cell>
          <cell r="B10465" t="str">
            <v>ELETRODUTO METALICO FLEXIVEL REV EXT PVC PRETO 50MM TIPO COPEX OU EQUIV</v>
          </cell>
          <cell r="C10465" t="str">
            <v>M</v>
          </cell>
          <cell r="D10465">
            <v>19.920000000000002</v>
          </cell>
        </row>
        <row r="10466">
          <cell r="A10466">
            <v>2504</v>
          </cell>
          <cell r="B10466" t="str">
            <v>ELETRODUTO METALICO FLEXIVEL REV EXT PVC PRETO 25MM TIPO COPEX OU EQUIV</v>
          </cell>
          <cell r="C10466" t="str">
            <v>M</v>
          </cell>
          <cell r="D10466">
            <v>7.09</v>
          </cell>
        </row>
        <row r="10467">
          <cell r="A10467">
            <v>2505</v>
          </cell>
          <cell r="B10467" t="str">
            <v>ELETRODUTO METALICO FLEXIVEL REV EXT PVC PRETO 75MM TIPO COPEX OU EQUIV</v>
          </cell>
          <cell r="C10467" t="str">
            <v>M</v>
          </cell>
          <cell r="D10467">
            <v>37.18</v>
          </cell>
        </row>
        <row r="10468">
          <cell r="A10468">
            <v>2509</v>
          </cell>
          <cell r="B10468" t="str">
            <v>PLUG 3P + T 30A/440V REFERENCIA 56406, USO INDUSTRIAL TP PIAL OU EQUIV</v>
          </cell>
          <cell r="C10468" t="str">
            <v>UN</v>
          </cell>
          <cell r="D10468">
            <v>36.43</v>
          </cell>
        </row>
        <row r="10469">
          <cell r="A10469">
            <v>2510</v>
          </cell>
          <cell r="B10469" t="str">
            <v>RELE FOTOELETRICO 1000W/220V</v>
          </cell>
          <cell r="C10469" t="str">
            <v>UN</v>
          </cell>
          <cell r="D10469">
            <v>28.75</v>
          </cell>
        </row>
        <row r="10470">
          <cell r="A10470">
            <v>2512</v>
          </cell>
          <cell r="B10470" t="str">
            <v>BRACO P/ LUMINARIA PUBLICA 1 X 1,50M ROMAGNOLE OU EQUIV</v>
          </cell>
          <cell r="C10470" t="str">
            <v>UN</v>
          </cell>
          <cell r="D10470">
            <v>17.43</v>
          </cell>
        </row>
        <row r="10471">
          <cell r="A10471">
            <v>2515</v>
          </cell>
          <cell r="B10471" t="str">
            <v>CONECTOR CURVO 90 GRAUS BITOLA 3/4" EM FERRO GALV OU ALUMINIO P/ ADAPTAR ENTRADA DE ELETRODUTO METALICO FLEXIVEL EM QUADROS</v>
          </cell>
          <cell r="C10471" t="str">
            <v>UN</v>
          </cell>
          <cell r="D10471">
            <v>3.7</v>
          </cell>
        </row>
        <row r="10472">
          <cell r="A10472">
            <v>2516</v>
          </cell>
          <cell r="B10472" t="str">
            <v>CONECTOR CURVO 90 GRAUS BITOLA 1" EM FERRO GALV OU ALUMINIO P/ ADAPTAR ENTRADA DE ELETRODUTO METALICO FLEXIVEL EM QUADROS</v>
          </cell>
          <cell r="C10472" t="str">
            <v>UN</v>
          </cell>
          <cell r="D10472">
            <v>4.25</v>
          </cell>
        </row>
        <row r="10473">
          <cell r="A10473">
            <v>2517</v>
          </cell>
          <cell r="B10473" t="str">
            <v>CONECTOR CURVO 90 GRAUS BITOLA 1 1/2" EM FERRO GALV OU ALUMINIO P/ ADAPTAR ENTRADA DE ELETRODUTO METALICO FLEXIVEL EM QUADROS</v>
          </cell>
          <cell r="C10473" t="str">
            <v>UN</v>
          </cell>
          <cell r="D10473">
            <v>8.5399999999999991</v>
          </cell>
        </row>
        <row r="10474">
          <cell r="A10474">
            <v>2518</v>
          </cell>
          <cell r="B10474" t="str">
            <v>CONECTOR CURVO 90 GRAUS BITOLA 2 1/2" EM FERRO GALV OU ALUMINIO P/ ADAPTAR ENTRADA DE ELETRODUTO METALICO FLEXIVEL EM QUADROS</v>
          </cell>
          <cell r="C10474" t="str">
            <v>UN</v>
          </cell>
          <cell r="D10474">
            <v>42.89</v>
          </cell>
        </row>
        <row r="10475">
          <cell r="A10475">
            <v>2519</v>
          </cell>
          <cell r="B10475" t="str">
            <v>CONECTOR CURVO 90 GRAUS BITOLA 3" EM FERRO GALV OU ALUMINIO P/ ADAPTAR ENTRADA DE ELETRODUTO METALICO FLEXIVEL EM QUADROS</v>
          </cell>
          <cell r="C10475" t="str">
            <v>UN</v>
          </cell>
          <cell r="D10475">
            <v>47.9</v>
          </cell>
        </row>
        <row r="10476">
          <cell r="A10476">
            <v>2520</v>
          </cell>
          <cell r="B10476" t="str">
            <v>CONECTOR CURVO 90 GRAUS BITOLA 4" EM FERRO GALV OU ALUMINIO P/ ADAPTAR ENTRADA DE ELETRODUTO METALICO FLEXIVEL EM QUADROS</v>
          </cell>
          <cell r="C10476" t="str">
            <v>UN</v>
          </cell>
          <cell r="D10476">
            <v>82.8</v>
          </cell>
        </row>
        <row r="10477">
          <cell r="A10477">
            <v>2521</v>
          </cell>
          <cell r="B10477" t="str">
            <v>CONECTOR CURVO 90 GRAUS BITOLA 2" EM FERRO GALV OU ALUMINIO P/ ADAPTAR ENTRADA DE ELETRODUTO METALICO FLEXIVEL EM QUADROS</v>
          </cell>
          <cell r="C10477" t="str">
            <v>UN</v>
          </cell>
          <cell r="D10477">
            <v>26.24</v>
          </cell>
        </row>
        <row r="10478">
          <cell r="A10478">
            <v>2522</v>
          </cell>
          <cell r="B10478" t="str">
            <v>CONECTOR CURVO 90 GRAUS BITOLA 1 1/4" EM FERRO GALV OU ALUMINIO P/ ADAPTAR ENTRADA DE ELETRODUTO METALICO FLEXIVEL EM QUADROS</v>
          </cell>
          <cell r="C10478" t="str">
            <v>UN</v>
          </cell>
          <cell r="D10478">
            <v>7.74</v>
          </cell>
        </row>
        <row r="10479">
          <cell r="A10479">
            <v>2526</v>
          </cell>
          <cell r="B10479" t="str">
            <v>CONECTOR RETO 1 1/4" EM FERRO GALV OU ALUMINIO P/ ADAPTAR ENTRADA DE ELETRODUTO METALICO FLEXIVEL EM QUADROS</v>
          </cell>
          <cell r="C10479" t="str">
            <v>UN</v>
          </cell>
          <cell r="D10479">
            <v>4.6900000000000004</v>
          </cell>
        </row>
        <row r="10480">
          <cell r="A10480">
            <v>2527</v>
          </cell>
          <cell r="B10480" t="str">
            <v>CONECTOR RETO 1 1/2" EM FERRO GALV OU ALUMINIO P/ ADAPTAR ENTRADA DE ELETRODUTO METALICO FLEXIVEL EM QUADROS</v>
          </cell>
          <cell r="C10480" t="str">
            <v>UN</v>
          </cell>
          <cell r="D10480">
            <v>5.44</v>
          </cell>
        </row>
        <row r="10481">
          <cell r="A10481">
            <v>2528</v>
          </cell>
          <cell r="B10481" t="str">
            <v>CONECTOR RETO 2 1/2" EM FERRO GALV OU ALUMINIO P/ ADAPTAR ENTRADA DE ELETRODUTO METALICO FLEXIVEL EM QUADROS</v>
          </cell>
          <cell r="C10481" t="str">
            <v>UN</v>
          </cell>
          <cell r="D10481">
            <v>16.7</v>
          </cell>
        </row>
        <row r="10482">
          <cell r="A10482">
            <v>2535</v>
          </cell>
          <cell r="B10482" t="str">
            <v>BUCHA LIGA ALUMINIO P/ ELETRODUTO ROSCAVEL 3/4"</v>
          </cell>
          <cell r="C10482" t="str">
            <v>UN</v>
          </cell>
          <cell r="D10482">
            <v>0.38</v>
          </cell>
        </row>
        <row r="10483">
          <cell r="A10483">
            <v>2536</v>
          </cell>
          <cell r="B10483" t="str">
            <v>BUCHA LIGA ALUMINIO P/ ELETRODUTO ROSCAVEL 1"</v>
          </cell>
          <cell r="C10483" t="str">
            <v>UN</v>
          </cell>
          <cell r="D10483">
            <v>0.48</v>
          </cell>
        </row>
        <row r="10484">
          <cell r="A10484">
            <v>2537</v>
          </cell>
          <cell r="B10484" t="str">
            <v>BUCHA LIGA ALUMINIO P/ ELETRODUTO ROSCAVEL 1 1/4"</v>
          </cell>
          <cell r="C10484" t="str">
            <v>UN</v>
          </cell>
          <cell r="D10484">
            <v>0.67</v>
          </cell>
        </row>
        <row r="10485">
          <cell r="A10485">
            <v>2538</v>
          </cell>
          <cell r="B10485" t="str">
            <v>BUCHA LIGA ALUMINIO P/ ELETRODUTO ROSCAVEL 1 1/2"</v>
          </cell>
          <cell r="C10485" t="str">
            <v>UN</v>
          </cell>
          <cell r="D10485">
            <v>0.82</v>
          </cell>
        </row>
        <row r="10486">
          <cell r="A10486">
            <v>2539</v>
          </cell>
          <cell r="B10486" t="str">
            <v>BUCHA LIGA ALUMINIO P/ ELETRODUTO ROSCAVEL 3"</v>
          </cell>
          <cell r="C10486" t="str">
            <v>UN</v>
          </cell>
          <cell r="D10486">
            <v>2.85</v>
          </cell>
        </row>
        <row r="10487">
          <cell r="A10487">
            <v>2540</v>
          </cell>
          <cell r="B10487" t="str">
            <v>BUCHA LIGA ALUMINIO P/ ELETRODUTO ROSCAVEL 4"</v>
          </cell>
          <cell r="C10487" t="str">
            <v>UN</v>
          </cell>
          <cell r="D10487">
            <v>4.3899999999999997</v>
          </cell>
        </row>
        <row r="10488">
          <cell r="A10488">
            <v>2541</v>
          </cell>
          <cell r="B10488" t="str">
            <v>BUCHA LIGA ALUMINIO P/ ELETRODUTO ROSCAVEL 2 1/2"</v>
          </cell>
          <cell r="C10488" t="str">
            <v>UN</v>
          </cell>
          <cell r="D10488">
            <v>2.4300000000000002</v>
          </cell>
        </row>
        <row r="10489">
          <cell r="A10489">
            <v>2542</v>
          </cell>
          <cell r="B10489" t="str">
            <v>BUCHA LIGA ALUMINIO P/ ELETRODUTO ROSCAVEL 2"</v>
          </cell>
          <cell r="C10489" t="str">
            <v>UN</v>
          </cell>
          <cell r="D10489">
            <v>1.36</v>
          </cell>
        </row>
        <row r="10490">
          <cell r="A10490">
            <v>2543</v>
          </cell>
          <cell r="B10490" t="str">
            <v>BUCHA LIGA ALUMINIO P/ ELETRODUTO ROSCAVEL 1/2"</v>
          </cell>
          <cell r="C10490" t="str">
            <v>UN</v>
          </cell>
          <cell r="D10490">
            <v>0.27</v>
          </cell>
        </row>
        <row r="10491">
          <cell r="A10491">
            <v>2548</v>
          </cell>
          <cell r="B10491" t="str">
            <v>CONECTOR CURVO 90 GRAUS BITOLA 1/2" EM FERRO GALV OU ALUMINIO P/ ADAPTAR ENTRADA DE ELETRODUTO METALICO FLEXIVEL EM QUADROS</v>
          </cell>
          <cell r="C10491" t="str">
            <v>UN</v>
          </cell>
          <cell r="D10491">
            <v>2.99</v>
          </cell>
        </row>
        <row r="10492">
          <cell r="A10492">
            <v>2555</v>
          </cell>
          <cell r="B10492" t="str">
            <v>CAIXA DE PASSAGEM 3" X 3" SEXTAVADA EM FERRO GALV"</v>
          </cell>
          <cell r="C10492" t="str">
            <v>UN</v>
          </cell>
          <cell r="D10492">
            <v>1.68</v>
          </cell>
        </row>
        <row r="10493">
          <cell r="A10493">
            <v>2556</v>
          </cell>
          <cell r="B10493" t="str">
            <v>CAIXA DE PASSAGEM 4" X 2" EM FERRO GALV"</v>
          </cell>
          <cell r="C10493" t="str">
            <v>UN</v>
          </cell>
          <cell r="D10493">
            <v>1.01</v>
          </cell>
        </row>
        <row r="10494">
          <cell r="A10494">
            <v>2557</v>
          </cell>
          <cell r="B10494" t="str">
            <v>CAIXA DE PASSAGEM 4" X 4" EM FERRO GALV"</v>
          </cell>
          <cell r="C10494" t="str">
            <v>UN</v>
          </cell>
          <cell r="D10494">
            <v>1.68</v>
          </cell>
        </row>
        <row r="10495">
          <cell r="A10495">
            <v>2558</v>
          </cell>
          <cell r="B10495" t="str">
            <v>CONDULETE DE ALUMINIO, TIPO C, COM TAMPA CEGA, PARA ELETRODUTO ROSCAVEL DE 1/2"</v>
          </cell>
          <cell r="C10495" t="str">
            <v>UN</v>
          </cell>
          <cell r="D10495">
            <v>6.34</v>
          </cell>
        </row>
        <row r="10496">
          <cell r="A10496">
            <v>2559</v>
          </cell>
          <cell r="B10496" t="str">
            <v>CONDULETE TIPO "C" EM LIGA ALUMINIO P/ ELETRODUTO ROSCADO 3/4"</v>
          </cell>
          <cell r="C10496" t="str">
            <v>UN</v>
          </cell>
          <cell r="D10496">
            <v>6.24</v>
          </cell>
        </row>
        <row r="10497">
          <cell r="A10497">
            <v>2560</v>
          </cell>
          <cell r="B10497" t="str">
            <v>CONDULETE TIPO "C" EM LIGA ALUMINIO P/ ELETRODUTO ROSCADO 1"</v>
          </cell>
          <cell r="C10497" t="str">
            <v>UN</v>
          </cell>
          <cell r="D10497">
            <v>9.94</v>
          </cell>
        </row>
        <row r="10498">
          <cell r="A10498">
            <v>2565</v>
          </cell>
          <cell r="B10498" t="str">
            <v>CONDULETE TIPO "E" EM LIGA ALUMINIO P/ ELETRODUTO ROSCADO 3/4"</v>
          </cell>
          <cell r="C10498" t="str">
            <v>UN</v>
          </cell>
          <cell r="D10498">
            <v>5.82</v>
          </cell>
        </row>
        <row r="10499">
          <cell r="A10499">
            <v>2566</v>
          </cell>
          <cell r="B10499" t="str">
            <v>CONDULETE TIPO "E" EM LIGA ALUMINIO P/ ELETRODUTO ROSCADO 1 1/4"</v>
          </cell>
          <cell r="C10499" t="str">
            <v>UN</v>
          </cell>
          <cell r="D10499">
            <v>16.11</v>
          </cell>
        </row>
        <row r="10500">
          <cell r="A10500">
            <v>2567</v>
          </cell>
          <cell r="B10500" t="str">
            <v>CONDULETE TIPO "E" EM LIGA ALUMINIO P/ ELETRODUTO ROSCADO 2"</v>
          </cell>
          <cell r="C10500" t="str">
            <v>UN</v>
          </cell>
          <cell r="D10500">
            <v>31.6</v>
          </cell>
        </row>
        <row r="10501">
          <cell r="A10501">
            <v>2568</v>
          </cell>
          <cell r="B10501" t="str">
            <v>CONDULETE TIPO "E" EM LIGA ALUMINIO P/ ELETRODUTO ROSCADO 3"</v>
          </cell>
          <cell r="C10501" t="str">
            <v>UN</v>
          </cell>
          <cell r="D10501">
            <v>68.25</v>
          </cell>
        </row>
        <row r="10502">
          <cell r="A10502">
            <v>2569</v>
          </cell>
          <cell r="B10502" t="str">
            <v>CONDULETE TIPO "LR" EM LIGA ALUMINIO P/ ELETRODUTO ROSCADO 1/2"</v>
          </cell>
          <cell r="C10502" t="str">
            <v>UN</v>
          </cell>
          <cell r="D10502">
            <v>5.82</v>
          </cell>
        </row>
        <row r="10503">
          <cell r="A10503">
            <v>2570</v>
          </cell>
          <cell r="B10503" t="str">
            <v>CONDULETE TIPO "LR" EM LIGA ALUMINIO P/ ELETRODUTO ROSCADO 1"</v>
          </cell>
          <cell r="C10503" t="str">
            <v>UN</v>
          </cell>
          <cell r="D10503">
            <v>9.73</v>
          </cell>
        </row>
        <row r="10504">
          <cell r="A10504">
            <v>2571</v>
          </cell>
          <cell r="B10504" t="str">
            <v>CONDULETE TIPO "LR" EM LIGA ALUMINIO P/ ELETRODUTO ROSCADO 2"</v>
          </cell>
          <cell r="C10504" t="str">
            <v>UN</v>
          </cell>
          <cell r="D10504">
            <v>35.36</v>
          </cell>
        </row>
        <row r="10505">
          <cell r="A10505">
            <v>2572</v>
          </cell>
          <cell r="B10505" t="str">
            <v>CONDULETE TIPO "LR" EM LIGA ALUMINIO P/ ELETRODUTO ROSCADO 3"</v>
          </cell>
          <cell r="C10505" t="str">
            <v>UN</v>
          </cell>
          <cell r="D10505">
            <v>68.209999999999994</v>
          </cell>
        </row>
        <row r="10506">
          <cell r="A10506">
            <v>2573</v>
          </cell>
          <cell r="B10506" t="str">
            <v>CONDULETE TIPO "T" EM LIGA ALUMINIO P/ ELETRODUTO ROSCADO 1/2"</v>
          </cell>
          <cell r="C10506" t="str">
            <v>UN</v>
          </cell>
          <cell r="D10506">
            <v>6.7</v>
          </cell>
        </row>
        <row r="10507">
          <cell r="A10507">
            <v>2574</v>
          </cell>
          <cell r="B10507" t="str">
            <v>CONDULETE TIPO "T" EM LIGA ALUMINIO P/ ELETRODUTO ROSCADO 3/4"</v>
          </cell>
          <cell r="C10507" t="str">
            <v>UN</v>
          </cell>
          <cell r="D10507">
            <v>6.72</v>
          </cell>
        </row>
        <row r="10508">
          <cell r="A10508">
            <v>2575</v>
          </cell>
          <cell r="B10508" t="str">
            <v>CONDULETE TIPO "T" EM LIGA ALUMINIO P/ ELETRODUTO ROSCADO 1 1/4"</v>
          </cell>
          <cell r="C10508" t="str">
            <v>UN</v>
          </cell>
          <cell r="D10508">
            <v>18.73</v>
          </cell>
        </row>
        <row r="10509">
          <cell r="A10509">
            <v>2576</v>
          </cell>
          <cell r="B10509" t="str">
            <v>CONDULETE TIPO "T" EM LIGA ALUMINIO P/ ELETRODUTO ROSCADO 1 1/2"</v>
          </cell>
          <cell r="C10509" t="str">
            <v>UN</v>
          </cell>
          <cell r="D10509">
            <v>26.89</v>
          </cell>
        </row>
        <row r="10510">
          <cell r="A10510">
            <v>2577</v>
          </cell>
          <cell r="B10510" t="str">
            <v>CONDULETE TIPO "T" EM LIGA ALUMINIO P/ ELETRODUTO ROSCADO 2"</v>
          </cell>
          <cell r="C10510" t="str">
            <v>UN</v>
          </cell>
          <cell r="D10510">
            <v>37.770000000000003</v>
          </cell>
        </row>
        <row r="10511">
          <cell r="A10511">
            <v>2578</v>
          </cell>
          <cell r="B10511" t="str">
            <v>CONDULETE TIPO "T" EM LIGA ALUMINIO P/ ELETRODUTO ROSCADO 3"</v>
          </cell>
          <cell r="C10511" t="str">
            <v>UN</v>
          </cell>
          <cell r="D10511">
            <v>74.78</v>
          </cell>
        </row>
        <row r="10512">
          <cell r="A10512">
            <v>2579</v>
          </cell>
          <cell r="B10512" t="str">
            <v>CONDULETE TIPO "X" EM LIGA ALUMINIO P/ ELETRODUTO ROSCADO 1/2"</v>
          </cell>
          <cell r="C10512" t="str">
            <v>UN</v>
          </cell>
          <cell r="D10512">
            <v>6.65</v>
          </cell>
        </row>
        <row r="10513">
          <cell r="A10513">
            <v>2580</v>
          </cell>
          <cell r="B10513" t="str">
            <v>CONDULETE TIPO "X" EM LIGA ALUMINIO P/ ELETRODUTO ROSCADO 3/4"</v>
          </cell>
          <cell r="C10513" t="str">
            <v>UN</v>
          </cell>
          <cell r="D10513">
            <v>7.11</v>
          </cell>
        </row>
        <row r="10514">
          <cell r="A10514">
            <v>2581</v>
          </cell>
          <cell r="B10514" t="str">
            <v>CONDULETE TIPO "X" EM LIGA ALUMINIO P/ ELETRODUTO ROSCADO 1"</v>
          </cell>
          <cell r="C10514" t="str">
            <v>UN</v>
          </cell>
          <cell r="D10514">
            <v>12.49</v>
          </cell>
        </row>
        <row r="10515">
          <cell r="A10515">
            <v>2582</v>
          </cell>
          <cell r="B10515" t="str">
            <v>CONDULETE TIPO "X" EM LIGA ALUMINIO P/ ELETRODUTO ROSCADO 1 1/2"</v>
          </cell>
          <cell r="C10515" t="str">
            <v>UN</v>
          </cell>
          <cell r="D10515">
            <v>27.2</v>
          </cell>
        </row>
        <row r="10516">
          <cell r="A10516">
            <v>2583</v>
          </cell>
          <cell r="B10516" t="str">
            <v>CONDULETE TIPO "X" EM LIGA ALUMINIO P/ ELETRODUTO ROSCADO 3"</v>
          </cell>
          <cell r="C10516" t="str">
            <v>UN</v>
          </cell>
          <cell r="D10516">
            <v>73.03</v>
          </cell>
        </row>
        <row r="10517">
          <cell r="A10517">
            <v>2584</v>
          </cell>
          <cell r="B10517" t="str">
            <v>CONDULETE TIPO "X" EM LIGA ALUMINIO P/ ELETRODUTO ROSCADO 4"</v>
          </cell>
          <cell r="C10517" t="str">
            <v>UN</v>
          </cell>
          <cell r="D10517">
            <v>148.29</v>
          </cell>
        </row>
        <row r="10518">
          <cell r="A10518">
            <v>2585</v>
          </cell>
          <cell r="B10518" t="str">
            <v>CONDULETE TIPO "T" EM LIGA ALUMINIO P/ ELETRODUTO ROSCADO 4"</v>
          </cell>
          <cell r="C10518" t="str">
            <v>UN</v>
          </cell>
          <cell r="D10518">
            <v>136.36000000000001</v>
          </cell>
        </row>
        <row r="10519">
          <cell r="A10519">
            <v>2586</v>
          </cell>
          <cell r="B10519" t="str">
            <v>CONDULETE TIPO "T" EM LIGA ALUMINIO P/ ELETRODUTO ROSCADO 1"</v>
          </cell>
          <cell r="C10519" t="str">
            <v>UN</v>
          </cell>
          <cell r="D10519">
            <v>11.47</v>
          </cell>
        </row>
        <row r="10520">
          <cell r="A10520">
            <v>2587</v>
          </cell>
          <cell r="B10520" t="str">
            <v>CONDULETE TIPO "LR" EM LIGA ALUMINIO P/ ELETRODUTO ROSCADO 1 1/2"</v>
          </cell>
          <cell r="C10520" t="str">
            <v>UN</v>
          </cell>
          <cell r="D10520">
            <v>24.9</v>
          </cell>
        </row>
        <row r="10521">
          <cell r="A10521">
            <v>2588</v>
          </cell>
          <cell r="B10521" t="str">
            <v>CONDULETE TIPO "LR" EM LIGA ALUMINIO P/ ELETRODUTO ROSCADO 1 1/4"</v>
          </cell>
          <cell r="C10521" t="str">
            <v>UN</v>
          </cell>
          <cell r="D10521">
            <v>16.66</v>
          </cell>
        </row>
        <row r="10522">
          <cell r="A10522">
            <v>2589</v>
          </cell>
          <cell r="B10522" t="str">
            <v>CONDULETE TIPO "E" EM LIGA ALUMINIO P/ ELETRODUTO ROSCADO 1 1/2"</v>
          </cell>
          <cell r="C10522" t="str">
            <v>UN</v>
          </cell>
          <cell r="D10522">
            <v>23.23</v>
          </cell>
        </row>
        <row r="10523">
          <cell r="A10523">
            <v>2590</v>
          </cell>
          <cell r="B10523" t="str">
            <v>CONDULETE TIPO "E" EM LIGA ALUMINIO P/ ELETRODUTO ROSCADO 1"</v>
          </cell>
          <cell r="C10523" t="str">
            <v>UN</v>
          </cell>
          <cell r="D10523">
            <v>9.65</v>
          </cell>
        </row>
        <row r="10524">
          <cell r="A10524">
            <v>2591</v>
          </cell>
          <cell r="B10524" t="str">
            <v>CONDULETE TIPO "E" EM LIGA ALUMINIO P/ ELETRODUTO ROSCADO 1/2"</v>
          </cell>
          <cell r="C10524" t="str">
            <v>UN</v>
          </cell>
          <cell r="D10524">
            <v>5.38</v>
          </cell>
        </row>
        <row r="10525">
          <cell r="A10525">
            <v>2592</v>
          </cell>
          <cell r="B10525" t="str">
            <v>CONDULETE TIPO "C" EM LIGA ALUMINIO P/ ELETRODUTO ROSCADO 4"</v>
          </cell>
          <cell r="C10525" t="str">
            <v>UN</v>
          </cell>
          <cell r="D10525">
            <v>129.25</v>
          </cell>
        </row>
        <row r="10526">
          <cell r="A10526">
            <v>2593</v>
          </cell>
          <cell r="B10526" t="str">
            <v>CONDULETE TIPO "LR" EM LIGA ALUMINIO P/ ELETRODUTO ROSCADO 3/4"</v>
          </cell>
          <cell r="C10526" t="str">
            <v>UN</v>
          </cell>
          <cell r="D10526">
            <v>6.28</v>
          </cell>
        </row>
        <row r="10527">
          <cell r="A10527">
            <v>2594</v>
          </cell>
          <cell r="B10527" t="str">
            <v>CONDULETE TIPO "E" EM LIGA ALUMINIO P/ ELETRODUTO ROSCADO 4"</v>
          </cell>
          <cell r="C10527" t="str">
            <v>UN</v>
          </cell>
          <cell r="D10527">
            <v>123.33</v>
          </cell>
        </row>
        <row r="10528">
          <cell r="A10528">
            <v>2595</v>
          </cell>
          <cell r="B10528" t="str">
            <v>CONDULETE TIPO "LR" EM LIGA ALUMINIO P/ ELETRODUTO ROSCADO 4"</v>
          </cell>
          <cell r="C10528" t="str">
            <v>UN</v>
          </cell>
          <cell r="D10528">
            <v>131.99</v>
          </cell>
        </row>
        <row r="10529">
          <cell r="A10529">
            <v>2596</v>
          </cell>
          <cell r="B10529" t="str">
            <v>CONDULETE TIPO "X" EM LIGA ALUMINIO P/ ELETRODUTO ROSCADO 2"</v>
          </cell>
          <cell r="C10529" t="str">
            <v>UN</v>
          </cell>
          <cell r="D10529">
            <v>38.71</v>
          </cell>
        </row>
        <row r="10530">
          <cell r="A10530">
            <v>2597</v>
          </cell>
          <cell r="B10530" t="str">
            <v>CONDULETE TIPO "X" EM LIGA ALUMINIO P/ ELETRODUTO ROSCADO 1 1/4"</v>
          </cell>
          <cell r="C10530" t="str">
            <v>UN</v>
          </cell>
          <cell r="D10530">
            <v>20.97</v>
          </cell>
        </row>
        <row r="10531">
          <cell r="A10531">
            <v>2598</v>
          </cell>
          <cell r="B10531" t="str">
            <v>KIT-EMENDA C2 5" P/ DUTOS TIPO KANAFLEX</v>
          </cell>
          <cell r="C10531" t="str">
            <v>UN</v>
          </cell>
          <cell r="D10531">
            <v>45.38</v>
          </cell>
        </row>
        <row r="10532">
          <cell r="A10532">
            <v>2599</v>
          </cell>
          <cell r="B10532" t="str">
            <v>KIT-EMENDA C1 1 1/4" P/ DUTOS TIPO KANAFLEX</v>
          </cell>
          <cell r="C10532" t="str">
            <v>UN</v>
          </cell>
          <cell r="D10532">
            <v>18.149999999999999</v>
          </cell>
        </row>
        <row r="10533">
          <cell r="A10533">
            <v>2600</v>
          </cell>
          <cell r="B10533" t="str">
            <v>KIT-EMENDA C1 2" P/ DUTOS TIPO KANAFLEX</v>
          </cell>
          <cell r="C10533" t="str">
            <v>UN</v>
          </cell>
          <cell r="D10533">
            <v>22.6</v>
          </cell>
        </row>
        <row r="10534">
          <cell r="A10534">
            <v>2601</v>
          </cell>
          <cell r="B10534" t="str">
            <v>KIT-EMENDA C1 4" P/ DUTOS TIPO KANAFLEX</v>
          </cell>
          <cell r="C10534" t="str">
            <v>UN</v>
          </cell>
          <cell r="D10534">
            <v>35.64</v>
          </cell>
        </row>
        <row r="10535">
          <cell r="A10535">
            <v>2602</v>
          </cell>
          <cell r="B10535" t="str">
            <v>KIT-EMENDA C1 6" P/ DUTOS TIPO KANAFLEX</v>
          </cell>
          <cell r="C10535" t="str">
            <v>UN</v>
          </cell>
          <cell r="D10535">
            <v>52.95</v>
          </cell>
        </row>
        <row r="10536">
          <cell r="A10536">
            <v>2603</v>
          </cell>
          <cell r="B10536" t="str">
            <v>KIT-EMENDA C2 2" P/ DUTOS TIPO KANAFLEX</v>
          </cell>
          <cell r="C10536" t="str">
            <v>UN</v>
          </cell>
          <cell r="D10536">
            <v>23.37</v>
          </cell>
        </row>
        <row r="10537">
          <cell r="A10537">
            <v>2604</v>
          </cell>
          <cell r="B10537" t="str">
            <v>KIT-EMENDA C2 4" P/ DUTOS TIPO KANAFLEX</v>
          </cell>
          <cell r="C10537" t="str">
            <v>UN</v>
          </cell>
          <cell r="D10537">
            <v>38.93</v>
          </cell>
        </row>
        <row r="10538">
          <cell r="A10538">
            <v>2605</v>
          </cell>
          <cell r="B10538" t="str">
            <v>KIT-EMENDA C2 3" P/ DUTOS TIPO KANAFLEX</v>
          </cell>
          <cell r="C10538" t="str">
            <v>UN</v>
          </cell>
          <cell r="D10538">
            <v>27.37</v>
          </cell>
        </row>
        <row r="10539">
          <cell r="A10539">
            <v>2606</v>
          </cell>
          <cell r="B10539" t="str">
            <v>KIT-EMENDA C1 5" P/ DUTOS TP KANAFLEX</v>
          </cell>
          <cell r="C10539" t="str">
            <v>UN</v>
          </cell>
          <cell r="D10539">
            <v>43.8</v>
          </cell>
        </row>
        <row r="10540">
          <cell r="A10540">
            <v>2607</v>
          </cell>
          <cell r="B10540" t="str">
            <v>KIT-EMENDA C1 3" P/ DUTOS TIPO KANAFLEX</v>
          </cell>
          <cell r="C10540" t="str">
            <v>UN</v>
          </cell>
          <cell r="D10540">
            <v>27.61</v>
          </cell>
        </row>
        <row r="10541">
          <cell r="A10541">
            <v>2608</v>
          </cell>
          <cell r="B10541" t="str">
            <v>KIT-EMENDA C2 6" P/ DUTOS TIPO KANAFLEX</v>
          </cell>
          <cell r="C10541" t="str">
            <v>UN</v>
          </cell>
          <cell r="D10541">
            <v>49.34</v>
          </cell>
        </row>
        <row r="10542">
          <cell r="A10542">
            <v>2609</v>
          </cell>
          <cell r="B10542" t="str">
            <v>CURVA 45G FERRO GALV ELETROLITICO 3/4" P/ ELETRODUTO</v>
          </cell>
          <cell r="C10542" t="str">
            <v>UN</v>
          </cell>
          <cell r="D10542">
            <v>1.57</v>
          </cell>
        </row>
        <row r="10543">
          <cell r="A10543">
            <v>2611</v>
          </cell>
          <cell r="B10543" t="str">
            <v>CURVA 45G FERRO GALV ELETROLITICO 1 1/2" P/ ELETRODUTO</v>
          </cell>
          <cell r="C10543" t="str">
            <v>UN</v>
          </cell>
          <cell r="D10543">
            <v>6.59</v>
          </cell>
        </row>
        <row r="10544">
          <cell r="A10544">
            <v>2612</v>
          </cell>
          <cell r="B10544" t="str">
            <v>CURVA 45G FERRO GALV ELETROLITICO 2" P/ ELETRODUTO</v>
          </cell>
          <cell r="C10544" t="str">
            <v>UN</v>
          </cell>
          <cell r="D10544">
            <v>10.42</v>
          </cell>
        </row>
        <row r="10545">
          <cell r="A10545">
            <v>2613</v>
          </cell>
          <cell r="B10545" t="str">
            <v>CURVA 45G FERRO GALV ELETROLITICO 2 1/2" P/ ELETRODUTO</v>
          </cell>
          <cell r="C10545" t="str">
            <v>UN</v>
          </cell>
          <cell r="D10545">
            <v>21.61</v>
          </cell>
        </row>
        <row r="10546">
          <cell r="A10546">
            <v>2614</v>
          </cell>
          <cell r="B10546" t="str">
            <v>CURVA 45G FERRO GALV ELETROLITICO 3" P/ ELETRODUTO</v>
          </cell>
          <cell r="C10546" t="str">
            <v>UN</v>
          </cell>
          <cell r="D10546">
            <v>33.14</v>
          </cell>
        </row>
        <row r="10547">
          <cell r="A10547">
            <v>2615</v>
          </cell>
          <cell r="B10547" t="str">
            <v>CURVA 45G FERRO GALV ELETROLITICO 4" PARA ELETRODUTO</v>
          </cell>
          <cell r="C10547" t="str">
            <v>UN</v>
          </cell>
          <cell r="D10547">
            <v>54.34</v>
          </cell>
        </row>
        <row r="10548">
          <cell r="A10548">
            <v>2616</v>
          </cell>
          <cell r="B10548" t="str">
            <v>CURVA 90G FERRO GALV ELETROLITICO 1/2" P/ ELETRODUTO</v>
          </cell>
          <cell r="C10548" t="str">
            <v>UN</v>
          </cell>
          <cell r="D10548">
            <v>1.34</v>
          </cell>
        </row>
        <row r="10549">
          <cell r="A10549">
            <v>2617</v>
          </cell>
          <cell r="B10549" t="str">
            <v>CURVA 90G FERRO GALV ELETROLITICO 1" P/ ELETRODUTO</v>
          </cell>
          <cell r="C10549" t="str">
            <v>UN</v>
          </cell>
          <cell r="D10549">
            <v>2.14</v>
          </cell>
        </row>
        <row r="10550">
          <cell r="A10550">
            <v>2618</v>
          </cell>
          <cell r="B10550" t="str">
            <v>CURVA 90G FERRO GALV ELETROLITICO 1 1/4" P/ ELETRODUTO</v>
          </cell>
          <cell r="C10550" t="str">
            <v>UN</v>
          </cell>
          <cell r="D10550">
            <v>4.51</v>
          </cell>
        </row>
        <row r="10551">
          <cell r="A10551">
            <v>2619</v>
          </cell>
          <cell r="B10551" t="str">
            <v>CURVA 90G FERRO GALV ELETROLITICO 2 1/2" P/ ELETRODUTO</v>
          </cell>
          <cell r="C10551" t="str">
            <v>UN</v>
          </cell>
          <cell r="D10551">
            <v>21.61</v>
          </cell>
        </row>
        <row r="10552">
          <cell r="A10552">
            <v>2620</v>
          </cell>
          <cell r="B10552" t="str">
            <v>CURVA 90G FERRO GALV ELETROLITICO 3" P/ ELETRODUTO</v>
          </cell>
          <cell r="C10552" t="str">
            <v>UN</v>
          </cell>
          <cell r="D10552">
            <v>33.14</v>
          </cell>
        </row>
        <row r="10553">
          <cell r="A10553">
            <v>2621</v>
          </cell>
          <cell r="B10553" t="str">
            <v>CURVA 90G FERRO GALV ELETROLITICO 4" P/ ELETRODUTO</v>
          </cell>
          <cell r="C10553" t="str">
            <v>UN</v>
          </cell>
          <cell r="D10553">
            <v>54.3</v>
          </cell>
        </row>
        <row r="10554">
          <cell r="A10554">
            <v>2622</v>
          </cell>
          <cell r="B10554" t="str">
            <v>CURVA 135G FERRO GALV ELETROLITICO 1/2" P/ ELETRODUTO</v>
          </cell>
          <cell r="C10554" t="str">
            <v>UN</v>
          </cell>
          <cell r="D10554">
            <v>1.73</v>
          </cell>
        </row>
        <row r="10555">
          <cell r="A10555">
            <v>2623</v>
          </cell>
          <cell r="B10555" t="str">
            <v>CURVA 135G FERRO GALV ELETROLITICO 3/4" P/ ELETRODUTO</v>
          </cell>
          <cell r="C10555" t="str">
            <v>UN</v>
          </cell>
          <cell r="D10555">
            <v>1.91</v>
          </cell>
        </row>
        <row r="10556">
          <cell r="A10556">
            <v>2624</v>
          </cell>
          <cell r="B10556" t="str">
            <v>CURVA 135G FERRO GALV ELETROLITICO 1" P/ ELETRODUTO</v>
          </cell>
          <cell r="C10556" t="str">
            <v>UN</v>
          </cell>
          <cell r="D10556">
            <v>3.35</v>
          </cell>
        </row>
        <row r="10557">
          <cell r="A10557">
            <v>2625</v>
          </cell>
          <cell r="B10557" t="str">
            <v>CURVA 135G FERRO GALV ELETROLITICO 1 1/4" P/ ELETRODUTO</v>
          </cell>
          <cell r="C10557" t="str">
            <v>UN</v>
          </cell>
          <cell r="D10557">
            <v>7.07</v>
          </cell>
        </row>
        <row r="10558">
          <cell r="A10558">
            <v>2626</v>
          </cell>
          <cell r="B10558" t="str">
            <v>CURVA 135G FERRO GALV ELETROLITICO 1 1/2" P/ ELETRODUTO</v>
          </cell>
          <cell r="C10558" t="str">
            <v>UN</v>
          </cell>
          <cell r="D10558">
            <v>11.62</v>
          </cell>
        </row>
        <row r="10559">
          <cell r="A10559">
            <v>2627</v>
          </cell>
          <cell r="B10559" t="str">
            <v>CURVA 135G FERRO GALV ELETROLITICO 2 1/2" P/ ELETRODUTO</v>
          </cell>
          <cell r="C10559" t="str">
            <v>UN</v>
          </cell>
          <cell r="D10559">
            <v>30.41</v>
          </cell>
        </row>
        <row r="10560">
          <cell r="A10560">
            <v>2628</v>
          </cell>
          <cell r="B10560" t="str">
            <v>CURVA 135G FERRO GALV ELETROLITICO 4" P/ ELETRODUTO</v>
          </cell>
          <cell r="C10560" t="str">
            <v>UN</v>
          </cell>
          <cell r="D10560">
            <v>88.28</v>
          </cell>
        </row>
        <row r="10561">
          <cell r="A10561">
            <v>2629</v>
          </cell>
          <cell r="B10561" t="str">
            <v>CURVA 135G FERRO GALV ELETROLITICO 3" P/ ELETRODUTO</v>
          </cell>
          <cell r="C10561" t="str">
            <v>UN</v>
          </cell>
          <cell r="D10561">
            <v>17.96</v>
          </cell>
        </row>
        <row r="10562">
          <cell r="A10562">
            <v>2630</v>
          </cell>
          <cell r="B10562" t="str">
            <v>CURVA 135G FERRO GALV ELETROLITICO 2" P/ ELETRODUTO</v>
          </cell>
          <cell r="C10562" t="str">
            <v>UN</v>
          </cell>
          <cell r="D10562">
            <v>42.88</v>
          </cell>
        </row>
        <row r="10563">
          <cell r="A10563">
            <v>2631</v>
          </cell>
          <cell r="B10563" t="str">
            <v>CURVA 90G FERRO GALV ELETROLITICO 2" P/ ELETRODUTO</v>
          </cell>
          <cell r="C10563" t="str">
            <v>UN</v>
          </cell>
          <cell r="D10563">
            <v>10.42</v>
          </cell>
        </row>
        <row r="10564">
          <cell r="A10564">
            <v>2632</v>
          </cell>
          <cell r="B10564" t="str">
            <v>CURVA 90G FERRO GALV ELETROLITICO 1 1/2" P/ ELETRODUTO</v>
          </cell>
          <cell r="C10564" t="str">
            <v>UN</v>
          </cell>
          <cell r="D10564">
            <v>6.59</v>
          </cell>
        </row>
        <row r="10565">
          <cell r="A10565">
            <v>2633</v>
          </cell>
          <cell r="B10565" t="str">
            <v>CURVA 90G FERRO GALV ELETROTILICO 3/4" P/ ELETRODUTO</v>
          </cell>
          <cell r="C10565" t="str">
            <v>UN</v>
          </cell>
          <cell r="D10565">
            <v>1.57</v>
          </cell>
        </row>
        <row r="10566">
          <cell r="A10566">
            <v>2634</v>
          </cell>
          <cell r="B10566" t="str">
            <v>CURVA 45G FERRO GALV ELETROLITICO 1" P/ ELETRODUTO</v>
          </cell>
          <cell r="C10566" t="str">
            <v>UN</v>
          </cell>
          <cell r="D10566">
            <v>2.14</v>
          </cell>
        </row>
        <row r="10567">
          <cell r="A10567">
            <v>2635</v>
          </cell>
          <cell r="B10567" t="str">
            <v>CURVA 45G FERRO GALV ELETROLITICO 1/2" P/ ELETRODUTO</v>
          </cell>
          <cell r="C10567" t="str">
            <v>UN</v>
          </cell>
          <cell r="D10567">
            <v>1.34</v>
          </cell>
        </row>
        <row r="10568">
          <cell r="A10568">
            <v>2636</v>
          </cell>
          <cell r="B10568" t="str">
            <v>LUVA FERRO GALV ELETROLITICO 1/2" P/ ELETRODUTO</v>
          </cell>
          <cell r="C10568" t="str">
            <v>UN</v>
          </cell>
          <cell r="D10568">
            <v>0.59</v>
          </cell>
        </row>
        <row r="10569">
          <cell r="A10569">
            <v>2637</v>
          </cell>
          <cell r="B10569" t="str">
            <v>LUVA FERRO GALV ELETROLITICO 3/4" P/ ELETRODUTO</v>
          </cell>
          <cell r="C10569" t="str">
            <v>UN</v>
          </cell>
          <cell r="D10569">
            <v>0.59</v>
          </cell>
        </row>
        <row r="10570">
          <cell r="A10570">
            <v>2638</v>
          </cell>
          <cell r="B10570" t="str">
            <v>LUVA FERRO GALV ELETROLITICO 1" P/ ELETRODUTO</v>
          </cell>
          <cell r="C10570" t="str">
            <v>UN</v>
          </cell>
          <cell r="D10570">
            <v>0.68</v>
          </cell>
        </row>
        <row r="10571">
          <cell r="A10571">
            <v>2639</v>
          </cell>
          <cell r="B10571" t="str">
            <v>LUVA FERRO GALV ELETROLITICO 1.1/4" P/ ELETRODUTO</v>
          </cell>
          <cell r="C10571" t="str">
            <v>UN</v>
          </cell>
          <cell r="D10571">
            <v>1.1200000000000001</v>
          </cell>
        </row>
        <row r="10572">
          <cell r="A10572">
            <v>2640</v>
          </cell>
          <cell r="B10572" t="str">
            <v>LUVA FERRO GALV ELETROLITICO 2.1/2" P/ ELETRODUTO</v>
          </cell>
          <cell r="C10572" t="str">
            <v>UN</v>
          </cell>
          <cell r="D10572">
            <v>5.08</v>
          </cell>
        </row>
        <row r="10573">
          <cell r="A10573">
            <v>2641</v>
          </cell>
          <cell r="B10573" t="str">
            <v>LUVA FERRO GALV ELETROLITICO 4" P/ ELETRODUTO</v>
          </cell>
          <cell r="C10573" t="str">
            <v>UN</v>
          </cell>
          <cell r="D10573">
            <v>14.59</v>
          </cell>
        </row>
        <row r="10574">
          <cell r="A10574">
            <v>2642</v>
          </cell>
          <cell r="B10574" t="str">
            <v>LUVA FERRO GALV ELETROLITICO 3" P/ ELETRODUTO</v>
          </cell>
          <cell r="C10574" t="str">
            <v>UN</v>
          </cell>
          <cell r="D10574">
            <v>6.45</v>
          </cell>
        </row>
        <row r="10575">
          <cell r="A10575">
            <v>2643</v>
          </cell>
          <cell r="B10575" t="str">
            <v>LUVA FERRO GALV ELETROTILICO 2" P/ ELETRODUTO</v>
          </cell>
          <cell r="C10575" t="str">
            <v>UN</v>
          </cell>
          <cell r="D10575">
            <v>2.3199999999999998</v>
          </cell>
        </row>
        <row r="10576">
          <cell r="A10576">
            <v>2644</v>
          </cell>
          <cell r="B10576" t="str">
            <v>LUVA FERRO GALV ELETROLITICO 1.1/2" P/ ELETRODUTO</v>
          </cell>
          <cell r="C10576" t="str">
            <v>UN</v>
          </cell>
          <cell r="D10576">
            <v>1.25</v>
          </cell>
        </row>
        <row r="10577">
          <cell r="A10577">
            <v>2645</v>
          </cell>
          <cell r="B10577" t="str">
            <v>NIPLE FERRO GALV P/ ELETRODUTO 1"</v>
          </cell>
          <cell r="C10577" t="str">
            <v>UN</v>
          </cell>
          <cell r="D10577">
            <v>2.87</v>
          </cell>
        </row>
        <row r="10578">
          <cell r="A10578">
            <v>2646</v>
          </cell>
          <cell r="B10578" t="str">
            <v>NIPLE LONGO FERRO GALV P/ ELETRODUTO TAMANHO 150MM X DN 1"</v>
          </cell>
          <cell r="C10578" t="str">
            <v>UN</v>
          </cell>
          <cell r="D10578">
            <v>4.5599999999999996</v>
          </cell>
        </row>
        <row r="10579">
          <cell r="A10579">
            <v>2662</v>
          </cell>
          <cell r="B10579" t="str">
            <v>TAMPAO/TERMINAL 4" P/ DUTOS TP KANAFLEX</v>
          </cell>
          <cell r="C10579" t="str">
            <v>UN</v>
          </cell>
          <cell r="D10579">
            <v>9.39</v>
          </cell>
        </row>
        <row r="10580">
          <cell r="A10580">
            <v>2663</v>
          </cell>
          <cell r="B10580" t="str">
            <v>TAMPAO/TERMINAL 5" P/ DUTOS TP KANAFLEX</v>
          </cell>
          <cell r="C10580" t="str">
            <v>UN</v>
          </cell>
          <cell r="D10580">
            <v>14.16</v>
          </cell>
        </row>
        <row r="10581">
          <cell r="A10581">
            <v>2664</v>
          </cell>
          <cell r="B10581" t="str">
            <v>TAMPAO/TERMINAL 3" P/ DUTOS TP KANAFLEX</v>
          </cell>
          <cell r="C10581" t="str">
            <v>UN</v>
          </cell>
          <cell r="D10581">
            <v>4.7300000000000004</v>
          </cell>
        </row>
        <row r="10582">
          <cell r="A10582">
            <v>2665</v>
          </cell>
          <cell r="B10582" t="str">
            <v>TAMPAO/TERMINAL 6" P/ DUTOS TP KANAFLEX</v>
          </cell>
          <cell r="C10582" t="str">
            <v>UN</v>
          </cell>
          <cell r="D10582">
            <v>17.34</v>
          </cell>
        </row>
        <row r="10583">
          <cell r="A10583">
            <v>2666</v>
          </cell>
          <cell r="B10583" t="str">
            <v>TAMPAO/TERMINAL 1 1/4" P/ DUTOS TP KANAFLEX</v>
          </cell>
          <cell r="C10583" t="str">
            <v>UN</v>
          </cell>
          <cell r="D10583">
            <v>2.4500000000000002</v>
          </cell>
        </row>
        <row r="10584">
          <cell r="A10584">
            <v>2668</v>
          </cell>
          <cell r="B10584" t="str">
            <v>TAMPAO/TERMINAL 2" P/ DUTOS TP KANAFLEX</v>
          </cell>
          <cell r="C10584" t="str">
            <v>UN</v>
          </cell>
          <cell r="D10584">
            <v>3.4</v>
          </cell>
        </row>
        <row r="10585">
          <cell r="A10585">
            <v>2669</v>
          </cell>
          <cell r="B10585" t="str">
            <v>TERMINAL P/ ACABAMENTO NA PAREDE CAIXA KANAFLEX 3"</v>
          </cell>
          <cell r="C10585" t="str">
            <v>UN</v>
          </cell>
          <cell r="D10585">
            <v>4.7699999999999996</v>
          </cell>
        </row>
        <row r="10586">
          <cell r="A10586">
            <v>2673</v>
          </cell>
          <cell r="B10586" t="str">
            <v>ELETRODUTO DE PVC ROSCÁVEL DE 1/2, SEM LUVA</v>
          </cell>
          <cell r="C10586" t="str">
            <v>M</v>
          </cell>
          <cell r="D10586">
            <v>1.6</v>
          </cell>
        </row>
        <row r="10587">
          <cell r="A10587">
            <v>2674</v>
          </cell>
          <cell r="B10587" t="str">
            <v>ELETRODUTO DE PVC ROSCÁVEL DE 3/4, SEM LUVA</v>
          </cell>
          <cell r="C10587" t="str">
            <v>M</v>
          </cell>
          <cell r="D10587">
            <v>2.1800000000000002</v>
          </cell>
        </row>
        <row r="10588">
          <cell r="A10588">
            <v>2675</v>
          </cell>
          <cell r="B10588" t="str">
            <v>ELETRODUTO PVC SOLDAVEL NBR-6150 CL B - 50MM</v>
          </cell>
          <cell r="C10588" t="str">
            <v>M</v>
          </cell>
          <cell r="D10588">
            <v>2.98</v>
          </cell>
        </row>
        <row r="10589">
          <cell r="A10589">
            <v>2676</v>
          </cell>
          <cell r="B10589" t="str">
            <v>ELETRODUTO PVC SOLDAVEL NBR-6150 CL B - 20MM</v>
          </cell>
          <cell r="C10589" t="str">
            <v>M</v>
          </cell>
          <cell r="D10589">
            <v>1.1399999999999999</v>
          </cell>
        </row>
        <row r="10590">
          <cell r="A10590">
            <v>2678</v>
          </cell>
          <cell r="B10590" t="str">
            <v>ELETRODUTO PVC SOLDAVEL NBR-6150 CL B - 25MM</v>
          </cell>
          <cell r="C10590" t="str">
            <v>M</v>
          </cell>
          <cell r="D10590">
            <v>1.6</v>
          </cell>
        </row>
        <row r="10591">
          <cell r="A10591">
            <v>2679</v>
          </cell>
          <cell r="B10591" t="str">
            <v>ELETRODUTO PVC SOLDAVEL NBR-6150 CL B - 32MM</v>
          </cell>
          <cell r="C10591" t="str">
            <v>M</v>
          </cell>
          <cell r="D10591">
            <v>2.34</v>
          </cell>
        </row>
        <row r="10592">
          <cell r="A10592">
            <v>2680</v>
          </cell>
          <cell r="B10592" t="str">
            <v>ELETRODUTO DE PVC ROSCÁVEL DE 1 1/2, SEM LUVA</v>
          </cell>
          <cell r="C10592" t="str">
            <v>M</v>
          </cell>
          <cell r="D10592">
            <v>6.12</v>
          </cell>
        </row>
        <row r="10593">
          <cell r="A10593">
            <v>2681</v>
          </cell>
          <cell r="B10593" t="str">
            <v>ELETRODUTO DE PVC ROSCÁVEL DE 2", SEM LUVA</v>
          </cell>
          <cell r="C10593" t="str">
            <v>M</v>
          </cell>
          <cell r="D10593">
            <v>7.87</v>
          </cell>
        </row>
        <row r="10594">
          <cell r="A10594">
            <v>2682</v>
          </cell>
          <cell r="B10594" t="str">
            <v>ELETRODUTO DE PVC ROSCÁVEL DE 2 1/2, SEM LUVA</v>
          </cell>
          <cell r="C10594" t="str">
            <v>M</v>
          </cell>
          <cell r="D10594">
            <v>15.74</v>
          </cell>
        </row>
        <row r="10595">
          <cell r="A10595">
            <v>2683</v>
          </cell>
          <cell r="B10595" t="str">
            <v>ELETRODUTO DE PVC ROSCÁVEL DE 4, SEM LUVA</v>
          </cell>
          <cell r="C10595" t="str">
            <v>M</v>
          </cell>
          <cell r="D10595">
            <v>30.33</v>
          </cell>
        </row>
        <row r="10596">
          <cell r="A10596">
            <v>2684</v>
          </cell>
          <cell r="B10596" t="str">
            <v>ELETRODUTO DE PVC ROSCÁVEL DE 1 1/4, SEM LUVA</v>
          </cell>
          <cell r="C10596" t="str">
            <v>M</v>
          </cell>
          <cell r="D10596">
            <v>4.8899999999999997</v>
          </cell>
        </row>
        <row r="10597">
          <cell r="A10597">
            <v>2685</v>
          </cell>
          <cell r="B10597" t="str">
            <v>ELETRODUTO DE PVC ROSCÁVEL DE 1, SEM LUVA</v>
          </cell>
          <cell r="C10597" t="str">
            <v>M</v>
          </cell>
          <cell r="D10597">
            <v>3.31</v>
          </cell>
        </row>
        <row r="10598">
          <cell r="A10598">
            <v>2686</v>
          </cell>
          <cell r="B10598" t="str">
            <v>ELETRODUTO DE PVC ROSCÁVEL DE 3, SEM LUVA</v>
          </cell>
          <cell r="C10598" t="str">
            <v>M</v>
          </cell>
          <cell r="D10598">
            <v>19.91</v>
          </cell>
        </row>
        <row r="10599">
          <cell r="A10599">
            <v>2687</v>
          </cell>
          <cell r="B10599" t="str">
            <v>ELETRODUTO PVC FLEXIVEL CORRUGADO 16MM TIPO TIGREFLEX OU EQUIV</v>
          </cell>
          <cell r="C10599" t="str">
            <v>M</v>
          </cell>
          <cell r="D10599">
            <v>1.05</v>
          </cell>
        </row>
        <row r="10600">
          <cell r="A10600">
            <v>2688</v>
          </cell>
          <cell r="B10600" t="str">
            <v>ELETRODUTO PVC FLEXIVEL CORRUGADO 25MM TIPO TIGREFLEX OU EQUIV</v>
          </cell>
          <cell r="C10600" t="str">
            <v>M</v>
          </cell>
          <cell r="D10600">
            <v>1.75</v>
          </cell>
        </row>
        <row r="10601">
          <cell r="A10601">
            <v>2689</v>
          </cell>
          <cell r="B10601" t="str">
            <v>ELETRODUTO PVC FLEXIVEL CORRUGADO 20MM TIPO TIGREFLEX OU EQUIV</v>
          </cell>
          <cell r="C10601" t="str">
            <v>M</v>
          </cell>
          <cell r="D10601">
            <v>1.33</v>
          </cell>
        </row>
        <row r="10602">
          <cell r="A10602">
            <v>2690</v>
          </cell>
          <cell r="B10602" t="str">
            <v>ELETRODUTO PVC FLEXIVEL CORRUGADO 32MM TIPO TIGREFLEX OU EQUIV</v>
          </cell>
          <cell r="C10602" t="str">
            <v>M</v>
          </cell>
          <cell r="D10602">
            <v>2.59</v>
          </cell>
        </row>
        <row r="10603">
          <cell r="A10603">
            <v>2691</v>
          </cell>
          <cell r="B10603" t="str">
            <v>EMULSAO ASFALTICA A BASE DE AGUA PARA IMPERMEABILIZACAO</v>
          </cell>
          <cell r="C10603" t="str">
            <v>L</v>
          </cell>
          <cell r="D10603">
            <v>6.16</v>
          </cell>
        </row>
        <row r="10604">
          <cell r="A10604">
            <v>2692</v>
          </cell>
          <cell r="B10604" t="str">
            <v>DESMOLDANTE PARA FORMA DE MADEIRA</v>
          </cell>
          <cell r="C10604" t="str">
            <v>L</v>
          </cell>
          <cell r="D10604">
            <v>4.66</v>
          </cell>
        </row>
        <row r="10605">
          <cell r="A10605">
            <v>2693</v>
          </cell>
          <cell r="B10605" t="str">
            <v>FELTRO ASFALTICO</v>
          </cell>
          <cell r="C10605" t="str">
            <v>M2</v>
          </cell>
          <cell r="D10605">
            <v>7.89</v>
          </cell>
        </row>
        <row r="10606">
          <cell r="A10606">
            <v>2696</v>
          </cell>
          <cell r="B10606" t="str">
            <v>ENCANADOR OU BOMBEIRO HIDRAULICO</v>
          </cell>
          <cell r="C10606" t="str">
            <v>H</v>
          </cell>
          <cell r="D10606">
            <v>9.89</v>
          </cell>
        </row>
        <row r="10607">
          <cell r="A10607">
            <v>2697</v>
          </cell>
          <cell r="B10607" t="str">
            <v>OFICIAL DE AGUA OU DE ESGOTO</v>
          </cell>
          <cell r="C10607" t="str">
            <v>H</v>
          </cell>
          <cell r="D10607">
            <v>18.79</v>
          </cell>
        </row>
        <row r="10608">
          <cell r="A10608">
            <v>2698</v>
          </cell>
          <cell r="B10608" t="str">
            <v>OFICIAL INSTALADOR HIDRAULICO</v>
          </cell>
          <cell r="C10608" t="str">
            <v>H</v>
          </cell>
          <cell r="D10608">
            <v>15.24</v>
          </cell>
        </row>
        <row r="10609">
          <cell r="A10609">
            <v>2699</v>
          </cell>
          <cell r="B10609" t="str">
            <v>ASSENTADOR DE TUBOS</v>
          </cell>
          <cell r="C10609" t="str">
            <v>H</v>
          </cell>
          <cell r="D10609">
            <v>15.66</v>
          </cell>
        </row>
        <row r="10610">
          <cell r="A10610">
            <v>2700</v>
          </cell>
          <cell r="B10610" t="str">
            <v>MONTADOR</v>
          </cell>
          <cell r="C10610" t="str">
            <v>H</v>
          </cell>
          <cell r="D10610">
            <v>15.66</v>
          </cell>
        </row>
        <row r="10611">
          <cell r="A10611">
            <v>2701</v>
          </cell>
          <cell r="B10611" t="str">
            <v>MONTADOR (TUBO ACO/EQUIPAMENTOS)</v>
          </cell>
          <cell r="C10611" t="str">
            <v>H</v>
          </cell>
          <cell r="D10611">
            <v>15.66</v>
          </cell>
        </row>
        <row r="10612">
          <cell r="A10612">
            <v>2703</v>
          </cell>
          <cell r="B10612" t="str">
            <v>MONTADOR INDUSTRIAL</v>
          </cell>
          <cell r="C10612" t="str">
            <v>H</v>
          </cell>
          <cell r="D10612">
            <v>17.510000000000002</v>
          </cell>
        </row>
        <row r="10613">
          <cell r="A10613">
            <v>2705</v>
          </cell>
          <cell r="B10613" t="str">
            <v>ENERGIA ELETRICA ATE 2000 KWH INDUSTRIAL, SEM DEMANDA</v>
          </cell>
          <cell r="C10613" t="str">
            <v>KW/H</v>
          </cell>
          <cell r="D10613">
            <v>0.28000000000000003</v>
          </cell>
        </row>
        <row r="10614">
          <cell r="A10614">
            <v>2706</v>
          </cell>
          <cell r="B10614" t="str">
            <v>ENGENHEIRO CIVIL DE OBRA JUNIOR</v>
          </cell>
          <cell r="C10614" t="str">
            <v>H</v>
          </cell>
          <cell r="D10614">
            <v>52.81</v>
          </cell>
        </row>
        <row r="10615">
          <cell r="A10615">
            <v>2707</v>
          </cell>
          <cell r="B10615" t="str">
            <v>ENGENHEIRO CIVIL DE OBRA PLENO</v>
          </cell>
          <cell r="C10615" t="str">
            <v>H</v>
          </cell>
          <cell r="D10615">
            <v>66.510000000000005</v>
          </cell>
        </row>
        <row r="10616">
          <cell r="A10616">
            <v>2708</v>
          </cell>
          <cell r="B10616" t="str">
            <v>ENGENHEIRO DE OBRA SENIOR</v>
          </cell>
          <cell r="C10616" t="str">
            <v>H</v>
          </cell>
          <cell r="D10616">
            <v>87.37</v>
          </cell>
        </row>
        <row r="10617">
          <cell r="A10617">
            <v>2709</v>
          </cell>
          <cell r="B10617" t="str">
            <v>ENXADA ESTREITA DE *240 X 230* MM, SEM CABO</v>
          </cell>
          <cell r="C10617" t="str">
            <v>UN</v>
          </cell>
          <cell r="D10617">
            <v>15.5</v>
          </cell>
        </row>
        <row r="10618">
          <cell r="A10618">
            <v>2710</v>
          </cell>
          <cell r="B10618" t="str">
            <v>PEDRA ESMERIL 6 X 3/4"</v>
          </cell>
          <cell r="C10618" t="str">
            <v>UN</v>
          </cell>
          <cell r="D10618">
            <v>27.34</v>
          </cell>
        </row>
        <row r="10619">
          <cell r="A10619">
            <v>2711</v>
          </cell>
          <cell r="B10619" t="str">
            <v>CARRO-DE-MAO CACAMBA METALICA E PNEU MACICO</v>
          </cell>
          <cell r="C10619" t="str">
            <v>UN</v>
          </cell>
          <cell r="D10619">
            <v>91</v>
          </cell>
        </row>
        <row r="10620">
          <cell r="A10620">
            <v>2712</v>
          </cell>
          <cell r="B10620" t="str">
            <v>ENXADAO ESTREITO C/ CABO</v>
          </cell>
          <cell r="C10620" t="str">
            <v>UN</v>
          </cell>
          <cell r="D10620">
            <v>11.75</v>
          </cell>
        </row>
        <row r="10621">
          <cell r="A10621">
            <v>2713</v>
          </cell>
          <cell r="B10621" t="str">
            <v>PICARETA PONTA E PONTA SEM CABO</v>
          </cell>
          <cell r="C10621" t="str">
            <v>UN</v>
          </cell>
          <cell r="D10621">
            <v>24.6</v>
          </cell>
        </row>
        <row r="10622">
          <cell r="A10622">
            <v>2714</v>
          </cell>
          <cell r="B10622" t="str">
            <v>FOICE SEM CABO</v>
          </cell>
          <cell r="C10622" t="str">
            <v>UN</v>
          </cell>
          <cell r="D10622">
            <v>12.06</v>
          </cell>
        </row>
        <row r="10623">
          <cell r="A10623">
            <v>2715</v>
          </cell>
          <cell r="B10623" t="str">
            <v>GARFO OU CADINHO CURVO, FORCADO, SEM CABO</v>
          </cell>
          <cell r="C10623" t="str">
            <v>UN</v>
          </cell>
          <cell r="D10623">
            <v>10.17</v>
          </cell>
        </row>
        <row r="10624">
          <cell r="A10624">
            <v>2717</v>
          </cell>
          <cell r="B10624" t="str">
            <v>VASSOURAO SIMPLES, SEM CABO, NYLON, 35-40CM P/ LIMPEZA DE PISOS/RUAS</v>
          </cell>
          <cell r="C10624" t="str">
            <v>UN</v>
          </cell>
          <cell r="D10624">
            <v>12.38</v>
          </cell>
        </row>
        <row r="10625">
          <cell r="A10625">
            <v>2719</v>
          </cell>
          <cell r="B10625" t="str">
            <v>ESCAVADEIRA HIDRAULICA SOBRE ESTEIRAS DE 99 HP, PESO OPERACIONAL DE *16* T E CAPACIDADE DE 0,85 A 1,00 M3 (LOCACAO COM OPERADOR, COMBUSTIVEL E MANUTENCAO)</v>
          </cell>
          <cell r="C10625" t="str">
            <v>H</v>
          </cell>
          <cell r="D10625">
            <v>198</v>
          </cell>
        </row>
        <row r="10626">
          <cell r="A10626">
            <v>2720</v>
          </cell>
          <cell r="B10626" t="str">
            <v>ESCAVADEIRA DRAGA DE ARRASTE, CAP. 3/4 JC 140HP (INCL MANUTENCAO/OPERACAO)</v>
          </cell>
          <cell r="C10626" t="str">
            <v>H</v>
          </cell>
          <cell r="D10626">
            <v>233.69</v>
          </cell>
        </row>
        <row r="10627">
          <cell r="A10627">
            <v>2721</v>
          </cell>
          <cell r="B10627" t="str">
            <v>ESCAVADEIRA HIDRAULICA SOBRE ESTEIRA 140HP CAP. 0,98M3 TIPO CATERPILAR OU EQUIV (INCL MANUTENCAO/OPERACAO)</v>
          </cell>
          <cell r="C10627" t="str">
            <v>H</v>
          </cell>
          <cell r="D10627">
            <v>180.07</v>
          </cell>
        </row>
        <row r="10628">
          <cell r="A10628">
            <v>2722</v>
          </cell>
          <cell r="B10628" t="str">
            <v>ESCAVADEIRA DRAGA DE MANDIBULAS SOBRE ESTEIRA, 140HP CAP. 3/4 JC (INCL MANUTENCAO/OPERACAO)</v>
          </cell>
          <cell r="C10628" t="str">
            <v>H</v>
          </cell>
          <cell r="D10628">
            <v>265.56</v>
          </cell>
        </row>
        <row r="10629">
          <cell r="A10629">
            <v>2723</v>
          </cell>
          <cell r="B10629" t="str">
            <v>ESCAVADEIRA HIDRAULICA SOBRE ESTEIRAS, CACAMBA 0,62M3, PESO OPERACIONAL 12,61T, POTENCIA LIQUIDA 95HP</v>
          </cell>
          <cell r="C10629" t="str">
            <v>UN</v>
          </cell>
          <cell r="D10629">
            <v>352187.5</v>
          </cell>
        </row>
        <row r="10630">
          <cell r="A10630">
            <v>2724</v>
          </cell>
          <cell r="B10630" t="str">
            <v>ESCAVADEIRA HIDRAULICA SOBRE RODAS 98HP (INCL MANUTENCAO/OPERACAO)</v>
          </cell>
          <cell r="C10630" t="str">
            <v>H</v>
          </cell>
          <cell r="D10630">
            <v>158.5</v>
          </cell>
        </row>
        <row r="10631">
          <cell r="A10631">
            <v>2726</v>
          </cell>
          <cell r="B10631" t="str">
            <v>ESCAVADEIRA HIDRAULICA SOBRE PNEUS 105HP CAP. 0,7M3 (INCL MANUTENCAO/OPERACAO)</v>
          </cell>
          <cell r="C10631" t="str">
            <v>H</v>
          </cell>
          <cell r="D10631">
            <v>161.33000000000001</v>
          </cell>
        </row>
        <row r="10632">
          <cell r="A10632">
            <v>2727</v>
          </cell>
          <cell r="B10632" t="str">
            <v>ESCAVADEIRA HIDRAULICA COM CLAMSHEL SOBRE PNEUS (INCL MANUTENCAO/OPERACAO)</v>
          </cell>
          <cell r="C10632" t="str">
            <v>H</v>
          </cell>
          <cell r="D10632">
            <v>312.02999999999997</v>
          </cell>
        </row>
        <row r="10633">
          <cell r="A10633">
            <v>2728</v>
          </cell>
          <cell r="B10633" t="str">
            <v>PECA DE MADEIRA ROLICA, SEM TRATAMENTO (EUCALIPTO OU REGIONAL EQUIVALENTE) D = 8 A 11 CM, P/ ESCORAMENTOS, H=3 M</v>
          </cell>
          <cell r="C10633" t="str">
            <v>M</v>
          </cell>
          <cell r="D10633">
            <v>1.5</v>
          </cell>
        </row>
        <row r="10634">
          <cell r="A10634">
            <v>2729</v>
          </cell>
          <cell r="B10634" t="str">
            <v>PECA DE MADEIRA ROLICA TRATADA ( EUCALIPTO OU REGIONAL EQUIVALENTE) ( D = 4 A 7 CM - H = 3,0 M ( P/CAIBROS)</v>
          </cell>
          <cell r="C10634" t="str">
            <v>UN</v>
          </cell>
          <cell r="D10634">
            <v>3.3</v>
          </cell>
        </row>
        <row r="10635">
          <cell r="A10635">
            <v>2731</v>
          </cell>
          <cell r="B10635" t="str">
            <v>PECA DE MADEIRA ROLICA TRATADA (EUCALIPTO OU REGIONAL EQUIVALENTE) D = 20 A 24CM - H = 12,0M (P/POSTES)</v>
          </cell>
          <cell r="C10635" t="str">
            <v>M</v>
          </cell>
          <cell r="D10635">
            <v>7.47</v>
          </cell>
        </row>
        <row r="10636">
          <cell r="A10636">
            <v>2735</v>
          </cell>
          <cell r="B10636" t="str">
            <v>PECA DE MADEIRA ROLICA (EUCALIPTO) D = 12CM</v>
          </cell>
          <cell r="C10636" t="str">
            <v>M</v>
          </cell>
          <cell r="D10636">
            <v>4.5</v>
          </cell>
        </row>
        <row r="10637">
          <cell r="A10637">
            <v>2736</v>
          </cell>
          <cell r="B10637" t="str">
            <v>PECA DE MADEIRA ROLICA D = 20CM</v>
          </cell>
          <cell r="C10637" t="str">
            <v>M</v>
          </cell>
          <cell r="D10637">
            <v>7.5</v>
          </cell>
        </row>
        <row r="10638">
          <cell r="A10638">
            <v>2739</v>
          </cell>
          <cell r="B10638" t="str">
            <v>PECA DE MADEIRA ROLICA D = 8CM</v>
          </cell>
          <cell r="C10638" t="str">
            <v>M</v>
          </cell>
          <cell r="D10638">
            <v>1.38</v>
          </cell>
        </row>
        <row r="10639">
          <cell r="A10639">
            <v>2742</v>
          </cell>
          <cell r="B10639" t="str">
            <v>PECA DE MADEIRA ROLICA D = 15CM P/ ESCORAMENTOS</v>
          </cell>
          <cell r="C10639" t="str">
            <v>M</v>
          </cell>
          <cell r="D10639">
            <v>6</v>
          </cell>
        </row>
        <row r="10640">
          <cell r="A10640">
            <v>2743</v>
          </cell>
          <cell r="B10640" t="str">
            <v>PECA DE MADEIRA ROLICA D = 15CM - H = 3,0M</v>
          </cell>
          <cell r="C10640" t="str">
            <v>UN</v>
          </cell>
          <cell r="D10640">
            <v>30</v>
          </cell>
        </row>
        <row r="10641">
          <cell r="A10641">
            <v>2744</v>
          </cell>
          <cell r="B10641" t="str">
            <v>PECA DE MADEIRA ROLICA D = 15CM - H = 4,0M</v>
          </cell>
          <cell r="C10641" t="str">
            <v>UN</v>
          </cell>
          <cell r="D10641">
            <v>35.1</v>
          </cell>
        </row>
        <row r="10642">
          <cell r="A10642">
            <v>2745</v>
          </cell>
          <cell r="B10642" t="str">
            <v>PECA DE MADEIRA ROLICA (EUCALIPTO) D = 10CM</v>
          </cell>
          <cell r="C10642" t="str">
            <v>M</v>
          </cell>
          <cell r="D10642">
            <v>1.5</v>
          </cell>
        </row>
        <row r="10643">
          <cell r="A10643">
            <v>2747</v>
          </cell>
          <cell r="B10643" t="str">
            <v>PECA DE MADEIRA ROLICA TRATADA (EUCALIPTO OU REGIONAL EQUIVALENTE) D = 16 A 19CM - H = 12,0M (P/POSTES)</v>
          </cell>
          <cell r="C10643" t="str">
            <v>M</v>
          </cell>
          <cell r="D10643">
            <v>5.49</v>
          </cell>
        </row>
        <row r="10644">
          <cell r="A10644">
            <v>2748</v>
          </cell>
          <cell r="B10644" t="str">
            <v>PECA DE MADEIRA ROLICA (EUCALIPTO) D = 19CM</v>
          </cell>
          <cell r="C10644" t="str">
            <v>M</v>
          </cell>
          <cell r="D10644">
            <v>5.49</v>
          </cell>
        </row>
        <row r="10645">
          <cell r="A10645">
            <v>2751</v>
          </cell>
          <cell r="B10645" t="str">
            <v>PECA DE MADEIRA ROLICA SEM TRATAMENTO (EUCALIPTO OU REGIONAL EQUIVALENTE) D = 12 A 15 CM, P/ESCORAMENTOS, H = 6 M</v>
          </cell>
          <cell r="C10645" t="str">
            <v>M</v>
          </cell>
          <cell r="D10645">
            <v>4.8899999999999997</v>
          </cell>
        </row>
        <row r="10646">
          <cell r="A10646">
            <v>2759</v>
          </cell>
          <cell r="B10646" t="str">
            <v>ESPOLETA SIMPLES N° 8</v>
          </cell>
          <cell r="C10646" t="str">
            <v>UN</v>
          </cell>
          <cell r="D10646">
            <v>1.9</v>
          </cell>
        </row>
        <row r="10647">
          <cell r="A10647">
            <v>2760</v>
          </cell>
          <cell r="B10647" t="str">
            <v>ESPOLETA DE MICRORETARDO C/ 5 M DE FIO</v>
          </cell>
          <cell r="C10647" t="str">
            <v>UN</v>
          </cell>
          <cell r="D10647">
            <v>27.59</v>
          </cell>
        </row>
        <row r="10648">
          <cell r="A10648">
            <v>2761</v>
          </cell>
          <cell r="B10648" t="str">
            <v>ESPOLETA ELETRICA - 2M</v>
          </cell>
          <cell r="C10648" t="str">
            <v>UN</v>
          </cell>
          <cell r="D10648">
            <v>30.26</v>
          </cell>
        </row>
        <row r="10649">
          <cell r="A10649">
            <v>2762</v>
          </cell>
          <cell r="B10649" t="str">
            <v>ESTOPIM SIMPLES</v>
          </cell>
          <cell r="C10649" t="str">
            <v>M</v>
          </cell>
          <cell r="D10649">
            <v>3.17</v>
          </cell>
        </row>
        <row r="10650">
          <cell r="A10650">
            <v>2763</v>
          </cell>
          <cell r="B10650" t="str">
            <v>ESTACA DE CONCRETO MACICA PARA CARGA DE 20 T, INCLUSIVE A CRAVACAO E EMENDAS, EXCETO O SERVICO DE SONDAGEM</v>
          </cell>
          <cell r="C10650" t="str">
            <v>M</v>
          </cell>
          <cell r="D10650">
            <v>101.48</v>
          </cell>
        </row>
        <row r="10651">
          <cell r="A10651">
            <v>2764</v>
          </cell>
          <cell r="B10651" t="str">
            <v>ESTACA CONCRETO ARMADO CENTRIFUGADO D = 42CM INCLUSIVE CRAVACAO E EMENDAS 90 A 115T</v>
          </cell>
          <cell r="C10651" t="str">
            <v>M</v>
          </cell>
          <cell r="D10651">
            <v>319.47000000000003</v>
          </cell>
        </row>
        <row r="10652">
          <cell r="A10652">
            <v>2765</v>
          </cell>
          <cell r="B10652" t="str">
            <v>ESTACA CONCRETO ARMADO CENTRIFUGADO D = 60CM INCLUSIVE CRAVACAO E EMENDAS 170 A 230T</v>
          </cell>
          <cell r="C10652" t="str">
            <v>M</v>
          </cell>
          <cell r="D10652">
            <v>505.52</v>
          </cell>
        </row>
        <row r="10653">
          <cell r="A10653">
            <v>2766</v>
          </cell>
          <cell r="B10653" t="str">
            <v>ESTACA CONCRETO ARMADO CENTRIFUGADO D = 28CM INCLUSIVE CRAVACAO E EMENDAS 30 A 40T</v>
          </cell>
          <cell r="C10653" t="str">
            <v>M</v>
          </cell>
          <cell r="D10653">
            <v>137.56</v>
          </cell>
        </row>
        <row r="10654">
          <cell r="A10654">
            <v>2771</v>
          </cell>
          <cell r="B10654" t="str">
            <v>ESTACA CONCRETO ARMADO CENTRIFUGADO D = 20CM INCLUSIVE CRAVACAO E EMENDAS 25 A 30T</v>
          </cell>
          <cell r="C10654" t="str">
            <v>M</v>
          </cell>
          <cell r="D10654">
            <v>122.53</v>
          </cell>
        </row>
        <row r="10655">
          <cell r="A10655">
            <v>2772</v>
          </cell>
          <cell r="B10655" t="str">
            <v>ESTACA CONCRETO ARMADO CENTRIFUGADO D = 33CM INCLUSIVE CRAVACAO E EMENDAS 60 A 75T</v>
          </cell>
          <cell r="C10655" t="str">
            <v>M</v>
          </cell>
          <cell r="D10655">
            <v>214.42</v>
          </cell>
        </row>
        <row r="10656">
          <cell r="A10656">
            <v>2773</v>
          </cell>
          <cell r="B10656" t="str">
            <v>ESTACA CONCRETO ARMADO CENTRIFUGADO D = 38CM INCLUSIVE CRAVACAO E EMENDAS 75 A 90T</v>
          </cell>
          <cell r="C10656" t="str">
            <v>M</v>
          </cell>
          <cell r="D10656">
            <v>263.10000000000002</v>
          </cell>
        </row>
        <row r="10657">
          <cell r="A10657">
            <v>2774</v>
          </cell>
          <cell r="B10657" t="str">
            <v>ESTACA CONCRETO PRE-MOLDADO INCLUSIVE CRAVACAO E EMENDAS 16 X 16CM - 25T</v>
          </cell>
          <cell r="C10657" t="str">
            <v>M</v>
          </cell>
          <cell r="D10657">
            <v>106.85</v>
          </cell>
        </row>
        <row r="10658">
          <cell r="A10658">
            <v>2775</v>
          </cell>
          <cell r="B10658" t="str">
            <v>ESTACA CONCRETO PRE-MOLDADO INCLUSIVE CRAVACAO E EMENDAS 18 X 18CM - 32T</v>
          </cell>
          <cell r="C10658" t="str">
            <v>M</v>
          </cell>
          <cell r="D10658">
            <v>135.31</v>
          </cell>
        </row>
        <row r="10659">
          <cell r="A10659">
            <v>2776</v>
          </cell>
          <cell r="B10659" t="str">
            <v>ESTACA CONCRETO PRE-MOLDADO INCLUSIVE CRAVACAO E EMENDAS 26 X 26CM - 62T</v>
          </cell>
          <cell r="C10659" t="str">
            <v>M</v>
          </cell>
          <cell r="D10659">
            <v>203.34</v>
          </cell>
        </row>
        <row r="10660">
          <cell r="A10660">
            <v>2777</v>
          </cell>
          <cell r="B10660" t="str">
            <v>ESTACA CONCRETO PRE-MOLDADO INCLUSIVE CRAVACAO E EMENDAS 30 X 30CM - 80T</v>
          </cell>
          <cell r="C10660" t="str">
            <v>M</v>
          </cell>
          <cell r="D10660">
            <v>243.21</v>
          </cell>
        </row>
        <row r="10661">
          <cell r="A10661">
            <v>2778</v>
          </cell>
          <cell r="B10661" t="str">
            <v>ESTACA CONCRETO PRE-MOLDADO INCLUSIVE CRAVACAO E EMENDAS 23 X 23CM - 50T</v>
          </cell>
          <cell r="C10661" t="str">
            <v>M</v>
          </cell>
          <cell r="D10661">
            <v>186.05</v>
          </cell>
        </row>
        <row r="10662">
          <cell r="A10662">
            <v>2780</v>
          </cell>
          <cell r="B10662" t="str">
            <v>ESTACA CONCRETO TIPO 'FRANKI' D = 700MM - 220T</v>
          </cell>
          <cell r="C10662" t="str">
            <v>M</v>
          </cell>
          <cell r="D10662">
            <v>544.99</v>
          </cell>
        </row>
        <row r="10663">
          <cell r="A10663">
            <v>2781</v>
          </cell>
          <cell r="B10663" t="str">
            <v>ESTACA CONCRETO TIPO 'FRANKI' D = 600MM - 170T</v>
          </cell>
          <cell r="C10663" t="str">
            <v>M</v>
          </cell>
          <cell r="D10663">
            <v>413.44</v>
          </cell>
        </row>
        <row r="10664">
          <cell r="A10664">
            <v>2782</v>
          </cell>
          <cell r="B10664" t="str">
            <v>ESTACA CONCRETO TIPO 'FRANKI' D = 300MM - 40T</v>
          </cell>
          <cell r="C10664" t="str">
            <v>M</v>
          </cell>
          <cell r="D10664">
            <v>150.34</v>
          </cell>
        </row>
        <row r="10665">
          <cell r="A10665">
            <v>2783</v>
          </cell>
          <cell r="B10665" t="str">
            <v>ESTACA CONCRETO TIPO 'FRANKI' D = 350MM - 55T</v>
          </cell>
          <cell r="C10665" t="str">
            <v>M</v>
          </cell>
          <cell r="D10665">
            <v>169.13</v>
          </cell>
        </row>
        <row r="10666">
          <cell r="A10666">
            <v>2784</v>
          </cell>
          <cell r="B10666" t="str">
            <v>ESTACA CONCRETO TIPO 'FRANKI' D = 450MM - 95T</v>
          </cell>
          <cell r="C10666" t="str">
            <v>M</v>
          </cell>
          <cell r="D10666">
            <v>300.68</v>
          </cell>
        </row>
        <row r="10667">
          <cell r="A10667">
            <v>2785</v>
          </cell>
          <cell r="B10667" t="str">
            <v>ESTACA CONCRETO TIPO 'FRANKI' D = 520MM - 130T</v>
          </cell>
          <cell r="C10667" t="str">
            <v>M</v>
          </cell>
          <cell r="D10667">
            <v>357.06</v>
          </cell>
        </row>
        <row r="10668">
          <cell r="A10668">
            <v>2786</v>
          </cell>
          <cell r="B10668" t="str">
            <v>ESTACA CONCRETO TIPO 'FRANKI' D = 400MM - 75T</v>
          </cell>
          <cell r="C10668" t="str">
            <v>M</v>
          </cell>
          <cell r="D10668">
            <v>195.44</v>
          </cell>
        </row>
        <row r="10669">
          <cell r="A10669">
            <v>2787</v>
          </cell>
          <cell r="B10669" t="str">
            <v>PECA DE MADEIRA ROLICA D = 20CM P/ ESTACAS ACIMA 5,0M</v>
          </cell>
          <cell r="C10669" t="str">
            <v>M</v>
          </cell>
          <cell r="D10669">
            <v>6.24</v>
          </cell>
        </row>
        <row r="10670">
          <cell r="A10670">
            <v>2788</v>
          </cell>
          <cell r="B10670" t="str">
            <v>PECA DE MADEIRA ROLICA TRATADA (EUCALIPTO OU REGIONAL EQUIVALENTE) D = 30 A 34CM - H = 6,5M (P/PILAR)</v>
          </cell>
          <cell r="C10670" t="str">
            <v>M</v>
          </cell>
          <cell r="D10670">
            <v>15</v>
          </cell>
        </row>
        <row r="10671">
          <cell r="A10671">
            <v>2790</v>
          </cell>
          <cell r="B10671" t="str">
            <v>PECA DE MADEIRA ROLICA (EUCALIPTO) D = 22CM</v>
          </cell>
          <cell r="C10671" t="str">
            <v>M</v>
          </cell>
          <cell r="D10671">
            <v>9.9600000000000009</v>
          </cell>
        </row>
        <row r="10672">
          <cell r="A10672">
            <v>2794</v>
          </cell>
          <cell r="B10672" t="str">
            <v>PECA DE MADEIRA ROLICA TRATADA (EUCALIPTO OU REGIONAL EQUIVALENTE) D = 25 A 29CM - H = 6,5M (P/PILAR)</v>
          </cell>
          <cell r="C10672" t="str">
            <v>M</v>
          </cell>
          <cell r="D10672">
            <v>13.02</v>
          </cell>
        </row>
        <row r="10673">
          <cell r="A10673">
            <v>2801</v>
          </cell>
          <cell r="B10673" t="str">
            <v>ESTACA "I" - 10" X 4 5/8" SIMPLES - 37.80KG, INCLUSIVE CRAVACAO</v>
          </cell>
          <cell r="C10673" t="str">
            <v>M</v>
          </cell>
          <cell r="D10673">
            <v>293.8</v>
          </cell>
        </row>
        <row r="10674">
          <cell r="A10674">
            <v>2803</v>
          </cell>
          <cell r="B10674" t="str">
            <v>ESTACA 'H' - 6" X 6", INCLUSIVE CRAVACAO</v>
          </cell>
          <cell r="C10674" t="str">
            <v>M</v>
          </cell>
          <cell r="D10674">
            <v>283.8</v>
          </cell>
        </row>
        <row r="10675">
          <cell r="A10675">
            <v>2806</v>
          </cell>
          <cell r="B10675" t="str">
            <v>ESTACA "I" - 12" X 5 1/4" SIMPLES, INCLUSIVE CRAVACAO</v>
          </cell>
          <cell r="C10675" t="str">
            <v>M</v>
          </cell>
          <cell r="D10675">
            <v>303.8</v>
          </cell>
        </row>
        <row r="10676">
          <cell r="A10676">
            <v>3068</v>
          </cell>
          <cell r="B10676" t="str">
            <v>EXTREMIDADE PVC PBA NBR 10351 BF DN 50/ DE 60MM</v>
          </cell>
          <cell r="C10676" t="str">
            <v>UN</v>
          </cell>
          <cell r="D10676">
            <v>35.630000000000003</v>
          </cell>
        </row>
        <row r="10677">
          <cell r="A10677">
            <v>3072</v>
          </cell>
          <cell r="B10677" t="str">
            <v>EXTREMIDADE PVC PBA NBR 10351 PF DN 50/ DE 60MM</v>
          </cell>
          <cell r="C10677" t="str">
            <v>UN</v>
          </cell>
          <cell r="D10677">
            <v>30.15</v>
          </cell>
        </row>
        <row r="10678">
          <cell r="A10678">
            <v>3073</v>
          </cell>
          <cell r="B10678" t="str">
            <v>EXTREMIDADE PVC PBA NBR 10351 BF DN 100/ DE 110MM</v>
          </cell>
          <cell r="C10678" t="str">
            <v>UN</v>
          </cell>
          <cell r="D10678">
            <v>75.7</v>
          </cell>
        </row>
        <row r="10679">
          <cell r="A10679">
            <v>3074</v>
          </cell>
          <cell r="B10679" t="str">
            <v>EXTREMIDADE PVC PBA NBR 10351 BF DN 75/ DE 85MM</v>
          </cell>
          <cell r="C10679" t="str">
            <v>UN</v>
          </cell>
          <cell r="D10679">
            <v>60.28</v>
          </cell>
        </row>
        <row r="10680">
          <cell r="A10680">
            <v>3075</v>
          </cell>
          <cell r="B10680" t="str">
            <v>EXTREMIDADE PVC PBA NBR 10351 PF DN 75/ DE 85MM</v>
          </cell>
          <cell r="C10680" t="str">
            <v>UN</v>
          </cell>
          <cell r="D10680">
            <v>54.33</v>
          </cell>
        </row>
        <row r="10681">
          <cell r="A10681">
            <v>3076</v>
          </cell>
          <cell r="B10681" t="str">
            <v>EXTREMIDADE PVC PBA NBR 10351 PF DN 100/ DE 110MM</v>
          </cell>
          <cell r="C10681" t="str">
            <v>UN</v>
          </cell>
          <cell r="D10681">
            <v>67.89</v>
          </cell>
        </row>
        <row r="10682">
          <cell r="A10682">
            <v>3080</v>
          </cell>
          <cell r="B10682" t="str">
            <v>FECHADURA DE EMBUTIR PARA PORTA EXTERNA, MACANETA E ESPELHO EM METAL CROMADO</v>
          </cell>
          <cell r="C10682" t="str">
            <v>CJ</v>
          </cell>
          <cell r="D10682">
            <v>36</v>
          </cell>
        </row>
        <row r="10683">
          <cell r="A10683">
            <v>3081</v>
          </cell>
          <cell r="B10683" t="str">
            <v>FECHADURA EMBUTIR EXTERNA (C/ CILINDRO) COMPLETA - ACAB PADRAO MEDIO</v>
          </cell>
          <cell r="C10683" t="str">
            <v>CJ</v>
          </cell>
          <cell r="D10683">
            <v>105</v>
          </cell>
        </row>
        <row r="10684">
          <cell r="A10684">
            <v>3082</v>
          </cell>
          <cell r="B10684" t="str">
            <v>FECHADURA SOBREPOR FERRO PINTADO C/ MACANETA, CHAVE GRANDE TP HAGA 1137 OU EQUIV</v>
          </cell>
          <cell r="C10684" t="str">
            <v>CJ</v>
          </cell>
          <cell r="D10684">
            <v>52.02</v>
          </cell>
        </row>
        <row r="10685">
          <cell r="A10685">
            <v>3083</v>
          </cell>
          <cell r="B10685" t="str">
            <v>FECHADURA EMBUTIR EXTERNA C/ CILINDRO SEM ESPELHO E SEM MACANETA (SOMENTE A MAQUINA)</v>
          </cell>
          <cell r="C10685" t="str">
            <v>UN</v>
          </cell>
          <cell r="D10685">
            <v>82.8</v>
          </cell>
        </row>
        <row r="10686">
          <cell r="A10686">
            <v>3084</v>
          </cell>
          <cell r="B10686" t="str">
            <v>FECHADURA BICO PAPAGAIO C/ CILINDRO P/ PORTA CORRER EXTERNA INCL CONCHAS - ACAB PADRAO MEDIO</v>
          </cell>
          <cell r="C10686" t="str">
            <v>CJ</v>
          </cell>
          <cell r="D10686">
            <v>63</v>
          </cell>
        </row>
        <row r="10687">
          <cell r="A10687">
            <v>3089</v>
          </cell>
          <cell r="B10687" t="str">
            <v>FECHADURA EMBUTIR EXTERNA (C/ CILINDRO) COMPLETA - ACAB SUPERIOR (LINHA LUXO)</v>
          </cell>
          <cell r="C10687" t="str">
            <v>CJ</v>
          </cell>
          <cell r="D10687">
            <v>198.9</v>
          </cell>
        </row>
        <row r="10688">
          <cell r="A10688">
            <v>3090</v>
          </cell>
          <cell r="B10688" t="str">
            <v>FECHADURA EMBUTIR TP GORGES (CHAVE GRANDE) P/PORTA INTERNA, COMPLETA - LINHA POPULAR</v>
          </cell>
          <cell r="C10688" t="str">
            <v>CJ</v>
          </cell>
          <cell r="D10688">
            <v>26.93</v>
          </cell>
        </row>
        <row r="10689">
          <cell r="A10689">
            <v>3092</v>
          </cell>
          <cell r="B10689" t="str">
            <v>FECHADURA EMBUTIR TP GORGES (CHAVE GRANDE) P/PORTA INTERNA, COMPLETA - LINHA LUXO</v>
          </cell>
          <cell r="C10689" t="str">
            <v>CJ</v>
          </cell>
          <cell r="D10689">
            <v>136.22</v>
          </cell>
        </row>
        <row r="10690">
          <cell r="A10690">
            <v>3093</v>
          </cell>
          <cell r="B10690" t="str">
            <v>FECHADURA EMBUTIR TP GORGES (CHAVE GRANDE) P/PORTA INTERNA, COMPLETA - ACAB PADRAO MEDIO</v>
          </cell>
          <cell r="C10690" t="str">
            <v>CJ</v>
          </cell>
          <cell r="D10690">
            <v>63.5</v>
          </cell>
        </row>
        <row r="10691">
          <cell r="A10691">
            <v>3096</v>
          </cell>
          <cell r="B10691" t="str">
            <v>FECHO CONCHA C/ ALAVANCA P/ PORTA OU JANELA CORRER</v>
          </cell>
          <cell r="C10691" t="str">
            <v>CJ</v>
          </cell>
          <cell r="D10691">
            <v>19.47</v>
          </cell>
        </row>
        <row r="10692">
          <cell r="A10692">
            <v>3097</v>
          </cell>
          <cell r="B10692" t="str">
            <v>FECHADURA EMBUTIR P/ PORTA DE BANHEIRO, COMPLETA - LINHA POPULAR</v>
          </cell>
          <cell r="C10692" t="str">
            <v>CJ</v>
          </cell>
          <cell r="D10692">
            <v>27.52</v>
          </cell>
        </row>
        <row r="10693">
          <cell r="A10693">
            <v>3098</v>
          </cell>
          <cell r="B10693" t="str">
            <v>FECHADURA EMBUTIR P/ PORTA DE BANHEIRO, COMPLETA - ACAB SUPERIOR (LINHA LUXO)</v>
          </cell>
          <cell r="C10693" t="str">
            <v>CJ</v>
          </cell>
          <cell r="D10693">
            <v>164.06</v>
          </cell>
        </row>
        <row r="10694">
          <cell r="A10694">
            <v>3099</v>
          </cell>
          <cell r="B10694" t="str">
            <v>FECHADURA EMBUTIR P/ PORTA DE BANHEIRO, COMPLETA - ACAB PADRAO MEDIO</v>
          </cell>
          <cell r="C10694" t="str">
            <v>CJ</v>
          </cell>
          <cell r="D10694">
            <v>77.56</v>
          </cell>
        </row>
        <row r="10695">
          <cell r="A10695">
            <v>3100</v>
          </cell>
          <cell r="B10695" t="str">
            <v>FECHADURA EMBUTIR P/ PORTA DE BANHEIRO, SEM MACANETA, SEM ESPELHO</v>
          </cell>
          <cell r="C10695" t="str">
            <v>CJ</v>
          </cell>
          <cell r="D10695">
            <v>44.01</v>
          </cell>
        </row>
        <row r="10696">
          <cell r="A10696">
            <v>3103</v>
          </cell>
          <cell r="B10696" t="str">
            <v>FECHADURA C/ CILINDRO LATAO CROMADO P/ PORTA VIDRO TP AROUCA 2171-L OU EQUIV</v>
          </cell>
          <cell r="C10696" t="str">
            <v>UN</v>
          </cell>
          <cell r="D10696">
            <v>43.47</v>
          </cell>
        </row>
        <row r="10697">
          <cell r="A10697">
            <v>3104</v>
          </cell>
          <cell r="B10697" t="str">
            <v>JOGO DE FERRAGENS CROMADAS P/ PORTA DE VIDRO TEMPERADO, UMA FOLHA COMPOSTA: DOBRADICA SUPERIOR (101) E INFERIOR (103),TRINCO (502), FECHADURA (520),CONTRA FECHADURA (531),COM CAPUCHINHO</v>
          </cell>
          <cell r="C10697" t="str">
            <v>CJ</v>
          </cell>
          <cell r="D10697">
            <v>304.3</v>
          </cell>
        </row>
        <row r="10698">
          <cell r="A10698">
            <v>3105</v>
          </cell>
          <cell r="B10698" t="str">
            <v>FECHO DE EMBUTIR (TP UNHA) C/ ALAVANCA LATAO CROMADO - 40CM</v>
          </cell>
          <cell r="C10698" t="str">
            <v>UN</v>
          </cell>
          <cell r="D10698">
            <v>48.3</v>
          </cell>
        </row>
        <row r="10699">
          <cell r="A10699">
            <v>3106</v>
          </cell>
          <cell r="B10699" t="str">
            <v>FECHO CHATO SOBREPOR FERRO ZINCADO/NIQUEL/GALV OU POLIDO - 6"</v>
          </cell>
          <cell r="C10699" t="str">
            <v>UN</v>
          </cell>
          <cell r="D10699">
            <v>5.58</v>
          </cell>
        </row>
        <row r="10700">
          <cell r="A10700">
            <v>3107</v>
          </cell>
          <cell r="B10700" t="str">
            <v>FERROLHO/FECHO/TARJETA ALUMINIO 3'' TIPO FERROLHO/FECHO/TARJETA P/ JAN / PORTA /PORTAO</v>
          </cell>
          <cell r="C10700" t="str">
            <v>UN</v>
          </cell>
          <cell r="D10700">
            <v>7.02</v>
          </cell>
        </row>
        <row r="10701">
          <cell r="A10701">
            <v>3108</v>
          </cell>
          <cell r="B10701" t="str">
            <v>FECHO DE EMBUTIR (TP UNHA) C/ ALAVANCA LATAO CROMADO - 22CM</v>
          </cell>
          <cell r="C10701" t="str">
            <v>UN</v>
          </cell>
          <cell r="D10701">
            <v>39.409999999999997</v>
          </cell>
        </row>
        <row r="10702">
          <cell r="A10702">
            <v>3111</v>
          </cell>
          <cell r="B10702" t="str">
            <v>FECHO DE EMBUTIR (TP UNHA) C/ ALAVANCA FERRO OU ACO CROMADO - 22CM</v>
          </cell>
          <cell r="C10702" t="str">
            <v>UN</v>
          </cell>
          <cell r="D10702">
            <v>18.34</v>
          </cell>
        </row>
        <row r="10703">
          <cell r="A10703">
            <v>3112</v>
          </cell>
          <cell r="B10703" t="str">
            <v>CREMONA LATAO CROMADO OU POLIDO - COMPLETA C/ VARA H =1,20M</v>
          </cell>
          <cell r="C10703" t="str">
            <v>CJ</v>
          </cell>
          <cell r="D10703">
            <v>32.770000000000003</v>
          </cell>
        </row>
        <row r="10704">
          <cell r="A10704">
            <v>3113</v>
          </cell>
          <cell r="B10704" t="str">
            <v>CREMONA LATAO CROMADO OU POLIDO - COMPLETA C/ VARA H =1,50M</v>
          </cell>
          <cell r="C10704" t="str">
            <v>CJ</v>
          </cell>
          <cell r="D10704">
            <v>36.83</v>
          </cell>
        </row>
        <row r="10705">
          <cell r="A10705">
            <v>3114</v>
          </cell>
          <cell r="B10705" t="str">
            <v>CREMONA LATAO CROMADO 113 X 40 X 35MM (NAO INCL VARA FERRO)</v>
          </cell>
          <cell r="C10705" t="str">
            <v>UN</v>
          </cell>
          <cell r="D10705">
            <v>25.3</v>
          </cell>
        </row>
        <row r="10706">
          <cell r="A10706">
            <v>3115</v>
          </cell>
          <cell r="B10706" t="str">
            <v>VARA FERRO CROMADO P/ CREMONA H = 120CM</v>
          </cell>
          <cell r="C10706" t="str">
            <v>UN</v>
          </cell>
          <cell r="D10706">
            <v>7.88</v>
          </cell>
        </row>
        <row r="10707">
          <cell r="A10707">
            <v>3116</v>
          </cell>
          <cell r="B10707" t="str">
            <v>VARA FERRO CROMADO P/ CREMONA H = 150CM</v>
          </cell>
          <cell r="C10707" t="str">
            <v>UN</v>
          </cell>
          <cell r="D10707">
            <v>9.24</v>
          </cell>
        </row>
        <row r="10708">
          <cell r="A10708">
            <v>3117</v>
          </cell>
          <cell r="B10708" t="str">
            <v>VARA LATAO CROMADO P/ CREMONA H = 120CM</v>
          </cell>
          <cell r="C10708" t="str">
            <v>M</v>
          </cell>
          <cell r="D10708">
            <v>15.87</v>
          </cell>
        </row>
        <row r="10709">
          <cell r="A10709">
            <v>3118</v>
          </cell>
          <cell r="B10709" t="str">
            <v>FERROLHO/FECHO/TARJETA OU TRINCO PINO REDONDO 2" SOBREPOR FERRO CROMADO</v>
          </cell>
          <cell r="C10709" t="str">
            <v>UN</v>
          </cell>
          <cell r="D10709">
            <v>1.22</v>
          </cell>
        </row>
        <row r="10710">
          <cell r="A10710">
            <v>3119</v>
          </cell>
          <cell r="B10710" t="str">
            <v>FERROLHO/FECHO/TARJETA OU TRINCO PINO REDONDO 2" SOBREPOR FERRO ZINC/GALV OU POLIDO</v>
          </cell>
          <cell r="C10710" t="str">
            <v>UN</v>
          </cell>
          <cell r="D10710">
            <v>1.26</v>
          </cell>
        </row>
        <row r="10711">
          <cell r="A10711">
            <v>3120</v>
          </cell>
          <cell r="B10711" t="str">
            <v>FERROLHO/FECHO/TARJETA OU TRINCO PINO REDONDO 6" SOBREPOR FERRO ZINC/GALV OU POLIDO</v>
          </cell>
          <cell r="C10711" t="str">
            <v>UN</v>
          </cell>
          <cell r="D10711">
            <v>6.7</v>
          </cell>
        </row>
        <row r="10712">
          <cell r="A10712">
            <v>3121</v>
          </cell>
          <cell r="B10712" t="str">
            <v>FERROLHO/FECHO/TARJETA OU TRINCO PINO REDONDO 5" SOBREPOR FERRO ZINC/GALV OU POLIDO</v>
          </cell>
          <cell r="C10712" t="str">
            <v>UN</v>
          </cell>
          <cell r="D10712">
            <v>6.1</v>
          </cell>
        </row>
        <row r="10713">
          <cell r="A10713">
            <v>3122</v>
          </cell>
          <cell r="B10713" t="str">
            <v>FERROLHO/FECHO/TARJETA OU TRINCO PINO REDONDO 4" SOBREPOR FERRO ZINC/GALV OU POLIDO</v>
          </cell>
          <cell r="C10713" t="str">
            <v>UN</v>
          </cell>
          <cell r="D10713">
            <v>4.6900000000000004</v>
          </cell>
        </row>
        <row r="10714">
          <cell r="A10714">
            <v>3123</v>
          </cell>
          <cell r="B10714" t="str">
            <v>FERTILIZANTE NPK - 4: 14: 8</v>
          </cell>
          <cell r="C10714" t="str">
            <v>KG</v>
          </cell>
          <cell r="D10714">
            <v>2.2400000000000002</v>
          </cell>
        </row>
        <row r="10715">
          <cell r="A10715">
            <v>3143</v>
          </cell>
          <cell r="B10715" t="str">
            <v>FITA VEDA ROSCA EM ROLOS 18MMX25M</v>
          </cell>
          <cell r="C10715" t="str">
            <v>UN</v>
          </cell>
          <cell r="D10715">
            <v>5.04</v>
          </cell>
        </row>
        <row r="10716">
          <cell r="A10716">
            <v>3146</v>
          </cell>
          <cell r="B10716" t="str">
            <v>FITA VEDA ROSCA EM ROLOS 18MMX10M</v>
          </cell>
          <cell r="C10716" t="str">
            <v>UN</v>
          </cell>
          <cell r="D10716">
            <v>2.19</v>
          </cell>
        </row>
        <row r="10717">
          <cell r="A10717">
            <v>3148</v>
          </cell>
          <cell r="B10717" t="str">
            <v>FITA VEDA ROSCA EM ROLOS 18MMX50M</v>
          </cell>
          <cell r="C10717" t="str">
            <v>UN</v>
          </cell>
          <cell r="D10717">
            <v>9.56</v>
          </cell>
        </row>
        <row r="10718">
          <cell r="A10718">
            <v>3251</v>
          </cell>
          <cell r="B10718" t="str">
            <v>FLANGE PVC C/ ROSCA , DE 1/2", SEXTAVADO, SEM FUROS</v>
          </cell>
          <cell r="C10718" t="str">
            <v>UN</v>
          </cell>
          <cell r="D10718">
            <v>2.5</v>
          </cell>
        </row>
        <row r="10719">
          <cell r="A10719">
            <v>3253</v>
          </cell>
          <cell r="B10719" t="str">
            <v>FLANGE PVC, ROSCAVEL, SEXTAVADO, SEM FUROS 4"</v>
          </cell>
          <cell r="C10719" t="str">
            <v>UN</v>
          </cell>
          <cell r="D10719">
            <v>73.959999999999994</v>
          </cell>
        </row>
        <row r="10720">
          <cell r="A10720">
            <v>3254</v>
          </cell>
          <cell r="B10720" t="str">
            <v>FLANGE PVC, ROSCAVEL, SEXTAVADO, SEM FUROS 3"</v>
          </cell>
          <cell r="C10720" t="str">
            <v>UN</v>
          </cell>
          <cell r="D10720">
            <v>59.3</v>
          </cell>
        </row>
        <row r="10721">
          <cell r="A10721">
            <v>3255</v>
          </cell>
          <cell r="B10721" t="str">
            <v>FLANGE PVC ROSCAVEL SEXTAVADO SEM FUROS 3/4"</v>
          </cell>
          <cell r="C10721" t="str">
            <v>UN</v>
          </cell>
          <cell r="D10721">
            <v>3.33</v>
          </cell>
        </row>
        <row r="10722">
          <cell r="A10722">
            <v>3256</v>
          </cell>
          <cell r="B10722" t="str">
            <v>FLANGE PVC ROSCAVEL, SEXTAVADO, SEM FUROS, 1"</v>
          </cell>
          <cell r="C10722" t="str">
            <v>UN</v>
          </cell>
          <cell r="D10722">
            <v>4.3</v>
          </cell>
        </row>
        <row r="10723">
          <cell r="A10723">
            <v>3258</v>
          </cell>
          <cell r="B10723" t="str">
            <v>FLANGE PVC, ROSCAVEL, SEXTAVADO, SEM FUROS, 1 1/4"</v>
          </cell>
          <cell r="C10723" t="str">
            <v>UN</v>
          </cell>
          <cell r="D10723">
            <v>4.7</v>
          </cell>
        </row>
        <row r="10724">
          <cell r="A10724">
            <v>3259</v>
          </cell>
          <cell r="B10724" t="str">
            <v>FLANGE PVC, ROSCAVEL, SEXTAVADO, SEM FUROS, 1 1/2"</v>
          </cell>
          <cell r="C10724" t="str">
            <v>UN</v>
          </cell>
          <cell r="D10724">
            <v>6.19</v>
          </cell>
        </row>
        <row r="10725">
          <cell r="A10725">
            <v>3260</v>
          </cell>
          <cell r="B10725" t="str">
            <v>FLANGE PVC, ROSCAVEL, SEXTAVADO, SEM FUROS, 2"</v>
          </cell>
          <cell r="C10725" t="str">
            <v>UN</v>
          </cell>
          <cell r="D10725">
            <v>8.26</v>
          </cell>
        </row>
        <row r="10726">
          <cell r="A10726">
            <v>3261</v>
          </cell>
          <cell r="B10726" t="str">
            <v>FLANGE PVC, ROSCAVEL, SEXTAVADO, SEM FUROS, 2 1/2"</v>
          </cell>
          <cell r="C10726" t="str">
            <v>UN</v>
          </cell>
          <cell r="D10726">
            <v>51.2</v>
          </cell>
        </row>
        <row r="10727">
          <cell r="A10727">
            <v>3262</v>
          </cell>
          <cell r="B10727" t="str">
            <v>FLANGE SEXTAVADO FERRO GALV ROSCA REF. 1/2"</v>
          </cell>
          <cell r="C10727" t="str">
            <v>UN</v>
          </cell>
          <cell r="D10727">
            <v>7.06</v>
          </cell>
        </row>
        <row r="10728">
          <cell r="A10728">
            <v>3263</v>
          </cell>
          <cell r="B10728" t="str">
            <v>FLANGE SEXTAVADO FERRO GALV ROSCA REF. 3/4"</v>
          </cell>
          <cell r="C10728" t="str">
            <v>UN</v>
          </cell>
          <cell r="D10728">
            <v>9.68</v>
          </cell>
        </row>
        <row r="10729">
          <cell r="A10729">
            <v>3264</v>
          </cell>
          <cell r="B10729" t="str">
            <v>FLANGE SEXTAVADO FERRO GALV ROSCA REF. 1"</v>
          </cell>
          <cell r="C10729" t="str">
            <v>UN</v>
          </cell>
          <cell r="D10729">
            <v>11.62</v>
          </cell>
        </row>
        <row r="10730">
          <cell r="A10730">
            <v>3265</v>
          </cell>
          <cell r="B10730" t="str">
            <v>FLANGE SEXTAVADO FERRO GALV ROSCA REF. 1 1/4"</v>
          </cell>
          <cell r="C10730" t="str">
            <v>UN</v>
          </cell>
          <cell r="D10730">
            <v>14.72</v>
          </cell>
        </row>
        <row r="10731">
          <cell r="A10731">
            <v>3266</v>
          </cell>
          <cell r="B10731" t="str">
            <v>FLANGE SEXTAVADO FERRO GALV ROSCA REF. 2"</v>
          </cell>
          <cell r="C10731" t="str">
            <v>UN</v>
          </cell>
          <cell r="D10731">
            <v>27.07</v>
          </cell>
        </row>
        <row r="10732">
          <cell r="A10732">
            <v>3267</v>
          </cell>
          <cell r="B10732" t="str">
            <v>FLANGE SEXTAVADO FERRO GALV ROSCA REF. 2 1/2'</v>
          </cell>
          <cell r="C10732" t="str">
            <v>UN</v>
          </cell>
          <cell r="D10732">
            <v>38.22</v>
          </cell>
        </row>
        <row r="10733">
          <cell r="A10733">
            <v>3268</v>
          </cell>
          <cell r="B10733" t="str">
            <v>FLANGE SEXTAVADO FERRO GALV ROSCA REF. 3"</v>
          </cell>
          <cell r="C10733" t="str">
            <v>UN</v>
          </cell>
          <cell r="D10733">
            <v>57.59</v>
          </cell>
        </row>
        <row r="10734">
          <cell r="A10734">
            <v>3270</v>
          </cell>
          <cell r="B10734" t="str">
            <v>FLANGE SEXTAVADO FERRO GALV ROSCA REF. 6"</v>
          </cell>
          <cell r="C10734" t="str">
            <v>UN</v>
          </cell>
          <cell r="D10734">
            <v>101.45</v>
          </cell>
        </row>
        <row r="10735">
          <cell r="A10735">
            <v>3271</v>
          </cell>
          <cell r="B10735" t="str">
            <v>FLANGE SEXTAVADO FERRO GALV ROSCA REF. 4"</v>
          </cell>
          <cell r="C10735" t="str">
            <v>UN</v>
          </cell>
          <cell r="D10735">
            <v>72.87</v>
          </cell>
        </row>
        <row r="10736">
          <cell r="A10736">
            <v>3272</v>
          </cell>
          <cell r="B10736" t="str">
            <v>FLANGE SEXTAVADO FERRO GALV ROSCA REF. 1 1/2"</v>
          </cell>
          <cell r="C10736" t="str">
            <v>UN</v>
          </cell>
          <cell r="D10736">
            <v>20.66</v>
          </cell>
        </row>
        <row r="10737">
          <cell r="A10737">
            <v>3275</v>
          </cell>
          <cell r="B10737" t="str">
            <v>FORRO C/ PLACAS LA-DE-VIDRO REVESTIDO FACE APARENTE C/ FILME PLASTICO GRAVADO, COR BRANCA TIPO SHEDISOL - 1,20 X 0,60M E = 15MM OU SANTA MARINA - 1,24 X 0,62 E=20MM (COLOCADO)</v>
          </cell>
          <cell r="C10737" t="str">
            <v>M2</v>
          </cell>
          <cell r="D10737">
            <v>66.790000000000006</v>
          </cell>
        </row>
        <row r="10738">
          <cell r="A10738">
            <v>3277</v>
          </cell>
          <cell r="B10738" t="str">
            <v>FOSSA SEPTICA CONCRETO PRE MOLDADO PARA 10 CONTRIBUINTES - *90 X 90* CM</v>
          </cell>
          <cell r="C10738" t="str">
            <v>UN</v>
          </cell>
          <cell r="D10738">
            <v>525.47</v>
          </cell>
        </row>
        <row r="10739">
          <cell r="A10739">
            <v>3278</v>
          </cell>
          <cell r="B10739" t="str">
            <v>CAIXA INSPECAO, CONCRETO PRE MOLDADO, CIRCULAR, COM TAMPA, D = 40* CM</v>
          </cell>
          <cell r="C10739" t="str">
            <v>UN</v>
          </cell>
          <cell r="D10739">
            <v>57.47</v>
          </cell>
        </row>
        <row r="10740">
          <cell r="A10740">
            <v>3279</v>
          </cell>
          <cell r="B10740" t="str">
            <v>CAIXA INSPECAO, CONCRETO PRE MOLDADO, CIRCULAR, COM TAMPA, D = 60* CM, H= 60* CM</v>
          </cell>
          <cell r="C10740" t="str">
            <v>UN</v>
          </cell>
          <cell r="D10740">
            <v>94.83</v>
          </cell>
        </row>
        <row r="10741">
          <cell r="A10741">
            <v>3280</v>
          </cell>
          <cell r="B10741" t="str">
            <v>CAIXA GORDURA DUPLA, CONCRETO PRE MOLDADO, CIRCULAR, COM TAMPA, D = 60* CM</v>
          </cell>
          <cell r="C10741" t="str">
            <v>UN</v>
          </cell>
          <cell r="D10741">
            <v>109.61</v>
          </cell>
        </row>
        <row r="10742">
          <cell r="A10742">
            <v>3281</v>
          </cell>
          <cell r="B10742" t="str">
            <v>FOSSA SEPTICA CONCRETO PRE MOLDADO PARA 5 CONTRIBUINTES *90 X 70* CM</v>
          </cell>
          <cell r="C10742" t="str">
            <v>UN</v>
          </cell>
          <cell r="D10742">
            <v>435.16</v>
          </cell>
        </row>
        <row r="10743">
          <cell r="A10743">
            <v>3282</v>
          </cell>
          <cell r="B10743" t="str">
            <v>SUMIDOURO CONCRETO PRE MOLDADO, COMPLETO, PARA 5 CONTRIBUINTES</v>
          </cell>
          <cell r="C10743" t="str">
            <v>UN</v>
          </cell>
          <cell r="D10743">
            <v>519.32000000000005</v>
          </cell>
        </row>
        <row r="10744">
          <cell r="A10744">
            <v>3283</v>
          </cell>
          <cell r="B10744" t="str">
            <v>FORRO DE MADEIRA PINUS OU EQUIV C/ FRISO MACHO/FEMEA - DIMENSOES APROX 10 X 1CM (SEM COLOC)</v>
          </cell>
          <cell r="C10744" t="str">
            <v>M2</v>
          </cell>
          <cell r="D10744">
            <v>13.65</v>
          </cell>
        </row>
        <row r="10745">
          <cell r="A10745">
            <v>3285</v>
          </cell>
          <cell r="B10745" t="str">
            <v>FORRO DE MADEIRA PINHO OU EQUIV C/ FRISO MACHO/FEMEA - DIMENSOES APROX 10 X 1CM (SEM COLOC)</v>
          </cell>
          <cell r="C10745" t="str">
            <v>M2</v>
          </cell>
          <cell r="D10745">
            <v>40.58</v>
          </cell>
        </row>
        <row r="10746">
          <cell r="A10746">
            <v>3286</v>
          </cell>
          <cell r="B10746" t="str">
            <v>FORRO DE MADEIRA CEDRINHO OU EQUIV C/ FRISO MACHO/FEMEA - DIMENSOES APROX 10 X 1CM (SEM COLOC)</v>
          </cell>
          <cell r="C10746" t="str">
            <v>M2</v>
          </cell>
          <cell r="D10746">
            <v>43.01</v>
          </cell>
        </row>
        <row r="10747">
          <cell r="A10747">
            <v>3287</v>
          </cell>
          <cell r="B10747" t="str">
            <v>FORRO DE MADEIRA IMBUIA OU EQUIV C/ FRISO MACHO/FEMEA - DIMENSOES APROX 10 X 1CM (SEM COLOC)</v>
          </cell>
          <cell r="C10747" t="str">
            <v>M2</v>
          </cell>
          <cell r="D10747">
            <v>65</v>
          </cell>
        </row>
        <row r="10748">
          <cell r="A10748">
            <v>3288</v>
          </cell>
          <cell r="B10748" t="str">
            <v>PECA DE MADEIRA "MEIA CANA" (ACABAMENTO) PARA FORRO PAULISTA, DE *2,5 X 2,5* CM</v>
          </cell>
          <cell r="C10748" t="str">
            <v>M</v>
          </cell>
          <cell r="D10748">
            <v>3.25</v>
          </cell>
        </row>
        <row r="10749">
          <cell r="A10749">
            <v>3290</v>
          </cell>
          <cell r="B10749" t="str">
            <v>LIXADEIRA ELETRICA INDUSTRIAL P/ CORTE OU DESGASTE DIAM 7" PORTATIL</v>
          </cell>
          <cell r="C10749" t="str">
            <v>H</v>
          </cell>
          <cell r="D10749">
            <v>0.56999999999999995</v>
          </cell>
        </row>
        <row r="10750">
          <cell r="A10750">
            <v>3291</v>
          </cell>
          <cell r="B10750" t="str">
            <v>FURADEIRA DE IMPACTO, PORTATIL, ELETRICA, TIPO INDUSTRIAL, COM MADRIL DE 5/8" (LOCACAO)</v>
          </cell>
          <cell r="C10750" t="str">
            <v>H</v>
          </cell>
          <cell r="D10750">
            <v>0.68</v>
          </cell>
        </row>
        <row r="10751">
          <cell r="A10751">
            <v>3292</v>
          </cell>
          <cell r="B10751" t="str">
            <v>FUSÍVEL NH 20 A TAMANHO 00</v>
          </cell>
          <cell r="C10751" t="str">
            <v>UN</v>
          </cell>
          <cell r="D10751">
            <v>13.26</v>
          </cell>
        </row>
        <row r="10752">
          <cell r="A10752">
            <v>3293</v>
          </cell>
          <cell r="B10752" t="str">
            <v>FUSIVEL NH 36A TAM. 00</v>
          </cell>
          <cell r="C10752" t="str">
            <v>UN</v>
          </cell>
          <cell r="D10752">
            <v>12.88</v>
          </cell>
        </row>
        <row r="10753">
          <cell r="A10753">
            <v>3294</v>
          </cell>
          <cell r="B10753" t="str">
            <v>FUSIVEL NH 160A TAM. 00</v>
          </cell>
          <cell r="C10753" t="str">
            <v>UN</v>
          </cell>
          <cell r="D10753">
            <v>12.35</v>
          </cell>
        </row>
        <row r="10754">
          <cell r="A10754">
            <v>3295</v>
          </cell>
          <cell r="B10754" t="str">
            <v>FUSIVEL NH 50A TAM. 00</v>
          </cell>
          <cell r="C10754" t="str">
            <v>UN</v>
          </cell>
          <cell r="D10754">
            <v>12.63</v>
          </cell>
        </row>
        <row r="10755">
          <cell r="A10755">
            <v>3296</v>
          </cell>
          <cell r="B10755" t="str">
            <v>FUSIVEL NH 80A TAM. 00</v>
          </cell>
          <cell r="C10755" t="str">
            <v>UN</v>
          </cell>
          <cell r="D10755">
            <v>11.54</v>
          </cell>
        </row>
        <row r="10756">
          <cell r="A10756">
            <v>3297</v>
          </cell>
          <cell r="B10756" t="str">
            <v>FUSIVEL NH 125A TAM. 00</v>
          </cell>
          <cell r="C10756" t="str">
            <v>UN</v>
          </cell>
          <cell r="D10756">
            <v>12.75</v>
          </cell>
        </row>
        <row r="10757">
          <cell r="A10757">
            <v>3298</v>
          </cell>
          <cell r="B10757" t="str">
            <v>FUSIVEL NH 200A TAM. 01</v>
          </cell>
          <cell r="C10757" t="str">
            <v>UN</v>
          </cell>
          <cell r="D10757">
            <v>19.45</v>
          </cell>
        </row>
        <row r="10758">
          <cell r="A10758">
            <v>3299</v>
          </cell>
          <cell r="B10758" t="str">
            <v>FUSIVEL NH 63A TAM. 00</v>
          </cell>
          <cell r="C10758" t="str">
            <v>UN</v>
          </cell>
          <cell r="D10758">
            <v>12.63</v>
          </cell>
        </row>
        <row r="10759">
          <cell r="A10759">
            <v>3300</v>
          </cell>
          <cell r="B10759" t="str">
            <v>FUSIVEL NH 250A TAM. 00</v>
          </cell>
          <cell r="C10759" t="str">
            <v>UN</v>
          </cell>
          <cell r="D10759">
            <v>15.1</v>
          </cell>
        </row>
        <row r="10760">
          <cell r="A10760">
            <v>3301</v>
          </cell>
          <cell r="B10760" t="str">
            <v>FUSIVEL NH 250A TAM. 01</v>
          </cell>
          <cell r="C10760" t="str">
            <v>UN</v>
          </cell>
          <cell r="D10760">
            <v>21.47</v>
          </cell>
        </row>
        <row r="10761">
          <cell r="A10761">
            <v>3302</v>
          </cell>
          <cell r="B10761" t="str">
            <v>FUSIVEL NH 100A TAM. 00</v>
          </cell>
          <cell r="C10761" t="str">
            <v>UN</v>
          </cell>
          <cell r="D10761">
            <v>12.38</v>
          </cell>
        </row>
        <row r="10762">
          <cell r="A10762">
            <v>3303</v>
          </cell>
          <cell r="B10762" t="str">
            <v>FUSIVEL TIPO CARTUCHO, CORPO CERAMICO, DE 30 A - 250 V, DIMENSOES DE 14 X 51</v>
          </cell>
          <cell r="C10762" t="str">
            <v>UN</v>
          </cell>
          <cell r="D10762">
            <v>1.9</v>
          </cell>
        </row>
        <row r="10763">
          <cell r="A10763">
            <v>3304</v>
          </cell>
          <cell r="B10763" t="str">
            <v>FUSIVEL TIPO CARTUCHO 100A - 250V</v>
          </cell>
          <cell r="C10763" t="str">
            <v>UN</v>
          </cell>
          <cell r="D10763">
            <v>13.11</v>
          </cell>
        </row>
        <row r="10764">
          <cell r="A10764">
            <v>3305</v>
          </cell>
          <cell r="B10764" t="str">
            <v>FUSIVEL TIPO CARTUCHO 60A - 250V</v>
          </cell>
          <cell r="C10764" t="str">
            <v>UN</v>
          </cell>
          <cell r="D10764">
            <v>3.42</v>
          </cell>
        </row>
        <row r="10765">
          <cell r="A10765">
            <v>3306</v>
          </cell>
          <cell r="B10765" t="str">
            <v>FUSIVEL TIPO CARTUCHO 50A - 250V</v>
          </cell>
          <cell r="C10765" t="str">
            <v>UN</v>
          </cell>
          <cell r="D10765">
            <v>3.65</v>
          </cell>
        </row>
        <row r="10766">
          <cell r="A10766">
            <v>3309</v>
          </cell>
          <cell r="B10766" t="str">
            <v>GABIAO TIPO CAIXA MALHA HEXAGONAL 8 X 10 CM (ZN/AL), FIO 2,7 MM, H = 0,50 M</v>
          </cell>
          <cell r="C10766" t="str">
            <v>M3</v>
          </cell>
          <cell r="D10766">
            <v>189.55</v>
          </cell>
        </row>
        <row r="10767">
          <cell r="A10767">
            <v>3310</v>
          </cell>
          <cell r="B10767" t="str">
            <v>GABIAO MANTA (COLCHAO) MALHA HEXAGONAL 8 X 10 CM (ZN/AL), FIO 2,2 A 2,4 MM, DIMENSOES 4,0 X 2,0 X 0,3 M</v>
          </cell>
          <cell r="C10767" t="str">
            <v>M3</v>
          </cell>
          <cell r="D10767">
            <v>237.62</v>
          </cell>
        </row>
        <row r="10768">
          <cell r="A10768">
            <v>3311</v>
          </cell>
          <cell r="B10768" t="str">
            <v>GABIAO SACO MALHA HEXAGONAL 8 X 10 CM (ZN/AL + PVC), FIO 2,4 MM, H = 0,65 M</v>
          </cell>
          <cell r="C10768" t="str">
            <v>M3</v>
          </cell>
          <cell r="D10768">
            <v>179</v>
          </cell>
        </row>
        <row r="10769">
          <cell r="A10769">
            <v>3312</v>
          </cell>
          <cell r="B10769" t="str">
            <v>ARAME DE AMARRACAO PARA GABIAO GALVANIZADO, DIAMETRO 2,2 MM</v>
          </cell>
          <cell r="C10769" t="str">
            <v>KG</v>
          </cell>
          <cell r="D10769">
            <v>9.3699999999999992</v>
          </cell>
        </row>
        <row r="10770">
          <cell r="A10770">
            <v>3313</v>
          </cell>
          <cell r="B10770" t="str">
            <v>ARAME PROTEGIDO COM PVC PARA GABIAO, DIAMETRO 2,2 MM</v>
          </cell>
          <cell r="C10770" t="str">
            <v>KG</v>
          </cell>
          <cell r="D10770">
            <v>12.06</v>
          </cell>
        </row>
        <row r="10771">
          <cell r="A10771">
            <v>3314</v>
          </cell>
          <cell r="B10771" t="str">
            <v>GABIAO TIPO CAIXA MALHA HEXAGONAL 8 X 10 CM (ZN/AL + PVC), FIO 2,4 MM, H = 0,50 M</v>
          </cell>
          <cell r="C10771" t="str">
            <v>M3</v>
          </cell>
          <cell r="D10771">
            <v>238.69</v>
          </cell>
        </row>
        <row r="10772">
          <cell r="A10772">
            <v>3315</v>
          </cell>
          <cell r="B10772" t="str">
            <v>GESSO</v>
          </cell>
          <cell r="C10772" t="str">
            <v>KG</v>
          </cell>
          <cell r="D10772">
            <v>0.27</v>
          </cell>
        </row>
        <row r="10773">
          <cell r="A10773">
            <v>3318</v>
          </cell>
          <cell r="B10773" t="str">
            <v>GRADE DE DISCOS MECANICA 20X24" COM 20 DISCOS 24" X 6MM COM PNEUS PARA TRANSPORTE</v>
          </cell>
          <cell r="C10773" t="str">
            <v>UN</v>
          </cell>
          <cell r="D10773">
            <v>24000</v>
          </cell>
        </row>
        <row r="10774">
          <cell r="A10774">
            <v>3319</v>
          </cell>
          <cell r="B10774" t="str">
            <v>GRAMA INGLESA OU SANTO AGOSTINHO</v>
          </cell>
          <cell r="C10774" t="str">
            <v>M2</v>
          </cell>
          <cell r="D10774">
            <v>14.47</v>
          </cell>
        </row>
        <row r="10775">
          <cell r="A10775">
            <v>3322</v>
          </cell>
          <cell r="B10775" t="str">
            <v>GRAMA EM PLACAS, EXCETO O SERVICO DE PLANTIO</v>
          </cell>
          <cell r="C10775" t="str">
            <v>M2</v>
          </cell>
          <cell r="D10775">
            <v>8.52</v>
          </cell>
        </row>
        <row r="10776">
          <cell r="A10776">
            <v>3323</v>
          </cell>
          <cell r="B10776" t="str">
            <v>GRAMA SAO CARLOS OU CURITIBANA</v>
          </cell>
          <cell r="C10776" t="str">
            <v>M2</v>
          </cell>
          <cell r="D10776">
            <v>10.19</v>
          </cell>
        </row>
        <row r="10777">
          <cell r="A10777">
            <v>3324</v>
          </cell>
          <cell r="B10777" t="str">
            <v>GRAMA BATATAIS EM PLACAS (NAO INCLUI PLANTIO)</v>
          </cell>
          <cell r="C10777" t="str">
            <v>M2</v>
          </cell>
          <cell r="D10777">
            <v>8.0399999999999991</v>
          </cell>
        </row>
        <row r="10778">
          <cell r="A10778">
            <v>3325</v>
          </cell>
          <cell r="B10778" t="str">
            <v>GRAMA FINA, JAPONESA, COREANA, ZOYSIA OU LOYSIA</v>
          </cell>
          <cell r="C10778" t="str">
            <v>M2</v>
          </cell>
          <cell r="D10778">
            <v>28.94</v>
          </cell>
        </row>
        <row r="10779">
          <cell r="A10779">
            <v>3329</v>
          </cell>
          <cell r="B10779" t="str">
            <v>GRAMA ESMERALDA EM ROLO</v>
          </cell>
          <cell r="C10779" t="str">
            <v>M2</v>
          </cell>
          <cell r="D10779">
            <v>12.86</v>
          </cell>
        </row>
        <row r="10780">
          <cell r="A10780">
            <v>3331</v>
          </cell>
          <cell r="B10780" t="str">
            <v>GRUPO DE SOLDAGEN C/ GERADOR A DIESEL 33HP P/ SOLDA ELETRICA, SOBRE RODAS, TIPO BAMBOZZI MOD. 0375 A</v>
          </cell>
          <cell r="C10780" t="str">
            <v>H</v>
          </cell>
          <cell r="D10780">
            <v>9.86</v>
          </cell>
        </row>
        <row r="10781">
          <cell r="A10781">
            <v>3332</v>
          </cell>
          <cell r="B10781" t="str">
            <v>APARELHO DE OXI-ACETILENO PARA SOLDA E CORTE, SEM O GAS (PPU) (LOCACAO)</v>
          </cell>
          <cell r="C10781" t="str">
            <v>H</v>
          </cell>
          <cell r="D10781">
            <v>1.44</v>
          </cell>
        </row>
        <row r="10782">
          <cell r="A10782">
            <v>3335</v>
          </cell>
          <cell r="B10782" t="str">
            <v>MAQUINA P/ SOLDA ELETRICA TIPO BAMBINA TIG 30 AC/DC DA BAMBOZZI OU EQUIV</v>
          </cell>
          <cell r="C10782" t="str">
            <v>H</v>
          </cell>
          <cell r="D10782">
            <v>1.72</v>
          </cell>
        </row>
        <row r="10783">
          <cell r="A10783">
            <v>3339</v>
          </cell>
          <cell r="B10783" t="str">
            <v>GRUPO GERADOR ACIMA DE * 5 ATE 20KVA*, DIESEL, REBOCAVEL, ACIONAMENTO MANUAL</v>
          </cell>
          <cell r="C10783" t="str">
            <v>H</v>
          </cell>
          <cell r="D10783">
            <v>4.12</v>
          </cell>
        </row>
        <row r="10784">
          <cell r="A10784">
            <v>3345</v>
          </cell>
          <cell r="B10784" t="str">
            <v>GRUPO GERADOR ACIMA DE * 20 ATE 80KVA * DIESEL, REBOCAVEL, ACIONAMENTO MANUAL</v>
          </cell>
          <cell r="C10784" t="str">
            <v>H</v>
          </cell>
          <cell r="D10784">
            <v>10.15</v>
          </cell>
        </row>
        <row r="10785">
          <cell r="A10785">
            <v>3346</v>
          </cell>
          <cell r="B10785" t="str">
            <v>GRUPO GERADOR *80 A 125* KVA, MOTOR DIESEL, REBOCAVEL, ACIONAMENTO MANUAL (LOCACAO)</v>
          </cell>
          <cell r="C10785" t="str">
            <v>H</v>
          </cell>
          <cell r="D10785">
            <v>13.16</v>
          </cell>
        </row>
        <row r="10786">
          <cell r="A10786">
            <v>3348</v>
          </cell>
          <cell r="B10786" t="str">
            <v>GRUPO GERADOR ACIMA DE * 125 ATE 180 KVA * DIESEL, REBOCAVEL, ACIONAMENTO MANUAL</v>
          </cell>
          <cell r="C10786" t="str">
            <v>H</v>
          </cell>
          <cell r="D10786">
            <v>15.04</v>
          </cell>
        </row>
        <row r="10787">
          <cell r="A10787">
            <v>3352</v>
          </cell>
          <cell r="B10787" t="str">
            <v>GRUPO GERADOR PORTATIL ATE * 5 KVA * C/ MOTOR A DIESEL OU GASOLINA</v>
          </cell>
          <cell r="C10787" t="str">
            <v>H</v>
          </cell>
          <cell r="D10787">
            <v>2.79</v>
          </cell>
        </row>
        <row r="10788">
          <cell r="A10788">
            <v>3353</v>
          </cell>
          <cell r="B10788" t="str">
            <v>ELEVADOR DE OBRA COM TORRE DE *2,00 X 2,00* M, ALTURA DE 15 M, CARGA M AXIMA IGUAL A 1500 KG, CABINE SEMI-FECHADA PARA MATERIAL, COM GUINCHO DE CORRENTE E ENGRENAGEM E MOTOR ELETRIC</v>
          </cell>
          <cell r="C10788" t="str">
            <v>UN</v>
          </cell>
          <cell r="D10788">
            <v>57951.26</v>
          </cell>
        </row>
        <row r="10789">
          <cell r="A10789">
            <v>3355</v>
          </cell>
          <cell r="B10789" t="str">
            <v>ELEVADOR DE OBRA COM TORRE DE *2,00 X 2,00* M, ALTURA DE 15 M, CARGA MAXIMA IGUAL A 1500 KG, CABINE SEMI-FECHADA PARA MATERIAL, COM GUINCHO DE CORRENTE E ENGRENAGEM E MOTOR ELETRICO TRIFASICO DE 10 CV (LOCACAO)</v>
          </cell>
          <cell r="C10789" t="str">
            <v>H</v>
          </cell>
          <cell r="D10789">
            <v>27</v>
          </cell>
        </row>
        <row r="10790">
          <cell r="A10790">
            <v>3356</v>
          </cell>
          <cell r="B10790" t="str">
            <v>GUINCHO TIPO MUNCK CAP * 6T * MONTADO EM CAMINHAO CARROCERIA, OU EQUIV</v>
          </cell>
          <cell r="C10790" t="str">
            <v>H</v>
          </cell>
          <cell r="D10790">
            <v>108</v>
          </cell>
        </row>
        <row r="10791">
          <cell r="A10791">
            <v>3357</v>
          </cell>
          <cell r="B10791" t="str">
            <v>GUINDASTE TIPO MUNCK CAP * 2T * MONTADO EM CAMINHAO CARROCERIA OU EQUIV</v>
          </cell>
          <cell r="C10791" t="str">
            <v>H</v>
          </cell>
          <cell r="D10791">
            <v>77.14</v>
          </cell>
        </row>
        <row r="10792">
          <cell r="A10792">
            <v>3359</v>
          </cell>
          <cell r="B10792" t="str">
            <v>GUINDASTE TIPO MUNCK CAP * 8T * MONTADO EM CAMINHAO CARROCERIA OU EQUIV</v>
          </cell>
          <cell r="C10792" t="str">
            <v>H</v>
          </cell>
          <cell r="D10792">
            <v>123.43</v>
          </cell>
        </row>
        <row r="10793">
          <cell r="A10793">
            <v>3363</v>
          </cell>
          <cell r="B10793" t="str">
            <v>GUINDASTE HIDRAULICO PARA MONTAGEM SOBRE CHASSIS DE CAMINHAO, CARGA MAXIMA DE 5,75 T A 2 M E 0,5 T A 11,04 M (ALCANCE MAXIMO HORIZONTAL), COM ALCANCE MAXIMO VERTICAL DE 13,77 M</v>
          </cell>
          <cell r="C10793" t="str">
            <v>UN</v>
          </cell>
          <cell r="D10793">
            <v>65800</v>
          </cell>
        </row>
        <row r="10794">
          <cell r="A10794">
            <v>3365</v>
          </cell>
          <cell r="B10794" t="str">
            <v>GUINDASTE HIDRAULICO AUTOPROPELIDO SOBRE PNEUS COM LANCA TELESCOPICA E CAPACIDADE MAXIMA DE 16 T</v>
          </cell>
          <cell r="C10794" t="str">
            <v>UN</v>
          </cell>
          <cell r="D10794">
            <v>153807.5</v>
          </cell>
        </row>
        <row r="10795">
          <cell r="A10795">
            <v>3366</v>
          </cell>
          <cell r="B10795" t="str">
            <v>GUINDASTE TIPO MUNCK CAP * 5T * MONTADO EM CAMINHAO CARROCERIA ( LOCAÇÃO COM OPERADOR,COMBUSTIVEL E MANUTENÇÃO).</v>
          </cell>
          <cell r="C10795" t="str">
            <v>H</v>
          </cell>
          <cell r="D10795">
            <v>108</v>
          </cell>
        </row>
        <row r="10796">
          <cell r="A10796">
            <v>3367</v>
          </cell>
          <cell r="B10796" t="str">
            <v>GUINDASTE AUTO-PROPELIDO, SOBRE PNEUS, C/ LANCA TELESCOPICA CAP * 15T * (INCL MANUTENCAO/OPERACAO)</v>
          </cell>
          <cell r="C10796" t="str">
            <v>H</v>
          </cell>
          <cell r="D10796">
            <v>138.86000000000001</v>
          </cell>
        </row>
        <row r="10797">
          <cell r="A10797">
            <v>3372</v>
          </cell>
          <cell r="B10797" t="str">
            <v>GUINDASTE ALTOPROPELIDO SOBRE PNEUS, COM LANCA TELESCOPICA, CAPACIDADE DE *10* T (LOCACAO COM OPERADOR, COMBUSTIVEL E MANUTENCAO)</v>
          </cell>
          <cell r="C10797" t="str">
            <v>H</v>
          </cell>
          <cell r="D10797">
            <v>85.5</v>
          </cell>
        </row>
        <row r="10798">
          <cell r="A10798">
            <v>3373</v>
          </cell>
          <cell r="B10798" t="str">
            <v>HASTE DE ATERRAMENTO , DN 1/2" X 3000MM, EM ACO REVESTIDO COM UMA CAMADA DE COBRE ELETROLÍTICO.</v>
          </cell>
          <cell r="C10798" t="str">
            <v>UN</v>
          </cell>
          <cell r="D10798">
            <v>25.14</v>
          </cell>
        </row>
        <row r="10799">
          <cell r="A10799">
            <v>3376</v>
          </cell>
          <cell r="B10799" t="str">
            <v>HASTE DE ATERRAMENTO, DN 3/4 X 3000MM , EM ACO REVESTIDO COM UMA CAMADA DE COBRE ELETROLÍTICO -COM CONECTOR.</v>
          </cell>
          <cell r="C10799" t="str">
            <v>UN</v>
          </cell>
          <cell r="D10799">
            <v>39.9</v>
          </cell>
        </row>
        <row r="10800">
          <cell r="A10800">
            <v>3378</v>
          </cell>
          <cell r="B10800" t="str">
            <v>HASTE DE ATERRAMENTO, DN 3/4 X 3000MM, EM ACO REVESTIDO COM UMA CAMADA DE COBRE ELETROLÍTICO.</v>
          </cell>
          <cell r="C10800" t="str">
            <v>UN</v>
          </cell>
          <cell r="D10800">
            <v>37.840000000000003</v>
          </cell>
        </row>
        <row r="10801">
          <cell r="A10801">
            <v>3379</v>
          </cell>
          <cell r="B10801" t="str">
            <v>HASTE DE ATERRAMENTO, DN 5/8 X 3000MM, EM ACO REVESTIDO COM UMA CAMADA DE COBRE ELETROLÍTICO.</v>
          </cell>
          <cell r="C10801" t="str">
            <v>UN</v>
          </cell>
          <cell r="D10801">
            <v>24.97</v>
          </cell>
        </row>
        <row r="10802">
          <cell r="A10802">
            <v>3380</v>
          </cell>
          <cell r="B10802" t="str">
            <v>HASTE DE ATERRAMENTO EM ACO, REVESTIDA COM BAIXA CAMADA DE COBRE, COM 3,00 M DE COMPRIMENTO E DN = 5/8", COM CONECTOR TIPO GRAMPO</v>
          </cell>
          <cell r="C10802" t="str">
            <v>UN</v>
          </cell>
          <cell r="D10802">
            <v>27.1</v>
          </cell>
        </row>
        <row r="10803">
          <cell r="A10803">
            <v>3383</v>
          </cell>
          <cell r="B10803" t="str">
            <v>HASTE ANCORAMENTO 2400MM X 16MM (5/8")</v>
          </cell>
          <cell r="C10803" t="str">
            <v>UN</v>
          </cell>
          <cell r="D10803">
            <v>20.98</v>
          </cell>
        </row>
        <row r="10804">
          <cell r="A10804">
            <v>3384</v>
          </cell>
          <cell r="B10804" t="str">
            <v>SUPORTE SIMPLES C/ROLDANA P/ CHUMBAR GT-P1 GAMATEC OU SIMILAR</v>
          </cell>
          <cell r="C10804" t="str">
            <v>UN</v>
          </cell>
          <cell r="D10804">
            <v>5.94</v>
          </cell>
        </row>
        <row r="10805">
          <cell r="A10805">
            <v>3389</v>
          </cell>
          <cell r="B10805" t="str">
            <v>IGNITOR P/ LAMPADA VAPOR DE SODIO / VAPOR METALICO ATE 400W T . PARTIDA 3000 A 4500V</v>
          </cell>
          <cell r="C10805" t="str">
            <v>UN</v>
          </cell>
          <cell r="D10805">
            <v>25</v>
          </cell>
        </row>
        <row r="10806">
          <cell r="A10806">
            <v>3390</v>
          </cell>
          <cell r="B10806" t="str">
            <v>IGNITOR P/ LAMPADA VAPOR DE SODIO / VAPOR METALICO ATE 400W T . PARTIDA 580 A 750V</v>
          </cell>
          <cell r="C10806" t="str">
            <v>UN</v>
          </cell>
          <cell r="D10806">
            <v>25.51</v>
          </cell>
        </row>
        <row r="10807">
          <cell r="A10807">
            <v>3391</v>
          </cell>
          <cell r="B10807" t="str">
            <v>IGNITOR P/ LAMPADA VAPOR DE SODIO / VAPOR METALICO ATE 2000W T . PARTIDA 600 A 750V</v>
          </cell>
          <cell r="C10807" t="str">
            <v>UN</v>
          </cell>
          <cell r="D10807">
            <v>32.01</v>
          </cell>
        </row>
        <row r="10808">
          <cell r="A10808">
            <v>3393</v>
          </cell>
          <cell r="B10808" t="str">
            <v>ISOLADOR DE PORCELANA PARA SISTEMA 34,5KV</v>
          </cell>
          <cell r="C10808" t="str">
            <v>UN</v>
          </cell>
          <cell r="D10808">
            <v>154.08000000000001</v>
          </cell>
        </row>
        <row r="10809">
          <cell r="A10809">
            <v>3394</v>
          </cell>
          <cell r="B10809" t="str">
            <v>ISOLADOR DE PORCELANA PARA SISTEMA 13,8KV</v>
          </cell>
          <cell r="C10809" t="str">
            <v>UN</v>
          </cell>
          <cell r="D10809">
            <v>29.91</v>
          </cell>
        </row>
        <row r="10810">
          <cell r="A10810">
            <v>3395</v>
          </cell>
          <cell r="B10810" t="str">
            <v>ISOLADOR DE PINO DE PORCELANA VIDRADA 34,5KV</v>
          </cell>
          <cell r="C10810" t="str">
            <v>UN</v>
          </cell>
          <cell r="D10810">
            <v>113.35</v>
          </cell>
        </row>
        <row r="10811">
          <cell r="A10811">
            <v>3396</v>
          </cell>
          <cell r="B10811" t="str">
            <v>SUPORTE ISOLADOR SIMPLES ROSCA SOBERBA C/ ISOLADOR</v>
          </cell>
          <cell r="C10811" t="str">
            <v>UN</v>
          </cell>
          <cell r="D10811">
            <v>2.4700000000000002</v>
          </cell>
        </row>
        <row r="10812">
          <cell r="A10812">
            <v>3398</v>
          </cell>
          <cell r="B10812" t="str">
            <v>ISOLADOR ROLDANA DE PORCELANA VIDRADA PIBT72X72</v>
          </cell>
          <cell r="C10812" t="str">
            <v>UN</v>
          </cell>
          <cell r="D10812">
            <v>5.52</v>
          </cell>
        </row>
        <row r="10813">
          <cell r="A10813">
            <v>3402</v>
          </cell>
          <cell r="B10813" t="str">
            <v>PORCA OLHAL ACO ZINCADO QUENTE M-16</v>
          </cell>
          <cell r="C10813" t="str">
            <v>UN</v>
          </cell>
          <cell r="D10813">
            <v>6.1</v>
          </cell>
        </row>
        <row r="10814">
          <cell r="A10814">
            <v>3405</v>
          </cell>
          <cell r="B10814" t="str">
            <v>ISOLADOR SUSPENSO TIPO DISCO (GARFO OLHAL) PORCELANA VIDRADA 152MM</v>
          </cell>
          <cell r="C10814" t="str">
            <v>UN</v>
          </cell>
          <cell r="D10814">
            <v>115.89</v>
          </cell>
        </row>
        <row r="10815">
          <cell r="A10815">
            <v>3406</v>
          </cell>
          <cell r="B10815" t="str">
            <v>ISOLADOR DE PORCELANA, TIPO PINO, DE 15 KV</v>
          </cell>
          <cell r="C10815" t="str">
            <v>UN</v>
          </cell>
          <cell r="D10815">
            <v>17.88</v>
          </cell>
        </row>
        <row r="10816">
          <cell r="A10816">
            <v>3408</v>
          </cell>
          <cell r="B10816" t="str">
            <v>PLACA DE POLIESTIRENO EXPANDIDO (ISOPOR) PARA ISOLAMENTO TERMICO/ACÚSTICO, COM 1,20 X 0,60 M, E = 2 CM</v>
          </cell>
          <cell r="C10816" t="str">
            <v>M2</v>
          </cell>
          <cell r="D10816">
            <v>6.9</v>
          </cell>
        </row>
        <row r="10817">
          <cell r="A10817">
            <v>3409</v>
          </cell>
          <cell r="B10817" t="str">
            <v>ISOPOR E = 5CM</v>
          </cell>
          <cell r="C10817" t="str">
            <v>M2</v>
          </cell>
          <cell r="D10817">
            <v>17.25</v>
          </cell>
        </row>
        <row r="10818">
          <cell r="A10818">
            <v>3410</v>
          </cell>
          <cell r="B10818" t="str">
            <v>ADESIVO PARA ISOPOR</v>
          </cell>
          <cell r="C10818" t="str">
            <v>KG</v>
          </cell>
          <cell r="D10818">
            <v>21.16</v>
          </cell>
        </row>
        <row r="10819">
          <cell r="A10819">
            <v>3411</v>
          </cell>
          <cell r="B10819" t="str">
            <v>AGREGADO LEVE PARA PROTECAO TERMICA (PEROLAS DE ISOPOR)</v>
          </cell>
          <cell r="C10819" t="str">
            <v>KG</v>
          </cell>
          <cell r="D10819">
            <v>36.520000000000003</v>
          </cell>
        </row>
        <row r="10820">
          <cell r="A10820">
            <v>3412</v>
          </cell>
          <cell r="B10820" t="str">
            <v>LA DE VIDRO E = 2,5CM - PLACA 120 X 60CM</v>
          </cell>
          <cell r="C10820" t="str">
            <v>M2</v>
          </cell>
          <cell r="D10820">
            <v>44.97</v>
          </cell>
        </row>
        <row r="10821">
          <cell r="A10821">
            <v>3413</v>
          </cell>
          <cell r="B10821" t="str">
            <v>LA DE VIDRO E = 5MM</v>
          </cell>
          <cell r="C10821" t="str">
            <v>M2</v>
          </cell>
          <cell r="D10821">
            <v>87.95</v>
          </cell>
        </row>
        <row r="10822">
          <cell r="A10822">
            <v>3417</v>
          </cell>
          <cell r="B10822" t="str">
            <v>JANELA MADEIRA REGIONAL1A CORRER P/ VIDRO C/ GUARNICAO 120 X 150CM S/ BANDEIRA</v>
          </cell>
          <cell r="C10822" t="str">
            <v>UN</v>
          </cell>
          <cell r="D10822">
            <v>299.52</v>
          </cell>
        </row>
        <row r="10823">
          <cell r="A10823">
            <v>3418</v>
          </cell>
          <cell r="B10823" t="str">
            <v>JANELA MADEIRA REGIONAL 1A CORRER / FOLHA P/ VIDRO C/ GUARNICAO / BANDEIRA VENEZIANA</v>
          </cell>
          <cell r="C10823" t="str">
            <v>M2</v>
          </cell>
          <cell r="D10823">
            <v>280.8</v>
          </cell>
        </row>
        <row r="10824">
          <cell r="A10824">
            <v>3419</v>
          </cell>
          <cell r="B10824" t="str">
            <v>JANELA MADEIRA REGIONAL 1A CORRER / FOLHA P/ VIDRO C/ GUANICAO BANDEIRA P/ VIDRO</v>
          </cell>
          <cell r="C10824" t="str">
            <v>M2</v>
          </cell>
          <cell r="D10824">
            <v>204.98</v>
          </cell>
        </row>
        <row r="10825">
          <cell r="A10825">
            <v>3420</v>
          </cell>
          <cell r="B10825" t="str">
            <v>JANELA MADEIRA REGIONAL 3A CORRER / FOLHA P/ VIDRO C/ VENEZIANA ABRIR/ GUARNICAO S/ BANDEIRA</v>
          </cell>
          <cell r="C10825" t="str">
            <v>M2</v>
          </cell>
          <cell r="D10825">
            <v>336.96</v>
          </cell>
        </row>
        <row r="10826">
          <cell r="A10826">
            <v>3421</v>
          </cell>
          <cell r="B10826" t="str">
            <v>JANELA MADEIRA REGIONAL 2A DUPLA C/ GUILHOTINA E ABRIR VENEZIANA 1,20 X 1,20M / GUARNICAO</v>
          </cell>
          <cell r="C10826" t="str">
            <v>M2</v>
          </cell>
          <cell r="D10826">
            <v>179.39</v>
          </cell>
        </row>
        <row r="10827">
          <cell r="A10827">
            <v>3422</v>
          </cell>
          <cell r="B10827" t="str">
            <v>JANELA MADEIRA REGIONAL 2A TP GUILHOTINA C/ GUARNICAO</v>
          </cell>
          <cell r="C10827" t="str">
            <v>M2</v>
          </cell>
          <cell r="D10827">
            <v>278.93</v>
          </cell>
        </row>
        <row r="10828">
          <cell r="A10828">
            <v>3423</v>
          </cell>
          <cell r="B10828" t="str">
            <v>JANELA MADEIRA TP MAXIM AIR C/ GUARNICAO</v>
          </cell>
          <cell r="C10828" t="str">
            <v>M2</v>
          </cell>
          <cell r="D10828">
            <v>168.48</v>
          </cell>
        </row>
        <row r="10829">
          <cell r="A10829">
            <v>3424</v>
          </cell>
          <cell r="B10829" t="str">
            <v>JANELA MADEIRA REGIONAL 1A TP PIVOTANTE S/ VENEZIANA C/ GUARNICAO</v>
          </cell>
          <cell r="C10829" t="str">
            <v>M2</v>
          </cell>
          <cell r="D10829">
            <v>148.44999999999999</v>
          </cell>
        </row>
        <row r="10830">
          <cell r="A10830">
            <v>3425</v>
          </cell>
          <cell r="B10830" t="str">
            <v>BANDEIRA P/ PORTA/ JAN MAD REGIONAL 1A P/ VIDRO</v>
          </cell>
          <cell r="C10830" t="str">
            <v>M2</v>
          </cell>
          <cell r="D10830">
            <v>86.11</v>
          </cell>
        </row>
        <row r="10831">
          <cell r="A10831">
            <v>3426</v>
          </cell>
          <cell r="B10831" t="str">
            <v>BANDEIRA P/ PORTA/ JAN MAD REGIONAL 2A P/ VIDRO</v>
          </cell>
          <cell r="C10831" t="str">
            <v>M2</v>
          </cell>
          <cell r="D10831">
            <v>56.16</v>
          </cell>
        </row>
        <row r="10832">
          <cell r="A10832">
            <v>3427</v>
          </cell>
          <cell r="B10832" t="str">
            <v>BANDEIRA P/ PORTA/ JAN MAD REGIONAL 3A P/ VIDRO</v>
          </cell>
          <cell r="C10832" t="str">
            <v>M2</v>
          </cell>
          <cell r="D10832">
            <v>37.44</v>
          </cell>
        </row>
        <row r="10833">
          <cell r="A10833">
            <v>3428</v>
          </cell>
          <cell r="B10833" t="str">
            <v>JANELA DE ABRIR, TIPO VENEZIANA, EM MADEIRA DE 1A. QUALIDADE (SEM VIDRO)</v>
          </cell>
          <cell r="C10833" t="str">
            <v>M2</v>
          </cell>
          <cell r="D10833">
            <v>234</v>
          </cell>
        </row>
        <row r="10834">
          <cell r="A10834">
            <v>3429</v>
          </cell>
          <cell r="B10834" t="str">
            <v>JANELA MADEIRA REGIONAL 3A ABRIR TP VENEZIANA</v>
          </cell>
          <cell r="C10834" t="str">
            <v>M2</v>
          </cell>
          <cell r="D10834">
            <v>148.11000000000001</v>
          </cell>
        </row>
        <row r="10835">
          <cell r="A10835">
            <v>3430</v>
          </cell>
          <cell r="B10835" t="str">
            <v>JANELA MADEIRA REGIONAL 1A ABRIR TP ALMOFADA C/ GUARNICAO</v>
          </cell>
          <cell r="C10835" t="str">
            <v>M2</v>
          </cell>
          <cell r="D10835">
            <v>262.08</v>
          </cell>
        </row>
        <row r="10836">
          <cell r="A10836">
            <v>3431</v>
          </cell>
          <cell r="B10836" t="str">
            <v>JANELA MADEIRA REGIONAL 1A ABRIR TP ALMOFADA C/ GUARNICAO 150 X 150CM</v>
          </cell>
          <cell r="C10836" t="str">
            <v>UN</v>
          </cell>
          <cell r="D10836">
            <v>531.65</v>
          </cell>
        </row>
        <row r="10837">
          <cell r="A10837">
            <v>3432</v>
          </cell>
          <cell r="B10837" t="str">
            <v>JANELA MADEIRA REGIONAL 1A ABRIR TP ALMOFADA C/ GUARNICAO 240 X 150CM</v>
          </cell>
          <cell r="C10837" t="str">
            <v>UN</v>
          </cell>
          <cell r="D10837">
            <v>851.76</v>
          </cell>
        </row>
        <row r="10838">
          <cell r="A10838">
            <v>3433</v>
          </cell>
          <cell r="B10838" t="str">
            <v>JANELA MADEIRA REGIONAL 2A ABRIR TP VENEZIANA / VIDRO</v>
          </cell>
          <cell r="C10838" t="str">
            <v>M2</v>
          </cell>
          <cell r="D10838">
            <v>243.36</v>
          </cell>
        </row>
        <row r="10839">
          <cell r="A10839">
            <v>3434</v>
          </cell>
          <cell r="B10839" t="str">
            <v>JANELA MADEIRA REGIONAL 1A ABRIR TP VENEZIANA / VIDRO</v>
          </cell>
          <cell r="C10839" t="str">
            <v>M2</v>
          </cell>
          <cell r="D10839">
            <v>336.96</v>
          </cell>
        </row>
        <row r="10840">
          <cell r="A10840">
            <v>3435</v>
          </cell>
          <cell r="B10840" t="str">
            <v>JANELA MADEIRA REGIONAL 3A ABRIR TP VENEZIANA / VIDRO</v>
          </cell>
          <cell r="C10840" t="str">
            <v>M2</v>
          </cell>
          <cell r="D10840">
            <v>320.11</v>
          </cell>
        </row>
        <row r="10841">
          <cell r="A10841">
            <v>3436</v>
          </cell>
          <cell r="B10841" t="str">
            <v>JANELA MADEIRA REGIONAL 1A ABRIR TP ALMOFADA C/ GUARNICAO 200 X 150CM</v>
          </cell>
          <cell r="C10841" t="str">
            <v>UN</v>
          </cell>
          <cell r="D10841">
            <v>709.49</v>
          </cell>
        </row>
        <row r="10842">
          <cell r="A10842">
            <v>3437</v>
          </cell>
          <cell r="B10842" t="str">
            <v>BASCULANTE MAD REGIONAL 3A</v>
          </cell>
          <cell r="C10842" t="str">
            <v>M2</v>
          </cell>
          <cell r="D10842">
            <v>92.68</v>
          </cell>
        </row>
        <row r="10843">
          <cell r="A10843">
            <v>3438</v>
          </cell>
          <cell r="B10843" t="str">
            <v>JANELA MADEIRA REGIONAL 1A CORRER / FOLHA P/ VIDRO C/ GUARNICAO S/ BANDEIRA</v>
          </cell>
          <cell r="C10843" t="str">
            <v>M2</v>
          </cell>
          <cell r="D10843">
            <v>205.92</v>
          </cell>
        </row>
        <row r="10844">
          <cell r="A10844">
            <v>3441</v>
          </cell>
          <cell r="B10844" t="str">
            <v>JOELHO FERRO GALV 45G ROSCA 1/2"</v>
          </cell>
          <cell r="C10844" t="str">
            <v>UN</v>
          </cell>
          <cell r="D10844">
            <v>4.8600000000000003</v>
          </cell>
        </row>
        <row r="10845">
          <cell r="A10845">
            <v>3442</v>
          </cell>
          <cell r="B10845" t="str">
            <v>JOELHO FERRO GALV 45G ROSCA 3/4"</v>
          </cell>
          <cell r="C10845" t="str">
            <v>UN</v>
          </cell>
          <cell r="D10845">
            <v>7.32</v>
          </cell>
        </row>
        <row r="10846">
          <cell r="A10846">
            <v>3443</v>
          </cell>
          <cell r="B10846" t="str">
            <v>JOELHO FERRO GALV 90G ROSCA MACHO/FEMEA 1"</v>
          </cell>
          <cell r="C10846" t="str">
            <v>UN</v>
          </cell>
          <cell r="D10846">
            <v>12.48</v>
          </cell>
        </row>
        <row r="10847">
          <cell r="A10847">
            <v>3444</v>
          </cell>
          <cell r="B10847" t="str">
            <v>JOELHO FERRO GALV 45G ROSCA 1"</v>
          </cell>
          <cell r="C10847" t="str">
            <v>UN</v>
          </cell>
          <cell r="D10847">
            <v>10.42</v>
          </cell>
        </row>
        <row r="10848">
          <cell r="A10848">
            <v>3445</v>
          </cell>
          <cell r="B10848" t="str">
            <v>JOELHO FERRO GALV 45G ROSCA 1 1/4'</v>
          </cell>
          <cell r="C10848" t="str">
            <v>UN</v>
          </cell>
          <cell r="D10848">
            <v>16.920000000000002</v>
          </cell>
        </row>
        <row r="10849">
          <cell r="A10849">
            <v>3446</v>
          </cell>
          <cell r="B10849" t="str">
            <v>JOELHO FERRO GALV 45G ROSCA 1 1/2'</v>
          </cell>
          <cell r="C10849" t="str">
            <v>UN</v>
          </cell>
          <cell r="D10849">
            <v>20.399999999999999</v>
          </cell>
        </row>
        <row r="10850">
          <cell r="A10850">
            <v>3447</v>
          </cell>
          <cell r="B10850" t="str">
            <v>JOELHO FERRO GALV 45G ROSCA 2"</v>
          </cell>
          <cell r="C10850" t="str">
            <v>UN</v>
          </cell>
          <cell r="D10850">
            <v>25.65</v>
          </cell>
        </row>
        <row r="10851">
          <cell r="A10851">
            <v>3448</v>
          </cell>
          <cell r="B10851" t="str">
            <v>JOELHO FERRO GALV 45G ROSCA 3"</v>
          </cell>
          <cell r="C10851" t="str">
            <v>UN</v>
          </cell>
          <cell r="D10851">
            <v>62.59</v>
          </cell>
        </row>
        <row r="10852">
          <cell r="A10852">
            <v>3449</v>
          </cell>
          <cell r="B10852" t="str">
            <v>JOELHO FERRO GALV 45G ROSCA 4"</v>
          </cell>
          <cell r="C10852" t="str">
            <v>UN</v>
          </cell>
          <cell r="D10852">
            <v>121.73</v>
          </cell>
        </row>
        <row r="10853">
          <cell r="A10853">
            <v>3450</v>
          </cell>
          <cell r="B10853" t="str">
            <v>JOELHO FERRO GALV 90G ROSCA MACHO/FEMEA 1/2"</v>
          </cell>
          <cell r="C10853" t="str">
            <v>UN</v>
          </cell>
          <cell r="D10853">
            <v>6.41</v>
          </cell>
        </row>
        <row r="10854">
          <cell r="A10854">
            <v>3451</v>
          </cell>
          <cell r="B10854" t="str">
            <v>JOELHO FERRO GALV 90G ROSCA MACHO/FEMEA 3/4"</v>
          </cell>
          <cell r="C10854" t="str">
            <v>UN</v>
          </cell>
          <cell r="D10854">
            <v>8.18</v>
          </cell>
        </row>
        <row r="10855">
          <cell r="A10855">
            <v>3452</v>
          </cell>
          <cell r="B10855" t="str">
            <v>JOELHO FERRO GALV 90G ROSCA MACHO/FEMEA 2"</v>
          </cell>
          <cell r="C10855" t="str">
            <v>UN</v>
          </cell>
          <cell r="D10855">
            <v>31.38</v>
          </cell>
        </row>
        <row r="10856">
          <cell r="A10856">
            <v>3453</v>
          </cell>
          <cell r="B10856" t="str">
            <v>JOELHO FERRO GALV 90G ROSCA MACHO/FEMEA 2 1/2"</v>
          </cell>
          <cell r="C10856" t="str">
            <v>UN</v>
          </cell>
          <cell r="D10856">
            <v>52.3</v>
          </cell>
        </row>
        <row r="10857">
          <cell r="A10857">
            <v>3454</v>
          </cell>
          <cell r="B10857" t="str">
            <v>JOELHO FERRO GALV 90G ROSCA MACHO/FEMEA 3"</v>
          </cell>
          <cell r="C10857" t="str">
            <v>UN</v>
          </cell>
          <cell r="D10857">
            <v>67.150000000000006</v>
          </cell>
        </row>
        <row r="10858">
          <cell r="A10858">
            <v>3455</v>
          </cell>
          <cell r="B10858" t="str">
            <v>JOELHO FERRO GALV 90G ROSCA 1/2"</v>
          </cell>
          <cell r="C10858" t="str">
            <v>UN</v>
          </cell>
          <cell r="D10858">
            <v>3.44</v>
          </cell>
        </row>
        <row r="10859">
          <cell r="A10859">
            <v>3456</v>
          </cell>
          <cell r="B10859" t="str">
            <v>JOELHO FERRO GALV 90G ROSCA 3/4"</v>
          </cell>
          <cell r="C10859" t="str">
            <v>UN</v>
          </cell>
          <cell r="D10859">
            <v>6.11</v>
          </cell>
        </row>
        <row r="10860">
          <cell r="A10860">
            <v>3457</v>
          </cell>
          <cell r="B10860" t="str">
            <v>JOELHO FERRO GALV 90G ROSCA 1 1/4"</v>
          </cell>
          <cell r="C10860" t="str">
            <v>UN</v>
          </cell>
          <cell r="D10860">
            <v>12.74</v>
          </cell>
        </row>
        <row r="10861">
          <cell r="A10861">
            <v>3458</v>
          </cell>
          <cell r="B10861" t="str">
            <v>JOELHO FERRO GALV 90G ROSCA 1 1/2"</v>
          </cell>
          <cell r="C10861" t="str">
            <v>UN</v>
          </cell>
          <cell r="D10861">
            <v>18.21</v>
          </cell>
        </row>
        <row r="10862">
          <cell r="A10862">
            <v>3459</v>
          </cell>
          <cell r="B10862" t="str">
            <v>JOELHO FERRO GALV 90G ROSCA 3"</v>
          </cell>
          <cell r="C10862" t="str">
            <v>UN</v>
          </cell>
          <cell r="D10862">
            <v>72.87</v>
          </cell>
        </row>
        <row r="10863">
          <cell r="A10863">
            <v>3460</v>
          </cell>
          <cell r="B10863" t="str">
            <v>JOELHO FERRO GALV 90G ROSCA 5"</v>
          </cell>
          <cell r="C10863" t="str">
            <v>UN</v>
          </cell>
          <cell r="D10863">
            <v>323.20999999999998</v>
          </cell>
        </row>
        <row r="10864">
          <cell r="A10864">
            <v>3461</v>
          </cell>
          <cell r="B10864" t="str">
            <v>JOELHO FERRO GALV 90G ROSCA 6"</v>
          </cell>
          <cell r="C10864" t="str">
            <v>UN</v>
          </cell>
          <cell r="D10864">
            <v>402.8</v>
          </cell>
        </row>
        <row r="10865">
          <cell r="A10865">
            <v>3462</v>
          </cell>
          <cell r="B10865" t="str">
            <v>JOELHO FERRO GALV 90G C/ REDUCAO ROSCA 3/4"X1/2"</v>
          </cell>
          <cell r="C10865" t="str">
            <v>UN</v>
          </cell>
          <cell r="D10865">
            <v>5.38</v>
          </cell>
        </row>
        <row r="10866">
          <cell r="A10866">
            <v>3463</v>
          </cell>
          <cell r="B10866" t="str">
            <v>JOELHO FERRO GALV 90G C/ REDUCAO ROSCA 1"X1/2"</v>
          </cell>
          <cell r="C10866" t="str">
            <v>UN</v>
          </cell>
          <cell r="D10866">
            <v>7.75</v>
          </cell>
        </row>
        <row r="10867">
          <cell r="A10867">
            <v>3464</v>
          </cell>
          <cell r="B10867" t="str">
            <v>JOELHO FERRO GALV 90G C/ REDUCAO ROSCA 1"X3/4"</v>
          </cell>
          <cell r="C10867" t="str">
            <v>UN</v>
          </cell>
          <cell r="D10867">
            <v>7.53</v>
          </cell>
        </row>
        <row r="10868">
          <cell r="A10868">
            <v>3465</v>
          </cell>
          <cell r="B10868" t="str">
            <v>JOELHO FERRO GALV 90G C/ REDUCAO ROSCA 1 1/2"X3/4"</v>
          </cell>
          <cell r="C10868" t="str">
            <v>UN</v>
          </cell>
          <cell r="D10868">
            <v>17.48</v>
          </cell>
        </row>
        <row r="10869">
          <cell r="A10869">
            <v>3466</v>
          </cell>
          <cell r="B10869" t="str">
            <v>JOELHO FERRO GALV 90G C/ REDUCAO ROSCA 2 1/2"X2"</v>
          </cell>
          <cell r="C10869" t="str">
            <v>UN</v>
          </cell>
          <cell r="D10869">
            <v>52.21</v>
          </cell>
        </row>
        <row r="10870">
          <cell r="A10870">
            <v>3467</v>
          </cell>
          <cell r="B10870" t="str">
            <v>JOELHO FERRO GALV 90G C/ REDUCAO ROSCA 2"X1 1/2"</v>
          </cell>
          <cell r="C10870" t="str">
            <v>UN</v>
          </cell>
          <cell r="D10870">
            <v>27.76</v>
          </cell>
        </row>
        <row r="10871">
          <cell r="A10871">
            <v>3468</v>
          </cell>
          <cell r="B10871" t="str">
            <v>JOELHO FERRO GALV 90G C/ REDUCAO ROSCA 1 1/2"X1"</v>
          </cell>
          <cell r="C10871" t="str">
            <v>UN</v>
          </cell>
          <cell r="D10871">
            <v>17.13</v>
          </cell>
        </row>
        <row r="10872">
          <cell r="A10872">
            <v>3469</v>
          </cell>
          <cell r="B10872" t="str">
            <v>JOELHO FERRO GALV 90G ROSCA 4"</v>
          </cell>
          <cell r="C10872" t="str">
            <v>UN</v>
          </cell>
          <cell r="D10872">
            <v>128.18</v>
          </cell>
        </row>
        <row r="10873">
          <cell r="A10873">
            <v>3470</v>
          </cell>
          <cell r="B10873" t="str">
            <v>JOELHO FERRO GALV 90G ROSCA 2 1/2"</v>
          </cell>
          <cell r="C10873" t="str">
            <v>UN</v>
          </cell>
          <cell r="D10873">
            <v>53.72</v>
          </cell>
        </row>
        <row r="10874">
          <cell r="A10874">
            <v>3471</v>
          </cell>
          <cell r="B10874" t="str">
            <v>JOELHO FERRO GALV 90G ROSCA 2"</v>
          </cell>
          <cell r="C10874" t="str">
            <v>UN</v>
          </cell>
          <cell r="D10874">
            <v>27.89</v>
          </cell>
        </row>
        <row r="10875">
          <cell r="A10875">
            <v>3472</v>
          </cell>
          <cell r="B10875" t="str">
            <v>JOELHO FERRO GALV 90G ROSCA 1"</v>
          </cell>
          <cell r="C10875" t="str">
            <v>UN</v>
          </cell>
          <cell r="D10875">
            <v>8.31</v>
          </cell>
        </row>
        <row r="10876">
          <cell r="A10876">
            <v>3473</v>
          </cell>
          <cell r="B10876" t="str">
            <v>JOELHO FERRO GALV 90G ROSCA MACHO/FEMEA 1 1/2"</v>
          </cell>
          <cell r="C10876" t="str">
            <v>UN</v>
          </cell>
          <cell r="D10876">
            <v>20.83</v>
          </cell>
        </row>
        <row r="10877">
          <cell r="A10877">
            <v>3474</v>
          </cell>
          <cell r="B10877" t="str">
            <v>JOELHO FERRO GALV 90G ROSCA MACHO/FEMEA 1 1/4"</v>
          </cell>
          <cell r="C10877" t="str">
            <v>UN</v>
          </cell>
          <cell r="D10877">
            <v>18.850000000000001</v>
          </cell>
        </row>
        <row r="10878">
          <cell r="A10878">
            <v>3475</v>
          </cell>
          <cell r="B10878" t="str">
            <v>JOELHO DE PVC 45° ROSCAVEL, DE 1/2"</v>
          </cell>
          <cell r="C10878" t="str">
            <v>UN</v>
          </cell>
          <cell r="D10878">
            <v>1.45</v>
          </cell>
        </row>
        <row r="10879">
          <cell r="A10879">
            <v>3477</v>
          </cell>
          <cell r="B10879" t="str">
            <v>JOELHO PVC SOLD 45G P/ AGUA FRIA PRED 60 MM</v>
          </cell>
          <cell r="C10879" t="str">
            <v>UN</v>
          </cell>
          <cell r="D10879">
            <v>12.71</v>
          </cell>
        </row>
        <row r="10880">
          <cell r="A10880">
            <v>3478</v>
          </cell>
          <cell r="B10880" t="str">
            <v>JOELHO PVC SOLD 45G P/ AGUA FRIA PRED 75 MM</v>
          </cell>
          <cell r="C10880" t="str">
            <v>UN</v>
          </cell>
          <cell r="D10880">
            <v>30.95</v>
          </cell>
        </row>
        <row r="10881">
          <cell r="A10881">
            <v>3481</v>
          </cell>
          <cell r="B10881" t="str">
            <v>JOELHO PVC, 90 GRAUS, ROSCAVEL, 1 1/2", AGUA FRIA PREDIAL</v>
          </cell>
          <cell r="C10881" t="str">
            <v>UN</v>
          </cell>
          <cell r="D10881">
            <v>6.99</v>
          </cell>
        </row>
        <row r="10882">
          <cell r="A10882">
            <v>3482</v>
          </cell>
          <cell r="B10882" t="str">
            <v>JOELHO PVC C/ROSCA 90G P/ AGUA FRIA PREDIAL 1"</v>
          </cell>
          <cell r="C10882" t="str">
            <v>UN</v>
          </cell>
          <cell r="D10882">
            <v>2.1800000000000002</v>
          </cell>
        </row>
        <row r="10883">
          <cell r="A10883">
            <v>3485</v>
          </cell>
          <cell r="B10883" t="str">
            <v>JOELHO PVC C/ROSCA 45G P/ AGUA FRIA PREDIAL 1"</v>
          </cell>
          <cell r="C10883" t="str">
            <v>UN</v>
          </cell>
          <cell r="D10883">
            <v>4.6900000000000004</v>
          </cell>
        </row>
        <row r="10884">
          <cell r="A10884">
            <v>3489</v>
          </cell>
          <cell r="B10884" t="str">
            <v>JOELHO 90 PVC C/ROSCA E BUCHA LATAO 3/4"</v>
          </cell>
          <cell r="C10884" t="str">
            <v>UN</v>
          </cell>
          <cell r="D10884">
            <v>5.19</v>
          </cell>
        </row>
        <row r="10885">
          <cell r="A10885">
            <v>3491</v>
          </cell>
          <cell r="B10885" t="str">
            <v>JOELHO PVC, 45 GRAUS, ROSCAVEL, 1 1/4", AGUA FRIA PREDIAL</v>
          </cell>
          <cell r="C10885" t="str">
            <v>UN</v>
          </cell>
          <cell r="D10885">
            <v>5.74</v>
          </cell>
        </row>
        <row r="10886">
          <cell r="A10886">
            <v>3492</v>
          </cell>
          <cell r="B10886" t="str">
            <v>JOELHO PVC, 45 GRAUS, ROSCAVEL, 1 1/2", AGUA FRIA PREDIAL</v>
          </cell>
          <cell r="C10886" t="str">
            <v>UN</v>
          </cell>
          <cell r="D10886">
            <v>6.9</v>
          </cell>
        </row>
        <row r="10887">
          <cell r="A10887">
            <v>3493</v>
          </cell>
          <cell r="B10887" t="str">
            <v>JOELHO PVC, 45 GRAUS, ROSCAVEL, 2", AGUA FRIA PREDIAL</v>
          </cell>
          <cell r="C10887" t="str">
            <v>UN</v>
          </cell>
          <cell r="D10887">
            <v>13.4</v>
          </cell>
        </row>
        <row r="10888">
          <cell r="A10888">
            <v>3496</v>
          </cell>
          <cell r="B10888" t="str">
            <v>JOELHO REDUCAO 90G PVC C/ ROSCA P/AGUA FRIA PREDIAL 3/4"X1/2"</v>
          </cell>
          <cell r="C10888" t="str">
            <v>UN</v>
          </cell>
          <cell r="D10888">
            <v>1.37</v>
          </cell>
        </row>
        <row r="10889">
          <cell r="A10889">
            <v>3497</v>
          </cell>
          <cell r="B10889" t="str">
            <v>JOELHO REDUCAO 90 PVC ROSCA E BUCHA DE LATAO 3/4" X 1/2"</v>
          </cell>
          <cell r="C10889" t="str">
            <v>UN</v>
          </cell>
          <cell r="D10889">
            <v>4.1500000000000004</v>
          </cell>
        </row>
        <row r="10890">
          <cell r="A10890">
            <v>3498</v>
          </cell>
          <cell r="B10890" t="str">
            <v>JOELHO REDUCAO 90G PVC C/ ROSCA P/AGUA FRIA PREDIAL 1"X3/4"</v>
          </cell>
          <cell r="C10890" t="str">
            <v>UN</v>
          </cell>
          <cell r="D10890">
            <v>2.21</v>
          </cell>
        </row>
        <row r="10891">
          <cell r="A10891">
            <v>3499</v>
          </cell>
          <cell r="B10891" t="str">
            <v>JOELHO PVC SOLD 45G P/ AGUA FRIA PRED 20 MM</v>
          </cell>
          <cell r="C10891" t="str">
            <v>UN</v>
          </cell>
          <cell r="D10891">
            <v>0.42</v>
          </cell>
        </row>
        <row r="10892">
          <cell r="A10892">
            <v>3500</v>
          </cell>
          <cell r="B10892" t="str">
            <v>JOELHO PVC SOLD 45G P/ AGUA FRIA PRED 25 MM</v>
          </cell>
          <cell r="C10892" t="str">
            <v>UN</v>
          </cell>
          <cell r="D10892">
            <v>0.8</v>
          </cell>
        </row>
        <row r="10893">
          <cell r="A10893">
            <v>3501</v>
          </cell>
          <cell r="B10893" t="str">
            <v>JOELHO PVC SOLD 45G P/ AGUA FRIA PRED 32 MM</v>
          </cell>
          <cell r="C10893" t="str">
            <v>UN</v>
          </cell>
          <cell r="D10893">
            <v>1.95</v>
          </cell>
        </row>
        <row r="10894">
          <cell r="A10894">
            <v>3502</v>
          </cell>
          <cell r="B10894" t="str">
            <v>JOELHO PVC SOLD 45G P/ AGUA FRIA PRED 40 MM</v>
          </cell>
          <cell r="C10894" t="str">
            <v>UN</v>
          </cell>
          <cell r="D10894">
            <v>2.86</v>
          </cell>
        </row>
        <row r="10895">
          <cell r="A10895">
            <v>3503</v>
          </cell>
          <cell r="B10895" t="str">
            <v>JOELHO PVC SOLD 45G P/ AGUA FRIA PRED 50 MM</v>
          </cell>
          <cell r="C10895" t="str">
            <v>UN</v>
          </cell>
          <cell r="D10895">
            <v>3.63</v>
          </cell>
        </row>
        <row r="10896">
          <cell r="A10896">
            <v>3505</v>
          </cell>
          <cell r="B10896" t="str">
            <v>JOELHO PVC C/ROSCA 90G P/ AGUA FRIA PREDIAL 3/4"</v>
          </cell>
          <cell r="C10896" t="str">
            <v>UN</v>
          </cell>
          <cell r="D10896">
            <v>1.22</v>
          </cell>
        </row>
        <row r="10897">
          <cell r="A10897">
            <v>3508</v>
          </cell>
          <cell r="B10897" t="str">
            <v>JOELHO PVC, 90 GRAUS, ROSCAVEL, 2", AGUA FRIA PREDIAL</v>
          </cell>
          <cell r="C10897" t="str">
            <v>UN</v>
          </cell>
          <cell r="D10897">
            <v>13.96</v>
          </cell>
        </row>
        <row r="10898">
          <cell r="A10898">
            <v>3509</v>
          </cell>
          <cell r="B10898" t="str">
            <v>JOELHO PVC SOLD 90G PB P/ ESG PREDIAL DN 75MM</v>
          </cell>
          <cell r="C10898" t="str">
            <v>UN</v>
          </cell>
          <cell r="D10898">
            <v>3.24</v>
          </cell>
        </row>
        <row r="10899">
          <cell r="A10899">
            <v>3510</v>
          </cell>
          <cell r="B10899" t="str">
            <v>JOELHO PVC, 90 GRAUS, ROSCAVEL, 1 1/4", AGUA FRIA PREDIAL</v>
          </cell>
          <cell r="C10899" t="str">
            <v>UN</v>
          </cell>
          <cell r="D10899">
            <v>6.14</v>
          </cell>
        </row>
        <row r="10900">
          <cell r="A10900">
            <v>3511</v>
          </cell>
          <cell r="B10900" t="str">
            <v>JOELHO PVC SOLD 90G P/ AGUA FRIA PREDIAL 75 MM</v>
          </cell>
          <cell r="C10900" t="str">
            <v>UN</v>
          </cell>
          <cell r="D10900">
            <v>41.97</v>
          </cell>
        </row>
        <row r="10901">
          <cell r="A10901">
            <v>3512</v>
          </cell>
          <cell r="B10901" t="str">
            <v>JOELHO PVC SOLD 45G P/ AGUA FRIA PRED 110 MM</v>
          </cell>
          <cell r="C10901" t="str">
            <v>UN</v>
          </cell>
          <cell r="D10901">
            <v>100.62</v>
          </cell>
        </row>
        <row r="10902">
          <cell r="A10902">
            <v>3513</v>
          </cell>
          <cell r="B10902" t="str">
            <v>JOELHO PVC SOLD 90G P/ AGUA FRIA PREDIAL 85 MM</v>
          </cell>
          <cell r="C10902" t="str">
            <v>UN</v>
          </cell>
          <cell r="D10902">
            <v>47.32</v>
          </cell>
        </row>
        <row r="10903">
          <cell r="A10903">
            <v>3515</v>
          </cell>
          <cell r="B10903" t="str">
            <v>JOELHO PVC SOLD 90G C/BUCHA DE LATAO 20MM X 1/2"</v>
          </cell>
          <cell r="C10903" t="str">
            <v>UN</v>
          </cell>
          <cell r="D10903">
            <v>3.01</v>
          </cell>
        </row>
        <row r="10904">
          <cell r="A10904">
            <v>3516</v>
          </cell>
          <cell r="B10904" t="str">
            <v>JOELHO PVC SOLD 45G BB P/ ESG PREDIAL DN 40MM</v>
          </cell>
          <cell r="C10904" t="str">
            <v>UN</v>
          </cell>
          <cell r="D10904">
            <v>1.03</v>
          </cell>
        </row>
        <row r="10905">
          <cell r="A10905">
            <v>3517</v>
          </cell>
          <cell r="B10905" t="str">
            <v>JOELHO PVC SOLD 90G BB P/ ESG PREDIAL DN 40MM</v>
          </cell>
          <cell r="C10905" t="str">
            <v>UN</v>
          </cell>
          <cell r="D10905">
            <v>0.88</v>
          </cell>
        </row>
        <row r="10906">
          <cell r="A10906">
            <v>3518</v>
          </cell>
          <cell r="B10906" t="str">
            <v>JOELHO PVC SOLD 45G PB P/ ESG PREDIAL DN 50MM</v>
          </cell>
          <cell r="C10906" t="str">
            <v>UN</v>
          </cell>
          <cell r="D10906">
            <v>1.72</v>
          </cell>
        </row>
        <row r="10907">
          <cell r="A10907">
            <v>3519</v>
          </cell>
          <cell r="B10907" t="str">
            <v>JOELHO PVC SOLD 45G PB P/ ESG PREDIAL DN 75MM</v>
          </cell>
          <cell r="C10907" t="str">
            <v>UN</v>
          </cell>
          <cell r="D10907">
            <v>3.74</v>
          </cell>
        </row>
        <row r="10908">
          <cell r="A10908">
            <v>3520</v>
          </cell>
          <cell r="B10908" t="str">
            <v>JOELHO PVC SOLD 90G PB P/ ESG PREDIAL DN 100MM</v>
          </cell>
          <cell r="C10908" t="str">
            <v>UN</v>
          </cell>
          <cell r="D10908">
            <v>4.43</v>
          </cell>
        </row>
        <row r="10909">
          <cell r="A10909">
            <v>3521</v>
          </cell>
          <cell r="B10909" t="str">
            <v>JOELHO PVC SOLD/ROSCA 90G P/AGUA FRIA PRED 20MM X 1/2"</v>
          </cell>
          <cell r="C10909" t="str">
            <v>UN</v>
          </cell>
          <cell r="D10909">
            <v>0.84</v>
          </cell>
        </row>
        <row r="10910">
          <cell r="A10910">
            <v>3522</v>
          </cell>
          <cell r="B10910" t="str">
            <v>JOELHO PVC SOLD/ROSCA 90G P/AGUA FRIA PRED 25MM X 3/4"</v>
          </cell>
          <cell r="C10910" t="str">
            <v>UN</v>
          </cell>
          <cell r="D10910">
            <v>1.45</v>
          </cell>
        </row>
        <row r="10911">
          <cell r="A10911">
            <v>3524</v>
          </cell>
          <cell r="B10911" t="str">
            <v>JOELHO PVC SOLD 90G C/BUCHA DE LATAO 25MM X 3/4"</v>
          </cell>
          <cell r="C10911" t="str">
            <v>UN</v>
          </cell>
          <cell r="D10911">
            <v>3.89</v>
          </cell>
        </row>
        <row r="10912">
          <cell r="A10912">
            <v>3525</v>
          </cell>
          <cell r="B10912" t="str">
            <v>JOELHO PVC SOLD 45G P/AGUA FRIA PRED 85 MM</v>
          </cell>
          <cell r="C10912" t="str">
            <v>UN</v>
          </cell>
          <cell r="D10912">
            <v>35.11</v>
          </cell>
        </row>
        <row r="10913">
          <cell r="A10913">
            <v>3526</v>
          </cell>
          <cell r="B10913" t="str">
            <v>JOELHO PVC SOLD 90G PB P/ ESG PREDIAL DN 50MM</v>
          </cell>
          <cell r="C10913" t="str">
            <v>UN</v>
          </cell>
          <cell r="D10913">
            <v>1.34</v>
          </cell>
        </row>
        <row r="10914">
          <cell r="A10914">
            <v>3527</v>
          </cell>
          <cell r="B10914" t="str">
            <v>JOELHO REDUCAO 90G PVC SOLD/ROSCA P/AGUA FRIA PREDIAL 32MM X 3/4"</v>
          </cell>
          <cell r="C10914" t="str">
            <v>UN</v>
          </cell>
          <cell r="D10914">
            <v>5.42</v>
          </cell>
        </row>
        <row r="10915">
          <cell r="A10915">
            <v>3528</v>
          </cell>
          <cell r="B10915" t="str">
            <v>JOELHO PVC SOLD 45G PB P/ ESG PREDIAL DN 100MM</v>
          </cell>
          <cell r="C10915" t="str">
            <v>UN</v>
          </cell>
          <cell r="D10915">
            <v>4.08</v>
          </cell>
        </row>
        <row r="10916">
          <cell r="A10916">
            <v>3529</v>
          </cell>
          <cell r="B10916" t="str">
            <v>JOELHO PVC SOLD 90G P/ AGUA FRIA PREDIAL 25 MM</v>
          </cell>
          <cell r="C10916" t="str">
            <v>UN</v>
          </cell>
          <cell r="D10916">
            <v>0.38</v>
          </cell>
        </row>
        <row r="10917">
          <cell r="A10917">
            <v>3530</v>
          </cell>
          <cell r="B10917" t="str">
            <v>JOELHO PVC SOLD 90G P/ AGUA FRIA PREDIAL 110 MM</v>
          </cell>
          <cell r="C10917" t="str">
            <v>UN</v>
          </cell>
          <cell r="D10917">
            <v>110.09</v>
          </cell>
        </row>
        <row r="10918">
          <cell r="A10918">
            <v>3531</v>
          </cell>
          <cell r="B10918" t="str">
            <v>JOELHO REDUCAO 90G PVC SOLD/ROSCA P/AGUA FRIA PREDIAL 25MM X 1/2"</v>
          </cell>
          <cell r="C10918" t="str">
            <v>UN</v>
          </cell>
          <cell r="D10918">
            <v>1.07</v>
          </cell>
        </row>
        <row r="10919">
          <cell r="A10919">
            <v>3532</v>
          </cell>
          <cell r="B10919" t="str">
            <v>JOELHO REDUCAO 90G PVC SOLD C/ BUCHA DE LATAO 32MM X 3/4"</v>
          </cell>
          <cell r="C10919" t="str">
            <v>UN</v>
          </cell>
          <cell r="D10919">
            <v>7.94</v>
          </cell>
        </row>
        <row r="10920">
          <cell r="A10920">
            <v>3533</v>
          </cell>
          <cell r="B10920" t="str">
            <v>JOELHO REDUCAO 90G PVC SOLD P/AGUA FRIA PREDIAL 25 MM X 20 MM</v>
          </cell>
          <cell r="C10920" t="str">
            <v>UN</v>
          </cell>
          <cell r="D10920">
            <v>1.1100000000000001</v>
          </cell>
        </row>
        <row r="10921">
          <cell r="A10921">
            <v>3534</v>
          </cell>
          <cell r="B10921" t="str">
            <v>JOELHO PVC C/ROSCA 45G P/AGUA FRIA PREDIAL 3/4"</v>
          </cell>
          <cell r="C10921" t="str">
            <v>UN</v>
          </cell>
          <cell r="D10921">
            <v>1.87</v>
          </cell>
        </row>
        <row r="10922">
          <cell r="A10922">
            <v>3535</v>
          </cell>
          <cell r="B10922" t="str">
            <v>JOELHO PVC SOLD 90G P/AGUA FRIA PREDIAL 40 MM</v>
          </cell>
          <cell r="C10922" t="str">
            <v>UN</v>
          </cell>
          <cell r="D10922">
            <v>2.29</v>
          </cell>
        </row>
        <row r="10923">
          <cell r="A10923">
            <v>3536</v>
          </cell>
          <cell r="B10923" t="str">
            <v>JOELHO PVC SOLD 90G P/AGUA FRIA PREDIAL 32 MM</v>
          </cell>
          <cell r="C10923" t="str">
            <v>UN</v>
          </cell>
          <cell r="D10923">
            <v>0.99</v>
          </cell>
        </row>
        <row r="10924">
          <cell r="A10924">
            <v>3538</v>
          </cell>
          <cell r="B10924" t="str">
            <v>JOELHO REDUCAO 90G PVC SOLD P/AGUA FRIA PREDIAL 32 MM X 25 MM</v>
          </cell>
          <cell r="C10924" t="str">
            <v>UN</v>
          </cell>
          <cell r="D10924">
            <v>1.45</v>
          </cell>
        </row>
        <row r="10925">
          <cell r="A10925">
            <v>3539</v>
          </cell>
          <cell r="B10925" t="str">
            <v>JOELHO PVC SOLD 90G P/AGUA FRIA PREDIAL 60 MM</v>
          </cell>
          <cell r="C10925" t="str">
            <v>UN</v>
          </cell>
          <cell r="D10925">
            <v>13.01</v>
          </cell>
        </row>
        <row r="10926">
          <cell r="A10926">
            <v>3540</v>
          </cell>
          <cell r="B10926" t="str">
            <v>JOELHO PVC SOLD 90G P/AGUA FRIA PREDIAL 50 MM</v>
          </cell>
          <cell r="C10926" t="str">
            <v>UN</v>
          </cell>
          <cell r="D10926">
            <v>2.67</v>
          </cell>
        </row>
        <row r="10927">
          <cell r="A10927">
            <v>3542</v>
          </cell>
          <cell r="B10927" t="str">
            <v>JOELHO PVC SOLD 90G P/AGUA FRIA PREDIAL 20 MM</v>
          </cell>
          <cell r="C10927" t="str">
            <v>UN</v>
          </cell>
          <cell r="D10927">
            <v>0.31</v>
          </cell>
        </row>
        <row r="10928">
          <cell r="A10928">
            <v>3543</v>
          </cell>
          <cell r="B10928" t="str">
            <v>JOELHO PVC C/ROSCA 90G P/AGUA FRIA PREDIAL 1/2"</v>
          </cell>
          <cell r="C10928" t="str">
            <v>UN</v>
          </cell>
          <cell r="D10928">
            <v>0.88</v>
          </cell>
        </row>
        <row r="10929">
          <cell r="A10929">
            <v>3585</v>
          </cell>
          <cell r="B10929" t="str">
            <v>JUNCAO FERRO GALV 45 ROSCA 1/2"</v>
          </cell>
          <cell r="C10929" t="str">
            <v>UN</v>
          </cell>
          <cell r="D10929">
            <v>8.18</v>
          </cell>
        </row>
        <row r="10930">
          <cell r="A10930">
            <v>3586</v>
          </cell>
          <cell r="B10930" t="str">
            <v>JUNCAO FERRO GALV 45 ROSCA 3/4"</v>
          </cell>
          <cell r="C10930" t="str">
            <v>UN</v>
          </cell>
          <cell r="D10930">
            <v>15.02</v>
          </cell>
        </row>
        <row r="10931">
          <cell r="A10931">
            <v>3587</v>
          </cell>
          <cell r="B10931" t="str">
            <v>JUNCAO FERRO GALV 45 ROSCA 1"</v>
          </cell>
          <cell r="C10931" t="str">
            <v>UN</v>
          </cell>
          <cell r="D10931">
            <v>22.08</v>
          </cell>
        </row>
        <row r="10932">
          <cell r="A10932">
            <v>3588</v>
          </cell>
          <cell r="B10932" t="str">
            <v>JUNCAO FERRO GALV 45 ROSCA 1 1/4"</v>
          </cell>
          <cell r="C10932" t="str">
            <v>UN</v>
          </cell>
          <cell r="D10932">
            <v>32.71</v>
          </cell>
        </row>
        <row r="10933">
          <cell r="A10933">
            <v>3589</v>
          </cell>
          <cell r="B10933" t="str">
            <v>JUNCAO FERRO GALV 45 ROSCA 2"</v>
          </cell>
          <cell r="C10933" t="str">
            <v>UN</v>
          </cell>
          <cell r="D10933">
            <v>71.84</v>
          </cell>
        </row>
        <row r="10934">
          <cell r="A10934">
            <v>3590</v>
          </cell>
          <cell r="B10934" t="str">
            <v>JUNCAO FERRO GALV 45 ROSCA 2 1/2"</v>
          </cell>
          <cell r="C10934" t="str">
            <v>UN</v>
          </cell>
          <cell r="D10934">
            <v>106.27</v>
          </cell>
        </row>
        <row r="10935">
          <cell r="A10935">
            <v>3591</v>
          </cell>
          <cell r="B10935" t="str">
            <v>JUNCAO FERRO GALV 45 ROSCA 4"</v>
          </cell>
          <cell r="C10935" t="str">
            <v>UN</v>
          </cell>
          <cell r="D10935">
            <v>279.77999999999997</v>
          </cell>
        </row>
        <row r="10936">
          <cell r="A10936">
            <v>3592</v>
          </cell>
          <cell r="B10936" t="str">
            <v>JUNCAO FERRO GALV 45 ROSCA 3"</v>
          </cell>
          <cell r="C10936" t="str">
            <v>UN</v>
          </cell>
          <cell r="D10936">
            <v>162.1</v>
          </cell>
        </row>
        <row r="10937">
          <cell r="A10937">
            <v>3593</v>
          </cell>
          <cell r="B10937" t="str">
            <v>JUNCAO FERRO GALV 45 ROSCA 1 1/2"</v>
          </cell>
          <cell r="C10937" t="str">
            <v>UN</v>
          </cell>
          <cell r="D10937">
            <v>43.9</v>
          </cell>
        </row>
        <row r="10938">
          <cell r="A10938">
            <v>3595</v>
          </cell>
          <cell r="B10938" t="str">
            <v>JUNCAO FOFO 45 GR C/FLANGES PN-10/16 DN 100X 80</v>
          </cell>
          <cell r="C10938" t="str">
            <v>UN</v>
          </cell>
          <cell r="D10938">
            <v>352.98</v>
          </cell>
        </row>
        <row r="10939">
          <cell r="A10939">
            <v>3596</v>
          </cell>
          <cell r="B10939" t="str">
            <v>JUNCAO FOFO 45 GR C/FLANGES PN-10/16 DN 150X100</v>
          </cell>
          <cell r="C10939" t="str">
            <v>UN</v>
          </cell>
          <cell r="D10939">
            <v>417.99</v>
          </cell>
        </row>
        <row r="10940">
          <cell r="A10940">
            <v>3597</v>
          </cell>
          <cell r="B10940" t="str">
            <v>JUNCAO FOFO 45 GR C/FLANGES PN-10/16 DN 200X100</v>
          </cell>
          <cell r="C10940" t="str">
            <v>UN</v>
          </cell>
          <cell r="D10940">
            <v>983.51</v>
          </cell>
        </row>
        <row r="10941">
          <cell r="A10941">
            <v>3598</v>
          </cell>
          <cell r="B10941" t="str">
            <v>JUNCAO FOFO 45 GR C/FLANGES PN-10/16 DN 200X200</v>
          </cell>
          <cell r="C10941" t="str">
            <v>UN</v>
          </cell>
          <cell r="D10941">
            <v>1144.6099999999999</v>
          </cell>
        </row>
        <row r="10942">
          <cell r="A10942">
            <v>3599</v>
          </cell>
          <cell r="B10942" t="str">
            <v>JUNCAO FOFO 45 GR C/FLANGES PN-10/16 DN 250X150</v>
          </cell>
          <cell r="C10942" t="str">
            <v>UN</v>
          </cell>
          <cell r="D10942">
            <v>1367.99</v>
          </cell>
        </row>
        <row r="10943">
          <cell r="A10943">
            <v>3600</v>
          </cell>
          <cell r="B10943" t="str">
            <v>JUNCAO FOFO 45 GR C/FLANGES PN-10/16 DN 250X200</v>
          </cell>
          <cell r="C10943" t="str">
            <v>UN</v>
          </cell>
          <cell r="D10943">
            <v>1443.99</v>
          </cell>
        </row>
        <row r="10944">
          <cell r="A10944">
            <v>3601</v>
          </cell>
          <cell r="B10944" t="str">
            <v>JUNCAO FOFO 45 GR C/FLANGES PN-10/16 DN 250X250</v>
          </cell>
          <cell r="C10944" t="str">
            <v>UN</v>
          </cell>
          <cell r="D10944">
            <v>1909.95</v>
          </cell>
        </row>
        <row r="10945">
          <cell r="A10945">
            <v>3602</v>
          </cell>
          <cell r="B10945" t="str">
            <v>JUNCAO FOFO 45 GR C/FLANGES PN-10/16 DN 300X200</v>
          </cell>
          <cell r="C10945" t="str">
            <v>UN</v>
          </cell>
          <cell r="D10945">
            <v>1747.9</v>
          </cell>
        </row>
        <row r="10946">
          <cell r="A10946">
            <v>3603</v>
          </cell>
          <cell r="B10946" t="str">
            <v>JUNCAO FOFO 45 GR C/FLANGES PN-10/16 DN 300X300</v>
          </cell>
          <cell r="C10946" t="str">
            <v>UN</v>
          </cell>
          <cell r="D10946">
            <v>2497.11</v>
          </cell>
        </row>
        <row r="10947">
          <cell r="A10947">
            <v>3604</v>
          </cell>
          <cell r="B10947" t="str">
            <v>JUNCAO FOFO 45 GR C/FLANGES PN-10 DN 400X400</v>
          </cell>
          <cell r="C10947" t="str">
            <v>UN</v>
          </cell>
          <cell r="D10947">
            <v>3858.08</v>
          </cell>
        </row>
        <row r="10948">
          <cell r="A10948">
            <v>3607</v>
          </cell>
          <cell r="B10948" t="str">
            <v>JUNCAO FOFO 45° COM FLANGES, PN-10/16, DN = 100 X 100 MM</v>
          </cell>
          <cell r="C10948" t="str">
            <v>UN</v>
          </cell>
          <cell r="D10948">
            <v>392</v>
          </cell>
        </row>
        <row r="10949">
          <cell r="A10949">
            <v>3608</v>
          </cell>
          <cell r="B10949" t="str">
            <v>JUNCAO FOFO 45 GR C/FLANGES PN-16 DN 200X100</v>
          </cell>
          <cell r="C10949" t="str">
            <v>UN</v>
          </cell>
          <cell r="D10949">
            <v>983.51</v>
          </cell>
        </row>
        <row r="10950">
          <cell r="A10950">
            <v>3609</v>
          </cell>
          <cell r="B10950" t="str">
            <v>JUNCAO FOFO 45 GR C/FLANGES PN-16 DN 200X150</v>
          </cell>
          <cell r="C10950" t="str">
            <v>UN</v>
          </cell>
          <cell r="D10950">
            <v>1067.21</v>
          </cell>
        </row>
        <row r="10951">
          <cell r="A10951">
            <v>3610</v>
          </cell>
          <cell r="B10951" t="str">
            <v>JUNCAO FOFO 45 GR C/FLANGES PN-16 DN 200X200</v>
          </cell>
          <cell r="C10951" t="str">
            <v>UN</v>
          </cell>
          <cell r="D10951">
            <v>1144.6099999999999</v>
          </cell>
        </row>
        <row r="10952">
          <cell r="A10952">
            <v>3611</v>
          </cell>
          <cell r="B10952" t="str">
            <v>JUNCAO FOFO 45 GR C/FLANGES PN-16 DN 250X200</v>
          </cell>
          <cell r="C10952" t="str">
            <v>UN</v>
          </cell>
          <cell r="D10952">
            <v>1590.33</v>
          </cell>
        </row>
        <row r="10953">
          <cell r="A10953">
            <v>3612</v>
          </cell>
          <cell r="B10953" t="str">
            <v>JUNCAO FOFO 45 GR C/FLANGES PN-16 DN 250X250</v>
          </cell>
          <cell r="C10953" t="str">
            <v>UN</v>
          </cell>
          <cell r="D10953">
            <v>1909.93</v>
          </cell>
        </row>
        <row r="10954">
          <cell r="A10954">
            <v>3613</v>
          </cell>
          <cell r="B10954" t="str">
            <v>JUNCAO FOFO 45 GR C/FLANGES PN-16 DN 300X200</v>
          </cell>
          <cell r="C10954" t="str">
            <v>UN</v>
          </cell>
          <cell r="D10954">
            <v>2265.4699999999998</v>
          </cell>
        </row>
        <row r="10955">
          <cell r="A10955">
            <v>3614</v>
          </cell>
          <cell r="B10955" t="str">
            <v>JUNCAO FOFO 45 GR C/FLANGES PN-16 DN 400X300</v>
          </cell>
          <cell r="C10955" t="str">
            <v>UN</v>
          </cell>
          <cell r="D10955">
            <v>3367.47</v>
          </cell>
        </row>
        <row r="10956">
          <cell r="A10956">
            <v>3615</v>
          </cell>
          <cell r="B10956" t="str">
            <v>JUNCAO FOFO 45 GR C/FLANGES PN-16 DN 400X400</v>
          </cell>
          <cell r="C10956" t="str">
            <v>UN</v>
          </cell>
          <cell r="D10956">
            <v>4214.8999999999996</v>
          </cell>
        </row>
        <row r="10957">
          <cell r="A10957">
            <v>3617</v>
          </cell>
          <cell r="B10957" t="str">
            <v>JUNCAO FOFO 45 GR C/FLANGES PN-25 DN 100X100</v>
          </cell>
          <cell r="C10957" t="str">
            <v>UN</v>
          </cell>
          <cell r="D10957">
            <v>392</v>
          </cell>
        </row>
        <row r="10958">
          <cell r="A10958">
            <v>3618</v>
          </cell>
          <cell r="B10958" t="str">
            <v>JUNCAO FOFO 45 GR C/FLANGES PN-25 DN 150X150</v>
          </cell>
          <cell r="C10958" t="str">
            <v>UN</v>
          </cell>
          <cell r="D10958">
            <v>685.58</v>
          </cell>
        </row>
        <row r="10959">
          <cell r="A10959">
            <v>3619</v>
          </cell>
          <cell r="B10959" t="str">
            <v>JUNCAO FOFO 45 GR C/FLANGES PN-25 DN 200X100</v>
          </cell>
          <cell r="C10959" t="str">
            <v>UN</v>
          </cell>
          <cell r="D10959">
            <v>1088.1300000000001</v>
          </cell>
        </row>
        <row r="10960">
          <cell r="A10960">
            <v>3620</v>
          </cell>
          <cell r="B10960" t="str">
            <v>JUNCAO FOFO 45 GR C/FLANGES PN-25 DN 200X200</v>
          </cell>
          <cell r="C10960" t="str">
            <v>UN</v>
          </cell>
          <cell r="D10960">
            <v>1506.65</v>
          </cell>
        </row>
        <row r="10961">
          <cell r="A10961">
            <v>3621</v>
          </cell>
          <cell r="B10961" t="str">
            <v>JUNCAO FOFO 45 GR C/FLANGES PN-25 DN 250X200</v>
          </cell>
          <cell r="C10961" t="str">
            <v>UN</v>
          </cell>
          <cell r="D10961">
            <v>1757.75</v>
          </cell>
        </row>
        <row r="10962">
          <cell r="A10962">
            <v>3622</v>
          </cell>
          <cell r="B10962" t="str">
            <v>JUNCAO FOFO 45 GR C/FLANGES PN-25 DN 300X200</v>
          </cell>
          <cell r="C10962" t="str">
            <v>UN</v>
          </cell>
          <cell r="D10962">
            <v>2265.0100000000002</v>
          </cell>
        </row>
        <row r="10963">
          <cell r="A10963">
            <v>3623</v>
          </cell>
          <cell r="B10963" t="str">
            <v>JUNCAO FOFO 45 GR C/FLANGES PN-25 DN 400X300</v>
          </cell>
          <cell r="C10963" t="str">
            <v>UN</v>
          </cell>
          <cell r="D10963">
            <v>4571.72</v>
          </cell>
        </row>
        <row r="10964">
          <cell r="A10964">
            <v>3624</v>
          </cell>
          <cell r="B10964" t="str">
            <v>JUNCAO FOFO 45 GR C/FLANGES PN-25 DN 400X400</v>
          </cell>
          <cell r="C10964" t="str">
            <v>UN</v>
          </cell>
          <cell r="D10964">
            <v>5092.07</v>
          </cell>
        </row>
        <row r="10965">
          <cell r="A10965">
            <v>3625</v>
          </cell>
          <cell r="B10965" t="str">
            <v>JUNCAO FOFO 45 GR C/FLANGES PN-25 DN 300X300</v>
          </cell>
          <cell r="C10965" t="str">
            <v>UN</v>
          </cell>
          <cell r="D10965">
            <v>3401.27</v>
          </cell>
        </row>
        <row r="10966">
          <cell r="A10966">
            <v>3626</v>
          </cell>
          <cell r="B10966" t="str">
            <v>JUNCAO FOFO 45 GR C/FLANGES PN-25 DN 250X250</v>
          </cell>
          <cell r="C10966" t="str">
            <v>UN</v>
          </cell>
          <cell r="D10966">
            <v>1909.93</v>
          </cell>
        </row>
        <row r="10967">
          <cell r="A10967">
            <v>3627</v>
          </cell>
          <cell r="B10967" t="str">
            <v>JUNCAO FOFO 45 GR C/FLANGES PN-25 DN 250X150</v>
          </cell>
          <cell r="C10967" t="str">
            <v>UN</v>
          </cell>
          <cell r="D10967">
            <v>1653.13</v>
          </cell>
        </row>
        <row r="10968">
          <cell r="A10968">
            <v>3628</v>
          </cell>
          <cell r="B10968" t="str">
            <v>JUNCAO FOFO 45 GR C/FLANGES PN-25 DN 200X150</v>
          </cell>
          <cell r="C10968" t="str">
            <v>UN</v>
          </cell>
          <cell r="D10968">
            <v>1171.83</v>
          </cell>
        </row>
        <row r="10969">
          <cell r="A10969">
            <v>3629</v>
          </cell>
          <cell r="B10969" t="str">
            <v>JUNCAO FOFO 45 GR C/FLANGES PN-25 DN 150X100</v>
          </cell>
          <cell r="C10969" t="str">
            <v>UN</v>
          </cell>
          <cell r="D10969">
            <v>753.31</v>
          </cell>
        </row>
        <row r="10970">
          <cell r="A10970">
            <v>3632</v>
          </cell>
          <cell r="B10970" t="str">
            <v>JUNCAO FOFO 45 GR C/FLANGES PN 10/16/25 DN 50X50</v>
          </cell>
          <cell r="C10970" t="str">
            <v>UN</v>
          </cell>
          <cell r="D10970">
            <v>162.09</v>
          </cell>
        </row>
        <row r="10971">
          <cell r="A10971">
            <v>3633</v>
          </cell>
          <cell r="B10971" t="str">
            <v>JUNCAO FOFO 45 GR C/FLANGES PN-16 DN 300X300</v>
          </cell>
          <cell r="C10971" t="str">
            <v>UN</v>
          </cell>
          <cell r="D10971">
            <v>3401.27</v>
          </cell>
        </row>
        <row r="10972">
          <cell r="A10972">
            <v>3634</v>
          </cell>
          <cell r="B10972" t="str">
            <v>JUNCAO FOFO 45 GR C/FLANGES PN-16 DN 250X150</v>
          </cell>
          <cell r="C10972" t="str">
            <v>UN</v>
          </cell>
          <cell r="D10972">
            <v>1506.63</v>
          </cell>
        </row>
        <row r="10973">
          <cell r="A10973">
            <v>3635</v>
          </cell>
          <cell r="B10973" t="str">
            <v>JUNCAO FOFO 45 GR C/FLANGES PN-10/16 DN 150X150</v>
          </cell>
          <cell r="C10973" t="str">
            <v>UN</v>
          </cell>
          <cell r="D10973">
            <v>685.58</v>
          </cell>
        </row>
        <row r="10974">
          <cell r="A10974">
            <v>3637</v>
          </cell>
          <cell r="B10974" t="str">
            <v>JUNCAO FOFO 45 GR C/FLANGES PN-10/16/25 DN 80X 80</v>
          </cell>
          <cell r="C10974" t="str">
            <v>UN</v>
          </cell>
          <cell r="D10974">
            <v>288.5</v>
          </cell>
        </row>
        <row r="10975">
          <cell r="A10975">
            <v>3638</v>
          </cell>
          <cell r="B10975" t="str">
            <v>JUNCAO FOFO 45 GR C/FLANGES PN-10 DN 400X300</v>
          </cell>
          <cell r="C10975" t="str">
            <v>UN</v>
          </cell>
          <cell r="D10975">
            <v>2851.56</v>
          </cell>
        </row>
        <row r="10976">
          <cell r="A10976">
            <v>3639</v>
          </cell>
          <cell r="B10976" t="str">
            <v>JUNCAO FOFO 45 GR C/FLANGES PN-10/16 DN 200X150</v>
          </cell>
          <cell r="C10976" t="str">
            <v>UN</v>
          </cell>
          <cell r="D10976">
            <v>1067.21</v>
          </cell>
        </row>
        <row r="10977">
          <cell r="A10977">
            <v>3645</v>
          </cell>
          <cell r="B10977" t="str">
            <v>JUNCAO PVC 45G NBR 10569 P/ REDE COLET ESG JE BBB DN 300MM</v>
          </cell>
          <cell r="C10977" t="str">
            <v>UN</v>
          </cell>
          <cell r="D10977">
            <v>213.27</v>
          </cell>
        </row>
        <row r="10978">
          <cell r="A10978">
            <v>3646</v>
          </cell>
          <cell r="B10978" t="str">
            <v>JUNCAO PVC 45G NBR 10569 P/ REDE COLET ESG JE BBB DN 350MM</v>
          </cell>
          <cell r="C10978" t="str">
            <v>UN</v>
          </cell>
          <cell r="D10978">
            <v>313.57</v>
          </cell>
        </row>
        <row r="10979">
          <cell r="A10979">
            <v>3647</v>
          </cell>
          <cell r="B10979" t="str">
            <v>JUNCAO PVC 45G NBR 10569 P/ REDE COLET ESG JE BBB DN 400MM</v>
          </cell>
          <cell r="C10979" t="str">
            <v>UN</v>
          </cell>
          <cell r="D10979">
            <v>425.71</v>
          </cell>
        </row>
        <row r="10980">
          <cell r="A10980">
            <v>3649</v>
          </cell>
          <cell r="B10980" t="str">
            <v>JUNCAO PVC 45G NBR 10569 P/ REDE COLET ESG JE BBB DN 150MM</v>
          </cell>
          <cell r="C10980" t="str">
            <v>UN</v>
          </cell>
          <cell r="D10980">
            <v>26.95</v>
          </cell>
        </row>
        <row r="10981">
          <cell r="A10981">
            <v>3650</v>
          </cell>
          <cell r="B10981" t="str">
            <v>JUNCAO PVC 45G NBR 10569 P/ REDE COLET ESG JE BBB DN 250MM</v>
          </cell>
          <cell r="C10981" t="str">
            <v>UN</v>
          </cell>
          <cell r="D10981">
            <v>130.38999999999999</v>
          </cell>
        </row>
        <row r="10982">
          <cell r="A10982">
            <v>3651</v>
          </cell>
          <cell r="B10982" t="str">
            <v>JUNCAO PVC 45G NBR 10569 P/ REDE COLET ESG JE BBB DN 200MM</v>
          </cell>
          <cell r="C10982" t="str">
            <v>UN</v>
          </cell>
          <cell r="D10982">
            <v>44.74</v>
          </cell>
        </row>
        <row r="10983">
          <cell r="A10983">
            <v>3653</v>
          </cell>
          <cell r="B10983" t="str">
            <v>JUNCAO PVC 45G NBR 10569 P/ REDE COLET ESG JE BBB DN 100MM</v>
          </cell>
          <cell r="C10983" t="str">
            <v>UN</v>
          </cell>
          <cell r="D10983">
            <v>13.59</v>
          </cell>
        </row>
        <row r="10984">
          <cell r="A10984">
            <v>3654</v>
          </cell>
          <cell r="B10984" t="str">
            <v>JUNCAO 45G PVC C/ ROSCA 1/2"</v>
          </cell>
          <cell r="C10984" t="str">
            <v>UN</v>
          </cell>
          <cell r="D10984">
            <v>4.58</v>
          </cell>
        </row>
        <row r="10985">
          <cell r="A10985">
            <v>3655</v>
          </cell>
          <cell r="B10985" t="str">
            <v>JUNCAO PVC ROSCAVEL, 45 GRAUS, 1 1/2", PARA AGUA FRIA PREDIAL</v>
          </cell>
          <cell r="C10985" t="str">
            <v>UN</v>
          </cell>
          <cell r="D10985">
            <v>21.41</v>
          </cell>
        </row>
        <row r="10986">
          <cell r="A10986">
            <v>3656</v>
          </cell>
          <cell r="B10986" t="str">
            <v>JUNCAO DUPLA PVC SOLD P/ ESG PREDIAL DN 75MM</v>
          </cell>
          <cell r="C10986" t="str">
            <v>UN</v>
          </cell>
          <cell r="D10986">
            <v>9.58</v>
          </cell>
        </row>
        <row r="10987">
          <cell r="A10987">
            <v>3657</v>
          </cell>
          <cell r="B10987" t="str">
            <v>JUNCAO PVC 45 GRAUS, ROSCAVEL, 1 1/4", AGUA FRIA PREDIAL</v>
          </cell>
          <cell r="C10987" t="str">
            <v>UN</v>
          </cell>
          <cell r="D10987">
            <v>15.76</v>
          </cell>
        </row>
        <row r="10988">
          <cell r="A10988">
            <v>3658</v>
          </cell>
          <cell r="B10988" t="str">
            <v>JUNCAO SIMPLES PVC P/ ESG PREDIAL DN 75X75MM</v>
          </cell>
          <cell r="C10988" t="str">
            <v>UN</v>
          </cell>
          <cell r="D10988">
            <v>8.1999999999999993</v>
          </cell>
        </row>
        <row r="10989">
          <cell r="A10989">
            <v>3659</v>
          </cell>
          <cell r="B10989" t="str">
            <v>JUNCAO SIMPLES PVC P/ ESG PREDIAL DN 100X50MM</v>
          </cell>
          <cell r="C10989" t="str">
            <v>UN</v>
          </cell>
          <cell r="D10989">
            <v>6.37</v>
          </cell>
        </row>
        <row r="10990">
          <cell r="A10990">
            <v>3660</v>
          </cell>
          <cell r="B10990" t="str">
            <v>JUNCAO SIMPLES PVC P/ ESG PREDIAL DN 100X75MM</v>
          </cell>
          <cell r="C10990" t="str">
            <v>UN</v>
          </cell>
          <cell r="D10990">
            <v>11.26</v>
          </cell>
        </row>
        <row r="10991">
          <cell r="A10991">
            <v>3661</v>
          </cell>
          <cell r="B10991" t="str">
            <v>JUNCAO SIMPLES PVC P/ ESG PREDIAL DN 75X50MM</v>
          </cell>
          <cell r="C10991" t="str">
            <v>UN</v>
          </cell>
          <cell r="D10991">
            <v>6.45</v>
          </cell>
        </row>
        <row r="10992">
          <cell r="A10992">
            <v>3662</v>
          </cell>
          <cell r="B10992" t="str">
            <v>JUNCAO SIMPLES PVC P/ ESG PREDIAL DN 50X50MM</v>
          </cell>
          <cell r="C10992" t="str">
            <v>UN</v>
          </cell>
          <cell r="D10992">
            <v>4.12</v>
          </cell>
        </row>
        <row r="10993">
          <cell r="A10993">
            <v>3663</v>
          </cell>
          <cell r="B10993" t="str">
            <v>JUNCAO 45G PVC C/ ROSCA 1"</v>
          </cell>
          <cell r="C10993" t="str">
            <v>UN</v>
          </cell>
          <cell r="D10993">
            <v>5.72</v>
          </cell>
        </row>
        <row r="10994">
          <cell r="A10994">
            <v>3664</v>
          </cell>
          <cell r="B10994" t="str">
            <v>JUNCAO 45G PVC C/ ROSCA 3/4"</v>
          </cell>
          <cell r="C10994" t="str">
            <v>UN</v>
          </cell>
          <cell r="D10994">
            <v>5.3</v>
          </cell>
        </row>
        <row r="10995">
          <cell r="A10995">
            <v>3665</v>
          </cell>
          <cell r="B10995" t="str">
            <v>JUNCAO PVC, 45 GRAUS, ROSCAVEL, 2", AGUA FRIA PREDIAL</v>
          </cell>
          <cell r="C10995" t="str">
            <v>UN</v>
          </cell>
          <cell r="D10995">
            <v>32.22</v>
          </cell>
        </row>
        <row r="10996">
          <cell r="A10996">
            <v>3666</v>
          </cell>
          <cell r="B10996" t="str">
            <v>JUNCAO PVC SOLD 45G P/ ESG PREDIAL DN 40MM</v>
          </cell>
          <cell r="C10996" t="str">
            <v>UN</v>
          </cell>
          <cell r="D10996">
            <v>1.87</v>
          </cell>
        </row>
        <row r="10997">
          <cell r="A10997">
            <v>3668</v>
          </cell>
          <cell r="B10997" t="str">
            <v>JUNCAO DUPLA PVC SOLD P/ ESG PREDIAL DN 100MM</v>
          </cell>
          <cell r="C10997" t="str">
            <v>UN</v>
          </cell>
          <cell r="D10997">
            <v>19.04</v>
          </cell>
        </row>
        <row r="10998">
          <cell r="A10998">
            <v>3669</v>
          </cell>
          <cell r="B10998" t="str">
            <v>JUNCAO INVERTIDA PVC SOLD P/ ESG PREDIAL REDUCAO 75 X 50MM</v>
          </cell>
          <cell r="C10998" t="str">
            <v>UN</v>
          </cell>
          <cell r="D10998">
            <v>5.27</v>
          </cell>
        </row>
        <row r="10999">
          <cell r="A10999">
            <v>3670</v>
          </cell>
          <cell r="B10999" t="str">
            <v>JUNCAO SIMPLES PVC P/ ESG PREDIAL DN 100X100MM</v>
          </cell>
          <cell r="C10999" t="str">
            <v>UN</v>
          </cell>
          <cell r="D10999">
            <v>10.84</v>
          </cell>
        </row>
        <row r="11000">
          <cell r="A11000">
            <v>3671</v>
          </cell>
          <cell r="B11000" t="str">
            <v>JUNTA PLASTICA DE DILATACAO, PARA PISOS, DE 3/4" X 1/8" (17 X 3 MM)</v>
          </cell>
          <cell r="C11000" t="str">
            <v>M</v>
          </cell>
          <cell r="D11000">
            <v>2.64</v>
          </cell>
        </row>
        <row r="11001">
          <cell r="A11001">
            <v>3672</v>
          </cell>
          <cell r="B11001" t="str">
            <v>JUNTA DILATACAO PLASTICA P/ PISO H=10MM E=4,0MM</v>
          </cell>
          <cell r="C11001" t="str">
            <v>M</v>
          </cell>
          <cell r="D11001">
            <v>2.21</v>
          </cell>
        </row>
        <row r="11002">
          <cell r="A11002">
            <v>3673</v>
          </cell>
          <cell r="B11002" t="str">
            <v>JUNTA DILATACAO PLASTICA P/ PISO H=25MM E=4,0MM</v>
          </cell>
          <cell r="C11002" t="str">
            <v>M</v>
          </cell>
          <cell r="D11002">
            <v>2.91</v>
          </cell>
        </row>
        <row r="11003">
          <cell r="A11003">
            <v>3674</v>
          </cell>
          <cell r="B11003" t="str">
            <v>JUNTA DILATACAO ELASTICA (PVC) P/ CONCRETO (FUGENBAND) O-120/3 PRESSAO ATE 2 MCA</v>
          </cell>
          <cell r="C11003" t="str">
            <v>M</v>
          </cell>
          <cell r="D11003">
            <v>114.76</v>
          </cell>
        </row>
        <row r="11004">
          <cell r="A11004">
            <v>3676</v>
          </cell>
          <cell r="B11004" t="str">
            <v>JUNTA DILATACAO ELASTICA (PVC) P/ CONCRETO (FUGENBAND) O-350/10 PRESSAO ATE 100 MCA</v>
          </cell>
          <cell r="C11004" t="str">
            <v>M</v>
          </cell>
          <cell r="D11004">
            <v>804.66</v>
          </cell>
        </row>
        <row r="11005">
          <cell r="A11005">
            <v>3677</v>
          </cell>
          <cell r="B11005" t="str">
            <v>JUNTA DILATACAO ELASTICA (PVC) P/ CONCRETO (FUGENBAND) M-350/6 PRESSAO ATE 70 MCA</v>
          </cell>
          <cell r="C11005" t="str">
            <v>M</v>
          </cell>
          <cell r="D11005">
            <v>695.56</v>
          </cell>
        </row>
        <row r="11006">
          <cell r="A11006">
            <v>3678</v>
          </cell>
          <cell r="B11006" t="str">
            <v>JUNTA DILATACAO JEENE JJ0813M (-5/+10MM) - INCL EXEC/LABIOS POLIMERICOS</v>
          </cell>
          <cell r="C11006" t="str">
            <v>M</v>
          </cell>
          <cell r="D11006">
            <v>62.39</v>
          </cell>
        </row>
        <row r="11007">
          <cell r="A11007">
            <v>3679</v>
          </cell>
          <cell r="B11007" t="str">
            <v>JUNTA DILATACAO ELASTICA (PVC) P/ CONCRETO (FUGENBAND) O-350/6 PRESSAO ATE 70 MCA</v>
          </cell>
          <cell r="C11007" t="str">
            <v>M</v>
          </cell>
          <cell r="D11007">
            <v>756.44</v>
          </cell>
        </row>
        <row r="11008">
          <cell r="A11008">
            <v>3681</v>
          </cell>
          <cell r="B11008" t="str">
            <v>JUNTA DILATACAO ELASTICA (PVC) P/ CONCRETO (FUGENBAND) O-220/6 PRESSAO ATE 30 MCA</v>
          </cell>
          <cell r="C11008" t="str">
            <v>M</v>
          </cell>
          <cell r="D11008">
            <v>284.47000000000003</v>
          </cell>
        </row>
        <row r="11009">
          <cell r="A11009">
            <v>3718</v>
          </cell>
          <cell r="B11009" t="str">
            <v>JUNTA GIBAULT FOFO DN 50</v>
          </cell>
          <cell r="C11009" t="str">
            <v>UN</v>
          </cell>
          <cell r="D11009">
            <v>126.26</v>
          </cell>
        </row>
        <row r="11010">
          <cell r="A11010">
            <v>3719</v>
          </cell>
          <cell r="B11010" t="str">
            <v>JUNTA GIBAULT FOFO DN 80</v>
          </cell>
          <cell r="C11010" t="str">
            <v>UN</v>
          </cell>
          <cell r="D11010">
            <v>130.56</v>
          </cell>
        </row>
        <row r="11011">
          <cell r="A11011">
            <v>3720</v>
          </cell>
          <cell r="B11011" t="str">
            <v>JUNTA GIBAULT FOFO DN 100</v>
          </cell>
          <cell r="C11011" t="str">
            <v>UN</v>
          </cell>
          <cell r="D11011">
            <v>132.76</v>
          </cell>
        </row>
        <row r="11012">
          <cell r="A11012">
            <v>3721</v>
          </cell>
          <cell r="B11012" t="str">
            <v>JUNTA GIBAULT FOFO DN 150</v>
          </cell>
          <cell r="C11012" t="str">
            <v>UN</v>
          </cell>
          <cell r="D11012">
            <v>228.64</v>
          </cell>
        </row>
        <row r="11013">
          <cell r="A11013">
            <v>3722</v>
          </cell>
          <cell r="B11013" t="str">
            <v>JUNTA GIBAULT FOFO DN 200</v>
          </cell>
          <cell r="C11013" t="str">
            <v>UN</v>
          </cell>
          <cell r="D11013">
            <v>383.56</v>
          </cell>
        </row>
        <row r="11014">
          <cell r="A11014">
            <v>3723</v>
          </cell>
          <cell r="B11014" t="str">
            <v>JUNTA GIBAULT FOFO DN 250</v>
          </cell>
          <cell r="C11014" t="str">
            <v>UN</v>
          </cell>
          <cell r="D11014">
            <v>405.69</v>
          </cell>
        </row>
        <row r="11015">
          <cell r="A11015">
            <v>3724</v>
          </cell>
          <cell r="B11015" t="str">
            <v>JUNTA GIBAULT FOFO DN 300</v>
          </cell>
          <cell r="C11015" t="str">
            <v>UN</v>
          </cell>
          <cell r="D11015">
            <v>546.15</v>
          </cell>
        </row>
        <row r="11016">
          <cell r="A11016">
            <v>3725</v>
          </cell>
          <cell r="B11016" t="str">
            <v>JUNTA GIBAULT FOFO DN 350</v>
          </cell>
          <cell r="C11016" t="str">
            <v>UN</v>
          </cell>
          <cell r="D11016">
            <v>796.59</v>
          </cell>
        </row>
        <row r="11017">
          <cell r="A11017">
            <v>3726</v>
          </cell>
          <cell r="B11017" t="str">
            <v>JUNTA GIBAULT FOFO DN 500</v>
          </cell>
          <cell r="C11017" t="str">
            <v>UN</v>
          </cell>
          <cell r="D11017">
            <v>1349.79</v>
          </cell>
        </row>
        <row r="11018">
          <cell r="A11018">
            <v>3727</v>
          </cell>
          <cell r="B11018" t="str">
            <v>JUNTA GIBAULT FOFO DN 600</v>
          </cell>
          <cell r="C11018" t="str">
            <v>UN</v>
          </cell>
          <cell r="D11018">
            <v>2050.5</v>
          </cell>
        </row>
        <row r="11019">
          <cell r="A11019">
            <v>3728</v>
          </cell>
          <cell r="B11019" t="str">
            <v>JUNTA GIBAULT FOFO DN 400</v>
          </cell>
          <cell r="C11019" t="str">
            <v>UN</v>
          </cell>
          <cell r="D11019">
            <v>892.48</v>
          </cell>
        </row>
        <row r="11020">
          <cell r="A11020">
            <v>3729</v>
          </cell>
          <cell r="B11020" t="str">
            <v>KIT CAVALETE DE PVC COM REGISTRO DE ESFERA DE 1/2"</v>
          </cell>
          <cell r="C11020" t="str">
            <v>UN</v>
          </cell>
          <cell r="D11020">
            <v>31.99</v>
          </cell>
        </row>
        <row r="11021">
          <cell r="A11021">
            <v>3731</v>
          </cell>
          <cell r="B11021" t="str">
            <v>LADRILHO HIDRAULICO DE * 20 X 20 * CM, E = 2 CM, PARA PAVIMENTACAO</v>
          </cell>
          <cell r="C11021" t="str">
            <v>M2</v>
          </cell>
          <cell r="D11021">
            <v>38</v>
          </cell>
        </row>
        <row r="11022">
          <cell r="A11022">
            <v>3732</v>
          </cell>
          <cell r="B11022" t="str">
            <v>LADRILHO HIDRAULICO 30 X 30CM - LISO COR NATURAL</v>
          </cell>
          <cell r="C11022" t="str">
            <v>M2</v>
          </cell>
          <cell r="D11022">
            <v>56.43</v>
          </cell>
        </row>
        <row r="11023">
          <cell r="A11023">
            <v>3733</v>
          </cell>
          <cell r="B11023" t="str">
            <v>LADRILHO HIDRAULICO 20 X 20CM - LISO 2 CORES</v>
          </cell>
          <cell r="C11023" t="str">
            <v>M2</v>
          </cell>
          <cell r="D11023">
            <v>42.04</v>
          </cell>
        </row>
        <row r="11024">
          <cell r="A11024">
            <v>3734</v>
          </cell>
          <cell r="B11024" t="str">
            <v>LADRILHO HIDRAULICO LISO 20 X 20CM COR NATURAL</v>
          </cell>
          <cell r="C11024" t="str">
            <v>M2</v>
          </cell>
          <cell r="D11024">
            <v>36.380000000000003</v>
          </cell>
        </row>
        <row r="11025">
          <cell r="A11025">
            <v>3735</v>
          </cell>
          <cell r="B11025" t="str">
            <v>LADRILHO HIDRAULICO 25 X 25CM - LISO COR NATURAL</v>
          </cell>
          <cell r="C11025" t="str">
            <v>M2</v>
          </cell>
          <cell r="D11025">
            <v>47.06</v>
          </cell>
        </row>
        <row r="11026">
          <cell r="A11026">
            <v>3736</v>
          </cell>
          <cell r="B11026" t="str">
            <v>LAJE PRE-MOLDADA (LAJOTAS + VIGOTAS) PARA FORRO CONVENCIONAL, SOBRECARGA DE 100 KG/M2, VAO ATE 4,00 M (SEM COLOCACAO)</v>
          </cell>
          <cell r="C11026" t="str">
            <v>M2</v>
          </cell>
          <cell r="D11026">
            <v>26.5</v>
          </cell>
        </row>
        <row r="11027">
          <cell r="A11027">
            <v>3737</v>
          </cell>
          <cell r="B11027" t="str">
            <v>LAJE PRE-MOLDADA DE PISO CONVENCIONAL SOBRECARGA 350KG/M2 VAO ATE 4,50M</v>
          </cell>
          <cell r="C11027" t="str">
            <v>M2</v>
          </cell>
          <cell r="D11027">
            <v>35.96</v>
          </cell>
        </row>
        <row r="11028">
          <cell r="A11028">
            <v>3738</v>
          </cell>
          <cell r="B11028" t="str">
            <v>LAJE PRE-MOLDADA DE PISO CONVENCIONAL SOBRECARGA 350KG/M2 VAO ATE 5,00M</v>
          </cell>
          <cell r="C11028" t="str">
            <v>M2</v>
          </cell>
          <cell r="D11028">
            <v>37.479999999999997</v>
          </cell>
        </row>
        <row r="11029">
          <cell r="A11029">
            <v>3739</v>
          </cell>
          <cell r="B11029" t="str">
            <v>LAJE PRE-MOLDADA DE PISO CONVENCIONAL SOBRECARGA 200KG/M2 VAO ATE 5,00M</v>
          </cell>
          <cell r="C11029" t="str">
            <v>M2</v>
          </cell>
          <cell r="D11029">
            <v>34.07</v>
          </cell>
        </row>
        <row r="11030">
          <cell r="A11030">
            <v>3740</v>
          </cell>
          <cell r="B11030" t="str">
            <v>LAJE PRE-MOLDADA DE PISO TRELICADA SOBRECARGA 200KG/M2 VAO ATE 7,00M</v>
          </cell>
          <cell r="C11030" t="str">
            <v>M2</v>
          </cell>
          <cell r="D11030">
            <v>68.14</v>
          </cell>
        </row>
        <row r="11031">
          <cell r="A11031">
            <v>3741</v>
          </cell>
          <cell r="B11031" t="str">
            <v>LAJE PRE-MOLDADA DE FORRO CONVENCIONAL SOBRECARGA 100KG/M2 VAO ATE 4,50M</v>
          </cell>
          <cell r="C11031" t="str">
            <v>M2</v>
          </cell>
          <cell r="D11031">
            <v>30.29</v>
          </cell>
        </row>
        <row r="11032">
          <cell r="A11032">
            <v>3742</v>
          </cell>
          <cell r="B11032" t="str">
            <v>LAJE PRE-MOLDADA DE FORRO TRELICADA SOBRECARGA 100KG/M2 VAO ATE 6,00M</v>
          </cell>
          <cell r="C11032" t="str">
            <v>M2</v>
          </cell>
          <cell r="D11032">
            <v>47.32</v>
          </cell>
        </row>
        <row r="11033">
          <cell r="A11033">
            <v>3743</v>
          </cell>
          <cell r="B11033" t="str">
            <v>LAJE PRE-MOLDADA DE PISO CONVENCIONAL SOBRECARGA 200KG/M2 VAO ATE 3,50M</v>
          </cell>
          <cell r="C11033" t="str">
            <v>M2</v>
          </cell>
          <cell r="D11033">
            <v>28.39</v>
          </cell>
        </row>
        <row r="11034">
          <cell r="A11034">
            <v>3744</v>
          </cell>
          <cell r="B11034" t="str">
            <v>LAJE PRE-MOLDADA DE PISO CONVENCIONAL SOBRECARGA 200KG/M2 VAO ATE 4,50M</v>
          </cell>
          <cell r="C11034" t="str">
            <v>M2</v>
          </cell>
          <cell r="D11034">
            <v>31.04</v>
          </cell>
        </row>
        <row r="11035">
          <cell r="A11035">
            <v>3745</v>
          </cell>
          <cell r="B11035" t="str">
            <v>LAJE PRE-MOLDADA DE FORRO CONVENCIONAL SOBRECARGA 100KG/M2 VAO ATE 5,00M</v>
          </cell>
          <cell r="C11035" t="str">
            <v>M2</v>
          </cell>
          <cell r="D11035">
            <v>32.18</v>
          </cell>
        </row>
        <row r="11036">
          <cell r="A11036">
            <v>3746</v>
          </cell>
          <cell r="B11036" t="str">
            <v>LAJE PRE-MOLDADA DE PISO TRELICADA C/ H=16CM P/ APOIO SIMPLES SOBRECARGA 200KG/M2 VAO LIVRE ATE 6,00M</v>
          </cell>
          <cell r="C11036" t="str">
            <v>M2</v>
          </cell>
          <cell r="D11036">
            <v>57.47</v>
          </cell>
        </row>
        <row r="11037">
          <cell r="A11037">
            <v>3747</v>
          </cell>
          <cell r="B11037" t="str">
            <v>LAJE PRE-MOLDADA DE PISO CONVENCIONAL SOBRECARGA 350KG/M2 VAO ATE 3,50M</v>
          </cell>
          <cell r="C11037" t="str">
            <v>M2</v>
          </cell>
          <cell r="D11037">
            <v>34.450000000000003</v>
          </cell>
        </row>
        <row r="11038">
          <cell r="A11038">
            <v>3748</v>
          </cell>
          <cell r="B11038" t="str">
            <v>LAJE PRE-MOLDADA DE PISO TRELICADA SOBRECARGA 100KG/M2 VAO ATE 7,00M</v>
          </cell>
          <cell r="C11038" t="str">
            <v>M2</v>
          </cell>
          <cell r="D11038">
            <v>56.79</v>
          </cell>
        </row>
        <row r="11039">
          <cell r="A11039">
            <v>3749</v>
          </cell>
          <cell r="B11039" t="str">
            <v>LAMPADA VAPOR MERCURIO 250W (BOCAL E-40)</v>
          </cell>
          <cell r="C11039" t="str">
            <v>UN</v>
          </cell>
          <cell r="D11039">
            <v>25.22</v>
          </cell>
        </row>
        <row r="11040">
          <cell r="A11040">
            <v>3750</v>
          </cell>
          <cell r="B11040" t="str">
            <v>LAMPADA MISTA 250W BASE E - 27</v>
          </cell>
          <cell r="C11040" t="str">
            <v>UN</v>
          </cell>
          <cell r="D11040">
            <v>17.579999999999998</v>
          </cell>
        </row>
        <row r="11041">
          <cell r="A11041">
            <v>3751</v>
          </cell>
          <cell r="B11041" t="str">
            <v>LAMPADA VAPOR MERCURIO 400W</v>
          </cell>
          <cell r="C11041" t="str">
            <v>UN</v>
          </cell>
          <cell r="D11041">
            <v>37.99</v>
          </cell>
        </row>
        <row r="11042">
          <cell r="A11042">
            <v>3752</v>
          </cell>
          <cell r="B11042" t="str">
            <v>LAMPADA VAPOR METALICO 400W BASE E-40</v>
          </cell>
          <cell r="C11042" t="str">
            <v>UN</v>
          </cell>
          <cell r="D11042">
            <v>106.11</v>
          </cell>
        </row>
        <row r="11043">
          <cell r="A11043">
            <v>3753</v>
          </cell>
          <cell r="B11043" t="str">
            <v>LAMPADA FLUORESCENTE 20W</v>
          </cell>
          <cell r="C11043" t="str">
            <v>UN</v>
          </cell>
          <cell r="D11043">
            <v>4.66</v>
          </cell>
        </row>
        <row r="11044">
          <cell r="A11044">
            <v>3754</v>
          </cell>
          <cell r="B11044" t="str">
            <v>LAMPADA FLUORESCENTE 40W</v>
          </cell>
          <cell r="C11044" t="str">
            <v>UN</v>
          </cell>
          <cell r="D11044">
            <v>4.66</v>
          </cell>
        </row>
        <row r="11045">
          <cell r="A11045">
            <v>3755</v>
          </cell>
          <cell r="B11045" t="str">
            <v>LAMPADA MISTA 160W BASE E - 27</v>
          </cell>
          <cell r="C11045" t="str">
            <v>UN</v>
          </cell>
          <cell r="D11045">
            <v>13.42</v>
          </cell>
        </row>
        <row r="11046">
          <cell r="A11046">
            <v>3756</v>
          </cell>
          <cell r="B11046" t="str">
            <v>LAMPADA MISTA 500W BASE E - 40</v>
          </cell>
          <cell r="C11046" t="str">
            <v>UN</v>
          </cell>
          <cell r="D11046">
            <v>39.369999999999997</v>
          </cell>
        </row>
        <row r="11047">
          <cell r="A11047">
            <v>3757</v>
          </cell>
          <cell r="B11047" t="str">
            <v>LAMPADA VAPOR SODIO 250W</v>
          </cell>
          <cell r="C11047" t="str">
            <v>UN</v>
          </cell>
          <cell r="D11047">
            <v>42.12</v>
          </cell>
        </row>
        <row r="11048">
          <cell r="A11048">
            <v>3758</v>
          </cell>
          <cell r="B11048" t="str">
            <v>LAMPADA VAPOR SODIO 400W</v>
          </cell>
          <cell r="C11048" t="str">
            <v>UN</v>
          </cell>
          <cell r="D11048">
            <v>50.36</v>
          </cell>
        </row>
        <row r="11049">
          <cell r="A11049">
            <v>3760</v>
          </cell>
          <cell r="B11049" t="str">
            <v>LAMPADA VAPOR MERCURIO 700W</v>
          </cell>
          <cell r="C11049" t="str">
            <v>UN</v>
          </cell>
          <cell r="D11049">
            <v>228.91</v>
          </cell>
        </row>
        <row r="11050">
          <cell r="A11050">
            <v>3763</v>
          </cell>
          <cell r="B11050" t="str">
            <v>LAMPADA INCANDESCENTE 100W</v>
          </cell>
          <cell r="C11050" t="str">
            <v>UN</v>
          </cell>
          <cell r="D11050">
            <v>1.4</v>
          </cell>
        </row>
        <row r="11051">
          <cell r="A11051">
            <v>3764</v>
          </cell>
          <cell r="B11051" t="str">
            <v>LAMPADA INCANDESCENTE 60W</v>
          </cell>
          <cell r="C11051" t="str">
            <v>UN</v>
          </cell>
          <cell r="D11051">
            <v>1.0900000000000001</v>
          </cell>
        </row>
        <row r="11052">
          <cell r="A11052">
            <v>3767</v>
          </cell>
          <cell r="B11052" t="str">
            <v>LIXA P/ PAREDE OU MADEIRA</v>
          </cell>
          <cell r="C11052" t="str">
            <v>UN</v>
          </cell>
          <cell r="D11052">
            <v>0.55000000000000004</v>
          </cell>
        </row>
        <row r="11053">
          <cell r="A11053">
            <v>3768</v>
          </cell>
          <cell r="B11053" t="str">
            <v>LIXA P/ FERRO</v>
          </cell>
          <cell r="C11053" t="str">
            <v>UN</v>
          </cell>
          <cell r="D11053">
            <v>2.2999999999999998</v>
          </cell>
        </row>
        <row r="11054">
          <cell r="A11054">
            <v>3777</v>
          </cell>
          <cell r="B11054" t="str">
            <v>LONA PLASTICA, COR PRETA, ESPESSURA DE 150 MICRAS</v>
          </cell>
          <cell r="C11054" t="str">
            <v>M2</v>
          </cell>
          <cell r="D11054">
            <v>1.1399999999999999</v>
          </cell>
        </row>
        <row r="11055">
          <cell r="A11055">
            <v>3779</v>
          </cell>
          <cell r="B11055" t="str">
            <v>LONA PLASTICA PRETA L ARGURA 8M, ESPESSURA 150 MICRAS</v>
          </cell>
          <cell r="C11055" t="str">
            <v>M</v>
          </cell>
          <cell r="D11055">
            <v>7.93</v>
          </cell>
        </row>
        <row r="11056">
          <cell r="A11056">
            <v>3780</v>
          </cell>
          <cell r="B11056" t="str">
            <v>LUMINARIA PARA LAMPADA FLUORESCENTE COM CALHA DE SOBREPOR EM CHAPA DE ACO, INCLUINDO 1 LAMPADA DE 40 W E REATOR ELETRÔNICO DE PARTIDA RAPIDA</v>
          </cell>
          <cell r="C11056" t="str">
            <v>UN</v>
          </cell>
          <cell r="D11056">
            <v>46</v>
          </cell>
        </row>
        <row r="11057">
          <cell r="A11057">
            <v>3784</v>
          </cell>
          <cell r="B11057" t="str">
            <v>LUMINARIA CALHA SOBREPOR EM CHAPA ACO C/ 4 LAMPADAS FLUORESCENTES 40W (COMPLETA, INCL. REATOR PART RAPIDA E LAMPADAS)</v>
          </cell>
          <cell r="C11057" t="str">
            <v>UN</v>
          </cell>
          <cell r="D11057">
            <v>126.01</v>
          </cell>
        </row>
        <row r="11058">
          <cell r="A11058">
            <v>3785</v>
          </cell>
          <cell r="B11058" t="str">
            <v>LUMINARIA CALHA SOBREPOR EM CHAPA ACO C/ 4 LAMPADAS FLUORESCENTES 20W (COMPLETA, INCL. REATOR PART RAPIDA E LAMPADAS)</v>
          </cell>
          <cell r="C11058" t="str">
            <v>UN</v>
          </cell>
          <cell r="D11058">
            <v>108.23</v>
          </cell>
        </row>
        <row r="11059">
          <cell r="A11059">
            <v>3786</v>
          </cell>
          <cell r="B11059" t="str">
            <v>LUMINARIA CALHA SOBREPOR EM CHAPA ACO C/ 3 LAMPADAS FLUORESCENTES 4OW (COMPLETA, INCL. REATOR PART RAPIDA E LAMPADAS)</v>
          </cell>
          <cell r="C11059" t="str">
            <v>UN</v>
          </cell>
          <cell r="D11059">
            <v>98.3</v>
          </cell>
        </row>
        <row r="11060">
          <cell r="A11060">
            <v>3787</v>
          </cell>
          <cell r="B11060" t="str">
            <v>LUMINARIA FECHADA P/ ILUMINACAO PUBLICA, TIPO X-35 PETERCO OU EQUIV, (COMPLETA, INCL. LAMPADA VAPOR MERCURIO 400W)</v>
          </cell>
          <cell r="C11060" t="str">
            <v>UN</v>
          </cell>
          <cell r="D11060">
            <v>296.38</v>
          </cell>
        </row>
        <row r="11061">
          <cell r="A11061">
            <v>3788</v>
          </cell>
          <cell r="B11061" t="str">
            <v>LUMINARIA CALHA SOBREPOR EM CHAPA ACO C/ 1 LAMPADA FLUORESCENTE 20W (COMPLETA, INCL. REATOR PART RAPIDA E LAMPADA)</v>
          </cell>
          <cell r="C11061" t="str">
            <v>UN</v>
          </cell>
          <cell r="D11061">
            <v>40.229999999999997</v>
          </cell>
        </row>
        <row r="11062">
          <cell r="A11062">
            <v>3793</v>
          </cell>
          <cell r="B11062" t="str">
            <v>LUMINARIA PROVA DE TEMPO E GASES, TIPO YLC-16/2 CASTIMETAL OU EQUIV (COMPLETA, INCL. LAMPADA INCANDESCENTE DE 200W)</v>
          </cell>
          <cell r="C11062" t="str">
            <v>UN</v>
          </cell>
          <cell r="D11062">
            <v>127.57</v>
          </cell>
        </row>
        <row r="11063">
          <cell r="A11063">
            <v>3794</v>
          </cell>
          <cell r="B11063" t="str">
            <v>LUMINARIA PROVA DE TEMPO E GASES, TIPO YLC-16/3 CASTIMETAL OU EQUIV (COMPLETA, INCL. LAMPADA INCANDESCENTE DE 300W)</v>
          </cell>
          <cell r="C11063" t="str">
            <v>UN</v>
          </cell>
          <cell r="D11063">
            <v>164.96</v>
          </cell>
        </row>
        <row r="11064">
          <cell r="A11064">
            <v>3798</v>
          </cell>
          <cell r="B11064" t="str">
            <v>LUMINARIA ABERTA P/ ILUMINACAO PUBLICA, TIPO X-57 PETERCO OU EQUIV</v>
          </cell>
          <cell r="C11064" t="str">
            <v>UN</v>
          </cell>
          <cell r="D11064">
            <v>37.36</v>
          </cell>
        </row>
        <row r="11065">
          <cell r="A11065">
            <v>3799</v>
          </cell>
          <cell r="B11065" t="str">
            <v>LUMINARIA CALHA SOBREPOR EM CHAPA ACO C/ 2 LAMPADAS FLUORESCENTES 40W (COMPLETA, INCL REATOR PART RAPIDA E LAMPADAS)</v>
          </cell>
          <cell r="C11065" t="str">
            <v>UN</v>
          </cell>
          <cell r="D11065">
            <v>68.239999999999995</v>
          </cell>
        </row>
        <row r="11066">
          <cell r="A11066">
            <v>3803</v>
          </cell>
          <cell r="B11066" t="str">
            <v>LUMINARIA PLAFONIER SOBREPOR ARO/BASE METALICA C/ GLOBO ESFERICO VIDRO LEITOSO BOCA 10CM DIAM 20CM P/ 1 LAMP INCAND, INCL SOQUETE PORCELANA</v>
          </cell>
          <cell r="C11066" t="str">
            <v>UN</v>
          </cell>
          <cell r="D11066">
            <v>24.14</v>
          </cell>
        </row>
        <row r="11067">
          <cell r="A11067">
            <v>3805</v>
          </cell>
          <cell r="B11067" t="str">
            <v>LUMINARIA ABERTA P/ ILUMINACAO PUBLICA, TIPO X-68 PETERCO OU EQUIV, C/ LAMPADA MISTA 160W</v>
          </cell>
          <cell r="C11067" t="str">
            <v>UN</v>
          </cell>
          <cell r="D11067">
            <v>42.92</v>
          </cell>
        </row>
        <row r="11068">
          <cell r="A11068">
            <v>3806</v>
          </cell>
          <cell r="B11068" t="str">
            <v>LUMINARIA AQUATIC PIAL REF. 60456 BRANCA</v>
          </cell>
          <cell r="C11068" t="str">
            <v>UN</v>
          </cell>
          <cell r="D11068">
            <v>129.41999999999999</v>
          </cell>
        </row>
        <row r="11069">
          <cell r="A11069">
            <v>3807</v>
          </cell>
          <cell r="B11069" t="str">
            <v>LUMINARIA PROVA DE TEMPO E GASES, TIPO YLC-16/1 CASTIMETAL OU EQUIV, C/ LAMPADA INCANDESCENTE DE 100W</v>
          </cell>
          <cell r="C11069" t="str">
            <v>UN</v>
          </cell>
          <cell r="D11069">
            <v>99.08</v>
          </cell>
        </row>
        <row r="11070">
          <cell r="A11070">
            <v>3811</v>
          </cell>
          <cell r="B11070" t="str">
            <v>LUMINARIA CALHA SOBREPOR EM CHAPA ACO C/ 2 LAMPADAS FLUORESCENTES 20W TIPO TMS 500 PHILIPS OU EQUIV (COMPLETA, INCL. REAT PART RAP+LAMP+SUP)</v>
          </cell>
          <cell r="C11070" t="str">
            <v>UN</v>
          </cell>
          <cell r="D11070">
            <v>64.86</v>
          </cell>
        </row>
        <row r="11071">
          <cell r="A11071">
            <v>3812</v>
          </cell>
          <cell r="B11071" t="str">
            <v>LUMINARIA CALHA SOBREPOR EM CHAPA ACO C/ 3 LAMPADAS FLUORESCENTES 2OW (COMPLETA, INCL. REATOR PART RAPIDA LAMPADAS)</v>
          </cell>
          <cell r="C11071" t="str">
            <v>UN</v>
          </cell>
          <cell r="D11071">
            <v>103.53</v>
          </cell>
        </row>
        <row r="11072">
          <cell r="A11072">
            <v>3825</v>
          </cell>
          <cell r="B11072" t="str">
            <v>LUVA CORRER PVC PBA NBR 10351 P/REDE AGUA DN 50 - 60MM</v>
          </cell>
          <cell r="C11072" t="str">
            <v>UN</v>
          </cell>
          <cell r="D11072">
            <v>4.68</v>
          </cell>
        </row>
        <row r="11073">
          <cell r="A11073">
            <v>3826</v>
          </cell>
          <cell r="B11073" t="str">
            <v>LUVA CORRER PVC PBA NBR 10351 P/REDE AGUA DN 100 - 110MM</v>
          </cell>
          <cell r="C11073" t="str">
            <v>UN</v>
          </cell>
          <cell r="D11073">
            <v>19.84</v>
          </cell>
        </row>
        <row r="11074">
          <cell r="A11074">
            <v>3827</v>
          </cell>
          <cell r="B11074" t="str">
            <v>LUVA CORRER PVC PBA NBR 10351 P/REDE AGUA DN 75 - 85MM</v>
          </cell>
          <cell r="C11074" t="str">
            <v>UN</v>
          </cell>
          <cell r="D11074">
            <v>13.07</v>
          </cell>
        </row>
        <row r="11075">
          <cell r="A11075">
            <v>3830</v>
          </cell>
          <cell r="B11075" t="str">
            <v>LUVA CORRER PVC JE NBR 10569 P/ REDE COLET ESG DN 250MM</v>
          </cell>
          <cell r="C11075" t="str">
            <v>UN</v>
          </cell>
          <cell r="D11075">
            <v>100.93</v>
          </cell>
        </row>
        <row r="11076">
          <cell r="A11076">
            <v>3831</v>
          </cell>
          <cell r="B11076" t="str">
            <v>LUVA CORRER PVC JE NBR 10569 P/ REDE COLET ESG DN 300MM</v>
          </cell>
          <cell r="C11076" t="str">
            <v>UN</v>
          </cell>
          <cell r="D11076">
            <v>174.92</v>
          </cell>
        </row>
        <row r="11077">
          <cell r="A11077">
            <v>3833</v>
          </cell>
          <cell r="B11077" t="str">
            <v>LUVA CORRER PVC JE NBR 10569 P/ REDE COLET ESG DN 100MM</v>
          </cell>
          <cell r="C11077" t="str">
            <v>UN</v>
          </cell>
          <cell r="D11077">
            <v>6.21</v>
          </cell>
        </row>
        <row r="11078">
          <cell r="A11078">
            <v>3834</v>
          </cell>
          <cell r="B11078" t="str">
            <v>LUVA CORRER PVC JE NBR 10569 P/ REDE COLET ESG DN 125MM</v>
          </cell>
          <cell r="C11078" t="str">
            <v>UN</v>
          </cell>
          <cell r="D11078">
            <v>18.59</v>
          </cell>
        </row>
        <row r="11079">
          <cell r="A11079">
            <v>3835</v>
          </cell>
          <cell r="B11079" t="str">
            <v>LUVA CORRER PVC JE NBR 10569 P/ REDE COLET ESG DN 150MM</v>
          </cell>
          <cell r="C11079" t="str">
            <v>UN</v>
          </cell>
          <cell r="D11079">
            <v>24.21</v>
          </cell>
        </row>
        <row r="11080">
          <cell r="A11080">
            <v>3836</v>
          </cell>
          <cell r="B11080" t="str">
            <v>LUVA CORRER PVC JE NBR 10569 P/ REDE COLET ESG DN 200MM</v>
          </cell>
          <cell r="C11080" t="str">
            <v>UN</v>
          </cell>
          <cell r="D11080">
            <v>37.42</v>
          </cell>
        </row>
        <row r="11081">
          <cell r="A11081">
            <v>3837</v>
          </cell>
          <cell r="B11081" t="str">
            <v>LUVA SIMPLES PVC PBA JE NBR 10351 P/ REDE AGUA DN 100/DE 11 0MM</v>
          </cell>
          <cell r="C11081" t="str">
            <v>UN</v>
          </cell>
          <cell r="D11081">
            <v>19.149999999999999</v>
          </cell>
        </row>
        <row r="11082">
          <cell r="A11082">
            <v>3838</v>
          </cell>
          <cell r="B11082" t="str">
            <v>LUVA CORRER PVC DEFOFO JE DN 150</v>
          </cell>
          <cell r="C11082" t="str">
            <v>UN</v>
          </cell>
          <cell r="D11082">
            <v>76.5</v>
          </cell>
        </row>
        <row r="11083">
          <cell r="A11083">
            <v>3839</v>
          </cell>
          <cell r="B11083" t="str">
            <v>LUVA CORRER PVC DEFOFO JE DN 250</v>
          </cell>
          <cell r="C11083" t="str">
            <v>UN</v>
          </cell>
          <cell r="D11083">
            <v>199.75</v>
          </cell>
        </row>
        <row r="11084">
          <cell r="A11084">
            <v>3840</v>
          </cell>
          <cell r="B11084" t="str">
            <v>LUVA CORRER PVC DEFOFO JE DN 100</v>
          </cell>
          <cell r="C11084" t="str">
            <v>UN</v>
          </cell>
          <cell r="D11084">
            <v>58.36</v>
          </cell>
        </row>
        <row r="11085">
          <cell r="A11085">
            <v>3841</v>
          </cell>
          <cell r="B11085" t="str">
            <v>LUVA CORRER PVC JE NBR 10569 P/ REDE COLET ESG DN 350MM</v>
          </cell>
          <cell r="C11085" t="str">
            <v>UN</v>
          </cell>
          <cell r="D11085">
            <v>233.14</v>
          </cell>
        </row>
        <row r="11086">
          <cell r="A11086">
            <v>3842</v>
          </cell>
          <cell r="B11086" t="str">
            <v>LUVA CORRER PVC JE NBR 10569 P/ REDE COLET ESG DN 400MM</v>
          </cell>
          <cell r="C11086" t="str">
            <v>UN</v>
          </cell>
          <cell r="D11086">
            <v>299.41000000000003</v>
          </cell>
        </row>
        <row r="11087">
          <cell r="A11087">
            <v>3843</v>
          </cell>
          <cell r="B11087" t="str">
            <v>LUVA CORRER PVC DEFOFO JE DN 300</v>
          </cell>
          <cell r="C11087" t="str">
            <v>UN</v>
          </cell>
          <cell r="D11087">
            <v>289.26</v>
          </cell>
        </row>
        <row r="11088">
          <cell r="A11088">
            <v>3844</v>
          </cell>
          <cell r="B11088" t="str">
            <v>LUVA CORRER PVC DEFOFO JE DN 200</v>
          </cell>
          <cell r="C11088" t="str">
            <v>UN</v>
          </cell>
          <cell r="D11088">
            <v>109.15</v>
          </cell>
        </row>
        <row r="11089">
          <cell r="A11089">
            <v>3845</v>
          </cell>
          <cell r="B11089" t="str">
            <v>LUVA SIMPLES PVC PBA JE NBR 10351 P/ REDE AGUA DN 50/DE 60M M</v>
          </cell>
          <cell r="C11089" t="str">
            <v>UN</v>
          </cell>
          <cell r="D11089">
            <v>5.76</v>
          </cell>
        </row>
        <row r="11090">
          <cell r="A11090">
            <v>3846</v>
          </cell>
          <cell r="B11090" t="str">
            <v>LUVA CORRER PVC P/TUBO ROSCAVEL P/AGUA FRIA PREDIAL 1/2"</v>
          </cell>
          <cell r="C11090" t="str">
            <v>UN</v>
          </cell>
          <cell r="D11090">
            <v>4.34</v>
          </cell>
        </row>
        <row r="11091">
          <cell r="A11091">
            <v>3847</v>
          </cell>
          <cell r="B11091" t="str">
            <v>LUVA CORRER PVC SOLD P/AGUA FRIA PREDIAL 50 MM</v>
          </cell>
          <cell r="C11091" t="str">
            <v>UN</v>
          </cell>
          <cell r="D11091">
            <v>15.14</v>
          </cell>
        </row>
        <row r="11092">
          <cell r="A11092">
            <v>3848</v>
          </cell>
          <cell r="B11092" t="str">
            <v>LUVA CORRER PVC P/ ESG PREDIAL DN 50MM</v>
          </cell>
          <cell r="C11092" t="str">
            <v>UN</v>
          </cell>
          <cell r="D11092">
            <v>3.59</v>
          </cell>
        </row>
        <row r="11093">
          <cell r="A11093">
            <v>3850</v>
          </cell>
          <cell r="B11093" t="str">
            <v>LUVA REDUCAO PVC SOLD P/AGUA FRIA PREDIAL 60 MM X 50 MM</v>
          </cell>
          <cell r="C11093" t="str">
            <v>UN</v>
          </cell>
          <cell r="D11093">
            <v>3.84</v>
          </cell>
        </row>
        <row r="11094">
          <cell r="A11094">
            <v>3854</v>
          </cell>
          <cell r="B11094" t="str">
            <v>LUVA CORRER PVC SOLD P/AGUA FRIA PREDIAL 20 MM</v>
          </cell>
          <cell r="C11094" t="str">
            <v>UN</v>
          </cell>
          <cell r="D11094">
            <v>4.09</v>
          </cell>
        </row>
        <row r="11095">
          <cell r="A11095">
            <v>3855</v>
          </cell>
          <cell r="B11095" t="str">
            <v>LUVA PVC SOLDAVEL C/ BUCHA LATAO 20 MM X 1/2"</v>
          </cell>
          <cell r="C11095" t="str">
            <v>UN</v>
          </cell>
          <cell r="D11095">
            <v>2.58</v>
          </cell>
        </row>
        <row r="11096">
          <cell r="A11096">
            <v>3856</v>
          </cell>
          <cell r="B11096" t="str">
            <v>LUVA REDUCAO PVC SOLDAVEL / ROSCA P/AGUA FRIA PREDIAL 25MM X 1/2"</v>
          </cell>
          <cell r="C11096" t="str">
            <v>UN</v>
          </cell>
          <cell r="D11096">
            <v>0.93</v>
          </cell>
        </row>
        <row r="11097">
          <cell r="A11097">
            <v>3859</v>
          </cell>
          <cell r="B11097" t="str">
            <v>LUVA PVC SOLDAVEL / ROSCA P/AGUA FRIA PREDIAL 20MM X 1/2"</v>
          </cell>
          <cell r="C11097" t="str">
            <v>UN</v>
          </cell>
          <cell r="D11097">
            <v>0.54</v>
          </cell>
        </row>
        <row r="11098">
          <cell r="A11098">
            <v>3860</v>
          </cell>
          <cell r="B11098" t="str">
            <v>LUVA PVC SOLDAVEL / ROSCA P/AGUA FRIA PREDIAL 32MM X 1"</v>
          </cell>
          <cell r="C11098" t="str">
            <v>UN</v>
          </cell>
          <cell r="D11098">
            <v>1.9</v>
          </cell>
        </row>
        <row r="11099">
          <cell r="A11099">
            <v>3861</v>
          </cell>
          <cell r="B11099" t="str">
            <v>LUVA PVC SOLD P/AGUA FRIA PREDIAL 20 MM</v>
          </cell>
          <cell r="C11099" t="str">
            <v>UN</v>
          </cell>
          <cell r="D11099">
            <v>0.32</v>
          </cell>
        </row>
        <row r="11100">
          <cell r="A11100">
            <v>3862</v>
          </cell>
          <cell r="B11100" t="str">
            <v>LUVA PVC SOLD P/AGUA FRIA PREDIAL 40 MM</v>
          </cell>
          <cell r="C11100" t="str">
            <v>UN</v>
          </cell>
          <cell r="D11100">
            <v>1.79</v>
          </cell>
        </row>
        <row r="11101">
          <cell r="A11101">
            <v>3863</v>
          </cell>
          <cell r="B11101" t="str">
            <v>LUVA PVC SOLD P/AGUA FRIA PREDIAL 50 MM</v>
          </cell>
          <cell r="C11101" t="str">
            <v>UN</v>
          </cell>
          <cell r="D11101">
            <v>1.61</v>
          </cell>
        </row>
        <row r="11102">
          <cell r="A11102">
            <v>3864</v>
          </cell>
          <cell r="B11102" t="str">
            <v>LUVA PVC SOLD P/AGUA FRIA PREDIAL 60 MM</v>
          </cell>
          <cell r="C11102" t="str">
            <v>UN</v>
          </cell>
          <cell r="D11102">
            <v>6.78</v>
          </cell>
        </row>
        <row r="11103">
          <cell r="A11103">
            <v>3865</v>
          </cell>
          <cell r="B11103" t="str">
            <v>LUVA PVC SOLD P/AGUA FRIA PREDIAL 75 MM</v>
          </cell>
          <cell r="C11103" t="str">
            <v>UN</v>
          </cell>
          <cell r="D11103">
            <v>8.7200000000000006</v>
          </cell>
        </row>
        <row r="11104">
          <cell r="A11104">
            <v>3866</v>
          </cell>
          <cell r="B11104" t="str">
            <v>LUVA PVC SOLD P/AGUA FRIA PREDIAL 85 MM</v>
          </cell>
          <cell r="C11104" t="str">
            <v>UN</v>
          </cell>
          <cell r="D11104">
            <v>24.78</v>
          </cell>
        </row>
        <row r="11105">
          <cell r="A11105">
            <v>3867</v>
          </cell>
          <cell r="B11105" t="str">
            <v>LUVA PVC SOLD P/AGUA FRIA PREDIAL 110 MM</v>
          </cell>
          <cell r="C11105" t="str">
            <v>UN</v>
          </cell>
          <cell r="D11105">
            <v>33.75</v>
          </cell>
        </row>
        <row r="11106">
          <cell r="A11106">
            <v>3868</v>
          </cell>
          <cell r="B11106" t="str">
            <v>LUVA REDUCAO PVC SOLD P/AGUA FRIA PREDIAL 25 MM X 20 MM</v>
          </cell>
          <cell r="C11106" t="str">
            <v>UN</v>
          </cell>
          <cell r="D11106">
            <v>0.56999999999999995</v>
          </cell>
        </row>
        <row r="11107">
          <cell r="A11107">
            <v>3869</v>
          </cell>
          <cell r="B11107" t="str">
            <v>LUVA REDUCAO PVC SOLD P/AGUA FRIA PREDIAL 32 MM X 25 MM</v>
          </cell>
          <cell r="C11107" t="str">
            <v>UN</v>
          </cell>
          <cell r="D11107">
            <v>1.43</v>
          </cell>
        </row>
        <row r="11108">
          <cell r="A11108">
            <v>3870</v>
          </cell>
          <cell r="B11108" t="str">
            <v>LUVA PVC SOLDAVEL C/ BUCHA LATAO 25 MM X 3/4"</v>
          </cell>
          <cell r="C11108" t="str">
            <v>UN</v>
          </cell>
          <cell r="D11108">
            <v>3.44</v>
          </cell>
        </row>
        <row r="11109">
          <cell r="A11109">
            <v>3871</v>
          </cell>
          <cell r="B11109" t="str">
            <v>LUVA PVC SOLDAVEL / ROSCA P/AGUA FRIA PREDIAL 50MM X 1.1/2"</v>
          </cell>
          <cell r="C11109" t="str">
            <v>UN</v>
          </cell>
          <cell r="D11109">
            <v>13.02</v>
          </cell>
        </row>
        <row r="11110">
          <cell r="A11110">
            <v>3872</v>
          </cell>
          <cell r="B11110" t="str">
            <v>LUVA REDUCAO PVC SOLD P/AGUA FRIA PREDIAL 40 MM X 32 MM</v>
          </cell>
          <cell r="C11110" t="str">
            <v>UN</v>
          </cell>
          <cell r="D11110">
            <v>1.69</v>
          </cell>
        </row>
        <row r="11111">
          <cell r="A11111">
            <v>3873</v>
          </cell>
          <cell r="B11111" t="str">
            <v>LUVA CORRER PVC SOLD P/AGUA FRIA PREDIAL 25 MM</v>
          </cell>
          <cell r="C11111" t="str">
            <v>UN</v>
          </cell>
          <cell r="D11111">
            <v>5.56</v>
          </cell>
        </row>
        <row r="11112">
          <cell r="A11112">
            <v>3874</v>
          </cell>
          <cell r="B11112" t="str">
            <v>LUVA REDUCAO PVC SOLDAVEL / ROSCA C/ BUCHA LATAO 25MM X 1/2"</v>
          </cell>
          <cell r="C11112" t="str">
            <v>UN</v>
          </cell>
          <cell r="D11112">
            <v>2.8</v>
          </cell>
        </row>
        <row r="11113">
          <cell r="A11113">
            <v>3875</v>
          </cell>
          <cell r="B11113" t="str">
            <v>LUVA SIMPLES PVC P/ ESG PREDIAL DN 50MM</v>
          </cell>
          <cell r="C11113" t="str">
            <v>UN</v>
          </cell>
          <cell r="D11113">
            <v>1.4</v>
          </cell>
        </row>
        <row r="11114">
          <cell r="A11114">
            <v>3876</v>
          </cell>
          <cell r="B11114" t="str">
            <v>LUVA PVC C/ROSCA P/AGUA FRIA PREDIAL 1"</v>
          </cell>
          <cell r="C11114" t="str">
            <v>UN</v>
          </cell>
          <cell r="D11114">
            <v>1.4</v>
          </cell>
        </row>
        <row r="11115">
          <cell r="A11115">
            <v>3877</v>
          </cell>
          <cell r="B11115" t="str">
            <v>LUVA PVC C/ROSCA P/AGUA FRIA PREDIAL 1.1/4"</v>
          </cell>
          <cell r="C11115" t="str">
            <v>UN</v>
          </cell>
          <cell r="D11115">
            <v>2.81</v>
          </cell>
        </row>
        <row r="11116">
          <cell r="A11116">
            <v>3878</v>
          </cell>
          <cell r="B11116" t="str">
            <v>LUVA PVC C/ROSCA P/AGUA FRIA PREDIAL 1.1/2"</v>
          </cell>
          <cell r="C11116" t="str">
            <v>UN</v>
          </cell>
          <cell r="D11116">
            <v>3.03</v>
          </cell>
        </row>
        <row r="11117">
          <cell r="A11117">
            <v>3879</v>
          </cell>
          <cell r="B11117" t="str">
            <v>LUVA PVC C/ROSCA P/AGUA FRIA PREDIAL 2"</v>
          </cell>
          <cell r="C11117" t="str">
            <v>UN</v>
          </cell>
          <cell r="D11117">
            <v>6.17</v>
          </cell>
        </row>
        <row r="11118">
          <cell r="A11118">
            <v>3880</v>
          </cell>
          <cell r="B11118" t="str">
            <v>LUVA PVC C/ROSCA P/AGUA FRIA PREDIAL 3"</v>
          </cell>
          <cell r="C11118" t="str">
            <v>UN</v>
          </cell>
          <cell r="D11118">
            <v>10.93</v>
          </cell>
        </row>
        <row r="11119">
          <cell r="A11119">
            <v>3883</v>
          </cell>
          <cell r="B11119" t="str">
            <v>LUVA PVC C/ROSCA P/AGUA FRIA PREDIAL 1/2"</v>
          </cell>
          <cell r="C11119" t="str">
            <v>UN</v>
          </cell>
          <cell r="D11119">
            <v>0.47</v>
          </cell>
        </row>
        <row r="11120">
          <cell r="A11120">
            <v>3884</v>
          </cell>
          <cell r="B11120" t="str">
            <v>LUVA PVC C/ROSCA P/AGUA FRIA PREDIAL 3/4"</v>
          </cell>
          <cell r="C11120" t="str">
            <v>UN</v>
          </cell>
          <cell r="D11120">
            <v>0.72</v>
          </cell>
        </row>
        <row r="11121">
          <cell r="A11121">
            <v>3886</v>
          </cell>
          <cell r="B11121" t="str">
            <v>LUVA CORRER PVC P/TUBO ROSCAVEL P/AGUA FRIA PREDIAL 3/4''</v>
          </cell>
          <cell r="C11121" t="str">
            <v>UN</v>
          </cell>
          <cell r="D11121">
            <v>6.1</v>
          </cell>
        </row>
        <row r="11122">
          <cell r="A11122">
            <v>3889</v>
          </cell>
          <cell r="B11122" t="str">
            <v>LUVA REDUCAO PVC C/ROSCA P/AGUA FRIA PREDIAL 3/4" X 1/2"</v>
          </cell>
          <cell r="C11122" t="str">
            <v>UN</v>
          </cell>
          <cell r="D11122">
            <v>1.08</v>
          </cell>
        </row>
        <row r="11123">
          <cell r="A11123">
            <v>3893</v>
          </cell>
          <cell r="B11123" t="str">
            <v>LUVA CORRER PVC P/ESG PREDIAL DN 100MM</v>
          </cell>
          <cell r="C11123" t="str">
            <v>UN</v>
          </cell>
          <cell r="D11123">
            <v>11.48</v>
          </cell>
        </row>
        <row r="11124">
          <cell r="A11124">
            <v>3895</v>
          </cell>
          <cell r="B11124" t="str">
            <v>LUVA CORRER PVC P/ ESG PREDIAL DN 75MM</v>
          </cell>
          <cell r="C11124" t="str">
            <v>UN</v>
          </cell>
          <cell r="D11124">
            <v>5.49</v>
          </cell>
        </row>
        <row r="11125">
          <cell r="A11125">
            <v>3897</v>
          </cell>
          <cell r="B11125" t="str">
            <v>LUVA SIMPLES PVC SOLD P/ ESG PREDIAL DN 40MM</v>
          </cell>
          <cell r="C11125" t="str">
            <v>UN</v>
          </cell>
          <cell r="D11125">
            <v>0.68</v>
          </cell>
        </row>
        <row r="11126">
          <cell r="A11126">
            <v>3898</v>
          </cell>
          <cell r="B11126" t="str">
            <v>LUVA SIMPLES PVC P/ ESG PREDIAL DN 75MM</v>
          </cell>
          <cell r="C11126" t="str">
            <v>UN</v>
          </cell>
          <cell r="D11126">
            <v>2.37</v>
          </cell>
        </row>
        <row r="11127">
          <cell r="A11127">
            <v>3899</v>
          </cell>
          <cell r="B11127" t="str">
            <v>LUVA SIMPLES PVC P/ ESG PREDIAL DN 100MM</v>
          </cell>
          <cell r="C11127" t="str">
            <v>UN</v>
          </cell>
          <cell r="D11127">
            <v>2.91</v>
          </cell>
        </row>
        <row r="11128">
          <cell r="A11128">
            <v>3900</v>
          </cell>
          <cell r="B11128" t="str">
            <v>LUVA CORRER PVC P/TUBO ROSCAVEL P/AGUA FRIA PREDIAL 1.1/2"</v>
          </cell>
          <cell r="C11128" t="str">
            <v>UN</v>
          </cell>
          <cell r="D11128">
            <v>12.27</v>
          </cell>
        </row>
        <row r="11129">
          <cell r="A11129">
            <v>3901</v>
          </cell>
          <cell r="B11129" t="str">
            <v>LUVA PVC C/ROSCA P/AGUA FRIA PREDIAL 4"</v>
          </cell>
          <cell r="C11129" t="str">
            <v>UN</v>
          </cell>
          <cell r="D11129">
            <v>18.29</v>
          </cell>
        </row>
        <row r="11130">
          <cell r="A11130">
            <v>3902</v>
          </cell>
          <cell r="B11130" t="str">
            <v>LUVA PVC C/ROSCA P/AGUA FRIA PREDIAL 2.1/2"</v>
          </cell>
          <cell r="C11130" t="str">
            <v>UN</v>
          </cell>
          <cell r="D11130">
            <v>9.0500000000000007</v>
          </cell>
        </row>
        <row r="11131">
          <cell r="A11131">
            <v>3903</v>
          </cell>
          <cell r="B11131" t="str">
            <v>LUVA PVC SOLD P/AGUA FRIA PREDIAL 32 MM</v>
          </cell>
          <cell r="C11131" t="str">
            <v>UN</v>
          </cell>
          <cell r="D11131">
            <v>0.75</v>
          </cell>
        </row>
        <row r="11132">
          <cell r="A11132">
            <v>3904</v>
          </cell>
          <cell r="B11132" t="str">
            <v>LUVA PVC SOLD P/AGUA FRIA PREDIAL 25 MM</v>
          </cell>
          <cell r="C11132" t="str">
            <v>UN</v>
          </cell>
          <cell r="D11132">
            <v>0.39</v>
          </cell>
        </row>
        <row r="11133">
          <cell r="A11133">
            <v>3905</v>
          </cell>
          <cell r="B11133" t="str">
            <v>LUVA PVC SOLDAVEL / ROSCA P/AGUA FRIA PREDIAL 40MM X 1.1/4"</v>
          </cell>
          <cell r="C11133" t="str">
            <v>UN</v>
          </cell>
          <cell r="D11133">
            <v>5.34</v>
          </cell>
        </row>
        <row r="11134">
          <cell r="A11134">
            <v>3906</v>
          </cell>
          <cell r="B11134" t="str">
            <v>LUVA PVC SOLDAVEL / ROSCA P/AGUA FRIA PREDIAL 25MM X 3/4"</v>
          </cell>
          <cell r="C11134" t="str">
            <v>UN</v>
          </cell>
          <cell r="D11134">
            <v>0.65</v>
          </cell>
        </row>
        <row r="11135">
          <cell r="A11135">
            <v>3907</v>
          </cell>
          <cell r="B11135" t="str">
            <v>LUVA REDUCAO PVC C/ROSCA P/AGUA FRIA PREDIAL 1" X 3/4"</v>
          </cell>
          <cell r="C11135" t="str">
            <v>UN</v>
          </cell>
          <cell r="D11135">
            <v>1.47</v>
          </cell>
        </row>
        <row r="11136">
          <cell r="A11136">
            <v>3908</v>
          </cell>
          <cell r="B11136" t="str">
            <v>LUVA FERRO GALV ROSCA 1/2"</v>
          </cell>
          <cell r="C11136" t="str">
            <v>UN</v>
          </cell>
          <cell r="D11136">
            <v>3.19</v>
          </cell>
        </row>
        <row r="11137">
          <cell r="A11137">
            <v>3909</v>
          </cell>
          <cell r="B11137" t="str">
            <v>LUVA FERRO GALV ROSCA 3/4"</v>
          </cell>
          <cell r="C11137" t="str">
            <v>UN</v>
          </cell>
          <cell r="D11137">
            <v>4.6500000000000004</v>
          </cell>
        </row>
        <row r="11138">
          <cell r="A11138">
            <v>3910</v>
          </cell>
          <cell r="B11138" t="str">
            <v>LUVA FERRO GALV ROSCA 1"</v>
          </cell>
          <cell r="C11138" t="str">
            <v>UN</v>
          </cell>
          <cell r="D11138">
            <v>6.84</v>
          </cell>
        </row>
        <row r="11139">
          <cell r="A11139">
            <v>3911</v>
          </cell>
          <cell r="B11139" t="str">
            <v>LUVA FERRO GALV ROSCA 1.1/4"</v>
          </cell>
          <cell r="C11139" t="str">
            <v>UN</v>
          </cell>
          <cell r="D11139">
            <v>9.68</v>
          </cell>
        </row>
        <row r="11140">
          <cell r="A11140">
            <v>3912</v>
          </cell>
          <cell r="B11140" t="str">
            <v>LUVA FERRO GALV ROSCA 2"</v>
          </cell>
          <cell r="C11140" t="str">
            <v>UN</v>
          </cell>
          <cell r="D11140">
            <v>19.63</v>
          </cell>
        </row>
        <row r="11141">
          <cell r="A11141">
            <v>3913</v>
          </cell>
          <cell r="B11141" t="str">
            <v>LUVA FERRO GALV ROSCA 2.1/2'</v>
          </cell>
          <cell r="C11141" t="str">
            <v>UN</v>
          </cell>
          <cell r="D11141">
            <v>37.58</v>
          </cell>
        </row>
        <row r="11142">
          <cell r="A11142">
            <v>3914</v>
          </cell>
          <cell r="B11142" t="str">
            <v>LUVA FERRO GALV ROSCA 3"</v>
          </cell>
          <cell r="C11142" t="str">
            <v>UN</v>
          </cell>
          <cell r="D11142">
            <v>55.44</v>
          </cell>
        </row>
        <row r="11143">
          <cell r="A11143">
            <v>3915</v>
          </cell>
          <cell r="B11143" t="str">
            <v>LUVA FERRO GALV ROSCA 4'</v>
          </cell>
          <cell r="C11143" t="str">
            <v>UN</v>
          </cell>
          <cell r="D11143">
            <v>82.08</v>
          </cell>
        </row>
        <row r="11144">
          <cell r="A11144">
            <v>3916</v>
          </cell>
          <cell r="B11144" t="str">
            <v>LUVA FERRO GALV ROSCA 5"</v>
          </cell>
          <cell r="C11144" t="str">
            <v>UN</v>
          </cell>
          <cell r="D11144">
            <v>161.11000000000001</v>
          </cell>
        </row>
        <row r="11145">
          <cell r="A11145">
            <v>3917</v>
          </cell>
          <cell r="B11145" t="str">
            <v>LUVA FERRO GALV ROSCA 6"</v>
          </cell>
          <cell r="C11145" t="str">
            <v>UN</v>
          </cell>
          <cell r="D11145">
            <v>229.98</v>
          </cell>
        </row>
        <row r="11146">
          <cell r="A11146">
            <v>3919</v>
          </cell>
          <cell r="B11146" t="str">
            <v>LUVA REDUCAO FERRO GALV ROSCA 1" X 3/4"</v>
          </cell>
          <cell r="C11146" t="str">
            <v>UN</v>
          </cell>
          <cell r="D11146">
            <v>6.97</v>
          </cell>
        </row>
        <row r="11147">
          <cell r="A11147">
            <v>3920</v>
          </cell>
          <cell r="B11147" t="str">
            <v>LUVA REDUCAO FERRO GALV ROSCA 1.1/4" X 3/4"</v>
          </cell>
          <cell r="C11147" t="str">
            <v>UN</v>
          </cell>
          <cell r="D11147">
            <v>9.43</v>
          </cell>
        </row>
        <row r="11148">
          <cell r="A11148">
            <v>3921</v>
          </cell>
          <cell r="B11148" t="str">
            <v>LUVA REDUCAO FERRO GALV ROSCA 1.1/4" X 1"</v>
          </cell>
          <cell r="C11148" t="str">
            <v>UN</v>
          </cell>
          <cell r="D11148">
            <v>9.6</v>
          </cell>
        </row>
        <row r="11149">
          <cell r="A11149">
            <v>3922</v>
          </cell>
          <cell r="B11149" t="str">
            <v>LUVA REDUCAO FERRO GALV ROSCA 1.1/2" X 1/2"</v>
          </cell>
          <cell r="C11149" t="str">
            <v>UN</v>
          </cell>
          <cell r="D11149">
            <v>11.66</v>
          </cell>
        </row>
        <row r="11150">
          <cell r="A11150">
            <v>3923</v>
          </cell>
          <cell r="B11150" t="str">
            <v>LUVA REDUCAO FERRO GALV ROSCA 1.1/2" X 3/4"</v>
          </cell>
          <cell r="C11150" t="str">
            <v>UN</v>
          </cell>
          <cell r="D11150">
            <v>12.61</v>
          </cell>
        </row>
        <row r="11151">
          <cell r="A11151">
            <v>3924</v>
          </cell>
          <cell r="B11151" t="str">
            <v>LUVA REDUCAO FERRO GALV ROSCA 1.1/2" X 1"</v>
          </cell>
          <cell r="C11151" t="str">
            <v>UN</v>
          </cell>
          <cell r="D11151">
            <v>13</v>
          </cell>
        </row>
        <row r="11152">
          <cell r="A11152">
            <v>3925</v>
          </cell>
          <cell r="B11152" t="str">
            <v>LUVA REDUCAO FERRO GALV ROSCA 2" X 1"</v>
          </cell>
          <cell r="C11152" t="str">
            <v>UN</v>
          </cell>
          <cell r="D11152">
            <v>19.54</v>
          </cell>
        </row>
        <row r="11153">
          <cell r="A11153">
            <v>3926</v>
          </cell>
          <cell r="B11153" t="str">
            <v>LUVA REDUCAO FERRO GALV ROSCA 2" X 1.1/2"</v>
          </cell>
          <cell r="C11153" t="str">
            <v>UN</v>
          </cell>
          <cell r="D11153">
            <v>19.760000000000002</v>
          </cell>
        </row>
        <row r="11154">
          <cell r="A11154">
            <v>3927</v>
          </cell>
          <cell r="B11154" t="str">
            <v>LUVA REDUCAO FERRO GALV ROSCA 2.1/2" X 1.1/2"</v>
          </cell>
          <cell r="C11154" t="str">
            <v>UN</v>
          </cell>
          <cell r="D11154">
            <v>36.799999999999997</v>
          </cell>
        </row>
        <row r="11155">
          <cell r="A11155">
            <v>3928</v>
          </cell>
          <cell r="B11155" t="str">
            <v>LUVA REDUCAO FERRO GALV ROSCA 2.1/2" X 2"</v>
          </cell>
          <cell r="C11155" t="str">
            <v>UN</v>
          </cell>
          <cell r="D11155">
            <v>36.799999999999997</v>
          </cell>
        </row>
        <row r="11156">
          <cell r="A11156">
            <v>3929</v>
          </cell>
          <cell r="B11156" t="str">
            <v>LUVA REDUCAO FERRO GALV ROSCA 3" X 1.1/2"</v>
          </cell>
          <cell r="C11156" t="str">
            <v>UN</v>
          </cell>
          <cell r="D11156">
            <v>53.63</v>
          </cell>
        </row>
        <row r="11157">
          <cell r="A11157">
            <v>3930</v>
          </cell>
          <cell r="B11157" t="str">
            <v>LUVA REDUCAO FERRO GALV ROSCA 3" X 2"</v>
          </cell>
          <cell r="C11157" t="str">
            <v>UN</v>
          </cell>
          <cell r="D11157">
            <v>53.63</v>
          </cell>
        </row>
        <row r="11158">
          <cell r="A11158">
            <v>3931</v>
          </cell>
          <cell r="B11158" t="str">
            <v>LUVA REDUCAO FERRO GALV ROSCA 3" X 2.1/2"</v>
          </cell>
          <cell r="C11158" t="str">
            <v>UN</v>
          </cell>
          <cell r="D11158">
            <v>53.63</v>
          </cell>
        </row>
        <row r="11159">
          <cell r="A11159">
            <v>3932</v>
          </cell>
          <cell r="B11159" t="str">
            <v>LUVA REDUCAO FERRO GALV ROSCA 4" X 2.1/2"</v>
          </cell>
          <cell r="C11159" t="str">
            <v>UN</v>
          </cell>
          <cell r="D11159">
            <v>80.06</v>
          </cell>
        </row>
        <row r="11160">
          <cell r="A11160">
            <v>3933</v>
          </cell>
          <cell r="B11160" t="str">
            <v>LUVA REDUCAO FERRO GALV ROSCA 4" X 2"</v>
          </cell>
          <cell r="C11160" t="str">
            <v>UN</v>
          </cell>
          <cell r="D11160">
            <v>80.06</v>
          </cell>
        </row>
        <row r="11161">
          <cell r="A11161">
            <v>3934</v>
          </cell>
          <cell r="B11161" t="str">
            <v>LUVA REDUCAO FERRO GALV ROSCA 4" X 3"</v>
          </cell>
          <cell r="C11161" t="str">
            <v>UN</v>
          </cell>
          <cell r="D11161">
            <v>81.44</v>
          </cell>
        </row>
        <row r="11162">
          <cell r="A11162">
            <v>3935</v>
          </cell>
          <cell r="B11162" t="str">
            <v>LUVA REDUCAO FERRO GALV ROSCA 2" X 1.1/4"</v>
          </cell>
          <cell r="C11162" t="str">
            <v>UN</v>
          </cell>
          <cell r="D11162">
            <v>19.71</v>
          </cell>
        </row>
        <row r="11163">
          <cell r="A11163">
            <v>3936</v>
          </cell>
          <cell r="B11163" t="str">
            <v>LUVA REDUCAO FERRO GALV ROSCA 1.1/2" X 1.1/4"</v>
          </cell>
          <cell r="C11163" t="str">
            <v>UN</v>
          </cell>
          <cell r="D11163">
            <v>12.83</v>
          </cell>
        </row>
        <row r="11164">
          <cell r="A11164">
            <v>3937</v>
          </cell>
          <cell r="B11164" t="str">
            <v>LUVA REDUCAO FERRO GALV ROSCA 1.1/4" X 1/2"</v>
          </cell>
          <cell r="C11164" t="str">
            <v>UN</v>
          </cell>
          <cell r="D11164">
            <v>9.43</v>
          </cell>
        </row>
        <row r="11165">
          <cell r="A11165">
            <v>3938</v>
          </cell>
          <cell r="B11165" t="str">
            <v>LUVA REDUCAO FERRO GALV ROSCA 1" X 1/2"</v>
          </cell>
          <cell r="C11165" t="str">
            <v>UN</v>
          </cell>
          <cell r="D11165">
            <v>6.89</v>
          </cell>
        </row>
        <row r="11166">
          <cell r="A11166">
            <v>3939</v>
          </cell>
          <cell r="B11166" t="str">
            <v>LUVA FERRO GALV ROSCA 1.1/2"</v>
          </cell>
          <cell r="C11166" t="str">
            <v>UN</v>
          </cell>
          <cell r="D11166">
            <v>13.04</v>
          </cell>
        </row>
        <row r="11167">
          <cell r="A11167">
            <v>3989</v>
          </cell>
          <cell r="B11167" t="str">
            <v>MADEIRA LEI NATIVA/REGIONAL SERRADA APARELHADA</v>
          </cell>
          <cell r="C11167" t="str">
            <v>M3</v>
          </cell>
          <cell r="D11167">
            <v>2915</v>
          </cell>
        </row>
        <row r="11168">
          <cell r="A11168">
            <v>3990</v>
          </cell>
          <cell r="B11168" t="str">
            <v>TABUA MADEIRA LEI 2,5 X 25,0CM (1 X 10") APARELHADA</v>
          </cell>
          <cell r="C11168" t="str">
            <v>M</v>
          </cell>
          <cell r="D11168">
            <v>18.25</v>
          </cell>
        </row>
        <row r="11169">
          <cell r="A11169">
            <v>3992</v>
          </cell>
          <cell r="B11169" t="str">
            <v>TABUA MADEIRA LEI 2,5 X 30,0CM (1 X 12") APARELHADA</v>
          </cell>
          <cell r="C11169" t="str">
            <v>M</v>
          </cell>
          <cell r="D11169">
            <v>21.89</v>
          </cell>
        </row>
        <row r="11170">
          <cell r="A11170">
            <v>3993</v>
          </cell>
          <cell r="B11170" t="str">
            <v>TABUA MADEIRA LEI E = 2,5CM (1") APARELHADA</v>
          </cell>
          <cell r="C11170" t="str">
            <v>M2</v>
          </cell>
          <cell r="D11170">
            <v>72.88</v>
          </cell>
        </row>
        <row r="11171">
          <cell r="A11171">
            <v>3997</v>
          </cell>
          <cell r="B11171" t="str">
            <v>MADEIRA DE LEI SERRADA, NAO APARELHADA (P/TELHADO)</v>
          </cell>
          <cell r="C11171" t="str">
            <v>M3</v>
          </cell>
          <cell r="D11171">
            <v>2860</v>
          </cell>
        </row>
        <row r="11172">
          <cell r="A11172">
            <v>4000</v>
          </cell>
          <cell r="B11172" t="str">
            <v>MADEIRA IPE SERRADA 1A QUALIDADE NAO APARELHADA</v>
          </cell>
          <cell r="C11172" t="str">
            <v>M3</v>
          </cell>
          <cell r="D11172">
            <v>3905.01</v>
          </cell>
        </row>
        <row r="11173">
          <cell r="A11173">
            <v>4004</v>
          </cell>
          <cell r="B11173" t="str">
            <v>MADEIRA 2A QUALIDADE SERRADA NAO APARELHADA</v>
          </cell>
          <cell r="C11173" t="str">
            <v>M3</v>
          </cell>
          <cell r="D11173">
            <v>1680</v>
          </cell>
        </row>
        <row r="11174">
          <cell r="A11174">
            <v>4006</v>
          </cell>
          <cell r="B11174" t="str">
            <v>MADEIRA PINHO SERRADA 3A QUALIDADE NAO APARELHADA</v>
          </cell>
          <cell r="C11174" t="str">
            <v>M3</v>
          </cell>
          <cell r="D11174">
            <v>826.92</v>
          </cell>
        </row>
        <row r="11175">
          <cell r="A11175">
            <v>4011</v>
          </cell>
          <cell r="B11175" t="str">
            <v>GEOTEXTIL NAO TECIDO AGULHADO DE FILAMENTOS CONTINUOS 100% POLIESTER RT 10 TIPO BIDIM OU EQUIV</v>
          </cell>
          <cell r="C11175" t="str">
            <v>M2</v>
          </cell>
          <cell r="D11175">
            <v>5.73</v>
          </cell>
        </row>
        <row r="11176">
          <cell r="A11176">
            <v>4012</v>
          </cell>
          <cell r="B11176" t="str">
            <v>GEOTEXTIL NAO TECIDO AGULHADO DE FILAMENTOS CONTINUOS 100% POLIESTER RT 21 TIPO BIDIM OU EQUIV</v>
          </cell>
          <cell r="C11176" t="str">
            <v>M2</v>
          </cell>
          <cell r="D11176">
            <v>10.7</v>
          </cell>
        </row>
        <row r="11177">
          <cell r="A11177">
            <v>4013</v>
          </cell>
          <cell r="B11177" t="str">
            <v>GEOTEXTIL NAO TECIDO AGULHADO DE FILAMENTOS CONTINUOS 100% POLIESTER RT 09 P/ DRENAGEM TIPO BIDIM OU EQUIV</v>
          </cell>
          <cell r="C11177" t="str">
            <v>M2</v>
          </cell>
          <cell r="D11177">
            <v>4.34</v>
          </cell>
        </row>
        <row r="11178">
          <cell r="A11178">
            <v>4014</v>
          </cell>
          <cell r="B11178" t="str">
            <v>MANTA IMPERMEABILIZANTE A BASE DE ASFALTO MODIFICADO C/ POLIMEROS DE APP TIPO TORODIM APP 3MM VIAPOL OU EQUIV</v>
          </cell>
          <cell r="C11178" t="str">
            <v>M2</v>
          </cell>
          <cell r="D11178">
            <v>26.46</v>
          </cell>
        </row>
        <row r="11179">
          <cell r="A11179">
            <v>4015</v>
          </cell>
          <cell r="B11179" t="str">
            <v>MANTA IMPERMEABILIZANTE A BASE DE ASFALTO MODIFICADO C/ POLIMEROS DE APP TIPO TORODIM 4MM VIAPOL OU EQUIV</v>
          </cell>
          <cell r="C11179" t="str">
            <v>M2</v>
          </cell>
          <cell r="D11179">
            <v>30.57</v>
          </cell>
        </row>
        <row r="11180">
          <cell r="A11180">
            <v>4016</v>
          </cell>
          <cell r="B11180" t="str">
            <v>MANTA IMPERMEABILIZANTE TIPO GLASS, A BASE DE ASFALTO MODIFICADO COM POLIMEROS PLASTOMERICOS (PL), E = 3 MM</v>
          </cell>
          <cell r="C11180" t="str">
            <v>M2</v>
          </cell>
          <cell r="D11180">
            <v>19.87</v>
          </cell>
        </row>
        <row r="11181">
          <cell r="A11181">
            <v>4017</v>
          </cell>
          <cell r="B11181" t="str">
            <v>MANTA IMPERMEABILIZANTE A BASE DE ASFALTO MODIFICADO C/ POLIMEROS DE APP TIPO TORODIM 5MM VIAPOL OU EQUIV</v>
          </cell>
          <cell r="C11181" t="str">
            <v>M2</v>
          </cell>
          <cell r="D11181">
            <v>33.020000000000003</v>
          </cell>
        </row>
        <row r="11182">
          <cell r="A11182">
            <v>4018</v>
          </cell>
          <cell r="B11182" t="str">
            <v>GEOTEXTIL NAO TECIDO AGULHADO DE FILAMENTOS CONTINUOS 100% POLIESTER RT 31 TIPO BIDIM OU EQUIV</v>
          </cell>
          <cell r="C11182" t="str">
            <v>M2</v>
          </cell>
          <cell r="D11182">
            <v>16.62</v>
          </cell>
        </row>
        <row r="11183">
          <cell r="A11183">
            <v>4019</v>
          </cell>
          <cell r="B11183" t="str">
            <v>GEOTEXTIL NAO TECIDO AGULHADO DE FILAMENTOS CONTINUOS 100% POLIESTER RT 16 TIPO BIDIM OU EQUIV</v>
          </cell>
          <cell r="C11183" t="str">
            <v>M2</v>
          </cell>
          <cell r="D11183">
            <v>8.74</v>
          </cell>
        </row>
        <row r="11184">
          <cell r="A11184">
            <v>4020</v>
          </cell>
          <cell r="B11184" t="str">
            <v>GEOTEXTIL NAO TECIDO AGULHADO DE FILAMENTOS CONTINUOS 100% POLIESTER RT 26 TIPO BIDIM OU EQUIV</v>
          </cell>
          <cell r="C11184" t="str">
            <v>M2</v>
          </cell>
          <cell r="D11184">
            <v>13.61</v>
          </cell>
        </row>
        <row r="11185">
          <cell r="A11185">
            <v>4021</v>
          </cell>
          <cell r="B11185" t="str">
            <v>GEOTEXTIL NAO TECIDO AGULHADO DE FILAMENTOS CONTINUOS 100% POLIESTER RT 14 P/ DRENAGEM TIPO BIDIM OU EQUIV</v>
          </cell>
          <cell r="C11185" t="str">
            <v>M2</v>
          </cell>
          <cell r="D11185">
            <v>6.23</v>
          </cell>
        </row>
        <row r="11186">
          <cell r="A11186">
            <v>4022</v>
          </cell>
          <cell r="B11186" t="str">
            <v>MANTA BUTILICA E = 0,8 MM</v>
          </cell>
          <cell r="C11186" t="str">
            <v>M2</v>
          </cell>
          <cell r="D11186">
            <v>49.68</v>
          </cell>
        </row>
        <row r="11187">
          <cell r="A11187">
            <v>4023</v>
          </cell>
          <cell r="B11187" t="str">
            <v>MANTA P/ IMPERMEABILIZACAO TIPO SIKADUR COMBIFLEX-SIKA</v>
          </cell>
          <cell r="C11187" t="str">
            <v>M2</v>
          </cell>
          <cell r="D11187">
            <v>102.07</v>
          </cell>
        </row>
        <row r="11188">
          <cell r="A11188">
            <v>4030</v>
          </cell>
          <cell r="B11188" t="str">
            <v>VEU POLIESTER</v>
          </cell>
          <cell r="C11188" t="str">
            <v>M2</v>
          </cell>
          <cell r="D11188">
            <v>8.51</v>
          </cell>
        </row>
        <row r="11189">
          <cell r="A11189">
            <v>4031</v>
          </cell>
          <cell r="B11189" t="str">
            <v>VEU FIBRA DE VIDRO AEROGLASS/RHODIA OU SIMILAR 0,04 KG/M2</v>
          </cell>
          <cell r="C11189" t="str">
            <v>M2</v>
          </cell>
          <cell r="D11189">
            <v>3.31</v>
          </cell>
        </row>
        <row r="11190">
          <cell r="A11190">
            <v>4033</v>
          </cell>
          <cell r="B11190" t="str">
            <v>FELTRO ASFALTICO 15 LIBRAS TIPO VITFELTRO 15, ASFALTOS VITORIA OU EQUIV</v>
          </cell>
          <cell r="C11190" t="str">
            <v>M2</v>
          </cell>
          <cell r="D11190">
            <v>12.09</v>
          </cell>
        </row>
        <row r="11191">
          <cell r="A11191">
            <v>4035</v>
          </cell>
          <cell r="B11191" t="str">
            <v>MAQUINA DE CORTAR ASFALTO E CONCRETO COM MOTOR A GASOLINA DE 10 HP, SEM O DISCO (LOCACAO)</v>
          </cell>
          <cell r="C11191" t="str">
            <v>H</v>
          </cell>
          <cell r="D11191">
            <v>2.86</v>
          </cell>
        </row>
        <row r="11192">
          <cell r="A11192">
            <v>4036</v>
          </cell>
          <cell r="B11192" t="str">
            <v>MAQUINA DE DOBRAR ACO DIAM ATE 1 1/2" TIPO NEOCONDE OU EQUIV (MANUAL)</v>
          </cell>
          <cell r="C11192" t="str">
            <v>H</v>
          </cell>
          <cell r="D11192">
            <v>4.29</v>
          </cell>
        </row>
        <row r="11193">
          <cell r="A11193">
            <v>4037</v>
          </cell>
          <cell r="B11193" t="str">
            <v>MAQUINA DE CORTAR ACO TIPO SOGEMAT OU EQUIV (MANUAL)</v>
          </cell>
          <cell r="C11193" t="str">
            <v>H</v>
          </cell>
          <cell r="D11193">
            <v>4.29</v>
          </cell>
        </row>
        <row r="11194">
          <cell r="A11194">
            <v>4040</v>
          </cell>
          <cell r="B11194" t="str">
            <v>MARTELETE OU ROMPEDOR PNEUMATICO DE * 27 KG * (LOCACAO)</v>
          </cell>
          <cell r="C11194" t="str">
            <v>H</v>
          </cell>
          <cell r="D11194">
            <v>1.67</v>
          </cell>
        </row>
        <row r="11195">
          <cell r="A11195">
            <v>4043</v>
          </cell>
          <cell r="B11195" t="str">
            <v>MARTELETE OU ROMPEDOR PNEUMATICO TIPO ATLAS COPCO TEX-43,36 A 44 KG OU EQUIV</v>
          </cell>
          <cell r="C11195" t="str">
            <v>H</v>
          </cell>
          <cell r="D11195">
            <v>1.82</v>
          </cell>
        </row>
        <row r="11196">
          <cell r="A11196">
            <v>4044</v>
          </cell>
          <cell r="B11196" t="str">
            <v>MARTELETE OU ROMPEDOR PNEUMATICO TIPO ATLAS COPCO TEX-32 32,6 KG OU EQUIV</v>
          </cell>
          <cell r="C11196" t="str">
            <v>H</v>
          </cell>
          <cell r="D11196">
            <v>1.74</v>
          </cell>
        </row>
        <row r="11197">
          <cell r="A11197">
            <v>4045</v>
          </cell>
          <cell r="B11197" t="str">
            <v>MARTELETE OU ROMPEDOR PNEUMATICO TIPO ATLAS COPCO 27 A 44KG INCLUSIVE CONJUNTO DE MANGUEIRAS ( 2 X 15M)</v>
          </cell>
          <cell r="C11197" t="str">
            <v>H</v>
          </cell>
          <cell r="D11197">
            <v>2.4300000000000002</v>
          </cell>
        </row>
        <row r="11198">
          <cell r="A11198">
            <v>4046</v>
          </cell>
          <cell r="B11198" t="str">
            <v>MARTELO DEMOLIDOR PNEUMATICO MANUAL, PESO DE 28 KG, COM SILENCIADOR</v>
          </cell>
          <cell r="C11198" t="str">
            <v>UN</v>
          </cell>
          <cell r="D11198">
            <v>6402.8</v>
          </cell>
        </row>
        <row r="11199">
          <cell r="A11199">
            <v>4047</v>
          </cell>
          <cell r="B11199" t="str">
            <v>MASSA CORRIDA PVA PARA PAREDES INTERNAS</v>
          </cell>
          <cell r="C11199" t="str">
            <v>GL</v>
          </cell>
          <cell r="D11199">
            <v>12.5</v>
          </cell>
        </row>
        <row r="11200">
          <cell r="A11200">
            <v>4048</v>
          </cell>
          <cell r="B11200" t="str">
            <v>MASSA CORRIDA PVA PARA PAREDES INTERNAS</v>
          </cell>
          <cell r="C11200" t="str">
            <v>L</v>
          </cell>
          <cell r="D11200">
            <v>3.47</v>
          </cell>
        </row>
        <row r="11201">
          <cell r="A11201">
            <v>4049</v>
          </cell>
          <cell r="B11201" t="str">
            <v>MASSA EPOXI (BICOMPONENTE, MASSA COM CATALIZADOR)</v>
          </cell>
          <cell r="C11201" t="str">
            <v>L</v>
          </cell>
          <cell r="D11201">
            <v>39.159999999999997</v>
          </cell>
        </row>
        <row r="11202">
          <cell r="A11202">
            <v>4051</v>
          </cell>
          <cell r="B11202" t="str">
            <v>MASSA CORRIDA PVA PARA PAREDES INTERNAS</v>
          </cell>
          <cell r="C11202" t="str">
            <v>18L</v>
          </cell>
          <cell r="D11202">
            <v>62.5</v>
          </cell>
        </row>
        <row r="11203">
          <cell r="A11203">
            <v>4052</v>
          </cell>
          <cell r="B11203" t="str">
            <v>MASSA ACRILICA</v>
          </cell>
          <cell r="C11203" t="str">
            <v>18L</v>
          </cell>
          <cell r="D11203">
            <v>97.12</v>
          </cell>
        </row>
        <row r="11204">
          <cell r="A11204">
            <v>4053</v>
          </cell>
          <cell r="B11204" t="str">
            <v>MASSA A OLEO PARA MADEIRA</v>
          </cell>
          <cell r="C11204" t="str">
            <v>GL</v>
          </cell>
          <cell r="D11204">
            <v>47.62</v>
          </cell>
        </row>
        <row r="11205">
          <cell r="A11205">
            <v>4056</v>
          </cell>
          <cell r="B11205" t="str">
            <v>MASSA ACRILICA PARA PAREDES INTERIOR/EXTERIOR</v>
          </cell>
          <cell r="C11205" t="str">
            <v>GL</v>
          </cell>
          <cell r="D11205">
            <v>25.04</v>
          </cell>
        </row>
        <row r="11206">
          <cell r="A11206">
            <v>4058</v>
          </cell>
          <cell r="B11206" t="str">
            <v>MECANICO DE EQUIPAMENTOS PESADOS</v>
          </cell>
          <cell r="C11206" t="str">
            <v>H</v>
          </cell>
          <cell r="D11206">
            <v>17.54</v>
          </cell>
        </row>
        <row r="11207">
          <cell r="A11207">
            <v>4059</v>
          </cell>
          <cell r="B11207" t="str">
            <v>MEIO-FIO OU GUIA DE CONCRETO, PRE-MOLDADO, COMP 1 M, *30 X 15/ 12* CM (H X L1/L2)</v>
          </cell>
          <cell r="C11207" t="str">
            <v>M</v>
          </cell>
          <cell r="D11207">
            <v>16.77</v>
          </cell>
        </row>
        <row r="11208">
          <cell r="A11208">
            <v>4061</v>
          </cell>
          <cell r="B11208" t="str">
            <v>MEIO-FIO OU GUIA DE CONCRETO, PRE-MOLDADO, COMP 80 CM, *45 X 18 /12* CM (H X L1/L2)</v>
          </cell>
          <cell r="C11208" t="str">
            <v>UN</v>
          </cell>
          <cell r="D11208">
            <v>13.42</v>
          </cell>
        </row>
        <row r="11209">
          <cell r="A11209">
            <v>4062</v>
          </cell>
          <cell r="B11209" t="str">
            <v>MEIO-FIO OU GUIA DE CONCRETO, PRE-MOLDADO, COMP 1 M, *30 X 15* CM (H X L)</v>
          </cell>
          <cell r="C11209" t="str">
            <v>UN</v>
          </cell>
          <cell r="D11209">
            <v>13.84</v>
          </cell>
        </row>
        <row r="11210">
          <cell r="A11210">
            <v>4069</v>
          </cell>
          <cell r="B11210" t="str">
            <v>MESTRE DE OBRAS</v>
          </cell>
          <cell r="C11210" t="str">
            <v>H</v>
          </cell>
          <cell r="D11210">
            <v>68.099999999999994</v>
          </cell>
        </row>
        <row r="11211">
          <cell r="A11211">
            <v>4083</v>
          </cell>
          <cell r="B11211" t="str">
            <v>ENCARREGADO GERAL DE OBRAS</v>
          </cell>
          <cell r="C11211" t="str">
            <v>H</v>
          </cell>
          <cell r="D11211">
            <v>40.86</v>
          </cell>
        </row>
        <row r="11212">
          <cell r="A11212">
            <v>4084</v>
          </cell>
          <cell r="B11212" t="str">
            <v>BOMBA SUBMERSIVEL PARA DRENAGEM E ESGOTAMENTO COM MOTOR ELETRICO TRIFASICO DE ATE 2 CV, DESCARGA = 2", ALTURA MANOMETRICA = 10 M, VAZAO = 25 M3/H (417 LITROS/MINUTO) (LOCACAO)</v>
          </cell>
          <cell r="C11212" t="str">
            <v>H</v>
          </cell>
          <cell r="D11212">
            <v>1.1299999999999999</v>
          </cell>
        </row>
        <row r="11213">
          <cell r="A11213">
            <v>4085</v>
          </cell>
          <cell r="B11213" t="str">
            <v>BOMBA SUBMERSIVEL P/ DRENAGEM/ESGOTAMENTO, ELETRICA TRIFASICA ACIMA 2 ATE 5CV DESCARGA 3", HM = 24M, Q= 60M3/H = 1000L/MIN. OU EQUIV</v>
          </cell>
          <cell r="C11213" t="str">
            <v>H</v>
          </cell>
          <cell r="D11213">
            <v>1.44</v>
          </cell>
        </row>
        <row r="11214">
          <cell r="A11214">
            <v>4086</v>
          </cell>
          <cell r="B11214" t="str">
            <v>BOMBA SUBMERSÍVEL P/ DRENAGEM/ESGOTAMENTO, ELETRICA TRIFASICA ACIMA DE 5 CV DESCARGA 4" HM = 25M, Q= 162M3/H = 2700L/MIN. OU EQUIV</v>
          </cell>
          <cell r="C11214" t="str">
            <v>H</v>
          </cell>
          <cell r="D11214">
            <v>1.88</v>
          </cell>
        </row>
        <row r="11215">
          <cell r="A11215">
            <v>4087</v>
          </cell>
          <cell r="B11215" t="str">
            <v>MOTOCICLETA COM MOTOR DE 150 CILINDRADAS</v>
          </cell>
          <cell r="C11215" t="str">
            <v>UN</v>
          </cell>
          <cell r="D11215">
            <v>8419</v>
          </cell>
        </row>
        <row r="11216">
          <cell r="A11216">
            <v>4089</v>
          </cell>
          <cell r="B11216" t="str">
            <v>MOTONIVELADORA 185 A 200HP (INCL MANUT/OPERACAO)</v>
          </cell>
          <cell r="C11216" t="str">
            <v>H</v>
          </cell>
          <cell r="D11216">
            <v>233.51</v>
          </cell>
        </row>
        <row r="11217">
          <cell r="A11217">
            <v>4090</v>
          </cell>
          <cell r="B11217" t="str">
            <v>MOTONIVELADORA - POTÊNCIA 140HP PESO OPERACIONAL 12,5T</v>
          </cell>
          <cell r="C11217" t="str">
            <v>UN</v>
          </cell>
          <cell r="D11217">
            <v>535000</v>
          </cell>
        </row>
        <row r="11218">
          <cell r="A11218">
            <v>4091</v>
          </cell>
          <cell r="B11218" t="str">
            <v>MOTONIVELADORA COM POTENCIA DE 140 A 155 HP (LOCACAO COM OPERADOR, COMBUSTIVEL E MANUTENCAO)</v>
          </cell>
          <cell r="C11218" t="str">
            <v>H</v>
          </cell>
          <cell r="D11218">
            <v>216</v>
          </cell>
        </row>
        <row r="11219">
          <cell r="A11219">
            <v>4092</v>
          </cell>
          <cell r="B11219" t="str">
            <v>MOTONIVELADORA ATE 130HP (INCL MANUT/OPERACAO)</v>
          </cell>
          <cell r="C11219" t="str">
            <v>H</v>
          </cell>
          <cell r="D11219">
            <v>198.49</v>
          </cell>
        </row>
        <row r="11220">
          <cell r="A11220">
            <v>4093</v>
          </cell>
          <cell r="B11220" t="str">
            <v>MOTORISTA DE CAMINHAO</v>
          </cell>
          <cell r="C11220" t="str">
            <v>H</v>
          </cell>
          <cell r="D11220">
            <v>16.3</v>
          </cell>
        </row>
        <row r="11221">
          <cell r="A11221">
            <v>4094</v>
          </cell>
          <cell r="B11221" t="str">
            <v>MOTORISTA DE CAMINHAO E CARRETA</v>
          </cell>
          <cell r="C11221" t="str">
            <v>H</v>
          </cell>
          <cell r="D11221">
            <v>17.239999999999998</v>
          </cell>
        </row>
        <row r="11222">
          <cell r="A11222">
            <v>4095</v>
          </cell>
          <cell r="B11222" t="str">
            <v>MOTORISTA DE VEICULO LEVE</v>
          </cell>
          <cell r="C11222" t="str">
            <v>H</v>
          </cell>
          <cell r="D11222">
            <v>16.2</v>
          </cell>
        </row>
        <row r="11223">
          <cell r="A11223">
            <v>4096</v>
          </cell>
          <cell r="B11223" t="str">
            <v>MOTORISTA OPERADOR DE MUNCK</v>
          </cell>
          <cell r="C11223" t="str">
            <v>H</v>
          </cell>
          <cell r="D11223">
            <v>17.54</v>
          </cell>
        </row>
        <row r="11224">
          <cell r="A11224">
            <v>4097</v>
          </cell>
          <cell r="B11224" t="str">
            <v>MOTORISTA DE VEICULO PESADO</v>
          </cell>
          <cell r="C11224" t="str">
            <v>H</v>
          </cell>
          <cell r="D11224">
            <v>17.54</v>
          </cell>
        </row>
        <row r="11225">
          <cell r="A11225">
            <v>4102</v>
          </cell>
          <cell r="B11225" t="str">
            <v>MOURÃO RETO DE CONCRETO PRÉ-MOLDADO 10 X 10CM, H=3M, PARA CERCAS</v>
          </cell>
          <cell r="C11225" t="str">
            <v>UN</v>
          </cell>
          <cell r="D11225">
            <v>21.7</v>
          </cell>
        </row>
        <row r="11226">
          <cell r="A11226">
            <v>4107</v>
          </cell>
          <cell r="B11226" t="str">
            <v>MOURAO CONCRETO RETO 15X15CM H = 2,30M</v>
          </cell>
          <cell r="C11226" t="str">
            <v>UN</v>
          </cell>
          <cell r="D11226">
            <v>18.14</v>
          </cell>
        </row>
        <row r="11227">
          <cell r="A11227">
            <v>4108</v>
          </cell>
          <cell r="B11227" t="str">
            <v>MOURAO CONCRETO RETO 10X10CM H = 2M</v>
          </cell>
          <cell r="C11227" t="str">
            <v>UN</v>
          </cell>
          <cell r="D11227">
            <v>14.59</v>
          </cell>
        </row>
        <row r="11228">
          <cell r="A11228">
            <v>4111</v>
          </cell>
          <cell r="B11228" t="str">
            <v>ESCORA OU MOURAO DE CONCRETO 10X10CM H = 2,30M</v>
          </cell>
          <cell r="C11228" t="str">
            <v>UN</v>
          </cell>
          <cell r="D11228">
            <v>17.079999999999998</v>
          </cell>
        </row>
        <row r="11229">
          <cell r="A11229">
            <v>4114</v>
          </cell>
          <cell r="B11229" t="str">
            <v>MOURAO CONCRETO "T" H = 2,78M P/ 8FIOS + 0,45M P/ 3FIOS"</v>
          </cell>
          <cell r="C11229" t="str">
            <v>UN</v>
          </cell>
          <cell r="D11229">
            <v>21.55</v>
          </cell>
        </row>
        <row r="11230">
          <cell r="A11230">
            <v>4115</v>
          </cell>
          <cell r="B11230" t="str">
            <v>PECA DE MADEIRA ROLICA TRATADA (EUCALIPTO OU REGIONAL EQUIVALENTE) D = 12 A 15CM - H = 3,0M (P/CERCA//PILAR)</v>
          </cell>
          <cell r="C11230" t="str">
            <v>M</v>
          </cell>
          <cell r="D11230">
            <v>3.37</v>
          </cell>
        </row>
        <row r="11231">
          <cell r="A11231">
            <v>4119</v>
          </cell>
          <cell r="B11231" t="str">
            <v>PECA DE MADEIRA ROLICA D = 19CM PARA CERCA</v>
          </cell>
          <cell r="C11231" t="str">
            <v>M</v>
          </cell>
          <cell r="D11231">
            <v>5.0999999999999996</v>
          </cell>
        </row>
        <row r="11232">
          <cell r="A11232">
            <v>4126</v>
          </cell>
          <cell r="B11232" t="str">
            <v>TERMINAL DE PORCELANA (MUFLA) UNIPOLAR, USO EXTERNO, TENSAO 3,6/6 KV, PARA CABO DE 10/16 MM2, COM ISOLAMENTO EPR</v>
          </cell>
          <cell r="C11232" t="str">
            <v>UN</v>
          </cell>
          <cell r="D11232">
            <v>384</v>
          </cell>
        </row>
        <row r="11233">
          <cell r="A11233">
            <v>4127</v>
          </cell>
          <cell r="B11233" t="str">
            <v>MUFLA TERMINAL PRIMARIA UNIPOLAR USO EXTERNO PARA CABO 25/70MM2 ISOL, 3,6/6KV EM EPR - BORRACHA DE SILICONE</v>
          </cell>
          <cell r="C11233" t="str">
            <v>UN</v>
          </cell>
          <cell r="D11233">
            <v>385.56</v>
          </cell>
        </row>
        <row r="11234">
          <cell r="A11234">
            <v>4133</v>
          </cell>
          <cell r="B11234" t="str">
            <v>MUFLA TERMINAL PRIMARIA UNIPOLAR USO EXTERNO PARA CABO 35/120MM2 ISOL. 15/25KV EM EPR - BORRACHA DE SILICONE</v>
          </cell>
          <cell r="C11234" t="str">
            <v>UN</v>
          </cell>
          <cell r="D11234">
            <v>528.58000000000004</v>
          </cell>
        </row>
        <row r="11235">
          <cell r="A11235">
            <v>4135</v>
          </cell>
          <cell r="B11235" t="str">
            <v>MUFLA TERMINAL PRIMARIA UNIPOLAR USO EXTERNO PARA CABO 35/70MM2 ISOL. 20/35KV EM EPR - BORRACHA DE SILICONE</v>
          </cell>
          <cell r="C11235" t="str">
            <v>UN</v>
          </cell>
          <cell r="D11235">
            <v>581.44000000000005</v>
          </cell>
        </row>
        <row r="11236">
          <cell r="A11236">
            <v>4140</v>
          </cell>
          <cell r="B11236" t="str">
            <v>MUFLA TERMINAL PRIMARIA UNIPOLAR USO EXTERNO, TERMOCONTRATIL, PARA CABO 10/16MM2 ISOL. 3,6KV EM EPR - BORRACHA DE SILICONE</v>
          </cell>
          <cell r="C11236" t="str">
            <v>UN</v>
          </cell>
          <cell r="D11236">
            <v>460.18</v>
          </cell>
        </row>
        <row r="11237">
          <cell r="A11237">
            <v>4145</v>
          </cell>
          <cell r="B11237" t="str">
            <v>MUFLA TERMINAL PRIMARIA UNIPOLAR USO EXTERNO PARA CABO 50/185MM2 ISOL. 20/35KV EM EPR</v>
          </cell>
          <cell r="C11237" t="str">
            <v>UN</v>
          </cell>
          <cell r="D11237">
            <v>460.18</v>
          </cell>
        </row>
        <row r="11238">
          <cell r="A11238">
            <v>4146</v>
          </cell>
          <cell r="B11238" t="str">
            <v>MUFLA TERMINAL PRIMARIA UNIPOLAR USO EXTERNO PARA CABO 10/16MM2 ISOL. 6/10KV EM EPR - BORRACHA DE SILICONE</v>
          </cell>
          <cell r="C11238" t="str">
            <v>UN</v>
          </cell>
          <cell r="D11238">
            <v>418.2</v>
          </cell>
        </row>
        <row r="11239">
          <cell r="A11239">
            <v>4152</v>
          </cell>
          <cell r="B11239" t="str">
            <v>MUFLA TERMINAL PRIMARIA UNIPOLAR USO INTERNO PARA CABO 25/70MM2 ISOL.3,6 /6KV EM EPR - BORRACHA DE SILICONE</v>
          </cell>
          <cell r="C11239" t="str">
            <v>UN</v>
          </cell>
          <cell r="D11239">
            <v>471.06</v>
          </cell>
        </row>
        <row r="11240">
          <cell r="A11240">
            <v>4154</v>
          </cell>
          <cell r="B11240" t="str">
            <v>MUFLA TERMINAL PRIMARIA UNIPOLAR USO INTERNO PARA CABO 25/70MM2 ISOL 6/10KV EM EPR- BORRACHA DE SILICONE</v>
          </cell>
          <cell r="C11240" t="str">
            <v>UN</v>
          </cell>
          <cell r="D11240">
            <v>471.06</v>
          </cell>
        </row>
        <row r="11241">
          <cell r="A11241">
            <v>4161</v>
          </cell>
          <cell r="B11241" t="str">
            <v>MUFLA TERMINAL PRIMARIA UNIPOLAR USO INTERNO PARA CABO 35/70MM2 ISOLACAO 8,7/15KV EM EPR -BORRACHA DE SILICONE</v>
          </cell>
          <cell r="C11241" t="str">
            <v>UN</v>
          </cell>
          <cell r="D11241">
            <v>478.83</v>
          </cell>
        </row>
        <row r="11242">
          <cell r="A11242">
            <v>4167</v>
          </cell>
          <cell r="B11242" t="str">
            <v>MUFLA TERMINAL PRIMARIA UNIPOLAR USO INTERNO PARA CABO 50/185MM2 ISOLACAO 20/35KV EM EPR -BORRACHA DE SILICONE</v>
          </cell>
          <cell r="C11242" t="str">
            <v>UN</v>
          </cell>
          <cell r="D11242">
            <v>456.2</v>
          </cell>
        </row>
        <row r="11243">
          <cell r="A11243">
            <v>4168</v>
          </cell>
          <cell r="B11243" t="str">
            <v>MUFLA TERMINAL PRIMARIA UNIPOLAR USO INTERNO PARA CABO 35/120MM2 ISOLACAO 15/25KV EM EPR -BORRACHA DE SILICONE</v>
          </cell>
          <cell r="C11243" t="str">
            <v>UN</v>
          </cell>
          <cell r="D11243">
            <v>497.49</v>
          </cell>
        </row>
        <row r="11244">
          <cell r="A11244">
            <v>4177</v>
          </cell>
          <cell r="B11244" t="str">
            <v>NIPEL FERRO GALV ROSCA 1/2"</v>
          </cell>
          <cell r="C11244" t="str">
            <v>UN</v>
          </cell>
          <cell r="D11244">
            <v>2.5</v>
          </cell>
        </row>
        <row r="11245">
          <cell r="A11245">
            <v>4178</v>
          </cell>
          <cell r="B11245" t="str">
            <v>NIPEL FERRO GALV ROSCA 3/4"</v>
          </cell>
          <cell r="C11245" t="str">
            <v>UN</v>
          </cell>
          <cell r="D11245">
            <v>3.57</v>
          </cell>
        </row>
        <row r="11246">
          <cell r="A11246">
            <v>4179</v>
          </cell>
          <cell r="B11246" t="str">
            <v>NIPEL FERRO GALV ROSCA 1"</v>
          </cell>
          <cell r="C11246" t="str">
            <v>UN</v>
          </cell>
          <cell r="D11246">
            <v>6.03</v>
          </cell>
        </row>
        <row r="11247">
          <cell r="A11247">
            <v>4180</v>
          </cell>
          <cell r="B11247" t="str">
            <v>NIPEL FERRO GALV ROSCA 1.1/4"</v>
          </cell>
          <cell r="C11247" t="str">
            <v>UN</v>
          </cell>
          <cell r="D11247">
            <v>8.39</v>
          </cell>
        </row>
        <row r="11248">
          <cell r="A11248">
            <v>4181</v>
          </cell>
          <cell r="B11248" t="str">
            <v>NIPEL FERRO GALV ROSCA 2"</v>
          </cell>
          <cell r="C11248" t="str">
            <v>UN</v>
          </cell>
          <cell r="D11248">
            <v>20.7</v>
          </cell>
        </row>
        <row r="11249">
          <cell r="A11249">
            <v>4182</v>
          </cell>
          <cell r="B11249" t="str">
            <v>NIPEL FERRO GALV ROSCA 3"</v>
          </cell>
          <cell r="C11249" t="str">
            <v>UN</v>
          </cell>
          <cell r="D11249">
            <v>42.01</v>
          </cell>
        </row>
        <row r="11250">
          <cell r="A11250">
            <v>4183</v>
          </cell>
          <cell r="B11250" t="str">
            <v>NIPEL FERRO GALV ROSCA 4"</v>
          </cell>
          <cell r="C11250" t="str">
            <v>UN</v>
          </cell>
          <cell r="D11250">
            <v>65.989999999999995</v>
          </cell>
        </row>
        <row r="11251">
          <cell r="A11251">
            <v>4184</v>
          </cell>
          <cell r="B11251" t="str">
            <v>NIPEL FERRO GALV ROSCA 5"</v>
          </cell>
          <cell r="C11251" t="str">
            <v>UN</v>
          </cell>
          <cell r="D11251">
            <v>118.5</v>
          </cell>
        </row>
        <row r="11252">
          <cell r="A11252">
            <v>4185</v>
          </cell>
          <cell r="B11252" t="str">
            <v>NIPEL FERRO GALV ROSCA 6"</v>
          </cell>
          <cell r="C11252" t="str">
            <v>UN</v>
          </cell>
          <cell r="D11252">
            <v>144.80000000000001</v>
          </cell>
        </row>
        <row r="11253">
          <cell r="A11253">
            <v>4186</v>
          </cell>
          <cell r="B11253" t="str">
            <v>NIPEL REDUCAO FERRO GALV ROSCA 1/2" X 1/4"</v>
          </cell>
          <cell r="C11253" t="str">
            <v>UN</v>
          </cell>
          <cell r="D11253">
            <v>2.5</v>
          </cell>
        </row>
        <row r="11254">
          <cell r="A11254">
            <v>4187</v>
          </cell>
          <cell r="B11254" t="str">
            <v>NIPEL REDUCAO FERRO GALV ROSCA 3/4" X 1/2"</v>
          </cell>
          <cell r="C11254" t="str">
            <v>UN</v>
          </cell>
          <cell r="D11254">
            <v>3.57</v>
          </cell>
        </row>
        <row r="11255">
          <cell r="A11255">
            <v>4188</v>
          </cell>
          <cell r="B11255" t="str">
            <v>NIPEL REDUCAO FERRO GALV ROSCA 1" X 1/2"</v>
          </cell>
          <cell r="C11255" t="str">
            <v>UN</v>
          </cell>
          <cell r="D11255">
            <v>5.94</v>
          </cell>
        </row>
        <row r="11256">
          <cell r="A11256">
            <v>4189</v>
          </cell>
          <cell r="B11256" t="str">
            <v>NIPEL REDUCAO FERRO GALV ROSCA 1" X 3/4"</v>
          </cell>
          <cell r="C11256" t="str">
            <v>UN</v>
          </cell>
          <cell r="D11256">
            <v>5.81</v>
          </cell>
        </row>
        <row r="11257">
          <cell r="A11257">
            <v>4190</v>
          </cell>
          <cell r="B11257" t="str">
            <v>NIPEL REDUCAO FERRO GALV ROSCA 1.1/4" X 3/4"</v>
          </cell>
          <cell r="C11257" t="str">
            <v>UN</v>
          </cell>
          <cell r="D11257">
            <v>8.09</v>
          </cell>
        </row>
        <row r="11258">
          <cell r="A11258">
            <v>4191</v>
          </cell>
          <cell r="B11258" t="str">
            <v>NIPEL REDUCAO FERRO GALV ROSCA 1.1/2" X 3/4"</v>
          </cell>
          <cell r="C11258" t="str">
            <v>UN</v>
          </cell>
          <cell r="D11258">
            <v>9.3800000000000008</v>
          </cell>
        </row>
        <row r="11259">
          <cell r="A11259">
            <v>4192</v>
          </cell>
          <cell r="B11259" t="str">
            <v>NIPEL REDUCAO FERRO GALV ROSCA 1.1/2" X 1"</v>
          </cell>
          <cell r="C11259" t="str">
            <v>UN</v>
          </cell>
          <cell r="D11259">
            <v>9.3800000000000008</v>
          </cell>
        </row>
        <row r="11260">
          <cell r="A11260">
            <v>4193</v>
          </cell>
          <cell r="B11260" t="str">
            <v>NIPEL REDUCAO FERRO GALV ROSCA 2" X 1.1/4"</v>
          </cell>
          <cell r="C11260" t="str">
            <v>UN</v>
          </cell>
          <cell r="D11260">
            <v>20.23</v>
          </cell>
        </row>
        <row r="11261">
          <cell r="A11261">
            <v>4194</v>
          </cell>
          <cell r="B11261" t="str">
            <v>NIPEL REDUCAO FERRO GALV ROSCA 2" X 1.1/2"</v>
          </cell>
          <cell r="C11261" t="str">
            <v>UN</v>
          </cell>
          <cell r="D11261">
            <v>20.23</v>
          </cell>
        </row>
        <row r="11262">
          <cell r="A11262">
            <v>4195</v>
          </cell>
          <cell r="B11262" t="str">
            <v>NIPEL REDUCAO FERRO GALV ROSCA 2.1/2" X 1.1/4"</v>
          </cell>
          <cell r="C11262" t="str">
            <v>UN</v>
          </cell>
          <cell r="D11262">
            <v>29.1</v>
          </cell>
        </row>
        <row r="11263">
          <cell r="A11263">
            <v>4196</v>
          </cell>
          <cell r="B11263" t="str">
            <v>NIPEL REDUCAO FERRO GALV ROSCA 2.1/2" X 1.1/2"</v>
          </cell>
          <cell r="C11263" t="str">
            <v>UN</v>
          </cell>
          <cell r="D11263">
            <v>28.75</v>
          </cell>
        </row>
        <row r="11264">
          <cell r="A11264">
            <v>4197</v>
          </cell>
          <cell r="B11264" t="str">
            <v>NIPEL REDUCAO FERRO GALV ROSCA 2.1/2" X 2"</v>
          </cell>
          <cell r="C11264" t="str">
            <v>UN</v>
          </cell>
          <cell r="D11264">
            <v>28.75</v>
          </cell>
        </row>
        <row r="11265">
          <cell r="A11265">
            <v>4198</v>
          </cell>
          <cell r="B11265" t="str">
            <v>NIPEL REDUCAO FERRO GALV ROSCA 3" X 1.1/2"</v>
          </cell>
          <cell r="C11265" t="str">
            <v>UN</v>
          </cell>
          <cell r="D11265">
            <v>41.49</v>
          </cell>
        </row>
        <row r="11266">
          <cell r="A11266">
            <v>4202</v>
          </cell>
          <cell r="B11266" t="str">
            <v>NIPEL REDUCAO FERRO GALV ROSCA 3" X 2.1/2"</v>
          </cell>
          <cell r="C11266" t="str">
            <v>UN</v>
          </cell>
          <cell r="D11266">
            <v>41.49</v>
          </cell>
        </row>
        <row r="11267">
          <cell r="A11267">
            <v>4203</v>
          </cell>
          <cell r="B11267" t="str">
            <v>NIPEL REDUCAO FERRO GALV ROSCA 3" X 2"</v>
          </cell>
          <cell r="C11267" t="str">
            <v>UN</v>
          </cell>
          <cell r="D11267">
            <v>41.49</v>
          </cell>
        </row>
        <row r="11268">
          <cell r="A11268">
            <v>4204</v>
          </cell>
          <cell r="B11268" t="str">
            <v>NIPEL REDUCAO FERRO GALV ROSCA 2" X 1"</v>
          </cell>
          <cell r="C11268" t="str">
            <v>UN</v>
          </cell>
          <cell r="D11268">
            <v>20.23</v>
          </cell>
        </row>
        <row r="11269">
          <cell r="A11269">
            <v>4205</v>
          </cell>
          <cell r="B11269" t="str">
            <v>NIPEL REDUCAO FERRO GALV ROSCA 1.1/2" X 1.1/4"</v>
          </cell>
          <cell r="C11269" t="str">
            <v>UN</v>
          </cell>
          <cell r="D11269">
            <v>9.4700000000000006</v>
          </cell>
        </row>
        <row r="11270">
          <cell r="A11270">
            <v>4206</v>
          </cell>
          <cell r="B11270" t="str">
            <v>NIPEL REDUCAO FERRO GALV ROSCA 1.1/4" X 1"</v>
          </cell>
          <cell r="C11270" t="str">
            <v>UN</v>
          </cell>
          <cell r="D11270">
            <v>8.31</v>
          </cell>
        </row>
        <row r="11271">
          <cell r="A11271">
            <v>4207</v>
          </cell>
          <cell r="B11271" t="str">
            <v>NIPEL REDUCAO FERRO GALV ROSCA 1.1/4" X 1/2"</v>
          </cell>
          <cell r="C11271" t="str">
            <v>UN</v>
          </cell>
          <cell r="D11271">
            <v>7.88</v>
          </cell>
        </row>
        <row r="11272">
          <cell r="A11272">
            <v>4208</v>
          </cell>
          <cell r="B11272" t="str">
            <v>NIPEL FERRO GALV ROSCA 2.1/2"</v>
          </cell>
          <cell r="C11272" t="str">
            <v>UN</v>
          </cell>
          <cell r="D11272">
            <v>29.57</v>
          </cell>
        </row>
        <row r="11273">
          <cell r="A11273">
            <v>4209</v>
          </cell>
          <cell r="B11273" t="str">
            <v>NIPEL FERRO GALV ROSCA 1.1/2"</v>
          </cell>
          <cell r="C11273" t="str">
            <v>UN</v>
          </cell>
          <cell r="D11273">
            <v>9.51</v>
          </cell>
        </row>
        <row r="11274">
          <cell r="A11274">
            <v>4210</v>
          </cell>
          <cell r="B11274" t="str">
            <v>NIPEL PVC C/ C/ ROSCA P/ AGUA FRIA PREDIAL 1/2"</v>
          </cell>
          <cell r="C11274" t="str">
            <v>UN</v>
          </cell>
          <cell r="D11274">
            <v>0.44</v>
          </cell>
        </row>
        <row r="11275">
          <cell r="A11275">
            <v>4211</v>
          </cell>
          <cell r="B11275" t="str">
            <v>NIPEL PVC, ROSCAVEL, 3/4", AGUA FRIA PREDIAL</v>
          </cell>
          <cell r="C11275" t="str">
            <v>UN</v>
          </cell>
          <cell r="D11275">
            <v>0.65</v>
          </cell>
        </row>
        <row r="11276">
          <cell r="A11276">
            <v>4212</v>
          </cell>
          <cell r="B11276" t="str">
            <v>NIPEL PVC, ROSCAVEL, 1", AGUA FRIA PREDIAL</v>
          </cell>
          <cell r="C11276" t="str">
            <v>UN</v>
          </cell>
          <cell r="D11276">
            <v>1.1499999999999999</v>
          </cell>
        </row>
        <row r="11277">
          <cell r="A11277">
            <v>4213</v>
          </cell>
          <cell r="B11277" t="str">
            <v>NIPEL PVC, ROSCAVEL, 2", AGUA FRIA PREDIAL</v>
          </cell>
          <cell r="C11277" t="str">
            <v>UN</v>
          </cell>
          <cell r="D11277">
            <v>6.19</v>
          </cell>
        </row>
        <row r="11278">
          <cell r="A11278">
            <v>4214</v>
          </cell>
          <cell r="B11278" t="str">
            <v>NIPEL PVC, ROSCAVEL, 1 1/2", AGUA FRIA PREDIAL</v>
          </cell>
          <cell r="C11278" t="str">
            <v>UN</v>
          </cell>
          <cell r="D11278">
            <v>3.43</v>
          </cell>
        </row>
        <row r="11279">
          <cell r="A11279">
            <v>4215</v>
          </cell>
          <cell r="B11279" t="str">
            <v>NIPEL PVC, ROSCAVEL, 1 1/4", AGUA FRIA PREDIAL</v>
          </cell>
          <cell r="C11279" t="str">
            <v>UN</v>
          </cell>
          <cell r="D11279">
            <v>2.85</v>
          </cell>
        </row>
        <row r="11280">
          <cell r="A11280">
            <v>4221</v>
          </cell>
          <cell r="B11280" t="str">
            <v>OLEO DIESEL COMBUSTIVEL COMUM</v>
          </cell>
          <cell r="C11280" t="str">
            <v>L</v>
          </cell>
          <cell r="D11280">
            <v>2.68</v>
          </cell>
        </row>
        <row r="11281">
          <cell r="A11281">
            <v>4222</v>
          </cell>
          <cell r="B11281" t="str">
            <v>GASOLINA COMUM</v>
          </cell>
          <cell r="C11281" t="str">
            <v>L</v>
          </cell>
          <cell r="D11281">
            <v>3.17</v>
          </cell>
        </row>
        <row r="11282">
          <cell r="A11282">
            <v>4223</v>
          </cell>
          <cell r="B11282" t="str">
            <v>ETANOL</v>
          </cell>
          <cell r="C11282" t="str">
            <v>L</v>
          </cell>
          <cell r="D11282">
            <v>2.57</v>
          </cell>
        </row>
        <row r="11283">
          <cell r="A11283">
            <v>4224</v>
          </cell>
          <cell r="B11283" t="str">
            <v>QUEROSENE</v>
          </cell>
          <cell r="C11283" t="str">
            <v>L</v>
          </cell>
          <cell r="D11283">
            <v>11.27</v>
          </cell>
        </row>
        <row r="11284">
          <cell r="A11284">
            <v>4226</v>
          </cell>
          <cell r="B11284" t="str">
            <v>GAS DE COZINHA - GLP</v>
          </cell>
          <cell r="C11284" t="str">
            <v>KG</v>
          </cell>
          <cell r="D11284">
            <v>3.69</v>
          </cell>
        </row>
        <row r="11285">
          <cell r="A11285">
            <v>4227</v>
          </cell>
          <cell r="B11285" t="str">
            <v>OLEO LUBRIFICANTE PARA MOTORES DE EQUIPAMENTOS PESADOS (CAMINHOES, TRATORES, RETROS E ETC)</v>
          </cell>
          <cell r="C11285" t="str">
            <v>L</v>
          </cell>
          <cell r="D11285">
            <v>15.15</v>
          </cell>
        </row>
        <row r="11286">
          <cell r="A11286">
            <v>4229</v>
          </cell>
          <cell r="B11286" t="str">
            <v>GRAXA LUBRIFICANTE</v>
          </cell>
          <cell r="C11286" t="str">
            <v>KG</v>
          </cell>
          <cell r="D11286">
            <v>22.24</v>
          </cell>
        </row>
        <row r="11287">
          <cell r="A11287">
            <v>4230</v>
          </cell>
          <cell r="B11287" t="str">
            <v>OPERADOR DE MAQUINAS E EQUIPAMENTOS</v>
          </cell>
          <cell r="C11287" t="str">
            <v>H</v>
          </cell>
          <cell r="D11287">
            <v>16.72</v>
          </cell>
        </row>
        <row r="11288">
          <cell r="A11288">
            <v>4233</v>
          </cell>
          <cell r="B11288" t="str">
            <v>OPERADOR DE USINA DE ASFALTO, DE SOLOS OU DE CONCRETO</v>
          </cell>
          <cell r="C11288" t="str">
            <v>H</v>
          </cell>
          <cell r="D11288">
            <v>17.54</v>
          </cell>
        </row>
        <row r="11289">
          <cell r="A11289">
            <v>4234</v>
          </cell>
          <cell r="B11289" t="str">
            <v>OPERADOR DE ESCAVADEIRA</v>
          </cell>
          <cell r="C11289" t="str">
            <v>H</v>
          </cell>
          <cell r="D11289">
            <v>15.91</v>
          </cell>
        </row>
        <row r="11290">
          <cell r="A11290">
            <v>4235</v>
          </cell>
          <cell r="B11290" t="str">
            <v>CAVOUQUEIRO OU OPERADOR PERFURATRIZ/ROMPEDOR</v>
          </cell>
          <cell r="C11290" t="str">
            <v>H</v>
          </cell>
          <cell r="D11290">
            <v>9.9499999999999993</v>
          </cell>
        </row>
        <row r="11291">
          <cell r="A11291">
            <v>4237</v>
          </cell>
          <cell r="B11291" t="str">
            <v>TRATORISTA</v>
          </cell>
          <cell r="C11291" t="str">
            <v>H</v>
          </cell>
          <cell r="D11291">
            <v>17.489999999999998</v>
          </cell>
        </row>
        <row r="11292">
          <cell r="A11292">
            <v>4238</v>
          </cell>
          <cell r="B11292" t="str">
            <v>OPERADOR DE ROLO COMPACTADOR</v>
          </cell>
          <cell r="C11292" t="str">
            <v>H</v>
          </cell>
          <cell r="D11292">
            <v>15.91</v>
          </cell>
        </row>
        <row r="11293">
          <cell r="A11293">
            <v>4239</v>
          </cell>
          <cell r="B11293" t="str">
            <v>OPERADOR DE MOTONIVELADORA</v>
          </cell>
          <cell r="C11293" t="str">
            <v>H</v>
          </cell>
          <cell r="D11293">
            <v>17.440000000000001</v>
          </cell>
        </row>
        <row r="11294">
          <cell r="A11294">
            <v>4240</v>
          </cell>
          <cell r="B11294" t="str">
            <v>OPERADOR DE MOTO-ESCREIPER</v>
          </cell>
          <cell r="C11294" t="str">
            <v>H</v>
          </cell>
          <cell r="D11294">
            <v>15.91</v>
          </cell>
        </row>
        <row r="11295">
          <cell r="A11295">
            <v>4242</v>
          </cell>
          <cell r="B11295" t="str">
            <v>OPERADOR DE ACABADORA</v>
          </cell>
          <cell r="C11295" t="str">
            <v>H</v>
          </cell>
          <cell r="D11295">
            <v>15.91</v>
          </cell>
        </row>
        <row r="11296">
          <cell r="A11296">
            <v>4243</v>
          </cell>
          <cell r="B11296" t="str">
            <v>OPERADOR DE BETONEIRA (CAMINHAO)</v>
          </cell>
          <cell r="C11296" t="str">
            <v>H</v>
          </cell>
          <cell r="D11296">
            <v>15.86</v>
          </cell>
        </row>
        <row r="11297">
          <cell r="A11297">
            <v>4244</v>
          </cell>
          <cell r="B11297" t="str">
            <v>MACARIQUEIRO</v>
          </cell>
          <cell r="C11297" t="str">
            <v>H</v>
          </cell>
          <cell r="D11297">
            <v>17.54</v>
          </cell>
        </row>
        <row r="11298">
          <cell r="A11298">
            <v>4248</v>
          </cell>
          <cell r="B11298" t="str">
            <v>OPERADOR DE PA CARREGADEIRA</v>
          </cell>
          <cell r="C11298" t="str">
            <v>H</v>
          </cell>
          <cell r="D11298">
            <v>17.12</v>
          </cell>
        </row>
        <row r="11299">
          <cell r="A11299">
            <v>4250</v>
          </cell>
          <cell r="B11299" t="str">
            <v>OPERADOR DE COMPRESSOR OU COMPRESSORISTA</v>
          </cell>
          <cell r="C11299" t="str">
            <v>H</v>
          </cell>
          <cell r="D11299">
            <v>9.5500000000000007</v>
          </cell>
        </row>
        <row r="11300">
          <cell r="A11300">
            <v>4251</v>
          </cell>
          <cell r="B11300" t="str">
            <v>OPERADOR JATO DE AREIA OU JATISTA</v>
          </cell>
          <cell r="C11300" t="str">
            <v>H</v>
          </cell>
          <cell r="D11300">
            <v>9.4700000000000006</v>
          </cell>
        </row>
        <row r="11301">
          <cell r="A11301">
            <v>4252</v>
          </cell>
          <cell r="B11301" t="str">
            <v>OPERADOR PARA BATE ESTACAS</v>
          </cell>
          <cell r="C11301" t="str">
            <v>H</v>
          </cell>
          <cell r="D11301">
            <v>11.19</v>
          </cell>
        </row>
        <row r="11302">
          <cell r="A11302">
            <v>4253</v>
          </cell>
          <cell r="B11302" t="str">
            <v>OPERADOR DE GUINCHO</v>
          </cell>
          <cell r="C11302" t="str">
            <v>H</v>
          </cell>
          <cell r="D11302">
            <v>8.82</v>
          </cell>
        </row>
        <row r="11303">
          <cell r="A11303">
            <v>4254</v>
          </cell>
          <cell r="B11303" t="str">
            <v>OPERADOR DE GUINDASTE</v>
          </cell>
          <cell r="C11303" t="str">
            <v>H</v>
          </cell>
          <cell r="D11303">
            <v>17.34</v>
          </cell>
        </row>
        <row r="11304">
          <cell r="A11304">
            <v>4257</v>
          </cell>
          <cell r="B11304" t="str">
            <v>OPERADOR DE MARTELETE OU MARTELETEIRO</v>
          </cell>
          <cell r="C11304" t="str">
            <v>H</v>
          </cell>
          <cell r="D11304">
            <v>8.8699999999999992</v>
          </cell>
        </row>
        <row r="11305">
          <cell r="A11305">
            <v>4259</v>
          </cell>
          <cell r="B11305" t="str">
            <v>PA CARREGADEIRA SOBRE PNEUS * 170 HP * CAP. * 3 M 3 * PESO OPERACIONAL * 16 T * TIPO CATERPILAR 950 - F II NACIONAL OU EQUIV (INCL MANUTENCAO/OPERACAO)</v>
          </cell>
          <cell r="C11305" t="str">
            <v>H</v>
          </cell>
          <cell r="D11305">
            <v>190.06</v>
          </cell>
        </row>
        <row r="11306">
          <cell r="A11306">
            <v>4260</v>
          </cell>
          <cell r="B11306" t="str">
            <v>PA CARREGADEIRA SOBRE PNEUS COM MOTOR DE 105 HP E CAPACIDADE NA CACAMBA DE 1,91 M3 (LOCACAO COM OPERADOR, COMBUSTIVEL E MANUTENCAO)</v>
          </cell>
          <cell r="C11306" t="str">
            <v>H</v>
          </cell>
          <cell r="D11306">
            <v>135</v>
          </cell>
        </row>
        <row r="11307">
          <cell r="A11307">
            <v>4261</v>
          </cell>
          <cell r="B11307" t="str">
            <v>PA CARREGADEIRA SOBRE PNEUS * 105 HP * CAP. 1,72M3 * PESO OPERACIONAL* 9 T * TIPO CATERPILAR 924 - F II NACIONAL OU EQUIV (INCL MANUTENCAO/OPERACAO)</v>
          </cell>
          <cell r="C11307" t="str">
            <v>H</v>
          </cell>
          <cell r="D11307">
            <v>152.05000000000001</v>
          </cell>
        </row>
        <row r="11308">
          <cell r="A11308">
            <v>4262</v>
          </cell>
          <cell r="B11308" t="str">
            <v>PA CARREGADEIRA SOBRE RODAS, POTENCIA = 114 HP, CAPACIDADE DA CACAMBA DE 1,4 A 1,7 M3, PESO OPERACIONAL DE 9,1 T</v>
          </cell>
          <cell r="C11308" t="str">
            <v>UN</v>
          </cell>
          <cell r="D11308">
            <v>310000</v>
          </cell>
        </row>
        <row r="11309">
          <cell r="A11309">
            <v>4263</v>
          </cell>
          <cell r="B11309" t="str">
            <v>PA CARREGADEIRA SOBRE RODAS CATERPILLAR 950 G - POTENCIA 180 HP - CAPACIDADE DA CACAMBA. 2,5 A 3,3 M3 - PESO OPERACIONAL 17.428 KG**CAIXA**</v>
          </cell>
          <cell r="C11309" t="str">
            <v>UN</v>
          </cell>
          <cell r="D11309">
            <v>429866.65</v>
          </cell>
        </row>
        <row r="11310">
          <cell r="A11310">
            <v>4266</v>
          </cell>
          <cell r="B11310" t="str">
            <v>COPIA HELIOGRAFICA</v>
          </cell>
          <cell r="C11310" t="str">
            <v>M2</v>
          </cell>
          <cell r="D11310">
            <v>12.04</v>
          </cell>
        </row>
        <row r="11311">
          <cell r="A11311">
            <v>4267</v>
          </cell>
          <cell r="B11311" t="str">
            <v>PAPELEIRA DE LOUCA BRANCA</v>
          </cell>
          <cell r="C11311" t="str">
            <v>UN</v>
          </cell>
          <cell r="D11311">
            <v>22.2</v>
          </cell>
        </row>
        <row r="11312">
          <cell r="A11312">
            <v>4268</v>
          </cell>
          <cell r="B11312" t="str">
            <v>PORTA TOALHA DE LOUCA BRANCA C/ BASTAO PLASTICO</v>
          </cell>
          <cell r="C11312" t="str">
            <v>UN</v>
          </cell>
          <cell r="D11312">
            <v>19.54</v>
          </cell>
        </row>
        <row r="11313">
          <cell r="A11313">
            <v>4269</v>
          </cell>
          <cell r="B11313" t="str">
            <v>SABONETEIRA LOUCA BRANCA 15 X 15CM</v>
          </cell>
          <cell r="C11313" t="str">
            <v>UN</v>
          </cell>
          <cell r="D11313">
            <v>22.66</v>
          </cell>
        </row>
        <row r="11314">
          <cell r="A11314">
            <v>4270</v>
          </cell>
          <cell r="B11314" t="str">
            <v>SABONETEIRA LOUCA BRANCA 7,5 X 15CM</v>
          </cell>
          <cell r="C11314" t="str">
            <v>UN</v>
          </cell>
          <cell r="D11314">
            <v>16.350000000000001</v>
          </cell>
        </row>
        <row r="11315">
          <cell r="A11315">
            <v>4271</v>
          </cell>
          <cell r="B11315" t="str">
            <v>CABIDE DE LOUCA BRANCA SIMPLES TP GANCHO</v>
          </cell>
          <cell r="C11315" t="str">
            <v>UN</v>
          </cell>
          <cell r="D11315">
            <v>9.75</v>
          </cell>
        </row>
        <row r="11316">
          <cell r="A11316">
            <v>4272</v>
          </cell>
          <cell r="B11316" t="str">
            <v>PARA-RAIOS DE BAIXA TENSAO, TENSAO DE OPERACAO 275V ( VN = 220V ) E 150V ( VN = 127V ), CORR. MAX. 19,5KA</v>
          </cell>
          <cell r="C11316" t="str">
            <v>UN</v>
          </cell>
          <cell r="D11316">
            <v>60.72</v>
          </cell>
        </row>
        <row r="11317">
          <cell r="A11317">
            <v>4273</v>
          </cell>
          <cell r="B11317" t="str">
            <v>PARA-RAIOS DE DISTRIBUICAO TIPO VALVULA DE OXIDO DE ZINCO, TENSAO NOMINAL 30KV, 10KA</v>
          </cell>
          <cell r="C11317" t="str">
            <v>UN</v>
          </cell>
          <cell r="D11317">
            <v>437.01</v>
          </cell>
        </row>
        <row r="11318">
          <cell r="A11318">
            <v>4274</v>
          </cell>
          <cell r="B11318" t="str">
            <v>PARA-RAIOS TIPO FRANKLIN, EM LATAO CROMADO, DUAS DESCIDAS, GRANDE, PARA PROTECAO DE EDIFICACOES CONTRA DESCARGAS ATMOSFERICAS</v>
          </cell>
          <cell r="C11318" t="str">
            <v>UN</v>
          </cell>
          <cell r="D11318">
            <v>45.54</v>
          </cell>
        </row>
        <row r="11319">
          <cell r="A11319">
            <v>4276</v>
          </cell>
          <cell r="B11319" t="str">
            <v>PARA-RAIOS DE DISTRIBUICAO TIPO VALVULA DE OXIDO DE ZINCO, TENSAO NOMINAL 15KV, 5KA</v>
          </cell>
          <cell r="C11319" t="str">
            <v>UN</v>
          </cell>
          <cell r="D11319">
            <v>164.44</v>
          </cell>
        </row>
        <row r="11320">
          <cell r="A11320">
            <v>4299</v>
          </cell>
          <cell r="B11320" t="str">
            <v>PARAFUSO COM ROSCA SOBERBA E ARRUELA FIXA, EM FERRO GALVANIZADO, DE 8 X 110 MM (PARA FIXACAO DE TELHAS DE FIBROCIMENTO)</v>
          </cell>
          <cell r="C11320" t="str">
            <v>UN</v>
          </cell>
          <cell r="D11320">
            <v>1</v>
          </cell>
        </row>
        <row r="11321">
          <cell r="A11321">
            <v>4300</v>
          </cell>
          <cell r="B11321" t="str">
            <v>PARAFUSO ZINCADO ROSCA SOBERBA 5/16" X 50MM P/ TELHA FIBROCIMENTO</v>
          </cell>
          <cell r="C11321" t="str">
            <v>UN</v>
          </cell>
          <cell r="D11321">
            <v>0.68</v>
          </cell>
        </row>
        <row r="11322">
          <cell r="A11322">
            <v>4301</v>
          </cell>
          <cell r="B11322" t="str">
            <v>PARAFUSO ZINCADO ROSCA SOBERBA 5/16" X 85MM P/ TELHA FIBROCIMENTO</v>
          </cell>
          <cell r="C11322" t="str">
            <v>UN</v>
          </cell>
          <cell r="D11322">
            <v>0.83</v>
          </cell>
        </row>
        <row r="11323">
          <cell r="A11323">
            <v>4302</v>
          </cell>
          <cell r="B11323" t="str">
            <v>PARAFUSO ZINCADO ROSCA SOBERBA 5/16" X 250MM P/ TELHA FIBROCIMENTO</v>
          </cell>
          <cell r="C11323" t="str">
            <v>UN</v>
          </cell>
          <cell r="D11323">
            <v>2.86</v>
          </cell>
        </row>
        <row r="11324">
          <cell r="A11324">
            <v>4304</v>
          </cell>
          <cell r="B11324" t="str">
            <v>PARAFUSO ZINCADO ROSCA SOBERBA 5/16" X 150MM P/ TELHA FIBROCIMENTO</v>
          </cell>
          <cell r="C11324" t="str">
            <v>UN</v>
          </cell>
          <cell r="D11324">
            <v>1.37</v>
          </cell>
        </row>
        <row r="11325">
          <cell r="A11325">
            <v>4305</v>
          </cell>
          <cell r="B11325" t="str">
            <v>PARAFUSO ZINCADO ROSCA SOBERBA 5/16" X 180MM P/ TELHA FIBROCIMENTO</v>
          </cell>
          <cell r="C11325" t="str">
            <v>UN</v>
          </cell>
          <cell r="D11325">
            <v>1.59</v>
          </cell>
        </row>
        <row r="11326">
          <cell r="A11326">
            <v>4306</v>
          </cell>
          <cell r="B11326" t="str">
            <v>PARAFUSO ZINCADO ROSCA SOBERBA 5/16" X 200MM P/ TELHA FIBROCIMENTO</v>
          </cell>
          <cell r="C11326" t="str">
            <v>UN</v>
          </cell>
          <cell r="D11326">
            <v>1.84</v>
          </cell>
        </row>
        <row r="11327">
          <cell r="A11327">
            <v>4307</v>
          </cell>
          <cell r="B11327" t="str">
            <v>PLACA DE VENTILACAO P/ TELHA FIBROCIMENTO CANALETE 90 OU KALHETAO</v>
          </cell>
          <cell r="C11327" t="str">
            <v>UN</v>
          </cell>
          <cell r="D11327">
            <v>9.3699999999999992</v>
          </cell>
        </row>
        <row r="11328">
          <cell r="A11328">
            <v>4308</v>
          </cell>
          <cell r="B11328" t="str">
            <v>PARAFUSO ZINCADO ROSCA SOBERBA 5/16" X 230MM P/ TELHA FIBROCIMENTO</v>
          </cell>
          <cell r="C11328" t="str">
            <v>UN</v>
          </cell>
          <cell r="D11328">
            <v>3.81</v>
          </cell>
        </row>
        <row r="11329">
          <cell r="A11329">
            <v>4309</v>
          </cell>
          <cell r="B11329" t="str">
            <v>PLACA DE VENTILACAO P/ TELHA FIBROCIMENTO CANALETE 49 KALHETA</v>
          </cell>
          <cell r="C11329" t="str">
            <v>UN</v>
          </cell>
          <cell r="D11329">
            <v>5.48</v>
          </cell>
        </row>
        <row r="11330">
          <cell r="A11330">
            <v>4310</v>
          </cell>
          <cell r="B11330" t="str">
            <v>FIXADOR ABA AUTO TRAVANTE P/ TELHA CANALETE 90 OU KALHETAO</v>
          </cell>
          <cell r="C11330" t="str">
            <v>UN</v>
          </cell>
          <cell r="D11330">
            <v>2.25</v>
          </cell>
        </row>
        <row r="11331">
          <cell r="A11331">
            <v>4311</v>
          </cell>
          <cell r="B11331" t="str">
            <v>FIXADOR ABA SIMPLES P/ TELHA CANALETA 49 OU KALHETA</v>
          </cell>
          <cell r="C11331" t="str">
            <v>UN</v>
          </cell>
          <cell r="D11331">
            <v>1.59</v>
          </cell>
        </row>
        <row r="11332">
          <cell r="A11332">
            <v>4312</v>
          </cell>
          <cell r="B11332" t="str">
            <v>FIXADOR ABA SIMPLES P/ TELHA CANALETA 90 OU KALHETAO</v>
          </cell>
          <cell r="C11332" t="str">
            <v>UN</v>
          </cell>
          <cell r="D11332">
            <v>2.2200000000000002</v>
          </cell>
        </row>
        <row r="11333">
          <cell r="A11333">
            <v>4313</v>
          </cell>
          <cell r="B11333" t="str">
            <v>HASTE RETA P/ GANCHO FG C/ ROSCA - 5/16" X 35CM - P/ FIXACAO TELHA FIBROC - INCL PORCA E ARRUELAS DE VEDACAO</v>
          </cell>
          <cell r="C11333" t="str">
            <v>CJ</v>
          </cell>
          <cell r="D11333">
            <v>2.0499999999999998</v>
          </cell>
        </row>
        <row r="11334">
          <cell r="A11334">
            <v>4314</v>
          </cell>
          <cell r="B11334" t="str">
            <v>HASTE RETA P/ GANCHO FG C/ ROSCA - 5/16" X 45CM - P/ FIXACAO TELHA FIBROC - INCL PORCA E ARRUELAS DE VEDACAO</v>
          </cell>
          <cell r="C11334" t="str">
            <v>CJ</v>
          </cell>
          <cell r="D11334">
            <v>2.73</v>
          </cell>
        </row>
        <row r="11335">
          <cell r="A11335">
            <v>4315</v>
          </cell>
          <cell r="B11335" t="str">
            <v>GANCHO CHATO EM FG L=110MM P/ RECOBRIMENTO=100MM SECAO 1/8X1/2" (3MMX12MM) P/ FIXAR TELHA FIBROCIMENTO ONDULADA</v>
          </cell>
          <cell r="C11335" t="str">
            <v>UN</v>
          </cell>
          <cell r="D11335">
            <v>1.63</v>
          </cell>
        </row>
        <row r="11336">
          <cell r="A11336">
            <v>4316</v>
          </cell>
          <cell r="B11336" t="str">
            <v>HASTE RETA P/ GANCHO FG C/ ROSCA - 1/4" X 40CM - P/ FIXACAO TELHA FIBROC INCL PORCA SEXTZINCO</v>
          </cell>
          <cell r="C11336" t="str">
            <v>UN</v>
          </cell>
          <cell r="D11336">
            <v>1.43</v>
          </cell>
        </row>
        <row r="11337">
          <cell r="A11337">
            <v>4317</v>
          </cell>
          <cell r="B11337" t="str">
            <v>HASTE RETA P/ GANCHO FG C/ ROSCA - 5/16" X 40CM - P/ FIXACAO TELHA FIBROC - INCL PORCA SEXT ZINCO</v>
          </cell>
          <cell r="C11337" t="str">
            <v>UN</v>
          </cell>
          <cell r="D11337">
            <v>2.33</v>
          </cell>
        </row>
        <row r="11338">
          <cell r="A11338">
            <v>4318</v>
          </cell>
          <cell r="B11338" t="str">
            <v>PARAFUSO ZINCADO- 5/16" X 85MM - P/ TELHA FIBROC CANALETE 90 - INCL BUCHA NYLON S-10</v>
          </cell>
          <cell r="C11338" t="str">
            <v>UN</v>
          </cell>
          <cell r="D11338">
            <v>1.23</v>
          </cell>
        </row>
        <row r="11339">
          <cell r="A11339">
            <v>4319</v>
          </cell>
          <cell r="B11339" t="str">
            <v>AFASTADOR P/ TELHA FIBROCIMENTO CANALETE 90 OU KALHETAO</v>
          </cell>
          <cell r="C11339" t="str">
            <v>UN</v>
          </cell>
          <cell r="D11339">
            <v>1.29</v>
          </cell>
        </row>
        <row r="11340">
          <cell r="A11340">
            <v>4320</v>
          </cell>
          <cell r="B11340" t="str">
            <v>PARAFUSO ZINCADO - 5/16" X 250MM - P/ TELHA FIBROC CANALETE 49 - INCL BUCHA NYLON S-10</v>
          </cell>
          <cell r="C11340" t="str">
            <v>UN</v>
          </cell>
          <cell r="D11340">
            <v>2.52</v>
          </cell>
        </row>
        <row r="11341">
          <cell r="A11341">
            <v>4329</v>
          </cell>
          <cell r="B11341" t="str">
            <v>PARAFUSO TIPO MAQUINA EM FERRO GALVANIZADO, COM CABECA SEXTAVADA E SEM PORCA, DIAMETRO = 1/2", COMPRIMENTO = 2"</v>
          </cell>
          <cell r="C11341" t="str">
            <v>UN</v>
          </cell>
          <cell r="D11341">
            <v>0.95</v>
          </cell>
        </row>
        <row r="11342">
          <cell r="A11342">
            <v>4330</v>
          </cell>
          <cell r="B11342" t="str">
            <v>PORCA ZINCADA SEXTAVADA 5/16"</v>
          </cell>
          <cell r="C11342" t="str">
            <v>UN</v>
          </cell>
          <cell r="D11342">
            <v>7.0000000000000007E-2</v>
          </cell>
        </row>
        <row r="11343">
          <cell r="A11343">
            <v>4331</v>
          </cell>
          <cell r="B11343" t="str">
            <v>PARAFUSO SEXTAVADO ZINCADO ROSCA INTEIRA 5/8" X 2.1/4" "</v>
          </cell>
          <cell r="C11343" t="str">
            <v>UN</v>
          </cell>
          <cell r="D11343">
            <v>1.8</v>
          </cell>
        </row>
        <row r="11344">
          <cell r="A11344">
            <v>4332</v>
          </cell>
          <cell r="B11344" t="str">
            <v>PARAFUSO SEXTAVADO ZINCADO ROSCA INTEIRA 3/8" X 2" "</v>
          </cell>
          <cell r="C11344" t="str">
            <v>UN</v>
          </cell>
          <cell r="D11344">
            <v>0.48</v>
          </cell>
        </row>
        <row r="11345">
          <cell r="A11345">
            <v>4333</v>
          </cell>
          <cell r="B11345" t="str">
            <v>PARAFUSO LATAO ROSCA SOBERBA CAB CHATA FENDA SIMPLES 3,2 X 16MM</v>
          </cell>
          <cell r="C11345" t="str">
            <v>UN</v>
          </cell>
          <cell r="D11345">
            <v>0.12</v>
          </cell>
        </row>
        <row r="11346">
          <cell r="A11346">
            <v>4334</v>
          </cell>
          <cell r="B11346" t="str">
            <v>PARAFUSO FRANCES ZINCADO 1/2" X 15" C/ PORCA E ARRUELA LISA/MEDIA</v>
          </cell>
          <cell r="C11346" t="str">
            <v>UN</v>
          </cell>
          <cell r="D11346">
            <v>8.2899999999999991</v>
          </cell>
        </row>
        <row r="11347">
          <cell r="A11347">
            <v>4335</v>
          </cell>
          <cell r="B11347" t="str">
            <v>PARAFUSO FRANCES ZINCADO 1/2" X 12" C/ PORCA E ARRUELA LISA/MEDIA</v>
          </cell>
          <cell r="C11347" t="str">
            <v>UN</v>
          </cell>
          <cell r="D11347">
            <v>6.05</v>
          </cell>
        </row>
        <row r="11348">
          <cell r="A11348">
            <v>4336</v>
          </cell>
          <cell r="B11348" t="str">
            <v>PARAFUSO SEXTAVADO ZINCADO ROSCA INTEIRA 5/8" X 3" C/ PORCA E ARRUELA DE PRESSAO/MEDIA</v>
          </cell>
          <cell r="C11348" t="str">
            <v>UN</v>
          </cell>
          <cell r="D11348">
            <v>2.2999999999999998</v>
          </cell>
        </row>
        <row r="11349">
          <cell r="A11349">
            <v>4337</v>
          </cell>
          <cell r="B11349" t="str">
            <v>PORCA ZINCADA QUADRADA 16 MM</v>
          </cell>
          <cell r="C11349" t="str">
            <v>UN</v>
          </cell>
          <cell r="D11349">
            <v>1.1200000000000001</v>
          </cell>
        </row>
        <row r="11350">
          <cell r="A11350">
            <v>4339</v>
          </cell>
          <cell r="B11350" t="str">
            <v>PORCA ZINCADA SEXTAVADA 1/2"</v>
          </cell>
          <cell r="C11350" t="str">
            <v>UN</v>
          </cell>
          <cell r="D11350">
            <v>0.24</v>
          </cell>
        </row>
        <row r="11351">
          <cell r="A11351">
            <v>4340</v>
          </cell>
          <cell r="B11351" t="str">
            <v>PORCA ZINCADA SEXTAVADA 5/8"</v>
          </cell>
          <cell r="C11351" t="str">
            <v>UN</v>
          </cell>
          <cell r="D11351">
            <v>0.52</v>
          </cell>
        </row>
        <row r="11352">
          <cell r="A11352">
            <v>4341</v>
          </cell>
          <cell r="B11352" t="str">
            <v>PORCA ZINCADA QUADRADA 10 MM</v>
          </cell>
          <cell r="C11352" t="str">
            <v>UN</v>
          </cell>
          <cell r="D11352">
            <v>0.22</v>
          </cell>
        </row>
        <row r="11353">
          <cell r="A11353">
            <v>4342</v>
          </cell>
          <cell r="B11353" t="str">
            <v>PORCA ZINCADA SEXTAVADA 3/8"</v>
          </cell>
          <cell r="C11353" t="str">
            <v>UN</v>
          </cell>
          <cell r="D11353">
            <v>0.1</v>
          </cell>
        </row>
        <row r="11354">
          <cell r="A11354">
            <v>4343</v>
          </cell>
          <cell r="B11354" t="str">
            <v>PARAFUSO FRANCES ZINCADO 1/2" X 4" C/ PORCA E ARRUELA</v>
          </cell>
          <cell r="C11354" t="str">
            <v>UN</v>
          </cell>
          <cell r="D11354">
            <v>2.04</v>
          </cell>
        </row>
        <row r="11355">
          <cell r="A11355">
            <v>4344</v>
          </cell>
          <cell r="B11355" t="str">
            <v>PARAFUSO FRANCES METRICO ZINCADO 12 X 150MM, INCL PORCA SEXT E ARRUELA DE PRESSAO/MEDIA</v>
          </cell>
          <cell r="C11355" t="str">
            <v>UN</v>
          </cell>
          <cell r="D11355">
            <v>1.91</v>
          </cell>
        </row>
        <row r="11356">
          <cell r="A11356">
            <v>4346</v>
          </cell>
          <cell r="B11356" t="str">
            <v>PARAFUSO SEXTAVADO FERRO POLIDO ROSCA PARCIAL 5/8" X 6" C/ PORCA E ARRUELA DE PESSAO/MEDIA</v>
          </cell>
          <cell r="C11356" t="str">
            <v>UN</v>
          </cell>
          <cell r="D11356">
            <v>4.45</v>
          </cell>
        </row>
        <row r="11357">
          <cell r="A11357">
            <v>4350</v>
          </cell>
          <cell r="B11357" t="str">
            <v>BUCHA NYLON S-8 C/ PARAF ROSCA SOBERBA ACO ZINCADO CAB CHATA FENDA SIMPLES 4,8 X 75MM</v>
          </cell>
          <cell r="C11357" t="str">
            <v>UN</v>
          </cell>
          <cell r="D11357">
            <v>0.44</v>
          </cell>
        </row>
        <row r="11358">
          <cell r="A11358">
            <v>4351</v>
          </cell>
          <cell r="B11358" t="str">
            <v>PARAFUSO NIQUELADO P/ FIXAR PECA SANITARIA - INCL PORCA CEGA, ARRUELA E BUCHA DE NYLON S-8</v>
          </cell>
          <cell r="C11358" t="str">
            <v>UN</v>
          </cell>
          <cell r="D11358">
            <v>1.83</v>
          </cell>
        </row>
        <row r="11359">
          <cell r="A11359">
            <v>4354</v>
          </cell>
          <cell r="B11359" t="str">
            <v>PARAFUSO SEXTAVADO ZINCADO GRAU 5 ROSCA INTEIRA 1.1/2" X 4" "</v>
          </cell>
          <cell r="C11359" t="str">
            <v>UN</v>
          </cell>
          <cell r="D11359">
            <v>0.99</v>
          </cell>
        </row>
        <row r="11360">
          <cell r="A11360">
            <v>4356</v>
          </cell>
          <cell r="B11360" t="str">
            <v>PARAFUSO ROSCA SOBERBA ZINCADO CAB CHATA FENDA SIMPLES 4,8 X 45MM (1.3/4")</v>
          </cell>
          <cell r="C11360" t="str">
            <v>UN</v>
          </cell>
          <cell r="D11360">
            <v>0.12</v>
          </cell>
        </row>
        <row r="11361">
          <cell r="A11361">
            <v>4358</v>
          </cell>
          <cell r="B11361" t="str">
            <v>PARAFUSO LATAO ROSCA SOBERBA CAB CHATA FENDA SIMPLES 4,8 X 65MM (NR.10 X 2.1/2")</v>
          </cell>
          <cell r="C11361" t="str">
            <v>UN</v>
          </cell>
          <cell r="D11361">
            <v>0.89</v>
          </cell>
        </row>
        <row r="11362">
          <cell r="A11362">
            <v>4359</v>
          </cell>
          <cell r="B11362" t="str">
            <v>ARRUELA PLASTICA 4 X 16</v>
          </cell>
          <cell r="C11362" t="str">
            <v>UN</v>
          </cell>
          <cell r="D11362">
            <v>0.2</v>
          </cell>
        </row>
        <row r="11363">
          <cell r="A11363">
            <v>4360</v>
          </cell>
          <cell r="B11363" t="str">
            <v>BRACADEIRA C/ PARAFUSO D = 3/4"</v>
          </cell>
          <cell r="C11363" t="str">
            <v>UN</v>
          </cell>
          <cell r="D11363">
            <v>1.28</v>
          </cell>
        </row>
        <row r="11364">
          <cell r="A11364">
            <v>4364</v>
          </cell>
          <cell r="B11364" t="str">
            <v>BRACADEIRA C/ PARAFUSO D = 2 1/2"</v>
          </cell>
          <cell r="C11364" t="str">
            <v>UN</v>
          </cell>
          <cell r="D11364">
            <v>3.11</v>
          </cell>
        </row>
        <row r="11365">
          <cell r="A11365">
            <v>4371</v>
          </cell>
          <cell r="B11365" t="str">
            <v>BRACADEIRA C/ PARAFUSO D = 1 1/4"</v>
          </cell>
          <cell r="C11365" t="str">
            <v>UN</v>
          </cell>
          <cell r="D11365">
            <v>2.4500000000000002</v>
          </cell>
        </row>
        <row r="11366">
          <cell r="A11366">
            <v>4374</v>
          </cell>
          <cell r="B11366" t="str">
            <v>BUCHA NYLON S-10</v>
          </cell>
          <cell r="C11366" t="str">
            <v>UN</v>
          </cell>
          <cell r="D11366">
            <v>0.37</v>
          </cell>
        </row>
        <row r="11367">
          <cell r="A11367">
            <v>4375</v>
          </cell>
          <cell r="B11367" t="str">
            <v>BUCHA S 6</v>
          </cell>
          <cell r="C11367" t="str">
            <v>UN</v>
          </cell>
          <cell r="D11367">
            <v>0.1</v>
          </cell>
        </row>
        <row r="11368">
          <cell r="A11368">
            <v>4376</v>
          </cell>
          <cell r="B11368" t="str">
            <v>BUCHA NYLON S-8</v>
          </cell>
          <cell r="C11368" t="str">
            <v>UN</v>
          </cell>
          <cell r="D11368">
            <v>0.2</v>
          </cell>
        </row>
        <row r="11369">
          <cell r="A11369">
            <v>4377</v>
          </cell>
          <cell r="B11369" t="str">
            <v>PARAFUSO ROSCA SOBERBA ZINCADO CAB CHATA FENDA SIMPLES 4,2 X 30MM</v>
          </cell>
          <cell r="C11369" t="str">
            <v>UN</v>
          </cell>
          <cell r="D11369">
            <v>0.08</v>
          </cell>
        </row>
        <row r="11370">
          <cell r="A11370">
            <v>4378</v>
          </cell>
          <cell r="B11370" t="str">
            <v>PARAFUSO ROSCA SOBERBA ACO ZINC CABECA CHATA FENDA SIMPLES 7 X 65 MM</v>
          </cell>
          <cell r="C11370" t="str">
            <v>UN</v>
          </cell>
          <cell r="D11370">
            <v>0.4</v>
          </cell>
        </row>
        <row r="11371">
          <cell r="A11371">
            <v>4379</v>
          </cell>
          <cell r="B11371" t="str">
            <v>PARAFUSO ROSCA SOBERBA ZINCADO CAB CHATA FENDA SIMPLES 2,5 X 10MM (3/8")</v>
          </cell>
          <cell r="C11371" t="str">
            <v>UN</v>
          </cell>
          <cell r="D11371">
            <v>1.02</v>
          </cell>
        </row>
        <row r="11372">
          <cell r="A11372">
            <v>4380</v>
          </cell>
          <cell r="B11372" t="str">
            <v>PARAFUSO ZINCADO ROSCA SOBERBA 5/16" X 120MM P/ TELHA FIBROCIMENTO</v>
          </cell>
          <cell r="C11372" t="str">
            <v>UN</v>
          </cell>
          <cell r="D11372">
            <v>1.06</v>
          </cell>
        </row>
        <row r="11373">
          <cell r="A11373">
            <v>4381</v>
          </cell>
          <cell r="B11373" t="str">
            <v>PARAFUSO ROSCA SOBERBA ACO ZINC CABECA CHATA FENDA SIMPLES 8 X 100 MM</v>
          </cell>
          <cell r="C11373" t="str">
            <v>UN</v>
          </cell>
          <cell r="D11373">
            <v>0.55000000000000004</v>
          </cell>
        </row>
        <row r="11374">
          <cell r="A11374">
            <v>4382</v>
          </cell>
          <cell r="B11374" t="str">
            <v>PARAFUSO SEXTAVADO ROSCA SOBERBA ZINCADO 5/16" X 80MM</v>
          </cell>
          <cell r="C11374" t="str">
            <v>UN</v>
          </cell>
          <cell r="D11374">
            <v>0.5</v>
          </cell>
        </row>
        <row r="11375">
          <cell r="A11375">
            <v>4383</v>
          </cell>
          <cell r="B11375" t="str">
            <v>PARAFUSO FRANCES METRICO ZINCADO 12 X 140MM, INCL PORCA SEXT E ARRUELA DE PRESSAO/MEDIA</v>
          </cell>
          <cell r="C11375" t="str">
            <v>UN</v>
          </cell>
          <cell r="D11375">
            <v>2.0499999999999998</v>
          </cell>
        </row>
        <row r="11376">
          <cell r="A11376">
            <v>4384</v>
          </cell>
          <cell r="B11376" t="str">
            <v>PARAFUSO NIQUELADO P/ FIXAR PECA SANITARIA - INCL PORCA CEGA, ARRUELA E BUCHA NYLON S-10</v>
          </cell>
          <cell r="C11376" t="str">
            <v>UN</v>
          </cell>
          <cell r="D11376">
            <v>9.8699999999999992</v>
          </cell>
        </row>
        <row r="11377">
          <cell r="A11377">
            <v>4385</v>
          </cell>
          <cell r="B11377" t="str">
            <v>PARALELEPIPEDO GRANITICO OU BASALTICO, PARA PAVIMENTACAO, SEM FRETE, *30 A 35* PECAS POR M2</v>
          </cell>
          <cell r="C11377" t="str">
            <v>MIL</v>
          </cell>
          <cell r="D11377">
            <v>700</v>
          </cell>
        </row>
        <row r="11378">
          <cell r="A11378">
            <v>4386</v>
          </cell>
          <cell r="B11378" t="str">
            <v>PARALELEPIPEDO GRANITICO OU BASALTICO, PARA PAVIMENTACAO, SEM FRETE, *30 A 35* PECAS POR M2</v>
          </cell>
          <cell r="C11378" t="str">
            <v>M2</v>
          </cell>
          <cell r="D11378">
            <v>29.6</v>
          </cell>
        </row>
        <row r="11379">
          <cell r="A11379">
            <v>4392</v>
          </cell>
          <cell r="B11379" t="str">
            <v>MEIO-FIO OU GUIA GRANITICO OU BASALTICO</v>
          </cell>
          <cell r="C11379" t="str">
            <v>M</v>
          </cell>
          <cell r="D11379">
            <v>19.600000000000001</v>
          </cell>
        </row>
        <row r="11380">
          <cell r="A11380">
            <v>4396</v>
          </cell>
          <cell r="B11380" t="str">
            <v>PASTILHA CERAMICA ESMALTADA, QUADRADA, DE *1*" (*2,5 X 2,5* CM)</v>
          </cell>
          <cell r="C11380" t="str">
            <v>M2</v>
          </cell>
          <cell r="D11380">
            <v>78.75</v>
          </cell>
        </row>
        <row r="11381">
          <cell r="A11381">
            <v>4397</v>
          </cell>
          <cell r="B11381" t="str">
            <v>PASTILHA CERAMICA FOSCA QUADRADA 1"</v>
          </cell>
          <cell r="C11381" t="str">
            <v>M2</v>
          </cell>
          <cell r="D11381">
            <v>127.7</v>
          </cell>
        </row>
        <row r="11382">
          <cell r="A11382">
            <v>4400</v>
          </cell>
          <cell r="B11382" t="str">
            <v>PECA DE MADEIRA DE LEI *5,0 X 7,5* CM ( 2" X 3" ) NÃO APARELHADA, (P/TELHADO)</v>
          </cell>
          <cell r="C11382" t="str">
            <v>M</v>
          </cell>
          <cell r="D11382">
            <v>9.8699999999999992</v>
          </cell>
        </row>
        <row r="11383">
          <cell r="A11383">
            <v>4401</v>
          </cell>
          <cell r="B11383" t="str">
            <v>PECA DE MADEIRA LEI NATIVA/REGIONAL 1 X 8 CM NAO APARELHADA</v>
          </cell>
          <cell r="C11383" t="str">
            <v>M</v>
          </cell>
          <cell r="D11383">
            <v>2.11</v>
          </cell>
        </row>
        <row r="11384">
          <cell r="A11384">
            <v>4403</v>
          </cell>
          <cell r="B11384" t="str">
            <v>PECA DE MADEIRA DE LEI NATIVA/REGIONAL 1 X 5 CM NAO APARELHADA</v>
          </cell>
          <cell r="C11384" t="str">
            <v>M</v>
          </cell>
          <cell r="D11384">
            <v>1.35</v>
          </cell>
        </row>
        <row r="11385">
          <cell r="A11385">
            <v>4405</v>
          </cell>
          <cell r="B11385" t="str">
            <v>PECA DE MADEIRA DE LEI NATIVA/REGIONAL 2,5 X 7 CM NAO APARELHADA</v>
          </cell>
          <cell r="C11385" t="str">
            <v>M</v>
          </cell>
          <cell r="D11385">
            <v>4.6500000000000004</v>
          </cell>
        </row>
        <row r="11386">
          <cell r="A11386">
            <v>4407</v>
          </cell>
          <cell r="B11386" t="str">
            <v>PECA DE MADEIRA DE LEI NATIVA/REGIONAL 1,5 X 4 CM NAO APARELHADA</v>
          </cell>
          <cell r="C11386" t="str">
            <v>M</v>
          </cell>
          <cell r="D11386">
            <v>1.62</v>
          </cell>
        </row>
        <row r="11387">
          <cell r="A11387">
            <v>4408</v>
          </cell>
          <cell r="B11387" t="str">
            <v>PECA DE MADEIRA DE LEI NATIVA/REGIONAL *1,5 X 5* CM (1/2 X 2) NAO APARELHADA</v>
          </cell>
          <cell r="C11387" t="str">
            <v>M</v>
          </cell>
          <cell r="D11387">
            <v>2</v>
          </cell>
        </row>
        <row r="11388">
          <cell r="A11388">
            <v>4410</v>
          </cell>
          <cell r="B11388" t="str">
            <v>PECA DE MADEIRA DE LEI NATIVA/REGIONAL 2 X 5 CM NAO APARELHADA</v>
          </cell>
          <cell r="C11388" t="str">
            <v>M</v>
          </cell>
          <cell r="D11388">
            <v>2.65</v>
          </cell>
        </row>
        <row r="11389">
          <cell r="A11389">
            <v>4412</v>
          </cell>
          <cell r="B11389" t="str">
            <v>PECA DE MADEIRA DE LEI NATIVA/REGIONAL1 X 3 CM NAO APARELHADA</v>
          </cell>
          <cell r="C11389" t="str">
            <v>M</v>
          </cell>
          <cell r="D11389">
            <v>0.81</v>
          </cell>
        </row>
        <row r="11390">
          <cell r="A11390">
            <v>4413</v>
          </cell>
          <cell r="B11390" t="str">
            <v>PECA DE MADEIRA DE LEI NATIVA/REGIONAL 2,5 X 4 CM NAO APARELHADA</v>
          </cell>
          <cell r="C11390" t="str">
            <v>M</v>
          </cell>
          <cell r="D11390">
            <v>2.65</v>
          </cell>
        </row>
        <row r="11391">
          <cell r="A11391">
            <v>4415</v>
          </cell>
          <cell r="B11391" t="str">
            <v>PECA DE MADEIRA DE LEI *2,5 X 5* CM, NÃO APARELHADA, (RIPÃO-P/TELHADO)</v>
          </cell>
          <cell r="C11391" t="str">
            <v>M</v>
          </cell>
          <cell r="D11391">
            <v>3.35</v>
          </cell>
        </row>
        <row r="11392">
          <cell r="A11392">
            <v>4417</v>
          </cell>
          <cell r="B11392" t="str">
            <v>PECA DE MADEIRA DE LEI *2,5 X 7,5* CM (1" X 3"), NÃO APARELHADA, (P/TELHADO)</v>
          </cell>
          <cell r="C11392" t="str">
            <v>M</v>
          </cell>
          <cell r="D11392">
            <v>5.03</v>
          </cell>
        </row>
        <row r="11393">
          <cell r="A11393">
            <v>4418</v>
          </cell>
          <cell r="B11393" t="str">
            <v>PECA DE MADEIRA DE LEI NATIVA/REGIONAL 5 X 5 X10 CM (APROX) P/ FIXACAO DE ESQUADRIAS OU RODAPE</v>
          </cell>
          <cell r="C11393" t="str">
            <v>UN</v>
          </cell>
          <cell r="D11393">
            <v>0.65</v>
          </cell>
        </row>
        <row r="11394">
          <cell r="A11394">
            <v>4419</v>
          </cell>
          <cell r="B11394" t="str">
            <v>PECA DE MADEIRA DE LEI NATIVA/REGIONAL 10 X 10 X 3 CM P/ FIXACAO DE ESQUADRIAS OU RODAPE</v>
          </cell>
          <cell r="C11394" t="str">
            <v>UN</v>
          </cell>
          <cell r="D11394">
            <v>0.81</v>
          </cell>
        </row>
        <row r="11395">
          <cell r="A11395">
            <v>4420</v>
          </cell>
          <cell r="B11395" t="str">
            <v>PECA DE MADEIRA DE LEI NATIVA/REGIONAL 10 X 20 X 3 CM P/ FIXACAO DE ESQUADRIAS OU RODAPE</v>
          </cell>
          <cell r="C11395" t="str">
            <v>UN</v>
          </cell>
          <cell r="D11395">
            <v>1.62</v>
          </cell>
        </row>
        <row r="11396">
          <cell r="A11396">
            <v>4421</v>
          </cell>
          <cell r="B11396" t="str">
            <v>PECA DE MADEIRA DE LEI NATIVA/REGIONAL 10 X 15 X 3 CM P/ FIXACAO DE ESQUADRIAS OU RODAPE</v>
          </cell>
          <cell r="C11396" t="str">
            <v>UN</v>
          </cell>
          <cell r="D11396">
            <v>1.19</v>
          </cell>
        </row>
        <row r="11397">
          <cell r="A11397">
            <v>4425</v>
          </cell>
          <cell r="B11397" t="str">
            <v>PECA DE MADEIRA DE LEI *6 X 12* CM, NÃO APARELHADA, (VIGA - P/TELHADO)</v>
          </cell>
          <cell r="C11397" t="str">
            <v>M</v>
          </cell>
          <cell r="D11397">
            <v>20.6</v>
          </cell>
        </row>
        <row r="11398">
          <cell r="A11398">
            <v>4427</v>
          </cell>
          <cell r="B11398" t="str">
            <v>PECA DE MADEIRA DE LEI NATIVA/REGIONAL 7,0 X 12,5 CM NAO APARELHADA</v>
          </cell>
          <cell r="C11398" t="str">
            <v>M</v>
          </cell>
          <cell r="D11398">
            <v>23.13</v>
          </cell>
        </row>
        <row r="11399">
          <cell r="A11399">
            <v>4429</v>
          </cell>
          <cell r="B11399" t="str">
            <v>PECA DE MADEIRA DE LEI *7,5 X 10* CM, NÃO APARELHADA, (P/TELHADO)</v>
          </cell>
          <cell r="C11399" t="str">
            <v>M</v>
          </cell>
          <cell r="D11399">
            <v>19.8</v>
          </cell>
        </row>
        <row r="11400">
          <cell r="A11400">
            <v>4430</v>
          </cell>
          <cell r="B11400" t="str">
            <v>PECA DE MADEIRA DE LEI *5 X 6* CM, NÃO APARELHADA, (CAIBRO-P/TELHADO)</v>
          </cell>
          <cell r="C11400" t="str">
            <v>M</v>
          </cell>
          <cell r="D11400">
            <v>8.57</v>
          </cell>
        </row>
        <row r="11401">
          <cell r="A11401">
            <v>4431</v>
          </cell>
          <cell r="B11401" t="str">
            <v>PECA DE MADEIRA DE LEI NATIVA/REGIONAL *8 X 8* CM NAO APARELHADA</v>
          </cell>
          <cell r="C11401" t="str">
            <v>M</v>
          </cell>
          <cell r="D11401">
            <v>18.34</v>
          </cell>
        </row>
        <row r="11402">
          <cell r="A11402">
            <v>4432</v>
          </cell>
          <cell r="B11402" t="str">
            <v>PECA DE MADEIRA DE LEI NATIVA/REGIONAL 1,5 X 10,0 CM NAO APARELHADA</v>
          </cell>
          <cell r="C11402" t="str">
            <v>M</v>
          </cell>
          <cell r="D11402">
            <v>4</v>
          </cell>
        </row>
        <row r="11403">
          <cell r="A11403">
            <v>4433</v>
          </cell>
          <cell r="B11403" t="str">
            <v>PECA DE MADEIRA DE LEI *7,5 X 7,5* CM, NÃO APARELHADA, (P/TELHADO, ESTRUTURAS PERMANENTES)</v>
          </cell>
          <cell r="C11403" t="str">
            <v>M</v>
          </cell>
          <cell r="D11403">
            <v>16.07</v>
          </cell>
        </row>
        <row r="11404">
          <cell r="A11404">
            <v>4435</v>
          </cell>
          <cell r="B11404" t="str">
            <v>TABUA MADEIRA NATIVA/REGIONAL 3,5 X 20,0 CM NAO APARELHADA (P/FORMA)</v>
          </cell>
          <cell r="C11404" t="str">
            <v>M</v>
          </cell>
          <cell r="D11404">
            <v>14.96</v>
          </cell>
        </row>
        <row r="11405">
          <cell r="A11405">
            <v>4436</v>
          </cell>
          <cell r="B11405" t="str">
            <v>TABUA MADEIRA NATIVA/REGIONAL *3,5 X 25*CM (1.1/2 X 10) NAO APARELHADA (P/FORMA)</v>
          </cell>
          <cell r="C11405" t="str">
            <v>M</v>
          </cell>
          <cell r="D11405">
            <v>19.940000000000001</v>
          </cell>
        </row>
        <row r="11406">
          <cell r="A11406">
            <v>4437</v>
          </cell>
          <cell r="B11406" t="str">
            <v>PRANCHA MADEIRA NATIVA/REGIONAL 7,5 X 22,5 CM NAO APARELHADA (P/FORMA)</v>
          </cell>
          <cell r="C11406" t="str">
            <v>M</v>
          </cell>
          <cell r="D11406">
            <v>29.9</v>
          </cell>
        </row>
        <row r="11407">
          <cell r="A11407">
            <v>4438</v>
          </cell>
          <cell r="B11407" t="str">
            <v>PECA DE MADEIRA (PINHO) 1A QUALIDADE 3 X 15CM NAO APARELHADA</v>
          </cell>
          <cell r="C11407" t="str">
            <v>M</v>
          </cell>
          <cell r="D11407">
            <v>7.99</v>
          </cell>
        </row>
        <row r="11408">
          <cell r="A11408">
            <v>4440</v>
          </cell>
          <cell r="B11408" t="str">
            <v>PECA DE MADEIRA DE LEI NATIVA/REGIONAL *3 X 16* CM NAO APARELHADA</v>
          </cell>
          <cell r="C11408" t="str">
            <v>M</v>
          </cell>
          <cell r="D11408">
            <v>13.73</v>
          </cell>
        </row>
        <row r="11409">
          <cell r="A11409">
            <v>4442</v>
          </cell>
          <cell r="B11409" t="str">
            <v>PECA DE MADEIRA DE LEI NATIVA/REGIONAL *8 X 18* CM NAO APARELHADA</v>
          </cell>
          <cell r="C11409" t="str">
            <v>M</v>
          </cell>
          <cell r="D11409">
            <v>41.2</v>
          </cell>
        </row>
        <row r="11410">
          <cell r="A11410">
            <v>4443</v>
          </cell>
          <cell r="B11410" t="str">
            <v>PECA DE MADEIRA DE LEI NATIVA/REGIONAL *5 X 13* CM (2 X 5") NAO APARELHADA</v>
          </cell>
          <cell r="C11410" t="str">
            <v>M</v>
          </cell>
          <cell r="D11410">
            <v>18.62</v>
          </cell>
        </row>
        <row r="11411">
          <cell r="A11411">
            <v>4448</v>
          </cell>
          <cell r="B11411" t="str">
            <v>PECA DE MADEIRA NATIVA/REGIONAL 7,5 X 12,50 CM (3X5") NAO APARELHADA (P/FORMA)</v>
          </cell>
          <cell r="C11411" t="str">
            <v>M</v>
          </cell>
          <cell r="D11411">
            <v>12.77</v>
          </cell>
        </row>
        <row r="11412">
          <cell r="A11412">
            <v>4449</v>
          </cell>
          <cell r="B11412" t="str">
            <v>PECA DE MADEIRA DE LEI NATIVA/REGIONAL *4 X 8* CM NAO APARELHADA</v>
          </cell>
          <cell r="C11412" t="str">
            <v>M</v>
          </cell>
          <cell r="D11412">
            <v>9.1300000000000008</v>
          </cell>
        </row>
        <row r="11413">
          <cell r="A11413">
            <v>4453</v>
          </cell>
          <cell r="B11413" t="str">
            <v>PECA DE MADEIRA DE LEI NATIVA/REGIONAL *5 X 5* CM NAO APARELHADA</v>
          </cell>
          <cell r="C11413" t="str">
            <v>M</v>
          </cell>
          <cell r="D11413">
            <v>7.15</v>
          </cell>
        </row>
        <row r="11414">
          <cell r="A11414">
            <v>4458</v>
          </cell>
          <cell r="B11414" t="str">
            <v>PECA DE MADEIRA DE LEI NATIVA/REGIONAL 1 X 2 CM NAO APARELHADA</v>
          </cell>
          <cell r="C11414" t="str">
            <v>M</v>
          </cell>
          <cell r="D11414">
            <v>0.54</v>
          </cell>
        </row>
        <row r="11415">
          <cell r="A11415">
            <v>4460</v>
          </cell>
          <cell r="B11415" t="str">
            <v>PECA DE MADEIRA DE LEI *2,5 X 10* CM (1" X 4") NÃO APARELHADA, (SARRAFO-P/TELHADO)</v>
          </cell>
          <cell r="C11415" t="str">
            <v>M</v>
          </cell>
          <cell r="D11415">
            <v>6.65</v>
          </cell>
        </row>
        <row r="11416">
          <cell r="A11416">
            <v>4462</v>
          </cell>
          <cell r="B11416" t="str">
            <v>PECA DE MADEIRA DE LEI *6 X 25* CM, NÃO APARELHADA, (PRANCHA-P/TELHADO)</v>
          </cell>
          <cell r="C11416" t="str">
            <v>M2</v>
          </cell>
          <cell r="D11416">
            <v>171.6</v>
          </cell>
        </row>
        <row r="11417">
          <cell r="A11417">
            <v>4463</v>
          </cell>
          <cell r="B11417" t="str">
            <v>PECA DE MADEIRA DE LEI NATIVA/REGIONAL *4 X 30* CM NAO APARELHADA</v>
          </cell>
          <cell r="C11417" t="str">
            <v>M3</v>
          </cell>
          <cell r="D11417">
            <v>2860</v>
          </cell>
        </row>
        <row r="11418">
          <cell r="A11418">
            <v>4464</v>
          </cell>
          <cell r="B11418" t="str">
            <v>PECA DE MADEIRA DE LEI NATIVA/REGIONAL *3 X 6* CM NAO APARELHADA</v>
          </cell>
          <cell r="C11418" t="str">
            <v>M</v>
          </cell>
          <cell r="D11418">
            <v>5.17</v>
          </cell>
        </row>
        <row r="11419">
          <cell r="A11419">
            <v>4465</v>
          </cell>
          <cell r="B11419" t="str">
            <v>PECA DE MADEIRA DE LEI NATIVA/REGIONAL *5,0 X 22,5* CM (2 X 9") NAO APARELHADA</v>
          </cell>
          <cell r="C11419" t="str">
            <v>M</v>
          </cell>
          <cell r="D11419">
            <v>32.21</v>
          </cell>
        </row>
        <row r="11420">
          <cell r="A11420">
            <v>4466</v>
          </cell>
          <cell r="B11420" t="str">
            <v>PECA DE MADEIRA DE LEI NATIVA/REGIONAL *5 X 15* CM NAO APARELHADA</v>
          </cell>
          <cell r="C11420" t="str">
            <v>M</v>
          </cell>
          <cell r="D11420">
            <v>21.45</v>
          </cell>
        </row>
        <row r="11421">
          <cell r="A11421">
            <v>4468</v>
          </cell>
          <cell r="B11421" t="str">
            <v>PECA DE MADEIRA DE LEI NATIVA/REGIONAL *4 X 30* CM NAO APARELHADA</v>
          </cell>
          <cell r="C11421" t="str">
            <v>M2</v>
          </cell>
          <cell r="D11421">
            <v>114.4</v>
          </cell>
        </row>
        <row r="11422">
          <cell r="A11422">
            <v>4470</v>
          </cell>
          <cell r="B11422" t="str">
            <v>PECA DE MADEIRA DE LEI NATIVA/REGIONAL *7,5 X 40,0* CM (3 X 16") NAO APARELHADA</v>
          </cell>
          <cell r="C11422" t="str">
            <v>M</v>
          </cell>
          <cell r="D11422">
            <v>85.8</v>
          </cell>
        </row>
        <row r="11423">
          <cell r="A11423">
            <v>4471</v>
          </cell>
          <cell r="B11423" t="str">
            <v>PECA DE MADEIRA DE LEI 1A QUALIDADE 6 X 16CM NAO APARELHADA</v>
          </cell>
          <cell r="C11423" t="str">
            <v>M</v>
          </cell>
          <cell r="D11423">
            <v>27.47</v>
          </cell>
        </row>
        <row r="11424">
          <cell r="A11424">
            <v>4472</v>
          </cell>
          <cell r="B11424" t="str">
            <v>PECA DE MADEIRA DE LEI *6 X 16* CM, NÃO APARELHADA, (VIGA - P/TELHADO)</v>
          </cell>
          <cell r="C11424" t="str">
            <v>M</v>
          </cell>
          <cell r="D11424">
            <v>24.87</v>
          </cell>
        </row>
        <row r="11425">
          <cell r="A11425">
            <v>4473</v>
          </cell>
          <cell r="B11425" t="str">
            <v>PECA DE MADEIRA DE LEI *7,5 X 12,5* CM (3 "X 5") , NÃO APARELHADA,(P/TELHADO)</v>
          </cell>
          <cell r="C11425" t="str">
            <v>M</v>
          </cell>
          <cell r="D11425">
            <v>26.83</v>
          </cell>
        </row>
        <row r="11426">
          <cell r="A11426">
            <v>4477</v>
          </cell>
          <cell r="B11426" t="str">
            <v>PECA DE MADEIRA DE LEI NATIVA/REGIONAL *4 X 10* CM NAO APARELHADA</v>
          </cell>
          <cell r="C11426" t="str">
            <v>M</v>
          </cell>
          <cell r="D11426">
            <v>11.47</v>
          </cell>
        </row>
        <row r="11427">
          <cell r="A11427">
            <v>4479</v>
          </cell>
          <cell r="B11427" t="str">
            <v>PECA DE MADEIRA DE LEI NATIVA/REGIONAL *8 X 12* CM NAO APARELHADA</v>
          </cell>
          <cell r="C11427" t="str">
            <v>M</v>
          </cell>
          <cell r="D11427">
            <v>27.47</v>
          </cell>
        </row>
        <row r="11428">
          <cell r="A11428">
            <v>4481</v>
          </cell>
          <cell r="B11428" t="str">
            <v>PECA DE MADEIRA DE LEI *7,5 X 15* CM ( 3" X 6" ), NÃO APARELHADA, (P/TELHADO, ESTRUTURAS PERMANENTES)</v>
          </cell>
          <cell r="C11428" t="str">
            <v>M</v>
          </cell>
          <cell r="D11428">
            <v>29.67</v>
          </cell>
        </row>
        <row r="11429">
          <cell r="A11429">
            <v>4485</v>
          </cell>
          <cell r="B11429" t="str">
            <v>PECA DE MADEIRA LEI NATIVA/REGIONAL *4 X 6* CM (1 1/2'' X 2 1/2'') NAO APARELHADA</v>
          </cell>
          <cell r="C11429" t="str">
            <v>M</v>
          </cell>
          <cell r="D11429">
            <v>6.87</v>
          </cell>
        </row>
        <row r="11430">
          <cell r="A11430">
            <v>4487</v>
          </cell>
          <cell r="B11430" t="str">
            <v>PECA DE MADEIRA DE LEI NATIVA/REGIONAL *5 X 10* CM NAO APARELHADA</v>
          </cell>
          <cell r="C11430" t="str">
            <v>M</v>
          </cell>
          <cell r="D11430">
            <v>9.98</v>
          </cell>
        </row>
        <row r="11431">
          <cell r="A11431">
            <v>4490</v>
          </cell>
          <cell r="B11431" t="str">
            <v>PECA DE MADEIRA DE LEI NATIVA/REGIONAL *8 X 16* CM NAO APARELHADA</v>
          </cell>
          <cell r="C11431" t="str">
            <v>M</v>
          </cell>
          <cell r="D11431">
            <v>36.6</v>
          </cell>
        </row>
        <row r="11432">
          <cell r="A11432">
            <v>4491</v>
          </cell>
          <cell r="B11432" t="str">
            <v>PECA DE MADEIRA NATIVA / REGIONAL 7,5 X 7,5CM (3X3) NAO APARELHADA (P/FORMA)</v>
          </cell>
          <cell r="C11432" t="str">
            <v>M</v>
          </cell>
          <cell r="D11432">
            <v>6.99</v>
          </cell>
        </row>
        <row r="11433">
          <cell r="A11433">
            <v>4492</v>
          </cell>
          <cell r="B11433" t="str">
            <v>PECA DE MADEIRA NATIVA/REGIONAL 8 X 8CM NAO APARELHADA (PONTALETE-P/ESCORAMENTO)</v>
          </cell>
          <cell r="C11433" t="str">
            <v>M</v>
          </cell>
          <cell r="D11433">
            <v>10.54</v>
          </cell>
        </row>
        <row r="11434">
          <cell r="A11434">
            <v>4493</v>
          </cell>
          <cell r="B11434" t="str">
            <v>PECA DE MADEIRA 2A QUALIDADE 7,5 X 7,5CM NAO APARELHADA</v>
          </cell>
          <cell r="C11434" t="str">
            <v>M</v>
          </cell>
          <cell r="D11434">
            <v>6.48</v>
          </cell>
        </row>
        <row r="11435">
          <cell r="A11435">
            <v>4496</v>
          </cell>
          <cell r="B11435" t="str">
            <v>CAIBRO DE MADEIRA NATIVA/REGIONAL 5 X 5 CM NAO APARELHADA (P/FORMA)</v>
          </cell>
          <cell r="C11435" t="str">
            <v>M</v>
          </cell>
          <cell r="D11435">
            <v>3.19</v>
          </cell>
        </row>
        <row r="11436">
          <cell r="A11436">
            <v>4500</v>
          </cell>
          <cell r="B11436" t="str">
            <v>PECA DE MADEIRA 3A/4A QUALIDADE 7,5 X 10CM NAO APARELHADA</v>
          </cell>
          <cell r="C11436" t="str">
            <v>M</v>
          </cell>
          <cell r="D11436">
            <v>10.83</v>
          </cell>
        </row>
        <row r="11437">
          <cell r="A11437">
            <v>4502</v>
          </cell>
          <cell r="B11437" t="str">
            <v>PECA DE MADEIRA NATIVA/REGIONAL 2,5 X 5CM (1X2") NAO APARELHADA (SARRAFO P/FORMA)</v>
          </cell>
          <cell r="C11437" t="str">
            <v>M</v>
          </cell>
          <cell r="D11437">
            <v>2.46</v>
          </cell>
        </row>
        <row r="11438">
          <cell r="A11438">
            <v>4505</v>
          </cell>
          <cell r="B11438" t="str">
            <v>PECA DE MADEIRA NATIVA/REGIONAL 1 X 7CM NAO APARELHADA (P/FORMA)</v>
          </cell>
          <cell r="C11438" t="str">
            <v>M</v>
          </cell>
          <cell r="D11438">
            <v>2.76</v>
          </cell>
        </row>
        <row r="11439">
          <cell r="A11439">
            <v>4506</v>
          </cell>
          <cell r="B11439" t="str">
            <v>PECA DE MADEIRANATIVA/REGIONAL 2,5 X 10CM (1X4") NAO APARELHADA (SARRAFO P/FORMA)</v>
          </cell>
          <cell r="C11439" t="str">
            <v>M</v>
          </cell>
          <cell r="D11439">
            <v>4.34</v>
          </cell>
        </row>
        <row r="11440">
          <cell r="A11440">
            <v>4509</v>
          </cell>
          <cell r="B11440" t="str">
            <v>PECA DE MADEIRA 3A QUALIDADE 2,5 X 10CM NAO APARELHADA</v>
          </cell>
          <cell r="C11440" t="str">
            <v>M</v>
          </cell>
          <cell r="D11440">
            <v>3.59</v>
          </cell>
        </row>
        <row r="11441">
          <cell r="A11441">
            <v>4510</v>
          </cell>
          <cell r="B11441" t="str">
            <v>PECA DE MADEIRA NATIVA/REGIONAL 1,5 X 4CM NAO APARELHADA (P/FORMA)</v>
          </cell>
          <cell r="C11441" t="str">
            <v>M</v>
          </cell>
          <cell r="D11441">
            <v>1.93</v>
          </cell>
        </row>
        <row r="11442">
          <cell r="A11442">
            <v>4512</v>
          </cell>
          <cell r="B11442" t="str">
            <v>PECA DE MADEIRA 3A/4A QUALIDADE 2,5 X 5CM NAO APARELHADA</v>
          </cell>
          <cell r="C11442" t="str">
            <v>M</v>
          </cell>
          <cell r="D11442">
            <v>2.21</v>
          </cell>
        </row>
        <row r="11443">
          <cell r="A11443">
            <v>4513</v>
          </cell>
          <cell r="B11443" t="str">
            <v>PECA DE MADEIRA 3A/4A NATIVA/REGIONAL 5 X 5 CM</v>
          </cell>
          <cell r="C11443" t="str">
            <v>M</v>
          </cell>
          <cell r="D11443">
            <v>2.0699999999999998</v>
          </cell>
        </row>
        <row r="11444">
          <cell r="A11444">
            <v>4515</v>
          </cell>
          <cell r="B11444" t="str">
            <v>PECA DE MADEIRA NATIVA/REGIONAL 7,5 X 10CM NÃO APARELHADA (P/ESCORAMENTO)</v>
          </cell>
          <cell r="C11444" t="str">
            <v>M</v>
          </cell>
          <cell r="D11444">
            <v>10.72</v>
          </cell>
        </row>
        <row r="11445">
          <cell r="A11445">
            <v>4517</v>
          </cell>
          <cell r="B11445" t="str">
            <v>PECA DE MADEIRA NATIVA/REGIONAL 2,5 X 7,0 CM (SARRAFO-P/FORMA)</v>
          </cell>
          <cell r="C11445" t="str">
            <v>M</v>
          </cell>
          <cell r="D11445">
            <v>1.44</v>
          </cell>
        </row>
        <row r="11446">
          <cell r="A11446">
            <v>4704</v>
          </cell>
          <cell r="B11446" t="str">
            <v>PEDRA ARDOSIA CINZA 20 X 40CM E = 1CM</v>
          </cell>
          <cell r="C11446" t="str">
            <v>M2</v>
          </cell>
          <cell r="D11446">
            <v>16.239999999999998</v>
          </cell>
        </row>
        <row r="11447">
          <cell r="A11447">
            <v>4705</v>
          </cell>
          <cell r="B11447" t="str">
            <v>PEDRA BASALTO CINZA IRREGULAR</v>
          </cell>
          <cell r="C11447" t="str">
            <v>M2</v>
          </cell>
          <cell r="D11447">
            <v>38.25</v>
          </cell>
        </row>
        <row r="11448">
          <cell r="A11448">
            <v>4708</v>
          </cell>
          <cell r="B11448" t="str">
            <v>PEDRA PORTUGUESA PRETA</v>
          </cell>
          <cell r="C11448" t="str">
            <v>M2</v>
          </cell>
          <cell r="D11448">
            <v>65.27</v>
          </cell>
        </row>
        <row r="11449">
          <cell r="A11449">
            <v>4710</v>
          </cell>
          <cell r="B11449" t="str">
            <v>PEDRA SAO TOME 20 X 40CM</v>
          </cell>
          <cell r="C11449" t="str">
            <v>M2</v>
          </cell>
          <cell r="D11449">
            <v>102.33</v>
          </cell>
        </row>
        <row r="11450">
          <cell r="A11450">
            <v>4712</v>
          </cell>
          <cell r="B11450" t="str">
            <v>PEDRA C/SUPERF LISA NAO TRABALHADA P/ REVESTIMENTO</v>
          </cell>
          <cell r="C11450" t="str">
            <v>M2</v>
          </cell>
          <cell r="D11450">
            <v>31.91</v>
          </cell>
        </row>
        <row r="11451">
          <cell r="A11451">
            <v>4715</v>
          </cell>
          <cell r="B11451" t="str">
            <v>PEDRA ARDOSIA CINZA IRREGULAR</v>
          </cell>
          <cell r="C11451" t="str">
            <v>M2</v>
          </cell>
          <cell r="D11451">
            <v>15.3</v>
          </cell>
        </row>
        <row r="11452">
          <cell r="A11452">
            <v>4717</v>
          </cell>
          <cell r="B11452" t="str">
            <v>PEDRA PORTUGUESA BRANCA</v>
          </cell>
          <cell r="C11452" t="str">
            <v>M2</v>
          </cell>
          <cell r="D11452">
            <v>65.27</v>
          </cell>
        </row>
        <row r="11453">
          <cell r="A11453">
            <v>4718</v>
          </cell>
          <cell r="B11453" t="str">
            <v>PEDRA BRITADA N. 2 - POSTO PEDREIRA / FORNECEDOR (SEM FRETE)</v>
          </cell>
          <cell r="C11453" t="str">
            <v>M3</v>
          </cell>
          <cell r="D11453">
            <v>50</v>
          </cell>
        </row>
        <row r="11454">
          <cell r="A11454">
            <v>4720</v>
          </cell>
          <cell r="B11454" t="str">
            <v>PEDRA BRITADA N. 0 PEDRISCO OU CASCALHINHO - POSTO PEDREIRA / FORNECEDOR (SEM FRETE)</v>
          </cell>
          <cell r="C11454" t="str">
            <v>M3</v>
          </cell>
          <cell r="D11454">
            <v>55.71</v>
          </cell>
        </row>
        <row r="11455">
          <cell r="A11455">
            <v>4721</v>
          </cell>
          <cell r="B11455" t="str">
            <v>PEDRA BRITADA N. 1 - POSTO PEDREIRA / FORNECEDOR (SEM FRETE)</v>
          </cell>
          <cell r="C11455" t="str">
            <v>M3</v>
          </cell>
          <cell r="D11455">
            <v>55.71</v>
          </cell>
        </row>
        <row r="11456">
          <cell r="A11456">
            <v>4722</v>
          </cell>
          <cell r="B11456" t="str">
            <v>PEDRA BRITADA N. 3 - POSTO PEDREIRA / FORNECEDOR (SEM FRETE)</v>
          </cell>
          <cell r="C11456" t="str">
            <v>M3</v>
          </cell>
          <cell r="D11456">
            <v>50</v>
          </cell>
        </row>
        <row r="11457">
          <cell r="A11457">
            <v>4723</v>
          </cell>
          <cell r="B11457" t="str">
            <v>PEDRA BRITADA N. 4 - POSTO PEDREIRA / FORNECEDOR (SEM FRETE)</v>
          </cell>
          <cell r="C11457" t="str">
            <v>M3</v>
          </cell>
          <cell r="D11457">
            <v>53.33</v>
          </cell>
        </row>
        <row r="11458">
          <cell r="A11458">
            <v>4727</v>
          </cell>
          <cell r="B11458" t="str">
            <v>PEDRA BRITADA N. 05 - POSTO PEDREIRA / FORNECEDOR (SEM FRETE)</v>
          </cell>
          <cell r="C11458" t="str">
            <v>M3</v>
          </cell>
          <cell r="D11458">
            <v>33.76</v>
          </cell>
        </row>
        <row r="11459">
          <cell r="A11459">
            <v>4729</v>
          </cell>
          <cell r="B11459" t="str">
            <v>PEDRA BRITADA GRADUADA, CLASSIFICADA - POSTO PEDREIRA / FORNECEDOR (SEM FRETE)</v>
          </cell>
          <cell r="C11459" t="str">
            <v>M3</v>
          </cell>
          <cell r="D11459">
            <v>50</v>
          </cell>
        </row>
        <row r="11460">
          <cell r="A11460">
            <v>4730</v>
          </cell>
          <cell r="B11460" t="str">
            <v>PEDRA-DE-MÃO OU PEDRA RACHÃO P/ MURO ARRIMO/FUNDAÇÃO/ENROCAMENTO ETC - POSTO PEDREIRA / FORNECEDOR (SEM FRETE)</v>
          </cell>
          <cell r="C11460" t="str">
            <v>M3</v>
          </cell>
          <cell r="D11460">
            <v>40.51</v>
          </cell>
        </row>
        <row r="11461">
          <cell r="A11461">
            <v>4734</v>
          </cell>
          <cell r="B11461" t="str">
            <v>SEIXO ROLADO PARA APLICAÇÃO EM CONCRETO - POSTO PEDREIRA / FORNECEDOR (SEM FRETE)</v>
          </cell>
          <cell r="C11461" t="str">
            <v>M3</v>
          </cell>
          <cell r="D11461">
            <v>60.31</v>
          </cell>
        </row>
        <row r="11462">
          <cell r="A11462">
            <v>4741</v>
          </cell>
          <cell r="B11462" t="str">
            <v>PÓ-DE-PEDRA - POSTO PEDREIRA / FORNECEDOR (SEM FRETE)</v>
          </cell>
          <cell r="C11462" t="str">
            <v>M3</v>
          </cell>
          <cell r="D11462">
            <v>45</v>
          </cell>
        </row>
        <row r="11463">
          <cell r="A11463">
            <v>4743</v>
          </cell>
          <cell r="B11463" t="str">
            <v>CASCALHO DE CAVA</v>
          </cell>
          <cell r="C11463" t="str">
            <v>M3</v>
          </cell>
          <cell r="D11463">
            <v>21.86</v>
          </cell>
        </row>
        <row r="11464">
          <cell r="A11464">
            <v>4744</v>
          </cell>
          <cell r="B11464" t="str">
            <v>CASCALHO DE RIO</v>
          </cell>
          <cell r="C11464" t="str">
            <v>M3</v>
          </cell>
          <cell r="D11464">
            <v>28.57</v>
          </cell>
        </row>
        <row r="11465">
          <cell r="A11465">
            <v>4745</v>
          </cell>
          <cell r="B11465" t="str">
            <v>CASCALHO LAVADO</v>
          </cell>
          <cell r="C11465" t="str">
            <v>M3</v>
          </cell>
          <cell r="D11465">
            <v>38.28</v>
          </cell>
        </row>
        <row r="11466">
          <cell r="A11466">
            <v>4746</v>
          </cell>
          <cell r="B11466" t="str">
            <v>MATERIAL DE JAZIDA (AO NATURAL) PARA BASE DE PAVIMENTACAO, SEM TRANSPORTE (PEDREGULHO OU PICARRA)</v>
          </cell>
          <cell r="C11466" t="str">
            <v>M3</v>
          </cell>
          <cell r="D11466">
            <v>53.33</v>
          </cell>
        </row>
        <row r="11467">
          <cell r="A11467">
            <v>4748</v>
          </cell>
          <cell r="B11467" t="str">
            <v>PEDRA BRITADA BICA CORRIDA (NÃO CLASSIFICADA) - POSTO PEDREIRA / FORNECEDOR (SEM FRETE)</v>
          </cell>
          <cell r="C11467" t="str">
            <v>M3</v>
          </cell>
          <cell r="D11467">
            <v>48.81</v>
          </cell>
        </row>
        <row r="11468">
          <cell r="A11468">
            <v>4750</v>
          </cell>
          <cell r="B11468" t="str">
            <v>PEDREIRO</v>
          </cell>
          <cell r="C11468" t="str">
            <v>H</v>
          </cell>
          <cell r="D11468">
            <v>9.89</v>
          </cell>
        </row>
        <row r="11469">
          <cell r="A11469">
            <v>4751</v>
          </cell>
          <cell r="B11469" t="str">
            <v>PASTILHEIRO</v>
          </cell>
          <cell r="C11469" t="str">
            <v>H</v>
          </cell>
          <cell r="D11469">
            <v>11.94</v>
          </cell>
        </row>
        <row r="11470">
          <cell r="A11470">
            <v>4752</v>
          </cell>
          <cell r="B11470" t="str">
            <v>POCEIRO</v>
          </cell>
          <cell r="C11470" t="str">
            <v>H</v>
          </cell>
          <cell r="D11470">
            <v>10.54</v>
          </cell>
        </row>
        <row r="11471">
          <cell r="A11471">
            <v>4755</v>
          </cell>
          <cell r="B11471" t="str">
            <v>MARMORISTA/GRANITEIRO</v>
          </cell>
          <cell r="C11471" t="str">
            <v>H</v>
          </cell>
          <cell r="D11471">
            <v>9.32</v>
          </cell>
        </row>
        <row r="11472">
          <cell r="A11472">
            <v>4757</v>
          </cell>
          <cell r="B11472" t="str">
            <v>ASFALTADOR</v>
          </cell>
          <cell r="C11472" t="str">
            <v>H</v>
          </cell>
          <cell r="D11472">
            <v>9.89</v>
          </cell>
        </row>
        <row r="11473">
          <cell r="A11473">
            <v>4758</v>
          </cell>
          <cell r="B11473" t="str">
            <v>CALAFETADOR/CALAFATE</v>
          </cell>
          <cell r="C11473" t="str">
            <v>H</v>
          </cell>
          <cell r="D11473">
            <v>9.27</v>
          </cell>
        </row>
        <row r="11474">
          <cell r="A11474">
            <v>4759</v>
          </cell>
          <cell r="B11474" t="str">
            <v>CALCETEIRO</v>
          </cell>
          <cell r="C11474" t="str">
            <v>H</v>
          </cell>
          <cell r="D11474">
            <v>9.11</v>
          </cell>
        </row>
        <row r="11475">
          <cell r="A11475">
            <v>4760</v>
          </cell>
          <cell r="B11475" t="str">
            <v>AZULEJISTA OU LADRILHISTA</v>
          </cell>
          <cell r="C11475" t="str">
            <v>H</v>
          </cell>
          <cell r="D11475">
            <v>9</v>
          </cell>
        </row>
        <row r="11476">
          <cell r="A11476">
            <v>4763</v>
          </cell>
          <cell r="B11476" t="str">
            <v>TAQUEADOR OU TAQUEIRO</v>
          </cell>
          <cell r="C11476" t="str">
            <v>H</v>
          </cell>
          <cell r="D11476">
            <v>8.1199999999999992</v>
          </cell>
        </row>
        <row r="11477">
          <cell r="A11477">
            <v>4764</v>
          </cell>
          <cell r="B11477" t="str">
            <v>PERFIL ACO ESTRUTURAL "I", 10" X 4 5/8" ( QUALQUER ESPESSURA )</v>
          </cell>
          <cell r="C11477" t="str">
            <v>KG</v>
          </cell>
          <cell r="D11477">
            <v>5.3</v>
          </cell>
        </row>
        <row r="11478">
          <cell r="A11478">
            <v>4765</v>
          </cell>
          <cell r="B11478" t="str">
            <v>PERFIL LAMINADO ACO ESTRUTURAL "I", 4" X 2 5/8", ESPESSURA = 6,43 MM ( 12,65 KG/M )</v>
          </cell>
          <cell r="C11478" t="str">
            <v>M</v>
          </cell>
          <cell r="D11478">
            <v>66.73</v>
          </cell>
        </row>
        <row r="11479">
          <cell r="A11479">
            <v>4766</v>
          </cell>
          <cell r="B11479" t="str">
            <v>PERFIL LAMINADO ACO ESTRUTURAL "I", 6" X 3 3/8" ( QUALQUER ESPESSURA )</v>
          </cell>
          <cell r="C11479" t="str">
            <v>KG</v>
          </cell>
          <cell r="D11479">
            <v>5.32</v>
          </cell>
        </row>
        <row r="11480">
          <cell r="A11480">
            <v>4767</v>
          </cell>
          <cell r="B11480" t="str">
            <v>PERFIL LAMINADO ACO ESTRUTURAL "I", 6" X 3 3/8", ESPESSURA = 8,71 MM ( 21,95 KG/M )</v>
          </cell>
          <cell r="C11480" t="str">
            <v>M</v>
          </cell>
          <cell r="D11480">
            <v>114.98</v>
          </cell>
        </row>
        <row r="11481">
          <cell r="A11481">
            <v>4768</v>
          </cell>
          <cell r="B11481" t="str">
            <v>PERFIL ACO ESTRUTURAL "I", 8 " X 4 " (QUALQUER ESPESSURA)</v>
          </cell>
          <cell r="C11481" t="str">
            <v>KG</v>
          </cell>
          <cell r="D11481">
            <v>5.35</v>
          </cell>
        </row>
        <row r="11482">
          <cell r="A11482">
            <v>4769</v>
          </cell>
          <cell r="B11482" t="str">
            <v>PERFIL ACO ESTRUTURAL "I", 8 " X 4 " , ESPESSURA = 8,86 MM (30,50 KG/M)</v>
          </cell>
          <cell r="C11482" t="str">
            <v>M</v>
          </cell>
          <cell r="D11482">
            <v>160.88999999999999</v>
          </cell>
        </row>
        <row r="11483">
          <cell r="A11483">
            <v>4773</v>
          </cell>
          <cell r="B11483" t="str">
            <v>PERFIL ACO ESTRUTURAL "I", 10 " X 4 5/8 ", ESPESSURA = 11,35 MM (44,65 KG/M)</v>
          </cell>
          <cell r="C11483" t="str">
            <v>M</v>
          </cell>
          <cell r="D11483">
            <v>230.01</v>
          </cell>
        </row>
        <row r="11484">
          <cell r="A11484">
            <v>4774</v>
          </cell>
          <cell r="B11484" t="str">
            <v>PERFIL ACO ESTRUTURAL "I", 12 " X 5 1/4 " (QUALQUER ESPESSURA)</v>
          </cell>
          <cell r="C11484" t="str">
            <v>KG</v>
          </cell>
          <cell r="D11484">
            <v>5.32</v>
          </cell>
        </row>
        <row r="11485">
          <cell r="A11485">
            <v>4775</v>
          </cell>
          <cell r="B11485" t="str">
            <v>PERFIL ACO ESTRUTURAL "I", 12 " X 5 1/4 " , ESPESSURA = 11,68 MM (60,71 KG/M)</v>
          </cell>
          <cell r="C11485" t="str">
            <v>M</v>
          </cell>
          <cell r="D11485">
            <v>333.04</v>
          </cell>
        </row>
        <row r="11486">
          <cell r="A11486">
            <v>4776</v>
          </cell>
          <cell r="B11486" t="str">
            <v>PERFIL ACO ESTRUTURAL "I", 12 " X 5 1/4 ", ESPESSURA = 14,35 MM (66,97 KG/M)</v>
          </cell>
          <cell r="C11486" t="str">
            <v>M</v>
          </cell>
          <cell r="D11486">
            <v>356.6</v>
          </cell>
        </row>
        <row r="11487">
          <cell r="A11487">
            <v>4777</v>
          </cell>
          <cell r="B11487" t="str">
            <v>CANTONEIRA DE ACO ABAS IGUAIS (QUALQUER BITOLA), E = 1/4 "</v>
          </cell>
          <cell r="C11487" t="str">
            <v>KG</v>
          </cell>
          <cell r="D11487">
            <v>3.98</v>
          </cell>
        </row>
        <row r="11488">
          <cell r="A11488">
            <v>4778</v>
          </cell>
          <cell r="B11488" t="str">
            <v>PERFURATRIZ PNEUMATICA PARA ROCHA, DE *17* KG (LOCACAO)</v>
          </cell>
          <cell r="C11488" t="str">
            <v>H</v>
          </cell>
          <cell r="D11488">
            <v>2.0299999999999998</v>
          </cell>
        </row>
        <row r="11489">
          <cell r="A11489">
            <v>4780</v>
          </cell>
          <cell r="B11489" t="str">
            <v>PERFURATRIZ PNEUMATICA P/ ROCHA TIPO ATLAS COPCO RH-658 - 24,0KG OU EQUIV</v>
          </cell>
          <cell r="C11489" t="str">
            <v>H</v>
          </cell>
          <cell r="D11489">
            <v>2.21</v>
          </cell>
        </row>
        <row r="11490">
          <cell r="A11490">
            <v>4783</v>
          </cell>
          <cell r="B11490" t="str">
            <v>PINTOR</v>
          </cell>
          <cell r="C11490" t="str">
            <v>H</v>
          </cell>
          <cell r="D11490">
            <v>9.89</v>
          </cell>
        </row>
        <row r="11491">
          <cell r="A11491">
            <v>4785</v>
          </cell>
          <cell r="B11491" t="str">
            <v>PINTOR PARA TINTA EPOXI</v>
          </cell>
          <cell r="C11491" t="str">
            <v>H</v>
          </cell>
          <cell r="D11491">
            <v>11.78</v>
          </cell>
        </row>
        <row r="11492">
          <cell r="A11492">
            <v>4786</v>
          </cell>
          <cell r="B11492" t="str">
            <v>PISO EM GRANILITE, MARMORITE OU GRANITINA - ESP = 8 MM</v>
          </cell>
          <cell r="C11492" t="str">
            <v>M2</v>
          </cell>
          <cell r="D11492">
            <v>42</v>
          </cell>
        </row>
        <row r="11493">
          <cell r="A11493">
            <v>4787</v>
          </cell>
          <cell r="B11493" t="str">
            <v>GRANILHA DE MARMORE BRANCO</v>
          </cell>
          <cell r="C11493" t="str">
            <v>KG</v>
          </cell>
          <cell r="D11493">
            <v>0.56000000000000005</v>
          </cell>
        </row>
        <row r="11494">
          <cell r="A11494">
            <v>4790</v>
          </cell>
          <cell r="B11494" t="str">
            <v>PISO VINILICO EM PLACAS DE *30 X 30* CM, E = 2 MM (SEM COLOCACAO)</v>
          </cell>
          <cell r="C11494" t="str">
            <v>M2</v>
          </cell>
          <cell r="D11494">
            <v>50.5</v>
          </cell>
        </row>
        <row r="11495">
          <cell r="A11495">
            <v>4791</v>
          </cell>
          <cell r="B11495" t="str">
            <v>COLA CONTATO P/ CHAPA VINÍLICA/BORRACHA</v>
          </cell>
          <cell r="C11495" t="str">
            <v>KG</v>
          </cell>
          <cell r="D11495">
            <v>27.8</v>
          </cell>
        </row>
        <row r="11496">
          <cell r="A11496">
            <v>4792</v>
          </cell>
          <cell r="B11496" t="str">
            <v>PISO VINÍLICO EM PLACAS DE 30 X 30CM, C/ FLASH, ESP = 3,2MM</v>
          </cell>
          <cell r="C11496" t="str">
            <v>M2</v>
          </cell>
          <cell r="D11496">
            <v>86.05</v>
          </cell>
        </row>
        <row r="11497">
          <cell r="A11497">
            <v>4794</v>
          </cell>
          <cell r="B11497" t="str">
            <v>PISO DE BORRACHA DE 500 X 500 X 14 MM SPORTGOMA P/ ARGAMASSA PRETO PLURIGOMA</v>
          </cell>
          <cell r="C11497" t="str">
            <v>M2</v>
          </cell>
          <cell r="D11497">
            <v>187.39</v>
          </cell>
        </row>
        <row r="11498">
          <cell r="A11498">
            <v>4795</v>
          </cell>
          <cell r="B11498" t="str">
            <v>PISO DE BORRACHA 500 X 500 X 15 MM PASTILHADO P/ ARGAMASSA AI.15 PLURIGOMA PRETO</v>
          </cell>
          <cell r="C11498" t="str">
            <v>M2</v>
          </cell>
          <cell r="D11498">
            <v>261.01</v>
          </cell>
        </row>
        <row r="11499">
          <cell r="A11499">
            <v>4796</v>
          </cell>
          <cell r="B11499" t="str">
            <v>PISO BORRACHA 500 X 500 X 7 MM FRISADO P/ ARGAMASSA A.45 PLURIGOMA PRETO</v>
          </cell>
          <cell r="C11499" t="str">
            <v>M2</v>
          </cell>
          <cell r="D11499">
            <v>149.76</v>
          </cell>
        </row>
        <row r="11500">
          <cell r="A11500">
            <v>4797</v>
          </cell>
          <cell r="B11500" t="str">
            <v>PISO BORRACHA 500 X 500 X 7 MM PASTILHADO P/ ARGAMASSA A.15 PLURIGOMA PRETO</v>
          </cell>
          <cell r="C11500" t="str">
            <v>M2</v>
          </cell>
          <cell r="D11500">
            <v>149.15</v>
          </cell>
        </row>
        <row r="11501">
          <cell r="A11501">
            <v>4798</v>
          </cell>
          <cell r="B11501" t="str">
            <v>PISO BORRACHA 500 X 500 X 7 MM CANELADO P/ ARGAMASSA A.25 PLURIGOMA PRETO</v>
          </cell>
          <cell r="C11501" t="str">
            <v>M2</v>
          </cell>
          <cell r="D11501">
            <v>149.76</v>
          </cell>
        </row>
        <row r="11502">
          <cell r="A11502">
            <v>4800</v>
          </cell>
          <cell r="B11502" t="str">
            <v>PISO BORRACHA 500 X 500 X 3,5 MM PASTILHADO P/ COLA G.15 PLURIGOMA PRETO</v>
          </cell>
          <cell r="C11502" t="str">
            <v>M2</v>
          </cell>
          <cell r="D11502">
            <v>34.42</v>
          </cell>
        </row>
        <row r="11503">
          <cell r="A11503">
            <v>4801</v>
          </cell>
          <cell r="B11503" t="str">
            <v>PISO BORRACHA 500 X 500 X 3,5 MM CANELADO P/ COLA G.25 PLURIGOMA PRETO</v>
          </cell>
          <cell r="C11503" t="str">
            <v>M2</v>
          </cell>
          <cell r="D11503">
            <v>66.69</v>
          </cell>
        </row>
        <row r="11504">
          <cell r="A11504">
            <v>4802</v>
          </cell>
          <cell r="B11504" t="str">
            <v>PISO BORRACHA 500 X 500 X 3,5 MM FRISADO P/ COLA G.45 PLURIGOMA PRETO</v>
          </cell>
          <cell r="C11504" t="str">
            <v>M2</v>
          </cell>
          <cell r="D11504">
            <v>66.69</v>
          </cell>
        </row>
        <row r="11505">
          <cell r="A11505">
            <v>4803</v>
          </cell>
          <cell r="B11505" t="str">
            <v>RODAPE BORRACHA LISO H = 7CM P/ ARGAMASSA RCI.70 ESP = 2,0MM</v>
          </cell>
          <cell r="C11505" t="str">
            <v>M</v>
          </cell>
          <cell r="D11505">
            <v>22.07</v>
          </cell>
        </row>
        <row r="11506">
          <cell r="A11506">
            <v>4804</v>
          </cell>
          <cell r="B11506" t="str">
            <v>RODAPE VINILICO 5CM E = 1MM</v>
          </cell>
          <cell r="C11506" t="str">
            <v>M</v>
          </cell>
          <cell r="D11506">
            <v>7.04</v>
          </cell>
        </row>
        <row r="11507">
          <cell r="A11507">
            <v>4806</v>
          </cell>
          <cell r="B11507" t="str">
            <v>TESTEIRA VINILICA - PECA 5M</v>
          </cell>
          <cell r="C11507" t="str">
            <v>M</v>
          </cell>
          <cell r="D11507">
            <v>15.3</v>
          </cell>
        </row>
        <row r="11508">
          <cell r="A11508">
            <v>4812</v>
          </cell>
          <cell r="B11508" t="str">
            <v>PLACA DE GESSO PARA FORRO, DE 60 X 60* CM E ESPESSURA DE 12 MM (30 MM NAS BORDAS) (SEM COLOCACAO)</v>
          </cell>
          <cell r="C11508" t="str">
            <v>M2</v>
          </cell>
          <cell r="D11508">
            <v>6.11</v>
          </cell>
        </row>
        <row r="11509">
          <cell r="A11509">
            <v>4813</v>
          </cell>
          <cell r="B11509" t="str">
            <v>PLACA DE OBRA (PARA CONSTRUCAO CIVIL) EM CHAPA GALVANIZADA *N° 22*, DE *2,0 X 1,125* M</v>
          </cell>
          <cell r="C11509" t="str">
            <v>M2</v>
          </cell>
          <cell r="D11509">
            <v>202.5</v>
          </cell>
        </row>
        <row r="11510">
          <cell r="A11510">
            <v>4814</v>
          </cell>
          <cell r="B11510" t="str">
            <v>APARELHO SINALIZADOR DE SAIDA DE GARAGEM COMPLETO C/ CELULA FOTOELETRICA E BRACADEIRA</v>
          </cell>
          <cell r="C11510" t="str">
            <v>UN</v>
          </cell>
          <cell r="D11510">
            <v>375.51</v>
          </cell>
        </row>
        <row r="11511">
          <cell r="A11511">
            <v>4815</v>
          </cell>
          <cell r="B11511" t="str">
            <v>BALDE VERMELHO P/ SINALIZACAO</v>
          </cell>
          <cell r="C11511" t="str">
            <v>UN</v>
          </cell>
          <cell r="D11511">
            <v>4.49</v>
          </cell>
        </row>
        <row r="11512">
          <cell r="A11512">
            <v>4818</v>
          </cell>
          <cell r="B11512" t="str">
            <v>PLACA DE MARMORE BRANCO POLIDO, PARA PISO, DE 30 X 30 CM, E = 2 CM</v>
          </cell>
          <cell r="C11512" t="str">
            <v>M2</v>
          </cell>
          <cell r="D11512">
            <v>110</v>
          </cell>
        </row>
        <row r="11513">
          <cell r="A11513">
            <v>4819</v>
          </cell>
          <cell r="B11513" t="str">
            <v>PLACA MARMORE BRANCO COMUM 15 X 30CM E = 3CM, POLIDO P/ REVESTIMENTO</v>
          </cell>
          <cell r="C11513" t="str">
            <v>M2</v>
          </cell>
          <cell r="D11513">
            <v>119.42</v>
          </cell>
        </row>
        <row r="11514">
          <cell r="A11514">
            <v>4820</v>
          </cell>
          <cell r="B11514" t="str">
            <v>PLACA MARMORE BRANCO COMUM 15 X 30CM E = 2,5CM, POLIDO P/ REVESTIMENTO</v>
          </cell>
          <cell r="C11514" t="str">
            <v>M2</v>
          </cell>
          <cell r="D11514">
            <v>106.15</v>
          </cell>
        </row>
        <row r="11515">
          <cell r="A11515">
            <v>4821</v>
          </cell>
          <cell r="B11515" t="str">
            <v>PLACA MARMORE BRANCO 30 X 30CM E = 3CM, P/ PISO, POLIDO</v>
          </cell>
          <cell r="C11515" t="str">
            <v>M2</v>
          </cell>
          <cell r="D11515">
            <v>163.26</v>
          </cell>
        </row>
        <row r="11516">
          <cell r="A11516">
            <v>4822</v>
          </cell>
          <cell r="B11516" t="str">
            <v>PLACA MARMORE BRANCO 15 X 30CM E = 2CM, POLIDO PARA REVESTIMENTO</v>
          </cell>
          <cell r="C11516" t="str">
            <v>M2</v>
          </cell>
          <cell r="D11516">
            <v>116.77</v>
          </cell>
        </row>
        <row r="11517">
          <cell r="A11517">
            <v>4823</v>
          </cell>
          <cell r="B11517" t="str">
            <v>MASSA PLASTICA ADESIVA PARA MARMORE/GRANITO</v>
          </cell>
          <cell r="C11517" t="str">
            <v>KG</v>
          </cell>
          <cell r="D11517">
            <v>13.75</v>
          </cell>
        </row>
        <row r="11518">
          <cell r="A11518">
            <v>4824</v>
          </cell>
          <cell r="B11518" t="str">
            <v>GRANA DE MARMORE</v>
          </cell>
          <cell r="C11518" t="str">
            <v>KG</v>
          </cell>
          <cell r="D11518">
            <v>0.37</v>
          </cell>
        </row>
        <row r="11519">
          <cell r="A11519">
            <v>4825</v>
          </cell>
          <cell r="B11519" t="str">
            <v>PEITORIL MARMORE BRANCO L = 25CM ESP = 3CM, POLIDO</v>
          </cell>
          <cell r="C11519" t="str">
            <v>M</v>
          </cell>
          <cell r="D11519">
            <v>57.06</v>
          </cell>
        </row>
        <row r="11520">
          <cell r="A11520">
            <v>4826</v>
          </cell>
          <cell r="B11520" t="str">
            <v>PEITORIL MARMORE BRANCO L = 15CM ESP = 3CM, POLIDO</v>
          </cell>
          <cell r="C11520" t="str">
            <v>M</v>
          </cell>
          <cell r="D11520">
            <v>42.06</v>
          </cell>
        </row>
        <row r="11521">
          <cell r="A11521">
            <v>4827</v>
          </cell>
          <cell r="B11521" t="str">
            <v>SOLEIRA MARMORE BRANCO L = 25CM E = 3CM, POLIDO</v>
          </cell>
          <cell r="C11521" t="str">
            <v>M</v>
          </cell>
          <cell r="D11521">
            <v>56.39</v>
          </cell>
        </row>
        <row r="11522">
          <cell r="A11522">
            <v>4828</v>
          </cell>
          <cell r="B11522" t="str">
            <v>SOLEIRA DE MARMORE BRANCO NACIONAL, POLIDO, DE 13 A 15 CM DE LARGURA E 2 CM DE ESPESSURA</v>
          </cell>
          <cell r="C11522" t="str">
            <v>M</v>
          </cell>
          <cell r="D11522">
            <v>31.63</v>
          </cell>
        </row>
        <row r="11523">
          <cell r="A11523">
            <v>4829</v>
          </cell>
          <cell r="B11523" t="str">
            <v>RODAPE MARMORE BRANCO COMUM H = 7CM, ESP = 2CM, POLIDO</v>
          </cell>
          <cell r="C11523" t="str">
            <v>M</v>
          </cell>
          <cell r="D11523">
            <v>18.579999999999998</v>
          </cell>
        </row>
        <row r="11524">
          <cell r="A11524">
            <v>4830</v>
          </cell>
          <cell r="B11524" t="str">
            <v>RODAPE MARMORE BRANCO COMUM H = 5CM, ESP = 2CM, POLIDO</v>
          </cell>
          <cell r="C11524" t="str">
            <v>M</v>
          </cell>
          <cell r="D11524">
            <v>13.27</v>
          </cell>
        </row>
        <row r="11525">
          <cell r="A11525">
            <v>4888</v>
          </cell>
          <cell r="B11525" t="str">
            <v>PLUG OU BUJAO FERRO GALV 1/2"</v>
          </cell>
          <cell r="C11525" t="str">
            <v>UN</v>
          </cell>
          <cell r="D11525">
            <v>1.59</v>
          </cell>
        </row>
        <row r="11526">
          <cell r="A11526">
            <v>4889</v>
          </cell>
          <cell r="B11526" t="str">
            <v>PLUG OU BUJAO FERRO GALV 3/4"</v>
          </cell>
          <cell r="C11526" t="str">
            <v>UN</v>
          </cell>
          <cell r="D11526">
            <v>2.5</v>
          </cell>
        </row>
        <row r="11527">
          <cell r="A11527">
            <v>4890</v>
          </cell>
          <cell r="B11527" t="str">
            <v>PLUG OU BUJAO FERRO GALV 1"</v>
          </cell>
          <cell r="C11527" t="str">
            <v>UN</v>
          </cell>
          <cell r="D11527">
            <v>3.57</v>
          </cell>
        </row>
        <row r="11528">
          <cell r="A11528">
            <v>4891</v>
          </cell>
          <cell r="B11528" t="str">
            <v>PLUG OU BUJAO FERRO GALV 2"</v>
          </cell>
          <cell r="C11528" t="str">
            <v>UN</v>
          </cell>
          <cell r="D11528">
            <v>10.59</v>
          </cell>
        </row>
        <row r="11529">
          <cell r="A11529">
            <v>4892</v>
          </cell>
          <cell r="B11529" t="str">
            <v>PLUG OU BUJAO FERRO GALV 3"</v>
          </cell>
          <cell r="C11529" t="str">
            <v>UN</v>
          </cell>
          <cell r="D11529">
            <v>27.38</v>
          </cell>
        </row>
        <row r="11530">
          <cell r="A11530">
            <v>4893</v>
          </cell>
          <cell r="B11530" t="str">
            <v>PLUG OU BUJAO FERRO GALV 1 1/2"</v>
          </cell>
          <cell r="C11530" t="str">
            <v>UN</v>
          </cell>
          <cell r="D11530">
            <v>6.97</v>
          </cell>
        </row>
        <row r="11531">
          <cell r="A11531">
            <v>4894</v>
          </cell>
          <cell r="B11531" t="str">
            <v>PLUG OU BUJAO FERRO GALV 1 1/4"</v>
          </cell>
          <cell r="C11531" t="str">
            <v>UN</v>
          </cell>
          <cell r="D11531">
            <v>5.38</v>
          </cell>
        </row>
        <row r="11532">
          <cell r="A11532">
            <v>4895</v>
          </cell>
          <cell r="B11532" t="str">
            <v>PLUG DE PVC ROSCAVEL, DE 1/2" (NBR 5648)</v>
          </cell>
          <cell r="C11532" t="str">
            <v>UN</v>
          </cell>
          <cell r="D11532">
            <v>0.4</v>
          </cell>
        </row>
        <row r="11533">
          <cell r="A11533">
            <v>4896</v>
          </cell>
          <cell r="B11533" t="str">
            <v>PLUG PVC ROSCAVEL 3/4", PARA AGUA FRIA PREDIAL</v>
          </cell>
          <cell r="C11533" t="str">
            <v>UN</v>
          </cell>
          <cell r="D11533">
            <v>0.4</v>
          </cell>
        </row>
        <row r="11534">
          <cell r="A11534">
            <v>4897</v>
          </cell>
          <cell r="B11534" t="str">
            <v>PLUG PVC ROSCAVEL 1", PARA AGUA FRIA PREDIAL</v>
          </cell>
          <cell r="C11534" t="str">
            <v>UN</v>
          </cell>
          <cell r="D11534">
            <v>0.95</v>
          </cell>
        </row>
        <row r="11535">
          <cell r="A11535">
            <v>4898</v>
          </cell>
          <cell r="B11535" t="str">
            <v>PLUG PVC, ROSCAVEL, 1 1/4", AGUA FRIA PREDIAL</v>
          </cell>
          <cell r="C11535" t="str">
            <v>UN</v>
          </cell>
          <cell r="D11535">
            <v>1.2</v>
          </cell>
        </row>
        <row r="11536">
          <cell r="A11536">
            <v>4899</v>
          </cell>
          <cell r="B11536" t="str">
            <v>PLUG PVC, ROSCAVEL, 2", AGUA FRIA PREDIAL</v>
          </cell>
          <cell r="C11536" t="str">
            <v>UN</v>
          </cell>
          <cell r="D11536">
            <v>3.76</v>
          </cell>
        </row>
        <row r="11537">
          <cell r="A11537">
            <v>4900</v>
          </cell>
          <cell r="B11537" t="str">
            <v>PLUG PVC, ROSCAVEL, 1 1/2", AGUA FRIA PREDIAL</v>
          </cell>
          <cell r="C11537" t="str">
            <v>UN</v>
          </cell>
          <cell r="D11537">
            <v>2.76</v>
          </cell>
        </row>
        <row r="11538">
          <cell r="A11538">
            <v>4902</v>
          </cell>
          <cell r="B11538" t="str">
            <v>PLUG PVC, JE, DN 150 MM, PARA REDE COLETORA ESGOTO (NBR 10569)</v>
          </cell>
          <cell r="C11538" t="str">
            <v>UN</v>
          </cell>
          <cell r="D11538">
            <v>32.729999999999997</v>
          </cell>
        </row>
        <row r="11539">
          <cell r="A11539">
            <v>4903</v>
          </cell>
          <cell r="B11539" t="str">
            <v>PLUG PVC, JE, DN 350 MM, PARA REDE COLETORA ESGOTO (NBR 10569)</v>
          </cell>
          <cell r="C11539" t="str">
            <v>UN</v>
          </cell>
          <cell r="D11539">
            <v>169.84</v>
          </cell>
        </row>
        <row r="11540">
          <cell r="A11540">
            <v>4904</v>
          </cell>
          <cell r="B11540" t="str">
            <v>PLUG PVC, JE, DN 300 MM, PARA REDE COLETORA ESGOTO (NBR 10569)</v>
          </cell>
          <cell r="C11540" t="str">
            <v>UN</v>
          </cell>
          <cell r="D11540">
            <v>116.7</v>
          </cell>
        </row>
        <row r="11541">
          <cell r="A11541">
            <v>4905</v>
          </cell>
          <cell r="B11541" t="str">
            <v>PLUG PVC, JE, DN 400 MM, PARA REDE COLETORA ESGOTO ( NBR 10569)</v>
          </cell>
          <cell r="C11541" t="str">
            <v>UN</v>
          </cell>
          <cell r="D11541">
            <v>190.33</v>
          </cell>
        </row>
        <row r="11542">
          <cell r="A11542">
            <v>4907</v>
          </cell>
          <cell r="B11542" t="str">
            <v>PLUG PVC, JE, DN 100 MM, PARA REDE COLETORA ESGOTO (NBR 10569)</v>
          </cell>
          <cell r="C11542" t="str">
            <v>UN</v>
          </cell>
          <cell r="D11542">
            <v>14.46</v>
          </cell>
        </row>
        <row r="11543">
          <cell r="A11543">
            <v>4908</v>
          </cell>
          <cell r="B11543" t="str">
            <v>PLUG PVC, JE, DN 200 MM, PARA REDE COLETORA ESGOTO (NBR 10569)</v>
          </cell>
          <cell r="C11543" t="str">
            <v>UN</v>
          </cell>
          <cell r="D11543">
            <v>47.11</v>
          </cell>
        </row>
        <row r="11544">
          <cell r="A11544">
            <v>4909</v>
          </cell>
          <cell r="B11544" t="str">
            <v>PLUG PVC, JE, DN 250 MM, PARA REDE COLETORA ESGOTO (NBR 10569)</v>
          </cell>
          <cell r="C11544" t="str">
            <v>UN</v>
          </cell>
          <cell r="D11544">
            <v>86.36</v>
          </cell>
        </row>
        <row r="11545">
          <cell r="A11545">
            <v>4910</v>
          </cell>
          <cell r="B11545" t="str">
            <v>PORTA DE ENROLAR COMPLETA (MONTANTE E FECHADURA) EM CHAPA DE ACO ONDULADA N° 26 - M2</v>
          </cell>
          <cell r="C11545" t="str">
            <v>M2</v>
          </cell>
          <cell r="D11545">
            <v>180</v>
          </cell>
        </row>
        <row r="11546">
          <cell r="A11546">
            <v>4911</v>
          </cell>
          <cell r="B11546" t="str">
            <v>PORTA ACO ENROLAR CHAPA 22 RAIADA LARGA - ACAB GALV NATURAL - 2,0 X 2,50M - MANUAL - COMPLETA -COLOCADA</v>
          </cell>
          <cell r="C11546" t="str">
            <v>M2</v>
          </cell>
          <cell r="D11546">
            <v>187.2</v>
          </cell>
        </row>
        <row r="11547">
          <cell r="A11547">
            <v>4912</v>
          </cell>
          <cell r="B11547" t="str">
            <v>CANTONEIRA DE ACO 3 " X 3 " X 1/4 "</v>
          </cell>
          <cell r="C11547" t="str">
            <v>KG</v>
          </cell>
          <cell r="D11547">
            <v>4.62</v>
          </cell>
        </row>
        <row r="11548">
          <cell r="A11548">
            <v>4913</v>
          </cell>
          <cell r="B11548" t="str">
            <v>PORTA ACO ENROLAR CHAPA 24 ONDULADA/PERFIL MEIA CANA - ACAB GALV NATURAL - 2FLS DE 2,0 X 2,60M -MANUAL - COMPLETA - COLOCADA</v>
          </cell>
          <cell r="C11548" t="str">
            <v>UN</v>
          </cell>
          <cell r="D11548">
            <v>932.4</v>
          </cell>
        </row>
        <row r="11549">
          <cell r="A11549">
            <v>4914</v>
          </cell>
          <cell r="B11549" t="str">
            <v>PORTA ALUMINIO ABRIR, PERFIL SERIE 25, CHAPA CORRUGADA C/ GUARNICAO 87 X 210CM</v>
          </cell>
          <cell r="C11549" t="str">
            <v>M2</v>
          </cell>
          <cell r="D11549">
            <v>470.63</v>
          </cell>
        </row>
        <row r="11550">
          <cell r="A11550">
            <v>4917</v>
          </cell>
          <cell r="B11550" t="str">
            <v>PORTA ALUMINIO ABRIR, PERFIL SERIE 25, TP VENEZIANA C/ GUARNICAO 87 X 210CM</v>
          </cell>
          <cell r="C11550" t="str">
            <v>M2</v>
          </cell>
          <cell r="D11550">
            <v>472.82</v>
          </cell>
        </row>
        <row r="11551">
          <cell r="A11551">
            <v>4922</v>
          </cell>
          <cell r="B11551" t="str">
            <v>PORTA DE CORRER EM ALUMINIO (LINHA 25), COM DUAS FOLHAS PARA VIDRO E GUARNICAO, DE 1,80 X 2,10 M</v>
          </cell>
          <cell r="C11551" t="str">
            <v>M2</v>
          </cell>
          <cell r="D11551">
            <v>368.24</v>
          </cell>
        </row>
        <row r="11552">
          <cell r="A11552">
            <v>4923</v>
          </cell>
          <cell r="B11552" t="str">
            <v>PORTA ALUMINIO CORRER, PERFIL SERIE 16, FOLHAS P/ VIDRO C/ GUARNICAO 160 X 210CM</v>
          </cell>
          <cell r="C11552" t="str">
            <v>M2</v>
          </cell>
          <cell r="D11552">
            <v>411.98</v>
          </cell>
        </row>
        <row r="11553">
          <cell r="A11553">
            <v>4929</v>
          </cell>
          <cell r="B11553" t="str">
            <v>PORTA DE ABRIR EM FERRO (TIPO CHAPA N° 18), COM ALMOFADA E GUARNICAO, SEM BASCULA, DE *0,87 X 2,10* M</v>
          </cell>
          <cell r="C11553" t="str">
            <v>M2</v>
          </cell>
          <cell r="D11553">
            <v>230.83</v>
          </cell>
        </row>
        <row r="11554">
          <cell r="A11554">
            <v>4930</v>
          </cell>
          <cell r="B11554" t="str">
            <v>PORTA FERRO ABRIR TP BARRA CHATA C/ REQUADRO E GUARNICAO COMPLETA 87 X 210CM</v>
          </cell>
          <cell r="C11554" t="str">
            <v>M2</v>
          </cell>
          <cell r="D11554">
            <v>195.02</v>
          </cell>
        </row>
        <row r="11555">
          <cell r="A11555">
            <v>4931</v>
          </cell>
          <cell r="B11555" t="str">
            <v>PORTA FERRO ABRIR TP CHAPA C/ GUARNICAO 70 X 210CM</v>
          </cell>
          <cell r="C11555" t="str">
            <v>UN</v>
          </cell>
          <cell r="D11555">
            <v>208.45</v>
          </cell>
        </row>
        <row r="11556">
          <cell r="A11556">
            <v>4936</v>
          </cell>
          <cell r="B11556" t="str">
            <v>PORTA FERRO ABRIR TP GRADE C/ CHAPA, C/ GUARNICAO 87 X 210CM</v>
          </cell>
          <cell r="C11556" t="str">
            <v>M2</v>
          </cell>
          <cell r="D11556">
            <v>186.29</v>
          </cell>
        </row>
        <row r="11557">
          <cell r="A11557">
            <v>4937</v>
          </cell>
          <cell r="B11557" t="str">
            <v>PORTA FERRO ABRIR TP CHAPA C/ GUARNICAO 60 X 210CM</v>
          </cell>
          <cell r="C11557" t="str">
            <v>UN</v>
          </cell>
          <cell r="D11557">
            <v>407.14</v>
          </cell>
        </row>
        <row r="11558">
          <cell r="A11558">
            <v>4938</v>
          </cell>
          <cell r="B11558" t="str">
            <v>PORTA FERRO ABRIR TP CHAPA C/ GUARNICAO 80 X 210CM</v>
          </cell>
          <cell r="C11558" t="str">
            <v>UN</v>
          </cell>
          <cell r="D11558">
            <v>418.14</v>
          </cell>
        </row>
        <row r="11559">
          <cell r="A11559">
            <v>4939</v>
          </cell>
          <cell r="B11559" t="str">
            <v>PORTA FERRO ABRIR TP QUADRICULADA C/ GUARNICAO 87 X 210CM</v>
          </cell>
          <cell r="C11559" t="str">
            <v>M2</v>
          </cell>
          <cell r="D11559">
            <v>231.73</v>
          </cell>
        </row>
        <row r="11560">
          <cell r="A11560">
            <v>4940</v>
          </cell>
          <cell r="B11560" t="str">
            <v>PORTA FERRO CORRER TP CHAPA C/ GUARNICAO 1FL P/ VIDRO COMPLETA 87 X 210CM</v>
          </cell>
          <cell r="C11560" t="str">
            <v>M2</v>
          </cell>
          <cell r="D11560">
            <v>234.44</v>
          </cell>
        </row>
        <row r="11561">
          <cell r="A11561">
            <v>4941</v>
          </cell>
          <cell r="B11561" t="str">
            <v>PORTA FERRO CORRER TP CHAPA C/ GUARNICAO 2FLS COMPLETA 160 X 210CM</v>
          </cell>
          <cell r="C11561" t="str">
            <v>M2</v>
          </cell>
          <cell r="D11561">
            <v>208.94</v>
          </cell>
        </row>
        <row r="11562">
          <cell r="A11562">
            <v>4943</v>
          </cell>
          <cell r="B11562" t="str">
            <v>PORTA ACO ENROLAR CHAPA 24 VAZADA TIJOLINHO OU EQUIV C/ RETANG OU CIRCULO - ACAB GALV NATURAL -2,0 X 2,50M - MANUAL - COMPLETA - COLOCADA</v>
          </cell>
          <cell r="C11562" t="str">
            <v>M2</v>
          </cell>
          <cell r="D11562">
            <v>311.39999999999998</v>
          </cell>
        </row>
        <row r="11563">
          <cell r="A11563">
            <v>4944</v>
          </cell>
          <cell r="B11563" t="str">
            <v>PORTA ACO ENROLAR TIPO GRADE - FABRICADA C/ PERFIL "U" VIRADO/CHAPA 16 OU PERFIL ESTEIRA GRILL REFORCADA TIJOLINHO - ACAB GALV NATURAL - 2,0 X 2,50M - MANUAL - COMPLETA - COLOCADA"</v>
          </cell>
          <cell r="C11563" t="str">
            <v>M2</v>
          </cell>
          <cell r="D11563">
            <v>279</v>
          </cell>
        </row>
        <row r="11564">
          <cell r="A11564">
            <v>4946</v>
          </cell>
          <cell r="B11564" t="str">
            <v>PORTAO FERRO ABRIR EM TELA 1 FOLHA 95 X 210CM</v>
          </cell>
          <cell r="C11564" t="str">
            <v>UN</v>
          </cell>
          <cell r="D11564">
            <v>360.37</v>
          </cell>
        </row>
        <row r="11565">
          <cell r="A11565">
            <v>4947</v>
          </cell>
          <cell r="B11565" t="str">
            <v>PORTAO FERRO ABRIR CHAPA GALVANIZADA NUM 18</v>
          </cell>
          <cell r="C11565" t="str">
            <v>M2</v>
          </cell>
          <cell r="D11565">
            <v>220.07</v>
          </cell>
        </row>
        <row r="11566">
          <cell r="A11566">
            <v>4948</v>
          </cell>
          <cell r="B11566" t="str">
            <v>PORTAO FERRO C/ VARA 1/2" C/REQUADRO</v>
          </cell>
          <cell r="C11566" t="str">
            <v>M2</v>
          </cell>
          <cell r="D11566">
            <v>154.05000000000001</v>
          </cell>
        </row>
        <row r="11567">
          <cell r="A11567">
            <v>4950</v>
          </cell>
          <cell r="B11567" t="str">
            <v>PORTAO FERRO ABRIR EM TELA 2 FOLHAS 420 X 210CM</v>
          </cell>
          <cell r="C11567" t="str">
            <v>UN</v>
          </cell>
          <cell r="D11567">
            <v>1430.48</v>
          </cell>
        </row>
        <row r="11568">
          <cell r="A11568">
            <v>4958</v>
          </cell>
          <cell r="B11568" t="str">
            <v>PORTA MADEIRA SEMI-OCA ALMOFADADA REGIONAL 2A 80 X 210 X 3,5</v>
          </cell>
          <cell r="C11568" t="str">
            <v>M2</v>
          </cell>
          <cell r="D11568">
            <v>188.67</v>
          </cell>
        </row>
        <row r="11569">
          <cell r="A11569">
            <v>4962</v>
          </cell>
          <cell r="B11569" t="str">
            <v>PORTA MADEIRA SEMI-OCA ALMOFADADA REGIONAL 1A 70 X 210 X 3CM</v>
          </cell>
          <cell r="C11569" t="str">
            <v>UN</v>
          </cell>
          <cell r="D11569">
            <v>181.87</v>
          </cell>
        </row>
        <row r="11570">
          <cell r="A11570">
            <v>4964</v>
          </cell>
          <cell r="B11570" t="str">
            <v>PORTA MADEIRA SEMI-OCA ALMOFADADA REGIONAL 1A 80 X 210 X 3CM</v>
          </cell>
          <cell r="C11570" t="str">
            <v>UN</v>
          </cell>
          <cell r="D11570">
            <v>216.7</v>
          </cell>
        </row>
        <row r="11571">
          <cell r="A11571">
            <v>4968</v>
          </cell>
          <cell r="B11571" t="str">
            <v>PORTA MADEIRA REGIONAL 1A VENEZIANA 70 X 210 X 3,5CM</v>
          </cell>
          <cell r="C11571" t="str">
            <v>M2</v>
          </cell>
          <cell r="D11571">
            <v>176.49</v>
          </cell>
        </row>
        <row r="11572">
          <cell r="A11572">
            <v>4969</v>
          </cell>
          <cell r="B11572" t="str">
            <v>PORTA MADEIRA REGIONAL 1A VENEZIANA 80 X 210 X 3CM</v>
          </cell>
          <cell r="C11572" t="str">
            <v>M2</v>
          </cell>
          <cell r="D11572">
            <v>233.06</v>
          </cell>
        </row>
        <row r="11573">
          <cell r="A11573">
            <v>4977</v>
          </cell>
          <cell r="B11573" t="str">
            <v>PORTA MADEIRA REGIONAL 2A VENEZIANA 80 X 210 X 3CM</v>
          </cell>
          <cell r="C11573" t="str">
            <v>M2</v>
          </cell>
          <cell r="D11573">
            <v>227.6</v>
          </cell>
        </row>
        <row r="11574">
          <cell r="A11574">
            <v>4981</v>
          </cell>
          <cell r="B11574" t="str">
            <v>PORTA INTERNA LISA EM COMPENSADO DE MADEIRA DE 1A. QUALIDADE, COM FOLHEADO PARA ACABAMENTO EM CERA OU VERNIZ, DE *0,70 X 2,10 X 0,035* M</v>
          </cell>
          <cell r="C11574" t="str">
            <v>UN</v>
          </cell>
          <cell r="D11574">
            <v>120</v>
          </cell>
        </row>
        <row r="11575">
          <cell r="A11575">
            <v>4982</v>
          </cell>
          <cell r="B11575" t="str">
            <v>PORTA MADEIRA COMPENSADA LISA PARA PINTURA 100 X 210 X 3,5 CM</v>
          </cell>
          <cell r="C11575" t="str">
            <v>UN</v>
          </cell>
          <cell r="D11575">
            <v>116.29</v>
          </cell>
        </row>
        <row r="11576">
          <cell r="A11576">
            <v>4987</v>
          </cell>
          <cell r="B11576" t="str">
            <v>PORTA MADEIRA COMPENSADA LISA PARA CERA OU VERNIZ 90 X 210 X 3,5CM</v>
          </cell>
          <cell r="C11576" t="str">
            <v>UN</v>
          </cell>
          <cell r="D11576">
            <v>144.13999999999999</v>
          </cell>
        </row>
        <row r="11577">
          <cell r="A11577">
            <v>4989</v>
          </cell>
          <cell r="B11577" t="str">
            <v>PORTA MADEIRA COMPENSADA LISA PARA CERA OU VERNIZ 100 X 210 X 3,5CM</v>
          </cell>
          <cell r="C11577" t="str">
            <v>UN</v>
          </cell>
          <cell r="D11577">
            <v>163.30000000000001</v>
          </cell>
        </row>
        <row r="11578">
          <cell r="A11578">
            <v>4992</v>
          </cell>
          <cell r="B11578" t="str">
            <v>PORTA MADEIRA COMPENSADA LISA PARA CERA OU VERNIZ 80 X 210 X 3,5CM</v>
          </cell>
          <cell r="C11578" t="str">
            <v>UN</v>
          </cell>
          <cell r="D11578">
            <v>124.92</v>
          </cell>
        </row>
        <row r="11579">
          <cell r="A11579">
            <v>4998</v>
          </cell>
          <cell r="B11579" t="str">
            <v>PORTA TIPO MEXICANA DE MADEIRA MACICA DE 1A. QUALIDADE, DE *0,80 X 2,10 X 0,035* M</v>
          </cell>
          <cell r="C11579" t="str">
            <v>M2</v>
          </cell>
          <cell r="D11579">
            <v>239.75</v>
          </cell>
        </row>
        <row r="11580">
          <cell r="A11580">
            <v>5000</v>
          </cell>
          <cell r="B11580" t="str">
            <v>PORTA MADEIRA MACICA REGIONAL 2A MEXICANA 80 X 210 X 3,5CM</v>
          </cell>
          <cell r="C11580" t="str">
            <v>M2</v>
          </cell>
          <cell r="D11580">
            <v>179.01</v>
          </cell>
        </row>
        <row r="11581">
          <cell r="A11581">
            <v>5002</v>
          </cell>
          <cell r="B11581" t="str">
            <v>PORTA MADEIRA REGIONAL 3A CORRER P/ VIDRO E = 3CM</v>
          </cell>
          <cell r="C11581" t="str">
            <v>M2</v>
          </cell>
          <cell r="D11581">
            <v>235.75</v>
          </cell>
        </row>
        <row r="11582">
          <cell r="A11582">
            <v>5020</v>
          </cell>
          <cell r="B11582" t="str">
            <v>PORTA MADEIRA COMPENSADA LISA PARA CERA OU VERNIZ 60 X 210 X 3,5CM</v>
          </cell>
          <cell r="C11582" t="str">
            <v>UN</v>
          </cell>
          <cell r="D11582">
            <v>109.91</v>
          </cell>
        </row>
        <row r="11583">
          <cell r="A11583">
            <v>5028</v>
          </cell>
          <cell r="B11583" t="str">
            <v>PORTA MADEIRA REGIONAL 1A CORRER P/ VIDRO E = 3,5CM</v>
          </cell>
          <cell r="C11583" t="str">
            <v>M2</v>
          </cell>
          <cell r="D11583">
            <v>348.77</v>
          </cell>
        </row>
        <row r="11584">
          <cell r="A11584">
            <v>5031</v>
          </cell>
          <cell r="B11584" t="str">
            <v>VIDRO TEMPERADO INCOLOR PARA PORTA DE ABRIR, E = 10 MM (SEM FERRAGENS E SEM COLOCACAO) - M2</v>
          </cell>
          <cell r="C11584" t="str">
            <v>M2</v>
          </cell>
          <cell r="D11584">
            <v>277.5</v>
          </cell>
        </row>
        <row r="11585">
          <cell r="A11585">
            <v>5033</v>
          </cell>
          <cell r="B11585" t="str">
            <v>POSTE DE CONCRETO DUPLO T, TIPO B, 300 KG, H = 9 M (NBR 8451)</v>
          </cell>
          <cell r="C11585" t="str">
            <v>UN</v>
          </cell>
          <cell r="D11585">
            <v>440</v>
          </cell>
        </row>
        <row r="11586">
          <cell r="A11586">
            <v>5034</v>
          </cell>
          <cell r="B11586" t="str">
            <v>POSTE DE CONCRETO CIRCULAR, 600 KG, H = 10 M (NBR 8451)</v>
          </cell>
          <cell r="C11586" t="str">
            <v>UN</v>
          </cell>
          <cell r="D11586">
            <v>850.53</v>
          </cell>
        </row>
        <row r="11587">
          <cell r="A11587">
            <v>5035</v>
          </cell>
          <cell r="B11587" t="str">
            <v>POSTE DE CONCRETO CIRCULAR, 400 KG, H = 11 M (NBR 8451)</v>
          </cell>
          <cell r="C11587" t="str">
            <v>UN</v>
          </cell>
          <cell r="D11587">
            <v>788.1</v>
          </cell>
        </row>
        <row r="11588">
          <cell r="A11588">
            <v>5036</v>
          </cell>
          <cell r="B11588" t="str">
            <v>POSTE DE CONCRETO CIRCULAR, 400 KG, H = 14 M (NBR 8451)</v>
          </cell>
          <cell r="C11588" t="str">
            <v>UN</v>
          </cell>
          <cell r="D11588">
            <v>1315.6</v>
          </cell>
        </row>
        <row r="11589">
          <cell r="A11589">
            <v>5037</v>
          </cell>
          <cell r="B11589" t="str">
            <v>POSTE DE CONCRETO DUPLO T, TIPO D, 100 KG, H = 7 M (NBR 8451)</v>
          </cell>
          <cell r="C11589" t="str">
            <v>UN</v>
          </cell>
          <cell r="D11589">
            <v>223.23</v>
          </cell>
        </row>
        <row r="11590">
          <cell r="A11590">
            <v>5038</v>
          </cell>
          <cell r="B11590" t="str">
            <v>POSTE DE CONCRETO DUPLO T, TIPO D, 200 KG, H = 9 M (NBR 8451)</v>
          </cell>
          <cell r="C11590" t="str">
            <v>UN</v>
          </cell>
          <cell r="D11590">
            <v>358.6</v>
          </cell>
        </row>
        <row r="11591">
          <cell r="A11591">
            <v>5040</v>
          </cell>
          <cell r="B11591" t="str">
            <v>POSTE DE CONCRETO CIRCULAR, 100 KG, H = 5 M (NBR 8451)</v>
          </cell>
          <cell r="C11591" t="str">
            <v>UN</v>
          </cell>
          <cell r="D11591">
            <v>170.72</v>
          </cell>
        </row>
        <row r="11592">
          <cell r="A11592">
            <v>5041</v>
          </cell>
          <cell r="B11592" t="str">
            <v>POSTE DE CONCRETO CIRCULAR, 300 KG, H = 5 M (NBR 8451)</v>
          </cell>
          <cell r="C11592" t="str">
            <v>UN</v>
          </cell>
          <cell r="D11592">
            <v>228.8</v>
          </cell>
        </row>
        <row r="11593">
          <cell r="A11593">
            <v>5042</v>
          </cell>
          <cell r="B11593" t="str">
            <v>POSTE DE CONCRETO CIRCULAR, 200 KG, H = 7 M (NBR 8451)</v>
          </cell>
          <cell r="C11593" t="str">
            <v>UN</v>
          </cell>
          <cell r="D11593">
            <v>322.08</v>
          </cell>
        </row>
        <row r="11594">
          <cell r="A11594">
            <v>5043</v>
          </cell>
          <cell r="B11594" t="str">
            <v>POSTE DE CONCRETO CIRCULAR, 300 KG, H = 7 M (NBR 8451)</v>
          </cell>
          <cell r="C11594" t="str">
            <v>UN</v>
          </cell>
          <cell r="D11594">
            <v>395.12</v>
          </cell>
        </row>
        <row r="11595">
          <cell r="A11595">
            <v>5044</v>
          </cell>
          <cell r="B11595" t="str">
            <v>POSTE DE CONCRETO CIRCULAR, 200 KG, H = 9 M (NBR 8451)</v>
          </cell>
          <cell r="C11595" t="str">
            <v>UN</v>
          </cell>
          <cell r="D11595">
            <v>435.6</v>
          </cell>
        </row>
        <row r="11596">
          <cell r="A11596">
            <v>5045</v>
          </cell>
          <cell r="B11596" t="str">
            <v>POSTE DE CONCRETO CIRCULAR, 200 KG, H = 11 M (NBR 8451)</v>
          </cell>
          <cell r="C11596" t="str">
            <v>UN</v>
          </cell>
          <cell r="D11596">
            <v>617.42999999999995</v>
          </cell>
        </row>
        <row r="11597">
          <cell r="A11597">
            <v>5047</v>
          </cell>
          <cell r="B11597" t="str">
            <v>CHAVE FUSIVEL DE DISTRIBUICAO 15,0KV/100A</v>
          </cell>
          <cell r="C11597" t="str">
            <v>UN</v>
          </cell>
          <cell r="D11597">
            <v>136.43</v>
          </cell>
        </row>
        <row r="11598">
          <cell r="A11598">
            <v>5048</v>
          </cell>
          <cell r="B11598" t="str">
            <v>CHAVE FUSIVEL DE DISTRIBUICAO 34,5KV/100A</v>
          </cell>
          <cell r="C11598" t="str">
            <v>UN</v>
          </cell>
          <cell r="D11598">
            <v>183.8</v>
          </cell>
        </row>
        <row r="11599">
          <cell r="A11599">
            <v>5050</v>
          </cell>
          <cell r="B11599" t="str">
            <v>POSTE FERRO GALV FLANGEADO RETO H = 2.50M</v>
          </cell>
          <cell r="C11599" t="str">
            <v>UN</v>
          </cell>
          <cell r="D11599">
            <v>289.74</v>
          </cell>
        </row>
        <row r="11600">
          <cell r="A11600">
            <v>5051</v>
          </cell>
          <cell r="B11600" t="str">
            <v>POSTE FERRO GALV FLANGEADO CURVO SIMPLES CONICO CONTINUO, C/ BASE H = 9,00M</v>
          </cell>
          <cell r="C11600" t="str">
            <v>UN</v>
          </cell>
          <cell r="D11600">
            <v>1091.3800000000001</v>
          </cell>
        </row>
        <row r="11601">
          <cell r="A11601">
            <v>5052</v>
          </cell>
          <cell r="B11601" t="str">
            <v>POSTE CÔNICO CONTINUO DE FERRO GALVANIZADO, CURVO, FLANGEADO, SIMPLES, COM BASE, H = 7 M</v>
          </cell>
          <cell r="C11601" t="str">
            <v>UN</v>
          </cell>
          <cell r="D11601">
            <v>795.04</v>
          </cell>
        </row>
        <row r="11602">
          <cell r="A11602">
            <v>5053</v>
          </cell>
          <cell r="B11602" t="str">
            <v>POSTE DE CONCRETO CIRCULAR, 300 KG, H = 9 M (NBR 8451)</v>
          </cell>
          <cell r="C11602" t="str">
            <v>UN</v>
          </cell>
          <cell r="D11602">
            <v>482.03</v>
          </cell>
        </row>
        <row r="11603">
          <cell r="A11603">
            <v>5054</v>
          </cell>
          <cell r="B11603" t="str">
            <v>POSTE DE CONCRETO CIRCULAR, 100 KG, H = 7 M (NBR 8451)</v>
          </cell>
          <cell r="C11603" t="str">
            <v>UN</v>
          </cell>
          <cell r="D11603">
            <v>249.04</v>
          </cell>
        </row>
        <row r="11604">
          <cell r="A11604">
            <v>5055</v>
          </cell>
          <cell r="B11604" t="str">
            <v>POSTE DE CONCRETO CIRCULAR, 300 KG, H = 11 M (NBR 8451)</v>
          </cell>
          <cell r="C11604" t="str">
            <v>UN</v>
          </cell>
          <cell r="D11604">
            <v>619.30999999999995</v>
          </cell>
        </row>
        <row r="11605">
          <cell r="A11605">
            <v>5056</v>
          </cell>
          <cell r="B11605" t="str">
            <v>POSTE DE CONCRETO DUPLO T ,TIPO B, 500 KG, H = 9 M (NBR 8451)</v>
          </cell>
          <cell r="C11605" t="str">
            <v>UN</v>
          </cell>
          <cell r="D11605">
            <v>660.88</v>
          </cell>
        </row>
        <row r="11606">
          <cell r="A11606">
            <v>5057</v>
          </cell>
          <cell r="B11606" t="str">
            <v>POSTE DE CONCRETO DUPLO T, TIPO B, 300 KG, H = 10 M (NBR 8451)</v>
          </cell>
          <cell r="C11606" t="str">
            <v>UN</v>
          </cell>
          <cell r="D11606">
            <v>530.02</v>
          </cell>
        </row>
        <row r="11607">
          <cell r="A11607">
            <v>5059</v>
          </cell>
          <cell r="B11607" t="str">
            <v>POSTE DE CONCRETO CIRCULAR, 400 KG, H = 9 M (NBR 8451)</v>
          </cell>
          <cell r="C11607" t="str">
            <v>UN</v>
          </cell>
          <cell r="D11607">
            <v>616.37</v>
          </cell>
        </row>
        <row r="11608">
          <cell r="A11608">
            <v>5061</v>
          </cell>
          <cell r="B11608" t="str">
            <v>PREGO POLIDO COM CABECA 18 X 27</v>
          </cell>
          <cell r="C11608" t="str">
            <v>KG</v>
          </cell>
          <cell r="D11608">
            <v>10.1</v>
          </cell>
        </row>
        <row r="11609">
          <cell r="A11609">
            <v>5062</v>
          </cell>
          <cell r="B11609" t="str">
            <v>PREGO POLIDO COM CABECA 3 X 9</v>
          </cell>
          <cell r="C11609" t="str">
            <v>KG</v>
          </cell>
          <cell r="D11609">
            <v>11.56</v>
          </cell>
        </row>
        <row r="11610">
          <cell r="A11610">
            <v>5063</v>
          </cell>
          <cell r="B11610" t="str">
            <v>PREGO POLIDO COM CABECA 1 1/2 X 14</v>
          </cell>
          <cell r="C11610" t="str">
            <v>KG</v>
          </cell>
          <cell r="D11610">
            <v>9.0500000000000007</v>
          </cell>
        </row>
        <row r="11611">
          <cell r="A11611">
            <v>5064</v>
          </cell>
          <cell r="B11611" t="str">
            <v>PREGO POLIDO COM CABECA 2 1/2 X 10</v>
          </cell>
          <cell r="C11611" t="str">
            <v>KG</v>
          </cell>
          <cell r="D11611">
            <v>10.1</v>
          </cell>
        </row>
        <row r="11612">
          <cell r="A11612">
            <v>5065</v>
          </cell>
          <cell r="B11612" t="str">
            <v>PREGO POLIDO COM CABECA 10 X 10</v>
          </cell>
          <cell r="C11612" t="str">
            <v>KG</v>
          </cell>
          <cell r="D11612">
            <v>15.76</v>
          </cell>
        </row>
        <row r="11613">
          <cell r="A11613">
            <v>5066</v>
          </cell>
          <cell r="B11613" t="str">
            <v>PREGO POLIDO COM CABECA 12 X 12</v>
          </cell>
          <cell r="C11613" t="str">
            <v>KG</v>
          </cell>
          <cell r="D11613">
            <v>12.61</v>
          </cell>
        </row>
        <row r="11614">
          <cell r="A11614">
            <v>5067</v>
          </cell>
          <cell r="B11614" t="str">
            <v>PREGO POLIDO COM CABECA 16 X 24</v>
          </cell>
          <cell r="C11614" t="str">
            <v>KG</v>
          </cell>
          <cell r="D11614">
            <v>10.39</v>
          </cell>
        </row>
        <row r="11615">
          <cell r="A11615">
            <v>5068</v>
          </cell>
          <cell r="B11615" t="str">
            <v>PREGO POLIDO COM CABECA 17 X 21</v>
          </cell>
          <cell r="C11615" t="str">
            <v>KG</v>
          </cell>
          <cell r="D11615">
            <v>9.92</v>
          </cell>
        </row>
        <row r="11616">
          <cell r="A11616">
            <v>5069</v>
          </cell>
          <cell r="B11616" t="str">
            <v>PREGO POLIDO COM CABECA 17 X 27</v>
          </cell>
          <cell r="C11616" t="str">
            <v>KG</v>
          </cell>
          <cell r="D11616">
            <v>9.34</v>
          </cell>
        </row>
        <row r="11617">
          <cell r="A11617">
            <v>5070</v>
          </cell>
          <cell r="B11617" t="str">
            <v>PREGO POLIDO COM CABECA 17 X 30</v>
          </cell>
          <cell r="C11617" t="str">
            <v>KG</v>
          </cell>
          <cell r="D11617">
            <v>8.99</v>
          </cell>
        </row>
        <row r="11618">
          <cell r="A11618">
            <v>5071</v>
          </cell>
          <cell r="B11618" t="str">
            <v>PREGO POLIDO COM CABECA 18 X 24</v>
          </cell>
          <cell r="C11618" t="str">
            <v>KG</v>
          </cell>
          <cell r="D11618">
            <v>9.34</v>
          </cell>
        </row>
        <row r="11619">
          <cell r="A11619">
            <v>5072</v>
          </cell>
          <cell r="B11619" t="str">
            <v>PREGO POLIDO COM CABECA 1" X 17"</v>
          </cell>
          <cell r="C11619" t="str">
            <v>KG</v>
          </cell>
          <cell r="D11619">
            <v>18.68</v>
          </cell>
        </row>
        <row r="11620">
          <cell r="A11620">
            <v>5073</v>
          </cell>
          <cell r="B11620" t="str">
            <v>PREGO POLIDO COM CABECA 17 X 24</v>
          </cell>
          <cell r="C11620" t="str">
            <v>KG</v>
          </cell>
          <cell r="D11620">
            <v>9.4600000000000009</v>
          </cell>
        </row>
        <row r="11621">
          <cell r="A11621">
            <v>5074</v>
          </cell>
          <cell r="B11621" t="str">
            <v>PREGO POLIDO COM CABECA 1 1/2" X 13"</v>
          </cell>
          <cell r="C11621" t="str">
            <v>KG</v>
          </cell>
          <cell r="D11621">
            <v>12.26</v>
          </cell>
        </row>
        <row r="11622">
          <cell r="A11622">
            <v>5075</v>
          </cell>
          <cell r="B11622" t="str">
            <v>PREGO POLIDO COM CABECA 18 X 30</v>
          </cell>
          <cell r="C11622" t="str">
            <v>KG</v>
          </cell>
          <cell r="D11622">
            <v>9.4</v>
          </cell>
        </row>
        <row r="11623">
          <cell r="A11623">
            <v>5076</v>
          </cell>
          <cell r="B11623" t="str">
            <v>GRAMPO POLIDO P/ FIXACAO CERCA DE ARAME FARPADO</v>
          </cell>
          <cell r="C11623" t="str">
            <v>KG</v>
          </cell>
          <cell r="D11623">
            <v>12.26</v>
          </cell>
        </row>
        <row r="11624">
          <cell r="A11624">
            <v>5077</v>
          </cell>
          <cell r="B11624" t="str">
            <v>GRAMPO POLIDO P/ FIXACAO CERCA DE ARAME GALVANIZADO</v>
          </cell>
          <cell r="C11624" t="str">
            <v>KG</v>
          </cell>
          <cell r="D11624">
            <v>11.44</v>
          </cell>
        </row>
        <row r="11625">
          <cell r="A11625">
            <v>5078</v>
          </cell>
          <cell r="B11625" t="str">
            <v>PREGO POLIDO COM CABECA 2 1/2" X 12"</v>
          </cell>
          <cell r="C11625" t="str">
            <v>KG</v>
          </cell>
          <cell r="D11625">
            <v>10.8</v>
          </cell>
        </row>
        <row r="11626">
          <cell r="A11626">
            <v>5080</v>
          </cell>
          <cell r="B11626" t="str">
            <v>PUXADOR ZAMAK CENTRAL P/ ESQUADRIA ALUMINIO</v>
          </cell>
          <cell r="C11626" t="str">
            <v>UN</v>
          </cell>
          <cell r="D11626">
            <v>8.7899999999999991</v>
          </cell>
        </row>
        <row r="11627">
          <cell r="A11627">
            <v>5081</v>
          </cell>
          <cell r="B11627" t="str">
            <v>BORBOLETA LATAO FUNDIDO CROMADO P/ JANELA MADEIRA TP GUILHOTINA</v>
          </cell>
          <cell r="C11627" t="str">
            <v>PAR</v>
          </cell>
          <cell r="D11627">
            <v>26.54</v>
          </cell>
        </row>
        <row r="11628">
          <cell r="A11628">
            <v>5082</v>
          </cell>
          <cell r="B11628" t="str">
            <v>BORBOLETA FERRO CROMADO P/ JANELA MADEIRA TP GUILHOTINA</v>
          </cell>
          <cell r="C11628" t="str">
            <v>PAR</v>
          </cell>
          <cell r="D11628">
            <v>10.039999999999999</v>
          </cell>
        </row>
        <row r="11629">
          <cell r="A11629">
            <v>5085</v>
          </cell>
          <cell r="B11629" t="str">
            <v>CADEADO LATAO CROMADO H = 35MM / 5 PINOS / HASTE CROMADA H = 30MM</v>
          </cell>
          <cell r="C11629" t="str">
            <v>UN</v>
          </cell>
          <cell r="D11629">
            <v>15.18</v>
          </cell>
        </row>
        <row r="11630">
          <cell r="A11630">
            <v>5086</v>
          </cell>
          <cell r="B11630" t="str">
            <v>CORRENTE DE FERRO E = 1/2''</v>
          </cell>
          <cell r="C11630" t="str">
            <v>KG</v>
          </cell>
          <cell r="D11630">
            <v>13.18</v>
          </cell>
        </row>
        <row r="11631">
          <cell r="A11631">
            <v>5088</v>
          </cell>
          <cell r="B11631" t="str">
            <v>PORTA CADEADO ZINCADO OXIDADO PRETO</v>
          </cell>
          <cell r="C11631" t="str">
            <v>UN</v>
          </cell>
          <cell r="D11631">
            <v>4.55</v>
          </cell>
        </row>
        <row r="11632">
          <cell r="A11632">
            <v>5089</v>
          </cell>
          <cell r="B11632" t="str">
            <v>CADEADO ACO GRAFITADO OXIDADO ENVERNIZADO 45MM</v>
          </cell>
          <cell r="C11632" t="str">
            <v>UN</v>
          </cell>
          <cell r="D11632">
            <v>20.87</v>
          </cell>
        </row>
        <row r="11633">
          <cell r="A11633">
            <v>5090</v>
          </cell>
          <cell r="B11633" t="str">
            <v>CADEADO DE LATAO (PADRAO COMUM), H = 25 MM</v>
          </cell>
          <cell r="C11633" t="str">
            <v>UN</v>
          </cell>
          <cell r="D11633">
            <v>10.08</v>
          </cell>
        </row>
        <row r="11634">
          <cell r="A11634">
            <v>5091</v>
          </cell>
          <cell r="B11634" t="str">
            <v>CARRANCA FERRO CROMADO 40MM</v>
          </cell>
          <cell r="C11634" t="str">
            <v>UN</v>
          </cell>
          <cell r="D11634">
            <v>12.79</v>
          </cell>
        </row>
        <row r="11635">
          <cell r="A11635">
            <v>5092</v>
          </cell>
          <cell r="B11635" t="str">
            <v>GONZO FERRO CROMADO EMBUTIR 1/2" P/ JANELA PIVOTANTE (CAPELINHA)</v>
          </cell>
          <cell r="C11635" t="str">
            <v>PAR</v>
          </cell>
          <cell r="D11635">
            <v>8.1</v>
          </cell>
        </row>
        <row r="11636">
          <cell r="A11636">
            <v>5093</v>
          </cell>
          <cell r="B11636" t="str">
            <v>LEVANTADOR LATAO FUNDIDO CROMADO PESO MINIMO 35G P/ JAN GUILHOTINA</v>
          </cell>
          <cell r="C11636" t="str">
            <v>PAR</v>
          </cell>
          <cell r="D11636">
            <v>18.899999999999999</v>
          </cell>
        </row>
        <row r="11637">
          <cell r="A11637">
            <v>5095</v>
          </cell>
          <cell r="B11637" t="str">
            <v>QUADRO DE DISTRIBUICAO DE EMBUTIR SEM BARRAMENTO, SEM PORTA, P/4 DISJUNTORES UNIPOLARES EM CHAPA DE ACO GALV</v>
          </cell>
          <cell r="C11637" t="str">
            <v>UN</v>
          </cell>
          <cell r="D11637">
            <v>19.78</v>
          </cell>
        </row>
        <row r="11638">
          <cell r="A11638">
            <v>5097</v>
          </cell>
          <cell r="B11638" t="str">
            <v>QUADRO DE DISTRIBUICAO DE EMBUTIR C/ BARRAMENTO TRIFASICO P/ 40 DISJUNTORES UNIPOLARES EM CHAPA DE FERRO GALV</v>
          </cell>
          <cell r="C11638" t="str">
            <v>UN</v>
          </cell>
          <cell r="D11638">
            <v>418.17</v>
          </cell>
        </row>
        <row r="11639">
          <cell r="A11639">
            <v>5101</v>
          </cell>
          <cell r="B11639" t="str">
            <v>QUADRO DE DISTRIBUICAO DE EMBUTIR C/ BARRAMENTO TRIFASICO P/ 30 DISJUNTORES UNIPOLARES EM CHAPA DE FERRO GALV</v>
          </cell>
          <cell r="C11639" t="str">
            <v>UN</v>
          </cell>
          <cell r="D11639">
            <v>254.33</v>
          </cell>
        </row>
        <row r="11640">
          <cell r="A11640">
            <v>5102</v>
          </cell>
          <cell r="B11640" t="str">
            <v>RALO SECO PVC QUADRADO 100 X 100 X 53 MM SAIDA 40MM C/GRELHA BRANCA</v>
          </cell>
          <cell r="C11640" t="str">
            <v>UN</v>
          </cell>
          <cell r="D11640">
            <v>5.47</v>
          </cell>
        </row>
        <row r="11641">
          <cell r="A11641">
            <v>5103</v>
          </cell>
          <cell r="B11641" t="str">
            <v>CAIXA SIFONADA PVC 100 X 100 X 50MM C/ GRELHA REDONDA BRANCA</v>
          </cell>
          <cell r="C11641" t="str">
            <v>UN</v>
          </cell>
          <cell r="D11641">
            <v>7.73</v>
          </cell>
        </row>
        <row r="11642">
          <cell r="A11642">
            <v>5104</v>
          </cell>
          <cell r="B11642" t="str">
            <v>REBITE DE ALUMINIO VAZADO DE REPUXO, 3,2 X 8 MM (1KG = 1025 UNIDADES)</v>
          </cell>
          <cell r="C11642" t="str">
            <v>KG</v>
          </cell>
          <cell r="D11642">
            <v>57.44</v>
          </cell>
        </row>
        <row r="11643">
          <cell r="A11643">
            <v>5318</v>
          </cell>
          <cell r="B11643" t="str">
            <v>SOLVENTE DILUENTE A BASE DE AGUARRAS</v>
          </cell>
          <cell r="C11643" t="str">
            <v>L</v>
          </cell>
          <cell r="D11643">
            <v>10.71</v>
          </cell>
        </row>
        <row r="11644">
          <cell r="A11644">
            <v>5320</v>
          </cell>
          <cell r="B11644" t="str">
            <v>REMOVEDOR DE TINTA OLEO/ESMALTE VERNIZ</v>
          </cell>
          <cell r="C11644" t="str">
            <v>L</v>
          </cell>
          <cell r="D11644">
            <v>28.8</v>
          </cell>
        </row>
        <row r="11645">
          <cell r="A11645">
            <v>5327</v>
          </cell>
          <cell r="B11645" t="str">
            <v>PIGMENTO EM PO PARA ARGAMASSAS, CIMENTOS E OUTROS</v>
          </cell>
          <cell r="C11645" t="str">
            <v>KG</v>
          </cell>
          <cell r="D11645">
            <v>25.82</v>
          </cell>
        </row>
        <row r="11646">
          <cell r="A11646">
            <v>5328</v>
          </cell>
          <cell r="B11646" t="str">
            <v>CORANTE LIQUIDO PARA TINTA PVA, BISNAGA 50 ML</v>
          </cell>
          <cell r="C11646" t="str">
            <v>UN</v>
          </cell>
          <cell r="D11646">
            <v>3.74</v>
          </cell>
        </row>
        <row r="11647">
          <cell r="A11647">
            <v>5330</v>
          </cell>
          <cell r="B11647" t="str">
            <v>DILUENTE EPOXI</v>
          </cell>
          <cell r="C11647" t="str">
            <v>L</v>
          </cell>
          <cell r="D11647">
            <v>31.68</v>
          </cell>
        </row>
        <row r="11648">
          <cell r="A11648">
            <v>5333</v>
          </cell>
          <cell r="B11648" t="str">
            <v>OLEO DE LINHACA</v>
          </cell>
          <cell r="C11648" t="str">
            <v>L</v>
          </cell>
          <cell r="D11648">
            <v>16.28</v>
          </cell>
        </row>
        <row r="11649">
          <cell r="A11649">
            <v>6005</v>
          </cell>
          <cell r="B11649" t="str">
            <v>REGISTRO DE GAVETA 3/4" COM VOLANTE CROMADO</v>
          </cell>
          <cell r="C11649" t="str">
            <v>UN</v>
          </cell>
          <cell r="D11649">
            <v>42.7</v>
          </cell>
        </row>
        <row r="11650">
          <cell r="A11650">
            <v>6006</v>
          </cell>
          <cell r="B11650" t="str">
            <v>REGISTRO GAVETA 1/2" REF 1509-C - C/ CANOPLA ACAB CROMADO SIMPLES</v>
          </cell>
          <cell r="C11650" t="str">
            <v>UN</v>
          </cell>
          <cell r="D11650">
            <v>37.85</v>
          </cell>
        </row>
        <row r="11651">
          <cell r="A11651">
            <v>6010</v>
          </cell>
          <cell r="B11651" t="str">
            <v>REGISTRO GAVETA 1.1/2" BRUTO LATAO REF 1502-B</v>
          </cell>
          <cell r="C11651" t="str">
            <v>UN</v>
          </cell>
          <cell r="D11651">
            <v>47.54</v>
          </cell>
        </row>
        <row r="11652">
          <cell r="A11652">
            <v>6011</v>
          </cell>
          <cell r="B11652" t="str">
            <v>REGISTRO GAVETA 2.1/2" BRUTO LATAO REF 1502-B</v>
          </cell>
          <cell r="C11652" t="str">
            <v>UN</v>
          </cell>
          <cell r="D11652">
            <v>137.32</v>
          </cell>
        </row>
        <row r="11653">
          <cell r="A11653">
            <v>6012</v>
          </cell>
          <cell r="B11653" t="str">
            <v>REGISTRO GAVETA 3" BRUTO LATAO REF 1502-B</v>
          </cell>
          <cell r="C11653" t="str">
            <v>UN</v>
          </cell>
          <cell r="D11653">
            <v>253.91</v>
          </cell>
        </row>
        <row r="11654">
          <cell r="A11654">
            <v>6013</v>
          </cell>
          <cell r="B11654" t="str">
            <v>REGISTRO GAVETA 1" REF 1509-C - C/ CANOPLA ACAB CROMADO SIMPLES</v>
          </cell>
          <cell r="C11654" t="str">
            <v>UN</v>
          </cell>
          <cell r="D11654">
            <v>52.27</v>
          </cell>
        </row>
        <row r="11655">
          <cell r="A11655">
            <v>6014</v>
          </cell>
          <cell r="B11655" t="str">
            <v>REGISTRO GAVETA 1.1/4" REF 1509-C - C/ CANOPLA ACAB CROMADO SIMPLES</v>
          </cell>
          <cell r="C11655" t="str">
            <v>UN</v>
          </cell>
          <cell r="D11655">
            <v>72.680000000000007</v>
          </cell>
        </row>
        <row r="11656">
          <cell r="A11656">
            <v>6015</v>
          </cell>
          <cell r="B11656" t="str">
            <v>REGISTRO GAVETA 1.1/2" REF 1509-C - C/ CANOPLA ACAB CROMADO SIMPLES</v>
          </cell>
          <cell r="C11656" t="str">
            <v>UN</v>
          </cell>
          <cell r="D11656">
            <v>76.010000000000005</v>
          </cell>
        </row>
        <row r="11657">
          <cell r="A11657">
            <v>6016</v>
          </cell>
          <cell r="B11657" t="str">
            <v>REGISTRO GAVETA 3/4" BRUTO LATAO REF 1502-B</v>
          </cell>
          <cell r="C11657" t="str">
            <v>UN</v>
          </cell>
          <cell r="D11657">
            <v>17.5</v>
          </cell>
        </row>
        <row r="11658">
          <cell r="A11658">
            <v>6017</v>
          </cell>
          <cell r="B11658" t="str">
            <v>REGISTRO GAVETA 1.1/4" BRUTO LATAO REF 1502-B</v>
          </cell>
          <cell r="C11658" t="str">
            <v>UN</v>
          </cell>
          <cell r="D11658">
            <v>37.65</v>
          </cell>
        </row>
        <row r="11659">
          <cell r="A11659">
            <v>6019</v>
          </cell>
          <cell r="B11659" t="str">
            <v>REGISTRO GAVETA 1" BRUTO LATAO REF 1502-B</v>
          </cell>
          <cell r="C11659" t="str">
            <v>UN</v>
          </cell>
          <cell r="D11659">
            <v>27.63</v>
          </cell>
        </row>
        <row r="11660">
          <cell r="A11660">
            <v>6020</v>
          </cell>
          <cell r="B11660" t="str">
            <v>REGISTRO GAVETA 1/2" BRUTO LATAO REF 1502-B</v>
          </cell>
          <cell r="C11660" t="str">
            <v>UN</v>
          </cell>
          <cell r="D11660">
            <v>16.59</v>
          </cell>
        </row>
        <row r="11661">
          <cell r="A11661">
            <v>6021</v>
          </cell>
          <cell r="B11661" t="str">
            <v>REGISTRO PRESSAO 1/2" REF 1416 - C/ CANOPLA ACAB CROMADO SIMPLES</v>
          </cell>
          <cell r="C11661" t="str">
            <v>UN</v>
          </cell>
          <cell r="D11661">
            <v>38.96</v>
          </cell>
        </row>
        <row r="11662">
          <cell r="A11662">
            <v>6024</v>
          </cell>
          <cell r="B11662" t="str">
            <v>REGISTRO PRESSAO 3/4" REF 1416 - C/ CANOPLA ACAB CROMADO SIMPLES</v>
          </cell>
          <cell r="C11662" t="str">
            <v>UN</v>
          </cell>
          <cell r="D11662">
            <v>40.270000000000003</v>
          </cell>
        </row>
        <row r="11663">
          <cell r="A11663">
            <v>6027</v>
          </cell>
          <cell r="B11663" t="str">
            <v>REGISTRO GAVETA 4" BRUTO LATAO REF 1502-B</v>
          </cell>
          <cell r="C11663" t="str">
            <v>UN</v>
          </cell>
          <cell r="D11663">
            <v>432.69</v>
          </cell>
        </row>
        <row r="11664">
          <cell r="A11664">
            <v>6028</v>
          </cell>
          <cell r="B11664" t="str">
            <v>REGISTRO GAVETA 2" BRUTO LATAO REF 1502-B</v>
          </cell>
          <cell r="C11664" t="str">
            <v>UN</v>
          </cell>
          <cell r="D11664">
            <v>66.209999999999994</v>
          </cell>
        </row>
        <row r="11665">
          <cell r="A11665">
            <v>6029</v>
          </cell>
          <cell r="B11665" t="str">
            <v>REGISTRO DE ESFERA PVC DE 1/2 CABEÇA QUADRADA, COM ROSCA - NB 5648</v>
          </cell>
          <cell r="C11665" t="str">
            <v>UN</v>
          </cell>
          <cell r="D11665">
            <v>7.23</v>
          </cell>
        </row>
        <row r="11666">
          <cell r="A11666">
            <v>6031</v>
          </cell>
          <cell r="B11666" t="str">
            <v>REGISTRO PVC ESFERA BORB C/ROSCA REF 3/4"</v>
          </cell>
          <cell r="C11666" t="str">
            <v>UN</v>
          </cell>
          <cell r="D11666">
            <v>7.14</v>
          </cell>
        </row>
        <row r="11667">
          <cell r="A11667">
            <v>6032</v>
          </cell>
          <cell r="B11667" t="str">
            <v>REGISTRO PVC ESFERA VS ROSCAVEL DN 3/4"</v>
          </cell>
          <cell r="C11667" t="str">
            <v>UN</v>
          </cell>
          <cell r="D11667">
            <v>9.0500000000000007</v>
          </cell>
        </row>
        <row r="11668">
          <cell r="A11668">
            <v>6033</v>
          </cell>
          <cell r="B11668" t="str">
            <v>REGISTRO PVC ESFERA CAB QUAD C/ROSCA REF 3/4"</v>
          </cell>
          <cell r="C11668" t="str">
            <v>UN</v>
          </cell>
          <cell r="D11668">
            <v>9.51</v>
          </cell>
        </row>
        <row r="11669">
          <cell r="A11669">
            <v>6034</v>
          </cell>
          <cell r="B11669" t="str">
            <v>REGISTRO PASSEIO PVC P/ POLIET PE-5 20 MM</v>
          </cell>
          <cell r="C11669" t="str">
            <v>UN</v>
          </cell>
          <cell r="D11669">
            <v>4.45</v>
          </cell>
        </row>
        <row r="11670">
          <cell r="A11670">
            <v>6036</v>
          </cell>
          <cell r="B11670" t="str">
            <v>REGISTRO PVC ESFERA BORB C/ROSCA REF 1/2"</v>
          </cell>
          <cell r="C11670" t="str">
            <v>UN</v>
          </cell>
          <cell r="D11670">
            <v>6.07</v>
          </cell>
        </row>
        <row r="11671">
          <cell r="A11671">
            <v>6037</v>
          </cell>
          <cell r="B11671" t="str">
            <v>REGISTRO PVC PRESSAO S-30 SOLDAVEL 20MM</v>
          </cell>
          <cell r="C11671" t="str">
            <v>UN</v>
          </cell>
          <cell r="D11671">
            <v>9.57</v>
          </cell>
        </row>
        <row r="11672">
          <cell r="A11672">
            <v>6038</v>
          </cell>
          <cell r="B11672" t="str">
            <v>REGISTRO PVC PRESSAO S-30 ROSCAVEL REF 1/2"</v>
          </cell>
          <cell r="C11672" t="str">
            <v>UN</v>
          </cell>
          <cell r="D11672">
            <v>10.08</v>
          </cell>
        </row>
        <row r="11673">
          <cell r="A11673">
            <v>6042</v>
          </cell>
          <cell r="B11673" t="str">
            <v>RETROESCAVADEIRA C/ CARREGADEIRA SOBRE PNEUS 76HP TRANSMISSAO MECANICA (INCL MANUTENCAO/OPERACAO E COMBUSTÍVEL )</v>
          </cell>
          <cell r="C11673" t="str">
            <v>H</v>
          </cell>
          <cell r="D11673">
            <v>91.13</v>
          </cell>
        </row>
        <row r="11674">
          <cell r="A11674">
            <v>6043</v>
          </cell>
          <cell r="B11674" t="str">
            <v>RETROESCAVADEIRA COM PA CARREGADEIRA SOBRE RODAS, MOTOR DE 70 A 80 HP, CAPACIDADE DE 0,2 / 0,7 M3, COM TRANSMISSAO MECANICA (LOCACAO COM OPERADOR, COMBUSTIVEL E MANUTENCAO)</v>
          </cell>
          <cell r="C11674" t="str">
            <v>H</v>
          </cell>
          <cell r="D11674">
            <v>101.25</v>
          </cell>
        </row>
        <row r="11675">
          <cell r="A11675">
            <v>6044</v>
          </cell>
          <cell r="B11675" t="str">
            <v>RETROESCAVADEIRA C/ CARREGADEIRA SOBRE PNEUS 75HP C/CONVERSOR DE TORQUE (INCL MANUTENCAO/OPERACAO E COMBUSTÍVEL)</v>
          </cell>
          <cell r="C11675" t="str">
            <v>H</v>
          </cell>
          <cell r="D11675">
            <v>113.4</v>
          </cell>
        </row>
        <row r="11676">
          <cell r="A11676">
            <v>6046</v>
          </cell>
          <cell r="B11676" t="str">
            <v>RETROESCAVADEIRA SOBRE RODAS COM CARREGADEIRA, TRACAO 4 X 4, POTENCIA LIQUIDA 72 HP, PESO OPERACIONAL MINIMO DE 7140 KG, CAPACIDADE MINIMA DA CARREGADEIRA DE 0,79 M3 E DA RETROESCAVADEIRA MINIMA DE 0,18 M3, PRO</v>
          </cell>
          <cell r="C11676" t="str">
            <v>UN</v>
          </cell>
          <cell r="D11676">
            <v>237500</v>
          </cell>
        </row>
        <row r="11677">
          <cell r="A11677">
            <v>6047</v>
          </cell>
          <cell r="B11677" t="str">
            <v>ROLO COMPACTADOR PE DE CARNEIRO VIBRATORIO REBOCAVEL, PESO 5T, FORCA IMPACTO 15,4T TIPO DYNAPAC CH-44 OU EQUIV</v>
          </cell>
          <cell r="C11677" t="str">
            <v>H</v>
          </cell>
          <cell r="D11677">
            <v>24.56</v>
          </cell>
        </row>
        <row r="11678">
          <cell r="A11678">
            <v>6048</v>
          </cell>
          <cell r="B11678" t="str">
            <v>ROLO COMPACTADOR PE DE CARNEIRO VIBRATORIO REBOCAVEL PESO 6,7T, FORCA IMPACTO 20,7T TIPO DYNAPAC CF B-66 OU EQUIV</v>
          </cell>
          <cell r="C11678" t="str">
            <v>H</v>
          </cell>
          <cell r="D11678">
            <v>26.32</v>
          </cell>
        </row>
        <row r="11679">
          <cell r="A11679">
            <v>6049</v>
          </cell>
          <cell r="B11679" t="str">
            <v>ROLO COMPACTADOR LISO VIBRATORIO REBOCAVEL PESO 6,7T, FORCA IMPACTO 20,7T TIPO DYNAPAC CFB-66 OU EQUIV</v>
          </cell>
          <cell r="C11679" t="str">
            <v>H</v>
          </cell>
          <cell r="D11679">
            <v>26.32</v>
          </cell>
        </row>
        <row r="11680">
          <cell r="A11680">
            <v>6050</v>
          </cell>
          <cell r="B11680" t="str">
            <v>ROLO COMPACTADOR LISO VIBRATORIO REBOCAVEL PESO 5T, FORCA IMPACTO 15,4T TIPO DYNAPAC CH-44 OU EQUIV</v>
          </cell>
          <cell r="C11680" t="str">
            <v>H</v>
          </cell>
          <cell r="D11680">
            <v>24.56</v>
          </cell>
        </row>
        <row r="11681">
          <cell r="A11681">
            <v>6051</v>
          </cell>
          <cell r="B11681" t="str">
            <v>ROLO COMPACTADOR DE PNEUS, PRESSAO VARIAVEL, AUTOPROPELIDO 94HP, PESO VAZIO/C/ LASTRO 7,6/22 T P/ SELAGEM ASFALTICA TIPO DYNAPAC CP - 22 OU EQUIV (INCL MANUTENCAO/OPERACAO)</v>
          </cell>
          <cell r="C11681" t="str">
            <v>H</v>
          </cell>
          <cell r="D11681">
            <v>63.16</v>
          </cell>
        </row>
        <row r="11682">
          <cell r="A11682">
            <v>6052</v>
          </cell>
          <cell r="B11682" t="str">
            <v>ROLO COMPACTADOR VIBRATORIO LISO AUTOPROPELIDO 65HP, FORCA IMPACTO 18T, TIPO MULLER VAP-70 L OU EQUIV (INCL MANUTENCAO/OPERACAO)</v>
          </cell>
          <cell r="C11682" t="str">
            <v>H</v>
          </cell>
          <cell r="D11682">
            <v>63.16</v>
          </cell>
        </row>
        <row r="11683">
          <cell r="A11683">
            <v>6054</v>
          </cell>
          <cell r="B11683" t="str">
            <v>ROLO COMPACTADOR ESTATICO LISO AUTOPROPELIDO 58,5HP, FORCA IMPACTO 6 A 9T, TIPO MULLER RT-82H OU EQUIV (INCL MANUTENCAO/OPERACAO)</v>
          </cell>
          <cell r="C11683" t="str">
            <v>H</v>
          </cell>
          <cell r="D11683">
            <v>51.93</v>
          </cell>
        </row>
        <row r="11684">
          <cell r="A11684">
            <v>6056</v>
          </cell>
          <cell r="B11684" t="str">
            <v>ROLO COMPACTADOR VIBRATORIO LISO AUTOPROPELIDO 76HP, FORCA IMPACTO 11T, TIPO MULLER VAP-SSA OU EQUIV (INCL MANUTENCAO/OPERACAO)</v>
          </cell>
          <cell r="C11684" t="str">
            <v>H</v>
          </cell>
          <cell r="D11684">
            <v>60</v>
          </cell>
        </row>
        <row r="11685">
          <cell r="A11685">
            <v>6058</v>
          </cell>
          <cell r="B11685" t="str">
            <v>ROLO COMPACTADOR VIBRATORIO LISO AUTOPROPELIDO 101HP P/ ASFALTO, PESO 7,5T, FORCA IMPACTO 13 A 19,2 T TIPO DYNAPAC CA-15A OU EQUIV (INCL MANUTENCAO/OPERACAO)</v>
          </cell>
          <cell r="C11685" t="str">
            <v>H</v>
          </cell>
          <cell r="D11685">
            <v>63.16</v>
          </cell>
        </row>
        <row r="11686">
          <cell r="A11686">
            <v>6059</v>
          </cell>
          <cell r="B11686" t="str">
            <v>ROLO COMPACTADOR VIBRATORIO LISO AUTOPROPELIDO 83HP, FORCA IMPACTO 11T, TIPO MULLER VAP-SSL OU EQUIV (INCL MANUTENCAO/OPERACAO)</v>
          </cell>
          <cell r="C11686" t="str">
            <v>H</v>
          </cell>
          <cell r="D11686">
            <v>62.46</v>
          </cell>
        </row>
        <row r="11687">
          <cell r="A11687">
            <v>6060</v>
          </cell>
          <cell r="B11687" t="str">
            <v>ROLO COMPACTADOR VIBRATORIO PE DE CARNEIRO AUTOPROPELIDO 83HP, FORCA IMPACTO 19T, TIPO MULLER VAP-SSP OU EQUIV (INCL MANUTENCAO/OPERACAO)</v>
          </cell>
          <cell r="C11687" t="str">
            <v>H</v>
          </cell>
          <cell r="D11687">
            <v>63.16</v>
          </cell>
        </row>
        <row r="11688">
          <cell r="A11688">
            <v>6062</v>
          </cell>
          <cell r="B11688" t="str">
            <v>ROLO COMPACTADOR VIBRATORIO, PE DE CARNEIRO, AUTOPROPELIDO, POTENCIA = 125 HP, PESO = 11,1 T, FORCA DE IMPACTO = 31,1 T (LOCACAO COM OPERADOR, COMBUSTIVEL E MANUTENCAO)</v>
          </cell>
          <cell r="C11688" t="str">
            <v>H</v>
          </cell>
          <cell r="D11688">
            <v>70.88</v>
          </cell>
        </row>
        <row r="11689">
          <cell r="A11689">
            <v>6063</v>
          </cell>
          <cell r="B11689" t="str">
            <v>ROLO COMPACTADOR DE PNEUS, PRESSAO VARIAVEL, AUTOPROPELIDO 145HP, PESO VAZIO/C/ LASTRO 9,8/27 T, P/ SELAGEM ASFALTICA, TIPO DYNAPAC CP-27 OU EQUIV (INCL MANUTENCAO/OPERACAO)</v>
          </cell>
          <cell r="C11689" t="str">
            <v>H</v>
          </cell>
          <cell r="D11689">
            <v>77.2</v>
          </cell>
        </row>
        <row r="11690">
          <cell r="A11690">
            <v>6065</v>
          </cell>
          <cell r="B11690" t="str">
            <v>ROLO COMPACTADOR VIBRATORIO LISO AUTOPROPELIDO 101HP P/ SOLOS, PESO 6,58T, FORCA IMPACTO 18 T, TIPO DYNAPAC CA- 15 OU EQUIV (INCL MANUTENCAO/OPERACAO)</v>
          </cell>
          <cell r="C11690" t="str">
            <v>H</v>
          </cell>
          <cell r="D11690">
            <v>63.16</v>
          </cell>
        </row>
        <row r="11691">
          <cell r="A11691">
            <v>6066</v>
          </cell>
          <cell r="B11691" t="str">
            <v>ROLO COMPACTADOR DE PNEUS ESTÁTICO PARA ASFALTO, PRESSÃO VARIÁVEL, DYNAPAC, MODELO CP-221, POTÊNCIA 100HP - PESO SEM/COM LASTRO 11,8/21T</v>
          </cell>
          <cell r="C11691" t="str">
            <v>UN</v>
          </cell>
          <cell r="D11691">
            <v>345471.73</v>
          </cell>
        </row>
        <row r="11692">
          <cell r="A11692">
            <v>6067</v>
          </cell>
          <cell r="B11692" t="str">
            <v>ROLO COMPACTADOR VIBRATÓRIO TANDEM AÇO LISO, MULLER, MODELO RT-82H, POTÊNCIA 58CV - PESO SEM/COM LASTRO 6,5/9,4T</v>
          </cell>
          <cell r="C11692" t="str">
            <v>UN</v>
          </cell>
          <cell r="D11692">
            <v>189744.02</v>
          </cell>
        </row>
        <row r="11693">
          <cell r="A11693">
            <v>6068</v>
          </cell>
          <cell r="B11693" t="str">
            <v>ROLO COMPACTADOR VIBRATÓRIO DE UM CILINDRO AÇO LISO, DYNAPAC, MODELO CA-150A, POTÊNCIA 80HP -PESO OPERACIONAL 8,1T</v>
          </cell>
          <cell r="C11693" t="str">
            <v>UN</v>
          </cell>
          <cell r="D11693">
            <v>255726.27</v>
          </cell>
        </row>
        <row r="11694">
          <cell r="A11694">
            <v>6069</v>
          </cell>
          <cell r="B11694" t="str">
            <v>ROLO COMPACTADOR VIBRATÓRIO REBOCÁVEL AÇO LISO, CMV, MODELO CVR-15L, POTÊNCIA 65CV - PESO 3,8T -IMPACTO DINÂMICO 18,3T</v>
          </cell>
          <cell r="C11694" t="str">
            <v>UN</v>
          </cell>
          <cell r="D11694">
            <v>73516</v>
          </cell>
        </row>
        <row r="11695">
          <cell r="A11695">
            <v>6070</v>
          </cell>
          <cell r="B11695" t="str">
            <v>ROLO COMPACTADOR VIBRATÓRIO PÉ DE CARNEIRO (OPERADO POR CONTROLE REMOTO), DYNAPAC, MODELO LP-8500, POTÊNCIA 17HP - PESO OPERACIONAL 1,65 T</v>
          </cell>
          <cell r="C11695" t="str">
            <v>UN</v>
          </cell>
          <cell r="D11695">
            <v>52903.49</v>
          </cell>
        </row>
        <row r="11696">
          <cell r="A11696">
            <v>6071</v>
          </cell>
          <cell r="B11696" t="str">
            <v>LIMPADORA A VACUO P/ LIMPEZA SANITARIA/INDUSTRIAL C/ E XAUSTOR-COMPRESSOR, TANQUE C/LINDRICO C/PORTA DE ABERTURA TOTAL, C/SIS TEMA DE SEPARACAO LIQUIDOS, MONTADA SOBRE CAMINHAO**C</v>
          </cell>
          <cell r="C11696" t="str">
            <v>UN</v>
          </cell>
          <cell r="D11696">
            <v>549937.67000000004</v>
          </cell>
        </row>
        <row r="11697">
          <cell r="A11697">
            <v>6075</v>
          </cell>
          <cell r="B11697" t="str">
            <v>EQUIPAMENTO P/ LIMPEZA/DESOBSTRUCAO DE GALERIAS DE AGUAS PLUVIAIS TIPO BUCKET MACHINE MONTADO EM CAMINHAO</v>
          </cell>
          <cell r="C11697" t="str">
            <v>UN</v>
          </cell>
          <cell r="D11697">
            <v>549937.67000000004</v>
          </cell>
        </row>
        <row r="11698">
          <cell r="A11698">
            <v>6076</v>
          </cell>
          <cell r="B11698" t="str">
            <v>SAIBRO PARA ARGAMASSA (COLETADO NO COMERCIO)</v>
          </cell>
          <cell r="C11698" t="str">
            <v>M3</v>
          </cell>
          <cell r="D11698">
            <v>22.29</v>
          </cell>
        </row>
        <row r="11699">
          <cell r="A11699">
            <v>6077</v>
          </cell>
          <cell r="B11699" t="str">
            <v>ARGILA OU BARRO PARA ATERRO/REATERRO (RETIRADO NA JAZIDA, SEM TRANSPORTE)</v>
          </cell>
          <cell r="C11699" t="str">
            <v>M3</v>
          </cell>
          <cell r="D11699">
            <v>6.83</v>
          </cell>
        </row>
        <row r="11700">
          <cell r="A11700">
            <v>6079</v>
          </cell>
          <cell r="B11700" t="str">
            <v>ARGILA, ARGILA VERMELHA OU ARGILA ARENOSA (RETIRADA NA JAZIDA, SEM TRANSPORTE)</v>
          </cell>
          <cell r="C11700" t="str">
            <v>M3</v>
          </cell>
          <cell r="D11700">
            <v>3.9</v>
          </cell>
        </row>
        <row r="11701">
          <cell r="A11701">
            <v>6081</v>
          </cell>
          <cell r="B11701" t="str">
            <v>ARGILA OU BARRO PARA ATERRO/REATERRO (COM TRANSPORTE ATE 10 KM)</v>
          </cell>
          <cell r="C11701" t="str">
            <v>M3</v>
          </cell>
          <cell r="D11701">
            <v>11.84</v>
          </cell>
        </row>
        <row r="11702">
          <cell r="A11702">
            <v>6082</v>
          </cell>
          <cell r="B11702" t="str">
            <v>|EM PROCESSO DE DESATIVACAO| SALARIO MINIMO NACIONAL HORA (SEM ENCARGOS SOCIAS)</v>
          </cell>
          <cell r="C11702" t="str">
            <v>H</v>
          </cell>
          <cell r="D11702">
            <v>3.31</v>
          </cell>
        </row>
        <row r="11703">
          <cell r="A11703">
            <v>6083</v>
          </cell>
          <cell r="B11703" t="str">
            <v>SELADOR PVA PARA PAREDES INTERNAS</v>
          </cell>
          <cell r="C11703" t="str">
            <v>GL</v>
          </cell>
          <cell r="D11703">
            <v>70.77</v>
          </cell>
        </row>
        <row r="11704">
          <cell r="A11704">
            <v>6085</v>
          </cell>
          <cell r="B11704" t="str">
            <v>SELADOR ACRILICO</v>
          </cell>
          <cell r="C11704" t="str">
            <v>L</v>
          </cell>
          <cell r="D11704">
            <v>16.86</v>
          </cell>
        </row>
        <row r="11705">
          <cell r="A11705">
            <v>6086</v>
          </cell>
          <cell r="B11705" t="str">
            <v>FUNDO SINTETICO NIVELADOR BRANCO FOSCO PARA MADEIRA</v>
          </cell>
          <cell r="C11705" t="str">
            <v>GL</v>
          </cell>
          <cell r="D11705">
            <v>61.78</v>
          </cell>
        </row>
        <row r="11706">
          <cell r="A11706">
            <v>6087</v>
          </cell>
          <cell r="B11706" t="str">
            <v>SELADOR ACRILICO P/ PAREDES INTERIOR/EXTERIOR</v>
          </cell>
          <cell r="C11706" t="str">
            <v>GL</v>
          </cell>
          <cell r="D11706">
            <v>24.98</v>
          </cell>
        </row>
        <row r="11707">
          <cell r="A11707">
            <v>6089</v>
          </cell>
          <cell r="B11707" t="str">
            <v>FUNDO PREPARADOR DE PAREDES(ACRILICO)</v>
          </cell>
          <cell r="C11707" t="str">
            <v>GL</v>
          </cell>
          <cell r="D11707">
            <v>103.34</v>
          </cell>
        </row>
        <row r="11708">
          <cell r="A11708">
            <v>6090</v>
          </cell>
          <cell r="B11708" t="str">
            <v>SELADOR LATEX PVA</v>
          </cell>
          <cell r="C11708" t="str">
            <v>L</v>
          </cell>
          <cell r="D11708">
            <v>19.66</v>
          </cell>
        </row>
        <row r="11709">
          <cell r="A11709">
            <v>6091</v>
          </cell>
          <cell r="B11709" t="str">
            <v>LIQUIDO P/ BRILHO BASE PVA (INTERIORES/EXTERIORES)</v>
          </cell>
          <cell r="C11709" t="str">
            <v>L</v>
          </cell>
          <cell r="D11709">
            <v>23.03</v>
          </cell>
        </row>
        <row r="11710">
          <cell r="A11710">
            <v>6092</v>
          </cell>
          <cell r="B11710" t="str">
            <v>JUNTA PLASTICA DE VEDACAO - BISNAGA 250G</v>
          </cell>
          <cell r="C11710" t="str">
            <v>KG</v>
          </cell>
          <cell r="D11710">
            <v>68.12</v>
          </cell>
        </row>
        <row r="11711">
          <cell r="A11711">
            <v>6094</v>
          </cell>
          <cell r="B11711" t="str">
            <v>VEDANTE ACRILICO PARA TRINCAS</v>
          </cell>
          <cell r="C11711" t="str">
            <v>KG</v>
          </cell>
          <cell r="D11711">
            <v>41.19</v>
          </cell>
        </row>
        <row r="11712">
          <cell r="A11712">
            <v>6105</v>
          </cell>
          <cell r="B11712" t="str">
            <v>SELIM PVC 90G C/ TRAVAS NBR 10569 P/ REDE COLET ESG DN 125X100MM</v>
          </cell>
          <cell r="C11712" t="str">
            <v>UN</v>
          </cell>
          <cell r="D11712">
            <v>19.670000000000002</v>
          </cell>
        </row>
        <row r="11713">
          <cell r="A11713">
            <v>6106</v>
          </cell>
          <cell r="B11713" t="str">
            <v>SELIM PVC 90G C/ TRAVAS NBR 10569 P/ REDE COLET ESG DN 150X100MM</v>
          </cell>
          <cell r="C11713" t="str">
            <v>UN</v>
          </cell>
          <cell r="D11713">
            <v>19.96</v>
          </cell>
        </row>
        <row r="11714">
          <cell r="A11714">
            <v>6107</v>
          </cell>
          <cell r="B11714" t="str">
            <v>SELIM PVC 90G ELASTICO NBR 10569 P/ REDE COLET ESG DN 200X100MM</v>
          </cell>
          <cell r="C11714" t="str">
            <v>UN</v>
          </cell>
          <cell r="D11714">
            <v>32.97</v>
          </cell>
        </row>
        <row r="11715">
          <cell r="A11715">
            <v>6108</v>
          </cell>
          <cell r="B11715" t="str">
            <v>SELIM PVC 90G ELASTICO NBR 10569 P/ REDE COLET ESG DN 250X100MM</v>
          </cell>
          <cell r="C11715" t="str">
            <v>UN</v>
          </cell>
          <cell r="D11715">
            <v>34.69</v>
          </cell>
        </row>
        <row r="11716">
          <cell r="A11716">
            <v>6109</v>
          </cell>
          <cell r="B11716" t="str">
            <v>SELIM PVC 90G ELASTICO NBR 10569 P/ REDE COLET ESG DN 300X100MM</v>
          </cell>
          <cell r="C11716" t="str">
            <v>UN</v>
          </cell>
          <cell r="D11716">
            <v>35.04</v>
          </cell>
        </row>
        <row r="11717">
          <cell r="A11717">
            <v>6110</v>
          </cell>
          <cell r="B11717" t="str">
            <v>SERRALHEIRO</v>
          </cell>
          <cell r="C11717" t="str">
            <v>H</v>
          </cell>
          <cell r="D11717">
            <v>9.35</v>
          </cell>
        </row>
        <row r="11718">
          <cell r="A11718">
            <v>6111</v>
          </cell>
          <cell r="B11718" t="str">
            <v>SERVENTE</v>
          </cell>
          <cell r="C11718" t="str">
            <v>H</v>
          </cell>
          <cell r="D11718">
            <v>6.51</v>
          </cell>
        </row>
        <row r="11719">
          <cell r="A11719">
            <v>6114</v>
          </cell>
          <cell r="B11719" t="str">
            <v>AJUDANTE DE ARMADOR</v>
          </cell>
          <cell r="C11719" t="str">
            <v>H</v>
          </cell>
          <cell r="D11719">
            <v>7.43</v>
          </cell>
        </row>
        <row r="11720">
          <cell r="A11720">
            <v>6115</v>
          </cell>
          <cell r="B11720" t="str">
            <v>AJUDANTE</v>
          </cell>
          <cell r="C11720" t="str">
            <v>H</v>
          </cell>
          <cell r="D11720">
            <v>6.51</v>
          </cell>
        </row>
        <row r="11721">
          <cell r="A11721">
            <v>6116</v>
          </cell>
          <cell r="B11721" t="str">
            <v>AJUDANTE DE ENCANADOR</v>
          </cell>
          <cell r="C11721" t="str">
            <v>H</v>
          </cell>
          <cell r="D11721">
            <v>7.18</v>
          </cell>
        </row>
        <row r="11722">
          <cell r="A11722">
            <v>6117</v>
          </cell>
          <cell r="B11722" t="str">
            <v>AJUDANTE DE CARPINTEIRO</v>
          </cell>
          <cell r="C11722" t="str">
            <v>H</v>
          </cell>
          <cell r="D11722">
            <v>7.43</v>
          </cell>
        </row>
        <row r="11723">
          <cell r="A11723">
            <v>6121</v>
          </cell>
          <cell r="B11723" t="str">
            <v>AUXILIAR DE SERVICOS GERAIS</v>
          </cell>
          <cell r="C11723" t="str">
            <v>H</v>
          </cell>
          <cell r="D11723">
            <v>8.06</v>
          </cell>
        </row>
        <row r="11724">
          <cell r="A11724">
            <v>6122</v>
          </cell>
          <cell r="B11724" t="str">
            <v>APONTADOR OU APROPRIADOR</v>
          </cell>
          <cell r="C11724" t="str">
            <v>H</v>
          </cell>
          <cell r="D11724">
            <v>6.63</v>
          </cell>
        </row>
        <row r="11725">
          <cell r="A11725">
            <v>6127</v>
          </cell>
          <cell r="B11725" t="str">
            <v>AJUDANTE DE PEDREIRO</v>
          </cell>
          <cell r="C11725" t="str">
            <v>H</v>
          </cell>
          <cell r="D11725">
            <v>7.2</v>
          </cell>
        </row>
        <row r="11726">
          <cell r="A11726">
            <v>6128</v>
          </cell>
          <cell r="B11726" t="str">
            <v>AJUDANTE GERAL</v>
          </cell>
          <cell r="C11726" t="str">
            <v>H</v>
          </cell>
          <cell r="D11726">
            <v>6.51</v>
          </cell>
        </row>
        <row r="11727">
          <cell r="A11727">
            <v>6130</v>
          </cell>
          <cell r="B11727" t="str">
            <v>AJUDANTE INSTALADOR HIDRAULICO</v>
          </cell>
          <cell r="C11727" t="str">
            <v>H</v>
          </cell>
          <cell r="D11727">
            <v>7.18</v>
          </cell>
        </row>
        <row r="11728">
          <cell r="A11728">
            <v>6136</v>
          </cell>
          <cell r="B11728" t="str">
            <v>SIFAO EM METAL CROMADO PARA LAVATORIO, DE 1" X 1 1/2"</v>
          </cell>
          <cell r="C11728" t="str">
            <v>UN</v>
          </cell>
          <cell r="D11728">
            <v>63.49</v>
          </cell>
        </row>
        <row r="11729">
          <cell r="A11729">
            <v>6137</v>
          </cell>
          <cell r="B11729" t="str">
            <v>SIFAO EM METAL CROMADO 1 X 1 1/2"</v>
          </cell>
          <cell r="C11729" t="str">
            <v>UN</v>
          </cell>
          <cell r="D11729">
            <v>62.76</v>
          </cell>
        </row>
        <row r="11730">
          <cell r="A11730">
            <v>6138</v>
          </cell>
          <cell r="B11730" t="str">
            <v>VEDACAO PVC 100 MM PARA SAIDA VASO SANITARIO</v>
          </cell>
          <cell r="C11730" t="str">
            <v>UN</v>
          </cell>
          <cell r="D11730">
            <v>1.22</v>
          </cell>
        </row>
        <row r="11731">
          <cell r="A11731">
            <v>6140</v>
          </cell>
          <cell r="B11731" t="str">
            <v>BOLSA DE LIGACAO EM PVC FLEXIVEL PARA VASO SANITARIO 1.1/2 " (40 MM)</v>
          </cell>
          <cell r="C11731" t="str">
            <v>UN</v>
          </cell>
          <cell r="D11731">
            <v>2.17</v>
          </cell>
        </row>
        <row r="11732">
          <cell r="A11732">
            <v>6141</v>
          </cell>
          <cell r="B11732" t="str">
            <v>ENGATE OU RABICHO FLEXIVEL PLASTICO (PVC OU ABS) BRANCO 1/2 " X 30 CM</v>
          </cell>
          <cell r="C11732" t="str">
            <v>UN</v>
          </cell>
          <cell r="D11732">
            <v>2.54</v>
          </cell>
        </row>
        <row r="11733">
          <cell r="A11733">
            <v>6142</v>
          </cell>
          <cell r="B11733" t="str">
            <v>CONJUNTO LIGACAO PLASTICA P/ VASO SANITARIO (ESPUDE + TUBO + CANOPLA)</v>
          </cell>
          <cell r="C11733" t="str">
            <v>UN</v>
          </cell>
          <cell r="D11733">
            <v>4.71</v>
          </cell>
        </row>
        <row r="11734">
          <cell r="A11734">
            <v>6145</v>
          </cell>
          <cell r="B11734" t="str">
            <v>SIFAO PLASTICO TIPO COPO PARA LAVATORIO OU PIA, ENTRADA DE 1.1/2 "</v>
          </cell>
          <cell r="C11734" t="str">
            <v>UN</v>
          </cell>
          <cell r="D11734">
            <v>10.08</v>
          </cell>
        </row>
        <row r="11735">
          <cell r="A11735">
            <v>6146</v>
          </cell>
          <cell r="B11735" t="str">
            <v>SIFAO PLASTICO TIPO COPO PARA LAVATORIO OU PIA, ENTRADA DE 1.1/4 "</v>
          </cell>
          <cell r="C11735" t="str">
            <v>UN</v>
          </cell>
          <cell r="D11735">
            <v>10.1</v>
          </cell>
        </row>
        <row r="11736">
          <cell r="A11736">
            <v>6147</v>
          </cell>
          <cell r="B11736" t="str">
            <v>SIFAO EM METAL CROMADO 1 X 1"</v>
          </cell>
          <cell r="C11736" t="str">
            <v>UN</v>
          </cell>
          <cell r="D11736">
            <v>60.97</v>
          </cell>
        </row>
        <row r="11737">
          <cell r="A11737">
            <v>6148</v>
          </cell>
          <cell r="B11737" t="str">
            <v>SIFAO PLASTICO FLEXIVEL SAIDA VERTICAL, ENTRADA DE 1.1/2 "</v>
          </cell>
          <cell r="C11737" t="str">
            <v>UN</v>
          </cell>
          <cell r="D11737">
            <v>5.62</v>
          </cell>
        </row>
        <row r="11738">
          <cell r="A11738">
            <v>6149</v>
          </cell>
          <cell r="B11738" t="str">
            <v>SIFAO PLASTICO TIPO COPO PARA LAVATORIO OU PIA, ENTRADA DE 1 "</v>
          </cell>
          <cell r="C11738" t="str">
            <v>UN</v>
          </cell>
          <cell r="D11738">
            <v>9.51</v>
          </cell>
        </row>
        <row r="11739">
          <cell r="A11739">
            <v>6150</v>
          </cell>
          <cell r="B11739" t="str">
            <v>SIFAO EM METAL CROMADO 1 1/2 X 2"</v>
          </cell>
          <cell r="C11739" t="str">
            <v>UN</v>
          </cell>
          <cell r="D11739">
            <v>78.94</v>
          </cell>
        </row>
        <row r="11740">
          <cell r="A11740">
            <v>6152</v>
          </cell>
          <cell r="B11740" t="str">
            <v>VALVULA EM PLASTICO BRANCO COM SAIDA LISA PARA TANQUE 1.1/4 " X 1.1/2 "</v>
          </cell>
          <cell r="C11740" t="str">
            <v>UN</v>
          </cell>
          <cell r="D11740">
            <v>2.16</v>
          </cell>
        </row>
        <row r="11741">
          <cell r="A11741">
            <v>6153</v>
          </cell>
          <cell r="B11741" t="str">
            <v>VALVULA EM PLASTICO BRANCO PARA TANQUE OU LAVATORIO 1 ", SEM UNHO E SEM LADRAO</v>
          </cell>
          <cell r="C11741" t="str">
            <v>UN</v>
          </cell>
          <cell r="D11741">
            <v>2.0299999999999998</v>
          </cell>
        </row>
        <row r="11742">
          <cell r="A11742">
            <v>6154</v>
          </cell>
          <cell r="B11742" t="str">
            <v>VALVULA EM PLASTICO CROMADO PARA LAVATORIO 1 ", SEM UNHO, COM LADRAO</v>
          </cell>
          <cell r="C11742" t="str">
            <v>UN</v>
          </cell>
          <cell r="D11742">
            <v>4.84</v>
          </cell>
        </row>
        <row r="11743">
          <cell r="A11743">
            <v>6155</v>
          </cell>
          <cell r="B11743" t="str">
            <v>VALVULA EM PLASTICO CROMADO TIPO AMERICANA PARA PIA DE COZINHA 3.1/2 " X 1.1/2 ", SEM ADAPTADOR</v>
          </cell>
          <cell r="C11743" t="str">
            <v>UN</v>
          </cell>
          <cell r="D11743">
            <v>10</v>
          </cell>
        </row>
        <row r="11744">
          <cell r="A11744">
            <v>6156</v>
          </cell>
          <cell r="B11744" t="str">
            <v>VALVULA EM PLASTICO BRANCO PARA TANQUE 1.1/4 " X 1.1/2 ", SEM UNHO E SEM LADRAO</v>
          </cell>
          <cell r="C11744" t="str">
            <v>UN</v>
          </cell>
          <cell r="D11744">
            <v>2.57</v>
          </cell>
        </row>
        <row r="11745">
          <cell r="A11745">
            <v>6157</v>
          </cell>
          <cell r="B11745" t="str">
            <v>VALVULA EM METAL CROMADO TIPO AMERICANA 3.1/2" X 1.1/2" P/ PIA DE COZINHA</v>
          </cell>
          <cell r="C11745" t="str">
            <v>UN</v>
          </cell>
          <cell r="D11745">
            <v>27.12</v>
          </cell>
        </row>
        <row r="11746">
          <cell r="A11746">
            <v>6158</v>
          </cell>
          <cell r="B11746" t="str">
            <v>VALVULA EM PLASTICO BRANCO PARA LAVATORIO 1 ", SEM UNHO, COM LADRAO</v>
          </cell>
          <cell r="C11746" t="str">
            <v>UN</v>
          </cell>
          <cell r="D11746">
            <v>2.61</v>
          </cell>
        </row>
        <row r="11747">
          <cell r="A11747">
            <v>6160</v>
          </cell>
          <cell r="B11747" t="str">
            <v>SOLDADOR</v>
          </cell>
          <cell r="C11747" t="str">
            <v>H</v>
          </cell>
          <cell r="D11747">
            <v>11.18</v>
          </cell>
        </row>
        <row r="11748">
          <cell r="A11748">
            <v>6166</v>
          </cell>
          <cell r="B11748" t="str">
            <v>SOLDADOR A (PARA SOLDA A SER TESTADA COM RAIOS "X")</v>
          </cell>
          <cell r="C11748" t="str">
            <v>H</v>
          </cell>
          <cell r="D11748">
            <v>12.21</v>
          </cell>
        </row>
        <row r="11749">
          <cell r="A11749">
            <v>6173</v>
          </cell>
          <cell r="B11749" t="str">
            <v>SONDADOR</v>
          </cell>
          <cell r="C11749" t="str">
            <v>H</v>
          </cell>
          <cell r="D11749">
            <v>12.49</v>
          </cell>
        </row>
        <row r="11750">
          <cell r="A11750">
            <v>6175</v>
          </cell>
          <cell r="B11750" t="str">
            <v>TECNICO DE SONDAGEM</v>
          </cell>
          <cell r="C11750" t="str">
            <v>H</v>
          </cell>
          <cell r="D11750">
            <v>19.53</v>
          </cell>
        </row>
        <row r="11751">
          <cell r="A11751">
            <v>6178</v>
          </cell>
          <cell r="B11751" t="str">
            <v>TABUA MADEIRA LEI 1A QUALIDADE MACHO/FEMEA 10 X 2,0CM P/ PISO</v>
          </cell>
          <cell r="C11751" t="str">
            <v>M2</v>
          </cell>
          <cell r="D11751">
            <v>136.33000000000001</v>
          </cell>
        </row>
        <row r="11752">
          <cell r="A11752">
            <v>6180</v>
          </cell>
          <cell r="B11752" t="str">
            <v>TABUA MADEIRA LEI 1A QUALIDADE MACHO/FEMEA 15 X 2,0CM P/ PISO</v>
          </cell>
          <cell r="C11752" t="str">
            <v>M2</v>
          </cell>
          <cell r="D11752">
            <v>125</v>
          </cell>
        </row>
        <row r="11753">
          <cell r="A11753">
            <v>6182</v>
          </cell>
          <cell r="B11753" t="str">
            <v>TABUA MADEIRA LEI 1A QUALIDADE MACHO/FEMEA 20 X 2,0CM P/ PISO</v>
          </cell>
          <cell r="C11753" t="str">
            <v>M2</v>
          </cell>
          <cell r="D11753">
            <v>137.04</v>
          </cell>
        </row>
        <row r="11754">
          <cell r="A11754">
            <v>6183</v>
          </cell>
          <cell r="B11754" t="str">
            <v>RODAPE MADEIRA LEI 1A QUALIDADE 7 X 2CM</v>
          </cell>
          <cell r="C11754" t="str">
            <v>M</v>
          </cell>
          <cell r="D11754">
            <v>11.74</v>
          </cell>
        </row>
        <row r="11755">
          <cell r="A11755">
            <v>6185</v>
          </cell>
          <cell r="B11755" t="str">
            <v>RODAPE MADEIRA LEI 1A QUALIDADE 5 X 2CM</v>
          </cell>
          <cell r="C11755" t="str">
            <v>M</v>
          </cell>
          <cell r="D11755">
            <v>9.08</v>
          </cell>
        </row>
        <row r="11756">
          <cell r="A11756">
            <v>6186</v>
          </cell>
          <cell r="B11756" t="str">
            <v>RODAPE MADEIRA LEI 1A QUALIDADE 7 X 1,5CM</v>
          </cell>
          <cell r="C11756" t="str">
            <v>M</v>
          </cell>
          <cell r="D11756">
            <v>10.199999999999999</v>
          </cell>
        </row>
        <row r="11757">
          <cell r="A11757">
            <v>6188</v>
          </cell>
          <cell r="B11757" t="str">
            <v>TABUA MADEIRA 3A QUALIDADE 2,5 X 30CM (1 X 12 ) NAO APARELHADA</v>
          </cell>
          <cell r="C11757" t="str">
            <v>M2</v>
          </cell>
          <cell r="D11757">
            <v>61.99</v>
          </cell>
        </row>
        <row r="11758">
          <cell r="A11758">
            <v>6189</v>
          </cell>
          <cell r="B11758" t="str">
            <v>TABUA MADEIRA 2A QUALIDADE 2,5 X 30,0CM (1 X 12") NAO APARELHADA</v>
          </cell>
          <cell r="C11758" t="str">
            <v>M</v>
          </cell>
          <cell r="D11758">
            <v>19.579999999999998</v>
          </cell>
        </row>
        <row r="11759">
          <cell r="A11759">
            <v>6193</v>
          </cell>
          <cell r="B11759" t="str">
            <v>TABUA MADEIRA 2A QUALIDADE 2,5 X 20,0CM (1 X 8") NAO APARELHADA</v>
          </cell>
          <cell r="C11759" t="str">
            <v>M</v>
          </cell>
          <cell r="D11759">
            <v>13.06</v>
          </cell>
        </row>
        <row r="11760">
          <cell r="A11760">
            <v>6194</v>
          </cell>
          <cell r="B11760" t="str">
            <v>PECA DE MADEIRA 2A QUALIDADE 2,5 X 15CM (1X6") NAO APARELHADA</v>
          </cell>
          <cell r="C11760" t="str">
            <v>M</v>
          </cell>
          <cell r="D11760">
            <v>9.1</v>
          </cell>
        </row>
        <row r="11761">
          <cell r="A11761">
            <v>6204</v>
          </cell>
          <cell r="B11761" t="str">
            <v>TABUA DE MADEIRA DE LEI, *2,5 X 15* CM (1 X 6) NAO APARELHADA, (TABEIRA-P/TELHADO)</v>
          </cell>
          <cell r="C11761" t="str">
            <v>M</v>
          </cell>
          <cell r="D11761">
            <v>14.56</v>
          </cell>
        </row>
        <row r="11762">
          <cell r="A11762">
            <v>6205</v>
          </cell>
          <cell r="B11762" t="str">
            <v>TABUA MADEIRA 1A QUALIDADE 2,5 X 30,0CM (1 X 12) NAO APARELHADA</v>
          </cell>
          <cell r="C11762" t="str">
            <v>M</v>
          </cell>
          <cell r="D11762">
            <v>23.74</v>
          </cell>
        </row>
        <row r="11763">
          <cell r="A11763">
            <v>6206</v>
          </cell>
          <cell r="B11763" t="str">
            <v>TABUA MADEIRA 1A QUALIDADE 2,5 X 30CM (1 X 12 ) NAO APARELHADA</v>
          </cell>
          <cell r="C11763" t="str">
            <v>M2</v>
          </cell>
          <cell r="D11763">
            <v>79.13</v>
          </cell>
        </row>
        <row r="11764">
          <cell r="A11764">
            <v>6207</v>
          </cell>
          <cell r="B11764" t="str">
            <v>TÁBUA MADEIRA DE LEI *2,5 X 20* CM ( 1" X 8" ) NÃO APARELHADA (TABEIRA-P/TELHADO)</v>
          </cell>
          <cell r="C11764" t="str">
            <v>M</v>
          </cell>
          <cell r="D11764">
            <v>15.83</v>
          </cell>
        </row>
        <row r="11765">
          <cell r="A11765">
            <v>6212</v>
          </cell>
          <cell r="B11765" t="str">
            <v>TABUA MADEIRA 3A QUALIDADE 2,5 X 30,0CM (1 X 12 ) NAO APARELHADA</v>
          </cell>
          <cell r="C11765" t="str">
            <v>M</v>
          </cell>
          <cell r="D11765">
            <v>18.600000000000001</v>
          </cell>
        </row>
        <row r="11766">
          <cell r="A11766">
            <v>6214</v>
          </cell>
          <cell r="B11766" t="str">
            <v>TACO (NAO PICHADO) DE MADEIRA DE 1A. QUALIDADE PARA PISO, DE *7 X 21* CM</v>
          </cell>
          <cell r="C11766" t="str">
            <v>M2</v>
          </cell>
          <cell r="D11766">
            <v>48.41</v>
          </cell>
        </row>
        <row r="11767">
          <cell r="A11767">
            <v>6216</v>
          </cell>
          <cell r="B11767" t="str">
            <v>TACO PARQUET IPE CERNE</v>
          </cell>
          <cell r="C11767" t="str">
            <v>UN</v>
          </cell>
          <cell r="D11767">
            <v>46.25</v>
          </cell>
        </row>
        <row r="11768">
          <cell r="A11768">
            <v>6217</v>
          </cell>
          <cell r="B11768" t="str">
            <v>PARQUET PAULISTA TIPO MOSAICO 20 X 20 CM</v>
          </cell>
          <cell r="C11768" t="str">
            <v>M2</v>
          </cell>
          <cell r="D11768">
            <v>61.67</v>
          </cell>
        </row>
        <row r="11769">
          <cell r="A11769">
            <v>6236</v>
          </cell>
          <cell r="B11769" t="str">
            <v>TAMPAO FOFO 80KG CARGA MAX 3900KG DIAM ABERT 528MM P/ POCO VISITA DE REDE AGUA PLUVIAL, ESGOTO ETC EM VIA TRAFEGO MEDIO</v>
          </cell>
          <cell r="C11769" t="str">
            <v>UN</v>
          </cell>
          <cell r="D11769">
            <v>279.26</v>
          </cell>
        </row>
        <row r="11770">
          <cell r="A11770">
            <v>6240</v>
          </cell>
          <cell r="B11770" t="str">
            <v>TAMPAO FOFO 83KG CARGA MAX 30000KG DIAM ABERT 600MM P/ POCO VISITA DE REDE DE AGUA PLUVIAL, ESGOTO ETC</v>
          </cell>
          <cell r="C11770" t="str">
            <v>UN</v>
          </cell>
          <cell r="D11770">
            <v>504.81</v>
          </cell>
        </row>
        <row r="11771">
          <cell r="A11771">
            <v>6243</v>
          </cell>
          <cell r="B11771" t="str">
            <v>TAMPAO FOFO 83KG CARGA MAX 12500KG DIAM ABERT 600MM P/ POCO VISITA DE REDE DE AGUA PLUVIAL, ESGOTO ETC</v>
          </cell>
          <cell r="C11771" t="str">
            <v>UN</v>
          </cell>
          <cell r="D11771">
            <v>876.44</v>
          </cell>
        </row>
        <row r="11772">
          <cell r="A11772">
            <v>6249</v>
          </cell>
          <cell r="B11772" t="str">
            <v>TAMPAO PVC P/ TIL EB-644 P/ REDE COLET ESG DN 100MM</v>
          </cell>
          <cell r="C11772" t="str">
            <v>UN</v>
          </cell>
          <cell r="D11772">
            <v>33.39</v>
          </cell>
        </row>
        <row r="11773">
          <cell r="A11773">
            <v>6250</v>
          </cell>
          <cell r="B11773" t="str">
            <v>TAMPAO PVC P/ TIL EB-644 P/ REDE COLET ESG DN 125MM</v>
          </cell>
          <cell r="C11773" t="str">
            <v>UN</v>
          </cell>
          <cell r="D11773">
            <v>44.44</v>
          </cell>
        </row>
        <row r="11774">
          <cell r="A11774">
            <v>6251</v>
          </cell>
          <cell r="B11774" t="str">
            <v>TAMPAO PVC P/ TIL EB-644 P/ REDE COLET ESG DN 150MM</v>
          </cell>
          <cell r="C11774" t="str">
            <v>UN</v>
          </cell>
          <cell r="D11774">
            <v>51.24</v>
          </cell>
        </row>
        <row r="11775">
          <cell r="A11775">
            <v>6252</v>
          </cell>
          <cell r="B11775" t="str">
            <v>TAMPAO PVC P/ TIL EB-644 P/ REDE COLET ESG DN 200MM</v>
          </cell>
          <cell r="C11775" t="str">
            <v>UN</v>
          </cell>
          <cell r="D11775">
            <v>65.38</v>
          </cell>
        </row>
        <row r="11776">
          <cell r="A11776">
            <v>6253</v>
          </cell>
          <cell r="B11776" t="str">
            <v>TANQUE DE CONCRETO PRE-MOLDADO, MODELO POPULAR (1 ESFREGADOR), PARA LAVAR ROUPAS</v>
          </cell>
          <cell r="C11776" t="str">
            <v>UN</v>
          </cell>
          <cell r="D11776">
            <v>47.58</v>
          </cell>
        </row>
        <row r="11777">
          <cell r="A11777">
            <v>6294</v>
          </cell>
          <cell r="B11777" t="str">
            <v>TE FERRO GALVANIZADO 90G 1/2"</v>
          </cell>
          <cell r="C11777" t="str">
            <v>UN</v>
          </cell>
          <cell r="D11777">
            <v>4.5199999999999996</v>
          </cell>
        </row>
        <row r="11778">
          <cell r="A11778">
            <v>6295</v>
          </cell>
          <cell r="B11778" t="str">
            <v>TE FERRO GALVANIZADO 90G 3/4"</v>
          </cell>
          <cell r="C11778" t="str">
            <v>UN</v>
          </cell>
          <cell r="D11778">
            <v>6.84</v>
          </cell>
        </row>
        <row r="11779">
          <cell r="A11779">
            <v>6296</v>
          </cell>
          <cell r="B11779" t="str">
            <v>TE FERRO GALVANIZADO 90G 1.1/4"</v>
          </cell>
          <cell r="C11779" t="str">
            <v>UN</v>
          </cell>
          <cell r="D11779">
            <v>17.82</v>
          </cell>
        </row>
        <row r="11780">
          <cell r="A11780">
            <v>6297</v>
          </cell>
          <cell r="B11780" t="str">
            <v>TE FERRO GALVANIZADO 90G 1.1/2"</v>
          </cell>
          <cell r="C11780" t="str">
            <v>UN</v>
          </cell>
          <cell r="D11780">
            <v>20.32</v>
          </cell>
        </row>
        <row r="11781">
          <cell r="A11781">
            <v>6298</v>
          </cell>
          <cell r="B11781" t="str">
            <v>TE FERRO GALVANIZADO 90G 2"</v>
          </cell>
          <cell r="C11781" t="str">
            <v>UN</v>
          </cell>
          <cell r="D11781">
            <v>36.89</v>
          </cell>
        </row>
        <row r="11782">
          <cell r="A11782">
            <v>6299</v>
          </cell>
          <cell r="B11782" t="str">
            <v>TE FERRO GALVANIZADO 90G 2.1/2"</v>
          </cell>
          <cell r="C11782" t="str">
            <v>UN</v>
          </cell>
          <cell r="D11782">
            <v>64.95</v>
          </cell>
        </row>
        <row r="11783">
          <cell r="A11783">
            <v>6300</v>
          </cell>
          <cell r="B11783" t="str">
            <v>TE FERRO GALVANIZADO 90G 4"</v>
          </cell>
          <cell r="C11783" t="str">
            <v>UN</v>
          </cell>
          <cell r="D11783">
            <v>160.51</v>
          </cell>
        </row>
        <row r="11784">
          <cell r="A11784">
            <v>6301</v>
          </cell>
          <cell r="B11784" t="str">
            <v>TE FERRO GALVANIZADO 90G 6"</v>
          </cell>
          <cell r="C11784" t="str">
            <v>UN</v>
          </cell>
          <cell r="D11784">
            <v>432.2</v>
          </cell>
        </row>
        <row r="11785">
          <cell r="A11785">
            <v>6302</v>
          </cell>
          <cell r="B11785" t="str">
            <v>TE REDUCAO FERRO GALV 90G ROSCA 3/4" X 1/2"</v>
          </cell>
          <cell r="C11785" t="str">
            <v>UN</v>
          </cell>
          <cell r="D11785">
            <v>6.89</v>
          </cell>
        </row>
        <row r="11786">
          <cell r="A11786">
            <v>6303</v>
          </cell>
          <cell r="B11786" t="str">
            <v>TE REDUCAO FERRO GALV 90G ROSCA 1" X 3/4"</v>
          </cell>
          <cell r="C11786" t="str">
            <v>UN</v>
          </cell>
          <cell r="D11786">
            <v>11.49</v>
          </cell>
        </row>
        <row r="11787">
          <cell r="A11787">
            <v>6304</v>
          </cell>
          <cell r="B11787" t="str">
            <v>TE REDUCAO FERRO GALV 90G ROSCA 1.1/2" X 3/4"</v>
          </cell>
          <cell r="C11787" t="str">
            <v>UN</v>
          </cell>
          <cell r="D11787">
            <v>19.760000000000002</v>
          </cell>
        </row>
        <row r="11788">
          <cell r="A11788">
            <v>6305</v>
          </cell>
          <cell r="B11788" t="str">
            <v>TE REDUCAO FERRO GALV 90G ROSCA 2" X 1"</v>
          </cell>
          <cell r="C11788" t="str">
            <v>UN</v>
          </cell>
          <cell r="D11788">
            <v>35.68</v>
          </cell>
        </row>
        <row r="11789">
          <cell r="A11789">
            <v>6306</v>
          </cell>
          <cell r="B11789" t="str">
            <v>TE REDUCAO FERRO GALV 90G ROSCA 2" X 1.1/4"</v>
          </cell>
          <cell r="C11789" t="str">
            <v>UN</v>
          </cell>
          <cell r="D11789">
            <v>36.11</v>
          </cell>
        </row>
        <row r="11790">
          <cell r="A11790">
            <v>6307</v>
          </cell>
          <cell r="B11790" t="str">
            <v>TE REDUCAO FERRO GALV 90G ROSCA 2.1/2" X 1"</v>
          </cell>
          <cell r="C11790" t="str">
            <v>UN</v>
          </cell>
          <cell r="D11790">
            <v>64.95</v>
          </cell>
        </row>
        <row r="11791">
          <cell r="A11791">
            <v>6308</v>
          </cell>
          <cell r="B11791" t="str">
            <v>TE REDUCAO FERRO GALV 90G ROSCA 2.1/2" X 1.1/2"</v>
          </cell>
          <cell r="C11791" t="str">
            <v>UN</v>
          </cell>
          <cell r="D11791">
            <v>65.209999999999994</v>
          </cell>
        </row>
        <row r="11792">
          <cell r="A11792">
            <v>6309</v>
          </cell>
          <cell r="B11792" t="str">
            <v>TE REDUCAO FERRO GALV 90G ROSCA 2.1/2" X 2"</v>
          </cell>
          <cell r="C11792" t="str">
            <v>UN</v>
          </cell>
          <cell r="D11792">
            <v>64.95</v>
          </cell>
        </row>
        <row r="11793">
          <cell r="A11793">
            <v>6310</v>
          </cell>
          <cell r="B11793" t="str">
            <v>TE REDUCAO FERRO GALV 90G ROSCA 3" X 1"</v>
          </cell>
          <cell r="C11793" t="str">
            <v>UN</v>
          </cell>
          <cell r="D11793">
            <v>82.21</v>
          </cell>
        </row>
        <row r="11794">
          <cell r="A11794">
            <v>6311</v>
          </cell>
          <cell r="B11794" t="str">
            <v>TE REDUCAO FERRO GALV 90G ROSCA 3" X 1.1/4"</v>
          </cell>
          <cell r="C11794" t="str">
            <v>UN</v>
          </cell>
          <cell r="D11794">
            <v>83.25</v>
          </cell>
        </row>
        <row r="11795">
          <cell r="A11795">
            <v>6312</v>
          </cell>
          <cell r="B11795" t="str">
            <v>TE REDUCAO FERRO GALV 90G ROSCA 3" X 1.1/2"</v>
          </cell>
          <cell r="C11795" t="str">
            <v>UN</v>
          </cell>
          <cell r="D11795">
            <v>84.28</v>
          </cell>
        </row>
        <row r="11796">
          <cell r="A11796">
            <v>6313</v>
          </cell>
          <cell r="B11796" t="str">
            <v>TE REDUCAO FERRO GALV 90G C/ ROSCA 3" X 2"</v>
          </cell>
          <cell r="C11796" t="str">
            <v>UN</v>
          </cell>
          <cell r="D11796">
            <v>84.28</v>
          </cell>
        </row>
        <row r="11797">
          <cell r="A11797">
            <v>6314</v>
          </cell>
          <cell r="B11797" t="str">
            <v>TE REDUCAO FERRO GALV 90G C/ ROSCA 3" X 2.1/2"</v>
          </cell>
          <cell r="C11797" t="str">
            <v>UN</v>
          </cell>
          <cell r="D11797">
            <v>84.97</v>
          </cell>
        </row>
        <row r="11798">
          <cell r="A11798">
            <v>6315</v>
          </cell>
          <cell r="B11798" t="str">
            <v>TE REDUCAO FERRO GALV 90G C/ ROSCA 4" X 2"</v>
          </cell>
          <cell r="C11798" t="str">
            <v>UN</v>
          </cell>
          <cell r="D11798">
            <v>157.93</v>
          </cell>
        </row>
        <row r="11799">
          <cell r="A11799">
            <v>6316</v>
          </cell>
          <cell r="B11799" t="str">
            <v>TE REDUCAO FERRO GALV 90G C/ ROSCA 4" X 3"</v>
          </cell>
          <cell r="C11799" t="str">
            <v>UN</v>
          </cell>
          <cell r="D11799">
            <v>157.93</v>
          </cell>
        </row>
        <row r="11800">
          <cell r="A11800">
            <v>6317</v>
          </cell>
          <cell r="B11800" t="str">
            <v>TE REDUCAO FERRO GALV 90G ROSCA 2.1/2" X 1.1/4"</v>
          </cell>
          <cell r="C11800" t="str">
            <v>UN</v>
          </cell>
          <cell r="D11800">
            <v>64.44</v>
          </cell>
        </row>
        <row r="11801">
          <cell r="A11801">
            <v>6318</v>
          </cell>
          <cell r="B11801" t="str">
            <v>TE REDUCAO FERRO GALV 90G ROSCA 2" X 1.1/2"</v>
          </cell>
          <cell r="C11801" t="str">
            <v>UN</v>
          </cell>
          <cell r="D11801">
            <v>36.72</v>
          </cell>
        </row>
        <row r="11802">
          <cell r="A11802">
            <v>6319</v>
          </cell>
          <cell r="B11802" t="str">
            <v>TE REDUCAO FERRO GALV 90G ROSCA 1.1/2" X 1"</v>
          </cell>
          <cell r="C11802" t="str">
            <v>UN</v>
          </cell>
          <cell r="D11802">
            <v>20.23</v>
          </cell>
        </row>
        <row r="11803">
          <cell r="A11803">
            <v>6320</v>
          </cell>
          <cell r="B11803" t="str">
            <v>TE REDUCAO FERRO GALV 90G ROSCA 1" X 1/2"</v>
          </cell>
          <cell r="C11803" t="str">
            <v>UN</v>
          </cell>
          <cell r="D11803">
            <v>11.23</v>
          </cell>
        </row>
        <row r="11804">
          <cell r="A11804">
            <v>6321</v>
          </cell>
          <cell r="B11804" t="str">
            <v>TE FERRO GALVANIZADO 90G 5"</v>
          </cell>
          <cell r="C11804" t="str">
            <v>UN</v>
          </cell>
          <cell r="D11804">
            <v>301.77999999999997</v>
          </cell>
        </row>
        <row r="11805">
          <cell r="A11805">
            <v>6322</v>
          </cell>
          <cell r="B11805" t="str">
            <v>TE FERRO GALVANIZADO 90G 3"</v>
          </cell>
          <cell r="C11805" t="str">
            <v>UN</v>
          </cell>
          <cell r="D11805">
            <v>84.28</v>
          </cell>
        </row>
        <row r="11806">
          <cell r="A11806">
            <v>6323</v>
          </cell>
          <cell r="B11806" t="str">
            <v>TE FERRO GALVANIZADO 90G 1"</v>
          </cell>
          <cell r="C11806" t="str">
            <v>UN</v>
          </cell>
          <cell r="D11806">
            <v>11.54</v>
          </cell>
        </row>
        <row r="11807">
          <cell r="A11807">
            <v>7048</v>
          </cell>
          <cell r="B11807" t="str">
            <v>TE PVC PBA NBR 10351 P/ REDE AGUA 90G BBB DN 50/ DE 60MM</v>
          </cell>
          <cell r="C11807" t="str">
            <v>UN</v>
          </cell>
          <cell r="D11807">
            <v>6.22</v>
          </cell>
        </row>
        <row r="11808">
          <cell r="A11808">
            <v>7049</v>
          </cell>
          <cell r="B11808" t="str">
            <v>TE PVC PBA NBR 10351 P/ REDE AGUA 90G BBB DN 100/ DE 110MM</v>
          </cell>
          <cell r="C11808" t="str">
            <v>UN</v>
          </cell>
          <cell r="D11808">
            <v>28.95</v>
          </cell>
        </row>
        <row r="11809">
          <cell r="A11809">
            <v>7060</v>
          </cell>
          <cell r="B11809" t="str">
            <v>TE PVC 90G NBR 10569 P/ REDE COLET ESG JE BBB DN 250MM</v>
          </cell>
          <cell r="C11809" t="str">
            <v>UN</v>
          </cell>
          <cell r="D11809">
            <v>231.76</v>
          </cell>
        </row>
        <row r="11810">
          <cell r="A11810">
            <v>7061</v>
          </cell>
          <cell r="B11810" t="str">
            <v>TE PVC 90G NBR 10569 P/ REDE COLET ESG JE BBB DN 300MM</v>
          </cell>
          <cell r="C11810" t="str">
            <v>UN</v>
          </cell>
          <cell r="D11810">
            <v>355.65</v>
          </cell>
        </row>
        <row r="11811">
          <cell r="A11811">
            <v>7065</v>
          </cell>
          <cell r="B11811" t="str">
            <v>TE PVC 90G NBR 10569 P/ REDE COLET ESG JE BBB DN 400MM</v>
          </cell>
          <cell r="C11811" t="str">
            <v>UN</v>
          </cell>
          <cell r="D11811">
            <v>393.26</v>
          </cell>
        </row>
        <row r="11812">
          <cell r="A11812">
            <v>7066</v>
          </cell>
          <cell r="B11812" t="str">
            <v>TE REDUCAO PVC 90G NBR 10569 P/ REDE COLET ESG JE BBB DN 200 X 150MM</v>
          </cell>
          <cell r="C11812" t="str">
            <v>UN</v>
          </cell>
          <cell r="D11812">
            <v>71.19</v>
          </cell>
        </row>
        <row r="11813">
          <cell r="A11813">
            <v>7068</v>
          </cell>
          <cell r="B11813" t="str">
            <v>TE REDUCAO PVC 90G NBR 10569 P/ REDE COLET ESG JE BBB DN 250 X 150MM</v>
          </cell>
          <cell r="C11813" t="str">
            <v>UN</v>
          </cell>
          <cell r="D11813">
            <v>125.84</v>
          </cell>
        </row>
        <row r="11814">
          <cell r="A11814">
            <v>7069</v>
          </cell>
          <cell r="B11814" t="str">
            <v>TE PVC 90G NBR 10569 P/ REDE COLET ESG JE BBB DN 150MM</v>
          </cell>
          <cell r="C11814" t="str">
            <v>UN</v>
          </cell>
          <cell r="D11814">
            <v>35.729999999999997</v>
          </cell>
        </row>
        <row r="11815">
          <cell r="A11815">
            <v>7070</v>
          </cell>
          <cell r="B11815" t="str">
            <v>TE PVC 90G NBR 10569 P/ REDE COLET ESG JE BBB DN 200MM</v>
          </cell>
          <cell r="C11815" t="str">
            <v>UN</v>
          </cell>
          <cell r="D11815">
            <v>60.74</v>
          </cell>
        </row>
        <row r="11816">
          <cell r="A11816">
            <v>7082</v>
          </cell>
          <cell r="B11816" t="str">
            <v>TE PVC 90G NBR 10569 P/ REDE COLET ESG JE BBB DN 100MM</v>
          </cell>
          <cell r="C11816" t="str">
            <v>UN</v>
          </cell>
          <cell r="D11816">
            <v>21.68</v>
          </cell>
        </row>
        <row r="11817">
          <cell r="A11817">
            <v>7088</v>
          </cell>
          <cell r="B11817" t="str">
            <v>TE PVC PBA NBR 10351 P/ REDE AGUA 90G BBB DN 75/ DE 85MM</v>
          </cell>
          <cell r="C11817" t="str">
            <v>UN</v>
          </cell>
          <cell r="D11817">
            <v>15.59</v>
          </cell>
        </row>
        <row r="11818">
          <cell r="A11818">
            <v>7091</v>
          </cell>
          <cell r="B11818" t="str">
            <v>TE SANITARIO PVC P/ ESG PREDIAL DN 100 X 100MM</v>
          </cell>
          <cell r="C11818" t="str">
            <v>UN</v>
          </cell>
          <cell r="D11818">
            <v>11.22</v>
          </cell>
        </row>
        <row r="11819">
          <cell r="A11819">
            <v>7094</v>
          </cell>
          <cell r="B11819" t="str">
            <v>TE PVC C/ROSCA 90G P/ AGUA FRIA PREDIAL 1"</v>
          </cell>
          <cell r="C11819" t="str">
            <v>UN</v>
          </cell>
          <cell r="D11819">
            <v>5.53</v>
          </cell>
        </row>
        <row r="11820">
          <cell r="A11820">
            <v>7097</v>
          </cell>
          <cell r="B11820" t="str">
            <v>TE SANITARIO PVC P/ ESG PREDIAL DN 50 X 50MM</v>
          </cell>
          <cell r="C11820" t="str">
            <v>UN</v>
          </cell>
          <cell r="D11820">
            <v>4.42</v>
          </cell>
        </row>
        <row r="11821">
          <cell r="A11821">
            <v>7098</v>
          </cell>
          <cell r="B11821" t="str">
            <v>TE PVC, ROSCAVEL, 90 GRAUS, 1/2", AGUA FRIA PREDIAL</v>
          </cell>
          <cell r="C11821" t="str">
            <v>UN</v>
          </cell>
          <cell r="D11821">
            <v>1.34</v>
          </cell>
        </row>
        <row r="11822">
          <cell r="A11822">
            <v>7103</v>
          </cell>
          <cell r="B11822" t="str">
            <v>TE PVC SOLD 90G C/ ROSCA NA BOLSA CENTRAL 32MM X 3/4"</v>
          </cell>
          <cell r="C11822" t="str">
            <v>UN</v>
          </cell>
          <cell r="D11822">
            <v>6.85</v>
          </cell>
        </row>
        <row r="11823">
          <cell r="A11823">
            <v>7104</v>
          </cell>
          <cell r="B11823" t="str">
            <v>TE REDUCAO PVC SOLD 90G P/ AGUA FRIA PREDIAL 25 MM X 20 MM</v>
          </cell>
          <cell r="C11823" t="str">
            <v>UN</v>
          </cell>
          <cell r="D11823">
            <v>2.0299999999999998</v>
          </cell>
        </row>
        <row r="11824">
          <cell r="A11824">
            <v>7105</v>
          </cell>
          <cell r="B11824" t="str">
            <v>TE INSPECAO PVC P/ ESG PREDIAL 100 X 75MM</v>
          </cell>
          <cell r="C11824" t="str">
            <v>UN</v>
          </cell>
          <cell r="D11824">
            <v>29.4</v>
          </cell>
        </row>
        <row r="11825">
          <cell r="A11825">
            <v>7106</v>
          </cell>
          <cell r="B11825" t="str">
            <v>TE REDUCAO PVC SOLD 90G P/ AGUA FRIA PREDIAL 110 MM X 60 MM</v>
          </cell>
          <cell r="C11825" t="str">
            <v>UN</v>
          </cell>
          <cell r="D11825">
            <v>71.23</v>
          </cell>
        </row>
        <row r="11826">
          <cell r="A11826">
            <v>7108</v>
          </cell>
          <cell r="B11826" t="str">
            <v>TE REDUCAO PVC SOLD 90G P/ AGUA FRIA PREDIAL 50 MM X 20 MM</v>
          </cell>
          <cell r="C11826" t="str">
            <v>UN</v>
          </cell>
          <cell r="D11826">
            <v>7.36</v>
          </cell>
        </row>
        <row r="11827">
          <cell r="A11827">
            <v>7109</v>
          </cell>
          <cell r="B11827" t="str">
            <v>TE PVC SOLD 90G C/ ROSCA NA BOLSA CENTRAL 20MM X 1/2"</v>
          </cell>
          <cell r="C11827" t="str">
            <v>UN</v>
          </cell>
          <cell r="D11827">
            <v>1.68</v>
          </cell>
        </row>
        <row r="11828">
          <cell r="A11828">
            <v>7110</v>
          </cell>
          <cell r="B11828" t="str">
            <v>TE PVC, ROSCAVEL, 90 GRAUS, 2", AGUA FRIA PREDIAL</v>
          </cell>
          <cell r="C11828" t="str">
            <v>UN</v>
          </cell>
          <cell r="D11828">
            <v>19.21</v>
          </cell>
        </row>
        <row r="11829">
          <cell r="A11829">
            <v>7114</v>
          </cell>
          <cell r="B11829" t="str">
            <v>TE PVC SOLD 90G C/ BUCHA LATAO NA BOLSA CENTRAL 32MM X 3/4"</v>
          </cell>
          <cell r="C11829" t="str">
            <v>UN</v>
          </cell>
          <cell r="D11829">
            <v>12.29</v>
          </cell>
        </row>
        <row r="11830">
          <cell r="A11830">
            <v>7116</v>
          </cell>
          <cell r="B11830" t="str">
            <v>TE PVC SOLD 90G P/ ESG PREDIAL BBB DN 40MM</v>
          </cell>
          <cell r="C11830" t="str">
            <v>UN</v>
          </cell>
          <cell r="D11830">
            <v>2.13</v>
          </cell>
        </row>
        <row r="11831">
          <cell r="A11831">
            <v>7117</v>
          </cell>
          <cell r="B11831" t="str">
            <v>TE PVC ROSCAVEL, 90 GRAUS, 1 1/4", AGUA FRIA PREDIAL</v>
          </cell>
          <cell r="C11831" t="str">
            <v>UN</v>
          </cell>
          <cell r="D11831">
            <v>8.09</v>
          </cell>
        </row>
        <row r="11832">
          <cell r="A11832">
            <v>7118</v>
          </cell>
          <cell r="B11832" t="str">
            <v>TE PVC ROSCAVEL, 90 GRAUS, 1 1/2", AGUA FRIA PREDIAL</v>
          </cell>
          <cell r="C11832" t="str">
            <v>UN</v>
          </cell>
          <cell r="D11832">
            <v>10.63</v>
          </cell>
        </row>
        <row r="11833">
          <cell r="A11833">
            <v>7119</v>
          </cell>
          <cell r="B11833" t="str">
            <v>TE REDUCAO PVC C/ ROSCA 90G P/ AGUA FRIA PREDIAL 1 X 3/4"</v>
          </cell>
          <cell r="C11833" t="str">
            <v>UN</v>
          </cell>
          <cell r="D11833">
            <v>4.57</v>
          </cell>
        </row>
        <row r="11834">
          <cell r="A11834">
            <v>7120</v>
          </cell>
          <cell r="B11834" t="str">
            <v>TE REDUCAO PVC C/ ROSCA 90G P/ AGUA FRIA PREDIAL 3/4 X 1/2"</v>
          </cell>
          <cell r="C11834" t="str">
            <v>UN</v>
          </cell>
          <cell r="D11834">
            <v>3.1</v>
          </cell>
        </row>
        <row r="11835">
          <cell r="A11835">
            <v>7121</v>
          </cell>
          <cell r="B11835" t="str">
            <v>TE PVC SOLD 90G C/ BUCHA LATAO NA BOLSA CENTRAL 20MM X 1/2"</v>
          </cell>
          <cell r="C11835" t="str">
            <v>UN</v>
          </cell>
          <cell r="D11835">
            <v>6.55</v>
          </cell>
        </row>
        <row r="11836">
          <cell r="A11836">
            <v>7122</v>
          </cell>
          <cell r="B11836" t="str">
            <v>TE PVC SOLD 90G C/ BUCHA LATAO NA BOLSA CENTRAL 25MM X 3/4"</v>
          </cell>
          <cell r="C11836" t="str">
            <v>UN</v>
          </cell>
          <cell r="D11836">
            <v>7.41</v>
          </cell>
        </row>
        <row r="11837">
          <cell r="A11837">
            <v>7123</v>
          </cell>
          <cell r="B11837" t="str">
            <v>TE PVC ROSCAVEL, 90 GRAUS, 3/4", AGUA FRIA PREDIAL</v>
          </cell>
          <cell r="C11837" t="str">
            <v>UN</v>
          </cell>
          <cell r="D11837">
            <v>1.78</v>
          </cell>
        </row>
        <row r="11838">
          <cell r="A11838">
            <v>7126</v>
          </cell>
          <cell r="B11838" t="str">
            <v>TE REDUCAO PVC, ROSCAVEL, 90 GRAUS, 1.1/2" X 3/4", AGUA FRIA PREDIAL</v>
          </cell>
          <cell r="C11838" t="str">
            <v>UN</v>
          </cell>
          <cell r="D11838">
            <v>8.51</v>
          </cell>
        </row>
        <row r="11839">
          <cell r="A11839">
            <v>7128</v>
          </cell>
          <cell r="B11839" t="str">
            <v>TE REDUCAO PVC SOLD 90G P/ AGUA FRIA PREDIAL 40 MM X 32 MM</v>
          </cell>
          <cell r="C11839" t="str">
            <v>UN</v>
          </cell>
          <cell r="D11839">
            <v>5.43</v>
          </cell>
        </row>
        <row r="11840">
          <cell r="A11840">
            <v>7129</v>
          </cell>
          <cell r="B11840" t="str">
            <v>TE REDUCAO PVC SOLD 90G P/ AGUA FRIA PREDIAL 50 MM X 25 MM</v>
          </cell>
          <cell r="C11840" t="str">
            <v>UN</v>
          </cell>
          <cell r="D11840">
            <v>6.19</v>
          </cell>
        </row>
        <row r="11841">
          <cell r="A11841">
            <v>7130</v>
          </cell>
          <cell r="B11841" t="str">
            <v>TE REDUCAO PVC SOLD 90G P/ AGUA FRIA PREDIAL 50 MM X 32 MM</v>
          </cell>
          <cell r="C11841" t="str">
            <v>UN</v>
          </cell>
          <cell r="D11841">
            <v>9.6999999999999993</v>
          </cell>
        </row>
        <row r="11842">
          <cell r="A11842">
            <v>7131</v>
          </cell>
          <cell r="B11842" t="str">
            <v>TE REDUCAO PVC SOLD 90G P/ AGUA FRIA PREDIAL 50 MM X 40 MM</v>
          </cell>
          <cell r="C11842" t="str">
            <v>UN</v>
          </cell>
          <cell r="D11842">
            <v>12.08</v>
          </cell>
        </row>
        <row r="11843">
          <cell r="A11843">
            <v>7132</v>
          </cell>
          <cell r="B11843" t="str">
            <v>TE REDUCAO PVC SOLD 90G P/ AGUA FRIA PREDIAL 75 MM X 50 MM</v>
          </cell>
          <cell r="C11843" t="str">
            <v>UN</v>
          </cell>
          <cell r="D11843">
            <v>26.81</v>
          </cell>
        </row>
        <row r="11844">
          <cell r="A11844">
            <v>7133</v>
          </cell>
          <cell r="B11844" t="str">
            <v>TE REDUCAO PVC SOLD 90G P/ AGUA FRIA PREDIAL 85 MM X 60 MM</v>
          </cell>
          <cell r="C11844" t="str">
            <v>UN</v>
          </cell>
          <cell r="D11844">
            <v>57.52</v>
          </cell>
        </row>
        <row r="11845">
          <cell r="A11845">
            <v>7135</v>
          </cell>
          <cell r="B11845" t="str">
            <v>TE PVC SOLD 90G C/ ROSCA NA BOLSA CENTRAL 25MM X 1/2"</v>
          </cell>
          <cell r="C11845" t="str">
            <v>UN</v>
          </cell>
          <cell r="D11845">
            <v>2.64</v>
          </cell>
        </row>
        <row r="11846">
          <cell r="A11846">
            <v>7136</v>
          </cell>
          <cell r="B11846" t="str">
            <v>TE REDUCAO PVC SOLD 90G P/ AGUA FRIA PREDIAL 32 MM X 25 MM</v>
          </cell>
          <cell r="C11846" t="str">
            <v>UN</v>
          </cell>
          <cell r="D11846">
            <v>3.91</v>
          </cell>
        </row>
        <row r="11847">
          <cell r="A11847">
            <v>7137</v>
          </cell>
          <cell r="B11847" t="str">
            <v>TE PVC SOLD 90G C/ BUCHA LATAO NA BOLSA CENTRAL 25MM X 1/2"</v>
          </cell>
          <cell r="C11847" t="str">
            <v>UN</v>
          </cell>
          <cell r="D11847">
            <v>7.26</v>
          </cell>
        </row>
        <row r="11848">
          <cell r="A11848">
            <v>7138</v>
          </cell>
          <cell r="B11848" t="str">
            <v>TE DE PVC 90° SOLDAVEL, DE 20 MM (NBR 5688)</v>
          </cell>
          <cell r="C11848" t="str">
            <v>UN</v>
          </cell>
          <cell r="D11848">
            <v>0.66</v>
          </cell>
        </row>
        <row r="11849">
          <cell r="A11849">
            <v>7139</v>
          </cell>
          <cell r="B11849" t="str">
            <v>TE PVC SOLD 90G P/ AGUA FRIA PREDIAL 25MM</v>
          </cell>
          <cell r="C11849" t="str">
            <v>UN</v>
          </cell>
          <cell r="D11849">
            <v>0.76</v>
          </cell>
        </row>
        <row r="11850">
          <cell r="A11850">
            <v>7140</v>
          </cell>
          <cell r="B11850" t="str">
            <v>TE PVC SOLD 90G P/ AGUA FRIA PREDIAL 32MM</v>
          </cell>
          <cell r="C11850" t="str">
            <v>UN</v>
          </cell>
          <cell r="D11850">
            <v>2.2799999999999998</v>
          </cell>
        </row>
        <row r="11851">
          <cell r="A11851">
            <v>7141</v>
          </cell>
          <cell r="B11851" t="str">
            <v>TE PVC SOLD 90G P/ AGUA FRIA PREDIAL 40MM</v>
          </cell>
          <cell r="C11851" t="str">
            <v>UN</v>
          </cell>
          <cell r="D11851">
            <v>5.84</v>
          </cell>
        </row>
        <row r="11852">
          <cell r="A11852">
            <v>7142</v>
          </cell>
          <cell r="B11852" t="str">
            <v>TE PVC SOLD 90G P/ AGUA FRIA PREDIAL 50MM</v>
          </cell>
          <cell r="C11852" t="str">
            <v>UN</v>
          </cell>
          <cell r="D11852">
            <v>6.09</v>
          </cell>
        </row>
        <row r="11853">
          <cell r="A11853">
            <v>7143</v>
          </cell>
          <cell r="B11853" t="str">
            <v>TE PVC SOLD 90G P/ AGUA FRIA PREDIAL 60MM</v>
          </cell>
          <cell r="C11853" t="str">
            <v>UN</v>
          </cell>
          <cell r="D11853">
            <v>23.35</v>
          </cell>
        </row>
        <row r="11854">
          <cell r="A11854">
            <v>7144</v>
          </cell>
          <cell r="B11854" t="str">
            <v>TE PVC SOLD 90G P/ AGUA FRIA PREDIAL 75MM</v>
          </cell>
          <cell r="C11854" t="str">
            <v>UN</v>
          </cell>
          <cell r="D11854">
            <v>38.58</v>
          </cell>
        </row>
        <row r="11855">
          <cell r="A11855">
            <v>7145</v>
          </cell>
          <cell r="B11855" t="str">
            <v>TE PVC SOLD 90G P/ AGUA FRIA PREDIAL 85MM</v>
          </cell>
          <cell r="C11855" t="str">
            <v>UN</v>
          </cell>
          <cell r="D11855">
            <v>53.21</v>
          </cell>
        </row>
        <row r="11856">
          <cell r="A11856">
            <v>7146</v>
          </cell>
          <cell r="B11856" t="str">
            <v>TE PVC SOLD 90G P/ AGUA FRIA PREDIAL 110MM</v>
          </cell>
          <cell r="C11856" t="str">
            <v>UN</v>
          </cell>
          <cell r="D11856">
            <v>109.97</v>
          </cell>
        </row>
        <row r="11857">
          <cell r="A11857">
            <v>7153</v>
          </cell>
          <cell r="B11857" t="str">
            <v>TECNICO DE LABORATORIO</v>
          </cell>
          <cell r="C11857" t="str">
            <v>H</v>
          </cell>
          <cell r="D11857">
            <v>16.260000000000002</v>
          </cell>
        </row>
        <row r="11858">
          <cell r="A11858">
            <v>7154</v>
          </cell>
          <cell r="B11858" t="str">
            <v>TELA ACO SOLDADA NERVURADA CA-60, Q-138, (2,20 KG/M2), DIÂMETRO DO FIO=4,2MM, LARGURA=2,45 X 120 METROS DE COMPRIMENTO, ESPAÇAMENTO DA MALHA = 10 X 10 CM</v>
          </cell>
          <cell r="C11858" t="str">
            <v>KG</v>
          </cell>
          <cell r="D11858">
            <v>4.37</v>
          </cell>
        </row>
        <row r="11859">
          <cell r="A11859">
            <v>7155</v>
          </cell>
          <cell r="B11859" t="str">
            <v>TELA ACO SOLDADA NERVURADA CA-60, Q-138, (2,20KG/M2), DIÂMETRO DO FIO =4,2MM, LARGURA=2,45 X 120 METROS DE COMPRIMENTO, ESPAÇAMENTO DA MALHA = 10 X 10 CM</v>
          </cell>
          <cell r="C11859" t="str">
            <v>M2</v>
          </cell>
          <cell r="D11859">
            <v>9.6999999999999993</v>
          </cell>
        </row>
        <row r="11860">
          <cell r="A11860">
            <v>7156</v>
          </cell>
          <cell r="B11860" t="str">
            <v>TELA DE ACO SOLDADA CA-60, Q-196 (3,11 KG/M2), DIAMETRO DO FIO = 5,00 MM, LARGURA = 2,45 M, ESPACAMENTO = 10 X 10 CM</v>
          </cell>
          <cell r="C11860" t="str">
            <v>M2</v>
          </cell>
          <cell r="D11860">
            <v>13.11</v>
          </cell>
        </row>
        <row r="11861">
          <cell r="A11861">
            <v>7158</v>
          </cell>
          <cell r="B11861" t="str">
            <v>TELA DE ARAME GALVANIZADO, DIÂMETRO DO FIO = 2,77 MM (12 BWG), ESPAÇAMENTO DA MALHA 5 X 5 CM, H=2M PARA ALAMBRADO</v>
          </cell>
          <cell r="C11861" t="str">
            <v>M2</v>
          </cell>
          <cell r="D11861">
            <v>13</v>
          </cell>
        </row>
        <row r="11862">
          <cell r="A11862">
            <v>7161</v>
          </cell>
          <cell r="B11862" t="str">
            <v>TELA METAL EXPANDIDO DEPLOYE MALHA LOSANGO 3/4" CORDAO 0,9MM ESP 0,6MM</v>
          </cell>
          <cell r="C11862" t="str">
            <v>M2</v>
          </cell>
          <cell r="D11862">
            <v>1.36</v>
          </cell>
        </row>
        <row r="11863">
          <cell r="A11863">
            <v>7162</v>
          </cell>
          <cell r="B11863" t="str">
            <v>TELA ARAME GALV FIO 10 BWG (3,4MM) MALHA 2" (5 X 5CM) QUADRADA OU LOSANGO H= 2,0M</v>
          </cell>
          <cell r="C11863" t="str">
            <v>M2</v>
          </cell>
          <cell r="D11863">
            <v>18.91</v>
          </cell>
        </row>
        <row r="11864">
          <cell r="A11864">
            <v>7164</v>
          </cell>
          <cell r="B11864" t="str">
            <v>TELA ARAME GALV PRENSADO FIO 12 (2,77MM) MALHA 2" (5 X 5CM)</v>
          </cell>
          <cell r="C11864" t="str">
            <v>M2</v>
          </cell>
          <cell r="D11864">
            <v>17.73</v>
          </cell>
        </row>
        <row r="11865">
          <cell r="A11865">
            <v>7167</v>
          </cell>
          <cell r="B11865" t="str">
            <v>TELA ARAME GALV FIO 14 BWG (2,11MM) MALHA 2" (5x5cm) QUADRADA OU LOSANGO H = 2,0M</v>
          </cell>
          <cell r="C11865" t="str">
            <v>M2</v>
          </cell>
          <cell r="D11865">
            <v>8.48</v>
          </cell>
        </row>
        <row r="11866">
          <cell r="A11866">
            <v>7169</v>
          </cell>
          <cell r="B11866" t="str">
            <v>TELA DE ESTUQUE - TIPO STANDARD</v>
          </cell>
          <cell r="C11866" t="str">
            <v>M2</v>
          </cell>
          <cell r="D11866">
            <v>1.74</v>
          </cell>
        </row>
        <row r="11867">
          <cell r="A11867">
            <v>7170</v>
          </cell>
          <cell r="B11867" t="str">
            <v>TELA DE NYLON OU PLÁSTICA COM MALHA DE 5 MM, TIPO FACHADEIRA, PARA PROTEÇÃO DE OBRAS EM EDIFÍCIOS</v>
          </cell>
          <cell r="C11867" t="str">
            <v>M2</v>
          </cell>
          <cell r="D11867">
            <v>2.17</v>
          </cell>
        </row>
        <row r="11868">
          <cell r="A11868">
            <v>7172</v>
          </cell>
          <cell r="B11868" t="str">
            <v>TELHA CERAMICA TIPO CANAL, DE 1A. QUALIDADE, COM 50 CM (COBERTURA DE *26* TELHAS POR M2) - MILHEIRO</v>
          </cell>
          <cell r="C11868" t="str">
            <v>UN</v>
          </cell>
          <cell r="D11868">
            <v>0.5</v>
          </cell>
        </row>
        <row r="11869">
          <cell r="A11869">
            <v>7173</v>
          </cell>
          <cell r="B11869" t="str">
            <v>TELHA CERAMICA TIPO COLONIAL, COMPRIMENTO DE *44* CM, RENDIMENTO DE *26* TELHAS/M2</v>
          </cell>
          <cell r="C11869" t="str">
            <v>MIL</v>
          </cell>
          <cell r="D11869">
            <v>450</v>
          </cell>
        </row>
        <row r="11870">
          <cell r="A11870">
            <v>7175</v>
          </cell>
          <cell r="B11870" t="str">
            <v>TELHA CERAMICA TIPO ROMANA, DE 1A. QUALIDADE, COM 41 CM (COBERTURA DE 18 TELHAS POR M2)</v>
          </cell>
          <cell r="C11870" t="str">
            <v>UN</v>
          </cell>
          <cell r="D11870">
            <v>0.51</v>
          </cell>
        </row>
        <row r="11871">
          <cell r="A11871">
            <v>7176</v>
          </cell>
          <cell r="B11871" t="str">
            <v>TELHA CERAMICA TIPO COLONIAL, COMPRIMENTO DE *44* CM, RENDIMENTO DE *26* TELHAS/M2</v>
          </cell>
          <cell r="C11871" t="str">
            <v>UN</v>
          </cell>
          <cell r="D11871">
            <v>0.45</v>
          </cell>
        </row>
        <row r="11872">
          <cell r="A11872">
            <v>7178</v>
          </cell>
          <cell r="B11872" t="str">
            <v>TELHA CERAMICA TIPO PAULISTINHA (TRAPEZOIDAL) - 26UN/M2</v>
          </cell>
          <cell r="C11872" t="str">
            <v>UN</v>
          </cell>
          <cell r="D11872">
            <v>2.1800000000000002</v>
          </cell>
        </row>
        <row r="11873">
          <cell r="A11873">
            <v>7180</v>
          </cell>
          <cell r="B11873" t="str">
            <v>TELHA CERAMICA TIPO PAULISTA, DE 1A. QUALIDADE, COM 33 CM (COBERTURA DE *26* TELHAS POR M2)</v>
          </cell>
          <cell r="C11873" t="str">
            <v>UN</v>
          </cell>
          <cell r="D11873">
            <v>2.1800000000000002</v>
          </cell>
        </row>
        <row r="11874">
          <cell r="A11874">
            <v>7181</v>
          </cell>
          <cell r="B11874" t="str">
            <v>CUMEEIRA PARA TELHA CERAMICA, COMPRIMENTO DE *41* CM, RENDIMENTO DE *3* TELHAS/M</v>
          </cell>
          <cell r="C11874" t="str">
            <v>UN</v>
          </cell>
          <cell r="D11874">
            <v>1.17</v>
          </cell>
        </row>
        <row r="11875">
          <cell r="A11875">
            <v>7183</v>
          </cell>
          <cell r="B11875" t="str">
            <v>TELHA CERAMICA TIPO FRANCESA, DE 1A. QUALIDADE (COBERTURA DE *16* TELHAS POR M2)</v>
          </cell>
          <cell r="C11875" t="str">
            <v>UN</v>
          </cell>
          <cell r="D11875">
            <v>0.72</v>
          </cell>
        </row>
        <row r="11876">
          <cell r="A11876">
            <v>7184</v>
          </cell>
          <cell r="B11876" t="str">
            <v>TELHA DE FIBRA DE VIDRO ONDULADA, E = 0,6 MM, DE *0,50 X 2,44* M</v>
          </cell>
          <cell r="C11876" t="str">
            <v>M2</v>
          </cell>
          <cell r="D11876">
            <v>23.36</v>
          </cell>
        </row>
        <row r="11877">
          <cell r="A11877">
            <v>7186</v>
          </cell>
          <cell r="B11877" t="str">
            <v>TELHA DE FIBROCIMENTO ONDULADA E = 6 MM, DE *1,83 X 1,10* M (SEM AMIANTO)</v>
          </cell>
          <cell r="C11877" t="str">
            <v>UN</v>
          </cell>
          <cell r="D11877">
            <v>41.05</v>
          </cell>
        </row>
        <row r="11878">
          <cell r="A11878">
            <v>7189</v>
          </cell>
          <cell r="B11878" t="str">
            <v>TELHA DE FIBROCIMENTO ONDULADA E = 8 MM, DE *2,44 X 1,10* M (SEM AMIANTO)</v>
          </cell>
          <cell r="C11878" t="str">
            <v>UN</v>
          </cell>
          <cell r="D11878">
            <v>75.7</v>
          </cell>
        </row>
        <row r="11879">
          <cell r="A11879">
            <v>7190</v>
          </cell>
          <cell r="B11879" t="str">
            <v>TELHA DE FIBROCIMENTO ONDULADA E= 4 MM, DE *1,22 X 0,50* M (SEM AMIANTO)</v>
          </cell>
          <cell r="C11879" t="str">
            <v>UN</v>
          </cell>
          <cell r="D11879">
            <v>7.15</v>
          </cell>
        </row>
        <row r="11880">
          <cell r="A11880">
            <v>7191</v>
          </cell>
          <cell r="B11880" t="str">
            <v>TELHA DE FIBROCIMENTO ONDULADA E = 4 MM, DE *2,44 X 0,50* M (SEM AMIANTO)</v>
          </cell>
          <cell r="C11880" t="str">
            <v>UN</v>
          </cell>
          <cell r="D11880">
            <v>14.4</v>
          </cell>
        </row>
        <row r="11881">
          <cell r="A11881">
            <v>7192</v>
          </cell>
          <cell r="B11881" t="str">
            <v>TELHA DE FIBROCIMENTO ONDULADA E = 8 MM, DE *1,53 X 1,10* M (SEM AMIANTO)</v>
          </cell>
          <cell r="C11881" t="str">
            <v>UN</v>
          </cell>
          <cell r="D11881">
            <v>45.15</v>
          </cell>
        </row>
        <row r="11882">
          <cell r="A11882">
            <v>7193</v>
          </cell>
          <cell r="B11882" t="str">
            <v>TELHA DE FIBROCIMENTO ONDULADA E = 8 MM, DE *1,83 X 1,10* M (SEM AMIANTO)</v>
          </cell>
          <cell r="C11882" t="str">
            <v>UN</v>
          </cell>
          <cell r="D11882">
            <v>53.89</v>
          </cell>
        </row>
        <row r="11883">
          <cell r="A11883">
            <v>7194</v>
          </cell>
          <cell r="B11883" t="str">
            <v>TELHA DE FIBROCIMENTO ONDULADA E = 6 MM, DE *2,44 X 1,10* M (SEM AMIANTO)</v>
          </cell>
          <cell r="C11883" t="str">
            <v>M2</v>
          </cell>
          <cell r="D11883">
            <v>20.36</v>
          </cell>
        </row>
        <row r="11884">
          <cell r="A11884">
            <v>7195</v>
          </cell>
          <cell r="B11884" t="str">
            <v>TELHA DE FIBROCIMENTO ONDULADA E = 6 MM, DE *1,53 X 1,10* M (SEM AMIANTO)</v>
          </cell>
          <cell r="C11884" t="str">
            <v>UN</v>
          </cell>
          <cell r="D11884">
            <v>34.31</v>
          </cell>
        </row>
        <row r="11885">
          <cell r="A11885">
            <v>7197</v>
          </cell>
          <cell r="B11885" t="str">
            <v>TELHA DE FIBROCIMENTO ONDULADA E = 6 MM, DE *3,66 X 1,10* M (SEM AMIANTO)</v>
          </cell>
          <cell r="C11885" t="str">
            <v>UN</v>
          </cell>
          <cell r="D11885">
            <v>82.08</v>
          </cell>
        </row>
        <row r="11886">
          <cell r="A11886">
            <v>7198</v>
          </cell>
          <cell r="B11886" t="str">
            <v>TELHA DE FIBROCIMENTO ONDULADA E = 8 MM, DE *3,66 X 1,10* M (SEM AMIANTO)</v>
          </cell>
          <cell r="C11886" t="str">
            <v>M2</v>
          </cell>
          <cell r="D11886">
            <v>28.18</v>
          </cell>
        </row>
        <row r="11887">
          <cell r="A11887">
            <v>7202</v>
          </cell>
          <cell r="B11887" t="str">
            <v>TELHA DE FIBROCIMENTO E= 8 MM, DE *3,70 X 1,06* M (SEM AMIANTO)</v>
          </cell>
          <cell r="C11887" t="str">
            <v>M2</v>
          </cell>
          <cell r="D11887">
            <v>41.67</v>
          </cell>
        </row>
        <row r="11888">
          <cell r="A11888">
            <v>7207</v>
          </cell>
          <cell r="B11888" t="str">
            <v>TELHA DE FIBROCIMENTO ONDULADA E = 6 MM, DE *2,44 X 1,10* M (SEM AMIANTO)</v>
          </cell>
          <cell r="C11888" t="str">
            <v>UN</v>
          </cell>
          <cell r="D11888">
            <v>54.64</v>
          </cell>
        </row>
        <row r="11889">
          <cell r="A11889">
            <v>7210</v>
          </cell>
          <cell r="B11889" t="str">
            <v>TELHA ESTRUTURAL DE FIBROCIMENTO, CANALETE 49 OU KALHETA, 1 ABA, C = 4,50 M (SEM AMIANTO)</v>
          </cell>
          <cell r="C11889" t="str">
            <v>UN</v>
          </cell>
          <cell r="D11889">
            <v>148.22</v>
          </cell>
        </row>
        <row r="11890">
          <cell r="A11890">
            <v>7212</v>
          </cell>
          <cell r="B11890" t="str">
            <v>TELHA ESTRUTURAL DE FIBROCIMENTO, CANALETE 49 OU KALHETA, C = 7,20 M (SEM AMIANTO)</v>
          </cell>
          <cell r="C11890" t="str">
            <v>UN</v>
          </cell>
          <cell r="D11890">
            <v>237.11</v>
          </cell>
        </row>
        <row r="11891">
          <cell r="A11891">
            <v>7213</v>
          </cell>
          <cell r="B11891" t="str">
            <v>TELHA DE FIBROCIMENTO ONDULADA E = 4 MM, DE *2,44 X 0,50* M (SEM AMIANTO)</v>
          </cell>
          <cell r="C11891" t="str">
            <v>M2</v>
          </cell>
          <cell r="D11891">
            <v>11.81</v>
          </cell>
        </row>
        <row r="11892">
          <cell r="A11892">
            <v>7214</v>
          </cell>
          <cell r="B11892" t="str">
            <v>CUMEEIRA SHED PARA TELHA DE FIBROCIMENTO ONDULADA (SEM AMIANTO)</v>
          </cell>
          <cell r="C11892" t="str">
            <v>UN</v>
          </cell>
          <cell r="D11892">
            <v>27.94</v>
          </cell>
        </row>
        <row r="11893">
          <cell r="A11893">
            <v>7215</v>
          </cell>
          <cell r="B11893" t="str">
            <v>CUMEEIRA NORMAL PARA TELHA DE FIBROCIMENTO, CANALETE 49 OU KALHETA (SEM AMIANTO)</v>
          </cell>
          <cell r="C11893" t="str">
            <v>UN</v>
          </cell>
          <cell r="D11893">
            <v>19.510000000000002</v>
          </cell>
        </row>
        <row r="11894">
          <cell r="A11894">
            <v>7216</v>
          </cell>
          <cell r="B11894" t="str">
            <v>CUMEEIRA NORMAL PARA TELHA DE FIBROCIMENTO CANALETE 90 OU KALHETAO (SEM AMIANTO)</v>
          </cell>
          <cell r="C11894" t="str">
            <v>UN</v>
          </cell>
          <cell r="D11894">
            <v>81.55</v>
          </cell>
        </row>
        <row r="11895">
          <cell r="A11895">
            <v>7219</v>
          </cell>
          <cell r="B11895" t="str">
            <v>CUMEEIRA UNIVERSAL PARA TELHA DE FIBROCIMENTO ONDULADA, E = 6MM, DE 1,10 X 0,21 M (SEM AMIANTO)</v>
          </cell>
          <cell r="C11895" t="str">
            <v>UN</v>
          </cell>
          <cell r="D11895">
            <v>28.92</v>
          </cell>
        </row>
        <row r="11896">
          <cell r="A11896">
            <v>7220</v>
          </cell>
          <cell r="B11896" t="str">
            <v>TELHA ESTRUTURAL DE FIBROCIMENTO, CANALETE 90 OU KALHETAO, C = 7,40 M (SEM AMIANTO)</v>
          </cell>
          <cell r="C11896" t="str">
            <v>UN</v>
          </cell>
          <cell r="D11896">
            <v>403.43</v>
          </cell>
        </row>
        <row r="11897">
          <cell r="A11897">
            <v>7221</v>
          </cell>
          <cell r="B11897" t="str">
            <v>TELHA ESTRUTURAL DE FIBROCIMENTO, CANALETE 49 OU KALHETA, 1 ABA, C = 4,50 M (SEM AMIANTO)</v>
          </cell>
          <cell r="C11897" t="str">
            <v>M2</v>
          </cell>
          <cell r="D11897">
            <v>63.34</v>
          </cell>
        </row>
        <row r="11898">
          <cell r="A11898">
            <v>7223</v>
          </cell>
          <cell r="B11898" t="str">
            <v>TELHA ESTRUTURAL DE FIBROCIMENTO, CANALETE 49 OU KALHETA, 1 ABA, C = 2,50,M (SEM AMIANTO)</v>
          </cell>
          <cell r="C11898" t="str">
            <v>UN</v>
          </cell>
          <cell r="D11898">
            <v>81.77</v>
          </cell>
        </row>
        <row r="11899">
          <cell r="A11899">
            <v>7224</v>
          </cell>
          <cell r="B11899" t="str">
            <v>TELHA ESTRUTURAL DE FIBROCIMENTO, CANALETE 49 OU KALHETA, 1 ABA, C = 4,00 M (SEM AMIANTO)</v>
          </cell>
          <cell r="C11899" t="str">
            <v>UN</v>
          </cell>
          <cell r="D11899">
            <v>130.27000000000001</v>
          </cell>
        </row>
        <row r="11900">
          <cell r="A11900">
            <v>7225</v>
          </cell>
          <cell r="B11900" t="str">
            <v>TELHA ESTRUTURAL DE FIBROCIMENTO, CANALETE 49 OU KALHETA, 1 ABA, C = 5,00 M (SEM AMIANTO)</v>
          </cell>
          <cell r="C11900" t="str">
            <v>UN</v>
          </cell>
          <cell r="D11900">
            <v>164.7</v>
          </cell>
        </row>
        <row r="11901">
          <cell r="A11901">
            <v>7226</v>
          </cell>
          <cell r="B11901" t="str">
            <v>TELHA ESTRUTURAL DE FIBROCIMENTO, CANALETE 49 OU KALHETA, 1 ABA, C = 5,50 M (SEM AMIANTO)</v>
          </cell>
          <cell r="C11901" t="str">
            <v>UN</v>
          </cell>
          <cell r="D11901">
            <v>181.24</v>
          </cell>
        </row>
        <row r="11902">
          <cell r="A11902">
            <v>7227</v>
          </cell>
          <cell r="B11902" t="str">
            <v>TELHA ESTRUTURAL DE FIBROCIMENTO, CANALETE 49 OU KALHETA, 1 ABA, C = 6,50 M (SEM AMIANTO)</v>
          </cell>
          <cell r="C11902" t="str">
            <v>UN</v>
          </cell>
          <cell r="D11902">
            <v>214.14</v>
          </cell>
        </row>
        <row r="11903">
          <cell r="A11903">
            <v>7228</v>
          </cell>
          <cell r="B11903" t="str">
            <v>TELHA ESTRUTURAL FIBROCIMENTO CANALETE 90 OU KALHETAO, C = 6,70M</v>
          </cell>
          <cell r="C11903" t="str">
            <v>M2</v>
          </cell>
          <cell r="D11903">
            <v>45.24</v>
          </cell>
        </row>
        <row r="11904">
          <cell r="A11904">
            <v>7229</v>
          </cell>
          <cell r="B11904" t="str">
            <v>TELHA ESTRUTURAL DE FIBROCIMENTO, CANALETE 90 OU KALHETAO, C = 3,00 M (SEM AMIANTO)</v>
          </cell>
          <cell r="C11904" t="str">
            <v>UN</v>
          </cell>
          <cell r="D11904">
            <v>156.80000000000001</v>
          </cell>
        </row>
        <row r="11905">
          <cell r="A11905">
            <v>7230</v>
          </cell>
          <cell r="B11905" t="str">
            <v>TELHA ESTRUTURAL DE FIBROCIMENTO, CANALETE 90 OU KALHETAO, C = 4,60 M (SEM AMIANTO)</v>
          </cell>
          <cell r="C11905" t="str">
            <v>UN</v>
          </cell>
          <cell r="D11905">
            <v>249.87</v>
          </cell>
        </row>
        <row r="11906">
          <cell r="A11906">
            <v>7231</v>
          </cell>
          <cell r="B11906" t="str">
            <v>TELHA ESTRUTURAL DE FIBROCIMENTO, CANALETE 90 OU KALHETAO, C = 6,00 M (SEM AMIANTO)</v>
          </cell>
          <cell r="C11906" t="str">
            <v>UN</v>
          </cell>
          <cell r="D11906">
            <v>328.15</v>
          </cell>
        </row>
        <row r="11907">
          <cell r="A11907">
            <v>7233</v>
          </cell>
          <cell r="B11907" t="str">
            <v>TELHA ESTRUTURAL DE FIBROCIMENTO, CANALETE 90 OU KALHETAO, C = 9,20 M (SEM AMIANTO)</v>
          </cell>
          <cell r="C11907" t="str">
            <v>UN</v>
          </cell>
          <cell r="D11907">
            <v>502.7</v>
          </cell>
        </row>
        <row r="11908">
          <cell r="A11908">
            <v>7234</v>
          </cell>
          <cell r="B11908" t="str">
            <v>TELHA ESTRUTURAL DE FIBROCIMENTO, CANALETE 49 OU KALHETA, 1 ABA, C = 3,60 M (SEM AMIANTO)</v>
          </cell>
          <cell r="C11908" t="str">
            <v>UN</v>
          </cell>
          <cell r="D11908">
            <v>117.94</v>
          </cell>
        </row>
        <row r="11909">
          <cell r="A11909">
            <v>7236</v>
          </cell>
          <cell r="B11909" t="str">
            <v>TELHA ESTRUTURAL DE FIBROCIMENTO, CANALETE 49 OU KALHETA, 1 ABA, C = 6,00 M (SEM AMIANTO)</v>
          </cell>
          <cell r="C11909" t="str">
            <v>UN</v>
          </cell>
          <cell r="D11909">
            <v>197.67</v>
          </cell>
        </row>
        <row r="11910">
          <cell r="A11910">
            <v>7237</v>
          </cell>
          <cell r="B11910" t="str">
            <v>RUFO PARA TELHA DE FIBROCIMENTO ONDULADA (SEM AMIANTO)</v>
          </cell>
          <cell r="C11910" t="str">
            <v>UN</v>
          </cell>
          <cell r="D11910">
            <v>17.899999999999999</v>
          </cell>
        </row>
        <row r="11911">
          <cell r="A11911">
            <v>7238</v>
          </cell>
          <cell r="B11911" t="str">
            <v>TELHA ALUMINIO ONDULADA E = 0,5MM</v>
          </cell>
          <cell r="C11911" t="str">
            <v>M2</v>
          </cell>
          <cell r="D11911">
            <v>33.5</v>
          </cell>
        </row>
        <row r="11912">
          <cell r="A11912">
            <v>7239</v>
          </cell>
          <cell r="B11912" t="str">
            <v>TELHA ALUMINIO ONDULADA E = 0,6MM</v>
          </cell>
          <cell r="C11912" t="str">
            <v>M2</v>
          </cell>
          <cell r="D11912">
            <v>38.200000000000003</v>
          </cell>
        </row>
        <row r="11913">
          <cell r="A11913">
            <v>7240</v>
          </cell>
          <cell r="B11913" t="str">
            <v>TELHA ALUMINIO ONDULADA E = 0,7MM</v>
          </cell>
          <cell r="C11913" t="str">
            <v>M2</v>
          </cell>
          <cell r="D11913">
            <v>46.98</v>
          </cell>
        </row>
        <row r="11914">
          <cell r="A11914">
            <v>7241</v>
          </cell>
          <cell r="B11914" t="str">
            <v>CUMEEIRA ALUMINIO ONDULADA ESP = 0,8MM LARG = 1,12M</v>
          </cell>
          <cell r="C11914" t="str">
            <v>M2</v>
          </cell>
          <cell r="D11914">
            <v>49.35</v>
          </cell>
        </row>
        <row r="11915">
          <cell r="A11915">
            <v>7243</v>
          </cell>
          <cell r="B11915" t="str">
            <v>TELHA ACO ZINCADO TRAPEZOIDAL ESP=0,5MM</v>
          </cell>
          <cell r="C11915" t="str">
            <v>M2</v>
          </cell>
          <cell r="D11915">
            <v>18.399999999999999</v>
          </cell>
        </row>
        <row r="11916">
          <cell r="A11916">
            <v>7245</v>
          </cell>
          <cell r="B11916" t="str">
            <v>TELHA DE VIDRO TIPO FRANCESA, *39 X 23* CM</v>
          </cell>
          <cell r="C11916" t="str">
            <v>UN</v>
          </cell>
          <cell r="D11916">
            <v>27.42</v>
          </cell>
        </row>
        <row r="11917">
          <cell r="A11917">
            <v>7246</v>
          </cell>
          <cell r="B11917" t="str">
            <v>TELHA VIDRO TIPO CANAL OU COLONIAL (C = 46 A 50,0CM)</v>
          </cell>
          <cell r="C11917" t="str">
            <v>UN</v>
          </cell>
          <cell r="D11917">
            <v>25.51</v>
          </cell>
        </row>
        <row r="11918">
          <cell r="A11918">
            <v>7247</v>
          </cell>
          <cell r="B11918" t="str">
            <v>TEODOLITO COM PRECISAO DE + / - 6 SEGUNDOS, INCLUSIVE TRIPE (LOCACAO)</v>
          </cell>
          <cell r="C11918" t="str">
            <v>H</v>
          </cell>
          <cell r="D11918">
            <v>2.25</v>
          </cell>
        </row>
        <row r="11919">
          <cell r="A11919">
            <v>7250</v>
          </cell>
          <cell r="B11919" t="str">
            <v>TRENA EM FIBRA DE VIDRO L = 30M</v>
          </cell>
          <cell r="C11919" t="str">
            <v>H</v>
          </cell>
          <cell r="D11919">
            <v>0.21</v>
          </cell>
        </row>
        <row r="11920">
          <cell r="A11920">
            <v>7252</v>
          </cell>
          <cell r="B11920" t="str">
            <v>NIVEL OTICO C/ PRECISAO +/- 0,7MM TIPO WILD NA-2 OU EQUIV</v>
          </cell>
          <cell r="C11920" t="str">
            <v>H</v>
          </cell>
          <cell r="D11920">
            <v>1.3</v>
          </cell>
        </row>
        <row r="11921">
          <cell r="A11921">
            <v>7253</v>
          </cell>
          <cell r="B11921" t="str">
            <v>TERRA VEGETAL</v>
          </cell>
          <cell r="C11921" t="str">
            <v>M3</v>
          </cell>
          <cell r="D11921">
            <v>85.15</v>
          </cell>
        </row>
        <row r="11922">
          <cell r="A11922">
            <v>7255</v>
          </cell>
          <cell r="B11922" t="str">
            <v>TIJOLO MACICO DE BARRO COZIDO, DE *5,5 X 10,5 X 22,0* CM</v>
          </cell>
          <cell r="C11922" t="str">
            <v>MIL</v>
          </cell>
          <cell r="D11922">
            <v>200</v>
          </cell>
        </row>
        <row r="11923">
          <cell r="A11923">
            <v>7256</v>
          </cell>
          <cell r="B11923" t="str">
            <v>TIJOLO CERAMICO MACICO APARENTE 2 FUROS 6,5 X 10 X 20CM</v>
          </cell>
          <cell r="C11923" t="str">
            <v>UN</v>
          </cell>
          <cell r="D11923">
            <v>0.45</v>
          </cell>
        </row>
        <row r="11924">
          <cell r="A11924">
            <v>7258</v>
          </cell>
          <cell r="B11924" t="str">
            <v>TIJOLO CERAMICO MACICO 5 X 10 X 20CM</v>
          </cell>
          <cell r="C11924" t="str">
            <v>UN</v>
          </cell>
          <cell r="D11924">
            <v>0.25</v>
          </cell>
        </row>
        <row r="11925">
          <cell r="A11925">
            <v>7260</v>
          </cell>
          <cell r="B11925" t="str">
            <v>TIJOLO CERAMICO MACICO APARENTE 6 X 12 X 24CM</v>
          </cell>
          <cell r="C11925" t="str">
            <v>UN</v>
          </cell>
          <cell r="D11925">
            <v>0.78</v>
          </cell>
        </row>
        <row r="11926">
          <cell r="A11926">
            <v>7262</v>
          </cell>
          <cell r="B11926" t="str">
            <v>TIJOLO CERAMICO MACICO APARENTE 5,5 X 11X 23CM</v>
          </cell>
          <cell r="C11926" t="str">
            <v>MIL</v>
          </cell>
          <cell r="D11926">
            <v>380.95</v>
          </cell>
        </row>
        <row r="11927">
          <cell r="A11927">
            <v>7266</v>
          </cell>
          <cell r="B11927" t="str">
            <v>BLOCO CERAMICO (ALVENARIA DE VEDACAO), DE *9 X 19 X 19* CM</v>
          </cell>
          <cell r="C11927" t="str">
            <v>MIL</v>
          </cell>
          <cell r="D11927">
            <v>400</v>
          </cell>
        </row>
        <row r="11928">
          <cell r="A11928">
            <v>7267</v>
          </cell>
          <cell r="B11928" t="str">
            <v>BLOCO CERAMICO VEDAÇÃO 6 FUROS - 9 X 14 X 19 CM</v>
          </cell>
          <cell r="C11928" t="str">
            <v>UN</v>
          </cell>
          <cell r="D11928">
            <v>0.28000000000000003</v>
          </cell>
        </row>
        <row r="11929">
          <cell r="A11929">
            <v>7268</v>
          </cell>
          <cell r="B11929" t="str">
            <v>BLOCO CERAMICO VEDAÇÃO 8 FUROS - 9 X 19 X 29 CM</v>
          </cell>
          <cell r="C11929" t="str">
            <v>UN</v>
          </cell>
          <cell r="D11929">
            <v>0.56999999999999995</v>
          </cell>
        </row>
        <row r="11930">
          <cell r="A11930">
            <v>7269</v>
          </cell>
          <cell r="B11930" t="str">
            <v>BLOCO CERAMICO VEDAÇÃO 6 FUROS - 9 X 9 X 19 CM</v>
          </cell>
          <cell r="C11930" t="str">
            <v>UN</v>
          </cell>
          <cell r="D11930">
            <v>0.27</v>
          </cell>
        </row>
        <row r="11931">
          <cell r="A11931">
            <v>7270</v>
          </cell>
          <cell r="B11931" t="str">
            <v>BLOCO CERAMICO VEDAÇÃO 4 FUROS - 9 X 9 X 19 CM</v>
          </cell>
          <cell r="C11931" t="str">
            <v>UN</v>
          </cell>
          <cell r="D11931">
            <v>0.38</v>
          </cell>
        </row>
        <row r="11932">
          <cell r="A11932">
            <v>7271</v>
          </cell>
          <cell r="B11932" t="str">
            <v>BLOCO CERÂMICO VEDAÇÃO 8 FUROS - 9 X 19 X 19 CM</v>
          </cell>
          <cell r="C11932" t="str">
            <v>UN</v>
          </cell>
          <cell r="D11932">
            <v>0.4</v>
          </cell>
        </row>
        <row r="11933">
          <cell r="A11933">
            <v>7272</v>
          </cell>
          <cell r="B11933" t="str">
            <v>ELEMENTO VAZADO CERAMICO 9 X 20 X 20CM</v>
          </cell>
          <cell r="C11933" t="str">
            <v>UN</v>
          </cell>
          <cell r="D11933">
            <v>2.7</v>
          </cell>
        </row>
        <row r="11934">
          <cell r="A11934">
            <v>7273</v>
          </cell>
          <cell r="B11934" t="str">
            <v>ELEMENTO VAZADO CERAMICO 7 X 20 X 20CM</v>
          </cell>
          <cell r="C11934" t="str">
            <v>UN</v>
          </cell>
          <cell r="D11934">
            <v>1.94</v>
          </cell>
        </row>
        <row r="11935">
          <cell r="A11935">
            <v>7274</v>
          </cell>
          <cell r="B11935" t="str">
            <v>TIL PVC LIGACAO PREDIAL NBR 10569 P/REDE COLET ESG JE BBB DN 100 X 100MM</v>
          </cell>
          <cell r="C11935" t="str">
            <v>UN</v>
          </cell>
          <cell r="D11935">
            <v>15.85</v>
          </cell>
        </row>
        <row r="11936">
          <cell r="A11936">
            <v>7275</v>
          </cell>
          <cell r="B11936" t="str">
            <v>TIL PVC RADIAL NBR 10569 P/REDE COLET ESG JE BBB DN 150X200MM</v>
          </cell>
          <cell r="C11936" t="str">
            <v>UN</v>
          </cell>
          <cell r="D11936">
            <v>150.76</v>
          </cell>
        </row>
        <row r="11937">
          <cell r="A11937">
            <v>7276</v>
          </cell>
          <cell r="B11937" t="str">
            <v>TIL PVC PASSAGEM NBR 10569 P/REDE COLET ESG JE BBB DN 200X150MM</v>
          </cell>
          <cell r="C11937" t="str">
            <v>UN</v>
          </cell>
          <cell r="D11937">
            <v>83.48</v>
          </cell>
        </row>
        <row r="11938">
          <cell r="A11938">
            <v>7277</v>
          </cell>
          <cell r="B11938" t="str">
            <v>TIL PVC PASSAGEM NBR 10569 P/REDE COLET ESG JE BBB DN 250X150MM</v>
          </cell>
          <cell r="C11938" t="str">
            <v>UN</v>
          </cell>
          <cell r="D11938">
            <v>99.22</v>
          </cell>
        </row>
        <row r="11939">
          <cell r="A11939">
            <v>7278</v>
          </cell>
          <cell r="B11939" t="str">
            <v>TIL PVC PASSAGEM NBR 10569 P/REDE COLET ESG JE BBB DN 300X150MM</v>
          </cell>
          <cell r="C11939" t="str">
            <v>UN</v>
          </cell>
          <cell r="D11939">
            <v>148.74</v>
          </cell>
        </row>
        <row r="11940">
          <cell r="A11940">
            <v>7280</v>
          </cell>
          <cell r="B11940" t="str">
            <v>TIL PVC PASSAGEM NBR 10569 P/REDE COLET ESG JE BBB DN 100X100MM</v>
          </cell>
          <cell r="C11940" t="str">
            <v>UN</v>
          </cell>
          <cell r="D11940">
            <v>57.79</v>
          </cell>
        </row>
        <row r="11941">
          <cell r="A11941">
            <v>7282</v>
          </cell>
          <cell r="B11941" t="str">
            <v>TIL PVC PASSAGEM NBR 10569 P/REDE COLET ESG JE BBB DN 150X150MM</v>
          </cell>
          <cell r="C11941" t="str">
            <v>UN</v>
          </cell>
          <cell r="D11941">
            <v>58.75</v>
          </cell>
        </row>
        <row r="11942">
          <cell r="A11942">
            <v>7284</v>
          </cell>
          <cell r="B11942" t="str">
            <v>TIL PVC RADIAL NBR 10569 P/REDE COLET ESG JE BBB DN 300X200MM</v>
          </cell>
          <cell r="C11942" t="str">
            <v>UN</v>
          </cell>
          <cell r="D11942">
            <v>208.07</v>
          </cell>
        </row>
        <row r="11943">
          <cell r="A11943">
            <v>7287</v>
          </cell>
          <cell r="B11943" t="str">
            <v>TINTA A OLEO BRILHANTE (USO GERAL)</v>
          </cell>
          <cell r="C11943" t="str">
            <v>GL</v>
          </cell>
          <cell r="D11943">
            <v>48.99</v>
          </cell>
        </row>
        <row r="11944">
          <cell r="A11944">
            <v>7288</v>
          </cell>
          <cell r="B11944" t="str">
            <v>TINTA ESMALTE SINTETICO FOSCO</v>
          </cell>
          <cell r="C11944" t="str">
            <v>L</v>
          </cell>
          <cell r="D11944">
            <v>21.29</v>
          </cell>
        </row>
        <row r="11945">
          <cell r="A11945">
            <v>7290</v>
          </cell>
          <cell r="B11945" t="str">
            <v>TINTA ESMALTE SINTETICO ACETINADO</v>
          </cell>
          <cell r="C11945" t="str">
            <v>GL</v>
          </cell>
          <cell r="D11945">
            <v>74.91</v>
          </cell>
        </row>
        <row r="11946">
          <cell r="A11946">
            <v>7292</v>
          </cell>
          <cell r="B11946" t="str">
            <v>TINTA ESMALTE SINTETICO ALTO BRILHO</v>
          </cell>
          <cell r="C11946" t="str">
            <v>L</v>
          </cell>
          <cell r="D11946">
            <v>19.63</v>
          </cell>
        </row>
        <row r="11947">
          <cell r="A11947">
            <v>7293</v>
          </cell>
          <cell r="B11947" t="str">
            <v>TINTA GRAFITE ESMALTE PROTETORA DE SUPERFICIE METALICA</v>
          </cell>
          <cell r="C11947" t="str">
            <v>L</v>
          </cell>
          <cell r="D11947">
            <v>20.23</v>
          </cell>
        </row>
        <row r="11948">
          <cell r="A11948">
            <v>7294</v>
          </cell>
          <cell r="B11948" t="str">
            <v>TINTA ESMALTE SINTETICO ALTO BRILHO</v>
          </cell>
          <cell r="C11948" t="str">
            <v>GL</v>
          </cell>
          <cell r="D11948">
            <v>70.650000000000006</v>
          </cell>
        </row>
        <row r="11949">
          <cell r="A11949">
            <v>7295</v>
          </cell>
          <cell r="B11949" t="str">
            <v>TINTA PROTETORA SUPERFICIE METALICA GRAFITE</v>
          </cell>
          <cell r="C11949" t="str">
            <v>GL</v>
          </cell>
          <cell r="D11949">
            <v>72.81</v>
          </cell>
        </row>
        <row r="11950">
          <cell r="A11950">
            <v>7300</v>
          </cell>
          <cell r="B11950" t="str">
            <v>TINTA ALUMINIO ESMALTE PROTETORA SUPERFICIE METALICA</v>
          </cell>
          <cell r="C11950" t="str">
            <v>GL</v>
          </cell>
          <cell r="D11950">
            <v>83.81</v>
          </cell>
        </row>
        <row r="11951">
          <cell r="A11951">
            <v>7303</v>
          </cell>
          <cell r="B11951" t="str">
            <v>TINTA EPOXI</v>
          </cell>
          <cell r="C11951" t="str">
            <v>GL</v>
          </cell>
          <cell r="D11951">
            <v>167.79</v>
          </cell>
        </row>
        <row r="11952">
          <cell r="A11952">
            <v>7304</v>
          </cell>
          <cell r="B11952" t="str">
            <v>TINTA EPOXI</v>
          </cell>
          <cell r="C11952" t="str">
            <v>L</v>
          </cell>
          <cell r="D11952">
            <v>46.61</v>
          </cell>
        </row>
        <row r="11953">
          <cell r="A11953">
            <v>7306</v>
          </cell>
          <cell r="B11953" t="str">
            <v>TINTA PROTETORA SUPERFICIE METALICA ALUMINIO</v>
          </cell>
          <cell r="C11953" t="str">
            <v>L</v>
          </cell>
          <cell r="D11953">
            <v>23.97</v>
          </cell>
        </row>
        <row r="11954">
          <cell r="A11954">
            <v>7307</v>
          </cell>
          <cell r="B11954" t="str">
            <v>FUNDO ANTICORROSIVO TIPO ZARCAO OU EQUIV</v>
          </cell>
          <cell r="C11954" t="str">
            <v>L</v>
          </cell>
          <cell r="D11954">
            <v>18.309999999999999</v>
          </cell>
        </row>
        <row r="11955">
          <cell r="A11955">
            <v>7308</v>
          </cell>
          <cell r="B11955" t="str">
            <v>FUNDO ANTICORROSIVO TIPO ZARCAO OU EQUIV</v>
          </cell>
          <cell r="C11955" t="str">
            <v>GL</v>
          </cell>
          <cell r="D11955">
            <v>65.92</v>
          </cell>
        </row>
        <row r="11956">
          <cell r="A11956">
            <v>7311</v>
          </cell>
          <cell r="B11956" t="str">
            <v>TINTA ESMALTE SINTETICO ACETINADO</v>
          </cell>
          <cell r="C11956" t="str">
            <v>L</v>
          </cell>
          <cell r="D11956">
            <v>20.81</v>
          </cell>
        </row>
        <row r="11957">
          <cell r="A11957">
            <v>7312</v>
          </cell>
          <cell r="B11957" t="str">
            <v>TINTA ESMALTE SINTETICO FOSCO</v>
          </cell>
          <cell r="C11957" t="str">
            <v>GL</v>
          </cell>
          <cell r="D11957">
            <v>76.650000000000006</v>
          </cell>
        </row>
        <row r="11958">
          <cell r="A11958">
            <v>7313</v>
          </cell>
          <cell r="B11958" t="str">
            <v>TINTA ASFALTICA PARA CONCRETO E ALVENARIA</v>
          </cell>
          <cell r="C11958" t="str">
            <v>L</v>
          </cell>
          <cell r="D11958">
            <v>8.25</v>
          </cell>
        </row>
        <row r="11959">
          <cell r="A11959">
            <v>7314</v>
          </cell>
          <cell r="B11959" t="str">
            <v>TINTA À BASE DE BORRACHA CLORADA - CORES</v>
          </cell>
          <cell r="C11959" t="str">
            <v>L</v>
          </cell>
          <cell r="D11959">
            <v>40.25</v>
          </cell>
        </row>
        <row r="11960">
          <cell r="A11960">
            <v>7315</v>
          </cell>
          <cell r="B11960" t="str">
            <v>REVESTIMENTO IMPERMEAVEL DE ALUMINIO LIQUIDO</v>
          </cell>
          <cell r="C11960" t="str">
            <v>L</v>
          </cell>
          <cell r="D11960">
            <v>26.17</v>
          </cell>
        </row>
        <row r="11961">
          <cell r="A11961">
            <v>7317</v>
          </cell>
          <cell r="B11961" t="str">
            <v>MASTIQUE BETUMINOSO PARA VEDACAO</v>
          </cell>
          <cell r="C11961" t="str">
            <v>KG</v>
          </cell>
          <cell r="D11961">
            <v>8.75</v>
          </cell>
        </row>
        <row r="11962">
          <cell r="A11962">
            <v>7318</v>
          </cell>
          <cell r="B11962" t="str">
            <v>TINTA BETUMINOSA BASE EMULSAO</v>
          </cell>
          <cell r="C11962" t="str">
            <v>KG</v>
          </cell>
          <cell r="D11962">
            <v>5.29</v>
          </cell>
        </row>
        <row r="11963">
          <cell r="A11963">
            <v>7319</v>
          </cell>
          <cell r="B11963" t="str">
            <v>TINTA ASFALTICA PARA CONCRETO E ARGAMASSA - LATA 18L</v>
          </cell>
          <cell r="C11963" t="str">
            <v>L</v>
          </cell>
          <cell r="D11963">
            <v>6.38</v>
          </cell>
        </row>
        <row r="11964">
          <cell r="A11964">
            <v>7321</v>
          </cell>
          <cell r="B11964" t="str">
            <v>MASTIQUE ELASTICO BASE SILICONE</v>
          </cell>
          <cell r="C11964" t="str">
            <v>310ML</v>
          </cell>
          <cell r="D11964">
            <v>21.52</v>
          </cell>
        </row>
        <row r="11965">
          <cell r="A11965">
            <v>7322</v>
          </cell>
          <cell r="B11965" t="str">
            <v>MEMBRANA LIQUIDA PARA IMPERMEABILIZACAO DE COBERTURA</v>
          </cell>
          <cell r="C11965" t="str">
            <v>KG</v>
          </cell>
          <cell r="D11965">
            <v>13.63</v>
          </cell>
        </row>
        <row r="11966">
          <cell r="A11966">
            <v>7324</v>
          </cell>
          <cell r="B11966" t="str">
            <v>RESINA BASE EPOXI</v>
          </cell>
          <cell r="C11966" t="str">
            <v>KG</v>
          </cell>
          <cell r="D11966">
            <v>34.18</v>
          </cell>
        </row>
        <row r="11967">
          <cell r="A11967">
            <v>7325</v>
          </cell>
          <cell r="B11967" t="str">
            <v>ADITIVO IMPERMEABILIZANTE PARA CONCRETO E ARGAMASSA</v>
          </cell>
          <cell r="C11967" t="str">
            <v>KG</v>
          </cell>
          <cell r="D11967">
            <v>3.91</v>
          </cell>
        </row>
        <row r="11968">
          <cell r="A11968">
            <v>7328</v>
          </cell>
          <cell r="B11968" t="str">
            <v>MASSA BETUMINOSA PARA IMPERMEABILIZACAO</v>
          </cell>
          <cell r="C11968" t="str">
            <v>KG</v>
          </cell>
          <cell r="D11968">
            <v>15.45</v>
          </cell>
        </row>
        <row r="11969">
          <cell r="A11969">
            <v>7331</v>
          </cell>
          <cell r="B11969" t="str">
            <v>EMULSAO ASFALTICA COM ELASTOMERO</v>
          </cell>
          <cell r="C11969" t="str">
            <v>KG</v>
          </cell>
          <cell r="D11969">
            <v>9.84</v>
          </cell>
        </row>
        <row r="11970">
          <cell r="A11970">
            <v>7332</v>
          </cell>
          <cell r="B11970" t="str">
            <v>AGENTE DE DESFORMA PARA CONCRETO</v>
          </cell>
          <cell r="C11970" t="str">
            <v>L</v>
          </cell>
          <cell r="D11970">
            <v>7.18</v>
          </cell>
        </row>
        <row r="11971">
          <cell r="A11971">
            <v>7333</v>
          </cell>
          <cell r="B11971" t="str">
            <v>ADESIVO ESTRUTURAL BASE EPOXI</v>
          </cell>
          <cell r="C11971" t="str">
            <v>KG</v>
          </cell>
          <cell r="D11971">
            <v>31.42</v>
          </cell>
        </row>
        <row r="11972">
          <cell r="A11972">
            <v>7334</v>
          </cell>
          <cell r="B11972" t="str">
            <v>ADESIVO PARA ARGAMASSAS E CHAPISCOS</v>
          </cell>
          <cell r="C11972" t="str">
            <v>L</v>
          </cell>
          <cell r="D11972">
            <v>7</v>
          </cell>
        </row>
        <row r="11973">
          <cell r="A11973">
            <v>7335</v>
          </cell>
          <cell r="B11973" t="str">
            <v>ADESIVO PARA TRINCAS E FISSURAS ESTRUTURAIS</v>
          </cell>
          <cell r="C11973" t="str">
            <v>KG</v>
          </cell>
          <cell r="D11973">
            <v>56.78</v>
          </cell>
        </row>
        <row r="11974">
          <cell r="A11974">
            <v>7337</v>
          </cell>
          <cell r="B11974" t="str">
            <v>TINTA BASE RESINA EPOXI</v>
          </cell>
          <cell r="C11974" t="str">
            <v>L</v>
          </cell>
          <cell r="D11974">
            <v>35.71</v>
          </cell>
        </row>
        <row r="11975">
          <cell r="A11975">
            <v>7338</v>
          </cell>
          <cell r="B11975" t="str">
            <v>TINTA A BASE DE ALCATRAO E EPOXI</v>
          </cell>
          <cell r="C11975" t="str">
            <v>KG</v>
          </cell>
          <cell r="D11975">
            <v>21.28</v>
          </cell>
        </row>
        <row r="11976">
          <cell r="A11976">
            <v>7340</v>
          </cell>
          <cell r="B11976" t="str">
            <v>IMUNIZANTE PARA MADEIRA INCOLOR</v>
          </cell>
          <cell r="C11976" t="str">
            <v>L</v>
          </cell>
          <cell r="D11976">
            <v>20.82</v>
          </cell>
        </row>
        <row r="11977">
          <cell r="A11977">
            <v>7342</v>
          </cell>
          <cell r="B11977" t="str">
            <v>TINTA MINERAL IMPERMEÁVEL PO</v>
          </cell>
          <cell r="C11977" t="str">
            <v>KG</v>
          </cell>
          <cell r="D11977">
            <v>3.46</v>
          </cell>
        </row>
        <row r="11978">
          <cell r="A11978">
            <v>7343</v>
          </cell>
          <cell r="B11978" t="str">
            <v>TINTA PARA SINALIZACAO HORIZONTAL A BASE DE RESINA ACRILICA</v>
          </cell>
          <cell r="C11978" t="str">
            <v>L</v>
          </cell>
          <cell r="D11978">
            <v>26.16</v>
          </cell>
        </row>
        <row r="11979">
          <cell r="A11979">
            <v>7344</v>
          </cell>
          <cell r="B11979" t="str">
            <v>TINTA PVA, INTERIOR-EXTERIOR</v>
          </cell>
          <cell r="C11979" t="str">
            <v>GL</v>
          </cell>
          <cell r="D11979">
            <v>48.46</v>
          </cell>
        </row>
        <row r="11980">
          <cell r="A11980">
            <v>7345</v>
          </cell>
          <cell r="B11980" t="str">
            <v>TINTA LATEX PVA</v>
          </cell>
          <cell r="C11980" t="str">
            <v>L</v>
          </cell>
          <cell r="D11980">
            <v>13.46</v>
          </cell>
        </row>
        <row r="11981">
          <cell r="A11981">
            <v>7347</v>
          </cell>
          <cell r="B11981" t="str">
            <v>TINTA ACRILICA PARA PISO</v>
          </cell>
          <cell r="C11981" t="str">
            <v>GL</v>
          </cell>
          <cell r="D11981">
            <v>37.409999999999997</v>
          </cell>
        </row>
        <row r="11982">
          <cell r="A11982">
            <v>7348</v>
          </cell>
          <cell r="B11982" t="str">
            <v>TINTA ACRILICA PARA PISO</v>
          </cell>
          <cell r="C11982" t="str">
            <v>L</v>
          </cell>
          <cell r="D11982">
            <v>10.39</v>
          </cell>
        </row>
        <row r="11983">
          <cell r="A11983">
            <v>7350</v>
          </cell>
          <cell r="B11983" t="str">
            <v>TINTA ACRILICA P/CERAMICA</v>
          </cell>
          <cell r="C11983" t="str">
            <v>L</v>
          </cell>
          <cell r="D11983">
            <v>18.53</v>
          </cell>
        </row>
        <row r="11984">
          <cell r="A11984">
            <v>7353</v>
          </cell>
          <cell r="B11984" t="str">
            <v>RESINA ACRILICA</v>
          </cell>
          <cell r="C11984" t="str">
            <v>L</v>
          </cell>
          <cell r="D11984">
            <v>18.04</v>
          </cell>
        </row>
        <row r="11985">
          <cell r="A11985">
            <v>7355</v>
          </cell>
          <cell r="B11985" t="str">
            <v>TINTA LATEX ACRILICA</v>
          </cell>
          <cell r="C11985" t="str">
            <v>GL</v>
          </cell>
          <cell r="D11985">
            <v>56.06</v>
          </cell>
        </row>
        <row r="11986">
          <cell r="A11986">
            <v>7356</v>
          </cell>
          <cell r="B11986" t="str">
            <v>TINTA LATEX ACRILICA</v>
          </cell>
          <cell r="C11986" t="str">
            <v>L</v>
          </cell>
          <cell r="D11986">
            <v>15.57</v>
          </cell>
        </row>
        <row r="11987">
          <cell r="A11987">
            <v>7360</v>
          </cell>
          <cell r="B11987" t="str">
            <v>TINTA TEXTURIZADA ACRILICA P/ PINTURA INTERNA/EXTERNA</v>
          </cell>
          <cell r="C11987" t="str">
            <v>L</v>
          </cell>
          <cell r="D11987">
            <v>12.53</v>
          </cell>
        </row>
        <row r="11988">
          <cell r="A11988">
            <v>7362</v>
          </cell>
          <cell r="B11988" t="str">
            <v>TINTA MINERAL IMPERMEAVEL EM PO - SUPER CONSERVADO "P" SIKA</v>
          </cell>
          <cell r="C11988" t="str">
            <v>KG</v>
          </cell>
          <cell r="D11988">
            <v>6.68</v>
          </cell>
        </row>
        <row r="11989">
          <cell r="A11989">
            <v>7363</v>
          </cell>
          <cell r="B11989" t="str">
            <v>TINTA HIDRACOR</v>
          </cell>
          <cell r="C11989" t="str">
            <v>KG</v>
          </cell>
          <cell r="D11989">
            <v>3.06</v>
          </cell>
        </row>
        <row r="11990">
          <cell r="A11990">
            <v>7364</v>
          </cell>
          <cell r="B11990" t="str">
            <v>TINTA HIDRACOR</v>
          </cell>
          <cell r="C11990" t="str">
            <v>L</v>
          </cell>
          <cell r="D11990">
            <v>0.76</v>
          </cell>
        </row>
        <row r="11991">
          <cell r="A11991">
            <v>7370</v>
          </cell>
          <cell r="B11991" t="str">
            <v>GUINCHO MANUAL DE ARRASTE CAPACIDADE DE 2 T COM 20 M DE CABO DE AÇO - (LOCAÇÃO)</v>
          </cell>
          <cell r="C11991" t="str">
            <v>H</v>
          </cell>
          <cell r="D11991">
            <v>1.04</v>
          </cell>
        </row>
        <row r="11992">
          <cell r="A11992">
            <v>7373</v>
          </cell>
          <cell r="B11992" t="str">
            <v>GUINCHO MANUAL DE ARRASTE CAP. * 3T * C/ 20M DE CABO DE ACO, TIPO TIRFOR OU EQUIV</v>
          </cell>
          <cell r="C11992" t="str">
            <v>H</v>
          </cell>
          <cell r="D11992">
            <v>1.1100000000000001</v>
          </cell>
        </row>
        <row r="11993">
          <cell r="A11993">
            <v>7524</v>
          </cell>
          <cell r="B11993" t="str">
            <v>TOMADA EMBUTIR 3P + T 30A/440V REF 56403 USO INDUSTRIAL SEM PLACA, PIAL OU EQUIV</v>
          </cell>
          <cell r="C11993" t="str">
            <v>UN</v>
          </cell>
          <cell r="D11993">
            <v>19.260000000000002</v>
          </cell>
        </row>
        <row r="11994">
          <cell r="A11994">
            <v>7525</v>
          </cell>
          <cell r="B11994" t="str">
            <v>TOMADA EMBUTIR 3P + T 30A/440V REF 56404 USO INDUSTRIAL C/ PLACA, PIAL OU EQUIV</v>
          </cell>
          <cell r="C11994" t="str">
            <v>UN</v>
          </cell>
          <cell r="D11994">
            <v>24.67</v>
          </cell>
        </row>
        <row r="11995">
          <cell r="A11995">
            <v>7526</v>
          </cell>
          <cell r="B11995" t="str">
            <v>TOMADA EMBUTIR P/ TELEFONE PADRAO TELEBRAS C/ PLACA, TIPO SILENTOQUE PIAL OU EQUIV</v>
          </cell>
          <cell r="C11995" t="str">
            <v>UN</v>
          </cell>
          <cell r="D11995">
            <v>12.47</v>
          </cell>
        </row>
        <row r="11996">
          <cell r="A11996">
            <v>7527</v>
          </cell>
          <cell r="B11996" t="str">
            <v>TOMADA TELEFONE 4P TELEBRAS S/PLACA PIAL OU SIMILAR</v>
          </cell>
          <cell r="C11996" t="str">
            <v>UN</v>
          </cell>
          <cell r="D11996">
            <v>10.210000000000001</v>
          </cell>
        </row>
        <row r="11997">
          <cell r="A11997">
            <v>7528</v>
          </cell>
          <cell r="B11997" t="str">
            <v>TOMADA DE EMBUTIR, 2 P + T, UNIVERSAL, DE 10 A / 250 V, COM PLACA</v>
          </cell>
          <cell r="C11997" t="str">
            <v>UN</v>
          </cell>
          <cell r="D11997">
            <v>6.43</v>
          </cell>
        </row>
        <row r="11998">
          <cell r="A11998">
            <v>7529</v>
          </cell>
          <cell r="B11998" t="str">
            <v>TOMADA EMBUTIR 2P + T 15A/250V C/PLACA, TIPO SILENTOQUE OU EQUIV</v>
          </cell>
          <cell r="C11998" t="str">
            <v>UN</v>
          </cell>
          <cell r="D11998">
            <v>15.04</v>
          </cell>
        </row>
        <row r="11999">
          <cell r="A11999">
            <v>7531</v>
          </cell>
          <cell r="B11999" t="str">
            <v>TOMADA EMBUTIR 3P 20A/250V C/PLACA, TIPO SILENTOQUE PIAL OU EQUIV</v>
          </cell>
          <cell r="C11999" t="str">
            <v>UN</v>
          </cell>
          <cell r="D11999">
            <v>13.25</v>
          </cell>
        </row>
        <row r="12000">
          <cell r="A12000">
            <v>7533</v>
          </cell>
          <cell r="B12000" t="str">
            <v>TOMADA EMBUTIR 2P UNIVERSAL 10A/250V S/PLACA, TIPO SILENTOQUE PIAL OU EQUIV</v>
          </cell>
          <cell r="C12000" t="str">
            <v>UN</v>
          </cell>
          <cell r="D12000">
            <v>4.42</v>
          </cell>
        </row>
        <row r="12001">
          <cell r="A12001">
            <v>7535</v>
          </cell>
          <cell r="B12001" t="str">
            <v>TOMADA DUPLA EMBUTIR 2 X 2P UNIVERSAL 10A/250V C/PLACA, TIPO SILENTOQUE PIAL OU EQUIV</v>
          </cell>
          <cell r="C12001" t="str">
            <v>UN</v>
          </cell>
          <cell r="D12001">
            <v>10.98</v>
          </cell>
        </row>
        <row r="12002">
          <cell r="A12002">
            <v>7536</v>
          </cell>
          <cell r="B12002" t="str">
            <v>TOMADA DUPLA EMBUTIR 2 X 2P UNIVERSAL 10A/250V S/PLACA, TIPO SILENTOQUE PIAL OU EQUIV</v>
          </cell>
          <cell r="C12002" t="str">
            <v>UN</v>
          </cell>
          <cell r="D12002">
            <v>9.93</v>
          </cell>
        </row>
        <row r="12003">
          <cell r="A12003">
            <v>7539</v>
          </cell>
          <cell r="B12003" t="str">
            <v>TAMPA S/ EQUIPAMENTO 2 TECLAS P/ CONDUTORES 1/2'' OU 3/4'', TIPO C11 MOFERCO OU EQUVALENTE</v>
          </cell>
          <cell r="C12003" t="str">
            <v>UN</v>
          </cell>
          <cell r="D12003">
            <v>2.04</v>
          </cell>
        </row>
        <row r="12004">
          <cell r="A12004">
            <v>7543</v>
          </cell>
          <cell r="B12004" t="str">
            <v>TAMPA CEGA EM PVC P/CONDULETE 4 X 2"</v>
          </cell>
          <cell r="C12004" t="str">
            <v>UN</v>
          </cell>
          <cell r="D12004">
            <v>3.05</v>
          </cell>
        </row>
        <row r="12005">
          <cell r="A12005">
            <v>7546</v>
          </cell>
          <cell r="B12005" t="str">
            <v>INTERRUPTOR EMBUTIR 4 POLOS USO INDUSTRIAL</v>
          </cell>
          <cell r="C12005" t="str">
            <v>UN</v>
          </cell>
          <cell r="D12005">
            <v>524.33000000000004</v>
          </cell>
        </row>
        <row r="12006">
          <cell r="A12006">
            <v>7547</v>
          </cell>
          <cell r="B12006" t="str">
            <v>CONJUNTO EMBUTIR 2 INTERRUPTORES SIMPLES 10A/250V S/ PLACA, TP SILENTOQUE PIAL OU EQUIV</v>
          </cell>
          <cell r="C12006" t="str">
            <v>UN</v>
          </cell>
          <cell r="D12006">
            <v>8.89</v>
          </cell>
        </row>
        <row r="12007">
          <cell r="A12007">
            <v>7549</v>
          </cell>
          <cell r="B12007" t="str">
            <v>ESPELHO EM PVC 4X2"</v>
          </cell>
          <cell r="C12007" t="str">
            <v>UN</v>
          </cell>
          <cell r="D12007">
            <v>1.93</v>
          </cell>
        </row>
        <row r="12008">
          <cell r="A12008">
            <v>7550</v>
          </cell>
          <cell r="B12008" t="str">
            <v>CONJUNTO EMBUTIR 1 INTERRUPTOR SIMPLES 1 INTERRUPTOR PARALELO 10A/250V C/ PLACA , TP SILENTOQUE PIAL OU EQUIV</v>
          </cell>
          <cell r="C12008" t="str">
            <v>UN</v>
          </cell>
          <cell r="D12008">
            <v>11.89</v>
          </cell>
        </row>
        <row r="12009">
          <cell r="A12009">
            <v>7551</v>
          </cell>
          <cell r="B12009" t="str">
            <v>ESPELHO EM PVC 4X4"</v>
          </cell>
          <cell r="C12009" t="str">
            <v>UN</v>
          </cell>
          <cell r="D12009">
            <v>4.22</v>
          </cell>
        </row>
        <row r="12010">
          <cell r="A12010">
            <v>7552</v>
          </cell>
          <cell r="B12010" t="str">
            <v>TAMPA CEGA EM LATAO POLIDO PARA CONDULETE EM LIGA DE ALUMINIO 4 X 4"</v>
          </cell>
          <cell r="C12010" t="str">
            <v>UN</v>
          </cell>
          <cell r="D12010">
            <v>12.72</v>
          </cell>
        </row>
        <row r="12011">
          <cell r="A12011">
            <v>7554</v>
          </cell>
          <cell r="B12011" t="str">
            <v>CONJUNTO EMBUTIR 2 INTERRUPTORES SIMPLES 1 TOMADA 2P UNIVERSAL 10A/250V S/ PLACA, TP SILENTOQUE PIAL OU EQUIV</v>
          </cell>
          <cell r="C12011" t="str">
            <v>UN</v>
          </cell>
          <cell r="D12011">
            <v>12.86</v>
          </cell>
        </row>
        <row r="12012">
          <cell r="A12012">
            <v>7555</v>
          </cell>
          <cell r="B12012" t="str">
            <v>INTERRUPTOR SIMPLES EMBUTIR 10A/250V C/PLACA, TIPO SILENTOQUE PIAL OU EQUIV</v>
          </cell>
          <cell r="C12012" t="str">
            <v>UN</v>
          </cell>
          <cell r="D12012">
            <v>6.04</v>
          </cell>
        </row>
        <row r="12013">
          <cell r="A12013">
            <v>7556</v>
          </cell>
          <cell r="B12013" t="str">
            <v>CONJUNTO EMBUTIR 1 INTERRUPTOR SIMPLES 1 TOMADA 2P UNIVERSAL 10A/250V C/ PLACA, TP SILENTOQUE PIAL OU EQUIV</v>
          </cell>
          <cell r="C12013" t="str">
            <v>UN</v>
          </cell>
          <cell r="D12013">
            <v>11.54</v>
          </cell>
        </row>
        <row r="12014">
          <cell r="A12014">
            <v>7557</v>
          </cell>
          <cell r="B12014" t="str">
            <v>INTERRUPTOR PARALELO EMBUTIR 10A/250V C/ PLACA, TIPO SILENTOQUE PIAL OU EQUIV</v>
          </cell>
          <cell r="C12014" t="str">
            <v>UN</v>
          </cell>
          <cell r="D12014">
            <v>7.95</v>
          </cell>
        </row>
        <row r="12015">
          <cell r="A12015">
            <v>7558</v>
          </cell>
          <cell r="B12015" t="str">
            <v>CONJUNTO EMBUTIR 2 INTERRUPTORES SIMPLES 1 TOMADA 2P UNIVERSAL 10A/250V C/ PLACA, TP SILENTOQUE PIAL OU EQUIV</v>
          </cell>
          <cell r="C12015" t="str">
            <v>UN</v>
          </cell>
          <cell r="D12015">
            <v>15.26</v>
          </cell>
        </row>
        <row r="12016">
          <cell r="A12016">
            <v>7559</v>
          </cell>
          <cell r="B12016" t="str">
            <v>CONJUNTO EMBUTIR 2 INTERRUPTORES SIMPLES 10A/250V C/ PLACA, TP SILENTOQUE PIAL OU EQUIV</v>
          </cell>
          <cell r="C12016" t="str">
            <v>UN</v>
          </cell>
          <cell r="D12016">
            <v>10.4</v>
          </cell>
        </row>
        <row r="12017">
          <cell r="A12017">
            <v>7560</v>
          </cell>
          <cell r="B12017" t="str">
            <v>CONJUNTO EMBUTIR 3 INTERRUPTORES SIMPLES 10A/250V C/ PLACA, TP SILENTOQUE PIAL OU EQUIV</v>
          </cell>
          <cell r="C12017" t="str">
            <v>UN</v>
          </cell>
          <cell r="D12017">
            <v>14.35</v>
          </cell>
        </row>
        <row r="12018">
          <cell r="A12018">
            <v>7561</v>
          </cell>
          <cell r="B12018" t="str">
            <v>CONJUNTO EMBUTIR 3 INTERRUPTORES SIMPLES 10A/250V S/ PLACA, TP SILENTOQUE PIAL OU EQUIV</v>
          </cell>
          <cell r="C12018" t="str">
            <v>UN</v>
          </cell>
          <cell r="D12018">
            <v>12.17</v>
          </cell>
        </row>
        <row r="12019">
          <cell r="A12019">
            <v>7562</v>
          </cell>
          <cell r="B12019" t="str">
            <v>CONJUNTO EMBUTIR 1 INTERRUPTOR SIMPLES 1 TOMADA 2P UNIVERSAL 10A/250V S/ PLACA, TP SILENTOQUE PIAL OU EQUIV</v>
          </cell>
          <cell r="C12019" t="str">
            <v>UN</v>
          </cell>
          <cell r="D12019">
            <v>9.5500000000000007</v>
          </cell>
        </row>
        <row r="12020">
          <cell r="A12020">
            <v>7563</v>
          </cell>
          <cell r="B12020" t="str">
            <v>INTERRUPTOR PARALELO EMBUTIR 10A/250V S/ PLACA, TIPO SILENTOQUE PIAL OU EQUIV</v>
          </cell>
          <cell r="C12020" t="str">
            <v>UN</v>
          </cell>
          <cell r="D12020">
            <v>6.07</v>
          </cell>
        </row>
        <row r="12021">
          <cell r="A12021">
            <v>7564</v>
          </cell>
          <cell r="B12021" t="str">
            <v>INTERRUPTOR SIMPLES EMBUTIR 10A/250V S/PLACA, TIPO SILENTOQUE PIAL OU EQUIV</v>
          </cell>
          <cell r="C12021" t="str">
            <v>UN</v>
          </cell>
          <cell r="D12021">
            <v>4.1399999999999997</v>
          </cell>
        </row>
        <row r="12022">
          <cell r="A12022">
            <v>7567</v>
          </cell>
          <cell r="B12022" t="str">
            <v>CONJUNTO EMBUTIR 2 INTERRUPTORES PARALELOS 10A/250V C/ PLACA, TP SILENTOQUE PIAL OU EQUIV</v>
          </cell>
          <cell r="C12022" t="str">
            <v>UN</v>
          </cell>
          <cell r="D12022">
            <v>14.46</v>
          </cell>
        </row>
        <row r="12023">
          <cell r="A12023">
            <v>7568</v>
          </cell>
          <cell r="B12023" t="str">
            <v>BUCHA NYLON S-10 C/ PARAFUSO ACO ZINC ROSCA SOBERBA CAB CHATA 5,5 X 65MM</v>
          </cell>
          <cell r="C12023" t="str">
            <v>UN</v>
          </cell>
          <cell r="D12023">
            <v>0.67</v>
          </cell>
        </row>
        <row r="12024">
          <cell r="A12024">
            <v>7569</v>
          </cell>
          <cell r="B12024" t="str">
            <v>HASTE ANCORA DE 16MM X 2,35MM (5/8" X 8")</v>
          </cell>
          <cell r="C12024" t="str">
            <v>UN</v>
          </cell>
          <cell r="D12024">
            <v>15.02</v>
          </cell>
        </row>
        <row r="12025">
          <cell r="A12025">
            <v>7571</v>
          </cell>
          <cell r="B12025" t="str">
            <v>TERMINAL AEREO EM ACO GALV DN 3/8'', COMPRIM= 300MM C/ BASE DE FIXACAO HORIZONTAL</v>
          </cell>
          <cell r="C12025" t="str">
            <v>UN</v>
          </cell>
          <cell r="D12025">
            <v>6.68</v>
          </cell>
        </row>
        <row r="12026">
          <cell r="A12026">
            <v>7572</v>
          </cell>
          <cell r="B12026" t="str">
            <v>SUPORTE ISOLADOR REFORCADO ROSCA SOBERBA EM FG C/ ISOLADOR</v>
          </cell>
          <cell r="C12026" t="str">
            <v>UN</v>
          </cell>
          <cell r="D12026">
            <v>5.86</v>
          </cell>
        </row>
        <row r="12027">
          <cell r="A12027">
            <v>7575</v>
          </cell>
          <cell r="B12027" t="str">
            <v>SECCIONADOR 3P SOB CARG ICF 630A 600V C/BASE UNIELETRO</v>
          </cell>
          <cell r="C12027" t="str">
            <v>UN</v>
          </cell>
          <cell r="D12027">
            <v>2234.2399999999998</v>
          </cell>
        </row>
        <row r="12028">
          <cell r="A12028">
            <v>7576</v>
          </cell>
          <cell r="B12028" t="str">
            <v>SUPORTE DT 185 X 95MM X 5/16" P/TRANSFORMADOR</v>
          </cell>
          <cell r="C12028" t="str">
            <v>UN</v>
          </cell>
          <cell r="D12028">
            <v>35.68</v>
          </cell>
        </row>
        <row r="12029">
          <cell r="A12029">
            <v>7581</v>
          </cell>
          <cell r="B12029" t="str">
            <v>SAPATILHA EM ACO GALV P/ CABOS DN ATE 5/8"</v>
          </cell>
          <cell r="C12029" t="str">
            <v>UN</v>
          </cell>
          <cell r="D12029">
            <v>0.86</v>
          </cell>
        </row>
        <row r="12030">
          <cell r="A12030">
            <v>7583</v>
          </cell>
          <cell r="B12030" t="str">
            <v>BUCHA NYLON S-8 C/ PARAFUSO ACO ZINC CAB CHATA ROSCA SOBERBA 4,8 X 50MM</v>
          </cell>
          <cell r="C12030" t="str">
            <v>UN</v>
          </cell>
          <cell r="D12030">
            <v>0.33</v>
          </cell>
        </row>
        <row r="12031">
          <cell r="A12031">
            <v>7584</v>
          </cell>
          <cell r="B12031" t="str">
            <v>BUCHA NYLON S-12 C/ PARAFUSO ACO ZINC CAB SEXTAVADA ROSCA SOBERBA 5/16" X 65MM</v>
          </cell>
          <cell r="C12031" t="str">
            <v>UN</v>
          </cell>
          <cell r="D12031">
            <v>1</v>
          </cell>
        </row>
        <row r="12032">
          <cell r="A12032">
            <v>7588</v>
          </cell>
          <cell r="B12032" t="str">
            <v>AUTOMATICO DE BOIA SUPERIOR 10A/250V</v>
          </cell>
          <cell r="C12032" t="str">
            <v>UN</v>
          </cell>
          <cell r="D12032">
            <v>32.14</v>
          </cell>
        </row>
        <row r="12033">
          <cell r="A12033">
            <v>7592</v>
          </cell>
          <cell r="B12033" t="str">
            <v>TOPOGRAFO</v>
          </cell>
          <cell r="C12033" t="str">
            <v>H</v>
          </cell>
          <cell r="D12033">
            <v>20.16</v>
          </cell>
        </row>
        <row r="12034">
          <cell r="A12034">
            <v>7595</v>
          </cell>
          <cell r="B12034" t="str">
            <v>NIVELADOR</v>
          </cell>
          <cell r="C12034" t="str">
            <v>H</v>
          </cell>
          <cell r="D12034">
            <v>16.38</v>
          </cell>
        </row>
        <row r="12035">
          <cell r="A12035">
            <v>7600</v>
          </cell>
          <cell r="B12035" t="str">
            <v>APARELHO MISTURADOR CROMADO P/ BIDE C/ DUCHA</v>
          </cell>
          <cell r="C12035" t="str">
            <v>CJ</v>
          </cell>
          <cell r="D12035">
            <v>296.01</v>
          </cell>
        </row>
        <row r="12036">
          <cell r="A12036">
            <v>7602</v>
          </cell>
          <cell r="B12036" t="str">
            <v>TORNEIRA METAL AMARELO 3/4" CURTA REF 1128 P/ JARDIM</v>
          </cell>
          <cell r="C12036" t="str">
            <v>UN</v>
          </cell>
          <cell r="D12036">
            <v>11.28</v>
          </cell>
        </row>
        <row r="12037">
          <cell r="A12037">
            <v>7603</v>
          </cell>
          <cell r="B12037" t="str">
            <v>TORNEIRA METAL AMARELO 1/2" OU 3/4" CURTA REF 1120 P/ TANQUE</v>
          </cell>
          <cell r="C12037" t="str">
            <v>UN</v>
          </cell>
          <cell r="D12037">
            <v>10.94</v>
          </cell>
        </row>
        <row r="12038">
          <cell r="A12038">
            <v>7604</v>
          </cell>
          <cell r="B12038" t="str">
            <v>TORNEIRA CROMADA 1/2" OU 3/4" REF 1126 P/ TANQUE - PADRAO POPULAR</v>
          </cell>
          <cell r="C12038" t="str">
            <v>UN</v>
          </cell>
          <cell r="D12038">
            <v>11.37</v>
          </cell>
        </row>
        <row r="12039">
          <cell r="A12039">
            <v>7606</v>
          </cell>
          <cell r="B12039" t="str">
            <v>TORNEIRA DE BOIA REAL 3/4" C/ BALAO METALICO</v>
          </cell>
          <cell r="C12039" t="str">
            <v>UN</v>
          </cell>
          <cell r="D12039">
            <v>39.15</v>
          </cell>
        </row>
        <row r="12040">
          <cell r="A12040">
            <v>7607</v>
          </cell>
          <cell r="B12040" t="str">
            <v>CHUVEIRO ELETRICO PLASTICO/PVC CROMADO TIPO DUCHA 110/220V</v>
          </cell>
          <cell r="C12040" t="str">
            <v>UN</v>
          </cell>
          <cell r="D12040">
            <v>37.75</v>
          </cell>
        </row>
        <row r="12041">
          <cell r="A12041">
            <v>7608</v>
          </cell>
          <cell r="B12041" t="str">
            <v>CHUVEIRO PLASTICO BRANCO SIMPLES 5'' - AGUA FRIA - PARA ACOPLAR EM HASTE 1/2'</v>
          </cell>
          <cell r="C12041" t="str">
            <v>UN</v>
          </cell>
          <cell r="D12041">
            <v>3.1</v>
          </cell>
        </row>
        <row r="12042">
          <cell r="A12042">
            <v>7610</v>
          </cell>
          <cell r="B12042" t="str">
            <v>TRANSFORMADOR TRIFASICO 13,8KV/220-127V; 30 KVA IMERSO EM OLEO MINERAL"</v>
          </cell>
          <cell r="C12042" t="str">
            <v>UN</v>
          </cell>
          <cell r="D12042">
            <v>3806.76</v>
          </cell>
        </row>
        <row r="12043">
          <cell r="A12043">
            <v>7611</v>
          </cell>
          <cell r="B12043" t="str">
            <v>TRANSFORMADOR TRIFASICO 13,8KV/220-127V; 75KVA IMERSO EM OLEO MINERAL"</v>
          </cell>
          <cell r="C12043" t="str">
            <v>UN</v>
          </cell>
          <cell r="D12043">
            <v>5684.26</v>
          </cell>
        </row>
        <row r="12044">
          <cell r="A12044">
            <v>7612</v>
          </cell>
          <cell r="B12044" t="str">
            <v>TRANSFORMADOR TRIFASICO 13,8KV/220-127V; 750KVA IMERSO EM OLEO MINERAL"</v>
          </cell>
          <cell r="C12044" t="str">
            <v>UN</v>
          </cell>
          <cell r="D12044">
            <v>39978.26</v>
          </cell>
        </row>
        <row r="12045">
          <cell r="A12045">
            <v>7613</v>
          </cell>
          <cell r="B12045" t="str">
            <v>TRANSFORMADOR TRIFASICO 13,8KV/220-127V; 1000KVA IMERSO EM OLEO MINERAL"</v>
          </cell>
          <cell r="C12045" t="str">
            <v>UN</v>
          </cell>
          <cell r="D12045">
            <v>59080.94</v>
          </cell>
        </row>
        <row r="12046">
          <cell r="A12046">
            <v>7614</v>
          </cell>
          <cell r="B12046" t="str">
            <v>TRANSFORMADOR TRIFASICO 13,8KV/220-127V; 150KVA IMERSO EM OLEO MINERAL"</v>
          </cell>
          <cell r="C12046" t="str">
            <v>UN</v>
          </cell>
          <cell r="D12046">
            <v>8518.36</v>
          </cell>
        </row>
        <row r="12047">
          <cell r="A12047">
            <v>7615</v>
          </cell>
          <cell r="B12047" t="str">
            <v>TRANSFORMADOR TRIFASICO 13,8KV/220-127V; 300KVA IMERSO EM OLEO MINERAL"</v>
          </cell>
          <cell r="C12047" t="str">
            <v>UN</v>
          </cell>
          <cell r="D12047">
            <v>15088.94</v>
          </cell>
        </row>
        <row r="12048">
          <cell r="A12048">
            <v>7616</v>
          </cell>
          <cell r="B12048" t="str">
            <v>TRANSFORMADOR TRIFASICO 13,8KV/220-127V; 500KVA IMERSO EM OLEO MINERAL"</v>
          </cell>
          <cell r="C12048" t="str">
            <v>UN</v>
          </cell>
          <cell r="D12048">
            <v>22590.23</v>
          </cell>
        </row>
        <row r="12049">
          <cell r="A12049">
            <v>7617</v>
          </cell>
          <cell r="B12049" t="str">
            <v>TRANSFORMADOR TRIFASICO 13,8KV/220-127V; 45 KVA IMERSO EM OLEO MINERAL"</v>
          </cell>
          <cell r="C12049" t="str">
            <v>UN</v>
          </cell>
          <cell r="D12049">
            <v>4436</v>
          </cell>
        </row>
        <row r="12050">
          <cell r="A12050">
            <v>7618</v>
          </cell>
          <cell r="B12050" t="str">
            <v>TRANSFORMADOR TRIFASICO 13,8KV/220-127V; 1500KVA IMERSO EM OLEO MINERAL"</v>
          </cell>
          <cell r="C12050" t="str">
            <v>UN</v>
          </cell>
          <cell r="D12050">
            <v>91463.52</v>
          </cell>
        </row>
        <row r="12051">
          <cell r="A12051">
            <v>7619</v>
          </cell>
          <cell r="B12051" t="str">
            <v>TRANSFORMADOR TRIFASICO 13,8KV/220-127V; 112,5KVA IMERSO EM OLEO MINERAL"</v>
          </cell>
          <cell r="C12051" t="str">
            <v>UN</v>
          </cell>
          <cell r="D12051">
            <v>7340.54</v>
          </cell>
        </row>
        <row r="12052">
          <cell r="A12052">
            <v>7620</v>
          </cell>
          <cell r="B12052" t="str">
            <v>TRANSFORMADOR TRIFASICO 13,8KV/220-127V; 225KVA IMERSO EM OLEO MINERAL"</v>
          </cell>
          <cell r="C12052" t="str">
            <v>UN</v>
          </cell>
          <cell r="D12052">
            <v>12256.7</v>
          </cell>
        </row>
        <row r="12053">
          <cell r="A12053">
            <v>7622</v>
          </cell>
          <cell r="B12053" t="str">
            <v>TRATOR DE ESTEIRAS, POTENCIA DE 100 HP, PESO OPERACIONAL DE 9,4 T, COM LAMINA COM CAPACIDADE DE 2,19 M3</v>
          </cell>
          <cell r="C12053" t="str">
            <v>UN</v>
          </cell>
          <cell r="D12053">
            <v>512961.05</v>
          </cell>
        </row>
        <row r="12054">
          <cell r="A12054">
            <v>7623</v>
          </cell>
          <cell r="B12054" t="str">
            <v>TRATOR DE ESTEIRAS, POTENCIA DE 347 HP, PESO OPERACIONAL DE 38,5 T, COM LAMINA COM CAPACIDADE DE 8,70M3</v>
          </cell>
          <cell r="C12054" t="str">
            <v>UN</v>
          </cell>
          <cell r="D12054">
            <v>2178248.13</v>
          </cell>
        </row>
        <row r="12055">
          <cell r="A12055">
            <v>7624</v>
          </cell>
          <cell r="B12055" t="str">
            <v>TRATOR DE ESTEIRAS, POTENCIA DE 150 HP, PESO OPERACIONAL DE 16,7 T, COM RODA MOTRIZ ELEVADA E LAMINA COM CONTATO DE 3,18M3</v>
          </cell>
          <cell r="C12055" t="str">
            <v>UN</v>
          </cell>
          <cell r="D12055">
            <v>665000</v>
          </cell>
        </row>
        <row r="12056">
          <cell r="A12056">
            <v>7625</v>
          </cell>
          <cell r="B12056" t="str">
            <v>TRATOR DE ESTEIRAS, POTENCIA DE 170 HP, PESO OPERACIONAL DE 19 T, COM LÂMINA COM CAPACIDADE DE 5,2 M3</v>
          </cell>
          <cell r="C12056" t="str">
            <v>UN</v>
          </cell>
          <cell r="D12056">
            <v>660932.66</v>
          </cell>
        </row>
        <row r="12057">
          <cell r="A12057">
            <v>7626</v>
          </cell>
          <cell r="B12057" t="str">
            <v>TRATOR DE ESTEIRAS COM LAMINA, POTENCIA DE *90* HP, PESO OPERACIONAL DE *9* T (LOCACAO COM OPERADOR, COMBUSTIVEL E MANUTENCAO)</v>
          </cell>
          <cell r="C12057" t="str">
            <v>H</v>
          </cell>
          <cell r="D12057">
            <v>159.75</v>
          </cell>
        </row>
        <row r="12058">
          <cell r="A12058">
            <v>7628</v>
          </cell>
          <cell r="B12058" t="str">
            <v>TRATOR DE ESTEIRAS 110 A 160HP C/ LAMINA PESO OPERACIONAL * 13T * (INCL MANUT/OPERACAO)</v>
          </cell>
          <cell r="C12058" t="str">
            <v>H</v>
          </cell>
          <cell r="D12058">
            <v>190.43</v>
          </cell>
        </row>
        <row r="12059">
          <cell r="A12059">
            <v>7629</v>
          </cell>
          <cell r="B12059" t="str">
            <v>TRATOR DE ESTEIRAS 160 A 300HP C/ LAMINA PESO OPERACIONAL * 16T * (INCL MANUT/OPERACAO)</v>
          </cell>
          <cell r="C12059" t="str">
            <v>H</v>
          </cell>
          <cell r="D12059">
            <v>241.21</v>
          </cell>
        </row>
        <row r="12060">
          <cell r="A12060">
            <v>7640</v>
          </cell>
          <cell r="B12060" t="str">
            <v>TRATOR DE PNEUS COM POTENCIA DE 85 CV, TRACAO 4 X 4, PESO COM LASTRO DE 4675 KG</v>
          </cell>
          <cell r="C12060" t="str">
            <v>UN</v>
          </cell>
          <cell r="D12060">
            <v>115000</v>
          </cell>
        </row>
        <row r="12061">
          <cell r="A12061">
            <v>7641</v>
          </cell>
          <cell r="B12061" t="str">
            <v>TRATOR DE PNEUS COM MOTOR *75* HP (LOCACAO COM OPERADOR, COMBUSTIVEL E MANUTENCAO)</v>
          </cell>
          <cell r="C12061" t="str">
            <v>H</v>
          </cell>
          <cell r="D12061">
            <v>45</v>
          </cell>
        </row>
        <row r="12062">
          <cell r="A12062">
            <v>7642</v>
          </cell>
          <cell r="B12062" t="str">
            <v>TRATOR DE PNEUS ATE 75HP (INCL MANUT/OPERACAO)</v>
          </cell>
          <cell r="C12062" t="str">
            <v>H</v>
          </cell>
          <cell r="D12062">
            <v>27</v>
          </cell>
        </row>
        <row r="12063">
          <cell r="A12063">
            <v>7660</v>
          </cell>
          <cell r="B12063" t="str">
            <v>TUBO CHAPA PRETA E = 1/4" - 30" - 175KG</v>
          </cell>
          <cell r="C12063" t="str">
            <v>M</v>
          </cell>
          <cell r="D12063">
            <v>994.67</v>
          </cell>
        </row>
        <row r="12064">
          <cell r="A12064">
            <v>7661</v>
          </cell>
          <cell r="B12064" t="str">
            <v>TUBO ACO PRETO SEM COSTURA SCHEDULE 40/NBR 5590 DN INT 8" E = 8,18MM - 42,55KG/M</v>
          </cell>
          <cell r="C12064" t="str">
            <v>M</v>
          </cell>
          <cell r="D12064">
            <v>320.43</v>
          </cell>
        </row>
        <row r="12065">
          <cell r="A12065">
            <v>7664</v>
          </cell>
          <cell r="B12065" t="str">
            <v>TUBO ACO PRETO SEM COSTURA SCHEDULE 20 DN INT 12" E = 6,35MM - 49,57KG/M</v>
          </cell>
          <cell r="C12065" t="str">
            <v>M</v>
          </cell>
          <cell r="D12065">
            <v>372.15</v>
          </cell>
        </row>
        <row r="12066">
          <cell r="A12066">
            <v>7665</v>
          </cell>
          <cell r="B12066" t="str">
            <v>TUBO ACO PRETO SEM COSTURA SCHEDULE 20 DN INT 10" E = 6,35MM - 41,74KG/M</v>
          </cell>
          <cell r="C12066" t="str">
            <v>M</v>
          </cell>
          <cell r="D12066">
            <v>290.63</v>
          </cell>
        </row>
        <row r="12067">
          <cell r="A12067">
            <v>7666</v>
          </cell>
          <cell r="B12067" t="str">
            <v>TUBO CHAPA PRETA E = 3/16" - 22" - 88KG</v>
          </cell>
          <cell r="C12067" t="str">
            <v>M</v>
          </cell>
          <cell r="D12067">
            <v>500.18</v>
          </cell>
        </row>
        <row r="12068">
          <cell r="A12068">
            <v>7667</v>
          </cell>
          <cell r="B12068" t="str">
            <v>TUBO CHAPA PRETA E = 3/16" - 26" - 147KG</v>
          </cell>
          <cell r="C12068" t="str">
            <v>M</v>
          </cell>
          <cell r="D12068">
            <v>835.52</v>
          </cell>
        </row>
        <row r="12069">
          <cell r="A12069">
            <v>7668</v>
          </cell>
          <cell r="B12069" t="str">
            <v>TUBO CHAPA PRETA E = 3/16" - 20" - 71KG</v>
          </cell>
          <cell r="C12069" t="str">
            <v>M</v>
          </cell>
          <cell r="D12069">
            <v>403.55</v>
          </cell>
        </row>
        <row r="12070">
          <cell r="A12070">
            <v>7670</v>
          </cell>
          <cell r="B12070" t="str">
            <v>TUBO CHAPA PRETA E = 3/16" - 18" - 53KG</v>
          </cell>
          <cell r="C12070" t="str">
            <v>M</v>
          </cell>
          <cell r="D12070">
            <v>301.24</v>
          </cell>
        </row>
        <row r="12071">
          <cell r="A12071">
            <v>7671</v>
          </cell>
          <cell r="B12071" t="str">
            <v>TUBO CHAPA PRETA E = 3/16" - 16" - 47KG</v>
          </cell>
          <cell r="C12071" t="str">
            <v>M</v>
          </cell>
          <cell r="D12071">
            <v>267.14</v>
          </cell>
        </row>
        <row r="12072">
          <cell r="A12072">
            <v>7672</v>
          </cell>
          <cell r="B12072" t="str">
            <v>TUBO ACO PRETO SEM COSTURA SCHEDULE 40/NBR 5590 DN INT 6" E = 7,11MM - 28,26KG/M</v>
          </cell>
          <cell r="C12072" t="str">
            <v>M</v>
          </cell>
          <cell r="D12072">
            <v>174.02</v>
          </cell>
        </row>
        <row r="12073">
          <cell r="A12073">
            <v>7676</v>
          </cell>
          <cell r="B12073" t="str">
            <v>TUBO CHAPA PRETA E = 3/8" - 30" -177KG</v>
          </cell>
          <cell r="C12073" t="str">
            <v>M</v>
          </cell>
          <cell r="D12073">
            <v>1006.04</v>
          </cell>
        </row>
        <row r="12074">
          <cell r="A12074">
            <v>7681</v>
          </cell>
          <cell r="B12074" t="str">
            <v>TUBO CHAPA PRETA E = 3/16" - 12" - 36KG</v>
          </cell>
          <cell r="C12074" t="str">
            <v>M</v>
          </cell>
          <cell r="D12074">
            <v>204.62</v>
          </cell>
        </row>
        <row r="12075">
          <cell r="A12075">
            <v>7682</v>
          </cell>
          <cell r="B12075" t="str">
            <v>TUBO CHAPA PRETA E = 3/16" - 14" - 42KG</v>
          </cell>
          <cell r="C12075" t="str">
            <v>M</v>
          </cell>
          <cell r="D12075">
            <v>238.72</v>
          </cell>
        </row>
        <row r="12076">
          <cell r="A12076">
            <v>7685</v>
          </cell>
          <cell r="B12076" t="str">
            <v>TUBO CHAPA PRETA E = 3/8" - 20" -117 KG</v>
          </cell>
          <cell r="C12076" t="str">
            <v>M</v>
          </cell>
          <cell r="D12076">
            <v>665.01</v>
          </cell>
        </row>
        <row r="12077">
          <cell r="A12077">
            <v>7686</v>
          </cell>
          <cell r="B12077" t="str">
            <v>TUBO CHAPA PRETA E = 3/8" - 26" -153 KG</v>
          </cell>
          <cell r="C12077" t="str">
            <v>M</v>
          </cell>
          <cell r="D12077">
            <v>869.62</v>
          </cell>
        </row>
        <row r="12078">
          <cell r="A12078">
            <v>7689</v>
          </cell>
          <cell r="B12078" t="str">
            <v>TUBO ACO PRETO SEM COSTURA SCHEDULE 40/NBR 5590 DN INT 10" E = 9,27MM - 60,31KG/M</v>
          </cell>
          <cell r="C12078" t="str">
            <v>M</v>
          </cell>
          <cell r="D12078">
            <v>457.12</v>
          </cell>
        </row>
        <row r="12079">
          <cell r="A12079">
            <v>7690</v>
          </cell>
          <cell r="B12079" t="str">
            <v>TUBO ACO PRETO SEM COSTURA SCHEDULE 20 DN INT 8" E = 6,35MM - 33,27KG/M</v>
          </cell>
          <cell r="C12079" t="str">
            <v>M</v>
          </cell>
          <cell r="D12079">
            <v>212.76</v>
          </cell>
        </row>
        <row r="12080">
          <cell r="A12080">
            <v>7691</v>
          </cell>
          <cell r="B12080" t="str">
            <v>TUBO ACO GALV C/ COSTURA DIN 2440/NBR 5580 CLASSE MEDIA DN 1/2" (15MM) E = 2,65MM - 1,22KG/M</v>
          </cell>
          <cell r="C12080" t="str">
            <v>M</v>
          </cell>
          <cell r="D12080">
            <v>7.48</v>
          </cell>
        </row>
        <row r="12081">
          <cell r="A12081">
            <v>7692</v>
          </cell>
          <cell r="B12081" t="str">
            <v>TUBO ACO GALV C/ COSTURA DIN 2440/NBR 5580 CLASSE MEDIA DN 5" (125MM) E=5,40MM - 17,80KG/M</v>
          </cell>
          <cell r="C12081" t="str">
            <v>M</v>
          </cell>
          <cell r="D12081">
            <v>102.95</v>
          </cell>
        </row>
        <row r="12082">
          <cell r="A12082">
            <v>7693</v>
          </cell>
          <cell r="B12082" t="str">
            <v>TUBO ACO GALV C/ COSTURA DIN 2440/NBR 5580 CLASSE MEDIA DN 4" (100MM) E = 4,50MM - 12,10KG/M</v>
          </cell>
          <cell r="C12082" t="str">
            <v>M</v>
          </cell>
          <cell r="D12082">
            <v>74.69</v>
          </cell>
        </row>
        <row r="12083">
          <cell r="A12083">
            <v>7694</v>
          </cell>
          <cell r="B12083" t="str">
            <v>TUBO ACO GALV C/ COSTURA DIN 2440/NBR 5580 CLASSE MEDIA DN 3" (80MM) E = 4,05MM - 8,47KG/M</v>
          </cell>
          <cell r="C12083" t="str">
            <v>M</v>
          </cell>
          <cell r="D12083">
            <v>46.18</v>
          </cell>
        </row>
        <row r="12084">
          <cell r="A12084">
            <v>7695</v>
          </cell>
          <cell r="B12084" t="str">
            <v>TUBO DE ACO GALVANIZADO COM COSTURA, CLASSE MEDIA, TAMANHO NOMINAL = 150, DE = 6", E = 4,85 MM, PESO = 19,68 KG/M (NBR 5580)</v>
          </cell>
          <cell r="C12084" t="str">
            <v>M</v>
          </cell>
          <cell r="D12084">
            <v>115.72</v>
          </cell>
        </row>
        <row r="12085">
          <cell r="A12085">
            <v>7696</v>
          </cell>
          <cell r="B12085" t="str">
            <v>TUBO ACO GALV C/ COSTURA DIN 2440/NBR 5580 CLASSE MEDIA DN 2" (50MM) E=3,65MM - 5,10KG/M</v>
          </cell>
          <cell r="C12085" t="str">
            <v>M</v>
          </cell>
          <cell r="D12085">
            <v>30.8</v>
          </cell>
        </row>
        <row r="12086">
          <cell r="A12086">
            <v>7697</v>
          </cell>
          <cell r="B12086" t="str">
            <v>TUBO ACO GALV C/ COSTURA DIN 2440/NBR 5580 CLASSE MEDIA DN 1.1/2" (40MM) E=3,25MM - 3,61KG/M</v>
          </cell>
          <cell r="C12086" t="str">
            <v>M</v>
          </cell>
          <cell r="D12086">
            <v>22.05</v>
          </cell>
        </row>
        <row r="12087">
          <cell r="A12087">
            <v>7698</v>
          </cell>
          <cell r="B12087" t="str">
            <v>TUBO ACO GALV C/ COSTURA DIN 2440/NBR 5580 CLASSE MEDIA DN 1.1/4" (32MM) E=3,25MM - 3,14KG/M</v>
          </cell>
          <cell r="C12087" t="str">
            <v>M</v>
          </cell>
          <cell r="D12087">
            <v>19.97</v>
          </cell>
        </row>
        <row r="12088">
          <cell r="A12088">
            <v>7700</v>
          </cell>
          <cell r="B12088" t="str">
            <v>TUBO ACO GALV C/ COSTURA DIN 2440/NBR 5580 CLASSE MEDIA DN 3/4" (20MM) E = 2,65MM - 1,58KG/M</v>
          </cell>
          <cell r="C12088" t="str">
            <v>M</v>
          </cell>
          <cell r="D12088">
            <v>10.199999999999999</v>
          </cell>
        </row>
        <row r="12089">
          <cell r="A12089">
            <v>7701</v>
          </cell>
          <cell r="B12089" t="str">
            <v>TUBO ACO GALV C/ COSTURA DIN 2440/NBR 5580 CLASSE MEDIA DN 2.1/2" (65MM) E=3,65MM - 6,51KG/M</v>
          </cell>
          <cell r="C12089" t="str">
            <v>M</v>
          </cell>
          <cell r="D12089">
            <v>40.75</v>
          </cell>
        </row>
        <row r="12090">
          <cell r="A12090">
            <v>7714</v>
          </cell>
          <cell r="B12090" t="str">
            <v>TUBO CONCRETO ARMADO CLASSE PA-1 PB NBR-8890/2007 DN 500MM PARA ÁGUAS PLUVIAIS</v>
          </cell>
          <cell r="C12090" t="str">
            <v>M</v>
          </cell>
          <cell r="D12090">
            <v>111.21</v>
          </cell>
        </row>
        <row r="12091">
          <cell r="A12091">
            <v>7718</v>
          </cell>
          <cell r="B12091" t="str">
            <v>TUBO CONCRETO ARMADO CLASSE EA-2 PB JE NBR-8890/2007 DN 2000MM P/ ESG SANITARIO</v>
          </cell>
          <cell r="C12091" t="str">
            <v>M</v>
          </cell>
          <cell r="D12091">
            <v>2552.89</v>
          </cell>
        </row>
        <row r="12092">
          <cell r="A12092">
            <v>7720</v>
          </cell>
          <cell r="B12092" t="str">
            <v>TUBO CONCRETO ARMADO CLASSE EA-2 PB JE NBR-8890/2007 DN 1000MM P/ ESG SANITARIO</v>
          </cell>
          <cell r="C12092" t="str">
            <v>M</v>
          </cell>
          <cell r="D12092">
            <v>580.91999999999996</v>
          </cell>
        </row>
        <row r="12093">
          <cell r="A12093">
            <v>7722</v>
          </cell>
          <cell r="B12093" t="str">
            <v>TUBO CONCRETO ARMADO CLASSE PA-2 PB NBR-8890/2007 DN 700 MM PARA ÁGUAS PLUVIAIS</v>
          </cell>
          <cell r="C12093" t="str">
            <v>M</v>
          </cell>
          <cell r="D12093">
            <v>226.13</v>
          </cell>
        </row>
        <row r="12094">
          <cell r="A12094">
            <v>7723</v>
          </cell>
          <cell r="B12094" t="str">
            <v>TUBO CONCRETO ARMADO CLASSE EA-2 PB JE NBR-8890/2007 DN 1500MM P/ ESG SANITARIO</v>
          </cell>
          <cell r="C12094" t="str">
            <v>M</v>
          </cell>
          <cell r="D12094">
            <v>1423.78</v>
          </cell>
        </row>
        <row r="12095">
          <cell r="A12095">
            <v>7725</v>
          </cell>
          <cell r="B12095" t="str">
            <v>TUBO DE CONCRETO ARMADO PARA AGUAS PLUVIAIS, PA-1, DN = 600 MM (NBR 8890)</v>
          </cell>
          <cell r="C12095" t="str">
            <v>M</v>
          </cell>
          <cell r="D12095">
            <v>131.31</v>
          </cell>
        </row>
        <row r="12096">
          <cell r="A12096">
            <v>7727</v>
          </cell>
          <cell r="B12096" t="str">
            <v>TUBO CONCRETO ARMADO CLASSE PA-2 PB NBR-8890/2007 DN 2000 MM PARA ÁGUAS PLUVIAIS</v>
          </cell>
          <cell r="C12096" t="str">
            <v>M</v>
          </cell>
          <cell r="D12096">
            <v>1964.95</v>
          </cell>
        </row>
        <row r="12097">
          <cell r="A12097">
            <v>7729</v>
          </cell>
          <cell r="B12097" t="str">
            <v>TUBO CONCRETO ARMADO CLASSE EA-3 PB JE NBR-8890/2007 DN 1200MM P/ ESG SANITARIO</v>
          </cell>
          <cell r="C12097" t="str">
            <v>M</v>
          </cell>
          <cell r="D12097">
            <v>1064</v>
          </cell>
        </row>
        <row r="12098">
          <cell r="A12098">
            <v>7730</v>
          </cell>
          <cell r="B12098" t="str">
            <v>TUBO CONCRETO ARMADO CLASSE EA-3 PB JE NBR-8890/2007 DN 1500MM P/ ESG SANITARIO</v>
          </cell>
          <cell r="C12098" t="str">
            <v>M</v>
          </cell>
          <cell r="D12098">
            <v>1678.36</v>
          </cell>
        </row>
        <row r="12099">
          <cell r="A12099">
            <v>7731</v>
          </cell>
          <cell r="B12099" t="str">
            <v>TUBO CONCRETO ARMADO CLASSE EA-3 PB JE NBR-8890/2007 DN 2000MM P/ ESG SANITARIO</v>
          </cell>
          <cell r="C12099" t="str">
            <v>M</v>
          </cell>
          <cell r="D12099">
            <v>3070.6</v>
          </cell>
        </row>
        <row r="12100">
          <cell r="A12100">
            <v>7733</v>
          </cell>
          <cell r="B12100" t="str">
            <v>TUBO CONCRETO ARMADO CLASSE EA-3 PB JE NBR-8890/2007 DN 700MM P/ ESG SANITARIO</v>
          </cell>
          <cell r="C12100" t="str">
            <v>M</v>
          </cell>
          <cell r="D12100">
            <v>439.52</v>
          </cell>
        </row>
        <row r="12101">
          <cell r="A12101">
            <v>7734</v>
          </cell>
          <cell r="B12101" t="str">
            <v>TUBO CONCRETO ARMADO CLASSE EA-3 PB JE NBR-8890/2007 DN 900MM P/ ESG SANITARIO</v>
          </cell>
          <cell r="C12101" t="str">
            <v>M</v>
          </cell>
          <cell r="D12101">
            <v>646.97</v>
          </cell>
        </row>
        <row r="12102">
          <cell r="A12102">
            <v>7735</v>
          </cell>
          <cell r="B12102" t="str">
            <v>TUBO CONCRETO ARMADO CLASSE EA-3 PB JE NBR-8890/2007 DN 1000MM P/ ESG SANITARIO</v>
          </cell>
          <cell r="C12102" t="str">
            <v>M</v>
          </cell>
          <cell r="D12102">
            <v>745.99</v>
          </cell>
        </row>
        <row r="12103">
          <cell r="A12103">
            <v>7740</v>
          </cell>
          <cell r="B12103" t="str">
            <v>TUBO CONCRETO ARMADO CLASSE EA-2 PB JE NBR-8890/2007 DN 400MM P/ ESG SANITARIO</v>
          </cell>
          <cell r="C12103" t="str">
            <v>M</v>
          </cell>
          <cell r="D12103">
            <v>155.29</v>
          </cell>
        </row>
        <row r="12104">
          <cell r="A12104">
            <v>7741</v>
          </cell>
          <cell r="B12104" t="str">
            <v>TUBO CONCRETO ARMADO CLASSE EA-2 PB JE NBR-8890/2007 DN 500MM P/ ESG SANITARIO</v>
          </cell>
          <cell r="C12104" t="str">
            <v>M</v>
          </cell>
          <cell r="D12104">
            <v>213.51</v>
          </cell>
        </row>
        <row r="12105">
          <cell r="A12105">
            <v>7742</v>
          </cell>
          <cell r="B12105" t="str">
            <v>TUBO CONCRETO ARMADO CLASSE PA-1 PB NBR-8890/2007 DN 700MM PARA ÁGUAS PLUVIAIS</v>
          </cell>
          <cell r="C12105" t="str">
            <v>M</v>
          </cell>
          <cell r="D12105">
            <v>214.23</v>
          </cell>
        </row>
        <row r="12106">
          <cell r="A12106">
            <v>7743</v>
          </cell>
          <cell r="B12106" t="str">
            <v>TUBO CONCRETO ARMADO CLASSE EA-3 PB JE NBR-8890/2007 DN 600MM P/ ESG SANITARIO</v>
          </cell>
          <cell r="C12106" t="str">
            <v>M</v>
          </cell>
          <cell r="D12106">
            <v>364.32</v>
          </cell>
        </row>
        <row r="12107">
          <cell r="A12107">
            <v>7744</v>
          </cell>
          <cell r="B12107" t="str">
            <v>TUBO CONCRETO ARMADO CLASSE EA-2 PB JE NBR-8890/2007 DN 700MM P/ ESG SANITARIO</v>
          </cell>
          <cell r="C12107" t="str">
            <v>M</v>
          </cell>
          <cell r="D12107">
            <v>342.77</v>
          </cell>
        </row>
        <row r="12108">
          <cell r="A12108">
            <v>7745</v>
          </cell>
          <cell r="B12108" t="str">
            <v>TUBO CONCRETO ARMADO CLASSE PA-1 PB NBR-8890/2007 DN 400MM PARA ÁGUAS PLUVIAIS</v>
          </cell>
          <cell r="C12108" t="str">
            <v>M</v>
          </cell>
          <cell r="D12108">
            <v>89.74</v>
          </cell>
        </row>
        <row r="12109">
          <cell r="A12109">
            <v>7749</v>
          </cell>
          <cell r="B12109" t="str">
            <v>TUBO CONCRETO ARMADO CLASSE EA-2 PB JE NBR-8890/2007 DN 1200MM P/ ESG SANITARIO</v>
          </cell>
          <cell r="C12109" t="str">
            <v>M</v>
          </cell>
          <cell r="D12109">
            <v>898.81</v>
          </cell>
        </row>
        <row r="12110">
          <cell r="A12110">
            <v>7750</v>
          </cell>
          <cell r="B12110" t="str">
            <v>TUBO CONCRETO ARMADO CLASSE PA-1 PB NBR-8890/2007 DN 800MM PARA ÁGUAS PLUVIAIS</v>
          </cell>
          <cell r="C12110" t="str">
            <v>M</v>
          </cell>
          <cell r="D12110">
            <v>226.13</v>
          </cell>
        </row>
        <row r="12111">
          <cell r="A12111">
            <v>7752</v>
          </cell>
          <cell r="B12111" t="str">
            <v>TUBO CONCRETO ARMADO CLASSE PA-2 PB NBR-8890/2007 DN 500 MM PARA ÁGUAS PLUVIAIS</v>
          </cell>
          <cell r="C12111" t="str">
            <v>M</v>
          </cell>
          <cell r="D12111">
            <v>126.16</v>
          </cell>
        </row>
        <row r="12112">
          <cell r="A12112">
            <v>7753</v>
          </cell>
          <cell r="B12112" t="str">
            <v>TUBO CONCRETO ARMADO CLASSE PA-1 PB NBR-8890/2007 DN 1000MM PARA ÁGUAS PLUVIAIS</v>
          </cell>
          <cell r="C12112" t="str">
            <v>M</v>
          </cell>
          <cell r="D12112">
            <v>346.07</v>
          </cell>
        </row>
        <row r="12113">
          <cell r="A12113">
            <v>7754</v>
          </cell>
          <cell r="B12113" t="str">
            <v>TUBO CONCRETO ARMADO CLASSE EA-2 PB JE NBR-8890/2007 DN 900MM P/ ESG SANITARIO</v>
          </cell>
          <cell r="C12113" t="str">
            <v>M</v>
          </cell>
          <cell r="D12113">
            <v>542.71</v>
          </cell>
        </row>
        <row r="12114">
          <cell r="A12114">
            <v>7755</v>
          </cell>
          <cell r="B12114" t="str">
            <v>TUBO CONCRETO ARMADO CLASSE EA-3 PB JE NBR-8890/2007 DN 400MM P/ ESG SANITARIO</v>
          </cell>
          <cell r="C12114" t="str">
            <v>M</v>
          </cell>
          <cell r="D12114">
            <v>207.68</v>
          </cell>
        </row>
        <row r="12115">
          <cell r="A12115">
            <v>7756</v>
          </cell>
          <cell r="B12115" t="str">
            <v>TUBO CONCRETO ARMADO CLASSE PA-1 PB NBR-8890/2007 DN 900MM PARA ÁGUAS PLUVIAIS</v>
          </cell>
          <cell r="C12115" t="str">
            <v>M</v>
          </cell>
          <cell r="D12115">
            <v>340.38</v>
          </cell>
        </row>
        <row r="12116">
          <cell r="A12116">
            <v>7757</v>
          </cell>
          <cell r="B12116" t="str">
            <v>TUBO CONCRETO ARMADO CLASSE PA-1 PB NBR-8890/2007 DN 1200MM PARA ÁGUAS PLUVIAIS</v>
          </cell>
          <cell r="C12116" t="str">
            <v>M</v>
          </cell>
          <cell r="D12116">
            <v>406.61</v>
          </cell>
        </row>
        <row r="12117">
          <cell r="A12117">
            <v>7758</v>
          </cell>
          <cell r="B12117" t="str">
            <v>TUBO CONCRETO ARMADO CLASSE PA-1 PB NBR-8890/2007 DN 1500MM PARA ÁGUAS PLUVIAIS</v>
          </cell>
          <cell r="C12117" t="str">
            <v>M</v>
          </cell>
          <cell r="D12117">
            <v>728.38</v>
          </cell>
        </row>
        <row r="12118">
          <cell r="A12118">
            <v>7759</v>
          </cell>
          <cell r="B12118" t="str">
            <v>TUBO CONCRETO ARMADO CLASSE PA-1 PB NBR-8890/2007 DN 2000MM PARA ÁGUAS PLUVIAIS</v>
          </cell>
          <cell r="C12118" t="str">
            <v>M</v>
          </cell>
          <cell r="D12118">
            <v>1804.28</v>
          </cell>
        </row>
        <row r="12119">
          <cell r="A12119">
            <v>7760</v>
          </cell>
          <cell r="B12119" t="str">
            <v>TUBO CONCRETO ARMADO CLASSE PA-2 PB NBR-8890/2007 DN 300 MM PARA ÁGUAS PLUVIAIS</v>
          </cell>
          <cell r="C12119" t="str">
            <v>M</v>
          </cell>
          <cell r="D12119">
            <v>78.55</v>
          </cell>
        </row>
        <row r="12120">
          <cell r="A12120">
            <v>7761</v>
          </cell>
          <cell r="B12120" t="str">
            <v>TUBO CONCRETO ARMADO CLASSE PA-2 PB NBR-8890/2007 DN 400 MM PARA ÁGUAS PLUVIAIS</v>
          </cell>
          <cell r="C12120" t="str">
            <v>M</v>
          </cell>
          <cell r="D12120">
            <v>90.45</v>
          </cell>
        </row>
        <row r="12121">
          <cell r="A12121">
            <v>7762</v>
          </cell>
          <cell r="B12121" t="str">
            <v>TUBO CONCRETO ARMADO CLASSE PA-2 PB NBR-8890/2007 DN 600 MM PARA ÁGUAS PLUVIAIS</v>
          </cell>
          <cell r="C12121" t="str">
            <v>M</v>
          </cell>
          <cell r="D12121">
            <v>156.38999999999999</v>
          </cell>
        </row>
        <row r="12122">
          <cell r="A12122">
            <v>7763</v>
          </cell>
          <cell r="B12122" t="str">
            <v>TUBO CONCRETO ARMADO CLASSE PA-2 PB NBR-8890/2007 DN 800 MM PARA ÁGUAS PLUVIAIS</v>
          </cell>
          <cell r="C12122" t="str">
            <v>M</v>
          </cell>
          <cell r="D12122">
            <v>238.03</v>
          </cell>
        </row>
        <row r="12123">
          <cell r="A12123">
            <v>7764</v>
          </cell>
          <cell r="B12123" t="str">
            <v>TUBO CONCRETO ARMADO CLASSE PA-2 PB NBR-8890/2007 DN 900 MM PARA ÁGUAS PLUVIAIS</v>
          </cell>
          <cell r="C12123" t="str">
            <v>M</v>
          </cell>
          <cell r="D12123">
            <v>370.14</v>
          </cell>
        </row>
        <row r="12124">
          <cell r="A12124">
            <v>7765</v>
          </cell>
          <cell r="B12124" t="str">
            <v>TUBO CONCRETO ARMADO CLASSE PA-2 PB NBR-8890/2007 DN 1000 MM PARA ÁGUAS PLUVIAIS</v>
          </cell>
          <cell r="C12124" t="str">
            <v>M</v>
          </cell>
          <cell r="D12124">
            <v>398.94</v>
          </cell>
        </row>
        <row r="12125">
          <cell r="A12125">
            <v>7766</v>
          </cell>
          <cell r="B12125" t="str">
            <v>TUBO CONCRETO ARMADO CLASSE PA-2 PB NBR-8890/2007 DN 1200MM PARA ÁGUAS PLUVIAIS</v>
          </cell>
          <cell r="C12125" t="str">
            <v>M</v>
          </cell>
          <cell r="D12125">
            <v>575.86</v>
          </cell>
        </row>
        <row r="12126">
          <cell r="A12126">
            <v>7767</v>
          </cell>
          <cell r="B12126" t="str">
            <v>TUBO CONCRETO ARMADO CLASSE PA-2 PB NBR-8890/2007 DN 1500 MM PARA ÁGUAS PLUVIAIS</v>
          </cell>
          <cell r="C12126" t="str">
            <v>M</v>
          </cell>
          <cell r="D12126">
            <v>779.67</v>
          </cell>
        </row>
        <row r="12127">
          <cell r="A12127">
            <v>7773</v>
          </cell>
          <cell r="B12127" t="str">
            <v>TUBO CONCRETO ARMADO CLASSE EA-2 PB JE NBR-8890/2007 DN 800MM P/ ESG SANITARIO</v>
          </cell>
          <cell r="C12127" t="str">
            <v>M</v>
          </cell>
          <cell r="D12127">
            <v>396.08</v>
          </cell>
        </row>
        <row r="12128">
          <cell r="A12128">
            <v>7774</v>
          </cell>
          <cell r="B12128" t="str">
            <v>TUBO CONCRETO ARMADO CLASSE EA-2 PB JE NBR-8890/2007 DN 600MM P/ ESG SANITARIO</v>
          </cell>
          <cell r="C12128" t="str">
            <v>M</v>
          </cell>
          <cell r="D12128">
            <v>244.46</v>
          </cell>
        </row>
        <row r="12129">
          <cell r="A12129">
            <v>7775</v>
          </cell>
          <cell r="B12129" t="str">
            <v>TUBO CONCRETO ARMADO CLASSE EA-3 PB JE NBR-8890/2007 DN 800MM P/ ESG SANITARIO</v>
          </cell>
          <cell r="C12129" t="str">
            <v>M</v>
          </cell>
          <cell r="D12129">
            <v>506.59</v>
          </cell>
        </row>
        <row r="12130">
          <cell r="A12130">
            <v>7776</v>
          </cell>
          <cell r="B12130" t="str">
            <v>TUBO CONCRETO ARMADO CLASSE EA-3 PB JE NBR-8890/2007 DN 500MM P/ ESG SANITARIO</v>
          </cell>
          <cell r="C12130" t="str">
            <v>M</v>
          </cell>
          <cell r="D12130">
            <v>271.7</v>
          </cell>
        </row>
        <row r="12131">
          <cell r="A12131">
            <v>7778</v>
          </cell>
          <cell r="B12131" t="str">
            <v>TUBO CONCRETO SIMPLES CLASSE- PS1, PB NBR-8890 DN 200MM P/AGUAS PLUVIAIS</v>
          </cell>
          <cell r="C12131" t="str">
            <v>M</v>
          </cell>
          <cell r="D12131">
            <v>21.88</v>
          </cell>
        </row>
        <row r="12132">
          <cell r="A12132">
            <v>7781</v>
          </cell>
          <cell r="B12132" t="str">
            <v>TUBO CONCRETO SIMPLES CLASSE -PS1 PB NBR-8890 DN 400 MM P/AGUAS PLUVIAIS</v>
          </cell>
          <cell r="C12132" t="str">
            <v>M</v>
          </cell>
          <cell r="D12132">
            <v>38.67</v>
          </cell>
        </row>
        <row r="12133">
          <cell r="A12133">
            <v>7783</v>
          </cell>
          <cell r="B12133" t="str">
            <v>TUBO CONCRETO SIMPLES CLASSE -PS2 PB NBR-8890 DN 200MM P/AGUAS PLUVIAIS</v>
          </cell>
          <cell r="C12133" t="str">
            <v>M</v>
          </cell>
          <cell r="D12133">
            <v>24.41</v>
          </cell>
        </row>
        <row r="12134">
          <cell r="A12134">
            <v>7785</v>
          </cell>
          <cell r="B12134" t="str">
            <v>TUBO CONCRETO SIMPLES CLASSE - PS2 PB NBR-8890 DN 400MM P/AGUAS PLUVIAIS</v>
          </cell>
          <cell r="C12134" t="str">
            <v>M</v>
          </cell>
          <cell r="D12134">
            <v>42.08</v>
          </cell>
        </row>
        <row r="12135">
          <cell r="A12135">
            <v>7790</v>
          </cell>
          <cell r="B12135" t="str">
            <v>TUBO CONCRETO SIMPLES CLASSE - PS2 PB NBR-8890 DN 300MM P/AGUAS PLUVIAIS</v>
          </cell>
          <cell r="C12135" t="str">
            <v>M</v>
          </cell>
          <cell r="D12135">
            <v>31.98</v>
          </cell>
        </row>
        <row r="12136">
          <cell r="A12136">
            <v>7791</v>
          </cell>
          <cell r="B12136" t="str">
            <v>TUBO CONCRETO SIMPLES CLASSE - PS1 PB NBR-8890 DN 600MM P/AGUAS PLUVIAIS</v>
          </cell>
          <cell r="C12136" t="str">
            <v>M</v>
          </cell>
          <cell r="D12136">
            <v>67.33</v>
          </cell>
        </row>
        <row r="12137">
          <cell r="A12137">
            <v>7792</v>
          </cell>
          <cell r="B12137" t="str">
            <v>TUBO CONCRETO SIMPLES CLASSE - PS2 PB NBR-8890 DN 500MM P/AGUAS PLUVIAIS</v>
          </cell>
          <cell r="C12137" t="str">
            <v>M</v>
          </cell>
          <cell r="D12137">
            <v>62.28</v>
          </cell>
        </row>
        <row r="12138">
          <cell r="A12138">
            <v>7793</v>
          </cell>
          <cell r="B12138" t="str">
            <v>TUBO CONCRETO SIMPLES CLASSE - PS2 PB NBR-8890 DN 600MM P/AGUAS PLUVIAIS</v>
          </cell>
          <cell r="C12138" t="str">
            <v>M</v>
          </cell>
          <cell r="D12138">
            <v>80.8</v>
          </cell>
        </row>
        <row r="12139">
          <cell r="A12139">
            <v>7795</v>
          </cell>
          <cell r="B12139" t="str">
            <v>TUBO CONCRETO SIMPLES CLASSE - PS1, PB NBR-8890 DN 500MM P/AGUAS PLUVIAIS</v>
          </cell>
          <cell r="C12139" t="str">
            <v>M</v>
          </cell>
          <cell r="D12139">
            <v>58.92</v>
          </cell>
        </row>
        <row r="12140">
          <cell r="A12140">
            <v>7796</v>
          </cell>
          <cell r="B12140" t="str">
            <v>TUBO CONCRETO SIMPLES CLASSE PS1, PB NBR-8890 DN 300MM P/AGUAS PLUVIAIS</v>
          </cell>
          <cell r="C12140" t="str">
            <v>M</v>
          </cell>
          <cell r="D12140">
            <v>30.3</v>
          </cell>
        </row>
        <row r="12141">
          <cell r="A12141">
            <v>9813</v>
          </cell>
          <cell r="B12141" t="str">
            <v>TUBO DE POLIETILENO DE ALTA DENSIDADE (PEAD), PARA LIGACAO DE AGUA PREDIAL, PE-80 (NBR 8417), DE = 20 MM X 2,3 MM DE PAREDE</v>
          </cell>
          <cell r="C12141" t="str">
            <v>M</v>
          </cell>
          <cell r="D12141">
            <v>1.72</v>
          </cell>
        </row>
        <row r="12142">
          <cell r="A12142">
            <v>9815</v>
          </cell>
          <cell r="B12142" t="str">
            <v>TUBO DE POLIETILENO DE ALTA DENSIDADE, PEAD, PE-80, NBR-8417 32 MM, DIÂMETRO EXTERNO 32 X 3,0 MM DE PAREDE, P/LIGAÇÃO PREDIAL DE AGUA</v>
          </cell>
          <cell r="C12142" t="str">
            <v>M</v>
          </cell>
          <cell r="D12142">
            <v>3.6</v>
          </cell>
        </row>
        <row r="12143">
          <cell r="A12143">
            <v>9817</v>
          </cell>
          <cell r="B12143" t="str">
            <v>TUBO PVC EB-644 P/ REDE COLET ESG JE DN 100MM</v>
          </cell>
          <cell r="C12143" t="str">
            <v>M</v>
          </cell>
          <cell r="D12143">
            <v>9.0299999999999994</v>
          </cell>
        </row>
        <row r="12144">
          <cell r="A12144">
            <v>9818</v>
          </cell>
          <cell r="B12144" t="str">
            <v>TUBO PVC EB-644 P/ REDE COLET ESG JE DN 150MM</v>
          </cell>
          <cell r="C12144" t="str">
            <v>M</v>
          </cell>
          <cell r="D12144">
            <v>18.940000000000001</v>
          </cell>
        </row>
        <row r="12145">
          <cell r="A12145">
            <v>9819</v>
          </cell>
          <cell r="B12145" t="str">
            <v>TUBO PVC EB 644 P/ REDE COLET ESG JE DN 200MM</v>
          </cell>
          <cell r="C12145" t="str">
            <v>M</v>
          </cell>
          <cell r="D12145">
            <v>29.27</v>
          </cell>
        </row>
        <row r="12146">
          <cell r="A12146">
            <v>9820</v>
          </cell>
          <cell r="B12146" t="str">
            <v>TUBO PVC EB-644 P/ REDE COLET ESG JE DN 250MM</v>
          </cell>
          <cell r="C12146" t="str">
            <v>M</v>
          </cell>
          <cell r="D12146">
            <v>49.9</v>
          </cell>
        </row>
        <row r="12147">
          <cell r="A12147">
            <v>9821</v>
          </cell>
          <cell r="B12147" t="str">
            <v>TUBO PVC EB-644 P/ REDE COLET ESG JE DN 300MM</v>
          </cell>
          <cell r="C12147" t="str">
            <v>M</v>
          </cell>
          <cell r="D12147">
            <v>78.25</v>
          </cell>
        </row>
        <row r="12148">
          <cell r="A12148">
            <v>9822</v>
          </cell>
          <cell r="B12148" t="str">
            <v>TUBO PVC EB-644 P/ REDE COLET ESG JE DN 350MM</v>
          </cell>
          <cell r="C12148" t="str">
            <v>M</v>
          </cell>
          <cell r="D12148">
            <v>100.49</v>
          </cell>
        </row>
        <row r="12149">
          <cell r="A12149">
            <v>9823</v>
          </cell>
          <cell r="B12149" t="str">
            <v>TUBO PVC EB-644 P/ REDE COLET ESG JE DN 400MM</v>
          </cell>
          <cell r="C12149" t="str">
            <v>M</v>
          </cell>
          <cell r="D12149">
            <v>128.24</v>
          </cell>
        </row>
        <row r="12150">
          <cell r="A12150">
            <v>9824</v>
          </cell>
          <cell r="B12150" t="str">
            <v>TUBO PVC EB-644 P/ REDE COLET ESG JE DN 125MM</v>
          </cell>
          <cell r="C12150" t="str">
            <v>M</v>
          </cell>
          <cell r="D12150">
            <v>11.54</v>
          </cell>
        </row>
        <row r="12151">
          <cell r="A12151">
            <v>9825</v>
          </cell>
          <cell r="B12151" t="str">
            <v>TUBO PVC DEFOFO, JEI, 1 MPA, DN 100 MM, PARA REDE DE AGUA (NBR 7665)</v>
          </cell>
          <cell r="C12151" t="str">
            <v>M</v>
          </cell>
          <cell r="D12151">
            <v>21.62</v>
          </cell>
        </row>
        <row r="12152">
          <cell r="A12152">
            <v>9826</v>
          </cell>
          <cell r="B12152" t="str">
            <v>TUBO PVC DEFOFO, JEI, 1 MPA, DN 250 MM, PARA REDE DE AGUA (NBR 7665)</v>
          </cell>
          <cell r="C12152" t="str">
            <v>M</v>
          </cell>
          <cell r="D12152">
            <v>111.33</v>
          </cell>
        </row>
        <row r="12153">
          <cell r="A12153">
            <v>9827</v>
          </cell>
          <cell r="B12153" t="str">
            <v>TUBO PVC DEFOFO, JEI, 1 MPA, DN 300 MM, PARA REDE DE AGUA (NBR 7665)</v>
          </cell>
          <cell r="C12153" t="str">
            <v>M</v>
          </cell>
          <cell r="D12153">
            <v>161.80000000000001</v>
          </cell>
        </row>
        <row r="12154">
          <cell r="A12154">
            <v>9828</v>
          </cell>
          <cell r="B12154" t="str">
            <v>TUBO PVC DEFOFO, JEI, 1 MPA, DN 150 MM, PARA REDEDE AGUA (NBR 7665)</v>
          </cell>
          <cell r="C12154" t="str">
            <v>M</v>
          </cell>
          <cell r="D12154">
            <v>42.16</v>
          </cell>
        </row>
        <row r="12155">
          <cell r="A12155">
            <v>9829</v>
          </cell>
          <cell r="B12155" t="str">
            <v>TUBO PVC DEFOFO, JEI, 1 MPA, DN 200 MM, PARA REDE DE AGUA (NBR 7665)</v>
          </cell>
          <cell r="C12155" t="str">
            <v>M</v>
          </cell>
          <cell r="D12155">
            <v>75.040000000000006</v>
          </cell>
        </row>
        <row r="12156">
          <cell r="A12156">
            <v>9830</v>
          </cell>
          <cell r="B12156" t="str">
            <v>TUBO PVC DRENAGEM CORRUGADO FLEXIVEL PERFURADO DN 65</v>
          </cell>
          <cell r="C12156" t="str">
            <v>M</v>
          </cell>
          <cell r="D12156">
            <v>3.42</v>
          </cell>
        </row>
        <row r="12157">
          <cell r="A12157">
            <v>9833</v>
          </cell>
          <cell r="B12157" t="str">
            <v>TUBO PVC DRENAGEM CORRUGADO FLEXIVEL PERFURADO DN 100 OU 110</v>
          </cell>
          <cell r="C12157" t="str">
            <v>M</v>
          </cell>
          <cell r="D12157">
            <v>7.03</v>
          </cell>
        </row>
        <row r="12158">
          <cell r="A12158">
            <v>9834</v>
          </cell>
          <cell r="B12158" t="str">
            <v>TUBO PVC DRENAGEM CORRUGADO RIGIDO PERFURADO DN 150</v>
          </cell>
          <cell r="C12158" t="str">
            <v>M</v>
          </cell>
          <cell r="D12158">
            <v>24.5</v>
          </cell>
        </row>
        <row r="12159">
          <cell r="A12159">
            <v>9835</v>
          </cell>
          <cell r="B12159" t="str">
            <v>TUBO PVC SERIE NORMAL - ESGOTO PREDIAL DN 40MM - NBR 5688</v>
          </cell>
          <cell r="C12159" t="str">
            <v>M</v>
          </cell>
          <cell r="D12159">
            <v>2.4700000000000002</v>
          </cell>
        </row>
        <row r="12160">
          <cell r="A12160">
            <v>9836</v>
          </cell>
          <cell r="B12160" t="str">
            <v>TUBO PVC SERIE NORMAL - ESGOTO PREDIAL DN 100MM - NBR 5688</v>
          </cell>
          <cell r="C12160" t="str">
            <v>M</v>
          </cell>
          <cell r="D12160">
            <v>7.15</v>
          </cell>
        </row>
        <row r="12161">
          <cell r="A12161">
            <v>9837</v>
          </cell>
          <cell r="B12161" t="str">
            <v>TUBO PVC SERIE NORMAL - ESGOTO PREDIAL DN 75MM - NBR 5688</v>
          </cell>
          <cell r="C12161" t="str">
            <v>M</v>
          </cell>
          <cell r="D12161">
            <v>5.91</v>
          </cell>
        </row>
        <row r="12162">
          <cell r="A12162">
            <v>9838</v>
          </cell>
          <cell r="B12162" t="str">
            <v>TUBO PVC SERIE NORMAL - ESGOTO PREDIAL DN 50MM - NBR 5688</v>
          </cell>
          <cell r="C12162" t="str">
            <v>M</v>
          </cell>
          <cell r="D12162">
            <v>4.67</v>
          </cell>
        </row>
        <row r="12163">
          <cell r="A12163">
            <v>9839</v>
          </cell>
          <cell r="B12163" t="str">
            <v>TUBO PVC PBV SERIE R P/ ESG OU AGUAS PLUVIAIS PREDIAL DN 75MM</v>
          </cell>
          <cell r="C12163" t="str">
            <v>M</v>
          </cell>
          <cell r="D12163">
            <v>10.35</v>
          </cell>
        </row>
        <row r="12164">
          <cell r="A12164">
            <v>9840</v>
          </cell>
          <cell r="B12164" t="str">
            <v>TUBO PVC PBV SERIE R P/ ESG OU AGUAS PLUVIAIS PREDIAL DN 150MM</v>
          </cell>
          <cell r="C12164" t="str">
            <v>M</v>
          </cell>
          <cell r="D12164">
            <v>35.04</v>
          </cell>
        </row>
        <row r="12165">
          <cell r="A12165">
            <v>9841</v>
          </cell>
          <cell r="B12165" t="str">
            <v>TUBO PVC PBV SERIE R P/ ESG OU AGUAS PLUVIAIS PREDIAL DN 100MM</v>
          </cell>
          <cell r="C12165" t="str">
            <v>M</v>
          </cell>
          <cell r="D12165">
            <v>14.72</v>
          </cell>
        </row>
        <row r="12166">
          <cell r="A12166">
            <v>9844</v>
          </cell>
          <cell r="B12166" t="str">
            <v>TUBO PVC PBA 12 JE NBR 5647 P/REDE AGUA DN 50/DE 60 MM</v>
          </cell>
          <cell r="C12166" t="str">
            <v>M</v>
          </cell>
          <cell r="D12166">
            <v>6.57</v>
          </cell>
        </row>
        <row r="12167">
          <cell r="A12167">
            <v>9846</v>
          </cell>
          <cell r="B12167" t="str">
            <v>TUBO PVC PBA 12 JE NBR 5647 P/REDE AGUA DN 75/DE 85 MM</v>
          </cell>
          <cell r="C12167" t="str">
            <v>M</v>
          </cell>
          <cell r="D12167">
            <v>13.41</v>
          </cell>
        </row>
        <row r="12168">
          <cell r="A12168">
            <v>9847</v>
          </cell>
          <cell r="B12168" t="str">
            <v>TUBO PVC PBA 12 JE NBR 5647 P/REDE AGUA DN 100/DE 110 MM</v>
          </cell>
          <cell r="C12168" t="str">
            <v>M</v>
          </cell>
          <cell r="D12168">
            <v>21.67</v>
          </cell>
        </row>
        <row r="12169">
          <cell r="A12169">
            <v>9850</v>
          </cell>
          <cell r="B12169" t="str">
            <v>TUBO PVC DE REVESTIMENTO GEOMECANICO NERVURADO REFORCADO, DN= 150 MM, COMPRIMENTO = 2 M</v>
          </cell>
          <cell r="C12169" t="str">
            <v>M</v>
          </cell>
          <cell r="D12169">
            <v>84.56</v>
          </cell>
        </row>
        <row r="12170">
          <cell r="A12170">
            <v>9851</v>
          </cell>
          <cell r="B12170" t="str">
            <v>TUBO PVC DE REVESTIMENTO GEOMECANICO NERVURADO STANDARD, DN =206 MM, COMPRIMENTO = 2 M</v>
          </cell>
          <cell r="C12170" t="str">
            <v>M</v>
          </cell>
          <cell r="D12170">
            <v>114.25</v>
          </cell>
        </row>
        <row r="12171">
          <cell r="A12171">
            <v>9853</v>
          </cell>
          <cell r="B12171" t="str">
            <v>TUBO PVC DE REVESTIMENTO GEOMECANICO NERVURADO REFORCADO, DN= 200 MM, COMPRIMENTO = 2 M</v>
          </cell>
          <cell r="C12171" t="str">
            <v>M</v>
          </cell>
          <cell r="D12171">
            <v>150.38</v>
          </cell>
        </row>
        <row r="12172">
          <cell r="A12172">
            <v>9854</v>
          </cell>
          <cell r="B12172" t="str">
            <v>TUBO PVC DE REVESTIMENTO GEOMECANICO NERVURADO STANDARD, DN =154 MM, COMPRIMENTO = 2 M</v>
          </cell>
          <cell r="C12172" t="str">
            <v>M</v>
          </cell>
          <cell r="D12172">
            <v>65.89</v>
          </cell>
        </row>
        <row r="12173">
          <cell r="A12173">
            <v>9855</v>
          </cell>
          <cell r="B12173" t="str">
            <v>TUBO PVC DE REVESTIMENTO GEOMECANICO NERVURADO STANDARD, DN =250 MM, COMPRIMENTO = 2 M</v>
          </cell>
          <cell r="C12173" t="str">
            <v>M</v>
          </cell>
          <cell r="D12173">
            <v>191.09</v>
          </cell>
        </row>
        <row r="12174">
          <cell r="A12174">
            <v>9856</v>
          </cell>
          <cell r="B12174" t="str">
            <v>TUBO DE PVC ROSCAVEL, DE 1/2" (NBR-5648)</v>
          </cell>
          <cell r="C12174" t="str">
            <v>M</v>
          </cell>
          <cell r="D12174">
            <v>3.29</v>
          </cell>
        </row>
        <row r="12175">
          <cell r="A12175">
            <v>9857</v>
          </cell>
          <cell r="B12175" t="str">
            <v>TUBO PVC ROSCAVEL EB-892 P/ AGUA FRIA PREDIAL 3"</v>
          </cell>
          <cell r="C12175" t="str">
            <v>M</v>
          </cell>
          <cell r="D12175">
            <v>44.41</v>
          </cell>
        </row>
        <row r="12176">
          <cell r="A12176">
            <v>9858</v>
          </cell>
          <cell r="B12176" t="str">
            <v>TUBO PVC ROSCAVEL EB-892 P/ AGUA FRIA PREDIAL 6"</v>
          </cell>
          <cell r="C12176" t="str">
            <v>M</v>
          </cell>
          <cell r="D12176">
            <v>86.38</v>
          </cell>
        </row>
        <row r="12177">
          <cell r="A12177">
            <v>9859</v>
          </cell>
          <cell r="B12177" t="str">
            <v>TUBO DE PVC ROSCAVEL, DE 3/4" (NBR 5648)</v>
          </cell>
          <cell r="C12177" t="str">
            <v>M</v>
          </cell>
          <cell r="D12177">
            <v>4.45</v>
          </cell>
        </row>
        <row r="12178">
          <cell r="A12178">
            <v>9860</v>
          </cell>
          <cell r="B12178" t="str">
            <v>TUBO DE PVC ROSCAVEL, DE 2" (NBR-5648)</v>
          </cell>
          <cell r="C12178" t="str">
            <v>M</v>
          </cell>
          <cell r="D12178">
            <v>20.6</v>
          </cell>
        </row>
        <row r="12179">
          <cell r="A12179">
            <v>9861</v>
          </cell>
          <cell r="B12179" t="str">
            <v>TUBO PVC ROSCAVEL EB-892 P/ AGUA FRIA PREDIAL 1 1/4"</v>
          </cell>
          <cell r="C12179" t="str">
            <v>M</v>
          </cell>
          <cell r="D12179">
            <v>11.58</v>
          </cell>
        </row>
        <row r="12180">
          <cell r="A12180">
            <v>9862</v>
          </cell>
          <cell r="B12180" t="str">
            <v>TUBO PVC ROSCAVEL EB-892 P/ AGUA FRIA PREDIAL 1 1/2"</v>
          </cell>
          <cell r="C12180" t="str">
            <v>M</v>
          </cell>
          <cell r="D12180">
            <v>14.4</v>
          </cell>
        </row>
        <row r="12181">
          <cell r="A12181">
            <v>9863</v>
          </cell>
          <cell r="B12181" t="str">
            <v>TUBO PVC ROSCAVEL EB-892 P/ AGUA FRIA PREDIAL 2 1/2"</v>
          </cell>
          <cell r="C12181" t="str">
            <v>M</v>
          </cell>
          <cell r="D12181">
            <v>34.26</v>
          </cell>
        </row>
        <row r="12182">
          <cell r="A12182">
            <v>9864</v>
          </cell>
          <cell r="B12182" t="str">
            <v>TUBO PVC ROSCAVEL EB-892 P/ AGUA FRIA PREDIAL 4"</v>
          </cell>
          <cell r="C12182" t="str">
            <v>M</v>
          </cell>
          <cell r="D12182">
            <v>52.44</v>
          </cell>
        </row>
        <row r="12183">
          <cell r="A12183">
            <v>9865</v>
          </cell>
          <cell r="B12183" t="str">
            <v>TUBO PVC ROSCAVEL EB-892 P/ AGUA FRIA PREDIAL 5"</v>
          </cell>
          <cell r="C12183" t="str">
            <v>M</v>
          </cell>
          <cell r="D12183">
            <v>74.72</v>
          </cell>
        </row>
        <row r="12184">
          <cell r="A12184">
            <v>9866</v>
          </cell>
          <cell r="B12184" t="str">
            <v>TUBO PVC ROSCAVEL EB-892 P/ AGUA FRIA PREDIAL 1"</v>
          </cell>
          <cell r="C12184" t="str">
            <v>M</v>
          </cell>
          <cell r="D12184">
            <v>8.6999999999999993</v>
          </cell>
        </row>
        <row r="12185">
          <cell r="A12185">
            <v>9867</v>
          </cell>
          <cell r="B12185" t="str">
            <v>TUBO PVC, SOLDAVEL, DN 20 MM, AGUA FRIA (NBR-5648)</v>
          </cell>
          <cell r="C12185" t="str">
            <v>M</v>
          </cell>
          <cell r="D12185">
            <v>1.97</v>
          </cell>
        </row>
        <row r="12186">
          <cell r="A12186">
            <v>9868</v>
          </cell>
          <cell r="B12186" t="str">
            <v>TUBO PVC, SOLDAVEL, DN 25 MM, AGUA FRIA (NBR-5648)</v>
          </cell>
          <cell r="C12186" t="str">
            <v>M</v>
          </cell>
          <cell r="D12186">
            <v>2.62</v>
          </cell>
        </row>
        <row r="12187">
          <cell r="A12187">
            <v>9869</v>
          </cell>
          <cell r="B12187" t="str">
            <v>TUBO PVC, SOLDAVEL, DN 32 MM, AGUA FRIA (NBR-5648)</v>
          </cell>
          <cell r="C12187" t="str">
            <v>M</v>
          </cell>
          <cell r="D12187">
            <v>5.61</v>
          </cell>
        </row>
        <row r="12188">
          <cell r="A12188">
            <v>9870</v>
          </cell>
          <cell r="B12188" t="str">
            <v>TUBO PVC, SOLDAVEL, DN 110 MM, AGUA FRIA (NBR-5648)</v>
          </cell>
          <cell r="C12188" t="str">
            <v>M</v>
          </cell>
          <cell r="D12188">
            <v>47.16</v>
          </cell>
        </row>
        <row r="12189">
          <cell r="A12189">
            <v>9871</v>
          </cell>
          <cell r="B12189" t="str">
            <v>TUBO PVC, SOLDAVEL, DN 75 MM, AGUA FRIA (NBR-5648)</v>
          </cell>
          <cell r="C12189" t="str">
            <v>M</v>
          </cell>
          <cell r="D12189">
            <v>22.19</v>
          </cell>
        </row>
        <row r="12190">
          <cell r="A12190">
            <v>9872</v>
          </cell>
          <cell r="B12190" t="str">
            <v>TUBO PVC, SOLDAVEL, DN 85 MM, AGUA FRIA (NBR-5648)</v>
          </cell>
          <cell r="C12190" t="str">
            <v>M</v>
          </cell>
          <cell r="D12190">
            <v>27.97</v>
          </cell>
        </row>
        <row r="12191">
          <cell r="A12191">
            <v>9873</v>
          </cell>
          <cell r="B12191" t="str">
            <v>TUBO PVC, SOLDAVEL, DN 60 MM, AGUA FRIA (NBR-5648)</v>
          </cell>
          <cell r="C12191" t="str">
            <v>M</v>
          </cell>
          <cell r="D12191">
            <v>15.82</v>
          </cell>
        </row>
        <row r="12192">
          <cell r="A12192">
            <v>9874</v>
          </cell>
          <cell r="B12192" t="str">
            <v>TUBO PVC, SOLDAVEL, DN 40 MM, AGUA FRIA (NBR-5648)</v>
          </cell>
          <cell r="C12192" t="str">
            <v>M</v>
          </cell>
          <cell r="D12192">
            <v>8.19</v>
          </cell>
        </row>
        <row r="12193">
          <cell r="A12193">
            <v>9875</v>
          </cell>
          <cell r="B12193" t="str">
            <v>TUBO PVC, SOLDAVEL, DN 50 MM, PARA AGUA FRIA (NBR-5648)</v>
          </cell>
          <cell r="C12193" t="str">
            <v>M</v>
          </cell>
          <cell r="D12193">
            <v>10.15</v>
          </cell>
        </row>
        <row r="12194">
          <cell r="A12194">
            <v>9876</v>
          </cell>
          <cell r="B12194" t="str">
            <v>TUBO DE PVC PARA VENTILACAO, TIPO LEVE, DN = 125 MM</v>
          </cell>
          <cell r="C12194" t="str">
            <v>M</v>
          </cell>
          <cell r="D12194">
            <v>10.5</v>
          </cell>
        </row>
        <row r="12195">
          <cell r="A12195">
            <v>9877</v>
          </cell>
          <cell r="B12195" t="str">
            <v>TUBO PVC TIPO LEVE PBL DN 250MM PARA VENTILAÇÃO / EXAUSTÃO</v>
          </cell>
          <cell r="C12195" t="str">
            <v>M</v>
          </cell>
          <cell r="D12195">
            <v>25.28</v>
          </cell>
        </row>
        <row r="12196">
          <cell r="A12196">
            <v>9878</v>
          </cell>
          <cell r="B12196" t="str">
            <v>TUBO PVC TIPO LEVE PBL DN 300MM PARA VENTILAÇÃO / EXAUSTÃO</v>
          </cell>
          <cell r="C12196" t="str">
            <v>M</v>
          </cell>
          <cell r="D12196">
            <v>31.65</v>
          </cell>
        </row>
        <row r="12197">
          <cell r="A12197">
            <v>9879</v>
          </cell>
          <cell r="B12197" t="str">
            <v>TUBO PVC TIPO LEVE PBL DN 400MM PARA VENTILAÇÃO / EXAUSTÃO</v>
          </cell>
          <cell r="C12197" t="str">
            <v>M</v>
          </cell>
          <cell r="D12197">
            <v>78.16</v>
          </cell>
        </row>
        <row r="12198">
          <cell r="A12198">
            <v>9880</v>
          </cell>
          <cell r="B12198" t="str">
            <v>TUBO PVC TIPO LEVE PBL DN 200MM</v>
          </cell>
          <cell r="C12198" t="str">
            <v>M</v>
          </cell>
          <cell r="D12198">
            <v>15.92</v>
          </cell>
        </row>
        <row r="12199">
          <cell r="A12199">
            <v>9881</v>
          </cell>
          <cell r="B12199" t="str">
            <v>TUBO PVC TIPO LEVE PBL DN 150MM</v>
          </cell>
          <cell r="C12199" t="str">
            <v>M</v>
          </cell>
          <cell r="D12199">
            <v>12.71</v>
          </cell>
        </row>
        <row r="12200">
          <cell r="A12200">
            <v>9883</v>
          </cell>
          <cell r="B12200" t="str">
            <v>UNIAO FERRO GALV ROSCA 1/2"</v>
          </cell>
          <cell r="C12200" t="str">
            <v>UN</v>
          </cell>
          <cell r="D12200">
            <v>14.16</v>
          </cell>
        </row>
        <row r="12201">
          <cell r="A12201">
            <v>9884</v>
          </cell>
          <cell r="B12201" t="str">
            <v>UNIAO FERRO GALV ROSCA 1 1/2"</v>
          </cell>
          <cell r="C12201" t="str">
            <v>UN</v>
          </cell>
          <cell r="D12201">
            <v>39.6</v>
          </cell>
        </row>
        <row r="12202">
          <cell r="A12202">
            <v>9885</v>
          </cell>
          <cell r="B12202" t="str">
            <v>UNIAO FERRO GALV ROSCA 3/4"</v>
          </cell>
          <cell r="C12202" t="str">
            <v>UN</v>
          </cell>
          <cell r="D12202">
            <v>19.760000000000002</v>
          </cell>
        </row>
        <row r="12203">
          <cell r="A12203">
            <v>9886</v>
          </cell>
          <cell r="B12203" t="str">
            <v>UNIAO FERRO GALV ROSCA 1"</v>
          </cell>
          <cell r="C12203" t="str">
            <v>UN</v>
          </cell>
          <cell r="D12203">
            <v>22.17</v>
          </cell>
        </row>
        <row r="12204">
          <cell r="A12204">
            <v>9887</v>
          </cell>
          <cell r="B12204" t="str">
            <v>UNIAO FERRO GALV ROSCA 2"</v>
          </cell>
          <cell r="C12204" t="str">
            <v>UN</v>
          </cell>
          <cell r="D12204">
            <v>60.52</v>
          </cell>
        </row>
        <row r="12205">
          <cell r="A12205">
            <v>9888</v>
          </cell>
          <cell r="B12205" t="str">
            <v>UNIAO FERRO GALV ROSCA 1 1/4"</v>
          </cell>
          <cell r="C12205" t="str">
            <v>UN</v>
          </cell>
          <cell r="D12205">
            <v>34.049999999999997</v>
          </cell>
        </row>
        <row r="12206">
          <cell r="A12206">
            <v>9889</v>
          </cell>
          <cell r="B12206" t="str">
            <v>UNIAO FERRO GALV ROSCA 2 1/2"</v>
          </cell>
          <cell r="C12206" t="str">
            <v>UN</v>
          </cell>
          <cell r="D12206">
            <v>93.62</v>
          </cell>
        </row>
        <row r="12207">
          <cell r="A12207">
            <v>9890</v>
          </cell>
          <cell r="B12207" t="str">
            <v>UNIAO FERRO GALV ROSCA 3"</v>
          </cell>
          <cell r="C12207" t="str">
            <v>UN</v>
          </cell>
          <cell r="D12207">
            <v>137.94999999999999</v>
          </cell>
        </row>
        <row r="12208">
          <cell r="A12208">
            <v>9891</v>
          </cell>
          <cell r="B12208" t="str">
            <v>UNIAO FERRO GALV ROSCA 4"</v>
          </cell>
          <cell r="C12208" t="str">
            <v>UN</v>
          </cell>
          <cell r="D12208">
            <v>184.96</v>
          </cell>
        </row>
        <row r="12209">
          <cell r="A12209">
            <v>9892</v>
          </cell>
          <cell r="B12209" t="str">
            <v>UNIAO PVC C/ROSCA P/AGUA FRIA PREDIAL 1/2"</v>
          </cell>
          <cell r="C12209" t="str">
            <v>UN</v>
          </cell>
          <cell r="D12209">
            <v>2.9</v>
          </cell>
        </row>
        <row r="12210">
          <cell r="A12210">
            <v>9893</v>
          </cell>
          <cell r="B12210" t="str">
            <v>UNIAO PVC C/ROSCA P/AGUA FRIA PREDIAL 2"</v>
          </cell>
          <cell r="C12210" t="str">
            <v>UN</v>
          </cell>
          <cell r="D12210">
            <v>31.13</v>
          </cell>
        </row>
        <row r="12211">
          <cell r="A12211">
            <v>9894</v>
          </cell>
          <cell r="B12211" t="str">
            <v>UNIAO PVC SOLD P/AGUA FRIA PREDIAL 40MM</v>
          </cell>
          <cell r="C12211" t="str">
            <v>UN</v>
          </cell>
          <cell r="D12211">
            <v>12.94</v>
          </cell>
        </row>
        <row r="12212">
          <cell r="A12212">
            <v>9895</v>
          </cell>
          <cell r="B12212" t="str">
            <v>UNIAO PVC SOLD P/AGUA FRIA PREDIAL 32MM</v>
          </cell>
          <cell r="C12212" t="str">
            <v>UN</v>
          </cell>
          <cell r="D12212">
            <v>6.56</v>
          </cell>
        </row>
        <row r="12213">
          <cell r="A12213">
            <v>9896</v>
          </cell>
          <cell r="B12213" t="str">
            <v>UNIAO PVC C/ROSCA P/AGUA FRIA PREDIAL 1 1/4"</v>
          </cell>
          <cell r="C12213" t="str">
            <v>UN</v>
          </cell>
          <cell r="D12213">
            <v>16.52</v>
          </cell>
        </row>
        <row r="12214">
          <cell r="A12214">
            <v>9897</v>
          </cell>
          <cell r="B12214" t="str">
            <v>UNIAO PVC SOLD P/AGUA FRIA PREDIAL 50MM</v>
          </cell>
          <cell r="C12214" t="str">
            <v>UN</v>
          </cell>
          <cell r="D12214">
            <v>14.42</v>
          </cell>
        </row>
        <row r="12215">
          <cell r="A12215">
            <v>9898</v>
          </cell>
          <cell r="B12215" t="str">
            <v>UNIAO PVC C/ROSCA P/AGUA FRIA PREDIAL 2 1/2"</v>
          </cell>
          <cell r="C12215" t="str">
            <v>UN</v>
          </cell>
          <cell r="D12215">
            <v>34.020000000000003</v>
          </cell>
        </row>
        <row r="12216">
          <cell r="A12216">
            <v>9899</v>
          </cell>
          <cell r="B12216" t="str">
            <v>UNIAO PVC C/ROSCA P/AGUA FRIA PREDIAL 3/4"</v>
          </cell>
          <cell r="C12216" t="str">
            <v>UN</v>
          </cell>
          <cell r="D12216">
            <v>3.97</v>
          </cell>
        </row>
        <row r="12217">
          <cell r="A12217">
            <v>9900</v>
          </cell>
          <cell r="B12217" t="str">
            <v>UNIAO PVC C/ROSCA P/AGUA FRIA PREDIAL 1"</v>
          </cell>
          <cell r="C12217" t="str">
            <v>UN</v>
          </cell>
          <cell r="D12217">
            <v>6.79</v>
          </cell>
        </row>
        <row r="12218">
          <cell r="A12218">
            <v>9901</v>
          </cell>
          <cell r="B12218" t="str">
            <v>UNIAO PVC C/ROSCA P/AGUA FRIA PREDIAL 1 1/2"</v>
          </cell>
          <cell r="C12218" t="str">
            <v>UN</v>
          </cell>
          <cell r="D12218">
            <v>13.71</v>
          </cell>
        </row>
        <row r="12219">
          <cell r="A12219">
            <v>9902</v>
          </cell>
          <cell r="B12219" t="str">
            <v>UNIAO PVC C/ROSCA P/AGUA FRIA PREDIAL 3"</v>
          </cell>
          <cell r="C12219" t="str">
            <v>UN</v>
          </cell>
          <cell r="D12219">
            <v>51.66</v>
          </cell>
        </row>
        <row r="12220">
          <cell r="A12220">
            <v>9905</v>
          </cell>
          <cell r="B12220" t="str">
            <v>UNIAO PVC SOLD P/AGUA FRIA PREDIAL 20MM</v>
          </cell>
          <cell r="C12220" t="str">
            <v>UN</v>
          </cell>
          <cell r="D12220">
            <v>3.09</v>
          </cell>
        </row>
        <row r="12221">
          <cell r="A12221">
            <v>9906</v>
          </cell>
          <cell r="B12221" t="str">
            <v>UNIAO PVC SOLD P/AGUA FRIA PREDIAL 25MM</v>
          </cell>
          <cell r="C12221" t="str">
            <v>UN</v>
          </cell>
          <cell r="D12221">
            <v>3.17</v>
          </cell>
        </row>
        <row r="12222">
          <cell r="A12222">
            <v>9907</v>
          </cell>
          <cell r="B12222" t="str">
            <v>UNIAO PVC SOLD P/AGUA FRIA PREDIAL 85MM</v>
          </cell>
          <cell r="C12222" t="str">
            <v>UN</v>
          </cell>
          <cell r="D12222">
            <v>147.21</v>
          </cell>
        </row>
        <row r="12223">
          <cell r="A12223">
            <v>9908</v>
          </cell>
          <cell r="B12223" t="str">
            <v>UNIAO PVC SOLD P/AGUA FRIA PREDIAL 110MM</v>
          </cell>
          <cell r="C12223" t="str">
            <v>UN</v>
          </cell>
          <cell r="D12223">
            <v>234.37</v>
          </cell>
        </row>
        <row r="12224">
          <cell r="A12224">
            <v>9909</v>
          </cell>
          <cell r="B12224" t="str">
            <v>UNIAO PVC SOLD P/AGUA FRIA PREDIAL 75MM</v>
          </cell>
          <cell r="C12224" t="str">
            <v>UN</v>
          </cell>
          <cell r="D12224">
            <v>99.17</v>
          </cell>
        </row>
        <row r="12225">
          <cell r="A12225">
            <v>9910</v>
          </cell>
          <cell r="B12225" t="str">
            <v>UNIAO PVC SOLD P/AGUA FRIA PREDIAL 60MM</v>
          </cell>
          <cell r="C12225" t="str">
            <v>UN</v>
          </cell>
          <cell r="D12225">
            <v>31.82</v>
          </cell>
        </row>
        <row r="12226">
          <cell r="A12226">
            <v>9911</v>
          </cell>
          <cell r="B12226" t="str">
            <v>UNIAO PVC C/ROSCA P/AGUA FRIA PREDIAL 4"</v>
          </cell>
          <cell r="C12226" t="str">
            <v>UN</v>
          </cell>
          <cell r="D12226">
            <v>80.260000000000005</v>
          </cell>
        </row>
        <row r="12227">
          <cell r="A12227">
            <v>9912</v>
          </cell>
          <cell r="B12227" t="str">
            <v>USINA DE MISTURAS ASFALTICAS A QUENTE, MOVEL, TIPO "CONTRA FLUXO", CAPACIDADE DE 40 A 80 T/H</v>
          </cell>
          <cell r="C12227" t="str">
            <v>UN</v>
          </cell>
          <cell r="D12227">
            <v>1700000</v>
          </cell>
        </row>
        <row r="12228">
          <cell r="A12228">
            <v>9914</v>
          </cell>
          <cell r="B12228" t="str">
            <v>USINA DE CONCRETO FIXA (CAPACIDADE DE 90 A 120 M3/H), SEM SILO</v>
          </cell>
          <cell r="C12228" t="str">
            <v>UN</v>
          </cell>
          <cell r="D12228">
            <v>309942</v>
          </cell>
        </row>
        <row r="12229">
          <cell r="A12229">
            <v>9921</v>
          </cell>
          <cell r="B12229" t="str">
            <v>USINA MISTURADORA DE SOLOS CIBER USC-50 P, DOSADORES TRIPLOS, CALHA VIBRATORIA CAP. 200/500 T -201 HP **CAIXA**</v>
          </cell>
          <cell r="C12229" t="str">
            <v>UN</v>
          </cell>
          <cell r="D12229">
            <v>1008717.1</v>
          </cell>
        </row>
        <row r="12230">
          <cell r="A12230">
            <v>10228</v>
          </cell>
          <cell r="B12230" t="str">
            <v>VÁLVULA DE DESCARGA DE *1 1/2"* COM REGISTRO E ACABAMENTO EM METAL CROMADO</v>
          </cell>
          <cell r="C12230" t="str">
            <v>UN</v>
          </cell>
          <cell r="D12230">
            <v>194.95</v>
          </cell>
        </row>
        <row r="12231">
          <cell r="A12231">
            <v>10229</v>
          </cell>
          <cell r="B12231" t="str">
            <v>VALVULA DE RETENCAO DE BRONZE PARA FUNDO DE POCO OU CISTERNA (PE COM CRIVOS), 3/4"</v>
          </cell>
          <cell r="C12231" t="str">
            <v>UN</v>
          </cell>
          <cell r="D12231">
            <v>32.9</v>
          </cell>
        </row>
        <row r="12232">
          <cell r="A12232">
            <v>10230</v>
          </cell>
          <cell r="B12232" t="str">
            <v>VALVULA PE C/ CRIVO BRONZE 4"</v>
          </cell>
          <cell r="C12232" t="str">
            <v>UN</v>
          </cell>
          <cell r="D12232">
            <v>350.47</v>
          </cell>
        </row>
        <row r="12233">
          <cell r="A12233">
            <v>10231</v>
          </cell>
          <cell r="B12233" t="str">
            <v>VALVULA PE C/ CRIVO BRONZE 2 1/2"</v>
          </cell>
          <cell r="C12233" t="str">
            <v>UN</v>
          </cell>
          <cell r="D12233">
            <v>159.97</v>
          </cell>
        </row>
        <row r="12234">
          <cell r="A12234">
            <v>10232</v>
          </cell>
          <cell r="B12234" t="str">
            <v>VALVULA PE C/ CRIVO BRONZE 2"</v>
          </cell>
          <cell r="C12234" t="str">
            <v>UN</v>
          </cell>
          <cell r="D12234">
            <v>89.07</v>
          </cell>
        </row>
        <row r="12235">
          <cell r="A12235">
            <v>10233</v>
          </cell>
          <cell r="B12235" t="str">
            <v>VALVULA PE C/ CRIVO BRONZE 1 1/4"</v>
          </cell>
          <cell r="C12235" t="str">
            <v>UN</v>
          </cell>
          <cell r="D12235">
            <v>55.96</v>
          </cell>
        </row>
        <row r="12236">
          <cell r="A12236">
            <v>10234</v>
          </cell>
          <cell r="B12236" t="str">
            <v>VALVULA PE C/ CRIVO BRONZE 1"</v>
          </cell>
          <cell r="C12236" t="str">
            <v>UN</v>
          </cell>
          <cell r="D12236">
            <v>37.72</v>
          </cell>
        </row>
        <row r="12237">
          <cell r="A12237">
            <v>10235</v>
          </cell>
          <cell r="B12237" t="str">
            <v>VALVULA PE C/ CRIVO BRONZE 3"</v>
          </cell>
          <cell r="C12237" t="str">
            <v>UN</v>
          </cell>
          <cell r="D12237">
            <v>210.86</v>
          </cell>
        </row>
        <row r="12238">
          <cell r="A12238">
            <v>10236</v>
          </cell>
          <cell r="B12238" t="str">
            <v>VALVULA PE C/ CRIVO BRONZE 1 1/2"</v>
          </cell>
          <cell r="C12238" t="str">
            <v>UN</v>
          </cell>
          <cell r="D12238">
            <v>64.319999999999993</v>
          </cell>
        </row>
        <row r="12239">
          <cell r="A12239">
            <v>10404</v>
          </cell>
          <cell r="B12239" t="str">
            <v>VÁLVULA DE RETENÇÃO HORIZONTAL, DE BRONZE (PN-25) 1/2", 400 PSI, TAMPA E PORCA DE UNIÃO, EXTREMIDADES COM ROSCA</v>
          </cell>
          <cell r="C12239" t="str">
            <v>UN</v>
          </cell>
          <cell r="D12239">
            <v>31.9</v>
          </cell>
        </row>
        <row r="12240">
          <cell r="A12240">
            <v>10405</v>
          </cell>
          <cell r="B12240" t="str">
            <v>VALVULA RETENCAO HORIZONTAL BRONZE (PN-25) 2 1/2" 400PSI TAMPA C/ PORCA DE UNIAO - EXTREMIDADES C/ ROSCA"</v>
          </cell>
          <cell r="C12240" t="str">
            <v>UN</v>
          </cell>
          <cell r="D12240">
            <v>143.57</v>
          </cell>
        </row>
        <row r="12241">
          <cell r="A12241">
            <v>10406</v>
          </cell>
          <cell r="B12241" t="str">
            <v>VALVULA RETENCAO HORIZONTAL BRONZE (PN-25) 3" 400PSI TAMPA C/ PORCA DE UNIAO - EXTREMIDADES C/ ROSCA"</v>
          </cell>
          <cell r="C12241" t="str">
            <v>UN</v>
          </cell>
          <cell r="D12241">
            <v>168.51</v>
          </cell>
        </row>
        <row r="12242">
          <cell r="A12242">
            <v>10407</v>
          </cell>
          <cell r="B12242" t="str">
            <v>VALVULA RETENCAO HORIZONTAL BRONZE (PN-25) 4" 400PSI TAMPA C/ PORCA DE UNIAO - EXTREMIDADES C/ ROSCA"</v>
          </cell>
          <cell r="C12242" t="str">
            <v>UN</v>
          </cell>
          <cell r="D12242">
            <v>327.33999999999997</v>
          </cell>
        </row>
        <row r="12243">
          <cell r="A12243">
            <v>10408</v>
          </cell>
          <cell r="B12243" t="str">
            <v>VALVULA RETENCAO HORIZONTAL BRONZE (PN-25) 2" 400PSI TAMPA C/ PORCA DE UNIAO - EXTREMIDADES C/ ROSCA"</v>
          </cell>
          <cell r="C12243" t="str">
            <v>UN</v>
          </cell>
          <cell r="D12243">
            <v>108.45</v>
          </cell>
        </row>
        <row r="12244">
          <cell r="A12244">
            <v>10409</v>
          </cell>
          <cell r="B12244" t="str">
            <v>VALVULA RETENCAO HORIZONTAL BRONZE (PN-25) 1 1/2" 400PSI TAMPA C/ PORCA DE UNIAO - EXTREMIDADES C/ ROSCA"</v>
          </cell>
          <cell r="C12244" t="str">
            <v>UN</v>
          </cell>
          <cell r="D12244">
            <v>73.88</v>
          </cell>
        </row>
        <row r="12245">
          <cell r="A12245">
            <v>10410</v>
          </cell>
          <cell r="B12245" t="str">
            <v>VALVULA RETENCAO HORIZONTAL BRONZE (PN-25) 1" 400PSI TAMPA C/ PORCA DE UNIAO - EXTREMIDADES C/ ROSCA"</v>
          </cell>
          <cell r="C12245" t="str">
            <v>UN</v>
          </cell>
          <cell r="D12245">
            <v>43.86</v>
          </cell>
        </row>
        <row r="12246">
          <cell r="A12246">
            <v>10411</v>
          </cell>
          <cell r="B12246" t="str">
            <v>VALVULA RETENCAO HORIZONTAL BRONZE (PN-25) 1 1/4" 400PSI TAMPA C/ PORCA DE UNIAO - EXTREMIDADES C/ ROSCA"</v>
          </cell>
          <cell r="C12246" t="str">
            <v>UN</v>
          </cell>
          <cell r="D12246">
            <v>63.47</v>
          </cell>
        </row>
        <row r="12247">
          <cell r="A12247">
            <v>10412</v>
          </cell>
          <cell r="B12247" t="str">
            <v>VALVULA RETENCAO HORIZONTAL BRONZE (PN-25) 3/4" 400PSI TAMPA C/ PORCA DE UNIAO - EXTREMIDADES C/ ROSCA"</v>
          </cell>
          <cell r="C12247" t="str">
            <v>UN</v>
          </cell>
          <cell r="D12247">
            <v>32.32</v>
          </cell>
        </row>
        <row r="12248">
          <cell r="A12248">
            <v>10413</v>
          </cell>
          <cell r="B12248" t="str">
            <v>VALVULA RETENCAO VERTICAL BRONZE (PN-16) 3/4" 200PSI - EXTREMIDADES C/ ROSCA"</v>
          </cell>
          <cell r="C12248" t="str">
            <v>UN</v>
          </cell>
          <cell r="D12248">
            <v>23.01</v>
          </cell>
        </row>
        <row r="12249">
          <cell r="A12249">
            <v>10414</v>
          </cell>
          <cell r="B12249" t="str">
            <v>VALVULA RETENCAO VERTICAL BRONZE (PN-16) 3" 200PSI - EXTREMIDADES C/ ROSCA"</v>
          </cell>
          <cell r="C12249" t="str">
            <v>UN</v>
          </cell>
          <cell r="D12249">
            <v>125.98</v>
          </cell>
        </row>
        <row r="12250">
          <cell r="A12250">
            <v>10415</v>
          </cell>
          <cell r="B12250" t="str">
            <v>VALVULA RETENCAO VERTICAL BRONZE (PN-16) 4" 200PSI - EXTREMIDADES C/ ROSCA"</v>
          </cell>
          <cell r="C12250" t="str">
            <v>UN</v>
          </cell>
          <cell r="D12250">
            <v>243.75</v>
          </cell>
        </row>
        <row r="12251">
          <cell r="A12251">
            <v>10416</v>
          </cell>
          <cell r="B12251" t="str">
            <v>VALVULA RETENCAO VERTICAL BRONZE (PN-16) 1 1/2" 200PSI - EXTREMIDADES C/ ROSCA"</v>
          </cell>
          <cell r="C12251" t="str">
            <v>UN</v>
          </cell>
          <cell r="D12251">
            <v>43.23</v>
          </cell>
        </row>
        <row r="12252">
          <cell r="A12252">
            <v>10417</v>
          </cell>
          <cell r="B12252" t="str">
            <v>VALVULA RETENCAO VERTICAL BRONZE (PN-16) 2" 200PSI - EXTREMIDADES C/ ROSCA"</v>
          </cell>
          <cell r="C12252" t="str">
            <v>UN</v>
          </cell>
          <cell r="D12252">
            <v>57.03</v>
          </cell>
        </row>
        <row r="12253">
          <cell r="A12253">
            <v>10418</v>
          </cell>
          <cell r="B12253" t="str">
            <v>VALVULA RETENCAO VERTICAL BRONZE (PN-16) 1" 200PSI - EXTREMIDADES C/ ROSCA"</v>
          </cell>
          <cell r="C12253" t="str">
            <v>UN</v>
          </cell>
          <cell r="D12253">
            <v>26.69</v>
          </cell>
        </row>
        <row r="12254">
          <cell r="A12254">
            <v>10419</v>
          </cell>
          <cell r="B12254" t="str">
            <v>VALVULA RETENCAO VERTICAL BRONZE (PN-16) 1 1/4" 200PSI - EXTREMIDADES C/ ROSCA"</v>
          </cell>
          <cell r="C12254" t="str">
            <v>UN</v>
          </cell>
          <cell r="D12254">
            <v>34.6</v>
          </cell>
        </row>
        <row r="12255">
          <cell r="A12255">
            <v>10420</v>
          </cell>
          <cell r="B12255" t="str">
            <v>BACIA SANITARIA (VASO) CONVENCIONAL DE LOUCA BRANCA</v>
          </cell>
          <cell r="C12255" t="str">
            <v>UN</v>
          </cell>
          <cell r="D12255">
            <v>92.8</v>
          </cell>
        </row>
        <row r="12256">
          <cell r="A12256">
            <v>10421</v>
          </cell>
          <cell r="B12256" t="str">
            <v>BACIA SANITARIA (VASO) CONVENCIONAL DE LOUCA COR</v>
          </cell>
          <cell r="C12256" t="str">
            <v>UN</v>
          </cell>
          <cell r="D12256">
            <v>124.2</v>
          </cell>
        </row>
        <row r="12257">
          <cell r="A12257">
            <v>10422</v>
          </cell>
          <cell r="B12257" t="str">
            <v>BACIA SANITARIA (VASO) COM CAIXA ACOPLADA, DE LOUCA BRANCA</v>
          </cell>
          <cell r="C12257" t="str">
            <v>UN</v>
          </cell>
          <cell r="D12257">
            <v>247.44</v>
          </cell>
        </row>
        <row r="12258">
          <cell r="A12258">
            <v>10423</v>
          </cell>
          <cell r="B12258" t="str">
            <v>TANQUE LOUCA BRANCA SUSPENSO *20* L</v>
          </cell>
          <cell r="C12258" t="str">
            <v>UN</v>
          </cell>
          <cell r="D12258">
            <v>251.31</v>
          </cell>
        </row>
        <row r="12259">
          <cell r="A12259">
            <v>10424</v>
          </cell>
          <cell r="B12259" t="str">
            <v>TANQUE LOUCA BRANCA C/COLUNA - 22L OU EQUIV</v>
          </cell>
          <cell r="C12259" t="str">
            <v>UN</v>
          </cell>
          <cell r="D12259">
            <v>169.36</v>
          </cell>
        </row>
        <row r="12260">
          <cell r="A12260">
            <v>10425</v>
          </cell>
          <cell r="B12260" t="str">
            <v>LAVATORIO LOUCA BRANCA SUSPENSO *40 X 30* CM</v>
          </cell>
          <cell r="C12260" t="str">
            <v>UN</v>
          </cell>
          <cell r="D12260">
            <v>60.56</v>
          </cell>
        </row>
        <row r="12261">
          <cell r="A12261">
            <v>10426</v>
          </cell>
          <cell r="B12261" t="str">
            <v>LAVATORIO LOUCA BRANCA COM COLUNA *54 X 44* CM</v>
          </cell>
          <cell r="C12261" t="str">
            <v>UN</v>
          </cell>
          <cell r="D12261">
            <v>137.33000000000001</v>
          </cell>
        </row>
        <row r="12262">
          <cell r="A12262">
            <v>10427</v>
          </cell>
          <cell r="B12262" t="str">
            <v>LAVATORIO/CUBA DE SOBREPOR RETANGULAR LOUCA BRANCA COM LADRAO *52 X 45* CM</v>
          </cell>
          <cell r="C12262" t="str">
            <v>UN</v>
          </cell>
          <cell r="D12262">
            <v>169.8</v>
          </cell>
        </row>
        <row r="12263">
          <cell r="A12263">
            <v>10428</v>
          </cell>
          <cell r="B12263" t="str">
            <v>LAVATORIO/CUBA DE SOBREPOR RETANGULAR LOUCA COR COM LADRAO *52 X 45* CM</v>
          </cell>
          <cell r="C12263" t="str">
            <v>UN</v>
          </cell>
          <cell r="D12263">
            <v>172.34</v>
          </cell>
        </row>
        <row r="12264">
          <cell r="A12264">
            <v>10429</v>
          </cell>
          <cell r="B12264" t="str">
            <v>LAVATORIO LOUCA COR SUSPENSO *40 X 30* CM</v>
          </cell>
          <cell r="C12264" t="str">
            <v>UN</v>
          </cell>
          <cell r="D12264">
            <v>72.23</v>
          </cell>
        </row>
        <row r="12265">
          <cell r="A12265">
            <v>10430</v>
          </cell>
          <cell r="B12265" t="str">
            <v>MICTORIO SIFONADO LOUCA COR SEM COMPLEMENTOS</v>
          </cell>
          <cell r="C12265" t="str">
            <v>UN</v>
          </cell>
          <cell r="D12265">
            <v>227.21</v>
          </cell>
        </row>
        <row r="12266">
          <cell r="A12266">
            <v>10431</v>
          </cell>
          <cell r="B12266" t="str">
            <v>LAVATORIO LOUCA COR COM COLUNA *54 X 44* CM</v>
          </cell>
          <cell r="C12266" t="str">
            <v>UN</v>
          </cell>
          <cell r="D12266">
            <v>150.66</v>
          </cell>
        </row>
        <row r="12267">
          <cell r="A12267">
            <v>10432</v>
          </cell>
          <cell r="B12267" t="str">
            <v>MICTORIO SIFONADO LOUCA BRANCA SEM COMPLEMENTOS</v>
          </cell>
          <cell r="C12267" t="str">
            <v>UN</v>
          </cell>
          <cell r="D12267">
            <v>210.97</v>
          </cell>
        </row>
        <row r="12268">
          <cell r="A12268">
            <v>10438</v>
          </cell>
          <cell r="B12268" t="str">
            <v>VENTOSA SIMPLES FOFO COM FLANGES, PN-10/16, DN = 50 MM</v>
          </cell>
          <cell r="C12268" t="str">
            <v>UN</v>
          </cell>
          <cell r="D12268">
            <v>483.54</v>
          </cell>
        </row>
        <row r="12269">
          <cell r="A12269">
            <v>10439</v>
          </cell>
          <cell r="B12269" t="str">
            <v>VENTOSA SIMPLES FOFO C/ROSCA PN-25 DN 2</v>
          </cell>
          <cell r="C12269" t="str">
            <v>UN</v>
          </cell>
          <cell r="D12269">
            <v>483.54</v>
          </cell>
        </row>
        <row r="12270">
          <cell r="A12270">
            <v>10441</v>
          </cell>
          <cell r="B12270" t="str">
            <v>VENTOSA SIMPLES FOFO C/ROSCA PN-25 DN 1 1/2</v>
          </cell>
          <cell r="C12270" t="str">
            <v>UN</v>
          </cell>
          <cell r="D12270">
            <v>492.19</v>
          </cell>
        </row>
        <row r="12271">
          <cell r="A12271">
            <v>10442</v>
          </cell>
          <cell r="B12271" t="str">
            <v>VENTOSA SIMPLES FOFO C/ROSCA PN-25 DN 3/4</v>
          </cell>
          <cell r="C12271" t="str">
            <v>UN</v>
          </cell>
          <cell r="D12271">
            <v>492.19</v>
          </cell>
        </row>
        <row r="12272">
          <cell r="A12272">
            <v>10443</v>
          </cell>
          <cell r="B12272" t="str">
            <v>VENTOSA SIMPLES FOFO C/ROSCA PN-25 DN 1</v>
          </cell>
          <cell r="C12272" t="str">
            <v>UN</v>
          </cell>
          <cell r="D12272">
            <v>492.19</v>
          </cell>
        </row>
        <row r="12273">
          <cell r="A12273">
            <v>10444</v>
          </cell>
          <cell r="B12273" t="str">
            <v>VENTOSA SIMPLES FOFO C/ROSCA PN-25 DN 1 1/4</v>
          </cell>
          <cell r="C12273" t="str">
            <v>UN</v>
          </cell>
          <cell r="D12273">
            <v>492.19</v>
          </cell>
        </row>
        <row r="12274">
          <cell r="A12274">
            <v>10447</v>
          </cell>
          <cell r="B12274" t="str">
            <v>VENTOSA TRIPLICE FUNCAO FOFO C/ FLANGES PN-10/16/25 DN 50</v>
          </cell>
          <cell r="C12274" t="str">
            <v>UN</v>
          </cell>
          <cell r="D12274">
            <v>1767.26</v>
          </cell>
        </row>
        <row r="12275">
          <cell r="A12275">
            <v>10448</v>
          </cell>
          <cell r="B12275" t="str">
            <v>VENTOSA TRIPLICE FUNCAO FOFO C/ FLANGES PN-25 DN 100</v>
          </cell>
          <cell r="C12275" t="str">
            <v>UN</v>
          </cell>
          <cell r="D12275">
            <v>2948.87</v>
          </cell>
        </row>
        <row r="12276">
          <cell r="A12276">
            <v>10451</v>
          </cell>
          <cell r="B12276" t="str">
            <v>VENTOSA TRIPLICE FUNCAO FOFO C/ FLANGES PN-10/16 DN 150</v>
          </cell>
          <cell r="C12276" t="str">
            <v>UN</v>
          </cell>
          <cell r="D12276">
            <v>4225.3100000000004</v>
          </cell>
        </row>
        <row r="12277">
          <cell r="A12277">
            <v>10458</v>
          </cell>
          <cell r="B12277" t="str">
            <v>VENTOSA TRIPLICE FUNCAO FOFO C/ FLANGES PN-10/16 DN 100</v>
          </cell>
          <cell r="C12277" t="str">
            <v>UN</v>
          </cell>
          <cell r="D12277">
            <v>2948.87</v>
          </cell>
        </row>
        <row r="12278">
          <cell r="A12278">
            <v>10459</v>
          </cell>
          <cell r="B12278" t="str">
            <v>VENTOSA TRIPLICE FUNCAO FOFO C/ FLANGES PN-10 DN 200</v>
          </cell>
          <cell r="C12278" t="str">
            <v>UN</v>
          </cell>
          <cell r="D12278">
            <v>6444.49</v>
          </cell>
        </row>
        <row r="12279">
          <cell r="A12279">
            <v>10462</v>
          </cell>
          <cell r="B12279" t="str">
            <v>VENTOSA TRIPLICE FUNCAO FOFO C/ FLANGES PN-16 DN 200</v>
          </cell>
          <cell r="C12279" t="str">
            <v>UN</v>
          </cell>
          <cell r="D12279">
            <v>6444.49</v>
          </cell>
        </row>
        <row r="12280">
          <cell r="A12280">
            <v>10464</v>
          </cell>
          <cell r="B12280" t="str">
            <v>VENTOSA TRIPLICE FUNCAO FOFO C/ FLANGES PN-25 DN 150</v>
          </cell>
          <cell r="C12280" t="str">
            <v>UN</v>
          </cell>
          <cell r="D12280">
            <v>4225.3100000000004</v>
          </cell>
        </row>
        <row r="12281">
          <cell r="A12281">
            <v>10465</v>
          </cell>
          <cell r="B12281" t="str">
            <v>VENTOSA TRIPLICE FUNCAO FOFO C/ FLANGES PN-25 DN 200</v>
          </cell>
          <cell r="C12281" t="str">
            <v>UN</v>
          </cell>
          <cell r="D12281">
            <v>6444.49</v>
          </cell>
        </row>
        <row r="12282">
          <cell r="A12282">
            <v>10471</v>
          </cell>
          <cell r="B12282" t="str">
            <v>VERNIZ POLIURETANO BRILHANTE, INTERIOR-EXTERIOR</v>
          </cell>
          <cell r="C12282" t="str">
            <v>GL</v>
          </cell>
          <cell r="D12282">
            <v>59.9</v>
          </cell>
        </row>
        <row r="12283">
          <cell r="A12283">
            <v>10472</v>
          </cell>
          <cell r="B12283" t="str">
            <v>VERNIZ SINTETICO BRILHANTE</v>
          </cell>
          <cell r="C12283" t="str">
            <v>GL</v>
          </cell>
          <cell r="D12283">
            <v>57.79</v>
          </cell>
        </row>
        <row r="12284">
          <cell r="A12284">
            <v>10473</v>
          </cell>
          <cell r="B12284" t="str">
            <v>VERNIZ SINTETICO FOSCO</v>
          </cell>
          <cell r="C12284" t="str">
            <v>GL</v>
          </cell>
          <cell r="D12284">
            <v>69.69</v>
          </cell>
        </row>
        <row r="12285">
          <cell r="A12285">
            <v>10475</v>
          </cell>
          <cell r="B12285" t="str">
            <v>VERNIZ COPAL</v>
          </cell>
          <cell r="C12285" t="str">
            <v>L</v>
          </cell>
          <cell r="D12285">
            <v>16.03</v>
          </cell>
        </row>
        <row r="12286">
          <cell r="A12286">
            <v>10476</v>
          </cell>
          <cell r="B12286" t="str">
            <v>VERNIZ COPAL</v>
          </cell>
          <cell r="C12286" t="str">
            <v>GL</v>
          </cell>
          <cell r="D12286">
            <v>50.39</v>
          </cell>
        </row>
        <row r="12287">
          <cell r="A12287">
            <v>10477</v>
          </cell>
          <cell r="B12287" t="str">
            <v>SYNTEKO C/ CATALIZADOR</v>
          </cell>
          <cell r="C12287" t="str">
            <v>L</v>
          </cell>
          <cell r="D12287">
            <v>20.54</v>
          </cell>
        </row>
        <row r="12288">
          <cell r="A12288">
            <v>10478</v>
          </cell>
          <cell r="B12288" t="str">
            <v>VERNIZ POLIURETANO BRILHANTE</v>
          </cell>
          <cell r="C12288" t="str">
            <v>L</v>
          </cell>
          <cell r="D12288">
            <v>19.940000000000001</v>
          </cell>
        </row>
        <row r="12289">
          <cell r="A12289">
            <v>10479</v>
          </cell>
          <cell r="B12289" t="str">
            <v>VERNIZ POLIURETANO FOSCO</v>
          </cell>
          <cell r="C12289" t="str">
            <v>GL</v>
          </cell>
          <cell r="D12289">
            <v>69.95</v>
          </cell>
        </row>
        <row r="12290">
          <cell r="A12290">
            <v>10480</v>
          </cell>
          <cell r="B12290" t="str">
            <v>VERNIZ POLIURETANO FOSCO</v>
          </cell>
          <cell r="C12290" t="str">
            <v>L</v>
          </cell>
          <cell r="D12290">
            <v>22.6</v>
          </cell>
        </row>
        <row r="12291">
          <cell r="A12291">
            <v>10481</v>
          </cell>
          <cell r="B12291" t="str">
            <v>VERNIZ SINTETICO BRILHANTE</v>
          </cell>
          <cell r="C12291" t="str">
            <v>L</v>
          </cell>
          <cell r="D12291">
            <v>19.09</v>
          </cell>
        </row>
        <row r="12292">
          <cell r="A12292">
            <v>10482</v>
          </cell>
          <cell r="B12292" t="str">
            <v>VERNIZ SINTETICO FOSCO</v>
          </cell>
          <cell r="C12292" t="str">
            <v>L</v>
          </cell>
          <cell r="D12292">
            <v>22.9</v>
          </cell>
        </row>
        <row r="12293">
          <cell r="A12293">
            <v>10483</v>
          </cell>
          <cell r="B12293" t="str">
            <v>SOLUÇÃO DE SILICONE HIDRORREPELENE PARA APLICAÇÃO EM TIJOLOS E CONCRETOS APARENTES</v>
          </cell>
          <cell r="C12293" t="str">
            <v>L</v>
          </cell>
          <cell r="D12293">
            <v>20.329999999999998</v>
          </cell>
        </row>
        <row r="12294">
          <cell r="A12294">
            <v>10484</v>
          </cell>
          <cell r="B12294" t="str">
            <v>SOLUÇÃO DE SILICONE HIDRORREPELENTE PARA SER APLICADO EM CONCRETOS E TIJOLOS APARENTES</v>
          </cell>
          <cell r="C12294" t="str">
            <v>GL</v>
          </cell>
          <cell r="D12294">
            <v>73.2</v>
          </cell>
        </row>
        <row r="12295">
          <cell r="A12295">
            <v>10485</v>
          </cell>
          <cell r="B12295" t="str">
            <v>VIBRADOR DE IMERSAO C/ MOTOR ELETRICO 2HP MONOFASICO QUALQUER DIAM C/ MANGOTE</v>
          </cell>
          <cell r="C12295" t="str">
            <v>H</v>
          </cell>
          <cell r="D12295">
            <v>1</v>
          </cell>
        </row>
        <row r="12296">
          <cell r="A12296">
            <v>10486</v>
          </cell>
          <cell r="B12296" t="str">
            <v>VIBRADOR DE IMERSAO C/ MOTOR DIESEL 4,5HP DIAM 48MM C/ MANGOTE</v>
          </cell>
          <cell r="C12296" t="str">
            <v>H</v>
          </cell>
          <cell r="D12296">
            <v>1.99</v>
          </cell>
        </row>
        <row r="12297">
          <cell r="A12297">
            <v>10487</v>
          </cell>
          <cell r="B12297" t="str">
            <v>VIBRADOR DE IMERSAO COM MOTOR ELETRICO TRIFASICO ACIMA DE 2 CV, QUALQUER DIAMETRO, COM MANGOTE DE 35 MM (LOCACAO)</v>
          </cell>
          <cell r="C12297" t="str">
            <v>H</v>
          </cell>
          <cell r="D12297">
            <v>0.88</v>
          </cell>
        </row>
        <row r="12298">
          <cell r="A12298">
            <v>10488</v>
          </cell>
          <cell r="B12298" t="str">
            <v>VIBROACABADORA DE ASFALTO SOBRE ESTEIRAS, LARGURA DE PAVIMENTACAO = 1,9 A 5,3 M, POTENCIA MAXIMA INTERMITENTE = 105 CV, CAPACIDADE = 450 T/H</v>
          </cell>
          <cell r="C12298" t="str">
            <v>UN</v>
          </cell>
          <cell r="D12298">
            <v>884000</v>
          </cell>
        </row>
        <row r="12299">
          <cell r="A12299">
            <v>10489</v>
          </cell>
          <cell r="B12299" t="str">
            <v>VIDRACEIRO</v>
          </cell>
          <cell r="C12299" t="str">
            <v>H</v>
          </cell>
          <cell r="D12299">
            <v>8.5299999999999994</v>
          </cell>
        </row>
        <row r="12300">
          <cell r="A12300">
            <v>10490</v>
          </cell>
          <cell r="B12300" t="str">
            <v>VIDRO LISO INCOLOR 3MM - SEM COLOCACAO</v>
          </cell>
          <cell r="C12300" t="str">
            <v>M2</v>
          </cell>
          <cell r="D12300">
            <v>64.680000000000007</v>
          </cell>
        </row>
        <row r="12301">
          <cell r="A12301">
            <v>10491</v>
          </cell>
          <cell r="B12301" t="str">
            <v>VIDRO LISO INCOLOR 6MM - SEM COLOCACAO</v>
          </cell>
          <cell r="C12301" t="str">
            <v>M2</v>
          </cell>
          <cell r="D12301">
            <v>122.17</v>
          </cell>
        </row>
        <row r="12302">
          <cell r="A12302">
            <v>10492</v>
          </cell>
          <cell r="B12302" t="str">
            <v>VIDRO LISO INCOLOR 4MM - SEM COLOCACAO</v>
          </cell>
          <cell r="C12302" t="str">
            <v>M2</v>
          </cell>
          <cell r="D12302">
            <v>86.24</v>
          </cell>
        </row>
        <row r="12303">
          <cell r="A12303">
            <v>10493</v>
          </cell>
          <cell r="B12303" t="str">
            <v>VIDRO LISO INCOLOR 5MM - SEM COLOCACAO</v>
          </cell>
          <cell r="C12303" t="str">
            <v>M2</v>
          </cell>
          <cell r="D12303">
            <v>100.61</v>
          </cell>
        </row>
        <row r="12304">
          <cell r="A12304">
            <v>10494</v>
          </cell>
          <cell r="B12304" t="str">
            <v>VIDRO LISO INCOLOR 2MM - SEM COLOCACAO</v>
          </cell>
          <cell r="C12304" t="str">
            <v>M2</v>
          </cell>
          <cell r="D12304">
            <v>64.680000000000007</v>
          </cell>
        </row>
        <row r="12305">
          <cell r="A12305">
            <v>10496</v>
          </cell>
          <cell r="B12305" t="str">
            <v>VIDRO COMUM LAMINADO LISO INCOLOR DUPLO, ESPESSURA TOTAL 6MM (cada camada de 3MM) - COLOCADO</v>
          </cell>
          <cell r="C12305" t="str">
            <v>M2</v>
          </cell>
          <cell r="D12305">
            <v>359.33</v>
          </cell>
        </row>
        <row r="12306">
          <cell r="A12306">
            <v>10497</v>
          </cell>
          <cell r="B12306" t="str">
            <v>VIDRO COMUM LAMINADO LISO INCOLOR TRIPLO, ESPESSURA TOTAL 12MM (cada camada de 4MM) - COLOCADO</v>
          </cell>
          <cell r="C12306" t="str">
            <v>M2</v>
          </cell>
          <cell r="D12306">
            <v>934.27</v>
          </cell>
        </row>
        <row r="12307">
          <cell r="A12307">
            <v>10498</v>
          </cell>
          <cell r="B12307" t="str">
            <v>MASSA PARA VIDRO</v>
          </cell>
          <cell r="C12307" t="str">
            <v>KG</v>
          </cell>
          <cell r="D12307">
            <v>5.48</v>
          </cell>
        </row>
        <row r="12308">
          <cell r="A12308">
            <v>10499</v>
          </cell>
          <cell r="B12308" t="str">
            <v>VIDRO MARTELADO 4 MM - SEM COLOCACAO</v>
          </cell>
          <cell r="C12308" t="str">
            <v>M2</v>
          </cell>
          <cell r="D12308">
            <v>71.87</v>
          </cell>
        </row>
        <row r="12309">
          <cell r="A12309">
            <v>10500</v>
          </cell>
          <cell r="B12309" t="str">
            <v>VIDRO CANELADO 4 MM - SEM COLOCACAO</v>
          </cell>
          <cell r="C12309" t="str">
            <v>M2</v>
          </cell>
          <cell r="D12309">
            <v>71.87</v>
          </cell>
        </row>
        <row r="12310">
          <cell r="A12310">
            <v>10501</v>
          </cell>
          <cell r="B12310" t="str">
            <v>VIDRO TEMPERADO VERDE E= 6MM, SEM COLOCAÇÃO</v>
          </cell>
          <cell r="C12310" t="str">
            <v>M2</v>
          </cell>
          <cell r="D12310">
            <v>182.69</v>
          </cell>
        </row>
        <row r="12311">
          <cell r="A12311">
            <v>10502</v>
          </cell>
          <cell r="B12311" t="str">
            <v>VIDRO TEMPERADO VERDE E=10MM, SEM COLOCAÇÃO</v>
          </cell>
          <cell r="C12311" t="str">
            <v>M2</v>
          </cell>
          <cell r="D12311">
            <v>323.35000000000002</v>
          </cell>
        </row>
        <row r="12312">
          <cell r="A12312">
            <v>10503</v>
          </cell>
          <cell r="B12312" t="str">
            <v>VIDRO TEMPERADO VERDE E=8MM, SEM COLOCAÇÃO</v>
          </cell>
          <cell r="C12312" t="str">
            <v>M2</v>
          </cell>
          <cell r="D12312">
            <v>246.81</v>
          </cell>
        </row>
        <row r="12313">
          <cell r="A12313">
            <v>10504</v>
          </cell>
          <cell r="B12313" t="str">
            <v>VIDRO COMUM LAMINADO LISO INCOLOR TRIPLO, ESPESSURA TOTAL 15MM (cada camada de 5MM) - COLOCADO</v>
          </cell>
          <cell r="C12313" t="str">
            <v>M2</v>
          </cell>
          <cell r="D12313">
            <v>1092.3699999999999</v>
          </cell>
        </row>
        <row r="12314">
          <cell r="A12314">
            <v>10505</v>
          </cell>
          <cell r="B12314" t="str">
            <v>VIDRO TEMPERADO INCOLOR E=6MM, SEM COLOCAÇÃO</v>
          </cell>
          <cell r="C12314" t="str">
            <v>M2</v>
          </cell>
          <cell r="D12314">
            <v>151.38999999999999</v>
          </cell>
        </row>
        <row r="12315">
          <cell r="A12315">
            <v>10506</v>
          </cell>
          <cell r="B12315" t="str">
            <v>VIDRO TEMPERADO INCOLOR E=8MM, SEM COLOCAÇÃO</v>
          </cell>
          <cell r="C12315" t="str">
            <v>M2</v>
          </cell>
          <cell r="D12315">
            <v>197.63</v>
          </cell>
        </row>
        <row r="12316">
          <cell r="A12316">
            <v>10507</v>
          </cell>
          <cell r="B12316" t="str">
            <v>VIDRO TEMPERADO INCOLOR E=10MM, SEM COLOCAÇÃO</v>
          </cell>
          <cell r="C12316" t="str">
            <v>M2</v>
          </cell>
          <cell r="D12316">
            <v>256.56</v>
          </cell>
        </row>
        <row r="12317">
          <cell r="A12317">
            <v>10508</v>
          </cell>
          <cell r="B12317" t="str">
            <v>VIGIA NOTURNO</v>
          </cell>
          <cell r="C12317" t="str">
            <v>H</v>
          </cell>
          <cell r="D12317">
            <v>8.4600000000000009</v>
          </cell>
        </row>
        <row r="12318">
          <cell r="A12318">
            <v>10510</v>
          </cell>
          <cell r="B12318" t="str">
            <v>CRUZETA DE MADEIRA DE LEI, COMPRIM= 2,4M SECAO TRANSVERSAL 90 X 115MM</v>
          </cell>
          <cell r="C12318" t="str">
            <v>UN</v>
          </cell>
          <cell r="D12318">
            <v>151.85</v>
          </cell>
        </row>
        <row r="12319">
          <cell r="A12319">
            <v>10511</v>
          </cell>
          <cell r="B12319" t="str">
            <v>CIMENTO PORTLAND COMPOSTO CP II-32 (SACO DE 50 KG)</v>
          </cell>
          <cell r="C12319" t="str">
            <v>50KG</v>
          </cell>
          <cell r="D12319">
            <v>25</v>
          </cell>
        </row>
        <row r="12320">
          <cell r="A12320">
            <v>10512</v>
          </cell>
          <cell r="B12320" t="str">
            <v>MOTORISTA DE CAMINHAO - PISO MENSAL (ENCARGO SOCIAL MENSALISTA)</v>
          </cell>
          <cell r="C12320" t="str">
            <v>MES</v>
          </cell>
          <cell r="D12320">
            <v>2862.06</v>
          </cell>
        </row>
        <row r="12321">
          <cell r="A12321">
            <v>10513</v>
          </cell>
          <cell r="B12321" t="str">
            <v>SERVENTE - PISO MENSAL (ENCARGO SOCIAL MENSALISTA)</v>
          </cell>
          <cell r="C12321" t="str">
            <v>MES</v>
          </cell>
          <cell r="D12321">
            <v>1042.74</v>
          </cell>
        </row>
        <row r="12322">
          <cell r="A12322">
            <v>10515</v>
          </cell>
          <cell r="B12322" t="str">
            <v>CERAMICA ESMALTADA EXTRA OU 1A QUALID P/ PAREDE 20 X 20CM PEI-4 - LINHA PADRAO ALTO</v>
          </cell>
          <cell r="C12322" t="str">
            <v>M2</v>
          </cell>
          <cell r="D12322">
            <v>15.64</v>
          </cell>
        </row>
        <row r="12323">
          <cell r="A12323">
            <v>10518</v>
          </cell>
          <cell r="B12323" t="str">
            <v>RETARDO PARA CORDEL DETONANTE</v>
          </cell>
          <cell r="C12323" t="str">
            <v>UN</v>
          </cell>
          <cell r="D12323">
            <v>37.01</v>
          </cell>
        </row>
        <row r="12324">
          <cell r="A12324">
            <v>10519</v>
          </cell>
          <cell r="B12324" t="str">
            <v>CERAMICA TP GRES EXTRA OU 1A QUALIDADE P/ PISO PEI-4</v>
          </cell>
          <cell r="C12324" t="str">
            <v>M2</v>
          </cell>
          <cell r="D12324">
            <v>15.41</v>
          </cell>
        </row>
        <row r="12325">
          <cell r="A12325">
            <v>10521</v>
          </cell>
          <cell r="B12325" t="str">
            <v>CAIXA DE INCENDIO/ABRIGO DE MANGUEIRAS EM CHAPA SAE 1020 LAMINADA A FRIO, PORTA C/ VENTILACAO E VISOR SUPORTE 1/2 LUA P/ MANG, DE EMBUTIR, INSCR. INCENDIO 75 X 45 X 17CM</v>
          </cell>
          <cell r="C12325" t="str">
            <v>UN</v>
          </cell>
          <cell r="D12325">
            <v>242.73</v>
          </cell>
        </row>
        <row r="12326">
          <cell r="A12326">
            <v>10526</v>
          </cell>
          <cell r="B12326" t="str">
            <v>ANDAIME SUSPENSO OU BALANCIM, TIPO PESADO (CARGA TOTAL DE 250 KG/M2), PLATAFORMA DE 1,50 X 3,00 M, COM 4 CATRACAS (GUINCHOS) E CABO DE *45* M (LOCACAO )</v>
          </cell>
          <cell r="C12326" t="str">
            <v>MES</v>
          </cell>
          <cell r="D12326">
            <v>340</v>
          </cell>
        </row>
        <row r="12327">
          <cell r="A12327">
            <v>10527</v>
          </cell>
          <cell r="B12327" t="str">
            <v>ANDAIME METALICO TUBULAR DE ENCAIXE, TIPO DE TORRE, COM LARGURA DE ATE *2,00* M E ALTURA DE *1,00 M* (LOCACAO)</v>
          </cell>
          <cell r="C12327" t="str">
            <v>M/MES</v>
          </cell>
          <cell r="D12327">
            <v>5.5</v>
          </cell>
        </row>
        <row r="12328">
          <cell r="A12328">
            <v>10528</v>
          </cell>
          <cell r="B12328" t="str">
            <v>ANDAIME METALICO TUBULAR DE ENCAIXE TIPO TORRE, C/ LARGURA ATE 2M, ALTURA 1,00M</v>
          </cell>
          <cell r="C12328" t="str">
            <v>M2/MES</v>
          </cell>
          <cell r="D12328">
            <v>4.71</v>
          </cell>
        </row>
        <row r="12329">
          <cell r="A12329">
            <v>10529</v>
          </cell>
          <cell r="B12329" t="str">
            <v>ANDAIME METALICO TUBULAR DE ENCAIXE TIPO TORRE, C/ LARGURA ATE 2M, ALTURA 1,00M</v>
          </cell>
          <cell r="C12329" t="str">
            <v>KG/MES</v>
          </cell>
          <cell r="D12329">
            <v>0.18</v>
          </cell>
        </row>
        <row r="12330">
          <cell r="A12330">
            <v>10531</v>
          </cell>
          <cell r="B12330" t="str">
            <v>BETONEIRA 320 L COM MOTOR ELETRICO TRIFASICO, POTENCIA DE 3 HP, COM CARREGADOR MECANICO (LOCACAO)</v>
          </cell>
          <cell r="C12330" t="str">
            <v>H</v>
          </cell>
          <cell r="D12330">
            <v>0.94</v>
          </cell>
        </row>
        <row r="12331">
          <cell r="A12331">
            <v>10532</v>
          </cell>
          <cell r="B12331" t="str">
            <v>BETONEIRA DE 320 A 600 LITROS COM CARREGADOR E MOTOR ELETRICO TRIFASICO (LOCACAO)</v>
          </cell>
          <cell r="C12331" t="str">
            <v>H</v>
          </cell>
          <cell r="D12331">
            <v>0.9</v>
          </cell>
        </row>
        <row r="12332">
          <cell r="A12332">
            <v>10533</v>
          </cell>
          <cell r="B12332" t="str">
            <v>BETONEIRA 580 L COM MOTOR ELETRICO TRIFASICO, POTENCIA DE 7,5 HP, COM CARREGADOR MECANICO (LOCACAO)</v>
          </cell>
          <cell r="C12332" t="str">
            <v>H</v>
          </cell>
          <cell r="D12332">
            <v>2.57</v>
          </cell>
        </row>
        <row r="12333">
          <cell r="A12333">
            <v>10535</v>
          </cell>
          <cell r="B12333" t="str">
            <v>BETONEIRA DE 320 A 400 LITROS SEM CARREGADOR E COM MOTOR ELETRICO TRIFASICO DE *2* HP</v>
          </cell>
          <cell r="C12333" t="str">
            <v>UN</v>
          </cell>
          <cell r="D12333">
            <v>3091</v>
          </cell>
        </row>
        <row r="12334">
          <cell r="A12334">
            <v>10537</v>
          </cell>
          <cell r="B12334" t="str">
            <v>BETONEIRA 320 LITROS, SEM CARREGADOR, MOTOR A DIESEL DE 5,5 HP</v>
          </cell>
          <cell r="C12334" t="str">
            <v>UN</v>
          </cell>
          <cell r="D12334">
            <v>4215.29</v>
          </cell>
        </row>
        <row r="12335">
          <cell r="A12335">
            <v>10539</v>
          </cell>
          <cell r="B12335" t="str">
            <v>BETONEIRA 580 LITROS, COM CARREGADOR, MOTOR A DIESEL DE 7,5 HP</v>
          </cell>
          <cell r="C12335" t="str">
            <v>UN</v>
          </cell>
          <cell r="D12335">
            <v>20667.59</v>
          </cell>
        </row>
        <row r="12336">
          <cell r="A12336">
            <v>10540</v>
          </cell>
          <cell r="B12336" t="str">
            <v>ASFALTO DILUIDO DE PETROLEO A GRANEL CR-250 PARA PAVIMENTACAO ASFALTICA</v>
          </cell>
          <cell r="C12336" t="str">
            <v>KG</v>
          </cell>
          <cell r="D12336">
            <v>2.86</v>
          </cell>
        </row>
        <row r="12337">
          <cell r="A12337">
            <v>10541</v>
          </cell>
          <cell r="B12337" t="str">
            <v>CALHA CONCRETO SIMPLES D = 30 CM PARA ÁGUA PLUVIAL</v>
          </cell>
          <cell r="C12337" t="str">
            <v>M</v>
          </cell>
          <cell r="D12337">
            <v>17.670000000000002</v>
          </cell>
        </row>
        <row r="12338">
          <cell r="A12338">
            <v>10542</v>
          </cell>
          <cell r="B12338" t="str">
            <v>CALHA CONCRETO SIMPLES D = 40 CM PARA ÁGUA PLUVIAL</v>
          </cell>
          <cell r="C12338" t="str">
            <v>M</v>
          </cell>
          <cell r="D12338">
            <v>23.57</v>
          </cell>
        </row>
        <row r="12339">
          <cell r="A12339">
            <v>10543</v>
          </cell>
          <cell r="B12339" t="str">
            <v>CALHA CONCRETO SIMPLES D = 50 CM PARA ÁGUA PLUVIAL</v>
          </cell>
          <cell r="C12339" t="str">
            <v>M</v>
          </cell>
          <cell r="D12339">
            <v>34.68</v>
          </cell>
        </row>
        <row r="12340">
          <cell r="A12340">
            <v>10544</v>
          </cell>
          <cell r="B12340" t="str">
            <v>CALHA CONCRETO SIMPLES D = 60 CM PARA ÁGUA PLUVIAL</v>
          </cell>
          <cell r="C12340" t="str">
            <v>M</v>
          </cell>
          <cell r="D12340">
            <v>45.28</v>
          </cell>
        </row>
        <row r="12341">
          <cell r="A12341">
            <v>10545</v>
          </cell>
          <cell r="B12341" t="str">
            <v>CALHA CONCRETO SIMPLES D = 80 CM PARA ÁGUA PLUVIAL</v>
          </cell>
          <cell r="C12341" t="str">
            <v>M</v>
          </cell>
          <cell r="D12341">
            <v>83.33</v>
          </cell>
        </row>
        <row r="12342">
          <cell r="A12342">
            <v>10553</v>
          </cell>
          <cell r="B12342" t="str">
            <v>PORTA MADEIRA COMPENSADA LISA PARA PINTURA 60 X 210 X 3,5CM</v>
          </cell>
          <cell r="C12342" t="str">
            <v>UN</v>
          </cell>
          <cell r="D12342">
            <v>74.290000000000006</v>
          </cell>
        </row>
        <row r="12343">
          <cell r="A12343">
            <v>10554</v>
          </cell>
          <cell r="B12343" t="str">
            <v>PORTA MADEIRA COMPENSADA LISA PARA PINTURA 70 X 210 X 3,5CM</v>
          </cell>
          <cell r="C12343" t="str">
            <v>UN</v>
          </cell>
          <cell r="D12343">
            <v>76.760000000000005</v>
          </cell>
        </row>
        <row r="12344">
          <cell r="A12344">
            <v>10555</v>
          </cell>
          <cell r="B12344" t="str">
            <v>PORTA MADEIRA COMPENSADA LISA PARA PINTURA 80 X 210 X 3,5CM</v>
          </cell>
          <cell r="C12344" t="str">
            <v>UN</v>
          </cell>
          <cell r="D12344">
            <v>79.22</v>
          </cell>
        </row>
        <row r="12345">
          <cell r="A12345">
            <v>10556</v>
          </cell>
          <cell r="B12345" t="str">
            <v>PORTA MADEIRA COMPENSADA LISA PARA PINTURA 90 X 210 X 3,5CM</v>
          </cell>
          <cell r="C12345" t="str">
            <v>UN</v>
          </cell>
          <cell r="D12345">
            <v>90.33</v>
          </cell>
        </row>
        <row r="12346">
          <cell r="A12346">
            <v>10559</v>
          </cell>
          <cell r="B12346" t="str">
            <v>ROCADEIRA COSTAL COM MOTOR A GASOLINA DE * 2 HP *</v>
          </cell>
          <cell r="C12346" t="str">
            <v>UN</v>
          </cell>
          <cell r="D12346">
            <v>2334.1799999999998</v>
          </cell>
        </row>
        <row r="12347">
          <cell r="A12347">
            <v>10560</v>
          </cell>
          <cell r="B12347" t="str">
            <v>ANTRACITO</v>
          </cell>
          <cell r="C12347" t="str">
            <v>M3</v>
          </cell>
          <cell r="D12347">
            <v>3732.67</v>
          </cell>
        </row>
        <row r="12348">
          <cell r="A12348">
            <v>10561</v>
          </cell>
          <cell r="B12348" t="str">
            <v>HEXAMETAFOSFATO DE SODIO</v>
          </cell>
          <cell r="C12348" t="str">
            <v>KG</v>
          </cell>
          <cell r="D12348">
            <v>4.28</v>
          </cell>
        </row>
        <row r="12349">
          <cell r="A12349">
            <v>10564</v>
          </cell>
          <cell r="B12349" t="str">
            <v>MADEIRA LEI 2A QUALIDADE SERRADA APARELHADA</v>
          </cell>
          <cell r="C12349" t="str">
            <v>M3</v>
          </cell>
          <cell r="D12349">
            <v>1953.05</v>
          </cell>
        </row>
        <row r="12350">
          <cell r="A12350">
            <v>10565</v>
          </cell>
          <cell r="B12350" t="str">
            <v>MADEIRA LEI 3A QUALIDADE SERRADA APARELHADA</v>
          </cell>
          <cell r="C12350" t="str">
            <v>M3</v>
          </cell>
          <cell r="D12350">
            <v>1544.95</v>
          </cell>
        </row>
        <row r="12351">
          <cell r="A12351">
            <v>10566</v>
          </cell>
          <cell r="B12351" t="str">
            <v>TÁBUA DE MADEIRA DE LEI *2,5 X 25* CM ( 1" X 9" ) NÃO APARELHADA, (TABEIRA- P/TELHADO)</v>
          </cell>
          <cell r="C12351" t="str">
            <v>M</v>
          </cell>
          <cell r="D12351">
            <v>18.91</v>
          </cell>
        </row>
        <row r="12352">
          <cell r="A12352">
            <v>10567</v>
          </cell>
          <cell r="B12352" t="str">
            <v>TABUA MADEIRA 3A QUALIDADE 2,5 X 23,0CM (1 X 9") NAO APARELHADA</v>
          </cell>
          <cell r="C12352" t="str">
            <v>M</v>
          </cell>
          <cell r="D12352">
            <v>13.29</v>
          </cell>
        </row>
        <row r="12353">
          <cell r="A12353">
            <v>10568</v>
          </cell>
          <cell r="B12353" t="str">
            <v>TABUA MADEIRA 3A QUALIDADE 2,5 X 15,0CM (1 X 6) NAO APARELHADA</v>
          </cell>
          <cell r="C12353" t="str">
            <v>M</v>
          </cell>
          <cell r="D12353">
            <v>9.1</v>
          </cell>
        </row>
        <row r="12354">
          <cell r="A12354">
            <v>10569</v>
          </cell>
          <cell r="B12354" t="str">
            <v>CAIXA DE PASSAGEM OCTOGONAL 4" X 4" FUNDO MOVEL, EM CHAPA GALVANIZADA"</v>
          </cell>
          <cell r="C12354" t="str">
            <v>UN</v>
          </cell>
          <cell r="D12354">
            <v>2.02</v>
          </cell>
        </row>
        <row r="12355">
          <cell r="A12355">
            <v>10571</v>
          </cell>
          <cell r="B12355" t="str">
            <v>DIVISORIA (N3) PAINEL/VIDRO/PAINEL VERMICULITA E=35MM - MONTANTE/RODAPE DUPLO ALUMINIO ANOD NATURAL - COLOCADA</v>
          </cell>
          <cell r="C12355" t="str">
            <v>M2</v>
          </cell>
          <cell r="D12355">
            <v>202.4</v>
          </cell>
        </row>
        <row r="12356">
          <cell r="A12356">
            <v>10575</v>
          </cell>
          <cell r="B12356" t="str">
            <v>BOMBA CENTRIFUGA MOTOR ELETRICO MONOFASICO 0,50 CV DIAMETRO DE SUCCAO X ELEVACAO 3/4" X 3/4", MONOESTAGIO, DIAMETRO DOS ROTORES 114 MM, HM/Q: 2 M / 2,99 M3/H A 24 M / 0,71 M3/H</v>
          </cell>
          <cell r="C12356" t="str">
            <v>UN</v>
          </cell>
          <cell r="D12356">
            <v>722.96</v>
          </cell>
        </row>
        <row r="12357">
          <cell r="A12357">
            <v>10577</v>
          </cell>
          <cell r="B12357" t="str">
            <v>ELEMENTO VAZADO DE CONCRETO - QUADRICULADO - 25 FUROS - 50 X 50 X 6 CM</v>
          </cell>
          <cell r="C12357" t="str">
            <v>UN</v>
          </cell>
          <cell r="D12357">
            <v>12.73</v>
          </cell>
        </row>
        <row r="12358">
          <cell r="A12358">
            <v>10578</v>
          </cell>
          <cell r="B12358" t="str">
            <v>ELEMENTO VAZADO DE CONCRETO - QUADRICULADO -16 FUROS - 33 X 33 X 10 CM</v>
          </cell>
          <cell r="C12358" t="str">
            <v>UN</v>
          </cell>
          <cell r="D12358">
            <v>8.74</v>
          </cell>
        </row>
        <row r="12359">
          <cell r="A12359">
            <v>10579</v>
          </cell>
          <cell r="B12359" t="str">
            <v>ELEMENTO VAZADO DE CONCRETO - VENEZIANA 39 X 29 X 10 CM</v>
          </cell>
          <cell r="C12359" t="str">
            <v>UN</v>
          </cell>
          <cell r="D12359">
            <v>11.64</v>
          </cell>
        </row>
        <row r="12360">
          <cell r="A12360">
            <v>10582</v>
          </cell>
          <cell r="B12360" t="str">
            <v>ELEMENTO VAZADO DE CONCRETO - VENEZIANA 40 X 10 X 10 CM</v>
          </cell>
          <cell r="C12360" t="str">
            <v>UN</v>
          </cell>
          <cell r="D12360">
            <v>4.07</v>
          </cell>
        </row>
        <row r="12361">
          <cell r="A12361">
            <v>10583</v>
          </cell>
          <cell r="B12361" t="str">
            <v>ELEMENTO VAZADO DE CONCRETO - VENEZIANA- 39 X 22 X 15 CM</v>
          </cell>
          <cell r="C12361" t="str">
            <v>UN</v>
          </cell>
          <cell r="D12361">
            <v>7.14</v>
          </cell>
        </row>
        <row r="12362">
          <cell r="A12362">
            <v>10587</v>
          </cell>
          <cell r="B12362" t="str">
            <v>BOMBA SUBMERSA PARA POCOS TUBULARES PROFUNDOS DIAMETRO DE 4 POLEGADAS, ELETRICA, MONOFASICA, POTENCIA 0,49 HP, 13 ESTAGIOS, BOCAL DE DESCARGA DIAMETRO DE UMA POLEGADA E MEIA, HM/Q = 18 M / 1,90 M3/H A 85 M / 0,</v>
          </cell>
          <cell r="C12362" t="str">
            <v>UN</v>
          </cell>
          <cell r="D12362">
            <v>1470.73</v>
          </cell>
        </row>
        <row r="12363">
          <cell r="A12363">
            <v>10588</v>
          </cell>
          <cell r="B12363" t="str">
            <v>BOMBA SUBMERSIVEL, ELETRICA, TRIFASICA, POTENCIA 0,98 HP, DIAMETRO DO ROTOR 142 MM SEMIABERTO, BOCAL DE SAIDA DIAMETRO DE 2 POLEGADAS, HM/Q = 2 M / 32 M3/H A 8 M / 16 M3/H</v>
          </cell>
          <cell r="C12363" t="str">
            <v>UN</v>
          </cell>
          <cell r="D12363">
            <v>1526.8</v>
          </cell>
        </row>
        <row r="12364">
          <cell r="A12364">
            <v>10589</v>
          </cell>
          <cell r="B12364" t="str">
            <v>BOMBA SUBMERSIVEL, ELETRICA, TRIFASICA, POTENCIA 1,97 HP, DIAMETRO DO ROTOR 144 MM SEMIABERTO, BOCAL DE SAIDA DIAMETRO DE 2 POLEGADAS, HM/Q = 2 M / 26,8 M3/H A 28 M / 4,6 M3/H</v>
          </cell>
          <cell r="C12364" t="str">
            <v>UN</v>
          </cell>
          <cell r="D12364">
            <v>2477.5300000000002</v>
          </cell>
        </row>
        <row r="12365">
          <cell r="A12365">
            <v>10591</v>
          </cell>
          <cell r="B12365" t="str">
            <v>BOMBA SUBMERSIVEL P/ DRENAGEM, 1CV TRIFASICA, SAIDA 2", C/ 1,5M DE CABO ELETR., AMT=8MCA Q=21,6M©0/H A AMT=14MCA Q=7M©0/H</v>
          </cell>
          <cell r="C12365" t="str">
            <v>UN</v>
          </cell>
          <cell r="D12365">
            <v>1826.15</v>
          </cell>
        </row>
        <row r="12366">
          <cell r="A12366">
            <v>10592</v>
          </cell>
          <cell r="B12366" t="str">
            <v>BOMBA SUBMERSIVEL, ELETRICA, TRIFASICA, POTENCIA 0,99 HP, DIAMETRO ROTOR 98 MM SEMIABERTO, BOCAL DE SAIDA DIAMETRO 2 POLEGADAS, HM/Q = 2 M / 28,90 M3/H A 14 M / 7 M3/H</v>
          </cell>
          <cell r="C12366" t="str">
            <v>UN</v>
          </cell>
          <cell r="D12366">
            <v>1844.17</v>
          </cell>
        </row>
        <row r="12367">
          <cell r="A12367">
            <v>10597</v>
          </cell>
          <cell r="B12367" t="str">
            <v>MOTONIVELADORA - POTÊNCIA 185HP PESO OPERACIONAL 14,7T</v>
          </cell>
          <cell r="C12367" t="str">
            <v>UN</v>
          </cell>
          <cell r="D12367">
            <v>751862.25</v>
          </cell>
        </row>
        <row r="12368">
          <cell r="A12368">
            <v>10598</v>
          </cell>
          <cell r="B12368" t="str">
            <v>TRATOR DE PNEUS COM POTENCIA DE 50 CV, TRACAO 4 X 2, PESO COM LASTRO DE 2714 KG</v>
          </cell>
          <cell r="C12368" t="str">
            <v>UN</v>
          </cell>
          <cell r="D12368">
            <v>74944.52</v>
          </cell>
        </row>
        <row r="12369">
          <cell r="A12369">
            <v>10601</v>
          </cell>
          <cell r="B12369" t="str">
            <v>USINA DE ASFALTO À QUENTE FIXA, TIPO "CONTRA FLUXO" TEREX, MOD. MAGNUM 140, CAPACIDADE 100 A 140 T/H, POT. 280 KW., COM MISTURADOR EXTERNO ROTATIVO</v>
          </cell>
          <cell r="C12369" t="str">
            <v>UN</v>
          </cell>
          <cell r="D12369">
            <v>2896316.52</v>
          </cell>
        </row>
        <row r="12370">
          <cell r="A12370">
            <v>10604</v>
          </cell>
          <cell r="B12370" t="str">
            <v>ELEMENTO VAZADO DE CONCRETO - QUADRICULADO 1 FURO 20 X 10 X 7 CM</v>
          </cell>
          <cell r="C12370" t="str">
            <v>UN</v>
          </cell>
          <cell r="D12370">
            <v>3.15</v>
          </cell>
        </row>
        <row r="12371">
          <cell r="A12371">
            <v>10605</v>
          </cell>
          <cell r="B12371" t="str">
            <v>ELEMENTO VAZADO DE CONCRETO - QUADRICULADO 1 FURO - 10 X 10 X 10 CM</v>
          </cell>
          <cell r="C12371" t="str">
            <v>UN</v>
          </cell>
          <cell r="D12371">
            <v>1.58</v>
          </cell>
        </row>
        <row r="12372">
          <cell r="A12372">
            <v>10608</v>
          </cell>
          <cell r="B12372" t="str">
            <v>MESA VIBRATORIA MVM - 2,0 X 1,0M MOTOR ELETRICO 3CV - 2POLOS MARCA MENEGOTTI OU EQUIV</v>
          </cell>
          <cell r="C12372" t="str">
            <v>UN</v>
          </cell>
          <cell r="D12372">
            <v>5700</v>
          </cell>
        </row>
        <row r="12373">
          <cell r="A12373">
            <v>10609</v>
          </cell>
          <cell r="B12373" t="str">
            <v>CAVALO MECANICO SCANIA LA4X2NA STANDART - POT MAX =360HP - CABINE CP14 - CX MUDANCAS GR900 - PBT MAX = 80T</v>
          </cell>
          <cell r="C12373" t="str">
            <v>UN</v>
          </cell>
          <cell r="D12373">
            <v>370322.55</v>
          </cell>
        </row>
        <row r="12374">
          <cell r="A12374">
            <v>10610</v>
          </cell>
          <cell r="B12374" t="str">
            <v>BLOCO ESTRUTURAL CERAMICO - 14 X 19 X 29 CM - 4,0 MPA - NBR 15270</v>
          </cell>
          <cell r="C12374" t="str">
            <v>UN</v>
          </cell>
          <cell r="D12374">
            <v>1.08</v>
          </cell>
        </row>
        <row r="12375">
          <cell r="A12375">
            <v>10615</v>
          </cell>
          <cell r="B12375" t="str">
            <v>VOLKSWAGEN GOL 1.0 MOTOR A GASOLINA**CAIXA**</v>
          </cell>
          <cell r="C12375" t="str">
            <v>UN</v>
          </cell>
          <cell r="D12375">
            <v>38885.29</v>
          </cell>
        </row>
        <row r="12376">
          <cell r="A12376">
            <v>10617</v>
          </cell>
          <cell r="B12376" t="str">
            <v>TIJOLO CERAMICO REFRATARIO 6,3 X 11,4 X 22,9CM</v>
          </cell>
          <cell r="C12376" t="str">
            <v>UN</v>
          </cell>
          <cell r="D12376">
            <v>2.73</v>
          </cell>
        </row>
        <row r="12377">
          <cell r="A12377">
            <v>10619</v>
          </cell>
          <cell r="B12377" t="str">
            <v>CAMINHAO BASCULANTE 4,0M3 TOCO MOTOR CUMMINS 162CV PBT=11800KG -CARGA UTIL MAX C/ EQUIP=7640KG - DIST ENTRE EIXOS 4470 MM - INCL CACAMBA</v>
          </cell>
          <cell r="C12377" t="str">
            <v>UN</v>
          </cell>
          <cell r="D12377">
            <v>162000.82</v>
          </cell>
        </row>
        <row r="12378">
          <cell r="A12378">
            <v>10621</v>
          </cell>
          <cell r="B12378" t="str">
            <v>CAMINHAO TOCO, 180 CV, PBT=13000 KG - CARGA UTIL + CARROCERIA = 8315 KG, DIST. ENTRE EIXOS 5207 MM - INCLUI CARROCERIA FIXA ABERTA DE MADEIRA P/ TRANSP. GERAL DE CARGA SECA - DIMENS</v>
          </cell>
          <cell r="C12378" t="str">
            <v>UN</v>
          </cell>
          <cell r="D12378">
            <v>183491.41</v>
          </cell>
        </row>
        <row r="12379">
          <cell r="A12379">
            <v>10623</v>
          </cell>
          <cell r="B12379" t="str">
            <v>CAMINHAO TOCO, POTENCIA 120 CV, PBT = 6800 KG, CARGA UTIL + CARROCERIA = 3980 KG, DIST ENTRE EIXOS 4181 MM - INCL CARROCERIA FIXA ABERTA DE MADEIRA P/ TRANSP GERAL DE CARGA SECA - D</v>
          </cell>
          <cell r="C12379" t="str">
            <v>UN</v>
          </cell>
          <cell r="D12379">
            <v>109284.22</v>
          </cell>
        </row>
        <row r="12380">
          <cell r="A12380">
            <v>10627</v>
          </cell>
          <cell r="B12380" t="str">
            <v>CAMINHAO COM CARROCERIA PIPA, TANQUE DE ACO DE 4 M3, PARA TRANSPORTE DE AGUA PARA OBRA (POTENCIA = 177 CV; PESO BRUTO TOTAL = 9,0 T; DISTANCIA ENTRE EIXOS = 3,7 M)</v>
          </cell>
          <cell r="C12380" t="str">
            <v>UN</v>
          </cell>
          <cell r="D12380">
            <v>183200</v>
          </cell>
        </row>
        <row r="12381">
          <cell r="A12381">
            <v>10628</v>
          </cell>
          <cell r="B12381" t="str">
            <v>MARMORE ACINZENTADO POLIDO P/ DIVISORIA E = 3CM</v>
          </cell>
          <cell r="C12381" t="str">
            <v>M2</v>
          </cell>
          <cell r="D12381">
            <v>297.23</v>
          </cell>
        </row>
        <row r="12382">
          <cell r="A12382">
            <v>10629</v>
          </cell>
          <cell r="B12382" t="str">
            <v>MARMORE BRANCO POLIDO P/ DIVISORIAS E = 3CM</v>
          </cell>
          <cell r="C12382" t="str">
            <v>M2</v>
          </cell>
          <cell r="D12382">
            <v>289.26</v>
          </cell>
        </row>
        <row r="12383">
          <cell r="A12383">
            <v>10630</v>
          </cell>
          <cell r="B12383" t="str">
            <v>CAVALO MECANICO SCANIA GA4X2NZ STANDART - POT MAX =322HP - CABINE CP14 - CX MUDANCAS GR801 - PBT MAX = 40T</v>
          </cell>
          <cell r="C12383" t="str">
            <v>UN</v>
          </cell>
          <cell r="D12383">
            <v>359051.94</v>
          </cell>
        </row>
        <row r="12384">
          <cell r="A12384">
            <v>10631</v>
          </cell>
          <cell r="B12384" t="str">
            <v>CAMINHÃO TOCO FORD CARGO 815 E, 150 CV, PBT= 8250 KG , CARGA UTIL MAX C/ EQUIP = 5200 KG , DIST. ENTRE EIXOS 4300 MM - NÃO INCLUI CARROCERIA.</v>
          </cell>
          <cell r="C12384" t="str">
            <v>UN</v>
          </cell>
          <cell r="D12384">
            <v>125614.03</v>
          </cell>
        </row>
        <row r="12385">
          <cell r="A12385">
            <v>10634</v>
          </cell>
          <cell r="B12385" t="str">
            <v>EMPILHADEIRA SOBRE PNEUS COM TORRE TRIPLEX, ELEVACAO DE 4,80 M E DESLOCADOR LATERAL DOS GARFOS (MOTOR A GASOLINA/GLP = 40 HP; CAPACIDADE MAXIMA DE 2,5 T)</v>
          </cell>
          <cell r="C12385" t="str">
            <v>UN</v>
          </cell>
          <cell r="D12385">
            <v>85208</v>
          </cell>
        </row>
        <row r="12386">
          <cell r="A12386">
            <v>10635</v>
          </cell>
          <cell r="B12386" t="str">
            <v>EMPILHADEIRA C/ TORRE TRIPLEX 4,80M 189" DE ELEVACAO C/ DESLOCADOR LATERAL DOS GARFOS, 40HP GASOLINA/GLP CAP 3T, P/ TERRENO IRREGULAR HYSTER H-55XM SIMPLEX PNEUS INFLAVEIS **CAIXA**"</v>
          </cell>
          <cell r="C12386" t="str">
            <v>UN</v>
          </cell>
          <cell r="D12386">
            <v>84116.49</v>
          </cell>
        </row>
        <row r="12387">
          <cell r="A12387">
            <v>10636</v>
          </cell>
          <cell r="B12387" t="str">
            <v>EMPILHADEIRA C/ TORRE TRIPLEX 4,80M 189" DE ELEVACAO C/ DESLOCADOR LATERAL DOS GARFOS A GASOLINA /GLP CAP MAX 4T P/ TERRENO IRREGULAR CLARK CGP 40 PNEUS INFLAVEIS **CAIXA**"</v>
          </cell>
          <cell r="C12387" t="str">
            <v>UN</v>
          </cell>
          <cell r="D12387">
            <v>136405.23000000001</v>
          </cell>
        </row>
        <row r="12388">
          <cell r="A12388">
            <v>10637</v>
          </cell>
          <cell r="B12388" t="str">
            <v>EMPILHADEIRA C/ TORRE TRIPLEX 4,80M 189" DE ELEVACAO C/ DESLOCADOR LATERAL DOS GARFOS, GASOLINA/GLP CAP MAX 5T, P/ TERRENO IRREGULAR CLARK CGP55/CGP50 PNEUS INFLAVEIS **CAIXA**"</v>
          </cell>
          <cell r="C12388" t="str">
            <v>UN</v>
          </cell>
          <cell r="D12388">
            <v>153820.04</v>
          </cell>
        </row>
        <row r="12389">
          <cell r="A12389">
            <v>10638</v>
          </cell>
          <cell r="B12389" t="str">
            <v>EMPILHADEIRA C/ TORRE TRIPLEX 4,80M 189" DE ELEVACAO C/ DESLOCADOR LATERAL DOS GARFOS, GASOLINA/GLP CAP MAX 6T P/ TERRENO IRREGULAR HYSTER H135XL2 PNEUS INFLAVEIS **CAIXA**"</v>
          </cell>
          <cell r="C12389" t="str">
            <v>UN</v>
          </cell>
          <cell r="D12389">
            <v>204267.43</v>
          </cell>
        </row>
        <row r="12390">
          <cell r="A12390">
            <v>10639</v>
          </cell>
          <cell r="B12390" t="str">
            <v>EMPILHADEIRA C/ TORRE TRIPLEX 4,80M 189" DE ELEVACAO C/ DESLOCADOR LATERAL DOS BRACOS, DIESEL, P/ TERRENO IRREGULAR HYSTER 130-J**CAIXA**"</v>
          </cell>
          <cell r="C12390" t="str">
            <v>UN</v>
          </cell>
          <cell r="D12390">
            <v>211428.31</v>
          </cell>
        </row>
        <row r="12391">
          <cell r="A12391">
            <v>10640</v>
          </cell>
          <cell r="B12391" t="str">
            <v>REGUA VIBRATORIA DE CONCRETO TRELICADA, EQUIPADA COM MOTOR A GASOLINA DE 9 HP</v>
          </cell>
          <cell r="C12391" t="str">
            <v>UN</v>
          </cell>
          <cell r="D12391">
            <v>23442.29</v>
          </cell>
        </row>
        <row r="12392">
          <cell r="A12392">
            <v>10642</v>
          </cell>
          <cell r="B12392" t="str">
            <v>ROLO COMPACTADOR DE PNEUS, PRESSAO VARIAVEL, AUTOPROPELIDO (POTENCIA = 111 HP; PESO SEM LASTRO = 9,5 T; PESO COM LASTRO = 22,4 T)</v>
          </cell>
          <cell r="C12392" t="str">
            <v>UN</v>
          </cell>
          <cell r="D12392">
            <v>336940</v>
          </cell>
        </row>
        <row r="12393">
          <cell r="A12393">
            <v>10645</v>
          </cell>
          <cell r="B12393" t="str">
            <v>ROLO COMPACTADOR VIBRATORIO DE UM CILINDRO LISO DE ACO PARA SOLOS, DYNAPAC, MODELO CA-150A, POTENCIA 80HP - PESO MAXIMO OPERACIONAL 8,1T</v>
          </cell>
          <cell r="C12393" t="str">
            <v>UN</v>
          </cell>
          <cell r="D12393">
            <v>255726.27</v>
          </cell>
        </row>
        <row r="12394">
          <cell r="A12394">
            <v>10646</v>
          </cell>
          <cell r="B12394" t="str">
            <v>ROLO COMPACTADOR VIBRATÓRIO DE UM CILINDRO AÇO LISO, MULLER, MODELO VAP-55L, POTÊNCIA 83CV -PESO OPERACIONAL 6,6T - IMPACTO DINÂMICO 18,5/11,5T</v>
          </cell>
          <cell r="C12394" t="str">
            <v>UN</v>
          </cell>
          <cell r="D12394">
            <v>215593.38</v>
          </cell>
        </row>
        <row r="12395">
          <cell r="A12395">
            <v>10652</v>
          </cell>
          <cell r="B12395" t="str">
            <v>HIDRO-JATEADORA CONSMAQ MOD JT P/ DESOBSTRUCAO GALERIAS AGUAS PLUVIAIS C/ TANQUE 7M3, MONTADA SOBRE CAMINHAO EQUIPADO C/ BOMBA TRIPLEX, VALVULA SEGURANÇA, C/ MANGUEIRA DE 1"**CAIXA**"</v>
          </cell>
          <cell r="C12395" t="str">
            <v>UN</v>
          </cell>
          <cell r="D12395">
            <v>828246.08</v>
          </cell>
        </row>
        <row r="12396">
          <cell r="A12396">
            <v>10653</v>
          </cell>
          <cell r="B12396" t="str">
            <v>LIMPADORA DE SUCCAO C/ ASPIRADORA MECANICA, CAP 8, 6 M3, P/ LIMPEZA GALERIAS/ESGS **CAIXA**</v>
          </cell>
          <cell r="C12396" t="str">
            <v>UN</v>
          </cell>
          <cell r="D12396">
            <v>549937.67000000004</v>
          </cell>
        </row>
        <row r="12397">
          <cell r="A12397">
            <v>10655</v>
          </cell>
          <cell r="B12397" t="str">
            <v>EQUIPAMENTO P/ LIMPEZA DE FOSSAS C/ USO DE VACUO TIPO SEWER JET-PROMINAS MODELO SLV-040</v>
          </cell>
          <cell r="C12397" t="str">
            <v>UN</v>
          </cell>
          <cell r="D12397">
            <v>224454.54</v>
          </cell>
        </row>
        <row r="12398">
          <cell r="A12398">
            <v>10658</v>
          </cell>
          <cell r="B12398" t="str">
            <v>ALISADORA DE CONCRETO COM MOTOR A GASOLINA DE 5,5 HP, PESO COM MOTOR DE 78 KG, 4 PATAS.</v>
          </cell>
          <cell r="C12398" t="str">
            <v>UN</v>
          </cell>
          <cell r="D12398">
            <v>12903.23</v>
          </cell>
        </row>
        <row r="12399">
          <cell r="A12399">
            <v>10664</v>
          </cell>
          <cell r="B12399" t="str">
            <v>ROCADEIRA REBOCAVEL LAVRALE MOD RDU 130/540**CAIXA**</v>
          </cell>
          <cell r="C12399" t="str">
            <v>UN</v>
          </cell>
          <cell r="D12399">
            <v>4983.22</v>
          </cell>
        </row>
        <row r="12400">
          <cell r="A12400">
            <v>10667</v>
          </cell>
          <cell r="B12400" t="str">
            <v>CONTAINER DE 2,20 X 6,20 M, PADRAO SIMPLES (SEM DIVISORIAS)</v>
          </cell>
          <cell r="C12400" t="str">
            <v>UN</v>
          </cell>
          <cell r="D12400">
            <v>6500.68</v>
          </cell>
        </row>
        <row r="12401">
          <cell r="A12401">
            <v>10685</v>
          </cell>
          <cell r="B12401" t="str">
            <v>ESCAVADEIRA HIDRAULICA SOBRE ESTEIRAS, CACAMBA 0,80M3, PESO OPERACIONAL 17T, POTENCIA BRUTA 111HP</v>
          </cell>
          <cell r="C12401" t="str">
            <v>UN</v>
          </cell>
          <cell r="D12401">
            <v>402500</v>
          </cell>
        </row>
        <row r="12402">
          <cell r="A12402">
            <v>10691</v>
          </cell>
          <cell r="B12402" t="str">
            <v>SOLVENTE PARA COLA (PARA LAMINADO MELAMINICO) A BASE DE RESINA SINTETICA</v>
          </cell>
          <cell r="C12402" t="str">
            <v>L</v>
          </cell>
          <cell r="D12402">
            <v>18.71</v>
          </cell>
        </row>
        <row r="12403">
          <cell r="A12403">
            <v>10696</v>
          </cell>
          <cell r="B12403" t="str">
            <v>RETROESCAVADEIRA C/ CARREGADEIRA SOBRE RODAS MAXION MOD 750-4WD, TRACAO 4 X 4, 86CV, CAP. 0,23/0,79M3**CAIXA**</v>
          </cell>
          <cell r="C12403" t="str">
            <v>UN</v>
          </cell>
          <cell r="D12403">
            <v>225625</v>
          </cell>
        </row>
        <row r="12404">
          <cell r="A12404">
            <v>10697</v>
          </cell>
          <cell r="B12404" t="str">
            <v>RETROESCAVADEIRA C/ CARREGADEIRA SOBRE RODAS MAXION MOD. 750 -2WD, 79HP, CAP. 0,21/0,76M3**CAIXA**</v>
          </cell>
          <cell r="C12404" t="str">
            <v>UN</v>
          </cell>
          <cell r="D12404">
            <v>208268.5</v>
          </cell>
        </row>
        <row r="12405">
          <cell r="A12405">
            <v>10698</v>
          </cell>
          <cell r="B12405" t="str">
            <v>PLACA PRE-MOLDADA DE GRANILITE, MARMORITE OU GRANITINA ESP = 3CM P/ PAREDE</v>
          </cell>
          <cell r="C12405" t="str">
            <v>M2</v>
          </cell>
          <cell r="D12405">
            <v>80.349999999999994</v>
          </cell>
        </row>
        <row r="12406">
          <cell r="A12406">
            <v>10700</v>
          </cell>
          <cell r="B12406" t="str">
            <v>ARADO REVERSIVEL COM 3 DISCOS DE 26" X 6MM REBOCAVEL</v>
          </cell>
          <cell r="C12406" t="str">
            <v>UN</v>
          </cell>
          <cell r="D12406">
            <v>11111.02</v>
          </cell>
        </row>
        <row r="12407">
          <cell r="A12407">
            <v>10702</v>
          </cell>
          <cell r="B12407" t="str">
            <v>GRADE DE DISCO MECANICA MARCA MARCHESAN (TATU), MOD.GAM 24X24", REBOCAVELL, C/ 24 DISCOS DIAM 24", A OLEO C/ PNEUS P/TRANSPORTE</v>
          </cell>
          <cell r="C12407" t="str">
            <v>UN</v>
          </cell>
          <cell r="D12407">
            <v>28278.7</v>
          </cell>
        </row>
        <row r="12408">
          <cell r="A12408">
            <v>10708</v>
          </cell>
          <cell r="B12408" t="str">
            <v>CARPETE DE POLIESTER, E = 4,5 MM, COLOCADO</v>
          </cell>
          <cell r="C12408" t="str">
            <v>M2</v>
          </cell>
          <cell r="D12408">
            <v>34.32</v>
          </cell>
        </row>
        <row r="12409">
          <cell r="A12409">
            <v>10709</v>
          </cell>
          <cell r="B12409" t="str">
            <v>CARPETE DE NYLON, E = 9 A 10 MM, COLOCADO</v>
          </cell>
          <cell r="C12409" t="str">
            <v>M2</v>
          </cell>
          <cell r="D12409">
            <v>108.91</v>
          </cell>
        </row>
        <row r="12410">
          <cell r="A12410">
            <v>10710</v>
          </cell>
          <cell r="B12410" t="str">
            <v>CARPETE DE NYLON, E = 6 MM, COLOCADO</v>
          </cell>
          <cell r="C12410" t="str">
            <v>M2</v>
          </cell>
          <cell r="D12410">
            <v>88.65</v>
          </cell>
        </row>
        <row r="12411">
          <cell r="A12411">
            <v>10712</v>
          </cell>
          <cell r="B12411" t="str">
            <v>GUINDAUTO HIDRAULICO MADAL MD-6501, CARGA MAX 3,25T (A 2M) E 1,62T (A 4M), ALTURA MAX = 6,6M, P/ MONTAGEM SOBRE CHASSIS DE CAMINHAO**CAIXA**</v>
          </cell>
          <cell r="C12411" t="str">
            <v>UN</v>
          </cell>
          <cell r="D12411">
            <v>46779.69</v>
          </cell>
        </row>
        <row r="12412">
          <cell r="A12412">
            <v>10713</v>
          </cell>
          <cell r="B12412" t="str">
            <v>GUINDASTE HIDRAULICO VEICULAR, C/LANCA TELESCOPICA DE ACIONAMENTO HIDRAULICO E LANCAS MANUAIS, MOMENTO MAXIMO DE ELEVACAO 23.000 KG, COM PBT A PARTIR DE 18.000 KG, MONTADO SOBRE CAM</v>
          </cell>
          <cell r="C12412" t="str">
            <v>UN</v>
          </cell>
          <cell r="D12412">
            <v>507989.2</v>
          </cell>
        </row>
        <row r="12413">
          <cell r="A12413">
            <v>10717</v>
          </cell>
          <cell r="B12413" t="str">
            <v>TABUA DE PINUS 1A QUALIDADE 10 X 300CM</v>
          </cell>
          <cell r="C12413" t="str">
            <v>UN</v>
          </cell>
          <cell r="D12413">
            <v>13.06</v>
          </cell>
        </row>
        <row r="12414">
          <cell r="A12414">
            <v>10718</v>
          </cell>
          <cell r="B12414" t="str">
            <v>TABUA DE PINUS 1A QUALIDADE 20 X 300CM</v>
          </cell>
          <cell r="C12414" t="str">
            <v>UN</v>
          </cell>
          <cell r="D12414">
            <v>26.11</v>
          </cell>
        </row>
        <row r="12415">
          <cell r="A12415">
            <v>10719</v>
          </cell>
          <cell r="B12415" t="str">
            <v>TABUA DE PINUS 1A QUALIDADE 30 X 300CM</v>
          </cell>
          <cell r="C12415" t="str">
            <v>UN</v>
          </cell>
          <cell r="D12415">
            <v>46.29</v>
          </cell>
        </row>
        <row r="12416">
          <cell r="A12416">
            <v>10720</v>
          </cell>
          <cell r="B12416" t="str">
            <v>TABUA MADEIRA LEI 1,5 X 20,0CM (1/2 X 8") APARELHADA</v>
          </cell>
          <cell r="C12416" t="str">
            <v>M</v>
          </cell>
          <cell r="D12416">
            <v>8.75</v>
          </cell>
        </row>
        <row r="12417">
          <cell r="A12417">
            <v>10721</v>
          </cell>
          <cell r="B12417" t="str">
            <v>CACO DE MARMORE PARA PISO</v>
          </cell>
          <cell r="C12417" t="str">
            <v>M2</v>
          </cell>
          <cell r="D12417">
            <v>6.63</v>
          </cell>
        </row>
        <row r="12418">
          <cell r="A12418">
            <v>10722</v>
          </cell>
          <cell r="B12418" t="str">
            <v>MARMORE ACINZENTADO POLIDO P/ PISO 20 X 30CM E = 2CM</v>
          </cell>
          <cell r="C12418" t="str">
            <v>M2</v>
          </cell>
          <cell r="D12418">
            <v>119.42</v>
          </cell>
        </row>
        <row r="12419">
          <cell r="A12419">
            <v>10723</v>
          </cell>
          <cell r="B12419" t="str">
            <v>MARMORE BRANCO POLIDO P/ PISO 20 X 30CM E = 2CM</v>
          </cell>
          <cell r="C12419" t="str">
            <v>M2</v>
          </cell>
          <cell r="D12419">
            <v>116.77</v>
          </cell>
        </row>
        <row r="12420">
          <cell r="A12420">
            <v>10730</v>
          </cell>
          <cell r="B12420" t="str">
            <v>PEDRA ARDOSIA CINZA 30 X 30 X 1CM</v>
          </cell>
          <cell r="C12420" t="str">
            <v>M2</v>
          </cell>
          <cell r="D12420">
            <v>17.41</v>
          </cell>
        </row>
        <row r="12421">
          <cell r="A12421">
            <v>10731</v>
          </cell>
          <cell r="B12421" t="str">
            <v>PEDRA ARDOSIA PARA PISO, DE *40 X 40* CM, E= 1 CM</v>
          </cell>
          <cell r="C12421" t="str">
            <v>M2</v>
          </cell>
          <cell r="D12421">
            <v>18</v>
          </cell>
        </row>
        <row r="12422">
          <cell r="A12422">
            <v>10734</v>
          </cell>
          <cell r="B12422" t="str">
            <v>PEDRA GRANITICA RACHINHA ESP=2 A 3CM SERRADA P/ REVESTIMENTO</v>
          </cell>
          <cell r="C12422" t="str">
            <v>M2</v>
          </cell>
          <cell r="D12422">
            <v>33.65</v>
          </cell>
        </row>
        <row r="12423">
          <cell r="A12423">
            <v>10737</v>
          </cell>
          <cell r="B12423" t="str">
            <v>PEDRA MIRACEMA</v>
          </cell>
          <cell r="C12423" t="str">
            <v>M2</v>
          </cell>
          <cell r="D12423">
            <v>56.57</v>
          </cell>
        </row>
        <row r="12424">
          <cell r="A12424">
            <v>10740</v>
          </cell>
          <cell r="B12424" t="str">
            <v>TALHA ELETRICA 3T</v>
          </cell>
          <cell r="C12424" t="str">
            <v>UN</v>
          </cell>
          <cell r="D12424">
            <v>8566.3700000000008</v>
          </cell>
        </row>
        <row r="12425">
          <cell r="A12425">
            <v>10742</v>
          </cell>
          <cell r="B12425" t="str">
            <v>TALHA MANUAL 2T</v>
          </cell>
          <cell r="C12425" t="str">
            <v>UN</v>
          </cell>
          <cell r="D12425">
            <v>904</v>
          </cell>
        </row>
        <row r="12426">
          <cell r="A12426">
            <v>10743</v>
          </cell>
          <cell r="B12426" t="str">
            <v>TROLEY MANUAL CAP. 1T</v>
          </cell>
          <cell r="C12426" t="str">
            <v>UN</v>
          </cell>
          <cell r="D12426">
            <v>500.46</v>
          </cell>
        </row>
        <row r="12427">
          <cell r="A12427">
            <v>10747</v>
          </cell>
          <cell r="B12427" t="str">
            <v>MARTELO PERFURADOR PNEUMATICO MANUAL, PESO DE 25 KG, COM SILENCIADOR</v>
          </cell>
          <cell r="C12427" t="str">
            <v>UN</v>
          </cell>
          <cell r="D12427">
            <v>7440.97</v>
          </cell>
        </row>
        <row r="12428">
          <cell r="A12428">
            <v>10748</v>
          </cell>
          <cell r="B12428" t="str">
            <v>ESCORA METALICA C/ ALTURA REGULAVEL=1,80 a 2,80M CAP CARGA = 1300KGF INCL TRIPE E FORCADO</v>
          </cell>
          <cell r="C12428" t="str">
            <v>KG/MES</v>
          </cell>
          <cell r="D12428">
            <v>0.2</v>
          </cell>
        </row>
        <row r="12429">
          <cell r="A12429">
            <v>10749</v>
          </cell>
          <cell r="B12429" t="str">
            <v>ESCORA METALICA C/ ALTURA REGULAVEL=1,80 a 2,80M CAP CARGA = 1300KGF INCL TRIPE E FORCADO</v>
          </cell>
          <cell r="C12429" t="str">
            <v>M/MES</v>
          </cell>
          <cell r="D12429">
            <v>0.79</v>
          </cell>
        </row>
        <row r="12430">
          <cell r="A12430">
            <v>10753</v>
          </cell>
          <cell r="B12430" t="str">
            <v>BOMBA PRESSURIZADORA ELETRICA ATE 2HP, 1 1/2"</v>
          </cell>
          <cell r="C12430" t="str">
            <v>H</v>
          </cell>
          <cell r="D12430">
            <v>0.56000000000000005</v>
          </cell>
        </row>
        <row r="12431">
          <cell r="A12431">
            <v>10754</v>
          </cell>
          <cell r="B12431" t="str">
            <v>MAQUINA JATO DE AREIA, PNEUMATICA, DE 270 KG (LOCACAO)</v>
          </cell>
          <cell r="C12431" t="str">
            <v>H</v>
          </cell>
          <cell r="D12431">
            <v>6.11</v>
          </cell>
        </row>
        <row r="12432">
          <cell r="A12432">
            <v>10758</v>
          </cell>
          <cell r="B12432" t="str">
            <v>ROLO COMPACTADOR VIBRATORIO LISO TANDEM AUTOPROPELIDO 11 CV, PESO 1,9T FORCA IMPACTO 4,2 T TIPO DYNAPAC CG -11 OU EQUIV (INCL MANUTENCAO/OPERACAO)</v>
          </cell>
          <cell r="C12432" t="str">
            <v>H</v>
          </cell>
          <cell r="D12432">
            <v>49.12</v>
          </cell>
        </row>
        <row r="12433">
          <cell r="A12433">
            <v>10761</v>
          </cell>
          <cell r="B12433" t="str">
            <v>ESMERILHADEIRA ELETRICA INDUSTRIAL PORTATIL</v>
          </cell>
          <cell r="C12433" t="str">
            <v>H</v>
          </cell>
          <cell r="D12433">
            <v>0.51</v>
          </cell>
        </row>
        <row r="12434">
          <cell r="A12434">
            <v>10763</v>
          </cell>
          <cell r="B12434" t="str">
            <v>MOTOSSERRA A GASOLINA PORTATIL TIPO HUSQVARNA MOD. 61 OU SIMILAR</v>
          </cell>
          <cell r="C12434" t="str">
            <v>H</v>
          </cell>
          <cell r="D12434">
            <v>2.5499999999999998</v>
          </cell>
        </row>
        <row r="12435">
          <cell r="A12435">
            <v>10764</v>
          </cell>
          <cell r="B12435" t="str">
            <v>MAQUINA ELETRICA P/ POLIMENTO DE PISO</v>
          </cell>
          <cell r="C12435" t="str">
            <v>H</v>
          </cell>
          <cell r="D12435">
            <v>3.12</v>
          </cell>
        </row>
        <row r="12436">
          <cell r="A12436">
            <v>10765</v>
          </cell>
          <cell r="B12436" t="str">
            <v>CURVA PVC LONGA 45G P/ ESG PREDIAL DN 50MM</v>
          </cell>
          <cell r="C12436" t="str">
            <v>UN</v>
          </cell>
          <cell r="D12436">
            <v>9.93</v>
          </cell>
        </row>
        <row r="12437">
          <cell r="A12437">
            <v>10767</v>
          </cell>
          <cell r="B12437" t="str">
            <v>CURVA PVC LONGA 45G P/ ESG PREDIAL DN 75MM</v>
          </cell>
          <cell r="C12437" t="str">
            <v>UN</v>
          </cell>
          <cell r="D12437">
            <v>21.94</v>
          </cell>
        </row>
        <row r="12438">
          <cell r="A12438">
            <v>10775</v>
          </cell>
          <cell r="B12438" t="str">
            <v>CONTAINER DE 2,20 X 6,20 M, PARA ESCRITORIO, COMPLETO (COM BANHEIRO) (LOCACAO)</v>
          </cell>
          <cell r="C12438" t="str">
            <v>MES</v>
          </cell>
          <cell r="D12438">
            <v>1050</v>
          </cell>
        </row>
        <row r="12439">
          <cell r="A12439">
            <v>10776</v>
          </cell>
          <cell r="B12439" t="str">
            <v>CONTAINER 2,30 X 6,00 M PARA ESCRITORIO SEM DIVISORIAS INTERNAS</v>
          </cell>
          <cell r="C12439" t="str">
            <v>MES</v>
          </cell>
          <cell r="D12439">
            <v>820.31</v>
          </cell>
        </row>
        <row r="12440">
          <cell r="A12440">
            <v>10777</v>
          </cell>
          <cell r="B12440" t="str">
            <v>CONTAINER 2,30 X 4,30 M PARA SANITARIO COM 3 BACIAS, 4 CHUVEIROS, 1 LAVATÓRIO E 1 MICTÓRIO</v>
          </cell>
          <cell r="C12440" t="str">
            <v>MES</v>
          </cell>
          <cell r="D12440">
            <v>1192.19</v>
          </cell>
        </row>
        <row r="12441">
          <cell r="A12441">
            <v>10778</v>
          </cell>
          <cell r="B12441" t="str">
            <v>CONTAINER 2,30 X 6,00 M PARA SANITARIO COM 4 BACIAS, 8 CHUVEIROS, 1 LAVATORIO E 1 MICTORIO</v>
          </cell>
          <cell r="C12441" t="str">
            <v>MES</v>
          </cell>
          <cell r="D12441">
            <v>1312.5</v>
          </cell>
        </row>
        <row r="12442">
          <cell r="A12442">
            <v>10779</v>
          </cell>
          <cell r="B12442" t="str">
            <v>CONTAINER 2,30 X 4,30 M PARA SANITÁRIO COM 5 BACIAS, 1 LAVATORIO E 4 MICTORIOS</v>
          </cell>
          <cell r="C12442" t="str">
            <v>MES</v>
          </cell>
          <cell r="D12442">
            <v>1312.5</v>
          </cell>
        </row>
        <row r="12443">
          <cell r="A12443">
            <v>10780</v>
          </cell>
          <cell r="B12443" t="str">
            <v>EXTREMIDADE P/ HIDROMETRO PVC C/ BUCHA LATAO CURTA 1/2"</v>
          </cell>
          <cell r="C12443" t="str">
            <v>UN</v>
          </cell>
          <cell r="D12443">
            <v>3.74</v>
          </cell>
        </row>
        <row r="12444">
          <cell r="A12444">
            <v>10781</v>
          </cell>
          <cell r="B12444" t="str">
            <v>EXTREMIDADE P/ HIDROMETRO PVC C/ BUCHA LATAO CURTA 3/4"</v>
          </cell>
          <cell r="C12444" t="str">
            <v>UN</v>
          </cell>
          <cell r="D12444">
            <v>5.01</v>
          </cell>
        </row>
        <row r="12445">
          <cell r="A12445">
            <v>10790</v>
          </cell>
          <cell r="B12445" t="str">
            <v>BANCADA PARA CARPINTARIA (SEM O DISCO DE SERRA) COM MOTOR ELETRICO TRIFASICO DE *3 A 5* HP, CHAVE E COIFA PROTETORA (LOCACAO)</v>
          </cell>
          <cell r="C12445" t="str">
            <v>H</v>
          </cell>
          <cell r="D12445">
            <v>0.74</v>
          </cell>
        </row>
        <row r="12446">
          <cell r="A12446">
            <v>10800</v>
          </cell>
          <cell r="B12446" t="str">
            <v>ESCAVADEIRA HIDRAULICA SOBRE ESTEIRA 146 A 169HP CAP. 2M3 (INCL MANUTENCAO/OPERACAO)</v>
          </cell>
          <cell r="C12446" t="str">
            <v>H</v>
          </cell>
          <cell r="D12446">
            <v>211.24</v>
          </cell>
        </row>
        <row r="12447">
          <cell r="A12447">
            <v>10807</v>
          </cell>
          <cell r="B12447" t="str">
            <v>GUINDASTE AUTO-PROPELIDO, SOBRE PNEUS, C/ LANCA TELESCOPICA CAP * 35T * (INCL MANUTENCAO/OPERACAO)</v>
          </cell>
          <cell r="C12447" t="str">
            <v>H</v>
          </cell>
          <cell r="D12447">
            <v>160.31</v>
          </cell>
        </row>
        <row r="12448">
          <cell r="A12448">
            <v>10809</v>
          </cell>
          <cell r="B12448" t="str">
            <v>TALHA ELETRICA 3 T, VELOCIDADE 2,1 M / MIN, POTENCIA 1,3 KW - (LOCACAO)</v>
          </cell>
          <cell r="C12448" t="str">
            <v>H</v>
          </cell>
          <cell r="D12448">
            <v>0.84</v>
          </cell>
        </row>
        <row r="12449">
          <cell r="A12449">
            <v>10811</v>
          </cell>
          <cell r="B12449" t="str">
            <v>TALHA MANUAL DE CORRENTE, CAPACIDADE DE 2 T COM ELEVACAO DE 3 M - (LOCACAO)</v>
          </cell>
          <cell r="C12449" t="str">
            <v>H</v>
          </cell>
          <cell r="D12449">
            <v>0.72</v>
          </cell>
        </row>
        <row r="12450">
          <cell r="A12450">
            <v>10814</v>
          </cell>
          <cell r="B12450" t="str">
            <v>FORMICIDA GRANULADA</v>
          </cell>
          <cell r="C12450" t="str">
            <v>KG</v>
          </cell>
          <cell r="D12450">
            <v>9.89</v>
          </cell>
        </row>
        <row r="12451">
          <cell r="A12451">
            <v>10815</v>
          </cell>
          <cell r="B12451" t="str">
            <v>HERBICIDA ROUND UP</v>
          </cell>
          <cell r="C12451" t="str">
            <v>L</v>
          </cell>
          <cell r="D12451">
            <v>18.13</v>
          </cell>
        </row>
        <row r="12452">
          <cell r="A12452">
            <v>10816</v>
          </cell>
          <cell r="B12452" t="str">
            <v>HERBICIDA SELETIVO TORDON 2,4D DOWAGROSCIENCES</v>
          </cell>
          <cell r="C12452" t="str">
            <v>L</v>
          </cell>
          <cell r="D12452">
            <v>37.090000000000003</v>
          </cell>
        </row>
        <row r="12453">
          <cell r="A12453">
            <v>10817</v>
          </cell>
          <cell r="B12453" t="str">
            <v>INSETICIDA RESIDUAL DIMECRON 500 DA CIBA</v>
          </cell>
          <cell r="C12453" t="str">
            <v>L</v>
          </cell>
          <cell r="D12453">
            <v>15.66</v>
          </cell>
        </row>
        <row r="12454">
          <cell r="A12454">
            <v>10818</v>
          </cell>
          <cell r="B12454" t="str">
            <v>CAPIM BRAQUEARA DECUMBENS OU BRAQUIARINHA - VALOR CULTURAL (VC) = 30</v>
          </cell>
          <cell r="C12454" t="str">
            <v>KG</v>
          </cell>
          <cell r="D12454">
            <v>10.74</v>
          </cell>
        </row>
        <row r="12455">
          <cell r="A12455">
            <v>10826</v>
          </cell>
          <cell r="B12455" t="str">
            <v>ARBUSTO REGIONAL DE 50 A 100CM DE ALTURA</v>
          </cell>
          <cell r="C12455" t="str">
            <v>UN</v>
          </cell>
          <cell r="D12455">
            <v>11.33</v>
          </cell>
        </row>
        <row r="12456">
          <cell r="A12456">
            <v>10833</v>
          </cell>
          <cell r="B12456" t="str">
            <v>DEGRAU BORRACHA SINTETICA 50 X 32 CM X 4,5MM, PASTILHADO PLURIGOMA</v>
          </cell>
          <cell r="C12456" t="str">
            <v>M</v>
          </cell>
          <cell r="D12456">
            <v>30.59</v>
          </cell>
        </row>
        <row r="12457">
          <cell r="A12457">
            <v>10835</v>
          </cell>
          <cell r="B12457" t="str">
            <v>JOELHO PVC C/ BOLSA E ANEL P/ ESG PREDIAL 90G DN 40MM X 1.1/2"</v>
          </cell>
          <cell r="C12457" t="str">
            <v>UN</v>
          </cell>
          <cell r="D12457">
            <v>1.64</v>
          </cell>
        </row>
        <row r="12458">
          <cell r="A12458">
            <v>10836</v>
          </cell>
          <cell r="B12458" t="str">
            <v>JOELHO PVC C/ VISITA P/ ESG PREDIAL 90G DN 100 X 50MM</v>
          </cell>
          <cell r="C12458" t="str">
            <v>UN</v>
          </cell>
          <cell r="D12458">
            <v>8.74</v>
          </cell>
        </row>
        <row r="12459">
          <cell r="A12459">
            <v>10840</v>
          </cell>
          <cell r="B12459" t="str">
            <v>GRANITO AMENDOA E = 2 CM ,POLIDO E LUSTRADO, PARA PISO</v>
          </cell>
          <cell r="C12459" t="str">
            <v>M2</v>
          </cell>
          <cell r="D12459">
            <v>129</v>
          </cell>
        </row>
        <row r="12460">
          <cell r="A12460">
            <v>10841</v>
          </cell>
          <cell r="B12460" t="str">
            <v>GRANITO CINZA POLIDO PARA PISO E = 2 CM</v>
          </cell>
          <cell r="C12460" t="str">
            <v>M2</v>
          </cell>
          <cell r="D12460">
            <v>105.63</v>
          </cell>
        </row>
        <row r="12461">
          <cell r="A12461">
            <v>10842</v>
          </cell>
          <cell r="B12461" t="str">
            <v>GRANITO PRETO TIJUCA E = 2 CM PARA PISO</v>
          </cell>
          <cell r="C12461" t="str">
            <v>M2</v>
          </cell>
          <cell r="D12461">
            <v>147.97</v>
          </cell>
        </row>
        <row r="12462">
          <cell r="A12462">
            <v>10848</v>
          </cell>
          <cell r="B12462" t="str">
            <v>PLACA DE INAUGURACAO METÁLICA, 40*CM X 60*CM</v>
          </cell>
          <cell r="C12462" t="str">
            <v>UN</v>
          </cell>
          <cell r="D12462">
            <v>610.54</v>
          </cell>
        </row>
        <row r="12463">
          <cell r="A12463">
            <v>10849</v>
          </cell>
          <cell r="B12463" t="str">
            <v>PLACA DE INAUGURACAO EM BRONZE *35X 50*CM</v>
          </cell>
          <cell r="C12463" t="str">
            <v>UN</v>
          </cell>
          <cell r="D12463">
            <v>972.01</v>
          </cell>
        </row>
        <row r="12464">
          <cell r="A12464">
            <v>10850</v>
          </cell>
          <cell r="B12464" t="str">
            <v>PLACA NUMERACAO RESIDENCIAL EM CHAPA GALVANIZADA ESMALTADA 12 X 18 CM</v>
          </cell>
          <cell r="C12464" t="str">
            <v>UN</v>
          </cell>
          <cell r="D12464">
            <v>30.38</v>
          </cell>
        </row>
        <row r="12465">
          <cell r="A12465">
            <v>10851</v>
          </cell>
          <cell r="B12465" t="str">
            <v>PLACA ACRILICO P/IDENTIFICACAO 25 X 8CM E=4MM</v>
          </cell>
          <cell r="C12465" t="str">
            <v>UN</v>
          </cell>
          <cell r="D12465">
            <v>64.39</v>
          </cell>
        </row>
        <row r="12466">
          <cell r="A12466">
            <v>10852</v>
          </cell>
          <cell r="B12466" t="str">
            <v>RODAPE BORRACHA SINTETICA 7CM X 1MM SUPERFICIE LISA</v>
          </cell>
          <cell r="C12466" t="str">
            <v>M</v>
          </cell>
          <cell r="D12466">
            <v>14.91</v>
          </cell>
        </row>
        <row r="12467">
          <cell r="A12467">
            <v>10853</v>
          </cell>
          <cell r="B12467" t="str">
            <v>LETRA ACO INOX H = 20 CM CHAPA 22</v>
          </cell>
          <cell r="C12467" t="str">
            <v>UN</v>
          </cell>
          <cell r="D12467">
            <v>64.38</v>
          </cell>
        </row>
        <row r="12468">
          <cell r="A12468">
            <v>10854</v>
          </cell>
          <cell r="B12468" t="str">
            <v>RODAPE MADEIRA LEI 1A QUALIDADE 10 X 2CM CANTO BOLEADO</v>
          </cell>
          <cell r="C12468" t="str">
            <v>M</v>
          </cell>
          <cell r="D12468">
            <v>15.31</v>
          </cell>
        </row>
        <row r="12469">
          <cell r="A12469">
            <v>10855</v>
          </cell>
          <cell r="B12469" t="str">
            <v>PEITORIL PRE-MOLDADO DE GRANILITE, MARMORITE OU GRANITINA L = 15CM</v>
          </cell>
          <cell r="C12469" t="str">
            <v>M</v>
          </cell>
          <cell r="D12469">
            <v>35.29</v>
          </cell>
        </row>
        <row r="12470">
          <cell r="A12470">
            <v>10856</v>
          </cell>
          <cell r="B12470" t="str">
            <v>SOLEIRA PREMOLDADA DE GRANILITE, MARMORITE OU GRANITINA - LARG = 15 CM</v>
          </cell>
          <cell r="C12470" t="str">
            <v>M</v>
          </cell>
          <cell r="D12470">
            <v>40.17</v>
          </cell>
        </row>
        <row r="12471">
          <cell r="A12471">
            <v>10857</v>
          </cell>
          <cell r="B12471" t="str">
            <v>RODAPE ARDOSIA CINZA 10 X 1CM</v>
          </cell>
          <cell r="C12471" t="str">
            <v>M</v>
          </cell>
          <cell r="D12471">
            <v>7.01</v>
          </cell>
        </row>
        <row r="12472">
          <cell r="A12472">
            <v>10865</v>
          </cell>
          <cell r="B12472" t="str">
            <v>JUNCAO PVC PBA NBR 10251 P/ REDE AGUA BBB DN 50/DE 60 MM</v>
          </cell>
          <cell r="C12472" t="str">
            <v>UN</v>
          </cell>
          <cell r="D12472">
            <v>13.07</v>
          </cell>
        </row>
        <row r="12473">
          <cell r="A12473">
            <v>10885</v>
          </cell>
          <cell r="B12473" t="str">
            <v>CAIXA DE INCENDIO/ABRIGO DE MANGUEIRAS EM CHAPA SAE 1020 LAMINADA A FRIO, PORTA C/ VENTILACAO E VISOR SUPORTE 1/2 LUA P/ MANG, DE EMBUTIR, INSCR. INCENDIO 90 X 60 X 17CM</v>
          </cell>
          <cell r="C12473" t="str">
            <v>UN</v>
          </cell>
          <cell r="D12473">
            <v>313.95999999999998</v>
          </cell>
        </row>
        <row r="12474">
          <cell r="A12474">
            <v>10886</v>
          </cell>
          <cell r="B12474" t="str">
            <v>EXTINTOR DE INCENDIO C/ CARGA DE AGUA PRESSURIZADA AP 10L</v>
          </cell>
          <cell r="C12474" t="str">
            <v>UN</v>
          </cell>
          <cell r="D12474">
            <v>138.75</v>
          </cell>
        </row>
        <row r="12475">
          <cell r="A12475">
            <v>10888</v>
          </cell>
          <cell r="B12475" t="str">
            <v>EXTINTOR DE INCENDIO C/ CARGA GAS CARBONICO CO2 4KG</v>
          </cell>
          <cell r="C12475" t="str">
            <v>UN</v>
          </cell>
          <cell r="D12475">
            <v>400.82</v>
          </cell>
        </row>
        <row r="12476">
          <cell r="A12476">
            <v>10889</v>
          </cell>
          <cell r="B12476" t="str">
            <v>EXTINTOR DE INCENDIO C/ CARGA GAS CARBONICO CO2 6KG</v>
          </cell>
          <cell r="C12476" t="str">
            <v>UN</v>
          </cell>
          <cell r="D12476">
            <v>490.58</v>
          </cell>
        </row>
        <row r="12477">
          <cell r="A12477">
            <v>10890</v>
          </cell>
          <cell r="B12477" t="str">
            <v>EXTINTOR DE INCENDIO C/ CARGA DE PO QUIMICO SECO PQS 12KG</v>
          </cell>
          <cell r="C12477" t="str">
            <v>UN</v>
          </cell>
          <cell r="D12477">
            <v>209.66</v>
          </cell>
        </row>
        <row r="12478">
          <cell r="A12478">
            <v>10891</v>
          </cell>
          <cell r="B12478" t="str">
            <v>EXTINTOR DE INCENDIO C/ CARGA DE PO QUIMICO SECO PQS 4KG</v>
          </cell>
          <cell r="C12478" t="str">
            <v>UN</v>
          </cell>
          <cell r="D12478">
            <v>120.93</v>
          </cell>
        </row>
        <row r="12479">
          <cell r="A12479">
            <v>10892</v>
          </cell>
          <cell r="B12479" t="str">
            <v>EXTINTOR DE INCENDIO COM CARGA DE PO QUIMICO SECO (PQS) DE 6 KG, COM PLACA DE SINALIZACAO</v>
          </cell>
          <cell r="C12479" t="str">
            <v>UN</v>
          </cell>
          <cell r="D12479">
            <v>150</v>
          </cell>
        </row>
        <row r="12480">
          <cell r="A12480">
            <v>10899</v>
          </cell>
          <cell r="B12480" t="str">
            <v>ADAPTADOR EM LATAO P/ INSTALACAO PREDIAL DE COMBATE A INCENDIO ENGATE RAPIDO 2 1/2" X ROSCA INTERNA 5 FIOS 2 1/2"</v>
          </cell>
          <cell r="C12480" t="str">
            <v>UN</v>
          </cell>
          <cell r="D12480">
            <v>44.02</v>
          </cell>
        </row>
        <row r="12481">
          <cell r="A12481">
            <v>10900</v>
          </cell>
          <cell r="B12481" t="str">
            <v>ADAPTADOR EM LATAO P/ INSTALACAO PREDIAL DE COMBATE A INCENDIO ENGATE RAPIDO 1 1/2" X ROSCA INTERNA 5 FIOS 2 1/2"</v>
          </cell>
          <cell r="C12481" t="str">
            <v>UN</v>
          </cell>
          <cell r="D12481">
            <v>25.86</v>
          </cell>
        </row>
        <row r="12482">
          <cell r="A12482">
            <v>10902</v>
          </cell>
          <cell r="B12482" t="str">
            <v>ESGUICHO EM LATAO JATO SOLIDO P/ INSTALACAO PREDIAL COMBATE A INCENDIO ENGATE RAPIDO 1 1/2" X 13MM</v>
          </cell>
          <cell r="C12482" t="str">
            <v>UN</v>
          </cell>
          <cell r="D12482">
            <v>32.729999999999997</v>
          </cell>
        </row>
        <row r="12483">
          <cell r="A12483">
            <v>10903</v>
          </cell>
          <cell r="B12483" t="str">
            <v>ESGUICHO EM LATAO JATO SOLIDO P/ INSTALACAO PREDIAL COMBATE A INCENDIO ENGATE RAPIDO 2 1/2" X 13MM</v>
          </cell>
          <cell r="C12483" t="str">
            <v>UN</v>
          </cell>
          <cell r="D12483">
            <v>81.83</v>
          </cell>
        </row>
        <row r="12484">
          <cell r="A12484">
            <v>10904</v>
          </cell>
          <cell r="B12484" t="str">
            <v>REGISTRO OU VÁLVULA GLOBO ANGULAR DE LATÃO, 45 GRAUS, D = 2 1/2", PARA HIDRANTES EM INSTALAÇÃO PREDIAL DE INCÊNDIO</v>
          </cell>
          <cell r="C12484" t="str">
            <v>UN</v>
          </cell>
          <cell r="D12484">
            <v>125</v>
          </cell>
        </row>
        <row r="12485">
          <cell r="A12485">
            <v>10905</v>
          </cell>
          <cell r="B12485" t="str">
            <v>TAMPAO LATAO C/ CORRENTE P/ INSTALACAO PREDIAL COMBATE A INCENDIO ENGATE RAPIDO 2 1/2"</v>
          </cell>
          <cell r="C12485" t="str">
            <v>UN</v>
          </cell>
          <cell r="D12485">
            <v>54.79</v>
          </cell>
        </row>
        <row r="12486">
          <cell r="A12486">
            <v>10908</v>
          </cell>
          <cell r="B12486" t="str">
            <v>JUNCAO INVERTIDA PVC SOLD P/ ESG PREDIAL REDUCAO 100 X 50MM</v>
          </cell>
          <cell r="C12486" t="str">
            <v>UN</v>
          </cell>
          <cell r="D12486">
            <v>8.17</v>
          </cell>
        </row>
        <row r="12487">
          <cell r="A12487">
            <v>10909</v>
          </cell>
          <cell r="B12487" t="str">
            <v>JUNCAO INVERTIDA PVC SOLD P/ ESG PREDIAL REDUCAO 100 X 75MM</v>
          </cell>
          <cell r="C12487" t="str">
            <v>UN</v>
          </cell>
          <cell r="D12487">
            <v>13.47</v>
          </cell>
        </row>
        <row r="12488">
          <cell r="A12488">
            <v>10911</v>
          </cell>
          <cell r="B12488" t="str">
            <v>JUNCAO INVERTIDA PVC SOLD P/ ESG PREDIAL 75MM</v>
          </cell>
          <cell r="C12488" t="str">
            <v>UN</v>
          </cell>
          <cell r="D12488">
            <v>18.239999999999998</v>
          </cell>
        </row>
        <row r="12489">
          <cell r="A12489">
            <v>10915</v>
          </cell>
          <cell r="B12489" t="str">
            <v>TELA ACO SOLDADA NERVURADA CA - 60, Q-61, (0,97 KG/M2), DIÂMETRO DO FIO = 3,4 MM, LARGURA = 2,45 X 120 METROS DE COMPRIMENTO, ESPAÇAMENTO DA MALHA = 15X15CM</v>
          </cell>
          <cell r="C12489" t="str">
            <v>KG</v>
          </cell>
          <cell r="D12489">
            <v>4.54</v>
          </cell>
        </row>
        <row r="12490">
          <cell r="A12490">
            <v>10916</v>
          </cell>
          <cell r="B12490" t="str">
            <v>TELA ACO SOLDADA NERVURADA CA - 60, Q-92 (1,48 KG/M2), DIÂMETRO DO FIO = 4,2 MM, LARGURA = 2,45 X 60 METROS DE COMPRIMENTO, ESPAÇAMENTO DA MALHA = 15X15CM</v>
          </cell>
          <cell r="C12490" t="str">
            <v>KG</v>
          </cell>
          <cell r="D12490">
            <v>4.41</v>
          </cell>
        </row>
        <row r="12491">
          <cell r="A12491">
            <v>10917</v>
          </cell>
          <cell r="B12491" t="str">
            <v>TELA ACO SOLDADA NERVURADA CA-60, Q-61, (0,97 KG/M2), DIÂMETRO DO FIO = 3,4 MM, LARGURA = 2,45 X 120</v>
          </cell>
          <cell r="C12491" t="str">
            <v>M2</v>
          </cell>
          <cell r="D12491">
            <v>4.4000000000000004</v>
          </cell>
        </row>
        <row r="12492">
          <cell r="A12492">
            <v>10919</v>
          </cell>
          <cell r="B12492" t="str">
            <v>TELA ACO SOLDADA Q-47 15X15CM FIO 3,0 X 3,0MM 0,75KG/M2</v>
          </cell>
          <cell r="C12492" t="str">
            <v>M2</v>
          </cell>
          <cell r="D12492">
            <v>13.62</v>
          </cell>
        </row>
        <row r="12493">
          <cell r="A12493">
            <v>10920</v>
          </cell>
          <cell r="B12493" t="str">
            <v>TELA SOLDADA ARAME GALVANIZADO 12 BWG (2,77MM) MALHA 15 X 5CM</v>
          </cell>
          <cell r="C12493" t="str">
            <v>M2</v>
          </cell>
          <cell r="D12493">
            <v>8.74</v>
          </cell>
        </row>
        <row r="12494">
          <cell r="A12494">
            <v>10921</v>
          </cell>
          <cell r="B12494" t="str">
            <v>HIDRANTE DE COLUNA FOFO COMPLETO, DN = 100 MM, COM REG. CUNHA DE BORRACHA, CURVA DESSIMETRICA, EXTREMIDADE E TAMPA</v>
          </cell>
          <cell r="C12494" t="str">
            <v>UN</v>
          </cell>
          <cell r="D12494">
            <v>3657.52</v>
          </cell>
        </row>
        <row r="12495">
          <cell r="A12495">
            <v>10922</v>
          </cell>
          <cell r="B12495" t="str">
            <v>HIDRANTE COLUNA FOFO COMPLETO DN 80 C/REGISTRO CUNHA DE BORRACHA / CURVA / EXTREMIDADE / TAMPA</v>
          </cell>
          <cell r="C12495" t="str">
            <v>UN</v>
          </cell>
          <cell r="D12495">
            <v>3253.47</v>
          </cell>
        </row>
        <row r="12496">
          <cell r="A12496">
            <v>10923</v>
          </cell>
          <cell r="B12496" t="str">
            <v>HIDRANTE SUBTERRANEO FERRO FUNDIDO C/ CURVA CURTA E CAIXA DN 75 MM</v>
          </cell>
          <cell r="C12496" t="str">
            <v>UN</v>
          </cell>
          <cell r="D12496">
            <v>3140.24</v>
          </cell>
        </row>
        <row r="12497">
          <cell r="A12497">
            <v>10924</v>
          </cell>
          <cell r="B12497" t="str">
            <v>HIDRANTE SUBTERRANEO FERRO FUNDIDO C/ CURVA LONGA E CAIXA DN 75 MM</v>
          </cell>
          <cell r="C12497" t="str">
            <v>UN</v>
          </cell>
          <cell r="D12497">
            <v>3376.15</v>
          </cell>
        </row>
        <row r="12498">
          <cell r="A12498">
            <v>10925</v>
          </cell>
          <cell r="B12498" t="str">
            <v>TELA ARAME GALV FIO 10 BWG (3,4MM) MALHA 8 X 8CM QUADRADA OU LOSANGO H=2,0M</v>
          </cell>
          <cell r="C12498" t="str">
            <v>M2</v>
          </cell>
          <cell r="D12498">
            <v>13.3</v>
          </cell>
        </row>
        <row r="12499">
          <cell r="A12499">
            <v>10926</v>
          </cell>
          <cell r="B12499" t="str">
            <v>TELA ARAME GALV FIO 12 BWG (2,77MM) MALHA 1.1/2" (4 X 4CM) QUADRADA OU LOSANGO H=2,0M</v>
          </cell>
          <cell r="C12499" t="str">
            <v>M2</v>
          </cell>
          <cell r="D12499">
            <v>16.25</v>
          </cell>
        </row>
        <row r="12500">
          <cell r="A12500">
            <v>10927</v>
          </cell>
          <cell r="B12500" t="str">
            <v>TELA ARAME GALV FIO 12 BWG (2,77MM) MALHA 8 X 8CM QUADRADA OU LOSANGO H = 2,0M</v>
          </cell>
          <cell r="C12500" t="str">
            <v>M2</v>
          </cell>
          <cell r="D12500">
            <v>8.57</v>
          </cell>
        </row>
        <row r="12501">
          <cell r="A12501">
            <v>10928</v>
          </cell>
          <cell r="B12501" t="str">
            <v>TELA ARAME GALV FIO 14 BWG (2,11MM) MALHA 8 X 8CM QUADRADA OU LOSANGO H=2,0M</v>
          </cell>
          <cell r="C12501" t="str">
            <v>M2</v>
          </cell>
          <cell r="D12501">
            <v>7.33</v>
          </cell>
        </row>
        <row r="12502">
          <cell r="A12502">
            <v>10929</v>
          </cell>
          <cell r="B12502" t="str">
            <v>TELA ARAME GALV FIO 18 BWG (1,24MM) MALHA 2 X 2CM QUADRADA OU LOSANGO</v>
          </cell>
          <cell r="C12502" t="str">
            <v>M2</v>
          </cell>
          <cell r="D12502">
            <v>14.18</v>
          </cell>
        </row>
        <row r="12503">
          <cell r="A12503">
            <v>10931</v>
          </cell>
          <cell r="B12503" t="str">
            <v>TELA ARAME GALV FIO 24 BWG MALHA 1/2" P/ VIVEIROS</v>
          </cell>
          <cell r="C12503" t="str">
            <v>M2</v>
          </cell>
          <cell r="D12503">
            <v>7.3</v>
          </cell>
        </row>
        <row r="12504">
          <cell r="A12504">
            <v>10932</v>
          </cell>
          <cell r="B12504" t="str">
            <v>TELA ARAME GALV FIO 8 BWG (4,19MM) MALHA 2" (5X5CM) QUADRADA OU LOSANGO H=2,0M</v>
          </cell>
          <cell r="C12504" t="str">
            <v>M2</v>
          </cell>
          <cell r="D12504">
            <v>35.450000000000003</v>
          </cell>
        </row>
        <row r="12505">
          <cell r="A12505">
            <v>10933</v>
          </cell>
          <cell r="B12505" t="str">
            <v>TELA ARAME GALV FIO 12 BWG (2,77MM) MALHA 4" (10 X 10CM) QUADRADA OU LOSANGO H=2,0M</v>
          </cell>
          <cell r="C12505" t="str">
            <v>M2</v>
          </cell>
          <cell r="D12505">
            <v>10.08</v>
          </cell>
        </row>
        <row r="12506">
          <cell r="A12506">
            <v>10935</v>
          </cell>
          <cell r="B12506" t="str">
            <v>TELA ARAME GALV REVESTIDO C/ PVC FIO 12 BWG (2,77MM) MALHA 3" (7,5 X 7,5CM)</v>
          </cell>
          <cell r="C12506" t="str">
            <v>M2</v>
          </cell>
          <cell r="D12506">
            <v>14.42</v>
          </cell>
        </row>
        <row r="12507">
          <cell r="A12507">
            <v>10936</v>
          </cell>
          <cell r="B12507" t="str">
            <v>TELA METAL REFORCADA FIO 12 BWG (2,77MM) MALHA QUADRADA 3 X 3CM</v>
          </cell>
          <cell r="C12507" t="str">
            <v>M2</v>
          </cell>
          <cell r="D12507">
            <v>28.04</v>
          </cell>
        </row>
        <row r="12508">
          <cell r="A12508">
            <v>10937</v>
          </cell>
          <cell r="B12508" t="str">
            <v>TELA ARAME GALV REVESTIDO C/ PVC FIO 14 BWG (2,11MM) MALHA 2" (5 X 5CM)</v>
          </cell>
          <cell r="C12508" t="str">
            <v>M2</v>
          </cell>
          <cell r="D12508">
            <v>13.41</v>
          </cell>
        </row>
        <row r="12509">
          <cell r="A12509">
            <v>10951</v>
          </cell>
          <cell r="B12509" t="str">
            <v>CANTONEIRA ACO ABAS DESIGUAIS (QUALQUER BITOLA), E = 3/16 "</v>
          </cell>
          <cell r="C12509" t="str">
            <v>KG</v>
          </cell>
          <cell r="D12509">
            <v>4.63</v>
          </cell>
        </row>
        <row r="12510">
          <cell r="A12510">
            <v>10952</v>
          </cell>
          <cell r="B12510" t="str">
            <v>CANTONEIRA ACO ABAS IGUAIS (QUALQUER BITOLA), E = 1/8 "</v>
          </cell>
          <cell r="C12510" t="str">
            <v>KG</v>
          </cell>
          <cell r="D12510">
            <v>3.98</v>
          </cell>
        </row>
        <row r="12511">
          <cell r="A12511">
            <v>10953</v>
          </cell>
          <cell r="B12511" t="str">
            <v>CANTONEIRA ACO ABAS IGUAIS (QUALQUER BITOLA), E = 3/16 "</v>
          </cell>
          <cell r="C12511" t="str">
            <v>KG</v>
          </cell>
          <cell r="D12511">
            <v>3.98</v>
          </cell>
        </row>
        <row r="12512">
          <cell r="A12512">
            <v>10956</v>
          </cell>
          <cell r="B12512" t="str">
            <v>BASE P/ MASTRO DE PARA-RAIOS - 2"</v>
          </cell>
          <cell r="C12512" t="str">
            <v>UN</v>
          </cell>
          <cell r="D12512">
            <v>50.77</v>
          </cell>
        </row>
        <row r="12513">
          <cell r="A12513">
            <v>10957</v>
          </cell>
          <cell r="B12513" t="str">
            <v>CHAPA ACO GROSSA PRETA 3/4"(19,05MM) 149,39KG/M2'</v>
          </cell>
          <cell r="C12513" t="str">
            <v>KG</v>
          </cell>
          <cell r="D12513">
            <v>2.74</v>
          </cell>
        </row>
        <row r="12514">
          <cell r="A12514">
            <v>10962</v>
          </cell>
          <cell r="B12514" t="str">
            <v>PERFIL LAMINADO ACO ESTRUTURAL "H", 6 " X 6 " (QUALQUER ESPESSURA)</v>
          </cell>
          <cell r="C12514" t="str">
            <v>KG</v>
          </cell>
          <cell r="D12514">
            <v>5.66</v>
          </cell>
        </row>
        <row r="12515">
          <cell r="A12515">
            <v>10963</v>
          </cell>
          <cell r="B12515" t="str">
            <v>PERFIL ACO ESTRUTURAL "I", 8 " X 4 ", ESPESSURA = 11,20 MM (34,22 KG/M)</v>
          </cell>
          <cell r="C12515" t="str">
            <v>M</v>
          </cell>
          <cell r="D12515">
            <v>182.21</v>
          </cell>
        </row>
        <row r="12516">
          <cell r="A12516">
            <v>10964</v>
          </cell>
          <cell r="B12516" t="str">
            <v>PERFIL ACO ESTRUTURAL "U", 15 " X 3,3/8 " (QUALQUER ESPESSURA)</v>
          </cell>
          <cell r="C12516" t="str">
            <v>KG</v>
          </cell>
          <cell r="D12516">
            <v>7.43</v>
          </cell>
        </row>
        <row r="12517">
          <cell r="A12517">
            <v>10965</v>
          </cell>
          <cell r="B12517" t="str">
            <v>PERFIL LAMINADO ACO ESTRUTURAL "U", 4 " X 1,5/8 ", ESPESSURA = 6,27 MM (9,30 KG/M)</v>
          </cell>
          <cell r="C12517" t="str">
            <v>M</v>
          </cell>
          <cell r="D12517">
            <v>47.97</v>
          </cell>
        </row>
        <row r="12518">
          <cell r="A12518">
            <v>10966</v>
          </cell>
          <cell r="B12518" t="str">
            <v>PERFIL LAMINADO ACO ESTRUTURAL "U", 6 " X 2 " (QUALQUER ESPESSURA)</v>
          </cell>
          <cell r="C12518" t="str">
            <v>KG</v>
          </cell>
          <cell r="D12518">
            <v>5.36</v>
          </cell>
        </row>
        <row r="12519">
          <cell r="A12519">
            <v>10997</v>
          </cell>
          <cell r="B12519" t="str">
            <v>ELETRODO AWS E-7018 (OK 48.04; WI 718) D=4MM (SOLDA ELETRICA)</v>
          </cell>
          <cell r="C12519" t="str">
            <v>KG</v>
          </cell>
          <cell r="D12519">
            <v>17.399999999999999</v>
          </cell>
        </row>
        <row r="12520">
          <cell r="A12520">
            <v>10998</v>
          </cell>
          <cell r="B12520" t="str">
            <v>ELETRODO AWS E-6010 (0K 22.50; WI 610) D = 4MM ( SOLDA ELETRICA )</v>
          </cell>
          <cell r="C12520" t="str">
            <v>KG</v>
          </cell>
          <cell r="D12520">
            <v>18</v>
          </cell>
        </row>
        <row r="12521">
          <cell r="A12521">
            <v>10999</v>
          </cell>
          <cell r="B12521" t="str">
            <v>ELETRODO AWS E-6013 (OK 46.00; WI 613) D = 4MM ( SOLDA ELETRICA )</v>
          </cell>
          <cell r="C12521" t="str">
            <v>KG</v>
          </cell>
          <cell r="D12521">
            <v>15.8</v>
          </cell>
        </row>
        <row r="12522">
          <cell r="A12522">
            <v>11002</v>
          </cell>
          <cell r="B12522" t="str">
            <v>ELETRODO AWS E-6013 (OK 46.00; WI 613) D = 2,5MM ( SOLDA ELETRICA )</v>
          </cell>
          <cell r="C12522" t="str">
            <v>KG</v>
          </cell>
          <cell r="D12522">
            <v>18.32</v>
          </cell>
        </row>
        <row r="12523">
          <cell r="A12523">
            <v>11013</v>
          </cell>
          <cell r="B12523" t="str">
            <v>CUMEEIRA ARTICULADA PARA TELHA FIBROCIMENTO, CANALETE 49 OU KALHETA - ABA EXTERNA SUPERIOR (SEM AMIANTO)</v>
          </cell>
          <cell r="C12523" t="str">
            <v>UN</v>
          </cell>
          <cell r="D12523">
            <v>12.13</v>
          </cell>
        </row>
        <row r="12524">
          <cell r="A12524">
            <v>11014</v>
          </cell>
          <cell r="B12524" t="str">
            <v>CUMEEIRA ARTICULADA PARA TELHA FIBROCIMENTO, CANALETE 49 OU KALHETA - ABA INTERNA INFERIOR (SEM AMIANTO)</v>
          </cell>
          <cell r="C12524" t="str">
            <v>UN</v>
          </cell>
          <cell r="D12524">
            <v>12.13</v>
          </cell>
        </row>
        <row r="12525">
          <cell r="A12525">
            <v>11015</v>
          </cell>
          <cell r="B12525" t="str">
            <v>CUMEEIRA NORMAL DE EXTREMIDADE OU TERMINAL PARA TELHA FIBROCIMENTO CANALETE 90 OU KALHETAO (SEM AMIANTO)</v>
          </cell>
          <cell r="C12525" t="str">
            <v>UN</v>
          </cell>
          <cell r="D12525">
            <v>81.55</v>
          </cell>
        </row>
        <row r="12526">
          <cell r="A12526">
            <v>11016</v>
          </cell>
          <cell r="B12526" t="str">
            <v>CUMEEIRA NORMAL PARA TELHA FIBROCIMENTO (SEM AMIANTO)</v>
          </cell>
          <cell r="C12526" t="str">
            <v>UN</v>
          </cell>
          <cell r="D12526">
            <v>32.700000000000003</v>
          </cell>
        </row>
        <row r="12527">
          <cell r="A12527">
            <v>11017</v>
          </cell>
          <cell r="B12527" t="str">
            <v>CUMEEIRA ARTICULADA SUPERIOR PARA TELHA DE FIBROCIMENTO, E = 4 MM (SEM AMIANTO)</v>
          </cell>
          <cell r="C12527" t="str">
            <v>UN</v>
          </cell>
          <cell r="D12527">
            <v>5.18</v>
          </cell>
        </row>
        <row r="12528">
          <cell r="A12528">
            <v>11026</v>
          </cell>
          <cell r="B12528" t="str">
            <v>CHAPA GALV PLANA 14GSG 1,994MM 16,020KG/M2</v>
          </cell>
          <cell r="C12528" t="str">
            <v>KG</v>
          </cell>
          <cell r="D12528">
            <v>4.25</v>
          </cell>
        </row>
        <row r="12529">
          <cell r="A12529">
            <v>11027</v>
          </cell>
          <cell r="B12529" t="str">
            <v>CHAPA GALV PLANA 16GSG 1,613MM 12,969KG/M2</v>
          </cell>
          <cell r="C12529" t="str">
            <v>KG</v>
          </cell>
          <cell r="D12529">
            <v>4.34</v>
          </cell>
        </row>
        <row r="12530">
          <cell r="A12530">
            <v>11029</v>
          </cell>
          <cell r="B12530" t="str">
            <v>HASTE RETA P/ GANCHO FG C/ ROSCA - 1/4" X 30CM - P/ FIXACAO TELHA METALICA - INCL PORCA E ARRUELAS DE VEDACAO</v>
          </cell>
          <cell r="C12530" t="str">
            <v>CJ</v>
          </cell>
          <cell r="D12530">
            <v>1.41</v>
          </cell>
        </row>
        <row r="12531">
          <cell r="A12531">
            <v>11032</v>
          </cell>
          <cell r="B12531" t="str">
            <v>GRAMPO U DE 5/8" N8 EM FG"</v>
          </cell>
          <cell r="C12531" t="str">
            <v>UN</v>
          </cell>
          <cell r="D12531">
            <v>9.2100000000000009</v>
          </cell>
        </row>
        <row r="12532">
          <cell r="A12532">
            <v>11033</v>
          </cell>
          <cell r="B12532" t="str">
            <v>SUPORTE PARA CALHA DE 150 MM EM FG</v>
          </cell>
          <cell r="C12532" t="str">
            <v>UN</v>
          </cell>
          <cell r="D12532">
            <v>5.24</v>
          </cell>
        </row>
        <row r="12533">
          <cell r="A12533">
            <v>11045</v>
          </cell>
          <cell r="B12533" t="str">
            <v>LUVA SIMPLES PVC PBA JE NBR 10351 P/ REDE AGUA DN 75/DE 85 MM</v>
          </cell>
          <cell r="C12533" t="str">
            <v>UN</v>
          </cell>
          <cell r="D12533">
            <v>10.44</v>
          </cell>
        </row>
        <row r="12534">
          <cell r="A12534">
            <v>11046</v>
          </cell>
          <cell r="B12534" t="str">
            <v>CHAPA GALV PLANA 18GSG 1,311MM 10,528KG/M2</v>
          </cell>
          <cell r="C12534" t="str">
            <v>KG</v>
          </cell>
          <cell r="D12534">
            <v>4.34</v>
          </cell>
        </row>
        <row r="12535">
          <cell r="A12535">
            <v>11047</v>
          </cell>
          <cell r="B12535" t="str">
            <v>CHAPA GALV PLANA 19GSG 1,158MM 9,307KG/M2</v>
          </cell>
          <cell r="C12535" t="str">
            <v>KG</v>
          </cell>
          <cell r="D12535">
            <v>4.25</v>
          </cell>
        </row>
        <row r="12536">
          <cell r="A12536">
            <v>11049</v>
          </cell>
          <cell r="B12536" t="str">
            <v>CHAPA GALVANIZADA PLANA 22 GSG, E = 0,80 MM (6,40 KG/M2)</v>
          </cell>
          <cell r="C12536" t="str">
            <v>KG</v>
          </cell>
          <cell r="D12536">
            <v>4.25</v>
          </cell>
        </row>
        <row r="12537">
          <cell r="A12537">
            <v>11051</v>
          </cell>
          <cell r="B12537" t="str">
            <v>CHAPA GALV PLANA 26GSG 0,551MM 4,425KG/M2</v>
          </cell>
          <cell r="C12537" t="str">
            <v>KG</v>
          </cell>
          <cell r="D12537">
            <v>4.66</v>
          </cell>
        </row>
        <row r="12538">
          <cell r="A12538">
            <v>11054</v>
          </cell>
          <cell r="B12538" t="str">
            <v>PARAFUSO ROSCA SOBERBA ZINCADO CAB CHATA FENDA SIMPLES 3,2 X 20MM (3/4") "</v>
          </cell>
          <cell r="C12538" t="str">
            <v>UN</v>
          </cell>
          <cell r="D12538">
            <v>0.04</v>
          </cell>
        </row>
        <row r="12539">
          <cell r="A12539">
            <v>11055</v>
          </cell>
          <cell r="B12539" t="str">
            <v>PARAFUSO ROSCA SOBERBA ZINCADO CAB CHATA FENDA SIMPLES 3,5 X 25MM (1")</v>
          </cell>
          <cell r="C12539" t="str">
            <v>UN</v>
          </cell>
          <cell r="D12539">
            <v>0.06</v>
          </cell>
        </row>
        <row r="12540">
          <cell r="A12540">
            <v>11056</v>
          </cell>
          <cell r="B12540" t="str">
            <v>PARAFUSO ROSCA SOBERBA ZINCADO CAB CHATA FENDA SIMPLES 3,8 X 30MM (1.1/4")</v>
          </cell>
          <cell r="C12540" t="str">
            <v>UN</v>
          </cell>
          <cell r="D12540">
            <v>0.06</v>
          </cell>
        </row>
        <row r="12541">
          <cell r="A12541">
            <v>11057</v>
          </cell>
          <cell r="B12541" t="str">
            <v>PARAFUSO ROSCA SOBERBA ZINCADO CAB CHATA FENDA SIMPLES 4,8 X 40MM (1.1/2")</v>
          </cell>
          <cell r="C12541" t="str">
            <v>UN</v>
          </cell>
          <cell r="D12541">
            <v>0.13</v>
          </cell>
        </row>
        <row r="12542">
          <cell r="A12542">
            <v>11058</v>
          </cell>
          <cell r="B12542" t="str">
            <v>PARAFUSO ROSCA SOBERBA ZINCADO CAB CHATA FENDA SIMPLES 5,5 X 65MM (2.1/2") "</v>
          </cell>
          <cell r="C12542" t="str">
            <v>UN</v>
          </cell>
          <cell r="D12542">
            <v>0.65</v>
          </cell>
        </row>
        <row r="12543">
          <cell r="A12543">
            <v>11059</v>
          </cell>
          <cell r="B12543" t="str">
            <v>PARAFUSO ROSCA SOBERBA ZINCADO CAB CHATA FENDA SIMPLES 5,5 X 50MM (2") "</v>
          </cell>
          <cell r="C12543" t="str">
            <v>UN</v>
          </cell>
          <cell r="D12543">
            <v>0.25</v>
          </cell>
        </row>
        <row r="12544">
          <cell r="A12544">
            <v>11060</v>
          </cell>
          <cell r="B12544" t="str">
            <v>TIRANTE EM FG P/ CONTRAVENTAMENTO DE TELHA CANALETE 90 - 1/4" X 400MM "</v>
          </cell>
          <cell r="C12544" t="str">
            <v>UN</v>
          </cell>
          <cell r="D12544">
            <v>31.03</v>
          </cell>
        </row>
        <row r="12545">
          <cell r="A12545">
            <v>11061</v>
          </cell>
          <cell r="B12545" t="str">
            <v>CHAPA GALV PLANA 30GSG 0,399MM 3,204KG/M2</v>
          </cell>
          <cell r="C12545" t="str">
            <v>KG</v>
          </cell>
          <cell r="D12545">
            <v>5.13</v>
          </cell>
        </row>
        <row r="12546">
          <cell r="A12546">
            <v>11062</v>
          </cell>
          <cell r="B12546" t="str">
            <v>CHAPA CIMENTICIA, LISA, PRENSADA DE FIBROCIMENTO, E = 10 MM, DE 1,2 X 3,0 M (SEM AMIANTO)</v>
          </cell>
          <cell r="C12546" t="str">
            <v>M2</v>
          </cell>
          <cell r="D12546">
            <v>47.09</v>
          </cell>
        </row>
        <row r="12547">
          <cell r="A12547">
            <v>11063</v>
          </cell>
          <cell r="B12547" t="str">
            <v>CHAPA CIMENTICIA LISA, PRENSADA, DE FIBROCIMENTO, E = 6 MM, DE 1,2 X 3,0 M (SEM AMIANTO)</v>
          </cell>
          <cell r="C12547" t="str">
            <v>M2</v>
          </cell>
          <cell r="D12547">
            <v>45.59</v>
          </cell>
        </row>
        <row r="12548">
          <cell r="A12548">
            <v>11064</v>
          </cell>
          <cell r="B12548" t="str">
            <v>RUFO PARA TELHA FIBROCIMENTO CANALETE 90 OU KALHETAO (SEM AMIANTO)</v>
          </cell>
          <cell r="C12548" t="str">
            <v>UN</v>
          </cell>
          <cell r="D12548">
            <v>13.12</v>
          </cell>
        </row>
        <row r="12549">
          <cell r="A12549">
            <v>11065</v>
          </cell>
          <cell r="B12549" t="str">
            <v>TAMPAO PARA TELHA DE FIBROCIMENTO TIPO CANALETE 90 (SEM AMIANTO)</v>
          </cell>
          <cell r="C12549" t="str">
            <v>UN</v>
          </cell>
          <cell r="D12549">
            <v>12.49</v>
          </cell>
        </row>
        <row r="12550">
          <cell r="A12550">
            <v>11066</v>
          </cell>
          <cell r="B12550" t="str">
            <v>TAMPAO PARA TELHA DE FIBROCIMENTO TIPO CANALETE 49 OU KALHETA (SEM AMIANTO)</v>
          </cell>
          <cell r="C12550" t="str">
            <v>UN</v>
          </cell>
          <cell r="D12550">
            <v>10.89</v>
          </cell>
        </row>
        <row r="12551">
          <cell r="A12551">
            <v>11067</v>
          </cell>
          <cell r="B12551" t="str">
            <v>TELHA ALUMINIO TRAPEZOIDAL E = 0,5 MM</v>
          </cell>
          <cell r="C12551" t="str">
            <v>KG</v>
          </cell>
          <cell r="D12551">
            <v>23.49</v>
          </cell>
        </row>
        <row r="12552">
          <cell r="A12552">
            <v>11068</v>
          </cell>
          <cell r="B12552" t="str">
            <v>TELHA ALUMINIO TRAPEZOIDAL E = 0,7 MM</v>
          </cell>
          <cell r="C12552" t="str">
            <v>KG</v>
          </cell>
          <cell r="D12552">
            <v>26.52</v>
          </cell>
        </row>
        <row r="12553">
          <cell r="A12553">
            <v>11071</v>
          </cell>
          <cell r="B12553" t="str">
            <v>PLUG PVC P/ ESG PREDIAL 100MM</v>
          </cell>
          <cell r="C12553" t="str">
            <v>UN</v>
          </cell>
          <cell r="D12553">
            <v>6.56</v>
          </cell>
        </row>
        <row r="12554">
          <cell r="A12554">
            <v>11072</v>
          </cell>
          <cell r="B12554" t="str">
            <v>PLUG PVC P/ ESG PREDIAL 50MM</v>
          </cell>
          <cell r="C12554" t="str">
            <v>UN</v>
          </cell>
          <cell r="D12554">
            <v>2.4</v>
          </cell>
        </row>
        <row r="12555">
          <cell r="A12555">
            <v>11073</v>
          </cell>
          <cell r="B12555" t="str">
            <v>PLUG PVC P/ ESG PREDIAL 75MM</v>
          </cell>
          <cell r="C12555" t="str">
            <v>UN</v>
          </cell>
          <cell r="D12555">
            <v>5.5</v>
          </cell>
        </row>
        <row r="12556">
          <cell r="A12556">
            <v>11075</v>
          </cell>
          <cell r="B12556" t="str">
            <v>AREIA P/ LEITO FILTRANTE (1,68 A 0,42MM) - POSTO JAZIDA / FORNECEDOR (SEM FRETE)</v>
          </cell>
          <cell r="C12556" t="str">
            <v>M3</v>
          </cell>
          <cell r="D12556">
            <v>818.75</v>
          </cell>
        </row>
        <row r="12557">
          <cell r="A12557">
            <v>11076</v>
          </cell>
          <cell r="B12557" t="str">
            <v>AREIA PRETA P/ EMBOCO - POSTO JAZIDA / FORNECEDOR (SEM FRETE)</v>
          </cell>
          <cell r="C12557" t="str">
            <v>M3</v>
          </cell>
          <cell r="D12557">
            <v>62.5</v>
          </cell>
        </row>
        <row r="12558">
          <cell r="A12558">
            <v>11077</v>
          </cell>
          <cell r="B12558" t="str">
            <v>AREIA SELECIONADA P/ LEITO FILTRANTE - D = 0,5 A 0,7 MM - POSTO JAZIDA / FORNECEDOR (SEM FRETE)</v>
          </cell>
          <cell r="C12558" t="str">
            <v>M3</v>
          </cell>
          <cell r="D12558">
            <v>818.75</v>
          </cell>
        </row>
        <row r="12559">
          <cell r="A12559">
            <v>11078</v>
          </cell>
          <cell r="B12559" t="str">
            <v>AREIA SELECIONADA P/ LEITO FILTRANTE - D = 0,7 A 1 MM - POSTO JAZIDA / FORNECEDOR (SEM FRETE)</v>
          </cell>
          <cell r="C12559" t="str">
            <v>M3</v>
          </cell>
          <cell r="D12559">
            <v>818.75</v>
          </cell>
        </row>
        <row r="12560">
          <cell r="A12560">
            <v>11079</v>
          </cell>
          <cell r="B12560" t="str">
            <v>MATERIAL FILTRANTE (PEDREGULHO) 2,4 A 0,6 MM - POSTO PEDREIRA / FORNECEDOR (SEM FRETE)</v>
          </cell>
          <cell r="C12560" t="str">
            <v>M3</v>
          </cell>
          <cell r="D12560">
            <v>588.1</v>
          </cell>
        </row>
        <row r="12561">
          <cell r="A12561">
            <v>11080</v>
          </cell>
          <cell r="B12561" t="str">
            <v>MATERIAL FILTRANTE (PEDREGULHO) 15,4 A 9,6 MM - POSTO PEDREIRA / FORNECEDOR (SEM FRETE)</v>
          </cell>
          <cell r="C12561" t="str">
            <v>M3</v>
          </cell>
          <cell r="D12561">
            <v>588.1</v>
          </cell>
        </row>
        <row r="12562">
          <cell r="A12562">
            <v>11081</v>
          </cell>
          <cell r="B12562" t="str">
            <v>MATERIAL FILTRANTE (PEDREGULHO) 25,4 A 15,4 MM - POSTO PEDREIRA / FORNECEDOR (SEM FRETE)</v>
          </cell>
          <cell r="C12562" t="str">
            <v>M3</v>
          </cell>
          <cell r="D12562">
            <v>588.1</v>
          </cell>
        </row>
        <row r="12563">
          <cell r="A12563">
            <v>11082</v>
          </cell>
          <cell r="B12563" t="str">
            <v>MATERIAL FILTRANTE (PEDREGULHO) 38,0 A 25,4 MM - POSTO PEDREIRA / FORNECEDOR (SEM FRETE)</v>
          </cell>
          <cell r="C12563" t="str">
            <v>M3</v>
          </cell>
          <cell r="D12563">
            <v>600</v>
          </cell>
        </row>
        <row r="12564">
          <cell r="A12564">
            <v>11083</v>
          </cell>
          <cell r="B12564" t="str">
            <v>MATERIAL FILTRANTE (PEDREGULHO) 4,8 A 2,4 MM - POSTO PEDREIRA / FORNECEDOR (SEM FRETE)</v>
          </cell>
          <cell r="C12564" t="str">
            <v>M3</v>
          </cell>
          <cell r="D12564">
            <v>588.1</v>
          </cell>
        </row>
        <row r="12565">
          <cell r="A12565">
            <v>11084</v>
          </cell>
          <cell r="B12565" t="str">
            <v>MATERIAL FILTRANTE (PEDREGULHO) 9,6 A 4,8 MM - POSTO PEDREIRA / FORNECEDOR (SEM FRETE)</v>
          </cell>
          <cell r="C12565" t="str">
            <v>M3</v>
          </cell>
          <cell r="D12565">
            <v>588.1</v>
          </cell>
        </row>
        <row r="12566">
          <cell r="A12566">
            <v>11086</v>
          </cell>
          <cell r="B12566" t="str">
            <v>REJEITO DE MINÉRIO (SIR) - POSTO PEDREIRA / FORNECEDOR (SEM FRETE)</v>
          </cell>
          <cell r="C12566" t="str">
            <v>M3</v>
          </cell>
          <cell r="D12566">
            <v>61.9</v>
          </cell>
        </row>
        <row r="12567">
          <cell r="A12567">
            <v>11088</v>
          </cell>
          <cell r="B12567" t="str">
            <v>TELHA CERAMICA TIPO PLAN, DE 1A. QUALIDADE, COM 46 A 50 CM (COBERTURA DE 26 A 33 TELHAS POR M2)</v>
          </cell>
          <cell r="C12567" t="str">
            <v>UN</v>
          </cell>
          <cell r="D12567">
            <v>0.41</v>
          </cell>
        </row>
        <row r="12568">
          <cell r="A12568">
            <v>11091</v>
          </cell>
          <cell r="B12568" t="str">
            <v>PINGADEIRA PLASTICA P/ TELHA FIBROCIMENTO CANALETE 49 OU KALHETA</v>
          </cell>
          <cell r="C12568" t="str">
            <v>UN</v>
          </cell>
          <cell r="D12568">
            <v>1.22</v>
          </cell>
        </row>
        <row r="12569">
          <cell r="A12569">
            <v>11092</v>
          </cell>
          <cell r="B12569" t="str">
            <v>PINGADEIRA PLASTICA P/ TELHA FIBROCIMENTO CANALETE 90</v>
          </cell>
          <cell r="C12569" t="str">
            <v>UN</v>
          </cell>
          <cell r="D12569">
            <v>1.22</v>
          </cell>
        </row>
        <row r="12570">
          <cell r="A12570">
            <v>11094</v>
          </cell>
          <cell r="B12570" t="str">
            <v>PLACA DE VEDACAO NERVURA PARA TELHA DE FIBROCIMENTO TIPO CANALETE 90 (SEM AMIANTO)</v>
          </cell>
          <cell r="C12570" t="str">
            <v>UN</v>
          </cell>
          <cell r="D12570">
            <v>7.34</v>
          </cell>
        </row>
        <row r="12571">
          <cell r="A12571">
            <v>11096</v>
          </cell>
          <cell r="B12571" t="str">
            <v>PÓ DE MÁRMORE - POSTO PEDREIRA / FORNECEDOR (SEM FRETE)</v>
          </cell>
          <cell r="C12571" t="str">
            <v>KG</v>
          </cell>
          <cell r="D12571">
            <v>0.24</v>
          </cell>
        </row>
        <row r="12572">
          <cell r="A12572">
            <v>11107</v>
          </cell>
          <cell r="B12572" t="str">
            <v>ARAME GALVANIZADO 6 BWG, 5,16 MM (0,157 KG/M)</v>
          </cell>
          <cell r="C12572" t="str">
            <v>KG</v>
          </cell>
          <cell r="D12572">
            <v>11.08</v>
          </cell>
        </row>
        <row r="12573">
          <cell r="A12573">
            <v>11109</v>
          </cell>
          <cell r="B12573" t="str">
            <v>CIMENTO ASFALTICO DE PETROLEO A GRANEL (CAP) 30/45</v>
          </cell>
          <cell r="C12573" t="str">
            <v>KG</v>
          </cell>
          <cell r="D12573">
            <v>1.35</v>
          </cell>
        </row>
        <row r="12574">
          <cell r="A12574">
            <v>11112</v>
          </cell>
          <cell r="B12574" t="str">
            <v>CHAPA ALUMINIO P/ CALHA E = 0,5MM L = 0,3M</v>
          </cell>
          <cell r="C12574" t="str">
            <v>KG</v>
          </cell>
          <cell r="D12574">
            <v>26.67</v>
          </cell>
        </row>
        <row r="12575">
          <cell r="A12575">
            <v>11113</v>
          </cell>
          <cell r="B12575" t="str">
            <v>CHAPA ALUMINIO P/ CALHA E = 0,8MM L = 0,5M</v>
          </cell>
          <cell r="C12575" t="str">
            <v>KG</v>
          </cell>
          <cell r="D12575">
            <v>26.9</v>
          </cell>
        </row>
        <row r="12576">
          <cell r="A12576">
            <v>11114</v>
          </cell>
          <cell r="B12576" t="str">
            <v>CHAPA ALUMINIO P/ CALHA E = 0,8MM L = 0,6M</v>
          </cell>
          <cell r="C12576" t="str">
            <v>M</v>
          </cell>
          <cell r="D12576">
            <v>32.409999999999997</v>
          </cell>
        </row>
        <row r="12577">
          <cell r="A12577">
            <v>11115</v>
          </cell>
          <cell r="B12577" t="str">
            <v>CHAPA ALUMÍNIO PARA CALHA E = 0,8 MM L = 1,0 M</v>
          </cell>
          <cell r="C12577" t="str">
            <v>M</v>
          </cell>
          <cell r="D12577">
            <v>61.4</v>
          </cell>
        </row>
        <row r="12578">
          <cell r="A12578">
            <v>11116</v>
          </cell>
          <cell r="B12578" t="str">
            <v>DOMUS INDIVIDUAL EM ACRILICO</v>
          </cell>
          <cell r="C12578" t="str">
            <v>UN</v>
          </cell>
          <cell r="D12578">
            <v>400.24</v>
          </cell>
        </row>
        <row r="12579">
          <cell r="A12579">
            <v>11117</v>
          </cell>
          <cell r="B12579" t="str">
            <v>BLOCO SEXTAVADO P/PAVIMENTACAO, EM CONCRETO COM 35 MPA (TIPO BLOKRET), DE 30 X 30 CM, E = 8,0 CM (NBR 9781:2013)</v>
          </cell>
          <cell r="C12579" t="str">
            <v>UN</v>
          </cell>
          <cell r="D12579">
            <v>3.4</v>
          </cell>
        </row>
        <row r="12580">
          <cell r="A12580">
            <v>11122</v>
          </cell>
          <cell r="B12580" t="str">
            <v>CHAPA ALUMINIO E = 3MM</v>
          </cell>
          <cell r="C12580" t="str">
            <v>KG</v>
          </cell>
          <cell r="D12580">
            <v>27.76</v>
          </cell>
        </row>
        <row r="12581">
          <cell r="A12581">
            <v>11123</v>
          </cell>
          <cell r="B12581" t="str">
            <v>CHAPA ALUMINIO E = 4MM</v>
          </cell>
          <cell r="C12581" t="str">
            <v>KG</v>
          </cell>
          <cell r="D12581">
            <v>27.43</v>
          </cell>
        </row>
        <row r="12582">
          <cell r="A12582">
            <v>11125</v>
          </cell>
          <cell r="B12582" t="str">
            <v>CHAPA ALUMINIO E = 6MM</v>
          </cell>
          <cell r="C12582" t="str">
            <v>KG</v>
          </cell>
          <cell r="D12582">
            <v>27.24</v>
          </cell>
        </row>
        <row r="12583">
          <cell r="A12583">
            <v>11130</v>
          </cell>
          <cell r="B12583" t="str">
            <v>CHAPA DE MADEIRA COMPENSADA DE PINUS, VIROLA OU EQUIVALENTE, DE *2,2 X 1,6* M, E = 8 MM</v>
          </cell>
          <cell r="C12583" t="str">
            <v>M2</v>
          </cell>
          <cell r="D12583">
            <v>18.36</v>
          </cell>
        </row>
        <row r="12584">
          <cell r="A12584">
            <v>11131</v>
          </cell>
          <cell r="B12584" t="str">
            <v>CHAPA DE MADEIRA COMPENSADA DE PINUS, VIROLA OU EQUIVALENTE, DE *2,2 X 1,6* M, E = 20 MM</v>
          </cell>
          <cell r="C12584" t="str">
            <v>M2</v>
          </cell>
          <cell r="D12584">
            <v>36.450000000000003</v>
          </cell>
        </row>
        <row r="12585">
          <cell r="A12585">
            <v>11132</v>
          </cell>
          <cell r="B12585" t="str">
            <v>CHAPA DE MADEIRA COMPENSADA DE PINUS, VIROLA OU EQUIVALENTE, DE *2,2 X 1,6* M, E = 25 MM</v>
          </cell>
          <cell r="C12585" t="str">
            <v>M2</v>
          </cell>
          <cell r="D12585">
            <v>43.1</v>
          </cell>
        </row>
        <row r="12586">
          <cell r="A12586">
            <v>11134</v>
          </cell>
          <cell r="B12586" t="str">
            <v>CHAPA DE MADEIRA COMPENSADA NAVAL (COM COLA FENOLICA), E = 10 MM, DE *1,60 X 2,20* M</v>
          </cell>
          <cell r="C12586" t="str">
            <v>M2</v>
          </cell>
          <cell r="D12586">
            <v>22.87</v>
          </cell>
        </row>
        <row r="12587">
          <cell r="A12587">
            <v>11135</v>
          </cell>
          <cell r="B12587" t="str">
            <v>CHAPA DE MADEIRA COMPENSADA NAVAL (COM COLA FENOLICA), E = 12 MM, DE *1,60 X 2,20* M</v>
          </cell>
          <cell r="C12587" t="str">
            <v>M2</v>
          </cell>
          <cell r="D12587">
            <v>27.88</v>
          </cell>
        </row>
        <row r="12588">
          <cell r="A12588">
            <v>11136</v>
          </cell>
          <cell r="B12588" t="str">
            <v>CHAPA DE MADEIRA COMPENSADA NAVAL (COM COLA FENOLICA), E = 15 MM, DE *1,60 X 2,20* M</v>
          </cell>
          <cell r="C12588" t="str">
            <v>M2</v>
          </cell>
          <cell r="D12588">
            <v>30.16</v>
          </cell>
        </row>
        <row r="12589">
          <cell r="A12589">
            <v>11137</v>
          </cell>
          <cell r="B12589" t="str">
            <v>CHAPA DE MADEIRA COMPENSADA NAVAL (COM COLA FENOLICA), E = 20 MM, DE *1,60 X 2,20* M</v>
          </cell>
          <cell r="C12589" t="str">
            <v>M2</v>
          </cell>
          <cell r="D12589">
            <v>42.81</v>
          </cell>
        </row>
        <row r="12590">
          <cell r="A12590">
            <v>11138</v>
          </cell>
          <cell r="B12590" t="str">
            <v>OLEO COMBUSTIVEL BPF A GRANEL</v>
          </cell>
          <cell r="C12590" t="str">
            <v>L</v>
          </cell>
          <cell r="D12590">
            <v>1.73</v>
          </cell>
        </row>
        <row r="12591">
          <cell r="A12591">
            <v>11145</v>
          </cell>
          <cell r="B12591" t="str">
            <v>CONCRETO USINADO BOMBEAVEL COM BRITA 0 E 1, SLUMP = 100 MM +/- 20 MM, FCK = 35 MPA (INCLUI SERVICO DE BOMBEAMENTO)</v>
          </cell>
          <cell r="C12591" t="str">
            <v>M3</v>
          </cell>
          <cell r="D12591">
            <v>318.23</v>
          </cell>
        </row>
        <row r="12592">
          <cell r="A12592">
            <v>11146</v>
          </cell>
          <cell r="B12592" t="str">
            <v>CONCRETO USINADO AUTOADENSAVEL COM BRITA 0, SLUMP = 220 MM +/- 10 MM, FCK = 15 MPA (INCLUI SERVICO DE BOMBEAMENTO)</v>
          </cell>
          <cell r="C12592" t="str">
            <v>M3</v>
          </cell>
          <cell r="D12592">
            <v>270.2</v>
          </cell>
        </row>
        <row r="12593">
          <cell r="A12593">
            <v>11147</v>
          </cell>
          <cell r="B12593" t="str">
            <v>CONCRETO USINADO AUTOADENSAVEL COM BRITA 0, SLUMP = 220 MM +/- 10 MM, FCK = 20 MPA (INCLUI SERVICO DE BOMBEAMENTO)</v>
          </cell>
          <cell r="C12593" t="str">
            <v>M3</v>
          </cell>
          <cell r="D12593">
            <v>280.20999999999998</v>
          </cell>
        </row>
        <row r="12594">
          <cell r="A12594">
            <v>11149</v>
          </cell>
          <cell r="B12594" t="str">
            <v>PRIMER EPOXI</v>
          </cell>
          <cell r="C12594" t="str">
            <v>GL</v>
          </cell>
          <cell r="D12594">
            <v>151.52000000000001</v>
          </cell>
        </row>
        <row r="12595">
          <cell r="A12595">
            <v>11151</v>
          </cell>
          <cell r="B12595" t="str">
            <v>PORTA CHAPA DOBRADA ACO PRE-ZINCADO OU C/ ADICAO DE COBRE ABRIR C/ VENEZIANA 87 X 210CM</v>
          </cell>
          <cell r="C12595" t="str">
            <v>M2</v>
          </cell>
          <cell r="D12595">
            <v>160.71</v>
          </cell>
        </row>
        <row r="12596">
          <cell r="A12596">
            <v>11152</v>
          </cell>
          <cell r="B12596" t="str">
            <v>PORTA CHAPA DOBRADA ACO PRE-ZINCADO OU C/ ADICAO DE COBRE ABRIR C/ TRAVESSAS P/ VIDRO 87 X 210CM</v>
          </cell>
          <cell r="C12596" t="str">
            <v>M2</v>
          </cell>
          <cell r="D12596">
            <v>174.25</v>
          </cell>
        </row>
        <row r="12597">
          <cell r="A12597">
            <v>11153</v>
          </cell>
          <cell r="B12597" t="str">
            <v>PORTA CHAPA DOBRADA ACO PRE-ZINCADO OU C/ ADICAO DE COBRE ABRIR C/ POSTIGO P/ VIDRO 87 X 210CM</v>
          </cell>
          <cell r="C12597" t="str">
            <v>M2</v>
          </cell>
          <cell r="D12597">
            <v>299.79000000000002</v>
          </cell>
        </row>
        <row r="12598">
          <cell r="A12598">
            <v>11154</v>
          </cell>
          <cell r="B12598" t="str">
            <v>PORTA CORTA FOGO 0,90X2,10X0,04M</v>
          </cell>
          <cell r="C12598" t="str">
            <v>UN</v>
          </cell>
          <cell r="D12598">
            <v>522.67999999999995</v>
          </cell>
        </row>
        <row r="12599">
          <cell r="A12599">
            <v>11155</v>
          </cell>
          <cell r="B12599" t="str">
            <v>PORTA METALICA ABRIR TIPO VENEZIANA C/ GUARNICAO COMPLETA 87 X 210CM</v>
          </cell>
          <cell r="C12599" t="str">
            <v>M2</v>
          </cell>
          <cell r="D12599">
            <v>221.5</v>
          </cell>
        </row>
        <row r="12600">
          <cell r="A12600">
            <v>11156</v>
          </cell>
          <cell r="B12600" t="str">
            <v>PORTA PANTOGRAFICA EM ACO PERFIL "U"</v>
          </cell>
          <cell r="C12600" t="str">
            <v>M2</v>
          </cell>
          <cell r="D12600">
            <v>217.32</v>
          </cell>
        </row>
        <row r="12601">
          <cell r="A12601">
            <v>11157</v>
          </cell>
          <cell r="B12601" t="str">
            <v>WASH PRIMER PARA TINTA AUTOMOTIVA</v>
          </cell>
          <cell r="C12601" t="str">
            <v>GL</v>
          </cell>
          <cell r="D12601">
            <v>122.71</v>
          </cell>
        </row>
        <row r="12602">
          <cell r="A12602">
            <v>11161</v>
          </cell>
          <cell r="B12602" t="str">
            <v>CAL HIDRATADA P/ PINTURA</v>
          </cell>
          <cell r="C12602" t="str">
            <v>KG</v>
          </cell>
          <cell r="D12602">
            <v>1.1000000000000001</v>
          </cell>
        </row>
        <row r="12603">
          <cell r="A12603">
            <v>11162</v>
          </cell>
          <cell r="B12603" t="str">
            <v>FIXADOR DE CAL TIPO GLOBOFIX OU EQUIV</v>
          </cell>
          <cell r="C12603" t="str">
            <v>UN</v>
          </cell>
          <cell r="D12603">
            <v>2.04</v>
          </cell>
        </row>
        <row r="12604">
          <cell r="A12604">
            <v>11163</v>
          </cell>
          <cell r="B12604" t="str">
            <v>TINTA PARA SINALIZAÇÃO HORIZONTAL, À BASE DE RESINA ACRÍLICA, EMULSIONADA EM ÁGUA, TIPO AQUAPLAST - INDUTIL (NBR 13699)</v>
          </cell>
          <cell r="C12604" t="str">
            <v>GL</v>
          </cell>
          <cell r="D12604">
            <v>125.36</v>
          </cell>
        </row>
        <row r="12605">
          <cell r="A12605">
            <v>11168</v>
          </cell>
          <cell r="B12605" t="str">
            <v>LACA INCOLOR CONCENTRADA PARA MADEIRA</v>
          </cell>
          <cell r="C12605" t="str">
            <v>GL</v>
          </cell>
          <cell r="D12605">
            <v>54.97</v>
          </cell>
        </row>
        <row r="12606">
          <cell r="A12606">
            <v>11169</v>
          </cell>
          <cell r="B12606" t="str">
            <v>VERNIZ ACRILICO EM PO</v>
          </cell>
          <cell r="C12606" t="str">
            <v>KG</v>
          </cell>
          <cell r="D12606">
            <v>59.55</v>
          </cell>
        </row>
        <row r="12607">
          <cell r="A12607">
            <v>11174</v>
          </cell>
          <cell r="B12607" t="str">
            <v>PRIMER UNIVERSAL, FUNDO ANTICORROSIVO TIPO ZARCAO</v>
          </cell>
          <cell r="C12607" t="str">
            <v>18L</v>
          </cell>
          <cell r="D12607">
            <v>430.19</v>
          </cell>
        </row>
        <row r="12608">
          <cell r="A12608">
            <v>11183</v>
          </cell>
          <cell r="B12608" t="str">
            <v>BASCULANTE ACO 100 X 100 X 8 CM - 4 BASCULAS</v>
          </cell>
          <cell r="C12608" t="str">
            <v>UN</v>
          </cell>
          <cell r="D12608">
            <v>261.77</v>
          </cell>
        </row>
        <row r="12609">
          <cell r="A12609">
            <v>11185</v>
          </cell>
          <cell r="B12609" t="str">
            <v>VIDRO PLANO ARMADO E = 7MM - SEM COLOCACAO</v>
          </cell>
          <cell r="C12609" t="str">
            <v>M2</v>
          </cell>
          <cell r="D12609">
            <v>222.79</v>
          </cell>
        </row>
        <row r="12610">
          <cell r="A12610">
            <v>11186</v>
          </cell>
          <cell r="B12610" t="str">
            <v>ESPELHO CRISTAL E = 4 MM</v>
          </cell>
          <cell r="C12610" t="str">
            <v>M2</v>
          </cell>
          <cell r="D12610">
            <v>247.22</v>
          </cell>
        </row>
        <row r="12611">
          <cell r="A12611">
            <v>11188</v>
          </cell>
          <cell r="B12611" t="str">
            <v>VIDRO LISO FUME E = 4MM - SEM COLOCACAO</v>
          </cell>
          <cell r="C12611" t="str">
            <v>M2</v>
          </cell>
          <cell r="D12611">
            <v>114.99</v>
          </cell>
        </row>
        <row r="12612">
          <cell r="A12612">
            <v>11189</v>
          </cell>
          <cell r="B12612" t="str">
            <v>VIDRO LISO FUME E = 6MM - SEM COLOCACAO</v>
          </cell>
          <cell r="C12612" t="str">
            <v>M2</v>
          </cell>
          <cell r="D12612">
            <v>172.48</v>
          </cell>
        </row>
        <row r="12613">
          <cell r="A12613">
            <v>11190</v>
          </cell>
          <cell r="B12613" t="str">
            <v>BASCULANTE EM CHAPA DOBRADA DE ACO COM ADICAO DE COBRE, DE 0,60 X 0,60 M (4 FOLHAS, SENDO 2 OU 3 MOVEIS)</v>
          </cell>
          <cell r="C12613" t="str">
            <v>UN</v>
          </cell>
          <cell r="D12613">
            <v>121.43</v>
          </cell>
        </row>
        <row r="12614">
          <cell r="A12614">
            <v>11192</v>
          </cell>
          <cell r="B12614" t="str">
            <v>BASCULANTE EM CANTONEIRA DE FERRO 5/8" X 1/8" - 4 BANDEIRAS (2 FIXAS, 2 MOVEIS) - 80 X 80CM</v>
          </cell>
          <cell r="C12614" t="str">
            <v>UN</v>
          </cell>
          <cell r="D12614">
            <v>223.43</v>
          </cell>
        </row>
        <row r="12615">
          <cell r="A12615">
            <v>11193</v>
          </cell>
          <cell r="B12615" t="str">
            <v>JANELA VENEZIANA DE CORRER EM CHAPA DOBRADA ACO (3/4" X 1/8") COM TRATAMENTO E PROTECAO CONTA CORROSAO E COM VIDROS, 6 FOLHAS 150 X 120 CM</v>
          </cell>
          <cell r="C12615" t="str">
            <v>M2</v>
          </cell>
          <cell r="D12615">
            <v>473.87</v>
          </cell>
        </row>
        <row r="12616">
          <cell r="A12616">
            <v>11194</v>
          </cell>
          <cell r="B12616" t="str">
            <v>JANELA VENEZIANA DE CORRER EM CHAPA DOBRADA ACO (3/4" X 1/8") COM TRATAMENTO E PROTECAO CONTA CORROSAO, SEM VIDRO, 6 FOLHAS 150 X 120 CM</v>
          </cell>
          <cell r="C12616" t="str">
            <v>M2</v>
          </cell>
          <cell r="D12616">
            <v>426.66</v>
          </cell>
        </row>
        <row r="12617">
          <cell r="A12617">
            <v>11197</v>
          </cell>
          <cell r="B12617" t="str">
            <v>JANELA CHAPA DOBRADA ACO GALVANIZADO A FOGO, DE CORRER, 2 FLS P/ VIDRO, DE 150 X 120 CM (3/4" X 1/8")</v>
          </cell>
          <cell r="C12617" t="str">
            <v>UN</v>
          </cell>
          <cell r="D12617">
            <v>648.97</v>
          </cell>
        </row>
        <row r="12618">
          <cell r="A12618">
            <v>11199</v>
          </cell>
          <cell r="B12618" t="str">
            <v>JANELA CHAPA DOBRADA ACO GALVANIZADO A FOGO, DE CORRER, 4 FLS, COM DIVISAO HORIZONTAL P/ VIDRO, DE 150 X 120 CM (3/4" X 1/8")</v>
          </cell>
          <cell r="C12618" t="str">
            <v>UN</v>
          </cell>
          <cell r="D12618">
            <v>670.64</v>
          </cell>
        </row>
        <row r="12619">
          <cell r="A12619">
            <v>11226</v>
          </cell>
          <cell r="B12619" t="str">
            <v>JANELA CHAPA DOBRADA ACO GALVANIZADO A FOGO, DE CORRER, 4 FLS, SEM DIVISAO HORIZONTAL P/ VIDRO, DE 150 X 120 CM (3/4" X 1/8")</v>
          </cell>
          <cell r="C12619" t="str">
            <v>UN</v>
          </cell>
          <cell r="D12619">
            <v>341.23</v>
          </cell>
        </row>
        <row r="12620">
          <cell r="A12620">
            <v>11227</v>
          </cell>
          <cell r="B12620" t="str">
            <v>JANELA CHAPA DOBRADA ACO GALVANIZADO A FOGO, CORRER 4 FLS, SEM DIVISAO HORIZONTAL, P/ VIDRO, DE 200 X 120 CM (3/4" X 1/8")</v>
          </cell>
          <cell r="C12620" t="str">
            <v>UN</v>
          </cell>
          <cell r="D12620">
            <v>495.02</v>
          </cell>
        </row>
        <row r="12621">
          <cell r="A12621">
            <v>11231</v>
          </cell>
          <cell r="B12621" t="str">
            <v>BASCULANTE EM CANTONEIRA DE FERRO 3/4" X 1/8" - 80 X 80CM</v>
          </cell>
          <cell r="C12621" t="str">
            <v>M2</v>
          </cell>
          <cell r="D12621">
            <v>349.1</v>
          </cell>
        </row>
        <row r="12622">
          <cell r="A12622">
            <v>11234</v>
          </cell>
          <cell r="B12622" t="str">
            <v>RALO QUADRADO FOFO C/ REQUADRO 200 X 200MM P/ PATIO</v>
          </cell>
          <cell r="C12622" t="str">
            <v>UN</v>
          </cell>
          <cell r="D12622">
            <v>32.44</v>
          </cell>
        </row>
        <row r="12623">
          <cell r="A12623">
            <v>11235</v>
          </cell>
          <cell r="B12623" t="str">
            <v>GRELHA FOFO P/ CANALETA 15 X 150 X 1000MM P/ GARAGEM E ESTACIONAMENTO</v>
          </cell>
          <cell r="C12623" t="str">
            <v>UN</v>
          </cell>
          <cell r="D12623">
            <v>49.41</v>
          </cell>
        </row>
        <row r="12624">
          <cell r="A12624">
            <v>11236</v>
          </cell>
          <cell r="B12624" t="str">
            <v>GRELHA FOFO P/ CANALETA 15 X 200 X 1000MM P/ GARAGEM E ESTACIONAMENTO</v>
          </cell>
          <cell r="C12624" t="str">
            <v>UN</v>
          </cell>
          <cell r="D12624">
            <v>64.44</v>
          </cell>
        </row>
        <row r="12625">
          <cell r="A12625">
            <v>11241</v>
          </cell>
          <cell r="B12625" t="str">
            <v>CAIXA DE FERRO FUNDIDO P/ REGISTRO NA RUA - 38,5 X 38,5 X 22CM - 59KG</v>
          </cell>
          <cell r="C12625" t="str">
            <v>UN</v>
          </cell>
          <cell r="D12625">
            <v>313.67</v>
          </cell>
        </row>
        <row r="12626">
          <cell r="A12626">
            <v>11242</v>
          </cell>
          <cell r="B12626" t="str">
            <v>DEGRAU FF P/ POCO VISITA N.2 / 2,5KG</v>
          </cell>
          <cell r="C12626" t="str">
            <v>UN</v>
          </cell>
          <cell r="D12626">
            <v>42.96</v>
          </cell>
        </row>
        <row r="12627">
          <cell r="A12627">
            <v>11243</v>
          </cell>
          <cell r="B12627" t="str">
            <v>DEGRAU FF P/ POCO VISITA N.3 / 7,0KG</v>
          </cell>
          <cell r="C12627" t="str">
            <v>UN</v>
          </cell>
          <cell r="D12627">
            <v>42.96</v>
          </cell>
        </row>
        <row r="12628">
          <cell r="A12628">
            <v>11244</v>
          </cell>
          <cell r="B12628" t="str">
            <v>GRELHA FOFO ARTICULADA C/ REQUADRO P/ CAIXA RALO 290 X 870MM 135KG CARGA MAX 1.000KG P/ CAPTACAO AGUA PLUVIAL</v>
          </cell>
          <cell r="C12628" t="str">
            <v>UN</v>
          </cell>
          <cell r="D12628">
            <v>365.19</v>
          </cell>
        </row>
        <row r="12629">
          <cell r="A12629">
            <v>11245</v>
          </cell>
          <cell r="B12629" t="str">
            <v>GRELHA FOFO C/ REQUADRO P/ CAIXA RALO 290 X 870MM 135KG CARGA MAX 10.000KG P/ CAPTACAO AGUA PLUVIAL</v>
          </cell>
          <cell r="C12629" t="str">
            <v>UN</v>
          </cell>
          <cell r="D12629">
            <v>337.26</v>
          </cell>
        </row>
        <row r="12630">
          <cell r="A12630">
            <v>11246</v>
          </cell>
          <cell r="B12630" t="str">
            <v>CAIXA DE PASSAGEM N 1 PADRAO TELEBRAS DIM 10 X10 X 5CM EM CHAPA DE ACO GALV</v>
          </cell>
          <cell r="C12630" t="str">
            <v>UN</v>
          </cell>
          <cell r="D12630">
            <v>10.01</v>
          </cell>
        </row>
        <row r="12631">
          <cell r="A12631">
            <v>11247</v>
          </cell>
          <cell r="B12631" t="str">
            <v>CAIXA DE PASSAGEM P/ TELEFONE EM CHAPA DE ACO GALV 150 X 150 X 15CM</v>
          </cell>
          <cell r="C12631" t="str">
            <v>UN</v>
          </cell>
          <cell r="D12631">
            <v>906.88</v>
          </cell>
        </row>
        <row r="12632">
          <cell r="A12632">
            <v>11248</v>
          </cell>
          <cell r="B12632" t="str">
            <v>CAIXA DE PASSAGEM P/ TELEFONE EM CHAPA DE ACO GALV 200 X 200 X 15CM</v>
          </cell>
          <cell r="C12632" t="str">
            <v>UN</v>
          </cell>
          <cell r="D12632">
            <v>1236.8800000000001</v>
          </cell>
        </row>
        <row r="12633">
          <cell r="A12633">
            <v>11249</v>
          </cell>
          <cell r="B12633" t="str">
            <v>CAIXA DE PASSAGEM P/ TELEFONE EM CHAPA DE ACO GALV 200 X 200 X 21,8CM</v>
          </cell>
          <cell r="C12633" t="str">
            <v>UN</v>
          </cell>
          <cell r="D12633">
            <v>1729.78</v>
          </cell>
        </row>
        <row r="12634">
          <cell r="A12634">
            <v>11250</v>
          </cell>
          <cell r="B12634" t="str">
            <v>CAIXA DE PASSAGEM N 2 PADRAO TELEBRAS DIM 20 X 20 X 12CM EM CHAPA DE ACO GALV</v>
          </cell>
          <cell r="C12634" t="str">
            <v>UN</v>
          </cell>
          <cell r="D12634">
            <v>49.04</v>
          </cell>
        </row>
        <row r="12635">
          <cell r="A12635">
            <v>11251</v>
          </cell>
          <cell r="B12635" t="str">
            <v>CAIXA DE PASSAGEM N 3 PADRAO TELEBRAS DIM 40 X 40 X 12CM EM CHAPA DE ACO GALV</v>
          </cell>
          <cell r="C12635" t="str">
            <v>UN</v>
          </cell>
          <cell r="D12635">
            <v>88.81</v>
          </cell>
        </row>
        <row r="12636">
          <cell r="A12636">
            <v>11252</v>
          </cell>
          <cell r="B12636" t="str">
            <v>CAIXA DE PASSAGEM PADRAO TELESP/TELEBRAS DIM 50 X 50 X 12CM EM CHAPA DE ACO GALV</v>
          </cell>
          <cell r="C12636" t="str">
            <v>UN</v>
          </cell>
          <cell r="D12636">
            <v>100.93</v>
          </cell>
        </row>
        <row r="12637">
          <cell r="A12637">
            <v>11253</v>
          </cell>
          <cell r="B12637" t="str">
            <v>CAIXA DE PASSAGEM N 4 PADRAO TELEBRAS DIM 60 X 60 X 12CM EM CHAPA DE ACO GALV</v>
          </cell>
          <cell r="C12637" t="str">
            <v>UN</v>
          </cell>
          <cell r="D12637">
            <v>141.07</v>
          </cell>
        </row>
        <row r="12638">
          <cell r="A12638">
            <v>11254</v>
          </cell>
          <cell r="B12638" t="str">
            <v>CAIXA DE PASSAGEM P/ TELEFONE EM CHAPA DE ACO GALV 60 X 60 X 15CM</v>
          </cell>
          <cell r="C12638" t="str">
            <v>UN</v>
          </cell>
          <cell r="D12638">
            <v>149.30000000000001</v>
          </cell>
        </row>
        <row r="12639">
          <cell r="A12639">
            <v>11255</v>
          </cell>
          <cell r="B12639" t="str">
            <v>CAIXA DE PASSAGEM N 5 PADRAO TELEBRAS DIM 80 X 80 X 12CM EM CHAPA DE ACO GALV</v>
          </cell>
          <cell r="C12639" t="str">
            <v>UN</v>
          </cell>
          <cell r="D12639">
            <v>208.61</v>
          </cell>
        </row>
        <row r="12640">
          <cell r="A12640">
            <v>11256</v>
          </cell>
          <cell r="B12640" t="str">
            <v>CAIXA DE PASSAGEM P/ TELEFONE EM CHAPA DE ACO GALV 80 X 80 X 15CM</v>
          </cell>
          <cell r="C12640" t="str">
            <v>UN</v>
          </cell>
          <cell r="D12640">
            <v>248.52</v>
          </cell>
        </row>
        <row r="12641">
          <cell r="A12641">
            <v>11267</v>
          </cell>
          <cell r="B12641" t="str">
            <v>ARRUELA DE LATAO FURO D=34 MM ESP=2,5 MM DIAM FURO=17 MM</v>
          </cell>
          <cell r="C12641" t="str">
            <v>UN</v>
          </cell>
          <cell r="D12641">
            <v>1.29</v>
          </cell>
        </row>
        <row r="12642">
          <cell r="A12642">
            <v>11270</v>
          </cell>
          <cell r="B12642" t="str">
            <v>BRACADEIRA FIXACAO CABO PARA-RAIO - SIMPLES</v>
          </cell>
          <cell r="C12642" t="str">
            <v>UN</v>
          </cell>
          <cell r="D12642">
            <v>5.12</v>
          </cell>
        </row>
        <row r="12643">
          <cell r="A12643">
            <v>11272</v>
          </cell>
          <cell r="B12643" t="str">
            <v>ALCA PRE-FORMADA DE DISTRIBUICAO DG-4542 PLP</v>
          </cell>
          <cell r="C12643" t="str">
            <v>UN</v>
          </cell>
          <cell r="D12643">
            <v>2.4500000000000002</v>
          </cell>
        </row>
        <row r="12644">
          <cell r="A12644">
            <v>11273</v>
          </cell>
          <cell r="B12644" t="str">
            <v>ALCA PRE-FORMADA DE DISTRIBUICAO P/ CONDUTORES DE ALUMINIO # 1/0; 6/1 CAA"</v>
          </cell>
          <cell r="C12644" t="str">
            <v>UN</v>
          </cell>
          <cell r="D12644">
            <v>4.29</v>
          </cell>
        </row>
        <row r="12645">
          <cell r="A12645">
            <v>11274</v>
          </cell>
          <cell r="B12645" t="str">
            <v>ALCA PRE-FORMADA DE SERVICO SG-4500 PLP</v>
          </cell>
          <cell r="C12645" t="str">
            <v>UN</v>
          </cell>
          <cell r="D12645">
            <v>2.37</v>
          </cell>
        </row>
        <row r="12646">
          <cell r="A12646">
            <v>11275</v>
          </cell>
          <cell r="B12646" t="str">
            <v>ALCA PRE-FORMADA DE SERVICO P/ CONDUTORES DE ALUMINIO # 4; 6/1 CAA"</v>
          </cell>
          <cell r="C12646" t="str">
            <v>UN</v>
          </cell>
          <cell r="D12646">
            <v>1.46</v>
          </cell>
        </row>
        <row r="12647">
          <cell r="A12647">
            <v>11276</v>
          </cell>
          <cell r="B12647" t="str">
            <v>CAMINHAO BASCULANTE 5,0M3 TOCO POTENCIA 170CV - PBT 16500KG - CARGA UTIL MAX C/ EQUIP =11240KG - DIST ENTRE EIXOS 360 0MM - INCL CACAMBA</v>
          </cell>
          <cell r="C12647" t="str">
            <v>UN</v>
          </cell>
          <cell r="D12647">
            <v>293186.55</v>
          </cell>
        </row>
        <row r="12648">
          <cell r="A12648">
            <v>11277</v>
          </cell>
          <cell r="B12648" t="str">
            <v>CAMINHAO BASCULANTE 6,0M3 TOCO MERCEDES BENZ 1720 K - POTENCIA 211CV - PBT =16500KG - CARGA UTIL MAX C/ EQUIP =11240KG - DIST ENTRE EIXOS 3600MM - INCL CACAMBA</v>
          </cell>
          <cell r="C12648" t="str">
            <v>UN</v>
          </cell>
          <cell r="D12648">
            <v>251688.52</v>
          </cell>
        </row>
        <row r="12649">
          <cell r="A12649">
            <v>11278</v>
          </cell>
          <cell r="B12649" t="str">
            <v>CAMINHÃO TOCO MERCEDES BENS ATEGO 1418/ 48, DIST. ENTRE EIXOS 4760 MM, POTÊNCIA 177 CV, PBT= 13990 KG CARGA UTIL MAX C/ EQUIP = 9390 KG - INCLUI CARROCERIA FIXA ABERTA DE MADEIRA P/ TRANSP. GERAL DE CARGA SEC</v>
          </cell>
          <cell r="C12649" t="str">
            <v>UN</v>
          </cell>
          <cell r="D12649">
            <v>189523.67</v>
          </cell>
        </row>
        <row r="12650">
          <cell r="A12650">
            <v>11279</v>
          </cell>
          <cell r="B12650" t="str">
            <v>CAMINHÃO TOCO MERCEDES BENZ ATEGO 1718 / 54 , POTÊNCIA 177 CV , PBT = 16000 KG, DIST. ENTRE EIXOS 5360 MM - INCLUI CARROCERIA FIXA ABERTA DE MADEIRA P/TRANSP. GERAL DE CARGA SECA - DIMENSÕES APROX. 2,50 X 7,</v>
          </cell>
          <cell r="C12650" t="str">
            <v>UN</v>
          </cell>
          <cell r="D12650">
            <v>238320.98</v>
          </cell>
        </row>
        <row r="12651">
          <cell r="A12651">
            <v>11280</v>
          </cell>
          <cell r="B12651" t="str">
            <v>MAQUINA DE CORTAR ASFALTO/CONCRETO, TIPO CLIPPER C 84, COM MOTOR A GASOLINA, 8,25 HP, C/ DISCO ATE 20"</v>
          </cell>
          <cell r="C12651" t="str">
            <v>UN</v>
          </cell>
          <cell r="D12651">
            <v>5419.29</v>
          </cell>
        </row>
        <row r="12652">
          <cell r="A12652">
            <v>11281</v>
          </cell>
          <cell r="B12652" t="str">
            <v>COMPACTADOR (SOQUETE) COM MOTOR A GASOLINA DE 3 HP, PESO DE 74 KG</v>
          </cell>
          <cell r="C12652" t="str">
            <v>UN</v>
          </cell>
          <cell r="D12652">
            <v>10902.01</v>
          </cell>
        </row>
        <row r="12653">
          <cell r="A12653">
            <v>11282</v>
          </cell>
          <cell r="B12653" t="str">
            <v>ROLO COMPACTADOR VIBRATÓRIO TANDEM CILINDROS LISOS DE AÇO, DYNAPAC, MODELO CC-900, POTÊNCIA 23,5HP - PESO MÁXIMO OPERACIONAL 1600KG - IMPACTO DINÂMICO 1,73T</v>
          </cell>
          <cell r="C12653" t="str">
            <v>UN</v>
          </cell>
          <cell r="D12653">
            <v>120507.84</v>
          </cell>
        </row>
        <row r="12654">
          <cell r="A12654">
            <v>11284</v>
          </cell>
          <cell r="B12654" t="str">
            <v>GRELHA FOFO PARA CAPTACAO DE AGUA PLUVIAL EM VIAS URBANAS, COM REQUADRO, CAIXA RALO DE *290 X 870* MM, *80* KG, CARGA MAXIMA DE 8000 KG</v>
          </cell>
          <cell r="C12654" t="str">
            <v>UN</v>
          </cell>
          <cell r="D12654">
            <v>290</v>
          </cell>
        </row>
        <row r="12655">
          <cell r="A12655">
            <v>11289</v>
          </cell>
          <cell r="B12655" t="str">
            <v>TAMPAO T-5 AR (5,0Kg) 20 X 20CM P/ CAIXA DE REGISTRO</v>
          </cell>
          <cell r="C12655" t="str">
            <v>UN</v>
          </cell>
          <cell r="D12655">
            <v>26.63</v>
          </cell>
        </row>
        <row r="12656">
          <cell r="A12656">
            <v>11290</v>
          </cell>
          <cell r="B12656" t="str">
            <v>TAMPAO FOFO 125 KG P/ POCO VISITA</v>
          </cell>
          <cell r="C12656" t="str">
            <v>UN</v>
          </cell>
          <cell r="D12656">
            <v>365.19</v>
          </cell>
        </row>
        <row r="12657">
          <cell r="A12657">
            <v>11291</v>
          </cell>
          <cell r="B12657" t="str">
            <v>TAMPAO FOFO 175 KG P/ POCO VISITA T-175</v>
          </cell>
          <cell r="C12657" t="str">
            <v>UN</v>
          </cell>
          <cell r="D12657">
            <v>472.59</v>
          </cell>
        </row>
        <row r="12658">
          <cell r="A12658">
            <v>11292</v>
          </cell>
          <cell r="B12658" t="str">
            <v>TAMPAO FOFO 30 X 40 CM S/INSCRICAO</v>
          </cell>
          <cell r="C12658" t="str">
            <v>UN</v>
          </cell>
          <cell r="D12658">
            <v>116</v>
          </cell>
        </row>
        <row r="12659">
          <cell r="A12659">
            <v>11293</v>
          </cell>
          <cell r="B12659" t="str">
            <v>TAMPAO FOFO 40X50CM C/INSCRICAO "INCENDIO"</v>
          </cell>
          <cell r="C12659" t="str">
            <v>UN</v>
          </cell>
          <cell r="D12659">
            <v>178.29</v>
          </cell>
        </row>
        <row r="12660">
          <cell r="A12660">
            <v>11296</v>
          </cell>
          <cell r="B12660" t="str">
            <v>TAMPAO FOFO 170KG CARGA MAX 30000KG DIAM ABERT 900MM P/ POCO VISITA DE REDE DE AGUA PLUVIAL, ESGOTO ETC</v>
          </cell>
          <cell r="C12660" t="str">
            <v>UN</v>
          </cell>
          <cell r="D12660">
            <v>2453.19</v>
          </cell>
        </row>
        <row r="12661">
          <cell r="A12661">
            <v>11298</v>
          </cell>
          <cell r="B12661" t="str">
            <v>TAMPAO FOFO P/ CAIXA REGISTRO T-34 (34 KG)</v>
          </cell>
          <cell r="C12661" t="str">
            <v>UN</v>
          </cell>
          <cell r="D12661">
            <v>134.47</v>
          </cell>
        </row>
        <row r="12662">
          <cell r="A12662">
            <v>11299</v>
          </cell>
          <cell r="B12662" t="str">
            <v>TAMPA FOFO TIPO R2 PADRAO TELEBRAS 545 X 1104MM 75KG CARGA MAX 2000KG P/ CAIXA TELEFONE</v>
          </cell>
          <cell r="C12662" t="str">
            <v>UN</v>
          </cell>
          <cell r="D12662">
            <v>315.77999999999997</v>
          </cell>
        </row>
        <row r="12663">
          <cell r="A12663">
            <v>11301</v>
          </cell>
          <cell r="B12663" t="str">
            <v>TAMPAO FOFO ARTICULADO83KG CARGA MAX 12500KG DIAM ABERT 600MM P/ POCO VISITA DE REDE AGUA PLUVIAL, ESGOTO ETC</v>
          </cell>
          <cell r="C12663" t="str">
            <v>UN</v>
          </cell>
          <cell r="D12663">
            <v>928</v>
          </cell>
        </row>
        <row r="12664">
          <cell r="A12664">
            <v>11303</v>
          </cell>
          <cell r="B12664" t="str">
            <v>TAMPAO FOFO T-100 D=745MM 79,5KG</v>
          </cell>
          <cell r="C12664" t="str">
            <v>UN</v>
          </cell>
          <cell r="D12664">
            <v>230.82</v>
          </cell>
        </row>
        <row r="12665">
          <cell r="A12665">
            <v>11315</v>
          </cell>
          <cell r="B12665" t="str">
            <v>TAMPAO FOFO T-16 (7KG) - 30x30CM (P/ CAIXA DE INSPECAO)</v>
          </cell>
          <cell r="C12665" t="str">
            <v>UN</v>
          </cell>
          <cell r="D12665">
            <v>53.26</v>
          </cell>
        </row>
        <row r="12666">
          <cell r="A12666">
            <v>11316</v>
          </cell>
          <cell r="B12666" t="str">
            <v>TAMPAO FOFO 33KG CARGA MAX 12500KG DIAM ABERT 500MM P/ POCO VISITA DE REDE DE AGUA PLUVIAL, ESGOTO ETC</v>
          </cell>
          <cell r="C12666" t="str">
            <v>UN</v>
          </cell>
          <cell r="D12666">
            <v>249.19</v>
          </cell>
        </row>
        <row r="12667">
          <cell r="A12667">
            <v>11321</v>
          </cell>
          <cell r="B12667" t="str">
            <v>REDUCAO PVC PBA JE PB P/REDE AGUA DN 100 X 50/DE 110 X 60MM</v>
          </cell>
          <cell r="C12667" t="str">
            <v>UN</v>
          </cell>
          <cell r="D12667">
            <v>10.74</v>
          </cell>
        </row>
        <row r="12668">
          <cell r="A12668">
            <v>11323</v>
          </cell>
          <cell r="B12668" t="str">
            <v>REDUCAO PVC PBA JE PB P/REDE AGUA DN 100 X 75/DE 110 X 85MM</v>
          </cell>
          <cell r="C12668" t="str">
            <v>UN</v>
          </cell>
          <cell r="D12668">
            <v>12.83</v>
          </cell>
        </row>
        <row r="12669">
          <cell r="A12669">
            <v>11359</v>
          </cell>
          <cell r="B12669" t="str">
            <v>ESMERILHADEIRA ANGULAR ELÉTRICA (8500 RPM; POTÊNCIA DE 2400 W) PARA DISCOS DE DESBASTE, CORTE E LIXA, COM D = 7")</v>
          </cell>
          <cell r="C12669" t="str">
            <v>UN</v>
          </cell>
          <cell r="D12669">
            <v>543.44000000000005</v>
          </cell>
        </row>
        <row r="12670">
          <cell r="A12670">
            <v>11360</v>
          </cell>
          <cell r="B12670" t="str">
            <v>GERADOR PORTATIL DE 5 KVA, MONOFASICO, COM MOTOR A GASOLINA DE 8 HP</v>
          </cell>
          <cell r="C12670" t="str">
            <v>UN</v>
          </cell>
          <cell r="D12670">
            <v>2993.84</v>
          </cell>
        </row>
        <row r="12671">
          <cell r="A12671">
            <v>11364</v>
          </cell>
          <cell r="B12671" t="str">
            <v>PORTA EUCATEX EUCADUR PRONTA PARA PINTURA 60 X 210 X 3,5CM</v>
          </cell>
          <cell r="C12671" t="str">
            <v>UN</v>
          </cell>
          <cell r="D12671">
            <v>152.31</v>
          </cell>
        </row>
        <row r="12672">
          <cell r="A12672">
            <v>11365</v>
          </cell>
          <cell r="B12672" t="str">
            <v>PORTA EUCATEX EUCADUR PRONTA PARA PINTURA 70 X 210 X 3,5CM</v>
          </cell>
          <cell r="C12672" t="str">
            <v>UN</v>
          </cell>
          <cell r="D12672">
            <v>156.52000000000001</v>
          </cell>
        </row>
        <row r="12673">
          <cell r="A12673">
            <v>11366</v>
          </cell>
          <cell r="B12673" t="str">
            <v>PORTA EUCATEX EUCADUR PRONTA PARA PINTURA 80 X 210 X 3,5CM</v>
          </cell>
          <cell r="C12673" t="str">
            <v>UN</v>
          </cell>
          <cell r="D12673">
            <v>102.19</v>
          </cell>
        </row>
        <row r="12674">
          <cell r="A12674">
            <v>11367</v>
          </cell>
          <cell r="B12674" t="str">
            <v>PORTA EUCAPLAC CHAPA PINTADA COR 80X210CM E=35MM - EUCATEX</v>
          </cell>
          <cell r="C12674" t="str">
            <v>M2</v>
          </cell>
          <cell r="D12674">
            <v>191.55</v>
          </cell>
        </row>
        <row r="12675">
          <cell r="A12675">
            <v>11378</v>
          </cell>
          <cell r="B12675" t="str">
            <v>TE REDUCAO PVC PBA NBR 10351 P/ REDE AGUA BBB JE DN 100 X 50 /DE 110 X 60MM</v>
          </cell>
          <cell r="C12675" t="str">
            <v>UN</v>
          </cell>
          <cell r="D12675">
            <v>23.46</v>
          </cell>
        </row>
        <row r="12676">
          <cell r="A12676">
            <v>11379</v>
          </cell>
          <cell r="B12676" t="str">
            <v>TE REDUCAO PVC PBA NBR 10351 P/ REDE AGUA BBB JE DN 100 X 75 /DE 110 X 85MM</v>
          </cell>
          <cell r="C12676" t="str">
            <v>UN</v>
          </cell>
          <cell r="D12676">
            <v>25.62</v>
          </cell>
        </row>
        <row r="12677">
          <cell r="A12677">
            <v>11381</v>
          </cell>
          <cell r="B12677" t="str">
            <v>PORTA MADEIRA REGIONAL 2A VENEZIANA E = 3CM /POSTIGO/ PREVISAO P/ VIDRO</v>
          </cell>
          <cell r="C12677" t="str">
            <v>M2</v>
          </cell>
          <cell r="D12677">
            <v>380.04</v>
          </cell>
        </row>
        <row r="12678">
          <cell r="A12678">
            <v>11411</v>
          </cell>
          <cell r="B12678" t="str">
            <v>ESTACA CONCRETO PRE-MOLDADO INCLUSIVE CRAVACAO E EMENDAS 130T</v>
          </cell>
          <cell r="C12678" t="str">
            <v>M</v>
          </cell>
          <cell r="D12678">
            <v>390.13</v>
          </cell>
        </row>
        <row r="12679">
          <cell r="A12679">
            <v>11412</v>
          </cell>
          <cell r="B12679" t="str">
            <v>ESTACA CONCRETO PRE-MOLDADO INCLUSIVE CRAVACAO E EMENDAS 170T</v>
          </cell>
          <cell r="C12679" t="str">
            <v>M</v>
          </cell>
          <cell r="D12679">
            <v>522.42999999999995</v>
          </cell>
        </row>
        <row r="12680">
          <cell r="A12680">
            <v>11413</v>
          </cell>
          <cell r="B12680" t="str">
            <v>ESTACA CONCRETO PRE-MOLDADO INCLUSIVE CRAVACAO E EMENDAS 35T</v>
          </cell>
          <cell r="C12680" t="str">
            <v>M</v>
          </cell>
          <cell r="D12680">
            <v>143.94999999999999</v>
          </cell>
        </row>
        <row r="12681">
          <cell r="A12681">
            <v>11414</v>
          </cell>
          <cell r="B12681" t="str">
            <v>ESTACA CONCRETO PRE-MOLDADO INCLUSIVE CRAVACAO E EMENDAS 45T</v>
          </cell>
          <cell r="C12681" t="str">
            <v>M</v>
          </cell>
          <cell r="D12681">
            <v>169.13</v>
          </cell>
        </row>
        <row r="12682">
          <cell r="A12682">
            <v>11416</v>
          </cell>
          <cell r="B12682" t="str">
            <v>ESTACA CONCRETO PRE-MOLDADO INCLUSIVE CRAVACAO E EMENDAS 75T</v>
          </cell>
          <cell r="C12682" t="str">
            <v>M</v>
          </cell>
          <cell r="D12682">
            <v>232.88</v>
          </cell>
        </row>
        <row r="12683">
          <cell r="A12683">
            <v>11417</v>
          </cell>
          <cell r="B12683" t="str">
            <v>ESTACA CONCRETO PRE-MOLDADO INCLUSIVE CRAVACAO E EMENDAS 95T</v>
          </cell>
          <cell r="C12683" t="str">
            <v>M</v>
          </cell>
          <cell r="D12683">
            <v>299.18</v>
          </cell>
        </row>
        <row r="12684">
          <cell r="A12684">
            <v>11419</v>
          </cell>
          <cell r="B12684" t="str">
            <v>ESTACA CONCRETO PRE-MOLDADO OCTOGONAL DN = 36CM INCL. EMENDAS 55 A 60T</v>
          </cell>
          <cell r="C12684" t="str">
            <v>M</v>
          </cell>
          <cell r="D12684">
            <v>246.18</v>
          </cell>
        </row>
        <row r="12685">
          <cell r="A12685">
            <v>11421</v>
          </cell>
          <cell r="B12685" t="str">
            <v>TRILHO (TIPO FERROVIA) UTILZADO PARA ESTACAS EM FUNDACOES PREDIAIS</v>
          </cell>
          <cell r="C12685" t="str">
            <v>KG</v>
          </cell>
          <cell r="D12685">
            <v>4.8</v>
          </cell>
        </row>
        <row r="12686">
          <cell r="A12686">
            <v>11426</v>
          </cell>
          <cell r="B12686" t="str">
            <v>DINAMITE GELATINOSA 1" - 75%"</v>
          </cell>
          <cell r="C12686" t="str">
            <v>KG</v>
          </cell>
          <cell r="D12686">
            <v>13.02</v>
          </cell>
        </row>
        <row r="12687">
          <cell r="A12687">
            <v>11427</v>
          </cell>
          <cell r="B12687" t="str">
            <v>POLVORA NEGRA</v>
          </cell>
          <cell r="C12687" t="str">
            <v>KG</v>
          </cell>
          <cell r="D12687">
            <v>26.82</v>
          </cell>
        </row>
        <row r="12688">
          <cell r="A12688">
            <v>11428</v>
          </cell>
          <cell r="B12688" t="str">
            <v>ESPOLETA ELETRICA N.8 FIO DE COBRE C/ 3,0M</v>
          </cell>
          <cell r="C12688" t="str">
            <v>UN</v>
          </cell>
          <cell r="D12688">
            <v>29.77</v>
          </cell>
        </row>
        <row r="12689">
          <cell r="A12689">
            <v>11429</v>
          </cell>
          <cell r="B12689" t="str">
            <v>ESTOPIM DUPLO</v>
          </cell>
          <cell r="C12689" t="str">
            <v>M</v>
          </cell>
          <cell r="D12689">
            <v>3.52</v>
          </cell>
        </row>
        <row r="12690">
          <cell r="A12690">
            <v>11439</v>
          </cell>
          <cell r="B12690" t="str">
            <v>DOBRADICA FERRO GALV 1 3/4 X 2" SEM ANEIS</v>
          </cell>
          <cell r="C12690" t="str">
            <v>UN</v>
          </cell>
          <cell r="D12690">
            <v>0.87</v>
          </cell>
        </row>
        <row r="12691">
          <cell r="A12691">
            <v>11440</v>
          </cell>
          <cell r="B12691" t="str">
            <v>DOBRADICA FERRO GALV 3 X 3" SEM ANEIS</v>
          </cell>
          <cell r="C12691" t="str">
            <v>UN</v>
          </cell>
          <cell r="D12691">
            <v>2.89</v>
          </cell>
        </row>
        <row r="12692">
          <cell r="A12692">
            <v>11441</v>
          </cell>
          <cell r="B12692" t="str">
            <v>DOBRADICA FERRO GALV 4 X 3" COM ANEIS</v>
          </cell>
          <cell r="C12692" t="str">
            <v>UN</v>
          </cell>
          <cell r="D12692">
            <v>3.24</v>
          </cell>
        </row>
        <row r="12693">
          <cell r="A12693">
            <v>11443</v>
          </cell>
          <cell r="B12693" t="str">
            <v>DOBRADICA FERRO POLIDO OU GALV 3 X 3" E=2MM PINO SOLTO OU REVERSIVEL SEM ANEIS</v>
          </cell>
          <cell r="C12693" t="str">
            <v>UN</v>
          </cell>
          <cell r="D12693">
            <v>4.37</v>
          </cell>
        </row>
        <row r="12694">
          <cell r="A12694">
            <v>11445</v>
          </cell>
          <cell r="B12694" t="str">
            <v>DOBRADICA LATAO CROMADO 2 1/2 X 1 3/8" SEM ANEIS</v>
          </cell>
          <cell r="C12694" t="str">
            <v>UN</v>
          </cell>
          <cell r="D12694">
            <v>4.74</v>
          </cell>
        </row>
        <row r="12695">
          <cell r="A12695">
            <v>11446</v>
          </cell>
          <cell r="B12695" t="str">
            <v>DOBRADICA LATAO CROMADO 3 X 3 1/2" C/ ANEIS</v>
          </cell>
          <cell r="C12695" t="str">
            <v>UN</v>
          </cell>
          <cell r="D12695">
            <v>13.12</v>
          </cell>
        </row>
        <row r="12696">
          <cell r="A12696">
            <v>11447</v>
          </cell>
          <cell r="B12696" t="str">
            <v>DOBRADICA LATAO CROMADO 3 X 3" C/ ANEIS</v>
          </cell>
          <cell r="C12696" t="str">
            <v>UN</v>
          </cell>
          <cell r="D12696">
            <v>12.68</v>
          </cell>
        </row>
        <row r="12697">
          <cell r="A12697">
            <v>11449</v>
          </cell>
          <cell r="B12697" t="str">
            <v>DOBRADICA TP PIANO FERRO LATONADO 1" X 3M P/ PORTA ARMARIO</v>
          </cell>
          <cell r="C12697" t="str">
            <v>UN</v>
          </cell>
          <cell r="D12697">
            <v>10.59</v>
          </cell>
        </row>
        <row r="12698">
          <cell r="A12698">
            <v>11450</v>
          </cell>
          <cell r="B12698" t="str">
            <v>DOBRADICA TP PIANO LATAO POLIDO 1" X 3M P/ PORTA ARMARIO</v>
          </cell>
          <cell r="C12698" t="str">
            <v>UN</v>
          </cell>
          <cell r="D12698">
            <v>21.27</v>
          </cell>
        </row>
        <row r="12699">
          <cell r="A12699">
            <v>11451</v>
          </cell>
          <cell r="B12699" t="str">
            <v>DOBRADICA "VAI-E-VEM LATAO POLIDO 3"</v>
          </cell>
          <cell r="C12699" t="str">
            <v>UN</v>
          </cell>
          <cell r="D12699">
            <v>31.21</v>
          </cell>
        </row>
        <row r="12700">
          <cell r="A12700">
            <v>11455</v>
          </cell>
          <cell r="B12700" t="str">
            <v>FERROLHO/FECHO/TARJETA OU TRINCO PINO REDONDO 8" SOBREPOR FERRO ZINC/GALV OU POLIDO "</v>
          </cell>
          <cell r="C12700" t="str">
            <v>UN</v>
          </cell>
          <cell r="D12700">
            <v>10.76</v>
          </cell>
        </row>
        <row r="12701">
          <cell r="A12701">
            <v>11456</v>
          </cell>
          <cell r="B12701" t="str">
            <v>FERROLHO/FECHO/TARJETA OU TRINCO PINO REDONDO 12" SOBREPOR FERRO ZINC/GALV OU POLIDO "</v>
          </cell>
          <cell r="C12701" t="str">
            <v>UN</v>
          </cell>
          <cell r="D12701">
            <v>13.38</v>
          </cell>
        </row>
        <row r="12702">
          <cell r="A12702">
            <v>11457</v>
          </cell>
          <cell r="B12702" t="str">
            <v>TARJETA TIPO LIVRE/OCUPADO P/ PORTA BANHEIRO</v>
          </cell>
          <cell r="C12702" t="str">
            <v>UN</v>
          </cell>
          <cell r="D12702">
            <v>20.78</v>
          </cell>
        </row>
        <row r="12703">
          <cell r="A12703">
            <v>11458</v>
          </cell>
          <cell r="B12703" t="str">
            <v>FECHO SEGURANCA TP BATOM LATAO CROMADO P/ PORTA EXT</v>
          </cell>
          <cell r="C12703" t="str">
            <v>UN</v>
          </cell>
          <cell r="D12703">
            <v>22.83</v>
          </cell>
        </row>
        <row r="12704">
          <cell r="A12704">
            <v>11461</v>
          </cell>
          <cell r="B12704" t="str">
            <v>FECHO CHATO SOBREPOR FERRO ZINCADO/NIQUEL/GALV OU POLIDO - 5"</v>
          </cell>
          <cell r="C12704" t="str">
            <v>UN</v>
          </cell>
          <cell r="D12704">
            <v>4.93</v>
          </cell>
        </row>
        <row r="12705">
          <cell r="A12705">
            <v>11462</v>
          </cell>
          <cell r="B12705" t="str">
            <v>GONZO SOBREPOR LATAO P/ JANELA PIVOTANTE (CAPELINHA)</v>
          </cell>
          <cell r="C12705" t="str">
            <v>PAR</v>
          </cell>
          <cell r="D12705">
            <v>12.81</v>
          </cell>
        </row>
        <row r="12706">
          <cell r="A12706">
            <v>11467</v>
          </cell>
          <cell r="B12706" t="str">
            <v>FECHADURA SOBREPOR FERRO PINTADO CHAVE GRANDE</v>
          </cell>
          <cell r="C12706" t="str">
            <v>UN</v>
          </cell>
          <cell r="D12706">
            <v>9.8699999999999992</v>
          </cell>
        </row>
        <row r="12707">
          <cell r="A12707">
            <v>11468</v>
          </cell>
          <cell r="B12707" t="str">
            <v>FECHADURA TIPO LA FONTE 218 CILINDRO CROMADA P/ ARMARIO E GAVETA ESP ATE 20MM</v>
          </cell>
          <cell r="C12707" t="str">
            <v>UN</v>
          </cell>
          <cell r="D12707">
            <v>54.59</v>
          </cell>
        </row>
        <row r="12708">
          <cell r="A12708">
            <v>11469</v>
          </cell>
          <cell r="B12708" t="str">
            <v>FECHADURA C/ CILINDRO ACABAMENTO POLIDO OU CROMADO P/ MOVEIS</v>
          </cell>
          <cell r="C12708" t="str">
            <v>UN</v>
          </cell>
          <cell r="D12708">
            <v>10.35</v>
          </cell>
        </row>
        <row r="12709">
          <cell r="A12709">
            <v>11470</v>
          </cell>
          <cell r="B12709" t="str">
            <v>FECHADURA EMBUTIR TIPO LA FONTE 119 CILINDRO CROMADA C/ LINGUETA P/ ARMARIO</v>
          </cell>
          <cell r="C12709" t="str">
            <v>UN</v>
          </cell>
          <cell r="D12709">
            <v>120.96</v>
          </cell>
        </row>
        <row r="12710">
          <cell r="A12710">
            <v>11473</v>
          </cell>
          <cell r="B12710" t="str">
            <v>FECHADURA SOBREPOR C/ CILINDRO FERRO CROMADO OU PINTADO</v>
          </cell>
          <cell r="C12710" t="str">
            <v>UN</v>
          </cell>
          <cell r="D12710">
            <v>38.61</v>
          </cell>
        </row>
        <row r="12711">
          <cell r="A12711">
            <v>11474</v>
          </cell>
          <cell r="B12711" t="str">
            <v>FECHADURA EMBUTIR TIPO GORGES LA FONTE 1010 OU EQUIV CROMADA P/ ARMARIO</v>
          </cell>
          <cell r="C12711" t="str">
            <v>UN</v>
          </cell>
          <cell r="D12711">
            <v>60.07</v>
          </cell>
        </row>
        <row r="12712">
          <cell r="A12712">
            <v>11475</v>
          </cell>
          <cell r="B12712" t="str">
            <v>FECHADURA BICO PAPAGAIO C/ CILINDRO P/ PORTA CORRER EXTERNA INCL CONCHAS - ACAB SUPERIOR (LINHA LUXO)</v>
          </cell>
          <cell r="C12712" t="str">
            <v>CJ</v>
          </cell>
          <cell r="D12712">
            <v>126.36</v>
          </cell>
        </row>
        <row r="12713">
          <cell r="A12713">
            <v>11476</v>
          </cell>
          <cell r="B12713" t="str">
            <v>FECHADURA LA FONTE 1515-ST2-55MM TIPO GORGES P/ PORTA INTERNA (SOMENTE A MAQUINA, SEM ESPELHO E SEM MACANETA)</v>
          </cell>
          <cell r="C12713" t="str">
            <v>UN</v>
          </cell>
          <cell r="D12713">
            <v>81</v>
          </cell>
        </row>
        <row r="12714">
          <cell r="A12714">
            <v>11477</v>
          </cell>
          <cell r="B12714" t="str">
            <v>FECHADURA TUBULAR CILINDRO CENTRAL 70MM COMPLETA - TP LA FONTE 30 CR OU EQUIV</v>
          </cell>
          <cell r="C12714" t="str">
            <v>CJ</v>
          </cell>
          <cell r="D12714">
            <v>574.49</v>
          </cell>
        </row>
        <row r="12715">
          <cell r="A12715">
            <v>11478</v>
          </cell>
          <cell r="B12715" t="str">
            <v>FECHADURA LA FONTE 330-ST-55MM C/ CILINDRO P/ PORTA EXT (SOMENTE A MAQUINA, SEM ESPELHO E SEM MACANETA)</v>
          </cell>
          <cell r="C12715" t="str">
            <v>UN</v>
          </cell>
          <cell r="D12715">
            <v>352.41</v>
          </cell>
        </row>
        <row r="12716">
          <cell r="A12716">
            <v>11479</v>
          </cell>
          <cell r="B12716" t="str">
            <v>FECHADURA LA FONTE 330-ST2-40MM C/ CILINDRO P/ PORTA EXT (SOMENTE A MAQUINA, SEM ESPELHO E SEM MACANETA)</v>
          </cell>
          <cell r="C12716" t="str">
            <v>UN</v>
          </cell>
          <cell r="D12716">
            <v>130.5</v>
          </cell>
        </row>
        <row r="12717">
          <cell r="A12717">
            <v>11480</v>
          </cell>
          <cell r="B12717" t="str">
            <v>FECHADURA EMBUTIR REFORCADA (DE SEGURANCA) C/ CILINDRO P/ PORTA EXT, COMPLETA - ACAB PADRAO MEDI O</v>
          </cell>
          <cell r="C12717" t="str">
            <v>CJ</v>
          </cell>
          <cell r="D12717">
            <v>136.80000000000001</v>
          </cell>
        </row>
        <row r="12718">
          <cell r="A12718">
            <v>11481</v>
          </cell>
          <cell r="B12718" t="str">
            <v>FECHADURA LA FONTE 7070-ST2-40MM P/ PORTA DE BANHEIRO (SOMENTE A MAQUINA, SEM ESPELHO E SEM MACA NETA)</v>
          </cell>
          <cell r="C12718" t="str">
            <v>UN</v>
          </cell>
          <cell r="D12718">
            <v>77.27</v>
          </cell>
        </row>
        <row r="12719">
          <cell r="A12719">
            <v>11482</v>
          </cell>
          <cell r="B12719" t="str">
            <v>FECHADURA BICO PAPAGAIO P/ PORTA CORRER INTERNA CHAVE BIPARTIDA - ACAB PADRAO MEDIO</v>
          </cell>
          <cell r="C12719" t="str">
            <v>CJ</v>
          </cell>
          <cell r="D12719">
            <v>75.33</v>
          </cell>
        </row>
        <row r="12720">
          <cell r="A12720">
            <v>11483</v>
          </cell>
          <cell r="B12720" t="str">
            <v>FECHADURA EMBUTIR REFORCADA (DE SEGURANCA) C/ CILINDRO P/ PORTA EXT, COMPLETA - ACAB SUPERIOR (LINHA LUXO)</v>
          </cell>
          <cell r="C12720" t="str">
            <v>CJ</v>
          </cell>
          <cell r="D12720">
            <v>235.98</v>
          </cell>
        </row>
        <row r="12721">
          <cell r="A12721">
            <v>11484</v>
          </cell>
          <cell r="B12721" t="str">
            <v>FECHADURA SOBREPOR C/ CILINDRO LATAO CROMADO OU POLIDO</v>
          </cell>
          <cell r="C12721" t="str">
            <v>UN</v>
          </cell>
          <cell r="D12721">
            <v>117.09</v>
          </cell>
        </row>
        <row r="12722">
          <cell r="A12722">
            <v>11493</v>
          </cell>
          <cell r="B12722" t="str">
            <v>TE REDUCAO PVC PBA NBR 10351 P/ REDE AGUA BBB JE DN 75 X 50 /DE 85 X 60MM</v>
          </cell>
          <cell r="C12722" t="str">
            <v>UN</v>
          </cell>
          <cell r="D12722">
            <v>12.97</v>
          </cell>
        </row>
        <row r="12723">
          <cell r="A12723">
            <v>11499</v>
          </cell>
          <cell r="B12723" t="str">
            <v>MOLA HIDRAULICA DE PISO P/ VIDRO TEMPERADO 10MM</v>
          </cell>
          <cell r="C12723" t="str">
            <v>UN</v>
          </cell>
          <cell r="D12723">
            <v>908.06</v>
          </cell>
        </row>
        <row r="12724">
          <cell r="A12724">
            <v>11518</v>
          </cell>
          <cell r="B12724" t="str">
            <v>MACANETA TIPO BOLA - ACAB SUPERIOR (LINHA LUXO)</v>
          </cell>
          <cell r="C12724" t="str">
            <v>PAR</v>
          </cell>
          <cell r="D12724">
            <v>100.24</v>
          </cell>
        </row>
        <row r="12725">
          <cell r="A12725">
            <v>11519</v>
          </cell>
          <cell r="B12725" t="str">
            <v>MACANETA ALAVANCA - ACAB PADRAO MEDIO</v>
          </cell>
          <cell r="C12725" t="str">
            <v>PAR</v>
          </cell>
          <cell r="D12725">
            <v>32.32</v>
          </cell>
        </row>
        <row r="12726">
          <cell r="A12726">
            <v>11520</v>
          </cell>
          <cell r="B12726" t="str">
            <v>MACANETA ALAVANCA - LINHA POPULAR</v>
          </cell>
          <cell r="C12726" t="str">
            <v>PAR</v>
          </cell>
          <cell r="D12726">
            <v>8.77</v>
          </cell>
        </row>
        <row r="12727">
          <cell r="A12727">
            <v>11522</v>
          </cell>
          <cell r="B12727" t="str">
            <v>PUXADOR CONCHA LATAO CROMADO OU POLIDO P/ PORTA/JAN CORRER C/ FURO P/ CHAVE - 4 X 10CM</v>
          </cell>
          <cell r="C12727" t="str">
            <v>UN</v>
          </cell>
          <cell r="D12727">
            <v>8.0399999999999991</v>
          </cell>
        </row>
        <row r="12728">
          <cell r="A12728">
            <v>11523</v>
          </cell>
          <cell r="B12728" t="str">
            <v>PUXADOR CONCHA LATAO CROMADO OU POLIDO P/ PORTA/JAN CORRER - 3 X 9CM</v>
          </cell>
          <cell r="C12728" t="str">
            <v>UN</v>
          </cell>
          <cell r="D12728">
            <v>7.4</v>
          </cell>
        </row>
        <row r="12729">
          <cell r="A12729">
            <v>11524</v>
          </cell>
          <cell r="B12729" t="str">
            <v>PUXADOR TUBULAR DE CENTRO P/ JANELAS - LATAO CROMADO</v>
          </cell>
          <cell r="C12729" t="str">
            <v>UN</v>
          </cell>
          <cell r="D12729">
            <v>10.25</v>
          </cell>
        </row>
        <row r="12730">
          <cell r="A12730">
            <v>11540</v>
          </cell>
          <cell r="B12730" t="str">
            <v>FECHO CHATO SOBREPOR FERRO ZINCADO/NIQUEL/GALV OU POLIDO - 8"</v>
          </cell>
          <cell r="C12730" t="str">
            <v>UN</v>
          </cell>
          <cell r="D12730">
            <v>8.23</v>
          </cell>
        </row>
        <row r="12731">
          <cell r="A12731">
            <v>11543</v>
          </cell>
          <cell r="B12731" t="str">
            <v>FERROLHO/FECHO/TARJETA OU TRINCO PINO REDONDO 4"(10CM) SOBREPOR LATAO CROMADO/POLIDO OU OXIDADO</v>
          </cell>
          <cell r="C12731" t="str">
            <v>UN</v>
          </cell>
          <cell r="D12731">
            <v>15.63</v>
          </cell>
        </row>
        <row r="12732">
          <cell r="A12732">
            <v>11552</v>
          </cell>
          <cell r="B12732" t="str">
            <v>CANALETA ALUMINIO 1 X 1CM P/ PORTA /JANELA CORRER</v>
          </cell>
          <cell r="C12732" t="str">
            <v>M</v>
          </cell>
          <cell r="D12732">
            <v>5.29</v>
          </cell>
        </row>
        <row r="12733">
          <cell r="A12733">
            <v>11554</v>
          </cell>
          <cell r="B12733" t="str">
            <v>ENTRADA LATAO CROMADO TIPO 303 LA FONTE P/ FECHADURA PORTA INTERNA</v>
          </cell>
          <cell r="C12733" t="str">
            <v>UN</v>
          </cell>
          <cell r="D12733">
            <v>4.4400000000000004</v>
          </cell>
        </row>
        <row r="12734">
          <cell r="A12734">
            <v>11557</v>
          </cell>
          <cell r="B12734" t="str">
            <v>ESPELHO P/ FECHADURA EXTERNA EMBUTIR - ACAB PADRAO MEDIO</v>
          </cell>
          <cell r="C12734" t="str">
            <v>PAR</v>
          </cell>
          <cell r="D12734">
            <v>12.63</v>
          </cell>
        </row>
        <row r="12735">
          <cell r="A12735">
            <v>11558</v>
          </cell>
          <cell r="B12735" t="str">
            <v>ESPELHO P/ FECHADURA EXTERNA EMBUTIR - LINHA POPULAR</v>
          </cell>
          <cell r="C12735" t="str">
            <v>PAR</v>
          </cell>
          <cell r="D12735">
            <v>10.31</v>
          </cell>
        </row>
        <row r="12736">
          <cell r="A12736">
            <v>11559</v>
          </cell>
          <cell r="B12736" t="str">
            <v>GUIA LATAO CROMADO 3/4'' P/ PORTA/JAN CORRER</v>
          </cell>
          <cell r="C12736" t="str">
            <v>UN</v>
          </cell>
          <cell r="D12736">
            <v>5.2</v>
          </cell>
        </row>
        <row r="12737">
          <cell r="A12737">
            <v>11560</v>
          </cell>
          <cell r="B12737" t="str">
            <v>MOLA FECHA PORTA P/ PORTA C/ LARGURA ATE 90CM</v>
          </cell>
          <cell r="C12737" t="str">
            <v>UN</v>
          </cell>
          <cell r="D12737">
            <v>154.65</v>
          </cell>
        </row>
        <row r="12738">
          <cell r="A12738">
            <v>11561</v>
          </cell>
          <cell r="B12738" t="str">
            <v>MOLA FECHA PORTA P/ PORTA C/ LARGURA 91 A 100CM</v>
          </cell>
          <cell r="C12738" t="str">
            <v>UN</v>
          </cell>
          <cell r="D12738">
            <v>187.61</v>
          </cell>
        </row>
        <row r="12739">
          <cell r="A12739">
            <v>11571</v>
          </cell>
          <cell r="B12739" t="str">
            <v>MOLA FECHA PORTA P/ PORTA C/ LARGURA MAIOR QUE 100CM</v>
          </cell>
          <cell r="C12739" t="str">
            <v>UN</v>
          </cell>
          <cell r="D12739">
            <v>204.82</v>
          </cell>
        </row>
        <row r="12740">
          <cell r="A12740">
            <v>11572</v>
          </cell>
          <cell r="B12740" t="str">
            <v>CALCO/PRENDEDOR LATAO CROMADO P/ PORTA</v>
          </cell>
          <cell r="C12740" t="str">
            <v>UN</v>
          </cell>
          <cell r="D12740">
            <v>13.97</v>
          </cell>
        </row>
        <row r="12741">
          <cell r="A12741">
            <v>11573</v>
          </cell>
          <cell r="B12741" t="str">
            <v>RODIZIO LATAO 6MM C/ ROLAMENTO SKF</v>
          </cell>
          <cell r="C12741" t="str">
            <v>UN</v>
          </cell>
          <cell r="D12741">
            <v>13.23</v>
          </cell>
        </row>
        <row r="12742">
          <cell r="A12742">
            <v>11575</v>
          </cell>
          <cell r="B12742" t="str">
            <v>ROLDANA FIXA DUPLA LATAO C/ ROLAMENTO P/ PORTA/JAN CORRER</v>
          </cell>
          <cell r="C12742" t="str">
            <v>UN</v>
          </cell>
          <cell r="D12742">
            <v>24.26</v>
          </cell>
        </row>
        <row r="12743">
          <cell r="A12743">
            <v>11576</v>
          </cell>
          <cell r="B12743" t="str">
            <v>ROLDANA LATAO P/ JANELA GUILHOTINA</v>
          </cell>
          <cell r="C12743" t="str">
            <v>UN</v>
          </cell>
          <cell r="D12743">
            <v>25.48</v>
          </cell>
        </row>
        <row r="12744">
          <cell r="A12744">
            <v>11577</v>
          </cell>
          <cell r="B12744" t="str">
            <v>ROSETA LATAO CROMADO TIPO 303 LA FONTE P/ FECHADURA PORTA</v>
          </cell>
          <cell r="C12744" t="str">
            <v>UN</v>
          </cell>
          <cell r="D12744">
            <v>4.42</v>
          </cell>
        </row>
        <row r="12745">
          <cell r="A12745">
            <v>11578</v>
          </cell>
          <cell r="B12745" t="str">
            <v>ROSETA LATAO CROMADO TIPO 203 LA FONTE P/ FECHADURA PORTA</v>
          </cell>
          <cell r="C12745" t="str">
            <v>UN</v>
          </cell>
          <cell r="D12745">
            <v>6.49</v>
          </cell>
        </row>
        <row r="12746">
          <cell r="A12746">
            <v>11580</v>
          </cell>
          <cell r="B12746" t="str">
            <v>TRILHO QUADRADO ALUMINIO 1/4'' P/ RODIZIOS</v>
          </cell>
          <cell r="C12746" t="str">
            <v>M</v>
          </cell>
          <cell r="D12746">
            <v>9.5500000000000007</v>
          </cell>
        </row>
        <row r="12747">
          <cell r="A12747">
            <v>11581</v>
          </cell>
          <cell r="B12747" t="str">
            <v>TRILHO "U" ALUMINIO 40 X 40MM P/ ROLDANA</v>
          </cell>
          <cell r="C12747" t="str">
            <v>M</v>
          </cell>
          <cell r="D12747">
            <v>5.27</v>
          </cell>
        </row>
        <row r="12748">
          <cell r="A12748">
            <v>11582</v>
          </cell>
          <cell r="B12748" t="str">
            <v>EXTENSOR/HASTE DE COMANDO 25MM ALUMINIO</v>
          </cell>
          <cell r="C12748" t="str">
            <v>UN</v>
          </cell>
          <cell r="D12748">
            <v>4.96</v>
          </cell>
        </row>
        <row r="12749">
          <cell r="A12749">
            <v>11584</v>
          </cell>
          <cell r="B12749" t="str">
            <v>CHAPA RIGIDA FIBRAS MAD PRENSADA A QUENTE TIPO EUCADUR LISA 1,22 X 2,44M ESP=2,5MM</v>
          </cell>
          <cell r="C12749" t="str">
            <v>UN</v>
          </cell>
          <cell r="D12749">
            <v>56.41</v>
          </cell>
        </row>
        <row r="12750">
          <cell r="A12750">
            <v>11587</v>
          </cell>
          <cell r="B12750" t="str">
            <v>FORRO DE PVC EM REGUA DE 100 MM (COM COLOCACAO, EXCLUSIVE ESTRUTURA DE SUPORTE)</v>
          </cell>
          <cell r="C12750" t="str">
            <v>M2</v>
          </cell>
          <cell r="D12750">
            <v>32.950000000000003</v>
          </cell>
        </row>
        <row r="12751">
          <cell r="A12751">
            <v>11588</v>
          </cell>
          <cell r="B12751" t="str">
            <v>GABIAO MANTA (COLCHAO) MALHA HEXAGONAL 6 X 8 CM (ZN/AL + PVC), FIO 2 MM, REVESTIDO COM PVC, DIMENSOES 4,0 X 2,0 X 0,23 M</v>
          </cell>
          <cell r="C12751" t="str">
            <v>UN</v>
          </cell>
          <cell r="D12751">
            <v>561.61</v>
          </cell>
        </row>
        <row r="12752">
          <cell r="A12752">
            <v>11590</v>
          </cell>
          <cell r="B12752" t="str">
            <v>GABIAO MANTA (COLCHAO) MALHA HEXAGONAL 8 X 10 CM (ZN/AL), FIO 2,0 MM, DIMENSOES 4,0 X 2,0 X 0,3 M</v>
          </cell>
          <cell r="C12752" t="str">
            <v>UN</v>
          </cell>
          <cell r="D12752">
            <v>570.28</v>
          </cell>
        </row>
        <row r="12753">
          <cell r="A12753">
            <v>11591</v>
          </cell>
          <cell r="B12753" t="str">
            <v>GABIAO MANTA (COLCHAO) MALHA HEXAGONAL 6 X 8 CM (ZN/AL), FIO 2,0 MM, DIMENSOES 4,0 X 2,0 X 0,23 M</v>
          </cell>
          <cell r="C12753" t="str">
            <v>UN</v>
          </cell>
          <cell r="D12753">
            <v>547.23</v>
          </cell>
        </row>
        <row r="12754">
          <cell r="A12754">
            <v>11592</v>
          </cell>
          <cell r="B12754" t="str">
            <v>GABIAO TIPO CAIXA MALHA HEXAGONAL 8 X 10 CM (ZN/AL + PVC), FIO 2,4 MM, DIMENSOES 2,0 X 1,0 X 0,5 M</v>
          </cell>
          <cell r="C12754" t="str">
            <v>UN</v>
          </cell>
          <cell r="D12754">
            <v>238.69</v>
          </cell>
        </row>
        <row r="12755">
          <cell r="A12755">
            <v>11593</v>
          </cell>
          <cell r="B12755" t="str">
            <v>GABIAO TIPO CAIXA MALHA HEXAGONAL 8 X 10 CM (ZN/AL + PVC), FIO 2,4 MM, DIMENSOES 2,0 X 1,0 X 1,0 M</v>
          </cell>
          <cell r="C12755" t="str">
            <v>UN</v>
          </cell>
          <cell r="D12755">
            <v>333.73</v>
          </cell>
        </row>
        <row r="12756">
          <cell r="A12756">
            <v>11594</v>
          </cell>
          <cell r="B12756" t="str">
            <v>GABIAO SACO MALHA HEXAGONAL 8 X 10 CM (ZN/AL + PVC), FIO 2,4 MM, DIMENSOES 3,0 X 0,65 M</v>
          </cell>
          <cell r="C12756" t="str">
            <v>UN</v>
          </cell>
          <cell r="D12756">
            <v>179</v>
          </cell>
        </row>
        <row r="12757">
          <cell r="A12757">
            <v>11596</v>
          </cell>
          <cell r="B12757" t="str">
            <v>GABIAO TIPO CAIXA MALHA HEXAGONAL 8 X 10 CM (ZN/AL), FIO 2,7 MM, DIMENSÕES 2,0 X 1,0 X 0,5 M</v>
          </cell>
          <cell r="C12757" t="str">
            <v>UN</v>
          </cell>
          <cell r="D12757">
            <v>189.55</v>
          </cell>
        </row>
        <row r="12758">
          <cell r="A12758">
            <v>11597</v>
          </cell>
          <cell r="B12758" t="str">
            <v>GABIAO TIPO CAIXA MALHA HEXAGONAL 8 X 10 CM (ZN/AL), FIO 2,7 MM, DIMENSOES 2,0 X 1,0 X 1,0 M</v>
          </cell>
          <cell r="C12758" t="str">
            <v>UN</v>
          </cell>
          <cell r="D12758">
            <v>277.56</v>
          </cell>
        </row>
        <row r="12759">
          <cell r="A12759">
            <v>11599</v>
          </cell>
          <cell r="B12759" t="str">
            <v>GABIAO SACO MALHA HEXAGONAL 8 X 10 CM (ZN/AL), FIO 2,7 MM, DIMENSOES 4,0 X 0,65 M</v>
          </cell>
          <cell r="C12759" t="str">
            <v>UN</v>
          </cell>
          <cell r="D12759">
            <v>238.05</v>
          </cell>
        </row>
        <row r="12760">
          <cell r="A12760">
            <v>11601</v>
          </cell>
          <cell r="B12760" t="str">
            <v>COLA ADESIVA P/ MANTA BUTILICA</v>
          </cell>
          <cell r="C12760" t="str">
            <v>L</v>
          </cell>
          <cell r="D12760">
            <v>23.32</v>
          </cell>
        </row>
        <row r="12761">
          <cell r="A12761">
            <v>11604</v>
          </cell>
          <cell r="B12761" t="str">
            <v>MASSA EPOXI P/ REPAROS, EMBALAGEM 250G</v>
          </cell>
          <cell r="C12761" t="str">
            <v>UN</v>
          </cell>
          <cell r="D12761">
            <v>10.48</v>
          </cell>
        </row>
        <row r="12762">
          <cell r="A12762">
            <v>11607</v>
          </cell>
          <cell r="B12762" t="str">
            <v>FELTRO ONDALIT LARGURA = 1,00 M</v>
          </cell>
          <cell r="C12762" t="str">
            <v>M</v>
          </cell>
          <cell r="D12762">
            <v>8.5399999999999991</v>
          </cell>
        </row>
        <row r="12763">
          <cell r="A12763">
            <v>11608</v>
          </cell>
          <cell r="B12763" t="str">
            <v>IMPERMEABILIZANTE ELASTICO BASE RESINA TERMOPLASTICA DENVER LP54 OU EQUIV</v>
          </cell>
          <cell r="C12763" t="str">
            <v>KG</v>
          </cell>
          <cell r="D12763">
            <v>14.32</v>
          </cell>
        </row>
        <row r="12764">
          <cell r="A12764">
            <v>11609</v>
          </cell>
          <cell r="B12764" t="str">
            <v>SOLUÇÃO ASFÁLTICA ELASTOMÉRICA PARA IMPRIMAÇÃO, APLICAÇÃO À QUENTE OU FRIO - VITLASTIC 50 VIAPOL OU EQUIVALENTE.</v>
          </cell>
          <cell r="C12764" t="str">
            <v>KG</v>
          </cell>
          <cell r="D12764">
            <v>7.82</v>
          </cell>
        </row>
        <row r="12765">
          <cell r="A12765">
            <v>11610</v>
          </cell>
          <cell r="B12765" t="str">
            <v>SOLUÇÃO ASFÁLTICA ELASTOMÉRICA IMPERMEABILIZANTE, APLICAÇÃO A FRIO - VITLASTIC 70 VIAPOL OU EQUIVALENTE</v>
          </cell>
          <cell r="C12765" t="str">
            <v>KG</v>
          </cell>
          <cell r="D12765">
            <v>9.58</v>
          </cell>
        </row>
        <row r="12766">
          <cell r="A12766">
            <v>11611</v>
          </cell>
          <cell r="B12766" t="str">
            <v>GUINDAUTO HIDRAULICO, CARGA MAX 7,7 TON. (A 5,52M), AL TURA MAX = 8,64M, P/ MONTAGEM SOBRE CHASSIS DE CAMINHAO**CAIXA**</v>
          </cell>
          <cell r="C12766" t="str">
            <v>UN</v>
          </cell>
          <cell r="D12766">
            <v>84653.67</v>
          </cell>
        </row>
        <row r="12767">
          <cell r="A12767">
            <v>11613</v>
          </cell>
          <cell r="B12767" t="str">
            <v>VOLKSWAGEN KOMBI STANDARD PICK UP A GASOLINA REFRIG A AR, 55CV, C/ INJECAO ELETRONICA, CAP 1170KG**CAIXA**</v>
          </cell>
          <cell r="C12767" t="str">
            <v>UN</v>
          </cell>
          <cell r="D12767">
            <v>58872.800000000003</v>
          </cell>
        </row>
        <row r="12768">
          <cell r="A12768">
            <v>11614</v>
          </cell>
          <cell r="B12768" t="str">
            <v>ESPUMA DE POLIURETANO E=20 A 25MM TEMP DE TRABALHO -50 A +100 GC DENS 29 A 35KG/M3</v>
          </cell>
          <cell r="C12768" t="str">
            <v>M2</v>
          </cell>
          <cell r="D12768">
            <v>53.19</v>
          </cell>
        </row>
        <row r="12769">
          <cell r="A12769">
            <v>11615</v>
          </cell>
          <cell r="B12769" t="str">
            <v>ISOPOR E = 1CM - PLACA 100X50CM P/ JUNTA DILATACAO</v>
          </cell>
          <cell r="C12769" t="str">
            <v>M2</v>
          </cell>
          <cell r="D12769">
            <v>3.45</v>
          </cell>
        </row>
        <row r="12770">
          <cell r="A12770">
            <v>11616</v>
          </cell>
          <cell r="B12770" t="str">
            <v>MARTELO DEMOLIDOR PNEUMATICO MANUAL, PADRAO, PESO DE 32 KG</v>
          </cell>
          <cell r="C12770" t="str">
            <v>UN</v>
          </cell>
          <cell r="D12770">
            <v>6549.81</v>
          </cell>
        </row>
        <row r="12771">
          <cell r="A12771">
            <v>11617</v>
          </cell>
          <cell r="B12771" t="str">
            <v>JUNTA LATAO P/ PISO H =15MM E=3MM</v>
          </cell>
          <cell r="C12771" t="str">
            <v>KG</v>
          </cell>
          <cell r="D12771">
            <v>4.66</v>
          </cell>
        </row>
        <row r="12772">
          <cell r="A12772">
            <v>11618</v>
          </cell>
          <cell r="B12772" t="str">
            <v>JUNTA DILATACAO ELASTICA (PVC) P/ CONCRETO (FUGENBAND) O-350/10-I PRESSAO ATE 100 MCA</v>
          </cell>
          <cell r="C12772" t="str">
            <v>M</v>
          </cell>
          <cell r="D12772">
            <v>944.2</v>
          </cell>
        </row>
        <row r="12773">
          <cell r="A12773">
            <v>11619</v>
          </cell>
          <cell r="B12773" t="str">
            <v>FITA OU CINTA DE CALDEACAO P/ MANTA BUTILICA</v>
          </cell>
          <cell r="C12773" t="str">
            <v>M</v>
          </cell>
          <cell r="D12773">
            <v>2.48</v>
          </cell>
        </row>
        <row r="12774">
          <cell r="A12774">
            <v>11621</v>
          </cell>
          <cell r="B12774" t="str">
            <v>MANTA IMPERMEABILIZANTE A BASE DE ASFALTO MODIFICADO C/ ELASTOMEROS DESBS TIPO TORODIM ALUMINIO E = 3MM VIAPOL OU EQUIV</v>
          </cell>
          <cell r="C12774" t="str">
            <v>M2</v>
          </cell>
          <cell r="D12774">
            <v>29.18</v>
          </cell>
        </row>
        <row r="12775">
          <cell r="A12775">
            <v>11622</v>
          </cell>
          <cell r="B12775" t="str">
            <v>SELANTE À BASE DE ALCATRAO E POLIURETANO SIKAFLEX T-68 OU EQUIVALENTE</v>
          </cell>
          <cell r="C12775" t="str">
            <v>KG</v>
          </cell>
          <cell r="D12775">
            <v>45.14</v>
          </cell>
        </row>
        <row r="12776">
          <cell r="A12776">
            <v>11625</v>
          </cell>
          <cell r="B12776" t="str">
            <v>TINTA PRIMARIA BETUMINOSA EM SUSPENSAO AQUOSA</v>
          </cell>
          <cell r="C12776" t="str">
            <v>KG</v>
          </cell>
          <cell r="D12776">
            <v>4.9400000000000004</v>
          </cell>
        </row>
        <row r="12777">
          <cell r="A12777">
            <v>11628</v>
          </cell>
          <cell r="B12777" t="str">
            <v>VERNIZ PROTETOR</v>
          </cell>
          <cell r="C12777" t="str">
            <v>L</v>
          </cell>
          <cell r="D12777">
            <v>26.65</v>
          </cell>
        </row>
        <row r="12778">
          <cell r="A12778">
            <v>11630</v>
          </cell>
          <cell r="B12778" t="str">
            <v>TINTA À DE BASE BORRACHA CLORADA - CORES</v>
          </cell>
          <cell r="C12778" t="str">
            <v>GL</v>
          </cell>
          <cell r="D12778">
            <v>144.88999999999999</v>
          </cell>
        </row>
        <row r="12779">
          <cell r="A12779">
            <v>11632</v>
          </cell>
          <cell r="B12779" t="str">
            <v>TINTA BASE BORRACHA CLORADA</v>
          </cell>
          <cell r="C12779" t="str">
            <v>GL</v>
          </cell>
          <cell r="D12779">
            <v>232.73</v>
          </cell>
        </row>
        <row r="12780">
          <cell r="A12780">
            <v>11638</v>
          </cell>
          <cell r="B12780" t="str">
            <v>CAIXA CONCRETO ARMADO P/AR CONDICIONADO 18000BTU</v>
          </cell>
          <cell r="C12780" t="str">
            <v>UN</v>
          </cell>
          <cell r="D12780">
            <v>74.88</v>
          </cell>
        </row>
        <row r="12781">
          <cell r="A12781">
            <v>11639</v>
          </cell>
          <cell r="B12781" t="str">
            <v>CAIXA SARJETA PREMOLDADA 1,4 X 0,6 X 0,4 M</v>
          </cell>
          <cell r="C12781" t="str">
            <v>UN</v>
          </cell>
          <cell r="D12781">
            <v>135.63</v>
          </cell>
        </row>
        <row r="12782">
          <cell r="A12782">
            <v>11641</v>
          </cell>
          <cell r="B12782" t="str">
            <v>LAJOTA CERAMICA 20 X 30 CM P/ LAJE PRE-MOLDADA</v>
          </cell>
          <cell r="C12782" t="str">
            <v>M2</v>
          </cell>
          <cell r="D12782">
            <v>7.84</v>
          </cell>
        </row>
        <row r="12783">
          <cell r="A12783">
            <v>11643</v>
          </cell>
          <cell r="B12783" t="str">
            <v>VIGOTA CONCRETO ARMADO PRE-MOLDADO 0,10X0,10X1,00M</v>
          </cell>
          <cell r="C12783" t="str">
            <v>UN</v>
          </cell>
          <cell r="D12783">
            <v>8.52</v>
          </cell>
        </row>
        <row r="12784">
          <cell r="A12784">
            <v>11644</v>
          </cell>
          <cell r="B12784" t="str">
            <v>LAJE CONCR ARMAD PREMOLD CIRCULAR P/ TRANSICAO POCO VISITA DN 1200MM, C/ FURO DN 600 MM</v>
          </cell>
          <cell r="C12784" t="str">
            <v>UN</v>
          </cell>
          <cell r="D12784">
            <v>229.41</v>
          </cell>
        </row>
        <row r="12785">
          <cell r="A12785">
            <v>11645</v>
          </cell>
          <cell r="B12785" t="str">
            <v>LAJE CONCR ARMAD PREMOLD CIRCULAR P/ TRANSICAO POCO VISITA DN 900 MM, C/ FURO DN 600 MM</v>
          </cell>
          <cell r="C12785" t="str">
            <v>UN</v>
          </cell>
          <cell r="D12785">
            <v>151.43</v>
          </cell>
        </row>
        <row r="12786">
          <cell r="A12786">
            <v>11646</v>
          </cell>
          <cell r="B12786" t="str">
            <v>LAJE CONCR ARMAD PREMOLD CIRCULAR P/TAMPA POCO VISITA DN 700 MM, ESP =10 CM</v>
          </cell>
          <cell r="C12786" t="str">
            <v>UN</v>
          </cell>
          <cell r="D12786">
            <v>64.7</v>
          </cell>
        </row>
        <row r="12787">
          <cell r="A12787">
            <v>11647</v>
          </cell>
          <cell r="B12787" t="str">
            <v>LAJE EXCENTRICA CONC ARM PRE-MOLDADO DN 1,00M FURO=0,53M E=12CM</v>
          </cell>
          <cell r="C12787" t="str">
            <v>UN</v>
          </cell>
          <cell r="D12787">
            <v>210.11</v>
          </cell>
        </row>
        <row r="12788">
          <cell r="A12788">
            <v>11648</v>
          </cell>
          <cell r="B12788" t="str">
            <v>LAJE EXCENTRICA CONC ARM PRE-MOLDADO DN 1,10M FURO=0,60M E=12CM</v>
          </cell>
          <cell r="C12788" t="str">
            <v>UN</v>
          </cell>
          <cell r="D12788">
            <v>212</v>
          </cell>
        </row>
        <row r="12789">
          <cell r="A12789">
            <v>11649</v>
          </cell>
          <cell r="B12789" t="str">
            <v>LAJE EXCENTRICA CONC ARM PRE-MOLDADO DN 1,20M FURO=0,53M E=12CM</v>
          </cell>
          <cell r="C12789" t="str">
            <v>UN</v>
          </cell>
          <cell r="D12789">
            <v>222.6</v>
          </cell>
        </row>
        <row r="12790">
          <cell r="A12790">
            <v>11650</v>
          </cell>
          <cell r="B12790" t="str">
            <v>LAJE EXCENTRICA CONC ARM PRE-MOLDADO DN 1,50M FURO=0,53M E=15CM</v>
          </cell>
          <cell r="C12790" t="str">
            <v>UN</v>
          </cell>
          <cell r="D12790">
            <v>253.64</v>
          </cell>
        </row>
        <row r="12791">
          <cell r="A12791">
            <v>11651</v>
          </cell>
          <cell r="B12791" t="str">
            <v>PERFURATRIZ PNEUMATICA COM PESO DE 18,9 KG E DIAMETRO IGUAL A 3 CM</v>
          </cell>
          <cell r="C12791" t="str">
            <v>UN</v>
          </cell>
          <cell r="D12791">
            <v>5370.67</v>
          </cell>
        </row>
        <row r="12792">
          <cell r="A12792">
            <v>11652</v>
          </cell>
          <cell r="B12792" t="str">
            <v>VIBRADOR DE IMERSAO, DIAMETRO DE 25 MM, COM MOTOR A GASOLINA DE 3,5 HP</v>
          </cell>
          <cell r="C12792" t="str">
            <v>UN</v>
          </cell>
          <cell r="D12792">
            <v>1532</v>
          </cell>
        </row>
        <row r="12793">
          <cell r="A12793">
            <v>11653</v>
          </cell>
          <cell r="B12793" t="str">
            <v>SALARIO MINIMO NACIONAL MENSAL (SEM ENCARGOS SOCIAIS)</v>
          </cell>
          <cell r="C12793" t="str">
            <v>MES</v>
          </cell>
          <cell r="D12793">
            <v>724</v>
          </cell>
        </row>
        <row r="12794">
          <cell r="A12794">
            <v>11655</v>
          </cell>
          <cell r="B12794" t="str">
            <v>TE SANITARIO PVC P/ ESG PREDIAL DN 100X50MM</v>
          </cell>
          <cell r="C12794" t="str">
            <v>UN</v>
          </cell>
          <cell r="D12794">
            <v>10.31</v>
          </cell>
        </row>
        <row r="12795">
          <cell r="A12795">
            <v>11656</v>
          </cell>
          <cell r="B12795" t="str">
            <v>TE SANITARIO PVC P/ ESG PREDIAL DN 100X75MM</v>
          </cell>
          <cell r="C12795" t="str">
            <v>UN</v>
          </cell>
          <cell r="D12795">
            <v>9.8000000000000007</v>
          </cell>
        </row>
        <row r="12796">
          <cell r="A12796">
            <v>11657</v>
          </cell>
          <cell r="B12796" t="str">
            <v>TE SANITARIO PVC P/ ESG PREDIAL DN 75X50 MM</v>
          </cell>
          <cell r="C12796" t="str">
            <v>UN</v>
          </cell>
          <cell r="D12796">
            <v>8.2799999999999994</v>
          </cell>
        </row>
        <row r="12797">
          <cell r="A12797">
            <v>11658</v>
          </cell>
          <cell r="B12797" t="str">
            <v>TE SANITARIO PVC P/ ESG PREDIAL DN 75X75 MM</v>
          </cell>
          <cell r="C12797" t="str">
            <v>UN</v>
          </cell>
          <cell r="D12797">
            <v>11.42</v>
          </cell>
        </row>
        <row r="12798">
          <cell r="A12798">
            <v>11663</v>
          </cell>
          <cell r="B12798" t="str">
            <v>TIL TUBO QUEDA PVC NBR 10569 P/ REDE COLET ESG BBB JE DN 100 X 100MM</v>
          </cell>
          <cell r="C12798" t="str">
            <v>UN</v>
          </cell>
          <cell r="D12798">
            <v>24.41</v>
          </cell>
        </row>
        <row r="12799">
          <cell r="A12799">
            <v>11665</v>
          </cell>
          <cell r="B12799" t="str">
            <v>TIL TUBO QUEDA PVC NBR 10569 P/ REDE COLET ESG BBB JE DN 150 X 150MM</v>
          </cell>
          <cell r="C12799" t="str">
            <v>UN</v>
          </cell>
          <cell r="D12799">
            <v>44.33</v>
          </cell>
        </row>
        <row r="12800">
          <cell r="A12800">
            <v>11666</v>
          </cell>
          <cell r="B12800" t="str">
            <v>TIL TUBO QUEDA PVC NBR 10569 P/ REDE COLET ESG BBB JE DN 200 X 150MM</v>
          </cell>
          <cell r="C12800" t="str">
            <v>UN</v>
          </cell>
          <cell r="D12800">
            <v>55.32</v>
          </cell>
        </row>
        <row r="12801">
          <cell r="A12801">
            <v>11667</v>
          </cell>
          <cell r="B12801" t="str">
            <v>TIL TUBO QUEDA PVC NBR 10569 P/ REDE COLET ESG BBB JE DN 250 X 150MM</v>
          </cell>
          <cell r="C12801" t="str">
            <v>UN</v>
          </cell>
          <cell r="D12801">
            <v>77.459999999999994</v>
          </cell>
        </row>
        <row r="12802">
          <cell r="A12802">
            <v>11668</v>
          </cell>
          <cell r="B12802" t="str">
            <v>TIL TUBO QUEDA PVC NBR 10569 P/ REDE COLET ESG BBB JE DN 300 X 150MM</v>
          </cell>
          <cell r="C12802" t="str">
            <v>UN</v>
          </cell>
          <cell r="D12802">
            <v>97.82</v>
          </cell>
        </row>
        <row r="12803">
          <cell r="A12803">
            <v>11669</v>
          </cell>
          <cell r="B12803" t="str">
            <v>REGISTRO PVC ESFERA VS ROSCAVEL DN 1 1/4"</v>
          </cell>
          <cell r="C12803" t="str">
            <v>UN</v>
          </cell>
          <cell r="D12803">
            <v>17.14</v>
          </cell>
        </row>
        <row r="12804">
          <cell r="A12804">
            <v>11670</v>
          </cell>
          <cell r="B12804" t="str">
            <v>REGISTRO PVC ESFERA VS ROSCAVEL DN 1/2"</v>
          </cell>
          <cell r="C12804" t="str">
            <v>UN</v>
          </cell>
          <cell r="D12804">
            <v>7.55</v>
          </cell>
        </row>
        <row r="12805">
          <cell r="A12805">
            <v>11671</v>
          </cell>
          <cell r="B12805" t="str">
            <v>REGISTRO PVC ESFERA VS ROSCAVEL DN 2"</v>
          </cell>
          <cell r="C12805" t="str">
            <v>UN</v>
          </cell>
          <cell r="D12805">
            <v>30.16</v>
          </cell>
        </row>
        <row r="12806">
          <cell r="A12806">
            <v>11672</v>
          </cell>
          <cell r="B12806" t="str">
            <v>REGISTRO PVC ESFERA VS ROSCAVEL DN 1 1/2"</v>
          </cell>
          <cell r="C12806" t="str">
            <v>UN</v>
          </cell>
          <cell r="D12806">
            <v>20.71</v>
          </cell>
        </row>
        <row r="12807">
          <cell r="A12807">
            <v>11673</v>
          </cell>
          <cell r="B12807" t="str">
            <v>REGISTRO PVC ESFERA VS SOLDAVEL DN 20</v>
          </cell>
          <cell r="C12807" t="str">
            <v>UN</v>
          </cell>
          <cell r="D12807">
            <v>7.12</v>
          </cell>
        </row>
        <row r="12808">
          <cell r="A12808">
            <v>11674</v>
          </cell>
          <cell r="B12808" t="str">
            <v>REGISTRO PVC ESFERA VS SOLDAVEL DN 25</v>
          </cell>
          <cell r="C12808" t="str">
            <v>UN</v>
          </cell>
          <cell r="D12808">
            <v>9.17</v>
          </cell>
        </row>
        <row r="12809">
          <cell r="A12809">
            <v>11675</v>
          </cell>
          <cell r="B12809" t="str">
            <v>REGISTRO PVC ESFERA VS SOLDAVEL DN 32</v>
          </cell>
          <cell r="C12809" t="str">
            <v>UN</v>
          </cell>
          <cell r="D12809">
            <v>12.78</v>
          </cell>
        </row>
        <row r="12810">
          <cell r="A12810">
            <v>11676</v>
          </cell>
          <cell r="B12810" t="str">
            <v>REGISTRO PVC ESFERA VS SOLDAVEL DN 40</v>
          </cell>
          <cell r="C12810" t="str">
            <v>UN</v>
          </cell>
          <cell r="D12810">
            <v>16.940000000000001</v>
          </cell>
        </row>
        <row r="12811">
          <cell r="A12811">
            <v>11677</v>
          </cell>
          <cell r="B12811" t="str">
            <v>REGISTRO PVC ESFERA VS SOLDAVEL DN 50</v>
          </cell>
          <cell r="C12811" t="str">
            <v>UN</v>
          </cell>
          <cell r="D12811">
            <v>20.11</v>
          </cell>
        </row>
        <row r="12812">
          <cell r="A12812">
            <v>11678</v>
          </cell>
          <cell r="B12812" t="str">
            <v>REGISTRO PVC ESFERA VS SOLDAVEL DN 60</v>
          </cell>
          <cell r="C12812" t="str">
            <v>UN</v>
          </cell>
          <cell r="D12812">
            <v>35.1</v>
          </cell>
        </row>
        <row r="12813">
          <cell r="A12813">
            <v>11679</v>
          </cell>
          <cell r="B12813" t="str">
            <v>BRACO OU HASTE C/CANOPLA PLASTICA 1/2" P/ CHUVEIRO ELETRICO"</v>
          </cell>
          <cell r="C12813" t="str">
            <v>UN</v>
          </cell>
          <cell r="D12813">
            <v>4.37</v>
          </cell>
        </row>
        <row r="12814">
          <cell r="A12814">
            <v>11680</v>
          </cell>
          <cell r="B12814" t="str">
            <v>BRACO OU HASTE C/CANOPLA PLASTICA 1/2" P/ CHUVEIRO SIMPLES</v>
          </cell>
          <cell r="C12814" t="str">
            <v>UN</v>
          </cell>
          <cell r="D12814">
            <v>3.6</v>
          </cell>
        </row>
        <row r="12815">
          <cell r="A12815">
            <v>11681</v>
          </cell>
          <cell r="B12815" t="str">
            <v>ENGATE OU RABICHO FLEXIVEL PLASTICO (PVC OU ABS) BRANCO 1/2" X 40CM</v>
          </cell>
          <cell r="C12815" t="str">
            <v>UN</v>
          </cell>
          <cell r="D12815">
            <v>3.69</v>
          </cell>
        </row>
        <row r="12816">
          <cell r="A12816">
            <v>11683</v>
          </cell>
          <cell r="B12816" t="str">
            <v>ENGATE OU RABICHO FLEXIVEL EM METAL CROMADO 1/2" x 30CM</v>
          </cell>
          <cell r="C12816" t="str">
            <v>UN</v>
          </cell>
          <cell r="D12816">
            <v>15.41</v>
          </cell>
        </row>
        <row r="12817">
          <cell r="A12817">
            <v>11684</v>
          </cell>
          <cell r="B12817" t="str">
            <v>ENGATE OU RABICHO FLEXIVEL EM METAL CROMADO 1/2" x 40CM</v>
          </cell>
          <cell r="C12817" t="str">
            <v>UN</v>
          </cell>
          <cell r="D12817">
            <v>16.97</v>
          </cell>
        </row>
        <row r="12818">
          <cell r="A12818">
            <v>11685</v>
          </cell>
          <cell r="B12818" t="str">
            <v>BRACO OU HASTE C/CANOPLA METAL CROMADO 1/2" P/ CHUVEIRO SIMPLES</v>
          </cell>
          <cell r="C12818" t="str">
            <v>UN</v>
          </cell>
          <cell r="D12818">
            <v>10.32</v>
          </cell>
        </row>
        <row r="12819">
          <cell r="A12819">
            <v>11686</v>
          </cell>
          <cell r="B12819" t="str">
            <v>CONJUNTO DE LIGACAO PARA BACIA SANITARIA EM PLASTICO BRANCO COM TUBO, CANOPLA E ANEL DE EXPANSAO (TUBO 1.1/2 '' X 20 CM)</v>
          </cell>
          <cell r="C12819" t="str">
            <v>UN</v>
          </cell>
          <cell r="D12819">
            <v>6.54</v>
          </cell>
        </row>
        <row r="12820">
          <cell r="A12820">
            <v>11687</v>
          </cell>
          <cell r="B12820" t="str">
            <v>BANCA ACO INOX L=60 CM</v>
          </cell>
          <cell r="C12820" t="str">
            <v>M</v>
          </cell>
          <cell r="D12820">
            <v>175.59</v>
          </cell>
        </row>
        <row r="12821">
          <cell r="A12821">
            <v>11688</v>
          </cell>
          <cell r="B12821" t="str">
            <v>TANQUE ACO INOX CHAPA 22/304 52X54X30CM</v>
          </cell>
          <cell r="C12821" t="str">
            <v>UN</v>
          </cell>
          <cell r="D12821">
            <v>148.47999999999999</v>
          </cell>
        </row>
        <row r="12822">
          <cell r="A12822">
            <v>11689</v>
          </cell>
          <cell r="B12822" t="str">
            <v>BANCA ACO INOX L=70 CM</v>
          </cell>
          <cell r="C12822" t="str">
            <v>M</v>
          </cell>
          <cell r="D12822">
            <v>216.17</v>
          </cell>
        </row>
        <row r="12823">
          <cell r="A12823">
            <v>11690</v>
          </cell>
          <cell r="B12823" t="str">
            <v>TANQUE MARMORE SINTETICO 22L</v>
          </cell>
          <cell r="C12823" t="str">
            <v>UN</v>
          </cell>
          <cell r="D12823">
            <v>35.200000000000003</v>
          </cell>
        </row>
        <row r="12824">
          <cell r="A12824">
            <v>11691</v>
          </cell>
          <cell r="B12824" t="str">
            <v>MARMORE ACINZENTADO POLIDO P/ BANCADA E = 2,5CM</v>
          </cell>
          <cell r="C12824" t="str">
            <v>M2</v>
          </cell>
          <cell r="D12824">
            <v>212.3</v>
          </cell>
        </row>
        <row r="12825">
          <cell r="A12825">
            <v>11692</v>
          </cell>
          <cell r="B12825" t="str">
            <v>MARMORE BRANCO POLIDO P/ BANCADA E = 3CM</v>
          </cell>
          <cell r="C12825" t="str">
            <v>M2</v>
          </cell>
          <cell r="D12825">
            <v>250.78</v>
          </cell>
        </row>
        <row r="12826">
          <cell r="A12826">
            <v>11693</v>
          </cell>
          <cell r="B12826" t="str">
            <v>BANCA GRANILITE P/ PIA OU LAVATORIO (SEM CUBA)</v>
          </cell>
          <cell r="C12826" t="str">
            <v>M2</v>
          </cell>
          <cell r="D12826">
            <v>117.79</v>
          </cell>
        </row>
        <row r="12827">
          <cell r="A12827">
            <v>11694</v>
          </cell>
          <cell r="B12827" t="str">
            <v>CAIXA DE DESCARGA PLASTICA DE EMBUTIR COMPLETA, COM ESPELHO PLASTICO, CAPACIDADE 6 A 10 L, ACESSORIOS INCLUSOS</v>
          </cell>
          <cell r="C12827" t="str">
            <v>UN</v>
          </cell>
          <cell r="D12827">
            <v>550.41999999999996</v>
          </cell>
        </row>
        <row r="12828">
          <cell r="A12828">
            <v>11696</v>
          </cell>
          <cell r="B12828" t="str">
            <v>LAVATORIO/CUBA DE SOBREPOR OVAL PEQUENA LOUCA BRANCA SEM LADRAO *31 X 44*</v>
          </cell>
          <cell r="C12828" t="str">
            <v>UN</v>
          </cell>
          <cell r="D12828">
            <v>94.7</v>
          </cell>
        </row>
        <row r="12829">
          <cell r="A12829">
            <v>11697</v>
          </cell>
          <cell r="B12829" t="str">
            <v>MICTORIO COLETIVO ACO INOX 380 X 250MM</v>
          </cell>
          <cell r="C12829" t="str">
            <v>M</v>
          </cell>
          <cell r="D12829">
            <v>380.19</v>
          </cell>
        </row>
        <row r="12830">
          <cell r="A12830">
            <v>11698</v>
          </cell>
          <cell r="B12830" t="str">
            <v>MICTORIO COLETIVO ACO INOX 58 X 30CM</v>
          </cell>
          <cell r="C12830" t="str">
            <v>M</v>
          </cell>
          <cell r="D12830">
            <v>489.06</v>
          </cell>
        </row>
        <row r="12831">
          <cell r="A12831">
            <v>11699</v>
          </cell>
          <cell r="B12831" t="str">
            <v>MICTORIO ACO INOX 50 X50 X45CM</v>
          </cell>
          <cell r="C12831" t="str">
            <v>UN</v>
          </cell>
          <cell r="D12831">
            <v>310.61</v>
          </cell>
        </row>
        <row r="12832">
          <cell r="A12832">
            <v>11703</v>
          </cell>
          <cell r="B12832" t="str">
            <v>PAPELEIRA CROMADA</v>
          </cell>
          <cell r="C12832" t="str">
            <v>UN</v>
          </cell>
          <cell r="D12832">
            <v>15.17</v>
          </cell>
        </row>
        <row r="12833">
          <cell r="A12833">
            <v>11707</v>
          </cell>
          <cell r="B12833" t="str">
            <v>RALO SEMI-ESFERICO FOFO TP ABACAXI D = 75MM P/ LAJES, CALHAS ETC</v>
          </cell>
          <cell r="C12833" t="str">
            <v>UN</v>
          </cell>
          <cell r="D12833">
            <v>17.190000000000001</v>
          </cell>
        </row>
        <row r="12834">
          <cell r="A12834">
            <v>11708</v>
          </cell>
          <cell r="B12834" t="str">
            <v>RALO SEMI-ESFERICO FOFO TP ABACAXI D = 100MM P/ LAJES, CALHAS ETC</v>
          </cell>
          <cell r="C12834" t="str">
            <v>UN</v>
          </cell>
          <cell r="D12834">
            <v>17.399999999999999</v>
          </cell>
        </row>
        <row r="12835">
          <cell r="A12835">
            <v>11709</v>
          </cell>
          <cell r="B12835" t="str">
            <v>RALO SEMI-ESFERICO FOFO TP ABACAXI D = 150MM P/ LAJES, CALHAS ETC</v>
          </cell>
          <cell r="C12835" t="str">
            <v>UN</v>
          </cell>
          <cell r="D12835">
            <v>29.86</v>
          </cell>
        </row>
        <row r="12836">
          <cell r="A12836">
            <v>11710</v>
          </cell>
          <cell r="B12836" t="str">
            <v>RALO SEMI-ESFERICO FOFO TP ABACAXI D = 200MM P/ LAJES, CALHAS ETC</v>
          </cell>
          <cell r="C12836" t="str">
            <v>UN</v>
          </cell>
          <cell r="D12836">
            <v>64.44</v>
          </cell>
        </row>
        <row r="12837">
          <cell r="A12837">
            <v>11711</v>
          </cell>
          <cell r="B12837" t="str">
            <v>RALO SECO PVC CONICO 100 X 40 MM C/GRELHA QUADRADA BRANCA</v>
          </cell>
          <cell r="C12837" t="str">
            <v>UN</v>
          </cell>
          <cell r="D12837">
            <v>5.66</v>
          </cell>
        </row>
        <row r="12838">
          <cell r="A12838">
            <v>11712</v>
          </cell>
          <cell r="B12838" t="str">
            <v>CAIXA SIFONADA DE PVC, DE 150 X 150 X 50MM, COM GRELHA QUADRADA BRANCA (NBR 5688)</v>
          </cell>
          <cell r="C12838" t="str">
            <v>UN</v>
          </cell>
          <cell r="D12838">
            <v>18</v>
          </cell>
        </row>
        <row r="12839">
          <cell r="A12839">
            <v>11713</v>
          </cell>
          <cell r="B12839" t="str">
            <v>CAIXA SIFONADA PVC 150 X 150 X 50MM C/ TAMPA CEGA QUADRADA BRANCA</v>
          </cell>
          <cell r="C12839" t="str">
            <v>UN</v>
          </cell>
          <cell r="D12839">
            <v>17.850000000000001</v>
          </cell>
        </row>
        <row r="12840">
          <cell r="A12840">
            <v>11714</v>
          </cell>
          <cell r="B12840" t="str">
            <v>CAIXA SIFONADA PVC 150 X 185 X 75MM C/ GRELHA QUADRADA BRANCA</v>
          </cell>
          <cell r="C12840" t="str">
            <v>UN</v>
          </cell>
          <cell r="D12840">
            <v>24.34</v>
          </cell>
        </row>
        <row r="12841">
          <cell r="A12841">
            <v>11715</v>
          </cell>
          <cell r="B12841" t="str">
            <v>CAIXA SIFONADA PVC 150 X 185 X 75MM C/ TAMPA CEGA QUADRADA BRANCA</v>
          </cell>
          <cell r="C12841" t="str">
            <v>UN</v>
          </cell>
          <cell r="D12841">
            <v>28</v>
          </cell>
        </row>
        <row r="12842">
          <cell r="A12842">
            <v>11716</v>
          </cell>
          <cell r="B12842" t="str">
            <v>CAIXA SIFONADA PVC 100 X 100 X 40MM C/ GRELHA REDONDA BRANCA</v>
          </cell>
          <cell r="C12842" t="str">
            <v>UN</v>
          </cell>
          <cell r="D12842">
            <v>7.63</v>
          </cell>
        </row>
        <row r="12843">
          <cell r="A12843">
            <v>11717</v>
          </cell>
          <cell r="B12843" t="str">
            <v>CAIXA SIFONADA PVC 150 X 150 X 50MM C/ GRELHA REDONDA BRANCA</v>
          </cell>
          <cell r="C12843" t="str">
            <v>UN</v>
          </cell>
          <cell r="D12843">
            <v>19.559999999999999</v>
          </cell>
        </row>
        <row r="12844">
          <cell r="A12844">
            <v>11718</v>
          </cell>
          <cell r="B12844" t="str">
            <v>REGISTRO PVC PRESSAO S-30 ROSCAVEL DN 3/4"</v>
          </cell>
          <cell r="C12844" t="str">
            <v>UN</v>
          </cell>
          <cell r="D12844">
            <v>11.14</v>
          </cell>
        </row>
        <row r="12845">
          <cell r="A12845">
            <v>11719</v>
          </cell>
          <cell r="B12845" t="str">
            <v>REGISTRO PVC PRESSAO S-30 SOLDAVEL DN 25 MM</v>
          </cell>
          <cell r="C12845" t="str">
            <v>UN</v>
          </cell>
          <cell r="D12845">
            <v>10.61</v>
          </cell>
        </row>
        <row r="12846">
          <cell r="A12846">
            <v>11730</v>
          </cell>
          <cell r="B12846" t="str">
            <v>TAMPA CEGA EM ACO INOX P/ RALO SIFONADO 20 X 20CM</v>
          </cell>
          <cell r="C12846" t="str">
            <v>UN</v>
          </cell>
          <cell r="D12846">
            <v>20.79</v>
          </cell>
        </row>
        <row r="12847">
          <cell r="A12847">
            <v>11731</v>
          </cell>
          <cell r="B12847" t="str">
            <v>GRELHA PVC BRANCA QUADRADA 150X150MM</v>
          </cell>
          <cell r="C12847" t="str">
            <v>UN</v>
          </cell>
          <cell r="D12847">
            <v>2.9</v>
          </cell>
        </row>
        <row r="12848">
          <cell r="A12848">
            <v>11732</v>
          </cell>
          <cell r="B12848" t="str">
            <v>GRELHA PVC CROMADA REDONDA 150MM</v>
          </cell>
          <cell r="C12848" t="str">
            <v>UN</v>
          </cell>
          <cell r="D12848">
            <v>14.74</v>
          </cell>
        </row>
        <row r="12849">
          <cell r="A12849">
            <v>11733</v>
          </cell>
          <cell r="B12849" t="str">
            <v>PROLONGAMENTO PVC PARA CAIXA SIFONADA 100MMX100MM (NBR 5688)</v>
          </cell>
          <cell r="C12849" t="str">
            <v>UN</v>
          </cell>
          <cell r="D12849">
            <v>1.3</v>
          </cell>
        </row>
        <row r="12850">
          <cell r="A12850">
            <v>11734</v>
          </cell>
          <cell r="B12850" t="str">
            <v>PROLONGAMENTO PVC PARA CAIXA SIFONADA 100MMX150MM (NBR 5688)</v>
          </cell>
          <cell r="C12850" t="str">
            <v>UN</v>
          </cell>
          <cell r="D12850">
            <v>2.0099999999999998</v>
          </cell>
        </row>
        <row r="12851">
          <cell r="A12851">
            <v>11735</v>
          </cell>
          <cell r="B12851" t="str">
            <v>PROLONGAMENTO PVC PARA CAIXA SIFONADA 100MMX200MM (NBR 5688)</v>
          </cell>
          <cell r="C12851" t="str">
            <v>UN</v>
          </cell>
          <cell r="D12851">
            <v>2.66</v>
          </cell>
        </row>
        <row r="12852">
          <cell r="A12852">
            <v>11737</v>
          </cell>
          <cell r="B12852" t="str">
            <v>PROLONGAMENTO PVC PARA CAIXA SIFONADA 150MMX150MM (NBR 5688)</v>
          </cell>
          <cell r="C12852" t="str">
            <v>UN</v>
          </cell>
          <cell r="D12852">
            <v>3.55</v>
          </cell>
        </row>
        <row r="12853">
          <cell r="A12853">
            <v>11738</v>
          </cell>
          <cell r="B12853" t="str">
            <v>PROLONGAMENTO PVC PARA CAIXA SIFONADA 150MMX200MM (NBR 5688)</v>
          </cell>
          <cell r="C12853" t="str">
            <v>UN</v>
          </cell>
          <cell r="D12853">
            <v>5.77</v>
          </cell>
        </row>
        <row r="12854">
          <cell r="A12854">
            <v>11739</v>
          </cell>
          <cell r="B12854" t="str">
            <v>RALO SECO PVC CONICO 100 X 40 MM C/GRELHA REDONDA BRANCA</v>
          </cell>
          <cell r="C12854" t="str">
            <v>UN</v>
          </cell>
          <cell r="D12854">
            <v>3.87</v>
          </cell>
        </row>
        <row r="12855">
          <cell r="A12855">
            <v>11741</v>
          </cell>
          <cell r="B12855" t="str">
            <v>RALO SIFONADO PVC CILINDRICO 100 X 40 MM C/GRELHA REDONDA BRANCA</v>
          </cell>
          <cell r="C12855" t="str">
            <v>UN</v>
          </cell>
          <cell r="D12855">
            <v>3.99</v>
          </cell>
        </row>
        <row r="12856">
          <cell r="A12856">
            <v>11743</v>
          </cell>
          <cell r="B12856" t="str">
            <v>RALO SIFONADO PVC REDONDO CONICO 100X40MM COM GRELHA PVC BRANCA REDONDA</v>
          </cell>
          <cell r="C12856" t="str">
            <v>UN</v>
          </cell>
          <cell r="D12856">
            <v>3.62</v>
          </cell>
        </row>
        <row r="12857">
          <cell r="A12857">
            <v>11745</v>
          </cell>
          <cell r="B12857" t="str">
            <v>RALO SIFONADO PVC QUADRADO 100X100X53MM SAIDA 40MM C/GRELHA BRANCA</v>
          </cell>
          <cell r="C12857" t="str">
            <v>UN</v>
          </cell>
          <cell r="D12857">
            <v>5.14</v>
          </cell>
        </row>
        <row r="12858">
          <cell r="A12858">
            <v>11746</v>
          </cell>
          <cell r="B12858" t="str">
            <v>VALVULA DE ESFERA EM BRONZE REF 1552-B 1" BRUTA</v>
          </cell>
          <cell r="C12858" t="str">
            <v>UN</v>
          </cell>
          <cell r="D12858">
            <v>38.76</v>
          </cell>
        </row>
        <row r="12859">
          <cell r="A12859">
            <v>11747</v>
          </cell>
          <cell r="B12859" t="str">
            <v>VALVULA DE ESFERA EM BRONZE REF 1552-B 2" BRUTA</v>
          </cell>
          <cell r="C12859" t="str">
            <v>UN</v>
          </cell>
          <cell r="D12859">
            <v>107.35</v>
          </cell>
        </row>
        <row r="12860">
          <cell r="A12860">
            <v>11748</v>
          </cell>
          <cell r="B12860" t="str">
            <v>VALVULA DE ESFERA EM BRONZE REF 1552-B 1/2" BRUTA</v>
          </cell>
          <cell r="C12860" t="str">
            <v>UN</v>
          </cell>
          <cell r="D12860">
            <v>24.88</v>
          </cell>
        </row>
        <row r="12861">
          <cell r="A12861">
            <v>11749</v>
          </cell>
          <cell r="B12861" t="str">
            <v>VALVULA DE ESFERA EM BRONZE REF 1552-B 3/4" BRUTA</v>
          </cell>
          <cell r="C12861" t="str">
            <v>UN</v>
          </cell>
          <cell r="D12861">
            <v>28.71</v>
          </cell>
        </row>
        <row r="12862">
          <cell r="A12862">
            <v>11750</v>
          </cell>
          <cell r="B12862" t="str">
            <v>VALVULA DE ESFERA EM BRONZE REF 1552-B 1 1/4" BRUTA</v>
          </cell>
          <cell r="C12862" t="str">
            <v>UN</v>
          </cell>
          <cell r="D12862">
            <v>57.77</v>
          </cell>
        </row>
        <row r="12863">
          <cell r="A12863">
            <v>11751</v>
          </cell>
          <cell r="B12863" t="str">
            <v>VALVULA DE ESFERA EM BRONZE REF 1552-B 1 1/2" BRUTA</v>
          </cell>
          <cell r="C12863" t="str">
            <v>UN</v>
          </cell>
          <cell r="D12863">
            <v>69.62</v>
          </cell>
        </row>
        <row r="12864">
          <cell r="A12864">
            <v>11752</v>
          </cell>
          <cell r="B12864" t="str">
            <v>REGISTRO PRESSAO 1/2" BRUTO REF 1400</v>
          </cell>
          <cell r="C12864" t="str">
            <v>UN</v>
          </cell>
          <cell r="D12864">
            <v>11.76</v>
          </cell>
        </row>
        <row r="12865">
          <cell r="A12865">
            <v>11753</v>
          </cell>
          <cell r="B12865" t="str">
            <v>REGISTRO PRESSAO 3/4" BRUTO REF 1400</v>
          </cell>
          <cell r="C12865" t="str">
            <v>UN</v>
          </cell>
          <cell r="D12865">
            <v>14.04</v>
          </cell>
        </row>
        <row r="12866">
          <cell r="A12866">
            <v>11756</v>
          </cell>
          <cell r="B12866" t="str">
            <v>REGISTRO OU REGULADOR P/ GAS COZINHA MARCA ALIANCA REF 76506/1</v>
          </cell>
          <cell r="C12866" t="str">
            <v>UN</v>
          </cell>
          <cell r="D12866">
            <v>20.39</v>
          </cell>
        </row>
        <row r="12867">
          <cell r="A12867">
            <v>11757</v>
          </cell>
          <cell r="B12867" t="str">
            <v>SABONETEIRA DE SOBREPOR (FIXADA NA PAREDE), "TIPO CONCHA", EM ACO INOXIDAVEL</v>
          </cell>
          <cell r="C12867" t="str">
            <v>UN</v>
          </cell>
          <cell r="D12867">
            <v>13.5</v>
          </cell>
        </row>
        <row r="12868">
          <cell r="A12868">
            <v>11758</v>
          </cell>
          <cell r="B12868" t="str">
            <v>SABONETEIRA EM VIDRO C/ SUPORTE EM ACO INOX P/ SABAO LIQUIDO</v>
          </cell>
          <cell r="C12868" t="str">
            <v>UN</v>
          </cell>
          <cell r="D12868">
            <v>10.14</v>
          </cell>
        </row>
        <row r="12869">
          <cell r="A12869">
            <v>11760</v>
          </cell>
          <cell r="B12869" t="str">
            <v>SIFAO EM METAL CROMADO 1 X 1 1/4"</v>
          </cell>
          <cell r="C12869" t="str">
            <v>UN</v>
          </cell>
          <cell r="D12869">
            <v>79.44</v>
          </cell>
        </row>
        <row r="12870">
          <cell r="A12870">
            <v>11761</v>
          </cell>
          <cell r="B12870" t="str">
            <v>ASSENTO P/ VASO SANITARIO INFANTIL DE PLASTICO</v>
          </cell>
          <cell r="C12870" t="str">
            <v>UN</v>
          </cell>
          <cell r="D12870">
            <v>19.93</v>
          </cell>
        </row>
        <row r="12871">
          <cell r="A12871">
            <v>11762</v>
          </cell>
          <cell r="B12871" t="str">
            <v>TORNEIRA CROMADA 1/2" OU 3/4" REF 1153 P/ JARDIM/TANQUE - PADRAO ALTO</v>
          </cell>
          <cell r="C12871" t="str">
            <v>UN</v>
          </cell>
          <cell r="D12871">
            <v>42.71</v>
          </cell>
        </row>
        <row r="12872">
          <cell r="A12872">
            <v>11763</v>
          </cell>
          <cell r="B12872" t="str">
            <v>TORNEIRA DE BOIA REAL 1.1/2" C/ BALAO PLASTICO</v>
          </cell>
          <cell r="C12872" t="str">
            <v>UN</v>
          </cell>
          <cell r="D12872">
            <v>96.23</v>
          </cell>
        </row>
        <row r="12873">
          <cell r="A12873">
            <v>11764</v>
          </cell>
          <cell r="B12873" t="str">
            <v>TORNEIRA DE BOIA REAL 1.1/4" C/ BALAO PLASTICO</v>
          </cell>
          <cell r="C12873" t="str">
            <v>UN</v>
          </cell>
          <cell r="D12873">
            <v>81.95</v>
          </cell>
        </row>
        <row r="12874">
          <cell r="A12874">
            <v>11765</v>
          </cell>
          <cell r="B12874" t="str">
            <v>TORNEIRA DE BOIA VAZAO TOTAL 1" C/ BALAO PLASTICO OU METALICO</v>
          </cell>
          <cell r="C12874" t="str">
            <v>UN</v>
          </cell>
          <cell r="D12874">
            <v>53.91</v>
          </cell>
        </row>
        <row r="12875">
          <cell r="A12875">
            <v>11766</v>
          </cell>
          <cell r="B12875" t="str">
            <v>TORNEIRA DE BOIA VAZAO TOTAL 1/2" C/ BALAO PLASTICO OU METALICO</v>
          </cell>
          <cell r="C12875" t="str">
            <v>UN</v>
          </cell>
          <cell r="D12875">
            <v>37.89</v>
          </cell>
        </row>
        <row r="12876">
          <cell r="A12876">
            <v>11767</v>
          </cell>
          <cell r="B12876" t="str">
            <v>TORNEIRA DE BOIA REAL 2" C/ BALAO PLASTICO</v>
          </cell>
          <cell r="C12876" t="str">
            <v>UN</v>
          </cell>
          <cell r="D12876">
            <v>114.37</v>
          </cell>
        </row>
        <row r="12877">
          <cell r="A12877">
            <v>11769</v>
          </cell>
          <cell r="B12877" t="str">
            <v>APARELHO MISTURADOR CROMADO P/ LAVATORIO REF 1875</v>
          </cell>
          <cell r="C12877" t="str">
            <v>UN</v>
          </cell>
          <cell r="D12877">
            <v>153.13</v>
          </cell>
        </row>
        <row r="12878">
          <cell r="A12878">
            <v>11771</v>
          </cell>
          <cell r="B12878" t="str">
            <v>APARELHO MISTURADOR CROMADO P/ PIA REF 1258</v>
          </cell>
          <cell r="C12878" t="str">
            <v>UN</v>
          </cell>
          <cell r="D12878">
            <v>189.94</v>
          </cell>
        </row>
        <row r="12879">
          <cell r="A12879">
            <v>11772</v>
          </cell>
          <cell r="B12879" t="str">
            <v>TORNEIRA CROMADA TUBO MOVEL P/ BANCADA 1/2" OU 3/4" REF 1167 P/ PIA COZ - PADRAO ALTO</v>
          </cell>
          <cell r="C12879" t="str">
            <v>UN</v>
          </cell>
          <cell r="D12879">
            <v>72.489999999999995</v>
          </cell>
        </row>
        <row r="12880">
          <cell r="A12880">
            <v>11773</v>
          </cell>
          <cell r="B12880" t="str">
            <v>TORNEIRA CROMADA TUBO MOVEL P/ PAREDE 1/2" OU 3/4" REF 1168 P/ PIA COZ - PADRAO MEDIO</v>
          </cell>
          <cell r="C12880" t="str">
            <v>UN</v>
          </cell>
          <cell r="D12880">
            <v>69.2</v>
          </cell>
        </row>
        <row r="12881">
          <cell r="A12881">
            <v>11775</v>
          </cell>
          <cell r="B12881" t="str">
            <v>TORNEIRA CROMADA 1/2" OU 3/4" REF 1157 P/ PIA COZ - C/ AREJADOR - PADRAO MEDIO</v>
          </cell>
          <cell r="C12881" t="str">
            <v>UN</v>
          </cell>
          <cell r="D12881">
            <v>72.260000000000005</v>
          </cell>
        </row>
        <row r="12882">
          <cell r="A12882">
            <v>11777</v>
          </cell>
          <cell r="B12882" t="str">
            <v>TORNEIRA ELETRICA P/ COZINHA</v>
          </cell>
          <cell r="C12882" t="str">
            <v>UN</v>
          </cell>
          <cell r="D12882">
            <v>129.74</v>
          </cell>
        </row>
        <row r="12883">
          <cell r="A12883">
            <v>11781</v>
          </cell>
          <cell r="B12883" t="str">
            <v>VALVULA DESCARGA 1 1/4" C/ REGISTRO - ACABAMENTO EM METAL CROMADO</v>
          </cell>
          <cell r="C12883" t="str">
            <v>UN</v>
          </cell>
          <cell r="D12883">
            <v>194.95</v>
          </cell>
        </row>
        <row r="12884">
          <cell r="A12884">
            <v>11783</v>
          </cell>
          <cell r="B12884" t="str">
            <v>VALVULA DESCARGA 1 1/2" EM PVC - ACABAMENTO EM PLASTICO CROMADO TIPO LORENZETTI OU SIMILAR</v>
          </cell>
          <cell r="C12884" t="str">
            <v>UN</v>
          </cell>
          <cell r="D12884">
            <v>100.98</v>
          </cell>
        </row>
        <row r="12885">
          <cell r="A12885">
            <v>11784</v>
          </cell>
          <cell r="B12885" t="str">
            <v>BACIA SANITARIA TURCA DE LOUCA BRANCA</v>
          </cell>
          <cell r="C12885" t="str">
            <v>UN</v>
          </cell>
          <cell r="D12885">
            <v>347.24</v>
          </cell>
        </row>
        <row r="12886">
          <cell r="A12886">
            <v>11786</v>
          </cell>
          <cell r="B12886" t="str">
            <v>VASO SANITARIO SIFONADO INFANTIL LOUCA BRANCA</v>
          </cell>
          <cell r="C12886" t="str">
            <v>UN</v>
          </cell>
          <cell r="D12886">
            <v>209.02</v>
          </cell>
        </row>
        <row r="12887">
          <cell r="A12887">
            <v>11789</v>
          </cell>
          <cell r="B12887" t="str">
            <v>ANEL PARA GUIA DE 10MM PARA FIO FE-160</v>
          </cell>
          <cell r="C12887" t="str">
            <v>UN</v>
          </cell>
          <cell r="D12887">
            <v>3.09</v>
          </cell>
        </row>
        <row r="12888">
          <cell r="A12888">
            <v>11790</v>
          </cell>
          <cell r="B12888" t="str">
            <v>PARAFUSO M16 (ROSCA MAQUINA D=16MM) X 450MM CAB QUADRADA - Z INCAGEM A FOGO</v>
          </cell>
          <cell r="C12888" t="str">
            <v>UN</v>
          </cell>
          <cell r="D12888">
            <v>10.56</v>
          </cell>
        </row>
        <row r="12889">
          <cell r="A12889">
            <v>11791</v>
          </cell>
          <cell r="B12889" t="str">
            <v>BANCA GRANITO PRETO 100 X 60CM, E = 2CM, C/1 ABERTURA</v>
          </cell>
          <cell r="C12889" t="str">
            <v>UN</v>
          </cell>
          <cell r="D12889">
            <v>182.61</v>
          </cell>
        </row>
        <row r="12890">
          <cell r="A12890">
            <v>11792</v>
          </cell>
          <cell r="B12890" t="str">
            <v>BANCA GRANITO PRETO 200 X 60CM, E = 3CM, C/2 ABERTURAS</v>
          </cell>
          <cell r="C12890" t="str">
            <v>UN</v>
          </cell>
          <cell r="D12890">
            <v>455.75</v>
          </cell>
        </row>
        <row r="12891">
          <cell r="A12891">
            <v>11793</v>
          </cell>
          <cell r="B12891" t="str">
            <v>BANCA GRANITO PRETO 200 X 60CM, ESP = 2CM, SEM ABERTURA</v>
          </cell>
          <cell r="C12891" t="str">
            <v>UN</v>
          </cell>
          <cell r="D12891">
            <v>318.70999999999998</v>
          </cell>
        </row>
        <row r="12892">
          <cell r="A12892">
            <v>11794</v>
          </cell>
          <cell r="B12892" t="str">
            <v>GRANITO AMENDOA POLIDO PARA BANCADA ESP = 2 CM</v>
          </cell>
          <cell r="C12892" t="str">
            <v>M2</v>
          </cell>
          <cell r="D12892">
            <v>171.29</v>
          </cell>
        </row>
        <row r="12893">
          <cell r="A12893">
            <v>11795</v>
          </cell>
          <cell r="B12893" t="str">
            <v>GRANITO CINZA POLIDO P/BANCADA E=2,5 CM</v>
          </cell>
          <cell r="C12893" t="str">
            <v>M2</v>
          </cell>
          <cell r="D12893">
            <v>138.11000000000001</v>
          </cell>
        </row>
        <row r="12894">
          <cell r="A12894">
            <v>11796</v>
          </cell>
          <cell r="B12894" t="str">
            <v>GRANITO PRETO TIJUCA POLIDO PARA BANCADA ESP = 2 CM</v>
          </cell>
          <cell r="C12894" t="str">
            <v>M2</v>
          </cell>
          <cell r="D12894">
            <v>208.68</v>
          </cell>
        </row>
        <row r="12895">
          <cell r="A12895">
            <v>11797</v>
          </cell>
          <cell r="B12895" t="str">
            <v>BIDE LOUCA BRANCA COM 3 FUROS</v>
          </cell>
          <cell r="C12895" t="str">
            <v>UN</v>
          </cell>
          <cell r="D12895">
            <v>182.86</v>
          </cell>
        </row>
        <row r="12896">
          <cell r="A12896">
            <v>11798</v>
          </cell>
          <cell r="B12896" t="str">
            <v>CABO DE COBRE ISOLAMENTO ANTI-CHAMA 450/750V 3 X 10MM2, TP FICAP OU EQUIV</v>
          </cell>
          <cell r="C12896" t="str">
            <v>M</v>
          </cell>
          <cell r="D12896">
            <v>20.59</v>
          </cell>
        </row>
        <row r="12897">
          <cell r="A12897">
            <v>11801</v>
          </cell>
          <cell r="B12897" t="str">
            <v>CABO DE COBRE ISOLAMENTO ANTI-CHAMA 450/750V 3 X 16MM2, TP FICAP OU EQUIV</v>
          </cell>
          <cell r="C12897" t="str">
            <v>M</v>
          </cell>
          <cell r="D12897">
            <v>27.76</v>
          </cell>
        </row>
        <row r="12898">
          <cell r="A12898">
            <v>11804</v>
          </cell>
          <cell r="B12898" t="str">
            <v>CABO DE COBRE ISOLAMENTO ANTI-CHAMA 450/750V 3 X 25MM2, TP FICAP OU EQUIV</v>
          </cell>
          <cell r="C12898" t="str">
            <v>M</v>
          </cell>
          <cell r="D12898">
            <v>41.28</v>
          </cell>
        </row>
        <row r="12899">
          <cell r="A12899">
            <v>11811</v>
          </cell>
          <cell r="B12899" t="str">
            <v>AQUECEDOR DE AGUA ELETRICO HORIZONTAL, RESERVATORIO DE 200 L CILINDRICO EM COBRE, REFORCADO COM ACO CARBONO, MONOFASICO, TENSAO NOMINAL 220 V</v>
          </cell>
          <cell r="C12899" t="str">
            <v>UN</v>
          </cell>
          <cell r="D12899">
            <v>3904.97</v>
          </cell>
        </row>
        <row r="12900">
          <cell r="A12900">
            <v>11814</v>
          </cell>
          <cell r="B12900" t="str">
            <v>AQUECEDOR DE AGUA ELETRICO RESERVATORIO DE 500 L CILINDRICO EM COBRE, REFORCADO COM ACO CARBONO, MONOFASICO, TENSAO NOMINAL 220 V</v>
          </cell>
          <cell r="C12900" t="str">
            <v>UN</v>
          </cell>
          <cell r="D12900">
            <v>6278.83</v>
          </cell>
        </row>
        <row r="12901">
          <cell r="A12901">
            <v>11816</v>
          </cell>
          <cell r="B12901" t="str">
            <v>AQUECEDOR DE AGUA ELETRICO RESERVATORIO DE 100 L CILINDRICO EM COBRE, REFORCADO COM ACO CARBONO, MONOFASICO, TENSAO NOMINAL 220 V</v>
          </cell>
          <cell r="C12901" t="str">
            <v>UN</v>
          </cell>
          <cell r="D12901">
            <v>2884.5</v>
          </cell>
        </row>
        <row r="12902">
          <cell r="A12902">
            <v>11818</v>
          </cell>
          <cell r="B12902" t="str">
            <v>CONECTOR PARAFUSO FENDIDO DE BRONZE P/ CABO 10-16MM2</v>
          </cell>
          <cell r="C12902" t="str">
            <v>UN</v>
          </cell>
          <cell r="D12902">
            <v>2.34</v>
          </cell>
        </row>
        <row r="12903">
          <cell r="A12903">
            <v>11819</v>
          </cell>
          <cell r="B12903" t="str">
            <v>CONECTOR PARAFUSO FENDIDO DE BRONZE P/ CABO 70-240MM2</v>
          </cell>
          <cell r="C12903" t="str">
            <v>UN</v>
          </cell>
          <cell r="D12903">
            <v>41.13</v>
          </cell>
        </row>
        <row r="12904">
          <cell r="A12904">
            <v>11820</v>
          </cell>
          <cell r="B12904" t="str">
            <v>CONECTOR PARAFUSO FENDIDO DE BRONZE P/ CABO 6-10MM2</v>
          </cell>
          <cell r="C12904" t="str">
            <v>UN</v>
          </cell>
          <cell r="D12904">
            <v>2.2999999999999998</v>
          </cell>
        </row>
        <row r="12905">
          <cell r="A12905">
            <v>11821</v>
          </cell>
          <cell r="B12905" t="str">
            <v>CONECTOR PARAFUSO FENDIDO C/ SEPARADOR DE CABOS BIMETALICOS DE COBRE P/ CABOS 8-21MM2</v>
          </cell>
          <cell r="C12905" t="str">
            <v>UN</v>
          </cell>
          <cell r="D12905">
            <v>2.37</v>
          </cell>
        </row>
        <row r="12906">
          <cell r="A12906">
            <v>11822</v>
          </cell>
          <cell r="B12906" t="str">
            <v>TORNEIRA PLASTICO 1/2" P/ PIA</v>
          </cell>
          <cell r="C12906" t="str">
            <v>UN</v>
          </cell>
          <cell r="D12906">
            <v>7.2</v>
          </cell>
        </row>
        <row r="12907">
          <cell r="A12907">
            <v>11823</v>
          </cell>
          <cell r="B12907" t="str">
            <v>TORNEIRA DE BOIA PVC 1/2" P/ CAIXA DESCARGA EXTERNA</v>
          </cell>
          <cell r="C12907" t="str">
            <v>UN</v>
          </cell>
          <cell r="D12907">
            <v>8.24</v>
          </cell>
        </row>
        <row r="12908">
          <cell r="A12908">
            <v>11824</v>
          </cell>
          <cell r="B12908" t="str">
            <v>TORNEIRA DE BOIA VAZAO TOTAL 3/4" C/ BALAO PLASTICO OU METALICO</v>
          </cell>
          <cell r="C12908" t="str">
            <v>UN</v>
          </cell>
          <cell r="D12908">
            <v>42.52</v>
          </cell>
        </row>
        <row r="12909">
          <cell r="A12909">
            <v>11825</v>
          </cell>
          <cell r="B12909" t="str">
            <v>TORNEIRA DE BOIA REAL 1" C/ BALAO PLASTICO</v>
          </cell>
          <cell r="C12909" t="str">
            <v>UN</v>
          </cell>
          <cell r="D12909">
            <v>52.18</v>
          </cell>
        </row>
        <row r="12910">
          <cell r="A12910">
            <v>11826</v>
          </cell>
          <cell r="B12910" t="str">
            <v>TORNEIRA DE BOIA REAL 1/2" C/ BALAO METALICO</v>
          </cell>
          <cell r="C12910" t="str">
            <v>UN</v>
          </cell>
          <cell r="D12910">
            <v>36.25</v>
          </cell>
        </row>
        <row r="12911">
          <cell r="A12911">
            <v>11829</v>
          </cell>
          <cell r="B12911" t="str">
            <v>TORNEIRA DE BOIA REAL 1/2" C/ BALAO PLASTICO</v>
          </cell>
          <cell r="C12911" t="str">
            <v>UN</v>
          </cell>
          <cell r="D12911">
            <v>13.44</v>
          </cell>
        </row>
        <row r="12912">
          <cell r="A12912">
            <v>11830</v>
          </cell>
          <cell r="B12912" t="str">
            <v>TORNEIRA DE BOIA REAL 3/4" C/ BALAO PLASTICO</v>
          </cell>
          <cell r="C12912" t="str">
            <v>UN</v>
          </cell>
          <cell r="D12912">
            <v>13.76</v>
          </cell>
        </row>
        <row r="12913">
          <cell r="A12913">
            <v>11831</v>
          </cell>
          <cell r="B12913" t="str">
            <v>TORNEIRA PLASTICA 3/4" P/TANQUE</v>
          </cell>
          <cell r="C12913" t="str">
            <v>UN</v>
          </cell>
          <cell r="D12913">
            <v>6.88</v>
          </cell>
        </row>
        <row r="12914">
          <cell r="A12914">
            <v>11832</v>
          </cell>
          <cell r="B12914" t="str">
            <v>TORNEIRA PLÁSTICA DE 1/2" PARA LAVATÓRIO</v>
          </cell>
          <cell r="C12914" t="str">
            <v>UN</v>
          </cell>
          <cell r="D12914">
            <v>7.2</v>
          </cell>
        </row>
        <row r="12915">
          <cell r="A12915">
            <v>11836</v>
          </cell>
          <cell r="B12915" t="str">
            <v>MADEIRA 2A QUALIDADE SERRADA NAO APARELHADA -TIPO VIROLA</v>
          </cell>
          <cell r="C12915" t="str">
            <v>M3</v>
          </cell>
          <cell r="D12915">
            <v>1989.47</v>
          </cell>
        </row>
        <row r="12916">
          <cell r="A12916">
            <v>11837</v>
          </cell>
          <cell r="B12916" t="str">
            <v>GRAMPO LINHA VIVA, DE ALUMINIO CABO PRINCIPAL ( 10 - 120MM2) DERIVACAO (10 - 70MM2)</v>
          </cell>
          <cell r="C12916" t="str">
            <v>UN</v>
          </cell>
          <cell r="D12916">
            <v>24.68</v>
          </cell>
        </row>
        <row r="12917">
          <cell r="A12917">
            <v>11838</v>
          </cell>
          <cell r="B12917" t="str">
            <v>TERMINAL A PRESSAO DE BRONZE P/ CABO A BARRA, CABO 240MM2 C/ 1 FURO DE FIXACAO</v>
          </cell>
          <cell r="C12917" t="str">
            <v>UN</v>
          </cell>
          <cell r="D12917">
            <v>13.69</v>
          </cell>
        </row>
        <row r="12918">
          <cell r="A12918">
            <v>11839</v>
          </cell>
          <cell r="B12918" t="str">
            <v>TERMINAL A PRESSAO DE BRONZE P/ CABO A BARRA, CABO 300MM2 C/ 1 FURO DE FIXACAO</v>
          </cell>
          <cell r="C12918" t="str">
            <v>UN</v>
          </cell>
          <cell r="D12918">
            <v>10.53</v>
          </cell>
        </row>
        <row r="12919">
          <cell r="A12919">
            <v>11840</v>
          </cell>
          <cell r="B12919" t="str">
            <v>GRAMPO PARALELO DE BRONZE PARA CABO 25MM2</v>
          </cell>
          <cell r="C12919" t="str">
            <v>UN</v>
          </cell>
          <cell r="D12919">
            <v>7.9</v>
          </cell>
        </row>
        <row r="12920">
          <cell r="A12920">
            <v>11844</v>
          </cell>
          <cell r="B12920" t="str">
            <v>PECA DE MADEIRA LEI 4 X 30CM APARELHADA</v>
          </cell>
          <cell r="C12920" t="str">
            <v>M</v>
          </cell>
          <cell r="D12920">
            <v>41.66</v>
          </cell>
        </row>
        <row r="12921">
          <cell r="A12921">
            <v>11848</v>
          </cell>
          <cell r="B12921" t="str">
            <v>CADERNETA DE TOPOGRAFO</v>
          </cell>
          <cell r="C12921" t="str">
            <v>UN</v>
          </cell>
          <cell r="D12921">
            <v>4.54</v>
          </cell>
        </row>
        <row r="12922">
          <cell r="A12922">
            <v>11849</v>
          </cell>
          <cell r="B12922" t="str">
            <v>COLA BRANCA</v>
          </cell>
          <cell r="C12922" t="str">
            <v>L</v>
          </cell>
          <cell r="D12922">
            <v>8.6999999999999993</v>
          </cell>
        </row>
        <row r="12923">
          <cell r="A12923">
            <v>11851</v>
          </cell>
          <cell r="B12923" t="str">
            <v>PAPEL SULFITE ALCALINO A 4 (PACOTE COM 500 FOLHAS)</v>
          </cell>
          <cell r="C12923" t="str">
            <v>FL</v>
          </cell>
          <cell r="D12923">
            <v>0.03</v>
          </cell>
        </row>
        <row r="12924">
          <cell r="A12924">
            <v>11852</v>
          </cell>
          <cell r="B12924" t="str">
            <v>PAPEL VEGETAL 100G/M2 - 0,80M DE LARGURA</v>
          </cell>
          <cell r="C12924" t="str">
            <v>M</v>
          </cell>
          <cell r="D12924">
            <v>5.43</v>
          </cell>
        </row>
        <row r="12925">
          <cell r="A12925">
            <v>11853</v>
          </cell>
          <cell r="B12925" t="str">
            <v>PAPEL VEGETAL 65G/M2 - 0,80M DE LARGURA</v>
          </cell>
          <cell r="C12925" t="str">
            <v>M</v>
          </cell>
          <cell r="D12925">
            <v>4.33</v>
          </cell>
        </row>
        <row r="12926">
          <cell r="A12926">
            <v>11854</v>
          </cell>
          <cell r="B12926" t="str">
            <v>CONECTOR PARAFUSO FENDIDO PARA CABO 35 MM2</v>
          </cell>
          <cell r="C12926" t="str">
            <v>UN</v>
          </cell>
          <cell r="D12926">
            <v>2.86</v>
          </cell>
        </row>
        <row r="12927">
          <cell r="A12927">
            <v>11855</v>
          </cell>
          <cell r="B12927" t="str">
            <v>CONECTOR MECANICO SPLIT-BOLT PARA CABO 70 MM2</v>
          </cell>
          <cell r="C12927" t="str">
            <v>UN</v>
          </cell>
          <cell r="D12927">
            <v>5.59</v>
          </cell>
        </row>
        <row r="12928">
          <cell r="A12928">
            <v>11856</v>
          </cell>
          <cell r="B12928" t="str">
            <v>CONECTOR TIPO PARAFUSO FENDIDO (SPLIT BOLT) PARA CABO DE 10 MM2</v>
          </cell>
          <cell r="C12928" t="str">
            <v>UN</v>
          </cell>
          <cell r="D12928">
            <v>2.04</v>
          </cell>
        </row>
        <row r="12929">
          <cell r="A12929">
            <v>11857</v>
          </cell>
          <cell r="B12929" t="str">
            <v>CONECTOR PARAFUSO FENDIDO PARA CABO 120 MM2</v>
          </cell>
          <cell r="C12929" t="str">
            <v>UN</v>
          </cell>
          <cell r="D12929">
            <v>7.57</v>
          </cell>
        </row>
        <row r="12930">
          <cell r="A12930">
            <v>11858</v>
          </cell>
          <cell r="B12930" t="str">
            <v>CONECTOR PARAFUSO FENDIDO PARA CABO 150 MM2</v>
          </cell>
          <cell r="C12930" t="str">
            <v>UN</v>
          </cell>
          <cell r="D12930">
            <v>9.2799999999999994</v>
          </cell>
        </row>
        <row r="12931">
          <cell r="A12931">
            <v>11859</v>
          </cell>
          <cell r="B12931" t="str">
            <v>CONECTOR PARAFUSO FENDIDO PARA CABO 185 MM2</v>
          </cell>
          <cell r="C12931" t="str">
            <v>UN</v>
          </cell>
          <cell r="D12931">
            <v>13.16</v>
          </cell>
        </row>
        <row r="12932">
          <cell r="A12932">
            <v>11862</v>
          </cell>
          <cell r="B12932" t="str">
            <v>CONECTOR PARAFUSO FENDIDO PARA CABO 50 MM2</v>
          </cell>
          <cell r="C12932" t="str">
            <v>UN</v>
          </cell>
          <cell r="D12932">
            <v>4.08</v>
          </cell>
        </row>
        <row r="12933">
          <cell r="A12933">
            <v>11863</v>
          </cell>
          <cell r="B12933" t="str">
            <v>CONECTOR PARAFUSO FENDIDO PARA CABO 6 MM2</v>
          </cell>
          <cell r="C12933" t="str">
            <v>UN</v>
          </cell>
          <cell r="D12933">
            <v>1.45</v>
          </cell>
        </row>
        <row r="12934">
          <cell r="A12934">
            <v>11864</v>
          </cell>
          <cell r="B12934" t="str">
            <v>CONECTOR PARAFUSO FENDIDO PARA CABO 95 MM2</v>
          </cell>
          <cell r="C12934" t="str">
            <v>UN</v>
          </cell>
          <cell r="D12934">
            <v>9.5399999999999991</v>
          </cell>
        </row>
        <row r="12935">
          <cell r="A12935">
            <v>11868</v>
          </cell>
          <cell r="B12935" t="str">
            <v>CAIXA D'AGUA FIBRA DE VIDRO PARA 1000 LITROS, COM TAMPA</v>
          </cell>
          <cell r="C12935" t="str">
            <v>UN</v>
          </cell>
          <cell r="D12935">
            <v>274.86</v>
          </cell>
        </row>
        <row r="12936">
          <cell r="A12936">
            <v>11869</v>
          </cell>
          <cell r="B12936" t="str">
            <v>CAIXA D'AGUA FIBRA DE VIDRO PARA 1500 LITROS, COM TAMPA</v>
          </cell>
          <cell r="C12936" t="str">
            <v>UN</v>
          </cell>
          <cell r="D12936">
            <v>445.96</v>
          </cell>
        </row>
        <row r="12937">
          <cell r="A12937">
            <v>11871</v>
          </cell>
          <cell r="B12937" t="str">
            <v>CAIXA D'AGUA DE FIBRA DE VIDRO, PARA 500 LITROS, COM TAMPA</v>
          </cell>
          <cell r="C12937" t="str">
            <v>UN</v>
          </cell>
          <cell r="D12937">
            <v>199.99</v>
          </cell>
        </row>
        <row r="12938">
          <cell r="A12938">
            <v>11872</v>
          </cell>
          <cell r="B12938" t="str">
            <v>TERMINAL A PRESSAO P/ CABO A BARRA, CABO 16 A 25MM2</v>
          </cell>
          <cell r="C12938" t="str">
            <v>UN</v>
          </cell>
          <cell r="D12938">
            <v>2.93</v>
          </cell>
        </row>
        <row r="12939">
          <cell r="A12939">
            <v>11873</v>
          </cell>
          <cell r="B12939" t="str">
            <v>TERMINAL A PRESSAO P/ CABO A BARRA, CABO 35MM2</v>
          </cell>
          <cell r="C12939" t="str">
            <v>UN</v>
          </cell>
          <cell r="D12939">
            <v>3.06</v>
          </cell>
        </row>
        <row r="12940">
          <cell r="A12940">
            <v>11874</v>
          </cell>
          <cell r="B12940" t="str">
            <v>TERMINAL A PRESSAO P/CABO A BARRA, CABO 50 A 70MM2</v>
          </cell>
          <cell r="C12940" t="str">
            <v>UN</v>
          </cell>
          <cell r="D12940">
            <v>4.6399999999999997</v>
          </cell>
        </row>
        <row r="12941">
          <cell r="A12941">
            <v>11875</v>
          </cell>
          <cell r="B12941" t="str">
            <v>TERMINAL A PRESSAO P/ CABO A BARRA, CABO 95 A120MM2</v>
          </cell>
          <cell r="C12941" t="str">
            <v>UN</v>
          </cell>
          <cell r="D12941">
            <v>7.57</v>
          </cell>
        </row>
        <row r="12942">
          <cell r="A12942">
            <v>11876</v>
          </cell>
          <cell r="B12942" t="str">
            <v>TERMINAL A PRESSAO P/ CABO A BARRA, CABO 150 A 180MM2</v>
          </cell>
          <cell r="C12942" t="str">
            <v>UN</v>
          </cell>
          <cell r="D12942">
            <v>10.199999999999999</v>
          </cell>
        </row>
        <row r="12943">
          <cell r="A12943">
            <v>11877</v>
          </cell>
          <cell r="B12943" t="str">
            <v>TERMINAL A PRESSAO P/ CABO A BARRA, CABO 240 A 300MM2</v>
          </cell>
          <cell r="C12943" t="str">
            <v>UN</v>
          </cell>
          <cell r="D12943">
            <v>13.16</v>
          </cell>
        </row>
        <row r="12944">
          <cell r="A12944">
            <v>11880</v>
          </cell>
          <cell r="B12944" t="str">
            <v>CAIXA SIFONADA PVC 250 X 230 X 75 MM COM TAMPA E PORTA TAMPA QUADRADA BRANCA</v>
          </cell>
          <cell r="C12944" t="str">
            <v>UN</v>
          </cell>
          <cell r="D12944">
            <v>50.33</v>
          </cell>
        </row>
        <row r="12945">
          <cell r="A12945">
            <v>11881</v>
          </cell>
          <cell r="B12945" t="str">
            <v>CAIXA GORDURA, SIMPLES, CONCRETO PRE MOLDADO, CIRCULAR, COM TAMPA, D = 40 CM</v>
          </cell>
          <cell r="C12945" t="str">
            <v>UN</v>
          </cell>
          <cell r="D12945">
            <v>50.91</v>
          </cell>
        </row>
        <row r="12946">
          <cell r="A12946">
            <v>11882</v>
          </cell>
          <cell r="B12946" t="str">
            <v>CAIXA PARA HIDROMETRO CONCRETO PRE MOLDADO</v>
          </cell>
          <cell r="C12946" t="str">
            <v>UN</v>
          </cell>
          <cell r="D12946">
            <v>57.47</v>
          </cell>
        </row>
        <row r="12947">
          <cell r="A12947">
            <v>11883</v>
          </cell>
          <cell r="B12947" t="str">
            <v>FOSSA SEPTICA CILINDRICA, TIPO "IMHOFF", COM TAMPA, PARA 100 CONTRIBUINTES</v>
          </cell>
          <cell r="C12947" t="str">
            <v>UN</v>
          </cell>
          <cell r="D12947">
            <v>3440.21</v>
          </cell>
        </row>
        <row r="12948">
          <cell r="A12948">
            <v>11884</v>
          </cell>
          <cell r="B12948" t="str">
            <v>FOSSA SEPTICA CILINDRICA, TIPO "IMHOFF", COM TAMPA, PARA 150 CONTRIBUINTES</v>
          </cell>
          <cell r="C12948" t="str">
            <v>UN</v>
          </cell>
          <cell r="D12948">
            <v>3691.04</v>
          </cell>
        </row>
        <row r="12949">
          <cell r="A12949">
            <v>11885</v>
          </cell>
          <cell r="B12949" t="str">
            <v>FOSSA SEPTICA CILINDRICA, TIPO "IMHOFF", COM TAMPA, PARA 200 CONTRIBUINTES</v>
          </cell>
          <cell r="C12949" t="str">
            <v>UN</v>
          </cell>
          <cell r="D12949">
            <v>3427.89</v>
          </cell>
        </row>
        <row r="12950">
          <cell r="A12950">
            <v>11886</v>
          </cell>
          <cell r="B12950" t="str">
            <v>FOSSA SEPTICA CILINDRICA, TIPO "IMHOFF", COM TAMPA, PARA 30 CONTRIBUINTES</v>
          </cell>
          <cell r="C12950" t="str">
            <v>UN</v>
          </cell>
          <cell r="D12950">
            <v>1326.82</v>
          </cell>
        </row>
        <row r="12951">
          <cell r="A12951">
            <v>11887</v>
          </cell>
          <cell r="B12951" t="str">
            <v>FOSSA SEPTICA CILINDRICA TIPO "IMHOFF", COM TAMPA, PARA 50 CONTRIBUINTES</v>
          </cell>
          <cell r="C12951" t="str">
            <v>UN</v>
          </cell>
          <cell r="D12951">
            <v>2340</v>
          </cell>
        </row>
        <row r="12952">
          <cell r="A12952">
            <v>11888</v>
          </cell>
          <cell r="B12952" t="str">
            <v>FOSSA SEPTICA CILINDRICA, TIPO "IMHOFF", COM TAMPA, PARA 75 CONTRIBUINTES</v>
          </cell>
          <cell r="C12952" t="str">
            <v>UN</v>
          </cell>
          <cell r="D12952">
            <v>3115.89</v>
          </cell>
        </row>
        <row r="12953">
          <cell r="A12953">
            <v>11889</v>
          </cell>
          <cell r="B12953" t="str">
            <v>FIO/CORDAO COBRE ISOLADO PARALELO OU TORCIDO 2 X 0,75MM2, TIPO PLASTIFLEX PIRELLI OU EQUIV</v>
          </cell>
          <cell r="C12953" t="str">
            <v>M</v>
          </cell>
          <cell r="D12953">
            <v>1.1100000000000001</v>
          </cell>
        </row>
        <row r="12954">
          <cell r="A12954">
            <v>11890</v>
          </cell>
          <cell r="B12954" t="str">
            <v>FIO/CORDAO COBRE ISOLADO PARALELO OU TORCIDO 2 X 1,5MM2, TIPO PLASTIFLEX PIRELLI OU EQUIV</v>
          </cell>
          <cell r="C12954" t="str">
            <v>M</v>
          </cell>
          <cell r="D12954">
            <v>1.61</v>
          </cell>
        </row>
        <row r="12955">
          <cell r="A12955">
            <v>11891</v>
          </cell>
          <cell r="B12955" t="str">
            <v>FIO/CORDAO COBRE ISOLADO PARALELO OU TORCIDO 2 X 2,5MM2, TIPO PLASTIFLEX PIRELLI OU EQUIV</v>
          </cell>
          <cell r="C12955" t="str">
            <v>M</v>
          </cell>
          <cell r="D12955">
            <v>2.27</v>
          </cell>
        </row>
        <row r="12956">
          <cell r="A12956">
            <v>11892</v>
          </cell>
          <cell r="B12956" t="str">
            <v>FIO/CORDAO COBRE ISOLADO PARALELO OU TORCIDO 2 X 4MM2, TIPO PLASTIFLEX PIRELLI OU EQUIV</v>
          </cell>
          <cell r="C12956" t="str">
            <v>M</v>
          </cell>
          <cell r="D12956">
            <v>3.67</v>
          </cell>
        </row>
        <row r="12957">
          <cell r="A12957">
            <v>11894</v>
          </cell>
          <cell r="B12957" t="str">
            <v>FILTRO ANAEROBIO CILINDRICO CONCRETO PRE MOLDADO 1,20 X 1,50 (DIAMETROXALTURA) PARA 4 A 5 CONTRIBUINTES (NBR 13969)</v>
          </cell>
          <cell r="C12957" t="str">
            <v>UN</v>
          </cell>
          <cell r="D12957">
            <v>496.74</v>
          </cell>
        </row>
        <row r="12958">
          <cell r="A12958">
            <v>11895</v>
          </cell>
          <cell r="B12958" t="str">
            <v>SUMIDOURO CONCRETO PRE MOLDADO, COMPLETO, PARA 10 CONTRIBUINTES</v>
          </cell>
          <cell r="C12958" t="str">
            <v>UN</v>
          </cell>
          <cell r="D12958">
            <v>714.32</v>
          </cell>
        </row>
        <row r="12959">
          <cell r="A12959">
            <v>11896</v>
          </cell>
          <cell r="B12959" t="str">
            <v>SUMIDOURO CONCRETO PRE MOLDADO, COMPLETO, PARA 100 CONTRIBUINTES</v>
          </cell>
          <cell r="C12959" t="str">
            <v>UN</v>
          </cell>
          <cell r="D12959">
            <v>3744</v>
          </cell>
        </row>
        <row r="12960">
          <cell r="A12960">
            <v>11897</v>
          </cell>
          <cell r="B12960" t="str">
            <v>SUMIDOURO CONCRETO PRE MOLDADO, COMPLETO, PARA 150 CONTRIBUINTES</v>
          </cell>
          <cell r="C12960" t="str">
            <v>UN</v>
          </cell>
          <cell r="D12960">
            <v>4885.26</v>
          </cell>
        </row>
        <row r="12961">
          <cell r="A12961">
            <v>11898</v>
          </cell>
          <cell r="B12961" t="str">
            <v>SUMIDOURO CONCRETO PRE MOLDADO, COMPLETO, PARA 200 CONTRIBUINTES</v>
          </cell>
          <cell r="C12961" t="str">
            <v>UN</v>
          </cell>
          <cell r="D12961">
            <v>5131.58</v>
          </cell>
        </row>
        <row r="12962">
          <cell r="A12962">
            <v>11899</v>
          </cell>
          <cell r="B12962" t="str">
            <v>SUMIDOURO CONCRETO PRE MOLDADO, COMPLETO, PARA 50 CONTRIBUINTES</v>
          </cell>
          <cell r="C12962" t="str">
            <v>UN</v>
          </cell>
          <cell r="D12962">
            <v>2532.9499999999998</v>
          </cell>
        </row>
        <row r="12963">
          <cell r="A12963">
            <v>11900</v>
          </cell>
          <cell r="B12963" t="str">
            <v>SUMIDOURO CONCRETO PRE MOLDADO, COMPLETO, PARA 75 CONTRIBUINTES</v>
          </cell>
          <cell r="C12963" t="str">
            <v>UN</v>
          </cell>
          <cell r="D12963">
            <v>3473.05</v>
          </cell>
        </row>
        <row r="12964">
          <cell r="A12964">
            <v>11901</v>
          </cell>
          <cell r="B12964" t="str">
            <v>CABO TELEFÓNICO SEM BLINDAGEM INTERNA CCI 1 PAR</v>
          </cell>
          <cell r="C12964" t="str">
            <v>M</v>
          </cell>
          <cell r="D12964">
            <v>0.36</v>
          </cell>
        </row>
        <row r="12965">
          <cell r="A12965">
            <v>11902</v>
          </cell>
          <cell r="B12965" t="str">
            <v>CABO TELEFONICO S/ BLINDAGEM INT CCI 2 PARES</v>
          </cell>
          <cell r="C12965" t="str">
            <v>M</v>
          </cell>
          <cell r="D12965">
            <v>0.59</v>
          </cell>
        </row>
        <row r="12966">
          <cell r="A12966">
            <v>11903</v>
          </cell>
          <cell r="B12966" t="str">
            <v>CABO TELEFONICO S/ BLINDAGEM INT CCI 3 PARES</v>
          </cell>
          <cell r="C12966" t="str">
            <v>M</v>
          </cell>
          <cell r="D12966">
            <v>0.86</v>
          </cell>
        </row>
        <row r="12967">
          <cell r="A12967">
            <v>11904</v>
          </cell>
          <cell r="B12967" t="str">
            <v>CABO TELEFONICO S/ BLINDAGEM INT CCI 4 PARES</v>
          </cell>
          <cell r="C12967" t="str">
            <v>M</v>
          </cell>
          <cell r="D12967">
            <v>0.88</v>
          </cell>
        </row>
        <row r="12968">
          <cell r="A12968">
            <v>11905</v>
          </cell>
          <cell r="B12968" t="str">
            <v>CABO TELEFONICO S/ BLINDAGEM INT CCI 5 PARES</v>
          </cell>
          <cell r="C12968" t="str">
            <v>M</v>
          </cell>
          <cell r="D12968">
            <v>0.95</v>
          </cell>
        </row>
        <row r="12969">
          <cell r="A12969">
            <v>11906</v>
          </cell>
          <cell r="B12969" t="str">
            <v>CABO TELEFONICO S/ BLINDAGEM INT CCI 6 PARES</v>
          </cell>
          <cell r="C12969" t="str">
            <v>M</v>
          </cell>
          <cell r="D12969">
            <v>1.22</v>
          </cell>
        </row>
        <row r="12970">
          <cell r="A12970">
            <v>11914</v>
          </cell>
          <cell r="B12970" t="str">
            <v>CABO TELEFONICO TP CT 0,50 PARA 100 PARES</v>
          </cell>
          <cell r="C12970" t="str">
            <v>M</v>
          </cell>
          <cell r="D12970">
            <v>17.28</v>
          </cell>
        </row>
        <row r="12971">
          <cell r="A12971">
            <v>11916</v>
          </cell>
          <cell r="B12971" t="str">
            <v>CABO TELEFONICO TP CTP-APL 0,50 PARA 10 PARES</v>
          </cell>
          <cell r="C12971" t="str">
            <v>M</v>
          </cell>
          <cell r="D12971">
            <v>3.38</v>
          </cell>
        </row>
        <row r="12972">
          <cell r="A12972">
            <v>11917</v>
          </cell>
          <cell r="B12972" t="str">
            <v>CABO TELEFONICO TP CTP-APL 0,50 PARA 20 PARES</v>
          </cell>
          <cell r="C12972" t="str">
            <v>M</v>
          </cell>
          <cell r="D12972">
            <v>5.74</v>
          </cell>
        </row>
        <row r="12973">
          <cell r="A12973">
            <v>11918</v>
          </cell>
          <cell r="B12973" t="str">
            <v>CABO TELEFONICO TP CTP-APL 0,50 PARA 30 PARES</v>
          </cell>
          <cell r="C12973" t="str">
            <v>M</v>
          </cell>
          <cell r="D12973">
            <v>6.75</v>
          </cell>
        </row>
        <row r="12974">
          <cell r="A12974">
            <v>11919</v>
          </cell>
          <cell r="B12974" t="str">
            <v>CABO TELEFONICO USO INTERNO TP CI PARA 10 PARES</v>
          </cell>
          <cell r="C12974" t="str">
            <v>M</v>
          </cell>
          <cell r="D12974">
            <v>2.68</v>
          </cell>
        </row>
        <row r="12975">
          <cell r="A12975">
            <v>11920</v>
          </cell>
          <cell r="B12975" t="str">
            <v>CABO TELEFONICO USO INTERNO TP CI PARA 20 PARES</v>
          </cell>
          <cell r="C12975" t="str">
            <v>M</v>
          </cell>
          <cell r="D12975">
            <v>4.3</v>
          </cell>
        </row>
        <row r="12976">
          <cell r="A12976">
            <v>11921</v>
          </cell>
          <cell r="B12976" t="str">
            <v>CABO TELEFONICO USO INTERNO TP CI PARA 30 PARES</v>
          </cell>
          <cell r="C12976" t="str">
            <v>M</v>
          </cell>
          <cell r="D12976">
            <v>6.01</v>
          </cell>
        </row>
        <row r="12977">
          <cell r="A12977">
            <v>11922</v>
          </cell>
          <cell r="B12977" t="str">
            <v>CABO TELEFONICO USO INTERNO TP CI PARA 50 PARES</v>
          </cell>
          <cell r="C12977" t="str">
            <v>M</v>
          </cell>
          <cell r="D12977">
            <v>10.49</v>
          </cell>
        </row>
        <row r="12978">
          <cell r="A12978">
            <v>11923</v>
          </cell>
          <cell r="B12978" t="str">
            <v>CABO TELEFONICO USO INTERNO TP CI PARA 75 PARES</v>
          </cell>
          <cell r="C12978" t="str">
            <v>M</v>
          </cell>
          <cell r="D12978">
            <v>12.89</v>
          </cell>
        </row>
        <row r="12979">
          <cell r="A12979">
            <v>11924</v>
          </cell>
          <cell r="B12979" t="str">
            <v>CABO TELEFONICO USO INTERNO TP CI PARA 200 PARES</v>
          </cell>
          <cell r="C12979" t="str">
            <v>M</v>
          </cell>
          <cell r="D12979">
            <v>39.53</v>
          </cell>
        </row>
        <row r="12980">
          <cell r="A12980">
            <v>11927</v>
          </cell>
          <cell r="B12980" t="str">
            <v>BRACADEIRA FERRO GALV MODULAR E = 1/2" D = 2"</v>
          </cell>
          <cell r="C12980" t="str">
            <v>UN</v>
          </cell>
          <cell r="D12980">
            <v>3.4</v>
          </cell>
        </row>
        <row r="12981">
          <cell r="A12981">
            <v>11928</v>
          </cell>
          <cell r="B12981" t="str">
            <v>BRACADEIRA FERRO GALV MODULAR E = 1/2" D = 3"</v>
          </cell>
          <cell r="C12981" t="str">
            <v>UN</v>
          </cell>
          <cell r="D12981">
            <v>3.9</v>
          </cell>
        </row>
        <row r="12982">
          <cell r="A12982">
            <v>11929</v>
          </cell>
          <cell r="B12982" t="str">
            <v>ABRACADEIRA FERRO GALV MODULAR E = 1/2 D = 4</v>
          </cell>
          <cell r="C12982" t="str">
            <v>UN</v>
          </cell>
          <cell r="D12982">
            <v>6.03</v>
          </cell>
        </row>
        <row r="12983">
          <cell r="A12983">
            <v>11944</v>
          </cell>
          <cell r="B12983" t="str">
            <v>CINTA GALVANIZADA DE 8"</v>
          </cell>
          <cell r="C12983" t="str">
            <v>UN</v>
          </cell>
          <cell r="D12983">
            <v>23.38</v>
          </cell>
        </row>
        <row r="12984">
          <cell r="A12984">
            <v>11945</v>
          </cell>
          <cell r="B12984" t="str">
            <v>BUCHA NYLON S-4</v>
          </cell>
          <cell r="C12984" t="str">
            <v>UN</v>
          </cell>
          <cell r="D12984">
            <v>7.0000000000000007E-2</v>
          </cell>
        </row>
        <row r="12985">
          <cell r="A12985">
            <v>11946</v>
          </cell>
          <cell r="B12985" t="str">
            <v>BUCHA NYLON S-5</v>
          </cell>
          <cell r="C12985" t="str">
            <v>UN</v>
          </cell>
          <cell r="D12985">
            <v>0.1</v>
          </cell>
        </row>
        <row r="12986">
          <cell r="A12986">
            <v>11948</v>
          </cell>
          <cell r="B12986" t="str">
            <v>PARAFUSO SEXTAVADO ROSCA SOBERBA ZINCADO 5/16" X 40MM</v>
          </cell>
          <cell r="C12986" t="str">
            <v>UN</v>
          </cell>
          <cell r="D12986">
            <v>0.3</v>
          </cell>
        </row>
        <row r="12987">
          <cell r="A12987">
            <v>11950</v>
          </cell>
          <cell r="B12987" t="str">
            <v>BUCHA NYLON S-6 C/ PARAFUSO ACO ZINC CAB CHATA ROSCA SOBERBA 4,2 X 45MM</v>
          </cell>
          <cell r="C12987" t="str">
            <v>UN</v>
          </cell>
          <cell r="D12987">
            <v>0.3</v>
          </cell>
        </row>
        <row r="12988">
          <cell r="A12988">
            <v>11953</v>
          </cell>
          <cell r="B12988" t="str">
            <v>PARAFUSO FRANCES ZINCADO 1/4" X 2" C/ PORCA E ARRUELA LISA/MEDIA</v>
          </cell>
          <cell r="C12988" t="str">
            <v>UN</v>
          </cell>
          <cell r="D12988">
            <v>0.28999999999999998</v>
          </cell>
        </row>
        <row r="12989">
          <cell r="A12989">
            <v>11955</v>
          </cell>
          <cell r="B12989" t="str">
            <v>PARAFUSO LATAO ACAB CROMADO P/ FIXAR PECA SANITARIA - INCL PORCA CEGA, ARRUELA E BUCHA DE NYLON S-10</v>
          </cell>
          <cell r="C12989" t="str">
            <v>UN</v>
          </cell>
          <cell r="D12989">
            <v>1.95</v>
          </cell>
        </row>
        <row r="12990">
          <cell r="A12990">
            <v>11960</v>
          </cell>
          <cell r="B12990" t="str">
            <v>PARAFUSO LATAO ROSCA SOBERBA CAB CHATA FENDA SIMPLES 2.5 X 12MM (NR.3 X 1/2")</v>
          </cell>
          <cell r="C12990" t="str">
            <v>UN</v>
          </cell>
          <cell r="D12990">
            <v>7.31</v>
          </cell>
        </row>
        <row r="12991">
          <cell r="A12991">
            <v>11962</v>
          </cell>
          <cell r="B12991" t="str">
            <v>PARAFUSO SEXTAVADO ZINCADO ROSCA INTEIRA 1/4" X 1/2"</v>
          </cell>
          <cell r="C12991" t="str">
            <v>UN</v>
          </cell>
          <cell r="D12991">
            <v>0.1</v>
          </cell>
        </row>
        <row r="12992">
          <cell r="A12992">
            <v>11963</v>
          </cell>
          <cell r="B12992" t="str">
            <v>PARAFUSO ACO CHUMBADOR PARABOLT 1/2" X 75MM</v>
          </cell>
          <cell r="C12992" t="str">
            <v>UN</v>
          </cell>
          <cell r="D12992">
            <v>3.65</v>
          </cell>
        </row>
        <row r="12993">
          <cell r="A12993">
            <v>11964</v>
          </cell>
          <cell r="B12993" t="str">
            <v>PARAFUSO ACO CHUMBADOR PARABOLT 3/8" X 75MM</v>
          </cell>
          <cell r="C12993" t="str">
            <v>UN</v>
          </cell>
          <cell r="D12993">
            <v>3.03</v>
          </cell>
        </row>
        <row r="12994">
          <cell r="A12994">
            <v>11971</v>
          </cell>
          <cell r="B12994" t="str">
            <v>PORCA ZINCADA SEXTAVADA 24MM</v>
          </cell>
          <cell r="C12994" t="str">
            <v>UN</v>
          </cell>
          <cell r="D12994">
            <v>1.86</v>
          </cell>
        </row>
        <row r="12995">
          <cell r="A12995">
            <v>11974</v>
          </cell>
          <cell r="B12995" t="str">
            <v>CHUMBADOR 1/2" C/ PORCA</v>
          </cell>
          <cell r="C12995" t="str">
            <v>UN</v>
          </cell>
          <cell r="D12995">
            <v>7.05</v>
          </cell>
        </row>
        <row r="12996">
          <cell r="A12996">
            <v>11975</v>
          </cell>
          <cell r="B12996" t="str">
            <v>CHUMBADOR 5/8 X 6"</v>
          </cell>
          <cell r="C12996" t="str">
            <v>UN</v>
          </cell>
          <cell r="D12996">
            <v>10.32</v>
          </cell>
        </row>
        <row r="12997">
          <cell r="A12997">
            <v>11976</v>
          </cell>
          <cell r="B12997" t="str">
            <v>CHUMBADOR OMEGA C/PARAFUSO OM1404 1/4"</v>
          </cell>
          <cell r="C12997" t="str">
            <v>UN</v>
          </cell>
          <cell r="D12997">
            <v>3.47</v>
          </cell>
        </row>
        <row r="12998">
          <cell r="A12998">
            <v>11977</v>
          </cell>
          <cell r="B12998" t="str">
            <v>CHUMBADOR URX - TECNART 1/2"</v>
          </cell>
          <cell r="C12998" t="str">
            <v>UN</v>
          </cell>
          <cell r="D12998">
            <v>4.71</v>
          </cell>
        </row>
        <row r="12999">
          <cell r="A12999">
            <v>11981</v>
          </cell>
          <cell r="B12999" t="str">
            <v>BLOCO VIDRO INCOLOR VENEZIANA 20 X 10 X 8CM</v>
          </cell>
          <cell r="C12999" t="str">
            <v>UN</v>
          </cell>
          <cell r="D12999">
            <v>11.44</v>
          </cell>
        </row>
        <row r="13000">
          <cell r="A13000">
            <v>11983</v>
          </cell>
          <cell r="B13000" t="str">
            <v>DIVISORIA CEGA (N1) - PAINEL VERMICULITA E=35MM - MONTANTE/RODAPE PERFIS SIMPLES ACO GALV PINTADO -COLOCADA</v>
          </cell>
          <cell r="C13000" t="str">
            <v>M2</v>
          </cell>
          <cell r="D13000">
            <v>179.4</v>
          </cell>
        </row>
        <row r="13001">
          <cell r="A13001">
            <v>11985</v>
          </cell>
          <cell r="B13001" t="str">
            <v>DIVISORIA (N3) PAINEL/VIDRO/PAINEL VERMICULITA E=35MM - MONTANTE/RODAPE PERFIL DUPLO ACO GALV PINTADO - COLOCADA</v>
          </cell>
          <cell r="C13001" t="str">
            <v>M2</v>
          </cell>
          <cell r="D13001">
            <v>195.5</v>
          </cell>
        </row>
        <row r="13002">
          <cell r="A13002">
            <v>11986</v>
          </cell>
          <cell r="B13002" t="str">
            <v>DIVISORIA CEGA (N1) - PAINEL VERMICULITA E=35MM - PERFIS SIMPLES ALUMINIO ANOD NATURAL - COLOCADA</v>
          </cell>
          <cell r="C13002" t="str">
            <v>M2</v>
          </cell>
          <cell r="D13002">
            <v>218.5</v>
          </cell>
        </row>
        <row r="13003">
          <cell r="A13003">
            <v>11987</v>
          </cell>
          <cell r="B13003" t="str">
            <v>DIVISORIA (N2) PAINEL/VIDRO - PAINEL VERMICULITA E=35MM - PERFIS SIMPLES ALUMINIO ANOD NATURAL -COLOCADA</v>
          </cell>
          <cell r="C13003" t="str">
            <v>M2</v>
          </cell>
          <cell r="D13003">
            <v>227.7</v>
          </cell>
        </row>
        <row r="13004">
          <cell r="A13004">
            <v>11991</v>
          </cell>
          <cell r="B13004" t="str">
            <v>HASTE DE TERRA TIPO CANTONEIRA GALVANIZADA L=2,00M</v>
          </cell>
          <cell r="C13004" t="str">
            <v>UN</v>
          </cell>
          <cell r="D13004">
            <v>35.42</v>
          </cell>
        </row>
        <row r="13005">
          <cell r="A13005">
            <v>11996</v>
          </cell>
          <cell r="B13005" t="str">
            <v>CAIXA PASSAGEM EM CHAPA 18 DE FERRO GALV 5" X 10" X 3" (125 X 250 X 80MM) COM TAMPA E PARAFUSO."</v>
          </cell>
          <cell r="C13005" t="str">
            <v>UN</v>
          </cell>
          <cell r="D13005">
            <v>2.3199999999999998</v>
          </cell>
        </row>
        <row r="13006">
          <cell r="A13006">
            <v>12001</v>
          </cell>
          <cell r="B13006" t="str">
            <v>CAIXA PVC OCTOGONAL - 4"</v>
          </cell>
          <cell r="C13006" t="str">
            <v>UN</v>
          </cell>
          <cell r="D13006">
            <v>4.03</v>
          </cell>
        </row>
        <row r="13007">
          <cell r="A13007">
            <v>12002</v>
          </cell>
          <cell r="B13007" t="str">
            <v>CONJUNTO CONDULETE PVC TIPO "C" C/ 1 INTERRUPTOR SIMPLES CONJUGADO C/ 1 TOMADA + TAMPA"</v>
          </cell>
          <cell r="C13007" t="str">
            <v>UN</v>
          </cell>
          <cell r="D13007">
            <v>22.71</v>
          </cell>
        </row>
        <row r="13008">
          <cell r="A13008">
            <v>12004</v>
          </cell>
          <cell r="B13008" t="str">
            <v>CONJUNTO CONDULETE PVC TIPO "C" C/ 1 TOMADA 2P + T INCLUSIVE TAMPA"</v>
          </cell>
          <cell r="C13008" t="str">
            <v>UN</v>
          </cell>
          <cell r="D13008">
            <v>22.25</v>
          </cell>
        </row>
        <row r="13009">
          <cell r="A13009">
            <v>12005</v>
          </cell>
          <cell r="B13009" t="str">
            <v>CONJUNTO CONDULETE PVC TIPO "C" C/ 2 INTERRUPTORES SIMPLES + TAMPA"</v>
          </cell>
          <cell r="C13009" t="str">
            <v>UN</v>
          </cell>
          <cell r="D13009">
            <v>21.16</v>
          </cell>
        </row>
        <row r="13010">
          <cell r="A13010">
            <v>12006</v>
          </cell>
          <cell r="B13010" t="str">
            <v>CONJUNTO CONDULETE PVC TIPO "C" C/ 1 INTERRUPTOR BIPOLAR + TAMPA"</v>
          </cell>
          <cell r="C13010" t="str">
            <v>UN</v>
          </cell>
          <cell r="D13010">
            <v>32.06</v>
          </cell>
        </row>
        <row r="13011">
          <cell r="A13011">
            <v>12007</v>
          </cell>
          <cell r="B13011" t="str">
            <v>CONJUNTO CONDULETE PVC TIPO "C" C/ 2 TOMADAS UNIVERSAL 2P + TAMPA"</v>
          </cell>
          <cell r="C13011" t="str">
            <v>UN</v>
          </cell>
          <cell r="D13011">
            <v>16.61</v>
          </cell>
        </row>
        <row r="13012">
          <cell r="A13012">
            <v>12008</v>
          </cell>
          <cell r="B13012" t="str">
            <v>CONDULETE TIPO "TB" EM LIGA ALUMINIO P/ ELETRODUTO ROSCADO 3"</v>
          </cell>
          <cell r="C13012" t="str">
            <v>UN</v>
          </cell>
          <cell r="D13012">
            <v>74.78</v>
          </cell>
        </row>
        <row r="13013">
          <cell r="A13013">
            <v>12010</v>
          </cell>
          <cell r="B13013" t="str">
            <v>CONDULETE PVC TIPO "B" D = 1/2" S/TAMPA"</v>
          </cell>
          <cell r="C13013" t="str">
            <v>UN</v>
          </cell>
          <cell r="D13013">
            <v>8.1999999999999993</v>
          </cell>
        </row>
        <row r="13014">
          <cell r="A13014">
            <v>12011</v>
          </cell>
          <cell r="B13014" t="str">
            <v>CONDULETE PVC TIPO "B" D = 3/4" S/TAMPA"</v>
          </cell>
          <cell r="C13014" t="str">
            <v>UN</v>
          </cell>
          <cell r="D13014">
            <v>8.1300000000000008</v>
          </cell>
        </row>
        <row r="13015">
          <cell r="A13015">
            <v>12015</v>
          </cell>
          <cell r="B13015" t="str">
            <v>CONDULETE PVC TIPO "LB" D = 1" S/TAMPA"</v>
          </cell>
          <cell r="C13015" t="str">
            <v>UN</v>
          </cell>
          <cell r="D13015">
            <v>17.98</v>
          </cell>
        </row>
        <row r="13016">
          <cell r="A13016">
            <v>12016</v>
          </cell>
          <cell r="B13016" t="str">
            <v>CONDULETE PVC TIPO "LB" D = 1/2" S/TAMPA"</v>
          </cell>
          <cell r="C13016" t="str">
            <v>UN</v>
          </cell>
          <cell r="D13016">
            <v>5.43</v>
          </cell>
        </row>
        <row r="13017">
          <cell r="A13017">
            <v>12017</v>
          </cell>
          <cell r="B13017" t="str">
            <v>CONDULETE PVC TIPO "LB" D = 3/4" S/TAMPA"</v>
          </cell>
          <cell r="C13017" t="str">
            <v>UN</v>
          </cell>
          <cell r="D13017">
            <v>5.5</v>
          </cell>
        </row>
        <row r="13018">
          <cell r="A13018">
            <v>12019</v>
          </cell>
          <cell r="B13018" t="str">
            <v>CONDULETE PVC TIPO "LL" D = 1" S/TAMPA"</v>
          </cell>
          <cell r="C13018" t="str">
            <v>UN</v>
          </cell>
          <cell r="D13018">
            <v>19.97</v>
          </cell>
        </row>
        <row r="13019">
          <cell r="A13019">
            <v>12020</v>
          </cell>
          <cell r="B13019" t="str">
            <v>CONDULETE PVC TIPO "LL" D = 1/2" S/TAMPA"</v>
          </cell>
          <cell r="C13019" t="str">
            <v>UN</v>
          </cell>
          <cell r="D13019">
            <v>5.71</v>
          </cell>
        </row>
        <row r="13020">
          <cell r="A13020">
            <v>12021</v>
          </cell>
          <cell r="B13020" t="str">
            <v>CONDULETE PVC TIPO "LL" D = 3/4" S/TAMPA"</v>
          </cell>
          <cell r="C13020" t="str">
            <v>UN</v>
          </cell>
          <cell r="D13020">
            <v>5.54</v>
          </cell>
        </row>
        <row r="13021">
          <cell r="A13021">
            <v>12024</v>
          </cell>
          <cell r="B13021" t="str">
            <v>CONDULETE PVC TIPO "TA" D = 3/4" S/TAMPA"</v>
          </cell>
          <cell r="C13021" t="str">
            <v>UN</v>
          </cell>
          <cell r="D13021">
            <v>15.84</v>
          </cell>
        </row>
        <row r="13022">
          <cell r="A13022">
            <v>12025</v>
          </cell>
          <cell r="B13022" t="str">
            <v>CONDULETE PVC TIPO "TB" D = 1/2" S/TAMPA"</v>
          </cell>
          <cell r="C13022" t="str">
            <v>UN</v>
          </cell>
          <cell r="D13022">
            <v>13.25</v>
          </cell>
        </row>
        <row r="13023">
          <cell r="A13023">
            <v>12026</v>
          </cell>
          <cell r="B13023" t="str">
            <v>CONDULETE PVC TIPO "TB" D = 3/4" S/TAMPA"</v>
          </cell>
          <cell r="C13023" t="str">
            <v>UN</v>
          </cell>
          <cell r="D13023">
            <v>13.42</v>
          </cell>
        </row>
        <row r="13024">
          <cell r="A13024">
            <v>12029</v>
          </cell>
          <cell r="B13024" t="str">
            <v>CONDULETE PVC TIPO "XA" D = 3/4" S/TAMPA"</v>
          </cell>
          <cell r="C13024" t="str">
            <v>UN</v>
          </cell>
          <cell r="D13024">
            <v>13.74</v>
          </cell>
        </row>
        <row r="13025">
          <cell r="A13025">
            <v>12030</v>
          </cell>
          <cell r="B13025" t="str">
            <v>JOGO TRANQUETA LATAO CROMADO TIPO 303 LA FONTE P/ FECHADURA PORTA BANHEIRO</v>
          </cell>
          <cell r="C13025" t="str">
            <v>JG</v>
          </cell>
          <cell r="D13025">
            <v>19.86</v>
          </cell>
        </row>
        <row r="13026">
          <cell r="A13026">
            <v>12032</v>
          </cell>
          <cell r="B13026" t="str">
            <v>JOGO TRANQUETA LATAO CROMADO TIPO 203 LA FONTE P/ FECHADURA PORTA BANHEIRO</v>
          </cell>
          <cell r="C13026" t="str">
            <v>JG</v>
          </cell>
          <cell r="D13026">
            <v>17.47</v>
          </cell>
        </row>
        <row r="13027">
          <cell r="A13027">
            <v>12033</v>
          </cell>
          <cell r="B13027" t="str">
            <v>CURVA PVC 180G 1.1/2" P/ ELETRODUTO ROSCAVEL</v>
          </cell>
          <cell r="C13027" t="str">
            <v>UN</v>
          </cell>
          <cell r="D13027">
            <v>7.28</v>
          </cell>
        </row>
        <row r="13028">
          <cell r="A13028">
            <v>12034</v>
          </cell>
          <cell r="B13028" t="str">
            <v>CURVA PVC 180G 3/4" P/ ELETRODUTO ROSCAVEL</v>
          </cell>
          <cell r="C13028" t="str">
            <v>UN</v>
          </cell>
          <cell r="D13028">
            <v>2.5099999999999998</v>
          </cell>
        </row>
        <row r="13029">
          <cell r="A13029">
            <v>12035</v>
          </cell>
          <cell r="B13029" t="str">
            <v>QUADRO EM CHAPA DE ACO 18, PARA 3 DISJUNTORES MONOPOLARES, SEM BARRAMENTO, DE EMBUTIR, COM PORTA (PARA DISTRIBUICAO DE CIRCUITOS)</v>
          </cell>
          <cell r="C13029" t="str">
            <v>UN</v>
          </cell>
          <cell r="D13029">
            <v>14.51</v>
          </cell>
        </row>
        <row r="13030">
          <cell r="A13030">
            <v>12038</v>
          </cell>
          <cell r="B13030" t="str">
            <v>QUADRO DE DISTRIBUICAO DE SOBREPOR C/ BARRAMENTO TRIFASICO P/ 18 DISJUNTORES UNIPOLARES, EM CHAPA DE ACO GALV</v>
          </cell>
          <cell r="C13030" t="str">
            <v>UN</v>
          </cell>
          <cell r="D13030">
            <v>232.23</v>
          </cell>
        </row>
        <row r="13031">
          <cell r="A13031">
            <v>12039</v>
          </cell>
          <cell r="B13031" t="str">
            <v>QUADRO DE DISTRIBUICAO DE EMBUTIR C/ BARRAMENTO TRIFASICO P/ 24 DISJUNTORES UNIPOLARES EM CHAPA DE ACO GALV</v>
          </cell>
          <cell r="C13031" t="str">
            <v>UN</v>
          </cell>
          <cell r="D13031">
            <v>250.9</v>
          </cell>
        </row>
        <row r="13032">
          <cell r="A13032">
            <v>12040</v>
          </cell>
          <cell r="B13032" t="str">
            <v>QUADRO DE DISTRIBUICAO DE SOBREPOR C/ BARRAMENTO TRIFASICO P/ 24 DISJUNTORES UNIPOLARES, EM CHAPA DE ACO GALV</v>
          </cell>
          <cell r="C13032" t="str">
            <v>UN</v>
          </cell>
          <cell r="D13032">
            <v>272.39999999999998</v>
          </cell>
        </row>
        <row r="13033">
          <cell r="A13033">
            <v>12041</v>
          </cell>
          <cell r="B13033" t="str">
            <v>QUADRO DE DISTRIBUICAO DE EMBUTIR C/ BARRAMENTO TRIFASICO P/ 32 DISJUNTORES UNIPOLARES EM CHAPA DE ACO GALV</v>
          </cell>
          <cell r="C13033" t="str">
            <v>UN</v>
          </cell>
          <cell r="D13033">
            <v>392.88</v>
          </cell>
        </row>
        <row r="13034">
          <cell r="A13034">
            <v>12042</v>
          </cell>
          <cell r="B13034" t="str">
            <v>QUADRO DE DISTRIBUICAO DE EMBUTIR C/ BARRAMENTO TRIFASICO P/ 40 DISJUNTORES UNIPOLARES EM CHAPA DE ACO GALV COM CHAVE GERAL TRIFASICA</v>
          </cell>
          <cell r="C13034" t="str">
            <v>UN</v>
          </cell>
          <cell r="D13034">
            <v>442.22</v>
          </cell>
        </row>
        <row r="13035">
          <cell r="A13035">
            <v>12043</v>
          </cell>
          <cell r="B13035" t="str">
            <v>QUADRO DE DISTRIBUICAO DE EMBUTIR C/ BARRAMENTO TRIFASICO P/ 50 DISJUNTORES UNIPOLARES EM CHAPA DE ACO GALV</v>
          </cell>
          <cell r="C13035" t="str">
            <v>UN</v>
          </cell>
          <cell r="D13035">
            <v>618.02</v>
          </cell>
        </row>
        <row r="13036">
          <cell r="A13036">
            <v>12045</v>
          </cell>
          <cell r="B13036" t="str">
            <v>QUADRO DE DISTRIBUICAO DE EMBUTIR C/ BARRAMENTO TRIFASICO P/ 60 DISJUNTORES UNIPOLARES EM CHAPA DE ACO GALV</v>
          </cell>
          <cell r="C13036" t="str">
            <v>UN</v>
          </cell>
          <cell r="D13036">
            <v>767.18</v>
          </cell>
        </row>
        <row r="13037">
          <cell r="A13037">
            <v>12056</v>
          </cell>
          <cell r="B13037" t="str">
            <v>ELETRODUTO METALICO FLEXIVEL TIPO CONDUITE D = 1 1/2"</v>
          </cell>
          <cell r="C13037" t="str">
            <v>M</v>
          </cell>
          <cell r="D13037">
            <v>9.5299999999999994</v>
          </cell>
        </row>
        <row r="13038">
          <cell r="A13038">
            <v>12057</v>
          </cell>
          <cell r="B13038" t="str">
            <v>ELETRODUTO METALICO FLEXIVEL TIPO CONDUITE D = 1 1/4"</v>
          </cell>
          <cell r="C13038" t="str">
            <v>M</v>
          </cell>
          <cell r="D13038">
            <v>8.43</v>
          </cell>
        </row>
        <row r="13039">
          <cell r="A13039">
            <v>12058</v>
          </cell>
          <cell r="B13039" t="str">
            <v>ELETRODUTO METALICO FLEXIVEL TIPO CONDUITE D = 1"</v>
          </cell>
          <cell r="C13039" t="str">
            <v>M</v>
          </cell>
          <cell r="D13039">
            <v>6.38</v>
          </cell>
        </row>
        <row r="13040">
          <cell r="A13040">
            <v>12059</v>
          </cell>
          <cell r="B13040" t="str">
            <v>ELETRODUTO METALICO FLEXIVEL TIPO CONDUITE D = 1/2"</v>
          </cell>
          <cell r="C13040" t="str">
            <v>M</v>
          </cell>
          <cell r="D13040">
            <v>4.5999999999999996</v>
          </cell>
        </row>
        <row r="13041">
          <cell r="A13041">
            <v>12060</v>
          </cell>
          <cell r="B13041" t="str">
            <v>ELETRODUTO METALICO FLEXIVEL TIPO CONDUITE D = 2 1/2"</v>
          </cell>
          <cell r="C13041" t="str">
            <v>M</v>
          </cell>
          <cell r="D13041">
            <v>16.23</v>
          </cell>
        </row>
        <row r="13042">
          <cell r="A13042">
            <v>12061</v>
          </cell>
          <cell r="B13042" t="str">
            <v>ELETRODUTO METALICO FLEXIVEL TIPO CONDUITE D = 2"</v>
          </cell>
          <cell r="C13042" t="str">
            <v>M</v>
          </cell>
          <cell r="D13042">
            <v>13.22</v>
          </cell>
        </row>
        <row r="13043">
          <cell r="A13043">
            <v>12062</v>
          </cell>
          <cell r="B13043" t="str">
            <v>ELETRODUTO METALICO FLEXIVEL TIPO CONDUITE D = 3"</v>
          </cell>
          <cell r="C13043" t="str">
            <v>M</v>
          </cell>
          <cell r="D13043">
            <v>24.39</v>
          </cell>
        </row>
        <row r="13044">
          <cell r="A13044">
            <v>12067</v>
          </cell>
          <cell r="B13044" t="str">
            <v>ELETRODUTO PVC SOLDAVEL NBR-6150 CL B - 60MM</v>
          </cell>
          <cell r="C13044" t="str">
            <v>M</v>
          </cell>
          <cell r="D13044">
            <v>3.77</v>
          </cell>
        </row>
        <row r="13045">
          <cell r="A13045">
            <v>12070</v>
          </cell>
          <cell r="B13045" t="str">
            <v>ELETRODUTO PVC SOLDAVEL NBR-6150 CL B - 40MM</v>
          </cell>
          <cell r="C13045" t="str">
            <v>M</v>
          </cell>
          <cell r="D13045">
            <v>2.13</v>
          </cell>
        </row>
        <row r="13046">
          <cell r="A13046">
            <v>12075</v>
          </cell>
          <cell r="B13046" t="str">
            <v>CAIXA P/ MEDICAO DE DEMANDA E ENERGIA REATIVA EM CHAPA 18 ESTAMPADA , PADRAO DE CONCESSIONARIA LOCAL</v>
          </cell>
          <cell r="C13046" t="str">
            <v>UN</v>
          </cell>
          <cell r="D13046">
            <v>395.77</v>
          </cell>
        </row>
        <row r="13047">
          <cell r="A13047">
            <v>12076</v>
          </cell>
          <cell r="B13047" t="str">
            <v>TRANSFORMADOR TRIFASICO DE DISTRIBUICAO DE 15 KV; 220/127 V; 15 KVA, IMERSO EM OLEO MINERAL</v>
          </cell>
          <cell r="C13047" t="str">
            <v>UN</v>
          </cell>
          <cell r="D13047">
            <v>3149</v>
          </cell>
        </row>
        <row r="13048">
          <cell r="A13048">
            <v>12079</v>
          </cell>
          <cell r="B13048" t="str">
            <v>CHAVE FACA TRIPOLAR BLINDADA 150A/500V, C/BASE P/FUSIVEIS NH DE 125A, TIPO F-824 DA MAR-GIRIUS CONTINENTAL OU EQUIV</v>
          </cell>
          <cell r="C13048" t="str">
            <v>UN</v>
          </cell>
          <cell r="D13048">
            <v>272.23</v>
          </cell>
        </row>
        <row r="13049">
          <cell r="A13049">
            <v>12080</v>
          </cell>
          <cell r="B13049" t="str">
            <v>CHAVE FACA MONOPOLAR BLINDADA 30A/250V</v>
          </cell>
          <cell r="C13049" t="str">
            <v>UN</v>
          </cell>
          <cell r="D13049">
            <v>21.51</v>
          </cell>
        </row>
        <row r="13050">
          <cell r="A13050">
            <v>12081</v>
          </cell>
          <cell r="B13050" t="str">
            <v>CHAVE ELETRICA TRIPOLAR BLINDADA DE 30 A / 250 V</v>
          </cell>
          <cell r="C13050" t="str">
            <v>UN</v>
          </cell>
          <cell r="D13050">
            <v>89</v>
          </cell>
        </row>
        <row r="13051">
          <cell r="A13051">
            <v>12082</v>
          </cell>
          <cell r="B13051" t="str">
            <v>CHAVE FACA TRIPOLAR BLINDADA 60A/250V, TIPO F-322 SPF DA MAR-GIRIUS CONTINENTAL OU EQUIV</v>
          </cell>
          <cell r="C13051" t="str">
            <v>UN</v>
          </cell>
          <cell r="D13051">
            <v>145.18</v>
          </cell>
        </row>
        <row r="13052">
          <cell r="A13052">
            <v>12083</v>
          </cell>
          <cell r="B13052" t="str">
            <v>CHAVE FACA TRIPOLAR BLINDADA 100A/250V, TIPO F-323 SPF DA MAR-GIRIUS CONTINENTAL OU EQUIV</v>
          </cell>
          <cell r="C13052" t="str">
            <v>UN</v>
          </cell>
          <cell r="D13052">
            <v>333.75</v>
          </cell>
        </row>
        <row r="13053">
          <cell r="A13053">
            <v>12090</v>
          </cell>
          <cell r="B13053" t="str">
            <v>CHAVE FACA TRIPOLAR C/BASE DE ARDOSIA/MARMORE 30A/250V</v>
          </cell>
          <cell r="C13053" t="str">
            <v>UN</v>
          </cell>
          <cell r="D13053">
            <v>16.45</v>
          </cell>
        </row>
        <row r="13054">
          <cell r="A13054">
            <v>12091</v>
          </cell>
          <cell r="B13054" t="str">
            <v>CHAVE FACA TRIPOLAR C/BASE DE ARDOSIA/MARMORE 60A/250V</v>
          </cell>
          <cell r="C13054" t="str">
            <v>UN</v>
          </cell>
          <cell r="D13054">
            <v>19.84</v>
          </cell>
        </row>
        <row r="13055">
          <cell r="A13055">
            <v>12092</v>
          </cell>
          <cell r="B13055" t="str">
            <v>CHAVE FACA TRIPOLAR C/BASE DE ARDOSIA/MARMORE 100A/250V</v>
          </cell>
          <cell r="C13055" t="str">
            <v>UN</v>
          </cell>
          <cell r="D13055">
            <v>35.67</v>
          </cell>
        </row>
        <row r="13056">
          <cell r="A13056">
            <v>12096</v>
          </cell>
          <cell r="B13056" t="str">
            <v>CHAVE COMUTADORA REFORCADA TIPO FACA C/ BASE DE MARMORE 1 X 30A/250V (1 POLO)</v>
          </cell>
          <cell r="C13056" t="str">
            <v>UN</v>
          </cell>
          <cell r="D13056">
            <v>11.22</v>
          </cell>
        </row>
        <row r="13057">
          <cell r="A13057">
            <v>12097</v>
          </cell>
          <cell r="B13057" t="str">
            <v>CHAVE COMUTADORA REFORCADA TIPO FACA C/ BASE DE MARMORE 2 X 30A/250V (2 POLOS)</v>
          </cell>
          <cell r="C13057" t="str">
            <v>UN</v>
          </cell>
          <cell r="D13057">
            <v>9.8800000000000008</v>
          </cell>
        </row>
        <row r="13058">
          <cell r="A13058">
            <v>12098</v>
          </cell>
          <cell r="B13058" t="str">
            <v>CHAVE COMUTADORA REFORCADA TIPO FACA C/ BASE DE MARMORE 2 X 60A/250V (2 POLOS)</v>
          </cell>
          <cell r="C13058" t="str">
            <v>UN</v>
          </cell>
          <cell r="D13058">
            <v>15.52</v>
          </cell>
        </row>
        <row r="13059">
          <cell r="A13059">
            <v>12099</v>
          </cell>
          <cell r="B13059" t="str">
            <v>CHAVE COMUTADORA REFORCADA TIPO FACA C/ BASE DE MARMORE 3 X 30A/250V (3 POLOS)</v>
          </cell>
          <cell r="C13059" t="str">
            <v>UN</v>
          </cell>
          <cell r="D13059">
            <v>13.54</v>
          </cell>
        </row>
        <row r="13060">
          <cell r="A13060">
            <v>12100</v>
          </cell>
          <cell r="B13060" t="str">
            <v>CHAVE COMUTADORA REFORÇADA TIPO FACA C/ BASE DE MARMORE 3 X 60A/250V (3 POLOS)</v>
          </cell>
          <cell r="C13060" t="str">
            <v>UN</v>
          </cell>
          <cell r="D13060">
            <v>16.690000000000001</v>
          </cell>
        </row>
        <row r="13061">
          <cell r="A13061">
            <v>12109</v>
          </cell>
          <cell r="B13061" t="str">
            <v>CORTA-CIRCUITO FUSIVEL DISTRIBUICAO, 100A/15 KV C/ SUPORTE L, TIPO LMO DA HITACHE-LINE OU EQUIV</v>
          </cell>
          <cell r="C13061" t="str">
            <v>UN</v>
          </cell>
          <cell r="D13061">
            <v>189.13</v>
          </cell>
        </row>
        <row r="13062">
          <cell r="A13062">
            <v>12113</v>
          </cell>
          <cell r="B13062" t="str">
            <v>INTERRUPTOR PULSADOR P/ CAMPAINHA EMBUTIR 2A/250V C/ PLACA, TIPO SILENTOQUE PIAL OU EQUIV</v>
          </cell>
          <cell r="C13062" t="str">
            <v>UN</v>
          </cell>
          <cell r="D13062">
            <v>6.9</v>
          </cell>
        </row>
        <row r="13063">
          <cell r="A13063">
            <v>12114</v>
          </cell>
          <cell r="B13063" t="str">
            <v>CAMPAINHA ALTA POTENCIA 110V REF. 41418 - PIAL</v>
          </cell>
          <cell r="C13063" t="str">
            <v>UN</v>
          </cell>
          <cell r="D13063">
            <v>134.44999999999999</v>
          </cell>
        </row>
        <row r="13064">
          <cell r="A13064">
            <v>12115</v>
          </cell>
          <cell r="B13064" t="str">
            <v>CIGARRA DE EMBUTIR 110/220V TIPO SILENTOQUE PIAL OU EQUIV</v>
          </cell>
          <cell r="C13064" t="str">
            <v>UN</v>
          </cell>
          <cell r="D13064">
            <v>16.2</v>
          </cell>
        </row>
        <row r="13065">
          <cell r="A13065">
            <v>12116</v>
          </cell>
          <cell r="B13065" t="str">
            <v>CONJUNTO EMBUTIR 1 INTERRUPTOR PARALELO 1 TOMADA 2P UNIVERSAL 10A/250V S/ PLACA, TP SILENTOQUE PIAL OU EQUIV</v>
          </cell>
          <cell r="C13065" t="str">
            <v>UN</v>
          </cell>
          <cell r="D13065">
            <v>11.51</v>
          </cell>
        </row>
        <row r="13066">
          <cell r="A13066">
            <v>12118</v>
          </cell>
          <cell r="B13066" t="str">
            <v>CONJUNTO ARSTOP P/ AR CONDICIONADO C/ DISJUNTOR 20A</v>
          </cell>
          <cell r="C13066" t="str">
            <v>UN</v>
          </cell>
          <cell r="D13066">
            <v>46.22</v>
          </cell>
        </row>
        <row r="13067">
          <cell r="A13067">
            <v>12119</v>
          </cell>
          <cell r="B13067" t="str">
            <v>PLACA CEGA 4 X 2'' EM TERMOPLASTICO, TIPO SILENTOQUE PIAL OU EQUIV</v>
          </cell>
          <cell r="C13067" t="str">
            <v>UN</v>
          </cell>
          <cell r="D13067">
            <v>1.88</v>
          </cell>
        </row>
        <row r="13068">
          <cell r="A13068">
            <v>12120</v>
          </cell>
          <cell r="B13068" t="str">
            <v>PLACA CEGA 4 X 4'' EM TERMOPLASTICO, TIPO SILENTOQUE PIAL OU EQUIV</v>
          </cell>
          <cell r="C13068" t="str">
            <v>UN</v>
          </cell>
          <cell r="D13068">
            <v>4.3600000000000003</v>
          </cell>
        </row>
        <row r="13069">
          <cell r="A13069">
            <v>12121</v>
          </cell>
          <cell r="B13069" t="str">
            <v>PLACA CEGA REDONDA 3'' EM TERMOPLASTICO, TIPO SILENTOQUE PIAL OU EQUIV</v>
          </cell>
          <cell r="C13069" t="str">
            <v>UN</v>
          </cell>
          <cell r="D13069">
            <v>3.67</v>
          </cell>
        </row>
        <row r="13070">
          <cell r="A13070">
            <v>12122</v>
          </cell>
          <cell r="B13070" t="str">
            <v>INTERRUPTOR BIPOLAR (TECLA DUPLA) EMBUTIR 20A/250V C/ PLACA, TIPO SILENTOQUE PIAL OU EQUIV</v>
          </cell>
          <cell r="C13070" t="str">
            <v>UN</v>
          </cell>
          <cell r="D13070">
            <v>21.39</v>
          </cell>
        </row>
        <row r="13071">
          <cell r="A13071">
            <v>12125</v>
          </cell>
          <cell r="B13071" t="str">
            <v>CONJUNTO EMBUTIR 2 INTERRUPTORES SIMPLES 1 INTERRUPTOR PARALELO 10A/250V C/ PLACA TP SILENTOQUE PIAL OU EQUIV</v>
          </cell>
          <cell r="C13071" t="str">
            <v>UN</v>
          </cell>
          <cell r="D13071">
            <v>19.68</v>
          </cell>
        </row>
        <row r="13072">
          <cell r="A13072">
            <v>12126</v>
          </cell>
          <cell r="B13072" t="str">
            <v>CONJUNTO EMBUTIR 3 INTERRUPTORES PARALELOS 10A/250V C/ PLACA TP SILENTOQUE PIAL OU EQUIV</v>
          </cell>
          <cell r="C13072" t="str">
            <v>UN</v>
          </cell>
          <cell r="D13072">
            <v>19.12</v>
          </cell>
        </row>
        <row r="13073">
          <cell r="A13073">
            <v>12127</v>
          </cell>
          <cell r="B13073" t="str">
            <v>INTERRUPTOR INTERMEDIARIO (TECLA DUPLA) EMBUTIR 10A/250V C/ PLACA, TIPO SILENTOQUE PIAL OU EQUIV</v>
          </cell>
          <cell r="C13073" t="str">
            <v>UN</v>
          </cell>
          <cell r="D13073">
            <v>19.899999999999999</v>
          </cell>
        </row>
        <row r="13074">
          <cell r="A13074">
            <v>12128</v>
          </cell>
          <cell r="B13074" t="str">
            <v>INTERRUPTOR SOBREPOR 1 TECLA SIMPLES, TIPO SILENTOQUE PIAL OU EQUIV</v>
          </cell>
          <cell r="C13074" t="str">
            <v>UN</v>
          </cell>
          <cell r="D13074">
            <v>4.3899999999999997</v>
          </cell>
        </row>
        <row r="13075">
          <cell r="A13075">
            <v>12129</v>
          </cell>
          <cell r="B13075" t="str">
            <v>INTERRUPTOR SOBREPOR 2 TECLAS SIMPLES, TIPO SILENTOQUE PIAL OU EQUIV</v>
          </cell>
          <cell r="C13075" t="str">
            <v>UN</v>
          </cell>
          <cell r="D13075">
            <v>7.87</v>
          </cell>
        </row>
        <row r="13076">
          <cell r="A13076">
            <v>12130</v>
          </cell>
          <cell r="B13076" t="str">
            <v>CONJUNTO EMBUTIR 2 INTERRUPTORES PARALELOS 1 TOMADA 2P UNIVERSAL 10A/250V, S/ PLACA, TP SILENTOQUE PIAL OU EQUIV</v>
          </cell>
          <cell r="C13076" t="str">
            <v>UN</v>
          </cell>
          <cell r="D13076">
            <v>13.85</v>
          </cell>
        </row>
        <row r="13077">
          <cell r="A13077">
            <v>12142</v>
          </cell>
          <cell r="B13077" t="str">
            <v>TOMADA SOBREPOR P/ TELEFONE PADRAO TELEBRAS, TIPO SILENTOQUE PIAL OU EQUIV</v>
          </cell>
          <cell r="C13077" t="str">
            <v>UN</v>
          </cell>
          <cell r="D13077">
            <v>8.14</v>
          </cell>
        </row>
        <row r="13078">
          <cell r="A13078">
            <v>12143</v>
          </cell>
          <cell r="B13078" t="str">
            <v>TOMADA ESPECIAL C/ PINO 15A, REVESTIMENTO EM BORRACHA, TIPO SAVEL OU EQUIV</v>
          </cell>
          <cell r="C13078" t="str">
            <v>UN</v>
          </cell>
          <cell r="D13078">
            <v>22.22</v>
          </cell>
        </row>
        <row r="13079">
          <cell r="A13079">
            <v>12145</v>
          </cell>
          <cell r="B13079" t="str">
            <v>TOMADA DE PISO 2P UNIVERSAL 10A/250V C/ PLACA 4'' X 4'' EM TERMOPLASTICO ALTA RESISTENCIA, TIPO PIAL OU EQUIV</v>
          </cell>
          <cell r="C13079" t="str">
            <v>UN</v>
          </cell>
          <cell r="D13079">
            <v>20.34</v>
          </cell>
        </row>
        <row r="13080">
          <cell r="A13080">
            <v>12147</v>
          </cell>
          <cell r="B13080" t="str">
            <v>TOMADA SOBREPOR 2P UNIVERSAL 10A/250V, TIPO SILENTOQUE PIAL OU EQUIV</v>
          </cell>
          <cell r="C13080" t="str">
            <v>UN</v>
          </cell>
          <cell r="D13080">
            <v>9.93</v>
          </cell>
        </row>
        <row r="13081">
          <cell r="A13081">
            <v>12200</v>
          </cell>
          <cell r="B13081" t="str">
            <v>LAMPADA INCANDESCENTE 300W</v>
          </cell>
          <cell r="C13081" t="str">
            <v>UN</v>
          </cell>
          <cell r="D13081">
            <v>10.81</v>
          </cell>
        </row>
        <row r="13082">
          <cell r="A13082">
            <v>12201</v>
          </cell>
          <cell r="B13082" t="str">
            <v>LAMPADA INCANDESCENTE 40W</v>
          </cell>
          <cell r="C13082" t="str">
            <v>UN</v>
          </cell>
          <cell r="D13082">
            <v>1.0900000000000001</v>
          </cell>
        </row>
        <row r="13083">
          <cell r="A13083">
            <v>12202</v>
          </cell>
          <cell r="B13083" t="str">
            <v>LAMPADA INCANDESCENTE 200W</v>
          </cell>
          <cell r="C13083" t="str">
            <v>UN</v>
          </cell>
          <cell r="D13083">
            <v>2.5299999999999998</v>
          </cell>
        </row>
        <row r="13084">
          <cell r="A13084">
            <v>12203</v>
          </cell>
          <cell r="B13084" t="str">
            <v>LAMPADA INCANDESCENTE 150W</v>
          </cell>
          <cell r="C13084" t="str">
            <v>UN</v>
          </cell>
          <cell r="D13084">
            <v>2.02</v>
          </cell>
        </row>
        <row r="13085">
          <cell r="A13085">
            <v>12207</v>
          </cell>
          <cell r="B13085" t="str">
            <v>LAMPADA FLUORESCENTE 85W</v>
          </cell>
          <cell r="C13085" t="str">
            <v>UN</v>
          </cell>
          <cell r="D13085">
            <v>10.17</v>
          </cell>
        </row>
        <row r="13086">
          <cell r="A13086">
            <v>12214</v>
          </cell>
          <cell r="B13086" t="str">
            <v>LAMPADA VAPOR MERCURIO 125W</v>
          </cell>
          <cell r="C13086" t="str">
            <v>UN</v>
          </cell>
          <cell r="D13086">
            <v>12.73</v>
          </cell>
        </row>
        <row r="13087">
          <cell r="A13087">
            <v>12216</v>
          </cell>
          <cell r="B13087" t="str">
            <v>LAMPADA VAPOR SODIO 150W</v>
          </cell>
          <cell r="C13087" t="str">
            <v>UN</v>
          </cell>
          <cell r="D13087">
            <v>36.93</v>
          </cell>
        </row>
        <row r="13088">
          <cell r="A13088">
            <v>12223</v>
          </cell>
          <cell r="B13088" t="str">
            <v>ARANDELA 45 GRAUS PROVA DE TEMPO, GASES E VAPORES</v>
          </cell>
          <cell r="C13088" t="str">
            <v>UN</v>
          </cell>
          <cell r="D13088">
            <v>104.66</v>
          </cell>
        </row>
        <row r="13089">
          <cell r="A13089">
            <v>12227</v>
          </cell>
          <cell r="B13089" t="str">
            <v>ARANDELA C/ BASE EM CHAPA DE ACO PINTADA E GLOBO DE VIDRO LEITOSO - BOCA 10CM DIAM 20CM</v>
          </cell>
          <cell r="C13089" t="str">
            <v>UN</v>
          </cell>
          <cell r="D13089">
            <v>93.88</v>
          </cell>
        </row>
        <row r="13090">
          <cell r="A13090">
            <v>12230</v>
          </cell>
          <cell r="B13090" t="str">
            <v>LUMINARIA CALHA SOBREPOR EM CHAPA ACO P/ 1 LAMPADA FLUORESCENTE 20W (NAO INCLUI REATOR E LAMPADA)</v>
          </cell>
          <cell r="C13090" t="str">
            <v>UN</v>
          </cell>
          <cell r="D13090">
            <v>8.58</v>
          </cell>
        </row>
        <row r="13091">
          <cell r="A13091">
            <v>12231</v>
          </cell>
          <cell r="B13091" t="str">
            <v>LUMINARIA CALHA SOBREPOR EM CHAPA ACO P/ 1 LAMPADA FLUORESCENTE 40W (NAO INCLUI REATOR E LAMP)</v>
          </cell>
          <cell r="C13091" t="str">
            <v>UN</v>
          </cell>
          <cell r="D13091">
            <v>12.26</v>
          </cell>
        </row>
        <row r="13092">
          <cell r="A13092">
            <v>12232</v>
          </cell>
          <cell r="B13092" t="str">
            <v>LUMINARIA CALHA SOBREPOR EM CHAPA ACO P/ 2 LAMPADAS FLUORESCENTES 2OW (NAO INCLUI REATOR E LAMPADAS)</v>
          </cell>
          <cell r="C13092" t="str">
            <v>UN</v>
          </cell>
          <cell r="D13092">
            <v>8.0500000000000007</v>
          </cell>
        </row>
        <row r="13093">
          <cell r="A13093">
            <v>12239</v>
          </cell>
          <cell r="B13093" t="str">
            <v>LUMINARIA CALHA SOBREPOR EM CHAPA ACO P/ 2 LAMPADAS FLUORESCENTES 40W (NAO INCLUI REATOR E LAMP)</v>
          </cell>
          <cell r="C13093" t="str">
            <v>UN</v>
          </cell>
          <cell r="D13093">
            <v>15.64</v>
          </cell>
        </row>
        <row r="13094">
          <cell r="A13094">
            <v>12240</v>
          </cell>
          <cell r="B13094" t="str">
            <v>LUMINARIA CALHA SOBREPOR EM CHAPA ACO P/ 3 LAMPADAS FLUORESCENTES 20W (NAO INCLUI REATOR E LAMP)</v>
          </cell>
          <cell r="C13094" t="str">
            <v>UN</v>
          </cell>
          <cell r="D13094">
            <v>14.75</v>
          </cell>
        </row>
        <row r="13095">
          <cell r="A13095">
            <v>12241</v>
          </cell>
          <cell r="B13095" t="str">
            <v>LUMINARIA CALHA SOBREPOR EM CHAPA ACO P/ 3 LAMPADAS FLUORESCENTES 40W (NAO INCLUI REATOR E LAMP)</v>
          </cell>
          <cell r="C13095" t="str">
            <v>UN</v>
          </cell>
          <cell r="D13095">
            <v>21.89</v>
          </cell>
        </row>
        <row r="13096">
          <cell r="A13096">
            <v>12242</v>
          </cell>
          <cell r="B13096" t="str">
            <v>LUMINARIA CALHA SOBREPOR EM CHAPA ACO P/ 4 LAMPADAS FLUORESCENTES 20W (NAO INCLUI REATOR E LAMP)</v>
          </cell>
          <cell r="C13096" t="str">
            <v>UN</v>
          </cell>
          <cell r="D13096">
            <v>15.99</v>
          </cell>
        </row>
        <row r="13097">
          <cell r="A13097">
            <v>12243</v>
          </cell>
          <cell r="B13097" t="str">
            <v>LUMINARIA CALHA SOBREPOR CHAPA DE ACO P/ 4 LAMPADAS FLUORESCENTES 4OW (NAO INCLUI REATOR E LAMP)</v>
          </cell>
          <cell r="C13097" t="str">
            <v>UN</v>
          </cell>
          <cell r="D13097">
            <v>26.18</v>
          </cell>
        </row>
        <row r="13098">
          <cell r="A13098">
            <v>12244</v>
          </cell>
          <cell r="B13098" t="str">
            <v>LUMINARIA EMBUTIDA WETZEL REF. IPT 31/1</v>
          </cell>
          <cell r="C13098" t="str">
            <v>UN</v>
          </cell>
          <cell r="D13098">
            <v>101.92</v>
          </cell>
        </row>
        <row r="13099">
          <cell r="A13099">
            <v>12245</v>
          </cell>
          <cell r="B13099" t="str">
            <v>LUMINARIA ESMALTADA COR ALUMINIO PETERCO Y.25/1</v>
          </cell>
          <cell r="C13099" t="str">
            <v>UN</v>
          </cell>
          <cell r="D13099">
            <v>70.97</v>
          </cell>
        </row>
        <row r="13100">
          <cell r="A13100">
            <v>12265</v>
          </cell>
          <cell r="B13100" t="str">
            <v>LUMINARIA PHILLIPS PARA LAMPADA DE 400 W MODELO HDK 47240064 OU EQUIVALENTE</v>
          </cell>
          <cell r="C13100" t="str">
            <v>UN</v>
          </cell>
          <cell r="D13100">
            <v>326.77</v>
          </cell>
        </row>
        <row r="13101">
          <cell r="A13101">
            <v>12266</v>
          </cell>
          <cell r="B13101" t="str">
            <v>LUMINARIA PHILLIPS TIPO SPOT</v>
          </cell>
          <cell r="C13101" t="str">
            <v>UN</v>
          </cell>
          <cell r="D13101">
            <v>11.72</v>
          </cell>
        </row>
        <row r="13102">
          <cell r="A13102">
            <v>12267</v>
          </cell>
          <cell r="B13102" t="str">
            <v>LUMINARIA PROVA DE TEMPO PETERCO Y.31/1</v>
          </cell>
          <cell r="C13102" t="str">
            <v>UN</v>
          </cell>
          <cell r="D13102">
            <v>93.88</v>
          </cell>
        </row>
        <row r="13103">
          <cell r="A13103">
            <v>12268</v>
          </cell>
          <cell r="B13103" t="str">
            <v>LUMINARIA ABERTA P/ ILUMINACAO PUBLICA, CORPO REFLETOR EM ALUMINIO FUNDIDO, PORTA LAMPADA E27 COM BRACO METALICO DE 1,50M</v>
          </cell>
          <cell r="C13103" t="str">
            <v>UN</v>
          </cell>
          <cell r="D13103">
            <v>63.35</v>
          </cell>
        </row>
        <row r="13104">
          <cell r="A13104">
            <v>12271</v>
          </cell>
          <cell r="B13104" t="str">
            <v>LUMINARIA DUPLA P/SINALIZACAO, TIPO WETZEL AS-2/110 OU EQUIV</v>
          </cell>
          <cell r="C13104" t="str">
            <v>UN</v>
          </cell>
          <cell r="D13104">
            <v>163.62</v>
          </cell>
        </row>
        <row r="13105">
          <cell r="A13105">
            <v>12272</v>
          </cell>
          <cell r="B13105" t="str">
            <v>PROJETOR P/ FACHADA PROVA DE TEMPO P/ LAMPADA INCANDESCENTE OU VAPOR MERCURIO E27, TIPO Z-15 PETERCO OU EQUIV</v>
          </cell>
          <cell r="C13105" t="str">
            <v>UN</v>
          </cell>
          <cell r="D13105">
            <v>79.5</v>
          </cell>
        </row>
        <row r="13106">
          <cell r="A13106">
            <v>12273</v>
          </cell>
          <cell r="B13106" t="str">
            <v>PROJETOR RETANGULAR FECHADO PARA LAMPADA VAPOR DE MERCURIO/SODIO 250 W A 500 W, CABECEIRAS EM ALUMINIO FUNDIDO, CORPO EM ALUMINIO ANODIZADO, PARA LAMPADA E40 FECHAMENTO EM VIDRO TEMPERADO.</v>
          </cell>
          <cell r="C13106" t="str">
            <v>UN</v>
          </cell>
          <cell r="D13106">
            <v>48.28</v>
          </cell>
        </row>
        <row r="13107">
          <cell r="A13107">
            <v>12294</v>
          </cell>
          <cell r="B13107" t="str">
            <v>BOCAL/SOQUETE/RECEPTACULO CONTRA INTEMPERIES C/ RABICHO</v>
          </cell>
          <cell r="C13107" t="str">
            <v>UN</v>
          </cell>
          <cell r="D13107">
            <v>2.41</v>
          </cell>
        </row>
        <row r="13108">
          <cell r="A13108">
            <v>12295</v>
          </cell>
          <cell r="B13108" t="str">
            <v>BOCAL/SOQUETE/RECEPTACULO DE BAQUELITE</v>
          </cell>
          <cell r="C13108" t="str">
            <v>UN</v>
          </cell>
          <cell r="D13108">
            <v>2.79</v>
          </cell>
        </row>
        <row r="13109">
          <cell r="A13109">
            <v>12296</v>
          </cell>
          <cell r="B13109" t="str">
            <v>BOCAL/SOQUETE/RECEPTACULO DE PORCELANA</v>
          </cell>
          <cell r="C13109" t="str">
            <v>UN</v>
          </cell>
          <cell r="D13109">
            <v>2.15</v>
          </cell>
        </row>
        <row r="13110">
          <cell r="A13110">
            <v>12297</v>
          </cell>
          <cell r="B13110" t="str">
            <v>GLOBO ESFERICO DE PLASTICO TAMANHO MEDIO</v>
          </cell>
          <cell r="C13110" t="str">
            <v>UN</v>
          </cell>
          <cell r="D13110">
            <v>10.51</v>
          </cell>
        </row>
        <row r="13111">
          <cell r="A13111">
            <v>12298</v>
          </cell>
          <cell r="B13111" t="str">
            <v>GLOBO ESFERICO DE VIDRO LISO TAMANHO MEDIO</v>
          </cell>
          <cell r="C13111" t="str">
            <v>UN</v>
          </cell>
          <cell r="D13111">
            <v>11.13</v>
          </cell>
        </row>
        <row r="13112">
          <cell r="A13112">
            <v>12299</v>
          </cell>
          <cell r="B13112" t="str">
            <v>GLOBO ESFERICO DE VIDRO LISO TAMANHO GRANDE</v>
          </cell>
          <cell r="C13112" t="str">
            <v>UN</v>
          </cell>
          <cell r="D13112">
            <v>29.18</v>
          </cell>
        </row>
        <row r="13113">
          <cell r="A13113">
            <v>12314</v>
          </cell>
          <cell r="B13113" t="str">
            <v>REATOR PARTIDA RAPIDA P/ 1 LAMPADA FLUORESCENTE 110W/220V</v>
          </cell>
          <cell r="C13113" t="str">
            <v>UN</v>
          </cell>
          <cell r="D13113">
            <v>55.66</v>
          </cell>
        </row>
        <row r="13114">
          <cell r="A13114">
            <v>12315</v>
          </cell>
          <cell r="B13114" t="str">
            <v>REATOR PARTIDA RAPIDA P/ 1 LAMPADA FLUORESCENTE 85W/220V</v>
          </cell>
          <cell r="C13114" t="str">
            <v>UN</v>
          </cell>
          <cell r="D13114">
            <v>53.11</v>
          </cell>
        </row>
        <row r="13115">
          <cell r="A13115">
            <v>12316</v>
          </cell>
          <cell r="B13115" t="str">
            <v>REATOR P/ 1 LAMPADA VAPOR DE MERCURIO 125W USO EXT</v>
          </cell>
          <cell r="C13115" t="str">
            <v>UN</v>
          </cell>
          <cell r="D13115">
            <v>50.16</v>
          </cell>
        </row>
        <row r="13116">
          <cell r="A13116">
            <v>12317</v>
          </cell>
          <cell r="B13116" t="str">
            <v>REATOR P/ 1 LAMPADA VAPOR DE MERCURIO 250W USO EXT</v>
          </cell>
          <cell r="C13116" t="str">
            <v>UN</v>
          </cell>
          <cell r="D13116">
            <v>59.81</v>
          </cell>
        </row>
        <row r="13117">
          <cell r="A13117">
            <v>12318</v>
          </cell>
          <cell r="B13117" t="str">
            <v>REATOR P/ 1 LAMPADA VAPOR DE MERCURIO 400W USO EXT</v>
          </cell>
          <cell r="C13117" t="str">
            <v>UN</v>
          </cell>
          <cell r="D13117">
            <v>68.91</v>
          </cell>
        </row>
        <row r="13118">
          <cell r="A13118">
            <v>12327</v>
          </cell>
          <cell r="B13118" t="str">
            <v>CINTA PARA INSTALACAO DE TRANSFORMADOR EM POSTE DE CONCRETO DIAM 210MM</v>
          </cell>
          <cell r="C13118" t="str">
            <v>UN</v>
          </cell>
          <cell r="D13118">
            <v>48.91</v>
          </cell>
        </row>
        <row r="13119">
          <cell r="A13119">
            <v>12329</v>
          </cell>
          <cell r="B13119" t="str">
            <v>COBRE ELETROLITICO EM BARRA OU CHAPA</v>
          </cell>
          <cell r="C13119" t="str">
            <v>KG</v>
          </cell>
          <cell r="D13119">
            <v>69.430000000000007</v>
          </cell>
        </row>
        <row r="13120">
          <cell r="A13120">
            <v>12332</v>
          </cell>
          <cell r="B13120" t="str">
            <v>AUTOMATICO DE BOIA INFERIOR 10A/250V</v>
          </cell>
          <cell r="C13120" t="str">
            <v>CJ</v>
          </cell>
          <cell r="D13120">
            <v>35.47</v>
          </cell>
        </row>
        <row r="13121">
          <cell r="A13121">
            <v>12340</v>
          </cell>
          <cell r="B13121" t="str">
            <v>CHAVE SECCIONADORA TRIPOLAR P/ MEDIA TENSAO 400A/15KV, C/ COMANDO MANUAL SIMULTANEO NAS 3 FASES ATRAVES DE PUNHO</v>
          </cell>
          <cell r="C13121" t="str">
            <v>UN</v>
          </cell>
          <cell r="D13121">
            <v>1127.33</v>
          </cell>
        </row>
        <row r="13122">
          <cell r="A13122">
            <v>12341</v>
          </cell>
          <cell r="B13122" t="str">
            <v>CHAVE SECCIONADORA TRIPOLAR P/ MEDIA TENSAO 400A/15KV, C/ COMANDO MANUAL SIMULTANEO NAS 3 FASES ATRAVES DE VARA DE MANOBRA, TIPO 3 DC 0015-2W SIEMENS OU EQUIV</v>
          </cell>
          <cell r="C13122" t="str">
            <v>UN</v>
          </cell>
          <cell r="D13122">
            <v>1033.1400000000001</v>
          </cell>
        </row>
        <row r="13123">
          <cell r="A13123">
            <v>12343</v>
          </cell>
          <cell r="B13123" t="str">
            <v>FUSIVEL DIAZED 35A</v>
          </cell>
          <cell r="C13123" t="str">
            <v>UN</v>
          </cell>
          <cell r="D13123">
            <v>1.62</v>
          </cell>
        </row>
        <row r="13124">
          <cell r="A13124">
            <v>12344</v>
          </cell>
          <cell r="B13124" t="str">
            <v>FUSIVEL DIAZED 20A</v>
          </cell>
          <cell r="C13124" t="str">
            <v>UN</v>
          </cell>
          <cell r="D13124">
            <v>1.26</v>
          </cell>
        </row>
        <row r="13125">
          <cell r="A13125">
            <v>12345</v>
          </cell>
          <cell r="B13125" t="str">
            <v>FUSIVEL DIAZED 80A</v>
          </cell>
          <cell r="C13125" t="str">
            <v>UN</v>
          </cell>
          <cell r="D13125">
            <v>2.25</v>
          </cell>
        </row>
        <row r="13126">
          <cell r="A13126">
            <v>12346</v>
          </cell>
          <cell r="B13126" t="str">
            <v>FUSIVEL FACA 100A - 250V FIXO</v>
          </cell>
          <cell r="C13126" t="str">
            <v>UN</v>
          </cell>
          <cell r="D13126">
            <v>8.51</v>
          </cell>
        </row>
        <row r="13127">
          <cell r="A13127">
            <v>12348</v>
          </cell>
          <cell r="B13127" t="str">
            <v>FUSIVEL FACA 250 A 400A - 250V FIXO</v>
          </cell>
          <cell r="C13127" t="str">
            <v>UN</v>
          </cell>
          <cell r="D13127">
            <v>21.93</v>
          </cell>
        </row>
        <row r="13128">
          <cell r="A13128">
            <v>12353</v>
          </cell>
          <cell r="B13128" t="str">
            <v>FUSIVEL ROSCA 15A - 250V FIXO</v>
          </cell>
          <cell r="C13128" t="str">
            <v>UN</v>
          </cell>
          <cell r="D13128">
            <v>2.02</v>
          </cell>
        </row>
        <row r="13129">
          <cell r="A13129">
            <v>12356</v>
          </cell>
          <cell r="B13129" t="str">
            <v>TERMINAL AEREO EM ACO GALV, C/ BASE DE FIXACAO HORIZONTAL DN 1/2"</v>
          </cell>
          <cell r="C13129" t="str">
            <v>UN</v>
          </cell>
          <cell r="D13129">
            <v>7.5</v>
          </cell>
        </row>
        <row r="13130">
          <cell r="A13130">
            <v>12357</v>
          </cell>
          <cell r="B13130" t="str">
            <v>MASTRO SIMPLES GALV, C/ LUVA DE REDUCAO, DN 1 1/2" X 3,00M</v>
          </cell>
          <cell r="C13130" t="str">
            <v>UN</v>
          </cell>
          <cell r="D13130">
            <v>97.59</v>
          </cell>
        </row>
        <row r="13131">
          <cell r="A13131">
            <v>12358</v>
          </cell>
          <cell r="B13131" t="str">
            <v>MASTRO SIMPLES GALV, C/ LUVA DE REDUCAO, DN 2'' X 3,00M</v>
          </cell>
          <cell r="C13131" t="str">
            <v>UN</v>
          </cell>
          <cell r="D13131">
            <v>104.79</v>
          </cell>
        </row>
        <row r="13132">
          <cell r="A13132">
            <v>12359</v>
          </cell>
          <cell r="B13132" t="str">
            <v>RELE TERMICO SIEMENS 3UA52</v>
          </cell>
          <cell r="C13132" t="str">
            <v>UN</v>
          </cell>
          <cell r="D13132">
            <v>79.930000000000007</v>
          </cell>
        </row>
        <row r="13133">
          <cell r="A13133">
            <v>12362</v>
          </cell>
          <cell r="B13133" t="str">
            <v>GANCHO SUSPENSAO PORCA-OLHAL EM ACO GALV ESPESSURA 16MM, ABERTURA 21MM</v>
          </cell>
          <cell r="C13133" t="str">
            <v>UN</v>
          </cell>
          <cell r="D13133">
            <v>2.64</v>
          </cell>
        </row>
        <row r="13134">
          <cell r="A13134">
            <v>12364</v>
          </cell>
          <cell r="B13134" t="str">
            <v>ISOLADOR TENSAO P/ 15KV - 6" DISCO CAVILHA</v>
          </cell>
          <cell r="C13134" t="str">
            <v>UN</v>
          </cell>
          <cell r="D13134">
            <v>71.739999999999995</v>
          </cell>
        </row>
        <row r="13135">
          <cell r="A13135">
            <v>12365</v>
          </cell>
          <cell r="B13135" t="str">
            <v>ISOLADOR TIPO CARRETILHA - MARROM 72 X 72 MM</v>
          </cell>
          <cell r="C13135" t="str">
            <v>UN</v>
          </cell>
          <cell r="D13135">
            <v>5.74</v>
          </cell>
        </row>
        <row r="13136">
          <cell r="A13136">
            <v>12366</v>
          </cell>
          <cell r="B13136" t="str">
            <v>POSTE DE CONCRETO CIRCULAR, 150 KG, H = 10 M (NBR 8451)</v>
          </cell>
          <cell r="C13136" t="str">
            <v>UN</v>
          </cell>
          <cell r="D13136">
            <v>443.38</v>
          </cell>
        </row>
        <row r="13137">
          <cell r="A13137">
            <v>12367</v>
          </cell>
          <cell r="B13137" t="str">
            <v>POSTE DE CONCRETO CIRCULAR, 200 KG, H = 17 M (NBR 8451)</v>
          </cell>
          <cell r="C13137" t="str">
            <v>UN</v>
          </cell>
          <cell r="D13137">
            <v>1890.24</v>
          </cell>
        </row>
        <row r="13138">
          <cell r="A13138">
            <v>12368</v>
          </cell>
          <cell r="B13138" t="str">
            <v>POSTE DE CONCRETO CIRCULAR, 200 KG, H = 22,5 M (NBR 8451)</v>
          </cell>
          <cell r="C13138" t="str">
            <v>UN</v>
          </cell>
          <cell r="D13138">
            <v>3740</v>
          </cell>
        </row>
        <row r="13139">
          <cell r="A13139">
            <v>12372</v>
          </cell>
          <cell r="B13139" t="str">
            <v>POSTE DE CONCRETO DUPLO T, 200 KG, H = 11 M (NBR 8451)</v>
          </cell>
          <cell r="C13139" t="str">
            <v>UN</v>
          </cell>
          <cell r="D13139">
            <v>472.56</v>
          </cell>
        </row>
        <row r="13140">
          <cell r="A13140">
            <v>12373</v>
          </cell>
          <cell r="B13140" t="str">
            <v>POSTE DE CONCRETO DUPLO T, 400 KG,H = 12 M (NBR 8451)</v>
          </cell>
          <cell r="C13140" t="str">
            <v>UN</v>
          </cell>
          <cell r="D13140">
            <v>735.68</v>
          </cell>
        </row>
        <row r="13141">
          <cell r="A13141">
            <v>12374</v>
          </cell>
          <cell r="B13141" t="str">
            <v>POSTE DE CONCRETO DUPLO T, 100 KG, H = 6 M, (NBR 8451)</v>
          </cell>
          <cell r="C13141" t="str">
            <v>UN</v>
          </cell>
          <cell r="D13141">
            <v>220</v>
          </cell>
        </row>
        <row r="13142">
          <cell r="A13142">
            <v>12378</v>
          </cell>
          <cell r="B13142" t="str">
            <v>POSTE FERRO GALV FLANGEADO RETO DN = 80MM X 6,0M</v>
          </cell>
          <cell r="C13142" t="str">
            <v>UN</v>
          </cell>
          <cell r="D13142">
            <v>749.68</v>
          </cell>
        </row>
        <row r="13143">
          <cell r="A13143">
            <v>12387</v>
          </cell>
          <cell r="B13143" t="str">
            <v>POSTE ACO H = 2,5M D = 75MM TIPO XR-701/1 XOULUX OU TPD-236/1 TROPICO</v>
          </cell>
          <cell r="C13143" t="str">
            <v>UN</v>
          </cell>
          <cell r="D13143">
            <v>222.04</v>
          </cell>
        </row>
        <row r="13144">
          <cell r="A13144">
            <v>12388</v>
          </cell>
          <cell r="B13144" t="str">
            <v>POSTE ACO H = 2,5M D = 75MM TIPO XR-701/2 XOULUX OU TPD-236/2 TROPICO</v>
          </cell>
          <cell r="C13144" t="str">
            <v>UN</v>
          </cell>
          <cell r="D13144">
            <v>272.17</v>
          </cell>
        </row>
        <row r="13145">
          <cell r="A13145">
            <v>12394</v>
          </cell>
          <cell r="B13145" t="str">
            <v>BUCHA REDUCAO FERRO GALV ROSCA REF. 1/2"X3/8"</v>
          </cell>
          <cell r="C13145" t="str">
            <v>UN</v>
          </cell>
          <cell r="D13145">
            <v>2.2799999999999998</v>
          </cell>
        </row>
        <row r="13146">
          <cell r="A13146">
            <v>12395</v>
          </cell>
          <cell r="B13146" t="str">
            <v>CAP OU TAMPAO FERRO GALV ROSCA 1/4"</v>
          </cell>
          <cell r="C13146" t="str">
            <v>UN</v>
          </cell>
          <cell r="D13146">
            <v>2.2400000000000002</v>
          </cell>
        </row>
        <row r="13147">
          <cell r="A13147">
            <v>12396</v>
          </cell>
          <cell r="B13147" t="str">
            <v>CAP OU TAMPAO FERRO GALV ROSCA 3/8"</v>
          </cell>
          <cell r="C13147" t="str">
            <v>UN</v>
          </cell>
          <cell r="D13147">
            <v>2.2000000000000002</v>
          </cell>
        </row>
        <row r="13148">
          <cell r="A13148">
            <v>12402</v>
          </cell>
          <cell r="B13148" t="str">
            <v>JOELHO FERRO GALV 45G ROSCA 2.1/2"</v>
          </cell>
          <cell r="C13148" t="str">
            <v>UN</v>
          </cell>
          <cell r="D13148">
            <v>48.21</v>
          </cell>
        </row>
        <row r="13149">
          <cell r="A13149">
            <v>12403</v>
          </cell>
          <cell r="B13149" t="str">
            <v>JOELHO FERRO GALV 90G C/ REDUCAO ROSCA 1 1/4"X1"</v>
          </cell>
          <cell r="C13149" t="str">
            <v>UN</v>
          </cell>
          <cell r="D13149">
            <v>12.18</v>
          </cell>
        </row>
        <row r="13150">
          <cell r="A13150">
            <v>12404</v>
          </cell>
          <cell r="B13150" t="str">
            <v>LUVA FERRO GALV ROSCA MACHO/FEMEA 3/4"</v>
          </cell>
          <cell r="C13150" t="str">
            <v>UN</v>
          </cell>
          <cell r="D13150">
            <v>6.41</v>
          </cell>
        </row>
        <row r="13151">
          <cell r="A13151">
            <v>12406</v>
          </cell>
          <cell r="B13151" t="str">
            <v>LUVA REDUCAO FERRO GALV ROSCA 3/4" X 1/2"</v>
          </cell>
          <cell r="C13151" t="str">
            <v>UN</v>
          </cell>
          <cell r="D13151">
            <v>4.6500000000000004</v>
          </cell>
        </row>
        <row r="13152">
          <cell r="A13152">
            <v>12407</v>
          </cell>
          <cell r="B13152" t="str">
            <v>LUVA REDUCAO FERRO GALV ROSCA MACHO/FEMEA 1.1/2" X 1"</v>
          </cell>
          <cell r="C13152" t="str">
            <v>UN</v>
          </cell>
          <cell r="D13152">
            <v>14.2</v>
          </cell>
        </row>
        <row r="13153">
          <cell r="A13153">
            <v>12408</v>
          </cell>
          <cell r="B13153" t="str">
            <v>LUVA REDUCAO FERRO GALV ROSCA MACHO/FEMEA 1" X 1/2"</v>
          </cell>
          <cell r="C13153" t="str">
            <v>UN</v>
          </cell>
          <cell r="D13153">
            <v>8.7799999999999994</v>
          </cell>
        </row>
        <row r="13154">
          <cell r="A13154">
            <v>12409</v>
          </cell>
          <cell r="B13154" t="str">
            <v>LUVA REDUCAO FERRO GALV ROSCA MACHO/FEMEA 1" X 3/4"</v>
          </cell>
          <cell r="C13154" t="str">
            <v>UN</v>
          </cell>
          <cell r="D13154">
            <v>8.7799999999999994</v>
          </cell>
        </row>
        <row r="13155">
          <cell r="A13155">
            <v>12410</v>
          </cell>
          <cell r="B13155" t="str">
            <v>LUVA REDUCAO FERRO GALV ROSCA MACHO/FEMEA 3/4" X 1/2"</v>
          </cell>
          <cell r="C13155" t="str">
            <v>UN</v>
          </cell>
          <cell r="D13155">
            <v>6.07</v>
          </cell>
        </row>
        <row r="13156">
          <cell r="A13156">
            <v>12411</v>
          </cell>
          <cell r="B13156" t="str">
            <v>PLUG OU BUJAO FERRO GALV 2 1/2"</v>
          </cell>
          <cell r="C13156" t="str">
            <v>UN</v>
          </cell>
          <cell r="D13156">
            <v>19.93</v>
          </cell>
        </row>
        <row r="13157">
          <cell r="A13157">
            <v>12412</v>
          </cell>
          <cell r="B13157" t="str">
            <v>PLUG OU BUJAO FERRO GALV 4"</v>
          </cell>
          <cell r="C13157" t="str">
            <v>UN</v>
          </cell>
          <cell r="D13157">
            <v>53.55</v>
          </cell>
        </row>
        <row r="13158">
          <cell r="A13158">
            <v>12413</v>
          </cell>
          <cell r="B13158" t="str">
            <v>SAIDA EM T FLANGE EM PE FERRO GALV 2 1/2" (COMBATE INCENDIO)</v>
          </cell>
          <cell r="C13158" t="str">
            <v>UN</v>
          </cell>
          <cell r="D13158">
            <v>155.94999999999999</v>
          </cell>
        </row>
        <row r="13159">
          <cell r="A13159">
            <v>12414</v>
          </cell>
          <cell r="B13159" t="str">
            <v>TE FERRO GALVANIZADO 45G 1.1/2"</v>
          </cell>
          <cell r="C13159" t="str">
            <v>UN</v>
          </cell>
          <cell r="D13159">
            <v>44.77</v>
          </cell>
        </row>
        <row r="13160">
          <cell r="A13160">
            <v>12415</v>
          </cell>
          <cell r="B13160" t="str">
            <v>TE FERRO GALVANIZADO 45G 1.1/4"</v>
          </cell>
          <cell r="C13160" t="str">
            <v>UN</v>
          </cell>
          <cell r="D13160">
            <v>32.93</v>
          </cell>
        </row>
        <row r="13161">
          <cell r="A13161">
            <v>12416</v>
          </cell>
          <cell r="B13161" t="str">
            <v>TE FERRO GALVANIZADO 45G 1"</v>
          </cell>
          <cell r="C13161" t="str">
            <v>UN</v>
          </cell>
          <cell r="D13161">
            <v>22.47</v>
          </cell>
        </row>
        <row r="13162">
          <cell r="A13162">
            <v>12417</v>
          </cell>
          <cell r="B13162" t="str">
            <v>TE FERRO GALVANIZADO 45G 1/2"</v>
          </cell>
          <cell r="C13162" t="str">
            <v>UN</v>
          </cell>
          <cell r="D13162">
            <v>8.48</v>
          </cell>
        </row>
        <row r="13163">
          <cell r="A13163">
            <v>12418</v>
          </cell>
          <cell r="B13163" t="str">
            <v>TE FERRO GALVANIZADO 45G 2.1/2"</v>
          </cell>
          <cell r="C13163" t="str">
            <v>UN</v>
          </cell>
          <cell r="D13163">
            <v>105.07</v>
          </cell>
        </row>
        <row r="13164">
          <cell r="A13164">
            <v>12419</v>
          </cell>
          <cell r="B13164" t="str">
            <v>TE FERRO GALVANIZADO 45G 2"</v>
          </cell>
          <cell r="C13164" t="str">
            <v>UN</v>
          </cell>
          <cell r="D13164">
            <v>70.94</v>
          </cell>
        </row>
        <row r="13165">
          <cell r="A13165">
            <v>12420</v>
          </cell>
          <cell r="B13165" t="str">
            <v>TE FERRO GALVANIZADO 45G 3"</v>
          </cell>
          <cell r="C13165" t="str">
            <v>UN</v>
          </cell>
          <cell r="D13165">
            <v>166.75</v>
          </cell>
        </row>
        <row r="13166">
          <cell r="A13166">
            <v>12421</v>
          </cell>
          <cell r="B13166" t="str">
            <v>TE FERRO GALVANIZADO 45G 3/4"</v>
          </cell>
          <cell r="C13166" t="str">
            <v>UN</v>
          </cell>
          <cell r="D13166">
            <v>13.56</v>
          </cell>
        </row>
        <row r="13167">
          <cell r="A13167">
            <v>12422</v>
          </cell>
          <cell r="B13167" t="str">
            <v>TE FERRO GALVANIZADO 45G 4"</v>
          </cell>
          <cell r="C13167" t="str">
            <v>UN</v>
          </cell>
          <cell r="D13167">
            <v>292.31</v>
          </cell>
        </row>
        <row r="13168">
          <cell r="A13168">
            <v>12424</v>
          </cell>
          <cell r="B13168" t="str">
            <v>UNIAO FERRO GALV C/ASSENTO CONICO BRONZE 1 1/2"</v>
          </cell>
          <cell r="C13168" t="str">
            <v>UN</v>
          </cell>
          <cell r="D13168">
            <v>72.23</v>
          </cell>
        </row>
        <row r="13169">
          <cell r="A13169">
            <v>12425</v>
          </cell>
          <cell r="B13169" t="str">
            <v>UNIAO FERRO GALV C/ASSENTO CONICO BRONZE 1"</v>
          </cell>
          <cell r="C13169" t="str">
            <v>UN</v>
          </cell>
          <cell r="D13169">
            <v>36.76</v>
          </cell>
        </row>
        <row r="13170">
          <cell r="A13170">
            <v>12426</v>
          </cell>
          <cell r="B13170" t="str">
            <v>UNIAO FERRO GALV C/ASSENTO CONICO BRONZE 1/2"</v>
          </cell>
          <cell r="C13170" t="str">
            <v>UN</v>
          </cell>
          <cell r="D13170">
            <v>30.95</v>
          </cell>
        </row>
        <row r="13171">
          <cell r="A13171">
            <v>12427</v>
          </cell>
          <cell r="B13171" t="str">
            <v>UNIAO FERRO GALV C/ASSENTO CONICO BRONZE 2 1/2"</v>
          </cell>
          <cell r="C13171" t="str">
            <v>UN</v>
          </cell>
          <cell r="D13171">
            <v>149.75</v>
          </cell>
        </row>
        <row r="13172">
          <cell r="A13172">
            <v>12428</v>
          </cell>
          <cell r="B13172" t="str">
            <v>UNIAO FERRO GALV C/ASSENTO CONICO BRONZE 2"</v>
          </cell>
          <cell r="C13172" t="str">
            <v>UN</v>
          </cell>
          <cell r="D13172">
            <v>100.59</v>
          </cell>
        </row>
        <row r="13173">
          <cell r="A13173">
            <v>12429</v>
          </cell>
          <cell r="B13173" t="str">
            <v>UNIAO FERRO GALV C/ASSENTO CONICO BRONZE 3"</v>
          </cell>
          <cell r="C13173" t="str">
            <v>UN</v>
          </cell>
          <cell r="D13173">
            <v>216.25</v>
          </cell>
        </row>
        <row r="13174">
          <cell r="A13174">
            <v>12430</v>
          </cell>
          <cell r="B13174" t="str">
            <v>UNIAO FERRO GALV C/ASSENTO CONICO BRONZE 3/4"</v>
          </cell>
          <cell r="C13174" t="str">
            <v>UN</v>
          </cell>
          <cell r="D13174">
            <v>36.54</v>
          </cell>
        </row>
        <row r="13175">
          <cell r="A13175">
            <v>12431</v>
          </cell>
          <cell r="B13175" t="str">
            <v>UNIAO FERRO GALV C/ASSENTO CONICO BRONZE 4"</v>
          </cell>
          <cell r="C13175" t="str">
            <v>UN</v>
          </cell>
          <cell r="D13175">
            <v>299.93</v>
          </cell>
        </row>
        <row r="13176">
          <cell r="A13176">
            <v>12432</v>
          </cell>
          <cell r="B13176" t="str">
            <v>UNIAO FERRO GALV C/ASSENTO CONICO FERRO LONGO 1 1/2"</v>
          </cell>
          <cell r="C13176" t="str">
            <v>UN</v>
          </cell>
          <cell r="D13176">
            <v>41.88</v>
          </cell>
        </row>
        <row r="13177">
          <cell r="A13177">
            <v>12433</v>
          </cell>
          <cell r="B13177" t="str">
            <v>UNIAO FERRO GALV C/ASSENTO CONICO FERRO LONGO 1"</v>
          </cell>
          <cell r="C13177" t="str">
            <v>UN</v>
          </cell>
          <cell r="D13177">
            <v>22.99</v>
          </cell>
        </row>
        <row r="13178">
          <cell r="A13178">
            <v>12434</v>
          </cell>
          <cell r="B13178" t="str">
            <v>UNIAO FERRO GALV C/ASSENTO CONICO FERRO LONGO 1/2"</v>
          </cell>
          <cell r="C13178" t="str">
            <v>UN</v>
          </cell>
          <cell r="D13178">
            <v>16.57</v>
          </cell>
        </row>
        <row r="13179">
          <cell r="A13179">
            <v>12435</v>
          </cell>
          <cell r="B13179" t="str">
            <v>UNIAO FERRO GALV C/ASSENTO CONICO FERRO LONGO 2 1/2"</v>
          </cell>
          <cell r="C13179" t="str">
            <v>UN</v>
          </cell>
          <cell r="D13179">
            <v>90.39</v>
          </cell>
        </row>
        <row r="13180">
          <cell r="A13180">
            <v>12436</v>
          </cell>
          <cell r="B13180" t="str">
            <v>UNIAO FERRO GALV C/ASSENTO CONICO FERRO LONGO 4"</v>
          </cell>
          <cell r="C13180" t="str">
            <v>UN</v>
          </cell>
          <cell r="D13180">
            <v>169.07</v>
          </cell>
        </row>
        <row r="13181">
          <cell r="A13181">
            <v>12437</v>
          </cell>
          <cell r="B13181" t="str">
            <v>UNIAO FERRO GALV C/ASSENTO CONICO FERRO LONGO 2"</v>
          </cell>
          <cell r="C13181" t="str">
            <v>UN</v>
          </cell>
          <cell r="D13181">
            <v>60.26</v>
          </cell>
        </row>
        <row r="13182">
          <cell r="A13182">
            <v>12438</v>
          </cell>
          <cell r="B13182" t="str">
            <v>UNIAO FERRO GALV C/ASSENTO CONICO FERRO LONGO 3"</v>
          </cell>
          <cell r="C13182" t="str">
            <v>UN</v>
          </cell>
          <cell r="D13182">
            <v>133.43</v>
          </cell>
        </row>
        <row r="13183">
          <cell r="A13183">
            <v>12439</v>
          </cell>
          <cell r="B13183" t="str">
            <v>UNIAO FERRO GALV C/ASSENTO CONICO FERRO LONGO 3/4"</v>
          </cell>
          <cell r="C13183" t="str">
            <v>UN</v>
          </cell>
          <cell r="D13183">
            <v>21.22</v>
          </cell>
        </row>
        <row r="13184">
          <cell r="A13184">
            <v>12440</v>
          </cell>
          <cell r="B13184" t="str">
            <v>UNIAO FERRO GALV C/ASSENTO PLANO C/JUNTA NITRIPACK 1 1/4"</v>
          </cell>
          <cell r="C13184" t="str">
            <v>UN</v>
          </cell>
          <cell r="D13184">
            <v>33.44</v>
          </cell>
        </row>
        <row r="13185">
          <cell r="A13185">
            <v>12530</v>
          </cell>
          <cell r="B13185" t="str">
            <v>ANEL OU ADUELA CONCRETO ARMADO D = 0,60M, H = 0,30M</v>
          </cell>
          <cell r="C13185" t="str">
            <v>UN</v>
          </cell>
          <cell r="D13185">
            <v>47.61</v>
          </cell>
        </row>
        <row r="13186">
          <cell r="A13186">
            <v>12531</v>
          </cell>
          <cell r="B13186" t="str">
            <v>ANEL OU ADUELA CONCRETO ARMADO D = 0,60M, H = 0,40M</v>
          </cell>
          <cell r="C13186" t="str">
            <v>UN</v>
          </cell>
          <cell r="D13186">
            <v>66.290000000000006</v>
          </cell>
        </row>
        <row r="13187">
          <cell r="A13187">
            <v>12532</v>
          </cell>
          <cell r="B13187" t="str">
            <v>ANEL OU ADUELA CONCRETO ARMADO D = 0,60M, H = 0,50M</v>
          </cell>
          <cell r="C13187" t="str">
            <v>UN</v>
          </cell>
          <cell r="D13187">
            <v>69.86</v>
          </cell>
        </row>
        <row r="13188">
          <cell r="A13188">
            <v>12533</v>
          </cell>
          <cell r="B13188" t="str">
            <v>ANEL OU ADUELA CONCRETO ARMADO D = 0,80M, H = 0,30M</v>
          </cell>
          <cell r="C13188" t="str">
            <v>UN</v>
          </cell>
          <cell r="D13188">
            <v>89.26</v>
          </cell>
        </row>
        <row r="13189">
          <cell r="A13189">
            <v>12544</v>
          </cell>
          <cell r="B13189" t="str">
            <v>ANEL OU ADUELA CONCRETO ARMADO D = 0,80M, H = 0,50M</v>
          </cell>
          <cell r="C13189" t="str">
            <v>UN</v>
          </cell>
          <cell r="D13189">
            <v>95.21</v>
          </cell>
        </row>
        <row r="13190">
          <cell r="A13190">
            <v>12546</v>
          </cell>
          <cell r="B13190" t="str">
            <v>ANEL OU ADUELA CONCRETO ARMADO D = 1,00M, H = 0,40M</v>
          </cell>
          <cell r="C13190" t="str">
            <v>UN</v>
          </cell>
          <cell r="D13190">
            <v>142.82</v>
          </cell>
        </row>
        <row r="13191">
          <cell r="A13191">
            <v>12547</v>
          </cell>
          <cell r="B13191" t="str">
            <v>ANEL OU ADUELA CONCRETO ARMADO D = 1,00M, H = 0,50M</v>
          </cell>
          <cell r="C13191" t="str">
            <v>UN</v>
          </cell>
          <cell r="D13191">
            <v>161.86000000000001</v>
          </cell>
        </row>
        <row r="13192">
          <cell r="A13192">
            <v>12548</v>
          </cell>
          <cell r="B13192" t="str">
            <v>ANEL OU ADUELA CONCRETO ARMADO D = 1,10M, H = 0,30M</v>
          </cell>
          <cell r="C13192" t="str">
            <v>UN</v>
          </cell>
          <cell r="D13192">
            <v>121.81</v>
          </cell>
        </row>
        <row r="13193">
          <cell r="A13193">
            <v>12551</v>
          </cell>
          <cell r="B13193" t="str">
            <v>ANEL OU ADUELA CONCRETO ARMADO D = 1,20M, H = 0,50M</v>
          </cell>
          <cell r="C13193" t="str">
            <v>UN</v>
          </cell>
          <cell r="D13193">
            <v>221.37</v>
          </cell>
        </row>
        <row r="13194">
          <cell r="A13194">
            <v>12563</v>
          </cell>
          <cell r="B13194" t="str">
            <v>ANEL OU ADUELA CONCRETO ARMADO D = 1,50M, H = 0,50M</v>
          </cell>
          <cell r="C13194" t="str">
            <v>UN</v>
          </cell>
          <cell r="D13194">
            <v>264.20999999999998</v>
          </cell>
        </row>
        <row r="13195">
          <cell r="A13195">
            <v>12565</v>
          </cell>
          <cell r="B13195" t="str">
            <v>ANEL OU ADUELA CONCRETO ARMADO D = 2,00M, H = 0,50M</v>
          </cell>
          <cell r="C13195" t="str">
            <v>UN</v>
          </cell>
          <cell r="D13195">
            <v>573.17999999999995</v>
          </cell>
        </row>
        <row r="13196">
          <cell r="A13196">
            <v>12567</v>
          </cell>
          <cell r="B13196" t="str">
            <v>ANEL OU ADUELA CONCRETO ARMADO D = 2,50M, H = 0,50M</v>
          </cell>
          <cell r="C13196" t="str">
            <v>UN</v>
          </cell>
          <cell r="D13196">
            <v>660.48</v>
          </cell>
        </row>
        <row r="13197">
          <cell r="A13197">
            <v>12568</v>
          </cell>
          <cell r="B13197" t="str">
            <v>ANEL OU ADUELA CONCRETO ARMADO D = 3,00M, H = 0,50M</v>
          </cell>
          <cell r="C13197" t="str">
            <v>UN</v>
          </cell>
          <cell r="D13197">
            <v>894.52</v>
          </cell>
        </row>
        <row r="13198">
          <cell r="A13198">
            <v>12569</v>
          </cell>
          <cell r="B13198" t="str">
            <v>TUBO CONCRETO ARMADO CLASSE PA-2 PB NBR-8890/2007 DN 1100MM PARA ÁGUAS PLUVIAIS</v>
          </cell>
          <cell r="C13198" t="str">
            <v>M</v>
          </cell>
          <cell r="D13198">
            <v>455.35</v>
          </cell>
        </row>
        <row r="13199">
          <cell r="A13199">
            <v>12572</v>
          </cell>
          <cell r="B13199" t="str">
            <v>TUBO CONCRETO ARMADO CLASSE PA-3 PB NBR-8890/2007 DN 1000 MM PARA ÁGUAS PLUVIAIS</v>
          </cell>
          <cell r="C13199" t="str">
            <v>M</v>
          </cell>
          <cell r="D13199">
            <v>504.63</v>
          </cell>
        </row>
        <row r="13200">
          <cell r="A13200">
            <v>12573</v>
          </cell>
          <cell r="B13200" t="str">
            <v>TUBO CONCRETO ARMADO CLASSE PA-3 PB NBR-8890/2007 DN 1100 MM PARA ÁGUAS PLUVIAIS</v>
          </cell>
          <cell r="C13200" t="str">
            <v>M</v>
          </cell>
          <cell r="D13200">
            <v>611.74</v>
          </cell>
        </row>
        <row r="13201">
          <cell r="A13201">
            <v>12574</v>
          </cell>
          <cell r="B13201" t="str">
            <v>TUBO CONCRETO ARMADO CLASSE PA-3 PB NBR-8890/2007 DN 1200 MM PARA ÁGUAS PLUVIAIS</v>
          </cell>
          <cell r="C13201" t="str">
            <v>M</v>
          </cell>
          <cell r="D13201">
            <v>701.72</v>
          </cell>
        </row>
        <row r="13202">
          <cell r="A13202">
            <v>12575</v>
          </cell>
          <cell r="B13202" t="str">
            <v>TUBO CONCRETO ARMADO CLASSE PA-3 PB NBR-8890/2007 DN 1500 MM PARA ÁGUAS PLUVIAIS</v>
          </cell>
          <cell r="C13202" t="str">
            <v>M</v>
          </cell>
          <cell r="D13202">
            <v>1011.04</v>
          </cell>
        </row>
        <row r="13203">
          <cell r="A13203">
            <v>12576</v>
          </cell>
          <cell r="B13203" t="str">
            <v>TUBO CONCRETO ARMADO CLASSE PA-3 PB NBR-8890/2007 DN 400 MM PARA ÁGUAS PLUVIAIS</v>
          </cell>
          <cell r="C13203" t="str">
            <v>M</v>
          </cell>
          <cell r="D13203">
            <v>119.02</v>
          </cell>
        </row>
        <row r="13204">
          <cell r="A13204">
            <v>12577</v>
          </cell>
          <cell r="B13204" t="str">
            <v>TUBO CONCRETO ARMADO CLASSE PA-3 PB NBR-8890/2007 DN 500 MM PARA ÁGUAS PLUVIAIS</v>
          </cell>
          <cell r="C13204" t="str">
            <v>M</v>
          </cell>
          <cell r="D13204">
            <v>154.72</v>
          </cell>
        </row>
        <row r="13205">
          <cell r="A13205">
            <v>12578</v>
          </cell>
          <cell r="B13205" t="str">
            <v>TUBO CONCRETO ARMADO CLASSE PA-3 PB NBR-8890/2007 DN 600 MM PARA ÁGUAS PLUVIAIS</v>
          </cell>
          <cell r="C13205" t="str">
            <v>M</v>
          </cell>
          <cell r="D13205">
            <v>182.09</v>
          </cell>
        </row>
        <row r="13206">
          <cell r="A13206">
            <v>12579</v>
          </cell>
          <cell r="B13206" t="str">
            <v>TUBO CONCRETO ARMADO CLASSE PA-3 PB NBR-8890/2007 DN 700 MM PARA ÁGUAS PLUVIAIS</v>
          </cell>
          <cell r="C13206" t="str">
            <v>M</v>
          </cell>
          <cell r="D13206">
            <v>285.64</v>
          </cell>
        </row>
        <row r="13207">
          <cell r="A13207">
            <v>12580</v>
          </cell>
          <cell r="B13207" t="str">
            <v>TUBO CONCRETO ARMADO CLASSE PA-3 PB NBR-8890/2007 DN 800 MM PARA ÁGUAS PLUVIAIS</v>
          </cell>
          <cell r="C13207" t="str">
            <v>M</v>
          </cell>
          <cell r="D13207">
            <v>302.3</v>
          </cell>
        </row>
        <row r="13208">
          <cell r="A13208">
            <v>12581</v>
          </cell>
          <cell r="B13208" t="str">
            <v>TUBO CONCRETO ARMADO CLASSE PA-3 PB NBR-8890/2007 DN 900 MM PARA ÁGUAS PLUVIAIS</v>
          </cell>
          <cell r="C13208" t="str">
            <v>M</v>
          </cell>
          <cell r="D13208">
            <v>496.3</v>
          </cell>
        </row>
        <row r="13209">
          <cell r="A13209">
            <v>12583</v>
          </cell>
          <cell r="B13209" t="str">
            <v>TUBO CONCRETO SIMPLES POROSO DN 200 MM</v>
          </cell>
          <cell r="C13209" t="str">
            <v>M</v>
          </cell>
          <cell r="D13209">
            <v>21.88</v>
          </cell>
        </row>
        <row r="13210">
          <cell r="A13210">
            <v>12584</v>
          </cell>
          <cell r="B13210" t="str">
            <v>TUBO CONCRETO SIMPLES POROSO DN 300 MM</v>
          </cell>
          <cell r="C13210" t="str">
            <v>M</v>
          </cell>
          <cell r="D13210">
            <v>30.3</v>
          </cell>
        </row>
        <row r="13211">
          <cell r="A13211">
            <v>12592</v>
          </cell>
          <cell r="B13211" t="str">
            <v>TUBO PVC PBA 15 JE NBR 5647 P/REDE AGUA DN 100/DE 110 MM</v>
          </cell>
          <cell r="C13211" t="str">
            <v>M</v>
          </cell>
          <cell r="D13211">
            <v>26.13</v>
          </cell>
        </row>
        <row r="13212">
          <cell r="A13212">
            <v>12599</v>
          </cell>
          <cell r="B13212" t="str">
            <v>TUBO PVC PBA 15 JE NBR 5647 P/REDE AGUA DN 50/DE 60 MM</v>
          </cell>
          <cell r="C13212" t="str">
            <v>M</v>
          </cell>
          <cell r="D13212">
            <v>7.73</v>
          </cell>
        </row>
        <row r="13213">
          <cell r="A13213">
            <v>12600</v>
          </cell>
          <cell r="B13213" t="str">
            <v>TUBO PVC PBA 15 JE NBR 5647 P/REDE AGUA DN 65/DE 75 MM</v>
          </cell>
          <cell r="C13213" t="str">
            <v>M</v>
          </cell>
          <cell r="D13213">
            <v>12.4</v>
          </cell>
        </row>
        <row r="13214">
          <cell r="A13214">
            <v>12601</v>
          </cell>
          <cell r="B13214" t="str">
            <v>TUBO PVC PBA 15 JE NBR 5647 P/REDE AGUA DN 75/DE 85 MM</v>
          </cell>
          <cell r="C13214" t="str">
            <v>M</v>
          </cell>
          <cell r="D13214">
            <v>15.47</v>
          </cell>
        </row>
        <row r="13215">
          <cell r="A13215">
            <v>12602</v>
          </cell>
          <cell r="B13215" t="str">
            <v>TUBO PVC PBA 20 JE NBR 5647 P/REDE AGUA DN 100/DE 110 MM</v>
          </cell>
          <cell r="C13215" t="str">
            <v>M</v>
          </cell>
          <cell r="D13215">
            <v>32.659999999999997</v>
          </cell>
        </row>
        <row r="13216">
          <cell r="A13216">
            <v>12609</v>
          </cell>
          <cell r="B13216" t="str">
            <v>TUBO PVC PBA 20 JE NBR 5647 P/REDE AGUA DN 50/DE 60 MM</v>
          </cell>
          <cell r="C13216" t="str">
            <v>M</v>
          </cell>
          <cell r="D13216">
            <v>9.81</v>
          </cell>
        </row>
        <row r="13217">
          <cell r="A13217">
            <v>12611</v>
          </cell>
          <cell r="B13217" t="str">
            <v>TUBO PVC PBA 20 JE NBR 5647 P/REDE AGUA DN 75/DE 85 MM</v>
          </cell>
          <cell r="C13217" t="str">
            <v>M</v>
          </cell>
          <cell r="D13217">
            <v>19.510000000000002</v>
          </cell>
        </row>
        <row r="13218">
          <cell r="A13218">
            <v>12612</v>
          </cell>
          <cell r="B13218" t="str">
            <v>CONJUNTO DE LIGACAO (TUBO + CANOPLA) PVC RIGIDO C/ TUBO 1.1/2" X 20CM P/ BACIA SANITARIA"</v>
          </cell>
          <cell r="C13218" t="str">
            <v>UN</v>
          </cell>
          <cell r="D13218">
            <v>4.18</v>
          </cell>
        </row>
        <row r="13219">
          <cell r="A13219">
            <v>12613</v>
          </cell>
          <cell r="B13219" t="str">
            <v>TUBO DE DESCARGA PVC PARA LIGAÇÃO CAIXA DESCARGA -EMBUTIR - 40MM X 150CM</v>
          </cell>
          <cell r="C13219" t="str">
            <v>UN</v>
          </cell>
          <cell r="D13219">
            <v>9.83</v>
          </cell>
        </row>
        <row r="13220">
          <cell r="A13220">
            <v>12614</v>
          </cell>
          <cell r="B13220" t="str">
            <v>BOCAL PVC MR AQUAPLUV BEIRAL D =125X88 MM</v>
          </cell>
          <cell r="C13220" t="str">
            <v>UN</v>
          </cell>
          <cell r="D13220">
            <v>15.97</v>
          </cell>
        </row>
        <row r="13221">
          <cell r="A13221">
            <v>12615</v>
          </cell>
          <cell r="B13221" t="str">
            <v>BRACADEIRA PVC AQUAPLUV D = 88MM</v>
          </cell>
          <cell r="C13221" t="str">
            <v>UN</v>
          </cell>
          <cell r="D13221">
            <v>3.44</v>
          </cell>
        </row>
        <row r="13222">
          <cell r="A13222">
            <v>12616</v>
          </cell>
          <cell r="B13222" t="str">
            <v>CABECEIRA DIREITA PVC AQUAPLUV D = 125 MM</v>
          </cell>
          <cell r="C13222" t="str">
            <v>UN</v>
          </cell>
          <cell r="D13222">
            <v>4.74</v>
          </cell>
        </row>
        <row r="13223">
          <cell r="A13223">
            <v>12617</v>
          </cell>
          <cell r="B13223" t="str">
            <v>CABECEIRA ESQUERDA PVC AQUAPLUV D = 125 MM</v>
          </cell>
          <cell r="C13223" t="str">
            <v>UN</v>
          </cell>
          <cell r="D13223">
            <v>4.74</v>
          </cell>
        </row>
        <row r="13224">
          <cell r="A13224">
            <v>12618</v>
          </cell>
          <cell r="B13224" t="str">
            <v>CALHA PVC AQUAPLUV DN = 125 MM C/ 3,00 M DE COMPRIM=</v>
          </cell>
          <cell r="C13224" t="str">
            <v>UN</v>
          </cell>
          <cell r="D13224">
            <v>38.15</v>
          </cell>
        </row>
        <row r="13225">
          <cell r="A13225">
            <v>12620</v>
          </cell>
          <cell r="B13225" t="str">
            <v>CHAPA PLANA DE PVC P/ CALHA C/ 0,50M DE LARGURA</v>
          </cell>
          <cell r="C13225" t="str">
            <v>M</v>
          </cell>
          <cell r="D13225">
            <v>10.33</v>
          </cell>
        </row>
        <row r="13226">
          <cell r="A13226">
            <v>12621</v>
          </cell>
          <cell r="B13226" t="str">
            <v>CHAPA PLANA DE PVC P/ CALHA C/ 0,60M DE LARGURA</v>
          </cell>
          <cell r="C13226" t="str">
            <v>M</v>
          </cell>
          <cell r="D13226">
            <v>12.35</v>
          </cell>
        </row>
        <row r="13227">
          <cell r="A13227">
            <v>12622</v>
          </cell>
          <cell r="B13227" t="str">
            <v>CHAPA PLANA DE PVC P/ CALHA C/ 1,00M DE LARGURA</v>
          </cell>
          <cell r="C13227" t="str">
            <v>M</v>
          </cell>
          <cell r="D13227">
            <v>20.66</v>
          </cell>
        </row>
        <row r="13228">
          <cell r="A13228">
            <v>12623</v>
          </cell>
          <cell r="B13228" t="str">
            <v>CONDUTOR PVC AQUAPLUV C=88 MM</v>
          </cell>
          <cell r="C13228" t="str">
            <v>M</v>
          </cell>
          <cell r="D13228">
            <v>9.4600000000000009</v>
          </cell>
        </row>
        <row r="13229">
          <cell r="A13229">
            <v>12624</v>
          </cell>
          <cell r="B13229" t="str">
            <v>EMENDA MR PVC AQUAPLUV D = 125 MM</v>
          </cell>
          <cell r="C13229" t="str">
            <v>UN</v>
          </cell>
          <cell r="D13229">
            <v>9.5399999999999991</v>
          </cell>
        </row>
        <row r="13230">
          <cell r="A13230">
            <v>12625</v>
          </cell>
          <cell r="B13230" t="str">
            <v>JUNCAO PVC 60G AQUAPLUV 88 MM</v>
          </cell>
          <cell r="C13230" t="str">
            <v>UN</v>
          </cell>
          <cell r="D13230">
            <v>7.85</v>
          </cell>
        </row>
        <row r="13231">
          <cell r="A13231">
            <v>12626</v>
          </cell>
          <cell r="B13231" t="str">
            <v>SUPORTE ZINCADO DOBRADO AQUAPLUV (PVC-TIGRE)</v>
          </cell>
          <cell r="C13231" t="str">
            <v>UN</v>
          </cell>
          <cell r="D13231">
            <v>7.54</v>
          </cell>
        </row>
        <row r="13232">
          <cell r="A13232">
            <v>12627</v>
          </cell>
          <cell r="B13232" t="str">
            <v>VEDACAO PVC AQUAPLUV D = 125 MM</v>
          </cell>
          <cell r="C13232" t="str">
            <v>UN</v>
          </cell>
          <cell r="D13232">
            <v>0.39</v>
          </cell>
        </row>
        <row r="13233">
          <cell r="A13233">
            <v>12628</v>
          </cell>
          <cell r="B13233" t="str">
            <v>JOELHO PVC AQUAPLUV 60G D = 88 MM</v>
          </cell>
          <cell r="C13233" t="str">
            <v>UN</v>
          </cell>
          <cell r="D13233">
            <v>5.72</v>
          </cell>
        </row>
        <row r="13234">
          <cell r="A13234">
            <v>12629</v>
          </cell>
          <cell r="B13234" t="str">
            <v>JOELHO PVC AQUAPLUV 90G D = 88 MM</v>
          </cell>
          <cell r="C13234" t="str">
            <v>UN</v>
          </cell>
          <cell r="D13234">
            <v>6.21</v>
          </cell>
        </row>
        <row r="13235">
          <cell r="A13235">
            <v>12657</v>
          </cell>
          <cell r="B13235" t="str">
            <v>VALVULA RETENCAO VERTICAL BRONZE (PN-16) 2 1/2" 200PSI - EXTREMIDADES C/ ROSCA"</v>
          </cell>
          <cell r="C13235" t="str">
            <v>UN</v>
          </cell>
          <cell r="D13235">
            <v>104.49</v>
          </cell>
        </row>
        <row r="13236">
          <cell r="A13236">
            <v>12713</v>
          </cell>
          <cell r="B13236" t="str">
            <v>TUBO DE COBRE, CLASSE "E", PARA INSTALACOES HIDRAULICAS PREDIAIS, DN = 15 MM</v>
          </cell>
          <cell r="C13236" t="str">
            <v>M</v>
          </cell>
          <cell r="D13236">
            <v>13.6</v>
          </cell>
        </row>
        <row r="13237">
          <cell r="A13237">
            <v>12714</v>
          </cell>
          <cell r="B13237" t="str">
            <v>COTOVELO COBRE S/ANEL SOLDA REF 607 15MM</v>
          </cell>
          <cell r="C13237" t="str">
            <v>UN</v>
          </cell>
          <cell r="D13237">
            <v>3.14</v>
          </cell>
        </row>
        <row r="13238">
          <cell r="A13238">
            <v>12715</v>
          </cell>
          <cell r="B13238" t="str">
            <v>COTOVELO COBRE S/ANEL SOLDA REF 607 22MM</v>
          </cell>
          <cell r="C13238" t="str">
            <v>UN</v>
          </cell>
          <cell r="D13238">
            <v>7.65</v>
          </cell>
        </row>
        <row r="13239">
          <cell r="A13239">
            <v>12716</v>
          </cell>
          <cell r="B13239" t="str">
            <v>COTOVELO COBRE S/ANEL SOLDA REF 607 28MM</v>
          </cell>
          <cell r="C13239" t="str">
            <v>UN</v>
          </cell>
          <cell r="D13239">
            <v>10.52</v>
          </cell>
        </row>
        <row r="13240">
          <cell r="A13240">
            <v>12717</v>
          </cell>
          <cell r="B13240" t="str">
            <v>COTOVELO COBRE S/ANEL SOLDA REF 607 35MM</v>
          </cell>
          <cell r="C13240" t="str">
            <v>UN</v>
          </cell>
          <cell r="D13240">
            <v>28.19</v>
          </cell>
        </row>
        <row r="13241">
          <cell r="A13241">
            <v>12718</v>
          </cell>
          <cell r="B13241" t="str">
            <v>COTOVELO COBRE S/ANEL SOLDA REF 607 42MM</v>
          </cell>
          <cell r="C13241" t="str">
            <v>UN</v>
          </cell>
          <cell r="D13241">
            <v>42.62</v>
          </cell>
        </row>
        <row r="13242">
          <cell r="A13242">
            <v>12719</v>
          </cell>
          <cell r="B13242" t="str">
            <v>COTOVELO COBRE S/ANEL SOLDA REF 607 54MM</v>
          </cell>
          <cell r="C13242" t="str">
            <v>UN</v>
          </cell>
          <cell r="D13242">
            <v>62.77</v>
          </cell>
        </row>
        <row r="13243">
          <cell r="A13243">
            <v>12720</v>
          </cell>
          <cell r="B13243" t="str">
            <v>COTOVELO COBRE S/ANEL SOLDA REF 607 66MM</v>
          </cell>
          <cell r="C13243" t="str">
            <v>UN</v>
          </cell>
          <cell r="D13243">
            <v>186.82</v>
          </cell>
        </row>
        <row r="13244">
          <cell r="A13244">
            <v>12721</v>
          </cell>
          <cell r="B13244" t="str">
            <v>COTOVELO COBRE S/ANEL SOLDA REF 607 79MM</v>
          </cell>
          <cell r="C13244" t="str">
            <v>UN</v>
          </cell>
          <cell r="D13244">
            <v>223.05</v>
          </cell>
        </row>
        <row r="13245">
          <cell r="A13245">
            <v>12722</v>
          </cell>
          <cell r="B13245" t="str">
            <v>COTOVELO COBRE S/ANEL SOLDA REF 607 104MM</v>
          </cell>
          <cell r="C13245" t="str">
            <v>UN</v>
          </cell>
          <cell r="D13245">
            <v>383.17</v>
          </cell>
        </row>
        <row r="13246">
          <cell r="A13246">
            <v>12723</v>
          </cell>
          <cell r="B13246" t="str">
            <v>LUVA COBRE SEM ANEL DE SOLDA REF. 600 D = 15 MM</v>
          </cell>
          <cell r="C13246" t="str">
            <v>UN</v>
          </cell>
          <cell r="D13246">
            <v>1.82</v>
          </cell>
        </row>
        <row r="13247">
          <cell r="A13247">
            <v>12724</v>
          </cell>
          <cell r="B13247" t="str">
            <v>LUVA COBRE SEM ANEL DE SOLDA REF. 600 D = 22 MM</v>
          </cell>
          <cell r="C13247" t="str">
            <v>UN</v>
          </cell>
          <cell r="D13247">
            <v>3.25</v>
          </cell>
        </row>
        <row r="13248">
          <cell r="A13248">
            <v>12725</v>
          </cell>
          <cell r="B13248" t="str">
            <v>LUVA COBRE SEM ANEL DE SOLDA REF. 600 D = 28 MM</v>
          </cell>
          <cell r="C13248" t="str">
            <v>UN</v>
          </cell>
          <cell r="D13248">
            <v>6.39</v>
          </cell>
        </row>
        <row r="13249">
          <cell r="A13249">
            <v>12726</v>
          </cell>
          <cell r="B13249" t="str">
            <v>LUVA COBRE SEM ANEL DE SOLDA REF. 600 D = 35 MM</v>
          </cell>
          <cell r="C13249" t="str">
            <v>UN</v>
          </cell>
          <cell r="D13249">
            <v>15.58</v>
          </cell>
        </row>
        <row r="13250">
          <cell r="A13250">
            <v>12727</v>
          </cell>
          <cell r="B13250" t="str">
            <v>LUVA COBRE SEM ANEL DE SOLDA REF. 600 D = 42 MM</v>
          </cell>
          <cell r="C13250" t="str">
            <v>UN</v>
          </cell>
          <cell r="D13250">
            <v>22.08</v>
          </cell>
        </row>
        <row r="13251">
          <cell r="A13251">
            <v>12728</v>
          </cell>
          <cell r="B13251" t="str">
            <v>LUVA COBRE SEM ANEL DE SOLDA REF. 600 D = 54 MM</v>
          </cell>
          <cell r="C13251" t="str">
            <v>UN</v>
          </cell>
          <cell r="D13251">
            <v>33.81</v>
          </cell>
        </row>
        <row r="13252">
          <cell r="A13252">
            <v>12729</v>
          </cell>
          <cell r="B13252" t="str">
            <v>LUVA COBRE SEM ANEL DE SOLDA REF. 600 D = 66 MM</v>
          </cell>
          <cell r="C13252" t="str">
            <v>UN</v>
          </cell>
          <cell r="D13252">
            <v>100.54</v>
          </cell>
        </row>
        <row r="13253">
          <cell r="A13253">
            <v>12730</v>
          </cell>
          <cell r="B13253" t="str">
            <v>LUVA COBRE SEM ANEL DE SOLDA REF. 600 D = 79 MM</v>
          </cell>
          <cell r="C13253" t="str">
            <v>UN</v>
          </cell>
          <cell r="D13253">
            <v>138.31</v>
          </cell>
        </row>
        <row r="13254">
          <cell r="A13254">
            <v>12731</v>
          </cell>
          <cell r="B13254" t="str">
            <v>LUVA COBRE SEM ANEL DE SOLDA REF. 600 D = 104 MM</v>
          </cell>
          <cell r="C13254" t="str">
            <v>UN</v>
          </cell>
          <cell r="D13254">
            <v>187.59</v>
          </cell>
        </row>
        <row r="13255">
          <cell r="A13255">
            <v>12732</v>
          </cell>
          <cell r="B13255" t="str">
            <v>SOLDA P/ TUBO E CONEXOES DE COBRE 500 G</v>
          </cell>
          <cell r="C13255" t="str">
            <v>UN</v>
          </cell>
          <cell r="D13255">
            <v>51.04</v>
          </cell>
        </row>
        <row r="13256">
          <cell r="A13256">
            <v>12733</v>
          </cell>
          <cell r="B13256" t="str">
            <v>TE COBRE S/ANEL DE SOLDA REF. 611 015MM</v>
          </cell>
          <cell r="C13256" t="str">
            <v>UN</v>
          </cell>
          <cell r="D13256">
            <v>3.36</v>
          </cell>
        </row>
        <row r="13257">
          <cell r="A13257">
            <v>12734</v>
          </cell>
          <cell r="B13257" t="str">
            <v>TE COBRE S/ANEL DE SOLDA REF. 611 022MM</v>
          </cell>
          <cell r="C13257" t="str">
            <v>UN</v>
          </cell>
          <cell r="D13257">
            <v>7.93</v>
          </cell>
        </row>
        <row r="13258">
          <cell r="A13258">
            <v>12735</v>
          </cell>
          <cell r="B13258" t="str">
            <v>TE COBRE S/ANEL DE SOLDA REF. 611 028MM</v>
          </cell>
          <cell r="C13258" t="str">
            <v>UN</v>
          </cell>
          <cell r="D13258">
            <v>14.37</v>
          </cell>
        </row>
        <row r="13259">
          <cell r="A13259">
            <v>12736</v>
          </cell>
          <cell r="B13259" t="str">
            <v>TE COBRE S/ANEL DE SOLDA REF. 611 035MM</v>
          </cell>
          <cell r="C13259" t="str">
            <v>UN</v>
          </cell>
          <cell r="D13259">
            <v>34.14</v>
          </cell>
        </row>
        <row r="13260">
          <cell r="A13260">
            <v>12737</v>
          </cell>
          <cell r="B13260" t="str">
            <v>TE COBRE S/ANEL DE SOLDA REF. 611 042MM</v>
          </cell>
          <cell r="C13260" t="str">
            <v>UN</v>
          </cell>
          <cell r="D13260">
            <v>45.65</v>
          </cell>
        </row>
        <row r="13261">
          <cell r="A13261">
            <v>12738</v>
          </cell>
          <cell r="B13261" t="str">
            <v>TE COBRE S/ANEL DE SOLDA REF. 611 054MM</v>
          </cell>
          <cell r="C13261" t="str">
            <v>UN</v>
          </cell>
          <cell r="D13261">
            <v>95.81</v>
          </cell>
        </row>
        <row r="13262">
          <cell r="A13262">
            <v>12739</v>
          </cell>
          <cell r="B13262" t="str">
            <v>TE COBRE S/ANEL DE SOLDA REF. 611 066MM</v>
          </cell>
          <cell r="C13262" t="str">
            <v>UN</v>
          </cell>
          <cell r="D13262">
            <v>217.93</v>
          </cell>
        </row>
        <row r="13263">
          <cell r="A13263">
            <v>12740</v>
          </cell>
          <cell r="B13263" t="str">
            <v>TE COBRE S/ ANEL DE SOLDA REF. 611 079MM</v>
          </cell>
          <cell r="C13263" t="str">
            <v>UN</v>
          </cell>
          <cell r="D13263">
            <v>352.39</v>
          </cell>
        </row>
        <row r="13264">
          <cell r="A13264">
            <v>12741</v>
          </cell>
          <cell r="B13264" t="str">
            <v>TE COBRE S/ANEL DE SOLDA REF. 611 104MM</v>
          </cell>
          <cell r="C13264" t="str">
            <v>UN</v>
          </cell>
          <cell r="D13264">
            <v>575.04999999999995</v>
          </cell>
        </row>
        <row r="13265">
          <cell r="A13265">
            <v>12742</v>
          </cell>
          <cell r="B13265" t="str">
            <v>TUBO COBRE CLASSE "E" DN 104 MM</v>
          </cell>
          <cell r="C13265" t="str">
            <v>M</v>
          </cell>
          <cell r="D13265">
            <v>198</v>
          </cell>
        </row>
        <row r="13266">
          <cell r="A13266">
            <v>12743</v>
          </cell>
          <cell r="B13266" t="str">
            <v>TUBO COBRE CLASSE "E" DN 22 MM</v>
          </cell>
          <cell r="C13266" t="str">
            <v>M</v>
          </cell>
          <cell r="D13266">
            <v>18.940000000000001</v>
          </cell>
        </row>
        <row r="13267">
          <cell r="A13267">
            <v>12744</v>
          </cell>
          <cell r="B13267" t="str">
            <v>TUBO COBRE CLASSE "E" DN 28 MM</v>
          </cell>
          <cell r="C13267" t="str">
            <v>M</v>
          </cell>
          <cell r="D13267">
            <v>22.96</v>
          </cell>
        </row>
        <row r="13268">
          <cell r="A13268">
            <v>12745</v>
          </cell>
          <cell r="B13268" t="str">
            <v>TUBO COBRE CLASSE "E" DN 35 MM</v>
          </cell>
          <cell r="C13268" t="str">
            <v>M</v>
          </cell>
          <cell r="D13268">
            <v>34.409999999999997</v>
          </cell>
        </row>
        <row r="13269">
          <cell r="A13269">
            <v>12746</v>
          </cell>
          <cell r="B13269" t="str">
            <v>TUBO COBRE CLASSE "E" DN 42 MM</v>
          </cell>
          <cell r="C13269" t="str">
            <v>M</v>
          </cell>
          <cell r="D13269">
            <v>55.94</v>
          </cell>
        </row>
        <row r="13270">
          <cell r="A13270">
            <v>12747</v>
          </cell>
          <cell r="B13270" t="str">
            <v>TUBO COBRE CLASSE "E" DN 54 MM</v>
          </cell>
          <cell r="C13270" t="str">
            <v>M</v>
          </cell>
          <cell r="D13270">
            <v>68.94</v>
          </cell>
        </row>
        <row r="13271">
          <cell r="A13271">
            <v>12748</v>
          </cell>
          <cell r="B13271" t="str">
            <v>TUBO COBRE CLASSE "E" DN 66 MM</v>
          </cell>
          <cell r="C13271" t="str">
            <v>M</v>
          </cell>
          <cell r="D13271">
            <v>96.8</v>
          </cell>
        </row>
        <row r="13272">
          <cell r="A13272">
            <v>12749</v>
          </cell>
          <cell r="B13272" t="str">
            <v>TUBO COBRE CLASSE "E" DN 79 MM</v>
          </cell>
          <cell r="C13272" t="str">
            <v>M</v>
          </cell>
          <cell r="D13272">
            <v>138.31</v>
          </cell>
        </row>
        <row r="13273">
          <cell r="A13273">
            <v>12759</v>
          </cell>
          <cell r="B13273" t="str">
            <v>CHAPA ACO INOX E = 4MM (32KG/M2)</v>
          </cell>
          <cell r="C13273" t="str">
            <v>M2</v>
          </cell>
          <cell r="D13273">
            <v>173.25</v>
          </cell>
        </row>
        <row r="13274">
          <cell r="A13274">
            <v>12760</v>
          </cell>
          <cell r="B13274" t="str">
            <v>CHAPA ACO INOX E = 6MM (48KG / M2)</v>
          </cell>
          <cell r="C13274" t="str">
            <v>M2</v>
          </cell>
          <cell r="D13274">
            <v>259.88</v>
          </cell>
        </row>
        <row r="13275">
          <cell r="A13275">
            <v>12768</v>
          </cell>
          <cell r="B13275" t="str">
            <v>MEDIDOR D = 2"</v>
          </cell>
          <cell r="C13275" t="str">
            <v>UN</v>
          </cell>
          <cell r="D13275">
            <v>1311.72</v>
          </cell>
        </row>
        <row r="13276">
          <cell r="A13276">
            <v>12769</v>
          </cell>
          <cell r="B13276" t="str">
            <v>HIDROMETRO 1,5 M3/H</v>
          </cell>
          <cell r="C13276" t="str">
            <v>UN</v>
          </cell>
          <cell r="D13276">
            <v>73.91</v>
          </cell>
        </row>
        <row r="13277">
          <cell r="A13277">
            <v>12770</v>
          </cell>
          <cell r="B13277" t="str">
            <v>HIDROMETRO 10,0 M3/H DN 1"</v>
          </cell>
          <cell r="C13277" t="str">
            <v>UN</v>
          </cell>
          <cell r="D13277">
            <v>315.73</v>
          </cell>
        </row>
        <row r="13278">
          <cell r="A13278">
            <v>12771</v>
          </cell>
          <cell r="B13278" t="str">
            <v>HIDROMETRO 2,0 M3/H</v>
          </cell>
          <cell r="C13278" t="str">
            <v>UN</v>
          </cell>
          <cell r="D13278">
            <v>91.85</v>
          </cell>
        </row>
        <row r="13279">
          <cell r="A13279">
            <v>12772</v>
          </cell>
          <cell r="B13279" t="str">
            <v>HIDROMETRO 20,0 M3/H DN 1 1/2"</v>
          </cell>
          <cell r="C13279" t="str">
            <v>UN</v>
          </cell>
          <cell r="D13279">
            <v>479.05</v>
          </cell>
        </row>
        <row r="13280">
          <cell r="A13280">
            <v>12773</v>
          </cell>
          <cell r="B13280" t="str">
            <v>HIDROMETRO 3,0 M3/H DN 1/2" MONOJATO</v>
          </cell>
          <cell r="C13280" t="str">
            <v>UN</v>
          </cell>
          <cell r="D13280">
            <v>77.5</v>
          </cell>
        </row>
        <row r="13281">
          <cell r="A13281">
            <v>12774</v>
          </cell>
          <cell r="B13281" t="str">
            <v>HIDROMETRO 5 M3/H DN 3/4"</v>
          </cell>
          <cell r="C13281" t="str">
            <v>UN</v>
          </cell>
          <cell r="D13281">
            <v>102.99</v>
          </cell>
        </row>
        <row r="13282">
          <cell r="A13282">
            <v>12775</v>
          </cell>
          <cell r="B13282" t="str">
            <v>HIDROMETRO 7,0 M3</v>
          </cell>
          <cell r="C13282" t="str">
            <v>UN</v>
          </cell>
          <cell r="D13282">
            <v>283.64</v>
          </cell>
        </row>
        <row r="13283">
          <cell r="A13283">
            <v>12776</v>
          </cell>
          <cell r="B13283" t="str">
            <v>HIDROMETRO W 12,5 L/S=45 M3/H</v>
          </cell>
          <cell r="C13283" t="str">
            <v>UN</v>
          </cell>
          <cell r="D13283">
            <v>1389.94</v>
          </cell>
        </row>
        <row r="13284">
          <cell r="A13284">
            <v>12777</v>
          </cell>
          <cell r="B13284" t="str">
            <v>HIDROMETRO W 20,8 L/S=75 M3/H</v>
          </cell>
          <cell r="C13284" t="str">
            <v>UN</v>
          </cell>
          <cell r="D13284">
            <v>1824.07</v>
          </cell>
        </row>
        <row r="13285">
          <cell r="A13285">
            <v>12778</v>
          </cell>
          <cell r="B13285" t="str">
            <v>HIDROMETRO W 3,3 L/S=12 M3/H</v>
          </cell>
          <cell r="C13285" t="str">
            <v>UN</v>
          </cell>
          <cell r="D13285">
            <v>1222.74</v>
          </cell>
        </row>
        <row r="13286">
          <cell r="A13286">
            <v>12779</v>
          </cell>
          <cell r="B13286" t="str">
            <v>MEDIDOR D = 3"</v>
          </cell>
          <cell r="C13286" t="str">
            <v>UN</v>
          </cell>
          <cell r="D13286">
            <v>1770.97</v>
          </cell>
        </row>
        <row r="13287">
          <cell r="A13287">
            <v>12780</v>
          </cell>
          <cell r="B13287" t="str">
            <v>MEDIDOR D = 4"</v>
          </cell>
          <cell r="C13287" t="str">
            <v>UN</v>
          </cell>
          <cell r="D13287">
            <v>2276.14</v>
          </cell>
        </row>
        <row r="13288">
          <cell r="A13288">
            <v>12815</v>
          </cell>
          <cell r="B13288" t="str">
            <v>FITA CREPE EM ROLOS 25MMX50M</v>
          </cell>
          <cell r="C13288" t="str">
            <v>UN</v>
          </cell>
          <cell r="D13288">
            <v>7.94</v>
          </cell>
        </row>
        <row r="13289">
          <cell r="A13289">
            <v>12817</v>
          </cell>
          <cell r="B13289" t="str">
            <v>SERRA COPO P/ CANALETA ENTRADA P/ TIL PVC EB-644 DN 100/DE 101,6 MM</v>
          </cell>
          <cell r="C13289" t="str">
            <v>UN</v>
          </cell>
          <cell r="D13289">
            <v>296.44</v>
          </cell>
        </row>
        <row r="13290">
          <cell r="A13290">
            <v>12818</v>
          </cell>
          <cell r="B13290" t="str">
            <v>SERRA COPO P/ CANALETA ENTRADA P/ TIL PVC EB-644 DN 100/DE 110,O MM</v>
          </cell>
          <cell r="C13290" t="str">
            <v>UN</v>
          </cell>
          <cell r="D13290">
            <v>319.33999999999997</v>
          </cell>
        </row>
        <row r="13291">
          <cell r="A13291">
            <v>12819</v>
          </cell>
          <cell r="B13291" t="str">
            <v>SERRA COPO P/ CANALETA ENTRADA P/ TIL PVC EB-644 DN 125/DE 125,0 MM</v>
          </cell>
          <cell r="C13291" t="str">
            <v>UN</v>
          </cell>
          <cell r="D13291">
            <v>365.14</v>
          </cell>
        </row>
        <row r="13292">
          <cell r="A13292">
            <v>12820</v>
          </cell>
          <cell r="B13292" t="str">
            <v>SERRA COPO P/ CANALETA ENTRADA P/ TIL PVC EB-644 DN 150/DE 160,0 MM</v>
          </cell>
          <cell r="C13292" t="str">
            <v>UN</v>
          </cell>
          <cell r="D13292">
            <v>367.38</v>
          </cell>
        </row>
        <row r="13293">
          <cell r="A13293">
            <v>12821</v>
          </cell>
          <cell r="B13293" t="str">
            <v>SERRA COPO P/ SELIM PVC EB-644 DN 100</v>
          </cell>
          <cell r="C13293" t="str">
            <v>UN</v>
          </cell>
          <cell r="D13293">
            <v>361.55</v>
          </cell>
        </row>
        <row r="13294">
          <cell r="A13294">
            <v>12863</v>
          </cell>
          <cell r="B13294" t="str">
            <v>ADAPTADOR, PVC PBA, A BOLSA DEFOFO, JE, DN 50 / DE 60 MM</v>
          </cell>
          <cell r="C13294" t="str">
            <v>UN</v>
          </cell>
          <cell r="D13294">
            <v>39.880000000000003</v>
          </cell>
        </row>
        <row r="13295">
          <cell r="A13295">
            <v>12865</v>
          </cell>
          <cell r="B13295" t="str">
            <v>ESTUCADOR</v>
          </cell>
          <cell r="C13295" t="str">
            <v>H</v>
          </cell>
          <cell r="D13295">
            <v>8.73</v>
          </cell>
        </row>
        <row r="13296">
          <cell r="A13296">
            <v>12868</v>
          </cell>
          <cell r="B13296" t="str">
            <v>MARCENEIRO</v>
          </cell>
          <cell r="C13296" t="str">
            <v>H</v>
          </cell>
          <cell r="D13296">
            <v>8.89</v>
          </cell>
        </row>
        <row r="13297">
          <cell r="A13297">
            <v>12869</v>
          </cell>
          <cell r="B13297" t="str">
            <v>TELHADISTA</v>
          </cell>
          <cell r="C13297" t="str">
            <v>H</v>
          </cell>
          <cell r="D13297">
            <v>8.5500000000000007</v>
          </cell>
        </row>
        <row r="13298">
          <cell r="A13298">
            <v>12872</v>
          </cell>
          <cell r="B13298" t="str">
            <v>GESSEIRO</v>
          </cell>
          <cell r="C13298" t="str">
            <v>H</v>
          </cell>
          <cell r="D13298">
            <v>8.73</v>
          </cell>
        </row>
        <row r="13299">
          <cell r="A13299">
            <v>12873</v>
          </cell>
          <cell r="B13299" t="str">
            <v>IMPERMEABILIZADOR</v>
          </cell>
          <cell r="C13299" t="str">
            <v>H</v>
          </cell>
          <cell r="D13299">
            <v>10.4</v>
          </cell>
        </row>
        <row r="13300">
          <cell r="A13300">
            <v>12874</v>
          </cell>
          <cell r="B13300" t="str">
            <v>PINTOR DE LETREIROS</v>
          </cell>
          <cell r="C13300" t="str">
            <v>H</v>
          </cell>
          <cell r="D13300">
            <v>10.46</v>
          </cell>
        </row>
        <row r="13301">
          <cell r="A13301">
            <v>12888</v>
          </cell>
          <cell r="B13301" t="str">
            <v>APARELHO APOIO ESTRUTURAL DE NEOPRENE FRETADO</v>
          </cell>
          <cell r="C13301" t="str">
            <v>DM3</v>
          </cell>
          <cell r="D13301">
            <v>102.13</v>
          </cell>
        </row>
        <row r="13302">
          <cell r="A13302">
            <v>12889</v>
          </cell>
          <cell r="B13302" t="str">
            <v>APARELHO APOIO ESTRUTURAL DE NEOPRENE NAO FRETADO</v>
          </cell>
          <cell r="C13302" t="str">
            <v>DM3</v>
          </cell>
          <cell r="D13302">
            <v>43.4</v>
          </cell>
        </row>
        <row r="13303">
          <cell r="A13303">
            <v>12892</v>
          </cell>
          <cell r="B13303" t="str">
            <v>LUVA RASPA DE COURO, CANO CURTO</v>
          </cell>
          <cell r="C13303" t="str">
            <v>PAR</v>
          </cell>
          <cell r="D13303">
            <v>7.2</v>
          </cell>
        </row>
        <row r="13304">
          <cell r="A13304">
            <v>12893</v>
          </cell>
          <cell r="B13304" t="str">
            <v>BOTA COURO SOLADO DE BORRACHA VULCANIZADA</v>
          </cell>
          <cell r="C13304" t="str">
            <v>PAR</v>
          </cell>
          <cell r="D13304">
            <v>26.92</v>
          </cell>
        </row>
        <row r="13305">
          <cell r="A13305">
            <v>12894</v>
          </cell>
          <cell r="B13305" t="str">
            <v>CAPA P/ CHUVA</v>
          </cell>
          <cell r="C13305" t="str">
            <v>UN</v>
          </cell>
          <cell r="D13305">
            <v>22.43</v>
          </cell>
        </row>
        <row r="13306">
          <cell r="A13306">
            <v>12895</v>
          </cell>
          <cell r="B13306" t="str">
            <v>CAPACETE PLASTICO RIGIDO</v>
          </cell>
          <cell r="C13306" t="str">
            <v>UN</v>
          </cell>
          <cell r="D13306">
            <v>9.49</v>
          </cell>
        </row>
        <row r="13307">
          <cell r="A13307">
            <v>12898</v>
          </cell>
          <cell r="B13307" t="str">
            <v>MANÓMETRO ESCALA 10 KGF/CM2, CAIXA E ANEL EM ACO ESTAMPADO 1020, ACABAMENTO EM PINTURA ELETROSTATICA EM EPOXI PRETO, DN = 100 MM, CONEXAO DE 1,2"</v>
          </cell>
          <cell r="C13307" t="str">
            <v>UN</v>
          </cell>
          <cell r="D13307">
            <v>92.5</v>
          </cell>
        </row>
        <row r="13308">
          <cell r="A13308">
            <v>12899</v>
          </cell>
          <cell r="B13308" t="str">
            <v>MANOMETRO 0 A 200PSI (0 A 14KGF/CM2) D=50MM - CONEXAO 1/4" BSP, RETO, CAIXA E ANEL EM ACO ESTAMPADO 1020, ACABAMENTO EM PINTURA ELETROSTATICA EM EPOXI PRETO</v>
          </cell>
          <cell r="C13308" t="str">
            <v>UN</v>
          </cell>
          <cell r="D13308">
            <v>39.520000000000003</v>
          </cell>
        </row>
        <row r="13309">
          <cell r="A13309">
            <v>12909</v>
          </cell>
          <cell r="B13309" t="str">
            <v>CAP PVC SOLD P/ ESG PREDIAL DN 50 MM</v>
          </cell>
          <cell r="C13309" t="str">
            <v>UN</v>
          </cell>
          <cell r="D13309">
            <v>2.5099999999999998</v>
          </cell>
        </row>
        <row r="13310">
          <cell r="A13310">
            <v>12910</v>
          </cell>
          <cell r="B13310" t="str">
            <v>CAP PVC SOLD P/ ESG PREDIAL DN 75 MM</v>
          </cell>
          <cell r="C13310" t="str">
            <v>UN</v>
          </cell>
          <cell r="D13310">
            <v>4.24</v>
          </cell>
        </row>
        <row r="13311">
          <cell r="A13311">
            <v>12920</v>
          </cell>
          <cell r="B13311" t="str">
            <v>CRUZETA PVC PBA JE BBBB DN 100/DE 110MM</v>
          </cell>
          <cell r="C13311" t="str">
            <v>UN</v>
          </cell>
          <cell r="D13311">
            <v>42.81</v>
          </cell>
        </row>
        <row r="13312">
          <cell r="A13312">
            <v>12943</v>
          </cell>
          <cell r="B13312" t="str">
            <v>CRUZETA PVC PBA JE BBBB DN 75/DE 85MM</v>
          </cell>
          <cell r="C13312" t="str">
            <v>UN</v>
          </cell>
          <cell r="D13312">
            <v>23.1</v>
          </cell>
        </row>
        <row r="13313">
          <cell r="A13313">
            <v>13003</v>
          </cell>
          <cell r="B13313" t="str">
            <v>CLORO</v>
          </cell>
          <cell r="C13313" t="str">
            <v>L</v>
          </cell>
          <cell r="D13313">
            <v>2.38</v>
          </cell>
        </row>
        <row r="13314">
          <cell r="A13314">
            <v>13005</v>
          </cell>
          <cell r="B13314" t="str">
            <v>HIPOCLORITO DE SODIO</v>
          </cell>
          <cell r="C13314" t="str">
            <v>KG</v>
          </cell>
          <cell r="D13314">
            <v>1.1499999999999999</v>
          </cell>
        </row>
        <row r="13315">
          <cell r="A13315">
            <v>13039</v>
          </cell>
          <cell r="B13315" t="str">
            <v>TUBO ACO PRETO SEM COSTURA SCHEDULE 10 DN INT 14" E = 6,35MM - 54,69KG/M</v>
          </cell>
          <cell r="C13315" t="str">
            <v>M</v>
          </cell>
          <cell r="D13315">
            <v>357.47</v>
          </cell>
        </row>
        <row r="13316">
          <cell r="A13316">
            <v>13040</v>
          </cell>
          <cell r="B13316" t="str">
            <v>TUBO ACO PRETO SEM COSTURA SCHEDULE 10 DN INT 16" E = 6,35MM - 62,57KG/M</v>
          </cell>
          <cell r="C13316" t="str">
            <v>M</v>
          </cell>
          <cell r="D13316">
            <v>393.89</v>
          </cell>
        </row>
        <row r="13317">
          <cell r="A13317">
            <v>13041</v>
          </cell>
          <cell r="B13317" t="str">
            <v>TUBO ACO PRETO SEM COSTURA SCHEDULE 10 DN INT 18" E = 6,35MM - 70,52KG/M</v>
          </cell>
          <cell r="C13317" t="str">
            <v>M</v>
          </cell>
          <cell r="D13317">
            <v>443.91</v>
          </cell>
        </row>
        <row r="13318">
          <cell r="A13318">
            <v>13042</v>
          </cell>
          <cell r="B13318" t="str">
            <v>TUBO ACO PRETO SEM COSTURA SCHEDULE 10 DN INT 20" E = 6,35MM - 78,46KG/M</v>
          </cell>
          <cell r="C13318" t="str">
            <v>M</v>
          </cell>
          <cell r="D13318">
            <v>531.05999999999995</v>
          </cell>
        </row>
        <row r="13319">
          <cell r="A13319">
            <v>13043</v>
          </cell>
          <cell r="B13319" t="str">
            <v>TUBO ACO PRETO SEM COSTURA SCHEDULE 10 DN INT 22" E = 6,35MM - 86,41KG/M</v>
          </cell>
          <cell r="C13319" t="str">
            <v>M</v>
          </cell>
          <cell r="D13319">
            <v>606.94000000000005</v>
          </cell>
        </row>
        <row r="13320">
          <cell r="A13320">
            <v>13044</v>
          </cell>
          <cell r="B13320" t="str">
            <v>TUBO ACO PRETO SEM COSTURA SCHEDULE 10 DN INT 24" E = 6,35MM - 94,35KG/M</v>
          </cell>
          <cell r="C13320" t="str">
            <v>M</v>
          </cell>
          <cell r="D13320">
            <v>699.82</v>
          </cell>
        </row>
        <row r="13321">
          <cell r="A13321">
            <v>13048</v>
          </cell>
          <cell r="B13321" t="str">
            <v>TUBO ACO PRETO SEM COSTURA SCHEDULE 20 DN INT 14" E = 7,92MM - 67,89KG/M</v>
          </cell>
          <cell r="C13321" t="str">
            <v>M</v>
          </cell>
          <cell r="D13321">
            <v>527.03</v>
          </cell>
        </row>
        <row r="13322">
          <cell r="A13322">
            <v>13049</v>
          </cell>
          <cell r="B13322" t="str">
            <v>TUBO ACO PRETO SEM COSTURA SCHEDULE 20 DN INT 16" E = 7,92MM - 77,78KG/M</v>
          </cell>
          <cell r="C13322" t="str">
            <v>M</v>
          </cell>
          <cell r="D13322">
            <v>537.12</v>
          </cell>
        </row>
        <row r="13323">
          <cell r="A13323">
            <v>13052</v>
          </cell>
          <cell r="B13323" t="str">
            <v>TUBO ACO PRETO SEM COSTURA SCHEDULE 30 DN INT 10" E = 7,80MM - 50,95KG/M</v>
          </cell>
          <cell r="C13323" t="str">
            <v>M</v>
          </cell>
          <cell r="D13323">
            <v>381.29</v>
          </cell>
        </row>
        <row r="13324">
          <cell r="A13324">
            <v>13053</v>
          </cell>
          <cell r="B13324" t="str">
            <v>TUBO ACO PRETO SEM COSTURA SCHEDULE 30 DN INT 12" E = 8,38MM - 65,13KG/M</v>
          </cell>
          <cell r="C13324" t="str">
            <v>M</v>
          </cell>
          <cell r="D13324">
            <v>561.41999999999996</v>
          </cell>
        </row>
        <row r="13325">
          <cell r="A13325">
            <v>13054</v>
          </cell>
          <cell r="B13325" t="str">
            <v>TUBO ACO PRETO SEM COSTURA SCHEDULE 30 DN INT 22" E = 12,70MM - 182,32KG/M</v>
          </cell>
          <cell r="C13325" t="str">
            <v>M</v>
          </cell>
          <cell r="D13325">
            <v>3497.45</v>
          </cell>
        </row>
        <row r="13326">
          <cell r="A13326">
            <v>13055</v>
          </cell>
          <cell r="B13326" t="str">
            <v>TUBO ACO PRETO SEM COSTURA SCHEDULE 40/NBR 5590 DN INT 12" E = 10,31MM - 79,70KG/M</v>
          </cell>
          <cell r="C13326" t="str">
            <v>M</v>
          </cell>
          <cell r="D13326">
            <v>679.88</v>
          </cell>
        </row>
        <row r="13327">
          <cell r="A13327">
            <v>13109</v>
          </cell>
          <cell r="B13327" t="str">
            <v>SAPATA DE PVC ADITIVADO NERVURADO D = 6"</v>
          </cell>
          <cell r="C13327" t="str">
            <v>UN</v>
          </cell>
          <cell r="D13327">
            <v>155.06</v>
          </cell>
        </row>
        <row r="13328">
          <cell r="A13328">
            <v>13110</v>
          </cell>
          <cell r="B13328" t="str">
            <v>SAPATA DE PVC ADITIVADO NERVURADO D = 8"</v>
          </cell>
          <cell r="C13328" t="str">
            <v>UN</v>
          </cell>
          <cell r="D13328">
            <v>204.07</v>
          </cell>
        </row>
        <row r="13329">
          <cell r="A13329">
            <v>13111</v>
          </cell>
          <cell r="B13329" t="str">
            <v>ANEL OU ADUELA CONCRETO ARMADO D = 0,40M, H = 0,40M</v>
          </cell>
          <cell r="C13329" t="str">
            <v>UN</v>
          </cell>
          <cell r="D13329">
            <v>27.94</v>
          </cell>
        </row>
        <row r="13330">
          <cell r="A13330">
            <v>13113</v>
          </cell>
          <cell r="B13330" t="str">
            <v>ANEL OU ADUELA CONCRETO ARMADO D = 0,60M, H = 0,10M</v>
          </cell>
          <cell r="C13330" t="str">
            <v>UN</v>
          </cell>
          <cell r="D13330">
            <v>14.5</v>
          </cell>
        </row>
        <row r="13331">
          <cell r="A13331">
            <v>13114</v>
          </cell>
          <cell r="B13331" t="str">
            <v>ANEL OU ADUELA CONCRETO ARMADO D = 0,60M, H = 0,15M</v>
          </cell>
          <cell r="C13331" t="str">
            <v>UN</v>
          </cell>
          <cell r="D13331">
            <v>21.65</v>
          </cell>
        </row>
        <row r="13332">
          <cell r="A13332">
            <v>13115</v>
          </cell>
          <cell r="B13332" t="str">
            <v>CALHA CONCRETO SIMPLES D = 20 CM P/ AGUA PLUVIAL</v>
          </cell>
          <cell r="C13332" t="str">
            <v>M</v>
          </cell>
          <cell r="D13332">
            <v>14.14</v>
          </cell>
        </row>
        <row r="13333">
          <cell r="A13333">
            <v>13124</v>
          </cell>
          <cell r="B13333" t="str">
            <v>TUBO ACO PRETO SEM COSTURA SCHEDULE 40/NBR 5590 DN INT 1 1/2" E = 3,68MM - 4,05KG/M</v>
          </cell>
          <cell r="C13333" t="str">
            <v>M</v>
          </cell>
          <cell r="D13333">
            <v>32.61</v>
          </cell>
        </row>
        <row r="13334">
          <cell r="A13334">
            <v>13125</v>
          </cell>
          <cell r="B13334" t="str">
            <v>TUBO ACO PRETO SEM COSTURA SCHEDULE 40/NBR 5590 DN INT 1 1/4" E = 3,56MM - 3,38KG/M</v>
          </cell>
          <cell r="C13334" t="str">
            <v>M</v>
          </cell>
          <cell r="D13334">
            <v>28.66</v>
          </cell>
        </row>
        <row r="13335">
          <cell r="A13335">
            <v>13127</v>
          </cell>
          <cell r="B13335" t="str">
            <v>TUBO ACO PRETO SEM COSTURA SCHEDULE 40/NBR 5590 DN INT 1/2" E = 2,77MM - 1,27KG/M</v>
          </cell>
          <cell r="C13335" t="str">
            <v>M</v>
          </cell>
          <cell r="D13335">
            <v>15.82</v>
          </cell>
        </row>
        <row r="13336">
          <cell r="A13336">
            <v>13133</v>
          </cell>
          <cell r="B13336" t="str">
            <v>TUBO ACO PRETO SEM COSTURA SCHEDULE 40/NBR 5590 DN INT 5" E = 6,55MM - 21,76KG/M</v>
          </cell>
          <cell r="C13336" t="str">
            <v>M</v>
          </cell>
          <cell r="D13336">
            <v>144.29</v>
          </cell>
        </row>
        <row r="13337">
          <cell r="A13337">
            <v>13134</v>
          </cell>
          <cell r="B13337" t="str">
            <v>TUBO ACO PRETO SEM COSTURA SCHEDULE 80 DN INT 1 1/2" E = 5,08MM - 5,41KG/M</v>
          </cell>
          <cell r="C13337" t="str">
            <v>M</v>
          </cell>
          <cell r="D13337">
            <v>46.12</v>
          </cell>
        </row>
        <row r="13338">
          <cell r="A13338">
            <v>13135</v>
          </cell>
          <cell r="B13338" t="str">
            <v>TUBO ACO PRETO SEM COSTURA SCHEDULE 80 DN INT 1 1/4" E = 4,85MM - 4,47KG/M</v>
          </cell>
          <cell r="C13338" t="str">
            <v>M</v>
          </cell>
          <cell r="D13338">
            <v>38.11</v>
          </cell>
        </row>
        <row r="13339">
          <cell r="A13339">
            <v>13136</v>
          </cell>
          <cell r="B13339" t="str">
            <v>TUBO ACO PRETO SEM COSTURA SCHEDULE 80 DN INT 1" E = 4,55MM - 3,23KG/M</v>
          </cell>
          <cell r="C13339" t="str">
            <v>M</v>
          </cell>
          <cell r="D13339">
            <v>30.29</v>
          </cell>
        </row>
        <row r="13340">
          <cell r="A13340">
            <v>13137</v>
          </cell>
          <cell r="B13340" t="str">
            <v>TUBO ACO PRETO SEM COSTURA SCHEDULE 80 DN INT 1/2" E = 3,73MM - 1,62KG/M</v>
          </cell>
          <cell r="C13340" t="str">
            <v>M</v>
          </cell>
          <cell r="D13340">
            <v>21.48</v>
          </cell>
        </row>
        <row r="13341">
          <cell r="A13341">
            <v>13138</v>
          </cell>
          <cell r="B13341" t="str">
            <v>TUBO ACO PRETO SEM COSTURA SCHEDULE 80 DN INT 2 1/2" E = 7,01MM - 11,41KG/M</v>
          </cell>
          <cell r="C13341" t="str">
            <v>M</v>
          </cell>
          <cell r="D13341">
            <v>79.98</v>
          </cell>
        </row>
        <row r="13342">
          <cell r="A13342">
            <v>13139</v>
          </cell>
          <cell r="B13342" t="str">
            <v>TUBO ACO PRETO SEM COSTURA SCHEDULE 80 DN INT 2" E = 5,54MM - 7,48KG/M</v>
          </cell>
          <cell r="C13342" t="str">
            <v>M</v>
          </cell>
          <cell r="D13342">
            <v>60.58</v>
          </cell>
        </row>
        <row r="13343">
          <cell r="A13343">
            <v>13140</v>
          </cell>
          <cell r="B13343" t="str">
            <v>TUBO ACO PRETO SEM COSTURA SCHEDULE 80 DN INT 3" E = 7,62MM - 15,27KG/M</v>
          </cell>
          <cell r="C13343" t="str">
            <v>M</v>
          </cell>
          <cell r="D13343">
            <v>101.98</v>
          </cell>
        </row>
        <row r="13344">
          <cell r="A13344">
            <v>13141</v>
          </cell>
          <cell r="B13344" t="str">
            <v>TUBO ACO PRETO SEM COSTURA SCHEDULE 80 DN INT 3/4" E = 3,91MM - 2,19KG/M</v>
          </cell>
          <cell r="C13344" t="str">
            <v>M</v>
          </cell>
          <cell r="D13344">
            <v>26.45</v>
          </cell>
        </row>
        <row r="13345">
          <cell r="A13345">
            <v>13142</v>
          </cell>
          <cell r="B13345" t="str">
            <v>TUBO ACO PRETO SEM COSTURA SCHEDULE 80 DN INT 4" E = 8,56MM - 22,31KG/M</v>
          </cell>
          <cell r="C13345" t="str">
            <v>M</v>
          </cell>
          <cell r="D13345">
            <v>149</v>
          </cell>
        </row>
        <row r="13346">
          <cell r="A13346">
            <v>13159</v>
          </cell>
          <cell r="B13346" t="str">
            <v>TUBO CONCRETO SIMPLES CLASSE ES, PB JE NBR-8890 DN 400MM P/ ESG SANITARIO</v>
          </cell>
          <cell r="C13346" t="str">
            <v>M</v>
          </cell>
          <cell r="D13346">
            <v>53.19</v>
          </cell>
        </row>
        <row r="13347">
          <cell r="A13347">
            <v>13168</v>
          </cell>
          <cell r="B13347" t="str">
            <v>TUBO CONCRETO SIMPLES CLASSE ES, PB JE NBR-8890 DN 500MM P/ ESG SANITARIO</v>
          </cell>
          <cell r="C13347" t="str">
            <v>M</v>
          </cell>
          <cell r="D13347">
            <v>67.33</v>
          </cell>
        </row>
        <row r="13348">
          <cell r="A13348">
            <v>13173</v>
          </cell>
          <cell r="B13348" t="str">
            <v>TUBO CONCRETO SIMPLES CLASSE ES, PB JE NBR-8890 DN 600MM P/ ESG SANITARIO</v>
          </cell>
          <cell r="C13348" t="str">
            <v>M</v>
          </cell>
          <cell r="D13348">
            <v>95.11</v>
          </cell>
        </row>
        <row r="13349">
          <cell r="A13349">
            <v>13186</v>
          </cell>
          <cell r="B13349" t="str">
            <v>PAVIMENTACAO OU CALCAMENTO POLIEDRICO, COM PEDRAS IRREGULARES</v>
          </cell>
          <cell r="C13349" t="str">
            <v>M3</v>
          </cell>
          <cell r="D13349">
            <v>41.63</v>
          </cell>
        </row>
        <row r="13350">
          <cell r="A13350">
            <v>13192</v>
          </cell>
          <cell r="B13350" t="str">
            <v>LIXADEIRA ANGULAR P/ CONCRETO, BOSCH, MOD. GBR 14 CA (1373) , ELETRICA, POT. 1.400 W</v>
          </cell>
          <cell r="C13350" t="str">
            <v>UN</v>
          </cell>
          <cell r="D13350">
            <v>2255.85</v>
          </cell>
        </row>
        <row r="13351">
          <cell r="A13351">
            <v>13212</v>
          </cell>
          <cell r="B13351" t="str">
            <v>CAMINHAO BASCULANTE 8,0M3 TRUCADO (C/ TERCEIRO EIXO) POTENCIA 204CV - PBT = 22000KG - DIST ENTRE EIXOS 4200MM - IN CL CACAMBA</v>
          </cell>
          <cell r="C13351" t="str">
            <v>UN</v>
          </cell>
          <cell r="D13351">
            <v>295829.71000000002</v>
          </cell>
        </row>
        <row r="13352">
          <cell r="A13352">
            <v>13213</v>
          </cell>
          <cell r="B13352" t="str">
            <v>CAMINHAO BASCULANTE 4,0M3 TOCO 13.150T - POTENCIA 145 CV - PBT =12900 KG - CARGA UTIL MAX C/ EQUIP =9010KG - DIST ENTRE EIXOS 3560MM - INCL CACAMBA</v>
          </cell>
          <cell r="C13352" t="str">
            <v>UN</v>
          </cell>
          <cell r="D13352">
            <v>175032.78</v>
          </cell>
        </row>
        <row r="13353">
          <cell r="A13353">
            <v>13215</v>
          </cell>
          <cell r="B13353" t="str">
            <v>CAVALO MECANICO SCANIA CA6X4NZ STANDART - POT MAX =360HP - CABINE CP14 - CX MUDANCAS GR900 - PBT MAX = 66T</v>
          </cell>
          <cell r="C13353" t="str">
            <v>UN</v>
          </cell>
          <cell r="D13353">
            <v>378370.98</v>
          </cell>
        </row>
        <row r="13354">
          <cell r="A13354">
            <v>13219</v>
          </cell>
          <cell r="B13354" t="str">
            <v>COMPACTADOR SAPO TIPO F, MARCA CLO, COM FUNCIONAMENTO A AR COMPRIMIDO</v>
          </cell>
          <cell r="C13354" t="str">
            <v>UN</v>
          </cell>
          <cell r="D13354">
            <v>11873.61</v>
          </cell>
        </row>
        <row r="13355">
          <cell r="A13355">
            <v>13227</v>
          </cell>
          <cell r="B13355" t="str">
            <v>MOTONIVELADORA - POTÊNCIA 177 HP PESO OPERACIONAL 14,7T</v>
          </cell>
          <cell r="C13355" t="str">
            <v>UN</v>
          </cell>
          <cell r="D13355">
            <v>558748.65</v>
          </cell>
        </row>
        <row r="13356">
          <cell r="A13356">
            <v>13229</v>
          </cell>
          <cell r="B13356" t="str">
            <v>ROLO COMPACTADOR DE PNEUS ESTATICO, PRESSAO VARIAVEL, MULLER, MODELO AP-26, POTENCIA 111HP - PESO SEM/COM LASTRO 11/26T</v>
          </cell>
          <cell r="C13356" t="str">
            <v>UN</v>
          </cell>
          <cell r="D13356">
            <v>336940</v>
          </cell>
        </row>
        <row r="13357">
          <cell r="A13357">
            <v>13234</v>
          </cell>
          <cell r="B13357" t="str">
            <v>USINA DE ASFALTO A QUENTE, FIXA, CIBER UACF 15 P ADVANCED, CAP. 60 A 80 T/H, GRAVIMETRICA, **CAIXA**</v>
          </cell>
          <cell r="C13357" t="str">
            <v>UN</v>
          </cell>
          <cell r="D13357">
            <v>2376977.06</v>
          </cell>
        </row>
        <row r="13358">
          <cell r="A13358">
            <v>13238</v>
          </cell>
          <cell r="B13358" t="str">
            <v>TRATOR DE PNEUS COM POTENCIA DE 105 CV, TRACAO 4 X 4, PESO COM LASTRO DE 5775 KG</v>
          </cell>
          <cell r="C13358" t="str">
            <v>UN</v>
          </cell>
          <cell r="D13358">
            <v>135420.54999999999</v>
          </cell>
        </row>
        <row r="13359">
          <cell r="A13359">
            <v>13244</v>
          </cell>
          <cell r="B13359" t="str">
            <v>CONE DE SINALIZACAO EM PVC RIGIDO COM FAIXA REFLETIVA, H = 70 / 76 CM</v>
          </cell>
          <cell r="C13359" t="str">
            <v>UN</v>
          </cell>
          <cell r="D13359">
            <v>52.83</v>
          </cell>
        </row>
        <row r="13360">
          <cell r="A13360">
            <v>13246</v>
          </cell>
          <cell r="B13360" t="str">
            <v>PARAFUSO SEXTAVADO FERRO POLIDO ROSCA INTEIRA 5/16" X 3/4" C/ PORCA E ARRUELA LISA/LEVE</v>
          </cell>
          <cell r="C13360" t="str">
            <v>UN</v>
          </cell>
          <cell r="D13360">
            <v>0.2</v>
          </cell>
        </row>
        <row r="13361">
          <cell r="A13361">
            <v>13250</v>
          </cell>
          <cell r="B13361" t="str">
            <v>LAJOTA CERAMICA 20 X 30 CM PARA LALE PRE-MOLDADA</v>
          </cell>
          <cell r="C13361" t="str">
            <v>UN</v>
          </cell>
          <cell r="D13361">
            <v>0.47</v>
          </cell>
        </row>
        <row r="13362">
          <cell r="A13362">
            <v>13253</v>
          </cell>
          <cell r="B13362" t="str">
            <v>FIO DE COBRE NU 6MM2</v>
          </cell>
          <cell r="C13362" t="str">
            <v>M</v>
          </cell>
          <cell r="D13362">
            <v>2.06</v>
          </cell>
        </row>
        <row r="13363">
          <cell r="A13363">
            <v>13255</v>
          </cell>
          <cell r="B13363" t="str">
            <v>TAMPA CONCRETO P/PV E/OU CX. INSPECAO 60 X 60 X 8CM</v>
          </cell>
          <cell r="C13363" t="str">
            <v>UN</v>
          </cell>
          <cell r="D13363">
            <v>43.91</v>
          </cell>
        </row>
        <row r="13364">
          <cell r="A13364">
            <v>13256</v>
          </cell>
          <cell r="B13364" t="str">
            <v>TUBO CONCRETO ARMADO CLASSE PA-1 PB NBR-8890/23007 DN 1100MM P/ DRENAGEM</v>
          </cell>
          <cell r="C13364" t="str">
            <v>M</v>
          </cell>
          <cell r="D13364">
            <v>432.9</v>
          </cell>
        </row>
        <row r="13365">
          <cell r="A13365">
            <v>13261</v>
          </cell>
          <cell r="B13365" t="str">
            <v>FLANELA</v>
          </cell>
          <cell r="C13365" t="str">
            <v>M2</v>
          </cell>
          <cell r="D13365">
            <v>4.3099999999999996</v>
          </cell>
        </row>
        <row r="13366">
          <cell r="A13366">
            <v>13278</v>
          </cell>
          <cell r="B13366" t="str">
            <v>CHUMBADOR DE ACO 1" X 500MM C/ ROSCA E PORCA</v>
          </cell>
          <cell r="C13366" t="str">
            <v>KG</v>
          </cell>
          <cell r="D13366">
            <v>59.89</v>
          </cell>
        </row>
        <row r="13367">
          <cell r="A13367">
            <v>13279</v>
          </cell>
          <cell r="B13367" t="str">
            <v>CHUMBADOR DE ACO 5/8" X 200MM C/ ROSCA E PORCA</v>
          </cell>
          <cell r="C13367" t="str">
            <v>KG</v>
          </cell>
          <cell r="D13367">
            <v>5.48</v>
          </cell>
        </row>
        <row r="13368">
          <cell r="A13368">
            <v>13284</v>
          </cell>
          <cell r="B13368" t="str">
            <v>CIMENTO PORTLAND DE ALTO FORNO (AF) CP III-32</v>
          </cell>
          <cell r="C13368" t="str">
            <v>KG</v>
          </cell>
          <cell r="D13368">
            <v>0.42</v>
          </cell>
        </row>
        <row r="13369">
          <cell r="A13369">
            <v>13294</v>
          </cell>
          <cell r="B13369" t="str">
            <v>PARAFUSO SEXTAVADO ROSCA SOBERBA ZINCADO 3/8" X 80MM</v>
          </cell>
          <cell r="C13369" t="str">
            <v>UN</v>
          </cell>
          <cell r="D13369">
            <v>0.66</v>
          </cell>
        </row>
        <row r="13370">
          <cell r="A13370">
            <v>13304</v>
          </cell>
          <cell r="B13370" t="str">
            <v>TAXA DE RELIGACAO NORMAL DE ENERGIA COMERCIAL MONOFASICA, BAIXA TENSAO, INCLUINDO ICMS</v>
          </cell>
          <cell r="C13370" t="str">
            <v>UN</v>
          </cell>
          <cell r="D13370">
            <v>6.01</v>
          </cell>
        </row>
        <row r="13371">
          <cell r="A13371">
            <v>13323</v>
          </cell>
          <cell r="B13371" t="str">
            <v>LIMPADORA A JATO/VACUO PRESSAO P/LIMPEZA ESG PUBL./INDUSTRIAL CONSMAQ SF OU EQUIV. , MONTADA SOBRE CAMINHAO EQUI. C/EXAUSTOR-COMPRESSOR,TANQUE CILINDRICO DE ABERTURA,SISTEMA SEPARACAO LIQUIDOS</v>
          </cell>
          <cell r="C13371" t="str">
            <v>UN</v>
          </cell>
          <cell r="D13371">
            <v>700797.62</v>
          </cell>
        </row>
        <row r="13372">
          <cell r="A13372">
            <v>13329</v>
          </cell>
          <cell r="B13372" t="str">
            <v>SOQUETE DE PVC PARA LÂMPADA INCANDESCENTE (BASE E-27) COM RABICHO, DE 10 A/250 V</v>
          </cell>
          <cell r="C13372" t="str">
            <v>UN</v>
          </cell>
          <cell r="D13372">
            <v>2.34</v>
          </cell>
        </row>
        <row r="13373">
          <cell r="A13373">
            <v>13333</v>
          </cell>
          <cell r="B13373" t="str">
            <v>GRUPO DE SOLDAGEM C/ GERADOR A DIESEL 33HP P/ SOLDA ELETRICA, SOBRE 04 RODAS, BAMBOZZI, MOD.TN8, C/MOTOR 4 CILINDROS 600A, **CAIXA**</v>
          </cell>
          <cell r="C13373" t="str">
            <v>UN</v>
          </cell>
          <cell r="D13373">
            <v>83358.58</v>
          </cell>
        </row>
        <row r="13374">
          <cell r="A13374">
            <v>13335</v>
          </cell>
          <cell r="B13374" t="str">
            <v>POSTE DE CONCRETO DUPLO T, 200 KG, H = 8 M (NBR 8451)</v>
          </cell>
          <cell r="C13374" t="str">
            <v>UN</v>
          </cell>
          <cell r="D13374">
            <v>284.58</v>
          </cell>
        </row>
        <row r="13375">
          <cell r="A13375">
            <v>13339</v>
          </cell>
          <cell r="B13375" t="str">
            <v>POSTE DE CONCRETO DUPLO T, 300 KG, H = 12 M (NBR 8451)</v>
          </cell>
          <cell r="C13375" t="str">
            <v>UN</v>
          </cell>
          <cell r="D13375">
            <v>702.51</v>
          </cell>
        </row>
        <row r="13376">
          <cell r="A13376">
            <v>13340</v>
          </cell>
          <cell r="B13376" t="str">
            <v>PERFIL "U" CHAPA ACO DOBRADA, E = 3,04 MM , H = 20 CM, ABAS = 5 CM (4,47 KG/M)</v>
          </cell>
          <cell r="C13376" t="str">
            <v>M</v>
          </cell>
          <cell r="D13376">
            <v>22.49</v>
          </cell>
        </row>
        <row r="13377">
          <cell r="A13377">
            <v>13343</v>
          </cell>
          <cell r="B13377" t="str">
            <v>BRACADEIRA OU CINTA EM FG 6" PARA FIXACAO EM POSTE CIRCULAR"</v>
          </cell>
          <cell r="C13377" t="str">
            <v>UN</v>
          </cell>
          <cell r="D13377">
            <v>19.579999999999998</v>
          </cell>
        </row>
        <row r="13378">
          <cell r="A13378">
            <v>13346</v>
          </cell>
          <cell r="B13378" t="str">
            <v>ISOLADOR 76MM X 79MM ROLDANA-PORCELANA VITRIFICADA</v>
          </cell>
          <cell r="C13378" t="str">
            <v>UN</v>
          </cell>
          <cell r="D13378">
            <v>6.02</v>
          </cell>
        </row>
        <row r="13379">
          <cell r="A13379">
            <v>13347</v>
          </cell>
          <cell r="B13379" t="str">
            <v>CONJUNTO ARSTOP P/ AR CONDICIONADO C/ DISJUNTOR 25A</v>
          </cell>
          <cell r="C13379" t="str">
            <v>UN</v>
          </cell>
          <cell r="D13379">
            <v>44.15</v>
          </cell>
        </row>
        <row r="13380">
          <cell r="A13380">
            <v>13348</v>
          </cell>
          <cell r="B13380" t="str">
            <v>ARRUELA REDONDA FG DIAM EXT= 35MM ESP= 3MM DIAM FURO= 18MM</v>
          </cell>
          <cell r="C13380" t="str">
            <v>UN</v>
          </cell>
          <cell r="D13380">
            <v>0.17</v>
          </cell>
        </row>
        <row r="13381">
          <cell r="A13381">
            <v>13352</v>
          </cell>
          <cell r="B13381" t="str">
            <v>CAMINHAO PIPA 10.000L TRUCADO (C/ TERCEIRO EIXO) FORD F-14000 - MOTOR CUMMINS 208CV - PBT =21,1T E CMT=27T - DIST ENTRE EIXOS =5385MM - INCL TANQUE DE ACO P/ TRANSP DE AGUA - CAPACIDADE 10,0M3</v>
          </cell>
          <cell r="C13381" t="str">
            <v>UN</v>
          </cell>
          <cell r="D13381">
            <v>229897.68</v>
          </cell>
        </row>
        <row r="13382">
          <cell r="A13382">
            <v>13353</v>
          </cell>
          <cell r="B13382" t="str">
            <v>CHAVE REVERSORA BLINDADA 30A/500V ELETROMAR OU EQUIV</v>
          </cell>
          <cell r="C13382" t="str">
            <v>UN</v>
          </cell>
          <cell r="D13382">
            <v>155.56</v>
          </cell>
        </row>
        <row r="13383">
          <cell r="A13383">
            <v>13354</v>
          </cell>
          <cell r="B13383" t="str">
            <v>CHAVE PARTIDA DIRETA P/MOTOR TRIFASICO 7,50CV/380V, C/FUSIVEIS DIAZED E BOTAO LIGA-DESLIGA TIPO GPS SIEMENS OU EQUIV</v>
          </cell>
          <cell r="C13383" t="str">
            <v>UN</v>
          </cell>
          <cell r="D13383">
            <v>270.70999999999998</v>
          </cell>
        </row>
        <row r="13384">
          <cell r="A13384">
            <v>13356</v>
          </cell>
          <cell r="B13384" t="str">
            <v>TUBO ACO INDUSTRIAL DN 2" (50,8 MM) E=1,50MM, PESO= 1,8237 KG/M</v>
          </cell>
          <cell r="C13384" t="str">
            <v>M</v>
          </cell>
          <cell r="D13384">
            <v>46.93</v>
          </cell>
        </row>
        <row r="13385">
          <cell r="A13385">
            <v>13360</v>
          </cell>
          <cell r="B13385" t="str">
            <v>DIVISORIA CEGA (N1) - PAINEL MSO/COMEIA E=35MM - PERFIS SIMPLES ALUMINIO ANOD NAT - COLOCADA</v>
          </cell>
          <cell r="C13385" t="str">
            <v>M2</v>
          </cell>
          <cell r="D13385">
            <v>73.599999999999994</v>
          </cell>
        </row>
        <row r="13386">
          <cell r="A13386">
            <v>13361</v>
          </cell>
          <cell r="B13386" t="str">
            <v>DIVISORIA (N2) PAINEL/VIDRO - PAINEL MSO/COMEIA E=35MM - PERFIS SIMPLES ALUMINIO ANOD NAT - COLOCADA</v>
          </cell>
          <cell r="C13386" t="str">
            <v>M2</v>
          </cell>
          <cell r="D13386">
            <v>85.1</v>
          </cell>
        </row>
        <row r="13387">
          <cell r="A13387">
            <v>13362</v>
          </cell>
          <cell r="B13387" t="str">
            <v>PORTA ACO ENROLAR CHAPA 22 ONDULADA/PERFIL MEIA CANA - ACAB GALV NATURAL - 2,0 X 2,50M - MANUAL -COMPLETA - COLOCADA</v>
          </cell>
          <cell r="C13387" t="str">
            <v>M2</v>
          </cell>
          <cell r="D13387">
            <v>216</v>
          </cell>
        </row>
        <row r="13388">
          <cell r="A13388">
            <v>13365</v>
          </cell>
          <cell r="B13388" t="str">
            <v>ROLO COMPACTADOR VIBRATÓRIO TANDEM CILINDROS LISO DE AÇO PARA SOLO/ASFALTO, DYNAPAC, MODELO CC-142, POTÊNCIA 45HP - PESO MÁXIMO OPERACIONAL 4,4T - IMPACTO DINÂMICO 3,1T</v>
          </cell>
          <cell r="C13388" t="str">
            <v>UN</v>
          </cell>
          <cell r="D13388">
            <v>182231.03</v>
          </cell>
        </row>
        <row r="13389">
          <cell r="A13389">
            <v>13366</v>
          </cell>
          <cell r="B13389" t="str">
            <v>CHAVE FACA BIPOLAR C/ BASE DE ARDOSIA P/ FUSIVEIS CARTUCHO 60A/250V</v>
          </cell>
          <cell r="C13389" t="str">
            <v>UN</v>
          </cell>
          <cell r="D13389">
            <v>14.2</v>
          </cell>
        </row>
        <row r="13390">
          <cell r="A13390">
            <v>13367</v>
          </cell>
          <cell r="B13390" t="str">
            <v>CHAVE FACA TRIPOLAR C/BASE DE ARDOSIA/MARMORE 60A/500V</v>
          </cell>
          <cell r="C13390" t="str">
            <v>UN</v>
          </cell>
          <cell r="D13390">
            <v>23.92</v>
          </cell>
        </row>
        <row r="13391">
          <cell r="A13391">
            <v>13368</v>
          </cell>
          <cell r="B13391" t="str">
            <v>CHAVE FACA TRIPOLAR C/BASE DE ARDOSIA/MARMORE 100A/500V</v>
          </cell>
          <cell r="C13391" t="str">
            <v>UN</v>
          </cell>
          <cell r="D13391">
            <v>38.94</v>
          </cell>
        </row>
        <row r="13392">
          <cell r="A13392">
            <v>13369</v>
          </cell>
          <cell r="B13392" t="str">
            <v>CHAVE SECCIONADORA FUSIVEL TRIPOLAR, MANOBRA C/ CARGA, 160A/500V P/ FUSIVEIS NH TAMANHO 00 CORRENTE NOMINAL ATE 160A, TIPO 3 NP 4080 DA SIEMENS OU EQUIV</v>
          </cell>
          <cell r="C13392" t="str">
            <v>UN</v>
          </cell>
          <cell r="D13392">
            <v>125.88</v>
          </cell>
        </row>
        <row r="13393">
          <cell r="A13393">
            <v>13370</v>
          </cell>
          <cell r="B13393" t="str">
            <v>CHAVE SECCIONADORA FUSIVEL TRIPOLAR, MANOBRA C/ CARGA, 250A/500V P/ FUSIVEIS NH TAMANHO 1 CORRENTE NOMINAL ATE 250A, TIPO 3 NN 2200 DA SIEMENS OU EQUIV</v>
          </cell>
          <cell r="C13393" t="str">
            <v>UN</v>
          </cell>
          <cell r="D13393">
            <v>154.62</v>
          </cell>
        </row>
        <row r="13394">
          <cell r="A13394">
            <v>13371</v>
          </cell>
          <cell r="B13394" t="str">
            <v>FUSIVEL TIPO CARTUCHO 60A - 600V</v>
          </cell>
          <cell r="C13394" t="str">
            <v>UN</v>
          </cell>
          <cell r="D13394">
            <v>9.99</v>
          </cell>
        </row>
        <row r="13395">
          <cell r="A13395">
            <v>13372</v>
          </cell>
          <cell r="B13395" t="str">
            <v>FUSIVEL TIPO CARTUCHO 100A - 600V</v>
          </cell>
          <cell r="C13395" t="str">
            <v>UN</v>
          </cell>
          <cell r="D13395">
            <v>21.43</v>
          </cell>
        </row>
        <row r="13396">
          <cell r="A13396">
            <v>13373</v>
          </cell>
          <cell r="B13396" t="str">
            <v>BASE P/ FUSIVEIS NH TAMANHO 00, DE 6 A 160A, TIPO 3 NH 3 030-Z DA SIEMENS OU EQUIV</v>
          </cell>
          <cell r="C13396" t="str">
            <v>UN</v>
          </cell>
          <cell r="D13396">
            <v>10.75</v>
          </cell>
        </row>
        <row r="13397">
          <cell r="A13397">
            <v>13374</v>
          </cell>
          <cell r="B13397" t="str">
            <v>BASE P/ FUSIVEIS NH TAMANHO 01, DE 40 A 250A, TIPO 3 NH 3 230-Z DA SIEMENS OU EQUIV</v>
          </cell>
          <cell r="C13397" t="str">
            <v>UN</v>
          </cell>
          <cell r="D13397">
            <v>30.59</v>
          </cell>
        </row>
        <row r="13398">
          <cell r="A13398">
            <v>13382</v>
          </cell>
          <cell r="B13398" t="str">
            <v>LUMINARIA FECHADA P/ ILUMINACAO PUBLICA, TIPO ABL 50/F OU EQUIV, P/ LAMPADA A VAPOR DE MERCURIO 400W</v>
          </cell>
          <cell r="C13398" t="str">
            <v>UN</v>
          </cell>
          <cell r="D13398">
            <v>174.34</v>
          </cell>
        </row>
        <row r="13399">
          <cell r="A13399">
            <v>13385</v>
          </cell>
          <cell r="B13399" t="str">
            <v>BRACO RETO P/ LUMINARIA PUBLICA - FERRO GALV C/ PARAF - 3/4" X 1,5M</v>
          </cell>
          <cell r="C13399" t="str">
            <v>UN</v>
          </cell>
          <cell r="D13399">
            <v>96.56</v>
          </cell>
        </row>
        <row r="13400">
          <cell r="A13400">
            <v>13386</v>
          </cell>
          <cell r="B13400" t="str">
            <v>CHAVE MAGNETICA 2 X 30A P/ COMANDO ILUMINACAO PUBLICA, ACIONADA POR RELE FOTOELETRICO NA 220V/60HZ, TIPO LUX CONTROL MODELO CIP-I/70 OU EQUIV</v>
          </cell>
          <cell r="C13400" t="str">
            <v>UN</v>
          </cell>
          <cell r="D13400">
            <v>194.69</v>
          </cell>
        </row>
        <row r="13401">
          <cell r="A13401">
            <v>13388</v>
          </cell>
          <cell r="B13401" t="str">
            <v>SOLDA 50/50</v>
          </cell>
          <cell r="C13401" t="str">
            <v>KG</v>
          </cell>
          <cell r="D13401">
            <v>56.78</v>
          </cell>
        </row>
        <row r="13402">
          <cell r="A13402">
            <v>13389</v>
          </cell>
          <cell r="B13402" t="str">
            <v>FIO DE COBRE NU 10MM2</v>
          </cell>
          <cell r="C13402" t="str">
            <v>M</v>
          </cell>
          <cell r="D13402">
            <v>3.31</v>
          </cell>
        </row>
        <row r="13403">
          <cell r="A13403">
            <v>13390</v>
          </cell>
          <cell r="B13403" t="str">
            <v>REFLETOR REDONDO EM ALUMINIO ANODIZADO PARA LAMPADA VAPOR DE MERCURIO/SODIO, CORPO EM ALUMINIO COM PINTURA EPOXI, PARA LAMPADA E-27 DE 300 W, COM SUPORTE REDONDO E ALCA REGULAVEL PARA FIXACAO.</v>
          </cell>
          <cell r="C13403" t="str">
            <v>UN</v>
          </cell>
          <cell r="D13403">
            <v>63.3</v>
          </cell>
        </row>
        <row r="13404">
          <cell r="A13404">
            <v>13391</v>
          </cell>
          <cell r="B13404" t="str">
            <v>QUADRO DE DISTRIBUICAO DE EMBUTIR C/ BARRAMENTO MONOFASICO P/ 6 DISJUNTORES UNIPOLARES EM CHAPA DE ACO GALV</v>
          </cell>
          <cell r="C13404" t="str">
            <v>UN</v>
          </cell>
          <cell r="D13404">
            <v>137.04</v>
          </cell>
        </row>
        <row r="13405">
          <cell r="A13405">
            <v>13392</v>
          </cell>
          <cell r="B13405" t="str">
            <v>QUADRO DE DISTRIBUICAO DE EMBUTIR C/ BARRAMENTO MONOFASICO P/ 8 DISJUNTORES UNIPOLARES EM CHAPA DE ACO GALV</v>
          </cell>
          <cell r="C13405" t="str">
            <v>UN</v>
          </cell>
          <cell r="D13405">
            <v>127.63</v>
          </cell>
        </row>
        <row r="13406">
          <cell r="A13406">
            <v>13393</v>
          </cell>
          <cell r="B13406" t="str">
            <v>QUADRO DE DISTRIBUICAO DE EMBUTIR C/ BARRAMENTO TRIFASICO P/ 12 DISJUNTORES UNIPOLARES EM CHAPA DE ACO GALV</v>
          </cell>
          <cell r="C13406" t="str">
            <v>UN</v>
          </cell>
          <cell r="D13406">
            <v>150.51</v>
          </cell>
        </row>
        <row r="13407">
          <cell r="A13407">
            <v>13394</v>
          </cell>
          <cell r="B13407" t="str">
            <v>QUADRO DE DISTRIBUICAO DE EMBUTIR C/ BARRAMENTO TRIFASICO P/ 15 DISJUNTORES UNIPOLARES EM CHAPA DE ACO GALV</v>
          </cell>
          <cell r="C13407" t="str">
            <v>UN</v>
          </cell>
          <cell r="D13407">
            <v>166.46</v>
          </cell>
        </row>
        <row r="13408">
          <cell r="A13408">
            <v>13395</v>
          </cell>
          <cell r="B13408" t="str">
            <v>QUADRO DE DISTRIBUICAO DE EMBUTIR C/ BARRAMENTO TRIFASICO P/ 18 DISJUNTORES UNIPOLARES EM CHAPA DE ACO GALV</v>
          </cell>
          <cell r="C13408" t="str">
            <v>UN</v>
          </cell>
          <cell r="D13408">
            <v>203.07</v>
          </cell>
        </row>
        <row r="13409">
          <cell r="A13409">
            <v>13396</v>
          </cell>
          <cell r="B13409" t="str">
            <v>QUADRO DE DISTRIBUICAO DE EMBUTIR C/ BARRAMENTO TRIFASICO P/ 27 DISJUNTORES UNIPOLARES EM CHAPA DE ACO GALV</v>
          </cell>
          <cell r="C13409" t="str">
            <v>UN</v>
          </cell>
          <cell r="D13409">
            <v>250.57</v>
          </cell>
        </row>
        <row r="13410">
          <cell r="A13410">
            <v>13397</v>
          </cell>
          <cell r="B13410" t="str">
            <v>QUADRO DE DISTRIBUICAO DE EMBUTIR C/ BARRAMENTO TRIFASICO P/ 30 DISJUNTORES UNIPOLARES EM CHAPA DE ACO GALV</v>
          </cell>
          <cell r="C13410" t="str">
            <v>UN</v>
          </cell>
          <cell r="D13410">
            <v>256.64999999999998</v>
          </cell>
        </row>
        <row r="13411">
          <cell r="A13411">
            <v>13398</v>
          </cell>
          <cell r="B13411" t="str">
            <v>QUADRO DE DISTRIBUICAO DE EMBUTIR SEM BARRAMENTO P/ 3 DISJUNTORES UNIPOLARES, S/ PORTA, EM CHAPA DE ACO GALV</v>
          </cell>
          <cell r="C13411" t="str">
            <v>UN</v>
          </cell>
          <cell r="D13411">
            <v>12.06</v>
          </cell>
        </row>
        <row r="13412">
          <cell r="A13412">
            <v>13399</v>
          </cell>
          <cell r="B13412" t="str">
            <v>QUADRO DE DISTRIBUICAO DE EMBUTIR SEM BARRAMENTO P/ 3 DISJUNTORES UNIPOLARES, COM PORTA EM CHAPA DE ACO GALV</v>
          </cell>
          <cell r="C13412" t="str">
            <v>UN</v>
          </cell>
          <cell r="D13412">
            <v>14.51</v>
          </cell>
        </row>
        <row r="13413">
          <cell r="A13413">
            <v>13400</v>
          </cell>
          <cell r="B13413" t="str">
            <v>QUADRO DE DISTRIBUICAO DE EMBUTIR SEM BARRAMENTO P/ 6 DISJUNTORES UNIPOLARES, S/ PORTA, EM CHAPA DE ACO GALV,</v>
          </cell>
          <cell r="C13413" t="str">
            <v>UN</v>
          </cell>
          <cell r="D13413">
            <v>22</v>
          </cell>
        </row>
        <row r="13414">
          <cell r="A13414">
            <v>13401</v>
          </cell>
          <cell r="B13414" t="str">
            <v>QUADRO DE DISTRIBUICAO DE EMBUTIR SEM BARRAMENTO, P/12 DISJUNTORES UNIPOLARES, S/ PORTA EM CHAPA DE ACO GALV</v>
          </cell>
          <cell r="C13414" t="str">
            <v>UN</v>
          </cell>
          <cell r="D13414">
            <v>40.78</v>
          </cell>
        </row>
        <row r="13415">
          <cell r="A13415">
            <v>13402</v>
          </cell>
          <cell r="B13415" t="str">
            <v>QUADRO DE DISTRIBUICAO DE EMBUTIR C/ BARRAMENTO NEUTRO P/ 18 DISJUNTORES UNIPOLARES EM CHAPA DE ACO GALV</v>
          </cell>
          <cell r="C13415" t="str">
            <v>UN</v>
          </cell>
          <cell r="D13415">
            <v>208.78</v>
          </cell>
        </row>
        <row r="13416">
          <cell r="A13416">
            <v>13403</v>
          </cell>
          <cell r="B13416" t="str">
            <v>CHAVE FACA BIPOLAR C/ BASE DE ARDOSIA/MARMORE P/ FUSIVEIS CARTUCHO 30A/250V</v>
          </cell>
          <cell r="C13416" t="str">
            <v>UN</v>
          </cell>
          <cell r="D13416">
            <v>11.13</v>
          </cell>
        </row>
        <row r="13417">
          <cell r="A13417">
            <v>13404</v>
          </cell>
          <cell r="B13417" t="str">
            <v>CAIXA P/ MEDICAO MONOF 30 X 33 X 15CM EM CHAPA 18 C/ VISOR/PORTA/CX MUFLA USO INTERNO COR CINZA</v>
          </cell>
          <cell r="C13417" t="str">
            <v>UN</v>
          </cell>
          <cell r="D13417">
            <v>130.99</v>
          </cell>
        </row>
        <row r="13418">
          <cell r="A13418">
            <v>13405</v>
          </cell>
          <cell r="B13418" t="str">
            <v>CAIXA P/ MEDICAO MONOF 30 X 33 X 15CM EM CHAPA 18 C/ VISOR/PORTA/CX MUFLA USO EXTERNO COR CINZA</v>
          </cell>
          <cell r="C13418" t="str">
            <v>UN</v>
          </cell>
          <cell r="D13418">
            <v>130.99</v>
          </cell>
        </row>
        <row r="13419">
          <cell r="A13419">
            <v>13408</v>
          </cell>
          <cell r="B13419" t="str">
            <v>SUPER PLASTIFICANTE PARA CONCRETO - TAMBOR 200KG</v>
          </cell>
          <cell r="C13419" t="str">
            <v>200KG</v>
          </cell>
          <cell r="D13419">
            <v>1479.07</v>
          </cell>
        </row>
        <row r="13420">
          <cell r="A13420">
            <v>13415</v>
          </cell>
          <cell r="B13420" t="str">
            <v>TORNEIRA CROMADA 1/2" OU 3/4" REF 1193 P/ LAVATORIO - PADRAO POPULAR</v>
          </cell>
          <cell r="C13420" t="str">
            <v>UN</v>
          </cell>
          <cell r="D13420">
            <v>35.950000000000003</v>
          </cell>
        </row>
        <row r="13421">
          <cell r="A13421">
            <v>13416</v>
          </cell>
          <cell r="B13421" t="str">
            <v>TORNEIRA CROMADA LONGA 1/2" OU 3/4" REF 1158 P/ PIA COZ - PADRAO POPULAR</v>
          </cell>
          <cell r="C13421" t="str">
            <v>UN</v>
          </cell>
          <cell r="D13421">
            <v>29.78</v>
          </cell>
        </row>
        <row r="13422">
          <cell r="A13422">
            <v>13417</v>
          </cell>
          <cell r="B13422" t="str">
            <v>TORNEIRA CROMADA MEDIA 1/2" OU 3/4" REF 1143 - PADRAO POPULAR</v>
          </cell>
          <cell r="C13422" t="str">
            <v>UN</v>
          </cell>
          <cell r="D13422">
            <v>26.27</v>
          </cell>
        </row>
        <row r="13423">
          <cell r="A13423">
            <v>13418</v>
          </cell>
          <cell r="B13423" t="str">
            <v>TORNEIRA CROMADA 1/2" OU 3/4" CURTA REF 1140 P/ TANQUE - PADRAO POPULAR</v>
          </cell>
          <cell r="C13423" t="str">
            <v>UN</v>
          </cell>
          <cell r="D13423">
            <v>11.94</v>
          </cell>
        </row>
        <row r="13424">
          <cell r="A13424">
            <v>13423</v>
          </cell>
          <cell r="B13424" t="str">
            <v>LAJE TRELICADA P/ PISO , H=16CM , P/ APOIO SIMPLES , SOBRECARGA DE 200 KG/M2 , VAO LIVRE MAXIMO DE 4,75M</v>
          </cell>
          <cell r="C13424" t="str">
            <v>M2</v>
          </cell>
          <cell r="D13424">
            <v>54.44</v>
          </cell>
        </row>
        <row r="13425">
          <cell r="A13425">
            <v>13424</v>
          </cell>
          <cell r="B13425" t="str">
            <v>LAJE TRELICADA P/ PISO , H=20CM , P/ APOIO SIMPLES , SOBRECARGA DE 200 KG/M2 , VAO LIVRE MAXIMO DE 9,50M</v>
          </cell>
          <cell r="C13425" t="str">
            <v>M2</v>
          </cell>
          <cell r="D13425">
            <v>68.33</v>
          </cell>
        </row>
        <row r="13426">
          <cell r="A13426">
            <v>13425</v>
          </cell>
          <cell r="B13426" t="str">
            <v>LAJE TRELICADA P/ PISO , H=25CM , P/ APOIO SIMPLES , SOBRECARGA DE 200 KG/M2 , VAO LIVRE MAXIMO DE 8,30M</v>
          </cell>
          <cell r="C13426" t="str">
            <v>M2</v>
          </cell>
          <cell r="D13426">
            <v>74.2</v>
          </cell>
        </row>
        <row r="13427">
          <cell r="A13427">
            <v>13426</v>
          </cell>
          <cell r="B13427" t="str">
            <v>LAJE TRELICADA P/ PISO , H=30CM , P/ APOIO SIMPLES , SOBRECARGA DE 200 KG/M2 , VAO LIVRE MAXIMO DE 12,65M</v>
          </cell>
          <cell r="C13427" t="str">
            <v>M2</v>
          </cell>
          <cell r="D13427">
            <v>84.8</v>
          </cell>
        </row>
        <row r="13428">
          <cell r="A13428">
            <v>13441</v>
          </cell>
          <cell r="B13428" t="str">
            <v>CAMINHONETE CABINE SIMPLES, MOTOR A GASOLINA, 4 X 2, APENAS COM OS EQUIPAMENTOS DE SERIE</v>
          </cell>
          <cell r="C13428" t="str">
            <v>UN</v>
          </cell>
          <cell r="D13428">
            <v>70400</v>
          </cell>
        </row>
        <row r="13429">
          <cell r="A13429">
            <v>13447</v>
          </cell>
          <cell r="B13429" t="str">
            <v>MARTELO PERFURADOR PNEUMATICO MANUAL, DE SUPERFICIE, COM AVANCO DE COLUNA, PESO DE 22 KG</v>
          </cell>
          <cell r="C13429" t="str">
            <v>UN</v>
          </cell>
          <cell r="D13429">
            <v>13560.26</v>
          </cell>
        </row>
        <row r="13430">
          <cell r="A13430">
            <v>13452</v>
          </cell>
          <cell r="B13430" t="str">
            <v>CAMINHÃO TOCO MERCEDES BENZ 710 PLUS, POTÊNCIA 110 CV , PBT = 6700 KG, CARGA UTIL MAX. C/ EQUIP = 3840 KG, DIST. ENTRE EIXOS 3700 MM - INCLUI CARROCERIA FIXA ABERTA DE MADEIRA P/ TRANSP. GERAL DE CARGA SECA -</v>
          </cell>
          <cell r="C13430" t="str">
            <v>UN</v>
          </cell>
          <cell r="D13430">
            <v>127040.39</v>
          </cell>
        </row>
        <row r="13431">
          <cell r="A13431">
            <v>13456</v>
          </cell>
          <cell r="B13431" t="str">
            <v>CAVALO MECÂNICO MERCEDES BENZ AXOR 2035, DIESEL, POT. 354 CV, CAPAC. MAX. TRAÇÃO 80 TON., A SER MONTADO SEMI REBOQUE ( 3 EIXOS) CARGA SECA, MEDINDO APROX. 2,60 X 12,50 X 0,50 M.</v>
          </cell>
          <cell r="C13431" t="str">
            <v>UN</v>
          </cell>
          <cell r="D13431">
            <v>437368.33</v>
          </cell>
        </row>
        <row r="13432">
          <cell r="A13432">
            <v>13457</v>
          </cell>
          <cell r="B13432" t="str">
            <v>COMPACTADOR SOLOS C/ PLACA VIBRATORIA DE 43 X 55CM DYNAPAC CM-20D, 7HP, A DIESEL, 415 KG, IMPACTO DINAMICO TOTAL 3000KG**CAIXA**</v>
          </cell>
          <cell r="C13432" t="str">
            <v>UN</v>
          </cell>
          <cell r="D13432">
            <v>31134.59</v>
          </cell>
        </row>
        <row r="13433">
          <cell r="A13433">
            <v>13458</v>
          </cell>
          <cell r="B13433" t="str">
            <v>COMPACTADOR SOLOS MOTOR GAS 4HP MIKASA MOD MTR80 OU SIMILAR**CAIXA**</v>
          </cell>
          <cell r="C13433" t="str">
            <v>UN</v>
          </cell>
          <cell r="D13433">
            <v>16398.37</v>
          </cell>
        </row>
        <row r="13434">
          <cell r="A13434">
            <v>13461</v>
          </cell>
          <cell r="B13434" t="str">
            <v>COMPRESSOR DE AR - REBOCAVEL - ATLAS COPCO XA-360 SB - DESCARGA LIVRE EFETIVA 760 PCM - MOTOR A DIESEL 180 CV**CAIXA**</v>
          </cell>
          <cell r="C13434" t="str">
            <v>UN</v>
          </cell>
          <cell r="D13434">
            <v>191383.12</v>
          </cell>
        </row>
        <row r="13435">
          <cell r="A13435">
            <v>13467</v>
          </cell>
          <cell r="B13435" t="str">
            <v>ROLO COMPACTADOR VIBRATÓRIO CILINDRO LISO DE AÇO PARA SOLOS, DYNAPAC, MODELO CA-250STD, POTÊNCIA 110HP - PESO OPERACIONAL 13,5T - IMPACTO DINÂMICO 12/25T</v>
          </cell>
          <cell r="C13435" t="str">
            <v>UN</v>
          </cell>
          <cell r="D13435">
            <v>308500.14</v>
          </cell>
        </row>
        <row r="13436">
          <cell r="A13436">
            <v>13468</v>
          </cell>
          <cell r="B13436" t="str">
            <v>ROLO COMPACTADOR TANDEM VIBRATÓRIO CILINDROS LISO DE AÇO PARA SOLOS/ASFALTO, DYNAPAC, MODELO CC-102, POTÊNCIA 29HP - PESO MÁXIMO OPERACIONAL 2,46T - IMPACTO DINÂMICO 3,42T</v>
          </cell>
          <cell r="C13436" t="str">
            <v>UN</v>
          </cell>
          <cell r="D13436">
            <v>161287.96</v>
          </cell>
        </row>
        <row r="13437">
          <cell r="A13437">
            <v>13469</v>
          </cell>
          <cell r="B13437" t="str">
            <v>ROLO COMPACTADOR VIBRATÓRIO PÉ DE CARNEIRO PARA SOLOS, COM TRAÇÃO NO TAMBOR, DYNAPAC, MODELO CA-250PD, POTÊNCIA 110HP - PESO MÁXIMO OPERACIONAL 13,65T - IMPACTO DINÂMICO 30,6T</v>
          </cell>
          <cell r="C13437" t="str">
            <v>UN</v>
          </cell>
          <cell r="D13437">
            <v>315730.59999999998</v>
          </cell>
        </row>
        <row r="13438">
          <cell r="A13438">
            <v>13470</v>
          </cell>
          <cell r="B13438" t="str">
            <v>ROLO COMPACTADOR DE PNEUS (7 RODAS), PRESSÃO VARIÁVEL, CATERPILLAR, MODELO PS-360C, POTÊNCIA 150CV - PESO OPERACIONAL 8,5 T</v>
          </cell>
          <cell r="C13438" t="str">
            <v>UN</v>
          </cell>
          <cell r="D13438">
            <v>362487.67</v>
          </cell>
        </row>
        <row r="13439">
          <cell r="A13439">
            <v>13475</v>
          </cell>
          <cell r="B13439" t="str">
            <v>VIBRADOR DE IMERSAO C/ MOTOR DIESEL OU GASOLINA 4,5 HP DYNAPAC AA548 C/PONTEIRA 48MM**CAIXA**</v>
          </cell>
          <cell r="C13439" t="str">
            <v>UN</v>
          </cell>
          <cell r="D13439">
            <v>1510.28</v>
          </cell>
        </row>
        <row r="13440">
          <cell r="A13440">
            <v>13476</v>
          </cell>
          <cell r="B13440" t="str">
            <v>VIBROACABADORA DE ASFALTO SOBRE ESTEIRAS, TEREX, MOD. VDA - 600, 117 HP, LARG. PAVIM. 2,6 M A 6,0 M, CAP. 450 T/ H</v>
          </cell>
          <cell r="C13440" t="str">
            <v>UN</v>
          </cell>
          <cell r="D13440">
            <v>729667.48</v>
          </cell>
        </row>
        <row r="13441">
          <cell r="A13441">
            <v>13521</v>
          </cell>
          <cell r="B13441" t="str">
            <v>PLACA DE ACO ESMALTADA PARA IDENTIFICACAO DE RUA, *45 CM X 20* CM</v>
          </cell>
          <cell r="C13441" t="str">
            <v>UN</v>
          </cell>
          <cell r="D13441">
            <v>66.83</v>
          </cell>
        </row>
        <row r="13442">
          <cell r="A13442">
            <v>13527</v>
          </cell>
          <cell r="B13442" t="str">
            <v>CAMINHÃO TOCO MERCEDES BENZ 1315 / 36, POTÊNCIA 150 CV - PBT = 12990 KG - CARGA UTIL + CARROCERIA = 8540 KG, DIST. ENTRE EIXOS 3560 MM - INCLUI CARROCERIA FIXA ABERTA DE MADEIRA P/ TRANSP. GERAL DE CARGA SEC</v>
          </cell>
          <cell r="C13442" t="str">
            <v>UN</v>
          </cell>
          <cell r="D13442">
            <v>195387.87</v>
          </cell>
        </row>
        <row r="13443">
          <cell r="A13443">
            <v>13529</v>
          </cell>
          <cell r="B13443" t="str">
            <v>EQUIPAMENTO DE LIMPEZA A VACUO MONTADO SOBRE CAMINHAO (MOTOR DIESEL = 152 HP E CAPACIDADE = 12,9 T)</v>
          </cell>
          <cell r="C13443" t="str">
            <v>UN</v>
          </cell>
          <cell r="D13443">
            <v>400668.59</v>
          </cell>
        </row>
        <row r="13444">
          <cell r="A13444">
            <v>13530</v>
          </cell>
          <cell r="B13444" t="str">
            <v>CAMINHAO DE LIMPEZA DE ALTA PRESSAO POTENCIA 15 2CV - PBT = 12,9T -CARGA UTIL C/ EQUIP = 8,55T - EQUIPADO C/TANQUE E EQUIP. DE ALTA PRESSAO OU SIMILAR</v>
          </cell>
          <cell r="C13444" t="str">
            <v>UN</v>
          </cell>
          <cell r="D13444">
            <v>433988.19</v>
          </cell>
        </row>
        <row r="13445">
          <cell r="A13445">
            <v>13531</v>
          </cell>
          <cell r="B13445" t="str">
            <v>CAMINHAO DE LIMPEZA COMBINADO (VACUO/ALTA PRESSAO) POTENCIA 170CV - PBT = 14500KG - CARGA UTIL MAX C/ EQUIP = 9670KG - DIST ENTRE EIXOS 5170MM - EQUIPADO C/TANQUE E EQUIP. DE VACUO</v>
          </cell>
          <cell r="C13445" t="str">
            <v>UN</v>
          </cell>
          <cell r="D13445">
            <v>521654.48</v>
          </cell>
        </row>
        <row r="13446">
          <cell r="A13446">
            <v>13532</v>
          </cell>
          <cell r="B13446" t="str">
            <v>CAMINHONETE FIAT FIORINO A GASOLINA**CAIXA**</v>
          </cell>
          <cell r="C13446" t="str">
            <v>UN</v>
          </cell>
          <cell r="D13446">
            <v>45786.1</v>
          </cell>
        </row>
        <row r="13447">
          <cell r="A13447">
            <v>13533</v>
          </cell>
          <cell r="B13447" t="str">
            <v>GRUPO DE SOLDAGEM C/ GERADOR A DIESEL 18 HP, P/ SOLDA ELETRICA, SOBRE DUAS RODAS, BAMBOZZI MOD.TN5, C/MOTOR 375A, **CAIXA**</v>
          </cell>
          <cell r="C13447" t="str">
            <v>UN</v>
          </cell>
          <cell r="D13447">
            <v>74513.31</v>
          </cell>
        </row>
        <row r="13448">
          <cell r="A13448">
            <v>13587</v>
          </cell>
          <cell r="B13448" t="str">
            <v>MEIA CANA MAD APARELHADA P/ FORRO PAULISTA 1" X 1" (PINUS)</v>
          </cell>
          <cell r="C13448" t="str">
            <v>M</v>
          </cell>
          <cell r="D13448">
            <v>1.96</v>
          </cell>
        </row>
        <row r="13449">
          <cell r="A13449">
            <v>13597</v>
          </cell>
          <cell r="B13449" t="str">
            <v>PADRAO POLIFASICO COMPLETO EM POSTE GALV DE 3" X 5,0M</v>
          </cell>
          <cell r="C13449" t="str">
            <v>UN</v>
          </cell>
          <cell r="D13449">
            <v>664.5</v>
          </cell>
        </row>
        <row r="13450">
          <cell r="A13450">
            <v>13598</v>
          </cell>
          <cell r="B13450" t="str">
            <v>CAMINHAO TOCO BASCULANTE COM CACAMBA DE 5 M3 (POTENCIA = 177 CV; PESO BRUTO TOTAL = 13,99 T; DISTANCIA ENTRE EIXOS = 5,10 M)</v>
          </cell>
          <cell r="C13450" t="str">
            <v>UN</v>
          </cell>
          <cell r="D13450">
            <v>204262.79</v>
          </cell>
        </row>
        <row r="13451">
          <cell r="A13451">
            <v>13599</v>
          </cell>
          <cell r="B13451" t="str">
            <v>CAMINHAO, POTENCIA 177 CV , PBT = 13990 KG, DIST. ENTRE EIXOS 4760 MM -INCLUI CARROCERIA FIXA ABERTA DE MADEIRA P/ TRANSP. GERAL DE CARGA SECA , DIMENSOES APROX. 2,50 X 6,50 X 0,50</v>
          </cell>
          <cell r="C13451" t="str">
            <v>UN</v>
          </cell>
          <cell r="D13451">
            <v>189502.73</v>
          </cell>
        </row>
        <row r="13452">
          <cell r="A13452">
            <v>13600</v>
          </cell>
          <cell r="B13452" t="str">
            <v>ROLO COMPACTADOR VIBRATÓRIO AÇO LISO, MULLER, MODELO VAP-70L, POTÊNCIA 150HP - PESO MÁXIMO OPERACIONAL 9,8T - IMPACTO DINÂMICO 18,24/26,74T</v>
          </cell>
          <cell r="C13452" t="str">
            <v>UN</v>
          </cell>
          <cell r="D13452">
            <v>289218.84999999998</v>
          </cell>
        </row>
        <row r="13453">
          <cell r="A13453">
            <v>13603</v>
          </cell>
          <cell r="B13453" t="str">
            <v>TRATOR DE PNEUS CBT MOD. 2105 POT. * 110 A 126 HP ***CAIXA**</v>
          </cell>
          <cell r="C13453" t="str">
            <v>UN</v>
          </cell>
          <cell r="D13453">
            <v>215625</v>
          </cell>
        </row>
        <row r="13454">
          <cell r="A13454">
            <v>13604</v>
          </cell>
          <cell r="B13454" t="str">
            <v>DISTRIBUIDOR DE BETUME, CAPACIDADE 6000 L, ESPARGIMENTO SOB PRESSAO, A SER MONTADO SOBRE CHASSIS DE CAMINHAO</v>
          </cell>
          <cell r="C13454" t="str">
            <v>UN</v>
          </cell>
          <cell r="D13454">
            <v>178080</v>
          </cell>
        </row>
        <row r="13455">
          <cell r="A13455">
            <v>13606</v>
          </cell>
          <cell r="B13455" t="str">
            <v>VIBROACABADORA DE ASFALTO, CIBER, MOD. SA 230, POTÊNCIA 31 A 45 CV, CAPACIDADE DE PAVIMENTAÇÃO 100 T/H, LARG. PAV. 2,00 A 3,8 M, DE PNEUS</v>
          </cell>
          <cell r="C13455" t="str">
            <v>UN</v>
          </cell>
          <cell r="D13455">
            <v>783211.36</v>
          </cell>
        </row>
        <row r="13456">
          <cell r="A13456">
            <v>13614</v>
          </cell>
          <cell r="B13456" t="str">
            <v>CAMINHÃO TOCO FORD CARGO 815 E, POTÊNCIA 150 CV, PBT= 8250 KG, CARGA UTIL MAX C/ EQUIP = 5200 KG, DIST. ENTRE EIXOS 4300 MM, INCLUI CARROCERIA FIXA ABERTA DE MADEIRA P/ TRANSP. GERAL DE CARGA SECA, DIMENSÕES</v>
          </cell>
          <cell r="C13456" t="str">
            <v>UN</v>
          </cell>
          <cell r="D13456">
            <v>132882.21</v>
          </cell>
        </row>
        <row r="13457">
          <cell r="A13457">
            <v>13617</v>
          </cell>
          <cell r="B13457" t="str">
            <v>PICK UP VOLKSWAGEN MOD. SAVEIRO CL 1.8, 98CV, A GASOLINA</v>
          </cell>
          <cell r="C13457" t="str">
            <v>UN</v>
          </cell>
          <cell r="D13457">
            <v>41783.379999999997</v>
          </cell>
        </row>
        <row r="13458">
          <cell r="A13458">
            <v>13624</v>
          </cell>
          <cell r="B13458" t="str">
            <v>ROMPEDOR ELETRICO, MONOFASICO, MARCA WACKER, MOD. EH 8, 1,1 KW (1,44 HP), PESO = 8 KG</v>
          </cell>
          <cell r="C13458" t="str">
            <v>UN</v>
          </cell>
          <cell r="D13458">
            <v>5943.95</v>
          </cell>
        </row>
        <row r="13459">
          <cell r="A13459">
            <v>13627</v>
          </cell>
          <cell r="B13459" t="str">
            <v>TRATOR DE ESTEIRAS CATERPILLAR D6M, 140HP, PESO OPERACIONAL 15,5T, **CAIXA**</v>
          </cell>
          <cell r="C13459" t="str">
            <v>UN</v>
          </cell>
          <cell r="D13459">
            <v>691726.35</v>
          </cell>
        </row>
        <row r="13460">
          <cell r="A13460">
            <v>13628</v>
          </cell>
          <cell r="B13460" t="str">
            <v>TABUA MADEIRA 3A QUALIDADE 1/2 X 8 (1,5 X 20,0CM) NAO APARELHADA</v>
          </cell>
          <cell r="C13460" t="str">
            <v>M</v>
          </cell>
          <cell r="D13460">
            <v>11.08</v>
          </cell>
        </row>
        <row r="13461">
          <cell r="A13461">
            <v>13650</v>
          </cell>
          <cell r="B13461" t="str">
            <v>LAJE TRELICADA P/ FORRO ,H=10CM P/ APOIO SIMPLES , VAO LIVRE DE 4,00M</v>
          </cell>
          <cell r="C13461" t="str">
            <v>M2</v>
          </cell>
          <cell r="D13461">
            <v>29.91</v>
          </cell>
        </row>
        <row r="13462">
          <cell r="A13462">
            <v>13651</v>
          </cell>
          <cell r="B13462" t="str">
            <v>LAJE TRELICADA P/ PISO , H=10CM , P/ APOIO SIMPLES , SOBRECARGA DE 200 KG/M2 , VAO LIVRE MAXIMO DE 5,70M</v>
          </cell>
          <cell r="C13462" t="str">
            <v>M2</v>
          </cell>
          <cell r="D13462">
            <v>30.29</v>
          </cell>
        </row>
        <row r="13463">
          <cell r="A13463">
            <v>13652</v>
          </cell>
          <cell r="B13463" t="str">
            <v>LAJE PRE MOLDADA TRELICADA P/ PISO , H=12CM , P/ APOIO SIMPLES , SOBRECARGA DE 200 KG/M2 , VAO LIVRE MAXIMO DE 5,70M</v>
          </cell>
          <cell r="C13463" t="str">
            <v>M2</v>
          </cell>
          <cell r="D13463">
            <v>45.43</v>
          </cell>
        </row>
        <row r="13464">
          <cell r="A13464">
            <v>13653</v>
          </cell>
          <cell r="B13464" t="str">
            <v>CARRETA PARA 30 TONELADAS</v>
          </cell>
          <cell r="C13464" t="str">
            <v>MES</v>
          </cell>
          <cell r="D13464">
            <v>10264.23</v>
          </cell>
        </row>
        <row r="13465">
          <cell r="A13465">
            <v>13704</v>
          </cell>
          <cell r="B13465" t="str">
            <v>CHAVE COMPENSADORA TRIFASICA P/ MOTOR 40CV (380V) C/ FUSIVEL NH 100A</v>
          </cell>
          <cell r="C13465" t="str">
            <v>UN</v>
          </cell>
          <cell r="D13465">
            <v>2275.3200000000002</v>
          </cell>
        </row>
        <row r="13466">
          <cell r="A13466">
            <v>13708</v>
          </cell>
          <cell r="B13466" t="str">
            <v>CHAVE PARTIDA DIRETA TRIFASICA P/ MOTOR 5CV-380V C/ FUSIVEL DIAZED 20A</v>
          </cell>
          <cell r="C13466" t="str">
            <v>UN</v>
          </cell>
          <cell r="D13466">
            <v>373.67</v>
          </cell>
        </row>
        <row r="13467">
          <cell r="A13467">
            <v>13709</v>
          </cell>
          <cell r="B13467" t="str">
            <v>CHAVE ESTRELA TRIANGULO TRIFASICA P/ MOTOR 15CV (380V) P/ FUSIVEL DIAZED 35A</v>
          </cell>
          <cell r="C13467" t="str">
            <v>UN</v>
          </cell>
          <cell r="D13467">
            <v>312.24</v>
          </cell>
        </row>
        <row r="13468">
          <cell r="A13468">
            <v>13710</v>
          </cell>
          <cell r="B13468" t="str">
            <v>CHAVE COMPENSADORA TRIFASICA P/ MOTOR 75CV (380V) C/ FUSIVEL NH 160A</v>
          </cell>
          <cell r="C13468" t="str">
            <v>UN</v>
          </cell>
          <cell r="D13468">
            <v>2720.06</v>
          </cell>
        </row>
        <row r="13469">
          <cell r="A13469">
            <v>13711</v>
          </cell>
          <cell r="B13469" t="str">
            <v>CHAVE COMPENSADORA TRIFASICA P/ MOTOR 150CV (380V) C/ FUSIVEL NH 315A</v>
          </cell>
          <cell r="C13469" t="str">
            <v>UN</v>
          </cell>
          <cell r="D13469">
            <v>15926.22</v>
          </cell>
        </row>
        <row r="13470">
          <cell r="A13470">
            <v>13712</v>
          </cell>
          <cell r="B13470" t="str">
            <v>CHAVE COMPENSADORA TRIFASICA P/ MOTOR 15CV (380V) C/ FUSIVEL DIAZED 50A</v>
          </cell>
          <cell r="C13470" t="str">
            <v>UN</v>
          </cell>
          <cell r="D13470">
            <v>5109.08</v>
          </cell>
        </row>
        <row r="13471">
          <cell r="A13471">
            <v>13726</v>
          </cell>
          <cell r="B13471" t="str">
            <v>VASSOURA MECANICA REBOCAVEL COM ESCOVA CILINDRICA LARGURA UTIL DE VARRIMENTO = 2,44M</v>
          </cell>
          <cell r="C13471" t="str">
            <v>UN</v>
          </cell>
          <cell r="D13471">
            <v>32448.98</v>
          </cell>
        </row>
        <row r="13472">
          <cell r="A13472">
            <v>13741</v>
          </cell>
          <cell r="B13472" t="str">
            <v>MEDIDOR DE NIVEL ESTATICO E DINAMICO PARA POCO ARTESIANO COM CABO DE ACO REVESTIDO EM PVC COMPRIM= DE 200M</v>
          </cell>
          <cell r="C13472" t="str">
            <v>UN</v>
          </cell>
          <cell r="D13472">
            <v>4477.8100000000004</v>
          </cell>
        </row>
        <row r="13473">
          <cell r="A13473">
            <v>13757</v>
          </cell>
          <cell r="B13473" t="str">
            <v>GRUPO GERADOR ACIMA DE 220 ATE 330 KVA, DIESEL REBOCAVEL, ACIONAMENTO MANUAL</v>
          </cell>
          <cell r="C13473" t="str">
            <v>MES</v>
          </cell>
          <cell r="D13473">
            <v>4512</v>
          </cell>
        </row>
        <row r="13474">
          <cell r="A13474">
            <v>13758</v>
          </cell>
          <cell r="B13474" t="str">
            <v>GRUPO GERADOR ACIMA DE 180 ATE 220 KVA, DIESEL REBOCAVEL, ACIONAMENTO MANUAL</v>
          </cell>
          <cell r="C13474" t="str">
            <v>MES</v>
          </cell>
          <cell r="D13474">
            <v>3480.69</v>
          </cell>
        </row>
        <row r="13475">
          <cell r="A13475">
            <v>13761</v>
          </cell>
          <cell r="B13475" t="str">
            <v>APARELHO CORTE OXI-ACETILENO PARA SOLDA E CORTE CONTENDO MACARICO SOLDA, BICO DE CORTE, CILINDROS, REGULADORES, MANGUEIRAS E CARRINHO</v>
          </cell>
          <cell r="C13475" t="str">
            <v>UN</v>
          </cell>
          <cell r="D13475">
            <v>2500</v>
          </cell>
        </row>
        <row r="13476">
          <cell r="A13476">
            <v>13803</v>
          </cell>
          <cell r="B13476" t="str">
            <v>COMPRESSOR DE AR - REBOCAVEL - ATLAS COPCO XA-125 MWD - DESCARGA LIVRE EFETIVA 260 PCM - PRESSAO DE TRABALHO 102 PSI - MOTOR A DIESEL 89 CV**CAIXA**</v>
          </cell>
          <cell r="C13476" t="str">
            <v>UN</v>
          </cell>
          <cell r="D13476">
            <v>87753.22</v>
          </cell>
        </row>
        <row r="13477">
          <cell r="A13477">
            <v>13836</v>
          </cell>
          <cell r="B13477" t="str">
            <v>EXTRUSORA DE GUIAS E SARJETAS EM CONCRETO SIMPLES, PAVIMAK MOD. PK-620 (EQUIPAMENTO P/EXECUCAC DE MEIO-FIO/SARJETAS POR EXTRUSAO DE CONCRETO)**CAIXA**</v>
          </cell>
          <cell r="C13477" t="str">
            <v>UN</v>
          </cell>
          <cell r="D13477">
            <v>61709.8</v>
          </cell>
        </row>
        <row r="13478">
          <cell r="A13478">
            <v>13841</v>
          </cell>
          <cell r="B13478" t="str">
            <v>LUMINARIA PLAFONIER SOBREPOR C/ GLOBO CHATO VIDRO BOCA 10CM INCL BASE/ARO METALICA OU PLASTICO C/ SOQUETE P/ 1 LAMP INCAND 60W - LINHA POPULAR</v>
          </cell>
          <cell r="C13478" t="str">
            <v>UN</v>
          </cell>
          <cell r="D13478">
            <v>35.94</v>
          </cell>
        </row>
        <row r="13479">
          <cell r="A13479">
            <v>13842</v>
          </cell>
          <cell r="B13479" t="str">
            <v>CAIXA METALICA P/ MEDICAO TRIFASICA CHAPA 18 P/ USO INTERNO C/ PORTA E CX DE MUFLA, COR CINZA, SEM TRANSFORMADOR PADRAO CELPE, MODELO D</v>
          </cell>
          <cell r="C13479" t="str">
            <v>UN</v>
          </cell>
          <cell r="D13479">
            <v>118.23</v>
          </cell>
        </row>
        <row r="13480">
          <cell r="A13480">
            <v>13843</v>
          </cell>
          <cell r="B13480" t="str">
            <v>CAIXA METALICA P/ MEDICAO TRIFASICA CHAPA 18 P/ USO EXTERNO C/ PORTA E CX. DE MUFLA, COR CINZA, SEM TRANSFORMADOR PADRAO CELPE, MODELO D</v>
          </cell>
          <cell r="C13480" t="str">
            <v>UN</v>
          </cell>
          <cell r="D13480">
            <v>100.76</v>
          </cell>
        </row>
        <row r="13481">
          <cell r="A13481">
            <v>13844</v>
          </cell>
          <cell r="B13481" t="str">
            <v>CAIXA METALICA P/ MEDICAO MONOFASICA CHAPA 18 (300 X 330 X 145MM) P/ USO INTERNO C/ PORTA E CX. DE MUFLA, COR CINZA, SEM TRANSFORMADOR, PADRAO CELPE, MODELO D</v>
          </cell>
          <cell r="C13481" t="str">
            <v>UN</v>
          </cell>
          <cell r="D13481">
            <v>76.92</v>
          </cell>
        </row>
        <row r="13482">
          <cell r="A13482">
            <v>13845</v>
          </cell>
          <cell r="B13482" t="str">
            <v>CAIXA METALICA P/ MEDICAO MONOFASICA CHAPA 18 (300 X 300 X 145MM) P/ USO EXTERNO C/ PORTA E CX. DE MUFLA, COR CINZA, SEM TRANSFORMADOR, PADRAO CELPE, MODELO D</v>
          </cell>
          <cell r="C13482" t="str">
            <v>UN</v>
          </cell>
          <cell r="D13482">
            <v>72.38</v>
          </cell>
        </row>
        <row r="13483">
          <cell r="A13483">
            <v>13846</v>
          </cell>
          <cell r="B13483" t="str">
            <v>REFLETOR ABERTO TIPO BEDO ( PRATO), DIAM 12" (310MM), SOQUETE E-27"</v>
          </cell>
          <cell r="C13483" t="str">
            <v>UN</v>
          </cell>
          <cell r="D13483">
            <v>29.5</v>
          </cell>
        </row>
        <row r="13484">
          <cell r="A13484">
            <v>13847</v>
          </cell>
          <cell r="B13484" t="str">
            <v>CHAVE REVERSORA TRIFASICA BLINDADA 30A, 250V</v>
          </cell>
          <cell r="C13484" t="str">
            <v>UN</v>
          </cell>
          <cell r="D13484">
            <v>66.709999999999994</v>
          </cell>
        </row>
        <row r="13485">
          <cell r="A13485">
            <v>13860</v>
          </cell>
          <cell r="B13485" t="str">
            <v>VOLKSWAGEN GOL 1.6 A ALCOOL**CAIXA**</v>
          </cell>
          <cell r="C13485" t="str">
            <v>UN</v>
          </cell>
          <cell r="D13485">
            <v>42099.88</v>
          </cell>
        </row>
        <row r="13486">
          <cell r="A13486">
            <v>13863</v>
          </cell>
          <cell r="B13486" t="str">
            <v>CAMINHAO BASCULANTE 10,0M3 TRUCADO 2423 K - POTENCIA 231 CV - PBT =26500KG - CARGA UTIL MAX C/ EQUIP =16300KG - DIST ENTRE EIXO S 3600+1350MM - INCL CACAMBA</v>
          </cell>
          <cell r="C13486" t="str">
            <v>UN</v>
          </cell>
          <cell r="D13486">
            <v>299244.99</v>
          </cell>
        </row>
        <row r="13487">
          <cell r="A13487">
            <v>13869</v>
          </cell>
          <cell r="B13487" t="str">
            <v>GUINDASTE HIDRAULICO TIPO TRUCK CRANE, C/LANCA TELESCOPICA DE ACIONAMENTO HIDRAULICO, CAPACIDADE DE CARGA 30.000 KG, COM PBT A PARTIR DE 30. 000 KG, MONTADO SOBRE CAMINHAO 6 X 4</v>
          </cell>
          <cell r="C13487" t="str">
            <v>UN</v>
          </cell>
          <cell r="D13487">
            <v>1811758.74</v>
          </cell>
        </row>
        <row r="13488">
          <cell r="A13488">
            <v>13871</v>
          </cell>
          <cell r="B13488" t="str">
            <v>GUINDASTE TIPO TORRE OU GRUA, ESTACIONARIO SOBRE SAPATAS, CAPACIDADE DE 1,0 T (A 40 M) E ALTURA LIVRE MOVEL DE 39 M</v>
          </cell>
          <cell r="C13488" t="str">
            <v>UN</v>
          </cell>
          <cell r="D13488">
            <v>579000</v>
          </cell>
        </row>
        <row r="13489">
          <cell r="A13489">
            <v>13877</v>
          </cell>
          <cell r="B13489" t="str">
            <v>FRESADORA DE ASFALTO A FRIO, WIRTGEN, MODELO W 1000, LARG = 1M, POTÊNCIA ( 206 HP )</v>
          </cell>
          <cell r="C13489" t="str">
            <v>UN</v>
          </cell>
          <cell r="D13489">
            <v>1056180.48</v>
          </cell>
        </row>
        <row r="13490">
          <cell r="A13490">
            <v>13881</v>
          </cell>
          <cell r="B13490" t="str">
            <v>ROLO COMPACTADOR TANDEM VIBRATÓRIO AÇO LISO, MULLER, MODELO VT-8, POTÊNCIA 13HP - PESO OPERACIONAL 1,7T - IMPACTO DINÂMICO 4,1T</v>
          </cell>
          <cell r="C13490" t="str">
            <v>UN</v>
          </cell>
          <cell r="D13490">
            <v>115687.54</v>
          </cell>
        </row>
        <row r="13491">
          <cell r="A13491">
            <v>13883</v>
          </cell>
          <cell r="B13491" t="str">
            <v>USINA DE ASFALTO A FRIO ROMANELLI, MODELO UPMR 30/40, CAP. 30 A 40 T/H**CAIXA**</v>
          </cell>
          <cell r="C13491" t="str">
            <v>UN</v>
          </cell>
          <cell r="D13491">
            <v>133326.41</v>
          </cell>
        </row>
        <row r="13492">
          <cell r="A13492">
            <v>13887</v>
          </cell>
          <cell r="B13492" t="str">
            <v>SERRA DIAMANTADA 14" P/CONCRETO</v>
          </cell>
          <cell r="C13492" t="str">
            <v>UN</v>
          </cell>
          <cell r="D13492">
            <v>235.53</v>
          </cell>
        </row>
        <row r="13493">
          <cell r="A13493">
            <v>13888</v>
          </cell>
          <cell r="B13493" t="str">
            <v>DESEMPENADEIRA ELETRICA 2CV P/ PISO CONCRETO</v>
          </cell>
          <cell r="C13493" t="str">
            <v>UN</v>
          </cell>
          <cell r="D13493">
            <v>4519.93</v>
          </cell>
        </row>
        <row r="13494">
          <cell r="A13494">
            <v>13890</v>
          </cell>
          <cell r="B13494" t="str">
            <v>MAQUINA DEMARCADORA DE FAIXA DE TRAFEGO FX44 CONSMAQ, AUTOPROPELIDA, MOTOR DIESEL 30 HP</v>
          </cell>
          <cell r="C13494" t="str">
            <v>UN</v>
          </cell>
          <cell r="D13494">
            <v>484690.92</v>
          </cell>
        </row>
        <row r="13495">
          <cell r="A13495">
            <v>13891</v>
          </cell>
          <cell r="B13495" t="str">
            <v>BETONEIRA 320 LITROS, SEM CARREGADOR, MOTOR A GASOLINA</v>
          </cell>
          <cell r="C13495" t="str">
            <v>UN</v>
          </cell>
          <cell r="D13495">
            <v>3866.37</v>
          </cell>
        </row>
        <row r="13496">
          <cell r="A13496">
            <v>13892</v>
          </cell>
          <cell r="B13496" t="str">
            <v>USINA DE CONCRETO FIXA CAP 80M3/H, CIBI , MODELO ASTRA 4 S/H1- SEM SILO</v>
          </cell>
          <cell r="C13496" t="str">
            <v>UN</v>
          </cell>
          <cell r="D13496">
            <v>286489.15000000002</v>
          </cell>
        </row>
        <row r="13497">
          <cell r="A13497">
            <v>13893</v>
          </cell>
          <cell r="B13497" t="str">
            <v>USINA DE CONCRETO FIXA CAP 100M3/H</v>
          </cell>
          <cell r="C13497" t="str">
            <v>UN</v>
          </cell>
          <cell r="D13497">
            <v>309942</v>
          </cell>
        </row>
        <row r="13498">
          <cell r="A13498">
            <v>13894</v>
          </cell>
          <cell r="B13498" t="str">
            <v>USINA DE CONCRETO FIXA CAP 40M3/H, CIBI , modelo DEA 40 H/1, SEM SILO</v>
          </cell>
          <cell r="C13498" t="str">
            <v>UN</v>
          </cell>
          <cell r="D13498">
            <v>173855.61</v>
          </cell>
        </row>
        <row r="13499">
          <cell r="A13499">
            <v>13895</v>
          </cell>
          <cell r="B13499" t="str">
            <v>USINA DE CONCRETO FIXA CAP 60M3/H ,CIBI, MODELO COMPACTA 5 H1 , SEM SILO</v>
          </cell>
          <cell r="C13499" t="str">
            <v>UN</v>
          </cell>
          <cell r="D13499">
            <v>216928.5</v>
          </cell>
        </row>
        <row r="13500">
          <cell r="A13500">
            <v>13896</v>
          </cell>
          <cell r="B13500" t="str">
            <v>VIBRADOR DE IMERSAO DIAM = 45MM, WACKER MOD H45, C/ MOTOR ELETRICO M2000 DE 1,33KW (1,75HP)**CAIXA**</v>
          </cell>
          <cell r="C13500" t="str">
            <v>UN</v>
          </cell>
          <cell r="D13500">
            <v>1448.21</v>
          </cell>
        </row>
        <row r="13501">
          <cell r="A13501">
            <v>13897</v>
          </cell>
          <cell r="B13501" t="str">
            <v>REGUA VIBRADORA DUPLA PARA CONCRETO A GASOLINA 5,5 HP, PESO DE 60 KG, COMPRIMENTO 4 M</v>
          </cell>
          <cell r="C13501" t="str">
            <v>UN</v>
          </cell>
          <cell r="D13501">
            <v>10823.9</v>
          </cell>
        </row>
        <row r="13502">
          <cell r="A13502">
            <v>13902</v>
          </cell>
          <cell r="B13502" t="str">
            <v>ESCAVADEIRA HIDRAULICA SOBRE ESTEIRAS CATERPILLAR 312B, 84KW (110HP) C AP. 0,42 A 0,82M3 PESO OPERACIONAL 26,64T INCL LANCA/CACAMBA</v>
          </cell>
          <cell r="C13502" t="str">
            <v>UN</v>
          </cell>
          <cell r="D13502">
            <v>372880.03</v>
          </cell>
        </row>
        <row r="13503">
          <cell r="A13503">
            <v>13910</v>
          </cell>
          <cell r="B13503" t="str">
            <v>GRUPO GERADOR C/ MOTOR DIESEL * 85 CV *, REBOCAVEL * 60 A 66 KVA</v>
          </cell>
          <cell r="C13503" t="str">
            <v>UN</v>
          </cell>
          <cell r="D13503">
            <v>41030.589999999997</v>
          </cell>
        </row>
        <row r="13504">
          <cell r="A13504">
            <v>13911</v>
          </cell>
          <cell r="B13504" t="str">
            <v>GRUPO GERADOR, 125/145 KVA, MOTOR A DIESEL 165 CV, 1800 RPM, ESTACIONARIO</v>
          </cell>
          <cell r="C13504" t="str">
            <v>UN</v>
          </cell>
          <cell r="D13504">
            <v>60879.49</v>
          </cell>
        </row>
        <row r="13505">
          <cell r="A13505">
            <v>13914</v>
          </cell>
          <cell r="B13505" t="str">
            <v>TALHA GUINCHO MANUAL 1.5T</v>
          </cell>
          <cell r="C13505" t="str">
            <v>UN</v>
          </cell>
          <cell r="D13505">
            <v>619.80999999999995</v>
          </cell>
        </row>
        <row r="13506">
          <cell r="A13506">
            <v>13940</v>
          </cell>
          <cell r="B13506" t="str">
            <v>CONJUNTO PNEUS MOTONIVELADORA 125CV</v>
          </cell>
          <cell r="C13506" t="str">
            <v>UN</v>
          </cell>
          <cell r="D13506">
            <v>8502</v>
          </cell>
        </row>
        <row r="13507">
          <cell r="A13507">
            <v>13942</v>
          </cell>
          <cell r="B13507" t="str">
            <v>CONJUNTO PNEUS ESPALHADOR REBOCAVEL AGREGADOS 4 RODAS</v>
          </cell>
          <cell r="C13507" t="str">
            <v>UN</v>
          </cell>
          <cell r="D13507">
            <v>1209.3599999999999</v>
          </cell>
        </row>
        <row r="13508">
          <cell r="A13508">
            <v>13946</v>
          </cell>
          <cell r="B13508" t="str">
            <v>CONJUNTO PNEUS TRATOR E PULVI-MISTURADOR 61CV</v>
          </cell>
          <cell r="C13508" t="str">
            <v>UN</v>
          </cell>
          <cell r="D13508">
            <v>3807.7</v>
          </cell>
        </row>
        <row r="13509">
          <cell r="A13509">
            <v>13950</v>
          </cell>
          <cell r="B13509" t="str">
            <v>CONJUNTO PNEUS CAMINHAO TOCO 3.5T</v>
          </cell>
          <cell r="C13509" t="str">
            <v>UN</v>
          </cell>
          <cell r="D13509">
            <v>2073.06</v>
          </cell>
        </row>
        <row r="13510">
          <cell r="A13510">
            <v>13954</v>
          </cell>
          <cell r="B13510" t="str">
            <v>POLIDORA DE PISO (POLITRIZ) ELETRICA, MOTOR MONOFASICO DE 4 HP, PESO DE 100 KG, DIAMETRO DO TRABALHO DE 450 MM</v>
          </cell>
          <cell r="C13510" t="str">
            <v>UN</v>
          </cell>
          <cell r="D13510">
            <v>11868.31</v>
          </cell>
        </row>
        <row r="13511">
          <cell r="A13511">
            <v>13955</v>
          </cell>
          <cell r="B13511" t="str">
            <v>MOTOSSERRA A GASOLINA PORTATIL HUSKVARNA MOD 61**CAIXA**</v>
          </cell>
          <cell r="C13511" t="str">
            <v>UN</v>
          </cell>
          <cell r="D13511">
            <v>2027.26</v>
          </cell>
        </row>
        <row r="13512">
          <cell r="A13512">
            <v>13983</v>
          </cell>
          <cell r="B13512" t="str">
            <v>TORNEIRA CROMADA 1/2" OU 3/4" REF 1159 P/ PIA COZ - PADRAO POPULAR</v>
          </cell>
          <cell r="C13512" t="str">
            <v>UN</v>
          </cell>
          <cell r="D13512">
            <v>36.92</v>
          </cell>
        </row>
        <row r="13513">
          <cell r="A13513">
            <v>13984</v>
          </cell>
          <cell r="B13513" t="str">
            <v>TORNEIRA CROMADA CURTA SEM AREJADOR 1/2" OU 3/4" REF 1152 - USO GERAL</v>
          </cell>
          <cell r="C13513" t="str">
            <v>UN</v>
          </cell>
          <cell r="D13513">
            <v>29.85</v>
          </cell>
        </row>
        <row r="13514">
          <cell r="A13514">
            <v>14013</v>
          </cell>
          <cell r="B13514" t="str">
            <v>BOMBA TRIPLEX COM MOTOR A DIESEL, NACIONAL, DIAMETRO DE SUCCAO DE 2 1/2''</v>
          </cell>
          <cell r="C13514" t="str">
            <v>UN</v>
          </cell>
          <cell r="D13514">
            <v>118333.39</v>
          </cell>
        </row>
        <row r="13515">
          <cell r="A13515">
            <v>14041</v>
          </cell>
          <cell r="B13515" t="str">
            <v>CONCRETO USINADO CONVENCIONAL COM BRITA 1 E 2, SLUMP = 80 MM +/- 10 MM, FCK = 10 MPA (NAO BOMBEAVEL)</v>
          </cell>
          <cell r="C13515" t="str">
            <v>M3</v>
          </cell>
          <cell r="D13515">
            <v>244.64</v>
          </cell>
        </row>
        <row r="13516">
          <cell r="A13516">
            <v>14052</v>
          </cell>
          <cell r="B13516" t="str">
            <v>CONDULETE DE ALUMINIO FUNDIDO TIPO B DN 1/2"</v>
          </cell>
          <cell r="C13516" t="str">
            <v>UN</v>
          </cell>
          <cell r="D13516">
            <v>5.86</v>
          </cell>
        </row>
        <row r="13517">
          <cell r="A13517">
            <v>14053</v>
          </cell>
          <cell r="B13517" t="str">
            <v>CONDULETE DE ALUMINIO FUNDIDO TIPO B DN 3/4"</v>
          </cell>
          <cell r="C13517" t="str">
            <v>UN</v>
          </cell>
          <cell r="D13517">
            <v>6.42</v>
          </cell>
        </row>
        <row r="13518">
          <cell r="A13518">
            <v>14054</v>
          </cell>
          <cell r="B13518" t="str">
            <v>CONDULETE DE ALUMINIO FUNDIDO TIPO B DN 1"</v>
          </cell>
          <cell r="C13518" t="str">
            <v>UN</v>
          </cell>
          <cell r="D13518">
            <v>9.42</v>
          </cell>
        </row>
        <row r="13519">
          <cell r="A13519">
            <v>14055</v>
          </cell>
          <cell r="B13519" t="str">
            <v>CAIXA DE PASSAGEM N 6 PADRAO TELEBRAS DIM 120 X 120 X 12CM EM CHAPA DE ACO GALV</v>
          </cell>
          <cell r="C13519" t="str">
            <v>UN</v>
          </cell>
          <cell r="D13519">
            <v>503.82</v>
          </cell>
        </row>
        <row r="13520">
          <cell r="A13520">
            <v>14056</v>
          </cell>
          <cell r="B13520" t="str">
            <v>CHAVE PARTIDA DIRETA TRIFASICA P/ MOTOR 30CV-220V C/ FUSIVEL NH 160A</v>
          </cell>
          <cell r="C13520" t="str">
            <v>UN</v>
          </cell>
          <cell r="D13520">
            <v>2273.08</v>
          </cell>
        </row>
        <row r="13521">
          <cell r="A13521">
            <v>14057</v>
          </cell>
          <cell r="B13521" t="str">
            <v>CHAVE PARTIDA DIRETA TRIFASICA P/ MOTOR 5CV-220V C/ FUSIVEL DIAZED 35A</v>
          </cell>
          <cell r="C13521" t="str">
            <v>UN</v>
          </cell>
          <cell r="D13521">
            <v>353.65</v>
          </cell>
        </row>
        <row r="13522">
          <cell r="A13522">
            <v>14058</v>
          </cell>
          <cell r="B13522" t="str">
            <v>CHAVE PARTIDA DIRETA TRIFASICA P/ MOTOR 10CV-220V C/ FUSIVEL DIAZED 63A</v>
          </cell>
          <cell r="C13522" t="str">
            <v>UN</v>
          </cell>
          <cell r="D13522">
            <v>343.19</v>
          </cell>
        </row>
        <row r="13523">
          <cell r="A13523">
            <v>14060</v>
          </cell>
          <cell r="B13523" t="str">
            <v>QUADRO 160 X 66CM PADRAO LIGHT TR-4</v>
          </cell>
          <cell r="C13523" t="str">
            <v>UN</v>
          </cell>
          <cell r="D13523">
            <v>132.4</v>
          </cell>
        </row>
        <row r="13524">
          <cell r="A13524">
            <v>14061</v>
          </cell>
          <cell r="B13524" t="str">
            <v>CAIXA 46 X 66CM PADRAO LIGHT T-3 PAINEL</v>
          </cell>
          <cell r="C13524" t="str">
            <v>UN</v>
          </cell>
          <cell r="D13524">
            <v>83.03</v>
          </cell>
        </row>
        <row r="13525">
          <cell r="A13525">
            <v>14077</v>
          </cell>
          <cell r="B13525" t="str">
            <v>JUNTA DILATACAO JEENE JJ1525QN (-10/+20MM) - INCL EXEC/LABIOS POLIMERICOS</v>
          </cell>
          <cell r="C13525" t="str">
            <v>M</v>
          </cell>
          <cell r="D13525">
            <v>226.29</v>
          </cell>
        </row>
        <row r="13526">
          <cell r="A13526">
            <v>14112</v>
          </cell>
          <cell r="B13526" t="str">
            <v>TAMPA FOFO TP R1 PADRAO TELEBRAS 385 X 630MM 25KG CARGA MAX 1500KG P/ CAIXA TELEFONE</v>
          </cell>
          <cell r="C13526" t="str">
            <v>UN</v>
          </cell>
          <cell r="D13526">
            <v>189.04</v>
          </cell>
        </row>
        <row r="13527">
          <cell r="A13527">
            <v>14113</v>
          </cell>
          <cell r="B13527" t="str">
            <v>TAMPAO FOFO P/ CX R3 PADRAO TELEBRAS</v>
          </cell>
          <cell r="C13527" t="str">
            <v>UN</v>
          </cell>
          <cell r="D13527">
            <v>502.67</v>
          </cell>
        </row>
        <row r="13528">
          <cell r="A13528">
            <v>14116</v>
          </cell>
          <cell r="B13528" t="str">
            <v>CAIXA 20 X 26CM PADRAO LIGHT T-1 PAINEL</v>
          </cell>
          <cell r="C13528" t="str">
            <v>UN</v>
          </cell>
          <cell r="D13528">
            <v>19.98</v>
          </cell>
        </row>
        <row r="13529">
          <cell r="A13529">
            <v>14127</v>
          </cell>
          <cell r="B13529" t="str">
            <v>FIO COBRE NU DE 10 A 500MM2 600V</v>
          </cell>
          <cell r="C13529" t="str">
            <v>KG</v>
          </cell>
          <cell r="D13529">
            <v>31.41</v>
          </cell>
        </row>
        <row r="13530">
          <cell r="A13530">
            <v>14128</v>
          </cell>
          <cell r="B13530" t="str">
            <v>FIO DE COBRE NU 1,5MM2</v>
          </cell>
          <cell r="C13530" t="str">
            <v>KG</v>
          </cell>
          <cell r="D13530">
            <v>0.51</v>
          </cell>
        </row>
        <row r="13531">
          <cell r="A13531">
            <v>14144</v>
          </cell>
          <cell r="B13531" t="str">
            <v>LATAO EM BARRA RETANGULAR</v>
          </cell>
          <cell r="C13531" t="str">
            <v>KG</v>
          </cell>
          <cell r="D13531">
            <v>27.52</v>
          </cell>
        </row>
        <row r="13532">
          <cell r="A13532">
            <v>14145</v>
          </cell>
          <cell r="B13532" t="str">
            <v>LATAO CHAPA LAMINADA 1.20X0.60M ESP=3.5MM</v>
          </cell>
          <cell r="C13532" t="str">
            <v>KG</v>
          </cell>
          <cell r="D13532">
            <v>35.47</v>
          </cell>
        </row>
        <row r="13533">
          <cell r="A13533">
            <v>14146</v>
          </cell>
          <cell r="B13533" t="str">
            <v>FINCAPINO C 22 LONGO</v>
          </cell>
          <cell r="C13533" t="str">
            <v>CENTO</v>
          </cell>
          <cell r="D13533">
            <v>92</v>
          </cell>
        </row>
        <row r="13534">
          <cell r="A13534">
            <v>14147</v>
          </cell>
          <cell r="B13534" t="str">
            <v>PINO C/ ROSCA DIAM 1/4" 30 X 20"</v>
          </cell>
          <cell r="C13534" t="str">
            <v>CX</v>
          </cell>
          <cell r="D13534">
            <v>48.5</v>
          </cell>
        </row>
        <row r="13535">
          <cell r="A13535">
            <v>14148</v>
          </cell>
          <cell r="B13535" t="str">
            <v>PORCA ZINCADA SEXTAVADA ALTA 1/4"</v>
          </cell>
          <cell r="C13535" t="str">
            <v>UN</v>
          </cell>
          <cell r="D13535">
            <v>0.08</v>
          </cell>
        </row>
        <row r="13536">
          <cell r="A13536">
            <v>14149</v>
          </cell>
          <cell r="B13536" t="str">
            <v>SUPORTE "Y" P/ INST. APARENTE" CAIXA COM 100 UNIDADES</v>
          </cell>
          <cell r="C13536" t="str">
            <v>CX</v>
          </cell>
          <cell r="D13536">
            <v>66.38</v>
          </cell>
        </row>
        <row r="13537">
          <cell r="A13537">
            <v>14151</v>
          </cell>
          <cell r="B13537" t="str">
            <v>FITA RECARTILHADA EPAFLEX 17MM</v>
          </cell>
          <cell r="C13537" t="str">
            <v>UN</v>
          </cell>
          <cell r="D13537">
            <v>32.33</v>
          </cell>
        </row>
        <row r="13538">
          <cell r="A13538">
            <v>14152</v>
          </cell>
          <cell r="B13538" t="str">
            <v>FITA PERFURADA 17MM EXTRA LEVE</v>
          </cell>
          <cell r="C13538" t="str">
            <v>UN</v>
          </cell>
          <cell r="D13538">
            <v>40.61</v>
          </cell>
        </row>
        <row r="13539">
          <cell r="A13539">
            <v>14153</v>
          </cell>
          <cell r="B13539" t="str">
            <v>FITA PERFURADA 19MM LEVE</v>
          </cell>
          <cell r="C13539" t="str">
            <v>UN</v>
          </cell>
          <cell r="D13539">
            <v>46.78</v>
          </cell>
        </row>
        <row r="13540">
          <cell r="A13540">
            <v>14154</v>
          </cell>
          <cell r="B13540" t="str">
            <v>FITA PERFURADA 25MM PESADA</v>
          </cell>
          <cell r="C13540" t="str">
            <v>UN</v>
          </cell>
          <cell r="D13540">
            <v>60.06</v>
          </cell>
        </row>
        <row r="13541">
          <cell r="A13541">
            <v>14157</v>
          </cell>
          <cell r="B13541" t="str">
            <v>JUNCAO 2 GARRAS P/ INST. APARENTE</v>
          </cell>
          <cell r="C13541" t="str">
            <v>UN</v>
          </cell>
          <cell r="D13541">
            <v>1</v>
          </cell>
        </row>
        <row r="13542">
          <cell r="A13542">
            <v>14162</v>
          </cell>
          <cell r="B13542" t="str">
            <v>POSTE FERRO GALV FLANGEADO CURVO SIMPLES CONICO CONTINUO H = 9M, S/ BASE</v>
          </cell>
          <cell r="C13542" t="str">
            <v>UN</v>
          </cell>
          <cell r="D13542">
            <v>1295.94</v>
          </cell>
        </row>
        <row r="13543">
          <cell r="A13543">
            <v>14163</v>
          </cell>
          <cell r="B13543" t="str">
            <v>POSTE FERRO GALV FLANGEADO CURVO DUPLO CONICO CONTINUO H = 9M, S/ BASE</v>
          </cell>
          <cell r="C13543" t="str">
            <v>UN</v>
          </cell>
          <cell r="D13543">
            <v>1508.91</v>
          </cell>
        </row>
        <row r="13544">
          <cell r="A13544">
            <v>14164</v>
          </cell>
          <cell r="B13544" t="str">
            <v>POSTE FERRO GALV FLANGEADO CURVO DUPLO CONICO CONTINUO H = 9M, C/ BASE</v>
          </cell>
          <cell r="C13544" t="str">
            <v>UN</v>
          </cell>
          <cell r="D13544">
            <v>1437.28</v>
          </cell>
        </row>
        <row r="13545">
          <cell r="A13545">
            <v>14165</v>
          </cell>
          <cell r="B13545" t="str">
            <v>POSTE FERRO GALV FLANGEADO RETO CONICO CONTINUO H = 9M C/ BASE</v>
          </cell>
          <cell r="C13545" t="str">
            <v>UN</v>
          </cell>
          <cell r="D13545">
            <v>1160.33</v>
          </cell>
        </row>
        <row r="13546">
          <cell r="A13546">
            <v>14166</v>
          </cell>
          <cell r="B13546" t="str">
            <v>POSTE FERRO GALV DE ENGATAR RETO CONICO CONTINUO H = 7M</v>
          </cell>
          <cell r="C13546" t="str">
            <v>UN</v>
          </cell>
          <cell r="D13546">
            <v>826.08</v>
          </cell>
        </row>
        <row r="13547">
          <cell r="A13547">
            <v>14170</v>
          </cell>
          <cell r="B13547" t="str">
            <v>TELHA AUTO-PORTANTE ACO ZINCADO A-120 SEM PINTURA E=0,95MM</v>
          </cell>
          <cell r="C13547" t="str">
            <v>M2</v>
          </cell>
          <cell r="D13547">
            <v>43.94</v>
          </cell>
        </row>
        <row r="13548">
          <cell r="A13548">
            <v>14171</v>
          </cell>
          <cell r="B13548" t="str">
            <v>TELHA AUTO-PORTANTE ACO ZINCADO A-120 C/ PRE-PINTURA E=0,95MM</v>
          </cell>
          <cell r="C13548" t="str">
            <v>M2</v>
          </cell>
          <cell r="D13548">
            <v>49.73</v>
          </cell>
        </row>
        <row r="13549">
          <cell r="A13549">
            <v>14172</v>
          </cell>
          <cell r="B13549" t="str">
            <v>TELHA PLANA DE ACO ZINCADO, AUTOPORTANTE, KP 88, E = 0,95 MM</v>
          </cell>
          <cell r="C13549" t="str">
            <v>M2</v>
          </cell>
          <cell r="D13549">
            <v>46.9</v>
          </cell>
        </row>
        <row r="13550">
          <cell r="A13550">
            <v>14173</v>
          </cell>
          <cell r="B13550" t="str">
            <v>TELHA AUTO-PORTANTE ACO ZINCADO A-259 C/ PRE-PINTURA E= 0,95MM</v>
          </cell>
          <cell r="C13550" t="str">
            <v>M2</v>
          </cell>
          <cell r="D13550">
            <v>57.94</v>
          </cell>
        </row>
        <row r="13551">
          <cell r="A13551">
            <v>14185</v>
          </cell>
          <cell r="B13551" t="str">
            <v>AQUECEDOR DE AGUA ELETRICO RESERVATORIO DE 700 L CILINDRICO EM COBRE, REFORCADO COM ACO CARBONO, MONOFASICO, TENSAO NOMINAL 220 V</v>
          </cell>
          <cell r="C13551" t="str">
            <v>UN</v>
          </cell>
          <cell r="D13551">
            <v>10212.75</v>
          </cell>
        </row>
        <row r="13552">
          <cell r="A13552">
            <v>14186</v>
          </cell>
          <cell r="B13552" t="str">
            <v>AQUECEDOR DE AGUA ELETRICO RESERVATORIO DE 500 L CILINDRICO EM COBRE, REFORCADO COM ACO CARBONO, TRIFASICO, TENSAO NOMINAL 220/380/400 V, POTENCIA 24 KW</v>
          </cell>
          <cell r="C13552" t="str">
            <v>UN</v>
          </cell>
          <cell r="D13552">
            <v>7883.92</v>
          </cell>
        </row>
        <row r="13553">
          <cell r="A13553">
            <v>14211</v>
          </cell>
          <cell r="B13553" t="str">
            <v>CONTRA PORCA SEXTAVADA H = 35MM</v>
          </cell>
          <cell r="C13553" t="str">
            <v>UN</v>
          </cell>
          <cell r="D13553">
            <v>36.17</v>
          </cell>
        </row>
        <row r="13554">
          <cell r="A13554">
            <v>14221</v>
          </cell>
          <cell r="B13554" t="str">
            <v>PA CARREGADEIRA SOBRE RODAS CASE W20 E - POTENCIA 144HP - CAPACIDADE DA CACAMBA 1,53 A 1,91 M3 -PESO OPERACIONAL 10.334 KG**CAIXA**</v>
          </cell>
          <cell r="C13554" t="str">
            <v>UN</v>
          </cell>
          <cell r="D13554">
            <v>285613.32</v>
          </cell>
        </row>
        <row r="13555">
          <cell r="A13555">
            <v>14226</v>
          </cell>
          <cell r="B13555" t="str">
            <v>CAMINHÃO TOCO MERCEDES BENZ ATEGO 1315 / 48, POTÊNCIA 150 CV, PBT 12990 KG, CARGA UTIL MAX C/ EQUIP. 8420 KG, DIST. ENTRE EIXOS 4760MM - INCLUI CARROCERIA FIXA ABERTA DE MADEIRA P/ TRANSP. GERAL CARGA SECA -</v>
          </cell>
          <cell r="C13555" t="str">
            <v>UN</v>
          </cell>
          <cell r="D13555">
            <v>185445.07</v>
          </cell>
        </row>
        <row r="13556">
          <cell r="A13556">
            <v>14228</v>
          </cell>
          <cell r="B13556" t="str">
            <v>CAMINHÃO TRUCADO (C/ TERCEIRO EIXO) MERCEDES BENZ L1620 ELETRÔNICO - POTÊNCIA 231CV - PBT = 22000KG - DIST. ENTRE EIXOS 5170 MM - INCLUI CARROCERIA FIXA ABERTA DE MADEIRA P/ TRANSP. GERAL DE CARGA SECA - DIME</v>
          </cell>
          <cell r="C13556" t="str">
            <v>UN</v>
          </cell>
          <cell r="D13556">
            <v>249978.17</v>
          </cell>
        </row>
        <row r="13557">
          <cell r="A13557">
            <v>14250</v>
          </cell>
          <cell r="B13557" t="str">
            <v>TARIFA DE ENERGIA ELETRICA COMERCIAL, BAIXA TENSAO, RELATIVA AO CONSUMO DE ATE 100 KWH, INCLUINDO ICMS, PIS/PASEP E COFINS</v>
          </cell>
          <cell r="C13557" t="str">
            <v>KW/H</v>
          </cell>
          <cell r="D13557">
            <v>0.34</v>
          </cell>
        </row>
        <row r="13558">
          <cell r="A13558">
            <v>14252</v>
          </cell>
          <cell r="B13558" t="str">
            <v>MOTOBOMBA AUTOESCORVANTE MOTOR A GASOLINA, POTENCIA 6,0HP, BOCAIS 3" X 3", HM/Q = 5 MCA / 24 M3/H A 52,5 MCA / 5,0 M3/H</v>
          </cell>
          <cell r="C13558" t="str">
            <v>UN</v>
          </cell>
          <cell r="D13558">
            <v>1575.06</v>
          </cell>
        </row>
        <row r="13559">
          <cell r="A13559">
            <v>14254</v>
          </cell>
          <cell r="B13559" t="str">
            <v>GRUPO GERADOR, 76/84 KVA, MOTOR DIESEL DE 85 HP, ACIONAMENTO MANUAL, ESTACIONÁRIO</v>
          </cell>
          <cell r="C13559" t="str">
            <v>UN</v>
          </cell>
          <cell r="D13559">
            <v>43707.22</v>
          </cell>
        </row>
        <row r="13560">
          <cell r="A13560">
            <v>14281</v>
          </cell>
          <cell r="B13560" t="str">
            <v>CHAVE SECCIONADORA TRIPOLAR 250A, 600V C/ FUSIVEIS NH 200A EM CAIXA BLINDADA EM ACO</v>
          </cell>
          <cell r="C13560" t="str">
            <v>UN</v>
          </cell>
          <cell r="D13560">
            <v>521.02</v>
          </cell>
        </row>
        <row r="13561">
          <cell r="A13561">
            <v>14282</v>
          </cell>
          <cell r="B13561" t="str">
            <v>CHAVE SECCIONADORA TRIPOLAR 400A, 600V C/ FUSIVEIS NH 400A EM CAIXA BLINDADA EM ACO</v>
          </cell>
          <cell r="C13561" t="str">
            <v>UN</v>
          </cell>
          <cell r="D13561">
            <v>667.5</v>
          </cell>
        </row>
        <row r="13562">
          <cell r="A13562">
            <v>14283</v>
          </cell>
          <cell r="B13562" t="str">
            <v>CHAVE SECCIONADORA TRIPOLAR 600A, 600V C/ FUSIVEIS NH 600A EM CAIXA BLINDADO EM ACO</v>
          </cell>
          <cell r="C13562" t="str">
            <v>UN</v>
          </cell>
          <cell r="D13562">
            <v>897.42</v>
          </cell>
        </row>
        <row r="13563">
          <cell r="A13563">
            <v>14385</v>
          </cell>
          <cell r="B13563" t="str">
            <v>CHAVE SECCIONADORA UNIPOLAR, ABERTURA EM CARGA C/ VARA, 15KV, 400A USO INTERNO</v>
          </cell>
          <cell r="C13563" t="str">
            <v>UN</v>
          </cell>
          <cell r="D13563">
            <v>296.67</v>
          </cell>
        </row>
        <row r="13564">
          <cell r="A13564">
            <v>14386</v>
          </cell>
          <cell r="B13564" t="str">
            <v>CHAVE SECCIONADORA TRIPOLAR, ABERTURA EM CARGA 15KV, 400A , C/ PUNHO</v>
          </cell>
          <cell r="C13564" t="str">
            <v>UN</v>
          </cell>
          <cell r="D13564">
            <v>1037.4100000000001</v>
          </cell>
        </row>
        <row r="13565">
          <cell r="A13565">
            <v>14405</v>
          </cell>
          <cell r="B13565" t="str">
            <v>TANQUE DE ASFALTO ESTACIONARIO COM SERPENTINA, CAPACIDADE 30.000 L</v>
          </cell>
          <cell r="C13565" t="str">
            <v>UN</v>
          </cell>
          <cell r="D13565">
            <v>97000</v>
          </cell>
        </row>
        <row r="13566">
          <cell r="A13566">
            <v>14439</v>
          </cell>
          <cell r="B13566" t="str">
            <v>PECA DE MADEIRA ROLICA, SEM TRATAMENTO (EUCALIPTO OU REGIONAL EQUIVALENTE) D = 8 A 11 CM, P/ ESCORAMENTOS, H = 6 M</v>
          </cell>
          <cell r="C13566" t="str">
            <v>M</v>
          </cell>
          <cell r="D13566">
            <v>1.5</v>
          </cell>
        </row>
        <row r="13567">
          <cell r="A13567">
            <v>14489</v>
          </cell>
          <cell r="B13567" t="str">
            <v>ROLO COMPACTADOR VIBRATÓRIO PÉ DE CARNEIRO, MULLER, MODELO VAP-70P, POTÊNCIA 150HP - PESO OPERACIONAL 9,8T - IMPACTO DINÂMICO 31,75T</v>
          </cell>
          <cell r="C13567" t="str">
            <v>UN</v>
          </cell>
          <cell r="D13567">
            <v>298859.51</v>
          </cell>
        </row>
        <row r="13568">
          <cell r="A13568">
            <v>14511</v>
          </cell>
          <cell r="B13568" t="str">
            <v>ROLO COMPACTADOR DE PNEUS PRESSÃO VARIÁVEL ESTÁTICO PARA ASFALTO, DYNAPAC, MODELO CP-271, POTÊNCIA 100HP - PESO MÁXIMO OPERACIONAL 12,4T - IMPACTO DINÂMICO SEM/COM LASTRO 13,7/30T</v>
          </cell>
          <cell r="C13568" t="str">
            <v>UN</v>
          </cell>
          <cell r="D13568">
            <v>357667.34</v>
          </cell>
        </row>
        <row r="13569">
          <cell r="A13569">
            <v>14513</v>
          </cell>
          <cell r="B13569" t="str">
            <v>ROLO COMPACTADOR VIBRATÓRIO PÉ DE CARNEIRO PARA SOLOS, DYNAPAC, MODELO CA-150P, POTÊNCIA 80HP - PESO MÁXIMO OPERACIONAL 8,8T - IMPACTO DINÂMICO 14,58T</v>
          </cell>
          <cell r="C13569" t="str">
            <v>UN</v>
          </cell>
          <cell r="D13569">
            <v>244146.22</v>
          </cell>
        </row>
        <row r="13570">
          <cell r="A13570">
            <v>14525</v>
          </cell>
          <cell r="B13570" t="str">
            <v>ESCAVADEIRA HIDRAULICA SOBRE ESTEIRAS COM CACAMBA DE 1,20 M3, PESO OPERACIONAL 21 T, POTENCIA BRUTA 155 HP</v>
          </cell>
          <cell r="C13570" t="str">
            <v>UN</v>
          </cell>
          <cell r="D13570">
            <v>447781.25</v>
          </cell>
        </row>
        <row r="13571">
          <cell r="A13571">
            <v>14529</v>
          </cell>
          <cell r="B13571" t="str">
            <v>MARTELO PERFURADOR PNEUMATICO MANUAL, HASTE 25 X 75 MM, 21 KG</v>
          </cell>
          <cell r="C13571" t="str">
            <v>UN</v>
          </cell>
          <cell r="D13571">
            <v>7583.91</v>
          </cell>
        </row>
        <row r="13572">
          <cell r="A13572">
            <v>14531</v>
          </cell>
          <cell r="B13572" t="str">
            <v>MARTELO DEMOLIDOR PNEUMATICO MANUAL, COM REDUCAO DE VIBRACAO, PESO DE 21 KG</v>
          </cell>
          <cell r="C13572" t="str">
            <v>UN</v>
          </cell>
          <cell r="D13572">
            <v>6026.36</v>
          </cell>
        </row>
        <row r="13573">
          <cell r="A13573">
            <v>14534</v>
          </cell>
          <cell r="B13573" t="str">
            <v>MAQUINA (PRENSA) VIBRATORIA TIPO MBM-3 C/ MOTOR ELETRICO 2CV P/ FAB DE PISOS INTERTRAVADOS PAV'S E BLOCOS DE CONCRETO - MENEGOTTI</v>
          </cell>
          <cell r="C13573" t="str">
            <v>UN</v>
          </cell>
          <cell r="D13573">
            <v>14103.11</v>
          </cell>
        </row>
        <row r="13574">
          <cell r="A13574">
            <v>14535</v>
          </cell>
          <cell r="B13574" t="str">
            <v>MAQUINA (PRENSA HIDRAULICA) PMT-1000 P/ FABRICACAO DE TUBOS DE CONCRETO SIMPLES DN200 A DN600 X 1000 A 1500MM DE COMPR - MENEGOTTI</v>
          </cell>
          <cell r="C13574" t="str">
            <v>UN</v>
          </cell>
          <cell r="D13574">
            <v>51287.06</v>
          </cell>
        </row>
        <row r="13575">
          <cell r="A13575">
            <v>14543</v>
          </cell>
          <cell r="B13575" t="str">
            <v>SOQUETE P/ LAMPADA INCANDESCENTE (E-27) EM PVC C/ CHAVE 10A, 250V</v>
          </cell>
          <cell r="C13575" t="str">
            <v>UN</v>
          </cell>
          <cell r="D13575">
            <v>4.3899999999999997</v>
          </cell>
        </row>
        <row r="13576">
          <cell r="A13576">
            <v>14544</v>
          </cell>
          <cell r="B13576" t="str">
            <v>DISJUNTOR MONOFASICO 25A, 2KA (220V)</v>
          </cell>
          <cell r="C13576" t="str">
            <v>UN</v>
          </cell>
          <cell r="D13576">
            <v>6.99</v>
          </cell>
        </row>
        <row r="13577">
          <cell r="A13577">
            <v>14557</v>
          </cell>
          <cell r="B13577" t="str">
            <v>DISJUNTOR TRIFASICO 70A, 10KA (220V)</v>
          </cell>
          <cell r="C13577" t="str">
            <v>UN</v>
          </cell>
          <cell r="D13577">
            <v>63.62</v>
          </cell>
        </row>
        <row r="13578">
          <cell r="A13578">
            <v>14575</v>
          </cell>
          <cell r="B13578" t="str">
            <v>RECICLADORA DE PAVIMENTACAO ASFALTICA A FRIO, WIRTGEN, MODELO W 1900, DIESEL, POTÊNCIA 435 HP</v>
          </cell>
          <cell r="C13578" t="str">
            <v>UN</v>
          </cell>
          <cell r="D13578">
            <v>2143857.44</v>
          </cell>
        </row>
        <row r="13579">
          <cell r="A13579">
            <v>14576</v>
          </cell>
          <cell r="B13579" t="str">
            <v>FRESADORA DE ASFALTO A FRIO, CIBER, MODELO 1900 DC, POTÊNCIA 297 KW (398 HP), LARG. = 2M .</v>
          </cell>
          <cell r="C13579" t="str">
            <v>UN</v>
          </cell>
          <cell r="D13579">
            <v>2467220.9300000002</v>
          </cell>
        </row>
        <row r="13580">
          <cell r="A13580">
            <v>14580</v>
          </cell>
          <cell r="B13580" t="str">
            <v>PECA DE MADEIRA LEI NATIVA/REGIONAL *7,5X30*CM (3 X 12") NÃO APARELHADA</v>
          </cell>
          <cell r="C13580" t="str">
            <v>M</v>
          </cell>
          <cell r="D13580">
            <v>64.349999999999994</v>
          </cell>
        </row>
        <row r="13581">
          <cell r="A13581">
            <v>14583</v>
          </cell>
          <cell r="B13581" t="str">
            <v>TARIFA "A" ENTRE 0 E 20M3 FORNECIMENTO D'AGUA</v>
          </cell>
          <cell r="C13581" t="str">
            <v>M3</v>
          </cell>
          <cell r="D13581">
            <v>6.43</v>
          </cell>
        </row>
        <row r="13582">
          <cell r="A13582">
            <v>14599</v>
          </cell>
          <cell r="B13582" t="str">
            <v>FORMA METALICA AUTO-VIBRATORIA C/ ANEL DE ACABAMENTO P/ TUBO CONCRETO ARMADO PRE-MOLDADO JUNTA RIGADA PONTA/BOLSA OU MACHO/FEMEA DIAM 300MM, COMPRIM= 1,0 A 1,5M, LIDER</v>
          </cell>
          <cell r="C13582" t="str">
            <v>UN</v>
          </cell>
          <cell r="D13582">
            <v>9230.1200000000008</v>
          </cell>
        </row>
        <row r="13583">
          <cell r="A13583">
            <v>14600</v>
          </cell>
          <cell r="B13583" t="str">
            <v>FORMA METALICA AUTO-VIBRATORIA C/ ANEL DE ACABAMENTO P/ TUBO CONCRETO ARMADO PRE-MOLDADO JUNTA RIGIDA PONTA/BOLSA OU MAHO/FEMEA DIAM 400MM, COMPRIM= 1,0 A 1,5M, LIDER</v>
          </cell>
          <cell r="C13583" t="str">
            <v>UN</v>
          </cell>
          <cell r="D13583">
            <v>8428.1299999999992</v>
          </cell>
        </row>
        <row r="13584">
          <cell r="A13584">
            <v>14601</v>
          </cell>
          <cell r="B13584" t="str">
            <v>FORMA METALICA AUTO-VIBRATORIA C/ ANEL DE ACABAMENTO P/ TUBO CONCRETO ARMADO PRE-MOLDADO JUNTA RIGIDA PONTA/BOLSA OU MACHO/FEMEA DIAM 500MM, COMPRIM= 1,0 A 1,5M, LIDER</v>
          </cell>
          <cell r="C13584" t="str">
            <v>UN</v>
          </cell>
          <cell r="D13584">
            <v>8770.59</v>
          </cell>
        </row>
        <row r="13585">
          <cell r="A13585">
            <v>14602</v>
          </cell>
          <cell r="B13585" t="str">
            <v>FORMA METALICA AUTO-VIBRATORIA C/ ANEL DE ACABAMENTO P/ TUBO CONCRETO ARMADO PRE-MOLDADO JUNTA RIGIDA PONTA/ BOLSA OU MACHO/FEMEA DIAM 600MM, COMPRAIMENTO 1,0 A 1,5 M, LIDER</v>
          </cell>
          <cell r="C13585" t="str">
            <v>UN</v>
          </cell>
          <cell r="D13585">
            <v>12552.77</v>
          </cell>
        </row>
        <row r="13586">
          <cell r="A13586">
            <v>14603</v>
          </cell>
          <cell r="B13586" t="str">
            <v>FORMA METALICA AUTO-VIBRATORIA P/ TUBO CONCRETO ARMADO PRE-MOLDADO JUNTA RIGIDA PONTA/BOLSA, DIAM 800MM, COMPRIM= 1,0 A 1,5M, TRILLOR</v>
          </cell>
          <cell r="C13586" t="str">
            <v>UN</v>
          </cell>
          <cell r="D13586">
            <v>13855.67</v>
          </cell>
        </row>
        <row r="13587">
          <cell r="A13587">
            <v>14604</v>
          </cell>
          <cell r="B13587" t="str">
            <v>FORMA METALICA AUTO-VIBRATORIA P/ TUBO CONCRETO ARMADO PRE-MOLDADO JUNTA RIGIDA PONTA/BOLSA, DIAM 1000MM, COMPRIM= 1,0 A 1,5M, TRILLOR</v>
          </cell>
          <cell r="C13587" t="str">
            <v>UN</v>
          </cell>
          <cell r="D13587">
            <v>15244.71</v>
          </cell>
        </row>
        <row r="13588">
          <cell r="A13588">
            <v>14605</v>
          </cell>
          <cell r="B13588" t="str">
            <v>FORMA METALICA AUTO-VIBRATORIA P/ TUBO CONCRETO ARMADO PRE-MOLDADO JUNTA RIGIDA PONTA/BOLSA, DIAM 1200MM, COMPRIM= 1,0 A 1,5M, TRILLOR</v>
          </cell>
          <cell r="C13588" t="str">
            <v>UN</v>
          </cell>
          <cell r="D13588">
            <v>19539.2</v>
          </cell>
        </row>
        <row r="13589">
          <cell r="A13589">
            <v>14606</v>
          </cell>
          <cell r="B13589" t="str">
            <v>FORMA METALICA AUTO-VIBRATORIA P/ TUBO CONCRETO ARMADO PRE-MOLDADO JUNTA RIGIDA PONTA/BOLSA,DIAM 1500MM,COMPRIM= 1,0 A 1,5M,TRILLOR</v>
          </cell>
          <cell r="C13589" t="str">
            <v>UN</v>
          </cell>
          <cell r="D13589">
            <v>20880.009999999998</v>
          </cell>
        </row>
        <row r="13590">
          <cell r="A13590">
            <v>14607</v>
          </cell>
          <cell r="B13590" t="str">
            <v>FORMA METALICA AUTO-VIBRATORIA P/ TUBO CONCRETO ARMADO PRE-MOLDADO JUNTA RIGIDA MACHO/FEMEA, DIAM 300MM COMPRIM= 1,0 A 1,5M, CSM</v>
          </cell>
          <cell r="C13590" t="str">
            <v>UN</v>
          </cell>
          <cell r="D13590">
            <v>9040.94</v>
          </cell>
        </row>
        <row r="13591">
          <cell r="A13591">
            <v>14608</v>
          </cell>
          <cell r="B13591" t="str">
            <v>FORMA METALICA AUTO-VIBRATORIA P/ TUBO CONCRETO ARMADO PRE-MOLDADO JUNTA RIGIDA MACHO/FEMEA, DIAM 400MM, COMPRIM= 1,0 A 1,5M, CSM</v>
          </cell>
          <cell r="C13591" t="str">
            <v>UN</v>
          </cell>
          <cell r="D13591">
            <v>8432.2999999999993</v>
          </cell>
        </row>
        <row r="13592">
          <cell r="A13592">
            <v>14609</v>
          </cell>
          <cell r="B13592" t="str">
            <v>FORMA METALICA AUTO-VIBRATORIA P/ TUBO CONCRETO ARMADO PRE-MOLDADO JUNTA RIGIDA MACHO/FEMEA, DIAM 500MM, COMPRIM= 1,0 A 1,5M CSM</v>
          </cell>
          <cell r="C13592" t="str">
            <v>UN</v>
          </cell>
          <cell r="D13592">
            <v>8457.3799999999992</v>
          </cell>
        </row>
        <row r="13593">
          <cell r="A13593">
            <v>14610</v>
          </cell>
          <cell r="B13593" t="str">
            <v>FORMA METALICA AUTO-VIBRATORIA P/ TUBO CONCRETO ARMADO PRE-MOLDADO JUNTA RIGIDA MACHO/FEMEA, DIAM 600MM, COMPRIM= 1,0 A 1,5M, CSM</v>
          </cell>
          <cell r="C13593" t="str">
            <v>UN</v>
          </cell>
          <cell r="D13593">
            <v>12242.75</v>
          </cell>
        </row>
        <row r="13594">
          <cell r="A13594">
            <v>14611</v>
          </cell>
          <cell r="B13594" t="str">
            <v>FORMA METALICA AUTO-VIBRATORIA P/ TUBO CONCRETO ARMADO PRE-MOLDADO JUNTA RIGIDA MACHO/FEMEA, DIAM 800MM COMPRIM= 1,0 A 1,5M, CSM</v>
          </cell>
          <cell r="C13594" t="str">
            <v>UN</v>
          </cell>
          <cell r="D13594">
            <v>13597.07</v>
          </cell>
        </row>
        <row r="13595">
          <cell r="A13595">
            <v>14612</v>
          </cell>
          <cell r="B13595" t="str">
            <v>FORMA METALICA AUTO-VIBRATORIA P/ TUBO CONCRETO ARMADO PRE-MOLDADO JUNTA RIGIDA MACHO/FEMEA, DIAM 1000MM, COMPRIM= 1,0 A 1,5M, CSM</v>
          </cell>
          <cell r="C13595" t="str">
            <v>UN</v>
          </cell>
          <cell r="D13595">
            <v>14936.34</v>
          </cell>
        </row>
        <row r="13596">
          <cell r="A13596">
            <v>14613</v>
          </cell>
          <cell r="B13596" t="str">
            <v>FORMA METALICA AUTO-VIBRATORIA P/ TUBO CONCRETO ARMADO PRE-MOLDADO JUNTA RIGIDA MACHO/FEMEA, DIAM 1200MM, COMPRIM= 1,0 A 1,5M, CSM</v>
          </cell>
          <cell r="C13596" t="str">
            <v>UN</v>
          </cell>
          <cell r="D13596">
            <v>19468.07</v>
          </cell>
        </row>
        <row r="13597">
          <cell r="A13597">
            <v>14614</v>
          </cell>
          <cell r="B13597" t="str">
            <v>FORMA METALICA AUTO-VIBRATORIA P/ TUBO CONCRETO ARMADO PRE-MOLDADO JUNTA RIGIDA MACHO/ FEMEA, DIAM 1500MM, COMPRIM= 1,0 A 1,5M, CSM</v>
          </cell>
          <cell r="C13597" t="str">
            <v>UN</v>
          </cell>
          <cell r="D13597">
            <v>20461.12</v>
          </cell>
        </row>
        <row r="13598">
          <cell r="A13598">
            <v>14615</v>
          </cell>
          <cell r="B13598" t="str">
            <v>CARRINHO PARA TRANSPORTE DE TUBO DE CONCRETO PRE-MOLDADO, COM ESTRUTURA EM PERFIL OU TUBO METALICO E DOIS PNEUS</v>
          </cell>
          <cell r="C13598" t="str">
            <v>UN</v>
          </cell>
          <cell r="D13598">
            <v>2961.18</v>
          </cell>
        </row>
        <row r="13599">
          <cell r="A13599">
            <v>14616</v>
          </cell>
          <cell r="B13599" t="str">
            <v>CAVALETE P/ TALHA C/ ESTRUTURA EM TUBO METALICO H = 3,8M EQUIPADO C/ RODAS DE BORRACHA P/ MOVIMENTACAO DE TUBOS DE CONCRETO NA CENTRAL DE PREMOLDADOS COM CAPACIDADE DE CARGA DE 3 TONELADAS.</v>
          </cell>
          <cell r="C13599" t="str">
            <v>UN</v>
          </cell>
          <cell r="D13599">
            <v>7517.67</v>
          </cell>
        </row>
        <row r="13600">
          <cell r="A13600">
            <v>14618</v>
          </cell>
          <cell r="B13600" t="str">
            <v>BANCADA DE SERRA CIRCULAR, PICAPAU, C/ MOTOR ELETRICO 5 HP, COM COIFA PROTETORA P/ DISCO DE 10".</v>
          </cell>
          <cell r="C13600" t="str">
            <v>UN</v>
          </cell>
          <cell r="D13600">
            <v>1350.64</v>
          </cell>
        </row>
        <row r="13601">
          <cell r="A13601">
            <v>14619</v>
          </cell>
          <cell r="B13601" t="str">
            <v>MAQUINA DE CORTAR FERRO, POLIKORTE, MODELO MIP-18 S, COM MOTOR 10 CV</v>
          </cell>
          <cell r="C13601" t="str">
            <v>UN</v>
          </cell>
          <cell r="D13601">
            <v>2034.12</v>
          </cell>
        </row>
        <row r="13602">
          <cell r="A13602">
            <v>14626</v>
          </cell>
          <cell r="B13602" t="str">
            <v>ROLO COMPACTADOR TANDEM VIBRATÓRIO CILINDROS LISO DE AÇO, DYNAPAC, MODELO CC-422, POTÊNCIA 125HP - PESO MÁXIMO OPERACIONAL 11,2T</v>
          </cell>
          <cell r="C13602" t="str">
            <v>UN</v>
          </cell>
          <cell r="D13602">
            <v>178525.91</v>
          </cell>
        </row>
        <row r="13603">
          <cell r="A13603">
            <v>14646</v>
          </cell>
          <cell r="B13603" t="str">
            <v>LUMINARIA CALHA EM CHAPA ACO SOBREPOR C/ 1 LAMPADA FLUORESCENTE 40W (COMPLETA, INCL. REATOR AFP PARTIDA RAPIDA 127V E LAMPADA)</v>
          </cell>
          <cell r="C13603" t="str">
            <v>UN</v>
          </cell>
          <cell r="D13603">
            <v>50.83</v>
          </cell>
        </row>
        <row r="13604">
          <cell r="A13604">
            <v>14647</v>
          </cell>
          <cell r="B13604" t="str">
            <v>MAQUINA DE PINTURA DE FAIXAS DE TRAFEGO, AUTOPROPELIDA, COMPLETA</v>
          </cell>
          <cell r="C13604" t="str">
            <v>UN</v>
          </cell>
          <cell r="D13604">
            <v>304500</v>
          </cell>
        </row>
        <row r="13605">
          <cell r="A13605">
            <v>14804</v>
          </cell>
          <cell r="B13605" t="str">
            <v>JUNTA DILATACAO JEENE JJ0820TB (-16/+25MM) - INCL EXEC/LABIOS POLIMERICOS</v>
          </cell>
          <cell r="C13605" t="str">
            <v>M</v>
          </cell>
          <cell r="D13605">
            <v>317.88</v>
          </cell>
        </row>
        <row r="13606">
          <cell r="A13606">
            <v>20001</v>
          </cell>
          <cell r="B13606" t="str">
            <v>ADUELA/BATENTE DUPLO/CAIXAO/GRADE CAIXA 15 X 3CM P/ PORTA 0,60 A 1,20 X 2,10M MADEIRA CEDRINHO/PINHO/CANELA OU SIMILAR</v>
          </cell>
          <cell r="C13606" t="str">
            <v>JG</v>
          </cell>
          <cell r="D13606">
            <v>44.53</v>
          </cell>
        </row>
        <row r="13607">
          <cell r="A13607">
            <v>20002</v>
          </cell>
          <cell r="B13607" t="str">
            <v>ALIZAR / GUARNICAO 4 X 1CM MADEIRA CEDRO/IMBUIA/JEQUITIBA OU SIMILAR</v>
          </cell>
          <cell r="C13607" t="str">
            <v>M</v>
          </cell>
          <cell r="D13607">
            <v>1.46</v>
          </cell>
        </row>
        <row r="13608">
          <cell r="A13608">
            <v>20003</v>
          </cell>
          <cell r="B13608" t="str">
            <v>ALIZAR / GUARNICAO 4 X 1CM MADEIRA CEDRINHO/PINHO/CANELA OU SIMILAR</v>
          </cell>
          <cell r="C13608" t="str">
            <v>M</v>
          </cell>
          <cell r="D13608">
            <v>1.0900000000000001</v>
          </cell>
        </row>
        <row r="13609">
          <cell r="A13609">
            <v>20004</v>
          </cell>
          <cell r="B13609" t="str">
            <v>ALIZAR / GUARNICAO 5 X 1CM MADEIRA CEDRO/IMBUIA/JEQUITIBA OU SIMILAR</v>
          </cell>
          <cell r="C13609" t="str">
            <v>M</v>
          </cell>
          <cell r="D13609">
            <v>1.41</v>
          </cell>
        </row>
        <row r="13610">
          <cell r="A13610">
            <v>20005</v>
          </cell>
          <cell r="B13610" t="str">
            <v>ALIZAR / GUARNICAO 5 X 1CM MADEIRA CEDRINHO/PINHO/CANELA OU SIMILAR</v>
          </cell>
          <cell r="C13610" t="str">
            <v>M</v>
          </cell>
          <cell r="D13610">
            <v>1.06</v>
          </cell>
        </row>
        <row r="13611">
          <cell r="A13611">
            <v>20006</v>
          </cell>
          <cell r="B13611" t="str">
            <v>ALIZAR / GUARNICAO 5 X 2CM MADEIRA CEDRO/IMBUIA/JEQUITIBA OU SIMILAR</v>
          </cell>
          <cell r="C13611" t="str">
            <v>M</v>
          </cell>
          <cell r="D13611">
            <v>4.09</v>
          </cell>
        </row>
        <row r="13612">
          <cell r="A13612">
            <v>20007</v>
          </cell>
          <cell r="B13612" t="str">
            <v>ALIZAR / GUARNICAO 5 X 2CM MADEIRA CEDRINHO/PINHO/CANELA OU SIMILAR</v>
          </cell>
          <cell r="C13612" t="str">
            <v>M</v>
          </cell>
          <cell r="D13612">
            <v>3.28</v>
          </cell>
        </row>
        <row r="13613">
          <cell r="A13613">
            <v>20008</v>
          </cell>
          <cell r="B13613" t="str">
            <v>DISJUNTOR MONOFASICO 10A, 2KA (220V)</v>
          </cell>
          <cell r="C13613" t="str">
            <v>UN</v>
          </cell>
          <cell r="D13613">
            <v>6.95</v>
          </cell>
        </row>
        <row r="13614">
          <cell r="A13614">
            <v>20009</v>
          </cell>
          <cell r="B13614" t="str">
            <v>DISJUNTOR MONOFASICO 15A, 2KA (220V)</v>
          </cell>
          <cell r="C13614" t="str">
            <v>UN</v>
          </cell>
          <cell r="D13614">
            <v>6.95</v>
          </cell>
        </row>
        <row r="13615">
          <cell r="A13615">
            <v>20010</v>
          </cell>
          <cell r="B13615" t="str">
            <v>DISJUNTOR MONOFASICO 20A, 2KA (220V)</v>
          </cell>
          <cell r="C13615" t="str">
            <v>UN</v>
          </cell>
          <cell r="D13615">
            <v>6.99</v>
          </cell>
        </row>
        <row r="13616">
          <cell r="A13616">
            <v>20011</v>
          </cell>
          <cell r="B13616" t="str">
            <v>DISJUNTOR MONOFASICO 30A, 2KA (220V)</v>
          </cell>
          <cell r="C13616" t="str">
            <v>UN</v>
          </cell>
          <cell r="D13616">
            <v>7.18</v>
          </cell>
        </row>
        <row r="13617">
          <cell r="A13617">
            <v>20012</v>
          </cell>
          <cell r="B13617" t="str">
            <v>DISJUNTOR MONOFASICO 35A, 2KA (220V)</v>
          </cell>
          <cell r="C13617" t="str">
            <v>UN</v>
          </cell>
          <cell r="D13617">
            <v>10.42</v>
          </cell>
        </row>
        <row r="13618">
          <cell r="A13618">
            <v>20013</v>
          </cell>
          <cell r="B13618" t="str">
            <v>DISJUNTOR MONOFASICO 40A, 2KA (220V)</v>
          </cell>
          <cell r="C13618" t="str">
            <v>UN</v>
          </cell>
          <cell r="D13618">
            <v>10.53</v>
          </cell>
        </row>
        <row r="13619">
          <cell r="A13619">
            <v>20014</v>
          </cell>
          <cell r="B13619" t="str">
            <v>DISJUNTOR MONOFASICO 50A, 2KA (220V)</v>
          </cell>
          <cell r="C13619" t="str">
            <v>UN</v>
          </cell>
          <cell r="D13619">
            <v>10.94</v>
          </cell>
        </row>
        <row r="13620">
          <cell r="A13620">
            <v>20015</v>
          </cell>
          <cell r="B13620" t="str">
            <v>DISJUNTOR MONOFASICO 60A, 2KA (220V)</v>
          </cell>
          <cell r="C13620" t="str">
            <v>UN</v>
          </cell>
          <cell r="D13620">
            <v>16.59</v>
          </cell>
        </row>
        <row r="13621">
          <cell r="A13621">
            <v>20016</v>
          </cell>
          <cell r="B13621" t="str">
            <v>DISJUNTOR MONOFASICO 70A, 2KA (220V)</v>
          </cell>
          <cell r="C13621" t="str">
            <v>UN</v>
          </cell>
          <cell r="D13621">
            <v>16.690000000000001</v>
          </cell>
        </row>
        <row r="13622">
          <cell r="A13622">
            <v>20017</v>
          </cell>
          <cell r="B13622" t="str">
            <v>ALIZAR / GUARNICAO 5 X 1,5CM MADEIRA CEDRO/IMBUIA/JEQUITIBA OU SIMILAR</v>
          </cell>
          <cell r="C13622" t="str">
            <v>M</v>
          </cell>
          <cell r="D13622">
            <v>2.16</v>
          </cell>
        </row>
        <row r="13623">
          <cell r="A13623">
            <v>20018</v>
          </cell>
          <cell r="B13623" t="str">
            <v>ALIZAR / GUARNICAO 5 X 1,5CM MADEIRA CEDRINHO/PINHO/CANELA OU SIMILAR</v>
          </cell>
          <cell r="C13623" t="str">
            <v>M</v>
          </cell>
          <cell r="D13623">
            <v>1.47</v>
          </cell>
        </row>
        <row r="13624">
          <cell r="A13624">
            <v>20020</v>
          </cell>
          <cell r="B13624" t="str">
            <v>MOTORISTA DE BASCULANTE</v>
          </cell>
          <cell r="C13624" t="str">
            <v>H</v>
          </cell>
          <cell r="D13624">
            <v>15.03</v>
          </cell>
        </row>
        <row r="13625">
          <cell r="A13625">
            <v>20022</v>
          </cell>
          <cell r="B13625" t="str">
            <v>PORTA CHAPA DOBRADA ACO PRE-ZINCADO OU C/ ADICAO DE COBRE ABRIR C/ VENEZIANA 80 X 210CM</v>
          </cell>
          <cell r="C13625" t="str">
            <v>UN</v>
          </cell>
          <cell r="D13625">
            <v>242.03</v>
          </cell>
        </row>
        <row r="13626">
          <cell r="A13626">
            <v>20032</v>
          </cell>
          <cell r="B13626" t="str">
            <v>REDUCAO PVC PBA JE BB P/REDE AGUA DN 75 X 50/DE 85 X 60MM</v>
          </cell>
          <cell r="C13626" t="str">
            <v>UN</v>
          </cell>
          <cell r="D13626">
            <v>15.6</v>
          </cell>
        </row>
        <row r="13627">
          <cell r="A13627">
            <v>20033</v>
          </cell>
          <cell r="B13627" t="str">
            <v>REDUCAO EXCENTRICA PVC NBR 10569 P/REDE COLET ESG PB JE 125 X 100MM</v>
          </cell>
          <cell r="C13627" t="str">
            <v>UN</v>
          </cell>
          <cell r="D13627">
            <v>13.93</v>
          </cell>
        </row>
        <row r="13628">
          <cell r="A13628">
            <v>20034</v>
          </cell>
          <cell r="B13628" t="str">
            <v>REDUCAO EXCENTRICA PVC NBR 10569 P/REDE COLET ESG PB JE 150 X 100MM</v>
          </cell>
          <cell r="C13628" t="str">
            <v>UN</v>
          </cell>
          <cell r="D13628">
            <v>22.83</v>
          </cell>
        </row>
        <row r="13629">
          <cell r="A13629">
            <v>20035</v>
          </cell>
          <cell r="B13629" t="str">
            <v>REDUCAO EXCENTRICA PVC NBR 10569 P/REDE COLET ESG PB JE 150 X 125MM</v>
          </cell>
          <cell r="C13629" t="str">
            <v>UN</v>
          </cell>
          <cell r="D13629">
            <v>25.41</v>
          </cell>
        </row>
        <row r="13630">
          <cell r="A13630">
            <v>20036</v>
          </cell>
          <cell r="B13630" t="str">
            <v>REDUCAO EXCENTRICA PVC NBR 10569 P/REDE COLET ESG PB JE 200 X 150MM</v>
          </cell>
          <cell r="C13630" t="str">
            <v>UN</v>
          </cell>
          <cell r="D13630">
            <v>36.75</v>
          </cell>
        </row>
        <row r="13631">
          <cell r="A13631">
            <v>20037</v>
          </cell>
          <cell r="B13631" t="str">
            <v>REDUCAO EXCENTRICA PVC NBR 10569 P/REDE COLET ESG PB JE 250 X 200MM</v>
          </cell>
          <cell r="C13631" t="str">
            <v>UN</v>
          </cell>
          <cell r="D13631">
            <v>74.97</v>
          </cell>
        </row>
        <row r="13632">
          <cell r="A13632">
            <v>20038</v>
          </cell>
          <cell r="B13632" t="str">
            <v>REDUCAO EXCENTRICA PVC NBR 10569 P/REDE COLET ESG PB JE 300 X 250MM</v>
          </cell>
          <cell r="C13632" t="str">
            <v>UN</v>
          </cell>
          <cell r="D13632">
            <v>138.33000000000001</v>
          </cell>
        </row>
        <row r="13633">
          <cell r="A13633">
            <v>20039</v>
          </cell>
          <cell r="B13633" t="str">
            <v>REDUCAO EXCENTRICA PVC NBR 10569 P/REDE COLET ESG PB JE 350 X 300MM</v>
          </cell>
          <cell r="C13633" t="str">
            <v>UN</v>
          </cell>
          <cell r="D13633">
            <v>195.39</v>
          </cell>
        </row>
        <row r="13634">
          <cell r="A13634">
            <v>20040</v>
          </cell>
          <cell r="B13634" t="str">
            <v>REDUCAO EXCENTRICA PVC NBR 10569 P/REDE COLET ESG PB JE 400 X 300MM</v>
          </cell>
          <cell r="C13634" t="str">
            <v>UN</v>
          </cell>
          <cell r="D13634">
            <v>249.2</v>
          </cell>
        </row>
        <row r="13635">
          <cell r="A13635">
            <v>20041</v>
          </cell>
          <cell r="B13635" t="str">
            <v>REDUCAO EXCENTRICA PVC NBR 10569 P/REDE COLET ESG PB JE 400 X 350MM</v>
          </cell>
          <cell r="C13635" t="str">
            <v>UN</v>
          </cell>
          <cell r="D13635">
            <v>251.52</v>
          </cell>
        </row>
        <row r="13636">
          <cell r="A13636">
            <v>20042</v>
          </cell>
          <cell r="B13636" t="str">
            <v>REDUCAO EXCENTRICA PVC P/ ESG PREDIAL DN 75 X 50MM</v>
          </cell>
          <cell r="C13636" t="str">
            <v>UN</v>
          </cell>
          <cell r="D13636">
            <v>1.27</v>
          </cell>
        </row>
        <row r="13637">
          <cell r="A13637">
            <v>20043</v>
          </cell>
          <cell r="B13637" t="str">
            <v>REDUCAO EXCENTRICA PVC P/ ESG PREDIAL DN 100 X 50MM</v>
          </cell>
          <cell r="C13637" t="str">
            <v>UN</v>
          </cell>
          <cell r="D13637">
            <v>1.38</v>
          </cell>
        </row>
        <row r="13638">
          <cell r="A13638">
            <v>20044</v>
          </cell>
          <cell r="B13638" t="str">
            <v>REDUCAO EXCENTRICA PVC P/ ESG PREDIAL DN 100 X 75MM</v>
          </cell>
          <cell r="C13638" t="str">
            <v>UN</v>
          </cell>
          <cell r="D13638">
            <v>1.68</v>
          </cell>
        </row>
        <row r="13639">
          <cell r="A13639">
            <v>20045</v>
          </cell>
          <cell r="B13639" t="str">
            <v>REDUCAO EXCENTRICA PVC SERIE R P/ESG PREDIAL DN 75 X 50MM</v>
          </cell>
          <cell r="C13639" t="str">
            <v>UN</v>
          </cell>
          <cell r="D13639">
            <v>1.92</v>
          </cell>
        </row>
        <row r="13640">
          <cell r="A13640">
            <v>20046</v>
          </cell>
          <cell r="B13640" t="str">
            <v>REDUCAO EXCENTRICA PVC SERIE R P/ESG PREDIAL DN 100 X 75MM</v>
          </cell>
          <cell r="C13640" t="str">
            <v>UN</v>
          </cell>
          <cell r="D13640">
            <v>3.74</v>
          </cell>
        </row>
        <row r="13641">
          <cell r="A13641">
            <v>20047</v>
          </cell>
          <cell r="B13641" t="str">
            <v>REDUCAO EXCENTRICA PVC SERIE R P/ESG PREDIAL DN 150 X 100MM</v>
          </cell>
          <cell r="C13641" t="str">
            <v>UN</v>
          </cell>
          <cell r="D13641">
            <v>10.79</v>
          </cell>
        </row>
        <row r="13642">
          <cell r="A13642">
            <v>20053</v>
          </cell>
          <cell r="B13642" t="str">
            <v>REDUCAO EXCENTRICA PVC LEVE DN 200 X 150MM</v>
          </cell>
          <cell r="C13642" t="str">
            <v>UN</v>
          </cell>
          <cell r="D13642">
            <v>20.65</v>
          </cell>
        </row>
        <row r="13643">
          <cell r="A13643">
            <v>20055</v>
          </cell>
          <cell r="B13643" t="str">
            <v>REGISTRO PVC ESFERA VS ROSCAVEL DN 1"</v>
          </cell>
          <cell r="C13643" t="str">
            <v>UN</v>
          </cell>
          <cell r="D13643">
            <v>12.96</v>
          </cell>
        </row>
        <row r="13644">
          <cell r="A13644">
            <v>20056</v>
          </cell>
          <cell r="B13644" t="str">
            <v>CHAVE P/ TAMPAO PVC EB- 644 3/8"</v>
          </cell>
          <cell r="C13644" t="str">
            <v>UN</v>
          </cell>
          <cell r="D13644">
            <v>25.07</v>
          </cell>
        </row>
        <row r="13645">
          <cell r="A13645">
            <v>20057</v>
          </cell>
          <cell r="B13645" t="str">
            <v>FIO DE COBRE NU 2,5MM2</v>
          </cell>
          <cell r="C13645" t="str">
            <v>KG</v>
          </cell>
          <cell r="D13645">
            <v>0.87</v>
          </cell>
        </row>
        <row r="13646">
          <cell r="A13646">
            <v>20058</v>
          </cell>
          <cell r="B13646" t="str">
            <v>FIO DE COBRE NU 4MM2</v>
          </cell>
          <cell r="C13646" t="str">
            <v>KG</v>
          </cell>
          <cell r="D13646">
            <v>1.39</v>
          </cell>
        </row>
        <row r="13647">
          <cell r="A13647">
            <v>20059</v>
          </cell>
          <cell r="B13647" t="str">
            <v>ESQUADRO EXTERNO MR PVC AQUAPLUV D = 125MM</v>
          </cell>
          <cell r="C13647" t="str">
            <v>UN</v>
          </cell>
          <cell r="D13647">
            <v>13.52</v>
          </cell>
        </row>
        <row r="13648">
          <cell r="A13648">
            <v>20060</v>
          </cell>
          <cell r="B13648" t="str">
            <v>ESQUADRO INTERNO MR PVC AQUAPLUV D = 125MM</v>
          </cell>
          <cell r="C13648" t="str">
            <v>UN</v>
          </cell>
          <cell r="D13648">
            <v>13.52</v>
          </cell>
        </row>
        <row r="13649">
          <cell r="A13649">
            <v>20061</v>
          </cell>
          <cell r="B13649" t="str">
            <v>SUPORTE DE PVC MR AQUAPLUV D = 125MM</v>
          </cell>
          <cell r="C13649" t="str">
            <v>UN</v>
          </cell>
          <cell r="D13649">
            <v>2.73</v>
          </cell>
        </row>
        <row r="13650">
          <cell r="A13650">
            <v>20062</v>
          </cell>
          <cell r="B13650" t="str">
            <v>HASTE ZINCADA MR AQUAPLUV D = 125MM</v>
          </cell>
          <cell r="C13650" t="str">
            <v>UN</v>
          </cell>
          <cell r="D13650">
            <v>6.82</v>
          </cell>
        </row>
        <row r="13651">
          <cell r="A13651">
            <v>20063</v>
          </cell>
          <cell r="B13651" t="str">
            <v>ACOPLAMENTO PVC AQUAPLUV D = 88MM</v>
          </cell>
          <cell r="C13651" t="str">
            <v>UN</v>
          </cell>
          <cell r="D13651">
            <v>3.26</v>
          </cell>
        </row>
        <row r="13652">
          <cell r="A13652">
            <v>20065</v>
          </cell>
          <cell r="B13652" t="str">
            <v>TUBO PVC SERIE NORMAL - ESGOTO PREDIAL DN 150MM - NBR 5688</v>
          </cell>
          <cell r="C13652" t="str">
            <v>M</v>
          </cell>
          <cell r="D13652">
            <v>19.88</v>
          </cell>
        </row>
        <row r="13653">
          <cell r="A13653">
            <v>20067</v>
          </cell>
          <cell r="B13653" t="str">
            <v>TUBO PVC PBV SERIE R P/ ESG OU AGUAS PLUVIAIS PREDIAL DN 40MM</v>
          </cell>
          <cell r="C13653" t="str">
            <v>M</v>
          </cell>
          <cell r="D13653">
            <v>5.59</v>
          </cell>
        </row>
        <row r="13654">
          <cell r="A13654">
            <v>20068</v>
          </cell>
          <cell r="B13654" t="str">
            <v>TUBO PVC PBV SERIE R P/ ESG OU AGUAS PLUVIAIS PREDIAL DN 50MM</v>
          </cell>
          <cell r="C13654" t="str">
            <v>M</v>
          </cell>
          <cell r="D13654">
            <v>8.44</v>
          </cell>
        </row>
        <row r="13655">
          <cell r="A13655">
            <v>20069</v>
          </cell>
          <cell r="B13655" t="str">
            <v>TUBO PVC PL SERIE R P/ ESG OU AGUAS PLUVIAIS PREDIAL DN 40MM</v>
          </cell>
          <cell r="C13655" t="str">
            <v>M</v>
          </cell>
          <cell r="D13655">
            <v>4.66</v>
          </cell>
        </row>
        <row r="13656">
          <cell r="A13656">
            <v>20070</v>
          </cell>
          <cell r="B13656" t="str">
            <v>TUBO PVC PL SERIE R P/ ESG OU AGUAS PLUVIAIS PREDIAL DN 50MM</v>
          </cell>
          <cell r="C13656" t="str">
            <v>M</v>
          </cell>
          <cell r="D13656">
            <v>7.27</v>
          </cell>
        </row>
        <row r="13657">
          <cell r="A13657">
            <v>20071</v>
          </cell>
          <cell r="B13657" t="str">
            <v>TUBO PVC PL SERIE R P/ ESG OU AGUAS PLUVIAIS PREDIAL DN 75MM</v>
          </cell>
          <cell r="C13657" t="str">
            <v>M</v>
          </cell>
          <cell r="D13657">
            <v>8.7899999999999991</v>
          </cell>
        </row>
        <row r="13658">
          <cell r="A13658">
            <v>20072</v>
          </cell>
          <cell r="B13658" t="str">
            <v>TUBO PVC PL SERIE R P/ ESG OU AGUAS PLUVIAIS PREDIAL DN 100MM</v>
          </cell>
          <cell r="C13658" t="str">
            <v>M</v>
          </cell>
          <cell r="D13658">
            <v>14.79</v>
          </cell>
        </row>
        <row r="13659">
          <cell r="A13659">
            <v>20073</v>
          </cell>
          <cell r="B13659" t="str">
            <v>TUBO PVC PL SERIE R P/ ESG OU AGUAS PLUVIAIS PREDIAL DN 150MM</v>
          </cell>
          <cell r="C13659" t="str">
            <v>M</v>
          </cell>
          <cell r="D13659">
            <v>31.47</v>
          </cell>
        </row>
        <row r="13660">
          <cell r="A13660">
            <v>20074</v>
          </cell>
          <cell r="B13660" t="str">
            <v>ADAPTADOR, PVC PBA, A LUVA DE FIBROCIMENTO, DN 50 / DE 60 MM</v>
          </cell>
          <cell r="C13660" t="str">
            <v>UN</v>
          </cell>
          <cell r="D13660">
            <v>37.840000000000003</v>
          </cell>
        </row>
        <row r="13661">
          <cell r="A13661">
            <v>20075</v>
          </cell>
          <cell r="B13661" t="str">
            <v>ADAPTADOR, PVC PB,A A LUVA DE FIBROCIMENTO, DN 75 / DE 85 MM</v>
          </cell>
          <cell r="C13661" t="str">
            <v>UN</v>
          </cell>
          <cell r="D13661">
            <v>68.77</v>
          </cell>
        </row>
        <row r="13662">
          <cell r="A13662">
            <v>20076</v>
          </cell>
          <cell r="B13662" t="str">
            <v>ADAPTADOR, PVC PBA, A LUVA DE FIBROCIMENTO, DN 100 / DE 110 MM</v>
          </cell>
          <cell r="C13662" t="str">
            <v>UN</v>
          </cell>
          <cell r="D13662">
            <v>128.05000000000001</v>
          </cell>
        </row>
        <row r="13663">
          <cell r="A13663">
            <v>20078</v>
          </cell>
          <cell r="B13663" t="str">
            <v>PASTA LUBRIFICANTE PARA TUBOS DE PVC C/ ANEL DE BORRACHA ( POTE 500G)</v>
          </cell>
          <cell r="C13663" t="str">
            <v>UN</v>
          </cell>
          <cell r="D13663">
            <v>24.04</v>
          </cell>
        </row>
        <row r="13664">
          <cell r="A13664">
            <v>20079</v>
          </cell>
          <cell r="B13664" t="str">
            <v>PASTA LUBRIFICANTE PARA TUBOS DE PVC C/ ANEL DE BORRACHA ( POTE 5000G)</v>
          </cell>
          <cell r="C13664" t="str">
            <v>UN</v>
          </cell>
          <cell r="D13664">
            <v>221.97</v>
          </cell>
        </row>
        <row r="13665">
          <cell r="A13665">
            <v>20080</v>
          </cell>
          <cell r="B13665" t="str">
            <v>ADESIVO P/ PVC FRASCO C/ 175G</v>
          </cell>
          <cell r="C13665" t="str">
            <v>UN</v>
          </cell>
          <cell r="D13665">
            <v>7.69</v>
          </cell>
        </row>
        <row r="13666">
          <cell r="A13666">
            <v>20082</v>
          </cell>
          <cell r="B13666" t="str">
            <v>SOLUCAO LIMPADORA FRASCO PLASTICO C/ 200CM3</v>
          </cell>
          <cell r="C13666" t="str">
            <v>UN</v>
          </cell>
          <cell r="D13666">
            <v>10.130000000000001</v>
          </cell>
        </row>
        <row r="13667">
          <cell r="A13667">
            <v>20083</v>
          </cell>
          <cell r="B13667" t="str">
            <v>SOLUCAO LIMPADORA FRASCO PLASTICO C/ 1000CM3</v>
          </cell>
          <cell r="C13667" t="str">
            <v>UN</v>
          </cell>
          <cell r="D13667">
            <v>33.71</v>
          </cell>
        </row>
        <row r="13668">
          <cell r="A13668">
            <v>20084</v>
          </cell>
          <cell r="B13668" t="str">
            <v>ANEL BORRACHA, DN 40 MM, PARA TUBO SERIE REFORCADA ESGOTO PREDIAL</v>
          </cell>
          <cell r="C13668" t="str">
            <v>UN</v>
          </cell>
          <cell r="D13668">
            <v>0.59</v>
          </cell>
        </row>
        <row r="13669">
          <cell r="A13669">
            <v>20085</v>
          </cell>
          <cell r="B13669" t="str">
            <v>ANEL BORRACHA, DN 50 MM, PARA TUBO SERIE REFORCADA ESGOTO PREDIAL</v>
          </cell>
          <cell r="C13669" t="str">
            <v>UN</v>
          </cell>
          <cell r="D13669">
            <v>0.55000000000000004</v>
          </cell>
        </row>
        <row r="13670">
          <cell r="A13670">
            <v>20086</v>
          </cell>
          <cell r="B13670" t="str">
            <v>BUCHA REDUCAO PVC SOLD LONGA P/ ESG PREDIAL 50MM X 40MM</v>
          </cell>
          <cell r="C13670" t="str">
            <v>UN</v>
          </cell>
          <cell r="D13670">
            <v>1.2</v>
          </cell>
        </row>
        <row r="13671">
          <cell r="A13671">
            <v>20087</v>
          </cell>
          <cell r="B13671" t="str">
            <v>CAP PVC SERIE R P/ ESG PREDIAL DN 75 MM</v>
          </cell>
          <cell r="C13671" t="str">
            <v>UN</v>
          </cell>
          <cell r="D13671">
            <v>6.79</v>
          </cell>
        </row>
        <row r="13672">
          <cell r="A13672">
            <v>20088</v>
          </cell>
          <cell r="B13672" t="str">
            <v>CAP PVC SERIE R P/ ESG PREDIAL DN 100 MM</v>
          </cell>
          <cell r="C13672" t="str">
            <v>UN</v>
          </cell>
          <cell r="D13672">
            <v>10.01</v>
          </cell>
        </row>
        <row r="13673">
          <cell r="A13673">
            <v>20089</v>
          </cell>
          <cell r="B13673" t="str">
            <v>CAP PVC SERIE R P/ ESG PREDIAL DN 150 MM</v>
          </cell>
          <cell r="C13673" t="str">
            <v>UN</v>
          </cell>
          <cell r="D13673">
            <v>49.79</v>
          </cell>
        </row>
        <row r="13674">
          <cell r="A13674">
            <v>20092</v>
          </cell>
          <cell r="B13674" t="str">
            <v>CAP PVC SOLD P/ TUBO LEVE DN 200 MM</v>
          </cell>
          <cell r="C13674" t="str">
            <v>UN</v>
          </cell>
          <cell r="D13674">
            <v>66.930000000000007</v>
          </cell>
        </row>
        <row r="13675">
          <cell r="A13675">
            <v>20093</v>
          </cell>
          <cell r="B13675" t="str">
            <v>COLAR TOMADA PVC C/ TRAVAS,SAIDA ROSCAVEL C/ BUCHA DE LATAO DE 110MM X 3/4"</v>
          </cell>
          <cell r="C13675" t="str">
            <v>UN</v>
          </cell>
          <cell r="D13675">
            <v>9.4499999999999993</v>
          </cell>
        </row>
        <row r="13676">
          <cell r="A13676">
            <v>20094</v>
          </cell>
          <cell r="B13676" t="str">
            <v>CURVA PVC 45G CURTA NBR-10569 P/REDE COLET ESG PB JE DN 100MM</v>
          </cell>
          <cell r="C13676" t="str">
            <v>UN</v>
          </cell>
          <cell r="D13676">
            <v>5.56</v>
          </cell>
        </row>
        <row r="13677">
          <cell r="A13677">
            <v>20095</v>
          </cell>
          <cell r="B13677" t="str">
            <v>CURVA PVC 90G CURTA NBR-10569 P/REDE COLET ESG PB JE DN 100MM</v>
          </cell>
          <cell r="C13677" t="str">
            <v>UN</v>
          </cell>
          <cell r="D13677">
            <v>7.04</v>
          </cell>
        </row>
        <row r="13678">
          <cell r="A13678">
            <v>20096</v>
          </cell>
          <cell r="B13678" t="str">
            <v>CURVA PVC SERIE R 87,5G CURTA ESG PREDIAL P/ PE-DE-COLUNA 75MM</v>
          </cell>
          <cell r="C13678" t="str">
            <v>UN</v>
          </cell>
          <cell r="D13678">
            <v>20.37</v>
          </cell>
        </row>
        <row r="13679">
          <cell r="A13679">
            <v>20097</v>
          </cell>
          <cell r="B13679" t="str">
            <v>CURVA PVC SERIE R 87,5G CURTA ESG PREDIAL P/ PE-DE-COLUNA 100MM</v>
          </cell>
          <cell r="C13679" t="str">
            <v>UN</v>
          </cell>
          <cell r="D13679">
            <v>35.32</v>
          </cell>
        </row>
        <row r="13680">
          <cell r="A13680">
            <v>20098</v>
          </cell>
          <cell r="B13680" t="str">
            <v>CURVA PVC SERIE R 87,5G CURTA ESG PREDIAL P/ PE-DE-COLUNA 150MM</v>
          </cell>
          <cell r="C13680" t="str">
            <v>UN</v>
          </cell>
          <cell r="D13680">
            <v>229.19</v>
          </cell>
        </row>
        <row r="13681">
          <cell r="A13681">
            <v>20103</v>
          </cell>
          <cell r="B13681" t="str">
            <v>CURVA PVC LEVE 90G C/ PONTA E BOLSA LISA DN 200MM</v>
          </cell>
          <cell r="C13681" t="str">
            <v>UN</v>
          </cell>
          <cell r="D13681">
            <v>165.53</v>
          </cell>
        </row>
        <row r="13682">
          <cell r="A13682">
            <v>20104</v>
          </cell>
          <cell r="B13682" t="str">
            <v>CURVA PVC LEVE 90G C/ PONTA E BOLSA LISA DN 250MM</v>
          </cell>
          <cell r="C13682" t="str">
            <v>UN</v>
          </cell>
          <cell r="D13682">
            <v>526.94000000000005</v>
          </cell>
        </row>
        <row r="13683">
          <cell r="A13683">
            <v>20105</v>
          </cell>
          <cell r="B13683" t="str">
            <v>CURVA PVC LEVE 90G C/ PONTA E BOLSA LISA DN 300MM</v>
          </cell>
          <cell r="C13683" t="str">
            <v>UN</v>
          </cell>
          <cell r="D13683">
            <v>777.57</v>
          </cell>
        </row>
        <row r="13684">
          <cell r="A13684">
            <v>20106</v>
          </cell>
          <cell r="B13684" t="str">
            <v>EXTREMIDADE P/ HIDROMETRO PVC SEM BUCHA DE LATAO CURTA 1/2"</v>
          </cell>
          <cell r="C13684" t="str">
            <v>UN</v>
          </cell>
          <cell r="D13684">
            <v>1.98</v>
          </cell>
        </row>
        <row r="13685">
          <cell r="A13685">
            <v>20107</v>
          </cell>
          <cell r="B13685" t="str">
            <v>EXTREMIDADE P/ HIDROMETRO PVC SEM BUCHA DE LATAO CURTA 3/4"</v>
          </cell>
          <cell r="C13685" t="str">
            <v>UN</v>
          </cell>
          <cell r="D13685">
            <v>2.2799999999999998</v>
          </cell>
        </row>
        <row r="13686">
          <cell r="A13686">
            <v>20108</v>
          </cell>
          <cell r="B13686" t="str">
            <v>EXTREMIDADE P/ HIDROMETRO PVC LONGA 1/2" SEM BUCHA LATAO</v>
          </cell>
          <cell r="C13686" t="str">
            <v>UN</v>
          </cell>
          <cell r="D13686">
            <v>2.0099999999999998</v>
          </cell>
        </row>
        <row r="13687">
          <cell r="A13687">
            <v>20109</v>
          </cell>
          <cell r="B13687" t="str">
            <v>EXTREMIDADE P/ HIDROMETRO PVC LONGA 3/4" SEM BUCHA LATAO</v>
          </cell>
          <cell r="C13687" t="str">
            <v>UN</v>
          </cell>
          <cell r="D13687">
            <v>3</v>
          </cell>
        </row>
        <row r="13688">
          <cell r="A13688">
            <v>20110</v>
          </cell>
          <cell r="B13688" t="str">
            <v>FITA ISOLANTE ADESIVA ANTI-CHAMA EM ROLOS 19MM X 10M</v>
          </cell>
          <cell r="C13688" t="str">
            <v>UN</v>
          </cell>
          <cell r="D13688">
            <v>5.71</v>
          </cell>
        </row>
        <row r="13689">
          <cell r="A13689">
            <v>20111</v>
          </cell>
          <cell r="B13689" t="str">
            <v>FITA ISOLANTE ADESIVA ANTI-CHAMA, USO ATÉ 750 V, EM ROLO DE 19 MM X 20 M</v>
          </cell>
          <cell r="C13689" t="str">
            <v>UN</v>
          </cell>
          <cell r="D13689">
            <v>7.46</v>
          </cell>
        </row>
        <row r="13690">
          <cell r="A13690">
            <v>20128</v>
          </cell>
          <cell r="B13690" t="str">
            <v>JOELHO PVC LEVE 45G DN 150MM</v>
          </cell>
          <cell r="C13690" t="str">
            <v>UN</v>
          </cell>
          <cell r="D13690">
            <v>40.49</v>
          </cell>
        </row>
        <row r="13691">
          <cell r="A13691">
            <v>20129</v>
          </cell>
          <cell r="B13691" t="str">
            <v>JOELHO PVC LEVE 45G DN 200MM</v>
          </cell>
          <cell r="C13691" t="str">
            <v>UN</v>
          </cell>
          <cell r="D13691">
            <v>73.989999999999995</v>
          </cell>
        </row>
        <row r="13692">
          <cell r="A13692">
            <v>20131</v>
          </cell>
          <cell r="B13692" t="str">
            <v>JOELHO PVC LEVE 90G DN 150MM</v>
          </cell>
          <cell r="C13692" t="str">
            <v>UN</v>
          </cell>
          <cell r="D13692">
            <v>42.47</v>
          </cell>
        </row>
        <row r="13693">
          <cell r="A13693">
            <v>20132</v>
          </cell>
          <cell r="B13693" t="str">
            <v>JOELHO PVC LEVE 90G DN 200MM</v>
          </cell>
          <cell r="C13693" t="str">
            <v>UN</v>
          </cell>
          <cell r="D13693">
            <v>119.55</v>
          </cell>
        </row>
        <row r="13694">
          <cell r="A13694">
            <v>20136</v>
          </cell>
          <cell r="B13694" t="str">
            <v>JUNCAO SIMPLES PVC LEVE 150MM</v>
          </cell>
          <cell r="C13694" t="str">
            <v>UN</v>
          </cell>
          <cell r="D13694">
            <v>89.18</v>
          </cell>
        </row>
        <row r="13695">
          <cell r="A13695">
            <v>20137</v>
          </cell>
          <cell r="B13695" t="str">
            <v>JUNCAO SIMPLES REDUCAO PVC LEVE C/ BOLSA P/ ANEL 150 X 75MM</v>
          </cell>
          <cell r="C13695" t="str">
            <v>UN</v>
          </cell>
          <cell r="D13695">
            <v>30.03</v>
          </cell>
        </row>
        <row r="13696">
          <cell r="A13696">
            <v>20138</v>
          </cell>
          <cell r="B13696" t="str">
            <v>JUNCAO SIMPLES REDUCAO PVC LEVE C/ BOLSA P/ ANEL 150 X 100MM</v>
          </cell>
          <cell r="C13696" t="str">
            <v>UN</v>
          </cell>
          <cell r="D13696">
            <v>34.340000000000003</v>
          </cell>
        </row>
        <row r="13697">
          <cell r="A13697">
            <v>20139</v>
          </cell>
          <cell r="B13697" t="str">
            <v>JUNCAO DUPLA PVC SERIE R P/ ESG PREDIAL DN 100MM</v>
          </cell>
          <cell r="C13697" t="str">
            <v>UN</v>
          </cell>
          <cell r="D13697">
            <v>39.57</v>
          </cell>
        </row>
        <row r="13698">
          <cell r="A13698">
            <v>20140</v>
          </cell>
          <cell r="B13698" t="str">
            <v>JUNCAO SIMPLES PVC SERIE R P/ESG PREDIAL DN 40MM</v>
          </cell>
          <cell r="C13698" t="str">
            <v>UN</v>
          </cell>
          <cell r="D13698">
            <v>5.34</v>
          </cell>
        </row>
        <row r="13699">
          <cell r="A13699">
            <v>20141</v>
          </cell>
          <cell r="B13699" t="str">
            <v>JUNCAO SIMPLES PVC SERIE R P/ESG PREDIAL DN 50MM</v>
          </cell>
          <cell r="C13699" t="str">
            <v>UN</v>
          </cell>
          <cell r="D13699">
            <v>8.24</v>
          </cell>
        </row>
        <row r="13700">
          <cell r="A13700">
            <v>20142</v>
          </cell>
          <cell r="B13700" t="str">
            <v>JUNCAO SIMPLES PVC SERIE R P/ESG PREDIAL DN 75 X 75MM</v>
          </cell>
          <cell r="C13700" t="str">
            <v>UN</v>
          </cell>
          <cell r="D13700">
            <v>19.54</v>
          </cell>
        </row>
        <row r="13701">
          <cell r="A13701">
            <v>20143</v>
          </cell>
          <cell r="B13701" t="str">
            <v>JUNCAO SIMPLES PVC SERIE R P/ESG PREDIAL DN 100 X 75MM</v>
          </cell>
          <cell r="C13701" t="str">
            <v>UN</v>
          </cell>
          <cell r="D13701">
            <v>31.21</v>
          </cell>
        </row>
        <row r="13702">
          <cell r="A13702">
            <v>20144</v>
          </cell>
          <cell r="B13702" t="str">
            <v>JUNCAO SIMPLES PVC SERIE R P/ESG PREDIAL DN 100 X 100MM</v>
          </cell>
          <cell r="C13702" t="str">
            <v>UN</v>
          </cell>
          <cell r="D13702">
            <v>29.76</v>
          </cell>
        </row>
        <row r="13703">
          <cell r="A13703">
            <v>20145</v>
          </cell>
          <cell r="B13703" t="str">
            <v>JUNCAO SIMPLES PVC SERIE R P/ESG PREDIAL DN 150 X 100MM</v>
          </cell>
          <cell r="C13703" t="str">
            <v>UN</v>
          </cell>
          <cell r="D13703">
            <v>76.959999999999994</v>
          </cell>
        </row>
        <row r="13704">
          <cell r="A13704">
            <v>20146</v>
          </cell>
          <cell r="B13704" t="str">
            <v>JUNCAO SIMPLES PVC SERIE R P/ESG PREDIAL DN 150 X 150MM</v>
          </cell>
          <cell r="C13704" t="str">
            <v>UN</v>
          </cell>
          <cell r="D13704">
            <v>79.64</v>
          </cell>
        </row>
        <row r="13705">
          <cell r="A13705">
            <v>20147</v>
          </cell>
          <cell r="B13705" t="str">
            <v>JOELHO REDUCAO 90G PVC SOLD C/ BUCHA DE LATAO 25MM X 1/2"</v>
          </cell>
          <cell r="C13705" t="str">
            <v>UN</v>
          </cell>
          <cell r="D13705">
            <v>3.28</v>
          </cell>
        </row>
        <row r="13706">
          <cell r="A13706">
            <v>20148</v>
          </cell>
          <cell r="B13706" t="str">
            <v>JOELHO PVC SERIE R P/ ESG PREDIAL 45G DN 40MM</v>
          </cell>
          <cell r="C13706" t="str">
            <v>UN</v>
          </cell>
          <cell r="D13706">
            <v>2.63</v>
          </cell>
        </row>
        <row r="13707">
          <cell r="A13707">
            <v>20149</v>
          </cell>
          <cell r="B13707" t="str">
            <v>JOELHO PVC SERIE R P/ ESG PREDIAL 45G DN 50MM</v>
          </cell>
          <cell r="C13707" t="str">
            <v>UN</v>
          </cell>
          <cell r="D13707">
            <v>4.01</v>
          </cell>
        </row>
        <row r="13708">
          <cell r="A13708">
            <v>20150</v>
          </cell>
          <cell r="B13708" t="str">
            <v>JOELHO PVC SERIE R P/ ESG PREDIAL 45G DN 75MM</v>
          </cell>
          <cell r="C13708" t="str">
            <v>UN</v>
          </cell>
          <cell r="D13708">
            <v>9.43</v>
          </cell>
        </row>
        <row r="13709">
          <cell r="A13709">
            <v>20151</v>
          </cell>
          <cell r="B13709" t="str">
            <v>JOELHO PVC SERIE R P/ ESG PREDIAL 45G DN 100MM</v>
          </cell>
          <cell r="C13709" t="str">
            <v>UN</v>
          </cell>
          <cell r="D13709">
            <v>13.32</v>
          </cell>
        </row>
        <row r="13710">
          <cell r="A13710">
            <v>20152</v>
          </cell>
          <cell r="B13710" t="str">
            <v>JOELHO PVC SERIE R P/ ESG PREDIAL 45G DN 150MM</v>
          </cell>
          <cell r="C13710" t="str">
            <v>UN</v>
          </cell>
          <cell r="D13710">
            <v>41.33</v>
          </cell>
        </row>
        <row r="13711">
          <cell r="A13711">
            <v>20154</v>
          </cell>
          <cell r="B13711" t="str">
            <v>JOELHO PVC SERIE R P/ ESG PREDIAL 90G DN 40MM</v>
          </cell>
          <cell r="C13711" t="str">
            <v>UN</v>
          </cell>
          <cell r="D13711">
            <v>2.9</v>
          </cell>
        </row>
        <row r="13712">
          <cell r="A13712">
            <v>20155</v>
          </cell>
          <cell r="B13712" t="str">
            <v>JOELHO PVC SERIE R P/ ESG PREDIAL 90G DN 50MM</v>
          </cell>
          <cell r="C13712" t="str">
            <v>UN</v>
          </cell>
          <cell r="D13712">
            <v>4.58</v>
          </cell>
        </row>
        <row r="13713">
          <cell r="A13713">
            <v>20156</v>
          </cell>
          <cell r="B13713" t="str">
            <v>JOELHO PVC SERIE R P/ ESG PREDIAL 90G DN 75MM</v>
          </cell>
          <cell r="C13713" t="str">
            <v>UN</v>
          </cell>
          <cell r="D13713">
            <v>9.81</v>
          </cell>
        </row>
        <row r="13714">
          <cell r="A13714">
            <v>20157</v>
          </cell>
          <cell r="B13714" t="str">
            <v>JOELHO PVC SERIE R P/ ESG PREDIAL 90G DN 100 MM</v>
          </cell>
          <cell r="C13714" t="str">
            <v>UN</v>
          </cell>
          <cell r="D13714">
            <v>16.260000000000002</v>
          </cell>
        </row>
        <row r="13715">
          <cell r="A13715">
            <v>20158</v>
          </cell>
          <cell r="B13715" t="str">
            <v>JOELHO PVC SERIE R P/ ESG PREDIAL 90G DN 150 MM</v>
          </cell>
          <cell r="C13715" t="str">
            <v>UN</v>
          </cell>
          <cell r="D13715">
            <v>60.56</v>
          </cell>
        </row>
        <row r="13716">
          <cell r="A13716">
            <v>20159</v>
          </cell>
          <cell r="B13716" t="str">
            <v>JOELHO PVC SERIE R P/ ESG PREDIAL 90G C/ VISITA 100 X 75M M</v>
          </cell>
          <cell r="C13716" t="str">
            <v>UN</v>
          </cell>
          <cell r="D13716">
            <v>24.04</v>
          </cell>
        </row>
        <row r="13717">
          <cell r="A13717">
            <v>20162</v>
          </cell>
          <cell r="B13717" t="str">
            <v>LUVA DUPLA PVC LEVE DN 150MM</v>
          </cell>
          <cell r="C13717" t="str">
            <v>UN</v>
          </cell>
          <cell r="D13717">
            <v>21.2</v>
          </cell>
        </row>
        <row r="13718">
          <cell r="A13718">
            <v>20163</v>
          </cell>
          <cell r="B13718" t="str">
            <v>LUVA DUPLA PVC LEVE DN 200MM</v>
          </cell>
          <cell r="C13718" t="str">
            <v>UN</v>
          </cell>
          <cell r="D13718">
            <v>37.479999999999997</v>
          </cell>
        </row>
        <row r="13719">
          <cell r="A13719">
            <v>20164</v>
          </cell>
          <cell r="B13719" t="str">
            <v>LUVA CORRER PVC SERIE R P/ ESG PREDIAL 75MM</v>
          </cell>
          <cell r="C13719" t="str">
            <v>UN</v>
          </cell>
          <cell r="D13719">
            <v>5.67</v>
          </cell>
        </row>
        <row r="13720">
          <cell r="A13720">
            <v>20165</v>
          </cell>
          <cell r="B13720" t="str">
            <v>LUVA CORRER PVC SERIE R P/ ESG PREDIAL 100MM</v>
          </cell>
          <cell r="C13720" t="str">
            <v>UN</v>
          </cell>
          <cell r="D13720">
            <v>7.28</v>
          </cell>
        </row>
        <row r="13721">
          <cell r="A13721">
            <v>20166</v>
          </cell>
          <cell r="B13721" t="str">
            <v>LUVA CORRER PVC SERIE R P/ ESG PREDIAL 150MM</v>
          </cell>
          <cell r="C13721" t="str">
            <v>UN</v>
          </cell>
          <cell r="D13721">
            <v>47.27</v>
          </cell>
        </row>
        <row r="13722">
          <cell r="A13722">
            <v>20167</v>
          </cell>
          <cell r="B13722" t="str">
            <v>LUVA SIMPLES PVC SERIE R P/ESG PREDIAL 40MM</v>
          </cell>
          <cell r="C13722" t="str">
            <v>UN</v>
          </cell>
          <cell r="D13722">
            <v>3.12</v>
          </cell>
        </row>
        <row r="13723">
          <cell r="A13723">
            <v>20168</v>
          </cell>
          <cell r="B13723" t="str">
            <v>LUVA SIMPLES PVC SERIE R P/ESG PREDIAL 50MM</v>
          </cell>
          <cell r="C13723" t="str">
            <v>UN</v>
          </cell>
          <cell r="D13723">
            <v>4.12</v>
          </cell>
        </row>
        <row r="13724">
          <cell r="A13724">
            <v>20169</v>
          </cell>
          <cell r="B13724" t="str">
            <v>LUVA SIMPLES PVC SERIE R P/ESG PREDIAL 75MM</v>
          </cell>
          <cell r="C13724" t="str">
            <v>UN</v>
          </cell>
          <cell r="D13724">
            <v>4.88</v>
          </cell>
        </row>
        <row r="13725">
          <cell r="A13725">
            <v>20170</v>
          </cell>
          <cell r="B13725" t="str">
            <v>LUVA SIMPLES PVC SERIE R P/ESG PREDIAL 100MM</v>
          </cell>
          <cell r="C13725" t="str">
            <v>UN</v>
          </cell>
          <cell r="D13725">
            <v>7.6</v>
          </cell>
        </row>
        <row r="13726">
          <cell r="A13726">
            <v>20171</v>
          </cell>
          <cell r="B13726" t="str">
            <v>LUVA SIMPLES PVC SERIE R P/ESG PREDIAL 150MM</v>
          </cell>
          <cell r="C13726" t="str">
            <v>UN</v>
          </cell>
          <cell r="D13726">
            <v>18.579999999999998</v>
          </cell>
        </row>
        <row r="13727">
          <cell r="A13727">
            <v>20172</v>
          </cell>
          <cell r="B13727" t="str">
            <v>TE PVC 90G NBR 10569 P/ REDE COLET ESG JE BBP DN 100MM</v>
          </cell>
          <cell r="C13727" t="str">
            <v>UN</v>
          </cell>
          <cell r="D13727">
            <v>8.67</v>
          </cell>
        </row>
        <row r="13728">
          <cell r="A13728">
            <v>20174</v>
          </cell>
          <cell r="B13728" t="str">
            <v>TE PVC LEVE 90G CURTO 150MM</v>
          </cell>
          <cell r="C13728" t="str">
            <v>UN</v>
          </cell>
          <cell r="D13728">
            <v>46.86</v>
          </cell>
        </row>
        <row r="13729">
          <cell r="A13729">
            <v>20175</v>
          </cell>
          <cell r="B13729" t="str">
            <v>TE PVC LEVE 90G CURTO 200MM</v>
          </cell>
          <cell r="C13729" t="str">
            <v>UN</v>
          </cell>
          <cell r="D13729">
            <v>169.62</v>
          </cell>
        </row>
        <row r="13730">
          <cell r="A13730">
            <v>20176</v>
          </cell>
          <cell r="B13730" t="str">
            <v>TE REDUCAO PVC LEVE 90G CURTO C/ BOLSA P/ ANEL 150 X 100MM</v>
          </cell>
          <cell r="C13730" t="str">
            <v>UN</v>
          </cell>
          <cell r="D13730">
            <v>50.97</v>
          </cell>
        </row>
        <row r="13731">
          <cell r="A13731">
            <v>20177</v>
          </cell>
          <cell r="B13731" t="str">
            <v>TE PVC SERIE R P/ ESG PREDIAL 75 X 75MM</v>
          </cell>
          <cell r="C13731" t="str">
            <v>UN</v>
          </cell>
          <cell r="D13731">
            <v>20.87</v>
          </cell>
        </row>
        <row r="13732">
          <cell r="A13732">
            <v>20178</v>
          </cell>
          <cell r="B13732" t="str">
            <v>TE PVC SERIE R P/ ESG PREDIAL 100 X 75MM</v>
          </cell>
          <cell r="C13732" t="str">
            <v>UN</v>
          </cell>
          <cell r="D13732">
            <v>26.81</v>
          </cell>
        </row>
        <row r="13733">
          <cell r="A13733">
            <v>20179</v>
          </cell>
          <cell r="B13733" t="str">
            <v>TE PVC SERIE R P/ ESG PREDIAL 100 X 100MM</v>
          </cell>
          <cell r="C13733" t="str">
            <v>UN</v>
          </cell>
          <cell r="D13733">
            <v>36.4</v>
          </cell>
        </row>
        <row r="13734">
          <cell r="A13734">
            <v>20180</v>
          </cell>
          <cell r="B13734" t="str">
            <v>TE PVC SERIE R P/ ESG PREDIAL 150 X 100MM</v>
          </cell>
          <cell r="C13734" t="str">
            <v>UN</v>
          </cell>
          <cell r="D13734">
            <v>64.78</v>
          </cell>
        </row>
        <row r="13735">
          <cell r="A13735">
            <v>20181</v>
          </cell>
          <cell r="B13735" t="str">
            <v>TE PVC SERIE R P/ ESG PREDIAL 150 X 150MM</v>
          </cell>
          <cell r="C13735" t="str">
            <v>UN</v>
          </cell>
          <cell r="D13735">
            <v>81.94</v>
          </cell>
        </row>
        <row r="13736">
          <cell r="A13736">
            <v>20182</v>
          </cell>
          <cell r="B13736" t="str">
            <v>TE INSPECAO PVC SERIE R P/ESG PREDIAL 75 X 75MM</v>
          </cell>
          <cell r="C13736" t="str">
            <v>UN</v>
          </cell>
          <cell r="D13736">
            <v>28.68</v>
          </cell>
        </row>
        <row r="13737">
          <cell r="A13737">
            <v>20183</v>
          </cell>
          <cell r="B13737" t="str">
            <v>TE INSPECAO PVC SERIE R P/ESG PREDIAL 100 X 75MM</v>
          </cell>
          <cell r="C13737" t="str">
            <v>UN</v>
          </cell>
          <cell r="D13737">
            <v>35.39</v>
          </cell>
        </row>
        <row r="13738">
          <cell r="A13738">
            <v>20185</v>
          </cell>
          <cell r="B13738" t="str">
            <v>MANGUEIRA DE CONDUCAO DE AGUA PARA SERVICOS LEVES E MEDIOS, COR LARANJA, D = 1 1/2" (40 MM)</v>
          </cell>
          <cell r="C13738" t="str">
            <v>M</v>
          </cell>
          <cell r="D13738">
            <v>12.61</v>
          </cell>
        </row>
        <row r="13739">
          <cell r="A13739">
            <v>20189</v>
          </cell>
          <cell r="B13739" t="str">
            <v>MAQUINA JATO DE AREIA PNEUMATICA CAMARA DUPLA 1 SAIDA</v>
          </cell>
          <cell r="C13739" t="str">
            <v>H</v>
          </cell>
          <cell r="D13739">
            <v>6.08</v>
          </cell>
        </row>
        <row r="13740">
          <cell r="A13740">
            <v>20190</v>
          </cell>
          <cell r="B13740" t="str">
            <v>MAQUINA JATO DE AREIA PNEUMATICA CAMARA DUPLA 2 SAIDA</v>
          </cell>
          <cell r="C13740" t="str">
            <v>H</v>
          </cell>
          <cell r="D13740">
            <v>7.94</v>
          </cell>
        </row>
        <row r="13741">
          <cell r="A13741">
            <v>20193</v>
          </cell>
          <cell r="B13741" t="str">
            <v>ANDAIME METALICO TIPO FACHADEIRO LARG=1,20M ALTURA = 2,0M</v>
          </cell>
          <cell r="C13741" t="str">
            <v>M2/MES</v>
          </cell>
          <cell r="D13741">
            <v>1.57</v>
          </cell>
        </row>
        <row r="13742">
          <cell r="A13742">
            <v>20195</v>
          </cell>
          <cell r="B13742" t="str">
            <v>TABUA EM MADEIRA DE LEI 2A QUALIDADE MACHO/FEMEA 10 X 2,0CM P/ PISO</v>
          </cell>
          <cell r="C13742" t="str">
            <v>M2</v>
          </cell>
          <cell r="D13742">
            <v>91.84</v>
          </cell>
        </row>
        <row r="13743">
          <cell r="A13743">
            <v>20196</v>
          </cell>
          <cell r="B13743" t="str">
            <v>PECA DE MADEIRA DE LEI NATIVA/REGIONAL3 X 4. 1/2 (7,5 X 11,5CM) NAO APARELHADA</v>
          </cell>
          <cell r="C13743" t="str">
            <v>M</v>
          </cell>
          <cell r="D13743">
            <v>22.81</v>
          </cell>
        </row>
        <row r="13744">
          <cell r="A13744">
            <v>20197</v>
          </cell>
          <cell r="B13744" t="str">
            <v>MADEIRA DE 1A. QUALIDADE, SERRADA E NAO APARELHADA, PARA ESTRUTURA DE TELHADO</v>
          </cell>
          <cell r="C13744" t="str">
            <v>M3</v>
          </cell>
          <cell r="D13744">
            <v>2640</v>
          </cell>
        </row>
        <row r="13745">
          <cell r="A13745">
            <v>20198</v>
          </cell>
          <cell r="B13745" t="str">
            <v>MADEIRA DE 1A. QUALIDADE (MADEIRA BRANCA), SERRADA E NAO APARELHADA, PARA FORMAS DE CONCRETO ARMADO</v>
          </cell>
          <cell r="C13745" t="str">
            <v>M3</v>
          </cell>
          <cell r="D13745">
            <v>1772.34</v>
          </cell>
        </row>
        <row r="13746">
          <cell r="A13746">
            <v>20199</v>
          </cell>
          <cell r="B13746" t="str">
            <v>!EM PROCESSO DE DESATIVAÇÃO! MADEIRA ANGELIM SERRADA 1A QUALIDADE NAO APARELHADA</v>
          </cell>
          <cell r="C13746" t="str">
            <v>M3</v>
          </cell>
          <cell r="D13746">
            <v>2007.54</v>
          </cell>
        </row>
        <row r="13747">
          <cell r="A13747">
            <v>20200</v>
          </cell>
          <cell r="B13747" t="str">
            <v>MADEIRA PEROBA SERRADA 1A QUALIDADE NAO APARELHADA</v>
          </cell>
          <cell r="C13747" t="str">
            <v>M3</v>
          </cell>
          <cell r="D13747">
            <v>2590.63</v>
          </cell>
        </row>
        <row r="13748">
          <cell r="A13748">
            <v>20201</v>
          </cell>
          <cell r="B13748" t="str">
            <v>MADEIRA PINUS SERRADA 1A QUALIDADE NAO APARELHADA</v>
          </cell>
          <cell r="C13748" t="str">
            <v>M3</v>
          </cell>
          <cell r="D13748">
            <v>968.01</v>
          </cell>
        </row>
        <row r="13749">
          <cell r="A13749">
            <v>20204</v>
          </cell>
          <cell r="B13749" t="str">
            <v>PECA DE MADEIRA LEI APARELHADA 3 X 9" (7,5 X 23CM)</v>
          </cell>
          <cell r="C13749" t="str">
            <v>M</v>
          </cell>
          <cell r="D13749">
            <v>59.9</v>
          </cell>
        </row>
        <row r="13750">
          <cell r="A13750">
            <v>20205</v>
          </cell>
          <cell r="B13750" t="str">
            <v>PECA DE MADEIRA LEI APARELHADA 1,5 X 4CM</v>
          </cell>
          <cell r="C13750" t="str">
            <v>M</v>
          </cell>
          <cell r="D13750">
            <v>2.0699999999999998</v>
          </cell>
        </row>
        <row r="13751">
          <cell r="A13751">
            <v>20206</v>
          </cell>
          <cell r="B13751" t="str">
            <v>PECA DE MADEIRA LEI APARELHADA 2 X 10CM</v>
          </cell>
          <cell r="C13751" t="str">
            <v>M</v>
          </cell>
          <cell r="D13751">
            <v>6.94</v>
          </cell>
        </row>
        <row r="13752">
          <cell r="A13752">
            <v>20207</v>
          </cell>
          <cell r="B13752" t="str">
            <v>PECA DE MADEIRA LEI APARELHADA 1 1/2 X 3" (4 X 7,5CM)</v>
          </cell>
          <cell r="C13752" t="str">
            <v>M</v>
          </cell>
          <cell r="D13752">
            <v>10.41</v>
          </cell>
        </row>
        <row r="13753">
          <cell r="A13753">
            <v>20208</v>
          </cell>
          <cell r="B13753" t="str">
            <v>PECA DE MADEIRA LEI APARELHADA 3 X 12" (7,5 X 30CM)</v>
          </cell>
          <cell r="C13753" t="str">
            <v>M</v>
          </cell>
          <cell r="D13753">
            <v>78.150000000000006</v>
          </cell>
        </row>
        <row r="13754">
          <cell r="A13754">
            <v>20209</v>
          </cell>
          <cell r="B13754" t="str">
            <v>PECA DE MADEIRA LEI APARELHADA 3 X 3" (7,5 X 7,5CM)</v>
          </cell>
          <cell r="C13754" t="str">
            <v>M</v>
          </cell>
          <cell r="D13754">
            <v>19.53</v>
          </cell>
        </row>
        <row r="13755">
          <cell r="A13755">
            <v>20210</v>
          </cell>
          <cell r="B13755" t="str">
            <v>PECA DE MADEIRA LEI APARELHADA 3 X 4.1/2" (7,5 X 11,5)</v>
          </cell>
          <cell r="C13755" t="str">
            <v>M</v>
          </cell>
          <cell r="D13755">
            <v>29.94</v>
          </cell>
        </row>
        <row r="13756">
          <cell r="A13756">
            <v>20211</v>
          </cell>
          <cell r="B13756" t="str">
            <v>PECA DE MADEIRA LEI APARELHADA 3 X 6" (7,5 X 15CM)</v>
          </cell>
          <cell r="C13756" t="str">
            <v>M</v>
          </cell>
          <cell r="D13756">
            <v>39.090000000000003</v>
          </cell>
        </row>
        <row r="13757">
          <cell r="A13757">
            <v>20212</v>
          </cell>
          <cell r="B13757" t="str">
            <v>PECA DE MADEIRA LEI APARELHADA 2 X 3" (5 X 7,5CM)</v>
          </cell>
          <cell r="C13757" t="str">
            <v>M</v>
          </cell>
          <cell r="D13757">
            <v>13.03</v>
          </cell>
        </row>
        <row r="13758">
          <cell r="A13758">
            <v>20213</v>
          </cell>
          <cell r="B13758" t="str">
            <v>PECA DE MADEIRA LEI APARELHADA 6 X 12CM</v>
          </cell>
          <cell r="C13758" t="str">
            <v>M</v>
          </cell>
          <cell r="D13758">
            <v>22.74</v>
          </cell>
        </row>
        <row r="13759">
          <cell r="A13759">
            <v>20214</v>
          </cell>
          <cell r="B13759" t="str">
            <v>RUFO PARA TELHA DE FIBROCIMENTO CANALETE 49 OU KALHETA (SEM AMIANTO)</v>
          </cell>
          <cell r="C13759" t="str">
            <v>UN</v>
          </cell>
          <cell r="D13759">
            <v>30.95</v>
          </cell>
        </row>
        <row r="13760">
          <cell r="A13760">
            <v>20215</v>
          </cell>
          <cell r="B13760" t="str">
            <v>RUFO PARA TELHA DE FIBROCIMENTO (SEM AMIANTO)</v>
          </cell>
          <cell r="C13760" t="str">
            <v>UN</v>
          </cell>
          <cell r="D13760">
            <v>16.989999999999998</v>
          </cell>
        </row>
        <row r="13761">
          <cell r="A13761">
            <v>20216</v>
          </cell>
          <cell r="B13761" t="str">
            <v>MAQUINA P/ DESBOBINAR, ENDIREITAR E CORTAR FERRO, MENEGOTTI, MODELO MCF, C/ MOTOR ELETRICO 2 HP</v>
          </cell>
          <cell r="C13761" t="str">
            <v>UN</v>
          </cell>
          <cell r="D13761">
            <v>2212.96</v>
          </cell>
        </row>
        <row r="13762">
          <cell r="A13762">
            <v>20219</v>
          </cell>
          <cell r="B13762" t="str">
            <v>ESPARGIDOR DE ASFALTO PRESSURIZADO, REBOCAVEL, TANQUE DE 2500 L, PNEUMATICO, COM MOTOR A GASOLINA 3,4HP</v>
          </cell>
          <cell r="C13762" t="str">
            <v>UN</v>
          </cell>
          <cell r="D13762">
            <v>70000</v>
          </cell>
        </row>
        <row r="13763">
          <cell r="A13763">
            <v>20231</v>
          </cell>
          <cell r="B13763" t="str">
            <v>RODAPE GRANITO 10 X 2CM</v>
          </cell>
          <cell r="C13763" t="str">
            <v>M</v>
          </cell>
          <cell r="D13763">
            <v>26.54</v>
          </cell>
        </row>
        <row r="13764">
          <cell r="A13764">
            <v>20232</v>
          </cell>
          <cell r="B13764" t="str">
            <v>SOLEIRA GRANITO 15 X 3CM</v>
          </cell>
          <cell r="C13764" t="str">
            <v>M</v>
          </cell>
          <cell r="D13764">
            <v>47.77</v>
          </cell>
        </row>
        <row r="13765">
          <cell r="A13765">
            <v>20233</v>
          </cell>
          <cell r="B13765" t="str">
            <v>SOLEIRA GRANITO 25 X 3CM</v>
          </cell>
          <cell r="C13765" t="str">
            <v>M</v>
          </cell>
          <cell r="D13765">
            <v>76.959999999999994</v>
          </cell>
        </row>
        <row r="13766">
          <cell r="A13766">
            <v>20234</v>
          </cell>
          <cell r="B13766" t="str">
            <v>TANQUE MONOBLOCO DE GRANITINA OU MARMORITE, MODELO POPULAR (1 ESFREGADOR), PARA LAVAR ROUPAS</v>
          </cell>
          <cell r="C13766" t="str">
            <v>UN</v>
          </cell>
          <cell r="D13766">
            <v>41.45</v>
          </cell>
        </row>
        <row r="13767">
          <cell r="A13767">
            <v>20235</v>
          </cell>
          <cell r="B13767" t="str">
            <v>CUMEEIRA NORMAL DE FIBROCIMENTO COM ABAS DE 300MM PARA TELHA ONDULADA E= 6 MM (SEM AMIANTO)</v>
          </cell>
          <cell r="C13767" t="str">
            <v>UN</v>
          </cell>
          <cell r="D13767">
            <v>41.23</v>
          </cell>
        </row>
        <row r="13768">
          <cell r="A13768">
            <v>20236</v>
          </cell>
          <cell r="B13768" t="str">
            <v>CUMEEIRA ARTICULADA DE FIBROCIMENTO PARA TELHA ONDULADA E= 6 MM (SEM AMIANTO)</v>
          </cell>
          <cell r="C13768" t="str">
            <v>UN</v>
          </cell>
          <cell r="D13768">
            <v>22.79</v>
          </cell>
        </row>
        <row r="13769">
          <cell r="A13769">
            <v>20238</v>
          </cell>
          <cell r="B13769" t="str">
            <v>BANHEIRA EM POLIESTER COM FIBRA DE VIDRO, CAPACIDADE DE *174* L, COM 170,0 X 79,5 X 38,0 CM, NAO INCLUSO ACESSORIOS PARA HIDROMASSAGEM</v>
          </cell>
          <cell r="C13769" t="str">
            <v>UN</v>
          </cell>
          <cell r="D13769">
            <v>981.25</v>
          </cell>
        </row>
        <row r="13770">
          <cell r="A13770">
            <v>20239</v>
          </cell>
          <cell r="B13770" t="str">
            <v>DOBRADICA FERRO POLIDO OU GALV 2 X 2.1/2" E=1,2MM PINO SOLTO OU REVERSIVEL SEM ANEIS</v>
          </cell>
          <cell r="C13770" t="str">
            <v>UN</v>
          </cell>
          <cell r="D13770">
            <v>4.53</v>
          </cell>
        </row>
        <row r="13771">
          <cell r="A13771">
            <v>20240</v>
          </cell>
          <cell r="B13771" t="str">
            <v>JOGO DE FERRAGEM P/ BASCULANTE DE MADEIRA - GONZOS, TRANQ., CORRENTES</v>
          </cell>
          <cell r="C13771" t="str">
            <v>JG</v>
          </cell>
          <cell r="D13771">
            <v>29.75</v>
          </cell>
        </row>
        <row r="13772">
          <cell r="A13772">
            <v>20241</v>
          </cell>
          <cell r="B13772" t="str">
            <v>JOGO DE FERRAGEM P/ JANELA CORRER EM LATAO CROMADO- TRILHO, RODIZIO, TRINCOS</v>
          </cell>
          <cell r="C13772" t="str">
            <v>JG</v>
          </cell>
          <cell r="D13772">
            <v>93.11</v>
          </cell>
        </row>
        <row r="13773">
          <cell r="A13773">
            <v>20242</v>
          </cell>
          <cell r="B13773" t="str">
            <v>JOGO DE FERRAGEM P/ JANELA CORRER EM FERRO CROMADO - TRILHO, RODIZIO, TRINCOS</v>
          </cell>
          <cell r="C13773" t="str">
            <v>JG</v>
          </cell>
          <cell r="D13773">
            <v>70.849999999999994</v>
          </cell>
        </row>
        <row r="13774">
          <cell r="A13774">
            <v>20243</v>
          </cell>
          <cell r="B13774" t="str">
            <v>JOGO DE FERRAGEM P/ JANELA CORRER EM FERRO NIQUELADO - TRILHO, RODIZIO, TRINCOS</v>
          </cell>
          <cell r="C13774" t="str">
            <v>JG</v>
          </cell>
          <cell r="D13774">
            <v>64.23</v>
          </cell>
        </row>
        <row r="13775">
          <cell r="A13775">
            <v>20244</v>
          </cell>
          <cell r="B13775" t="str">
            <v>FIO P/ INSTAL. ELETRONICA (SOM) POLARIZADO BICOLOR 2 X 0,75MM2</v>
          </cell>
          <cell r="C13775" t="str">
            <v>M</v>
          </cell>
          <cell r="D13775">
            <v>1.72</v>
          </cell>
        </row>
        <row r="13776">
          <cell r="A13776">
            <v>20245</v>
          </cell>
          <cell r="B13776" t="str">
            <v>TOMADA COMPLETA P/ RADIO E TV</v>
          </cell>
          <cell r="C13776" t="str">
            <v>UN</v>
          </cell>
          <cell r="D13776">
            <v>6.49</v>
          </cell>
        </row>
        <row r="13777">
          <cell r="A13777">
            <v>20247</v>
          </cell>
          <cell r="B13777" t="str">
            <v>PREGO DE ACO 15 X 15 C/ CABECA</v>
          </cell>
          <cell r="C13777" t="str">
            <v>KG</v>
          </cell>
          <cell r="D13777">
            <v>10.68</v>
          </cell>
        </row>
        <row r="13778">
          <cell r="A13778">
            <v>20248</v>
          </cell>
          <cell r="B13778" t="str">
            <v>SOLEIRA MARMORE DE 3 X 5CM</v>
          </cell>
          <cell r="C13778" t="str">
            <v>M</v>
          </cell>
          <cell r="D13778">
            <v>29.19</v>
          </cell>
        </row>
        <row r="13779">
          <cell r="A13779">
            <v>20249</v>
          </cell>
          <cell r="B13779" t="str">
            <v>TABEIRA EM MARMORE 2 X 5CM</v>
          </cell>
          <cell r="C13779" t="str">
            <v>M</v>
          </cell>
          <cell r="D13779">
            <v>15.92</v>
          </cell>
        </row>
        <row r="13780">
          <cell r="A13780">
            <v>20250</v>
          </cell>
          <cell r="B13780" t="str">
            <v>SISAL EM FIBRA</v>
          </cell>
          <cell r="C13780" t="str">
            <v>KG</v>
          </cell>
          <cell r="D13780">
            <v>5.5</v>
          </cell>
        </row>
        <row r="13781">
          <cell r="A13781">
            <v>20251</v>
          </cell>
          <cell r="B13781" t="str">
            <v>TORNEIRA CROMADA MEDIA 1/2" OU 3/4" REF 1143 P/ TANQUE - PADRAO MEDIO</v>
          </cell>
          <cell r="C13781" t="str">
            <v>UN</v>
          </cell>
          <cell r="D13781">
            <v>31.54</v>
          </cell>
        </row>
        <row r="13782">
          <cell r="A13782">
            <v>20252</v>
          </cell>
          <cell r="B13782" t="str">
            <v>TORNEIRA CROMADA LONGA 1/2" OU 3/4" REF 1158 P/ PIA COZ - PADRAO MEDIO</v>
          </cell>
          <cell r="C13782" t="str">
            <v>UN</v>
          </cell>
          <cell r="D13782">
            <v>52.73</v>
          </cell>
        </row>
        <row r="13783">
          <cell r="A13783">
            <v>20253</v>
          </cell>
          <cell r="B13783" t="str">
            <v>CAIXA PASSAGEM METALICA 35 X 35 X 12CM P/ INST ELETRICA</v>
          </cell>
          <cell r="C13783" t="str">
            <v>UN</v>
          </cell>
          <cell r="D13783">
            <v>36.28</v>
          </cell>
        </row>
        <row r="13784">
          <cell r="A13784">
            <v>20254</v>
          </cell>
          <cell r="B13784" t="str">
            <v>CAIXA PASSAGEM METALICA 15 X 15 X 10CM P/ INST ELETRICA</v>
          </cell>
          <cell r="C13784" t="str">
            <v>UN</v>
          </cell>
          <cell r="D13784">
            <v>10.210000000000001</v>
          </cell>
        </row>
        <row r="13785">
          <cell r="A13785">
            <v>20255</v>
          </cell>
          <cell r="B13785" t="str">
            <v>CAIXA PASSAGEM METALICA 25 X 25 X 10CM P/ INST ELETRICA</v>
          </cell>
          <cell r="C13785" t="str">
            <v>UN</v>
          </cell>
          <cell r="D13785">
            <v>18.37</v>
          </cell>
        </row>
        <row r="13786">
          <cell r="A13786">
            <v>20256</v>
          </cell>
          <cell r="B13786" t="str">
            <v>ROLDANAS PLASTICAS/PVC OU CLEATS TAMANHO MEDIO P/ INSTALACAO ELETR APARENTE</v>
          </cell>
          <cell r="C13786" t="str">
            <v>UN</v>
          </cell>
          <cell r="D13786">
            <v>2.46</v>
          </cell>
        </row>
        <row r="13787">
          <cell r="A13787">
            <v>20257</v>
          </cell>
          <cell r="B13787" t="str">
            <v>TUBO 1/2" DIN 2440 PSI 300 C/ COSTURA ROSCA CONICA</v>
          </cell>
          <cell r="C13787" t="str">
            <v>M</v>
          </cell>
          <cell r="D13787">
            <v>11.65</v>
          </cell>
        </row>
        <row r="13788">
          <cell r="A13788">
            <v>20258</v>
          </cell>
          <cell r="B13788" t="str">
            <v>TUBO 3/4" DIN 2440 PSI 300 C/ COSTURA ROSCA CONICA</v>
          </cell>
          <cell r="C13788" t="str">
            <v>M</v>
          </cell>
          <cell r="D13788">
            <v>15.02</v>
          </cell>
        </row>
        <row r="13789">
          <cell r="A13789">
            <v>20259</v>
          </cell>
          <cell r="B13789" t="str">
            <v>BAGUETE DE BORRACHA P/ JANELA 1,5 X 1,0CM</v>
          </cell>
          <cell r="C13789" t="str">
            <v>M</v>
          </cell>
          <cell r="D13789">
            <v>3.88</v>
          </cell>
        </row>
        <row r="13790">
          <cell r="A13790">
            <v>20260</v>
          </cell>
          <cell r="B13790" t="str">
            <v>MANGUEIRA P/ GAS 1/2" C/ 1M</v>
          </cell>
          <cell r="C13790" t="str">
            <v>UN</v>
          </cell>
          <cell r="D13790">
            <v>6.79</v>
          </cell>
        </row>
        <row r="13791">
          <cell r="A13791">
            <v>20261</v>
          </cell>
          <cell r="B13791" t="str">
            <v>SIFAO FLEXIVEL P/ PIA E LAVATORIO 3/4" X 1 1/2"</v>
          </cell>
          <cell r="C13791" t="str">
            <v>UN</v>
          </cell>
          <cell r="D13791">
            <v>10.16</v>
          </cell>
        </row>
        <row r="13792">
          <cell r="A13792">
            <v>20262</v>
          </cell>
          <cell r="B13792" t="str">
            <v>SIFAO FLEXIVEL P/ PIA AMERICANA 1 1/2 X 2"</v>
          </cell>
          <cell r="C13792" t="str">
            <v>UN</v>
          </cell>
          <cell r="D13792">
            <v>9.58</v>
          </cell>
        </row>
        <row r="13793">
          <cell r="A13793">
            <v>20266</v>
          </cell>
          <cell r="B13793" t="str">
            <v>KIT ACESSORIOS PLASTICO P/ BANHEIRO - PAPELEIRA, SABONETEIRA E CABIDE</v>
          </cell>
          <cell r="C13793" t="str">
            <v>UN</v>
          </cell>
          <cell r="D13793">
            <v>37.21</v>
          </cell>
        </row>
        <row r="13794">
          <cell r="A13794">
            <v>20269</v>
          </cell>
          <cell r="B13794" t="str">
            <v>LAVATORIO/CUBA DE EMBUTIR OVAL LOUCA BRANCA SEM LADRAO *50 X 35* CM</v>
          </cell>
          <cell r="C13794" t="str">
            <v>UN</v>
          </cell>
          <cell r="D13794">
            <v>59.53</v>
          </cell>
        </row>
        <row r="13795">
          <cell r="A13795">
            <v>20270</v>
          </cell>
          <cell r="B13795" t="str">
            <v>LAVATORIO/CUBA DE EMBUTIR OVAL LOUCA COR SEM LADRAO *50 X 35* CM</v>
          </cell>
          <cell r="C13795" t="str">
            <v>UN</v>
          </cell>
          <cell r="D13795">
            <v>64.819999999999993</v>
          </cell>
        </row>
        <row r="13796">
          <cell r="A13796">
            <v>20271</v>
          </cell>
          <cell r="B13796" t="str">
            <v>TANQUE LOUCA BRANCA COM COLUNA *30* L</v>
          </cell>
          <cell r="C13796" t="str">
            <v>UN</v>
          </cell>
          <cell r="D13796">
            <v>405.18</v>
          </cell>
        </row>
        <row r="13797">
          <cell r="A13797">
            <v>20272</v>
          </cell>
          <cell r="B13797" t="str">
            <v>QUADRO METALICO P/ MONT ELETRO-ELETRONICO 48 X 38 X 22CM CEMAR OU EQUIV</v>
          </cell>
          <cell r="C13797" t="str">
            <v>UN</v>
          </cell>
          <cell r="D13797">
            <v>209.45</v>
          </cell>
        </row>
        <row r="13798">
          <cell r="A13798">
            <v>20275</v>
          </cell>
          <cell r="B13798" t="str">
            <v>CONJUNTO PINO DE ACO C/ FURO E FINCA PINO CURTO P/ CONCRETO</v>
          </cell>
          <cell r="C13798" t="str">
            <v>CJ</v>
          </cell>
          <cell r="D13798">
            <v>1.1399999999999999</v>
          </cell>
        </row>
        <row r="13799">
          <cell r="A13799">
            <v>20276</v>
          </cell>
          <cell r="B13799" t="str">
            <v>PORTA FERRO MISTA EM VENEZIANA E CAIXILHO P/ VIDRO COMPLETA 90 X 210CM</v>
          </cell>
          <cell r="C13799" t="str">
            <v>M2</v>
          </cell>
          <cell r="D13799">
            <v>250.01</v>
          </cell>
        </row>
        <row r="13800">
          <cell r="A13800">
            <v>20277</v>
          </cell>
          <cell r="B13800" t="str">
            <v>ASSENTAMENTO DE FORMICA - SOMENTE MAO DE OBRA</v>
          </cell>
          <cell r="C13800" t="str">
            <v>M2</v>
          </cell>
          <cell r="D13800">
            <v>21.69</v>
          </cell>
        </row>
        <row r="13801">
          <cell r="A13801">
            <v>20278</v>
          </cell>
          <cell r="B13801" t="str">
            <v>ASSENTAMENTO DE CARPETE - SOMENTE MAO DE OBRA</v>
          </cell>
          <cell r="C13801" t="str">
            <v>M2</v>
          </cell>
          <cell r="D13801">
            <v>7.23</v>
          </cell>
        </row>
        <row r="13802">
          <cell r="A13802">
            <v>20322</v>
          </cell>
          <cell r="B13802" t="str">
            <v>PORTA MADEIRA SEMI-OCA ALMOFADADA REGIONAL 1A 60 X 210 X 3CM</v>
          </cell>
          <cell r="C13802" t="str">
            <v>UN</v>
          </cell>
          <cell r="D13802">
            <v>175.13</v>
          </cell>
        </row>
        <row r="13803">
          <cell r="A13803">
            <v>20323</v>
          </cell>
          <cell r="B13803" t="str">
            <v>PORTA MADEIRA REGIONAL 2A VENEZIANA 70 X 210 X 3CM</v>
          </cell>
          <cell r="C13803" t="str">
            <v>UN</v>
          </cell>
          <cell r="D13803">
            <v>294.39999999999998</v>
          </cell>
        </row>
        <row r="13804">
          <cell r="A13804">
            <v>20324</v>
          </cell>
          <cell r="B13804" t="str">
            <v>PORTA MADEIRA REGIONAL 2A VENEZIANA 60 X 210 X 3CM</v>
          </cell>
          <cell r="C13804" t="str">
            <v>UN</v>
          </cell>
          <cell r="D13804">
            <v>282.64</v>
          </cell>
        </row>
        <row r="13805">
          <cell r="A13805">
            <v>20325</v>
          </cell>
          <cell r="B13805" t="str">
            <v>PORTA MADEIRA REGIONAL 1A VENEZIANA 70 X 210 X 3CM</v>
          </cell>
          <cell r="C13805" t="str">
            <v>UN</v>
          </cell>
          <cell r="D13805">
            <v>257.07</v>
          </cell>
        </row>
        <row r="13806">
          <cell r="A13806">
            <v>20326</v>
          </cell>
          <cell r="B13806" t="str">
            <v>ANEL BORRACHA, PARA TUBO/CONEXAO PVC PBA, DN 60 MM, PARA REDE AGUA</v>
          </cell>
          <cell r="C13806" t="str">
            <v>UN</v>
          </cell>
          <cell r="D13806">
            <v>2.93</v>
          </cell>
        </row>
        <row r="13807">
          <cell r="A13807">
            <v>20327</v>
          </cell>
          <cell r="B13807" t="str">
            <v>REDUCAO PVC PBA JE PB P/REDE AGUA DN 75 X 50/DE 85 X 60MM</v>
          </cell>
          <cell r="C13807" t="str">
            <v>UN</v>
          </cell>
          <cell r="D13807">
            <v>6.11</v>
          </cell>
        </row>
        <row r="13808">
          <cell r="A13808">
            <v>20962</v>
          </cell>
          <cell r="B13808" t="str">
            <v>CAIXA EXTERNA DE INCENDIO (ABRIGO PARA MANGUEIRAS) COM 75 X 45 X 17 CM, EM CHAPA SAE 1020 LAMINADA A FRIO, PORTA COM VENTILACAO, VISOR COM A INSCRICAO "INCENDIO" E SUPORTE MEIA LUA</v>
          </cell>
          <cell r="C13808" t="str">
            <v>UN</v>
          </cell>
          <cell r="D13808">
            <v>245</v>
          </cell>
        </row>
        <row r="13809">
          <cell r="A13809">
            <v>20963</v>
          </cell>
          <cell r="B13809" t="str">
            <v>CAIXA DE INCENDIO/ABRIGO DE MANGUEIRAS EM CHAPA SAE 1020 LAMINADA A FRIO, PORTA C/ VENTILACAO E VISOR SUPORTE 1/2 LUA P/ MANG, EXTERNA, INSCR. INCENDIO 90 X 60 X 17CM</v>
          </cell>
          <cell r="C13809" t="str">
            <v>UN</v>
          </cell>
          <cell r="D13809">
            <v>335.74</v>
          </cell>
        </row>
        <row r="13810">
          <cell r="A13810">
            <v>20964</v>
          </cell>
          <cell r="B13810" t="str">
            <v>TAMPAO LATAO C/ CORRENTE P/ INSTALACAO PREDIAL COMBATE A INCENDIO ENGATE RAPIDO 1 1/2"</v>
          </cell>
          <cell r="C13810" t="str">
            <v>UN</v>
          </cell>
          <cell r="D13810">
            <v>34.369999999999997</v>
          </cell>
        </row>
        <row r="13811">
          <cell r="A13811">
            <v>20965</v>
          </cell>
          <cell r="B13811" t="str">
            <v>ESGUICHO EM LATAO JATO SOLIDO P/ INSTALACAO PREDIAL COMBATE A INCENDIO ENGATE RAPIDO 1 1/2" X 16MM</v>
          </cell>
          <cell r="C13811" t="str">
            <v>UN</v>
          </cell>
          <cell r="D13811">
            <v>32.729999999999997</v>
          </cell>
        </row>
        <row r="13812">
          <cell r="A13812">
            <v>20966</v>
          </cell>
          <cell r="B13812" t="str">
            <v>ESGUICHO EM LATAO JATO SOLIDO P/ INSTALACAO PREDIAL COMBATE A INCENDIO ENGATE RAPIDO 1 1/2" X 19MM</v>
          </cell>
          <cell r="C13812" t="str">
            <v>UN</v>
          </cell>
          <cell r="D13812">
            <v>32.729999999999997</v>
          </cell>
        </row>
        <row r="13813">
          <cell r="A13813">
            <v>20967</v>
          </cell>
          <cell r="B13813" t="str">
            <v>ESGUICHO EM LATAO JATO SOLIDO P/ INSTALACAO PREDIAL COMBATE A INCENDIO ENGATE RAPIDO 2 1/2" X 16MM</v>
          </cell>
          <cell r="C13813" t="str">
            <v>UN</v>
          </cell>
          <cell r="D13813">
            <v>84.48</v>
          </cell>
        </row>
        <row r="13814">
          <cell r="A13814">
            <v>20968</v>
          </cell>
          <cell r="B13814" t="str">
            <v>ESGUICHO EM LATAO JATO SOLIDO P/ INSTALACAO PREDIAL COMBATE A INCENDIO ENGATE RAPIDO 2 1/2" X 19MM</v>
          </cell>
          <cell r="C13814" t="str">
            <v>UN</v>
          </cell>
          <cell r="D13814">
            <v>81.83</v>
          </cell>
        </row>
        <row r="13815">
          <cell r="A13815">
            <v>20969</v>
          </cell>
          <cell r="B13815" t="str">
            <v>ESGUICHO EM LATAO JATO NEBLINA P/ INSTALACAO PREDIAL COMBATE A INCENDIO ENGATE RAPIDO 1 1/2"</v>
          </cell>
          <cell r="C13815" t="str">
            <v>UN</v>
          </cell>
          <cell r="D13815">
            <v>294.58</v>
          </cell>
        </row>
        <row r="13816">
          <cell r="A13816">
            <v>20970</v>
          </cell>
          <cell r="B13816" t="str">
            <v>ESGUICHO EM LATAO JATO NEBLINA P/ INSTALACAO PREDIAL COMBATE A INCENDIO ENGATE RAPIDO 2 1/2"</v>
          </cell>
          <cell r="C13816" t="str">
            <v>UN</v>
          </cell>
          <cell r="D13816">
            <v>409.14</v>
          </cell>
        </row>
        <row r="13817">
          <cell r="A13817">
            <v>20971</v>
          </cell>
          <cell r="B13817" t="str">
            <v>CHAVE DUPLA P/ CONEXOES TIPO STORZ EM LATAO ENGATE RAPIDO 1 1/2" X 2 1/2"</v>
          </cell>
          <cell r="C13817" t="str">
            <v>UN</v>
          </cell>
          <cell r="D13817">
            <v>37.31</v>
          </cell>
        </row>
        <row r="13818">
          <cell r="A13818">
            <v>20972</v>
          </cell>
          <cell r="B13818" t="str">
            <v>REDUCAO FIXA TIPO STORZ LATAO P/ INST. PREDIAL COMBATE A INCENDIO ENGATE RAPIDO 2.1/2" X 1.1/2"</v>
          </cell>
          <cell r="C13818" t="str">
            <v>UN</v>
          </cell>
          <cell r="D13818">
            <v>66.64</v>
          </cell>
        </row>
        <row r="13819">
          <cell r="A13819">
            <v>20973</v>
          </cell>
          <cell r="B13819" t="str">
            <v>UNIAO TIPO STORZ C/ EMPATACAO INTERNA TIPO ANEL DE EXPANSAO P/ MANG DE COMBATE A INCENDIO ENGATE RAPIDO 1 1/2"</v>
          </cell>
          <cell r="C13819" t="str">
            <v>UN</v>
          </cell>
          <cell r="D13819">
            <v>49.1</v>
          </cell>
        </row>
        <row r="13820">
          <cell r="A13820">
            <v>20974</v>
          </cell>
          <cell r="B13820" t="str">
            <v>UNIAO TIPO STORZ C/ EMPATACAO INTERNA TIPO ANEL DE EXPANSAO P/ MANG DE COMBATE A INCENDIO ENGATE RAPIDO 2 1/2"</v>
          </cell>
          <cell r="C13820" t="str">
            <v>UN</v>
          </cell>
          <cell r="D13820">
            <v>82.48</v>
          </cell>
        </row>
        <row r="13821">
          <cell r="A13821">
            <v>20975</v>
          </cell>
          <cell r="B13821" t="str">
            <v>ANEL DE EXPANSAO EM COBRE P/ EMPATACAO MANGUEIRA DE COMBATE A INCENDIO ENGATE RAPIDO 1 1/2"</v>
          </cell>
          <cell r="C13821" t="str">
            <v>UN</v>
          </cell>
          <cell r="D13821">
            <v>4.26</v>
          </cell>
        </row>
        <row r="13822">
          <cell r="A13822">
            <v>20976</v>
          </cell>
          <cell r="B13822" t="str">
            <v>ANEL DE EXPANSAO EM COBRE P/ EMPATACAO MANGUEIRA DE COMBATE A INCENDIO ENGATE RAPIDO 2 1/2"</v>
          </cell>
          <cell r="C13822" t="str">
            <v>UN</v>
          </cell>
          <cell r="D13822">
            <v>8.94</v>
          </cell>
        </row>
        <row r="13823">
          <cell r="A13823">
            <v>20977</v>
          </cell>
          <cell r="B13823" t="str">
            <v>EXTINTOR DE INCENDIO C/ CARGA DE PO QUIMICO SECO PQS 8KG</v>
          </cell>
          <cell r="C13823" t="str">
            <v>UN</v>
          </cell>
          <cell r="D13823">
            <v>179.32</v>
          </cell>
        </row>
        <row r="13824">
          <cell r="A13824">
            <v>20978</v>
          </cell>
          <cell r="B13824" t="str">
            <v>TUBO ACO PRETO SEM COSTURA SCHEDULE 20 DN INT 22" E = 9,52MM - 128,88KG/M</v>
          </cell>
          <cell r="C13824" t="str">
            <v>M</v>
          </cell>
          <cell r="D13824">
            <v>1297.8800000000001</v>
          </cell>
        </row>
        <row r="13825">
          <cell r="A13825">
            <v>20979</v>
          </cell>
          <cell r="B13825" t="str">
            <v>TUBO ACO PRETO SEM COSTURA SCHEDULE 20 DN INT 24" E = 9,52MM - 140,80KG/M</v>
          </cell>
          <cell r="C13825" t="str">
            <v>M</v>
          </cell>
          <cell r="D13825">
            <v>1557.68</v>
          </cell>
        </row>
        <row r="13826">
          <cell r="A13826">
            <v>20980</v>
          </cell>
          <cell r="B13826" t="str">
            <v>TUBO ACO PRETO SEM COSTURA SCHEDULE 30 DN INT 8" E = 7,04MM - 36,75KG/M</v>
          </cell>
          <cell r="C13826" t="str">
            <v>M</v>
          </cell>
          <cell r="D13826">
            <v>279.45</v>
          </cell>
        </row>
        <row r="13827">
          <cell r="A13827">
            <v>20981</v>
          </cell>
          <cell r="B13827" t="str">
            <v>TUBO ACO PRETO SEM COSTURA SCHEDULE 30 DN INT 14 E = 9,52MM - 81,20KG/M</v>
          </cell>
          <cell r="C13827" t="str">
            <v>M</v>
          </cell>
          <cell r="D13827">
            <v>700.12</v>
          </cell>
        </row>
        <row r="13828">
          <cell r="A13828">
            <v>20982</v>
          </cell>
          <cell r="B13828" t="str">
            <v>TUBO ACO PRETO SEM COSTURA SCHEDULE 30 DN INT 16" E = 9,52MM - 93,19KG/M</v>
          </cell>
          <cell r="C13828" t="str">
            <v>M</v>
          </cell>
          <cell r="D13828">
            <v>1788.01</v>
          </cell>
        </row>
        <row r="13829">
          <cell r="A13829">
            <v>20983</v>
          </cell>
          <cell r="B13829" t="str">
            <v>TUBO ACO PRETO SEM COSTURA SCHEDULE 30 DN INT 18" E = 11,13MM - 122,24KG/M</v>
          </cell>
          <cell r="C13829" t="str">
            <v>M</v>
          </cell>
          <cell r="D13829">
            <v>2345.39</v>
          </cell>
        </row>
        <row r="13830">
          <cell r="A13830">
            <v>20984</v>
          </cell>
          <cell r="B13830" t="str">
            <v>TUBO ACO PRETO SEM COSTURA SCHEDULE 30 DN INT 20" E = 12,70MM - 164,95KG/M</v>
          </cell>
          <cell r="C13830" t="str">
            <v>M</v>
          </cell>
          <cell r="D13830">
            <v>3164.86</v>
          </cell>
        </row>
        <row r="13831">
          <cell r="A13831">
            <v>20985</v>
          </cell>
          <cell r="B13831" t="str">
            <v>TUBO ACO PRETO SEM COSTURA SCHEDULE 30 DN INT 24" E = 14,27MM - 209,33KG/M</v>
          </cell>
          <cell r="C13831" t="str">
            <v>M</v>
          </cell>
          <cell r="D13831">
            <v>4284.1099999999997</v>
          </cell>
        </row>
        <row r="13832">
          <cell r="A13832">
            <v>20987</v>
          </cell>
          <cell r="B13832" t="str">
            <v>TUBO ACO PRETO SEM COSTURA SCHEDULE 40/NBR 5590 DN INT 1/4" E = 2,24MM - 0,63KG/M</v>
          </cell>
          <cell r="C13832" t="str">
            <v>M</v>
          </cell>
          <cell r="D13832">
            <v>10.48</v>
          </cell>
        </row>
        <row r="13833">
          <cell r="A13833">
            <v>20988</v>
          </cell>
          <cell r="B13833" t="str">
            <v>TUBO ACO PRETO SEM COSTURA SCHEDULE 40/NBR 5590 DN INT 3/8" E = 2,31MM - 0,85KG/M</v>
          </cell>
          <cell r="C13833" t="str">
            <v>M</v>
          </cell>
          <cell r="D13833">
            <v>13.73</v>
          </cell>
        </row>
        <row r="13834">
          <cell r="A13834">
            <v>20989</v>
          </cell>
          <cell r="B13834" t="str">
            <v>TUBO ACO PRETO SEM COSTURA SCHEDULE 40/NBR 5590 DN INT 14" E = 11,13MM - 94,55KG/M</v>
          </cell>
          <cell r="C13834" t="str">
            <v>M</v>
          </cell>
          <cell r="D13834">
            <v>806.72</v>
          </cell>
        </row>
        <row r="13835">
          <cell r="A13835">
            <v>20990</v>
          </cell>
          <cell r="B13835" t="str">
            <v>TUBO ACO PRETO SEM COSTURA SCHEDULE 80 DN INT 1/4" E = 3,02MM - 0,80KG/M</v>
          </cell>
          <cell r="C13835" t="str">
            <v>M</v>
          </cell>
          <cell r="D13835">
            <v>14.32</v>
          </cell>
        </row>
        <row r="13836">
          <cell r="A13836">
            <v>20991</v>
          </cell>
          <cell r="B13836" t="str">
            <v>TUBO ACO PRETO SEM COSTURA SCHEDULE 80 DN INT 3/8" E = 3,20MM - 1,11KG/M</v>
          </cell>
          <cell r="C13836" t="str">
            <v>M</v>
          </cell>
          <cell r="D13836">
            <v>19.87</v>
          </cell>
        </row>
        <row r="13837">
          <cell r="A13837">
            <v>20992</v>
          </cell>
          <cell r="B13837" t="str">
            <v>TUBO ACO PRETO SEM COSTURA SCHEDULE 80 DN INT 3 1/2" E = 8,08MM - 18,63KG/M</v>
          </cell>
          <cell r="C13837" t="str">
            <v>M</v>
          </cell>
          <cell r="D13837">
            <v>131.94999999999999</v>
          </cell>
        </row>
        <row r="13838">
          <cell r="A13838">
            <v>20993</v>
          </cell>
          <cell r="B13838" t="str">
            <v>TUBO ACO PRETO SEM COSTURA SCHEDULE 80 DN INT 5" E = 9,52MM - 30,92KG/M</v>
          </cell>
          <cell r="C13838" t="str">
            <v>M</v>
          </cell>
          <cell r="D13838">
            <v>235.1</v>
          </cell>
        </row>
        <row r="13839">
          <cell r="A13839">
            <v>20994</v>
          </cell>
          <cell r="B13839" t="str">
            <v>TUBO ACO PRETO SEM COSTURA SCHEDULE 80 DN INT 6" E = 10,97MM - 42,56KG/M</v>
          </cell>
          <cell r="C13839" t="str">
            <v>M</v>
          </cell>
          <cell r="D13839">
            <v>323.61</v>
          </cell>
        </row>
        <row r="13840">
          <cell r="A13840">
            <v>20995</v>
          </cell>
          <cell r="B13840" t="str">
            <v>TUBO ACO PRETO SEM COSTURA SCHEDULE 80 DN INT 8" E = 12,70MM - 64,64KG/M</v>
          </cell>
          <cell r="C13840" t="str">
            <v>M</v>
          </cell>
          <cell r="D13840">
            <v>491.5</v>
          </cell>
        </row>
        <row r="13841">
          <cell r="A13841">
            <v>20996</v>
          </cell>
          <cell r="B13841" t="str">
            <v>TUBO ACO PRETO SEM COSTURA SCHEDULE 80 DN INT 10" E = 15,09MM - 96,01KG/M</v>
          </cell>
          <cell r="C13841" t="str">
            <v>M</v>
          </cell>
          <cell r="D13841">
            <v>736.93</v>
          </cell>
        </row>
        <row r="13842">
          <cell r="A13842">
            <v>20997</v>
          </cell>
          <cell r="B13842" t="str">
            <v>TUBO ACO PRETO SEM COSTURA SCHEDULE 80 DN INT 12" E = 17,48MM - 132,04KG/M</v>
          </cell>
          <cell r="C13842" t="str">
            <v>M</v>
          </cell>
          <cell r="D13842">
            <v>1138.47</v>
          </cell>
        </row>
        <row r="13843">
          <cell r="A13843">
            <v>20998</v>
          </cell>
          <cell r="B13843" t="str">
            <v>TUBO ACO PRETO SEM COSTURA SCHEDULE 80 DN INT 14" E = 19,05MM - 158,10KG/M</v>
          </cell>
          <cell r="C13843" t="str">
            <v>M</v>
          </cell>
          <cell r="D13843">
            <v>1369.16</v>
          </cell>
        </row>
        <row r="13844">
          <cell r="A13844">
            <v>20999</v>
          </cell>
          <cell r="B13844" t="str">
            <v>TUBO ACO PRETO C/ COSTURA NBR 5580 CLASSE LEVE DN 15MM ( 1/2" ) E = 2,25MM - 1,06KG/M</v>
          </cell>
          <cell r="C13844" t="str">
            <v>M</v>
          </cell>
          <cell r="D13844">
            <v>5.07</v>
          </cell>
        </row>
        <row r="13845">
          <cell r="A13845">
            <v>21000</v>
          </cell>
          <cell r="B13845" t="str">
            <v>TUBO ACO PRETO C/ COSTURA NBR 5580 CLASSE LEVE DN 20MM ( 3/4" ) E = 2,25MM - 1,36KG/M</v>
          </cell>
          <cell r="C13845" t="str">
            <v>M</v>
          </cell>
          <cell r="D13845">
            <v>6.27</v>
          </cell>
        </row>
        <row r="13846">
          <cell r="A13846">
            <v>21001</v>
          </cell>
          <cell r="B13846" t="str">
            <v>TUBO DE ACO PRETO COM COSTURA, NBR 5580, CLASSE LEVE, TAMANHO NOMINAL = 25, DE = 1", E = 2,65 MM, PESO = 2,02 KG/M</v>
          </cell>
          <cell r="C13846" t="str">
            <v>M</v>
          </cell>
          <cell r="D13846">
            <v>9.0299999999999994</v>
          </cell>
        </row>
        <row r="13847">
          <cell r="A13847">
            <v>21002</v>
          </cell>
          <cell r="B13847" t="str">
            <v>TUBO ACO PRETO C/ COSTURA NBR 5580 CLASSE LEVE DN 32MM ( 1.1/4" ) E= 2,65MM - 2,59 KGM</v>
          </cell>
          <cell r="C13847" t="str">
            <v>M</v>
          </cell>
          <cell r="D13847">
            <v>11.6</v>
          </cell>
        </row>
        <row r="13848">
          <cell r="A13848">
            <v>21003</v>
          </cell>
          <cell r="B13848" t="str">
            <v>TUBO ACO PRETO C/ COSTURA NBR 5580 CLASSE LEVE DN 40MM ( 1.1/2" ) E= 3,00MM - 3,34KG/M</v>
          </cell>
          <cell r="C13848" t="str">
            <v>M</v>
          </cell>
          <cell r="D13848">
            <v>14.96</v>
          </cell>
        </row>
        <row r="13849">
          <cell r="A13849">
            <v>21004</v>
          </cell>
          <cell r="B13849" t="str">
            <v>TUBO ACO PRETO C/ COSTURA NBR 5580 CLASSE LEVE DN 50MM ( 2" ) E = 3,00MM - 4,23KG/M</v>
          </cell>
          <cell r="C13849" t="str">
            <v>M</v>
          </cell>
          <cell r="D13849">
            <v>19.04</v>
          </cell>
        </row>
        <row r="13850">
          <cell r="A13850">
            <v>21005</v>
          </cell>
          <cell r="B13850" t="str">
            <v>TUBO ACO PRETO C/ COSTURA NBR 5580 CLASSE LEVE DN 65MM ( 2.1/2" ) E = 3,35MM - 6,02KG/M</v>
          </cell>
          <cell r="C13850" t="str">
            <v>M</v>
          </cell>
          <cell r="D13850">
            <v>26.91</v>
          </cell>
        </row>
        <row r="13851">
          <cell r="A13851">
            <v>21006</v>
          </cell>
          <cell r="B13851" t="str">
            <v>TUBO ACO PRETO C/ COSTURA NBR 5580 CLASSE LEVE DN 80MM ( 3" ) E = 3,35MM - 7,07KG/M</v>
          </cell>
          <cell r="C13851" t="str">
            <v>M</v>
          </cell>
          <cell r="D13851">
            <v>31.76</v>
          </cell>
        </row>
        <row r="13852">
          <cell r="A13852">
            <v>21007</v>
          </cell>
          <cell r="B13852" t="str">
            <v>TUBO ACO PRETO C/ COSTURA NBR 5580 CLASSE LEVE DN 100MM ( 4" ) E = 3,75MM - 10,22KG/M</v>
          </cell>
          <cell r="C13852" t="str">
            <v>M</v>
          </cell>
          <cell r="D13852">
            <v>46.21</v>
          </cell>
        </row>
        <row r="13853">
          <cell r="A13853">
            <v>21008</v>
          </cell>
          <cell r="B13853" t="str">
            <v>TUBO ACO GALVANIZADO COM COSTURA, CLASSE LEVE, DN 15 MM ( 1/2"), E = 2,25 MM, *1,2* KG/M (NBR 5580)</v>
          </cell>
          <cell r="C13853" t="str">
            <v>M</v>
          </cell>
          <cell r="D13853">
            <v>7.1</v>
          </cell>
        </row>
        <row r="13854">
          <cell r="A13854">
            <v>21009</v>
          </cell>
          <cell r="B13854" t="str">
            <v>TUBO ACO GALVANIZADO COM COSTURA, CLASSE LEVE, DN 20 MM ( 3/4"), E = 2,25 MM, *1,3* KG/M (NBR 5580)</v>
          </cell>
          <cell r="C13854" t="str">
            <v>M</v>
          </cell>
          <cell r="D13854">
            <v>9.24</v>
          </cell>
        </row>
        <row r="13855">
          <cell r="A13855">
            <v>21010</v>
          </cell>
          <cell r="B13855" t="str">
            <v>TUBO ACO GALVANIZADO COM COSTURA, CLASSE LEVE, DN 25 MM ( 1"), E = 2,65 MM, *2,11* KG/M (NBR 5580)</v>
          </cell>
          <cell r="C13855" t="str">
            <v>M</v>
          </cell>
          <cell r="D13855">
            <v>12.41</v>
          </cell>
        </row>
        <row r="13856">
          <cell r="A13856">
            <v>21011</v>
          </cell>
          <cell r="B13856" t="str">
            <v>TUBO ACO GALVANIZADO COM COSTURA, CLASSE LEVE, DN 32 MM ( 1 1/4"), E = 2,65 MM, *2,71* KG/M (NBR 5580)</v>
          </cell>
          <cell r="C13856" t="str">
            <v>M</v>
          </cell>
          <cell r="D13856">
            <v>18.09</v>
          </cell>
        </row>
        <row r="13857">
          <cell r="A13857">
            <v>21012</v>
          </cell>
          <cell r="B13857" t="str">
            <v>TUBO ACO GALVANIZADO COM COSTURA, CLASSE LEVE, DN 40 MM ( 1 1/2"), E = 3,00 MM, *3,48* KG/M (NBR 5580)</v>
          </cell>
          <cell r="C13857" t="str">
            <v>M</v>
          </cell>
          <cell r="D13857">
            <v>19.989999999999998</v>
          </cell>
        </row>
        <row r="13858">
          <cell r="A13858">
            <v>21013</v>
          </cell>
          <cell r="B13858" t="str">
            <v>TUBO ACO GALVANIZADO COM COSTURA, CLASSE LEVE, DN 50 MM ( 2"), E = 3,00 MM, *4,40* KG/M (NBR 5580)</v>
          </cell>
          <cell r="C13858" t="str">
            <v>M</v>
          </cell>
          <cell r="D13858">
            <v>26.08</v>
          </cell>
        </row>
        <row r="13859">
          <cell r="A13859">
            <v>21014</v>
          </cell>
          <cell r="B13859" t="str">
            <v>TUBO ACO GALVANIZADO COM COSTURA, CLASSE LEVE, DN 65 MM ( 2 1/2"), E = 3,35 MM, * 6,23* KG/M (NBR 5580)</v>
          </cell>
          <cell r="C13859" t="str">
            <v>M</v>
          </cell>
          <cell r="D13859">
            <v>36.5</v>
          </cell>
        </row>
        <row r="13860">
          <cell r="A13860">
            <v>21015</v>
          </cell>
          <cell r="B13860" t="str">
            <v>TUBO ACO GALVANIZADO COM COSTURA, CLASSE LEVE, DN 80 MM ( 3"), E = 3,35 MM, *7,32* KG/M (NBR 5580)</v>
          </cell>
          <cell r="C13860" t="str">
            <v>M</v>
          </cell>
          <cell r="D13860">
            <v>41.93</v>
          </cell>
        </row>
        <row r="13861">
          <cell r="A13861">
            <v>21016</v>
          </cell>
          <cell r="B13861" t="str">
            <v>TUBO ACO GALVANIZADO COM COSTURA, CLASSE LEVE, DN 100 MM ( 4"), E = 3,75 MM, *10,55* KG/M (NBR 5580)</v>
          </cell>
          <cell r="C13861" t="str">
            <v>M</v>
          </cell>
          <cell r="D13861">
            <v>60.77</v>
          </cell>
        </row>
        <row r="13862">
          <cell r="A13862">
            <v>21017</v>
          </cell>
          <cell r="B13862" t="str">
            <v>TUBO ACO PRETO C/ COSTURA DIN 2440/NBR 5580 CLASSE MEDIA DN 15MM ( 1/2" ) E = 2,65MM - 1,22KG/M</v>
          </cell>
          <cell r="C13862" t="str">
            <v>M</v>
          </cell>
          <cell r="D13862">
            <v>5.5</v>
          </cell>
        </row>
        <row r="13863">
          <cell r="A13863">
            <v>21018</v>
          </cell>
          <cell r="B13863" t="str">
            <v>TUBO ACO PRETO C/ COSTURA DIN 2440/NBR 5580 CLASSE MEDIA DN 20MM ( 3/4" ) E = 2,65MM - 1,58KG/M</v>
          </cell>
          <cell r="C13863" t="str">
            <v>M</v>
          </cell>
          <cell r="D13863">
            <v>6.95</v>
          </cell>
        </row>
        <row r="13864">
          <cell r="A13864">
            <v>21019</v>
          </cell>
          <cell r="B13864" t="str">
            <v>TUBO DE ACO PRETO COM COSTURA, CLASSE MEDIA, TAMANHO NOMINAL = 25, DE = 1", E = 3,35 MM, PESO = 2,50 KG/M (NBR 5580)</v>
          </cell>
          <cell r="C13864" t="str">
            <v>M</v>
          </cell>
          <cell r="D13864">
            <v>10.7</v>
          </cell>
        </row>
        <row r="13865">
          <cell r="A13865">
            <v>21020</v>
          </cell>
          <cell r="B13865" t="str">
            <v>TUBO ACO PRETO C/ COSTURA DIN 2440/NBR 5580 CLASSE MEDIA DN 32MM ( 1.1/4" ) E = 3,35MM - 3,22KG/M</v>
          </cell>
          <cell r="C13865" t="str">
            <v>M</v>
          </cell>
          <cell r="D13865">
            <v>13.69</v>
          </cell>
        </row>
        <row r="13866">
          <cell r="A13866">
            <v>21021</v>
          </cell>
          <cell r="B13866" t="str">
            <v>TUBO ACO PRETO C/ COSTURA DIN 2440/NBR 5580 CLASSE MEDIA DN 40MM ( 1.1/2" ) E = 3,35MM - 3,71KG/M</v>
          </cell>
          <cell r="C13866" t="str">
            <v>M</v>
          </cell>
          <cell r="D13866">
            <v>15.76</v>
          </cell>
        </row>
        <row r="13867">
          <cell r="A13867">
            <v>21022</v>
          </cell>
          <cell r="B13867" t="str">
            <v>TUBO ACO PRETO C/ COSTURA DIN 2440/NBR 5580 CLASSE MEDIA DN 50MM ( 2" ) E = 3,75MM - 5,22KG/M</v>
          </cell>
          <cell r="C13867" t="str">
            <v>M</v>
          </cell>
          <cell r="D13867">
            <v>22.25</v>
          </cell>
        </row>
        <row r="13868">
          <cell r="A13868">
            <v>21023</v>
          </cell>
          <cell r="B13868" t="str">
            <v>TUBO ACO PRETO C/ COSTURA DIN 2440/NBR 5580 CLASSE MEDIA DN 65MM ( 2.1/2" ) E = 3,75MM - 6,68KG/M</v>
          </cell>
          <cell r="C13868" t="str">
            <v>M</v>
          </cell>
          <cell r="D13868">
            <v>28.1</v>
          </cell>
        </row>
        <row r="13869">
          <cell r="A13869">
            <v>21024</v>
          </cell>
          <cell r="B13869" t="str">
            <v>TUBO ACO PRETO C/ COSTURA DIN 2440/NBR 5580 CLASSE MEDIA DN 80MM ( 3" ) E = 3,75MM - 7,87KG/M</v>
          </cell>
          <cell r="C13869" t="str">
            <v>M</v>
          </cell>
          <cell r="D13869">
            <v>33.1</v>
          </cell>
        </row>
        <row r="13870">
          <cell r="A13870">
            <v>21025</v>
          </cell>
          <cell r="B13870" t="str">
            <v>TUBO ACO PRETO C/ COSTURA DIN 2440/NBR 5580 CLASSE MEDIA DN 100MM ( 4" ) E = 4,50MM - 12,19KG/M</v>
          </cell>
          <cell r="C13870" t="str">
            <v>M</v>
          </cell>
          <cell r="D13870">
            <v>50.73</v>
          </cell>
        </row>
        <row r="13871">
          <cell r="A13871">
            <v>21026</v>
          </cell>
          <cell r="B13871" t="str">
            <v>TUBO ACO PRETO C/ COSTURA DIN 2440/NBR 5580 CLASSE MEDIA DN 125MM ( 5" ) E = 4,85MM - 16,20KG/M</v>
          </cell>
          <cell r="C13871" t="str">
            <v>M</v>
          </cell>
          <cell r="D13871">
            <v>79.05</v>
          </cell>
        </row>
        <row r="13872">
          <cell r="A13872">
            <v>21027</v>
          </cell>
          <cell r="B13872" t="str">
            <v>TUBO ACO PRETO C/ COSTURA DIN 2440/NBR 5580 CLASSE MEDIA DN 90MM ( 3.1/2" ) E = 4,25MM - 10,20KG/M</v>
          </cell>
          <cell r="C13872" t="str">
            <v>M</v>
          </cell>
          <cell r="D13872">
            <v>90.05</v>
          </cell>
        </row>
        <row r="13873">
          <cell r="A13873">
            <v>21028</v>
          </cell>
          <cell r="B13873" t="str">
            <v>MANGUEIRA DE INCENDIO C/ CAPA SIMPLES TECIDA FIO POLIESTER TUBO INT BORRACHA SINT ABNT TP 1 P/ INST PR, COMP C/ UNIOES E EMPAT INT LATAO C/ ENG RAP E ANEIS EXP P/ EMP MANG COBRE D = 1 1/2 L = 10M</v>
          </cell>
          <cell r="C13873" t="str">
            <v>UN</v>
          </cell>
          <cell r="D13873">
            <v>165.88</v>
          </cell>
        </row>
        <row r="13874">
          <cell r="A13874">
            <v>21029</v>
          </cell>
          <cell r="B13874" t="str">
            <v>MANGUEIRA DE INCENDIO DE 1 1/2" E 15 M DE COMPRIMENTO, COM CAPA SIMPLES TECIDA EM FIO DE POLIESTER, TUBO INTERNO EM BORRACHA SINTETICA (ABNT TIPO 1) PARA INSTALACAO PREDIAL, COM CONEXOES</v>
          </cell>
          <cell r="C13874" t="str">
            <v>UN</v>
          </cell>
          <cell r="D13874">
            <v>220</v>
          </cell>
        </row>
        <row r="13875">
          <cell r="A13875">
            <v>21030</v>
          </cell>
          <cell r="B13875" t="str">
            <v>MANGUEIRA DE INCENDIO C/ CAPA SIMPLES TECIDA FIO POLIESTER TUBO INT BORRACHA SINT ABNT TP 1 P/ INST PR, COMP C/ UNIOES E EMPAT INT LATAO C/ ENG RAP E ANEIS EXP P/ EMP MANG COBRE D = 1 1/2 L = 20M</v>
          </cell>
          <cell r="C13875" t="str">
            <v>UN</v>
          </cell>
          <cell r="D13875">
            <v>260.70999999999998</v>
          </cell>
        </row>
        <row r="13876">
          <cell r="A13876">
            <v>21031</v>
          </cell>
          <cell r="B13876" t="str">
            <v>MANGUEIRA DE INCENDIO C/ CAPA SIMPLES TECIDA FIO POLIESTER TUBO INT BORRACHA SINT ABNT TP 1 P/ INST PR, COMP C/ UNIOES E EMPAT INT LATAO C/ ENG RAP E ANEIS EXP P/ EMP MANG COBRE D = 1 1/2 L = 25M</v>
          </cell>
          <cell r="C13876" t="str">
            <v>UN</v>
          </cell>
          <cell r="D13876">
            <v>314.07</v>
          </cell>
        </row>
        <row r="13877">
          <cell r="A13877">
            <v>21032</v>
          </cell>
          <cell r="B13877" t="str">
            <v>MANGUEIRA DE INCENDIO C/ CAPA SIMPLES TECIDA FIO POLIESTER TUBO INT BORRACHA SINT ABNT TP 1 P/ INST PR, COMP C/ UNIOES E EMPAT INT LATAO C/ ENG RAP E ANEIS EXP P/ EMP MANG COBRE D = 1 1/2 L = 30M</v>
          </cell>
          <cell r="C13877" t="str">
            <v>UN</v>
          </cell>
          <cell r="D13877">
            <v>382.37</v>
          </cell>
        </row>
        <row r="13878">
          <cell r="A13878">
            <v>21033</v>
          </cell>
          <cell r="B13878" t="str">
            <v>MANGUEIRA DE INCENDIO C/ CAPA SIMPLES TECIDA FIO POLIESTER TUBO INT BORRACHA SINT ABNT TP 1 P/ INST PR, COMP C/ UNIOES E EMPAT INT LATAO C/ ENG RAP E ANEIS EXP P/ EMP MANG COBRE D = 2 1/2 L = 10M</v>
          </cell>
          <cell r="C13878" t="str">
            <v>UN</v>
          </cell>
          <cell r="D13878">
            <v>304.92</v>
          </cell>
        </row>
        <row r="13879">
          <cell r="A13879">
            <v>21034</v>
          </cell>
          <cell r="B13879" t="str">
            <v>MANGUEIRA DE INCENDIO C/ CAPA SIMPLES TECIDA FIO POLIESTER TUBO INT BORRACHA SINT ABNT TP 1 P/ INST PR, COMP C/ UNIOES E EMPAT INT LATAO C/ ENG RAP E ANEIS EXP P/ EMP MANG COBRE D = 2 1/2 L = 15M</v>
          </cell>
          <cell r="C13879" t="str">
            <v>UN</v>
          </cell>
          <cell r="D13879">
            <v>454.33</v>
          </cell>
        </row>
        <row r="13880">
          <cell r="A13880">
            <v>21035</v>
          </cell>
          <cell r="B13880" t="str">
            <v>MANGUEIRA DE INCENDIO C/ CAPA SIMPLES TECIDA FIO POLIESTER TUBO INT BORRACHA SINT ABNT TP 1 P/ INST PR, COMP C/ UNIOES E EMPAT INT LATAO C/ ENG RAP E ANEIS EXP P/ EMP MANG COBRE D = 2 1/2 L = 20M</v>
          </cell>
          <cell r="C13880" t="str">
            <v>UN</v>
          </cell>
          <cell r="D13880">
            <v>536.36</v>
          </cell>
        </row>
        <row r="13881">
          <cell r="A13881">
            <v>21036</v>
          </cell>
          <cell r="B13881" t="str">
            <v>MANGUEIRA DE INCENDIO C/ CAPA SIMPLES TECIDA FIO POLIESTER TUBO INT BORRACHA SINT ABNT TP 1 P/ INST PR, COMP C/ UNIOES E EMPAT INT LATAO C/ ENG RAP E ANEIS EXP P/ EMP MANG COBRE D = 2 1/2 L = 25M</v>
          </cell>
          <cell r="C13881" t="str">
            <v>UN</v>
          </cell>
          <cell r="D13881">
            <v>640.33000000000004</v>
          </cell>
        </row>
        <row r="13882">
          <cell r="A13882">
            <v>21037</v>
          </cell>
          <cell r="B13882" t="str">
            <v>MANGUEIRA DE INCENDIO C/ CAPA SIMPLES TECIDA FIO POLIESTER TUBO INT BORRACHA SINT ABNT TP 1 P/ INST PR, COMP C/ UNIOES E EMPAT INT LATAO C/ ENG RAP E ANEIS EXP P/ EMP MANG COBRE D = 2 1/2 L = 30M</v>
          </cell>
          <cell r="C13882" t="str">
            <v>UN</v>
          </cell>
          <cell r="D13882">
            <v>755.59</v>
          </cell>
        </row>
        <row r="13883">
          <cell r="A13883">
            <v>21038</v>
          </cell>
          <cell r="B13883" t="str">
            <v>MANGUEIRA DE INCENDIO C/ CAPA SIMPLES TECIDA FIO POLIESTER TUBO INT BORRACHA SINT ABNT TP 1 P/ INSTALACOES PREDIAIS D = 1 1/2</v>
          </cell>
          <cell r="C13883" t="str">
            <v>M</v>
          </cell>
          <cell r="D13883">
            <v>12.59</v>
          </cell>
        </row>
        <row r="13884">
          <cell r="A13884">
            <v>21039</v>
          </cell>
          <cell r="B13884" t="str">
            <v>MANGUEIRA DE INCENDIO C/ CAPA SIMPLES TECIDA FIO POLIESTER TUBO INT BORRACHA SINT ABNT TP 1 P/ INSTALACOES PREDIAIS PR D = 2 1/2</v>
          </cell>
          <cell r="C13884" t="str">
            <v>M</v>
          </cell>
          <cell r="D13884">
            <v>26.44</v>
          </cell>
        </row>
        <row r="13885">
          <cell r="A13885">
            <v>21040</v>
          </cell>
          <cell r="B13885" t="str">
            <v>SPRINKLER TIPO PENDENTE 68 GRAUS CELSIUS (BULBO VERMELHO) ACABAMENTO NATURAL 1/2"-15MM</v>
          </cell>
          <cell r="C13885" t="str">
            <v>UN</v>
          </cell>
          <cell r="D13885">
            <v>17.649999999999999</v>
          </cell>
        </row>
        <row r="13886">
          <cell r="A13886">
            <v>21041</v>
          </cell>
          <cell r="B13886" t="str">
            <v>SPRINKLER TIPO PENDENTE 68 GRAUS CELSIUS (BULBO VERMELHO) ACABAMENTO NATURAL 3/4"-20MM</v>
          </cell>
          <cell r="C13886" t="str">
            <v>UN</v>
          </cell>
          <cell r="D13886">
            <v>18.579999999999998</v>
          </cell>
        </row>
        <row r="13887">
          <cell r="A13887">
            <v>21042</v>
          </cell>
          <cell r="B13887" t="str">
            <v>SPRINKLER TIPO PENDENTE 79 GRAUS CELSIUS (BULBO AMARELO) ACABAMENTO NATURAL 1/2"-15MM</v>
          </cell>
          <cell r="C13887" t="str">
            <v>UN</v>
          </cell>
          <cell r="D13887">
            <v>19.510000000000002</v>
          </cell>
        </row>
        <row r="13888">
          <cell r="A13888">
            <v>21043</v>
          </cell>
          <cell r="B13888" t="str">
            <v>SPRINKLER TIPO PENDENTE 79 GRAUS CELSIUS (BULBO AMARELO) ACABAMENTO NATURAL 3/4"-20MM</v>
          </cell>
          <cell r="C13888" t="str">
            <v>UN</v>
          </cell>
          <cell r="D13888">
            <v>19.97</v>
          </cell>
        </row>
        <row r="13889">
          <cell r="A13889">
            <v>21044</v>
          </cell>
          <cell r="B13889" t="str">
            <v>SPRINKLER TIPO PENDENTE 68 GRAUS CELSIUS (BULBO VERMELHO) ACABAMENTO CROMADO 1/2"-15MM</v>
          </cell>
          <cell r="C13889" t="str">
            <v>UN</v>
          </cell>
          <cell r="D13889">
            <v>19.510000000000002</v>
          </cell>
        </row>
        <row r="13890">
          <cell r="A13890">
            <v>21045</v>
          </cell>
          <cell r="B13890" t="str">
            <v>SPRINKLER TIPO PENDENTE 68 GRAUS CELSIUS (BULBO VERMELHO) ACABAMENTO CROMADO 3/4"-20MM</v>
          </cell>
          <cell r="C13890" t="str">
            <v>UN</v>
          </cell>
          <cell r="D13890">
            <v>20.440000000000001</v>
          </cell>
        </row>
        <row r="13891">
          <cell r="A13891">
            <v>21046</v>
          </cell>
          <cell r="B13891" t="str">
            <v>SPRINKLER TIPO PENDENTE 79 GRAUS CELSIUS (BULBO AMARELO) ACABAMENTO CROMADO 1/2"-15MM</v>
          </cell>
          <cell r="C13891" t="str">
            <v>UN</v>
          </cell>
          <cell r="D13891">
            <v>22.29</v>
          </cell>
        </row>
        <row r="13892">
          <cell r="A13892">
            <v>21047</v>
          </cell>
          <cell r="B13892" t="str">
            <v>SPRINKLER TIPO PENDENTE 79 GRAUS CELSIUS (BULBO AMARELO) ACABAMENTO CROMADO 3/4"-20MM</v>
          </cell>
          <cell r="C13892" t="str">
            <v>UN</v>
          </cell>
          <cell r="D13892">
            <v>22.29</v>
          </cell>
        </row>
        <row r="13893">
          <cell r="A13893">
            <v>21048</v>
          </cell>
          <cell r="B13893" t="str">
            <v>GRELHA FOFO P/ CANALETA 10 X 100 X 1000MM P/ GARAGEM E ESTACIONAMENTO</v>
          </cell>
          <cell r="C13893" t="str">
            <v>UN</v>
          </cell>
          <cell r="D13893">
            <v>34.799999999999997</v>
          </cell>
        </row>
        <row r="13894">
          <cell r="A13894">
            <v>21049</v>
          </cell>
          <cell r="B13894" t="str">
            <v>GRELHA FOFO P/ CANALETA 15 X 250 X 1000MM P/ GARAGEM E ESTACIONAMENTO</v>
          </cell>
          <cell r="C13894" t="str">
            <v>UN</v>
          </cell>
          <cell r="D13894">
            <v>96.67</v>
          </cell>
        </row>
        <row r="13895">
          <cell r="A13895">
            <v>21050</v>
          </cell>
          <cell r="B13895" t="str">
            <v>GRELHA FOFO P/ CANALETA 18 X 100 X 1000MM P/ GARAGEM E ESTACIONAMENTO</v>
          </cell>
          <cell r="C13895" t="str">
            <v>UN</v>
          </cell>
          <cell r="D13895">
            <v>148.22</v>
          </cell>
        </row>
        <row r="13896">
          <cell r="A13896">
            <v>21051</v>
          </cell>
          <cell r="B13896" t="str">
            <v>GRELHA FOFO P/ CANALETA 18 X 300 X 1000MM P/ GARAGEM E ESTACIONAMENTO</v>
          </cell>
          <cell r="C13896" t="str">
            <v>UN</v>
          </cell>
          <cell r="D13896">
            <v>128.88999999999999</v>
          </cell>
        </row>
        <row r="13897">
          <cell r="A13897">
            <v>21052</v>
          </cell>
          <cell r="B13897" t="str">
            <v>GRELHA FOFO P/ CANALETA 25 X 300 X 1000MM P/ GARAGEM E ESTACIONAMENTO</v>
          </cell>
          <cell r="C13897" t="str">
            <v>UN</v>
          </cell>
          <cell r="D13897">
            <v>163.26</v>
          </cell>
        </row>
        <row r="13898">
          <cell r="A13898">
            <v>21053</v>
          </cell>
          <cell r="B13898" t="str">
            <v>GRELHA FOFO P/ CANALETA 25 X 400 X 1000MM P/ GARAGEM E ESTACIONAMENTO</v>
          </cell>
          <cell r="C13898" t="str">
            <v>UN</v>
          </cell>
          <cell r="D13898">
            <v>164.98</v>
          </cell>
        </row>
        <row r="13899">
          <cell r="A13899">
            <v>21054</v>
          </cell>
          <cell r="B13899" t="str">
            <v>GRELHA FOFO P/ CANALETA 40 X 300 X 1000MM P/ GARAGEM E ESTACIONAMENTO</v>
          </cell>
          <cell r="C13899" t="str">
            <v>UN</v>
          </cell>
          <cell r="D13899">
            <v>151.22999999999999</v>
          </cell>
        </row>
        <row r="13900">
          <cell r="A13900">
            <v>21055</v>
          </cell>
          <cell r="B13900" t="str">
            <v>GRELHA FOFO P/ CANALETA 40 X 400 X 1000MM P/ GARAGEM E ESTACIONAMENTO</v>
          </cell>
          <cell r="C13900" t="str">
            <v>UN</v>
          </cell>
          <cell r="D13900">
            <v>175.72</v>
          </cell>
        </row>
        <row r="13901">
          <cell r="A13901">
            <v>21056</v>
          </cell>
          <cell r="B13901" t="str">
            <v>GRELHA FOFO P/ CANALETA 40 X 500 X 1000MM P/ GARAGEM E ESTACIONAMENTO</v>
          </cell>
          <cell r="C13901" t="str">
            <v>UN</v>
          </cell>
          <cell r="D13901">
            <v>212.67</v>
          </cell>
        </row>
        <row r="13902">
          <cell r="A13902">
            <v>21057</v>
          </cell>
          <cell r="B13902" t="str">
            <v>GRELHA FOFO P/ CANALETA 50 X 550 X 1000MM P/ GARAGEM E ESTACIONAMENTO</v>
          </cell>
          <cell r="C13902" t="str">
            <v>UN</v>
          </cell>
          <cell r="D13902">
            <v>191.4</v>
          </cell>
        </row>
        <row r="13903">
          <cell r="A13903">
            <v>21058</v>
          </cell>
          <cell r="B13903" t="str">
            <v>RALO QUADRADO FOFO C/ REQUADRO 100 X 100MM P/ PATIO</v>
          </cell>
          <cell r="C13903" t="str">
            <v>UN</v>
          </cell>
          <cell r="D13903">
            <v>20.190000000000001</v>
          </cell>
        </row>
        <row r="13904">
          <cell r="A13904">
            <v>21059</v>
          </cell>
          <cell r="B13904" t="str">
            <v>RALO QUADRADO FOFO C/ REQUADRO 150 X 150MM P/ PATIO</v>
          </cell>
          <cell r="C13904" t="str">
            <v>UN</v>
          </cell>
          <cell r="D13904">
            <v>22.34</v>
          </cell>
        </row>
        <row r="13905">
          <cell r="A13905">
            <v>21060</v>
          </cell>
          <cell r="B13905" t="str">
            <v>RALO QUADRADO FOFO C/ REQUADRO 250 X 250MM P/ PATIO</v>
          </cell>
          <cell r="C13905" t="str">
            <v>UN</v>
          </cell>
          <cell r="D13905">
            <v>37.81</v>
          </cell>
        </row>
        <row r="13906">
          <cell r="A13906">
            <v>21061</v>
          </cell>
          <cell r="B13906" t="str">
            <v>RALO QUADRADO FOFO C/ REQUADRO 300 X 300MM P/ PATIO</v>
          </cell>
          <cell r="C13906" t="str">
            <v>UN</v>
          </cell>
          <cell r="D13906">
            <v>51.56</v>
          </cell>
        </row>
        <row r="13907">
          <cell r="A13907">
            <v>21062</v>
          </cell>
          <cell r="B13907" t="str">
            <v>RALO QUADRADO FOFO C/ REQUADRO 400 X 400MM P/ PATIO</v>
          </cell>
          <cell r="C13907" t="str">
            <v>UN</v>
          </cell>
          <cell r="D13907">
            <v>107.84</v>
          </cell>
        </row>
        <row r="13908">
          <cell r="A13908">
            <v>21066</v>
          </cell>
          <cell r="B13908" t="str">
            <v>RALO SEMI-ESFERICO FOFO TP ABACAXI D = 50MM P/ LAJES, CALHAS ETC</v>
          </cell>
          <cell r="C13908" t="str">
            <v>UN</v>
          </cell>
          <cell r="D13908">
            <v>14.61</v>
          </cell>
        </row>
        <row r="13909">
          <cell r="A13909">
            <v>21069</v>
          </cell>
          <cell r="B13909" t="str">
            <v>TAMPA FOFO 9KG CARGA MAX 12500KG D = 100MM P/ CAIXA REGISTRO DE AGUA</v>
          </cell>
          <cell r="C13909" t="str">
            <v>UN</v>
          </cell>
          <cell r="D13909">
            <v>58</v>
          </cell>
        </row>
        <row r="13910">
          <cell r="A13910">
            <v>21070</v>
          </cell>
          <cell r="B13910" t="str">
            <v>TAMPA QUADRADA FOFO C/ BASE 300 X 300MM CARGA MAX 2000KG P/ CAIXA INSPECAO, ESGOTO, AGUA, ELETRICA ETC</v>
          </cell>
          <cell r="C13910" t="str">
            <v>UN</v>
          </cell>
          <cell r="D13910">
            <v>126.74</v>
          </cell>
        </row>
        <row r="13911">
          <cell r="A13911">
            <v>21071</v>
          </cell>
          <cell r="B13911" t="str">
            <v>TAMPA QUADRADA FOFO C/ BASE 400 X 400MM CARGA MAX 2000KG P/ CAIXA INSPECAO, ESGOTO, AGUA, ELETRICA ETC</v>
          </cell>
          <cell r="C13911" t="str">
            <v>UN</v>
          </cell>
          <cell r="D13911">
            <v>155.09</v>
          </cell>
        </row>
        <row r="13912">
          <cell r="A13912">
            <v>21072</v>
          </cell>
          <cell r="B13912" t="str">
            <v>TAMPA QUADRADA FOFO C/ BASE 600 X 600MM CARGA MAX 2000KG P/ CAIXA INSPECAO, ESGOTO, AGUA, ELETRICA ETC</v>
          </cell>
          <cell r="C13912" t="str">
            <v>UN</v>
          </cell>
          <cell r="D13912">
            <v>294.29000000000002</v>
          </cell>
        </row>
        <row r="13913">
          <cell r="A13913">
            <v>21073</v>
          </cell>
          <cell r="B13913" t="str">
            <v>TAMPA QUADRADA FOFO C/ BASE 800 X 800MM CARGA MAX 2000KG P/ CAIXA INSPECAO, ESGOTO, AGUA, ELETRICA ETC</v>
          </cell>
          <cell r="C13913" t="str">
            <v>UN</v>
          </cell>
          <cell r="D13913">
            <v>466.15</v>
          </cell>
        </row>
        <row r="13914">
          <cell r="A13914">
            <v>21074</v>
          </cell>
          <cell r="B13914" t="str">
            <v>TAMPAO FOFO 137KG CARGA MAX 9000KG DIAM ABERT 542MM P/ POCO VISITA DE REDE AGUA PLUVIAL, ESGOTO ETC</v>
          </cell>
          <cell r="C13914" t="str">
            <v>UN</v>
          </cell>
          <cell r="D13914">
            <v>408.15</v>
          </cell>
        </row>
        <row r="13915">
          <cell r="A13915">
            <v>21075</v>
          </cell>
          <cell r="B13915" t="str">
            <v>TAMPAO FOFO 139KG CARGA MAX 30000KG DIAM ABERT 900MM P/ POCO VISITA DE REDE AGUA PLUVIAL, ESGOTO ETC</v>
          </cell>
          <cell r="C13915" t="str">
            <v>UN</v>
          </cell>
          <cell r="D13915">
            <v>895.78</v>
          </cell>
        </row>
        <row r="13916">
          <cell r="A13916">
            <v>21076</v>
          </cell>
          <cell r="B13916" t="str">
            <v>TAMPAO FOFO 240KG CARGA MAX 13000KG DIAM ABERT 600MM P/ POCO VISITA DE REDE AGUA PLUVIAL, ESGOTC ETC</v>
          </cell>
          <cell r="C13916" t="str">
            <v>UN</v>
          </cell>
          <cell r="D13916">
            <v>1074.07</v>
          </cell>
        </row>
        <row r="13917">
          <cell r="A13917">
            <v>21077</v>
          </cell>
          <cell r="B13917" t="str">
            <v>TAMPAO FOFO 43KG DIAM ABERT 576MM P/ POCO VISITA DE REDE AGUA PLUVIAL, ESGOTO ETC</v>
          </cell>
          <cell r="C13917" t="str">
            <v>UN</v>
          </cell>
          <cell r="D13917">
            <v>236.29</v>
          </cell>
        </row>
        <row r="13918">
          <cell r="A13918">
            <v>21078</v>
          </cell>
          <cell r="B13918" t="str">
            <v>TAMPAO FOFO 51KG CARGA MAX 30000KG DIAM ABERT 500MM P/ POCO VISITA DE REDE AGUA PLUVIAL, ESGOTO ETC EM VIA TRAFEGO LEVE</v>
          </cell>
          <cell r="C13918" t="str">
            <v>UN</v>
          </cell>
          <cell r="D13918">
            <v>295.8</v>
          </cell>
        </row>
        <row r="13919">
          <cell r="A13919">
            <v>21079</v>
          </cell>
          <cell r="B13919" t="str">
            <v>TAMPAO FOFO 55KG CARGA MAX 2600KG DIAM ABERT 476MM P/ POCO VISITA DE REDE AGUA PLUVIAL, ESGOTO ETC EM VIA TRAFEGO LEVE</v>
          </cell>
          <cell r="C13919" t="str">
            <v>UN</v>
          </cell>
          <cell r="D13919">
            <v>236.29</v>
          </cell>
        </row>
        <row r="13920">
          <cell r="A13920">
            <v>21080</v>
          </cell>
          <cell r="B13920" t="str">
            <v>TAMPAO FOFO 57KG CARGA MAX 12500KG DIAM ABERT 600MM P/ POCO VISITA DE REDE AGUA PLUVIAL, ESGOTO ETC EM VIA TRAFEGO LEVE</v>
          </cell>
          <cell r="C13920" t="str">
            <v>UN</v>
          </cell>
          <cell r="D13920">
            <v>279.26</v>
          </cell>
        </row>
        <row r="13921">
          <cell r="A13921">
            <v>21081</v>
          </cell>
          <cell r="B13921" t="str">
            <v>TAMPAO FOFO 65KG CARGA MAX 12500KG DIAM ABERT 500MM P/ POCO VISITA, REDE AGUA PLUVIAL, ESGOTO ETC.</v>
          </cell>
          <cell r="C13921" t="str">
            <v>UN</v>
          </cell>
          <cell r="D13921">
            <v>252.41</v>
          </cell>
        </row>
        <row r="13922">
          <cell r="A13922">
            <v>21082</v>
          </cell>
          <cell r="B13922" t="str">
            <v>TAMPAO FOFO 65KG CARGA MAX 30000KG DIAM ABERT 500MM P/ POCO VISITA DE REDE AGUA PLUVIAL, ESGOTO ETC</v>
          </cell>
          <cell r="C13922" t="str">
            <v>UN</v>
          </cell>
          <cell r="D13922">
            <v>365.19</v>
          </cell>
        </row>
        <row r="13923">
          <cell r="A13923">
            <v>21083</v>
          </cell>
          <cell r="B13923" t="str">
            <v>TAMPAO FOFO 70KG CARGA MAX 3100KG DIAM ABERT 556MM P/ POCO VISITA DE REDE AGUA PLUVIAL, ESGOTO ETC EM VIA TRAFEGO LEVE</v>
          </cell>
          <cell r="C13923" t="str">
            <v>UN</v>
          </cell>
          <cell r="D13923">
            <v>249.19</v>
          </cell>
        </row>
        <row r="13924">
          <cell r="A13924">
            <v>21084</v>
          </cell>
          <cell r="B13924" t="str">
            <v>TAMPAO FOFO 73KG CARGA MAX 30000KG DIAM ABERT 555MM P/ POCO VISITA DE REDE AGUA PLUVIAL, ESGOTO ETC</v>
          </cell>
          <cell r="C13924" t="str">
            <v>UN</v>
          </cell>
          <cell r="D13924">
            <v>386.67</v>
          </cell>
        </row>
        <row r="13925">
          <cell r="A13925">
            <v>21085</v>
          </cell>
          <cell r="B13925" t="str">
            <v>TAMPAO FOFO 88KG CARGA MAX 30000KG DIAM ABERT 610MM P/ POCO VISITA DE REDE AGUA PLUVIAL, ESGOTO ETC</v>
          </cell>
          <cell r="C13925" t="str">
            <v>UN</v>
          </cell>
          <cell r="D13925">
            <v>502.24</v>
          </cell>
        </row>
        <row r="13926">
          <cell r="A13926">
            <v>21086</v>
          </cell>
          <cell r="B13926" t="str">
            <v>TAMPAO FOFO TIPO R3 PADRAO TELEBRAS 155KG CARGA MAX 30000KG DIAM ABERT 664MM P/ POCO VISITA DE REDE TELEFONE</v>
          </cell>
          <cell r="C13926" t="str">
            <v>UN</v>
          </cell>
          <cell r="D13926">
            <v>532.74</v>
          </cell>
        </row>
        <row r="13927">
          <cell r="A13927">
            <v>21087</v>
          </cell>
          <cell r="B13927" t="str">
            <v>TAMPAO FOFO ARTICULADO 37KG CARGA MAX 12500KG DIAM ABERT 500MM P/ POCO VISITA DE REDE AGUA PLUVIAL, ESGOTO ETC</v>
          </cell>
          <cell r="C13927" t="str">
            <v>UN</v>
          </cell>
          <cell r="D13927">
            <v>270.67</v>
          </cell>
        </row>
        <row r="13928">
          <cell r="A13928">
            <v>21088</v>
          </cell>
          <cell r="B13928" t="str">
            <v>TAMPAO FOFO ARTICULADO 57KG DIAM ABERT 600MM P/ POCO VISITA DE REDE AGUA PLUVIAL, ESGOTO ETC</v>
          </cell>
          <cell r="C13928" t="str">
            <v>UN</v>
          </cell>
          <cell r="D13928">
            <v>352.08</v>
          </cell>
        </row>
        <row r="13929">
          <cell r="A13929">
            <v>21089</v>
          </cell>
          <cell r="B13929" t="str">
            <v>TAMPAO FOFO ARTICULADO 72KG CARGA MAX 30000KG DIAM ABERT 610MM P/ POCO VISITA DE REDE AGUA PLUVIAL, ESGOTO ETC</v>
          </cell>
          <cell r="C13929" t="str">
            <v>UN</v>
          </cell>
          <cell r="D13929">
            <v>440.8</v>
          </cell>
        </row>
        <row r="13930">
          <cell r="A13930">
            <v>21090</v>
          </cell>
          <cell r="B13930" t="str">
            <v>TAMPAO FOFO ARTICULADO 83KG CARGA MAX 30000KG DIAM ABERT 600MM P/ POCO VISITA DE REDE AGUA PLUVIAL, ESGOTO ETC</v>
          </cell>
          <cell r="C13930" t="str">
            <v>UN</v>
          </cell>
          <cell r="D13930">
            <v>481.4</v>
          </cell>
        </row>
        <row r="13931">
          <cell r="A13931">
            <v>21091</v>
          </cell>
          <cell r="B13931" t="str">
            <v>TAMPAO FOFO ARTICULADO 88KG DIAM ABERT 610MM P/ POCO VISITA DE REDE AGUA PLUVIAL, ESGOTO ETC</v>
          </cell>
          <cell r="C13931" t="str">
            <v>UN</v>
          </cell>
          <cell r="D13931">
            <v>408.15</v>
          </cell>
        </row>
        <row r="13932">
          <cell r="A13932">
            <v>21092</v>
          </cell>
          <cell r="B13932" t="str">
            <v>VALVULA RETENCAO VERTICAL BRONZE (PN-16) 1/2" 200PSI EXTREMIDADES C/ ROSCA"</v>
          </cell>
          <cell r="C13932" t="str">
            <v>UN</v>
          </cell>
          <cell r="D13932">
            <v>21.69</v>
          </cell>
        </row>
        <row r="13933">
          <cell r="A13933">
            <v>21094</v>
          </cell>
          <cell r="B13933" t="str">
            <v>DOBRADICA FERRO GALV 3 X 2 1/2" COM ANEIS</v>
          </cell>
          <cell r="C13933" t="str">
            <v>UN</v>
          </cell>
          <cell r="D13933">
            <v>2.91</v>
          </cell>
        </row>
        <row r="13934">
          <cell r="A13934">
            <v>21095</v>
          </cell>
          <cell r="B13934" t="str">
            <v>DOBRADICA FERRO CROMADO 3 X 3" COM ANEIS</v>
          </cell>
          <cell r="C13934" t="str">
            <v>UN</v>
          </cell>
          <cell r="D13934">
            <v>5.01</v>
          </cell>
        </row>
        <row r="13935">
          <cell r="A13935">
            <v>21096</v>
          </cell>
          <cell r="B13935" t="str">
            <v>DOBRADICA LATAO CROMADO 2 1/2 X 1 3/8" COM ANEIS</v>
          </cell>
          <cell r="C13935" t="str">
            <v>UN</v>
          </cell>
          <cell r="D13935">
            <v>9.82</v>
          </cell>
        </row>
        <row r="13936">
          <cell r="A13936">
            <v>21097</v>
          </cell>
          <cell r="B13936" t="str">
            <v>DOBRADICA FERRO CROMADO 3 X 2 1/2" COM ANEIS</v>
          </cell>
          <cell r="C13936" t="str">
            <v>UN</v>
          </cell>
          <cell r="D13936">
            <v>4.91</v>
          </cell>
        </row>
        <row r="13937">
          <cell r="A13937">
            <v>21098</v>
          </cell>
          <cell r="B13937" t="str">
            <v>DOBRADICA FERRO GALV 1 3/4 X 2" COM ANEIS</v>
          </cell>
          <cell r="C13937" t="str">
            <v>UN</v>
          </cell>
          <cell r="D13937">
            <v>4.72</v>
          </cell>
        </row>
        <row r="13938">
          <cell r="A13938">
            <v>21100</v>
          </cell>
          <cell r="B13938" t="str">
            <v>AQUECEDOR DE AGUA A GAS GLP/GN COM CAPACIDADE DE ARMAZENAMENTO DE 50 A 80 L</v>
          </cell>
          <cell r="C13938" t="str">
            <v>UN</v>
          </cell>
          <cell r="D13938">
            <v>2705.17</v>
          </cell>
        </row>
        <row r="13939">
          <cell r="A13939">
            <v>21101</v>
          </cell>
          <cell r="B13939" t="str">
            <v>PORTA TOALHA EM METAL CROMADO, TIPO ARGOLA</v>
          </cell>
          <cell r="C13939" t="str">
            <v>UN</v>
          </cell>
          <cell r="D13939">
            <v>16.510000000000002</v>
          </cell>
        </row>
        <row r="13940">
          <cell r="A13940">
            <v>21102</v>
          </cell>
          <cell r="B13940" t="str">
            <v>PORTA TOALHA EM METAL CROMADO, TIPO HASTE OU BARRA</v>
          </cell>
          <cell r="C13940" t="str">
            <v>UN</v>
          </cell>
          <cell r="D13940">
            <v>20.68</v>
          </cell>
        </row>
        <row r="13941">
          <cell r="A13941">
            <v>21103</v>
          </cell>
          <cell r="B13941" t="str">
            <v>SABONETEIRA EM ALUMINIO 15 X 15 CM DE SOBREPOR</v>
          </cell>
          <cell r="C13941" t="str">
            <v>UN</v>
          </cell>
          <cell r="D13941">
            <v>15.83</v>
          </cell>
        </row>
        <row r="13942">
          <cell r="A13942">
            <v>21104</v>
          </cell>
          <cell r="B13942" t="str">
            <v>QUADRO EM CHAPA ACO GALVANIZADO 18 USG, 40X60CM P/ INSTALACAO DE PONTO DE FORCA PARA ELEVADOR</v>
          </cell>
          <cell r="C13942" t="str">
            <v>UN</v>
          </cell>
          <cell r="D13942">
            <v>313.38</v>
          </cell>
        </row>
        <row r="13943">
          <cell r="A13943">
            <v>21106</v>
          </cell>
          <cell r="B13943" t="str">
            <v>LAMBRIS DE ALUMINIO</v>
          </cell>
          <cell r="C13943" t="str">
            <v>KG</v>
          </cell>
          <cell r="D13943">
            <v>28.42</v>
          </cell>
        </row>
        <row r="13944">
          <cell r="A13944">
            <v>21107</v>
          </cell>
          <cell r="B13944" t="str">
            <v>VIDRO LISO FUME E = 5MM - SEM COLOCACAO</v>
          </cell>
          <cell r="C13944" t="str">
            <v>M2</v>
          </cell>
          <cell r="D13944">
            <v>124.12</v>
          </cell>
        </row>
        <row r="13945">
          <cell r="A13945">
            <v>21108</v>
          </cell>
          <cell r="B13945" t="str">
            <v>PISO EM PORCELANATO RETIFICADO EXTRA, FORMATO = 2025 CM2</v>
          </cell>
          <cell r="C13945" t="str">
            <v>M2</v>
          </cell>
          <cell r="D13945">
            <v>43.47</v>
          </cell>
        </row>
        <row r="13946">
          <cell r="A13946">
            <v>21109</v>
          </cell>
          <cell r="B13946" t="str">
            <v>CENTRAL DE MINUTERIA ELETRONICA TIPO DISJUNTOR COLETIVO DE 2000 W</v>
          </cell>
          <cell r="C13946" t="str">
            <v>UN</v>
          </cell>
          <cell r="D13946">
            <v>142.05000000000001</v>
          </cell>
        </row>
        <row r="13947">
          <cell r="A13947">
            <v>21110</v>
          </cell>
          <cell r="B13947" t="str">
            <v>PLACA CEGA METALICA REDONDA P/ TOMADA DE PISO 3 X 3"</v>
          </cell>
          <cell r="C13947" t="str">
            <v>UN</v>
          </cell>
          <cell r="D13947">
            <v>14.59</v>
          </cell>
        </row>
        <row r="13948">
          <cell r="A13948">
            <v>21112</v>
          </cell>
          <cell r="B13948" t="str">
            <v>VALVULA DESCARGA P/ MICTORIO</v>
          </cell>
          <cell r="C13948" t="str">
            <v>UN</v>
          </cell>
          <cell r="D13948">
            <v>132.78</v>
          </cell>
        </row>
        <row r="13949">
          <cell r="A13949">
            <v>21113</v>
          </cell>
          <cell r="B13949" t="str">
            <v>FOLHEADO MADEIRA CEDRO/VIROLA/CEREJEIRA/FREJO OU EQUIVALENTE PARA REVESTIMENTO DE COMPENSADO</v>
          </cell>
          <cell r="C13949" t="str">
            <v>M2</v>
          </cell>
          <cell r="D13949">
            <v>10.58</v>
          </cell>
        </row>
        <row r="13950">
          <cell r="A13950">
            <v>21114</v>
          </cell>
          <cell r="B13950" t="str">
            <v>ADESIVO P/ TUBOS CPVC (AQUATHERM) - 65G</v>
          </cell>
          <cell r="C13950" t="str">
            <v>UN</v>
          </cell>
          <cell r="D13950">
            <v>15.01</v>
          </cell>
        </row>
        <row r="13951">
          <cell r="A13951">
            <v>21116</v>
          </cell>
          <cell r="B13951" t="str">
            <v>TE REDUCAO FERRO GALV 90G ROSCA 1.1/4" X 3/4"</v>
          </cell>
          <cell r="C13951" t="str">
            <v>UN</v>
          </cell>
          <cell r="D13951">
            <v>18.77</v>
          </cell>
        </row>
        <row r="13952">
          <cell r="A13952">
            <v>21118</v>
          </cell>
          <cell r="B13952" t="str">
            <v>JOELHO CPVC (AQUATHERM) 90 SOLDAVEL 15 MM</v>
          </cell>
          <cell r="C13952" t="str">
            <v>UN</v>
          </cell>
          <cell r="D13952">
            <v>1.26</v>
          </cell>
        </row>
        <row r="13953">
          <cell r="A13953">
            <v>21119</v>
          </cell>
          <cell r="B13953" t="str">
            <v>LUVA CPVC (AQUATHERM) SOLDAVEL 15MM</v>
          </cell>
          <cell r="C13953" t="str">
            <v>UN</v>
          </cell>
          <cell r="D13953">
            <v>0.79</v>
          </cell>
        </row>
        <row r="13954">
          <cell r="A13954">
            <v>21120</v>
          </cell>
          <cell r="B13954" t="str">
            <v>LUVA DE TRANSICAO CPVC (AQUATHERM) SOLDAVEL 15MM X 1/2"</v>
          </cell>
          <cell r="C13954" t="str">
            <v>UN</v>
          </cell>
          <cell r="D13954">
            <v>7.32</v>
          </cell>
        </row>
        <row r="13955">
          <cell r="A13955">
            <v>21121</v>
          </cell>
          <cell r="B13955" t="str">
            <v>TE CPVC (AQUATHERM) 90G SOLD 15MM</v>
          </cell>
          <cell r="C13955" t="str">
            <v>UN</v>
          </cell>
          <cell r="D13955">
            <v>1.93</v>
          </cell>
        </row>
        <row r="13956">
          <cell r="A13956">
            <v>21122</v>
          </cell>
          <cell r="B13956" t="str">
            <v>TERMINAL CPVC (AQUATHERM) SOLDAVEL REF.15MM X 1/2"</v>
          </cell>
          <cell r="C13956" t="str">
            <v>UN</v>
          </cell>
          <cell r="D13956">
            <v>11.07</v>
          </cell>
        </row>
        <row r="13957">
          <cell r="A13957">
            <v>21123</v>
          </cell>
          <cell r="B13957" t="str">
            <v>TUBO CPVC, SOLDAVEL, 15 MM, AGUA QUENTE PREDIAL (NBR 15884)</v>
          </cell>
          <cell r="C13957" t="str">
            <v>M</v>
          </cell>
          <cell r="D13957">
            <v>6.52</v>
          </cell>
        </row>
        <row r="13958">
          <cell r="A13958">
            <v>21124</v>
          </cell>
          <cell r="B13958" t="str">
            <v>TUBO CPVC, SOLDAVEL, 22 MM, AGUA QUENTE PREDIAL (NBR 15884)</v>
          </cell>
          <cell r="C13958" t="str">
            <v>M</v>
          </cell>
          <cell r="D13958">
            <v>11.55</v>
          </cell>
        </row>
        <row r="13959">
          <cell r="A13959">
            <v>21125</v>
          </cell>
          <cell r="B13959" t="str">
            <v>TUBO CPVC, SOLDAVEL, 28 MM, AGUA QUENTE PREDIAL (NBR 15884)</v>
          </cell>
          <cell r="C13959" t="str">
            <v>M</v>
          </cell>
          <cell r="D13959">
            <v>18.52</v>
          </cell>
        </row>
        <row r="13960">
          <cell r="A13960">
            <v>21127</v>
          </cell>
          <cell r="B13960" t="str">
            <v>FITA ISOLANTE ADESIVA ANTI-CHAMA EM ROLOS 19MM X 5M</v>
          </cell>
          <cell r="C13960" t="str">
            <v>UN</v>
          </cell>
          <cell r="D13960">
            <v>1.46</v>
          </cell>
        </row>
        <row r="13961">
          <cell r="A13961">
            <v>21128</v>
          </cell>
          <cell r="B13961" t="str">
            <v>ELETRODUTO FERRO GALV OU ZINCADO ELETROLIT LEVE PAREDE 0,90MM - 3/4" NBR 13057</v>
          </cell>
          <cell r="C13961" t="str">
            <v>M</v>
          </cell>
          <cell r="D13961">
            <v>5.47</v>
          </cell>
        </row>
        <row r="13962">
          <cell r="A13962">
            <v>21129</v>
          </cell>
          <cell r="B13962" t="str">
            <v>ELETRODUTO FERRO GALV OU ZINCADO ELETROLIT LEVE PAREDE 0,90MM - 1/2" NBR 13057</v>
          </cell>
          <cell r="C13962" t="str">
            <v>M</v>
          </cell>
          <cell r="D13962">
            <v>4.22</v>
          </cell>
        </row>
        <row r="13963">
          <cell r="A13963">
            <v>21130</v>
          </cell>
          <cell r="B13963" t="str">
            <v>ELETRODUTO FERRO GALV OU ZINCADO ELETROLIT SEMI-PESADO PAREDE 1,20MM - 1.1/2" NBR 13057</v>
          </cell>
          <cell r="C13963" t="str">
            <v>M</v>
          </cell>
          <cell r="D13963">
            <v>13.22</v>
          </cell>
        </row>
        <row r="13964">
          <cell r="A13964">
            <v>21131</v>
          </cell>
          <cell r="B13964" t="str">
            <v>ELETRODUTO FERRO GALV OU ZINCADO ELETROLIT SEMI-PESADO PAREDE 1,52MM - 2.1/2" NBR 13057</v>
          </cell>
          <cell r="C13964" t="str">
            <v>M</v>
          </cell>
          <cell r="D13964">
            <v>24.62</v>
          </cell>
        </row>
        <row r="13965">
          <cell r="A13965">
            <v>21132</v>
          </cell>
          <cell r="B13965" t="str">
            <v>ELETRODUTO FERRO GALV OU ZINCADO ELETROLIT PESADO PAREDE 2,25MM - 4" NBR 13057</v>
          </cell>
          <cell r="C13965" t="str">
            <v>M</v>
          </cell>
          <cell r="D13965">
            <v>40.44</v>
          </cell>
        </row>
        <row r="13966">
          <cell r="A13966">
            <v>21133</v>
          </cell>
          <cell r="B13966" t="str">
            <v>ELETRODUTO FERRO GALV OU ZINCADO ELETROLIT SEMI-PESADO PAREDE 1,52MM - 3" NBR 13057</v>
          </cell>
          <cell r="C13966" t="str">
            <v>M</v>
          </cell>
          <cell r="D13966">
            <v>33.840000000000003</v>
          </cell>
        </row>
        <row r="13967">
          <cell r="A13967">
            <v>21134</v>
          </cell>
          <cell r="B13967" t="str">
            <v>ELETRODUTO FERRO GALV OU ZINCADO ELETROLIT SEMI-PESADO PAREDE 1,20MM - 2" NBR 13057</v>
          </cell>
          <cell r="C13967" t="str">
            <v>M</v>
          </cell>
          <cell r="D13967">
            <v>17.059999999999999</v>
          </cell>
        </row>
        <row r="13968">
          <cell r="A13968">
            <v>21135</v>
          </cell>
          <cell r="B13968" t="str">
            <v>ELETRODUTO FERRO GALV OU ZINCADO ELETROLIT SEMI-PESADO PAREDE 1,20MM - 1.1/4" NBR 13057</v>
          </cell>
          <cell r="C13968" t="str">
            <v>M</v>
          </cell>
          <cell r="D13968">
            <v>9.6199999999999992</v>
          </cell>
        </row>
        <row r="13969">
          <cell r="A13969">
            <v>21136</v>
          </cell>
          <cell r="B13969" t="str">
            <v>ELETRODUTO FERRO GALV OU ZINCADO ELETROLIT LEVE PAREDE 0,90MM - 1" NBR 13057</v>
          </cell>
          <cell r="C13969" t="str">
            <v>M</v>
          </cell>
          <cell r="D13969">
            <v>6.43</v>
          </cell>
        </row>
        <row r="13970">
          <cell r="A13970">
            <v>21137</v>
          </cell>
          <cell r="B13970" t="str">
            <v>ELETRODUTO METALICO FLEXIVEL REV EXT PVC PRETO 15MM TIPO COPEX OU EQUIV</v>
          </cell>
          <cell r="C13970" t="str">
            <v>M</v>
          </cell>
          <cell r="D13970">
            <v>4.1900000000000004</v>
          </cell>
        </row>
        <row r="13971">
          <cell r="A13971">
            <v>21138</v>
          </cell>
          <cell r="B13971" t="str">
            <v>PECA DE MADEIRA ROLICA TRATADA (EUCALIPTO OU REGIONAL EQUIVALENTE) D=8 A 11 CM (P/CERCA/CAIBRO)</v>
          </cell>
          <cell r="C13971" t="str">
            <v>M</v>
          </cell>
          <cell r="D13971">
            <v>2.54</v>
          </cell>
        </row>
        <row r="13972">
          <cell r="A13972">
            <v>21139</v>
          </cell>
          <cell r="B13972" t="str">
            <v>PAPEL VEGETAL 90G/M2 - 0,8M DE LARGURA</v>
          </cell>
          <cell r="C13972" t="str">
            <v>M</v>
          </cell>
          <cell r="D13972">
            <v>4.13</v>
          </cell>
        </row>
        <row r="13973">
          <cell r="A13973">
            <v>21140</v>
          </cell>
          <cell r="B13973" t="str">
            <v>PAPEL MILIMETRADO TRANSPARENTE - ROLO DE 1,05 X 10M</v>
          </cell>
          <cell r="C13973" t="str">
            <v>10M</v>
          </cell>
          <cell r="D13973">
            <v>5</v>
          </cell>
        </row>
        <row r="13974">
          <cell r="A13974">
            <v>21141</v>
          </cell>
          <cell r="B13974" t="str">
            <v>TELA ACO SOLDADA NERVURADA CA - 60, Q-92 (1,48 KG/M2), DIÂMETRO DO FIO = 4,2 MM, LARGURA =2,45 X 60 METROS DE COMPRIMENTO, ESPAÇAMENTO DA MALHA = 15X15CM CMS</v>
          </cell>
          <cell r="C13974" t="str">
            <v>M2</v>
          </cell>
          <cell r="D13974">
            <v>6.52</v>
          </cell>
        </row>
        <row r="13975">
          <cell r="A13975">
            <v>21142</v>
          </cell>
          <cell r="B13975" t="str">
            <v>ESTRIBO C/ PARAFUSO EM CHAPA DE FERRO FUNDIDO DE 2" X 3/16" X 35CM SECAO "U" PARA MADEIRAMENTO DE TELHADO"</v>
          </cell>
          <cell r="C13975" t="str">
            <v>UN</v>
          </cell>
          <cell r="D13975">
            <v>23.57</v>
          </cell>
        </row>
        <row r="13976">
          <cell r="A13976">
            <v>21144</v>
          </cell>
          <cell r="B13976" t="str">
            <v>PAPEL MANTEIGA (FOLHA 66 X 96CM)</v>
          </cell>
          <cell r="C13976" t="str">
            <v>UN</v>
          </cell>
          <cell r="D13976">
            <v>0.96</v>
          </cell>
        </row>
        <row r="13977">
          <cell r="A13977">
            <v>21145</v>
          </cell>
          <cell r="B13977" t="str">
            <v>HASTE DE TERRA EM ACO REVESTIDO DE COBRE DN 3/8'' X 3000MM</v>
          </cell>
          <cell r="C13977" t="str">
            <v>UN</v>
          </cell>
          <cell r="D13977">
            <v>22.73</v>
          </cell>
        </row>
        <row r="13978">
          <cell r="A13978">
            <v>21146</v>
          </cell>
          <cell r="B13978" t="str">
            <v>TUBO ACO PRETO SEM COSTURA SCHEDULE 40/NBR 5590 DN INT 1" E = 3,38MM - 2,50KG/M</v>
          </cell>
          <cell r="C13978" t="str">
            <v>M</v>
          </cell>
          <cell r="D13978">
            <v>20.25</v>
          </cell>
        </row>
        <row r="13979">
          <cell r="A13979">
            <v>21147</v>
          </cell>
          <cell r="B13979" t="str">
            <v>TUBO ACO PRETO SEM COSTURA SCHEDULE 40/NBR 5590 DN INT 2 1/2" E = 5,16MM - 8,62KG/M</v>
          </cell>
          <cell r="C13979" t="str">
            <v>M</v>
          </cell>
          <cell r="D13979">
            <v>55.12</v>
          </cell>
        </row>
        <row r="13980">
          <cell r="A13980">
            <v>21148</v>
          </cell>
          <cell r="B13980" t="str">
            <v>TUBO ACO PRETO SEM COSTURA SCHEDULE 40/NBR 5590 DN INT 2" E = 3,91MM - 5,43KG/M</v>
          </cell>
          <cell r="C13980" t="str">
            <v>M</v>
          </cell>
          <cell r="D13980">
            <v>43.98</v>
          </cell>
        </row>
        <row r="13981">
          <cell r="A13981">
            <v>21149</v>
          </cell>
          <cell r="B13981" t="str">
            <v>TUBO ACO PRETO SEM COSTURA SCHEDULE 40/NBR 5590 DN INT 3" E = 5,49MM - 11,28KG/M</v>
          </cell>
          <cell r="C13981" t="str">
            <v>M</v>
          </cell>
          <cell r="D13981">
            <v>66.78</v>
          </cell>
        </row>
        <row r="13982">
          <cell r="A13982">
            <v>21150</v>
          </cell>
          <cell r="B13982" t="str">
            <v>TUBO ACO PRETO SEM COSTURA SCHEDULE 40/NBR 5590 DN INT 3/4" E = 2,87MM - 1,69KG/M</v>
          </cell>
          <cell r="C13982" t="str">
            <v>M</v>
          </cell>
          <cell r="D13982">
            <v>18.09</v>
          </cell>
        </row>
        <row r="13983">
          <cell r="A13983">
            <v>21151</v>
          </cell>
          <cell r="B13983" t="str">
            <v>TUBO ACO PRETO SEM COSTURA SCHEDULE 40/NBR 5590 DN INT 4" E = 6,02MM - 16,06KG/M</v>
          </cell>
          <cell r="C13983" t="str">
            <v>M</v>
          </cell>
          <cell r="D13983">
            <v>105.74</v>
          </cell>
        </row>
        <row r="13984">
          <cell r="A13984">
            <v>25001</v>
          </cell>
          <cell r="B13984" t="str">
            <v>PORTA METALICA ABRIR TIPO VENEZIANA, COMPLETA, 60 A 80 X 210 CM - LINHA POPULAR (CHAPA FINA - NUM 20 A 24)</v>
          </cell>
          <cell r="C13984" t="str">
            <v>UN</v>
          </cell>
          <cell r="D13984">
            <v>193.7</v>
          </cell>
        </row>
        <row r="13985">
          <cell r="A13985">
            <v>25002</v>
          </cell>
          <cell r="B13985" t="str">
            <v>CABO DE ALUMINIO C/ ALMA DE ACO, BITOLA 2 AWG</v>
          </cell>
          <cell r="C13985" t="str">
            <v>KG</v>
          </cell>
          <cell r="D13985">
            <v>13.78</v>
          </cell>
        </row>
        <row r="13986">
          <cell r="A13986">
            <v>25003</v>
          </cell>
          <cell r="B13986" t="str">
            <v>CABO DE ALUMINIO S/ ALMA DE ACO, BITOLA 2 AWG</v>
          </cell>
          <cell r="C13986" t="str">
            <v>KG</v>
          </cell>
          <cell r="D13986">
            <v>16.45</v>
          </cell>
        </row>
        <row r="13987">
          <cell r="A13987">
            <v>25004</v>
          </cell>
          <cell r="B13987" t="str">
            <v>CABO DE ALUMINIO C/ ALMA DE ACO, BITOLA 1/0 AWG</v>
          </cell>
          <cell r="C13987" t="str">
            <v>KG</v>
          </cell>
          <cell r="D13987">
            <v>13.47</v>
          </cell>
        </row>
        <row r="13988">
          <cell r="A13988">
            <v>25005</v>
          </cell>
          <cell r="B13988" t="str">
            <v>CABO DE ALUMINIO S/ ALMA DE ACO, BITOLA 1/0 AWG</v>
          </cell>
          <cell r="C13988" t="str">
            <v>KG</v>
          </cell>
          <cell r="D13988">
            <v>15.35</v>
          </cell>
        </row>
        <row r="13989">
          <cell r="A13989">
            <v>25007</v>
          </cell>
          <cell r="B13989" t="str">
            <v>TELHA CHAPA ACO ONDULADA ZINCADA E = 0,5 MM</v>
          </cell>
          <cell r="C13989" t="str">
            <v>M2</v>
          </cell>
          <cell r="D13989">
            <v>18.600000000000001</v>
          </cell>
        </row>
        <row r="13990">
          <cell r="A13990">
            <v>25008</v>
          </cell>
          <cell r="B13990" t="str">
            <v>CAMINHÃO TOCO VOLKSWAGEN 8120 EURO III MECÂNICO, POTÊNCIA 115 CV - PBT 7700 KG - CARGA UTIL + CARROCERIA 4640 KG - DIST. ENTRE EIXOS 4300 MM - INCLUI CARROCERIA FIXA ABERTA DE MADEIRA P/ TRANSP. GERAL DE CARGA</v>
          </cell>
          <cell r="C13990" t="str">
            <v>UN</v>
          </cell>
          <cell r="D13990">
            <v>131057.31</v>
          </cell>
        </row>
        <row r="13991">
          <cell r="A13991">
            <v>25009</v>
          </cell>
          <cell r="B13991" t="str">
            <v>CAMINHÃO TOCO VOLKSWAGEN 17.220 - MOTOR CUMMINS 218CV - PBT=16000KG -CARGA UTIL + CARROCERIA = 10710KG - DIST ENTRE EIXOS 4800MM - INCL CARROCERIA FIXA ABERTA DE MADEIRA P/ TRANSP GERAL CARGA SECA - DIMENSOE</v>
          </cell>
          <cell r="C13991" t="str">
            <v>UN</v>
          </cell>
          <cell r="D13991">
            <v>230850.68</v>
          </cell>
        </row>
        <row r="13992">
          <cell r="A13992">
            <v>25010</v>
          </cell>
          <cell r="B13992" t="str">
            <v>CAMINHÃO FORA DE ESTRADA VOLVO A30D 6X6, CAÇAMBA DE 14 M3 , CAPACIDADE DE CARGA ÚTIL DE 30 TONELADAS, VELOCIDADE MÁXIMA 53 KM/H, 329 HP.</v>
          </cell>
          <cell r="C13992" t="str">
            <v>UN</v>
          </cell>
          <cell r="D13992">
            <v>1348596.48</v>
          </cell>
        </row>
        <row r="13993">
          <cell r="A13993">
            <v>25011</v>
          </cell>
          <cell r="B13993" t="str">
            <v>CAMINHÃO FORA DE ESTRADA VOLVO A35D, CAÇAMBA DE 20 M3, CAPACIDADE DE CARGA ÚTIL DE 32,5 TONELADAS, VELOCIDADE MÁXIMA 56 KM/H, 393 HP.</v>
          </cell>
          <cell r="C13993" t="str">
            <v>UN</v>
          </cell>
          <cell r="D13993">
            <v>1519973.8</v>
          </cell>
        </row>
        <row r="13994">
          <cell r="A13994">
            <v>25013</v>
          </cell>
          <cell r="B13994" t="str">
            <v>TANQUE DE ASFALTO ESTACIONARIO COM SERPENTINA, CAPACIDADE 20.000 L</v>
          </cell>
          <cell r="C13994" t="str">
            <v>UN</v>
          </cell>
          <cell r="D13994">
            <v>82634.89</v>
          </cell>
        </row>
        <row r="13995">
          <cell r="A13995">
            <v>25014</v>
          </cell>
          <cell r="B13995" t="str">
            <v>TANQUE DE ASFALTO ESTACIONARIO COM MACARICO, CAPACIDADE 20.000 L</v>
          </cell>
          <cell r="C13995" t="str">
            <v>UN</v>
          </cell>
          <cell r="D13995">
            <v>78842.12</v>
          </cell>
        </row>
        <row r="13996">
          <cell r="A13996">
            <v>25015</v>
          </cell>
          <cell r="B13996" t="str">
            <v>USINA DE ASFALTO A FRIO, TIPO ALMEIDA MOD. PMF-35D OU SIMILAR- CAPACIDADE 60 A 80 T/H - ELETRICA -POTENCIA 30 HP</v>
          </cell>
          <cell r="C13996" t="str">
            <v>UN</v>
          </cell>
          <cell r="D13996">
            <v>160835.47</v>
          </cell>
        </row>
        <row r="13997">
          <cell r="A13997">
            <v>25016</v>
          </cell>
          <cell r="B13997" t="str">
            <v>PA CARREGADEIRA SOBRE RODAS CATERPILLAR 938 G - POTENCIA 145 HP - CAPACIDADE DA CACAMBA 2,1 A 2,8 M3 - PESO OPERACIONAL 13.030 KG**CAIXA**</v>
          </cell>
          <cell r="C13997" t="str">
            <v>UN</v>
          </cell>
          <cell r="D13997">
            <v>435026.1</v>
          </cell>
        </row>
        <row r="13998">
          <cell r="A13998">
            <v>25019</v>
          </cell>
          <cell r="B13998" t="str">
            <v>GRUPO GERADOR, 150/170 KVA, MOTOR A DIESEL 210 CV, ESTACIONÁRIO</v>
          </cell>
          <cell r="C13998" t="str">
            <v>UN</v>
          </cell>
          <cell r="D13998">
            <v>62563.39</v>
          </cell>
        </row>
        <row r="13999">
          <cell r="A13999">
            <v>25020</v>
          </cell>
          <cell r="B13999" t="str">
            <v>TRATOR DE ESTEIRAS, POTENCIA BRUTA DE 347 HP, PESO OPERACIONAL DE 38,5 T, COM ESCARIFICADOR E LAMINA COM CAPACIDADE DE 4,70M3</v>
          </cell>
          <cell r="C13999" t="str">
            <v>UN</v>
          </cell>
          <cell r="D13999">
            <v>2178248.13</v>
          </cell>
        </row>
        <row r="14000">
          <cell r="A14000">
            <v>25022</v>
          </cell>
          <cell r="B14000" t="str">
            <v>PECA DE MADEIRA DE LEI *4 X 5* CM (1.1/2" X 2") NAO APARELHADA</v>
          </cell>
          <cell r="C14000" t="str">
            <v>M</v>
          </cell>
          <cell r="D14000">
            <v>5.45</v>
          </cell>
        </row>
        <row r="14001">
          <cell r="A14001">
            <v>25067</v>
          </cell>
          <cell r="B14001" t="str">
            <v>BLOCO CONCRETO ESTRUTURAL 19 X 19 X 39 CM, FBK 4,5 MPA (NBR 6136)</v>
          </cell>
          <cell r="C14001" t="str">
            <v>UN</v>
          </cell>
          <cell r="D14001">
            <v>2.66</v>
          </cell>
        </row>
        <row r="14002">
          <cell r="A14002">
            <v>25069</v>
          </cell>
          <cell r="B14002" t="str">
            <v>TELA NYLON P/REVESTIMENTO POCO FILTRANTE</v>
          </cell>
          <cell r="C14002" t="str">
            <v>M2</v>
          </cell>
          <cell r="D14002">
            <v>7.99</v>
          </cell>
        </row>
        <row r="14003">
          <cell r="A14003">
            <v>25070</v>
          </cell>
          <cell r="B14003" t="str">
            <v>BLOCO CONCRETO ESTRUTURAL 14 X 19 X 39 CM, FBK 4,5 MPA (NBR 6136)</v>
          </cell>
          <cell r="C14003" t="str">
            <v>UN</v>
          </cell>
          <cell r="D14003">
            <v>2.04</v>
          </cell>
        </row>
        <row r="14004">
          <cell r="A14004">
            <v>25071</v>
          </cell>
          <cell r="B14004" t="str">
            <v>BLOCO CONCRETO ESTRUTURAL 9 X 19 X 39 CM, FBK 4,5 MPA (NBR 6136)</v>
          </cell>
          <cell r="C14004" t="str">
            <v>UN</v>
          </cell>
          <cell r="D14004">
            <v>1.4</v>
          </cell>
        </row>
        <row r="14005">
          <cell r="A14005">
            <v>25398</v>
          </cell>
          <cell r="B14005" t="str">
            <v>CONJUNTO PARA FUTSAL ( PAR DE TRAVES OFICIAL - 3,00X2,00M - EM TUBO DE AÇO GALV A FOGO 3" COM REQUADRO E REDES POLIETILENO FIO 4MM).</v>
          </cell>
          <cell r="C14005" t="str">
            <v>UN</v>
          </cell>
          <cell r="D14005">
            <v>2787.55</v>
          </cell>
        </row>
        <row r="14006">
          <cell r="A14006">
            <v>25399</v>
          </cell>
          <cell r="B14006" t="str">
            <v>CONJUNTO P/VOLEI(POSTES FOGO H=255 REDE NYLON 2 MM</v>
          </cell>
          <cell r="C14006" t="str">
            <v>UN</v>
          </cell>
          <cell r="D14006">
            <v>637.16999999999996</v>
          </cell>
        </row>
        <row r="14007">
          <cell r="A14007">
            <v>25400</v>
          </cell>
          <cell r="B14007" t="str">
            <v>PAR DE TABELAS DE BASQUETE EM COMPENSADO NAVAL DE *1,80 X 1,20* M, COM ARO DE METAL E REDE (SEM SUPORTE DE FIXACAO)</v>
          </cell>
          <cell r="C14007" t="str">
            <v>UN</v>
          </cell>
          <cell r="D14007">
            <v>921.88</v>
          </cell>
        </row>
        <row r="14008">
          <cell r="A14008">
            <v>25860</v>
          </cell>
          <cell r="B14008" t="str">
            <v>MANTA TERMOPLÁSTICA, PEAD, GEOMEMBRANA LISA, E = 0,50 MM, NBR 15352</v>
          </cell>
          <cell r="C14008" t="str">
            <v>M2</v>
          </cell>
          <cell r="D14008">
            <v>3.77</v>
          </cell>
        </row>
        <row r="14009">
          <cell r="A14009">
            <v>25861</v>
          </cell>
          <cell r="B14009" t="str">
            <v>MANTA TERMOPLÁSTICA, PEAD, GEOMEMBRANA LISA, E = 0,75 MM, NBR 15352</v>
          </cell>
          <cell r="C14009" t="str">
            <v>M2</v>
          </cell>
          <cell r="D14009">
            <v>5.66</v>
          </cell>
        </row>
        <row r="14010">
          <cell r="A14010">
            <v>25862</v>
          </cell>
          <cell r="B14010" t="str">
            <v>MANTA TERMOPLÁSTICA, PEAD, GEOMEMBRANA LISA, E = 0,80 MM, NBR 15352</v>
          </cell>
          <cell r="C14010" t="str">
            <v>M2</v>
          </cell>
          <cell r="D14010">
            <v>6.04</v>
          </cell>
        </row>
        <row r="14011">
          <cell r="A14011">
            <v>25863</v>
          </cell>
          <cell r="B14011" t="str">
            <v>MANTA TERMOPLÁSTICA, PEAD, GEOMEMBRANA LISA, E = 1,00 MM, NBR 15352</v>
          </cell>
          <cell r="C14011" t="str">
            <v>M2</v>
          </cell>
          <cell r="D14011">
            <v>7.55</v>
          </cell>
        </row>
        <row r="14012">
          <cell r="A14012">
            <v>25864</v>
          </cell>
          <cell r="B14012" t="str">
            <v>MANTA TERMOPLÁSTICA, PEAD, GEOMEMBRANA LISA, E = 1,50 MM, NBR 15352</v>
          </cell>
          <cell r="C14012" t="str">
            <v>M2</v>
          </cell>
          <cell r="D14012">
            <v>11.32</v>
          </cell>
        </row>
        <row r="14013">
          <cell r="A14013">
            <v>25865</v>
          </cell>
          <cell r="B14013" t="str">
            <v>MANTA TERMOPLÁSTICA, PEAD, GEOMEMBRANA LISA, E = 2,00 MM, NBR 15352</v>
          </cell>
          <cell r="C14013" t="str">
            <v>M2</v>
          </cell>
          <cell r="D14013">
            <v>15.09</v>
          </cell>
        </row>
        <row r="14014">
          <cell r="A14014">
            <v>25866</v>
          </cell>
          <cell r="B14014" t="str">
            <v>MANTA TERMOPLÁSTICA, PEAD, GEOMEMBRANA LISA, E = 2,50 MM, NBR 15352</v>
          </cell>
          <cell r="C14014" t="str">
            <v>M2</v>
          </cell>
          <cell r="D14014">
            <v>18.87</v>
          </cell>
        </row>
        <row r="14015">
          <cell r="A14015">
            <v>25867</v>
          </cell>
          <cell r="B14015" t="str">
            <v>MANTA TERMOPLÁSTICA, PEAD, GEOMEMBRANA TEXTURIZADA EM AMBAS AS FACES, E = 1,50 MM, NBR 15352</v>
          </cell>
          <cell r="C14015" t="str">
            <v>M2</v>
          </cell>
          <cell r="D14015">
            <v>12.31</v>
          </cell>
        </row>
        <row r="14016">
          <cell r="A14016">
            <v>25868</v>
          </cell>
          <cell r="B14016" t="str">
            <v>MANTA TERMOPLÁSTICA, PEAD, GEOMEMBRANA TEXTURIZADA EM AMBAS AS FACES, E = 0,50 MM, NBR 15352</v>
          </cell>
          <cell r="C14016" t="str">
            <v>M2</v>
          </cell>
          <cell r="D14016">
            <v>4.18</v>
          </cell>
        </row>
        <row r="14017">
          <cell r="A14017">
            <v>25869</v>
          </cell>
          <cell r="B14017" t="str">
            <v>MANTA TERMOPLÁSTICA, PEAD, GEOMEMBRANA TEXTURIZADA EM AMBAS AS FACES, E = 0,75 MM, NBR 15352</v>
          </cell>
          <cell r="C14017" t="str">
            <v>M2</v>
          </cell>
          <cell r="D14017">
            <v>6.28</v>
          </cell>
        </row>
        <row r="14018">
          <cell r="A14018">
            <v>25870</v>
          </cell>
          <cell r="B14018" t="str">
            <v>MANTA TERMOPLÁSTICA, PEAD, GEOMEMBRANA TEXTURIZADA, EM AMBAS AS FACES E = 0,80 MM, NBR 15352</v>
          </cell>
          <cell r="C14018" t="str">
            <v>M2</v>
          </cell>
          <cell r="D14018">
            <v>6.68</v>
          </cell>
        </row>
        <row r="14019">
          <cell r="A14019">
            <v>25871</v>
          </cell>
          <cell r="B14019" t="str">
            <v>MANTA TERMOPLÁSTICA, PEAD, GEOMEMBRANA TEXTURIZADA, E = 1,00 MM, NBR 15352</v>
          </cell>
          <cell r="C14019" t="str">
            <v>M2</v>
          </cell>
          <cell r="D14019">
            <v>8.2899999999999991</v>
          </cell>
        </row>
        <row r="14020">
          <cell r="A14020">
            <v>25872</v>
          </cell>
          <cell r="B14020" t="str">
            <v>MANTA TERMOPLÁSTICA, PEAD, GEOMEMBRANA TEXTURIZADA EM AMBAS AS FACES, E = 2,00 MM, NBR 15352</v>
          </cell>
          <cell r="C14020" t="str">
            <v>M2</v>
          </cell>
          <cell r="D14020">
            <v>16.41</v>
          </cell>
        </row>
        <row r="14021">
          <cell r="A14021">
            <v>25873</v>
          </cell>
          <cell r="B14021" t="str">
            <v>MANTA TERMOPLÁSTICA, PEAD, GEOMEMBRANA TEXTURIZADA EM AMBAS AS FACES, E = 2,50 MM, NBR 15352</v>
          </cell>
          <cell r="C14021" t="str">
            <v>M2</v>
          </cell>
          <cell r="D14021">
            <v>20.52</v>
          </cell>
        </row>
        <row r="14022">
          <cell r="A14022">
            <v>25874</v>
          </cell>
          <cell r="B14022" t="str">
            <v>TUBO DE POLIETILENO DE ALTA DENSIDADE, PEAD, PE-80, DE 1200 MM X 37,2 MM PAREDE, ( SDR 32,25 - PN 04 ) P/REDE DE AGUA, ISO 4427/96</v>
          </cell>
          <cell r="C14022" t="str">
            <v>M</v>
          </cell>
          <cell r="D14022">
            <v>2047.95</v>
          </cell>
        </row>
        <row r="14023">
          <cell r="A14023">
            <v>25875</v>
          </cell>
          <cell r="B14023" t="str">
            <v>TUBO DE POLIETILENO DE ALTA DENSIDADE, PEAD, PE-80, DE 800 MM X 30,8 MM PAREDE, ( SDR 26 - PN 05 ) P/REDE DE AGUA, ISO 4427/96</v>
          </cell>
          <cell r="C14023" t="str">
            <v>M</v>
          </cell>
          <cell r="D14023">
            <v>1118.56</v>
          </cell>
        </row>
        <row r="14024">
          <cell r="A14024">
            <v>25876</v>
          </cell>
          <cell r="B14024" t="str">
            <v>TUBO DE POLIETILENO DE ALTA DENSIDADE, PEAD, PE-80, DE 1000 MM X 38,5 MM PAREDE, ( SDR 26 - PN 05 ) P/REDE DE AGUA, ISO 4427/96</v>
          </cell>
          <cell r="C14024" t="str">
            <v>M</v>
          </cell>
          <cell r="D14024">
            <v>1748.02</v>
          </cell>
        </row>
        <row r="14025">
          <cell r="A14025">
            <v>25877</v>
          </cell>
          <cell r="B14025" t="str">
            <v>TUBO DE POLIETILENO DE ALTA DENSIDADE, PEAD, PE-80, DE 1400 MM X 42,9 MM PAREDE, (SDR 32,25 - PN 04 ) P/REDE DE AGUA, ISO 4427/96</v>
          </cell>
          <cell r="C14025" t="str">
            <v>M</v>
          </cell>
          <cell r="D14025">
            <v>2757.28</v>
          </cell>
        </row>
        <row r="14026">
          <cell r="A14026">
            <v>25878</v>
          </cell>
          <cell r="B14026" t="str">
            <v>TUBO DE POLIETILENO DE ALTA DENSIDADE, PEAD, PE-80, DE 160 MM X 14,6 MM PAREDE, (SDR 11 - PN 12,5 ) P/REDE DE AGUA, ISO 4427/96</v>
          </cell>
          <cell r="C14026" t="str">
            <v>M</v>
          </cell>
          <cell r="D14026">
            <v>94.42</v>
          </cell>
        </row>
        <row r="14027">
          <cell r="A14027">
            <v>25879</v>
          </cell>
          <cell r="B14027" t="str">
            <v>TUBO DE POLIETILENO DE ALTA DENSIDADE, PEAD, PE-80, DE 1600 MM X 49,0 MM PAREDE, ( SDR 32,25 - PN 04 ) P/REDE DE AGUA, ISO 4427/96</v>
          </cell>
          <cell r="C14027" t="str">
            <v>M</v>
          </cell>
          <cell r="D14027">
            <v>3596.96</v>
          </cell>
        </row>
        <row r="14028">
          <cell r="A14028">
            <v>25880</v>
          </cell>
          <cell r="B14028" t="str">
            <v>TUBO DE POLIETILENO DE ALTA DENSIDADE, PEAD, PE-80, DE 200 MM X 18,2 MM PAREDE, ( SDR 11 - PN 12,5 ) P/REDE DE AGUA, ISO 4427/96</v>
          </cell>
          <cell r="C14028" t="str">
            <v>M</v>
          </cell>
          <cell r="D14028">
            <v>147.16999999999999</v>
          </cell>
        </row>
        <row r="14029">
          <cell r="A14029">
            <v>25881</v>
          </cell>
          <cell r="B14029" t="str">
            <v>TUBO DE POLIETILENO DE ALTA DENSIDADE, PEAD, PE-80, DE 315 MM X 28,7 MM PAREDE, ( SDR 11 - PN 12,5 ) P/REDE DE AGUA, ISO 4427/96</v>
          </cell>
          <cell r="C14029" t="str">
            <v>M</v>
          </cell>
          <cell r="D14029">
            <v>364.65</v>
          </cell>
        </row>
        <row r="14030">
          <cell r="A14030">
            <v>25882</v>
          </cell>
          <cell r="B14030" t="str">
            <v>TUBO DE POLIETILENO DE ALTA DENSIDADE, PEAD, PE-80, DE 400 MM X 36,4 MM PAREDE, ( SDR 11 - PN 12,5 ) P/REDE DE AGUA, ISO 4427/96</v>
          </cell>
          <cell r="C14030" t="str">
            <v>M</v>
          </cell>
          <cell r="D14030">
            <v>587.33000000000004</v>
          </cell>
        </row>
        <row r="14031">
          <cell r="A14031">
            <v>25883</v>
          </cell>
          <cell r="B14031" t="str">
            <v>TUBO DE POLIETILENO DE ALTA DENSIDADE, PEAD, PE-80, DE 50 MM X 4,6 MM PAREDE, (SDR 11 - PN 12,5) ISO 4427/96, P/ REDE DE AGUA, ISO 4427/96</v>
          </cell>
          <cell r="C14031" t="str">
            <v>M</v>
          </cell>
          <cell r="D14031">
            <v>9.3800000000000008</v>
          </cell>
        </row>
        <row r="14032">
          <cell r="A14032">
            <v>25884</v>
          </cell>
          <cell r="B14032" t="str">
            <v>TUBO DE POLIETILENO DE ALTA DENSIDADE, PEAD, PE-80, DE 500 MM X 45,5 MM PAREDE, ( SDR 11 - PN 12,5 ) P/REDE DE AGUA, ISO 4427/96</v>
          </cell>
          <cell r="C14032" t="str">
            <v>M</v>
          </cell>
          <cell r="D14032">
            <v>917.25</v>
          </cell>
        </row>
        <row r="14033">
          <cell r="A14033">
            <v>25885</v>
          </cell>
          <cell r="B14033" t="str">
            <v>TUBO DE POLIETILENO DE ALTA DENSIDADE, PEAD, PE-80, DE 630 MM X 57,3 MM PAREDE, SDR 11 - PN 12,5 ) P/REDE DE AGUA, ISO 4427/96</v>
          </cell>
          <cell r="C14033" t="str">
            <v>M</v>
          </cell>
          <cell r="D14033">
            <v>1045.32</v>
          </cell>
        </row>
        <row r="14034">
          <cell r="A14034">
            <v>25886</v>
          </cell>
          <cell r="B14034" t="str">
            <v>TUBO DE POLIETILENO DE ALTA DENSIDADE, PEAD, PE-80, DE 75 MM X 6,9 MM PAREDE, ( SRD 11 - PN 12,5 ) P/REDE DE AGUA, ISO 4427/96</v>
          </cell>
          <cell r="C14034" t="str">
            <v>M</v>
          </cell>
          <cell r="D14034">
            <v>20.96</v>
          </cell>
        </row>
        <row r="14035">
          <cell r="A14035">
            <v>25887</v>
          </cell>
          <cell r="B14035" t="str">
            <v>TUBO DE POLIETILENO DE ALTA DENSIDADE, PEAD, PE-80, DE 900 MM X 34,7 MM PAREDE, ( SDR 26 - PN 05 ) P/REDE DE AGUA, ISO 4427/96</v>
          </cell>
          <cell r="C14035" t="str">
            <v>M</v>
          </cell>
          <cell r="D14035">
            <v>1418.26</v>
          </cell>
        </row>
        <row r="14036">
          <cell r="A14036">
            <v>25888</v>
          </cell>
          <cell r="B14036" t="str">
            <v>TUBO DE POLIETILENO DE ALTA DENSIDADE, PEAD, PE-80, 110 MM X 10,0 MM PAREDE, ( SDR 11 - PN 12,5 ) P/REDE</v>
          </cell>
          <cell r="C14036" t="str">
            <v>M</v>
          </cell>
          <cell r="D14036">
            <v>44.47</v>
          </cell>
        </row>
        <row r="14037">
          <cell r="A14037">
            <v>25889</v>
          </cell>
          <cell r="B14037" t="str">
            <v>TUBO DE POLIETILENO DE ALTA DENSIDADE, PEAD, PE-80, DE 730 MM X 34,1 MM PAREDE, ( SDR 21 - PN 06 ) P/REDE DE AGUA, ISO 4427/96</v>
          </cell>
          <cell r="C14037" t="str">
            <v>M</v>
          </cell>
          <cell r="D14037">
            <v>1141.4000000000001</v>
          </cell>
        </row>
        <row r="14038">
          <cell r="A14038">
            <v>25930</v>
          </cell>
          <cell r="B14038" t="str">
            <v>GRANALHA DE ACO, ESFERICA (SHOT), PARA JATEAMENTO, PENEIRA 1,19 A 1,00 MM (SAE S390)</v>
          </cell>
          <cell r="C14038" t="str">
            <v>KG</v>
          </cell>
          <cell r="D14038">
            <v>88.75</v>
          </cell>
        </row>
        <row r="14039">
          <cell r="A14039">
            <v>25931</v>
          </cell>
          <cell r="B14039" t="str">
            <v>DISCO DE CORTE DIAMANTADO, SEGMENTADO, DE 7" (180 MM) E 3 MM DE ESP., PARA ESMERILHADEIRA</v>
          </cell>
          <cell r="C14039" t="str">
            <v>UN</v>
          </cell>
          <cell r="D14039">
            <v>88.61</v>
          </cell>
        </row>
        <row r="14040">
          <cell r="A14040">
            <v>25932</v>
          </cell>
          <cell r="B14040" t="str">
            <v>BOMBA HIDRAULICA ALTA PRESSÃO (UNIDADE MOTRIZ), VAZÃO DE 3,0L/MIN, ATINGINDO PRESSÕES MANOMÉTRICAS DE ATÉ 100KGF/CM2 - LOCAÇÃO</v>
          </cell>
          <cell r="C14040" t="str">
            <v>DIA</v>
          </cell>
          <cell r="D14040">
            <v>185</v>
          </cell>
        </row>
        <row r="14041">
          <cell r="A14041">
            <v>25950</v>
          </cell>
          <cell r="B14041" t="str">
            <v>SERVICO DE BOMBEAMENTO DE CONCRETO COM CONSUMO MINIMO DE 40 M3</v>
          </cell>
          <cell r="C14041" t="str">
            <v>M3</v>
          </cell>
          <cell r="D14041">
            <v>30.02</v>
          </cell>
        </row>
        <row r="14042">
          <cell r="A14042">
            <v>25951</v>
          </cell>
          <cell r="B14042" t="str">
            <v>FERTILIZANTE NPK - 10:10:10</v>
          </cell>
          <cell r="C14042" t="str">
            <v>KG</v>
          </cell>
          <cell r="D14042">
            <v>2.37</v>
          </cell>
        </row>
        <row r="14043">
          <cell r="A14043">
            <v>25952</v>
          </cell>
          <cell r="B14043" t="str">
            <v>GUINDASTE HIDRAULICO AUTOPROPELIDO ROUGH TERRAIN CRENE, TEREX RT 230, COM LANÇA TELESCOPICA DE 27 M, CAP 30 T, MOTOR DÍESEL, 97 KW, TRACAO 4 X 4 ( IMPORTADO )</v>
          </cell>
          <cell r="C14043" t="str">
            <v>UN</v>
          </cell>
          <cell r="D14043">
            <v>592925.86</v>
          </cell>
        </row>
        <row r="14044">
          <cell r="A14044">
            <v>25953</v>
          </cell>
          <cell r="B14044" t="str">
            <v>GUINDASTE HIDRAULICO AUTOPROPELIDO, SOBRE RODAS, CAP ATÉ 100 T - TEREX AC 100. ( IMPORTADO )</v>
          </cell>
          <cell r="C14044" t="str">
            <v>UN</v>
          </cell>
          <cell r="D14044">
            <v>1938411.45</v>
          </cell>
        </row>
        <row r="14045">
          <cell r="A14045">
            <v>25954</v>
          </cell>
          <cell r="B14045" t="str">
            <v>GUINDASTE HIDRAULICO AUTOPROPELIDO, SOBRE RODAS, CAP ATÉ 55 T - TEREX AC 55 CITY ( IMPORTADO )</v>
          </cell>
          <cell r="C14045" t="str">
            <v>UN</v>
          </cell>
          <cell r="D14045">
            <v>1140242.03</v>
          </cell>
        </row>
        <row r="14046">
          <cell r="A14046">
            <v>25957</v>
          </cell>
          <cell r="B14046" t="str">
            <v>MONTADOR DE ESTRUTURA METALICA</v>
          </cell>
          <cell r="C14046" t="str">
            <v>H</v>
          </cell>
          <cell r="D14046">
            <v>9.4</v>
          </cell>
        </row>
        <row r="14047">
          <cell r="A14047">
            <v>25958</v>
          </cell>
          <cell r="B14047" t="str">
            <v>AJUDANTE DE ESTRUTURA METALICA</v>
          </cell>
          <cell r="C14047" t="str">
            <v>H</v>
          </cell>
          <cell r="D14047">
            <v>5.96</v>
          </cell>
        </row>
        <row r="14048">
          <cell r="A14048">
            <v>25959</v>
          </cell>
          <cell r="B14048" t="str">
            <v>OPERADOR DE PAVIMENTADORA</v>
          </cell>
          <cell r="C14048" t="str">
            <v>H</v>
          </cell>
          <cell r="D14048">
            <v>13.53</v>
          </cell>
        </row>
        <row r="14049">
          <cell r="A14049">
            <v>25960</v>
          </cell>
          <cell r="B14049" t="str">
            <v>OPERADOR DE DEMARCADORA DE FAIXAS</v>
          </cell>
          <cell r="C14049" t="str">
            <v>H</v>
          </cell>
          <cell r="D14049">
            <v>10.46</v>
          </cell>
        </row>
        <row r="14050">
          <cell r="A14050">
            <v>25961</v>
          </cell>
          <cell r="B14050" t="str">
            <v>RASTELEIRO</v>
          </cell>
          <cell r="C14050" t="str">
            <v>H</v>
          </cell>
          <cell r="D14050">
            <v>6.35</v>
          </cell>
        </row>
        <row r="14051">
          <cell r="A14051">
            <v>25962</v>
          </cell>
          <cell r="B14051" t="str">
            <v>PASTILHA DE VIDRO BRANCA 2 x 2 CM</v>
          </cell>
          <cell r="C14051" t="str">
            <v>M2</v>
          </cell>
          <cell r="D14051">
            <v>149.77000000000001</v>
          </cell>
        </row>
        <row r="14052">
          <cell r="A14052">
            <v>25963</v>
          </cell>
          <cell r="B14052" t="str">
            <v>CALCARIO DOLOMITICO A - POSTO PEDREIRA / FORNECEDOR (SEM FRETE)</v>
          </cell>
          <cell r="C14052" t="str">
            <v>KG</v>
          </cell>
          <cell r="D14052">
            <v>7.0000000000000007E-2</v>
          </cell>
        </row>
        <row r="14053">
          <cell r="A14053">
            <v>25964</v>
          </cell>
          <cell r="B14053" t="str">
            <v>JARDINEIRO</v>
          </cell>
          <cell r="C14053" t="str">
            <v>H</v>
          </cell>
          <cell r="D14053">
            <v>7.5</v>
          </cell>
        </row>
        <row r="14054">
          <cell r="A14054">
            <v>25966</v>
          </cell>
          <cell r="B14054" t="str">
            <v>REDUTOR TIPO THINNER PARA ACABAMENTO</v>
          </cell>
          <cell r="C14054" t="str">
            <v>L</v>
          </cell>
          <cell r="D14054">
            <v>14.4</v>
          </cell>
        </row>
        <row r="14055">
          <cell r="A14055">
            <v>25967</v>
          </cell>
          <cell r="B14055" t="str">
            <v>APOIO DO PORTA DENTE FRESADORA CIBER W 1900 .</v>
          </cell>
          <cell r="C14055" t="str">
            <v>UN</v>
          </cell>
          <cell r="D14055">
            <v>997.06</v>
          </cell>
        </row>
        <row r="14056">
          <cell r="A14056">
            <v>25968</v>
          </cell>
          <cell r="B14056" t="str">
            <v>DENTE PARA FRESADORA CIBER W 1900.</v>
          </cell>
          <cell r="C14056" t="str">
            <v>UN</v>
          </cell>
          <cell r="D14056">
            <v>22.54</v>
          </cell>
        </row>
        <row r="14057">
          <cell r="A14057">
            <v>25969</v>
          </cell>
          <cell r="B14057" t="str">
            <v>PORTA DENTE PARA FRESADORA CIBER W 1900.</v>
          </cell>
          <cell r="C14057" t="str">
            <v>UN</v>
          </cell>
          <cell r="D14057">
            <v>212.25</v>
          </cell>
        </row>
        <row r="14058">
          <cell r="A14058">
            <v>25970</v>
          </cell>
          <cell r="B14058" t="str">
            <v>VIBROACABADORA DE ASFALTO SOBRE ESTEIRA, CIFALI - TEREX MOD. VDA 400, A DIESEL, 76 CV (57 KW), PRODUCAO 400 T/H -</v>
          </cell>
          <cell r="C14058" t="str">
            <v>UN</v>
          </cell>
          <cell r="D14058">
            <v>724418.02</v>
          </cell>
        </row>
        <row r="14059">
          <cell r="A14059">
            <v>25971</v>
          </cell>
          <cell r="B14059" t="str">
            <v>VIBROACABADORA DE ASFALTO SOBRE ESTEIRA, VÖGELE SUPER AF 5500, A DIESEL, 100 KW, PRODUCAO 600 T/H. (NACIONAL)</v>
          </cell>
          <cell r="C14059" t="str">
            <v>UN</v>
          </cell>
          <cell r="D14059">
            <v>1720755.33</v>
          </cell>
        </row>
        <row r="14060">
          <cell r="A14060">
            <v>25972</v>
          </cell>
          <cell r="B14060" t="str">
            <v>MICROESFERAS DE VIDRO PARA SINALIZACAO HORIZONTAL VIARIA, TIPO I-B (PREMIX) - NBR 16184</v>
          </cell>
          <cell r="C14060" t="str">
            <v>KG</v>
          </cell>
          <cell r="D14060">
            <v>7.19</v>
          </cell>
        </row>
        <row r="14061">
          <cell r="A14061">
            <v>25973</v>
          </cell>
          <cell r="B14061" t="str">
            <v>MICROESFERAS DE VIDRO PARA SINALIZACAO HORIZONTAL VIARIA, TIPO II-A (DROP-ON) - NBR 16184</v>
          </cell>
          <cell r="C14061" t="str">
            <v>KG</v>
          </cell>
          <cell r="D14061">
            <v>7.19</v>
          </cell>
        </row>
        <row r="14062">
          <cell r="A14062">
            <v>25974</v>
          </cell>
          <cell r="B14062" t="str">
            <v>CIMENTO PORTLAND ESTRUTURAL BRANCO CPB-32</v>
          </cell>
          <cell r="C14062" t="str">
            <v>KG</v>
          </cell>
          <cell r="D14062">
            <v>1.68</v>
          </cell>
        </row>
        <row r="14063">
          <cell r="A14063">
            <v>25975</v>
          </cell>
          <cell r="B14063" t="str">
            <v>BETONEIRA 580L , A GASOLINA, 10 KW, CONSUMO 3L/H, ROTATIVA, COM CARREGADOR DE MATERIAL E MEDIDOR DE AGUA</v>
          </cell>
          <cell r="C14063" t="str">
            <v>UN</v>
          </cell>
          <cell r="D14063">
            <v>16817.14</v>
          </cell>
        </row>
        <row r="14064">
          <cell r="A14064">
            <v>25976</v>
          </cell>
          <cell r="B14064" t="str">
            <v>DIVISORIA EM GRANITO BRANCO ESP=3CM COM DUAS FACES POLIDAS LEVIGADO</v>
          </cell>
          <cell r="C14064" t="str">
            <v>M2</v>
          </cell>
          <cell r="D14064">
            <v>250.41</v>
          </cell>
        </row>
        <row r="14065">
          <cell r="A14065">
            <v>25977</v>
          </cell>
          <cell r="B14065" t="str">
            <v>PISO EM GRANITO BRANCO MARFIM 30X30CM E=2CM LEVIGADO</v>
          </cell>
          <cell r="C14065" t="str">
            <v>M2</v>
          </cell>
          <cell r="D14065">
            <v>113.82</v>
          </cell>
        </row>
        <row r="14066">
          <cell r="A14066">
            <v>25978</v>
          </cell>
          <cell r="B14066" t="str">
            <v>PISO EM GRANITO BRANCO MARFIM 50X50CM E=2CM LEVIGADO</v>
          </cell>
          <cell r="C14066" t="str">
            <v>M2</v>
          </cell>
          <cell r="D14066">
            <v>125.21</v>
          </cell>
        </row>
        <row r="14067">
          <cell r="A14067">
            <v>25979</v>
          </cell>
          <cell r="B14067" t="str">
            <v>PISO EM GRANITO BRANCO MONET 50X50CM E=2CM LEVIGADO</v>
          </cell>
          <cell r="C14067" t="str">
            <v>M2</v>
          </cell>
          <cell r="D14067">
            <v>121.41</v>
          </cell>
        </row>
        <row r="14068">
          <cell r="A14068">
            <v>25980</v>
          </cell>
          <cell r="B14068" t="str">
            <v>PISO EM GRANITO BRANCO QUARTZ E=2CM LEVIGADO</v>
          </cell>
          <cell r="C14068" t="str">
            <v>M2</v>
          </cell>
          <cell r="D14068">
            <v>125.21</v>
          </cell>
        </row>
        <row r="14069">
          <cell r="A14069">
            <v>25981</v>
          </cell>
          <cell r="B14069" t="str">
            <v>PISO EM GRANITO BRANCO QUARTZ 30X30CM E=2CM LEVIGADO</v>
          </cell>
          <cell r="C14069" t="str">
            <v>M2</v>
          </cell>
          <cell r="D14069">
            <v>151.01</v>
          </cell>
        </row>
        <row r="14070">
          <cell r="A14070">
            <v>25982</v>
          </cell>
          <cell r="B14070" t="str">
            <v>PISO EM GRANITO BRANCO QUARTZ 50X50CM E=2CM LEVIGADO</v>
          </cell>
          <cell r="C14070" t="str">
            <v>M2</v>
          </cell>
          <cell r="D14070">
            <v>150.25</v>
          </cell>
        </row>
        <row r="14071">
          <cell r="A14071">
            <v>25983</v>
          </cell>
          <cell r="B14071" t="str">
            <v>RODAPÉ EM GRANITO BRANCO MARFIM E=2CM, H=10CM, LEVIGADO</v>
          </cell>
          <cell r="C14071" t="str">
            <v>M2</v>
          </cell>
          <cell r="D14071">
            <v>174.53</v>
          </cell>
        </row>
        <row r="14072">
          <cell r="A14072">
            <v>25985</v>
          </cell>
          <cell r="B14072" t="str">
            <v>SERRA DE DISCO DIAMANTADO, 57 CV , Á DISSEL , MARCA EDCO , MODELO SS - 65 , CONSUMO 14,4 L/H, CAPACIDADE DE CORTE 800 MM (0,8M/M3) = 1000M3 DE PAVIMENTADO. (IMPORTADO)</v>
          </cell>
          <cell r="C14072" t="str">
            <v>UN</v>
          </cell>
          <cell r="D14072">
            <v>54610.96</v>
          </cell>
        </row>
        <row r="14073">
          <cell r="A14073">
            <v>25986</v>
          </cell>
          <cell r="B14073" t="str">
            <v>GRUPO GERADOR COM SILENCIADOR, MOTOR A DIESEL DE 180 KVA (144 KW), CONSUMO 31,68 L/H</v>
          </cell>
          <cell r="C14073" t="str">
            <v>UN</v>
          </cell>
          <cell r="D14073">
            <v>66965.649999999994</v>
          </cell>
        </row>
        <row r="14074">
          <cell r="A14074">
            <v>25987</v>
          </cell>
          <cell r="B14074" t="str">
            <v>GRUPO GERADOR COM SILENCIADOR, MOTOR A DIESEL DE 40/44 KVA (32/35 KW), CONSUMO 7,04 L/H</v>
          </cell>
          <cell r="C14074" t="str">
            <v>UN</v>
          </cell>
          <cell r="D14074">
            <v>36499.019999999997</v>
          </cell>
        </row>
        <row r="14075">
          <cell r="A14075">
            <v>25988</v>
          </cell>
          <cell r="B14075" t="str">
            <v>SACO DE ANINHAGEM</v>
          </cell>
          <cell r="C14075" t="str">
            <v>M2</v>
          </cell>
          <cell r="D14075">
            <v>2.06</v>
          </cell>
        </row>
        <row r="14076">
          <cell r="A14076">
            <v>26017</v>
          </cell>
          <cell r="B14076" t="str">
            <v>DISCO DE BORRACHA PARA LIXADEIRA ELETRICA 7" (180 MM)</v>
          </cell>
          <cell r="C14076" t="str">
            <v>UN</v>
          </cell>
          <cell r="D14076">
            <v>21.19</v>
          </cell>
        </row>
        <row r="14077">
          <cell r="A14077">
            <v>26018</v>
          </cell>
          <cell r="B14077" t="str">
            <v>DISCO DE CORTE PARA ESTRUTURA METÁLICA 300 X 3,2 X 19,05 MM</v>
          </cell>
          <cell r="C14077" t="str">
            <v>UN</v>
          </cell>
          <cell r="D14077">
            <v>4.34</v>
          </cell>
        </row>
        <row r="14078">
          <cell r="A14078">
            <v>26019</v>
          </cell>
          <cell r="B14078" t="str">
            <v>DISCO DE DESBASTE PARA ESTRUTURA METÁLICA DE 9" X 1/4" X 7/8" ( 225 X 6,25 X 21,87 MM)</v>
          </cell>
          <cell r="C14078" t="str">
            <v>UN</v>
          </cell>
          <cell r="D14078">
            <v>18.14</v>
          </cell>
        </row>
        <row r="14079">
          <cell r="A14079">
            <v>26020</v>
          </cell>
          <cell r="B14079" t="str">
            <v>DISCO DE LIXA GRÃO GROSSO 180 MM</v>
          </cell>
          <cell r="C14079" t="str">
            <v>UN</v>
          </cell>
          <cell r="D14079">
            <v>6.6</v>
          </cell>
        </row>
        <row r="14080">
          <cell r="A14080">
            <v>26021</v>
          </cell>
          <cell r="B14080" t="str">
            <v>ESCOVA CIRCULAR EM AÇO LATONADO, COM CERDAS DE 0,30 MM, DE 6" X 1 (INDICAR FABRICANTE)</v>
          </cell>
          <cell r="C14080" t="str">
            <v>UN</v>
          </cell>
          <cell r="D14080">
            <v>25.49</v>
          </cell>
        </row>
        <row r="14081">
          <cell r="A14081">
            <v>26022</v>
          </cell>
          <cell r="B14081" t="str">
            <v>PONTEIRO PARA ROMPEDOR 1 1/4" ( 32MM) , SEXTAVADO, TIPO TORNIBRÁS REF. 3083.3047-00 OU SIMILAR</v>
          </cell>
          <cell r="C14081" t="str">
            <v>UN</v>
          </cell>
          <cell r="D14081">
            <v>104.72</v>
          </cell>
        </row>
        <row r="14082">
          <cell r="A14082">
            <v>26023</v>
          </cell>
          <cell r="B14082" t="str">
            <v>REBOLO ABRASIVO, DIVERSAS GRANAS, TIPO RETO, DIM. 6" ( 152,4MM X 25,4MM X 31,75MM)</v>
          </cell>
          <cell r="C14082" t="str">
            <v>UN</v>
          </cell>
          <cell r="D14082">
            <v>39.909999999999997</v>
          </cell>
        </row>
        <row r="14083">
          <cell r="A14083">
            <v>26026</v>
          </cell>
          <cell r="B14083" t="str">
            <v>SILICA ATIVA PARA ADIÇÃO EM ARGAMASSA E CONCRETO</v>
          </cell>
          <cell r="C14083" t="str">
            <v>KG</v>
          </cell>
          <cell r="D14083">
            <v>1.94</v>
          </cell>
        </row>
        <row r="14084">
          <cell r="A14084">
            <v>26028</v>
          </cell>
          <cell r="B14084" t="str">
            <v>POZOLANA</v>
          </cell>
          <cell r="C14084" t="str">
            <v>SC50KG</v>
          </cell>
          <cell r="D14084">
            <v>205.74</v>
          </cell>
        </row>
        <row r="14085">
          <cell r="A14085">
            <v>26030</v>
          </cell>
          <cell r="B14085" t="str">
            <v>ADESIVO A BASE DE RESINA ACRÍLICA</v>
          </cell>
          <cell r="C14085" t="str">
            <v>L</v>
          </cell>
          <cell r="D14085">
            <v>7.61</v>
          </cell>
        </row>
        <row r="14086">
          <cell r="A14086">
            <v>26032</v>
          </cell>
          <cell r="B14086" t="str">
            <v>TINTA RETRORREFLETIVAS A BASE DE RESINA ACRÍLICA COM MICROESFERA DE VIDRO, DB-800 COR BRANCA N 9,5</v>
          </cell>
          <cell r="C14086" t="str">
            <v>L</v>
          </cell>
          <cell r="D14086">
            <v>19.96</v>
          </cell>
        </row>
        <row r="14087">
          <cell r="A14087">
            <v>26033</v>
          </cell>
          <cell r="B14087" t="str">
            <v>USINA DE ASFALTO A QUENTE FIXA "CONTRA FLUXO" TEREX MODELO MAGNUM 80, CAPACIDADE 60 A 80 T/H, 188 KW, C/ MISTURADOR</v>
          </cell>
          <cell r="C14087" t="str">
            <v>UN</v>
          </cell>
          <cell r="D14087">
            <v>2297078.59</v>
          </cell>
        </row>
        <row r="14088">
          <cell r="A14088">
            <v>26034</v>
          </cell>
          <cell r="B14088" t="str">
            <v>USINA DE ASFALTO GRAVIMETRICA, TEREX, MOD. H 50 C, CAPACIDADE 100/150 T/H, POT. 400 KW.</v>
          </cell>
          <cell r="C14088" t="str">
            <v>UN</v>
          </cell>
          <cell r="D14088">
            <v>5992379.1299999999</v>
          </cell>
        </row>
        <row r="14089">
          <cell r="A14089">
            <v>26035</v>
          </cell>
          <cell r="B14089" t="str">
            <v>USINA MISTURADORA DE SOLOS, TEREX, MOD. USF 600, CAPACIDADE 300/600 T/H, POT. 100 KW,</v>
          </cell>
          <cell r="C14089" t="str">
            <v>UN</v>
          </cell>
          <cell r="D14089">
            <v>918831.47</v>
          </cell>
        </row>
        <row r="14090">
          <cell r="A14090">
            <v>26036</v>
          </cell>
          <cell r="B14090" t="str">
            <v>AUTOBETONEIRA CAPACIDADE 5 M3 (11,5T), 160 KW, 24,0 L/H PESO BRUTO TOTAL 23.000 KG A SER MONTADA EM CAMINHÃO - (INCLUSIVE CAMINHÃO)</v>
          </cell>
          <cell r="C14090" t="str">
            <v>UN</v>
          </cell>
          <cell r="D14090">
            <v>361945.99</v>
          </cell>
        </row>
        <row r="14091">
          <cell r="A14091">
            <v>26037</v>
          </cell>
          <cell r="B14091" t="str">
            <v>MACACO PARA PROTENSÃO DE UMA CORDOALHA DE ATÉ 31,5 - LOCAÇÃO</v>
          </cell>
          <cell r="C14091" t="str">
            <v>DIA</v>
          </cell>
          <cell r="D14091">
            <v>520.55999999999995</v>
          </cell>
        </row>
        <row r="14092">
          <cell r="A14092">
            <v>26038</v>
          </cell>
          <cell r="B14092" t="str">
            <v>AQUECEDOR DE OLEO BPF (FLUIDO) TERMICO, CAPACIDADE DE 300.000 KCAL/H</v>
          </cell>
          <cell r="C14092" t="str">
            <v>UN</v>
          </cell>
          <cell r="D14092">
            <v>192019.95</v>
          </cell>
        </row>
        <row r="14093">
          <cell r="A14093">
            <v>26039</v>
          </cell>
          <cell r="B14093" t="str">
            <v>DISTRIBUIDOR DE AGREGADOS AUTOPROPELIDO, CAP 3 M3, A DIESEL, 6 CC, 176 CV</v>
          </cell>
          <cell r="C14093" t="str">
            <v>UN</v>
          </cell>
          <cell r="D14093">
            <v>236097.25</v>
          </cell>
        </row>
        <row r="14094">
          <cell r="A14094">
            <v>26047</v>
          </cell>
          <cell r="B14094" t="str">
            <v>CAP PVC JE P/REDE ESGOTO 150 MM</v>
          </cell>
          <cell r="C14094" t="str">
            <v>UN</v>
          </cell>
          <cell r="D14094">
            <v>46.75</v>
          </cell>
        </row>
        <row r="14095">
          <cell r="A14095">
            <v>26048</v>
          </cell>
          <cell r="B14095" t="str">
            <v>CAP PVC JE P/REDE ESGOTO 200MM</v>
          </cell>
          <cell r="C14095" t="str">
            <v>UN</v>
          </cell>
          <cell r="D14095">
            <v>79.48</v>
          </cell>
        </row>
        <row r="14096">
          <cell r="A14096">
            <v>27367</v>
          </cell>
          <cell r="B14096" t="str">
            <v>SALÁRIO MÍNIMO REGIONAL MENSAL (SEM ENCARGOS - NÃO SE REFERE AO PISO SALARIAL DA CONSTRUÇÃO CIVIL)</v>
          </cell>
          <cell r="C14096" t="str">
            <v>MES</v>
          </cell>
          <cell r="D14096">
            <v>724</v>
          </cell>
        </row>
        <row r="14097">
          <cell r="A14097">
            <v>27399</v>
          </cell>
          <cell r="B14097" t="str">
            <v>BARRA DE APOIO TUBULAR COM ALMA EM FERRO, ESPESSURA DE 2,25MM, COMPRIMENTO DE 80CM, ACABAMENTO COM PINTURA EM ESMALTE SINTÉTICO,</v>
          </cell>
          <cell r="C14097" t="str">
            <v>UN</v>
          </cell>
          <cell r="D14097">
            <v>54.9</v>
          </cell>
        </row>
        <row r="14098">
          <cell r="A14098">
            <v>27478</v>
          </cell>
          <cell r="B14098" t="str">
            <v>SALÁRIO MÍNIMO NACIONAL</v>
          </cell>
          <cell r="C14098" t="str">
            <v>MES</v>
          </cell>
          <cell r="D14098">
            <v>1091.21</v>
          </cell>
        </row>
        <row r="14099">
          <cell r="A14099">
            <v>33939</v>
          </cell>
          <cell r="B14099" t="str">
            <v>ARQUITETO DE OBRA JUNIOR</v>
          </cell>
          <cell r="C14099" t="str">
            <v>H</v>
          </cell>
          <cell r="D14099">
            <v>49.91</v>
          </cell>
        </row>
        <row r="14100">
          <cell r="A14100">
            <v>33952</v>
          </cell>
          <cell r="B14100" t="str">
            <v>ARQUITETO DE OBRA PLENO</v>
          </cell>
          <cell r="C14100" t="str">
            <v>H</v>
          </cell>
          <cell r="D14100">
            <v>57.28</v>
          </cell>
        </row>
        <row r="14101">
          <cell r="A14101">
            <v>33953</v>
          </cell>
          <cell r="B14101" t="str">
            <v>ARQUITETO DE OBRA SENIOR</v>
          </cell>
          <cell r="C14101" t="str">
            <v>H</v>
          </cell>
          <cell r="D14101">
            <v>67.86</v>
          </cell>
        </row>
        <row r="14102">
          <cell r="A14102">
            <v>34341</v>
          </cell>
          <cell r="B14102" t="str">
            <v>ACO CA-25, VERGALHAO, 32,0 MM</v>
          </cell>
          <cell r="C14102" t="str">
            <v>KG</v>
          </cell>
          <cell r="D14102">
            <v>4.0999999999999996</v>
          </cell>
        </row>
        <row r="14103">
          <cell r="A14103">
            <v>34343</v>
          </cell>
          <cell r="B14103" t="str">
            <v>ACO CA-60, VERGALHAO, 9,5 MM</v>
          </cell>
          <cell r="C14103" t="str">
            <v>KG</v>
          </cell>
          <cell r="D14103">
            <v>3.99</v>
          </cell>
        </row>
        <row r="14104">
          <cell r="A14104">
            <v>34344</v>
          </cell>
          <cell r="B14104" t="str">
            <v>ACO-FIO PARA PROTENSAO, CP-150 RB L, 8 MM</v>
          </cell>
          <cell r="C14104" t="str">
            <v>KG</v>
          </cell>
          <cell r="D14104">
            <v>5.5</v>
          </cell>
        </row>
        <row r="14105">
          <cell r="A14105">
            <v>34346</v>
          </cell>
          <cell r="B14105" t="str">
            <v>ARAME FARPADO GALVANIZADO 16 BWG, CLASSE 250</v>
          </cell>
          <cell r="C14105" t="str">
            <v>M</v>
          </cell>
          <cell r="D14105">
            <v>0.85</v>
          </cell>
        </row>
        <row r="14106">
          <cell r="A14106">
            <v>34347</v>
          </cell>
          <cell r="B14106" t="str">
            <v>CONCERTINA SIMPLES EM ACO GALVANIZADO DE ALTA RESISTENCIA, COM ESPIRAL DE 300 MM, D = 2,76 MM</v>
          </cell>
          <cell r="C14106" t="str">
            <v>M</v>
          </cell>
          <cell r="D14106">
            <v>15.01</v>
          </cell>
        </row>
        <row r="14107">
          <cell r="A14107">
            <v>34348</v>
          </cell>
          <cell r="B14107" t="str">
            <v>CONCERTINA CLIPADA (DUPLA) EM ACO GALVANIZADO DE ALTA RESISTENCIA, COM ESPIRAL DE 300 MM, D = 2,76 MM</v>
          </cell>
          <cell r="C14107" t="str">
            <v>M</v>
          </cell>
          <cell r="D14107">
            <v>29.05</v>
          </cell>
        </row>
        <row r="14108">
          <cell r="A14108">
            <v>34349</v>
          </cell>
          <cell r="B14108" t="str">
            <v>HASTE DE ACO GALVANIZADO PARA FIXACAO DE CONCERTINA 2 "/3 M</v>
          </cell>
          <cell r="C14108" t="str">
            <v>UN</v>
          </cell>
          <cell r="D14108">
            <v>11.62</v>
          </cell>
        </row>
        <row r="14109">
          <cell r="A14109">
            <v>34353</v>
          </cell>
          <cell r="B14109" t="str">
            <v>ARGAMASSA COLANTE AC-II-E (REVESTIMENTOS CERAMICOS)</v>
          </cell>
          <cell r="C14109" t="str">
            <v>KG</v>
          </cell>
          <cell r="D14109">
            <v>0.91</v>
          </cell>
        </row>
        <row r="14110">
          <cell r="A14110">
            <v>34355</v>
          </cell>
          <cell r="B14110" t="str">
            <v>ARGAMASSA PISO SOBRE PISO</v>
          </cell>
          <cell r="C14110" t="str">
            <v>KG</v>
          </cell>
          <cell r="D14110">
            <v>1.27</v>
          </cell>
        </row>
        <row r="14111">
          <cell r="A14111">
            <v>34356</v>
          </cell>
          <cell r="B14111" t="str">
            <v>REJUNTE BRANCO</v>
          </cell>
          <cell r="C14111" t="str">
            <v>KG</v>
          </cell>
          <cell r="D14111">
            <v>2.61</v>
          </cell>
        </row>
        <row r="14112">
          <cell r="A14112">
            <v>34357</v>
          </cell>
          <cell r="B14112" t="str">
            <v>REJUNTE COLORIDO</v>
          </cell>
          <cell r="C14112" t="str">
            <v>KG</v>
          </cell>
          <cell r="D14112">
            <v>2.9</v>
          </cell>
        </row>
        <row r="14113">
          <cell r="A14113">
            <v>34359</v>
          </cell>
          <cell r="B14113" t="str">
            <v>CURVA 90 GRAUS DE BARRA CHATA EM ALUMINIO 3/4 " X 1/4 " X 300 MM</v>
          </cell>
          <cell r="C14113" t="str">
            <v>UN</v>
          </cell>
          <cell r="D14113">
            <v>8.9600000000000009</v>
          </cell>
        </row>
        <row r="14114">
          <cell r="A14114">
            <v>34360</v>
          </cell>
          <cell r="B14114" t="str">
            <v>PERFIL DE ALUMINIO ANODIZADO</v>
          </cell>
          <cell r="C14114" t="str">
            <v>KG</v>
          </cell>
          <cell r="D14114">
            <v>35.229999999999997</v>
          </cell>
        </row>
        <row r="14115">
          <cell r="A14115">
            <v>34361</v>
          </cell>
          <cell r="B14115" t="str">
            <v>METACAULIM DE ALTA REATIVIDADE/CAULIM CALCINADO</v>
          </cell>
          <cell r="C14115" t="str">
            <v>KG</v>
          </cell>
          <cell r="D14115">
            <v>1.4</v>
          </cell>
        </row>
        <row r="14116">
          <cell r="A14116">
            <v>34362</v>
          </cell>
          <cell r="B14116" t="str">
            <v>JANELA ALUMÍNIO DE CORRER 1,20 X 1,20 (AXL) M COM 2 FOLHAS DE VIDRO INCLUSO GUARNIÇÃO</v>
          </cell>
          <cell r="C14116" t="str">
            <v>UN</v>
          </cell>
          <cell r="D14116">
            <v>471.87</v>
          </cell>
        </row>
        <row r="14117">
          <cell r="A14117">
            <v>34363</v>
          </cell>
          <cell r="B14117" t="str">
            <v>JANELA ALUMÍNIO DE CORRER 1,20 X 1,50 M (AXL) COM 2 FOLHAS DE VIDRO INCLUSO GUARNIÇÃO</v>
          </cell>
          <cell r="C14117" t="str">
            <v>UN</v>
          </cell>
          <cell r="D14117">
            <v>557.66</v>
          </cell>
        </row>
        <row r="14118">
          <cell r="A14118">
            <v>34364</v>
          </cell>
          <cell r="B14118" t="str">
            <v>JANELA ALUMIINIO DE CORRER 1,20 X 1,50 M (AXL) COM 4 FOLHAS DE VIDRO INCLUSO GUARNICAO</v>
          </cell>
          <cell r="C14118" t="str">
            <v>UN</v>
          </cell>
          <cell r="D14118">
            <v>557.66</v>
          </cell>
        </row>
        <row r="14119">
          <cell r="A14119">
            <v>34365</v>
          </cell>
          <cell r="B14119" t="str">
            <v>JANELA ALUMINIO DE CORRER 1,20 X 2,00 M (AXL) COM 4 FOLHAS DE VIDRO INCLUSO GUARNICAO</v>
          </cell>
          <cell r="C14119" t="str">
            <v>UN</v>
          </cell>
          <cell r="D14119">
            <v>658.98</v>
          </cell>
        </row>
        <row r="14120">
          <cell r="A14120">
            <v>34367</v>
          </cell>
          <cell r="B14120" t="str">
            <v>JANELA ALUMINIO DE CORRER 1,00 X 1,50 M (AXL) COM 2 FOLHAS DE VIDRO INCLUSO GUARNICAO</v>
          </cell>
          <cell r="C14120" t="str">
            <v>UN</v>
          </cell>
          <cell r="D14120">
            <v>467.57</v>
          </cell>
        </row>
        <row r="14121">
          <cell r="A14121">
            <v>34369</v>
          </cell>
          <cell r="B14121" t="str">
            <v>JANELA ALUMINIO DE CORRER 1,00 X 2,00 M (AXL) COM 4 FOLHAS DE VIDRO INCLUSO GUARNICAO</v>
          </cell>
          <cell r="C14121" t="str">
            <v>UN</v>
          </cell>
          <cell r="D14121">
            <v>600.54999999999995</v>
          </cell>
        </row>
        <row r="14122">
          <cell r="A14122">
            <v>34370</v>
          </cell>
          <cell r="B14122" t="str">
            <v>JANELA ALUMINIO DE CORRER 1,20 X 1,20 (AXL) M COM 3 FOLHAS (2 VENEZIANAS E 1 VIDRO) INCLUSO GUARNICAO</v>
          </cell>
          <cell r="C14122" t="str">
            <v>UN</v>
          </cell>
          <cell r="D14122">
            <v>707.8</v>
          </cell>
        </row>
        <row r="14123">
          <cell r="A14123">
            <v>34371</v>
          </cell>
          <cell r="B14123" t="str">
            <v>JANELA ALUMINIO DE CORRER 1,20 X 1,50 (AXL) M COM 3 FOLHAS (2 VENEZIANAS E 1 VIDRO) INCLUSO GUARNICAO</v>
          </cell>
          <cell r="C14123" t="str">
            <v>UN</v>
          </cell>
          <cell r="D14123">
            <v>804.3</v>
          </cell>
        </row>
        <row r="14124">
          <cell r="A14124">
            <v>34372</v>
          </cell>
          <cell r="B14124" t="str">
            <v>JANELA ALUMINIO DE CORRER 1,20 X 1,50 (AXL) M COM 6 FOLHAS (4 VENEZIANAS E 2 VIDROS) INCLUSO GUARNICAO</v>
          </cell>
          <cell r="C14124" t="str">
            <v>UN</v>
          </cell>
          <cell r="D14124">
            <v>863.44</v>
          </cell>
        </row>
        <row r="14125">
          <cell r="A14125">
            <v>34373</v>
          </cell>
          <cell r="B14125" t="str">
            <v>JANELA ALUMINIO DE CORRER 1,20 X 2,00 (AXL) M COM 6 FOLHAS (4 VENEZIANAS E 2 VIDROS) INCLUSO GUARNICAO</v>
          </cell>
          <cell r="C14125" t="str">
            <v>UN</v>
          </cell>
          <cell r="D14125">
            <v>1027.54</v>
          </cell>
        </row>
        <row r="14126">
          <cell r="A14126">
            <v>34374</v>
          </cell>
          <cell r="B14126" t="str">
            <v>JANELA ALUMINIO DE CORRER 1,20 X 1,20 M (AXL) COM 4 FOLHAS DE VIDRO E BANDEIRA INCLUSO GUARNICAO</v>
          </cell>
          <cell r="C14126" t="str">
            <v>UN</v>
          </cell>
          <cell r="D14126">
            <v>511.46</v>
          </cell>
        </row>
        <row r="14127">
          <cell r="A14127">
            <v>34375</v>
          </cell>
          <cell r="B14127" t="str">
            <v>JANELA ALUMINIO DE CORRER 1,20 X 1,50 M (AXL) COM 4 FOLHAS DE VIDRO E BANDEIRA INCLUSO GUARNICAO</v>
          </cell>
          <cell r="C14127" t="str">
            <v>UN</v>
          </cell>
          <cell r="D14127">
            <v>594.12</v>
          </cell>
        </row>
        <row r="14128">
          <cell r="A14128">
            <v>34376</v>
          </cell>
          <cell r="B14128" t="str">
            <v>JANELA ALUMINIO DE CORRER 1,20 X 2,00 M (AXL) COM 4 FOLHAS E BANDEIRA DE VIDRO INCLUSO GUARNICAO</v>
          </cell>
          <cell r="C14128" t="str">
            <v>UN</v>
          </cell>
          <cell r="D14128">
            <v>732.65</v>
          </cell>
        </row>
        <row r="14129">
          <cell r="A14129">
            <v>34377</v>
          </cell>
          <cell r="B14129" t="str">
            <v>JANELA ALUMINIO BASCULANTE 80 X 60 CM (AXL)</v>
          </cell>
          <cell r="C14129" t="str">
            <v>UN</v>
          </cell>
          <cell r="D14129">
            <v>180.52</v>
          </cell>
        </row>
        <row r="14130">
          <cell r="A14130">
            <v>34378</v>
          </cell>
          <cell r="B14130" t="str">
            <v>JANELA ALUMINIO BASCULANTE 100 X 80 CM (AXL)</v>
          </cell>
          <cell r="C14130" t="str">
            <v>UN</v>
          </cell>
          <cell r="D14130">
            <v>264.3</v>
          </cell>
        </row>
        <row r="14131">
          <cell r="A14131">
            <v>34379</v>
          </cell>
          <cell r="B14131" t="str">
            <v>JANELA ALUMINIO BASCULANTE 100 X 100 CM (AXL)</v>
          </cell>
          <cell r="C14131" t="str">
            <v>UN</v>
          </cell>
          <cell r="D14131">
            <v>313.17</v>
          </cell>
        </row>
        <row r="14132">
          <cell r="A14132">
            <v>34380</v>
          </cell>
          <cell r="B14132" t="str">
            <v>CAIXILHO FIXO ALUMINIO 60 X 80 CM COMPLETO</v>
          </cell>
          <cell r="C14132" t="str">
            <v>UN</v>
          </cell>
          <cell r="D14132">
            <v>156.34</v>
          </cell>
        </row>
        <row r="14133">
          <cell r="A14133">
            <v>34381</v>
          </cell>
          <cell r="B14133" t="str">
            <v>JANELA ALUMINIO MAXIM AR 80 X 60 CM (AXL) (INCLUSO GUARNICAO E VIDRO)</v>
          </cell>
          <cell r="C14133" t="str">
            <v>UN</v>
          </cell>
          <cell r="D14133">
            <v>226.49</v>
          </cell>
        </row>
        <row r="14134">
          <cell r="A14134">
            <v>34383</v>
          </cell>
          <cell r="B14134" t="str">
            <v>GABIAO MANTA (COLCHAO) MALHA HEXAGONAL 6 X 8 CM (ZN/AL + PVC), FIO 2 MM, REVESTIDO COM PVC, DIMENSOES 4,0 X 2,0 X 0,3 M</v>
          </cell>
          <cell r="C14134" t="str">
            <v>UN</v>
          </cell>
          <cell r="D14134">
            <v>617.80999999999995</v>
          </cell>
        </row>
        <row r="14135">
          <cell r="A14135">
            <v>34384</v>
          </cell>
          <cell r="B14135" t="str">
            <v>VIDRO PLANO ARAMADO E = 6 MM - SEM COLOCACAO</v>
          </cell>
          <cell r="C14135" t="str">
            <v>M2</v>
          </cell>
          <cell r="D14135">
            <v>215.6</v>
          </cell>
        </row>
        <row r="14136">
          <cell r="A14136">
            <v>34385</v>
          </cell>
          <cell r="B14136" t="str">
            <v>VIDRO LISO INCOLOR 8MM - SEM COLOCACAO</v>
          </cell>
          <cell r="C14136" t="str">
            <v>M2</v>
          </cell>
          <cell r="D14136">
            <v>178.23</v>
          </cell>
        </row>
        <row r="14137">
          <cell r="A14137">
            <v>34386</v>
          </cell>
          <cell r="B14137" t="str">
            <v>VIDRO LISO INCOLOR 10 MM - SEM COLOCACAO</v>
          </cell>
          <cell r="C14137" t="str">
            <v>M2</v>
          </cell>
          <cell r="D14137">
            <v>215.6</v>
          </cell>
        </row>
        <row r="14138">
          <cell r="A14138">
            <v>34387</v>
          </cell>
          <cell r="B14138" t="str">
            <v>VIDRO CRISTAL COLORIDO 8MM</v>
          </cell>
          <cell r="C14138" t="str">
            <v>M2</v>
          </cell>
          <cell r="D14138">
            <v>232.13</v>
          </cell>
        </row>
        <row r="14139">
          <cell r="A14139">
            <v>34388</v>
          </cell>
          <cell r="B14139" t="str">
            <v>VIDRO CRISTAL COLORIDO 6 MM</v>
          </cell>
          <cell r="C14139" t="str">
            <v>M2</v>
          </cell>
          <cell r="D14139">
            <v>142.99</v>
          </cell>
        </row>
        <row r="14140">
          <cell r="A14140">
            <v>34389</v>
          </cell>
          <cell r="B14140" t="str">
            <v>VIDRO CRISTAL COLORIDO 4 MM</v>
          </cell>
          <cell r="C14140" t="str">
            <v>M2</v>
          </cell>
          <cell r="D14140">
            <v>100.61</v>
          </cell>
        </row>
        <row r="14141">
          <cell r="A14141">
            <v>34390</v>
          </cell>
          <cell r="B14141" t="str">
            <v>VIDRO CRISTAL COLORIDO 10 MM</v>
          </cell>
          <cell r="C14141" t="str">
            <v>M2</v>
          </cell>
          <cell r="D14141">
            <v>321.95999999999998</v>
          </cell>
        </row>
        <row r="14142">
          <cell r="A14142">
            <v>34391</v>
          </cell>
          <cell r="B14142" t="str">
            <v>VIDRO COMUM LAMINADO LISO INCOLOR DUPLO, ESPESSURA TOTAL 8 MM (CADA CAMADA DE 4 MM) - COLOCADO</v>
          </cell>
          <cell r="C14142" t="str">
            <v>M2</v>
          </cell>
          <cell r="D14142">
            <v>412.79</v>
          </cell>
        </row>
        <row r="14143">
          <cell r="A14143">
            <v>34400</v>
          </cell>
          <cell r="B14143" t="str">
            <v>TIJOLO CERAMICO REFRATARIO 2,5 X 11,4 X 22,9 CM</v>
          </cell>
          <cell r="C14143" t="str">
            <v>UN</v>
          </cell>
          <cell r="D14143">
            <v>1.95</v>
          </cell>
        </row>
        <row r="14144">
          <cell r="A14144">
            <v>34401</v>
          </cell>
          <cell r="B14144" t="str">
            <v>TIJOLO CERAMICO LAMINADO 5,5 X 11 X 23 CM</v>
          </cell>
          <cell r="C14144" t="str">
            <v>UN</v>
          </cell>
          <cell r="D14144">
            <v>0.8</v>
          </cell>
        </row>
        <row r="14145">
          <cell r="A14145">
            <v>34402</v>
          </cell>
          <cell r="B14145" t="str">
            <v>TELHA FIBROCIMENTO ONDULADA E = 8 MM, DE *3,66 X 1,10* M (SEM AMIANTO)</v>
          </cell>
          <cell r="C14145" t="str">
            <v>UN</v>
          </cell>
          <cell r="D14145">
            <v>113.46</v>
          </cell>
        </row>
        <row r="14146">
          <cell r="A14146">
            <v>34417</v>
          </cell>
          <cell r="B14146" t="str">
            <v>TELHA DE FIBROCIMENTO ONDULADA E = 4 MM, DE *2,13 X 0,50* M (SEM AMIANTO)</v>
          </cell>
          <cell r="C14146" t="str">
            <v>UN</v>
          </cell>
          <cell r="D14146">
            <v>12.43</v>
          </cell>
        </row>
        <row r="14147">
          <cell r="A14147">
            <v>34425</v>
          </cell>
          <cell r="B14147" t="str">
            <v>TELHA ESTRUTURAL DE FIBROCIMENTO, CANALETE 49 OU KALHETA, 1 ABA, C = 2,00 M (SEM AMIANTO)</v>
          </cell>
          <cell r="C14147" t="str">
            <v>UN</v>
          </cell>
          <cell r="D14147">
            <v>70.16</v>
          </cell>
        </row>
        <row r="14148">
          <cell r="A14148">
            <v>34439</v>
          </cell>
          <cell r="B14148" t="str">
            <v>AÇO CA 50 - 10 MM (CORTADO E DOBRADO)</v>
          </cell>
          <cell r="C14148" t="str">
            <v>KG</v>
          </cell>
          <cell r="D14148">
            <v>3.97</v>
          </cell>
        </row>
        <row r="14149">
          <cell r="A14149">
            <v>34441</v>
          </cell>
          <cell r="B14149" t="str">
            <v>AÇO CA 50 - 12,5 MM (CORTADO E DOBRADO)</v>
          </cell>
          <cell r="C14149" t="str">
            <v>KG</v>
          </cell>
          <cell r="D14149">
            <v>3.77</v>
          </cell>
        </row>
        <row r="14150">
          <cell r="A14150">
            <v>34443</v>
          </cell>
          <cell r="B14150" t="str">
            <v>AÇO CA 50 - 16 MM (CORTADO E DOBRADO)</v>
          </cell>
          <cell r="C14150" t="str">
            <v>KG</v>
          </cell>
          <cell r="D14150">
            <v>3.77</v>
          </cell>
        </row>
        <row r="14151">
          <cell r="A14151">
            <v>34446</v>
          </cell>
          <cell r="B14151" t="str">
            <v>AÇO CA 50 - 20 MM (CORTADO E DOBRADO)</v>
          </cell>
          <cell r="C14151" t="str">
            <v>KG</v>
          </cell>
          <cell r="D14151">
            <v>3.77</v>
          </cell>
        </row>
        <row r="14152">
          <cell r="A14152">
            <v>34447</v>
          </cell>
          <cell r="B14152" t="str">
            <v>TELHA ESTRUTURAL FIBROCIMENTO CANALETE 90 OU KALHETAO, C = 8,20 M (SEM AMIANTO)</v>
          </cell>
          <cell r="C14152" t="str">
            <v>UN</v>
          </cell>
          <cell r="D14152">
            <v>449.03</v>
          </cell>
        </row>
        <row r="14153">
          <cell r="A14153">
            <v>34449</v>
          </cell>
          <cell r="B14153" t="str">
            <v>AÇO CA 50 - 6,3 MM (CORTADO E DOBRADO)</v>
          </cell>
          <cell r="C14153" t="str">
            <v>KG</v>
          </cell>
          <cell r="D14153">
            <v>4.1500000000000004</v>
          </cell>
        </row>
        <row r="14154">
          <cell r="A14154">
            <v>34452</v>
          </cell>
          <cell r="B14154" t="str">
            <v>AÇO CA 60 - 4,2 MM (CORTADO E DOBRADO)</v>
          </cell>
          <cell r="C14154" t="str">
            <v>KG</v>
          </cell>
          <cell r="D14154">
            <v>3.67</v>
          </cell>
        </row>
        <row r="14155">
          <cell r="A14155">
            <v>34456</v>
          </cell>
          <cell r="B14155" t="str">
            <v>AÇO CA 60 - 5,0 MM (CORTADO E DOBRADO)</v>
          </cell>
          <cell r="C14155" t="str">
            <v>KG</v>
          </cell>
          <cell r="D14155">
            <v>3.67</v>
          </cell>
        </row>
        <row r="14156">
          <cell r="A14156">
            <v>34457</v>
          </cell>
          <cell r="B14156" t="str">
            <v>AÇO CA 60 - 6,0 MM (CORTADO E DOBRADO)</v>
          </cell>
          <cell r="C14156" t="str">
            <v>KG</v>
          </cell>
          <cell r="D14156">
            <v>3.94</v>
          </cell>
        </row>
        <row r="14157">
          <cell r="A14157">
            <v>34458</v>
          </cell>
          <cell r="B14157" t="str">
            <v>TELHA DE FIBROCIMENTO, E = 6 MM, DE *3,00 X 1,06* M (SEM AMIANTO)</v>
          </cell>
          <cell r="C14157" t="str">
            <v>UN</v>
          </cell>
          <cell r="D14157">
            <v>105.14</v>
          </cell>
        </row>
        <row r="14158">
          <cell r="A14158">
            <v>34460</v>
          </cell>
          <cell r="B14158" t="str">
            <v>AÇO CA 60 - 7,0 MM (CORTADO E DOBRADO)</v>
          </cell>
          <cell r="C14158" t="str">
            <v>KG</v>
          </cell>
          <cell r="D14158">
            <v>4.03</v>
          </cell>
        </row>
        <row r="14159">
          <cell r="A14159">
            <v>34464</v>
          </cell>
          <cell r="B14159" t="str">
            <v>TELHA DE FIBROCIMENTO, E = 6 MM, DE *4,10 X 1,06* M (SEM AMIANTO)</v>
          </cell>
          <cell r="C14159" t="str">
            <v>UN</v>
          </cell>
          <cell r="D14159">
            <v>141.05000000000001</v>
          </cell>
        </row>
        <row r="14160">
          <cell r="A14160">
            <v>34466</v>
          </cell>
          <cell r="B14160" t="str">
            <v>AJUDANTE DE PINTOR</v>
          </cell>
          <cell r="C14160" t="str">
            <v>H</v>
          </cell>
          <cell r="D14160">
            <v>7.45</v>
          </cell>
        </row>
        <row r="14161">
          <cell r="A14161">
            <v>34468</v>
          </cell>
          <cell r="B14161" t="str">
            <v>TELHA DE FIBROCIMENTO E = 6 MM, DE *4,60 X 1,06* M (SEM AMIANTO)</v>
          </cell>
          <cell r="C14161" t="str">
            <v>UN</v>
          </cell>
          <cell r="D14161">
            <v>162.79</v>
          </cell>
        </row>
        <row r="14162">
          <cell r="A14162">
            <v>34473</v>
          </cell>
          <cell r="B14162" t="str">
            <v>TELHA DE FIBROCIMENTO E = 8 MM, DE *3,00 X 1,06* M (SEM AMIANTO)</v>
          </cell>
          <cell r="C14162" t="str">
            <v>UN</v>
          </cell>
          <cell r="D14162">
            <v>133.13999999999999</v>
          </cell>
        </row>
        <row r="14163">
          <cell r="A14163">
            <v>34479</v>
          </cell>
          <cell r="B14163" t="str">
            <v>CONCRETO USINADO BOMBEAVEL COM BRITA 0 E 1, SLUMP = 100 MM +/- 20 MM, FCK = 40 MPA (INCLUI SERVICO DE BOMBEAMENTO)</v>
          </cell>
          <cell r="C14163" t="str">
            <v>M3</v>
          </cell>
          <cell r="D14163">
            <v>330.24</v>
          </cell>
        </row>
        <row r="14164">
          <cell r="A14164">
            <v>34480</v>
          </cell>
          <cell r="B14164" t="str">
            <v>TELHA DE FIBROCIMENTO E = 8 MM, DE *4,10 X 1,06* M (SEM AMIANTO)</v>
          </cell>
          <cell r="C14164" t="str">
            <v>UN</v>
          </cell>
          <cell r="D14164">
            <v>181.56</v>
          </cell>
        </row>
        <row r="14165">
          <cell r="A14165">
            <v>34481</v>
          </cell>
          <cell r="B14165" t="str">
            <v>CONCRETO USINADO BOMBEAVEL COM BRITA 0 E 1, SLUMP = 100 MM +/- 20 MM, FCK = 45 MPA (INCLUI SERVICO DE BOMBEAMENTO)</v>
          </cell>
          <cell r="C14165" t="str">
            <v>M3</v>
          </cell>
          <cell r="D14165">
            <v>371.27</v>
          </cell>
        </row>
        <row r="14166">
          <cell r="A14166">
            <v>34483</v>
          </cell>
          <cell r="B14166" t="str">
            <v>CONCRETO USINADO BOMBEAVEL COM BRITA 0 E 1, SLUMP = 100 MM +/- 20 MM, FCK = 50 MPA (INCLUI SERVICO DE BOMBEAMENTO)</v>
          </cell>
          <cell r="C14166" t="str">
            <v>M3</v>
          </cell>
          <cell r="D14166">
            <v>440.32</v>
          </cell>
        </row>
        <row r="14167">
          <cell r="A14167">
            <v>34485</v>
          </cell>
          <cell r="B14167" t="str">
            <v>CONCRETO USINADO BOMBEAVEL, COM BRITA 0 E 1, SLUMP = 100 MM +/- 20 MM, FCK = 60 MPA (INCLUI SERVICO DE BOMBEAMENTO)</v>
          </cell>
          <cell r="C14167" t="str">
            <v>M3</v>
          </cell>
          <cell r="D14167">
            <v>565.41999999999996</v>
          </cell>
        </row>
        <row r="14168">
          <cell r="A14168">
            <v>34486</v>
          </cell>
          <cell r="B14168" t="str">
            <v>TELHA DE FIBROCIMENTO E = 8 MM, DE *4,60 X 1,06* M (SEM AMIANTO)</v>
          </cell>
          <cell r="C14168" t="str">
            <v>UN</v>
          </cell>
          <cell r="D14168">
            <v>203.34</v>
          </cell>
        </row>
        <row r="14169">
          <cell r="A14169">
            <v>34487</v>
          </cell>
          <cell r="B14169" t="str">
            <v>CONCRETO USINADO BOMBEAVEL, COM BRITA 0 E 1, SLUMP = 100 MM +/- 20 MM, FCK = 80 MPA (INCLUI SERVICO DE BOMBEAMENTO)</v>
          </cell>
          <cell r="C14169" t="str">
            <v>M3</v>
          </cell>
          <cell r="D14169">
            <v>750.55</v>
          </cell>
        </row>
        <row r="14170">
          <cell r="A14170">
            <v>34491</v>
          </cell>
          <cell r="B14170" t="str">
            <v>CONCRETO USINADO AUTOADENSAVEL COM BRITA 0, SLUMP = 220 MM +/- 10 MM, FCK = 30 MPA (INCLUI SERVICO DE BOMBEAMENTO)</v>
          </cell>
          <cell r="C14170" t="str">
            <v>M3</v>
          </cell>
          <cell r="D14170">
            <v>296.08999999999997</v>
          </cell>
        </row>
        <row r="14171">
          <cell r="A14171">
            <v>34492</v>
          </cell>
          <cell r="B14171" t="str">
            <v>CONCRETO USINADO BOMBEAVEL COM BRITA 0 E 1, SLUMP = 100 MM +/- 20 MM, FCK = 20 MPA (EXCLUI SERVICO DE BOMBEAMENTO)</v>
          </cell>
          <cell r="C14171" t="str">
            <v>M3</v>
          </cell>
          <cell r="D14171">
            <v>245.18</v>
          </cell>
        </row>
        <row r="14172">
          <cell r="A14172">
            <v>34493</v>
          </cell>
          <cell r="B14172" t="str">
            <v>CONCRETO USINADO BOMBEAVEL COM BRITA 0 E 1, SLUMP = 100 MM +/- 20 MM, FCK = 25 MPA (EXCLUI SERVICO DE BOMBEAMENTO)</v>
          </cell>
          <cell r="C14172" t="str">
            <v>M3</v>
          </cell>
          <cell r="D14172">
            <v>254.69</v>
          </cell>
        </row>
        <row r="14173">
          <cell r="A14173">
            <v>34494</v>
          </cell>
          <cell r="B14173" t="str">
            <v>CONCRETO USINADO BOMBEAVEL COM BRITA 0 E 1, SLUMP = 100 MM +/- 20 MM, FCK = 30 MPA (EXCLUI SERVICO DE BOMBEAMENTO)</v>
          </cell>
          <cell r="C14173" t="str">
            <v>M3</v>
          </cell>
          <cell r="D14173">
            <v>266</v>
          </cell>
        </row>
        <row r="14174">
          <cell r="A14174">
            <v>34495</v>
          </cell>
          <cell r="B14174" t="str">
            <v>CONCRETO USINADO BOMBEAVEL COM BRITA 0 E 1, SLUMP = 100 MM +/- 20 MM, FCK = 35 MPA (EXCLUI SERVICO DE BOMBEAMENTO)</v>
          </cell>
          <cell r="C14174" t="str">
            <v>M3</v>
          </cell>
          <cell r="D14174">
            <v>277.35000000000002</v>
          </cell>
        </row>
        <row r="14175">
          <cell r="A14175">
            <v>34496</v>
          </cell>
          <cell r="B14175" t="str">
            <v>CONCRETO USINADO BOMBEAVEL COM BRITA 0 E 1, SLUMP = 100 MM +/- 20 MM, FCK = 40 MPA (EXCLUI SERVICO DE BOMBEAMENTO)</v>
          </cell>
          <cell r="C14175" t="str">
            <v>M3</v>
          </cell>
          <cell r="D14175">
            <v>289.70999999999998</v>
          </cell>
        </row>
        <row r="14176">
          <cell r="A14176">
            <v>34497</v>
          </cell>
          <cell r="B14176" t="str">
            <v>CONCRETO USINADO BOMBEAVEL COM BRITA 0 E 1, SLUMP = 100 MM +/- 20 MM, FCK = 80 MPA (EXCLUI SERVICO DE BOMBEAMENTO)</v>
          </cell>
          <cell r="C14176" t="str">
            <v>M3</v>
          </cell>
          <cell r="D14176">
            <v>780.57</v>
          </cell>
        </row>
        <row r="14177">
          <cell r="A14177">
            <v>34498</v>
          </cell>
          <cell r="B14177" t="str">
            <v>CONE DE SINALIZACAO EM PVC FLEXIVEL (NBR 15071) H = 70 / 76 CM</v>
          </cell>
          <cell r="C14177" t="str">
            <v>UN</v>
          </cell>
          <cell r="D14177">
            <v>125.51</v>
          </cell>
        </row>
        <row r="14178">
          <cell r="A14178">
            <v>34500</v>
          </cell>
          <cell r="B14178" t="str">
            <v>COORDENADOR DE OBRA</v>
          </cell>
          <cell r="C14178" t="str">
            <v>H</v>
          </cell>
          <cell r="D14178">
            <v>131.65</v>
          </cell>
        </row>
        <row r="14179">
          <cell r="A14179">
            <v>34519</v>
          </cell>
          <cell r="B14179" t="str">
            <v>CRUZETA DE CONCRETO LEVE, COMP. 2000 MM SECAO, 90 X 90 MM</v>
          </cell>
          <cell r="C14179" t="str">
            <v>UN</v>
          </cell>
          <cell r="D14179">
            <v>58.96</v>
          </cell>
        </row>
        <row r="14180">
          <cell r="A14180">
            <v>34544</v>
          </cell>
          <cell r="B14180" t="str">
            <v>DISJUNTOR TERMOMAGNETICO TRIPOLAR 3 X 400 A / ICC - 25 KA</v>
          </cell>
          <cell r="C14180" t="str">
            <v>UN</v>
          </cell>
          <cell r="D14180">
            <v>803.85</v>
          </cell>
        </row>
        <row r="14181">
          <cell r="A14181">
            <v>34547</v>
          </cell>
          <cell r="B14181" t="str">
            <v>TELA DE ACO SOLDADA GALVANIZADA PARA ALVENARIA, FIO 1,20 A 1,70 DE DIAMETRO, MALHA 15 X 15 MM, LARGURA 12 CM E COMPRIMENTO 50 CM</v>
          </cell>
          <cell r="C14181" t="str">
            <v>M</v>
          </cell>
          <cell r="D14181">
            <v>1.72</v>
          </cell>
        </row>
        <row r="14182">
          <cell r="A14182">
            <v>34548</v>
          </cell>
          <cell r="B14182" t="str">
            <v>TELA DE AÇO SOLDADA GALVANIZADA PARA ALVENARIA , FIO 1,20 A 1.70 DE DIÂMETRO, MALHA 15 X 15 MM, LARGURA 17,5 CM E COMPRIMENTO 50,0 CM</v>
          </cell>
          <cell r="C14182" t="str">
            <v>M</v>
          </cell>
          <cell r="D14182">
            <v>1.68</v>
          </cell>
        </row>
        <row r="14183">
          <cell r="A14183">
            <v>34549</v>
          </cell>
          <cell r="B14183" t="str">
            <v>ARGILA EXPANDIDA, GRANULOMETRIA 2215</v>
          </cell>
          <cell r="C14183" t="str">
            <v>M3</v>
          </cell>
          <cell r="D14183">
            <v>83.59</v>
          </cell>
        </row>
        <row r="14184">
          <cell r="A14184">
            <v>34550</v>
          </cell>
          <cell r="B14184" t="str">
            <v>TELA DE ACO SOLDADA GALVANIZADA PARA ALVENARIA, FIO 1,20 A 1,70 DE DIAMETRO, MALHA 15 X 15 MM, LARGURA 6 CM E COMPRIMENTO 50 CM</v>
          </cell>
          <cell r="C14184" t="str">
            <v>M</v>
          </cell>
          <cell r="D14184">
            <v>0.6</v>
          </cell>
        </row>
        <row r="14185">
          <cell r="A14185">
            <v>34551</v>
          </cell>
          <cell r="B14185" t="str">
            <v>AUXILIAR DE AZULEJISTA</v>
          </cell>
          <cell r="C14185" t="str">
            <v>H</v>
          </cell>
          <cell r="D14185">
            <v>6.76</v>
          </cell>
        </row>
        <row r="14186">
          <cell r="A14186">
            <v>34552</v>
          </cell>
          <cell r="B14186" t="str">
            <v>BETONEIRA 120 L ELETRICA MONOFASICA</v>
          </cell>
          <cell r="C14186" t="str">
            <v>H</v>
          </cell>
          <cell r="D14186">
            <v>0.45</v>
          </cell>
        </row>
        <row r="14187">
          <cell r="A14187">
            <v>34553</v>
          </cell>
          <cell r="B14187" t="str">
            <v>BETONEIRA 250 L ELETRICA 1 HP</v>
          </cell>
          <cell r="C14187" t="str">
            <v>H</v>
          </cell>
          <cell r="D14187">
            <v>0.48</v>
          </cell>
        </row>
        <row r="14188">
          <cell r="A14188">
            <v>34554</v>
          </cell>
          <cell r="B14188" t="str">
            <v>BETONEIRA 400 L ELETRICA TRIFASICA</v>
          </cell>
          <cell r="C14188" t="str">
            <v>H</v>
          </cell>
          <cell r="D14188">
            <v>0.67</v>
          </cell>
        </row>
        <row r="14189">
          <cell r="A14189">
            <v>34555</v>
          </cell>
          <cell r="B14189" t="str">
            <v>BLOCO CONCRETO VEDACAO 19 X 19 X 39 CM (CLASSE D - NBR 6136)</v>
          </cell>
          <cell r="C14189" t="str">
            <v>UN</v>
          </cell>
          <cell r="D14189">
            <v>2.1800000000000002</v>
          </cell>
        </row>
        <row r="14190">
          <cell r="A14190">
            <v>34556</v>
          </cell>
          <cell r="B14190" t="str">
            <v>BLOCO CONCRETO ESTRUTURAL 14 X 19 X 29 CM, FBK 10 MPA (NBR 6136)</v>
          </cell>
          <cell r="C14190" t="str">
            <v>UN</v>
          </cell>
          <cell r="D14190">
            <v>2.13</v>
          </cell>
        </row>
        <row r="14191">
          <cell r="A14191">
            <v>34557</v>
          </cell>
          <cell r="B14191" t="str">
            <v>TELA DE ACO SOLDADA GALVANIZADA PARA ALVENARIA, FIO 1,20 A 1,70 DE DIAMETRO, MALHA 15 X 15 MM, LARGURA 7,5 CM E COMPRIMENTO 50,0 CM</v>
          </cell>
          <cell r="C14191" t="str">
            <v>M</v>
          </cell>
          <cell r="D14191">
            <v>1.06</v>
          </cell>
        </row>
        <row r="14192">
          <cell r="A14192">
            <v>34558</v>
          </cell>
          <cell r="B14192" t="str">
            <v>TELA DE ACO SOLDADA GALVANIZADA PARA ALVENARIA, FIO 1,20 A 1,70 DE DIAMETRO, MALHA 15 X15 MM, LARGURA 10,5 CM E COMPRIMENTO 50,0 CM</v>
          </cell>
          <cell r="C14192" t="str">
            <v>M</v>
          </cell>
          <cell r="D14192">
            <v>1.1299999999999999</v>
          </cell>
        </row>
        <row r="14193">
          <cell r="A14193">
            <v>34562</v>
          </cell>
          <cell r="B14193" t="str">
            <v>ARAME RECOZIDO 18 BWG, 1,25 MM (0,010 KG/M)</v>
          </cell>
          <cell r="C14193" t="str">
            <v>KG</v>
          </cell>
          <cell r="D14193">
            <v>10.35</v>
          </cell>
        </row>
        <row r="14194">
          <cell r="A14194">
            <v>34564</v>
          </cell>
          <cell r="B14194" t="str">
            <v>BLOCO CONCRETO ESTRUTURAL 14 X 19 X 29 CM, FBK 14 MPA (NBR 6136)</v>
          </cell>
          <cell r="C14194" t="str">
            <v>UN</v>
          </cell>
          <cell r="D14194">
            <v>2.66</v>
          </cell>
        </row>
        <row r="14195">
          <cell r="A14195">
            <v>34565</v>
          </cell>
          <cell r="B14195" t="str">
            <v>BLOCO CONCRETO ESTRUTURAL 14 X 19 X 29 CM, FBK 16 MPA (NBR 6136)</v>
          </cell>
          <cell r="C14195" t="str">
            <v>UN</v>
          </cell>
          <cell r="D14195">
            <v>3.07</v>
          </cell>
        </row>
        <row r="14196">
          <cell r="A14196">
            <v>34566</v>
          </cell>
          <cell r="B14196" t="str">
            <v>BLOCO CONCRETO ESTRUTURAL 14 X 19 X 29 CM, FBK 6 MPA (NBR 6136)</v>
          </cell>
          <cell r="C14196" t="str">
            <v>UN</v>
          </cell>
          <cell r="D14196">
            <v>1.67</v>
          </cell>
        </row>
        <row r="14197">
          <cell r="A14197">
            <v>34567</v>
          </cell>
          <cell r="B14197" t="str">
            <v>BLOCO CONCRETO ESTRUTURAL 14 X 19 X 29 CM, FBK 8 MPA (NBR 6136)</v>
          </cell>
          <cell r="C14197" t="str">
            <v>UN</v>
          </cell>
          <cell r="D14197">
            <v>1.87</v>
          </cell>
        </row>
        <row r="14198">
          <cell r="A14198">
            <v>34568</v>
          </cell>
          <cell r="B14198" t="str">
            <v>BLOCO CONCRETO ESTRUTURAL 14 X 19 X 39 CM, FBK 10 MPA (NBR 6136)</v>
          </cell>
          <cell r="C14198" t="str">
            <v>UN</v>
          </cell>
          <cell r="D14198">
            <v>2.44</v>
          </cell>
        </row>
        <row r="14199">
          <cell r="A14199">
            <v>34569</v>
          </cell>
          <cell r="B14199" t="str">
            <v>BLOCO CONCRETO ESTRUTURAL 14 X 19 X 39 CM, FBK 12 MPA (NBR 6136)</v>
          </cell>
          <cell r="C14199" t="str">
            <v>UN</v>
          </cell>
          <cell r="D14199">
            <v>2.5</v>
          </cell>
        </row>
        <row r="14200">
          <cell r="A14200">
            <v>34570</v>
          </cell>
          <cell r="B14200" t="str">
            <v>BLOCO CONCRETO ESTRUTURAL 14 X 19 X 39 CM, FBK 14 MPA (NBR 6136)</v>
          </cell>
          <cell r="C14200" t="str">
            <v>UN</v>
          </cell>
          <cell r="D14200">
            <v>2.67</v>
          </cell>
        </row>
        <row r="14201">
          <cell r="A14201">
            <v>34571</v>
          </cell>
          <cell r="B14201" t="str">
            <v>BLOCO CONCRETO ESTRUTURAL 14 X 19 X 39 CM, FBK 6 MPA (NBR 6136)</v>
          </cell>
          <cell r="C14201" t="str">
            <v>UN</v>
          </cell>
          <cell r="D14201">
            <v>2.08</v>
          </cell>
        </row>
        <row r="14202">
          <cell r="A14202">
            <v>34573</v>
          </cell>
          <cell r="B14202" t="str">
            <v>BLOCO CONCRETO ESTRUTURAL 14 X 19 X 39 CM, FBK 8 MPA (NBR 6136)</v>
          </cell>
          <cell r="C14202" t="str">
            <v>UN</v>
          </cell>
          <cell r="D14202">
            <v>2.2000000000000002</v>
          </cell>
        </row>
        <row r="14203">
          <cell r="A14203">
            <v>34576</v>
          </cell>
          <cell r="B14203" t="str">
            <v>BLOCO CONCRETO ESTRUTURAL 19 X 19 X 39 CM, FBK 10 MPA (NBR 6136)</v>
          </cell>
          <cell r="C14203" t="str">
            <v>UN</v>
          </cell>
          <cell r="D14203">
            <v>3.04</v>
          </cell>
        </row>
        <row r="14204">
          <cell r="A14204">
            <v>34577</v>
          </cell>
          <cell r="B14204" t="str">
            <v>BLOCO CONCRETO ESTRUTURAL 19 X 19 X 39 CM, FBK 12 MPA (NBR 6136)</v>
          </cell>
          <cell r="C14204" t="str">
            <v>UN</v>
          </cell>
          <cell r="D14204">
            <v>3.24</v>
          </cell>
        </row>
        <row r="14205">
          <cell r="A14205">
            <v>34578</v>
          </cell>
          <cell r="B14205" t="str">
            <v>BLOCO CONCRETO ESTRUTURAL 19 X 19 X 39 CM, FBK 14 MPA (NBR 6136)</v>
          </cell>
          <cell r="C14205" t="str">
            <v>UN</v>
          </cell>
          <cell r="D14205">
            <v>3.6</v>
          </cell>
        </row>
        <row r="14206">
          <cell r="A14206">
            <v>34579</v>
          </cell>
          <cell r="B14206" t="str">
            <v>BLOCO CONCRETO ESTRUTURAL 19 X 19 X 39 CM, FBK 16 MPA (NBR 6136)</v>
          </cell>
          <cell r="C14206" t="str">
            <v>UN</v>
          </cell>
          <cell r="D14206">
            <v>4.5999999999999996</v>
          </cell>
        </row>
        <row r="14207">
          <cell r="A14207">
            <v>34580</v>
          </cell>
          <cell r="B14207" t="str">
            <v>BLOCO CONCRETO ESTRUTURAL 19 X 19 X 39 CM, FBK 8 MPA (NBR 6136)</v>
          </cell>
          <cell r="C14207" t="str">
            <v>UN</v>
          </cell>
          <cell r="D14207">
            <v>2.89</v>
          </cell>
        </row>
        <row r="14208">
          <cell r="A14208">
            <v>34583</v>
          </cell>
          <cell r="B14208" t="str">
            <v>BLOCO DE GESSO E = 10 CM, *67 X 50* CM</v>
          </cell>
          <cell r="C14208" t="str">
            <v>M2</v>
          </cell>
          <cell r="D14208">
            <v>30.32</v>
          </cell>
        </row>
        <row r="14209">
          <cell r="A14209">
            <v>34584</v>
          </cell>
          <cell r="B14209" t="str">
            <v>BLOCO DE GESSO E= 7,5 CM - 67 X 50 CM</v>
          </cell>
          <cell r="C14209" t="str">
            <v>M2</v>
          </cell>
          <cell r="D14209">
            <v>16.97</v>
          </cell>
        </row>
        <row r="14210">
          <cell r="A14210">
            <v>34585</v>
          </cell>
          <cell r="B14210" t="str">
            <v>BLOCO ESTRUTURAL CERAMICO 14 X 19 X 29 CM, 3,0 MPA (NBR 15270)</v>
          </cell>
          <cell r="C14210" t="str">
            <v>UN</v>
          </cell>
          <cell r="D14210">
            <v>1.1000000000000001</v>
          </cell>
        </row>
        <row r="14211">
          <cell r="A14211">
            <v>34586</v>
          </cell>
          <cell r="B14211" t="str">
            <v>BLOCO ESTRUTURAL CERAMICO 14 X 19 X 29 CM, 6,0 MPA (NBR 15270)</v>
          </cell>
          <cell r="C14211" t="str">
            <v>UN</v>
          </cell>
          <cell r="D14211">
            <v>1.1100000000000001</v>
          </cell>
        </row>
        <row r="14212">
          <cell r="A14212">
            <v>34587</v>
          </cell>
          <cell r="B14212" t="str">
            <v>BLOCO ESTRUTURAL CERAMICO 14 X 19 X 39 CM, 3,0 MPA (NBR 15270)</v>
          </cell>
          <cell r="C14212" t="str">
            <v>UN</v>
          </cell>
          <cell r="D14212">
            <v>1.36</v>
          </cell>
        </row>
        <row r="14213">
          <cell r="A14213">
            <v>34588</v>
          </cell>
          <cell r="B14213" t="str">
            <v>BLOCO ESTRUTURAL CERAMICO 14 X 19 X 39 CM, 6,0 MPA (NBR 15270)</v>
          </cell>
          <cell r="C14213" t="str">
            <v>UN</v>
          </cell>
          <cell r="D14213">
            <v>1.43</v>
          </cell>
        </row>
        <row r="14214">
          <cell r="A14214">
            <v>34590</v>
          </cell>
          <cell r="B14214" t="str">
            <v>BLOCO ESTRUTURAL CERAMICO 19 X 19 X 29 CM, 6,0 MPA (NBR 15270)</v>
          </cell>
          <cell r="C14214" t="str">
            <v>UN</v>
          </cell>
          <cell r="D14214">
            <v>1.55</v>
          </cell>
        </row>
        <row r="14215">
          <cell r="A14215">
            <v>34591</v>
          </cell>
          <cell r="B14215" t="str">
            <v>BLOCO ESTRUTURAL CERAMICO 19 X 19 X 39 CM, 6,0 MPA (NBR 15270)</v>
          </cell>
          <cell r="C14215" t="str">
            <v>UN</v>
          </cell>
          <cell r="D14215">
            <v>1.93</v>
          </cell>
        </row>
        <row r="14216">
          <cell r="A14216">
            <v>34592</v>
          </cell>
          <cell r="B14216" t="str">
            <v>BLOCO VEDACAO CONCRETO 14 X 19 X 29 CM (CLASSE D - NBR 6136)</v>
          </cell>
          <cell r="C14216" t="str">
            <v>UN</v>
          </cell>
          <cell r="D14216">
            <v>1.49</v>
          </cell>
        </row>
        <row r="14217">
          <cell r="A14217">
            <v>34595</v>
          </cell>
          <cell r="B14217" t="str">
            <v>SOLVENTE PARA MATERIAIS BASE EPOXI</v>
          </cell>
          <cell r="C14217" t="str">
            <v>L</v>
          </cell>
          <cell r="D14217">
            <v>30.05</v>
          </cell>
        </row>
        <row r="14218">
          <cell r="A14218">
            <v>34597</v>
          </cell>
          <cell r="B14218" t="str">
            <v>PRIMER HIDROFUGANTE A BASE DE SILANO SILOXANO</v>
          </cell>
          <cell r="C14218" t="str">
            <v>L</v>
          </cell>
          <cell r="D14218">
            <v>20.45</v>
          </cell>
        </row>
        <row r="14219">
          <cell r="A14219">
            <v>34599</v>
          </cell>
          <cell r="B14219" t="str">
            <v>BLOCO VEDACAO CONCRETO 9 X 19 X 39 CM APARENTE (CLASSE D - NBR 6136)</v>
          </cell>
          <cell r="C14219" t="str">
            <v>UN</v>
          </cell>
          <cell r="D14219">
            <v>1.56</v>
          </cell>
        </row>
        <row r="14220">
          <cell r="A14220">
            <v>34602</v>
          </cell>
          <cell r="B14220" t="str">
            <v>CABO FLEXIVEL PVC 750 V, 2 CONDUTORES DE 1,5 MM2</v>
          </cell>
          <cell r="C14220" t="str">
            <v>M</v>
          </cell>
          <cell r="D14220">
            <v>1.44</v>
          </cell>
        </row>
        <row r="14221">
          <cell r="A14221">
            <v>34603</v>
          </cell>
          <cell r="B14221" t="str">
            <v>CABO FLEXIVEL PVC 750 V, 2 CONDUTORES DE 10,0 MM2</v>
          </cell>
          <cell r="C14221" t="str">
            <v>M</v>
          </cell>
          <cell r="D14221">
            <v>6.94</v>
          </cell>
        </row>
        <row r="14222">
          <cell r="A14222">
            <v>34604</v>
          </cell>
          <cell r="B14222" t="str">
            <v>PRIMER UNIVERSAL, FUNDO ANTICORROSIVO TIPO ZARCAO</v>
          </cell>
          <cell r="C14222" t="str">
            <v>L</v>
          </cell>
          <cell r="D14222">
            <v>23.9</v>
          </cell>
        </row>
        <row r="14223">
          <cell r="A14223">
            <v>34606</v>
          </cell>
          <cell r="B14223" t="str">
            <v>DISJUNTOR TIPO NEMA, BIPOLAR 60 ATE 100A</v>
          </cell>
          <cell r="C14223" t="str">
            <v>UN</v>
          </cell>
          <cell r="D14223">
            <v>51.93</v>
          </cell>
        </row>
        <row r="14224">
          <cell r="A14224">
            <v>34607</v>
          </cell>
          <cell r="B14224" t="str">
            <v>CABO FLEXIVEL PVC 750 V, 2 CONDUTORES DE 4,0 MM2</v>
          </cell>
          <cell r="C14224" t="str">
            <v>M</v>
          </cell>
          <cell r="D14224">
            <v>3.09</v>
          </cell>
        </row>
        <row r="14225">
          <cell r="A14225">
            <v>34609</v>
          </cell>
          <cell r="B14225" t="str">
            <v>CABO FLEXIVEL PVC 750 V, 2 CONDUTORES DE 6,0 MM2</v>
          </cell>
          <cell r="C14225" t="str">
            <v>M</v>
          </cell>
          <cell r="D14225">
            <v>4.6399999999999997</v>
          </cell>
        </row>
        <row r="14226">
          <cell r="A14226">
            <v>34612</v>
          </cell>
          <cell r="B14226" t="str">
            <v>TELA EM MALHA HEXAGONAL DUPLA TORCAO 8 X 10 CM (ZN/AL + PVC), FIO 2,7 MM, DIMENSOES 0,5 X 1,0 X 3,0 M (SOLO REFORCADO)</v>
          </cell>
          <cell r="C14226" t="str">
            <v>UN</v>
          </cell>
          <cell r="D14226">
            <v>343.3</v>
          </cell>
        </row>
        <row r="14227">
          <cell r="A14227">
            <v>34614</v>
          </cell>
          <cell r="B14227" t="str">
            <v>TELA EM MALHA HEXAGONAL DUPLA TORCAO 8 X 10 CM (ZN/AL + PVC), FIO 2,7 MM, DIMENSOES 0,5 X 1,0 X 4,0 M (SOLO REFORÃADO)</v>
          </cell>
          <cell r="C14227" t="str">
            <v>UN</v>
          </cell>
          <cell r="D14227">
            <v>403.29</v>
          </cell>
        </row>
        <row r="14228">
          <cell r="A14228">
            <v>34616</v>
          </cell>
          <cell r="B14228" t="str">
            <v>DISJUNTOR TIPO DIN/IEC, BIPOLAR DE 6 ATE 32A</v>
          </cell>
          <cell r="C14228" t="str">
            <v>UN</v>
          </cell>
          <cell r="D14228">
            <v>27.84</v>
          </cell>
        </row>
        <row r="14229">
          <cell r="A14229">
            <v>34618</v>
          </cell>
          <cell r="B14229" t="str">
            <v>CABO FLEXIVEL PVC 750 V, 3 CONDUTORES DE 1,5 MM2</v>
          </cell>
          <cell r="C14229" t="str">
            <v>M</v>
          </cell>
          <cell r="D14229">
            <v>1.91</v>
          </cell>
        </row>
        <row r="14230">
          <cell r="A14230">
            <v>34620</v>
          </cell>
          <cell r="B14230" t="str">
            <v>CABO FLEXIVEL PVC 750 V, 3 CONDUTORES DE 10,0 MM2</v>
          </cell>
          <cell r="C14230" t="str">
            <v>M</v>
          </cell>
          <cell r="D14230">
            <v>9.57</v>
          </cell>
        </row>
        <row r="14231">
          <cell r="A14231">
            <v>34621</v>
          </cell>
          <cell r="B14231" t="str">
            <v>CABO FLEXIVEL PVC 750 V, 3 CONDUTORES DE 4,0 MM2</v>
          </cell>
          <cell r="C14231" t="str">
            <v>M</v>
          </cell>
          <cell r="D14231">
            <v>4.4400000000000004</v>
          </cell>
        </row>
        <row r="14232">
          <cell r="A14232">
            <v>34622</v>
          </cell>
          <cell r="B14232" t="str">
            <v>CABO FLEXIVEL PVC 750 V, 3 CONDUTORES DE 6,0 MM2</v>
          </cell>
          <cell r="C14232" t="str">
            <v>M</v>
          </cell>
          <cell r="D14232">
            <v>6.29</v>
          </cell>
        </row>
        <row r="14233">
          <cell r="A14233">
            <v>34623</v>
          </cell>
          <cell r="B14233" t="str">
            <v>DISJUNTOR TIPO DIN/IEC, BIPOLAR 40 ATE 50A</v>
          </cell>
          <cell r="C14233" t="str">
            <v>UN</v>
          </cell>
          <cell r="D14233">
            <v>27.41</v>
          </cell>
        </row>
        <row r="14234">
          <cell r="A14234">
            <v>34624</v>
          </cell>
          <cell r="B14234" t="str">
            <v>CABO FLEXIVEL PVC 750 V, 4 CONDUTORES DE 1,5 MM2</v>
          </cell>
          <cell r="C14234" t="str">
            <v>M</v>
          </cell>
          <cell r="D14234">
            <v>2.44</v>
          </cell>
        </row>
        <row r="14235">
          <cell r="A14235">
            <v>34626</v>
          </cell>
          <cell r="B14235" t="str">
            <v>CABO FLEXIVEL PVC 750 V, 4 CONDUTORES DE 10,0 MM2</v>
          </cell>
          <cell r="C14235" t="str">
            <v>M</v>
          </cell>
          <cell r="D14235">
            <v>13.16</v>
          </cell>
        </row>
        <row r="14236">
          <cell r="A14236">
            <v>34627</v>
          </cell>
          <cell r="B14236" t="str">
            <v>CABO FLEXIVEL PVC 750 V, 4 CONDUTORES DE 4,0 MM2</v>
          </cell>
          <cell r="C14236" t="str">
            <v>M</v>
          </cell>
          <cell r="D14236">
            <v>5.67</v>
          </cell>
        </row>
        <row r="14237">
          <cell r="A14237">
            <v>34628</v>
          </cell>
          <cell r="B14237" t="str">
            <v>DISJUNTOR TIPO DIN/IEC, BIPOLAR 63 A</v>
          </cell>
          <cell r="C14237" t="str">
            <v>UN</v>
          </cell>
          <cell r="D14237">
            <v>39.26</v>
          </cell>
        </row>
        <row r="14238">
          <cell r="A14238">
            <v>34629</v>
          </cell>
          <cell r="B14238" t="str">
            <v>CABO FLEXIVEL PVC 750 V, 4 CONDUTORES DE 6,0 MM2</v>
          </cell>
          <cell r="C14238" t="str">
            <v>M</v>
          </cell>
          <cell r="D14238">
            <v>8.3000000000000007</v>
          </cell>
        </row>
        <row r="14239">
          <cell r="A14239">
            <v>34630</v>
          </cell>
          <cell r="B14239" t="str">
            <v>TELA MALHA HEXAGONAL DUPLA TORCAO VERDE 8 X 10 CM (ZN/AL + PVC), FIO 2,7 MM, DIMENSOES 70 GRAUS X 0,6 X 3,0 M (SOLO REFORCADO)</v>
          </cell>
          <cell r="C14239" t="str">
            <v>UN</v>
          </cell>
          <cell r="D14239">
            <v>443.28</v>
          </cell>
        </row>
        <row r="14240">
          <cell r="A14240">
            <v>34633</v>
          </cell>
          <cell r="B14240" t="str">
            <v>TELA EM MALHA HEXAGONAL DUPLA TORCAO 8 X 10 CM (ZN/AL + PVC), FIO 2,7 MM, DIMENSOES 1,0 X 1,0 X 4,0 M (SOLO REFORCADO)</v>
          </cell>
          <cell r="C14240" t="str">
            <v>UN</v>
          </cell>
          <cell r="D14240">
            <v>486.61</v>
          </cell>
        </row>
        <row r="14241">
          <cell r="A14241">
            <v>34635</v>
          </cell>
          <cell r="B14241" t="str">
            <v>TELA EM MALHA HEXAGONAL DUPLA TORCAO 8 X 10 CM (ZN/AL + PVC), FIO 2,7 MM, DIMENSOES 1,0 X 1,0 X 3,0 M (SOLO REFORCADO)</v>
          </cell>
          <cell r="C14241" t="str">
            <v>UN</v>
          </cell>
          <cell r="D14241">
            <v>441.46</v>
          </cell>
        </row>
        <row r="14242">
          <cell r="A14242">
            <v>34636</v>
          </cell>
          <cell r="B14242" t="str">
            <v>CAIXA D'AGUA EM POLIETILENO 1000 LITROS, COM TAMPA</v>
          </cell>
          <cell r="C14242" t="str">
            <v>UN</v>
          </cell>
          <cell r="D14242">
            <v>290.08999999999997</v>
          </cell>
        </row>
        <row r="14243">
          <cell r="A14243">
            <v>34637</v>
          </cell>
          <cell r="B14243" t="str">
            <v>CAIXA D'AGUA EM POLIETILENO 500 LITROS, COM TAMPA</v>
          </cell>
          <cell r="C14243" t="str">
            <v>UN</v>
          </cell>
          <cell r="D14243">
            <v>166.56</v>
          </cell>
        </row>
        <row r="14244">
          <cell r="A14244">
            <v>34638</v>
          </cell>
          <cell r="B14244" t="str">
            <v>CAIXA D'AGUA EM POLIETILENO 750 LITROS, COM TAMPA</v>
          </cell>
          <cell r="C14244" t="str">
            <v>UN</v>
          </cell>
          <cell r="D14244">
            <v>285.62</v>
          </cell>
        </row>
        <row r="14245">
          <cell r="A14245">
            <v>34639</v>
          </cell>
          <cell r="B14245" t="str">
            <v>CAIXA D'AGUA EM POLIETILENO 1500 LITROS, COM TAMPA</v>
          </cell>
          <cell r="C14245" t="str">
            <v>UN</v>
          </cell>
          <cell r="D14245">
            <v>589.16999999999996</v>
          </cell>
        </row>
        <row r="14246">
          <cell r="A14246">
            <v>34640</v>
          </cell>
          <cell r="B14246" t="str">
            <v>CAIXA D'AGUA EM POLIETILENO 2000 LITROS, COM TAMPA</v>
          </cell>
          <cell r="C14246" t="str">
            <v>UN</v>
          </cell>
          <cell r="D14246">
            <v>661.79</v>
          </cell>
        </row>
        <row r="14247">
          <cell r="A14247">
            <v>34647</v>
          </cell>
          <cell r="B14247" t="str">
            <v>CANALETA ESTRUTURAL CERAMICA, 14 X 19 X 29 CM, 4,0 MPA (NBR 15270)</v>
          </cell>
          <cell r="C14247" t="str">
            <v>UN</v>
          </cell>
          <cell r="D14247">
            <v>1.45</v>
          </cell>
        </row>
        <row r="14248">
          <cell r="A14248">
            <v>34649</v>
          </cell>
          <cell r="B14248" t="str">
            <v>CANALETA ESTRUTURAL CERAMICA, 14 X 19 X 29 CM, 6,0 MPA (NBR 15270)</v>
          </cell>
          <cell r="C14248" t="str">
            <v>UN</v>
          </cell>
          <cell r="D14248">
            <v>1.5</v>
          </cell>
        </row>
        <row r="14249">
          <cell r="A14249">
            <v>34652</v>
          </cell>
          <cell r="B14249" t="str">
            <v>CANALETA ESTRUTURAL CERAMICA, 14 X 19 X 39 CM, 4,0 MPA (NBR 15270)</v>
          </cell>
          <cell r="C14249" t="str">
            <v>UN</v>
          </cell>
          <cell r="D14249">
            <v>2.04</v>
          </cell>
        </row>
        <row r="14250">
          <cell r="A14250">
            <v>34653</v>
          </cell>
          <cell r="B14250" t="str">
            <v>DISJUNTOR TIPO DIN/IEC, MONOPOLAR DE 6 ATE 32A</v>
          </cell>
          <cell r="C14250" t="str">
            <v>UN</v>
          </cell>
          <cell r="D14250">
            <v>4.8600000000000003</v>
          </cell>
        </row>
        <row r="14251">
          <cell r="A14251">
            <v>34653</v>
          </cell>
          <cell r="B14251" t="str">
            <v>DISJUNTOR TIPO DIN/IEC, MONOPOLAR DE 6 ATE 32A</v>
          </cell>
          <cell r="C14251" t="str">
            <v>UN</v>
          </cell>
          <cell r="D14251">
            <v>4.8600000000000003</v>
          </cell>
        </row>
        <row r="14252">
          <cell r="A14252">
            <v>34655</v>
          </cell>
          <cell r="B14252" t="str">
            <v>CANALETA ESTRUTURAL CERAMICA, 14 X 19 X 39 CM, 6,0 MPA (NBR 15270)</v>
          </cell>
          <cell r="C14252" t="str">
            <v>UN</v>
          </cell>
          <cell r="D14252">
            <v>1.98</v>
          </cell>
        </row>
        <row r="14253">
          <cell r="A14253">
            <v>34680</v>
          </cell>
          <cell r="B14253" t="str">
            <v>RODAPE PRE-MOLDADO DE GRANILITE, MARMORITE OU GRANITINA L = 10 CM</v>
          </cell>
          <cell r="C14253" t="str">
            <v>M</v>
          </cell>
          <cell r="D14253">
            <v>14.61</v>
          </cell>
        </row>
        <row r="14254">
          <cell r="A14254">
            <v>34682</v>
          </cell>
          <cell r="B14254" t="str">
            <v>REVESTIMENTO PARA ESCADA EM GRANILITE, MARMORITE OU GRANITINA ESP = 8 MM</v>
          </cell>
          <cell r="C14254" t="str">
            <v>M2</v>
          </cell>
          <cell r="D14254">
            <v>47.48</v>
          </cell>
        </row>
        <row r="14255">
          <cell r="A14255">
            <v>34683</v>
          </cell>
          <cell r="B14255" t="str">
            <v>REVESTIMENTO DE PAREDE EM GRANILITE, MARMORITE OU GRANITINA COLORIDO - ESP = 5 MM</v>
          </cell>
          <cell r="C14255" t="str">
            <v>M2</v>
          </cell>
          <cell r="D14255">
            <v>62.09</v>
          </cell>
        </row>
        <row r="14256">
          <cell r="A14256">
            <v>34684</v>
          </cell>
          <cell r="B14256" t="str">
            <v>REVESTIMENTO DE PAREDE EM GRANILITE, MARMORITE OU GRANITINA - ESP = 5 MM</v>
          </cell>
          <cell r="C14256" t="str">
            <v>M2</v>
          </cell>
          <cell r="D14256">
            <v>99.34</v>
          </cell>
        </row>
        <row r="14257">
          <cell r="A14257">
            <v>34686</v>
          </cell>
          <cell r="B14257" t="str">
            <v>DISJUNTOR TIPO DIN / IEC, MONOPOLAR DE 40 ATE 50A</v>
          </cell>
          <cell r="C14257" t="str">
            <v>UN</v>
          </cell>
          <cell r="D14257">
            <v>7.2</v>
          </cell>
        </row>
        <row r="14258">
          <cell r="A14258">
            <v>34688</v>
          </cell>
          <cell r="B14258" t="str">
            <v>DISJUNTOR TIPO DIN/IEC, MONOPOLAR DE 63 A</v>
          </cell>
          <cell r="C14258" t="str">
            <v>UN</v>
          </cell>
          <cell r="D14258">
            <v>8.8000000000000007</v>
          </cell>
        </row>
        <row r="14259">
          <cell r="A14259">
            <v>34689</v>
          </cell>
          <cell r="B14259" t="str">
            <v>DISJUNTOR TIPO NEMA, MONOPOLAR DE 60 ATE 70A</v>
          </cell>
          <cell r="C14259" t="str">
            <v>UN</v>
          </cell>
          <cell r="D14259">
            <v>16.53</v>
          </cell>
        </row>
        <row r="14260">
          <cell r="A14260">
            <v>34692</v>
          </cell>
          <cell r="B14260" t="str">
            <v>POSTE PADRAO SUBTERRANEO 200 A, H = 2,5 M</v>
          </cell>
          <cell r="C14260" t="str">
            <v>UN</v>
          </cell>
          <cell r="D14260">
            <v>1214.4000000000001</v>
          </cell>
        </row>
        <row r="14261">
          <cell r="A14261">
            <v>34695</v>
          </cell>
          <cell r="B14261" t="str">
            <v>POSTE PADRAO SUBTERRANEO 100 A, H = 2,5 M</v>
          </cell>
          <cell r="C14261" t="str">
            <v>UN</v>
          </cell>
          <cell r="D14261">
            <v>506</v>
          </cell>
        </row>
        <row r="14262">
          <cell r="A14262">
            <v>34703</v>
          </cell>
          <cell r="B14262" t="str">
            <v>POSTE DE CONCRETO PADRAO, 4 CAIXAS , H = 7,5 M</v>
          </cell>
          <cell r="C14262" t="str">
            <v>UN</v>
          </cell>
          <cell r="D14262">
            <v>2024</v>
          </cell>
        </row>
        <row r="14263">
          <cell r="A14263">
            <v>34705</v>
          </cell>
          <cell r="B14263" t="str">
            <v>DISJUNTOR TERMOMAGNETICO TRIPOLAR 3 X 250 A/ICC - 25 KA</v>
          </cell>
          <cell r="C14263" t="str">
            <v>UN</v>
          </cell>
          <cell r="D14263">
            <v>433.85</v>
          </cell>
        </row>
        <row r="14264">
          <cell r="A14264">
            <v>34706</v>
          </cell>
          <cell r="B14264" t="str">
            <v>POSTE DE CONCRETO PADRAO, 3 CAIXAS , H = 7,5 M</v>
          </cell>
          <cell r="C14264" t="str">
            <v>UN</v>
          </cell>
          <cell r="D14264">
            <v>1206.48</v>
          </cell>
        </row>
        <row r="14265">
          <cell r="A14265">
            <v>34707</v>
          </cell>
          <cell r="B14265" t="str">
            <v>DISJUNTOR TERMOMAGNETICO TRIPOLAR 3 X 350 A/ICC - 25 KA</v>
          </cell>
          <cell r="C14265" t="str">
            <v>UN</v>
          </cell>
          <cell r="D14265">
            <v>803.93</v>
          </cell>
        </row>
        <row r="14266">
          <cell r="A14266">
            <v>34709</v>
          </cell>
          <cell r="B14266" t="str">
            <v>DISJUNTOR TIPO DIN/IEC, TRIPOLAR DE 10 ATE 50A</v>
          </cell>
          <cell r="C14266" t="str">
            <v>UN</v>
          </cell>
          <cell r="D14266">
            <v>34.11</v>
          </cell>
        </row>
        <row r="14267">
          <cell r="A14267">
            <v>34711</v>
          </cell>
          <cell r="B14267" t="str">
            <v>POSTE DE CONCRETO PADRAO, 2 CAIXAS, H = 7,5 M</v>
          </cell>
          <cell r="C14267" t="str">
            <v>UN</v>
          </cell>
          <cell r="D14267">
            <v>704</v>
          </cell>
        </row>
        <row r="14268">
          <cell r="A14268">
            <v>34712</v>
          </cell>
          <cell r="B14268" t="str">
            <v>POSTE DE CONCRETO PADRAO, 1 CAIXA, H = 7,5 M</v>
          </cell>
          <cell r="C14268" t="str">
            <v>UN</v>
          </cell>
          <cell r="D14268">
            <v>536.79999999999995</v>
          </cell>
        </row>
        <row r="14269">
          <cell r="A14269">
            <v>34713</v>
          </cell>
          <cell r="B14269" t="str">
            <v>PORTA VIDRO TEMPERADO C/2 FOLHAS, DE CORRER, E = 10 MM</v>
          </cell>
          <cell r="C14269" t="str">
            <v>M2</v>
          </cell>
          <cell r="D14269">
            <v>263.07</v>
          </cell>
        </row>
        <row r="14270">
          <cell r="A14270">
            <v>34714</v>
          </cell>
          <cell r="B14270" t="str">
            <v>DISJUNTOR TIPO DIN/IEC, TRIPOLAR 63 A</v>
          </cell>
          <cell r="C14270" t="str">
            <v>UN</v>
          </cell>
          <cell r="D14270">
            <v>40.74</v>
          </cell>
        </row>
        <row r="14271">
          <cell r="A14271">
            <v>34721</v>
          </cell>
          <cell r="B14271" t="str">
            <v>PLACA DE SINALIZACAO EM CHAPA DE ALUMINIO COM PINTURA REFLETIVA, E = 2 MM</v>
          </cell>
          <cell r="C14271" t="str">
            <v>M2</v>
          </cell>
          <cell r="D14271">
            <v>583.21</v>
          </cell>
        </row>
        <row r="14272">
          <cell r="A14272">
            <v>34723</v>
          </cell>
          <cell r="B14272" t="str">
            <v>PLACA DE SINALIZACAO EM CHAPA DE ACO COM PINTURA REFLETIVA CHAPA 16</v>
          </cell>
          <cell r="C14272" t="str">
            <v>M2</v>
          </cell>
          <cell r="D14272">
            <v>467.78</v>
          </cell>
        </row>
        <row r="14273">
          <cell r="A14273">
            <v>34729</v>
          </cell>
          <cell r="B14273" t="str">
            <v>DISJUNTOR TERMICO E MAGNETICO AJUSTAVEIS, TRIPOLAR DE 100 ATE 250A, CAPACIDADE DE INTERRUPCAO DE 35KA</v>
          </cell>
          <cell r="C14273" t="str">
            <v>UN</v>
          </cell>
          <cell r="D14273">
            <v>632.35</v>
          </cell>
        </row>
        <row r="14274">
          <cell r="A14274">
            <v>34734</v>
          </cell>
          <cell r="B14274" t="str">
            <v>DISJUNTOR TERMICO E MAGNETICO AJUSTAVEIS, TRIPOLAR DE 300 ATE 400A, CAPACIDADE DE INTERRUPCAO DE 35KA</v>
          </cell>
          <cell r="C14274" t="str">
            <v>UN</v>
          </cell>
          <cell r="D14274">
            <v>979.08</v>
          </cell>
        </row>
        <row r="14275">
          <cell r="A14275">
            <v>34738</v>
          </cell>
          <cell r="B14275" t="str">
            <v>DISJUNTOR TERMICO E MAGNETICO AJUSTAVEIS, TRIPOLAR DE 450 ATE 600A, CAPACIDADE DE INTERRUPCAO DE 35KA</v>
          </cell>
          <cell r="C14275" t="str">
            <v>UN</v>
          </cell>
          <cell r="D14275">
            <v>2287.4299999999998</v>
          </cell>
        </row>
        <row r="14276">
          <cell r="A14276">
            <v>34743</v>
          </cell>
          <cell r="B14276" t="str">
            <v>CHAPA DE MADEIRA COMPENSADA NAVAL (COM COLA FENOLICA), E = 18 MM, DE *1,60 X 2,20* M</v>
          </cell>
          <cell r="C14276" t="str">
            <v>M2</v>
          </cell>
          <cell r="D14276">
            <v>38.39</v>
          </cell>
        </row>
        <row r="14277">
          <cell r="A14277">
            <v>34744</v>
          </cell>
          <cell r="B14277" t="str">
            <v>PELICULA REFLETIVA, GT 7 ANOS PARA SINALIZAÇÃO VERTICAL</v>
          </cell>
          <cell r="C14277" t="str">
            <v>M2</v>
          </cell>
          <cell r="D14277">
            <v>18.829999999999998</v>
          </cell>
        </row>
        <row r="14278">
          <cell r="A14278">
            <v>34745</v>
          </cell>
          <cell r="B14278" t="str">
            <v>CHAPA DE MADEIRA COMPENSADA NAVAL (COM COLA FENOLICA), E = 25 MM, DE *1,60 X 2,20* M</v>
          </cell>
          <cell r="C14278" t="str">
            <v>M2</v>
          </cell>
          <cell r="D14278">
            <v>48.79</v>
          </cell>
        </row>
        <row r="14279">
          <cell r="A14279">
            <v>34746</v>
          </cell>
          <cell r="B14279" t="str">
            <v>CHAPA DE MADEIRA COMPENSADA NAVAL (COM COLA FENOLICA), E = 4 MM, DE *1,60 X 2,20* M</v>
          </cell>
          <cell r="C14279" t="str">
            <v>M2</v>
          </cell>
          <cell r="D14279">
            <v>12.57</v>
          </cell>
        </row>
        <row r="14280">
          <cell r="A14280">
            <v>34752</v>
          </cell>
          <cell r="B14280" t="str">
            <v>PASTLHA DE VIDRO MESCLADA 2 X 2 CM</v>
          </cell>
          <cell r="C14280" t="str">
            <v>M2</v>
          </cell>
          <cell r="D14280">
            <v>263.73</v>
          </cell>
        </row>
        <row r="14281">
          <cell r="A14281">
            <v>34753</v>
          </cell>
          <cell r="B14281" t="str">
            <v>CIMENTO PORTLAND POZOLANICO CP IV-32</v>
          </cell>
          <cell r="C14281" t="str">
            <v>KG</v>
          </cell>
          <cell r="D14281">
            <v>0.48</v>
          </cell>
        </row>
        <row r="14282">
          <cell r="A14282">
            <v>34754</v>
          </cell>
          <cell r="B14282" t="str">
            <v>PASTILHA DE VIDRO CORES 2 X 2 CM</v>
          </cell>
          <cell r="C14282" t="str">
            <v>M2</v>
          </cell>
          <cell r="D14282">
            <v>236.46</v>
          </cell>
        </row>
        <row r="14283">
          <cell r="A14283">
            <v>34759</v>
          </cell>
          <cell r="B14283" t="str">
            <v>CONCRETO BETUMINOSO USINADO A QUENTE (CBUQ) PARA PAVIMENTACAO ASFALTICA, PADRAO DNIT, FAIXA C, COM CAP 30/45 - DMT = 10 KM</v>
          </cell>
          <cell r="C14283" t="str">
            <v>M3</v>
          </cell>
          <cell r="D14283">
            <v>330.33</v>
          </cell>
        </row>
        <row r="14284">
          <cell r="A14284">
            <v>34760</v>
          </cell>
          <cell r="B14284" t="str">
            <v>PAISAGISTA</v>
          </cell>
          <cell r="C14284" t="str">
            <v>H</v>
          </cell>
          <cell r="D14284">
            <v>49.91</v>
          </cell>
        </row>
        <row r="14285">
          <cell r="A14285">
            <v>34761</v>
          </cell>
          <cell r="B14285" t="str">
            <v>MONTADOR ELETROELETRONICO</v>
          </cell>
          <cell r="C14285" t="str">
            <v>H</v>
          </cell>
          <cell r="D14285">
            <v>8.6199999999999992</v>
          </cell>
        </row>
        <row r="14286">
          <cell r="A14286">
            <v>34762</v>
          </cell>
          <cell r="B14286" t="str">
            <v>MISTURADOR DE ARGAMASSA HORIZONTAL, CAPACIDADE 80 , MOTOR TRIFASICO DE 3 HP</v>
          </cell>
          <cell r="C14286" t="str">
            <v>H</v>
          </cell>
          <cell r="D14286">
            <v>0.45</v>
          </cell>
        </row>
        <row r="14287">
          <cell r="A14287">
            <v>34763</v>
          </cell>
          <cell r="B14287" t="str">
            <v>MEIO BLOCO VEDACAO CONCRETO 9 X 19 X 19 CM APARENTE (CLASSE D - NBR 6136)</v>
          </cell>
          <cell r="C14287" t="str">
            <v>UN</v>
          </cell>
          <cell r="D14287">
            <v>0.87</v>
          </cell>
        </row>
        <row r="14288">
          <cell r="A14288">
            <v>34764</v>
          </cell>
          <cell r="B14288" t="str">
            <v>MEIO BLOCO VEDACAO CONCRETO 9 X 19 X 19 CM (CLASSE D - NBR 6136)</v>
          </cell>
          <cell r="C14288" t="str">
            <v>UN</v>
          </cell>
          <cell r="D14288">
            <v>0.81</v>
          </cell>
        </row>
        <row r="14289">
          <cell r="A14289">
            <v>34769</v>
          </cell>
          <cell r="B14289" t="str">
            <v>MEIO BLOCO VEDACAO CONCRETO 19 X 19 X 19 CM APARENTE (CLASSE D - NBR 6136/07)</v>
          </cell>
          <cell r="C14289" t="str">
            <v>UN</v>
          </cell>
          <cell r="D14289">
            <v>1.49</v>
          </cell>
        </row>
        <row r="14290">
          <cell r="A14290">
            <v>34770</v>
          </cell>
          <cell r="B14290" t="str">
            <v>CONCRETO BETUMINOSO USINADO A QUENTE (CBUQ) PARA PAVIMENTACAO ASFALTICA, PADRAO DNIT, FAIXA C, COM CAP 30/45 - AQUISICAO POSTO USINA</v>
          </cell>
          <cell r="C14290" t="str">
            <v>T</v>
          </cell>
          <cell r="D14290">
            <v>132.27000000000001</v>
          </cell>
        </row>
        <row r="14291">
          <cell r="A14291">
            <v>34771</v>
          </cell>
          <cell r="B14291" t="str">
            <v>MEIO BLOCO VEDACAO CONCRETO 19 X 19 X 19 CM (CLASSE D - NBR 6136)</v>
          </cell>
          <cell r="C14291" t="str">
            <v>UN</v>
          </cell>
          <cell r="D14291">
            <v>1.33</v>
          </cell>
        </row>
        <row r="14292">
          <cell r="A14292">
            <v>34773</v>
          </cell>
          <cell r="B14292" t="str">
            <v>MEIO BLOCO VEDACAO CONCRETO 14 X 19 X 19 CM APARENTE (CLASSE D - NBR 6136)</v>
          </cell>
          <cell r="C14292" t="str">
            <v>UN</v>
          </cell>
          <cell r="D14292">
            <v>1.29</v>
          </cell>
        </row>
        <row r="14293">
          <cell r="A14293">
            <v>34774</v>
          </cell>
          <cell r="B14293" t="str">
            <v>MEIO BLOCO VEDACAO CONCRETO 14 X 19 X 19 CM (CLASSE D - NBR 6136)</v>
          </cell>
          <cell r="C14293" t="str">
            <v>UN</v>
          </cell>
          <cell r="D14293">
            <v>1.1599999999999999</v>
          </cell>
        </row>
        <row r="14294">
          <cell r="A14294">
            <v>34777</v>
          </cell>
          <cell r="B14294" t="str">
            <v>ELEMENTO VAZADO CERAMICO 25 X 18 X 7 CM</v>
          </cell>
          <cell r="C14294" t="str">
            <v>UN</v>
          </cell>
          <cell r="D14294">
            <v>1.18</v>
          </cell>
        </row>
        <row r="14295">
          <cell r="A14295">
            <v>34779</v>
          </cell>
          <cell r="B14295" t="str">
            <v>ENGENHEIRO CIVIL JUNIOR</v>
          </cell>
          <cell r="C14295" t="str">
            <v>H</v>
          </cell>
          <cell r="D14295">
            <v>52.81</v>
          </cell>
        </row>
        <row r="14296">
          <cell r="A14296">
            <v>34780</v>
          </cell>
          <cell r="B14296" t="str">
            <v>ENGENHEIRO CIVIL PLENO</v>
          </cell>
          <cell r="C14296" t="str">
            <v>H</v>
          </cell>
          <cell r="D14296">
            <v>66.73</v>
          </cell>
        </row>
        <row r="14297">
          <cell r="A14297">
            <v>34781</v>
          </cell>
          <cell r="B14297" t="str">
            <v>MEIO BLOCO ESTRUTURAL CERAMICO 14 X 19 X 19 CM, 6,0 MPA (NBR 15270)</v>
          </cell>
          <cell r="C14297" t="str">
            <v>UN</v>
          </cell>
          <cell r="D14297">
            <v>0.85</v>
          </cell>
        </row>
        <row r="14298">
          <cell r="A14298">
            <v>34782</v>
          </cell>
          <cell r="B14298" t="str">
            <v>ENGENHEIRO CIVIL SENIOR</v>
          </cell>
          <cell r="C14298" t="str">
            <v>H</v>
          </cell>
          <cell r="D14298">
            <v>87.37</v>
          </cell>
        </row>
        <row r="14299">
          <cell r="A14299">
            <v>34783</v>
          </cell>
          <cell r="B14299" t="str">
            <v>ENGENHEIRO ELETRICISTA</v>
          </cell>
          <cell r="C14299" t="str">
            <v>H</v>
          </cell>
          <cell r="D14299">
            <v>60.98</v>
          </cell>
        </row>
        <row r="14300">
          <cell r="A14300">
            <v>34784</v>
          </cell>
          <cell r="B14300" t="str">
            <v>MEIO BLOCO ESTRUTURAL CERAMICO 14 X 19 X 19 CM, 4,0 MPA (NBR 15270)</v>
          </cell>
          <cell r="C14300" t="str">
            <v>UN</v>
          </cell>
          <cell r="D14300">
            <v>0.75</v>
          </cell>
        </row>
        <row r="14301">
          <cell r="A14301">
            <v>34785</v>
          </cell>
          <cell r="B14301" t="str">
            <v>ENGENHEIRO SANITARISTA</v>
          </cell>
          <cell r="C14301" t="str">
            <v>H</v>
          </cell>
          <cell r="D14301">
            <v>52.8</v>
          </cell>
        </row>
        <row r="14302">
          <cell r="A14302">
            <v>34786</v>
          </cell>
          <cell r="B14302" t="str">
            <v>ESTAGIARIO EM ENGENHARIA / ARQUITETURA</v>
          </cell>
          <cell r="C14302" t="str">
            <v>H</v>
          </cell>
          <cell r="D14302">
            <v>10.98</v>
          </cell>
        </row>
        <row r="14303">
          <cell r="A14303">
            <v>34787</v>
          </cell>
          <cell r="B14303" t="str">
            <v>MEIO BLOCO ESTRUTURAL CERAMICO 14 X 19 X 14 CM, 4,0 MPA (NBR 15270)</v>
          </cell>
          <cell r="C14303" t="str">
            <v>UN</v>
          </cell>
          <cell r="D14303">
            <v>0.68</v>
          </cell>
        </row>
        <row r="14304">
          <cell r="A14304">
            <v>34788</v>
          </cell>
          <cell r="B14304" t="str">
            <v>MEIO BLOCO ESTRUTURAL CERAMICO 14 X 19 X 14 CM, 6,0 MPA (NBR 15270)</v>
          </cell>
          <cell r="C14304" t="str">
            <v>UN</v>
          </cell>
          <cell r="D14304">
            <v>0.69</v>
          </cell>
        </row>
        <row r="14305">
          <cell r="A14305">
            <v>34794</v>
          </cell>
          <cell r="B14305" t="str">
            <v>MECANICO DE REFRIGERACAO</v>
          </cell>
          <cell r="C14305" t="str">
            <v>H</v>
          </cell>
          <cell r="D14305">
            <v>9.56</v>
          </cell>
        </row>
        <row r="14306">
          <cell r="A14306">
            <v>34795</v>
          </cell>
          <cell r="B14306" t="str">
            <v>FAIXA (LISTELO) CERAMICA 8 X 31 CM ( 3" X 12")</v>
          </cell>
          <cell r="C14306" t="str">
            <v>M2</v>
          </cell>
          <cell r="D14306">
            <v>131.53</v>
          </cell>
        </row>
        <row r="14307">
          <cell r="A14307">
            <v>34796</v>
          </cell>
          <cell r="B14307" t="str">
            <v>FILETE CERÂMICO 2 X 30,5 CM</v>
          </cell>
          <cell r="C14307" t="str">
            <v>M</v>
          </cell>
          <cell r="D14307">
            <v>5.77</v>
          </cell>
        </row>
        <row r="14308">
          <cell r="A14308">
            <v>34797</v>
          </cell>
          <cell r="B14308" t="str">
            <v>JANELA MAXIMO AR, ACO, BATENTE / REQUADRO DE 6 A 14 CM, PINT ANTICORROSIVA, SEM VIDRO, COM GRADE, 1 FL, 60 X 80 CM (A X L)</v>
          </cell>
          <cell r="C14308" t="str">
            <v>UN</v>
          </cell>
          <cell r="D14308">
            <v>264.5</v>
          </cell>
        </row>
        <row r="14309">
          <cell r="A14309">
            <v>34799</v>
          </cell>
          <cell r="B14309" t="str">
            <v>JANELA DE CORRER, ACO, BATENTE/REQUADRO DE 6 A 14 CM, QUADRICULADA, PINT ANTICORROSIVA, SEM VIDRO, BANDEIRA COM BASCULA, 4 FLS, 120 X 200 CM (A X L)</v>
          </cell>
          <cell r="C14309" t="str">
            <v>UN</v>
          </cell>
          <cell r="D14309">
            <v>1037.46</v>
          </cell>
        </row>
        <row r="14310">
          <cell r="A14310">
            <v>34800</v>
          </cell>
          <cell r="B14310" t="str">
            <v>GABIAO TIPO CAIXA, MALHA HEXAGONAL 8 X 10 CM (ZN/AL + PVC), FIO 2,4 MM, H = 1,0 M</v>
          </cell>
          <cell r="C14310" t="str">
            <v>M3</v>
          </cell>
          <cell r="D14310">
            <v>166.87</v>
          </cell>
        </row>
        <row r="14311">
          <cell r="A14311">
            <v>34801</v>
          </cell>
          <cell r="B14311" t="str">
            <v>JANELA DE CORRER, ACO, BATENTE/REQUADRO DE 6 A 14 CM, QUADRICULADA, PINT ANTICORROSIVA, SEM VIDRO, BANDEIRA COM BASCULA, 4 FLS, 120 X 150 CM (A X L)</v>
          </cell>
          <cell r="C14311" t="str">
            <v>UN</v>
          </cell>
          <cell r="D14311">
            <v>841.27</v>
          </cell>
        </row>
        <row r="14312">
          <cell r="A14312">
            <v>34802</v>
          </cell>
          <cell r="B14312" t="str">
            <v>GABIAO MANTA (COLCHAO) MALHA HEXAGONAL 6 X 8 CM (ZN/AL + PVC), DIMENSOES 4,0 X 2,0 X 0,17 M, FIO 2 MM</v>
          </cell>
          <cell r="C14312" t="str">
            <v>UN</v>
          </cell>
          <cell r="D14312">
            <v>520.57000000000005</v>
          </cell>
        </row>
        <row r="14313">
          <cell r="A14313">
            <v>34803</v>
          </cell>
          <cell r="B14313" t="str">
            <v>JANELA DE CORRER, ACO, BATENTE/REQUADRO DE 6 A 14 CM, QUADRICULADA, PINT ANTICORROSIVA, SEM VIDRO, SEM BANDEIRA, 4 FLS, 120 X 200 CM (A X L)</v>
          </cell>
          <cell r="C14313" t="str">
            <v>UN</v>
          </cell>
          <cell r="D14313">
            <v>422.7</v>
          </cell>
        </row>
        <row r="14314">
          <cell r="A14314">
            <v>34804</v>
          </cell>
          <cell r="B14314" t="str">
            <v>GEOGRELHA TECIDA COM FILAMENTOS DE POLIESTER + PVC, RESISTENCIA LONGITUDINAL: 90 KN/M, RESISTENCIA TRANSVERSAL: 30 KN/M, ALONGAMENTO = 12 POR CENTO, DIMENSOES 5,15 X 100,0 M</v>
          </cell>
          <cell r="C14314" t="str">
            <v>M2</v>
          </cell>
          <cell r="D14314">
            <v>20.149999999999999</v>
          </cell>
        </row>
        <row r="14315">
          <cell r="A14315">
            <v>34805</v>
          </cell>
          <cell r="B14315" t="str">
            <v>JANELA DE CORRER, ACO, BATENTE/REQUADRO DE 6 A 14 CM, QUADRICULADA, PINT ANTICORROSIVA, SEM VIDRO, SEM BANDEIRA, 4 FLS, 120 X 150 CM (A X L)</v>
          </cell>
          <cell r="C14315" t="str">
            <v>UN</v>
          </cell>
          <cell r="D14315">
            <v>349.57</v>
          </cell>
        </row>
        <row r="14316">
          <cell r="A14316">
            <v>34871</v>
          </cell>
          <cell r="B14316" t="str">
            <v>CONCRETO USINADO BOMBEAVEL COM BRITA 0 E 1, SLUMP = 100 MM +/- 20 MM, FCK = 60 MPA (EXCLUI SERVICO DE BOMBEAMENTO)</v>
          </cell>
          <cell r="C14316" t="str">
            <v>M3</v>
          </cell>
          <cell r="D14316">
            <v>570.41999999999996</v>
          </cell>
        </row>
        <row r="14317">
          <cell r="A14317">
            <v>34872</v>
          </cell>
          <cell r="B14317" t="str">
            <v>CONCRETO USINADO AUTOADENSAVEL COM BRITA 0, SLUMP = 220 MM +/- 10 MM, FCK = 25 MPA (INCLUI SERVICO DE BOMBEAMENTO)</v>
          </cell>
          <cell r="C14317" t="str">
            <v>M3</v>
          </cell>
          <cell r="D14317">
            <v>290.20999999999998</v>
          </cell>
        </row>
        <row r="14318">
          <cell r="A14318">
            <v>35277</v>
          </cell>
          <cell r="B14318" t="str">
            <v>CAIXA DE GORDURA EM PVC, DIAMETRO MINIMO 300 MM, DIAMETRO DE SAIDA 100 MM, CAPACIDADE APROXIMADA 18 LITROS, COM TAMPA</v>
          </cell>
          <cell r="C14318" t="str">
            <v>UN</v>
          </cell>
          <cell r="D14318">
            <v>254.12</v>
          </cell>
        </row>
        <row r="14319">
          <cell r="A14319">
            <v>35691</v>
          </cell>
          <cell r="B14319" t="str">
            <v>TINTA LATEX PVA STANDART, COR BRANCA</v>
          </cell>
          <cell r="C14319" t="str">
            <v>L</v>
          </cell>
          <cell r="D14319">
            <v>10.64</v>
          </cell>
        </row>
        <row r="14320">
          <cell r="A14320">
            <v>35692</v>
          </cell>
          <cell r="B14320" t="str">
            <v>TINTA LATEX ACRILICA STANDART, COR BRANCA</v>
          </cell>
          <cell r="C14320" t="str">
            <v>L</v>
          </cell>
          <cell r="D14320">
            <v>38.299999999999997</v>
          </cell>
        </row>
        <row r="14321">
          <cell r="A14321">
            <v>35693</v>
          </cell>
          <cell r="B14321" t="str">
            <v>TINTA LATEX ACRILICA ECONOMICA, COR BRANCA</v>
          </cell>
          <cell r="C14321" t="str">
            <v>L</v>
          </cell>
          <cell r="D14321">
            <v>7.15</v>
          </cell>
        </row>
        <row r="14322">
          <cell r="A14322">
            <v>36396</v>
          </cell>
          <cell r="B14322" t="str">
            <v>BETONEIRA, CAPACIDADE NOMINAL 400 L, CAPACIDADE DE MISTURA 310L, MOTOR ELETRICO TRIFASICO 220/380V POTENCIA 2 CV, SEM CARREGADOR</v>
          </cell>
          <cell r="C14322" t="str">
            <v>UN</v>
          </cell>
          <cell r="D14322">
            <v>3536.31</v>
          </cell>
        </row>
        <row r="14323">
          <cell r="A14323">
            <v>36397</v>
          </cell>
          <cell r="B14323" t="str">
            <v>BETONEIRA, CAPACIDADE NOMINAL 600 L, CAPACIDADE DE MISTURA 360L, MOTOR ELETRICO TRIFASICO 220/380V, POTENCIA 4CV, EXCLUSO CARREGADOR</v>
          </cell>
          <cell r="C14323" t="str">
            <v>UN</v>
          </cell>
          <cell r="D14323">
            <v>12573.56</v>
          </cell>
        </row>
        <row r="14324">
          <cell r="A14324">
            <v>36398</v>
          </cell>
          <cell r="B14324" t="str">
            <v>BETONEIRA, CAPACIDADE NOMINAL 600 L, CAPACIDADE DE MISTURA 440 L, MOTOR A DIESEL POTENCIA 10HP, COM CARREGADOR</v>
          </cell>
          <cell r="C14324" t="str">
            <v>UN</v>
          </cell>
          <cell r="D14324">
            <v>15282.11</v>
          </cell>
        </row>
        <row r="14325">
          <cell r="A14325">
            <v>36408</v>
          </cell>
          <cell r="B14325" t="str">
            <v>ESCAVADEIRA HIDRAULICA SOBRE ESTEIRAS, CACAMBA 0,4 A 1,70 M3, PESO OPERACIONAL 23,2 T, POTENCIA BRUTA 183 HP</v>
          </cell>
          <cell r="C14325" t="str">
            <v>UN</v>
          </cell>
          <cell r="D14325">
            <v>458850</v>
          </cell>
        </row>
        <row r="14326">
          <cell r="A14326">
            <v>36481</v>
          </cell>
          <cell r="B14326" t="str">
            <v>ESCAVADEIRA HIDRAULICA SOBRE ESTEIRAS, CACAMBA 0,80 A 1,30 M3, PESO OPERACIONAL 22,18 T, POTENCIA LIQUIDA 170 HP</v>
          </cell>
          <cell r="C14326" t="str">
            <v>UN</v>
          </cell>
          <cell r="D14326">
            <v>420109.38</v>
          </cell>
        </row>
        <row r="14327">
          <cell r="A14327">
            <v>36482</v>
          </cell>
          <cell r="B14327" t="str">
            <v>ESCAVADEIRA HIDRAULICA SOBRE ESTEIRAS, CACAMBA 0,80 M3, PESO OPERACIONAL 17,8 T, POTENCIA LIQUIDA 110 HP</v>
          </cell>
          <cell r="C14327" t="str">
            <v>UN</v>
          </cell>
          <cell r="D14327">
            <v>384034.79</v>
          </cell>
        </row>
        <row r="14328">
          <cell r="A14328">
            <v>36483</v>
          </cell>
          <cell r="B14328" t="str">
            <v>ESCAVADEIRA HIDRAULICA SOBRE ESTEIRAS CACAMBA 0,40 A 1,20 M3, PESO OPERACIONAL 21,19 T, POTENCIA LIQUIDA 173 HP</v>
          </cell>
          <cell r="C14328" t="str">
            <v>UN</v>
          </cell>
          <cell r="D14328">
            <v>427656.25</v>
          </cell>
        </row>
        <row r="14329">
          <cell r="A14329">
            <v>36484</v>
          </cell>
          <cell r="B14329" t="str">
            <v>ESPARGIDOR DE ASFALTO PRESSURIZADO, TANQUE 6 M3 COM ISOLACAO TERMICA, AQUECIDO COM 2 MACARICOS, COM BARRA ESPARGIDORA 3,60 M, A SER MONTADO SOBRE CAMINHAO</v>
          </cell>
          <cell r="C14329" t="str">
            <v>UN</v>
          </cell>
          <cell r="D14329">
            <v>148597.25</v>
          </cell>
        </row>
        <row r="14330">
          <cell r="A14330">
            <v>36485</v>
          </cell>
          <cell r="B14330" t="str">
            <v>USINA DE LAMA ASFALTICA, PROD 30 A 50 T/H, SILO DE AGREGADO 7 M3, RESERVATORIOS PARA EMULSAO E AGUA DE 2,3 M3 CADA, MISTURADOR TIPO PUGG-MILL A SER MONTADO SOBRE CAMINHAO</v>
          </cell>
          <cell r="C14330" t="str">
            <v>UN</v>
          </cell>
          <cell r="D14330">
            <v>401496.26</v>
          </cell>
        </row>
        <row r="14331">
          <cell r="A14331">
            <v>36486</v>
          </cell>
          <cell r="B14331" t="str">
            <v>ELEVADOR DE CARGA, CABINE SEMI FECHADA 2,0 X 1,5 X 2,0 M, CAPACIDADE DE CARGA 1000 KG, TORRE 2,38 X 2,21 X 15 M, GUINCHO DE EMBREAGEM, FREIO DE SEGURANCA, LIMITADOR DE VELOCIDADE E CANCELA</v>
          </cell>
          <cell r="C14331" t="str">
            <v>UN</v>
          </cell>
          <cell r="D14331">
            <v>33048.31</v>
          </cell>
        </row>
        <row r="14332">
          <cell r="A14332">
            <v>36487</v>
          </cell>
          <cell r="B14332" t="str">
            <v>GUINCHO ELETRICO DE COLUNA, CAPACIDADE 400 KG, COM MOTO FREIO, MOTOR TRIFASICO DE 1,25 CV</v>
          </cell>
          <cell r="C14332" t="str">
            <v>UN</v>
          </cell>
          <cell r="D14332">
            <v>3841.84</v>
          </cell>
        </row>
        <row r="14333">
          <cell r="A14333">
            <v>36491</v>
          </cell>
          <cell r="B14333" t="str">
            <v>GUINDAUTO HIDRAULICO, CAPACIDADE MAXIMA DE CARGA 30000 KG, MOMENTO MAXIMO DE CARGA 92,2 TM , ALCANCE MAXIMO HORIZONTAL 22,00 M, PARA MONTAGEM SOBRE CHASSI DE CAMINHAO PBT MINIMO 30000 KG (INCLUI MONTAGEM, NAO</v>
          </cell>
          <cell r="C14333" t="str">
            <v>UN</v>
          </cell>
          <cell r="D14333">
            <v>692956.25</v>
          </cell>
        </row>
        <row r="14334">
          <cell r="A14334">
            <v>36492</v>
          </cell>
          <cell r="B14334" t="str">
            <v>GRUA ASCENCIONAL, LANCA DE 50 M, CAPACIDADE DE 2,33 T A 30 M, ALTURA ATE 48 M</v>
          </cell>
          <cell r="C14334" t="str">
            <v>UN</v>
          </cell>
          <cell r="D14334">
            <v>713621.56</v>
          </cell>
        </row>
        <row r="14335">
          <cell r="A14335">
            <v>36493</v>
          </cell>
          <cell r="B14335" t="str">
            <v>GRUA ASCENCIONAL, LANCA DE 42 M, CAPACIDADE DE 1,5 T A 30 M, ALTURA ATE 39 M</v>
          </cell>
          <cell r="C14335" t="str">
            <v>UN</v>
          </cell>
          <cell r="D14335">
            <v>384158.91</v>
          </cell>
        </row>
        <row r="14336">
          <cell r="A14336">
            <v>36494</v>
          </cell>
          <cell r="B14336" t="str">
            <v>GRUA ASCENCIONAL, LANCA DE 30 M, CAPACIDADE DE 1,0 T A 30 M, ALTURA ATE 39 M</v>
          </cell>
          <cell r="C14336" t="str">
            <v>UN</v>
          </cell>
          <cell r="D14336">
            <v>339075.63</v>
          </cell>
        </row>
        <row r="14337">
          <cell r="A14337">
            <v>36496</v>
          </cell>
          <cell r="B14337" t="str">
            <v>CAVALETE PARA TALHA COM ESTRUTURA EM TUBO METALICO ALTURA MINIMA 3,2 M EQUIPADO COM RODAS DE BORRACHA PARA MOVIMENTACAO DE TUBOS DE CONCRETO NA CENTRAL DE PREMOLDADOS COM CAPACIDADE DE CARGA DE 3 TONELADAS</v>
          </cell>
          <cell r="C14337" t="str">
            <v>UN</v>
          </cell>
          <cell r="D14337">
            <v>7518.37</v>
          </cell>
        </row>
        <row r="14338">
          <cell r="A14338">
            <v>36497</v>
          </cell>
          <cell r="B14338" t="str">
            <v>GUINCHO DE ALAVANCA MANUAL, CAPACIDADE 3,2 T COM 20 M DE CABO DE ACO DIAMETRO 16,3 MM</v>
          </cell>
          <cell r="C14338" t="str">
            <v>UN</v>
          </cell>
          <cell r="D14338">
            <v>2206.4899999999998</v>
          </cell>
        </row>
        <row r="14339">
          <cell r="A14339">
            <v>36498</v>
          </cell>
          <cell r="B14339" t="str">
            <v>GERADOR PORTATIL MONOFASICO, POTENCIA 5500 VA, A GASOLINA, POTENCIA DO MOTOR 13 CV</v>
          </cell>
          <cell r="C14339" t="str">
            <v>UN</v>
          </cell>
          <cell r="D14339">
            <v>3010.17</v>
          </cell>
        </row>
        <row r="14340">
          <cell r="A14340">
            <v>36499</v>
          </cell>
          <cell r="B14340" t="str">
            <v>GRUPO GERADOR A GASOLINA, POTENCIA NOMINAL 2,2 KW, TENSAO DE SAIDA 110/220 V, MOTOR POTENCIA 6,5 HP</v>
          </cell>
          <cell r="C14340" t="str">
            <v>UN</v>
          </cell>
          <cell r="D14340">
            <v>1625.49</v>
          </cell>
        </row>
        <row r="14341">
          <cell r="A14341">
            <v>36500</v>
          </cell>
          <cell r="B14341" t="str">
            <v>GRUPO GERADOR REBOCAVEL, POTENCIA *66* KVA, MOTOR A DIESEL</v>
          </cell>
          <cell r="C14341" t="str">
            <v>UN</v>
          </cell>
          <cell r="D14341">
            <v>39363.78</v>
          </cell>
        </row>
        <row r="14342">
          <cell r="A14342">
            <v>36501</v>
          </cell>
          <cell r="B14342" t="str">
            <v>GRUPO GERADOR ESTACIONARIO, POTENCIA 150 KVA, MOTOR DIESEL</v>
          </cell>
          <cell r="C14342" t="str">
            <v>UN</v>
          </cell>
          <cell r="D14342">
            <v>55702.98</v>
          </cell>
        </row>
        <row r="14343">
          <cell r="A14343">
            <v>36502</v>
          </cell>
          <cell r="B14343" t="str">
            <v>MOTOBOMBA CENTRIFUGA, MOTOR A GASOLINA, POTENCIA 5,42 HP, BOCAIS 1 1/2" X 1", DIAMETRO ROTOR 143MM HM/Q = 6 MCA/16,8 M3/H A 38 MCA/6,6 M3/H</v>
          </cell>
          <cell r="C14343" t="str">
            <v>UN</v>
          </cell>
          <cell r="D14343">
            <v>1965.91</v>
          </cell>
        </row>
        <row r="14344">
          <cell r="A14344">
            <v>36503</v>
          </cell>
          <cell r="B14344" t="str">
            <v>MOTOBOMBA TRASH (PARA AGUA SUJA) AUTO ESCORVANTE, MOTOR GASOLINA DE 6,41 HP, DIAMETROS DE SUCCAO X RECALQUE: 3" X 3", HM/Q: 10/60 A 23/0</v>
          </cell>
          <cell r="C14344" t="str">
            <v>UN</v>
          </cell>
          <cell r="D14344">
            <v>2424.1999999999998</v>
          </cell>
        </row>
        <row r="14345">
          <cell r="A14345">
            <v>36508</v>
          </cell>
          <cell r="B14345" t="str">
            <v>TRATOR DE ESTEIRAS, POTENCIA NO VOLANTE DE 200 HP, PESO OPERACIONAL DE 20,1 T, COM RODA MOTRIZ ELEVADA E LAMINA COM CAPACIDADE DE 3,89 M3</v>
          </cell>
          <cell r="C14345" t="str">
            <v>UN</v>
          </cell>
          <cell r="D14345">
            <v>979644.62</v>
          </cell>
        </row>
        <row r="14346">
          <cell r="A14346">
            <v>36509</v>
          </cell>
          <cell r="B14346" t="str">
            <v>TRATOR DE ESTEIRAS, POTENCIA 125 HP, PESO OPERACIONAL DE 12,9 T, COM LAMINA COM CAPACIDADE DE 2,7 M3</v>
          </cell>
          <cell r="C14346" t="str">
            <v>UN</v>
          </cell>
          <cell r="D14346">
            <v>536880.69999999995</v>
          </cell>
        </row>
        <row r="14347">
          <cell r="A14347">
            <v>36510</v>
          </cell>
          <cell r="B14347" t="str">
            <v>TRATOR DE ESTEIRAS, POTENCIA BRUTA DE 133 HP, PESO OPERACIONAL DE 14 T, COM LAMINA COM CAPACIDADE DE 3,00 M3</v>
          </cell>
          <cell r="C14347" t="str">
            <v>UN</v>
          </cell>
          <cell r="D14347">
            <v>528746.16</v>
          </cell>
        </row>
        <row r="14348">
          <cell r="A14348">
            <v>36511</v>
          </cell>
          <cell r="B14348" t="str">
            <v>TRATOR DE PNEUS COM POTENCIA DE 122 CV, TRACAO 4 X 4, PESO COM LASTRO DE 4510 KG</v>
          </cell>
          <cell r="C14348" t="str">
            <v>UN</v>
          </cell>
          <cell r="D14348">
            <v>156915.88</v>
          </cell>
        </row>
        <row r="14349">
          <cell r="A14349">
            <v>36512</v>
          </cell>
          <cell r="B14349" t="str">
            <v>MICRO-TRATOR CORTADOR DE GRAMA COM LARGURA DO CORTE DE 107 CM, COM 2 LAMINAS E DESCARTE LATERAL</v>
          </cell>
          <cell r="C14349" t="str">
            <v>UN</v>
          </cell>
          <cell r="D14349">
            <v>8974.2900000000009</v>
          </cell>
        </row>
        <row r="14350">
          <cell r="A14350">
            <v>36513</v>
          </cell>
          <cell r="B14350" t="str">
            <v>TRATOR DE PNEUS COM POTENCIA DE 85 CV, TURBO, PESO COM LASTRO DE 4900 KG</v>
          </cell>
          <cell r="C14350" t="str">
            <v>UN</v>
          </cell>
          <cell r="D14350">
            <v>110781.54</v>
          </cell>
        </row>
        <row r="14351">
          <cell r="A14351">
            <v>36514</v>
          </cell>
          <cell r="B14351" t="str">
            <v>TRATOR DE PNEUS COM POTENCIA DE 95 CV, TRACAO 4 X 4, PESO MAXIMO DE 5225 KG</v>
          </cell>
          <cell r="C14351" t="str">
            <v>UN</v>
          </cell>
          <cell r="D14351">
            <v>123598.12</v>
          </cell>
        </row>
        <row r="14352">
          <cell r="A14352">
            <v>36515</v>
          </cell>
          <cell r="B14352" t="str">
            <v>TRATOR DE PNEUS COM POTENCIA DE 15 CV, PESO COM LASTRO DE 1160 KG</v>
          </cell>
          <cell r="C14352" t="str">
            <v>UN</v>
          </cell>
          <cell r="D14352">
            <v>46214.95</v>
          </cell>
        </row>
        <row r="14353">
          <cell r="A14353">
            <v>36516</v>
          </cell>
          <cell r="B14353" t="str">
            <v>DUMPER COM CAPACIDADE DE CARGA DE 1700 KG, PARTIDA ELETRICA, MOTOR DIESEL COM POTENCIA DE 16 CV</v>
          </cell>
          <cell r="C14353" t="str">
            <v>UN</v>
          </cell>
          <cell r="D14353">
            <v>60724.29</v>
          </cell>
        </row>
        <row r="14354">
          <cell r="A14354">
            <v>36517</v>
          </cell>
          <cell r="B14354" t="str">
            <v>PA CARREGADEIRA SOBRE RODAS, POTENCIA BRUTA 127 HP, CAPACIDADE DA CACAMBA DE 2,0 A 2,4 M3, PESO OPERACIONAL DE 10330 KG</v>
          </cell>
          <cell r="C14354" t="str">
            <v>UN</v>
          </cell>
          <cell r="D14354">
            <v>275280</v>
          </cell>
        </row>
        <row r="14355">
          <cell r="A14355">
            <v>36518</v>
          </cell>
          <cell r="B14355" t="str">
            <v>PA CARREGADEIRA SOBRE RODAS, POTENCIA LIQUIDA 213 HP, CAPACIDADE DA CACAMBA DE 1,9 A 3,5 M3, PESO OPERACIONAL DE 19234 KG</v>
          </cell>
          <cell r="C14355" t="str">
            <v>UN</v>
          </cell>
          <cell r="D14355">
            <v>489386.65</v>
          </cell>
        </row>
        <row r="14356">
          <cell r="A14356">
            <v>36519</v>
          </cell>
          <cell r="B14356" t="str">
            <v>BACIA SANITARIA (VASO) CONVENCIONAL PARA PCD COM FURO FRONTAL, DE LOUCA BRANCA, COM ASSENTO</v>
          </cell>
          <cell r="C14356" t="str">
            <v>UN</v>
          </cell>
          <cell r="D14356">
            <v>361.31</v>
          </cell>
        </row>
        <row r="14357">
          <cell r="A14357">
            <v>36520</v>
          </cell>
          <cell r="B14357" t="str">
            <v>BACIA SANITARIA (VASO) CONVENCIONAL PARA PCD SEM FURO FRONTAL, DE LOUCA BRANCA, SEM ASSENTO</v>
          </cell>
          <cell r="C14357" t="str">
            <v>UN</v>
          </cell>
          <cell r="D14357">
            <v>462.34</v>
          </cell>
        </row>
        <row r="14358">
          <cell r="A14358">
            <v>36521</v>
          </cell>
          <cell r="B14358" t="str">
            <v>LAVATORIO DE CANTO LOUCA BRANCA SUSPENSO *40 X 30* CM</v>
          </cell>
          <cell r="C14358" t="str">
            <v>UN</v>
          </cell>
          <cell r="D14358">
            <v>93.54</v>
          </cell>
        </row>
        <row r="14359">
          <cell r="A14359">
            <v>36528</v>
          </cell>
          <cell r="B14359" t="str">
            <v>GRADE DE DISCOS HIDRÁULICA COM 20 DISCOS DE 24" X 6 MM</v>
          </cell>
          <cell r="C14359" t="str">
            <v>UN</v>
          </cell>
          <cell r="D14359">
            <v>17387.75</v>
          </cell>
        </row>
        <row r="14360">
          <cell r="A14360">
            <v>36529</v>
          </cell>
          <cell r="B14360" t="str">
            <v>GRADE DE DISCOS CONTROLE REMOTO REBOCAVEL, C/ 24 DISCOS 24" X 6 MM C/ PNEUS P/ TRANSPORTE</v>
          </cell>
          <cell r="C14360" t="str">
            <v>UN</v>
          </cell>
          <cell r="D14360">
            <v>30612.240000000002</v>
          </cell>
        </row>
        <row r="14361">
          <cell r="A14361">
            <v>36530</v>
          </cell>
          <cell r="B14361" t="str">
            <v>RETROESCAVADEIRA SOBRE RODAS COM CARREGADEIRA, TRACAO 4 X 2, POTENCIA LIQUIDA 79 HP, PESO OPERACIONAL MINIMO DE 6570 KG, CAPACIDADE DA CARREGADEIRA DE 1,00 M3 E DA RETROESCAVADEIRA MINIMA DE 0,20 M3, PROFUNDID</v>
          </cell>
          <cell r="C14361" t="str">
            <v>UN</v>
          </cell>
          <cell r="D14361">
            <v>218963.41</v>
          </cell>
        </row>
        <row r="14362">
          <cell r="A14362">
            <v>36531</v>
          </cell>
          <cell r="B14362" t="str">
            <v>RETROESCAVADEIRA SOBRE RODAS COM CARREGADEIRA, TRACAO 4 X 4, POTENCIA LIQUIDA 88 HP, PESO OPERACIONAL MINIMO DE 6674 KG, CAPACIDADE DA CARREGADEIRA DE 1,00 M3 E DA RETROESCAVADEIRA MINIMA DE 0,26 M3, PROFUNDID</v>
          </cell>
          <cell r="C14362" t="str">
            <v>UN</v>
          </cell>
          <cell r="D14362">
            <v>246189.01</v>
          </cell>
        </row>
        <row r="14363">
          <cell r="A14363">
            <v>36532</v>
          </cell>
          <cell r="B14363" t="str">
            <v>ROMPEDOR ELETRICO PESO 27 KG, POTENCIA OPERACIONAL DE 1,8 KW</v>
          </cell>
          <cell r="C14363" t="str">
            <v>UN</v>
          </cell>
          <cell r="D14363">
            <v>8398.8799999999992</v>
          </cell>
        </row>
        <row r="14364">
          <cell r="A14364">
            <v>36533</v>
          </cell>
          <cell r="B14364" t="str">
            <v>MARTELO DEMOLIDOR PNEUMATICO MANUAL, COM REDUCAO DE VIBRACAO, PESO DE 31,5 KG</v>
          </cell>
          <cell r="C14364" t="str">
            <v>UN</v>
          </cell>
          <cell r="D14364">
            <v>6934.8</v>
          </cell>
        </row>
        <row r="14365">
          <cell r="A14365">
            <v>36541</v>
          </cell>
          <cell r="B14365" t="str">
            <v>ROLO COMPACTADOR VIBRATORIO DE UM CILINDRO LISO DE ACO, POTENCIA 80 HP, PESO OPERACIONAL MAXIMO 8,5 T, LARGURA TRABALHO 1,676 M</v>
          </cell>
          <cell r="C14365" t="str">
            <v>UN</v>
          </cell>
          <cell r="D14365">
            <v>225108.67</v>
          </cell>
        </row>
        <row r="14366">
          <cell r="A14366">
            <v>36782</v>
          </cell>
          <cell r="B14366" t="str">
            <v>GRANALHA DE ACO, ESFERICA (SHOT), PARA JATEAMENTO, PENEIRA 0,59 0,42MM (SAE S170)</v>
          </cell>
          <cell r="C14366" t="str">
            <v>KG</v>
          </cell>
          <cell r="D14366">
            <v>78.8</v>
          </cell>
        </row>
        <row r="14367">
          <cell r="A14367">
            <v>36784</v>
          </cell>
          <cell r="B14367" t="str">
            <v>GRANALHA DE ACO, ESFERICA (SHOT), PARA JATEAMENTO, PENEIRA 0,84 0,71 MM (SAE S280)</v>
          </cell>
          <cell r="C14367" t="str">
            <v>KG</v>
          </cell>
          <cell r="D14367">
            <v>75.97</v>
          </cell>
        </row>
        <row r="14368">
          <cell r="A14368">
            <v>36785</v>
          </cell>
          <cell r="B14368" t="str">
            <v>GRANALHA DE ACO, ANGULAR (GRIT), PARA JATEAMENTO, PENEIRA 1,41 1,19 MM (SAE G16)</v>
          </cell>
          <cell r="C14368" t="str">
            <v>KG</v>
          </cell>
          <cell r="D14368">
            <v>66.010000000000005</v>
          </cell>
        </row>
        <row r="14369">
          <cell r="A14369">
            <v>36786</v>
          </cell>
          <cell r="B14369" t="str">
            <v>GRANALHA DE ACO, ANGULAR (GRIT), PARA JATEAMENTO, PENEIRA 0,84 0,42 MM (SAE G40)</v>
          </cell>
          <cell r="C14369" t="str">
            <v>KG</v>
          </cell>
          <cell r="D14369">
            <v>75.97</v>
          </cell>
        </row>
        <row r="14370">
          <cell r="A14370">
            <v>36787</v>
          </cell>
          <cell r="B14370" t="str">
            <v>GRANALHA DE ACO, ANGULAR (GRIT), PARA JATEAMENTO, PENEIRA 0,35 0,117 MM (SAE G80)</v>
          </cell>
          <cell r="C14370" t="str">
            <v>KG</v>
          </cell>
          <cell r="D14370">
            <v>75.97</v>
          </cell>
        </row>
        <row r="14371">
          <cell r="A14371">
            <v>36788</v>
          </cell>
          <cell r="B14371" t="str">
            <v>TELHA CERAMICA TIPO PORTUGUESA, COMPRIMENTO DE *40* CM, RENDIMENTO DE *16* TELHAS/M2</v>
          </cell>
          <cell r="C14371" t="str">
            <v>UN</v>
          </cell>
          <cell r="D14371">
            <v>0.46</v>
          </cell>
        </row>
        <row r="14372">
          <cell r="A14372">
            <v>36789</v>
          </cell>
          <cell r="B14372" t="str">
            <v>TELHA CERAMICA TIPO AMERICANA, COMPRIMENTO DE *45* CM, RENDIMENTO DE *12* TELHAS/M2</v>
          </cell>
          <cell r="C14372" t="str">
            <v>UN</v>
          </cell>
          <cell r="D14372">
            <v>0.7</v>
          </cell>
        </row>
        <row r="14373">
          <cell r="A14373">
            <v>36791</v>
          </cell>
          <cell r="B14373" t="str">
            <v>TORNEIRA CROMADA DE MESA PARA LAVATORIO, BICA ALTA (REF 1195)</v>
          </cell>
          <cell r="C14373" t="str">
            <v>UN</v>
          </cell>
          <cell r="D14373">
            <v>61.85</v>
          </cell>
        </row>
        <row r="14374">
          <cell r="A14374">
            <v>36792</v>
          </cell>
          <cell r="B14374" t="str">
            <v>TORNEIRA CROMADA DE PAREDE LONGA PARA LAVATORIO (REF 1178)</v>
          </cell>
          <cell r="C14374" t="str">
            <v>UN</v>
          </cell>
          <cell r="D14374">
            <v>118.22</v>
          </cell>
        </row>
        <row r="14375">
          <cell r="A14375">
            <v>36793</v>
          </cell>
          <cell r="B14375" t="str">
            <v>MISTURADOR CROMADO DE PAREDE PARA LAVATORIO (REF 1178)</v>
          </cell>
          <cell r="C14375" t="str">
            <v>UN</v>
          </cell>
          <cell r="D14375">
            <v>247.92</v>
          </cell>
        </row>
        <row r="14376">
          <cell r="A14376">
            <v>36794</v>
          </cell>
          <cell r="B14376" t="str">
            <v>LAVATORIO LOUCA BRANCA COM COLUNA *44 X 35,5* CM</v>
          </cell>
          <cell r="C14376" t="str">
            <v>UN</v>
          </cell>
          <cell r="D14376">
            <v>95.35</v>
          </cell>
        </row>
        <row r="14377">
          <cell r="A14377">
            <v>36795</v>
          </cell>
          <cell r="B14377" t="str">
            <v>TORNEIRA CROMADA DE MESA PARA LAVATORIO COM SENSOR DE PRESENCA</v>
          </cell>
          <cell r="C14377" t="str">
            <v>UN</v>
          </cell>
          <cell r="D14377">
            <v>466.22</v>
          </cell>
        </row>
        <row r="14378">
          <cell r="A14378">
            <v>36796</v>
          </cell>
          <cell r="B14378" t="str">
            <v>TORNEIRA CROMADA DE MESA PARA LAVATORIO TEMPORIZADA PRESSAO BICA BAIXA</v>
          </cell>
          <cell r="C14378" t="str">
            <v>UN</v>
          </cell>
          <cell r="D14378">
            <v>120.04</v>
          </cell>
        </row>
        <row r="14379">
          <cell r="A14379">
            <v>36799</v>
          </cell>
          <cell r="B14379" t="str">
            <v>MOURAO DE CONCRETO RETO, TIPO ESTICADOR, *10 X 10* CM, H= 2,50 M</v>
          </cell>
          <cell r="C14379" t="str">
            <v>UN</v>
          </cell>
          <cell r="D14379">
            <v>17.32</v>
          </cell>
        </row>
        <row r="14380">
          <cell r="A14380">
            <v>36800</v>
          </cell>
          <cell r="B14380" t="str">
            <v>MISTURADOR BASE PARA CHUVEIRO/BANHEIRA, 1/2 " OU 3/4 ", SOLDAVEL OU ROSCAVEL</v>
          </cell>
          <cell r="C14380" t="str">
            <v>UN</v>
          </cell>
          <cell r="D14380">
            <v>62.48</v>
          </cell>
        </row>
        <row r="14381">
          <cell r="A14381">
            <v>36801</v>
          </cell>
          <cell r="B14381" t="str">
            <v>ACABAMENTO CROMADO PARA REGISTRO PEQUENO, 1/2 " OU 3/4 "</v>
          </cell>
          <cell r="C14381" t="str">
            <v>UN</v>
          </cell>
          <cell r="D14381">
            <v>16.239999999999998</v>
          </cell>
        </row>
        <row r="14382">
          <cell r="A14382">
            <v>36887</v>
          </cell>
          <cell r="B14382" t="str">
            <v>TELA DE FIBRA DE VIDRO, ACABAMENTO ANTI-ALCALINO, MALHA 10 X 10 MM</v>
          </cell>
          <cell r="C14382" t="str">
            <v>M2</v>
          </cell>
          <cell r="D14382">
            <v>15.27</v>
          </cell>
        </row>
        <row r="14383">
          <cell r="A14383">
            <v>37103</v>
          </cell>
          <cell r="B14383" t="str">
            <v>BLOCO VEDACAO CONCRETO 14 X 19 X 39 CM APARENTE (CLASSE D - NBR 6136)</v>
          </cell>
          <cell r="C14383" t="str">
            <v>UN</v>
          </cell>
          <cell r="D14383">
            <v>1.74</v>
          </cell>
        </row>
        <row r="14384">
          <cell r="A14384">
            <v>37104</v>
          </cell>
          <cell r="B14384" t="str">
            <v>CAIXA D'AGUA FIBRA DE VIDRO PARA 2000 LITROS, COM TAMPA</v>
          </cell>
          <cell r="C14384" t="str">
            <v>UN</v>
          </cell>
          <cell r="D14384">
            <v>574.86</v>
          </cell>
        </row>
        <row r="14385">
          <cell r="A14385">
            <v>37105</v>
          </cell>
          <cell r="B14385" t="str">
            <v>CAIXA D'AGUA FIBRA DE VIDRO PARA 5000 LITROS, COM TAMPA</v>
          </cell>
          <cell r="C14385" t="str">
            <v>UN</v>
          </cell>
          <cell r="D14385">
            <v>1280.31</v>
          </cell>
        </row>
        <row r="14386">
          <cell r="A14386">
            <v>37106</v>
          </cell>
          <cell r="B14386" t="str">
            <v>CAIXA D'AGUA FIBRA DE VIDRO PARA 10000 LITROS, COM TAMPA</v>
          </cell>
          <cell r="C14386" t="str">
            <v>UN</v>
          </cell>
          <cell r="D14386">
            <v>2654.83</v>
          </cell>
        </row>
        <row r="14387">
          <cell r="A14387">
            <v>37107</v>
          </cell>
          <cell r="B14387" t="str">
            <v>BLOCO CONCRETO ESTRUTURAL 14 X 19 X 39, FCK 16 MPA - NBR 6136/2007</v>
          </cell>
          <cell r="C14387" t="str">
            <v>UN</v>
          </cell>
          <cell r="D14387">
            <v>3.24</v>
          </cell>
        </row>
        <row r="14388">
          <cell r="A14388">
            <v>37329</v>
          </cell>
          <cell r="B14388" t="str">
            <v>REJUNTE EPOXI BRANCO</v>
          </cell>
          <cell r="C14388" t="str">
            <v>KG</v>
          </cell>
          <cell r="D14388">
            <v>40.47</v>
          </cell>
        </row>
        <row r="14389">
          <cell r="A14389">
            <v>37370</v>
          </cell>
          <cell r="B14389" t="str">
            <v>ALIMENTACAO (ENCARGOS COMPLEMENTARES) *COLETADO CAIXA*</v>
          </cell>
          <cell r="C14389" t="str">
            <v>H</v>
          </cell>
          <cell r="D14389">
            <v>1.62</v>
          </cell>
        </row>
        <row r="14390">
          <cell r="A14390">
            <v>37371</v>
          </cell>
          <cell r="B14390" t="str">
            <v>TRANSPORTE (ENCARGOS COMPLEMENTARES) *COLETADO CAIXA*</v>
          </cell>
          <cell r="C14390" t="str">
            <v>H</v>
          </cell>
          <cell r="D14390">
            <v>0.57999999999999996</v>
          </cell>
        </row>
        <row r="14391">
          <cell r="A14391">
            <v>37372</v>
          </cell>
          <cell r="B14391" t="str">
            <v>EXAMES (ENCARGOS COMPLEMENTARES) *COLETADO CAIXA*</v>
          </cell>
          <cell r="C14391" t="str">
            <v>H</v>
          </cell>
          <cell r="D14391">
            <v>0.09</v>
          </cell>
        </row>
        <row r="14392">
          <cell r="A14392">
            <v>37373</v>
          </cell>
          <cell r="B14392" t="str">
            <v>SEGURO (ENCARGOS COMPLEMENTARES) *COLETADO CAIXA*</v>
          </cell>
          <cell r="C14392" t="str">
            <v>H</v>
          </cell>
          <cell r="D14392">
            <v>0.04</v>
          </cell>
        </row>
        <row r="14393">
          <cell r="A14393">
            <v>37398</v>
          </cell>
          <cell r="B14393" t="str">
            <v>REJUNTE EPOXI COR</v>
          </cell>
          <cell r="C14393" t="str">
            <v>KG</v>
          </cell>
          <cell r="D14393">
            <v>51.79</v>
          </cell>
        </row>
        <row r="14394">
          <cell r="A14394">
            <v>37411</v>
          </cell>
          <cell r="B14394" t="str">
            <v>TELA DE ACO SOLDADA GALVANIZADA/ZINCADA PARA ALVENARIA, FIO D = *1,24 MM, MALHA 25 X 25 MM</v>
          </cell>
          <cell r="C14394" t="str">
            <v>M2</v>
          </cell>
          <cell r="D14394">
            <v>8.42</v>
          </cell>
        </row>
        <row r="14395">
          <cell r="A14395">
            <v>37538</v>
          </cell>
          <cell r="B14395" t="str">
            <v>ADITIVO PLASTIFICANTE E ESTABILIZADOR PARA ARGAMASSAS DE ASSENTAMENTO E REBOCO</v>
          </cell>
          <cell r="C14395" t="str">
            <v>18L</v>
          </cell>
          <cell r="D14395">
            <v>93.89</v>
          </cell>
        </row>
        <row r="14396">
          <cell r="A14396">
            <v>37540</v>
          </cell>
          <cell r="B14396" t="str">
            <v>PROJETOR DE ARGAMASSA, CAPACIDADE DE PROJECAO 1,5 M3/H, ALCANCE DA PROJECAO 30 ATE 60 M, MOTOR ELETRICO TRIFASICO</v>
          </cell>
          <cell r="C14396" t="str">
            <v>UN</v>
          </cell>
          <cell r="D14396">
            <v>50399.81</v>
          </cell>
        </row>
        <row r="14397">
          <cell r="A14397">
            <v>37544</v>
          </cell>
          <cell r="B14397" t="str">
            <v>MISTURADOR DE ARGAMASSA, EIXO HORIZONTAL, CAPACIDADE DE MISTURA 300 KG, MOTOR ELETRICO TRIFASICO 220/380 V, POTENCIA 5 CV</v>
          </cell>
          <cell r="C14397" t="str">
            <v>UN</v>
          </cell>
          <cell r="D14397">
            <v>8192.65</v>
          </cell>
        </row>
        <row r="14398">
          <cell r="A14398">
            <v>37545</v>
          </cell>
          <cell r="B14398" t="str">
            <v>MISTURADOR DE ARGAMASSA, EIXO HORIZONTAL, CAPACIDADE DE MISTURA 600 KG, MOTOR ELETRICO TRIFASICO 220/380 V, POTENCIA 7,5 CV</v>
          </cell>
          <cell r="C14398" t="str">
            <v>UN</v>
          </cell>
          <cell r="D14398">
            <v>9748.15</v>
          </cell>
        </row>
        <row r="14399">
          <cell r="A14399">
            <v>37546</v>
          </cell>
          <cell r="B14399" t="str">
            <v>MISTURADOR DE ARGAMASSA, EIXO HORIZONTAL, CAPACIDADE DE MISTURA 160 KG, MOTOR ELETRICO TRIFASICO 220/380 V, POTENCIA 3 CV</v>
          </cell>
          <cell r="C14399" t="str">
            <v>UN</v>
          </cell>
          <cell r="D14399">
            <v>7745.96</v>
          </cell>
        </row>
        <row r="14400">
          <cell r="A14400">
            <v>37548</v>
          </cell>
          <cell r="B14400" t="str">
            <v>PROJETOR DE ARGAMASSA, CAPACIDADE DE PROJECAO 2,0 M3/H, ALCANCE DA PROJECAO ATE 50 M, MOTOR ELETRICO TRIFASICO</v>
          </cell>
          <cell r="C14400" t="str">
            <v>UN</v>
          </cell>
          <cell r="D14400">
            <v>66804.69</v>
          </cell>
        </row>
        <row r="14401">
          <cell r="A14401">
            <v>37549</v>
          </cell>
          <cell r="B14401" t="str">
            <v>BETONEIRA CAPACIDADE NOMINAL 250 L, CAPACIDADE DE MISTURA 200 L, MOTOR ELETRICO TRIFASICO 220/380 V POTENCIA 1 CV, SEM CARREGADOR</v>
          </cell>
          <cell r="C14401" t="str">
            <v>UN</v>
          </cell>
          <cell r="D14401">
            <v>2217.41</v>
          </cell>
        </row>
        <row r="14402">
          <cell r="A14402">
            <v>37552</v>
          </cell>
          <cell r="B14402" t="str">
            <v>ARGAMASSA INDUSTRIALIZADA PARA CHAPISCO ROLADO</v>
          </cell>
          <cell r="C14402" t="str">
            <v>KG</v>
          </cell>
          <cell r="D14402">
            <v>1.98</v>
          </cell>
        </row>
        <row r="14403">
          <cell r="A14403">
            <v>37553</v>
          </cell>
          <cell r="B14403" t="str">
            <v>ARGAMASSA INDUSTRIALIZADA PARA CHAPISCO COLANTE</v>
          </cell>
          <cell r="C14403" t="str">
            <v>KG</v>
          </cell>
          <cell r="D14403">
            <v>1.55</v>
          </cell>
        </row>
        <row r="14404">
          <cell r="A14404">
            <v>37595</v>
          </cell>
          <cell r="B14404" t="str">
            <v>ARGAMASSA COLANTE TIPO ACIII</v>
          </cell>
          <cell r="C14404" t="str">
            <v>KG</v>
          </cell>
          <cell r="D14404">
            <v>1.4</v>
          </cell>
        </row>
        <row r="14405">
          <cell r="A14405">
            <v>37596</v>
          </cell>
          <cell r="B14405" t="str">
            <v>ARGAMASSA COLANTE TIPO ACIII E</v>
          </cell>
          <cell r="C14405" t="str">
            <v>KG</v>
          </cell>
          <cell r="D14405">
            <v>2.0699999999999998</v>
          </cell>
        </row>
        <row r="14406">
          <cell r="A14406">
            <v>37597</v>
          </cell>
          <cell r="B14406" t="str">
            <v>BATE-ESTACAS POR GRAVIDADE, POTENCIA160 HP, PESO DO MARTELO ATE 3 TONELADAS</v>
          </cell>
          <cell r="C14406" t="str">
            <v>UN</v>
          </cell>
          <cell r="D14406">
            <v>298156.25</v>
          </cell>
        </row>
        <row r="14407">
          <cell r="A14407">
            <v>37623</v>
          </cell>
          <cell r="B14407" t="str">
            <v>OPERADOR DE BETONEIRA ESTACIONARIA/MISTURADOR *COLETADO CAIXA*</v>
          </cell>
          <cell r="C14407" t="str">
            <v>H</v>
          </cell>
          <cell r="D14407">
            <v>7.17</v>
          </cell>
        </row>
        <row r="14408">
          <cell r="A14408">
            <v>37775</v>
          </cell>
          <cell r="B14408" t="str">
            <v>GUINDAUTO HIDRAULICO, CAPACIDADE MAXIMA DE CARGA 14340 KG, MOMENTO MAXIMO DE CARGA 42,3 TM, ALCANCE MAXIMO HORIZONTAL 16,80 M, PARA MONTAGEM SOBRE CHASSI DE CAMINHAO PBT MINIMO 23000 KG (INCLUI MONTAGEM, NAO IN</v>
          </cell>
          <cell r="C14408" t="str">
            <v>UN</v>
          </cell>
          <cell r="D14408">
            <v>187118.75</v>
          </cell>
        </row>
        <row r="14409">
          <cell r="A14409">
            <v>37776</v>
          </cell>
          <cell r="B14409" t="str">
            <v>GUINDAUTO HIDRAULICO, CAPACIDADE MAXIMA DE CARGA 10000 KG, MOMENTO MAXIMO DE CARGA 23 TM , ALCANCE MAXIMO HORIZONTAL 11,80 M, PARA MONTAGEM SOBRE CHASSI DE CAMINHAO PBT MINIMO 15000 KG (INCLUI MONTAGEM, NAO INC</v>
          </cell>
          <cell r="C14409" t="str">
            <v>UN</v>
          </cell>
          <cell r="D14409">
            <v>118799.85</v>
          </cell>
        </row>
        <row r="14410">
          <cell r="A14410">
            <v>37777</v>
          </cell>
          <cell r="B14410" t="str">
            <v>ELEVADOR DE CREMALHEIRA CABINE FECHADA 1,5 X 2,5 X 2,35 M (UMA POR TORRE), CAPACIDADE DE CARGA 1200 KG (15 PESSOAS), TORRE 24 M (16 MODULOS), FREIO DE SEGURANCA, LIMITADOR DE CARGA</v>
          </cell>
          <cell r="C14410" t="str">
            <v>UN</v>
          </cell>
          <cell r="D14410">
            <v>155590.79</v>
          </cell>
        </row>
        <row r="14411">
          <cell r="A14411">
            <v>37873</v>
          </cell>
          <cell r="B14411" t="str">
            <v>BLOCO CONCRETO ESTRUTURAL 14 X 19 X 29 CM, FBK 12 MPA (NBR 6136)</v>
          </cell>
          <cell r="C14411" t="str">
            <v>UN</v>
          </cell>
          <cell r="D14411">
            <v>2.3199999999999998</v>
          </cell>
        </row>
        <row r="14412">
          <cell r="A14412">
            <v>38139</v>
          </cell>
          <cell r="B14412" t="str">
            <v>CHAPA DE ACO GALVANIZADO LISA E = 0,5 MM (NUMERO 26)</v>
          </cell>
          <cell r="C14412" t="str">
            <v>M2</v>
          </cell>
          <cell r="D14412">
            <v>20.03</v>
          </cell>
        </row>
        <row r="14413">
          <cell r="A14413">
            <v>38195</v>
          </cell>
          <cell r="B14413" t="str">
            <v>PISO PORCELANATO, BORDA RETA, EXTRA, FORMATO MAIOR QUE 2025 CM2</v>
          </cell>
          <cell r="C14413" t="str">
            <v>M2</v>
          </cell>
          <cell r="D14413">
            <v>51.34</v>
          </cell>
        </row>
        <row r="14414">
          <cell r="A14414">
            <v>38650</v>
          </cell>
          <cell r="B14414" t="str">
            <v>CAVALO MECANICO, PESO BRUTO TOTAL 16000 KG, CAPACIDADE MAXIMA DE TRACAO 36000 KG, DISTANCIA ENTRE EIXOS 3,56 M, POTENCIA 286 CV *COLETADO CAIXA*</v>
          </cell>
          <cell r="C14414" t="str">
            <v>UN</v>
          </cell>
          <cell r="D14414">
            <v>240189.3</v>
          </cell>
        </row>
        <row r="14415">
          <cell r="A14415">
            <v>38651</v>
          </cell>
          <cell r="B14415" t="str">
            <v>CAVALO MECANICO TRACAO 4X2, PESO BRUTO TOTAL 16000 KG, CAPACIDADE MAXIMA DE TRACAO 45000 KG, DISTANCIA ENTRE EIXOS 3,56 M, POTENCIA 330 CV (INCLUI CABINE E CHASSI, NAO INCLUI SEMIRREBOQUE) *COLETADO CAIXA*</v>
          </cell>
          <cell r="C14415" t="str">
            <v>UN</v>
          </cell>
          <cell r="D14415">
            <v>273464.09999999998</v>
          </cell>
        </row>
        <row r="14416">
          <cell r="A14416">
            <v>38652</v>
          </cell>
          <cell r="B14416" t="str">
            <v>SEMIRREBOQUE COM TRES EIXOS EM TANDEM TIPO BASCULANTE COM CACAMBA METALICA 18 M3 (INCLUI MONTAGEM, NAO INCLUI CAVALO MECANICO) *COLETADO CAIXA*</v>
          </cell>
          <cell r="C14416" t="str">
            <v>UN</v>
          </cell>
          <cell r="D14416">
            <v>107476.2</v>
          </cell>
        </row>
        <row r="14417">
          <cell r="A14417">
            <v>38653</v>
          </cell>
          <cell r="B14417" t="str">
            <v>SEMIRREBOQUE COM DOIS EIXOS EM TANDEM TIPO BASCULANTE COM CACAMBA METALICA 14 M3 (INCLUI MONTAGEM, NAO INCLUI CAVALO MECANICO) *COLETADO CAIXA*</v>
          </cell>
          <cell r="C14417" t="str">
            <v>UN</v>
          </cell>
          <cell r="D14417">
            <v>41031.9</v>
          </cell>
        </row>
        <row r="14418">
          <cell r="A14418">
            <v>38654</v>
          </cell>
          <cell r="B14418" t="str">
            <v>ARGAMASSA PRONTA PARA CONTRAPISO *COLETADO CAIXA*</v>
          </cell>
          <cell r="C14418" t="str">
            <v>KG</v>
          </cell>
          <cell r="D14418">
            <v>0.34</v>
          </cell>
        </row>
        <row r="14419">
          <cell r="A14419">
            <v>38655</v>
          </cell>
          <cell r="B14419" t="str">
            <v>GESSO PROJETADO *COLETADO CAIXA*</v>
          </cell>
          <cell r="C14419" t="str">
            <v>KG</v>
          </cell>
          <cell r="D14419">
            <v>0.34</v>
          </cell>
        </row>
        <row r="14420">
          <cell r="A14420">
            <v>38656</v>
          </cell>
          <cell r="B14420" t="str">
            <v>ARGAMASSA USINADA, AUTOADENSAVEL E AUTONIVELANTE PARA CONTRAPISO, INCLUI BOMBEAMENTO *COLETADO CAIXA*</v>
          </cell>
          <cell r="C14420" t="str">
            <v>M3</v>
          </cell>
          <cell r="D14420">
            <v>294.33</v>
          </cell>
        </row>
        <row r="14421">
          <cell r="A14421">
            <v>38659</v>
          </cell>
          <cell r="B14421" t="str">
            <v>BLOCO ESTRUTURAL CERAMICO 14 X 19 X 34 CM, 6,0 MPA (NBR 15270) *COLETADO CAIXA*</v>
          </cell>
          <cell r="C14421" t="str">
            <v>UN</v>
          </cell>
          <cell r="D14421">
            <v>1.1499999999999999</v>
          </cell>
        </row>
        <row r="14422">
          <cell r="A14422">
            <v>38660</v>
          </cell>
          <cell r="B14422" t="str">
            <v>CANALETA ESTRUTURAL CERAMICA, 14 X 19 X 19 CM, 6,0 MPA (NBR 15270) *COLETADO CAIXA*</v>
          </cell>
          <cell r="C14422" t="str">
            <v>UN</v>
          </cell>
          <cell r="D14422">
            <v>0.83</v>
          </cell>
        </row>
        <row r="14423">
          <cell r="A14423">
            <v>38661</v>
          </cell>
          <cell r="B14423" t="str">
            <v>MEIO BLOCO CONCRETO ESTRUTURAL 14 X 19 X 14 CM, FBK 4,5 MPA (NBR 6136) *COLETADO CAIXA*</v>
          </cell>
          <cell r="C14423" t="str">
            <v>UN</v>
          </cell>
          <cell r="D14423">
            <v>0.91</v>
          </cell>
        </row>
        <row r="14424">
          <cell r="A14424">
            <v>38662</v>
          </cell>
          <cell r="B14424" t="str">
            <v>MEIO BLOCO CONCRETO ESTRUTURAL 14 X 19 X 19 CM, FBK 4,5 MPA (NBR 6136) *COLETADO CAIXA*</v>
          </cell>
          <cell r="C14424" t="str">
            <v>UN</v>
          </cell>
          <cell r="D14424">
            <v>1.08</v>
          </cell>
        </row>
        <row r="14425">
          <cell r="A14425">
            <v>38663</v>
          </cell>
          <cell r="B14425" t="str">
            <v>BLOCO CONCRETO ESTRUTURAL 14 X 19 X 29 CM, FBK 4,5 MPA (NBR 6136) *COLETADO CAIXA*</v>
          </cell>
          <cell r="C14425" t="str">
            <v>UN</v>
          </cell>
          <cell r="D14425">
            <v>1.65</v>
          </cell>
        </row>
        <row r="14426">
          <cell r="A14426">
            <v>38664</v>
          </cell>
          <cell r="B14426" t="str">
            <v>BLOCO CONCRETO ESTRUTURAL 14 X 19 X 34 CM, FBK 4,5 MPA (NBR 6136) *COLETADO CAIXA*</v>
          </cell>
          <cell r="C14426" t="str">
            <v>UN</v>
          </cell>
          <cell r="D14426">
            <v>1.81</v>
          </cell>
        </row>
        <row r="14427">
          <cell r="A14427">
            <v>38665</v>
          </cell>
          <cell r="B14427" t="str">
            <v>MEIO BLOCO CONCRETO ESTRUTURAL 14 X 19 X 14 CM, FBK 14 MPA (NBR 6136) *COLETADO CAIXA*</v>
          </cell>
          <cell r="C14427" t="str">
            <v>UN</v>
          </cell>
          <cell r="D14427">
            <v>1.36</v>
          </cell>
        </row>
        <row r="14428">
          <cell r="A14428">
            <v>38666</v>
          </cell>
          <cell r="B14428" t="str">
            <v>MEIO BLOCO CONCRETO ESTRUTURAL 14 X 19 X 19 CM, FBK 14 MPA (NBR 6136) *COLETADO</v>
          </cell>
          <cell r="C14428" t="str">
            <v>UN</v>
          </cell>
          <cell r="D14428">
            <v>1.48</v>
          </cell>
        </row>
        <row r="14429">
          <cell r="A14429">
            <v>38667</v>
          </cell>
          <cell r="B14429" t="str">
            <v>MEIO BLOCO CONCRETO ESTRUTURAL 14 X 19 X 34 CM, FBK 14 MPA (NBR 6136) *COLETADO CAIXA*</v>
          </cell>
          <cell r="C14429" t="str">
            <v>UN</v>
          </cell>
          <cell r="D14429">
            <v>2.57</v>
          </cell>
        </row>
        <row r="14430">
          <cell r="A14430">
            <v>38668</v>
          </cell>
          <cell r="B14430" t="str">
            <v>MEIA CANALETA CONCRETO ESTRUTURAL 14 X 19 X 19 CM, FBK 4,5 MPA (NBR 6136) *COLETADO CAIXA*</v>
          </cell>
          <cell r="C14430" t="str">
            <v>UN</v>
          </cell>
          <cell r="D14430">
            <v>1.21</v>
          </cell>
        </row>
        <row r="14431">
          <cell r="A14431">
            <v>38669</v>
          </cell>
          <cell r="B14431" t="str">
            <v>CANALETA CONCRETO ESTRUTURAL 14 X 19 X 29 CM, FBK 4,5 MPA (NBR 6136) *COLETADO CAIXA*</v>
          </cell>
          <cell r="C14431" t="str">
            <v>UN</v>
          </cell>
          <cell r="D14431">
            <v>1.9</v>
          </cell>
        </row>
        <row r="14432">
          <cell r="A14432">
            <v>38670</v>
          </cell>
          <cell r="B14432" t="str">
            <v>CANALETA CONCRETO ESTRUTURAL 14 X 19 X 39 CM, FBK 4,5 MPA (NBR 6136) *COLETADO CAIXA*</v>
          </cell>
          <cell r="C14432" t="str">
            <v>UN</v>
          </cell>
          <cell r="D14432">
            <v>2.0699999999999998</v>
          </cell>
        </row>
        <row r="14433">
          <cell r="A14433">
            <v>38671</v>
          </cell>
          <cell r="B14433" t="str">
            <v>MEIA CANALETA CONCRETO ESTRUTURAL 14 X 19 X 19 CM, FBK 14 MPA (NBR 6136) *COLETADO CAIXA*</v>
          </cell>
          <cell r="C14433" t="str">
            <v>UN</v>
          </cell>
          <cell r="D14433">
            <v>1.8</v>
          </cell>
        </row>
        <row r="14434">
          <cell r="A14434">
            <v>38672</v>
          </cell>
          <cell r="B14434" t="str">
            <v>CANALETA CONCRETO ESTRUTURAL 14 X 19 X 29 CM, FBK 14 MPA (NBR 6136) *COLETADO CAIXA*</v>
          </cell>
          <cell r="C14434" t="str">
            <v>UN</v>
          </cell>
          <cell r="D14434">
            <v>2.46</v>
          </cell>
        </row>
        <row r="14435">
          <cell r="A14435">
            <v>38673</v>
          </cell>
          <cell r="B14435" t="str">
            <v>CANALETA CONCRETO ESTRUTURAL 14 X 19 X 39 CM, FBK 14 MPA (NBR 6136) *COLETADO CAIXA*</v>
          </cell>
          <cell r="C14435" t="str">
            <v>UN</v>
          </cell>
          <cell r="D14435">
            <v>3.06</v>
          </cell>
        </row>
        <row r="14436">
          <cell r="A14436">
            <v>38679</v>
          </cell>
          <cell r="B14436" t="str">
            <v>JOELHO CPVC, SOLDAVEL, 90 GRAUS, 22 MM, PARA AGUA QUENTE *COLETADO CAIXA*</v>
          </cell>
          <cell r="C14436" t="str">
            <v>UN</v>
          </cell>
          <cell r="D14436">
            <v>2.72</v>
          </cell>
        </row>
        <row r="14437">
          <cell r="A14437">
            <v>38680</v>
          </cell>
          <cell r="B14437" t="str">
            <v>TE CPVC, SOLDAVEL, 90 GRAUS, 22 MM, PARA AGUA QUENTE PREDIAL *COLETADO CAIXA*</v>
          </cell>
          <cell r="C14437" t="str">
            <v>UN</v>
          </cell>
          <cell r="D14437">
            <v>3.13</v>
          </cell>
        </row>
        <row r="14438">
          <cell r="A14438">
            <v>38681</v>
          </cell>
          <cell r="B14438" t="str">
            <v>JOELHO DE TRANSICAO, CPVC, SOLDAVEL, 90 GRAUS, 22 MM X 3/4", PARA AGUA QUENTE *COLETADO CAIXA*</v>
          </cell>
          <cell r="C14438" t="str">
            <v>UN</v>
          </cell>
          <cell r="D14438">
            <v>9.65</v>
          </cell>
        </row>
        <row r="14439">
          <cell r="A14439">
            <v>38682</v>
          </cell>
          <cell r="B14439" t="str">
            <v>LUVA DE TRANSICAO DE CPVC X PVC, SOLDAVEL, 22 X 25 MM, PARA AGUA QUENTE UN •COLETADO CAIXA*</v>
          </cell>
          <cell r="C14439" t="str">
            <v>UN</v>
          </cell>
          <cell r="D14439">
            <v>1</v>
          </cell>
        </row>
        <row r="14440">
          <cell r="A14440">
            <v>38683</v>
          </cell>
          <cell r="B14440" t="str">
            <v>CONECTOR, CPVC, SOLDAVEL, 22 MM X 3/4", PARA AGUA QUENTE *COLETADO CAIXA*</v>
          </cell>
          <cell r="C14440" t="str">
            <v>UN</v>
          </cell>
          <cell r="D14440">
            <v>12.45</v>
          </cell>
        </row>
        <row r="14441">
          <cell r="A14441">
            <v>38684</v>
          </cell>
          <cell r="B14441" t="str">
            <v>TE MISTURADOR DE TRANSICAO, CPVC, SOLDAVEL, 22 MM X 3/4, PARA AGUA QUENTE *COLETADO CAIXA*</v>
          </cell>
          <cell r="C14441" t="str">
            <v>UN</v>
          </cell>
          <cell r="D14441">
            <v>19.98</v>
          </cell>
        </row>
        <row r="14443">
          <cell r="B14443" t="str">
            <v>SERVIÇOS AUXILIARES</v>
          </cell>
        </row>
        <row r="14444">
          <cell r="A14444">
            <v>3061</v>
          </cell>
          <cell r="B14444" t="str">
            <v>ESCAVACAO MEC VALA N ESCOR MAT 1A CAT C/RETROESCAV ATE 1,50M EXCL ESGOTAMENTO</v>
          </cell>
          <cell r="C14444" t="str">
            <v>M3</v>
          </cell>
          <cell r="D14444">
            <v>4.9000000000000004</v>
          </cell>
        </row>
        <row r="14445">
          <cell r="A14445">
            <v>4877</v>
          </cell>
          <cell r="B14445" t="str">
            <v>BETONEIRA 320L ELETRICA TRIFASICA C/CARREGADOR MECANICO C/OPERADOR - P</v>
          </cell>
          <cell r="C14445" t="str">
            <v>H</v>
          </cell>
          <cell r="D14445">
            <v>20.040000000000003</v>
          </cell>
        </row>
        <row r="14446">
          <cell r="A14446">
            <v>5089</v>
          </cell>
          <cell r="B14446" t="str">
            <v>ROLO COMPACTADOR VIBRATORIO PE DE CARNEIRO PARA SOLOS, POTENCIA 80HP,PESO MÁXIMO OPERACIONAL 8,8T - MANUTENCAO</v>
          </cell>
          <cell r="C14446" t="str">
            <v>H</v>
          </cell>
          <cell r="D14446">
            <v>15.7</v>
          </cell>
        </row>
        <row r="14447">
          <cell r="A14447">
            <v>5622</v>
          </cell>
          <cell r="B14447" t="str">
            <v xml:space="preserve">REGULARIZACAO E COMPACTACAO MANUAL DE TERRENO COM SOQUETE                                                                                                                                               </v>
          </cell>
          <cell r="C14447" t="str">
            <v xml:space="preserve">H </v>
          </cell>
          <cell r="D14447">
            <v>3.32</v>
          </cell>
        </row>
        <row r="14448">
          <cell r="A14448">
            <v>5623</v>
          </cell>
          <cell r="B14448" t="str">
            <v>CAMINHAO BASCULANTE 4,0M3 TOCO 162CV PBT=11800KG - JUROS</v>
          </cell>
          <cell r="C14448" t="str">
            <v>H</v>
          </cell>
          <cell r="D14448">
            <v>5.17</v>
          </cell>
        </row>
        <row r="14449">
          <cell r="A14449">
            <v>5624</v>
          </cell>
          <cell r="B14449" t="str">
            <v>CAMINHAO BASCULANTE 4,0M3 TOCO 162CV PBT=11800KG - OPERACAO</v>
          </cell>
          <cell r="C14449" t="str">
            <v>H</v>
          </cell>
          <cell r="D14449">
            <v>68.5</v>
          </cell>
        </row>
        <row r="14450">
          <cell r="A14450">
            <v>5627</v>
          </cell>
          <cell r="B14450" t="str">
            <v>ESCAVADEIRA HIDRAULICA SOBRE ESTEIRA 105HP, PESO OPERACIONAL 17T, CAP.0,8M3 - DEPRECIACAO</v>
          </cell>
          <cell r="C14450" t="str">
            <v>H</v>
          </cell>
          <cell r="D14450">
            <v>25.76</v>
          </cell>
        </row>
        <row r="14451">
          <cell r="A14451">
            <v>5628</v>
          </cell>
          <cell r="B14451" t="str">
            <v>ESCAVADEIRA HIDRAULICA SOBRE ESTEIRA 105HP, PESO OPERACIONAL 17T, CAP.0,8M3 - JUROS</v>
          </cell>
          <cell r="C14451" t="str">
            <v>H</v>
          </cell>
          <cell r="D14451">
            <v>5.8</v>
          </cell>
        </row>
        <row r="14452">
          <cell r="A14452">
            <v>5629</v>
          </cell>
          <cell r="B14452" t="str">
            <v>ESCAVADEIRA HIDRAULICA SOBRE ESTEIRA 105HP, PESO OPERACIONAL 17T, CAP.0,8M3 - MANUTENCAO</v>
          </cell>
          <cell r="C14452" t="str">
            <v>H</v>
          </cell>
          <cell r="D14452">
            <v>36.229999999999997</v>
          </cell>
        </row>
        <row r="14453">
          <cell r="A14453">
            <v>5630</v>
          </cell>
          <cell r="B14453" t="str">
            <v>ESCAVADEIRA HIDRAULICA SOBRE ESTEIRA 105HP, PESO OPERACIONAL 17T, CAP. 0,8M3 - MATERIAIS NA OPERACAO</v>
          </cell>
          <cell r="C14453" t="str">
            <v>H</v>
          </cell>
          <cell r="D14453">
            <v>44.38</v>
          </cell>
        </row>
        <row r="14454">
          <cell r="A14454">
            <v>5631</v>
          </cell>
          <cell r="B14454" t="str">
            <v>ESCAVADEIRA HIDRÁULICA SOBRE ESTEIRAS, CAÇAMBA 0,80 M3, PESO OPERACIONAL 17 T, POTENCIA BRUTA 111 HP - CHP DIURNO. AF_06/2014</v>
          </cell>
          <cell r="C14454" t="str">
            <v>CHP</v>
          </cell>
          <cell r="D14454">
            <v>131.32</v>
          </cell>
        </row>
        <row r="14455">
          <cell r="A14455">
            <v>5632</v>
          </cell>
          <cell r="B14455" t="str">
            <v>ESCAVADEIRA HIDRAULICA SOBRE ESTEIRA 105HP, PESO OPERACIONAL 17T, CAP. 0,8M3 - CHI DIURNO</v>
          </cell>
          <cell r="C14455" t="str">
            <v>CHI</v>
          </cell>
          <cell r="D14455">
            <v>50.709999999999994</v>
          </cell>
        </row>
        <row r="14456">
          <cell r="A14456">
            <v>5651</v>
          </cell>
          <cell r="B14456" t="str">
            <v xml:space="preserve">FORMA DE MADEIRA COMUM PARA FUNDACOES                                                                                                                                                                   </v>
          </cell>
          <cell r="C14456" t="str">
            <v>M2</v>
          </cell>
          <cell r="D14456">
            <v>34.589999999999996</v>
          </cell>
        </row>
        <row r="14457">
          <cell r="A14457">
            <v>5652</v>
          </cell>
          <cell r="B14457" t="str">
            <v>CONCRETO NAO ESTRUTURAL, CONSUMO MINIMO 150 KG/M3 (1:3:5:7), PREPARO COM BETONEIRA</v>
          </cell>
          <cell r="C14457" t="str">
            <v>M3</v>
          </cell>
          <cell r="D14457">
            <v>205</v>
          </cell>
        </row>
        <row r="14458">
          <cell r="A14458">
            <v>5658</v>
          </cell>
          <cell r="B14458" t="str">
            <v>GRADE DE DISCO CONTROLE REMOTO REBOCÁVEL, COM 24 DISCOS 24• X 6 MM COM PNEUS PARA TRANSPORTE - MANUTENÇÃO. AF_06/2014</v>
          </cell>
          <cell r="C14458" t="str">
            <v>H</v>
          </cell>
          <cell r="D14458">
            <v>1.84</v>
          </cell>
        </row>
        <row r="14459">
          <cell r="A14459">
            <v>5664</v>
          </cell>
          <cell r="B14459" t="str">
            <v>RETROESCAVADEIRA SOBRE RODAS COM CARREGADEIRA, TRAÇÃO 4X4,POTÊNCIA LÍQ. 88 HP, CAÇAMBA CARREG. CAP. MÍN. 1 M3, CAÇAMBA RETRO CAP. 0,26 M3, PESO OPERACIONAL MÍN. 6.674 KG, PROFUNDIDADE ESCAVAÇÃO MÁX. 4,37 M - MANUTENÇÃO. AF_06/2014</v>
          </cell>
          <cell r="C14459" t="str">
            <v>H</v>
          </cell>
          <cell r="D14459">
            <v>17.23</v>
          </cell>
        </row>
        <row r="14460">
          <cell r="A14460">
            <v>5667</v>
          </cell>
          <cell r="B14460" t="str">
            <v>RETROESCAVADEIRA SOBRE RODAS COM CARREGADEIRA, TRAÇÃO 4X2,POTÊNCIA LÍQ. 79 HP, CAÇAMBA CARREG. CAP. MÍN. 1 M3, CAÇAMBA RETRO CAP. 0,20 M3, PESO OPERACIONAL MÍN. 6.570 KG, PROFUNDIDADE ESCAVAÇÃO MÁX. 4,37 M - MANUTENÇÃO. AF_06/2014</v>
          </cell>
          <cell r="C14460" t="str">
            <v>H</v>
          </cell>
          <cell r="D14460">
            <v>15.33</v>
          </cell>
        </row>
        <row r="14461">
          <cell r="A14461">
            <v>5668</v>
          </cell>
          <cell r="B14461" t="str">
            <v>RETROESCAVADEIRA SOBRE RODAS COM CARREGADEIRA, TRAÇÃO 4X2,POTÊNCIA LÍQ. 79 HP, CAÇAMBA CARREG. CAP. MÍN. 1 M3, CAÇAMBA RETRO CAP. 0,20 M3, PESO OPERACIONAL MÍN. 6.570 KG, PROFUNDIDADE ESCAVAÇÃO MÁX. 4,37 M - MATERIAIS NA OPERAÇÃO. AF_06/2014</v>
          </cell>
          <cell r="C14461" t="str">
            <v>H</v>
          </cell>
          <cell r="D14461">
            <v>33.979999999999997</v>
          </cell>
        </row>
        <row r="14462">
          <cell r="A14462">
            <v>5670</v>
          </cell>
          <cell r="B14462" t="str">
            <v>ROLO COMPACTADOR VIBRATORIO, CILINDRO LISO, AUTO-PROPELIDO 80HP, PESO MAXIMO OPERACIONAL 8,1T - CHP DIURNO - JUROS E DEPRECIACAO</v>
          </cell>
          <cell r="C14462" t="str">
            <v>H</v>
          </cell>
          <cell r="D14462">
            <v>27.26</v>
          </cell>
        </row>
        <row r="14463">
          <cell r="A14463">
            <v>5671</v>
          </cell>
          <cell r="B14463" t="str">
            <v>ROLO COMPACTADOR VIBRATORIO DE UM CILINDRO LISO DE ACO, POTENCIA 80HP, PESO MAXIMO OPERACIONAL 8,1T - MANUTENCAO</v>
          </cell>
          <cell r="C14463" t="str">
            <v>H</v>
          </cell>
          <cell r="D14463">
            <v>16.420000000000002</v>
          </cell>
        </row>
        <row r="14464">
          <cell r="A14464">
            <v>5672</v>
          </cell>
          <cell r="B14464" t="str">
            <v>ROLO COMPACTADOR VIBRATÓRIO DE CILINDRO LISO, AUTO-PROP., POTÊNCIA 80HP, PESO MÁXIMO OPERACIONAL 8,1T - CUSTO DA MÃO-DE-OBRA NA OPERAÇÃO</v>
          </cell>
          <cell r="C14464" t="str">
            <v>H</v>
          </cell>
          <cell r="D14464">
            <v>19.149999999999999</v>
          </cell>
        </row>
        <row r="14465">
          <cell r="A14465">
            <v>5674</v>
          </cell>
          <cell r="B14465" t="str">
            <v>ROLO COMPACTADOR VIBRATÓRIO,AUTO-PROPEL., DE CILINDRO LISO, 83 CV, PESO OPERACIONAL 6,6T, IMPACTO DINÂMICO 18,5/11,5T - MANUTENÇÃO.</v>
          </cell>
          <cell r="C14465" t="str">
            <v>H</v>
          </cell>
          <cell r="D14465">
            <v>16.43</v>
          </cell>
        </row>
        <row r="14466">
          <cell r="A14466">
            <v>5675</v>
          </cell>
          <cell r="B14466" t="str">
            <v>ROLO COMPACTADOR VIBRATÓRIO, TANDEM, CILINDRO LISO DE AÇO, AUTO-PROPEL., 40HP - 4,4T, IMPACTO DINÂMICO 3,1T, VU 5 ANOS - DEPRECIAÇÃO E JUROS</v>
          </cell>
          <cell r="C14466" t="str">
            <v>H</v>
          </cell>
          <cell r="D14466">
            <v>19.43</v>
          </cell>
        </row>
        <row r="14467">
          <cell r="A14467">
            <v>5676</v>
          </cell>
          <cell r="B14467" t="str">
            <v>ROLO COMPACTADOR VIBRATORIO, TANDEM, CILINDRO LISO, AUTO-PROPEL. 40HP- 4,4T, IMPACTO DINAMICO 3,1T, VU 5 ANOS - MANUTENCAO.</v>
          </cell>
          <cell r="C14467" t="str">
            <v>H</v>
          </cell>
          <cell r="D14467">
            <v>11.68</v>
          </cell>
        </row>
        <row r="14468">
          <cell r="A14468">
            <v>5677</v>
          </cell>
          <cell r="B14468" t="str">
            <v>ROLO COMPACTADOR VIBRATORIO, TANDEM, CILINDRO LISO AUTO-PROPEL. 40HP - 4,4T, IMPACTO DINAMICO 3,1T, VU 5 ANOS - CUSTO COM MATERIAIS NA OPER AÇÃO.</v>
          </cell>
          <cell r="C14468" t="str">
            <v>H</v>
          </cell>
          <cell r="D14468">
            <v>20.260000000000002</v>
          </cell>
        </row>
        <row r="14469">
          <cell r="A14469">
            <v>5680</v>
          </cell>
          <cell r="B14469" t="str">
            <v>RETROESCAVADEIRA SOBRE RODAS COM CARREGADEIRA, TRAÇÃO 4X2,POTÊNCIA LÍQ. 79 HP, CAÇAMBA CARREG. CAP. MÍN. 1 M3, CAÇAMBA RETRO CAP. 0,20 M3, PESO OPERACIONAL MÍN. 6.570 KG, PROFUNDIDADE ESCAVAÇÃO MÁX. 4,37 M - CHP DIURNO. AF_06/2014</v>
          </cell>
          <cell r="C14469" t="str">
            <v>CHP</v>
          </cell>
          <cell r="D14469">
            <v>85.62</v>
          </cell>
        </row>
        <row r="14470">
          <cell r="A14470">
            <v>5681</v>
          </cell>
          <cell r="B14470" t="str">
            <v>RETROESCAVADEIRA SOBRE RODAS COM CARREGADEIRA, TRAÇÃO 4X2,POTÊNCIA LÍQ. 79 HP, CAÇAMBA CARREG. CAP. MÍN. 1 M3, CAÇAMBA RETRO CAP. 0,20 M3, PESO OPERACIONAL MÍN. 6.570 KG, PROFUNDIDADE ESCAVAÇÃO MÁX. 4,37 M - CHI DIURNO. AF_06/2014</v>
          </cell>
          <cell r="C14470" t="str">
            <v>CHI</v>
          </cell>
          <cell r="D14470">
            <v>36.309999999999995</v>
          </cell>
        </row>
        <row r="14471">
          <cell r="A14471">
            <v>5682</v>
          </cell>
          <cell r="B14471" t="str">
            <v>ROLO COMPACTADOR VIBRATÓRIO, CILINDRO LISO, AUTO-PROPEL. 80HP, PESO MÁXIMO OPERACIONAL 8,1T - CHP DIURNO</v>
          </cell>
          <cell r="C14471" t="str">
            <v>CHP</v>
          </cell>
          <cell r="D14471">
            <v>125.54</v>
          </cell>
        </row>
        <row r="14472">
          <cell r="A14472">
            <v>5683</v>
          </cell>
          <cell r="B14472" t="str">
            <v>ROLO COMPACTADOR VIBRATÓRIO DE CILINDRO LISO, AUTO-PROPEL. DE AÇO, 80H P - 8,1T - CHI DIURNO</v>
          </cell>
          <cell r="C14472" t="str">
            <v>H</v>
          </cell>
          <cell r="D14472">
            <v>46.41</v>
          </cell>
        </row>
        <row r="14473">
          <cell r="A14473">
            <v>5684</v>
          </cell>
          <cell r="B14473" t="str">
            <v>ROLO COMPACTADOR VIBRATÓRIO DE CILINDRO LISO, AUTO-PROPEL. 83 CV - 6,6T, IMPACTO DINÂMICO 18,5/11,5T - CHP DIURNO</v>
          </cell>
          <cell r="C14473" t="str">
            <v>CHP</v>
          </cell>
          <cell r="D14473">
            <v>85.820000000000007</v>
          </cell>
        </row>
        <row r="14474">
          <cell r="A14474">
            <v>5685</v>
          </cell>
          <cell r="B14474" t="str">
            <v>ROLO COMPACTADOR VIBRATÓRIO DE CILINDRO LISO, 83 HP - 6,6T, IMPACTO DINÂMICO 18,5/11,5T - CHI.</v>
          </cell>
          <cell r="C14474" t="str">
            <v>CHI</v>
          </cell>
          <cell r="D14474">
            <v>37.39</v>
          </cell>
        </row>
        <row r="14475">
          <cell r="A14475">
            <v>5689</v>
          </cell>
          <cell r="B14475" t="str">
            <v>GRADE DE DISCO CONTROLE REMOTO REBOCÁVEL, COM 24 DISCOS 24 X 6 MM COM PNEUS PARA TRANSPORTE - CHP DIURNO. AF_06/2014</v>
          </cell>
          <cell r="C14475" t="str">
            <v>CHP</v>
          </cell>
          <cell r="D14475">
            <v>4.9800000000000004</v>
          </cell>
        </row>
        <row r="14476">
          <cell r="A14476">
            <v>5690</v>
          </cell>
          <cell r="B14476" t="str">
            <v>GRADE DE DISCO CONTROLE REMOTO REBOCÁVEL, COM 24 DISCOS 24• X 6 MM COM PNEUS PARA TRANSPORTE - CHI DIURNO. AF_06/2014</v>
          </cell>
          <cell r="C14476" t="str">
            <v>CHI</v>
          </cell>
          <cell r="D14476">
            <v>3.14</v>
          </cell>
        </row>
        <row r="14477">
          <cell r="A14477">
            <v>5692</v>
          </cell>
          <cell r="B14477" t="str">
            <v>MOTOBOMBA CENTRÍFUGA, MOTOR A GASOLINA, POTÊNCIA 5,42 HP, BOCAIS 1 1/2• X 1•, DIÂMETRO ROTOR 143 MM HM/Q = 6 MCA / 16,8 M3/H A 38 MCA / 6,6 M3/H - MANUTENÇÃO. AF_06/2014</v>
          </cell>
          <cell r="C14477" t="str">
            <v>H</v>
          </cell>
          <cell r="D14477">
            <v>0.1</v>
          </cell>
        </row>
        <row r="14478">
          <cell r="A14478">
            <v>5693</v>
          </cell>
          <cell r="B14478" t="str">
            <v>MOTOBOMBA CENTRÍFUGA, MOTOR A GASOLINA, POTÊNCIA 5,42 HP, BOCAIS 1 1/2• X 1•, DIÂMETRO ROTOR 143 MM HM/Q = 6 MCA / 16,8 M3/H A 38 MCA / 6,6 M3/H - MATERIAIS NA OPERAÇÃO. AF_06/2014</v>
          </cell>
          <cell r="C14478" t="str">
            <v>H</v>
          </cell>
          <cell r="D14478">
            <v>3.84</v>
          </cell>
        </row>
        <row r="14479">
          <cell r="A14479">
            <v>5694</v>
          </cell>
          <cell r="B14479" t="str">
            <v>CAMINHAO BASCULANTE, 162HP- 6M3 (VU=5ANOS) - DEPRECIACAO E JUROS</v>
          </cell>
          <cell r="C14479" t="str">
            <v>H</v>
          </cell>
          <cell r="D14479">
            <v>23.93</v>
          </cell>
        </row>
        <row r="14480">
          <cell r="A14480">
            <v>5695</v>
          </cell>
          <cell r="B14480" t="str">
            <v>CAMINHAO BASCULANTE, 162HP- 6M3 (VU=5ANOS) - MANUTENCAO</v>
          </cell>
          <cell r="C14480" t="str">
            <v>H</v>
          </cell>
          <cell r="D14480">
            <v>20.85</v>
          </cell>
        </row>
        <row r="14481">
          <cell r="A14481">
            <v>5696</v>
          </cell>
          <cell r="B14481" t="str">
            <v>USINA DE ASFALTO A QUENTE FIXA CAP.40/80 TON/H-DEPRECIACA0 E JUROS</v>
          </cell>
          <cell r="C14481" t="str">
            <v>H</v>
          </cell>
          <cell r="D14481">
            <v>234.26</v>
          </cell>
        </row>
        <row r="14482">
          <cell r="A14482">
            <v>5697</v>
          </cell>
          <cell r="B14482" t="str">
            <v>USINA DE ASFALTO A QUENTE FIXA CAP.40/80 TON/H-MANUTENCAO</v>
          </cell>
          <cell r="C14482" t="str">
            <v>H</v>
          </cell>
          <cell r="D14482">
            <v>153</v>
          </cell>
        </row>
        <row r="14483">
          <cell r="A14483">
            <v>5698</v>
          </cell>
          <cell r="B14483" t="str">
            <v>USINA DE ASFALTO A QUENTE FIXA CAP.40/80 TON/H-MATERIAL E OPERACAO</v>
          </cell>
          <cell r="C14483" t="str">
            <v>H</v>
          </cell>
          <cell r="D14483">
            <v>6.27</v>
          </cell>
        </row>
        <row r="14484">
          <cell r="A14484">
            <v>5699</v>
          </cell>
          <cell r="B14484" t="str">
            <v>USINA DA ASFALTO A QUENTE, FIXA, CAPACIDADE 40 A 80TON/H - MÃO-DE-OBRA NA OPERAÇÃO DIURNA</v>
          </cell>
          <cell r="C14484" t="str">
            <v>H</v>
          </cell>
          <cell r="D14484">
            <v>60.42</v>
          </cell>
        </row>
        <row r="14485">
          <cell r="A14485">
            <v>5700</v>
          </cell>
          <cell r="B14485" t="str">
            <v>USINA DA ASFALTO A QUENTE, FIXA, CAPACIDADE 40 A 80TON/H - MÃO-DE-OBRA NA OPERAÇÃO NOTURNA</v>
          </cell>
          <cell r="C14485" t="str">
            <v>H</v>
          </cell>
          <cell r="D14485">
            <v>72.5</v>
          </cell>
        </row>
        <row r="14486">
          <cell r="A14486">
            <v>5701</v>
          </cell>
          <cell r="B14486" t="str">
            <v>CAMINHAO BASCULANTE, 162HP- 6M3 /MAO-DE-OBRA NA OPERACAO NOTURNA</v>
          </cell>
          <cell r="C14486" t="str">
            <v>H</v>
          </cell>
          <cell r="D14486">
            <v>15.61</v>
          </cell>
        </row>
        <row r="14487">
          <cell r="A14487">
            <v>5702</v>
          </cell>
          <cell r="B14487" t="str">
            <v>USINA DE CONCRETO FIXA CAPACIDADE 90/120 M³, 63HP - DEPRECIAÇÃO E JUROS</v>
          </cell>
          <cell r="C14487" t="str">
            <v>H</v>
          </cell>
          <cell r="D14487">
            <v>25.01</v>
          </cell>
        </row>
        <row r="14488">
          <cell r="A14488">
            <v>5703</v>
          </cell>
          <cell r="B14488" t="str">
            <v>USINA DE CONCRETO FIXA CAPACIDADE 90/120 M³, 63HP - MATERIAIS NA OPERAÇÃO</v>
          </cell>
          <cell r="C14488" t="str">
            <v>H</v>
          </cell>
          <cell r="D14488">
            <v>17.54</v>
          </cell>
        </row>
        <row r="14489">
          <cell r="A14489">
            <v>5704</v>
          </cell>
          <cell r="B14489" t="str">
            <v>USINA DE CONCRETO FIXA CAPACIDADE 90/120 M³, 63HP - MÃO-DE-OBRA NA OPERAÇÃO DIURNA</v>
          </cell>
          <cell r="C14489" t="str">
            <v>H</v>
          </cell>
          <cell r="D14489">
            <v>40.28</v>
          </cell>
        </row>
        <row r="14490">
          <cell r="A14490">
            <v>5705</v>
          </cell>
          <cell r="B14490" t="str">
            <v>CAMINHAO CARROCERIA ABERTA,EM MADEIRA, TOCO, 170CV - 11T (VU=6ANOS) -MANUTENCAO</v>
          </cell>
          <cell r="C14490" t="str">
            <v>H</v>
          </cell>
          <cell r="D14490">
            <v>12.44</v>
          </cell>
        </row>
        <row r="14491">
          <cell r="A14491">
            <v>5706</v>
          </cell>
          <cell r="B14491" t="str">
            <v>USINA MISTURADORA DE SOLOS, DOSADORES TRIPLOS, CALHA VIBRATÓRIA, CAPCIDADE 200/500 TON, 201HP - DEPRECIAÇÃO E JUROS</v>
          </cell>
          <cell r="C14491" t="str">
            <v>H</v>
          </cell>
          <cell r="D14491">
            <v>139</v>
          </cell>
        </row>
        <row r="14492">
          <cell r="A14492">
            <v>5707</v>
          </cell>
          <cell r="B14492" t="str">
            <v>USINA MISTURADORA DE SOLOS, DOSADORES TRIPLOS, CALHA VIBRATÓRIA, CAPCIDADE 200/500 TON, 201HP - MANUTENÇÃO</v>
          </cell>
          <cell r="C14492" t="str">
            <v>H</v>
          </cell>
          <cell r="D14492">
            <v>90.68</v>
          </cell>
        </row>
        <row r="14493">
          <cell r="A14493">
            <v>5708</v>
          </cell>
          <cell r="B14493" t="str">
            <v>USINA MISTURADORA DE SOLOS, DOSADORES TRIPLOS, CALHA VIBRATÓRIA, CAPCIDADE 200/500 TON, 201HP - MÃO-DE-OBRA NA OPERAÇÃO NOTURNA</v>
          </cell>
          <cell r="C14493" t="str">
            <v>H</v>
          </cell>
          <cell r="D14493">
            <v>84.59</v>
          </cell>
        </row>
        <row r="14494">
          <cell r="A14494">
            <v>5710</v>
          </cell>
          <cell r="B14494" t="str">
            <v>VIBROACABADORA DE ASFALTO SOBRE ESTEIRAS, LARGURA DE PAVIMENTAÇÃO 1,90 M A 5,30 M, POTÊNCIA 105 HP CAPACIDADE 450 T/H - MANUTENÇÃO. AF_11/2014</v>
          </cell>
          <cell r="C14494" t="str">
            <v>H</v>
          </cell>
          <cell r="D14494">
            <v>56.84</v>
          </cell>
        </row>
        <row r="14495">
          <cell r="A14495">
            <v>5711</v>
          </cell>
          <cell r="B14495" t="str">
            <v>VIBROACABADORA DE ASFALTO SOBRE ESTEIRAS, LARGURA DE PAVIMENTAÇÃO 1,90 M A 5,30 M, POTÊNCIA 105 HP CAPACIDADE 450 T/H - MATERIAIS NA OPERAÇÃO. AF_11/2014</v>
          </cell>
          <cell r="C14495" t="str">
            <v>H</v>
          </cell>
          <cell r="D14495">
            <v>42</v>
          </cell>
        </row>
        <row r="14496">
          <cell r="A14496">
            <v>5714</v>
          </cell>
          <cell r="B14496" t="str">
            <v>TRATOR PNEUS TRAÇÃO 4X2, 82 CV, PESO C/ LASTRO 4,555 T (VU=5ANOS) - MANUTENÇÃO</v>
          </cell>
          <cell r="C14496" t="str">
            <v>H</v>
          </cell>
          <cell r="D14496">
            <v>5.04</v>
          </cell>
        </row>
        <row r="14497">
          <cell r="A14497">
            <v>5715</v>
          </cell>
          <cell r="B14497" t="str">
            <v>TRATOR PNEUS TRAÇÃO 4X2, 82 CV, PESO C/ LASTRO 4,555 T - MATERIAIS NAOPERAÇÃO</v>
          </cell>
          <cell r="C14497" t="str">
            <v>H</v>
          </cell>
          <cell r="D14497">
            <v>33.53</v>
          </cell>
        </row>
        <row r="14498">
          <cell r="A14498">
            <v>5716</v>
          </cell>
          <cell r="B14498" t="str">
            <v>TRATOR PNEUS TRAÇÃO 4X2, 82 CV, PESO C/ LASTRO 4,555 T - MÃO-DE-OBRA OPERACAO DIURNA</v>
          </cell>
          <cell r="C14498" t="str">
            <v>H</v>
          </cell>
          <cell r="D14498">
            <v>21.05</v>
          </cell>
        </row>
        <row r="14499">
          <cell r="A14499">
            <v>5718</v>
          </cell>
          <cell r="B14499" t="str">
            <v>TRATOR DE ESTEIRAS, POTÊNCIA 170 HP, PESO OPERACIONAL 19 T, CAÇAMBA 5,2 M3 - MATERIAIS NA OPERAÇÃO. AF_06/2014</v>
          </cell>
          <cell r="C14499" t="str">
            <v>H</v>
          </cell>
          <cell r="D14499">
            <v>81.58</v>
          </cell>
        </row>
        <row r="14500">
          <cell r="A14500">
            <v>5721</v>
          </cell>
          <cell r="B14500" t="str">
            <v>TRATOR DE ESTEIRAS, POTÊNCIA 150 HP, PESO OPERACIONAL 16,7 T, COM RODA MOTRIZ ELEVADA E LÂMINA 3,18 M3 - MATERIAIS NA OPERAÇÃO. AF_06/2014</v>
          </cell>
          <cell r="C14500" t="str">
            <v>H</v>
          </cell>
          <cell r="D14500">
            <v>71.98</v>
          </cell>
        </row>
        <row r="14501">
          <cell r="A14501">
            <v>5722</v>
          </cell>
          <cell r="B14501" t="str">
            <v>TRATOR DE ESTEIRAS, POTÊNCIA 347 HP, PESO OPERACIONAL 38,5 T, COM LÂMINA 8,70 M3 - MATERIAIS NA OPERAÇÃO. AF_06/2014</v>
          </cell>
          <cell r="C14501" t="str">
            <v>H</v>
          </cell>
          <cell r="D14501">
            <v>166.51</v>
          </cell>
        </row>
        <row r="14502">
          <cell r="A14502">
            <v>5724</v>
          </cell>
          <cell r="B14502" t="str">
            <v>TRATOR DE ESTEIRAS, POTÊNCIA 100 HP, PESO OPERACIONAL 9,4 T, COM LÂMINA 2,19 M3 - MANUTENÇÃO. AF_06/2014</v>
          </cell>
          <cell r="C14502" t="str">
            <v>H</v>
          </cell>
          <cell r="D14502">
            <v>41.04</v>
          </cell>
        </row>
        <row r="14503">
          <cell r="A14503">
            <v>5725</v>
          </cell>
          <cell r="B14503" t="str">
            <v>TRATOR DE ESTEIRAS 99HP, PESO OPERACIONAL 8,5T - MAO-DE-OBRA NA OPERACAO DIURNA</v>
          </cell>
          <cell r="C14503" t="str">
            <v>H</v>
          </cell>
          <cell r="D14503">
            <v>21.05</v>
          </cell>
        </row>
        <row r="14504">
          <cell r="A14504">
            <v>5727</v>
          </cell>
          <cell r="B14504" t="str">
            <v>ROLO COMPACTADOR VIBRATÓRIO REBOCÁVEL CILINDRO LISO, 4,7T, IMPACTO DINÂMICO 18,3T - MANUTENÇÃO.</v>
          </cell>
          <cell r="C14504" t="str">
            <v>H</v>
          </cell>
          <cell r="D14504">
            <v>2.62</v>
          </cell>
        </row>
        <row r="14505">
          <cell r="A14505">
            <v>5729</v>
          </cell>
          <cell r="B14505" t="str">
            <v>ROLO COMPACTADOR VIBRATÓRIO, TANDEM, AUTO-PROPEL.,CILINDRO LISO, 58CV - 6,5/9,4 T, SEM OU COM LASTRO - MANUTENÇÃO.</v>
          </cell>
          <cell r="C14505" t="str">
            <v>H</v>
          </cell>
          <cell r="D14505">
            <v>14.46</v>
          </cell>
        </row>
        <row r="14506">
          <cell r="A14506">
            <v>5730</v>
          </cell>
          <cell r="B14506" t="str">
            <v>ROLO COMPACTADOR VIBRATÓRIO, TANDEM, AUTO-PROPEL.,CILINDRO LISO, 58CV - 6,5/9,4 T, SEM OU COM LASTRO - CUSTOS COM MATERIAIS NA OPERAÇÃO.</v>
          </cell>
          <cell r="C14506" t="str">
            <v>H</v>
          </cell>
          <cell r="D14506">
            <v>23.18</v>
          </cell>
        </row>
        <row r="14507">
          <cell r="A14507">
            <v>5732</v>
          </cell>
          <cell r="B14507" t="str">
            <v>ROLO COMPACTADOR PNEUMÁTICO, AUTO-PROPEL., PRESSÃO VARIÁVEL, 99HP, PESO OPERACIONAL SEM OU COM LASTRO 8,3/21,0 T - MANUTENÇÃO.</v>
          </cell>
          <cell r="C14507" t="str">
            <v>H</v>
          </cell>
          <cell r="D14507">
            <v>22.21</v>
          </cell>
        </row>
        <row r="14508">
          <cell r="A14508">
            <v>5733</v>
          </cell>
          <cell r="B14508" t="str">
            <v>ROLO COMPACTADOR PNEUMÁTICO, AUTO-PROPEL., PRESSÃO VARIÁVEL, 99HP, PESO OPERACIONAL SEM OU COM LASTRO 8,3/21,0 T - CUSTO COM MATERIAIS NA OP ERAÇÃO</v>
          </cell>
          <cell r="C14508" t="str">
            <v>H</v>
          </cell>
          <cell r="D14508">
            <v>69.95</v>
          </cell>
        </row>
        <row r="14509">
          <cell r="A14509">
            <v>5734</v>
          </cell>
          <cell r="B14509" t="str">
            <v>RETROESCAVADEIRA SOBRE RODAS COM CARREGADEIRA, TRAÇÃO 4X4, POTÊNCIA LÍQ. 72 HP, CAÇAMBA CARREG. CAP. MÍN. 0,79 M3, CAÇAMBA RETRO CAP. 0,18 M3, PESO OPERACIONAL MÍN. 7.140 KG, PROFUNDIDADE ESCAVAÇÃO MÁX. 4,50 M - DEPRECIAÇÃO E JUROS</v>
          </cell>
          <cell r="C14509" t="str">
            <v>H</v>
          </cell>
          <cell r="D14509">
            <v>24.39</v>
          </cell>
        </row>
        <row r="14510">
          <cell r="A14510">
            <v>5735</v>
          </cell>
          <cell r="B14510" t="str">
            <v>RETROESCAVADEIRA SOBRE RODAS COM CARREGADEIRA, TRAÇÃO 4X4, POTÊNCIA LÍQ. 72 HP, CAÇAMBA CARREG. CAP. MÍN. 0,79 M3, CAÇAMBA RETRO CAP. 0,18 M3, PESO OPERACIONAL MÍN. 7.140 KG, PROFUNDIDADE ESCAVAÇÃO MÁX. 4,50 M - MANUTENÇÃO. AF_06/2014</v>
          </cell>
          <cell r="C14510" t="str">
            <v>H</v>
          </cell>
          <cell r="D14510">
            <v>16.63</v>
          </cell>
        </row>
        <row r="14511">
          <cell r="A14511">
            <v>5736</v>
          </cell>
          <cell r="B14511" t="str">
            <v>RETROESCAVADEIRA SOBRE RODAS COM CARREGADEIRA, TRAÇÃO 4X4, POTÊNCIA LÍQ. 72 HP, CAÇAMBA CARREG. CAP. MÍN. 0,79 M3, CAÇAMBA RETRO CAP. 0,18 M3, PESO OPERACIONAL MÍN. 7.140 KG, PROFUNDIDADE ESCAVAÇÃO MÁX. 4,50 M - MATERIAIS NA OPERAÇÃO. AF_06/2014</v>
          </cell>
          <cell r="C14511" t="str">
            <v>H</v>
          </cell>
          <cell r="D14511">
            <v>31.2</v>
          </cell>
        </row>
        <row r="14512">
          <cell r="A14512">
            <v>5737</v>
          </cell>
          <cell r="B14512" t="str">
            <v>RETRO-ESCAVADEIRA, 74HP (VU=6 ANOS) - MÃO-DE-OBRA/OPERAÇÃO NOTURNO</v>
          </cell>
          <cell r="C14512" t="str">
            <v>H</v>
          </cell>
          <cell r="D14512">
            <v>19.149999999999999</v>
          </cell>
        </row>
        <row r="14513">
          <cell r="A14513">
            <v>5738</v>
          </cell>
          <cell r="B14513" t="str">
            <v>ROLO COMPACTADOR VIBRATÓRIO PÉ DE CARNEIRO, OPERADO POR CONTROLE REMOTO, POTÊNCIA 17HP, PESO OPERACIONAL 1,65T - DEPRECIAÇÃO E JUROS</v>
          </cell>
          <cell r="C14513" t="str">
            <v>H</v>
          </cell>
          <cell r="D14513">
            <v>5.67</v>
          </cell>
        </row>
        <row r="14514">
          <cell r="A14514">
            <v>5739</v>
          </cell>
          <cell r="B14514" t="str">
            <v>ROLO COMPACTADOR VIBRATÓRIO PÉ DE CARNEIRO, OPERADO POR CONTROLE REMOTO, 17HP - 1,65T - MANUTENÇÃO.</v>
          </cell>
          <cell r="C14514" t="str">
            <v>H</v>
          </cell>
          <cell r="D14514">
            <v>1.89</v>
          </cell>
        </row>
        <row r="14515">
          <cell r="A14515">
            <v>5741</v>
          </cell>
          <cell r="B14515" t="str">
            <v>USINA DE LAMA ASFÁLTICA, PROD 30 A 50 T/H, SILO DE AGREGADO 7 M3, RESERVATÓRIOS PARA EMULSÃO E ÁGUA DE 2,3 M3 CADA, MISTURADOR TIPO PUG MILL A SER MONTADO SOBRE CAMINHÃO - MANUTENÇÃO. AF_10/2014</v>
          </cell>
          <cell r="C14515" t="str">
            <v>H</v>
          </cell>
          <cell r="D14515">
            <v>20.07</v>
          </cell>
        </row>
        <row r="14516">
          <cell r="A14516">
            <v>5742</v>
          </cell>
          <cell r="B14516" t="str">
            <v>USINA DE LAMA ASFÁLTICA, PROD 30 A 50 T/H, SILO DE AGREGADO 7 M3, RESERVATÓRIOS PARA EMULSÃO E ÁGUA DE 2,3 M3 CADA, MISTURADOR TIPO PUGG-MILL A SER MONTADO SOBRE CAMINHÃO - MATERIAIS NA OPERAÇÃO. AF_10/2014</v>
          </cell>
          <cell r="C14516" t="str">
            <v>H</v>
          </cell>
          <cell r="D14516">
            <v>13.02</v>
          </cell>
        </row>
        <row r="14517">
          <cell r="A14517">
            <v>5745</v>
          </cell>
          <cell r="B14517" t="str">
            <v>CAMINHAO PIPA 6.000L TOCO 162CV - PBT=11800KG C/BOMBA GASOLINA - DEPRECIACAO E JUROS</v>
          </cell>
          <cell r="C14517" t="str">
            <v>H</v>
          </cell>
          <cell r="D14517">
            <v>27.88</v>
          </cell>
        </row>
        <row r="14518">
          <cell r="A14518">
            <v>5746</v>
          </cell>
          <cell r="B14518" t="str">
            <v>CAMINHAO PIPA 6.000L TOCO 162CV - PBT=11800KG C/BOMBA GASOLINA -MANUTENCAO</v>
          </cell>
          <cell r="C14518" t="str">
            <v>H</v>
          </cell>
          <cell r="D14518">
            <v>16.830000000000002</v>
          </cell>
        </row>
        <row r="14519">
          <cell r="A14519">
            <v>5747</v>
          </cell>
          <cell r="B14519" t="str">
            <v>CAMINHAO PIPA 6000L TOCO, 162CV - 7,5T (VU=6ANOS) (INCLUI TANQUE DE ACO PARA TRANSPORTE DE AGUA) - CUSTO HORARIO DE MATERIAIS NA OPERACAO</v>
          </cell>
          <cell r="C14519" t="str">
            <v>H</v>
          </cell>
          <cell r="D14519">
            <v>44.86</v>
          </cell>
        </row>
        <row r="14520">
          <cell r="A14520">
            <v>5748</v>
          </cell>
          <cell r="B14520" t="str">
            <v>CAMINHAO PIPA 6000L TOCO, 162CV - 7,5T (VU=6ANOS) (INCLUI TANQUE DE ACO PARA TRANSPORTE DE AGUA E MOTOBOMBA CENTRIFUGA A GASOLINA 3,5CV) - MAO-DE-OBRA DIURNA NA OPERACAO</v>
          </cell>
          <cell r="C14520" t="str">
            <v>H</v>
          </cell>
          <cell r="D14520">
            <v>18.63</v>
          </cell>
        </row>
        <row r="14521">
          <cell r="A14521">
            <v>5750</v>
          </cell>
          <cell r="B14521" t="str">
            <v>CAMINHAO TOCO, 177CV - 14T (VU=6ANOS) (NAO INCLUI CARROCERIA) - DEPRECIACAO E JUROS</v>
          </cell>
          <cell r="C14521" t="str">
            <v>H</v>
          </cell>
          <cell r="D14521">
            <v>20.91</v>
          </cell>
        </row>
        <row r="14522">
          <cell r="A14522">
            <v>5751</v>
          </cell>
          <cell r="B14522" t="str">
            <v>CAMINHAO TOCO, 177CV - 14T (VU=6ANOS) (NAO INCLUI CARROCERIA) - MANUTENCAO</v>
          </cell>
          <cell r="C14522" t="str">
            <v>H</v>
          </cell>
          <cell r="D14522">
            <v>15.17</v>
          </cell>
        </row>
        <row r="14523">
          <cell r="A14523">
            <v>5752</v>
          </cell>
          <cell r="B14523" t="str">
            <v>CAMINHAO TOCO, 177CV - 14T (VU=6ANOS) (NAO INCLUI CARROCERIA) - MAO DE OBRA</v>
          </cell>
          <cell r="C14523" t="str">
            <v>H</v>
          </cell>
          <cell r="D14523">
            <v>22.36</v>
          </cell>
        </row>
        <row r="14524">
          <cell r="A14524">
            <v>5753</v>
          </cell>
          <cell r="B14524" t="str">
            <v>CAMINHAO TOCO, 170CV - 11T (VU=6ANOS) (NAO INCLUI CARROCERIA) - DEPRECIACAO E JUROS</v>
          </cell>
          <cell r="C14524" t="str">
            <v>H</v>
          </cell>
          <cell r="D14524">
            <v>20.51</v>
          </cell>
        </row>
        <row r="14525">
          <cell r="A14525">
            <v>5754</v>
          </cell>
          <cell r="B14525" t="str">
            <v>CAMINHAO TOCO, 170CV - 11T (VU=6ANOS) (NAO INCLUI CARROCERIA) - MANUTENCAO</v>
          </cell>
          <cell r="C14525" t="str">
            <v>H</v>
          </cell>
          <cell r="D14525">
            <v>11.92</v>
          </cell>
        </row>
        <row r="14526">
          <cell r="A14526">
            <v>5755</v>
          </cell>
          <cell r="B14526" t="str">
            <v>CAMINHAO TOCO, 170CV - 11T (VU=6ANOS) (NAO INCLUI CARROCERIA) - MAO DE OBRA</v>
          </cell>
          <cell r="C14526" t="str">
            <v>H</v>
          </cell>
          <cell r="D14526">
            <v>18.63</v>
          </cell>
        </row>
        <row r="14527">
          <cell r="A14527">
            <v>5756</v>
          </cell>
          <cell r="B14527" t="str">
            <v>CAMINHAO PIPA 6000L TOCO, 162CV - 7,5T (VU=6ANOS) (INCLUI TANQUE DE ACO PARA TRANSPORTE DE AGUA E MOTOBOMBA CENTRIFUGA A GASOLINA 3,5CV) - DEPRECIACAO E JUROS</v>
          </cell>
          <cell r="C14527" t="str">
            <v>H</v>
          </cell>
          <cell r="D14527">
            <v>24.32</v>
          </cell>
        </row>
        <row r="14528">
          <cell r="A14528">
            <v>5757</v>
          </cell>
          <cell r="B14528" t="str">
            <v>CAMINHAO PIPA 6000L TOCO, 162CV - 7,5T (VU=6ANOS) (INCLUI TANQUE DE ACO PARA TRANSPORTE DE AGUA E MOTOBOMBA CENTRIFUGA A GASOLINA 3,5CV) - MANUTENCAO</v>
          </cell>
          <cell r="C14528" t="str">
            <v>H</v>
          </cell>
          <cell r="D14528">
            <v>14.06</v>
          </cell>
        </row>
        <row r="14529">
          <cell r="A14529">
            <v>5758</v>
          </cell>
          <cell r="B14529" t="str">
            <v>CAMINHAO PIPA 6000L TOCO, 162CV - 7,5T (VU=6ANOS) (INCLUI TANQUE DE ACO PARA TRANSPORTE DE AGUA E MOTOBOMBA CENTRIFUGA A GASOLINA 3,5CV) - CUSTO HORARIO DE MATERIAIS NA OPERACAO</v>
          </cell>
          <cell r="C14529" t="str">
            <v>H</v>
          </cell>
          <cell r="D14529">
            <v>71.13</v>
          </cell>
        </row>
        <row r="14530">
          <cell r="A14530">
            <v>5759</v>
          </cell>
          <cell r="B14530" t="str">
            <v>CAMINHAO PIPA F12000 142HP TANQUE 6000L/MAO-DE-OBRA NA OPERACAO DIURNA</v>
          </cell>
          <cell r="C14530" t="str">
            <v>H</v>
          </cell>
          <cell r="D14530">
            <v>13.01</v>
          </cell>
        </row>
        <row r="14531">
          <cell r="A14531">
            <v>5760</v>
          </cell>
          <cell r="B14531" t="str">
            <v>CAMINHAO PIPA 6000L TOCO, 162CV - 7,5T (VU=6ANOS) (INCLUI TANQUE DE ACO PARA TRANSPORTE DE AGUA) - MAO-DE-OBRA NOTURNA NA OPERACAO</v>
          </cell>
          <cell r="C14531" t="str">
            <v>H</v>
          </cell>
          <cell r="D14531">
            <v>22.36</v>
          </cell>
        </row>
        <row r="14532">
          <cell r="A14532">
            <v>5761</v>
          </cell>
          <cell r="B14532" t="str">
            <v>CAMINHAO PIPA 6000L TOCO, 162CV - 7,5T (VU=6ANOS) (INCLUI TANQUE DE ACO PARA TRANSPORTE DE AGUA E MOTOBOMBA CENTRIFUGA A GASOLINA 3,5CV) - C</v>
          </cell>
          <cell r="C14532" t="str">
            <v>CHP</v>
          </cell>
          <cell r="D14532">
            <v>128.13999999999999</v>
          </cell>
        </row>
        <row r="14533">
          <cell r="A14533">
            <v>5762</v>
          </cell>
          <cell r="B14533" t="str">
            <v>CAMINHAO PIPA 10000L TRUCADO, 208CV - 21,1T (VU=6ANOS) (INCLUI TANQUE DE ACO PARA TRANSPORTE DE AGUA E MOTOBOMBA CENTRIFUGA A GASOLINA 3,5CV) - DEPRECIACAO E JUROS</v>
          </cell>
          <cell r="C14533" t="str">
            <v>H</v>
          </cell>
          <cell r="D14533">
            <v>26.79</v>
          </cell>
        </row>
        <row r="14534">
          <cell r="A14534">
            <v>5763</v>
          </cell>
          <cell r="B14534" t="str">
            <v>CAMINHAO PIPA 10000L TRUCADO, 208CV - 21,1T (VU=6ANOS) (INCLUI TANQUE DE ACO PARA TRANSPORTE DE AGUA E MOTOBOMBA CENTRIFUGA A GASOLINA 3,5CV) - MANUTENCAO</v>
          </cell>
          <cell r="C14534" t="str">
            <v>H</v>
          </cell>
          <cell r="D14534">
            <v>15.49</v>
          </cell>
        </row>
        <row r="14535">
          <cell r="A14535">
            <v>5764</v>
          </cell>
          <cell r="B14535" t="str">
            <v>CAMINHAO PIPA 10000L TRUCADO, 208CV - 21,1T (VU=6ANOS) (INCLUI TANQUE DE ACO PARA TRANSPORTE DE AGUA E MOTOBOMBA CENTRIFUGA A GASOLINA 3,5CV) - MAO-DE-OBRA NOTURNA NA OPERACAO</v>
          </cell>
          <cell r="C14535" t="str">
            <v>H</v>
          </cell>
          <cell r="D14535">
            <v>22.36</v>
          </cell>
        </row>
        <row r="14536">
          <cell r="A14536">
            <v>5765</v>
          </cell>
          <cell r="B14536" t="str">
            <v>DISTRIBUIDOR DE BETUME COM TANQUE DE 2500L, REBOCAVEL, PNEUMATICO COM MOTOR A GASOLINA 3,4HP - MANUTENCAO</v>
          </cell>
          <cell r="C14536" t="str">
            <v>H</v>
          </cell>
          <cell r="D14536">
            <v>4.4800000000000004</v>
          </cell>
        </row>
        <row r="14537">
          <cell r="A14537">
            <v>5766</v>
          </cell>
          <cell r="B14537" t="str">
            <v>ESPARGIDOR DE ASFALTO PRESSURIZADO COM TANQUE DE 2500 L, REBOCÁVEL COM MOTOR A GASOLINA POTÊNCIA 3,4 HP - MATERIAIS NA OPERAÇÃO. AF_07/2014</v>
          </cell>
          <cell r="C14537" t="str">
            <v>H</v>
          </cell>
          <cell r="D14537">
            <v>2.41</v>
          </cell>
        </row>
        <row r="14538">
          <cell r="A14538">
            <v>5769</v>
          </cell>
          <cell r="B14538" t="str">
            <v>ESPARGIDOR DE ASFALTO PRESSURIZADO, TANQUE 6 M3 COM ISOLAÇÃO TÉRMICA, AQUECIDO COM 2 MAÇARICOS, COM BARRA ESPARGIDORA 3,60 M, A SER MONTADO SOBRE CAMINHÃO - MANUTENÇÃO. AF_10/2014</v>
          </cell>
          <cell r="C14538" t="str">
            <v>H</v>
          </cell>
          <cell r="D14538">
            <v>9.51</v>
          </cell>
        </row>
        <row r="14539">
          <cell r="A14539">
            <v>5770</v>
          </cell>
          <cell r="B14539" t="str">
            <v>DISTRIBUIDOR DE ASFALTO MONTADO SOBRE CAMINHAO TOCO 162 HP, COM TANQUE ISOLADO 6 M3 COM BARRA ESPARGIDORA DE 3,66 M - CUSTO C/ MAO-DE-OBRA NA OPERACAO DIURNA.</v>
          </cell>
          <cell r="C14539" t="str">
            <v>H</v>
          </cell>
          <cell r="D14539">
            <v>37.26</v>
          </cell>
        </row>
        <row r="14540">
          <cell r="A14540">
            <v>5775</v>
          </cell>
          <cell r="B14540" t="str">
            <v>LANCA ELEVATORIA TELESCOPICA DE ACIONAMENTO HIDRAULICO, CAPACIDADE DE CARGA 30.000 KG, COM CESTO, MONTADA SOBRE CAMINHAO TRUCADO - MANUTENCA</v>
          </cell>
          <cell r="C14540" t="str">
            <v>H</v>
          </cell>
          <cell r="D14540">
            <v>123.88</v>
          </cell>
        </row>
        <row r="14541">
          <cell r="A14541">
            <v>5776</v>
          </cell>
          <cell r="B14541" t="str">
            <v>LANCA ELEVATORIA TELESCOPICA DE ACIONAMENTO HIDRAULICO, CAPACIDADE DE CARGA 30.000 KG, COM CESTO, MONTADA SOBRE CAMINHAO TRUCADO - CUSTO COM MATERIAIS NA OPERACAO</v>
          </cell>
          <cell r="C14541" t="str">
            <v>H</v>
          </cell>
          <cell r="D14541">
            <v>63.68</v>
          </cell>
        </row>
        <row r="14542">
          <cell r="A14542">
            <v>5777</v>
          </cell>
          <cell r="B14542" t="str">
            <v>GUINDASTE MUNK COM CESTO, CARGA MAXIMA 5,75T (A 2M) E 2,3T ( A 5M), AL TURA MAXIMA = 7,9M, MONTADO SOBRE CAMINHAO DE CARROCERIA FORD 162HP - MANUTENCAO</v>
          </cell>
          <cell r="C14542" t="str">
            <v>H</v>
          </cell>
          <cell r="D14542">
            <v>16.39</v>
          </cell>
        </row>
        <row r="14543">
          <cell r="A14543">
            <v>5779</v>
          </cell>
          <cell r="B14543" t="str">
            <v>MOTONIVELADORA 140HP (VU=6ANOS) - MANUTENCAO</v>
          </cell>
          <cell r="C14543" t="str">
            <v>H</v>
          </cell>
          <cell r="D14543">
            <v>32.1</v>
          </cell>
        </row>
        <row r="14544">
          <cell r="A14544">
            <v>5787</v>
          </cell>
          <cell r="B14544" t="str">
            <v>PA CARREGADEIRA SOBRE RODAS 180 HP - CAPACIDADE DA CACAMBA. 2,5 A 3,3M3 - PESO OPERACIONAL 17.428 - CUSTO C/MATERIAIS NA OPERACAO</v>
          </cell>
          <cell r="C14544" t="str">
            <v>H</v>
          </cell>
          <cell r="D14544">
            <v>86.78</v>
          </cell>
        </row>
        <row r="14545">
          <cell r="A14545">
            <v>5791</v>
          </cell>
          <cell r="B14545" t="str">
            <v>ROLO COMPACTADOR VIBRATÓRIO, AUTO-PREOPEL.,CILINDRO LISO, 80HP - 8,1T</v>
          </cell>
          <cell r="C14545" t="str">
            <v>H</v>
          </cell>
          <cell r="D14545">
            <v>19.489999999999998</v>
          </cell>
        </row>
        <row r="14546">
          <cell r="A14546">
            <v>5792</v>
          </cell>
          <cell r="B14546" t="str">
            <v>ROLO COMPACTADOR VIBRATÓRIO, AUTO-PREOPEL.,CILINDRO LISO, 80HP - 8,1T</v>
          </cell>
          <cell r="C14546" t="str">
            <v>H</v>
          </cell>
          <cell r="D14546">
            <v>32</v>
          </cell>
        </row>
        <row r="14547">
          <cell r="A14547">
            <v>5794</v>
          </cell>
          <cell r="B14547" t="str">
            <v>MARTELETE OU ROMPEDOR PNEUMÁTICO MANUAL 28KG, FREQUENCIA DE IMPACTO 1230/MINUTO - DEPRECIAÇÃO E JUROS</v>
          </cell>
          <cell r="C14547" t="str">
            <v>H</v>
          </cell>
          <cell r="D14547">
            <v>1.62</v>
          </cell>
        </row>
        <row r="14548">
          <cell r="A14548">
            <v>5795</v>
          </cell>
          <cell r="B14548" t="str">
            <v>MARTELETE OU ROMPEDOR PNEUMÁTICO MANUAL 28KG, FREQUENCIA DE IMPACTO 1230/MINUTO - CHP DIURNO</v>
          </cell>
          <cell r="C14548" t="str">
            <v>CHP</v>
          </cell>
          <cell r="D14548">
            <v>15.86</v>
          </cell>
        </row>
        <row r="14549">
          <cell r="A14549">
            <v>5796</v>
          </cell>
          <cell r="B14549" t="str">
            <v>MARTELETE OU ROMPEDOR PNEUMÁTICO MANUAL 28KG, FREQUENCIA DE IMPACTO 1230/MINUTO - MÃO DE OBRA NA OPERAÇÃO DIURNA</v>
          </cell>
          <cell r="C14549" t="str">
            <v>H</v>
          </cell>
          <cell r="D14549">
            <v>12.11</v>
          </cell>
        </row>
        <row r="14550">
          <cell r="A14550">
            <v>5797</v>
          </cell>
          <cell r="B14550" t="str">
            <v>COMPRESSOR DE AR REBOCAVEL, DESCARGA LIVRE EFETIVA 180PCM, PRESSAO DE TRABALHO 102 PSI, MOTOR A DIESEL 89CV - MANUTENCAO</v>
          </cell>
          <cell r="C14550" t="str">
            <v>H</v>
          </cell>
          <cell r="D14550">
            <v>2.65</v>
          </cell>
        </row>
        <row r="14551">
          <cell r="A14551">
            <v>5798</v>
          </cell>
          <cell r="B14551" t="str">
            <v>COMPRESSOR DE AR REBOCAVEL, DESCARGA LIVRE EFETIVA 180PCM, PRESSAO DE TRABALHO 102 PSI, MOTOR A DIESEL 89CV - MAO-DE-OBRA DIURNA NA OPERACAO</v>
          </cell>
          <cell r="C14551" t="str">
            <v>H</v>
          </cell>
          <cell r="D14551">
            <v>10.07</v>
          </cell>
        </row>
        <row r="14552">
          <cell r="A14552">
            <v>5800</v>
          </cell>
          <cell r="B14552" t="str">
            <v>BOMBA SUBMERSÍVEL ELÉTRICA TRIFÁSICA, POTÊNCIA 2,96 HP, Ø ROTOR 144 MM SEMI-ABERTO, BOCAL DE SAÍDA Ø 2•, HM/Q = 2 MCA / 38,8 M3/H A 28 MCA / 5 M3/H - MANUTENÇÃO. AF_06/2014</v>
          </cell>
          <cell r="C14552" t="str">
            <v>H</v>
          </cell>
          <cell r="D14552">
            <v>0.11</v>
          </cell>
        </row>
        <row r="14553">
          <cell r="A14553">
            <v>5801</v>
          </cell>
          <cell r="B14553" t="str">
            <v>COMPACTADOR DE SOLOS COM PLACA VIBRATORIA, 46X51CM, 5HP, 156KG, DIESEL, IMPACTO DINAMICO 1700KG - DEPRECIACAO E JUROS</v>
          </cell>
          <cell r="C14553" t="str">
            <v>H</v>
          </cell>
          <cell r="D14553">
            <v>4</v>
          </cell>
        </row>
        <row r="14554">
          <cell r="A14554">
            <v>5802</v>
          </cell>
          <cell r="B14554" t="str">
            <v>COMPACTADOR DE SOLOS COM PLACA VIBRATORIA, 46X51CM, 5HP, 156KG, DIESEL, IMPACTO DINAMICO 1700KG - MANUTENCAO</v>
          </cell>
          <cell r="C14554" t="str">
            <v>H</v>
          </cell>
          <cell r="D14554">
            <v>1.59</v>
          </cell>
        </row>
        <row r="14555">
          <cell r="A14555">
            <v>5803</v>
          </cell>
          <cell r="B14555" t="str">
            <v xml:space="preserve">COMPACTADOR DE SOLOS COM PLACA VIBRATORIA, 46X51CM, 5HP, 156KG, DIESEL, IMPACTO DINAMICO 17- CUSTO HORARIO DE MATERIAIS NA OPERACAO                                                                     </v>
          </cell>
          <cell r="C14555" t="str">
            <v xml:space="preserve">H </v>
          </cell>
          <cell r="D14555">
            <v>1.93</v>
          </cell>
        </row>
        <row r="14556">
          <cell r="A14556">
            <v>5804</v>
          </cell>
          <cell r="B14556" t="str">
            <v>COMPACTADOR DE SOLOS COM PLACA VIBRATORIA, 46X51CM, 5HP, 156KG, DIESEL, IMPACTO DINAMICO 1700KG - MAO-DE-OBRA DIURNA NA OPERACAO</v>
          </cell>
          <cell r="C14556" t="str">
            <v>H</v>
          </cell>
          <cell r="D14556">
            <v>10.07</v>
          </cell>
        </row>
        <row r="14557">
          <cell r="A14557">
            <v>5808</v>
          </cell>
          <cell r="B14557" t="str">
            <v>USINA DE ASFALTO A QUENTE FIXA CAP.40/80 TON/H - CHP DIURNO</v>
          </cell>
          <cell r="C14557" t="str">
            <v>CHP</v>
          </cell>
          <cell r="D14557">
            <v>453.95</v>
          </cell>
        </row>
        <row r="14558">
          <cell r="A14558">
            <v>5811</v>
          </cell>
          <cell r="B14558" t="str">
            <v>CAMINHAO BASCULANTE, 6M3,12T - 162HP (VU=5ANOS) - CHP DIURNO</v>
          </cell>
          <cell r="C14558" t="str">
            <v>CHP</v>
          </cell>
          <cell r="D14558">
            <v>124.85000000000001</v>
          </cell>
        </row>
        <row r="14559">
          <cell r="A14559">
            <v>5824</v>
          </cell>
          <cell r="B14559" t="str">
            <v>CAMINHAO CARROCERIA ABERTA,EM MADEIRA, TOCO, 170CV - 11T (VU=6ANOS) -CUSTO HORÁRIO DE PRODUÇÃO DIURNA</v>
          </cell>
          <cell r="C14559" t="str">
            <v>CHP</v>
          </cell>
          <cell r="D14559">
            <v>108.38999999999999</v>
          </cell>
        </row>
        <row r="14560">
          <cell r="A14560">
            <v>5835</v>
          </cell>
          <cell r="B14560" t="str">
            <v>VIBROACABADORA SOBRE ESTEIRAS POTENCIA MAX. 105CV CAPACIDADE ATE 450 T/H - CHP DIURNO</v>
          </cell>
          <cell r="C14560" t="str">
            <v>CHP</v>
          </cell>
          <cell r="D14560">
            <v>174.66000000000003</v>
          </cell>
        </row>
        <row r="14561">
          <cell r="A14561">
            <v>5837</v>
          </cell>
          <cell r="B14561" t="str">
            <v>VIBROACABADORA SOBRE ESTEIRAS POTENCIA MAX. 105CV CAPACIDADE ATE 450 T /H - CHI DIURNO</v>
          </cell>
          <cell r="C14561" t="str">
            <v>CHI</v>
          </cell>
          <cell r="D14561">
            <v>75.819999999999993</v>
          </cell>
        </row>
        <row r="14562">
          <cell r="A14562">
            <v>5839</v>
          </cell>
          <cell r="B14562" t="str">
            <v>VASSOURA MECÂNICA REBOCÁVEL COM ESCOVA CILÍNDRICA, LARGURA ÚTIL DE VARRIMENTO DE 2,44 M - CHP DIURNO. AF_06/2014</v>
          </cell>
          <cell r="C14562" t="str">
            <v>CHP</v>
          </cell>
          <cell r="D14562">
            <v>5.15</v>
          </cell>
        </row>
        <row r="14563">
          <cell r="A14563">
            <v>5841</v>
          </cell>
          <cell r="B14563" t="str">
            <v>VASSOURA MECÂNICA REBOCÁVEL COM ESCOVA CILÍNDRICA, LARGURA ÚTIL DE VARRIMENTO DE 2,44 M - CHI DIURNO. AF_06/2014</v>
          </cell>
          <cell r="C14563" t="str">
            <v>CHI</v>
          </cell>
          <cell r="D14563">
            <v>3.1999999999999997</v>
          </cell>
        </row>
        <row r="14564">
          <cell r="A14564">
            <v>5843</v>
          </cell>
          <cell r="B14564" t="str">
            <v>TRATOR DE PNEUS 110 A 126 HP - CHP DIURNO</v>
          </cell>
          <cell r="C14564" t="str">
            <v>CHP</v>
          </cell>
          <cell r="D14564">
            <v>84.45</v>
          </cell>
        </row>
        <row r="14565">
          <cell r="A14565">
            <v>5845</v>
          </cell>
          <cell r="B14565" t="str">
            <v>TRATOR DE PNEUS, POTÊNCIA 122 CV, TRAÇÃO 4X4, PESO COM LASTRO DE 4.510 KG - CHI DIURNO. AF_06/2014</v>
          </cell>
          <cell r="C14565" t="str">
            <v>CHI</v>
          </cell>
          <cell r="D14565">
            <v>29.450000000000003</v>
          </cell>
        </row>
        <row r="14566">
          <cell r="A14566">
            <v>5847</v>
          </cell>
          <cell r="B14566" t="str">
            <v>TRATOR DE ESTEIRAS POTENCIA 165 HP, PESO OPERACIONAL 17,1T - CHP DIURNO</v>
          </cell>
          <cell r="C14566" t="str">
            <v>CHP</v>
          </cell>
          <cell r="D14566">
            <v>207.32000000000002</v>
          </cell>
        </row>
        <row r="14567">
          <cell r="A14567">
            <v>5851</v>
          </cell>
          <cell r="B14567" t="str">
            <v>TRATOR DE ESTEIRAS, POTÊNCIA 150 HP, PESO OPERACIONAL 16,7 T, COM RODA MOTRIZ ELEVADA E LÂMINA 3,18 M3 - CHP DIURNO. AF_06/2014</v>
          </cell>
          <cell r="C14567" t="str">
            <v>CHP</v>
          </cell>
          <cell r="D14567">
            <v>198.37000000000003</v>
          </cell>
        </row>
        <row r="14568">
          <cell r="A14568">
            <v>5867</v>
          </cell>
          <cell r="B14568" t="str">
            <v>ROLO COMPACTADOR VIBRATÓRIO TANDEM AÇO LISO, POTÊNCIA 58CV, PESO SEM/COM LASTRO 6,5/9,4 T - CHP DIURNO</v>
          </cell>
          <cell r="C14568" t="str">
            <v>CHP</v>
          </cell>
          <cell r="D14568">
            <v>72.850000000000009</v>
          </cell>
        </row>
        <row r="14569">
          <cell r="A14569">
            <v>5869</v>
          </cell>
          <cell r="B14569" t="str">
            <v>ROLO COMPACTADOR VIBRATÓRIO TANDEM AÇO LISO, POTÊNCIA 58CV, PESO SEM/COM LASTRO 6,5/9,4 T - CHI DIURNO</v>
          </cell>
          <cell r="C14569" t="str">
            <v>CHI</v>
          </cell>
          <cell r="D14569">
            <v>35.21</v>
          </cell>
        </row>
        <row r="14570">
          <cell r="A14570">
            <v>5871</v>
          </cell>
          <cell r="B14570" t="str">
            <v>ROLO COMPACTADOR DE PNEUS ESTÁTICO PARA ASFALTO, PRESSÃO VARIÁVEL, POTÊNCIA 99HP, PESO OPERACIONAL SEM/COM LASTRO 8,3/21,0 T - CHP DIURNO</v>
          </cell>
          <cell r="C14570" t="str">
            <v>CHP</v>
          </cell>
          <cell r="D14570">
            <v>148.31</v>
          </cell>
        </row>
        <row r="14571">
          <cell r="A14571">
            <v>5873</v>
          </cell>
          <cell r="B14571" t="str">
            <v>ROLO COMPACTADOR DE PNEUS ESTÁTICO PARA ASFALTO, PRESSÃO VARIÁVEL,POTÊNCIA 99HP, PESO OPERACIONAL SEM/COM LASTRO 8,3/21,0 T - CHI DIURNO</v>
          </cell>
          <cell r="C14571" t="str">
            <v>CHI</v>
          </cell>
          <cell r="D14571">
            <v>56.15</v>
          </cell>
        </row>
        <row r="14572">
          <cell r="A14572">
            <v>5875</v>
          </cell>
          <cell r="B14572" t="str">
            <v>RETROESCAVADEIRA SOBRE RODAS COM CARREGADEIRA, TRAÇÃO 4X4,POTÊNCIA LÍQ. 72 HP, CAÇAMBA CARREG. CAP. MÍN. 0,79 M3, CAÇAMBA RETRO CAP. 0,18 M3, PESO OPERACIONAL MÍN. 7.140 KG, PROFUNDIDADE ESCAVAÇÃO MÁX. 4,50 M - CHP DIURNO. AF_06/2014</v>
          </cell>
          <cell r="C14572" t="str">
            <v>CHP</v>
          </cell>
          <cell r="D14572">
            <v>85.6</v>
          </cell>
        </row>
        <row r="14573">
          <cell r="A14573">
            <v>5877</v>
          </cell>
          <cell r="B14573" t="str">
            <v>RETROESCAVADEIRA SOBRE RODAS COM CARREGADEIRA, TRAÇÃO 4X4,POTÊNCIA LÍQ. 72 HP, CAÇAMBA CARREG. CAP. MÍN. 0,79 M3, CAÇAMBARETRO CAP. 0,18 M3, PESO OPERACIONAL MÍN. 7.140 KG, PROFUNDIDADE ESCAVAÇÃO MÁX. 4,50 M - CHI DIURNO. AF_06/2014</v>
          </cell>
          <cell r="C14573" t="str">
            <v>CHI</v>
          </cell>
          <cell r="D14573">
            <v>37.769999999999996</v>
          </cell>
        </row>
        <row r="14574">
          <cell r="A14574">
            <v>5882</v>
          </cell>
          <cell r="B14574" t="str">
            <v>USINA DE LAMA ASFÁLTICA, PROD 30 A 50 T/H, SILO DE AGREGADO 7 M3, RESERVATÓRIOS PARA EMULSÃO E ÁGUA DE 2,3 M3 CADA, MISTURADOR TIPO PUG MILL A SER MONTADO SOBRE CAMINHÃO - CHP DIURNO. AF_10/2014</v>
          </cell>
          <cell r="C14574" t="str">
            <v>CHP</v>
          </cell>
          <cell r="D14574">
            <v>69.98</v>
          </cell>
        </row>
        <row r="14575">
          <cell r="A14575">
            <v>5884</v>
          </cell>
          <cell r="B14575" t="str">
            <v>USINA DE LAMA ASFÁLTICA, PROD 30 A 50 T/H, SILO DE AGREGADO 7 M3, RESERVATÓRIOS PARA EMULSÃO E ÁGUA DE 2,3 M3 CADA, MISTURADOR TIPO PUG MILL A SER MONTADO SOBRE CAMINHÃO - CHI DIURNO. AF_10/2014</v>
          </cell>
          <cell r="C14575" t="str">
            <v>CHI</v>
          </cell>
          <cell r="D14575">
            <v>36.89</v>
          </cell>
        </row>
        <row r="14576">
          <cell r="A14576">
            <v>5886</v>
          </cell>
          <cell r="B14576" t="str">
            <v>CAMINHAO PIPA FORD F12000 6000L 162CV C/BOMBA GASOLINA - CHP DIURNO</v>
          </cell>
          <cell r="C14576" t="str">
            <v>CHP</v>
          </cell>
          <cell r="D14576">
            <v>108.19999999999999</v>
          </cell>
        </row>
        <row r="14577">
          <cell r="A14577">
            <v>5888</v>
          </cell>
          <cell r="B14577" t="str">
            <v>CAMINHAO PIPA FORD F12000 6000L 162CV C/BOMBA GASOLINA - CHI DIURNO</v>
          </cell>
          <cell r="C14577" t="str">
            <v>CHI</v>
          </cell>
          <cell r="D14577">
            <v>46.51</v>
          </cell>
        </row>
        <row r="14578">
          <cell r="A14578">
            <v>5894</v>
          </cell>
          <cell r="B14578" t="str">
            <v>CAMINHAO TOCO, 170CV - 11T (VU=6ANOS) (NAO INCLUI CARROCERIA) - CUSTO HORARIO PRODUTIVO DIURNO</v>
          </cell>
          <cell r="C14578" t="str">
            <v>CHP</v>
          </cell>
          <cell r="D14578">
            <v>113.77000000000001</v>
          </cell>
        </row>
        <row r="14579">
          <cell r="A14579">
            <v>5896</v>
          </cell>
          <cell r="B14579" t="str">
            <v>CAMINHAO TOCO, 170CV - 11T (VU=6ANOS) (NAO INCLUI CARROCERIA) - CUSTO HORARIO IMPRODUTIVO DIURNO</v>
          </cell>
          <cell r="C14579" t="str">
            <v>CHI</v>
          </cell>
          <cell r="D14579">
            <v>39.14</v>
          </cell>
        </row>
        <row r="14580">
          <cell r="A14580">
            <v>5901</v>
          </cell>
          <cell r="B14580" t="str">
            <v>CAMINHAO PIPA 10000L TRUCADO, 208CV - 21,1T (VU=6ANOS) (INCLUI TANQUE DE ACO PARA TRANSPORTE DE AGUA E MOTOBOMBA CENTRIFUGA A GASOLINA 3,5CV) - CUSTO HORARIO PRODUTIVO DIURNO</v>
          </cell>
          <cell r="C14580" t="str">
            <v>CHP</v>
          </cell>
          <cell r="D14580">
            <v>123.84</v>
          </cell>
        </row>
        <row r="14581">
          <cell r="A14581">
            <v>5903</v>
          </cell>
          <cell r="B14581" t="str">
            <v>CAMINHAO PIPA 10000L TRUCADO, 208CV - 21,1T (VU=6ANOS) (INCLUI TANQUE DE ACO PARA TRANSPORTE DE AGUA E MOTOBOMBA CENTRIFUGA A GASOLINA 3,5CV) - CUSTO HORARIO IMPRODUTIVO DIURNO</v>
          </cell>
          <cell r="C14581" t="str">
            <v>CHI</v>
          </cell>
          <cell r="D14581">
            <v>45.42</v>
          </cell>
        </row>
        <row r="14582">
          <cell r="A14582">
            <v>5907</v>
          </cell>
          <cell r="B14582" t="str">
            <v>DISTRIBUIDOR DE AGREGADO TIPO DOSADOR REBOCAVEL COM 4 PNEUS COM LARGURA 3,66 M - CHI DIURNO</v>
          </cell>
          <cell r="C14582" t="str">
            <v>CHI</v>
          </cell>
          <cell r="D14582">
            <v>9.35</v>
          </cell>
        </row>
        <row r="14583">
          <cell r="A14583">
            <v>5921</v>
          </cell>
          <cell r="B14583" t="str">
            <v>GRADE ARADORA COM 20 DISCOS DE 24 " SOBRE PNEUS - CHP DIURNO</v>
          </cell>
          <cell r="C14583" t="str">
            <v>CHP</v>
          </cell>
          <cell r="D14583">
            <v>3.8899999999999997</v>
          </cell>
        </row>
        <row r="14584">
          <cell r="A14584">
            <v>5923</v>
          </cell>
          <cell r="B14584" t="str">
            <v>GRADE DE DISCO REBOCÁVEL COM 20 DISCOS 24" X 6 MM COM PNEUS PARA TRANSPORTE - CHI DIURNO. AF_06/2014</v>
          </cell>
          <cell r="C14584" t="str">
            <v>CHI</v>
          </cell>
          <cell r="D14584">
            <v>2.4500000000000002</v>
          </cell>
        </row>
        <row r="14585">
          <cell r="A14585">
            <v>5932</v>
          </cell>
          <cell r="B14585" t="str">
            <v>MOTONIVELADORA CATERPILLAR 120 140HP (VU=6ANOS) - CHP DIURNO</v>
          </cell>
          <cell r="C14585" t="str">
            <v>CHP</v>
          </cell>
          <cell r="D14585">
            <v>142.88</v>
          </cell>
        </row>
        <row r="14586">
          <cell r="A14586">
            <v>5934</v>
          </cell>
          <cell r="B14586" t="str">
            <v>MOTONIVELADORA 140HP (VU=6ANOS) - CHI DIURNO</v>
          </cell>
          <cell r="C14586" t="str">
            <v>CHI</v>
          </cell>
          <cell r="D14586">
            <v>50.8</v>
          </cell>
        </row>
        <row r="14587">
          <cell r="A14587">
            <v>5940</v>
          </cell>
          <cell r="B14587" t="str">
            <v>PA CARREGADEIRA SOBRE RODAS 105 HP - CAPACIDADE DA CACAMBA 1,4 A 1,7 M3 - PESO OPERACIONAL 9.100 KG - CHP DIURNO</v>
          </cell>
          <cell r="C14587" t="str">
            <v>CHP</v>
          </cell>
          <cell r="D14587">
            <v>117.55</v>
          </cell>
        </row>
        <row r="14588">
          <cell r="A14588">
            <v>5942</v>
          </cell>
          <cell r="B14588" t="str">
            <v>PA CARREGADEIRA SOBRE RODAS 105 HP - CAPACIDADE DA CACAMBA 1,4 A 1,7 M 3 - PESO OPERACIONAL 9.100 KG - CHI DIURNO</v>
          </cell>
          <cell r="C14588" t="str">
            <v>CHI</v>
          </cell>
          <cell r="D14588">
            <v>44.660000000000004</v>
          </cell>
        </row>
        <row r="14589">
          <cell r="A14589">
            <v>5944</v>
          </cell>
          <cell r="B14589" t="str">
            <v>PA CARREGADEIRA SOBRE RODAS 180 HP - CAPACIDADE DA CACAMBA. 2,5 A 3,3M3 - PESO OPERACIONAL 17.428 - CHP DIURNO</v>
          </cell>
          <cell r="C14589" t="str">
            <v>CHP</v>
          </cell>
          <cell r="D14589">
            <v>170.93</v>
          </cell>
        </row>
        <row r="14590">
          <cell r="A14590">
            <v>5946</v>
          </cell>
          <cell r="B14590" t="str">
            <v>PA CARREGADEIRA SOBRE RODAS 180 HP - CAPACIDADE DA CACAMBA. 2,5 A 3,3 M3 - PESO OPERACIONAL 17.428 - CHI DIURNO</v>
          </cell>
          <cell r="C14590" t="str">
            <v>CHI</v>
          </cell>
          <cell r="D14590">
            <v>54.06</v>
          </cell>
        </row>
        <row r="14591">
          <cell r="A14591">
            <v>5948</v>
          </cell>
          <cell r="B14591" t="str">
            <v>ROLO COMPACTADOR VIBRATÓRIO DE UM CILINDRO AÇO LISO, POTÊNCIA 80HP, PESO OPERACIONAL 8,1T - CHP DIURNO</v>
          </cell>
          <cell r="C14591" t="str">
            <v>CHP</v>
          </cell>
          <cell r="D14591">
            <v>89.679999999999978</v>
          </cell>
        </row>
        <row r="14592">
          <cell r="A14592">
            <v>5953</v>
          </cell>
          <cell r="B14592" t="str">
            <v>COMPRESSOR DE AR REBOCAVEL, DESCARGA LIVRE EFETIVA 180PCM, PRESSAO DE TRABALHO 102 PSI, MOTOR A DIESEL 89CV - CUSTO HORARIO PRODUTIVO DIURNO</v>
          </cell>
          <cell r="C14592" t="str">
            <v>CHP</v>
          </cell>
          <cell r="D14592">
            <v>64.34</v>
          </cell>
        </row>
        <row r="14593">
          <cell r="A14593">
            <v>5957</v>
          </cell>
          <cell r="B14593" t="str">
            <v>COMPACTADOR DE SOLOS COM PLACA VIBRATORIA, 46X51CM, 5HP, 156KG, DIESEL , IMPACTO DINAMICO 1700KG - CUSTO HORARIO PRODUTIVO DIURNO</v>
          </cell>
          <cell r="C14593" t="str">
            <v>CHP</v>
          </cell>
          <cell r="D14593">
            <v>17.59</v>
          </cell>
        </row>
        <row r="14594">
          <cell r="A14594">
            <v>5961</v>
          </cell>
          <cell r="B14594" t="str">
            <v>CAMINHAO BASCULANTE, 162HP, 6M3 - 12T (VU=5ANOS) - CHI DIURNO</v>
          </cell>
          <cell r="C14594" t="str">
            <v>CHI</v>
          </cell>
          <cell r="D14594">
            <v>41.29</v>
          </cell>
        </row>
        <row r="14595">
          <cell r="A14595">
            <v>5997</v>
          </cell>
          <cell r="B14595" t="str">
            <v xml:space="preserve">BARRA LISA COM ARGAMASSA TRACO 1:4 (CIMENTO E AREIA GROSSA), ESPESSURA2CM, PREPARO MECANICO                                                                                                             </v>
          </cell>
          <cell r="C14595" t="str">
            <v>M2</v>
          </cell>
          <cell r="D14595">
            <v>27.28</v>
          </cell>
        </row>
        <row r="14596">
          <cell r="A14596">
            <v>5998</v>
          </cell>
          <cell r="B14596" t="str">
            <v xml:space="preserve">PASTA DE CIMENTO PORTLAND, ESPESSURA 1MM                                                                                                                                                                </v>
          </cell>
          <cell r="C14596" t="str">
            <v>M2</v>
          </cell>
          <cell r="D14596">
            <v>0.75</v>
          </cell>
        </row>
        <row r="14597">
          <cell r="A14597">
            <v>6022</v>
          </cell>
          <cell r="B14597" t="str">
            <v xml:space="preserve">ARGAMASSA TRACO 1:2 (CAL E AREIA FINA PENEIRADA), PREPARO MANUAL                                                                                                                                        </v>
          </cell>
          <cell r="C14597" t="str">
            <v>M3</v>
          </cell>
          <cell r="D14597">
            <v>447.01</v>
          </cell>
        </row>
        <row r="14598">
          <cell r="A14598">
            <v>6042</v>
          </cell>
          <cell r="B14598" t="str">
            <v xml:space="preserve">CONCRETO NAO ESTRUTURAL, CONSUMO 210KG/M3, PREPARO COM BETONEIRA, SEM LANCAMENTO                                                                                                                                       </v>
          </cell>
          <cell r="C14598" t="str">
            <v>M3</v>
          </cell>
          <cell r="D14598">
            <v>242.49</v>
          </cell>
        </row>
        <row r="14599">
          <cell r="A14599">
            <v>6045</v>
          </cell>
          <cell r="B14599" t="str">
            <v xml:space="preserve">CONCRETO FCK=15MPA CONTROLE C ,EXCLUINDO O LANCAMENTO, PREPARO COM B ETONEIRA, UTILIZANDO BRITA 1 E 2. (CONFORME NBR 6118, PERMITIDO APENASPARA FUNDAÇÕES)                                              </v>
          </cell>
          <cell r="C14599" t="str">
            <v>M3</v>
          </cell>
          <cell r="D14599">
            <v>296.11</v>
          </cell>
        </row>
        <row r="14600">
          <cell r="A14600">
            <v>6058</v>
          </cell>
          <cell r="B14600" t="str">
            <v xml:space="preserve">CUMEEIRA COM TELHA CERAMICA EMBOCADA COM ARGAMASSA TRACO 1:2:8 (CIMENTO, CAL HIDRATADA E AREIA)                                                                                                         </v>
          </cell>
          <cell r="C14600" t="str">
            <v xml:space="preserve">M </v>
          </cell>
          <cell r="D14600">
            <v>16.03</v>
          </cell>
        </row>
        <row r="14601">
          <cell r="A14601">
            <v>6067</v>
          </cell>
          <cell r="B14601" t="str">
            <v xml:space="preserve">PINTURA ESMALTE 2 DEMAOS C/1 DEMAO ZARCAO P/ESQUADRIA FERRO                                                                                                                                             </v>
          </cell>
          <cell r="C14601" t="str">
            <v>M2</v>
          </cell>
          <cell r="D14601">
            <v>24.860000000000003</v>
          </cell>
        </row>
        <row r="14602">
          <cell r="A14602">
            <v>6082</v>
          </cell>
          <cell r="B14602" t="str">
            <v xml:space="preserve">PINTURA EM VERNIZ SINTETICO BRILHANTE EM MADEIRA, TRES DEMAOS                                                                                                                                           </v>
          </cell>
          <cell r="C14602" t="str">
            <v>M2</v>
          </cell>
          <cell r="D14602">
            <v>10.920000000000002</v>
          </cell>
        </row>
        <row r="14603">
          <cell r="A14603">
            <v>6087</v>
          </cell>
          <cell r="B14603" t="str">
            <v>TAMPA EM CONCRETO ARMADO 60X60X5CM P/CX INSPECAO/FOSSA SEPTICA</v>
          </cell>
          <cell r="C14603" t="str">
            <v>UN</v>
          </cell>
          <cell r="D14603">
            <v>21.110000000000003</v>
          </cell>
        </row>
        <row r="14604">
          <cell r="A14604">
            <v>6156</v>
          </cell>
          <cell r="B14604" t="str">
            <v>CAMINHAO BASCULANTE 4,0M3 TOCO 162CV PBT=11800KG - CHI DIURNO</v>
          </cell>
          <cell r="C14604" t="str">
            <v>CHI</v>
          </cell>
          <cell r="D14604">
            <v>38.729999999999997</v>
          </cell>
        </row>
        <row r="14605">
          <cell r="A14605">
            <v>6176</v>
          </cell>
          <cell r="B14605" t="str">
            <v>CAMINHAO BASCULANTE,5,0 M3 - 11,24T - 170HP (VU=5ANOS) - DEPRECIACAO</v>
          </cell>
          <cell r="C14605" t="str">
            <v>H</v>
          </cell>
          <cell r="D14605">
            <v>29.32</v>
          </cell>
        </row>
        <row r="14606">
          <cell r="A14606">
            <v>6177</v>
          </cell>
          <cell r="B14606" t="str">
            <v>CAMINHAO BASCULANTE, 5,0 M3 - 170HP -11,24T (VU=5ANOS) - JUROS</v>
          </cell>
          <cell r="C14606" t="str">
            <v>H</v>
          </cell>
          <cell r="D14606">
            <v>9.35</v>
          </cell>
        </row>
        <row r="14607">
          <cell r="A14607">
            <v>6178</v>
          </cell>
          <cell r="B14607" t="str">
            <v>CAMINHAO BASCULANTE,TOCO 5,0 M3 - 170HP -11,24T (VU=5ANOS) -CUSTOS C/MATERIAL NA OPERACAO.</v>
          </cell>
          <cell r="C14607" t="str">
            <v>H</v>
          </cell>
          <cell r="D14607">
            <v>64.16</v>
          </cell>
        </row>
        <row r="14608">
          <cell r="A14608">
            <v>6225</v>
          </cell>
          <cell r="B14608" t="str">
            <v>IMPERMEABILIZACAO CALHAS/LAJES DESCOBERTA C/3 DEMAOS VEDAPREN PRETO</v>
          </cell>
          <cell r="C14608" t="str">
            <v>M2</v>
          </cell>
          <cell r="D14608">
            <v>25.560000000000002</v>
          </cell>
        </row>
        <row r="14609">
          <cell r="A14609">
            <v>6236</v>
          </cell>
          <cell r="B14609" t="str">
            <v>TRATOR DE ESTEIRAS COM LAMINA - POTENCIA 305 HP - PESO OPERACIONAL 37T (VU=10ANOS) - CHP DIURNO</v>
          </cell>
          <cell r="C14609" t="str">
            <v>CHP</v>
          </cell>
          <cell r="D14609">
            <v>489.23999999999995</v>
          </cell>
        </row>
        <row r="14610">
          <cell r="A14610">
            <v>6237</v>
          </cell>
          <cell r="B14610" t="str">
            <v>TRATOR DE ESTEIRAS COM LAMINA - POTENCIA 305 HP - PESO OPERACIONAL 37T (VU=10ANOS) - DEPRECIACAO E JUROS</v>
          </cell>
          <cell r="C14610" t="str">
            <v>H</v>
          </cell>
          <cell r="D14610">
            <v>192.77</v>
          </cell>
        </row>
        <row r="14611">
          <cell r="A14611">
            <v>6238</v>
          </cell>
          <cell r="B14611" t="str">
            <v>TRATOR DE ESTEIRAS COM LAMINA - POTENCIA 305 HP - PESO OPERACIONAL 37T (VU=10ANOS) - MANUTENCAO</v>
          </cell>
          <cell r="C14611" t="str">
            <v>H</v>
          </cell>
          <cell r="D14611">
            <v>108.91</v>
          </cell>
        </row>
        <row r="14612">
          <cell r="A14612">
            <v>6239</v>
          </cell>
          <cell r="B14612" t="str">
            <v>TRATOR DE ESTEIRAS COM LAMINA - POTENCIA 305 HP - PESO OPERACIONAL 37 T (VU=10ANOS) -CHI DIURNO</v>
          </cell>
          <cell r="C14612" t="str">
            <v>CHI</v>
          </cell>
          <cell r="D14612">
            <v>213.82000000000002</v>
          </cell>
        </row>
        <row r="14613">
          <cell r="A14613">
            <v>6248</v>
          </cell>
          <cell r="B14613" t="str">
            <v>TRATOR DE ESTEIRAS 153HP PESO OPERACIONAL 15T, COM RODA MOTRIZ ELEVADA (VU=10AN0S) -DEPRECIAO E JUROS</v>
          </cell>
          <cell r="C14613" t="str">
            <v>H</v>
          </cell>
          <cell r="D14613">
            <v>58.85</v>
          </cell>
        </row>
        <row r="14614">
          <cell r="A14614">
            <v>6249</v>
          </cell>
          <cell r="B14614" t="str">
            <v>TRATOR DE ESTEIRAS CATERPILLAR D6 153HP (VU=10AN0S) - MANUTENCAO</v>
          </cell>
          <cell r="C14614" t="str">
            <v>H</v>
          </cell>
          <cell r="D14614">
            <v>33.25</v>
          </cell>
        </row>
        <row r="14615">
          <cell r="A14615">
            <v>6250</v>
          </cell>
          <cell r="B14615" t="str">
            <v>TRATOR DE ESTEIRAS CATERPILLAR D6 153HP (VU=10AN0S) - CHP DIURNO</v>
          </cell>
          <cell r="C14615" t="str">
            <v>CHP</v>
          </cell>
          <cell r="D14615">
            <v>185.13000000000002</v>
          </cell>
        </row>
        <row r="14616">
          <cell r="A14616">
            <v>6252</v>
          </cell>
          <cell r="B14616" t="str">
            <v>CAMINHAO BASCULANTE,6,0 M3 - 211CV - 11,24T,(VU=7ANOS) - DEPRECIACAO E JUROS</v>
          </cell>
          <cell r="C14616" t="str">
            <v>H</v>
          </cell>
          <cell r="D14616">
            <v>27.59</v>
          </cell>
        </row>
        <row r="14617">
          <cell r="A14617">
            <v>6253</v>
          </cell>
          <cell r="B14617" t="str">
            <v>CAMINHAO BASCULANTE 204CV (VU=7ANOS) - MANUTENCAO</v>
          </cell>
          <cell r="C14617" t="str">
            <v>H</v>
          </cell>
          <cell r="D14617">
            <v>16.18</v>
          </cell>
        </row>
        <row r="14618">
          <cell r="A14618">
            <v>6254</v>
          </cell>
          <cell r="B14618" t="str">
            <v>CAMINHAO BASCULANTE 204CV - CUSTO COM MATERIAL NA OPERACAO</v>
          </cell>
          <cell r="C14618" t="str">
            <v>H</v>
          </cell>
          <cell r="D14618">
            <v>98.41</v>
          </cell>
        </row>
        <row r="14619">
          <cell r="A14619">
            <v>6255</v>
          </cell>
          <cell r="B14619" t="str">
            <v>CAMINHAO BASCULANTE 204CV / VALOR DA MAO-DE-OBRA NA OPERACAO</v>
          </cell>
          <cell r="C14619" t="str">
            <v>H</v>
          </cell>
          <cell r="D14619">
            <v>17.36</v>
          </cell>
        </row>
        <row r="14620">
          <cell r="A14620">
            <v>6256</v>
          </cell>
          <cell r="B14620" t="str">
            <v>CAMINHAO BASCULANTE 204CV (VU=7ANOS/14.000H) - CHP DIURNO</v>
          </cell>
          <cell r="C14620" t="str">
            <v>CHP</v>
          </cell>
          <cell r="D14620">
            <v>159.54000000000002</v>
          </cell>
        </row>
        <row r="14621">
          <cell r="A14621">
            <v>6257</v>
          </cell>
          <cell r="B14621" t="str">
            <v>CAMINHAO BASCULANTE 204CV (VU=7ANOS/14.000H) - CHI DIURNO</v>
          </cell>
          <cell r="C14621" t="str">
            <v>CHI</v>
          </cell>
          <cell r="D14621">
            <v>44.95</v>
          </cell>
        </row>
        <row r="14622">
          <cell r="A14622">
            <v>6258</v>
          </cell>
          <cell r="B14622" t="str">
            <v xml:space="preserve">CAMINHAO BASCULANTE,6,0 M3 - 211CV - 11,24T,(VU=7ANOS) - DEPRECIACAO E JUROS </v>
          </cell>
          <cell r="C14622" t="str">
            <v>H</v>
          </cell>
          <cell r="D14622">
            <v>20.98</v>
          </cell>
        </row>
        <row r="14623">
          <cell r="A14623">
            <v>6259</v>
          </cell>
          <cell r="B14623" t="str">
            <v>CAMINHAO PIPA 6000L TOCO, 1- 7,5T (VU=6ANOS) (INCLUI TANQUE DE ACO PARA TRANSPORTE DE AGUA) - CUSTO HORARIO PRODUTIVO DIURNO</v>
          </cell>
          <cell r="C14623" t="str">
            <v>CHP</v>
          </cell>
          <cell r="D14623">
            <v>89.27</v>
          </cell>
        </row>
        <row r="14624">
          <cell r="A14624">
            <v>6260</v>
          </cell>
          <cell r="B14624" t="str">
            <v>CAMINHAO PIPA 6000L TOCO, 1- 7,5T (VU=6ANOS) (INCLUI TANQUE DE ACO PARA TRANSPORTE DE AGUA) - CUSTO HORARIO IMPRODUTIVO DIURNO</v>
          </cell>
          <cell r="C14624" t="str">
            <v>CHI</v>
          </cell>
          <cell r="D14624">
            <v>39.61</v>
          </cell>
        </row>
        <row r="14625">
          <cell r="A14625">
            <v>6388</v>
          </cell>
          <cell r="B14625" t="str">
            <v>MAQUINA SOLDA ARCO 375A DIESEL 33CV CHP DIURNO EXCLUSIVE OPERADOR</v>
          </cell>
          <cell r="C14625" t="str">
            <v>CHP</v>
          </cell>
          <cell r="D14625">
            <v>44.680000000000007</v>
          </cell>
        </row>
        <row r="14626">
          <cell r="A14626">
            <v>6389</v>
          </cell>
          <cell r="B14626" t="str">
            <v>MAQUINA SOLDA ARCO 375A DIESEL 33CV CHI DIURNO EXCLUSIVE OPERADOR</v>
          </cell>
          <cell r="C14626" t="str">
            <v>CHI</v>
          </cell>
          <cell r="D14626">
            <v>16.21</v>
          </cell>
        </row>
        <row r="14627">
          <cell r="A14627">
            <v>6390</v>
          </cell>
          <cell r="B14627" t="str">
            <v>MAQUINA SOLDA ARCO 375A DIESEL 33CV CHI NOTURNO EXCLUSIVE OPERADOR</v>
          </cell>
          <cell r="C14627" t="str">
            <v>H</v>
          </cell>
          <cell r="D14627">
            <v>12.67</v>
          </cell>
        </row>
        <row r="14628">
          <cell r="A14628">
            <v>6391</v>
          </cell>
          <cell r="B14628" t="str">
            <v>SOLDA TOPO DESCENDENTE CHANFRADA ESPESSURA=1/4" CHAPA/PERFIL/TUBO ACO COM CONVERSOR DIESEL.</v>
          </cell>
          <cell r="C14628" t="str">
            <v>M</v>
          </cell>
          <cell r="D14628">
            <v>91.87</v>
          </cell>
        </row>
        <row r="14629">
          <cell r="A14629">
            <v>6454</v>
          </cell>
          <cell r="B14629" t="str">
            <v xml:space="preserve">FORNECIMENTO E LANCAMENTO DE PEDRA DE MAO                                                                                                                                                               </v>
          </cell>
          <cell r="C14629" t="str">
            <v>M3</v>
          </cell>
          <cell r="D14629">
            <v>104.98</v>
          </cell>
        </row>
        <row r="14630">
          <cell r="A14630">
            <v>6514</v>
          </cell>
          <cell r="B14630" t="str">
            <v xml:space="preserve">FORNECIMENTO E LANCAMENTO DE BRITA N. 4                                                                                                                                                                 </v>
          </cell>
          <cell r="C14630" t="str">
            <v>M3</v>
          </cell>
          <cell r="D14630">
            <v>76.14</v>
          </cell>
        </row>
        <row r="14631">
          <cell r="A14631">
            <v>6538</v>
          </cell>
          <cell r="B14631" t="str">
            <v>TRATOR DE ESTEIRAS - D6 - DEPRECIACAO</v>
          </cell>
          <cell r="C14631" t="str">
            <v>H</v>
          </cell>
          <cell r="D14631">
            <v>66.5</v>
          </cell>
        </row>
        <row r="14632">
          <cell r="A14632">
            <v>6539</v>
          </cell>
          <cell r="B14632" t="str">
            <v>TRATOR DE ESTEIRAS - D6 - JUROS</v>
          </cell>
          <cell r="C14632" t="str">
            <v>H</v>
          </cell>
          <cell r="D14632">
            <v>21.21</v>
          </cell>
        </row>
        <row r="14633">
          <cell r="A14633">
            <v>6540</v>
          </cell>
          <cell r="B14633" t="str">
            <v>TRATOR DE ESTEIRAS - D6 - MANUTENCAO</v>
          </cell>
          <cell r="C14633" t="str">
            <v>H</v>
          </cell>
          <cell r="D14633">
            <v>66.5</v>
          </cell>
        </row>
        <row r="14634">
          <cell r="A14634">
            <v>6541</v>
          </cell>
          <cell r="B14634" t="str">
            <v xml:space="preserve">TRATOR DE ESTEIRAS - D6 - CUSTOS C/ MAT. NA OPERACAO                                                                                                                                                    </v>
          </cell>
          <cell r="C14634" t="str">
            <v xml:space="preserve">H </v>
          </cell>
          <cell r="D14634">
            <v>67.540000000000006</v>
          </cell>
        </row>
        <row r="14635">
          <cell r="A14635">
            <v>6542</v>
          </cell>
          <cell r="B14635" t="str">
            <v>TRATOR DE ESTEIRAS - D6 - MAO DE OBRA NA OPERACAO</v>
          </cell>
          <cell r="C14635" t="str">
            <v>H</v>
          </cell>
          <cell r="D14635">
            <v>19.96</v>
          </cell>
        </row>
        <row r="14636">
          <cell r="A14636">
            <v>6878</v>
          </cell>
          <cell r="B14636" t="str">
            <v>CAMINHAO BASCULANTE 4,0M3 TOCO 162CV PBT=11800KG - CHP DIURNO</v>
          </cell>
          <cell r="C14636" t="str">
            <v>CHP</v>
          </cell>
          <cell r="D14636">
            <v>119.08000000000001</v>
          </cell>
        </row>
        <row r="14637">
          <cell r="A14637">
            <v>6879</v>
          </cell>
          <cell r="B14637" t="str">
            <v>ROLO COMPACTADOR DE PNEUS ESTATICO, PRESSAO VARIAVEL, POTENCIA 111HP - PESO SEM/COM LASTRO 9,5/22,4T. - CHP</v>
          </cell>
          <cell r="C14637" t="str">
            <v>CHP</v>
          </cell>
          <cell r="D14637">
            <v>107.87</v>
          </cell>
        </row>
        <row r="14638">
          <cell r="A14638">
            <v>6880</v>
          </cell>
          <cell r="B14638" t="str">
            <v>ROLO COMPACTADOR DE PNEUS ESTATICO, PRESSAO VARIAVEL, POTENCIA 111HP - PESO SEM/COM LASTRO 9,5/22,4T - CHI</v>
          </cell>
          <cell r="C14638" t="str">
            <v>CHI</v>
          </cell>
          <cell r="D14638">
            <v>43.679999999999993</v>
          </cell>
        </row>
        <row r="14639">
          <cell r="A14639">
            <v>7006</v>
          </cell>
          <cell r="B14639" t="str">
            <v>EXTRUSORA DE GUIAS E SARJETAS 14HP - CHP</v>
          </cell>
          <cell r="C14639" t="str">
            <v>CHP</v>
          </cell>
          <cell r="D14639">
            <v>19.89</v>
          </cell>
        </row>
        <row r="14640">
          <cell r="A14640">
            <v>7008</v>
          </cell>
          <cell r="B14640" t="str">
            <v>EXTRUSORA DE GUIAS E SARJETAS 14HP - DEPRECIACAO</v>
          </cell>
          <cell r="C14640" t="str">
            <v>H</v>
          </cell>
          <cell r="D14640">
            <v>7.71</v>
          </cell>
        </row>
        <row r="14641">
          <cell r="A14641">
            <v>7009</v>
          </cell>
          <cell r="B14641" t="str">
            <v>EXTRUSORA DE GUIAS E SARJETAS 14HP - JUROS</v>
          </cell>
          <cell r="C14641" t="str">
            <v>H</v>
          </cell>
          <cell r="D14641">
            <v>2.91</v>
          </cell>
        </row>
        <row r="14642">
          <cell r="A14642">
            <v>7010</v>
          </cell>
          <cell r="B14642" t="str">
            <v>EXTRUSORA DE GUIAS E SARJETAS 14HP - MANUTENCAO</v>
          </cell>
          <cell r="C14642" t="str">
            <v>H</v>
          </cell>
          <cell r="D14642">
            <v>3.86</v>
          </cell>
        </row>
        <row r="14643">
          <cell r="A14643">
            <v>7011</v>
          </cell>
          <cell r="B14643" t="str">
            <v xml:space="preserve">ESCAVACAO E ACERTO MANUAL NA FAIXA DE 0,45M DE LARGURA P/ EXECUCAODE MEIO-FIO E SARJETA CONJUGADOS                                                                                                      </v>
          </cell>
          <cell r="C14643" t="str">
            <v xml:space="preserve">M </v>
          </cell>
          <cell r="D14643">
            <v>3.63</v>
          </cell>
        </row>
        <row r="14644">
          <cell r="A14644">
            <v>7012</v>
          </cell>
          <cell r="B14644" t="str">
            <v>VEICULO UTILITARIO TIPO PICK-UP A GASOLINA COM 56,8CV - CHP</v>
          </cell>
          <cell r="C14644" t="str">
            <v>CHP</v>
          </cell>
          <cell r="D14644">
            <v>74.680000000000007</v>
          </cell>
        </row>
        <row r="14645">
          <cell r="A14645">
            <v>7013</v>
          </cell>
          <cell r="B14645" t="str">
            <v>VEICULO UTILITARIO TIPO PICK-UP A GASOLINA COM 56,8CV - DEPRECIACAO</v>
          </cell>
          <cell r="C14645" t="str">
            <v>H</v>
          </cell>
          <cell r="D14645">
            <v>5.36</v>
          </cell>
        </row>
        <row r="14646">
          <cell r="A14646">
            <v>7014</v>
          </cell>
          <cell r="B14646" t="str">
            <v>VEICULO UTILITARIO TIPO PICK-UP A GASOLINA COM 56,8CV - JUROS</v>
          </cell>
          <cell r="C14646" t="str">
            <v>H</v>
          </cell>
          <cell r="D14646">
            <v>2.2599999999999998</v>
          </cell>
        </row>
        <row r="14647">
          <cell r="A14647">
            <v>7015</v>
          </cell>
          <cell r="B14647" t="str">
            <v>VEICULO UTILITARIO TIPO PICK-UP A GASOLINA COM 56,8CV - MANUTENCAO</v>
          </cell>
          <cell r="C14647" t="str">
            <v>H</v>
          </cell>
          <cell r="D14647">
            <v>4.42</v>
          </cell>
        </row>
        <row r="14648">
          <cell r="A14648">
            <v>7016</v>
          </cell>
          <cell r="B14648" t="str">
            <v>VEICULO UTILITARIO TIPO PICK-UP A GASOLINA COM 56,8CV - CUSTOS C/MATERIAL NA OPERACAO</v>
          </cell>
          <cell r="C14648" t="str">
            <v>H</v>
          </cell>
          <cell r="D14648">
            <v>44.11</v>
          </cell>
        </row>
        <row r="14649">
          <cell r="A14649">
            <v>7017</v>
          </cell>
          <cell r="B14649" t="str">
            <v>MÃO-DE-OBRA OPERAÇÃO DIURNA - VEÍCULO LEVE</v>
          </cell>
          <cell r="C14649" t="str">
            <v>H</v>
          </cell>
          <cell r="D14649">
            <v>18.53</v>
          </cell>
        </row>
        <row r="14650">
          <cell r="A14650">
            <v>7018</v>
          </cell>
          <cell r="B14650" t="str">
            <v>DISTRIBUIDOR DE BETUME 6000L SOB PRESSAO MONTADO SOBRE CHASSIS DE CHP 157,50</v>
          </cell>
          <cell r="C14650" t="str">
            <v>CHP</v>
          </cell>
          <cell r="D14650">
            <v>172.13</v>
          </cell>
        </row>
        <row r="14651">
          <cell r="A14651">
            <v>7019</v>
          </cell>
          <cell r="B14651" t="str">
            <v>DISTRIBUIDOR DE BETUME 6000L 56CV SOB PRESSAO MONTADO SOBRE CHASSIS DECAMINHAO - DEPRECIACAO</v>
          </cell>
          <cell r="C14651" t="str">
            <v>H</v>
          </cell>
          <cell r="D14651">
            <v>17.809999999999999</v>
          </cell>
        </row>
        <row r="14652">
          <cell r="A14652">
            <v>7020</v>
          </cell>
          <cell r="B14652" t="str">
            <v>DISTRIBUIDOR DE BETUME 6000L 56CV SOB PRESSAO MONTADO SOBRE CHASSIS DECAMINHAO - JUROS</v>
          </cell>
          <cell r="C14652" t="str">
            <v>H</v>
          </cell>
          <cell r="D14652">
            <v>8.9</v>
          </cell>
        </row>
        <row r="14653">
          <cell r="A14653">
            <v>7021</v>
          </cell>
          <cell r="B14653" t="str">
            <v>DISTRIBUIDOR DE BETUME 6000L 56CV SOB PRESSAO MONTADO SOBRE CHASSIS DECAMINHAO - MANUTENCAO</v>
          </cell>
          <cell r="C14653" t="str">
            <v>H</v>
          </cell>
          <cell r="D14653">
            <v>16.03</v>
          </cell>
        </row>
        <row r="14654">
          <cell r="A14654">
            <v>7022</v>
          </cell>
          <cell r="B14654" t="str">
            <v>DISTRIBUIDOR DE BETUME 6000L, 56CV SOB PRESSAO MONTADO SOBRE CHASSIS DE CAMINHAO - CUSTOS COM MATERIAL OPERACAO DIURNA</v>
          </cell>
          <cell r="C14654" t="str">
            <v>H</v>
          </cell>
          <cell r="D14654">
            <v>129.38999999999999</v>
          </cell>
        </row>
        <row r="14655">
          <cell r="A14655">
            <v>7023</v>
          </cell>
          <cell r="B14655" t="str">
            <v>DISTRIBUIDOR DE BETUME 6000L 56CV SOB PRESSAO MONTADO SOBRE CHASSIS DE CAMINHÃO - CHI</v>
          </cell>
          <cell r="C14655" t="str">
            <v>CHI</v>
          </cell>
          <cell r="D14655">
            <v>26.71</v>
          </cell>
        </row>
        <row r="14656">
          <cell r="A14656">
            <v>7030</v>
          </cell>
          <cell r="B14656" t="str">
            <v>TANQUE ESTACINARIO TAA COM SERPENTINA E CAPACIDADE PARA 30.000L - CHP</v>
          </cell>
          <cell r="C14656" t="str">
            <v>CHP</v>
          </cell>
          <cell r="D14656">
            <v>121.83</v>
          </cell>
        </row>
        <row r="14657">
          <cell r="A14657">
            <v>7032</v>
          </cell>
          <cell r="B14657" t="str">
            <v>TANQUE DE ASFALTO ESTACIONÁRIO COM SERPENTINA, CAPACIDADE 30.000 L - DEPRECIAÇÃO. AF_06/2014</v>
          </cell>
          <cell r="C14657" t="str">
            <v>H</v>
          </cell>
          <cell r="D14657">
            <v>3.49</v>
          </cell>
        </row>
        <row r="14658">
          <cell r="A14658">
            <v>7033</v>
          </cell>
          <cell r="B14658" t="str">
            <v>TANQUE DE ASFALTO ESTACIONÁRIO COM SERPENTINA, CAPACIDADE 30.000 L - JUROS. AF_06/2014</v>
          </cell>
          <cell r="C14658" t="str">
            <v>H</v>
          </cell>
          <cell r="D14658">
            <v>1.05</v>
          </cell>
        </row>
        <row r="14659">
          <cell r="A14659">
            <v>7034</v>
          </cell>
          <cell r="B14659" t="str">
            <v>TANQUE DE ASFALTO ESTACIONÁRIO COM SERPENTINA, CAPACIDADE 30.000 L - MANUTENÇÃO. AF_06/2014</v>
          </cell>
          <cell r="C14659" t="str">
            <v>H</v>
          </cell>
          <cell r="D14659">
            <v>2.4300000000000002</v>
          </cell>
        </row>
        <row r="14660">
          <cell r="A14660">
            <v>7035</v>
          </cell>
          <cell r="B14660" t="str">
            <v>TANQUE DE ASFALTO ESTACIONÁRIO COM SERPENTINA, CAPACIDADE 30.000 L - MATERIAIS NA OPERAÇÃO. AF_06/2014</v>
          </cell>
          <cell r="C14660" t="str">
            <v>H</v>
          </cell>
          <cell r="D14660">
            <v>114.86</v>
          </cell>
        </row>
        <row r="14661">
          <cell r="A14661">
            <v>7038</v>
          </cell>
          <cell r="B14661" t="str">
            <v>ROLO COMPACTADOR DE PNEUS ESTATICO, PRESSAO VARIAVEL, POTENCIA 111HP -PESO SEM/COM LASTRO 9,5/22,4T - DEPRECIACAO</v>
          </cell>
          <cell r="C14661" t="str">
            <v>H</v>
          </cell>
          <cell r="D14661">
            <v>19.239999999999998</v>
          </cell>
        </row>
        <row r="14662">
          <cell r="A14662">
            <v>7039</v>
          </cell>
          <cell r="B14662" t="str">
            <v>ROLO COMPACTADOR DE PNEUS ESTATICO, PRESSAO VARIAVEL, POTENCIA 111HP -PESO SEM/COM LASTRO 9,5/22,4T - JUROS</v>
          </cell>
          <cell r="C14662" t="str">
            <v>H</v>
          </cell>
          <cell r="D14662">
            <v>5.29</v>
          </cell>
        </row>
        <row r="14663">
          <cell r="A14663">
            <v>7040</v>
          </cell>
          <cell r="B14663" t="str">
            <v>ROLO COMPACTADOR DE PNEUS ESTATICO, PRESSAO VARIAVEL, POTENCIA 111HP -PESO SEM/COM LASTRO 9,5/22,4T - MANUTENCAO</v>
          </cell>
          <cell r="C14663" t="str">
            <v>H</v>
          </cell>
          <cell r="D14663">
            <v>19.809999999999999</v>
          </cell>
        </row>
        <row r="14664">
          <cell r="A14664">
            <v>7044</v>
          </cell>
          <cell r="B14664" t="str">
            <v>MOTOBOMBA TRASH (PARA ÁGUA SUJA) AUTO ESCORVANTE, MOTOR GASOLINADE 6,41 HP, DIÂMETROS DE SUCÇÃO X RECALQUE: 3• X 3•, HM/Q = 10 MCA / 60 M3/H A 23 MCA / 0 M3/H - DEPRECIAÇÃO. AF_10/2014</v>
          </cell>
          <cell r="C14664" t="str">
            <v>H</v>
          </cell>
          <cell r="D14664">
            <v>0.18</v>
          </cell>
        </row>
        <row r="14665">
          <cell r="A14665">
            <v>7045</v>
          </cell>
          <cell r="B14665" t="str">
            <v>MOTOBOMBA TRASH (PARA ÁGUA SUJA) AUTO ESCORVANTE, MOTOR GASOLINADE 6,41 HP, DIÂMETROS DE SUCÇÃO X RECALQUE: 3• X 3•, HM/Q = 10 MCA / 60 M3/H A 23 MCA / 0 M3/H - JUROS. AF_10/2014</v>
          </cell>
          <cell r="C14665" t="str">
            <v>H</v>
          </cell>
          <cell r="D14665">
            <v>0.05</v>
          </cell>
        </row>
        <row r="14666">
          <cell r="A14666">
            <v>7046</v>
          </cell>
          <cell r="B14666" t="str">
            <v>MOTOBOMBA TRASH (PARA ÁGUA SUJA) AUTO ESCORVANTE, MOTOR GASOLINADE 6,41 HP, DIÂMETROS DE SUCÇÃO X RECALQUE: 3• X 3•, HM/Q = 10 MCA / 60 M3/H A 23 MCA / 0 M3/H - MANUTENÇÃO. AF_10/2014</v>
          </cell>
          <cell r="C14666" t="str">
            <v>H</v>
          </cell>
          <cell r="D14666">
            <v>0.12</v>
          </cell>
        </row>
        <row r="14667">
          <cell r="A14667">
            <v>7047</v>
          </cell>
          <cell r="B14667" t="str">
            <v>MOTOBOMBA TRASH (PARA ÁGUA SUJA) AUTO ESCORVANTE, MOTOR GASOLINADE 6,41 HP, DIÂMETROS DE SUCÇÃO X RECALQUE: 3• X 3•, HM/Q = 10 MCA / 60 M3/H A 23 MCA / 0 M3/H - MATERIAIS NA OPERAÇÃO. AF_10/2014</v>
          </cell>
          <cell r="C14667" t="str">
            <v>H</v>
          </cell>
          <cell r="D14667">
            <v>4.53</v>
          </cell>
        </row>
        <row r="14668">
          <cell r="A14668">
            <v>7049</v>
          </cell>
          <cell r="B14668" t="str">
            <v>ROLO COMPACTADOR VIBRATÓRIO PÉ DE CARNEIRO, POTÊNCIA 150HP, PESO OPERACIONAL 9,8 T, IMPACTO DINÂMICO 31,75 T - CHP</v>
          </cell>
          <cell r="C14668" t="str">
            <v>CHP</v>
          </cell>
          <cell r="D14668">
            <v>117.18</v>
          </cell>
        </row>
        <row r="14669">
          <cell r="A14669">
            <v>7051</v>
          </cell>
          <cell r="B14669" t="str">
            <v>ROLO COMPACTADOR VIBRATÓRIO PÉ DE CARNEIRO, POTÊNCIA 150HP, PESO OPERA H 22,97</v>
          </cell>
          <cell r="C14669" t="str">
            <v>H</v>
          </cell>
          <cell r="D14669">
            <v>20.5</v>
          </cell>
        </row>
        <row r="14670">
          <cell r="A14670">
            <v>7052</v>
          </cell>
          <cell r="B14670" t="str">
            <v>ROLO COMPACTADOR VIBRATÓRIO PÉ DE CARNEIRO, POTÊNCIA 150HP, PESO OPERA H 11,48</v>
          </cell>
          <cell r="C14670" t="str">
            <v>H</v>
          </cell>
          <cell r="D14670">
            <v>4.78</v>
          </cell>
        </row>
        <row r="14671">
          <cell r="A14671">
            <v>7053</v>
          </cell>
          <cell r="B14671" t="str">
            <v>ROLO COMPACTADOR VIBRATÓRIO PÉ DE CARNEIRO, POTÊNCIA 150HP, PESO OPERA H 20,68</v>
          </cell>
          <cell r="C14671" t="str">
            <v>H</v>
          </cell>
          <cell r="D14671">
            <v>22.77</v>
          </cell>
        </row>
        <row r="14672">
          <cell r="A14672">
            <v>7054</v>
          </cell>
          <cell r="B14672" t="str">
            <v>ROLO COMPACTADOR VIBRATÓRIO PÉ DE CARNEIRO, POTÊNCIA 150HP, PESO OPERACIONAL 9,8 T, IMPACTO DINÂMICO 31,75 T - CUSTOS COM MATERIAL NA OPERACAO</v>
          </cell>
          <cell r="C14672" t="str">
            <v>H</v>
          </cell>
          <cell r="D14672">
            <v>49.98</v>
          </cell>
        </row>
        <row r="14673">
          <cell r="A14673">
            <v>7058</v>
          </cell>
          <cell r="B14673" t="str">
            <v>CAMINHAO BASCULANTE 4,0M3 152CV COM CAPACIDADE UTIL DE 8,5T - DEPRECIACAO</v>
          </cell>
          <cell r="C14673" t="str">
            <v>H</v>
          </cell>
          <cell r="D14673">
            <v>20.43</v>
          </cell>
        </row>
        <row r="14674">
          <cell r="A14674">
            <v>7059</v>
          </cell>
          <cell r="B14674" t="str">
            <v>CAMINHAO BASCULANTE 4,0M3 CARGA UTIL 8,5T 152CV - JUROS</v>
          </cell>
          <cell r="C14674" t="str">
            <v>H</v>
          </cell>
          <cell r="D14674">
            <v>6.52</v>
          </cell>
        </row>
        <row r="14675">
          <cell r="A14675">
            <v>7060</v>
          </cell>
          <cell r="B14675" t="str">
            <v>CAMINHAO BASCULANTE 4,0M3 CARGA UTIL 8,5T 152CV - MANUTENCAO</v>
          </cell>
          <cell r="C14675" t="str">
            <v>H</v>
          </cell>
          <cell r="D14675">
            <v>20.43</v>
          </cell>
        </row>
        <row r="14676">
          <cell r="A14676">
            <v>7061</v>
          </cell>
          <cell r="B14676" t="str">
            <v>CAMINHAO BASCULANTE 4,0M3 CARGA UTIL 8,5T 152CV - CUSTOS COM MATERIAL NA OPERACAO</v>
          </cell>
          <cell r="C14676" t="str">
            <v>H</v>
          </cell>
          <cell r="D14676">
            <v>73.319999999999993</v>
          </cell>
        </row>
        <row r="14677">
          <cell r="A14677">
            <v>7062</v>
          </cell>
          <cell r="B14677" t="str">
            <v>CAMINHAO BASCULANTE 4,0M3 CARGA UTIL 8,5T 152CV - MAO-DE-OBRA NA OPERACAO</v>
          </cell>
          <cell r="C14677" t="str">
            <v>H</v>
          </cell>
          <cell r="D14677">
            <v>17.36</v>
          </cell>
        </row>
        <row r="14678">
          <cell r="A14678">
            <v>7063</v>
          </cell>
          <cell r="B14678" t="str">
            <v>TRATOR DE PNEUS, POTÊNCIA 122 CV, TRAÇÃO 4X4, PESO COM LASTRO DE 4.510 KG - DEPRECIAÇÃO. AF_06/2014</v>
          </cell>
          <cell r="C14678" t="str">
            <v>H</v>
          </cell>
          <cell r="D14678">
            <v>6.28</v>
          </cell>
        </row>
        <row r="14679">
          <cell r="A14679">
            <v>7064</v>
          </cell>
          <cell r="B14679" t="str">
            <v>TRATOR DE PNEUS, POTÊNCIA 122 CV, TRAÇÃO 4X4, PESO COM LASTRO DE 4.510 KG - JUROS. AF_06/2014</v>
          </cell>
          <cell r="C14679" t="str">
            <v>H</v>
          </cell>
          <cell r="D14679">
            <v>2.12</v>
          </cell>
        </row>
        <row r="14680">
          <cell r="A14680">
            <v>7065</v>
          </cell>
          <cell r="B14680" t="str">
            <v>TRATOR DE PNEUS COM POTENCIA DE 122 CV, TRACAO 4 X 4, PESO COM LASTRO DE 4510 KG - MANUTENÇÃO. AF_06/2014</v>
          </cell>
          <cell r="C14680" t="str">
            <v>H</v>
          </cell>
          <cell r="D14680">
            <v>6.87</v>
          </cell>
        </row>
        <row r="14681">
          <cell r="A14681">
            <v>7066</v>
          </cell>
          <cell r="B14681" t="str">
            <v>TRATOR DE PNEUS, POTÊNCIA 122 CV, TRAÇÃO 4X4, PESO COM LASTRO DE 4.510 KG - MATERIAIS NA OPERAÇÃO. AF_06/2014</v>
          </cell>
          <cell r="C14681" t="str">
            <v>H</v>
          </cell>
          <cell r="D14681">
            <v>48.13</v>
          </cell>
        </row>
        <row r="14682">
          <cell r="A14682">
            <v>7100</v>
          </cell>
          <cell r="B14682" t="str">
            <v xml:space="preserve">LAMINADO MELAMINICO TEXTURIZADO COLADO EM COMPENSADO ESPESSURA 1,3MM                                                                                                                                    </v>
          </cell>
          <cell r="C14682" t="str">
            <v>M2</v>
          </cell>
          <cell r="D14682">
            <v>33.33</v>
          </cell>
        </row>
        <row r="14683">
          <cell r="A14683">
            <v>53781</v>
          </cell>
          <cell r="B14683" t="str">
            <v>CAMINHAO BASCULANTE 4,0M3 TOCO 162CV PBT=11800KG - DEPRECIACAO</v>
          </cell>
          <cell r="C14683" t="str">
            <v>H</v>
          </cell>
          <cell r="D14683">
            <v>16.2</v>
          </cell>
        </row>
        <row r="14684">
          <cell r="A14684">
            <v>53782</v>
          </cell>
          <cell r="B14684" t="str">
            <v>CAMINHAO BASCULANTE 4,0M3 TOCO 162CV PBT=11800KG - MANUTENCAO</v>
          </cell>
          <cell r="C14684" t="str">
            <v>H</v>
          </cell>
          <cell r="D14684">
            <v>16.2</v>
          </cell>
        </row>
        <row r="14685">
          <cell r="A14685">
            <v>53785</v>
          </cell>
          <cell r="B14685" t="str">
            <v>CAMINHAO BASCULANTE 4,0M3 TOCO 162CV PBT=11800KG - MAO-DE-OBRA NA OPERACAO DIURNA</v>
          </cell>
          <cell r="C14685" t="str">
            <v>H</v>
          </cell>
          <cell r="D14685">
            <v>17.36</v>
          </cell>
        </row>
        <row r="14686">
          <cell r="A14686">
            <v>53786</v>
          </cell>
          <cell r="B14686" t="str">
            <v>RETROESCAVADEIRA SOBRE RODAS COM CARREGADEIRA, TRAÇÃO 4X4,POTÊNCIA LÍQ. 88 HP, CAÇAMBA CARREG. CAP. MÍN. 1 M3, CAÇAMBA RETROCAP. 0,26 M3, PESO OPERACIONAL MÍN. 6.674 KG, PROFUNDIDADE ESCAVAÇÃO MÁX. 4,37 M - MATERIAIS NA OPERAÇÃO. AF_06/2014</v>
          </cell>
          <cell r="C14686" t="str">
            <v>H</v>
          </cell>
          <cell r="D14686">
            <v>36.799999999999997</v>
          </cell>
        </row>
        <row r="14687">
          <cell r="A14687">
            <v>53787</v>
          </cell>
          <cell r="B14687" t="str">
            <v>ROLO COMPACTADOR VIBRATÓRIO DE CILINDRO LISO, AUTO-PROPEL. 80HP, PESO MÁXIMO OPERACIONAL 8,1T - CUSTO DE MATERIAIS NA OPERAÇÃO</v>
          </cell>
          <cell r="C14687" t="str">
            <v>H</v>
          </cell>
          <cell r="D14687">
            <v>62.71</v>
          </cell>
        </row>
        <row r="14688">
          <cell r="A14688">
            <v>53788</v>
          </cell>
          <cell r="B14688" t="str">
            <v>ROLO COMPACTADOR VIBRATORIO DE CILINDRO LISO, AUTO-PROPELIDO 83 CV - 6,6T, IMPACTO DINAMICO 18,5/11,5T - CUSTO DE MATERIAIS NA OPERACAO</v>
          </cell>
          <cell r="C14688" t="str">
            <v>H</v>
          </cell>
          <cell r="D14688">
            <v>32</v>
          </cell>
        </row>
        <row r="14689">
          <cell r="A14689">
            <v>53790</v>
          </cell>
          <cell r="B14689" t="str">
            <v>ROLO COMPACTADOR VIBRATÓRIO, TANDEM, CILINDRO LISO, AUTO-PROPEL. - 40HP - 4,4T, IMPACTO DINÂMICO 3,1T, VU 5 ANOS - MAO DE OBRA NA OPERACAO.</v>
          </cell>
          <cell r="C14689" t="str">
            <v>H</v>
          </cell>
          <cell r="D14689">
            <v>19.149999999999999</v>
          </cell>
        </row>
        <row r="14690">
          <cell r="A14690">
            <v>53792</v>
          </cell>
          <cell r="B14690" t="str">
            <v>CAMINHAO BASCULANTE ,162HP- 6M3 - OPERACAO DIURNA</v>
          </cell>
          <cell r="C14690" t="str">
            <v>H</v>
          </cell>
          <cell r="D14690">
            <v>62.71</v>
          </cell>
        </row>
        <row r="14691">
          <cell r="A14691">
            <v>53793</v>
          </cell>
          <cell r="B14691" t="str">
            <v>CAMINHAO BASCULANTE ,162HP- 6M3 / MAO-DE-OBRA NA OPERACAO DIURNA</v>
          </cell>
          <cell r="C14691" t="str">
            <v>H</v>
          </cell>
          <cell r="D14691">
            <v>17.36</v>
          </cell>
        </row>
        <row r="14692">
          <cell r="A14692">
            <v>53794</v>
          </cell>
          <cell r="B14692" t="str">
            <v>USINA DE CONCRETO FIXA CAPACIDADE 90/120 M³, 63HP - MANUTENÇÃO</v>
          </cell>
          <cell r="C14692" t="str">
            <v>H</v>
          </cell>
          <cell r="D14692">
            <v>18.600000000000001</v>
          </cell>
        </row>
        <row r="14693">
          <cell r="A14693">
            <v>53795</v>
          </cell>
          <cell r="B14693" t="str">
            <v>USINA DE CONCRETO FIXA CAPACIDADE 90/120 M³, 63HP - MÃO-DE-OBRA NA OPERAÇÃO NOTURNA</v>
          </cell>
          <cell r="C14693" t="str">
            <v>H</v>
          </cell>
          <cell r="D14693">
            <v>48.34</v>
          </cell>
        </row>
        <row r="14694">
          <cell r="A14694">
            <v>53796</v>
          </cell>
          <cell r="B14694" t="str">
            <v>CAMINHAO CARROCERIA ABERTA,EM MADEIRA, TOCO, 170CV - 11T (VU=6ANOS) - CHI DIURNO - DEPRECIACAO E JUROS</v>
          </cell>
          <cell r="C14694" t="str">
            <v>H</v>
          </cell>
          <cell r="D14694">
            <v>21.42</v>
          </cell>
        </row>
        <row r="14695">
          <cell r="A14695">
            <v>53797</v>
          </cell>
          <cell r="B14695" t="str">
            <v>CAMINHAO CARROCERIA ABERTA,EM MADEIRA, TOCO, 170CV - 11T (VU=6ANOS) - MATERIAIS/OPERACAO</v>
          </cell>
          <cell r="C14695" t="str">
            <v>H</v>
          </cell>
          <cell r="D14695">
            <v>55.9</v>
          </cell>
        </row>
        <row r="14696">
          <cell r="A14696">
            <v>53798</v>
          </cell>
          <cell r="B14696" t="str">
            <v>CAMINHAO CARROCERIA ABERTA,EM MADEIRA, TOCO, 170CV - 11T (VU=6ANOS) - MAO-DE-OBRA DIURNA NA OPERACAO</v>
          </cell>
          <cell r="C14696" t="str">
            <v>H</v>
          </cell>
          <cell r="D14696">
            <v>18.63</v>
          </cell>
        </row>
        <row r="14697">
          <cell r="A14697">
            <v>53799</v>
          </cell>
          <cell r="B14697" t="str">
            <v>CAMINHAO CARROCERIA ABERTA,EM MADEIRA, TOCO, 170CV - 11T (VU=6ANOS) - CHI DIURNO - MAO-DE-OBRA NA OPERACAO NOTURNA</v>
          </cell>
          <cell r="C14697" t="str">
            <v>H</v>
          </cell>
          <cell r="D14697">
            <v>15.61</v>
          </cell>
        </row>
        <row r="14698">
          <cell r="A14698">
            <v>53800</v>
          </cell>
          <cell r="B14698" t="str">
            <v>USINA MISTURADORA DE SOLOS, DOSADORES TRIPLOS, CALHA VIBRATÓRIA, CAPACIDADE 200/500 TON, 201HP - MATERIAIS NA OPERAÇÃO</v>
          </cell>
          <cell r="C14698" t="str">
            <v>H</v>
          </cell>
          <cell r="D14698">
            <v>20.89</v>
          </cell>
        </row>
        <row r="14699">
          <cell r="A14699">
            <v>53801</v>
          </cell>
          <cell r="B14699" t="str">
            <v>USINA MISTURADORA DE SOLOS, DOSADORES TRIPLOS, CALHA VIBRATÓRIA, CAPACIDADE 200/500 TON, 201HP - MÃO-DE-OBRA NA OPERAÇÃO DIURNA</v>
          </cell>
          <cell r="C14699" t="str">
            <v>H</v>
          </cell>
          <cell r="D14699">
            <v>70.489999999999995</v>
          </cell>
        </row>
        <row r="14700">
          <cell r="A14700">
            <v>53804</v>
          </cell>
          <cell r="B14700" t="str">
            <v>VASSOURA MECÂNICA REBOCÁVEL COM ESCOVA CILÍNDRICA, LARGURA ÚTIL DE VARRIMENTO DE 2,44 M - MANUTENÇÃO. AF_06/2014</v>
          </cell>
          <cell r="C14700" t="str">
            <v>H</v>
          </cell>
          <cell r="D14700">
            <v>1.95</v>
          </cell>
        </row>
        <row r="14701">
          <cell r="A14701">
            <v>53806</v>
          </cell>
          <cell r="B14701" t="str">
            <v>TRATOR DE ESTEIRAS POTENCIA 165 HP, PESO OPERACIONAL 17,1T (VU=5ANOS)</v>
          </cell>
          <cell r="C14701" t="str">
            <v>H</v>
          </cell>
          <cell r="D14701">
            <v>52.87</v>
          </cell>
        </row>
        <row r="14702">
          <cell r="A14702">
            <v>53808</v>
          </cell>
          <cell r="B14702" t="str">
            <v>TRATOR DE ESTEIRAS POTENCIA 165 HP, PESO OPERACIONAL 17,1T - MAO-DE-OBRA NA OPERACAO NOTURNA</v>
          </cell>
          <cell r="C14702" t="str">
            <v>H</v>
          </cell>
          <cell r="D14702">
            <v>25.26</v>
          </cell>
        </row>
        <row r="14703">
          <cell r="A14703">
            <v>53810</v>
          </cell>
          <cell r="B14703" t="str">
            <v>TRATOR DE ESTEIRAS, POTÊNCIA 150 HP, PESO OPERACIONAL 16,7 T, COM RODA MOTRIZ ELEVADA E LÂMINA 3,18 M3 - MANUTENÇÃO. AF_06/2014</v>
          </cell>
          <cell r="C14703" t="str">
            <v>H</v>
          </cell>
          <cell r="D14703">
            <v>53.2</v>
          </cell>
        </row>
        <row r="14704">
          <cell r="A14704">
            <v>53811</v>
          </cell>
          <cell r="B14704" t="str">
            <v>TRATOR DE ESTEIRAS 153HP PESO OPERACIONAL 15T, COM RODA MOTRIZELEVADA - MA0-DE-OBRA NA OPERACAO DIURNA</v>
          </cell>
          <cell r="C14704" t="str">
            <v>H</v>
          </cell>
          <cell r="D14704">
            <v>21.05</v>
          </cell>
        </row>
        <row r="14705">
          <cell r="A14705">
            <v>53814</v>
          </cell>
          <cell r="B14705" t="str">
            <v>TRATOR DE ESTEIRAS, POTÊNCIA 347 HP, PESO OPERACIONAL 38,5 T, COM LÂMINA 8,70 M3 - MANUTENÇÃO. AF_06/2014</v>
          </cell>
          <cell r="C14705" t="str">
            <v>H</v>
          </cell>
          <cell r="D14705">
            <v>174.26</v>
          </cell>
        </row>
        <row r="14706">
          <cell r="A14706">
            <v>53815</v>
          </cell>
          <cell r="B14706" t="str">
            <v>TRATOR DE ESTEIRAS COM LAMINA - POTENCIA 305 HP - PESO OPERACIONAL 37T - MAO-DE-OBRA NA OPERACAO DIURNA</v>
          </cell>
          <cell r="C14706" t="str">
            <v>H</v>
          </cell>
          <cell r="D14706">
            <v>21.05</v>
          </cell>
        </row>
        <row r="14707">
          <cell r="A14707">
            <v>53816</v>
          </cell>
          <cell r="B14707" t="str">
            <v>TRATOR SOBRE ESTEIRAS 305HP - MAO-DE-OBRA NA OPERACAO NOTURNA</v>
          </cell>
          <cell r="C14707" t="str">
            <v>H</v>
          </cell>
          <cell r="D14707">
            <v>25.26</v>
          </cell>
        </row>
        <row r="14708">
          <cell r="A14708">
            <v>53817</v>
          </cell>
          <cell r="B14708" t="str">
            <v>TRATOR DE ESTEIRAS 99HP, PESO OPERACIONAL 8,5T - MATERIAIS NA OPERACAO</v>
          </cell>
          <cell r="C14708" t="str">
            <v>H</v>
          </cell>
          <cell r="D14708">
            <v>47.97</v>
          </cell>
        </row>
        <row r="14709">
          <cell r="A14709">
            <v>53818</v>
          </cell>
          <cell r="B14709" t="str">
            <v>ROLO COMPACTADOR VIBRATÓRIO REBOCÁVEL AÇO LISO, PESO 4,7T, IMPACTO DINÂMICO 18,3T - DEPRECIAÇÃO E JUROS</v>
          </cell>
          <cell r="C14709" t="str">
            <v>H</v>
          </cell>
          <cell r="D14709">
            <v>7.87</v>
          </cell>
        </row>
        <row r="14710">
          <cell r="A14710">
            <v>53819</v>
          </cell>
          <cell r="B14710" t="str">
            <v>ROLO COMPACTADOR VIBRATÓRIO REBOCÁVEL AÇO LISO, PESO 4,7T, IMPACTO DINÂMICO 18,3T - CUSTO COM MATERIAIS NA OPERACAO</v>
          </cell>
          <cell r="C14710" t="str">
            <v>H</v>
          </cell>
          <cell r="D14710">
            <v>36.659999999999997</v>
          </cell>
        </row>
        <row r="14711">
          <cell r="A14711">
            <v>53820</v>
          </cell>
          <cell r="B14711" t="str">
            <v>ROLO COMPACTADOR VIBRATÓRIO REBOCÁVEL AÇO LISO, PESO 4,7T, IMPACTO DINÂMICO 18,3T - CUSTO COM MAO-DE-OBRA NA OPERACAO DIURNA</v>
          </cell>
          <cell r="C14711" t="str">
            <v>H</v>
          </cell>
          <cell r="D14711">
            <v>19.149999999999999</v>
          </cell>
        </row>
        <row r="14712">
          <cell r="A14712">
            <v>53821</v>
          </cell>
          <cell r="B14712" t="str">
            <v>ROLO COMPACTADOR VIBRATÓRIO REBOCÁVEL AÇO LISO, PESO 4,7T, IMPACTO DINÂMICO 18,3T - CUSTO COM MÃO -DE-OBRA NA OPERAÇÃO NOTURNA</v>
          </cell>
          <cell r="C14712" t="str">
            <v>H</v>
          </cell>
          <cell r="D14712">
            <v>22.98</v>
          </cell>
        </row>
        <row r="14713">
          <cell r="A14713">
            <v>53823</v>
          </cell>
          <cell r="B14713" t="str">
            <v>ROLO COMPACTADOR DE PNEUS ESTÁTICO PARA ASFALTO, PRESSÃO VARIÁVEL, POTÊNCIA 99HP, PESO OPERACIONAL SEM/COM LASTRO 8,3/21,0 T - DEPRECIAÇÃO E JUROS</v>
          </cell>
          <cell r="C14713" t="str">
            <v>H</v>
          </cell>
          <cell r="D14713">
            <v>37</v>
          </cell>
        </row>
        <row r="14714">
          <cell r="A14714">
            <v>53824</v>
          </cell>
          <cell r="B14714" t="str">
            <v>ROLO COMPACTADOR DE PNEUS ESTATICO PARA ASFALTO, PRESSAO VARIAVEL, POTENCIA 99HP, PESO OPERACIONAL SEM/COM LASTRO 8,3/21,0 T - CUSTO COM MAO</v>
          </cell>
          <cell r="C14714" t="str">
            <v>H</v>
          </cell>
          <cell r="D14714">
            <v>19.149999999999999</v>
          </cell>
        </row>
        <row r="14715">
          <cell r="A14715">
            <v>53825</v>
          </cell>
          <cell r="B14715" t="str">
            <v>ROLO COMPACTADOR DE PNEUS ESTÁTICO PARA ASFALTO, PRESSÃO VARIÁVEL, POTÊNCIA 99HP, PESO OPERACIONAL SEM/COM LASTRO 8,3/21,0 T - CUSTO COM MATERIAIS NA OPERAÇÃO NOTURNA</v>
          </cell>
          <cell r="C14715" t="str">
            <v>H</v>
          </cell>
          <cell r="D14715">
            <v>19.149999999999999</v>
          </cell>
        </row>
        <row r="14716">
          <cell r="A14716">
            <v>53827</v>
          </cell>
          <cell r="B14716" t="str">
            <v>CAMINHAO TOCO, 177CV - 14T (VU=6ANOS) (NAO INCLUI CARROCERIA) - CUSTO HORARIO DE MATERIAIS NA OPERACAO</v>
          </cell>
          <cell r="C14716" t="str">
            <v>H</v>
          </cell>
          <cell r="D14716">
            <v>63.68</v>
          </cell>
        </row>
        <row r="14717">
          <cell r="A14717">
            <v>53828</v>
          </cell>
          <cell r="B14717" t="str">
            <v>CAMINHAO TOCO, 177CV - 14T (VU=6ANOS) (NAO INCLUI CARROCERIA) - MAO-DE</v>
          </cell>
          <cell r="C14717" t="str">
            <v>H</v>
          </cell>
          <cell r="D14717">
            <v>18.63</v>
          </cell>
        </row>
        <row r="14718">
          <cell r="A14718">
            <v>53829</v>
          </cell>
          <cell r="B14718" t="str">
            <v>CAMINHAO TOCO, 170CV - 11T (VU=6ANOS) (NAO INCLUI CARROCERIA) - CUSTO HORARIO DE MATERIAIS NA OPERACAO</v>
          </cell>
          <cell r="C14718" t="str">
            <v>H</v>
          </cell>
          <cell r="D14718">
            <v>62.71</v>
          </cell>
        </row>
        <row r="14719">
          <cell r="A14719">
            <v>53830</v>
          </cell>
          <cell r="B14719" t="str">
            <v>CAMINHAO TOCO, 170CV - 11T (VU=6ANOS) (NAO INCLUI CARROCERIA) - MAO-DE</v>
          </cell>
          <cell r="C14719" t="str">
            <v>H</v>
          </cell>
          <cell r="D14719">
            <v>22.36</v>
          </cell>
        </row>
        <row r="14720">
          <cell r="A14720">
            <v>53831</v>
          </cell>
          <cell r="B14720" t="str">
            <v>CAMINHAO PIPA 10000L TRUCADO, 208CV - 21,1T (VU=6ANOS) (INCLUI TANQUE DE ACO PARA TRANSPORTE DE AGUA E MOTOBOMBA CENTRIFUGA A GASOLINA 3,5CV) - CUSTO HORARIO DE MATERIAIS NA OPERACAO</v>
          </cell>
          <cell r="C14720" t="str">
            <v>H</v>
          </cell>
          <cell r="D14720">
            <v>62.93</v>
          </cell>
        </row>
        <row r="14721">
          <cell r="A14721">
            <v>53832</v>
          </cell>
          <cell r="B14721" t="str">
            <v>CAMINHAO PIPA 10000L TRUCADO, 208CV - 21,1T (VU=6ANOS) (INCLUI TANQUE DE ACO PARA TRANSPORTE DE AGUA E MOTOBOMBA CENTRIFUGA A GASOLINA 3,5CV) - MAO-DE-OBRA DIURNA NA OPERACAO</v>
          </cell>
          <cell r="C14721" t="str">
            <v>H</v>
          </cell>
          <cell r="D14721">
            <v>18.63</v>
          </cell>
        </row>
        <row r="14722">
          <cell r="A14722">
            <v>53833</v>
          </cell>
          <cell r="B14722" t="str">
            <v>DISTRIBUIDOR DE AGREGADO TIPO DOSADOR REBOCAVEL COM 4 PNEUS COM LARGURA 3,66 M - DEPRECIACAO E JUROS</v>
          </cell>
          <cell r="C14722" t="str">
            <v>H</v>
          </cell>
          <cell r="D14722">
            <v>9.35</v>
          </cell>
        </row>
        <row r="14723">
          <cell r="A14723">
            <v>53834</v>
          </cell>
          <cell r="B14723" t="str">
            <v>DISTRIBUIDOR DE AGREGADO TIPO DOSADOR REBOCAVEL COM 4 PNEUS COM LARGURA 3,66 M - MANUTENCAO</v>
          </cell>
          <cell r="C14723" t="str">
            <v>H</v>
          </cell>
          <cell r="D14723">
            <v>3.39</v>
          </cell>
        </row>
        <row r="14724">
          <cell r="A14724">
            <v>53837</v>
          </cell>
          <cell r="B14724" t="str">
            <v>DISTRIBUIDOR DE ASFALTO MONTADO SOBRE CAMINHAO TOCO 162 HP, COM TANQUE ISOLADO 6 M3 COM BARRA ESPARGIDORA DE 3,66 M - CUSTO C/ MATERIAIS NAOPERACAO</v>
          </cell>
          <cell r="C14724" t="str">
            <v>H</v>
          </cell>
          <cell r="D14724">
            <v>26.8</v>
          </cell>
        </row>
        <row r="14725">
          <cell r="A14725">
            <v>53840</v>
          </cell>
          <cell r="B14725" t="str">
            <v>GRADE DE DISCO REBOCÁVEL COM 20 DISCOS 24" X 6 MM COM PNEUS PARA TRANSPORTE - DEPRECIAÇÃO. AF_06/2014</v>
          </cell>
          <cell r="C14725" t="str">
            <v>H</v>
          </cell>
          <cell r="D14725">
            <v>1.82</v>
          </cell>
        </row>
        <row r="14726">
          <cell r="A14726">
            <v>53841</v>
          </cell>
          <cell r="B14726" t="str">
            <v>GRADE DE DISCO REBOCÁVEL COM 20 DISCOS 24" X 6 MM COM PNEUS PARA TRANSPORTE - MANUTENÇÃO. AF_06/2014</v>
          </cell>
          <cell r="C14726" t="str">
            <v>H</v>
          </cell>
          <cell r="D14726">
            <v>1.44</v>
          </cell>
        </row>
        <row r="14727">
          <cell r="A14727">
            <v>53842</v>
          </cell>
          <cell r="B14727" t="str">
            <v>LANCA ELEVATORIA TELESCOPICA DE ACIONAMENTO HIDRAULICO, CAPACIDADE DE CARGA 30.000 KG, COM CESTO, MONTADA SOBRE CAMINHAO TRUCADO - DEPRECIACAO E JUROS</v>
          </cell>
          <cell r="C14727" t="str">
            <v>H</v>
          </cell>
          <cell r="D14727">
            <v>255.35</v>
          </cell>
        </row>
        <row r="14728">
          <cell r="A14728">
            <v>53843</v>
          </cell>
          <cell r="B14728" t="str">
            <v>LANCA ELEVATORIA TELESCOPICA DE ACIONAMENTO HIDRAULICO, CAPACIDADE DE CARGA 30.000 KG, COM CESTO, MONTADA SOBRE CAMINHAO TRUCADO - CUSTO COM MA0-DE-OBRA NA OPERACAO DIURNA</v>
          </cell>
          <cell r="C14728" t="str">
            <v>H</v>
          </cell>
          <cell r="D14728">
            <v>18.63</v>
          </cell>
        </row>
        <row r="14729">
          <cell r="A14729">
            <v>53844</v>
          </cell>
          <cell r="B14729" t="str">
            <v>LANCA ELEVATORIA TELESCOPICA DE ACIONAMENTO HIDRAULICO, CAPACIDADE DE CARGA 30.000 KG, COM CESTO, MONTADA SOBRE CAMINHAO TRUCADO - CUSTO COM MA0-DE-OBRA NA OPERACAO NOTURNA</v>
          </cell>
          <cell r="C14729" t="str">
            <v>H</v>
          </cell>
          <cell r="D14729">
            <v>22.36</v>
          </cell>
        </row>
        <row r="14730">
          <cell r="A14730">
            <v>53845</v>
          </cell>
          <cell r="B14730" t="str">
            <v>GUINDASTE MUNK COM CESTO, CARGA MAXIMA 5,75T (A 2M) E 2,3T ( A 5M), ALTURA MAXIMA = 7,9M, MONTADO SOBRE CAMINHAO DE CARROCERIA 162HP - DEPRE CIACAO E JUROS</v>
          </cell>
          <cell r="C14730" t="str">
            <v>H</v>
          </cell>
          <cell r="D14730">
            <v>29.93</v>
          </cell>
        </row>
        <row r="14731">
          <cell r="A14731">
            <v>53846</v>
          </cell>
          <cell r="B14731" t="str">
            <v>GUINDASTE MUNK COM CESTO, CARGA MAXIMA 5,75T (A 2M) E 2,3T ( A 5M), ALTURA MAXIMA = 7,9M, MONTADO SOBRE CAMINHAO DE CARROCERIA 162HP - CUSTO COM MATERIAIS NA OPERACAO</v>
          </cell>
          <cell r="C14731" t="str">
            <v>H</v>
          </cell>
          <cell r="D14731">
            <v>62.71</v>
          </cell>
        </row>
        <row r="14732">
          <cell r="A14732">
            <v>53847</v>
          </cell>
          <cell r="B14732" t="str">
            <v>GUINDASTE MUNK COM CESTO, CARGA MAXIMA 5,75T (A 2M) E 2,3T ( A 5M), ALTURA MAXIMA = 7,9M, MONTADO SOBRE CAMINHAO DE CARROCERIA FORD 162HP - CUSTO COM MA0-DE-0BRA NA OPERACAO DIURNA</v>
          </cell>
          <cell r="C14732" t="str">
            <v>H</v>
          </cell>
          <cell r="D14732">
            <v>18.63</v>
          </cell>
        </row>
        <row r="14733">
          <cell r="A14733">
            <v>53848</v>
          </cell>
          <cell r="B14733" t="str">
            <v>GUINDASTE MUNK COM CESTO, CARGA MAXIMA 5,75T (A 2M) E 2,3T ( A 5M), ALTURA MAXIMA = 7,9M, MONTADO SOBRE CAMINHAO DE CARROCERIA FORD 162HP - CUSTO C/MA0-DE-0BRA NA OPERCAO NOTURNA</v>
          </cell>
          <cell r="C14733" t="str">
            <v>H</v>
          </cell>
          <cell r="D14733">
            <v>22.36</v>
          </cell>
        </row>
        <row r="14734">
          <cell r="A14734">
            <v>53849</v>
          </cell>
          <cell r="B14734" t="str">
            <v>MOTONIVELADORA 140HP PESO OPERACIONAL 12,5T - CUSTO COM MATERIAIS NA OPERACAO</v>
          </cell>
          <cell r="C14734" t="str">
            <v>H</v>
          </cell>
          <cell r="D14734">
            <v>59.98</v>
          </cell>
        </row>
        <row r="14735">
          <cell r="A14735">
            <v>53857</v>
          </cell>
          <cell r="B14735" t="str">
            <v>PA CARREGADEIRA SOBRE RODAS 105 HP - CAPACIDADE DA CACAMBA 1,4 A 1,7 M3 - PESO OPERACIONAL 9.100 KG (VU=5ANOS) - MANUTENCAO</v>
          </cell>
          <cell r="C14735" t="str">
            <v>H</v>
          </cell>
          <cell r="D14735">
            <v>21.7</v>
          </cell>
        </row>
        <row r="14736">
          <cell r="A14736">
            <v>53858</v>
          </cell>
          <cell r="B14736" t="str">
            <v>PA CARREGADEIRA SOBRE RODAS 105 HP - CAPACIDADE DA CACAMBA 1,4 A 1,7 M3 - PESO OPERACIONAL 9.100 KG - CUSTO C/ MATERIAIS NA OPERACAO</v>
          </cell>
          <cell r="C14736" t="str">
            <v>H</v>
          </cell>
          <cell r="D14736">
            <v>51.19</v>
          </cell>
        </row>
        <row r="14737">
          <cell r="A14737">
            <v>53861</v>
          </cell>
          <cell r="B14737" t="str">
            <v>PA CARREGADEIRA SOBRE RODAS 180 HP - CAPACIDADE DA CACAMBA. 2,5 A 3,3M3 - PESO OPERACIONAL 17.428 (VU=5ANOS) - MANUTENCAO</v>
          </cell>
          <cell r="C14737" t="str">
            <v>H</v>
          </cell>
          <cell r="D14737">
            <v>30.09</v>
          </cell>
        </row>
        <row r="14738">
          <cell r="A14738">
            <v>53863</v>
          </cell>
          <cell r="B14738" t="str">
            <v>MARTELETE OU ROMPEDOR PNEUMÁTICO MANUAL 28KG, FREQUENCIA DE IMPACTO 1230/MINUTO - MANUTENÇÃO</v>
          </cell>
          <cell r="C14738" t="str">
            <v>H</v>
          </cell>
          <cell r="D14738">
            <v>2.13</v>
          </cell>
        </row>
        <row r="14739">
          <cell r="A14739">
            <v>53864</v>
          </cell>
          <cell r="B14739" t="str">
            <v>COMPRESSOR DE AR REBOCAVEL, DESCARGA LIVRE EFETIVA 180PCM, PRESSAO DE TRABALHO 102 PSI, MOTOR A DIESEL 89CV - DEPRECIACAO E JUROS</v>
          </cell>
          <cell r="C14739" t="str">
            <v>H</v>
          </cell>
          <cell r="D14739">
            <v>13.03</v>
          </cell>
        </row>
        <row r="14740">
          <cell r="A14740">
            <v>53865</v>
          </cell>
          <cell r="B14740" t="str">
            <v>COMPRESSOR DE AR REBOCAVEL, DESCARGA LIVRE EFETIVA 180PCM, PRESSAO DE TRABALHO 102 PSI, MOTOR A DIESEL 89CV - CUSTO HORARIO DE MATERIAIS NA OPERACAO</v>
          </cell>
          <cell r="C14740" t="str">
            <v>H</v>
          </cell>
          <cell r="D14740">
            <v>38.590000000000003</v>
          </cell>
        </row>
        <row r="14741">
          <cell r="A14741">
            <v>53866</v>
          </cell>
          <cell r="B14741" t="str">
            <v>BOMBA SUBMERSÍVEL ELÉTRICA TRIFÁSICA, POTÊNCIA 2,96 HP, Ø ROTOR 144 MM SEMI-ABERTO, BOCAL DE SAÍDA Ø 2•, HM/Q = 2 MCA / 38,8 M3/H A 28 MCA / 5 M3/H - MATERIAIS NA OPERAÇÃO. AF_06/2014</v>
          </cell>
          <cell r="C14741" t="str">
            <v>H</v>
          </cell>
          <cell r="D14741">
            <v>0.64</v>
          </cell>
        </row>
        <row r="14742">
          <cell r="A14742">
            <v>53867</v>
          </cell>
          <cell r="B14742" t="str">
            <v>COMPACTADOR DE SOLOS COM PLACA VIBRATORIA, 46X51CM, 5HP, 156KG, DIESEL, IMPACTO DINAMICO 1700KG - MAO-DE-OBRA NOTURNA NA OPERACAO</v>
          </cell>
          <cell r="C14742" t="str">
            <v>H</v>
          </cell>
          <cell r="D14742">
            <v>12.08</v>
          </cell>
        </row>
        <row r="14743">
          <cell r="A14743">
            <v>53881</v>
          </cell>
          <cell r="B14743" t="str">
            <v>CAMINHAO BASCULANTE - 5,0 M3 - 170CV - 11,24T (VU=5ANOS) - MANUTENCAO</v>
          </cell>
          <cell r="C14743" t="str">
            <v>H</v>
          </cell>
          <cell r="D14743">
            <v>29.32</v>
          </cell>
        </row>
        <row r="14744">
          <cell r="A14744">
            <v>53882</v>
          </cell>
          <cell r="B14744" t="str">
            <v>CAMINHAO PIPA 6000L TOCO, 162CV - 7,5T (VU=6ANOS) (INCLUI TANQUE DE ACO PARA TRANSPORTE DE AGUA) - MANUTENCAO</v>
          </cell>
          <cell r="C14744" t="str">
            <v>H</v>
          </cell>
          <cell r="D14744">
            <v>10.42</v>
          </cell>
        </row>
        <row r="14745">
          <cell r="A14745">
            <v>55255</v>
          </cell>
          <cell r="B14745" t="str">
            <v>EXTRUSORA DE GUIAS E SARJETAS 14HP - CUSTOS COM MATERIAL NA OPERACAO DIURNA</v>
          </cell>
          <cell r="C14745" t="str">
            <v>H</v>
          </cell>
          <cell r="D14745">
            <v>5.41</v>
          </cell>
        </row>
        <row r="14746">
          <cell r="A14746">
            <v>55263</v>
          </cell>
          <cell r="B14746" t="str">
            <v>ROLO COMPACTADOR PNEUMATICO AUTO-PROPELIDO 111HP 8/23T - CUSTOS COM MATERIAL NA OPERACAO</v>
          </cell>
          <cell r="C14746" t="str">
            <v>H</v>
          </cell>
          <cell r="D14746">
            <v>44.38</v>
          </cell>
        </row>
        <row r="14747">
          <cell r="A14747">
            <v>55264</v>
          </cell>
          <cell r="B14747" t="str">
            <v>TRATOR DE PNEUS 110 A 126 HP - MAO-DE-OBRA NA OPERACAO NOTURNA</v>
          </cell>
          <cell r="C14747" t="str">
            <v>H</v>
          </cell>
          <cell r="D14747">
            <v>12.11</v>
          </cell>
        </row>
        <row r="14748">
          <cell r="A14748">
            <v>67825</v>
          </cell>
          <cell r="B14748" t="str">
            <v>CAMINHAO BASCULANTE COM 4,0 M3, 8,5 T - 152 CV - CUSTOS COM MATERIAL NA OPERACAO</v>
          </cell>
          <cell r="C14748" t="str">
            <v>H</v>
          </cell>
          <cell r="D14748">
            <v>65.61</v>
          </cell>
        </row>
        <row r="14749">
          <cell r="A14749">
            <v>72131</v>
          </cell>
          <cell r="B14749" t="str">
            <v xml:space="preserve">ALVENARIA EM TIJOLO CERAMICO MACICO 5X10X20CM 1/2 VEZ (ESPESSURA 10CM), ASSENTADO COM ARGAMASSA TRACO 1:2:8 (CIMENTO, CAL E AREIA)                                                                      </v>
          </cell>
          <cell r="C14749" t="str">
            <v>M2</v>
          </cell>
          <cell r="D14749">
            <v>85.69</v>
          </cell>
        </row>
        <row r="14750">
          <cell r="A14750">
            <v>72133</v>
          </cell>
          <cell r="B14750" t="str">
            <v xml:space="preserve">ALVENARIA EM TIJOLO CERAMICO MACICO 5X10X20CM 1 1/2 VEZ (ESPESSURA 30CM), ASSENTADO COM ARGAMASSA TRACO 1:2:8 (CIMENTO, CAL E AREIA)                                                                    </v>
          </cell>
          <cell r="C14750" t="str">
            <v>M2</v>
          </cell>
          <cell r="D14750">
            <v>151.61000000000001</v>
          </cell>
        </row>
        <row r="14751">
          <cell r="A14751">
            <v>72135</v>
          </cell>
          <cell r="B14751" t="str">
            <v xml:space="preserve">ABERTURA/FECHAMENTO RASGO ALVENARIA PARA TUBOS, FECHAMENTO COM ARGAMASSA TRACO 1:4 (CIMENTO E AREIA)                                                                                                    </v>
          </cell>
          <cell r="C14751" t="str">
            <v xml:space="preserve">M </v>
          </cell>
          <cell r="D14751">
            <v>3.34</v>
          </cell>
        </row>
        <row r="14752">
          <cell r="A14752">
            <v>72742</v>
          </cell>
          <cell r="B14752" t="str">
            <v xml:space="preserve">ENSAIO DE RECEBIMENTO E ACEITACAO DE CIMENTO PORTLAND                                                                                                                                                   </v>
          </cell>
          <cell r="C14752" t="str">
            <v>UN</v>
          </cell>
          <cell r="D14752">
            <v>362.08000000000004</v>
          </cell>
        </row>
        <row r="14753">
          <cell r="A14753">
            <v>72743</v>
          </cell>
          <cell r="B14753" t="str">
            <v xml:space="preserve">ENSAIO DE RECEBIMENTO E ACEITACAO DE AGREGADO GRAUDO                                                                                                                                                    </v>
          </cell>
          <cell r="C14753" t="str">
            <v>UN</v>
          </cell>
          <cell r="D14753">
            <v>181.04000000000002</v>
          </cell>
        </row>
        <row r="14754">
          <cell r="A14754">
            <v>72825</v>
          </cell>
          <cell r="B14754" t="str">
            <v xml:space="preserve">ESCAVACAO, CARGA E TRANSPORTE DE MATERIAL DE 1A CATEGORIA, CAMINHO DE SERVICO REVESTIMENTO PRIMARIO, COM ESCAVADEIRA HIDRAULICA E CAMINHAO BASCULANTE 6 M3, DMT 50 ATE 200 M                            </v>
          </cell>
          <cell r="C14754" t="str">
            <v>M3</v>
          </cell>
          <cell r="D14754">
            <v>4.3899999999999997</v>
          </cell>
        </row>
        <row r="14755">
          <cell r="A14755">
            <v>72962</v>
          </cell>
          <cell r="B14755" t="str">
            <v xml:space="preserve">USINAGEM DE CBUQ COM CAP 50/70 PARA CAPA DE ROLAMENTO                                                                                                                                                   </v>
          </cell>
          <cell r="C14755" t="str">
            <v xml:space="preserve">T </v>
          </cell>
          <cell r="D14755">
            <v>160.64000000000001</v>
          </cell>
        </row>
        <row r="14756">
          <cell r="A14756">
            <v>72963</v>
          </cell>
          <cell r="B14756" t="str">
            <v xml:space="preserve">USINAGEM DE CBUQ COM CAP 50/70 PARA BINDER                                                                                                                                                              </v>
          </cell>
          <cell r="C14756" t="str">
            <v xml:space="preserve">T </v>
          </cell>
          <cell r="D14756">
            <v>132.96</v>
          </cell>
        </row>
        <row r="14757">
          <cell r="A14757">
            <v>72969</v>
          </cell>
          <cell r="B14757" t="str">
            <v xml:space="preserve">CARGA DE PEDRA PARA PAVIMENTO POLIEDRICO                                                                                                                                                                </v>
          </cell>
          <cell r="C14757" t="str">
            <v>M2</v>
          </cell>
          <cell r="D14757">
            <v>0.67</v>
          </cell>
        </row>
        <row r="14758">
          <cell r="A14758">
            <v>72973</v>
          </cell>
          <cell r="B14758" t="str">
            <v xml:space="preserve">CORTE E PREPARO DE CORDAO DE PEDRA PARA PAVIMENTO POLIEDRICO                                                                                                                                            </v>
          </cell>
          <cell r="C14758" t="str">
            <v xml:space="preserve">M </v>
          </cell>
          <cell r="D14758">
            <v>1.01</v>
          </cell>
        </row>
        <row r="14759">
          <cell r="A14759">
            <v>72974</v>
          </cell>
          <cell r="B14759" t="str">
            <v xml:space="preserve">CORTE E PREPARO DE PEDRA PARA PAVIMENTO POLIEDRICO                                                                                                                                                      </v>
          </cell>
          <cell r="C14759" t="str">
            <v>M2</v>
          </cell>
          <cell r="D14759">
            <v>3.36</v>
          </cell>
        </row>
        <row r="14760">
          <cell r="A14760">
            <v>72975</v>
          </cell>
          <cell r="B14760" t="str">
            <v xml:space="preserve">DESMONTE MANUAL DE PEDRA PARA PAVIMENTO POLIEDRICO                                                                                                                                                      </v>
          </cell>
          <cell r="C14760" t="str">
            <v>M2</v>
          </cell>
          <cell r="D14760">
            <v>0.38</v>
          </cell>
        </row>
        <row r="14761">
          <cell r="A14761">
            <v>72976</v>
          </cell>
          <cell r="B14761" t="str">
            <v xml:space="preserve">CARGA DE CORDAO DE PEDRA PARA PAVIMENTO POLIEDRICO                                                                                                                                                      </v>
          </cell>
          <cell r="C14761" t="str">
            <v xml:space="preserve">M </v>
          </cell>
          <cell r="D14761">
            <v>0.34</v>
          </cell>
        </row>
        <row r="14762">
          <cell r="A14762">
            <v>73296</v>
          </cell>
          <cell r="B14762" t="str">
            <v>ALUGUEL ELEVADOR EQUIPADO P/TRANSP CONCR A 10M ALT-CP-S/OPERADOR COM GUINCHO DE 10CV 16M TORRE DESMONTAVEL CACAMBA AUTOMATICA DE 550L FUNIL P/DESCARGA E SILO DE ESPERA DE 1000L</v>
          </cell>
          <cell r="C14762" t="str">
            <v>H</v>
          </cell>
          <cell r="D14762">
            <v>9.83</v>
          </cell>
        </row>
        <row r="14763">
          <cell r="A14763">
            <v>73298</v>
          </cell>
          <cell r="B14763" t="str">
            <v>VIBRADOR DE IMERSAO MOTOR ELETR 2CV (CP) TUBO DE 48X48 C/MANGOTE DE 5M COMP -EXCL OPERADOR</v>
          </cell>
          <cell r="C14763" t="str">
            <v>H</v>
          </cell>
          <cell r="D14763">
            <v>1.28</v>
          </cell>
        </row>
        <row r="14764">
          <cell r="A14764">
            <v>73299</v>
          </cell>
          <cell r="B14764" t="str">
            <v>VIBRADOR DE IMERSAO MOTOR ELETR 2CV (CI) TUBO 48X480MM C/MANGOTE DE 5M COMP - EXCL OPERADOR</v>
          </cell>
          <cell r="C14764" t="str">
            <v>H</v>
          </cell>
          <cell r="D14764">
            <v>1</v>
          </cell>
        </row>
        <row r="14765">
          <cell r="A14765">
            <v>73300</v>
          </cell>
          <cell r="B14765" t="str">
            <v>ALUGUEL ELEVADOR EQUIPADO P/TRANSP CONCR A 10M ALT-CI-S/OPERADOR COM GUINCHO DE 10CV 16M TORRE DESMONTAVEL CACAMBA AUTOMATICA DE 550L FUNIL</v>
          </cell>
          <cell r="C14765" t="str">
            <v>H</v>
          </cell>
          <cell r="D14765">
            <v>5.95</v>
          </cell>
        </row>
        <row r="14766">
          <cell r="A14766">
            <v>73301</v>
          </cell>
          <cell r="B14766" t="str">
            <v>ESCORAMENTO FORMAS ATE H = 3,30M, COM MADEIRA DE 3A QUALIDADE, NAO APARELHADA, APROVEITAMENTO TABUAS 3X E PRUMOS 4X.</v>
          </cell>
          <cell r="C14766" t="str">
            <v>M3</v>
          </cell>
          <cell r="D14766">
            <v>10.35</v>
          </cell>
        </row>
        <row r="14767">
          <cell r="A14767">
            <v>73303</v>
          </cell>
          <cell r="B14767" t="str">
            <v>DEPRECIAO E JUROS - GRUPO GERADOR 150 KVA</v>
          </cell>
          <cell r="C14767" t="str">
            <v>H</v>
          </cell>
          <cell r="D14767">
            <v>4.43</v>
          </cell>
        </row>
        <row r="14768">
          <cell r="A14768">
            <v>73304</v>
          </cell>
          <cell r="B14768" t="str">
            <v>CUSTOS COMBUSTIVEL + MATERIAL DISTRIBUIDOR DE AGREGADO SPRE*</v>
          </cell>
          <cell r="C14768" t="str">
            <v>H</v>
          </cell>
          <cell r="D14768">
            <v>47.22</v>
          </cell>
        </row>
        <row r="14769">
          <cell r="A14769">
            <v>73305</v>
          </cell>
          <cell r="B14769" t="str">
            <v>DISTRIBUIDOR DE AGREGADOS AUTOPROPELIDO CAP 3 M3, A DIESEL, 6 CC, 140CV - JUROS</v>
          </cell>
          <cell r="C14769" t="str">
            <v>H</v>
          </cell>
          <cell r="D14769">
            <v>11.14</v>
          </cell>
        </row>
        <row r="14770">
          <cell r="A14770">
            <v>73306</v>
          </cell>
          <cell r="B14770" t="str">
            <v>CAMINHAO BASCULANTE (TOCO) 5 M3, MOTOR DIESEL, 132CV, COM MOTORISTA, CHP.</v>
          </cell>
          <cell r="C14770" t="str">
            <v>H</v>
          </cell>
          <cell r="D14770">
            <v>99.13</v>
          </cell>
        </row>
        <row r="14771">
          <cell r="A14771">
            <v>73307</v>
          </cell>
          <cell r="B14771" t="str">
            <v>MANUTENCAO - GRUPO GERADOR 150 KVA</v>
          </cell>
          <cell r="C14771" t="str">
            <v>H</v>
          </cell>
          <cell r="D14771">
            <v>1.56</v>
          </cell>
        </row>
        <row r="14772">
          <cell r="A14772">
            <v>73308</v>
          </cell>
          <cell r="B14772" t="str">
            <v>DISTRIBUIDOR DE AGREGADOS AUTOPROPELIDO CAP 3 M3, A DIESEL, 6 CC, 140CV - DEPRECIACAO</v>
          </cell>
          <cell r="C14772" t="str">
            <v>H</v>
          </cell>
          <cell r="D14772">
            <v>29.51</v>
          </cell>
        </row>
        <row r="14773">
          <cell r="A14773">
            <v>73309</v>
          </cell>
          <cell r="B14773" t="str">
            <v>ROLO COMPACTADOR VIBRATORIO PE DE CARNEIRO PARA SOLOS, POTENCIA 80HP,PESO MÁXIMO OPERACIONAL 8,8T - DEPRECIACAO</v>
          </cell>
          <cell r="C14773" t="str">
            <v>H</v>
          </cell>
          <cell r="D14773">
            <v>17.43</v>
          </cell>
        </row>
        <row r="14774">
          <cell r="A14774">
            <v>73310</v>
          </cell>
          <cell r="B14774" t="str">
            <v>CUSTO HORARIO COM DEPRECIACAO E JUROS-RETRO-ESCAVADEIRA SOBRE RODAS -CASE 580 H - 74 HP</v>
          </cell>
          <cell r="C14774" t="str">
            <v>H</v>
          </cell>
          <cell r="D14774">
            <v>27.27</v>
          </cell>
        </row>
        <row r="14775">
          <cell r="A14775">
            <v>73311</v>
          </cell>
          <cell r="B14775" t="str">
            <v>CUSTOS C/MATERIAL OPERACAO - GRUPO GERADOR 150 KVA</v>
          </cell>
          <cell r="C14775" t="str">
            <v>H</v>
          </cell>
          <cell r="D14775">
            <v>86.83</v>
          </cell>
        </row>
        <row r="14776">
          <cell r="A14776">
            <v>73312</v>
          </cell>
          <cell r="B14776" t="str">
            <v>DISTRIBUIDOR DE AGREGADOS AUTOPROPELIDO CAP 3 M3, A DIESEL, 6 CC, 140CV - MANUTENCAO</v>
          </cell>
          <cell r="C14776" t="str">
            <v>H</v>
          </cell>
          <cell r="D14776">
            <v>14.76</v>
          </cell>
        </row>
        <row r="14777">
          <cell r="A14777">
            <v>73313</v>
          </cell>
          <cell r="B14777" t="str">
            <v>ROLO COMPACTADOR VIBRATORIO PE DE CARNEIRO PARA SOLOS, POTENCIA 80HP,PESO MÁXIMO OPERACIONAL 8,8T - JUROS</v>
          </cell>
          <cell r="C14777" t="str">
            <v>H</v>
          </cell>
          <cell r="D14777">
            <v>8.7200000000000006</v>
          </cell>
        </row>
        <row r="14778">
          <cell r="A14778">
            <v>73314</v>
          </cell>
          <cell r="B14778" t="str">
            <v>CUSTO HORARIO COM MAO-DE-OBRA NA OPERACAO DIURNA-RETRO-ESCAVADEIRA SO-BRE RODAS - CASE 580 H - 74 HP</v>
          </cell>
          <cell r="C14778" t="str">
            <v>H</v>
          </cell>
          <cell r="D14778">
            <v>20.36</v>
          </cell>
        </row>
        <row r="14779">
          <cell r="A14779">
            <v>73315</v>
          </cell>
          <cell r="B14779" t="str">
            <v>CUSTOS COMBUSTIVEL + MATERIAL NA OPERACAO DE ROLO VIBRATORIO TT SPV 84 PE-DE-CARNEIRO</v>
          </cell>
          <cell r="C14779" t="str">
            <v>H</v>
          </cell>
          <cell r="D14779">
            <v>79.599999999999994</v>
          </cell>
        </row>
        <row r="14780">
          <cell r="A14780">
            <v>73316</v>
          </cell>
          <cell r="B14780" t="str">
            <v>CUSTO HORARIO COM MANUTENCAO-RETRO-ESCAVADEIRA SOBRE RODAS - CASE 580H - 74 HP</v>
          </cell>
          <cell r="C14780" t="str">
            <v>H</v>
          </cell>
          <cell r="D14780">
            <v>15.84</v>
          </cell>
        </row>
        <row r="14781">
          <cell r="A14781">
            <v>73317</v>
          </cell>
          <cell r="B14781" t="str">
            <v>CUSTO HORARIO COM MATERIAIS NA OPERACAO-RETRO-ESCAVADEIRA SOBRE RODAS- CASE 580 H - 74 HP</v>
          </cell>
          <cell r="C14781" t="str">
            <v>H</v>
          </cell>
          <cell r="D14781">
            <v>40.520000000000003</v>
          </cell>
        </row>
        <row r="14782">
          <cell r="A14782">
            <v>73319</v>
          </cell>
          <cell r="B14782" t="str">
            <v>CUSTO HORARIO COM DEPRECIACAO E JUROS - COMPRESSOR ATLAS COPCO - XA80 170 PCM 80 HP</v>
          </cell>
          <cell r="C14782" t="str">
            <v>H</v>
          </cell>
          <cell r="D14782">
            <v>13.03</v>
          </cell>
        </row>
        <row r="14783">
          <cell r="A14783">
            <v>73321</v>
          </cell>
          <cell r="B14783" t="str">
            <v>GRUPO GERADOR TRANSPORTAVEL SOBRE RODAS 60/66KVA (CP) DIESEL 85CV (1.800RPM) - EXCL OPERADOR</v>
          </cell>
          <cell r="C14783" t="str">
            <v>H</v>
          </cell>
          <cell r="D14783">
            <v>51.870000000000005</v>
          </cell>
        </row>
        <row r="14784">
          <cell r="A14784">
            <v>73322</v>
          </cell>
          <cell r="B14784" t="str">
            <v>CUSTO HORARIO COM MATERIAIS NA OPERACAO - COMPRESSOR ATLAS COPCO - XA80 170 PCM 80 HP</v>
          </cell>
          <cell r="C14784" t="str">
            <v>H</v>
          </cell>
          <cell r="D14784">
            <v>38.590000000000003</v>
          </cell>
        </row>
        <row r="14785">
          <cell r="A14785">
            <v>73323</v>
          </cell>
          <cell r="B14785" t="str">
            <v>CUSTO HORARIO COM MANUTENCAO - COMPRESSOR ATLAS COPCO - XA80 170 PCM80 HP</v>
          </cell>
          <cell r="C14785" t="str">
            <v>H</v>
          </cell>
          <cell r="D14785">
            <v>2.65</v>
          </cell>
        </row>
        <row r="14786">
          <cell r="A14786">
            <v>73325</v>
          </cell>
          <cell r="B14786" t="str">
            <v>CUSTO HORARIO COM MAO-DE-OBRA NA OPERACAO DIURNA - COMPRESSOR ATLAS COPCO - XA80 170 PCM 80 HP</v>
          </cell>
          <cell r="C14786" t="str">
            <v>H</v>
          </cell>
          <cell r="D14786">
            <v>12.79</v>
          </cell>
        </row>
        <row r="14787">
          <cell r="A14787">
            <v>73327</v>
          </cell>
          <cell r="B14787" t="str">
            <v>CUSTO HORARIO COM MAO-DE-OBRA NA OPERACAO DIURNA - MARTELETE OU ROMPE-DOR ATLAS COPCO - TEX 31</v>
          </cell>
          <cell r="C14787" t="str">
            <v>H</v>
          </cell>
          <cell r="D14787">
            <v>12.11</v>
          </cell>
        </row>
        <row r="14788">
          <cell r="A14788">
            <v>73329</v>
          </cell>
          <cell r="B14788" t="str">
            <v>CUSTO HORARIO C/ DEPRECIACAO E JUROS - CAMINHAO CARROCERIA MERCEDES BENZ - 1418/48 184 HP</v>
          </cell>
          <cell r="C14788" t="str">
            <v>H</v>
          </cell>
          <cell r="D14788">
            <v>19.07</v>
          </cell>
        </row>
        <row r="14789">
          <cell r="A14789">
            <v>73331</v>
          </cell>
          <cell r="B14789" t="str">
            <v>VIBRADOR DE IMERSAO MOTOR GAS 3,5CV (CP) TUBO 48X480MM C/MANGOTE DE 5M COMP - EXCL OPERADOR</v>
          </cell>
          <cell r="C14789" t="str">
            <v>H</v>
          </cell>
          <cell r="D14789">
            <v>2.4</v>
          </cell>
        </row>
        <row r="14790">
          <cell r="A14790">
            <v>73332</v>
          </cell>
          <cell r="B14790" t="str">
            <v>CUSTO HORARIO COM MANUTENCAO - MARTELETE OU ROMPEDOR ATLAS COPCO - TEX</v>
          </cell>
          <cell r="C14790" t="str">
            <v>H</v>
          </cell>
          <cell r="D14790">
            <v>2.13</v>
          </cell>
        </row>
        <row r="14791">
          <cell r="A14791">
            <v>73333</v>
          </cell>
          <cell r="B14791" t="str">
            <v>GRUPO GERADOR C/POTENCIA 1450W/110V C.A OU 12V C.C. (CI) GAS 3,4HP (3.600RPM) DE 4 TEMPOS REFRIGERACAO A AR - EXCL OPERADOR</v>
          </cell>
          <cell r="C14791" t="str">
            <v>H</v>
          </cell>
          <cell r="D14791">
            <v>0.42</v>
          </cell>
        </row>
        <row r="14792">
          <cell r="A14792">
            <v>73335</v>
          </cell>
          <cell r="B14792" t="str">
            <v>CUSTO HORARIO C/ MANUTENCAO - CAMINHAO CARROCERIA MERCEDES BENZ - 1418/48 184 HP</v>
          </cell>
          <cell r="C14792" t="str">
            <v>H</v>
          </cell>
          <cell r="D14792">
            <v>9.48</v>
          </cell>
        </row>
        <row r="14793">
          <cell r="A14793">
            <v>73336</v>
          </cell>
          <cell r="B14793" t="str">
            <v>USINA MIST A FRIO CAPAC 50T/H (CP) INCL EQUIPE DE OPERACAO</v>
          </cell>
          <cell r="C14793" t="str">
            <v>H</v>
          </cell>
          <cell r="D14793">
            <v>315.48</v>
          </cell>
        </row>
        <row r="14794">
          <cell r="A14794">
            <v>73337</v>
          </cell>
          <cell r="B14794" t="str">
            <v>CUSTO HORARIO COM DEPRECIACAO E JUROS - MARTELETE OU ROMPEDOR ATLAS COPCO - TEX 31</v>
          </cell>
          <cell r="C14794" t="str">
            <v>H</v>
          </cell>
          <cell r="D14794">
            <v>1.62</v>
          </cell>
        </row>
        <row r="14795">
          <cell r="A14795">
            <v>73338</v>
          </cell>
          <cell r="B14795" t="str">
            <v>COMPRESSOR AR PORTATIL/REBOCAVEL DESC 1DIESEL 40CV (CI) PRESSAO DE TRABALHO DE 102PSI - EXCL OPERADOR</v>
          </cell>
          <cell r="C14795" t="str">
            <v>H</v>
          </cell>
          <cell r="D14795">
            <v>8.07</v>
          </cell>
        </row>
        <row r="14796">
          <cell r="A14796">
            <v>73339</v>
          </cell>
          <cell r="B14796" t="str">
            <v>TRATOR DE PNEUS MOTOR DIESEL 61CV (CI) INCL OPERADOR</v>
          </cell>
          <cell r="C14796" t="str">
            <v>H</v>
          </cell>
          <cell r="D14796">
            <v>28.65</v>
          </cell>
        </row>
        <row r="14797">
          <cell r="A14797">
            <v>73340</v>
          </cell>
          <cell r="B14797" t="str">
            <v>CUSTO HORARIO C/ MATERIAIS NA OPERACAO - CAMINHAO CARROCERIA MERCEDES BENZ - 1418/48 HP</v>
          </cell>
          <cell r="C14797" t="str">
            <v>H</v>
          </cell>
          <cell r="D14797">
            <v>88.76</v>
          </cell>
        </row>
        <row r="14798">
          <cell r="A14798">
            <v>73343</v>
          </cell>
          <cell r="B14798" t="str">
            <v>VIBRADOR DE IMERSAO MOTOR GAS 3,5CV TUBO DE 48X480MM (CI) C/MANGOTE DE 5M COMP -EXCL OPERADOR</v>
          </cell>
          <cell r="C14798" t="str">
            <v>H</v>
          </cell>
          <cell r="D14798">
            <v>0.35</v>
          </cell>
        </row>
        <row r="14799">
          <cell r="A14799">
            <v>73344</v>
          </cell>
          <cell r="B14799" t="str">
            <v>GRUPO GERADOR ESTACIONARIO C/ALTERNADOR 125/145KVA (CP) DIESEL 165CV EXCL OPERADOR</v>
          </cell>
          <cell r="C14799" t="str">
            <v>H</v>
          </cell>
          <cell r="D14799">
            <v>107.95</v>
          </cell>
        </row>
        <row r="14800">
          <cell r="A14800">
            <v>73347</v>
          </cell>
          <cell r="B14800" t="str">
            <v>CORTE, DOBRAGEM, MONTAGEM E COLOCAÇÃO DE FERRAGEM NA FORMA, AÇO CA-50, EM BARRA REDONDA COM DIÂMETRO DE 8 A 12,5MM</v>
          </cell>
          <cell r="C14800" t="str">
            <v>KG</v>
          </cell>
          <cell r="D14800">
            <v>2.4699999999999998</v>
          </cell>
        </row>
        <row r="14801">
          <cell r="A14801">
            <v>73348</v>
          </cell>
          <cell r="B14801" t="str">
            <v>CUSTO HORARIO C/ DEPRECIACAO E JUROS - GUINDASTE AUTOPROPELIDO MADAL - MD 10 A 45 HP</v>
          </cell>
          <cell r="C14801" t="str">
            <v>H</v>
          </cell>
          <cell r="D14801">
            <v>55.62</v>
          </cell>
        </row>
        <row r="14802">
          <cell r="A14802">
            <v>73352</v>
          </cell>
          <cell r="B14802" t="str">
            <v>CUSTO HORARIO C/ DEPRECIACAO E JUROS - GUINCHO 8 T MUNCK - 640/18S/ CAMINHAO MERCEDES BENZ 1418/51 184 HP</v>
          </cell>
          <cell r="C14802" t="str">
            <v>H</v>
          </cell>
          <cell r="D14802">
            <v>8.52</v>
          </cell>
        </row>
        <row r="14803">
          <cell r="A14803">
            <v>73353</v>
          </cell>
          <cell r="B14803" t="str">
            <v>COMPACTADOR DE PNEUS AUTO-PROPULSOR DIESEL 76HP C/7 PNEUS-CI- PESO 5,5/20T INCL OPERADOR</v>
          </cell>
          <cell r="C14803" t="str">
            <v>H</v>
          </cell>
          <cell r="D14803">
            <v>54.6</v>
          </cell>
        </row>
        <row r="14804">
          <cell r="A14804">
            <v>73354</v>
          </cell>
          <cell r="B14804" t="str">
            <v>MAQUINA DE JUNTAS GAS 8,25CV PART MANUAL (CI) INCL OPERADOR</v>
          </cell>
          <cell r="C14804" t="str">
            <v>H</v>
          </cell>
          <cell r="D14804">
            <v>20.830000000000002</v>
          </cell>
        </row>
        <row r="14805">
          <cell r="A14805">
            <v>73355</v>
          </cell>
          <cell r="B14805" t="str">
            <v>ALUGUEL CAMINHAO CARROC FIXA TOCO 7,5T MOTOR DIESEL 132CV (CF) C/MOTORISTA</v>
          </cell>
          <cell r="C14805" t="str">
            <v>H</v>
          </cell>
          <cell r="D14805">
            <v>48.28</v>
          </cell>
        </row>
        <row r="14806">
          <cell r="A14806">
            <v>73359</v>
          </cell>
          <cell r="B14806" t="str">
            <v>CUSTO HORARIO C/ MANUTENCAO - GUINDASTE AUTOPROPELIDO MADAL - MD 10A 45 HP</v>
          </cell>
          <cell r="C14806" t="str">
            <v>H</v>
          </cell>
          <cell r="D14806">
            <v>32.61</v>
          </cell>
        </row>
        <row r="14807">
          <cell r="A14807">
            <v>73361</v>
          </cell>
          <cell r="B14807" t="str">
            <v>CONCRETO CICLOPICO FCK=10MPA 30% PEDRA DE MAO INCLUSIVE LANCAMENTO</v>
          </cell>
          <cell r="C14807" t="str">
            <v>M3</v>
          </cell>
          <cell r="D14807">
            <v>290.17</v>
          </cell>
        </row>
        <row r="14808">
          <cell r="A14808">
            <v>73365</v>
          </cell>
          <cell r="B14808" t="str">
            <v>CUSTO HORARIO C/ MANUTENCAO - GUINCHO 8 T MUNCK - 640/18 S/ CAMINHAO MERCEDES BENZ 1418/51 184 HP</v>
          </cell>
          <cell r="C14808" t="str">
            <v>H</v>
          </cell>
          <cell r="D14808">
            <v>4.2300000000000004</v>
          </cell>
        </row>
        <row r="14809">
          <cell r="A14809">
            <v>73366</v>
          </cell>
          <cell r="B14809" t="str">
            <v>ROLO VIBRATORIO LISO 7T AUTO-PROPULSOR DIESEL (CI) INCL OPERADOR LARG TOTAL 2,015M</v>
          </cell>
          <cell r="C14809" t="str">
            <v>H</v>
          </cell>
          <cell r="D14809">
            <v>46.25</v>
          </cell>
        </row>
        <row r="14810">
          <cell r="A14810">
            <v>73367</v>
          </cell>
          <cell r="B14810" t="str">
            <v>ROMPEDOR PNEUNATICO 32,6KG CONSUMO AR 38,8L (CI) S/OPERADOR PONTEIRA E MANGUEIRA - FREQUENCIA DE IMPACTOS 1110 IMP/MIN</v>
          </cell>
          <cell r="C14810" t="str">
            <v>H</v>
          </cell>
          <cell r="D14810">
            <v>1.7</v>
          </cell>
        </row>
        <row r="14811">
          <cell r="A14811">
            <v>73370</v>
          </cell>
          <cell r="B14811" t="str">
            <v>TRANSPORTE QQ NAT CAM BASCULANTE 30 KM/H 8.00 T EXCL DESPESA CARGA/DESC ESPERA DO CAMINHAO/SERVENTE/E OU EQUIP AUX.</v>
          </cell>
          <cell r="C14811" t="str">
            <v>T/KM</v>
          </cell>
          <cell r="D14811">
            <v>0.99</v>
          </cell>
        </row>
        <row r="14812">
          <cell r="A14812">
            <v>73372</v>
          </cell>
          <cell r="B14812" t="str">
            <v>PINHO DE TERCEIRA 1" X 12" E 1" X 9"</v>
          </cell>
          <cell r="C14812" t="str">
            <v>M2</v>
          </cell>
          <cell r="D14812">
            <v>62.83</v>
          </cell>
        </row>
        <row r="14813">
          <cell r="A14813">
            <v>73373</v>
          </cell>
          <cell r="B14813" t="str">
            <v>CUSTO HORARIO C/ MATERIAIS NA OPERACAO - GUINDASTE AUTOPROPELIDO MADAL - MD 10A 45 HP</v>
          </cell>
          <cell r="C14813" t="str">
            <v>H</v>
          </cell>
          <cell r="D14813">
            <v>21.71</v>
          </cell>
        </row>
        <row r="14814">
          <cell r="A14814">
            <v>73374</v>
          </cell>
          <cell r="B14814" t="str">
            <v>USINA PRE-MISTURADORA DE SOLOS CAPAC 350/600T/H (CF) INCL EQUIPE DE OPERACAO</v>
          </cell>
          <cell r="C14814" t="str">
            <v>H</v>
          </cell>
          <cell r="D14814">
            <v>194.72</v>
          </cell>
        </row>
        <row r="14815">
          <cell r="A14815">
            <v>73375</v>
          </cell>
          <cell r="B14815" t="str">
            <v>CORTE, DOBRAGEM, MONTAGEM E COLOCACAO DE FERRAGEM NA FORMA, ACO CA-50 (A OU B) DIAM ACIM 12,5MM</v>
          </cell>
          <cell r="C14815" t="str">
            <v>KG</v>
          </cell>
          <cell r="D14815">
            <v>2.12</v>
          </cell>
        </row>
        <row r="14816">
          <cell r="A14816">
            <v>73378</v>
          </cell>
          <cell r="B14816" t="str">
            <v>ROMPEDOR PNEUMATICO 32,6KG CONSUMO AR 38,8L (CP) S/OPERADOR PONTEIRA E MANGUEIRA-FREQUENCIA DE IMPACTO DE 1110 IMP/MIN</v>
          </cell>
          <cell r="C14816" t="str">
            <v>H</v>
          </cell>
          <cell r="D14816">
            <v>2.36</v>
          </cell>
        </row>
        <row r="14817">
          <cell r="A14817">
            <v>73383</v>
          </cell>
          <cell r="B14817" t="str">
            <v>CUSTO HORARIO C/ MATERIAIS NA OPERACAO - GUINCHO 8 T MUNCK - 640/18 S/ CAMINHAO MERCEDES BENZ 1418/51 184 HP</v>
          </cell>
          <cell r="C14817" t="str">
            <v>H</v>
          </cell>
          <cell r="D14817">
            <v>82.01</v>
          </cell>
        </row>
        <row r="14818">
          <cell r="A14818">
            <v>73386</v>
          </cell>
          <cell r="B14818" t="str">
            <v>ALUGUEL CAMINHAO BASCUL NO TOCO 4M3 DMOTOR DIESEL 85CV (CI) C/MOTORISTA</v>
          </cell>
          <cell r="C14818" t="str">
            <v>H</v>
          </cell>
          <cell r="D14818">
            <v>38.36</v>
          </cell>
        </row>
        <row r="14819">
          <cell r="A14819">
            <v>73387</v>
          </cell>
          <cell r="B14819" t="str">
            <v>GRUPO GERADOR C/POTENCIA 1450W/110V C.A OU 12V C.C. (CP) GAS 3,4HPREFRIGERADO A AR - EXCL OPERADOR</v>
          </cell>
          <cell r="C14819" t="str">
            <v>H</v>
          </cell>
          <cell r="D14819">
            <v>5.5299999999999994</v>
          </cell>
        </row>
        <row r="14820">
          <cell r="A14820">
            <v>73388</v>
          </cell>
          <cell r="B14820" t="str">
            <v>COMPRESSOR AR PORTATIL/REBOCAVEL DESC 1DIESEL 40CV (CP) PRESSAO DE TRABALHO DE 102PSI - EXCL OPERADOR</v>
          </cell>
          <cell r="C14820" t="str">
            <v>H</v>
          </cell>
          <cell r="D14820">
            <v>53.120000000000005</v>
          </cell>
        </row>
        <row r="14821">
          <cell r="A14821">
            <v>73389</v>
          </cell>
          <cell r="B14821" t="str">
            <v>ESPALHADOR AGREG REBOCAVEL CAPAC RASA 1,3M3 PESO (CP) DIAM ROLO 127MM (5") - EXCL OPERADOR</v>
          </cell>
          <cell r="C14821" t="str">
            <v>H</v>
          </cell>
          <cell r="D14821">
            <v>11.73</v>
          </cell>
        </row>
        <row r="14822">
          <cell r="A14822">
            <v>73390</v>
          </cell>
          <cell r="B14822" t="str">
            <v>COMPACTADOR DE PNEUS AUTO-PROPULSOR DIESEL 76HP C/7 PNEUS-CP -PESO 5,5/20T INCL OPERADOR</v>
          </cell>
          <cell r="C14822" t="str">
            <v>H</v>
          </cell>
          <cell r="D14822">
            <v>102.28</v>
          </cell>
        </row>
        <row r="14823">
          <cell r="A14823">
            <v>73393</v>
          </cell>
          <cell r="B14823" t="str">
            <v>CORTE, DOBRAGEM, MONTAGEM E COLOCACAO DE FERRAGEM NA FORMA, ACO CA-25 DIAM 6,3 A 8,0MM</v>
          </cell>
          <cell r="C14823" t="str">
            <v>KG</v>
          </cell>
          <cell r="D14823">
            <v>2.59</v>
          </cell>
        </row>
        <row r="14824">
          <cell r="A14824">
            <v>73395</v>
          </cell>
          <cell r="B14824" t="str">
            <v>GRUPO GERADOR 150 KVA- CHI</v>
          </cell>
          <cell r="C14824" t="str">
            <v>CHI</v>
          </cell>
          <cell r="D14824">
            <v>4.43</v>
          </cell>
        </row>
        <row r="14825">
          <cell r="A14825">
            <v>73396</v>
          </cell>
          <cell r="B14825" t="str">
            <v>DEGRAU DE FERRO FUNDIDO NUM 1 DE 3,0 KG</v>
          </cell>
          <cell r="C14825" t="str">
            <v xml:space="preserve">UN </v>
          </cell>
          <cell r="D14825">
            <v>51.55</v>
          </cell>
        </row>
        <row r="14826">
          <cell r="A14826">
            <v>73397</v>
          </cell>
          <cell r="B14826" t="str">
            <v>EMBOCO CIMENTO AREIA 1:4 ESP=1,5CM INCL CHAPISCO 1:3 E=9MM</v>
          </cell>
          <cell r="C14826" t="str">
            <v>M2</v>
          </cell>
          <cell r="D14826">
            <v>20.45</v>
          </cell>
        </row>
        <row r="14827">
          <cell r="A14827">
            <v>73399</v>
          </cell>
          <cell r="B14827" t="str">
            <v>DEPRECIAO E JUROS - MAQUINA DE DEMARCAR FAIXAS AUTOPROP.</v>
          </cell>
          <cell r="C14827" t="str">
            <v>H</v>
          </cell>
          <cell r="D14827">
            <v>62.86</v>
          </cell>
        </row>
        <row r="14828">
          <cell r="A14828">
            <v>73400</v>
          </cell>
          <cell r="B14828" t="str">
            <v>TRATOR ESTEIRAS DIESEL APROX 200CV C/LAMINA 2500KG (CI) INCL OPERADOR</v>
          </cell>
          <cell r="C14828" t="str">
            <v>H</v>
          </cell>
          <cell r="D14828">
            <v>100.19999999999999</v>
          </cell>
        </row>
        <row r="14829">
          <cell r="A14829">
            <v>73401</v>
          </cell>
          <cell r="B14829" t="str">
            <v>COMPRESSOR AR PORTATIL/REBOCAVEL DESC 1DIESEL 40CV (CF) PRESSAO DE TRABALHO DE 102PSI - EXCL OPERADOR</v>
          </cell>
          <cell r="C14829" t="str">
            <v>H</v>
          </cell>
          <cell r="D14829">
            <v>12.99</v>
          </cell>
        </row>
        <row r="14830">
          <cell r="A14830">
            <v>73402</v>
          </cell>
          <cell r="B14830" t="str">
            <v>USINA PRE-MISTURADORA DE SOLOS CAPAC 350/600T/H (CP) INCL EQUIPE DE OPERACAO</v>
          </cell>
          <cell r="C14830" t="str">
            <v>H</v>
          </cell>
          <cell r="D14830">
            <v>288.49</v>
          </cell>
        </row>
        <row r="14831">
          <cell r="A14831">
            <v>73405</v>
          </cell>
          <cell r="B14831" t="str">
            <v>CUSTO HORARIO PRODUTIVO DIURNO-RETRO-ESCAVADEIRA SOBRE RODAS - CASE 580 H - 74 HP</v>
          </cell>
          <cell r="C14831" t="str">
            <v>CHP</v>
          </cell>
          <cell r="D14831">
            <v>103.99000000000001</v>
          </cell>
        </row>
        <row r="14832">
          <cell r="A14832">
            <v>73406</v>
          </cell>
          <cell r="B14832" t="str">
            <v>CONCRETO FCK=15MPA (1:2,5:3) , INCLUIDO PREPARO MECANICO, LANCAMENTO E ADENSAMENTO</v>
          </cell>
          <cell r="C14832" t="str">
            <v>M3</v>
          </cell>
          <cell r="D14832">
            <v>376.88</v>
          </cell>
        </row>
        <row r="14833">
          <cell r="A14833">
            <v>73407</v>
          </cell>
          <cell r="B14833" t="str">
            <v>JUROS/CAMINHAO CARROCERIA FIXA FORD F-12000 - 142CV</v>
          </cell>
          <cell r="C14833" t="str">
            <v>H</v>
          </cell>
          <cell r="D14833">
            <v>5.88</v>
          </cell>
        </row>
        <row r="14834">
          <cell r="A14834">
            <v>73408</v>
          </cell>
          <cell r="B14834" t="str">
            <v>DISTRIBUIDOR DE AGREGADOS AUTOPROPELIDO, CAP 3 M3, A DIESEL, 6 CC, 140CV, CHP</v>
          </cell>
          <cell r="C14834" t="str">
            <v>CHP</v>
          </cell>
          <cell r="D14834">
            <v>121.26</v>
          </cell>
        </row>
        <row r="14835">
          <cell r="A14835">
            <v>73410</v>
          </cell>
          <cell r="B14835" t="str">
            <v>FORMA PLANA P/VIGA, PILAR E PAREDE EM CHAPA RESINADA E= 10 MM</v>
          </cell>
          <cell r="C14835" t="str">
            <v>M2</v>
          </cell>
          <cell r="D14835">
            <v>59.2</v>
          </cell>
        </row>
        <row r="14836">
          <cell r="A14836">
            <v>73412</v>
          </cell>
          <cell r="B14836" t="str">
            <v>CUSTO HORARIO PRODUTIVO DIURNO - COMPRESSOR ATLAS COPCO - XA80 170 PCM 80 HP</v>
          </cell>
          <cell r="C14836" t="str">
            <v>CHP</v>
          </cell>
          <cell r="D14836">
            <v>67.06</v>
          </cell>
        </row>
        <row r="14837">
          <cell r="A14837">
            <v>73413</v>
          </cell>
          <cell r="B14837" t="str">
            <v>ESCAVACAO MEC.VALA N ESCOR ATE 1,5M C/RETRO MAT 1A COM REDUTOR (PEDRAS/INST PREDIAIS/OUTROS REDUT PRODUT OU CAVAS FUNDACAO) - EXCL. ESGOTAMENTO</v>
          </cell>
          <cell r="C14837" t="str">
            <v>M3</v>
          </cell>
          <cell r="D14837">
            <v>12.39</v>
          </cell>
        </row>
        <row r="14838">
          <cell r="A14838">
            <v>73415</v>
          </cell>
          <cell r="B14838" t="str">
            <v>PINTURA DE SUPERFICIE COM LATEX</v>
          </cell>
          <cell r="C14838" t="str">
            <v>M2</v>
          </cell>
          <cell r="D14838">
            <v>11.770000000000001</v>
          </cell>
        </row>
        <row r="14839">
          <cell r="A14839">
            <v>73416</v>
          </cell>
          <cell r="B14839" t="str">
            <v>CUSTOS C/MATERIAL NA OPERACAO/CAMINHAO CARROCERIA FIXA FORD F-12000 - 142HP</v>
          </cell>
          <cell r="C14839" t="str">
            <v>H</v>
          </cell>
          <cell r="D14839">
            <v>68.5</v>
          </cell>
        </row>
        <row r="14840">
          <cell r="A14840">
            <v>73417</v>
          </cell>
          <cell r="B14840" t="str">
            <v>GRUPO GERADOR 150 KVA- CHP</v>
          </cell>
          <cell r="C14840" t="str">
            <v>CHP</v>
          </cell>
          <cell r="D14840">
            <v>92.82</v>
          </cell>
        </row>
        <row r="14841">
          <cell r="A14841">
            <v>73419</v>
          </cell>
          <cell r="B14841" t="str">
            <v>USINA P/MISTURA BETUM ALTA CLASSE A QUENTE CAPAC 60/90T/H-CP INCL EQUIPE DE OPERACAO</v>
          </cell>
          <cell r="C14841" t="str">
            <v>H</v>
          </cell>
          <cell r="D14841">
            <v>1726.74</v>
          </cell>
        </row>
        <row r="14842">
          <cell r="A14842">
            <v>73425</v>
          </cell>
          <cell r="B14842" t="str">
            <v>CUSTO HORARIO COM DEPRECIACAO E JUROS - TRATOR DE ESTEIRAS CATERPILLAR D6D PS - 163 6A - 140 HP</v>
          </cell>
          <cell r="C14842" t="str">
            <v>H</v>
          </cell>
          <cell r="D14842">
            <v>58.92</v>
          </cell>
        </row>
        <row r="14843">
          <cell r="A14843">
            <v>73426</v>
          </cell>
          <cell r="B14843" t="str">
            <v>PERFURACAO MANUAL DIAMETRO 20 CM (5 TF)</v>
          </cell>
          <cell r="C14843" t="str">
            <v>M</v>
          </cell>
          <cell r="D14843">
            <v>48.610000000000007</v>
          </cell>
        </row>
        <row r="14844">
          <cell r="A14844">
            <v>73428</v>
          </cell>
          <cell r="B14844" t="str">
            <v>CUSTO HORARIO PRODUTIVO DIURNO - MARTELETE OU ROMPEDOR ATLAS COPCO - TEX 31</v>
          </cell>
          <cell r="C14844" t="str">
            <v>CHP</v>
          </cell>
          <cell r="D14844">
            <v>15.86</v>
          </cell>
        </row>
        <row r="14845">
          <cell r="A14845">
            <v>73429</v>
          </cell>
          <cell r="B14845" t="str">
            <v>CAMINHAO TANQUE (PIPA) 6.000 L, DIESEL, 132CV, COM MOTORISTA, (CHI).</v>
          </cell>
          <cell r="C14845" t="str">
            <v>H</v>
          </cell>
          <cell r="D14845">
            <v>43.74</v>
          </cell>
        </row>
        <row r="14846">
          <cell r="A14846">
            <v>73430</v>
          </cell>
          <cell r="B14846" t="str">
            <v>ESCAVACAO MEC. VALA N ESCOR MAT 1A C/RETRO ENTRE 1,5 E 3M C/ REDUTOR (PEDRAS/INST PREDIAIS/OUTROS REDUT.PRODUTIV OU CAVAS FUNDACAO ) - EXCL.ESGOTAMENTO.</v>
          </cell>
          <cell r="C14846" t="str">
            <v>M3</v>
          </cell>
          <cell r="D14846">
            <v>15.059999999999999</v>
          </cell>
        </row>
        <row r="14847">
          <cell r="A14847">
            <v>73431</v>
          </cell>
          <cell r="B14847" t="str">
            <v>PINHO TERCEIRA 2,5X10CM</v>
          </cell>
          <cell r="C14847" t="str">
            <v>M</v>
          </cell>
          <cell r="D14847">
            <v>6.44</v>
          </cell>
        </row>
        <row r="14848">
          <cell r="A14848">
            <v>73432</v>
          </cell>
          <cell r="B14848" t="str">
            <v>CHP - BETONEIRA CAPAC. 320 L, MOTOR DIESEL 6 HP, ALFA 320 OU SIMILAR</v>
          </cell>
          <cell r="C14848" t="str">
            <v>H</v>
          </cell>
          <cell r="D14848">
            <v>13.27</v>
          </cell>
        </row>
        <row r="14849">
          <cell r="A14849">
            <v>73433</v>
          </cell>
          <cell r="B14849" t="str">
            <v>DEPRECIACAO/CAMINHAO CARROCERIA FIXA FORD F-12000 CHASSI 194" - 142CV</v>
          </cell>
          <cell r="C14849" t="str">
            <v>H</v>
          </cell>
          <cell r="D14849">
            <v>15.54</v>
          </cell>
        </row>
        <row r="14850">
          <cell r="A14850">
            <v>73434</v>
          </cell>
          <cell r="B14850" t="str">
            <v>CUSTO HORARIO COM MANUTENCAO - TRATOR DE ESTEIRAS CATERPILLAR D6D PS - 163 6A - 140 HP</v>
          </cell>
          <cell r="C14850" t="str">
            <v>H</v>
          </cell>
          <cell r="D14850">
            <v>33.25</v>
          </cell>
        </row>
        <row r="14851">
          <cell r="A14851">
            <v>73435</v>
          </cell>
          <cell r="B14851" t="str">
            <v>MANUTENCAO - MAQUINA DE DEMARCAR FAIXAS AUTOPROP.</v>
          </cell>
          <cell r="C14851" t="str">
            <v>H</v>
          </cell>
          <cell r="D14851">
            <v>43.09</v>
          </cell>
        </row>
        <row r="14852">
          <cell r="A14852">
            <v>73436</v>
          </cell>
          <cell r="B14852" t="str">
            <v>ROLO COMPACTADOR VIBRATORIO PE DE CARNEIRO PARA SOLOS, POTENCIA 80HP, PESO MÁXIMO OPERACIONAL 8,8T</v>
          </cell>
          <cell r="C14852" t="str">
            <v>CHP</v>
          </cell>
          <cell r="D14852">
            <v>178.9</v>
          </cell>
        </row>
        <row r="14853">
          <cell r="A14853">
            <v>73437</v>
          </cell>
          <cell r="B14853" t="str">
            <v>SERRA CIRCULAR MAKITA 5900B 7` 2,3HP - CHP</v>
          </cell>
          <cell r="C14853" t="str">
            <v>H</v>
          </cell>
          <cell r="D14853">
            <v>14.549999999999999</v>
          </cell>
        </row>
        <row r="14854">
          <cell r="A14854">
            <v>73439</v>
          </cell>
          <cell r="B14854" t="str">
            <v>MOTO BOMBA SOBRE RODAS GAS DE 10,5CV A 3600RPM (CI) C/BOMBA CENTRIFUGA AUTO-ESCORVANTE DE ROTOR ABERTO BOCAIS DE 3" - EXCL OPERADOR</v>
          </cell>
          <cell r="C14854" t="str">
            <v>H</v>
          </cell>
          <cell r="D14854">
            <v>3.48</v>
          </cell>
        </row>
        <row r="14855">
          <cell r="A14855">
            <v>73440</v>
          </cell>
          <cell r="B14855" t="str">
            <v>USINA DOSADOR/MISTURADOR AGREG CONCR C/SILO CIM P/50T (CI) INCL MAO-DE-OBRA P/ALIMENTACAO E OPERACAO DA CENTRAL</v>
          </cell>
          <cell r="C14855" t="str">
            <v>H</v>
          </cell>
          <cell r="D14855">
            <v>183.21</v>
          </cell>
        </row>
        <row r="14856">
          <cell r="A14856">
            <v>73441</v>
          </cell>
          <cell r="B14856" t="str">
            <v>USINA DOSADORA/MIST AGREG CONCR C/SILO CIM P/50T (CP) INCL MAO-DE-OBRA P/ALIMENTACAO E OPER</v>
          </cell>
          <cell r="C14856" t="str">
            <v>H</v>
          </cell>
          <cell r="D14856">
            <v>227.91000000000003</v>
          </cell>
        </row>
        <row r="14857">
          <cell r="A14857">
            <v>73445</v>
          </cell>
          <cell r="B14857" t="str">
            <v>CAIACAO INT OU EXT SOBRE REVESTIMENTO LISO C/ADOCAO DE FIXADOR COM COM DUAS DEMAOS</v>
          </cell>
          <cell r="C14857" t="str">
            <v>M2</v>
          </cell>
          <cell r="D14857">
            <v>5.5000000000000009</v>
          </cell>
        </row>
        <row r="14858">
          <cell r="A14858">
            <v>73446</v>
          </cell>
          <cell r="B14858" t="str">
            <v>PINTURA DE SUPERFICIE C/TINTA GRAFITE</v>
          </cell>
          <cell r="C14858" t="str">
            <v>M2</v>
          </cell>
          <cell r="D14858">
            <v>12.989999999999998</v>
          </cell>
        </row>
        <row r="14859">
          <cell r="A14859">
            <v>73447</v>
          </cell>
          <cell r="B14859" t="str">
            <v>ESCAVACAO MANUAL DE VALAS EM TERRA COMPACTA, PROF. 2 M &lt; H &lt;= 3 M</v>
          </cell>
          <cell r="C14859" t="str">
            <v>M3</v>
          </cell>
          <cell r="D14859">
            <v>34.74</v>
          </cell>
        </row>
        <row r="14860">
          <cell r="A14860">
            <v>73450</v>
          </cell>
          <cell r="B14860" t="str">
            <v>CUSTO HORARIO IMPRODUTIVO DIURNO - MARTELETE OU ROMPEDOR ATLAS COPCO - TEX 31</v>
          </cell>
          <cell r="C14860" t="str">
            <v>CHI</v>
          </cell>
          <cell r="D14860">
            <v>13.73</v>
          </cell>
        </row>
        <row r="14861">
          <cell r="A14861">
            <v>73451</v>
          </cell>
          <cell r="B14861" t="str">
            <v>TRATOR ESTEIRAS DIESEL APROX 200CV C/LAMINA 2500KG (CUSTO PRODUTIVO) INCL OPERADOR</v>
          </cell>
          <cell r="C14861" t="str">
            <v>H</v>
          </cell>
          <cell r="D14861">
            <v>227.1</v>
          </cell>
        </row>
        <row r="14862">
          <cell r="A14862">
            <v>73453</v>
          </cell>
          <cell r="B14862" t="str">
            <v>TRATOR DE PNEUS MOTOR DIESEL 61CV INCL OPERADOR (CP)</v>
          </cell>
          <cell r="C14862" t="str">
            <v>H</v>
          </cell>
          <cell r="D14862">
            <v>62.34</v>
          </cell>
        </row>
        <row r="14863">
          <cell r="A14863">
            <v>73454</v>
          </cell>
          <cell r="B14863" t="str">
            <v>ALUGUEL CAMINHAO CARROC FIXA TOCO 7,5T MOTOR DIESEL 132CV(CP) C/MOTORISTA</v>
          </cell>
          <cell r="C14863" t="str">
            <v>H</v>
          </cell>
          <cell r="D14863">
            <v>100.88</v>
          </cell>
        </row>
        <row r="14864">
          <cell r="A14864">
            <v>73456</v>
          </cell>
          <cell r="B14864" t="str">
            <v>MANUTENCAO/CAMINHAO CARROCERIA FIXA FORD F-12000 - 142CV</v>
          </cell>
          <cell r="C14864" t="str">
            <v>H</v>
          </cell>
          <cell r="D14864">
            <v>12.44</v>
          </cell>
        </row>
        <row r="14865">
          <cell r="A14865">
            <v>73458</v>
          </cell>
          <cell r="B14865" t="str">
            <v>CUSTO HORARIO COM MATERIAIS NA OPERACAO - TRATOR DE ESTEIRAS CATERPILLAR D6D PS - 163 6A - 140 HP</v>
          </cell>
          <cell r="C14865" t="str">
            <v>H</v>
          </cell>
          <cell r="D14865">
            <v>67.540000000000006</v>
          </cell>
        </row>
        <row r="14866">
          <cell r="A14866">
            <v>73459</v>
          </cell>
          <cell r="B14866" t="str">
            <v>CUSTOS C/MATERIAL OPERCAO -MAQUINA DE DEMARCAR FAIXAS AUTO</v>
          </cell>
          <cell r="C14866" t="str">
            <v>H</v>
          </cell>
          <cell r="D14866">
            <v>14.47</v>
          </cell>
        </row>
        <row r="14867">
          <cell r="A14867">
            <v>73460</v>
          </cell>
          <cell r="B14867" t="str">
            <v>MACARANDUBA APARELHADA 3" X 4.1/2"</v>
          </cell>
          <cell r="C14867" t="str">
            <v>M</v>
          </cell>
          <cell r="D14867">
            <v>29.94</v>
          </cell>
        </row>
        <row r="14868">
          <cell r="A14868">
            <v>73463</v>
          </cell>
          <cell r="B14868" t="str">
            <v>MOTO BOMBA SOBRE RODAS GAS DE 10,5CV A 3600RPM (CP) C/BOMBA CENTRIFUGA AUTO-ESCORVANTE DE ROTOR ABERTO BOCAIS DE 3" - EXCL OPERADOR</v>
          </cell>
          <cell r="C14868" t="str">
            <v>H</v>
          </cell>
          <cell r="D14868">
            <v>15.07</v>
          </cell>
        </row>
        <row r="14869">
          <cell r="A14869">
            <v>73464</v>
          </cell>
          <cell r="B14869" t="str">
            <v>CHP MAQUINA PROJETORA DE CONCRETO</v>
          </cell>
          <cell r="C14869" t="str">
            <v>H</v>
          </cell>
          <cell r="D14869">
            <v>13.27</v>
          </cell>
        </row>
        <row r="14870">
          <cell r="A14870">
            <v>73465</v>
          </cell>
          <cell r="B14870" t="str">
            <v xml:space="preserve">PISO CIMENTADO E=1,5CM C/ARGAMASSA 1:3 CIMENTO AREIA ALISADO COLHER SOBRE BASE EXISTENTE                                                                                                                     </v>
          </cell>
          <cell r="C14870" t="str">
            <v>M2</v>
          </cell>
          <cell r="D14870">
            <v>23.33</v>
          </cell>
        </row>
        <row r="14871">
          <cell r="A14871">
            <v>73467</v>
          </cell>
          <cell r="B14871" t="str">
            <v>CUSTO HORARIO PRODUTIVO DIURNO - CAMINHAO CARROCERIA MERCEDES BENZ -1418/48 184 HP</v>
          </cell>
          <cell r="C14871" t="str">
            <v>CHP</v>
          </cell>
          <cell r="D14871">
            <v>135.94</v>
          </cell>
        </row>
        <row r="14872">
          <cell r="A14872">
            <v>73472</v>
          </cell>
          <cell r="B14872" t="str">
            <v>CUSTO HORARIO IMPRODUTIVO DIURNO - COMPRESSOR ATLAS COPCO - XA80 180 HP</v>
          </cell>
          <cell r="C14872" t="str">
            <v>CHI</v>
          </cell>
          <cell r="D14872">
            <v>25.82</v>
          </cell>
        </row>
        <row r="14873">
          <cell r="A14873">
            <v>73474</v>
          </cell>
          <cell r="B14873" t="str">
            <v xml:space="preserve">ALUGUEL CAMINHAO CARROC FIXA TOCO 7,5T MOTOR DIESEL 132CV (CI) C/MOTORISTA                                                                                                                              </v>
          </cell>
          <cell r="C14873" t="str">
            <v xml:space="preserve">H </v>
          </cell>
          <cell r="D14873">
            <v>41.21</v>
          </cell>
        </row>
        <row r="14874">
          <cell r="A14874">
            <v>73475</v>
          </cell>
          <cell r="B14874" t="str">
            <v>TACO DE ALVENARIA (2,5X10X20)CM</v>
          </cell>
          <cell r="C14874" t="str">
            <v>UN</v>
          </cell>
          <cell r="D14874">
            <v>0.75</v>
          </cell>
        </row>
        <row r="14875">
          <cell r="A14875">
            <v>73478</v>
          </cell>
          <cell r="B14875" t="str">
            <v>MAQUINA DE JUNTAS GAS 8,25CV PART MANUAL (CP) INCL OPERADOR</v>
          </cell>
          <cell r="C14875" t="str">
            <v>H</v>
          </cell>
          <cell r="D14875">
            <v>75.430000000000007</v>
          </cell>
        </row>
        <row r="14876">
          <cell r="A14876">
            <v>73479</v>
          </cell>
          <cell r="B14876" t="str">
            <v>DISTRIBUIDOR BETUME SOB PRESSAO GAS (CP) SOBRE CHASSIS CAMINHAO - INCL ESTE C/MOTORISTA</v>
          </cell>
          <cell r="C14876" t="str">
            <v>H</v>
          </cell>
          <cell r="D14876">
            <v>224.63</v>
          </cell>
        </row>
        <row r="14877">
          <cell r="A14877">
            <v>73480</v>
          </cell>
          <cell r="B14877" t="str">
            <v>CUSTO HORARIO PRODUTIVO - GUINDASTE MUNK 640/18 - 8T S/CAMINHAO MERCE-DES BENZ 1418/51 - 184 HP</v>
          </cell>
          <cell r="C14877" t="str">
            <v>H</v>
          </cell>
          <cell r="D14877">
            <v>115.46000000000001</v>
          </cell>
        </row>
        <row r="14878">
          <cell r="A14878">
            <v>73481</v>
          </cell>
          <cell r="B14878" t="str">
            <v>ESCAVACAO MANUAL DE VALAS EM TERRA COMPACTA, PROF. DE 0 M &lt; H &lt;= 1 M</v>
          </cell>
          <cell r="C14878" t="str">
            <v>M3</v>
          </cell>
          <cell r="D14878">
            <v>25.68</v>
          </cell>
        </row>
        <row r="14879">
          <cell r="A14879">
            <v>73483</v>
          </cell>
          <cell r="B14879" t="str">
            <v>CUSTOS C/MAO-DE-OBRA NA OPERACAO/CAMINHAO CARROCERIA FIXA FORD F-12000 - 142HP</v>
          </cell>
          <cell r="C14879" t="str">
            <v>H</v>
          </cell>
          <cell r="D14879">
            <v>18.63</v>
          </cell>
        </row>
        <row r="14880">
          <cell r="A14880">
            <v>73486</v>
          </cell>
          <cell r="B14880" t="str">
            <v>MARCO MADEIRA REGIONAL 1A 7X3,5CM - P</v>
          </cell>
          <cell r="C14880" t="str">
            <v>M</v>
          </cell>
          <cell r="D14880">
            <v>24.35</v>
          </cell>
        </row>
        <row r="14881">
          <cell r="A14881">
            <v>73487</v>
          </cell>
          <cell r="B14881" t="str">
            <v>SERRA CIRCULAR MAKITA 5900B 7` 2,3HP - CHI</v>
          </cell>
          <cell r="C14881" t="str">
            <v>CHI</v>
          </cell>
          <cell r="D14881">
            <v>12.149999999999999</v>
          </cell>
        </row>
        <row r="14882">
          <cell r="A14882">
            <v>73488</v>
          </cell>
          <cell r="B14882" t="str">
            <v>MACARANDUBA APARELHADA 3" X 6"</v>
          </cell>
          <cell r="C14882" t="str">
            <v>M</v>
          </cell>
          <cell r="D14882">
            <v>39.090000000000003</v>
          </cell>
        </row>
        <row r="14883">
          <cell r="A14883">
            <v>73489</v>
          </cell>
          <cell r="B14883" t="str">
            <v>MACARANDUBA APARELHADA DE 3" X 9"</v>
          </cell>
          <cell r="C14883" t="str">
            <v>M</v>
          </cell>
          <cell r="D14883">
            <v>59.9</v>
          </cell>
        </row>
        <row r="14884">
          <cell r="A14884">
            <v>73490</v>
          </cell>
          <cell r="B14884" t="str">
            <v>TUBO CA-1 CONCR ARMADO P/GALERIAS AGUAS PLUV DIAM=0,80M FORNEC MATCOM AREIA CIMENTO 1:4 - FORNECIMENTO E ASSENTAMENTO, INCLUSIVE TOPOGRAFO</v>
          </cell>
          <cell r="C14884" t="str">
            <v>M</v>
          </cell>
          <cell r="D14884">
            <v>309.83</v>
          </cell>
        </row>
        <row r="14885">
          <cell r="A14885">
            <v>73491</v>
          </cell>
          <cell r="B14885" t="str">
            <v>MAQUINA POLIDORA 4HP 12A 220V EXCL ESMERIL E OPERADOR (CP)</v>
          </cell>
          <cell r="C14885" t="str">
            <v>H</v>
          </cell>
          <cell r="D14885">
            <v>4.8599999999999994</v>
          </cell>
        </row>
        <row r="14886">
          <cell r="A14886">
            <v>73493</v>
          </cell>
          <cell r="B14886" t="str">
            <v>TEODOLITO CONVENCIONAL DE MICROMETRO C/LEITURA NUMERICA (CP) PRECISAO DE 6S PARA LEVANTAMENTO DE TERRENOS DIVERSOS</v>
          </cell>
          <cell r="C14886" t="str">
            <v>H</v>
          </cell>
          <cell r="D14886">
            <v>2.25</v>
          </cell>
        </row>
        <row r="14887">
          <cell r="A14887">
            <v>73495</v>
          </cell>
          <cell r="B14887" t="str">
            <v>TRATOR ESTEIRAS DIESEL APROX 335CV C/LAMINA 5000KG (CP) INCL OPERADOR</v>
          </cell>
          <cell r="C14887" t="str">
            <v>H</v>
          </cell>
          <cell r="D14887">
            <v>628.4</v>
          </cell>
        </row>
        <row r="14888">
          <cell r="A14888">
            <v>73496</v>
          </cell>
          <cell r="B14888" t="str">
            <v>SOCADOR PNEUMATICO 18,5KG CONSUMO AR 0,82M3/M (CP) INCL OPERADOR</v>
          </cell>
          <cell r="C14888" t="str">
            <v>H</v>
          </cell>
          <cell r="D14888">
            <v>3.2</v>
          </cell>
        </row>
        <row r="14889">
          <cell r="A14889">
            <v>73497</v>
          </cell>
          <cell r="B14889" t="str">
            <v>CHP - COMPRESSOR DE 760PCM, MOTOR DIESEL 269HP, ATLAS COPCO, MOD XA360SB, OU SIMILAR</v>
          </cell>
          <cell r="C14889" t="str">
            <v>H</v>
          </cell>
          <cell r="D14889">
            <v>148.35</v>
          </cell>
        </row>
        <row r="14890">
          <cell r="A14890">
            <v>73501</v>
          </cell>
          <cell r="B14890" t="str">
            <v>CUSTO HORARIO PRODUTIVO DIURNO - GUINCHO 8 T MUNCK - 640/18 SEM CAMINHAO MERCEDES BENZ 1418/51 184 HP</v>
          </cell>
          <cell r="C14890" t="str">
            <v>CHP</v>
          </cell>
          <cell r="D14890">
            <v>113.39</v>
          </cell>
        </row>
        <row r="14891">
          <cell r="A14891">
            <v>73502</v>
          </cell>
          <cell r="B14891" t="str">
            <v>CUSTO HORARIO PRODUTIVO DIURNO - GUINDASTE AUTOPROPELIDO MADAL -MD 10A 45 HP</v>
          </cell>
          <cell r="C14891" t="str">
            <v>CHP</v>
          </cell>
          <cell r="D14891">
            <v>128.57</v>
          </cell>
        </row>
        <row r="14892">
          <cell r="A14892">
            <v>73503</v>
          </cell>
          <cell r="B14892" t="str">
            <v>TRANSPORTE DE TUBOS DE PVC DN 1000</v>
          </cell>
          <cell r="C14892" t="str">
            <v>M</v>
          </cell>
          <cell r="D14892">
            <v>5.7</v>
          </cell>
        </row>
        <row r="14893">
          <cell r="A14893">
            <v>73504</v>
          </cell>
          <cell r="B14893" t="str">
            <v>TRANSPORTE DE TUBOS DE PVC DN 900</v>
          </cell>
          <cell r="C14893" t="str">
            <v>M</v>
          </cell>
          <cell r="D14893">
            <v>4.82</v>
          </cell>
        </row>
        <row r="14894">
          <cell r="A14894">
            <v>73505</v>
          </cell>
          <cell r="B14894" t="str">
            <v>TRANSPORTE DE TUBOS DE PVC DN 800</v>
          </cell>
          <cell r="C14894" t="str">
            <v>M</v>
          </cell>
          <cell r="D14894">
            <v>3.9899999999999998</v>
          </cell>
        </row>
        <row r="14895">
          <cell r="A14895">
            <v>73506</v>
          </cell>
          <cell r="B14895" t="str">
            <v>TRANSPORTE DE TUBOS DE PVC DN 700</v>
          </cell>
          <cell r="C14895" t="str">
            <v>M</v>
          </cell>
          <cell r="D14895">
            <v>3.24</v>
          </cell>
        </row>
        <row r="14896">
          <cell r="A14896">
            <v>73507</v>
          </cell>
          <cell r="B14896" t="str">
            <v>TRANSPORTE DE TUBOS DE PVC DN 600</v>
          </cell>
          <cell r="C14896" t="str">
            <v>M</v>
          </cell>
          <cell r="D14896">
            <v>2.5300000000000002</v>
          </cell>
        </row>
        <row r="14897">
          <cell r="A14897">
            <v>73508</v>
          </cell>
          <cell r="B14897" t="str">
            <v>TRANSPORTE DE TUBOS DE PVC DN 500</v>
          </cell>
          <cell r="C14897" t="str">
            <v>M</v>
          </cell>
          <cell r="D14897">
            <v>1.9300000000000002</v>
          </cell>
        </row>
        <row r="14898">
          <cell r="A14898">
            <v>73509</v>
          </cell>
          <cell r="B14898" t="str">
            <v>TRANSPORTE DE TUBOS DE PVC DN 400</v>
          </cell>
          <cell r="C14898" t="str">
            <v>M</v>
          </cell>
          <cell r="D14898">
            <v>1.4</v>
          </cell>
        </row>
        <row r="14899">
          <cell r="A14899">
            <v>73510</v>
          </cell>
          <cell r="B14899" t="str">
            <v>TRANSPORTE DE TUBOS DE FERRO DUTIL DN 1200</v>
          </cell>
          <cell r="C14899" t="str">
            <v>M</v>
          </cell>
          <cell r="D14899">
            <v>14.68</v>
          </cell>
        </row>
        <row r="14900">
          <cell r="A14900">
            <v>73511</v>
          </cell>
          <cell r="B14900" t="str">
            <v>TRANSPORTE DE TUBOS DE FERRO DUTIL DN 1100</v>
          </cell>
          <cell r="C14900" t="str">
            <v>M</v>
          </cell>
          <cell r="D14900">
            <v>12.690000000000001</v>
          </cell>
        </row>
        <row r="14901">
          <cell r="A14901">
            <v>73512</v>
          </cell>
          <cell r="B14901" t="str">
            <v>TRANSPORTE DE TUBOS DE FERRO DUTIL DN 1000</v>
          </cell>
          <cell r="C14901" t="str">
            <v>M</v>
          </cell>
          <cell r="D14901">
            <v>10.99</v>
          </cell>
        </row>
        <row r="14902">
          <cell r="A14902">
            <v>73513</v>
          </cell>
          <cell r="B14902" t="str">
            <v>TRANSPORTE DE TUBOS DE FERRO DUTIL DN 900</v>
          </cell>
          <cell r="C14902" t="str">
            <v>M</v>
          </cell>
          <cell r="D14902">
            <v>9.27</v>
          </cell>
        </row>
        <row r="14903">
          <cell r="A14903">
            <v>73514</v>
          </cell>
          <cell r="B14903" t="str">
            <v>TRANSPORTE DE TUBOS DE FERRO DUTIL DN 800</v>
          </cell>
          <cell r="C14903" t="str">
            <v>M</v>
          </cell>
          <cell r="D14903">
            <v>7.6999999999999993</v>
          </cell>
        </row>
        <row r="14904">
          <cell r="A14904">
            <v>73515</v>
          </cell>
          <cell r="B14904" t="str">
            <v>TRANSPORTE DE TUBOS DE FERRO DUTIL DN 700</v>
          </cell>
          <cell r="C14904" t="str">
            <v>M</v>
          </cell>
          <cell r="D14904">
            <v>6.23</v>
          </cell>
        </row>
        <row r="14905">
          <cell r="A14905">
            <v>73516</v>
          </cell>
          <cell r="B14905" t="str">
            <v>TRANSPORTE DE TUBOS DE FERRO DUTIL DN 600</v>
          </cell>
          <cell r="C14905" t="str">
            <v>M</v>
          </cell>
          <cell r="D14905">
            <v>4.9000000000000004</v>
          </cell>
        </row>
        <row r="14906">
          <cell r="A14906">
            <v>73517</v>
          </cell>
          <cell r="B14906" t="str">
            <v>TRANSPORTE DE TUBOS DE FERRO DUTIL DN 500</v>
          </cell>
          <cell r="C14906" t="str">
            <v>M</v>
          </cell>
          <cell r="D14906">
            <v>3.72</v>
          </cell>
        </row>
        <row r="14907">
          <cell r="A14907">
            <v>73518</v>
          </cell>
          <cell r="B14907" t="str">
            <v>TRANSPORTE DE TUBOS DE FERRO DUTIL DN 450</v>
          </cell>
          <cell r="C14907" t="str">
            <v>M</v>
          </cell>
          <cell r="D14907">
            <v>3.23</v>
          </cell>
        </row>
        <row r="14908">
          <cell r="A14908">
            <v>73519</v>
          </cell>
          <cell r="B14908" t="str">
            <v>TRANSPORTE DE TUBOS DE FERRO DUTIL DN 400</v>
          </cell>
          <cell r="C14908" t="str">
            <v>M</v>
          </cell>
          <cell r="D14908">
            <v>2.7</v>
          </cell>
        </row>
        <row r="14909">
          <cell r="A14909">
            <v>73520</v>
          </cell>
          <cell r="B14909" t="str">
            <v>TRANSPORTE DE TUBOS DE FERRO DUTIL DN 350</v>
          </cell>
          <cell r="C14909" t="str">
            <v>M</v>
          </cell>
          <cell r="D14909">
            <v>2.27</v>
          </cell>
        </row>
        <row r="14910">
          <cell r="A14910">
            <v>73521</v>
          </cell>
          <cell r="B14910" t="str">
            <v>TRANSPORTE DE TUBOS DE FERRO DUTIL DN 300</v>
          </cell>
          <cell r="C14910" t="str">
            <v>M</v>
          </cell>
          <cell r="D14910">
            <v>1.83</v>
          </cell>
        </row>
        <row r="14911">
          <cell r="A14911">
            <v>73522</v>
          </cell>
          <cell r="B14911" t="str">
            <v>TRANSPORTE DE TUBOS DE FERRO DUTIL DN 250</v>
          </cell>
          <cell r="C14911" t="str">
            <v>M</v>
          </cell>
          <cell r="D14911">
            <v>1.44</v>
          </cell>
        </row>
        <row r="14912">
          <cell r="A14912">
            <v>73523</v>
          </cell>
          <cell r="B14912" t="str">
            <v>TRANSPORTE DE TUBOS DE FERRO DUTIL DN 200</v>
          </cell>
          <cell r="C14912" t="str">
            <v>M</v>
          </cell>
          <cell r="D14912">
            <v>1.0900000000000001</v>
          </cell>
        </row>
        <row r="14913">
          <cell r="A14913">
            <v>73524</v>
          </cell>
          <cell r="B14913" t="str">
            <v>TRANSPORTE DE TUBOS DE FERRO DUTIL DN 150</v>
          </cell>
          <cell r="C14913" t="str">
            <v>M</v>
          </cell>
          <cell r="D14913">
            <v>0.85</v>
          </cell>
        </row>
        <row r="14914">
          <cell r="A14914">
            <v>73525</v>
          </cell>
          <cell r="B14914" t="str">
            <v>CORTE, DOBRAGEM, MONTAGEM E COLOCACAO DE FERRAGEM NA FORMA, ACO CA-60 DIAM 4,2 A 8,0MM</v>
          </cell>
          <cell r="C14914" t="str">
            <v>KG</v>
          </cell>
          <cell r="D14914">
            <v>2.4699999999999998</v>
          </cell>
        </row>
        <row r="14915">
          <cell r="A14915">
            <v>73529</v>
          </cell>
          <cell r="B14915" t="str">
            <v>INSTALACAO DE AQUECIMENTO E ARMAZENAMENTO DE ASFALTO (CP) EM 2 TANQUES DE 30000L CADA - INCL OPERADOR</v>
          </cell>
          <cell r="C14915" t="str">
            <v>H</v>
          </cell>
          <cell r="D14915">
            <v>88.43</v>
          </cell>
        </row>
        <row r="14916">
          <cell r="A14916">
            <v>73531</v>
          </cell>
          <cell r="B14916" t="str">
            <v>ALUGUEL CAMINHAO BASCUL NO TOCO 4M3 MOTOR DIESEL 85CV (CP) C/MOTORISTA</v>
          </cell>
          <cell r="C14916" t="str">
            <v>H</v>
          </cell>
          <cell r="D14916">
            <v>90.63</v>
          </cell>
        </row>
        <row r="14917">
          <cell r="A14917">
            <v>73532</v>
          </cell>
          <cell r="B14917" t="str">
            <v>CUSTO HORARIO PRODUTIVO - TALHA MANUAL</v>
          </cell>
          <cell r="C14917" t="str">
            <v>CHP</v>
          </cell>
          <cell r="D14917">
            <v>0.37</v>
          </cell>
        </row>
        <row r="14918">
          <cell r="A14918">
            <v>73533</v>
          </cell>
          <cell r="B14918" t="str">
            <v>CONCRETO P/CAMADAS PREPARATORIAS 180KG/M3 CIMENTO SOMENTE MATERIAIS INCL 5% PERDAS.</v>
          </cell>
          <cell r="C14918" t="str">
            <v>M3</v>
          </cell>
          <cell r="D14918">
            <v>168.1</v>
          </cell>
        </row>
        <row r="14919">
          <cell r="A14919">
            <v>73534</v>
          </cell>
          <cell r="B14919" t="str">
            <v>CUSTO HORARIO IMPRODUTIVO DIURNO-RETRO-ESCAVADEIRA SOBRE RODAS - CASE 580 H - 74 HP</v>
          </cell>
          <cell r="C14919" t="str">
            <v>CHI</v>
          </cell>
          <cell r="D14919">
            <v>47.629999999999995</v>
          </cell>
        </row>
        <row r="14920">
          <cell r="A14920">
            <v>73535</v>
          </cell>
          <cell r="B14920" t="str">
            <v>CHP - CAMINHAO C/GUINCHO 6T, MOTOR DIESEL 136HP, M. BENZ MOD L1214, MUNCK MOD, M 640/18, OU SIMILAR</v>
          </cell>
          <cell r="C14920" t="str">
            <v>H</v>
          </cell>
          <cell r="D14920">
            <v>108</v>
          </cell>
        </row>
        <row r="14921">
          <cell r="A14921">
            <v>73536</v>
          </cell>
          <cell r="B14921" t="str">
            <v>MOTOBOMBA CENTRÍFUGA, MOTOR A GASOLINA, POTÊNCIA 5,42 HP, BOCAIS 1 1/2• X 1•, DIÂMETRO ROTOR 143 MM HM/Q = 6 MCA / 16,8 M3/H A 38 MCA / 6,6 M3/H - CHP DIURNO. AF_06/2014</v>
          </cell>
          <cell r="C14921" t="str">
            <v>CHP</v>
          </cell>
          <cell r="D14921">
            <v>4.13</v>
          </cell>
        </row>
        <row r="14922">
          <cell r="A14922">
            <v>73538</v>
          </cell>
          <cell r="B14922" t="str">
            <v>MAQUINA DE DEMARCAR FAIXAS AUTOPROP. - CHP</v>
          </cell>
          <cell r="C14922" t="str">
            <v>CHP</v>
          </cell>
          <cell r="D14922">
            <v>140.38</v>
          </cell>
        </row>
        <row r="14923">
          <cell r="A14923">
            <v>73540</v>
          </cell>
          <cell r="B14923" t="str">
            <v>COLOCACAO CUBA LOUCA/ACO INOX EXCLUSIVE CUBA/COMPLEMENTO - P</v>
          </cell>
          <cell r="C14923" t="str">
            <v>UN</v>
          </cell>
          <cell r="D14923">
            <v>24.439999999999998</v>
          </cell>
        </row>
        <row r="14924">
          <cell r="A14924">
            <v>73541</v>
          </cell>
          <cell r="B14924" t="str">
            <v>COLOCACAO BANCA MARMORE/GRANITO/ACO INOX EXCLUSIVE BANCA - P</v>
          </cell>
          <cell r="C14924" t="str">
            <v>M</v>
          </cell>
          <cell r="D14924">
            <v>49.03</v>
          </cell>
        </row>
        <row r="14925">
          <cell r="A14925">
            <v>73542</v>
          </cell>
          <cell r="B14925" t="str">
            <v>BUCHA/ARRUELA ALUMINIO 3/4" - P CJ 1,09</v>
          </cell>
          <cell r="C14925" t="str">
            <v>CJ</v>
          </cell>
          <cell r="D14925">
            <v>0.85</v>
          </cell>
        </row>
        <row r="14926">
          <cell r="A14926">
            <v>73543</v>
          </cell>
          <cell r="B14926" t="str">
            <v>BUCHA/ARRUELA ALUMINIO 1/2" - P CJ 0,91</v>
          </cell>
          <cell r="C14926" t="str">
            <v>CJ</v>
          </cell>
          <cell r="D14926">
            <v>0.73</v>
          </cell>
        </row>
        <row r="14927">
          <cell r="A14927">
            <v>73548</v>
          </cell>
          <cell r="B14927" t="str">
            <v>ARGAMASSA TRACO 1:3 (CIMENTO E AREIA), PREPARO MANUAL, INCLUSO ADITIVO IMPERMEABILIZANTE</v>
          </cell>
          <cell r="C14927" t="str">
            <v>M3</v>
          </cell>
          <cell r="D14927">
            <v>503.52</v>
          </cell>
        </row>
        <row r="14928">
          <cell r="A14928">
            <v>73549</v>
          </cell>
          <cell r="B14928" t="str">
            <v>ARGAMASSA TRACO 1:4 (CIMENTO E AREIA), PREPARO MANUAL, INCLUSO ADITIVO IMPERMEABILIZANTE</v>
          </cell>
          <cell r="C14928" t="str">
            <v>M3</v>
          </cell>
          <cell r="D14928">
            <v>476.38</v>
          </cell>
        </row>
        <row r="14929">
          <cell r="A14929">
            <v>73551</v>
          </cell>
          <cell r="B14929" t="str">
            <v>ARGAMASSA TRACO 1:4 (CIMENTO E PEDRISCO), PREPARO MANUAL</v>
          </cell>
          <cell r="C14929" t="str">
            <v>M3</v>
          </cell>
          <cell r="D14929">
            <v>307.33</v>
          </cell>
        </row>
        <row r="14930">
          <cell r="A14930">
            <v>73554</v>
          </cell>
          <cell r="B14930" t="str">
            <v xml:space="preserve">MACARANDUBA APARELHADA 3" X 3"                                                                                                                                                                          </v>
          </cell>
          <cell r="C14930" t="str">
            <v xml:space="preserve">M </v>
          </cell>
          <cell r="D14930">
            <v>19.53</v>
          </cell>
        </row>
        <row r="14931">
          <cell r="A14931">
            <v>73555</v>
          </cell>
          <cell r="B14931" t="str">
            <v>TACO DE CANELA 2,5X10X10CM</v>
          </cell>
          <cell r="C14931" t="str">
            <v>UN</v>
          </cell>
          <cell r="D14931">
            <v>0.38</v>
          </cell>
        </row>
        <row r="14932">
          <cell r="A14932">
            <v>73557</v>
          </cell>
          <cell r="B14932" t="str">
            <v>MAQUINA POLIDORA 4HP 12AMP 220V EXCL ESMERIL E OPERADOR (CI)</v>
          </cell>
          <cell r="C14932" t="str">
            <v>H</v>
          </cell>
          <cell r="D14932">
            <v>2.69</v>
          </cell>
        </row>
        <row r="14933">
          <cell r="A14933">
            <v>73558</v>
          </cell>
          <cell r="B14933" t="str">
            <v>LOCAÇÃO DE EXTRUSORA DE GUIAS E SARJETAS SEM FORMAS, MOTOR DIESEL DE 14CV, EXCLUSIVE OPERADOR (CI)</v>
          </cell>
          <cell r="C14933" t="str">
            <v>H</v>
          </cell>
          <cell r="D14933">
            <v>6.09</v>
          </cell>
        </row>
        <row r="14934">
          <cell r="A14934">
            <v>73559</v>
          </cell>
          <cell r="B14934" t="str">
            <v>USINA PRE-MISTURADORA DE SOLOS CAPAC 350/600T/H (CI) INCL EQUIPE DE OPERACAO</v>
          </cell>
          <cell r="C14934" t="str">
            <v>H</v>
          </cell>
          <cell r="D14934">
            <v>184.31</v>
          </cell>
        </row>
        <row r="14935">
          <cell r="A14935">
            <v>73560</v>
          </cell>
          <cell r="B14935" t="str">
            <v>SOCADOR PNEUMATICO 18.5KG CONSUMO AR 0,82M3/M (CI) INCL OPERADOR</v>
          </cell>
          <cell r="C14935" t="str">
            <v>H</v>
          </cell>
          <cell r="D14935">
            <v>2.4700000000000002</v>
          </cell>
        </row>
        <row r="14936">
          <cell r="A14936">
            <v>73562</v>
          </cell>
          <cell r="B14936" t="str">
            <v>NIVEL WILD-NA-Z</v>
          </cell>
          <cell r="C14936" t="str">
            <v>H</v>
          </cell>
          <cell r="D14936">
            <v>0.74</v>
          </cell>
        </row>
        <row r="14937">
          <cell r="A14937">
            <v>73563</v>
          </cell>
          <cell r="B14937" t="str">
            <v>TRATOR ESTEIRAS DIESEL APROX 335CV C/LAMINA 5000KG (CI) INCL OPERADOR</v>
          </cell>
          <cell r="C14937" t="str">
            <v>H</v>
          </cell>
          <cell r="D14937">
            <v>272.64</v>
          </cell>
        </row>
        <row r="14938">
          <cell r="A14938">
            <v>73564</v>
          </cell>
          <cell r="B14938" t="str">
            <v>CORTE REMOCAO DO PAVIMENTO APICOAMENTO LAJE FORMAS E CONCRETAGEM BER- COS FCK=25MPA-24H UTILIZANDO GRAUTH</v>
          </cell>
          <cell r="C14938" t="str">
            <v>M</v>
          </cell>
          <cell r="D14938">
            <v>248.86</v>
          </cell>
        </row>
        <row r="14939">
          <cell r="A14939">
            <v>73578</v>
          </cell>
          <cell r="B14939" t="str">
            <v>ESCAV MEC VALA N ESCOR DE 3 A 4,5M PROF(C/ESCAV HIDR0,MAT 1A CAT C/ REDUTOR(C/PEDRAS/INST PREDIAIS/OUTROS REDUT PRODUT. OU CAVAS FUND)EXCL ESGOTAMENTO</v>
          </cell>
          <cell r="C14939" t="str">
            <v>M3</v>
          </cell>
          <cell r="D14939">
            <v>11.59</v>
          </cell>
        </row>
        <row r="14940">
          <cell r="A14940">
            <v>73582</v>
          </cell>
          <cell r="B14940" t="str">
            <v>TRATOR ESTEIRAS DIESEL APROX 200CV C/LAMINA 2500KG (CUSTO PRODUTIVO) INCL OPERADOR</v>
          </cell>
          <cell r="C14940" t="str">
            <v>H</v>
          </cell>
          <cell r="D14940">
            <v>122.58</v>
          </cell>
        </row>
        <row r="14941">
          <cell r="A14941">
            <v>73585</v>
          </cell>
          <cell r="B14941" t="str">
            <v>CAMINHAO CARROCERIA FIXA FORD F-12000 12T / 142CV</v>
          </cell>
          <cell r="C14941" t="str">
            <v>CHP</v>
          </cell>
          <cell r="D14941">
            <v>120.98999999999998</v>
          </cell>
        </row>
        <row r="14942">
          <cell r="A14942">
            <v>73586</v>
          </cell>
          <cell r="B14942" t="str">
            <v>CUSTO HORARIO PRODUTIVO DIURNO - TRATOR DE ESTEIRAS CATERPILLAR CHP 177,42</v>
          </cell>
          <cell r="C14942" t="str">
            <v>CHP</v>
          </cell>
          <cell r="D14942">
            <v>180.76000000000002</v>
          </cell>
        </row>
        <row r="14943">
          <cell r="A14943">
            <v>73587</v>
          </cell>
          <cell r="B14943" t="str">
            <v>TRANSPORTE DE TUBOS DE PVC DN 350</v>
          </cell>
          <cell r="C14943" t="str">
            <v>M</v>
          </cell>
          <cell r="D14943">
            <v>248.86</v>
          </cell>
        </row>
        <row r="14944">
          <cell r="A14944">
            <v>73588</v>
          </cell>
          <cell r="B14944" t="str">
            <v>TRANSPORTE DE TUBOS DE PVC DN 300</v>
          </cell>
          <cell r="C14944" t="str">
            <v>M</v>
          </cell>
          <cell r="D14944">
            <v>0.66</v>
          </cell>
        </row>
        <row r="14945">
          <cell r="A14945">
            <v>73589</v>
          </cell>
          <cell r="B14945" t="str">
            <v>TRANSPORTE DE TUBOS DE PVC DN 250</v>
          </cell>
          <cell r="C14945" t="str">
            <v>M</v>
          </cell>
          <cell r="D14945">
            <v>0.46</v>
          </cell>
        </row>
        <row r="14946">
          <cell r="A14946">
            <v>73590</v>
          </cell>
          <cell r="B14946" t="str">
            <v>TRANSPORTE DE TUBOS DE PVC DN 200</v>
          </cell>
          <cell r="C14946" t="str">
            <v>M</v>
          </cell>
          <cell r="D14946">
            <v>0.28000000000000003</v>
          </cell>
        </row>
        <row r="14947">
          <cell r="A14947">
            <v>73591</v>
          </cell>
          <cell r="B14947" t="str">
            <v>TRANSPORTE DE TUBOS DE PVC DN 150</v>
          </cell>
          <cell r="C14947" t="str">
            <v>M</v>
          </cell>
          <cell r="D14947">
            <v>0.18</v>
          </cell>
        </row>
        <row r="14948">
          <cell r="A14948">
            <v>73592</v>
          </cell>
          <cell r="B14948" t="str">
            <v>TRANSPORTE DE TUBOS DE PVC DN 125</v>
          </cell>
          <cell r="C14948" t="str">
            <v>M</v>
          </cell>
          <cell r="D14948">
            <v>0.14000000000000001</v>
          </cell>
        </row>
        <row r="14949">
          <cell r="A14949">
            <v>73593</v>
          </cell>
          <cell r="B14949" t="str">
            <v>TRANSPORTE DE TUBOS DE PVC DN 100</v>
          </cell>
          <cell r="C14949" t="str">
            <v>M</v>
          </cell>
          <cell r="D14949">
            <v>0.21999999999999997</v>
          </cell>
        </row>
        <row r="14950">
          <cell r="A14950">
            <v>73594</v>
          </cell>
          <cell r="B14950" t="str">
            <v>TRANSPORTE DE TUBOS DE PVC DN 75</v>
          </cell>
          <cell r="C14950" t="str">
            <v>M</v>
          </cell>
          <cell r="D14950">
            <v>0.17</v>
          </cell>
        </row>
        <row r="14951">
          <cell r="A14951">
            <v>73595</v>
          </cell>
          <cell r="B14951" t="str">
            <v>TRANSPORTE DE TUBOS DE PVC DN 50</v>
          </cell>
          <cell r="C14951" t="str">
            <v>M</v>
          </cell>
          <cell r="D14951">
            <v>0.11000000000000001</v>
          </cell>
        </row>
        <row r="14952">
          <cell r="A14952">
            <v>73596</v>
          </cell>
          <cell r="B14952" t="str">
            <v>TRANSPORTE DE TUBOS DE PVC DN 25</v>
          </cell>
          <cell r="C14952" t="str">
            <v>M</v>
          </cell>
          <cell r="D14952">
            <v>0.03</v>
          </cell>
        </row>
        <row r="14953">
          <cell r="A14953">
            <v>73597</v>
          </cell>
          <cell r="B14953" t="str">
            <v>TRANSPORTE DE TUBOS DE FERRO DUTIL DN 100</v>
          </cell>
          <cell r="C14953" t="str">
            <v>M</v>
          </cell>
          <cell r="D14953">
            <v>0.65</v>
          </cell>
        </row>
        <row r="14954">
          <cell r="A14954">
            <v>73598</v>
          </cell>
          <cell r="B14954" t="str">
            <v>TRANSPORTE DE TUBOS DE FERRO DUTIL DN 75</v>
          </cell>
          <cell r="C14954" t="str">
            <v>M</v>
          </cell>
          <cell r="D14954">
            <v>0.45</v>
          </cell>
        </row>
        <row r="14955">
          <cell r="A14955">
            <v>73599</v>
          </cell>
          <cell r="B14955" t="str">
            <v>ESCAVACAO MECANICA VALAS EM QUALQUER TIPO DE SOLO EXCETO ROCHA,PROF. 0&lt; H &lt; 4 M</v>
          </cell>
          <cell r="C14955" t="str">
            <v>M3</v>
          </cell>
          <cell r="D14955">
            <v>8.15</v>
          </cell>
        </row>
        <row r="14956">
          <cell r="A14956">
            <v>79895</v>
          </cell>
          <cell r="B14956" t="str">
            <v>LOCAÇÃO DE EXTRUSORA DE GUIAS E SARJETAS SEM FORMAS, MOTOR DIESEL DE 14CV, EXCLUSIVE OPERADOR (CP)</v>
          </cell>
          <cell r="C14956" t="str">
            <v>H</v>
          </cell>
          <cell r="D14956">
            <v>14.850000000000001</v>
          </cell>
        </row>
        <row r="14957">
          <cell r="A14957">
            <v>83354</v>
          </cell>
          <cell r="B14957" t="str">
            <v>DEPRECIAÇAO E JUROS - CAMINHAO BASCULANTE TRUCADO - CARGA UTIL = 10 M3, 16,3 T</v>
          </cell>
          <cell r="C14957" t="str">
            <v>H</v>
          </cell>
          <cell r="D14957">
            <v>22.59</v>
          </cell>
        </row>
        <row r="14958">
          <cell r="A14958">
            <v>83355</v>
          </cell>
          <cell r="B14958" t="str">
            <v>MANUTENCAO - CAMINHAO BASCULANTE TRUCADO - CARGA UTIL = 10 M3, 16,3 TON</v>
          </cell>
          <cell r="C14958" t="str">
            <v>H</v>
          </cell>
          <cell r="D14958">
            <v>25.41</v>
          </cell>
        </row>
        <row r="14959">
          <cell r="A14959">
            <v>83356</v>
          </cell>
          <cell r="B14959" t="str">
            <v>TRANSPORTE COMERCIAL DE BRITA</v>
          </cell>
          <cell r="C14959" t="str">
            <v>M3XKM</v>
          </cell>
          <cell r="D14959">
            <v>0.71</v>
          </cell>
        </row>
        <row r="14960">
          <cell r="A14960">
            <v>83357</v>
          </cell>
          <cell r="B14960" t="str">
            <v>TRANSPORTE LOCAL DE MASSA ASFALTICA - PAVIMENTACAO URBANA</v>
          </cell>
          <cell r="C14960" t="str">
            <v>M3XKM</v>
          </cell>
          <cell r="D14960">
            <v>0.91</v>
          </cell>
        </row>
        <row r="14961">
          <cell r="A14961">
            <v>83358</v>
          </cell>
          <cell r="B14961" t="str">
            <v>TRANSPORTE DE PAVIMENTACAO REMOVIDA (RODOVIAS NAO URBANAS)</v>
          </cell>
          <cell r="C14961" t="str">
            <v>M3XKM</v>
          </cell>
          <cell r="D14961">
            <v>1.46</v>
          </cell>
        </row>
        <row r="14962">
          <cell r="A14962">
            <v>83359</v>
          </cell>
          <cell r="B14962" t="str">
            <v>TRANSPORTE LOCAL DE MATERIAL BETUMINOSO (RODOVIAS NAO URBANAS)</v>
          </cell>
          <cell r="C14962" t="str">
            <v>M3XKM</v>
          </cell>
          <cell r="D14962">
            <v>2.65</v>
          </cell>
        </row>
        <row r="14963">
          <cell r="A14963">
            <v>83360</v>
          </cell>
          <cell r="B14963" t="str">
            <v>DEPRECIACAO E JUROS - CAMINHAO DISTRIBUIDOR DE ASFALTO</v>
          </cell>
          <cell r="C14963" t="str">
            <v>H</v>
          </cell>
          <cell r="D14963">
            <v>37.47</v>
          </cell>
        </row>
        <row r="14964">
          <cell r="A14964">
            <v>83361</v>
          </cell>
          <cell r="B14964" t="str">
            <v>MANUTENCAO - CAMINHAO DISTRIBUIDOR DE ASFALTO</v>
          </cell>
          <cell r="C14964" t="str">
            <v>H</v>
          </cell>
          <cell r="D14964">
            <v>21.16</v>
          </cell>
        </row>
        <row r="14965">
          <cell r="A14965">
            <v>83362</v>
          </cell>
          <cell r="B14965" t="str">
            <v>CAMINHAO DISTRIBUIDOR DE ASFALTO - CHP</v>
          </cell>
          <cell r="C14965" t="str">
            <v>CHP</v>
          </cell>
          <cell r="D14965">
            <v>164.09</v>
          </cell>
        </row>
        <row r="14966">
          <cell r="A14966">
            <v>83445</v>
          </cell>
          <cell r="B14966" t="str">
            <v>CAMINHÃO TANQUE (PIPA) 6.000 L, DIESEL, 132 CV, COM MOTORISTA</v>
          </cell>
          <cell r="C14966" t="str">
            <v>CHP</v>
          </cell>
          <cell r="D14966">
            <v>107.55000000000001</v>
          </cell>
        </row>
        <row r="14967">
          <cell r="A14967">
            <v>83755</v>
          </cell>
          <cell r="B14967" t="str">
            <v>DEPRECIACAO GUINDASTE MADAL MD-10A</v>
          </cell>
          <cell r="C14967" t="str">
            <v>H</v>
          </cell>
          <cell r="D14967">
            <v>46.23</v>
          </cell>
        </row>
        <row r="14968">
          <cell r="A14968">
            <v>83756</v>
          </cell>
          <cell r="B14968" t="str">
            <v>JUROS GUINDASTE MADAL MD-10A</v>
          </cell>
          <cell r="C14968" t="str">
            <v>H</v>
          </cell>
          <cell r="D14968">
            <v>19.510000000000002</v>
          </cell>
        </row>
        <row r="14969">
          <cell r="A14969">
            <v>83757</v>
          </cell>
          <cell r="B14969" t="str">
            <v>MANUTENCAO GUINDASTE MADAL MD-10A</v>
          </cell>
          <cell r="C14969" t="str">
            <v>H</v>
          </cell>
          <cell r="D14969">
            <v>38.1</v>
          </cell>
        </row>
        <row r="14970">
          <cell r="A14970">
            <v>83758</v>
          </cell>
          <cell r="B14970" t="str">
            <v>CUSTOS COMBUSTIVEL+MATERIAL NA OPERACAO DE GUINDASTE MADAL MD-10A</v>
          </cell>
          <cell r="C14970" t="str">
            <v>H</v>
          </cell>
          <cell r="D14970">
            <v>43.34</v>
          </cell>
        </row>
        <row r="14971">
          <cell r="A14971">
            <v>83759</v>
          </cell>
          <cell r="B14971" t="str">
            <v>CHP-GUINDASTE MADAL MD-10A</v>
          </cell>
          <cell r="C14971" t="str">
            <v>CHP</v>
          </cell>
          <cell r="D14971">
            <v>167.76000000000002</v>
          </cell>
        </row>
        <row r="14972">
          <cell r="A14972">
            <v>83760</v>
          </cell>
          <cell r="B14972" t="str">
            <v>CHI-GUINDASTE MADAL MD-10A</v>
          </cell>
          <cell r="C14972" t="str">
            <v>CHI</v>
          </cell>
          <cell r="D14972">
            <v>86.320000000000007</v>
          </cell>
        </row>
        <row r="14973">
          <cell r="A14973">
            <v>83761</v>
          </cell>
          <cell r="B14973" t="str">
            <v>DEPRECIACAO GRUPO DE SOLDAGEM BAMBOZZI 375-A</v>
          </cell>
          <cell r="C14973" t="str">
            <v>H</v>
          </cell>
          <cell r="D14973">
            <v>13.9</v>
          </cell>
        </row>
        <row r="14974">
          <cell r="A14974">
            <v>83762</v>
          </cell>
          <cell r="B14974" t="str">
            <v>MANUTENCAO GRUPO DE SOLDAGEM BAMBOZZI 375-A</v>
          </cell>
          <cell r="C14974" t="str">
            <v>H</v>
          </cell>
          <cell r="D14974">
            <v>6.94</v>
          </cell>
        </row>
        <row r="14975">
          <cell r="A14975">
            <v>83763</v>
          </cell>
          <cell r="B14975" t="str">
            <v>CUSTOS COMBUSTIVEL+MATERIAL GRUPO DE SOLDAGEM BAMBOZZI 375-A</v>
          </cell>
          <cell r="C14975" t="str">
            <v>H</v>
          </cell>
          <cell r="D14975">
            <v>12.73</v>
          </cell>
        </row>
        <row r="14976">
          <cell r="A14976">
            <v>83764</v>
          </cell>
          <cell r="B14976" t="str">
            <v>JUROS GRUPO DE SOLDAGEM BAMBOZZI 375-A</v>
          </cell>
          <cell r="C14976" t="str">
            <v>H</v>
          </cell>
          <cell r="D14976">
            <v>3.64</v>
          </cell>
        </row>
        <row r="14977">
          <cell r="A14977">
            <v>83765</v>
          </cell>
          <cell r="B14977" t="str">
            <v>CHP-GRUPO DE SOLDAGEM BAMBOZZI 375-A</v>
          </cell>
          <cell r="C14977" t="str">
            <v>CHP</v>
          </cell>
          <cell r="D14977">
            <v>51.95</v>
          </cell>
        </row>
        <row r="14978">
          <cell r="A14978">
            <v>83766</v>
          </cell>
          <cell r="B14978" t="str">
            <v>CHI-GRUPO DE SOLDAGEM BAMBOZZI 375-A</v>
          </cell>
          <cell r="C14978" t="str">
            <v>CHI</v>
          </cell>
          <cell r="D14978">
            <v>32.28</v>
          </cell>
        </row>
        <row r="14979">
          <cell r="A14979">
            <v>83901</v>
          </cell>
          <cell r="B14979" t="str">
            <v>VERGAS 10X10 CM, PREMOLDADAS C/ CONCRETO FCK=15 MPA (PREPARO MECANICO), ACO CA-50 COM FORMAS TABUA DE PINHO 3A</v>
          </cell>
          <cell r="C14979" t="str">
            <v xml:space="preserve">M </v>
          </cell>
          <cell r="D14979">
            <v>10.839999999999998</v>
          </cell>
        </row>
        <row r="14980">
          <cell r="A14980">
            <v>84013</v>
          </cell>
          <cell r="B14980" t="str">
            <v>ESCAVADEIRA HIDRÁULICA SOBRE ESTEIRAS, CAÇAMBA 0,80 M3, PESO OPERACIONAL 17,8 T, POTÊNCIA LÍQUIDA 110 HP - CHI DIURNO. AF_10/2014</v>
          </cell>
          <cell r="C14980" t="str">
            <v>CHI</v>
          </cell>
          <cell r="D14980">
            <v>49.26</v>
          </cell>
        </row>
        <row r="14981">
          <cell r="A14981">
            <v>84101</v>
          </cell>
          <cell r="B14981" t="str">
            <v>ARGAMASSA CIMENTO/AREIA/SAIBRO 1:2:2 - PREPARO MANUAL</v>
          </cell>
          <cell r="C14981" t="str">
            <v>M3</v>
          </cell>
          <cell r="D14981">
            <v>279.18000000000006</v>
          </cell>
        </row>
        <row r="14982">
          <cell r="A14982">
            <v>84137</v>
          </cell>
          <cell r="B14982" t="str">
            <v>DEPRECIACAO - USINA DE ASFALTO A FRIO ALMEIDA PMF-35 DPD CAP. 60/80 T/H - 30HP (ELETRICA)</v>
          </cell>
          <cell r="C14982" t="str">
            <v>H</v>
          </cell>
          <cell r="D14982">
            <v>16.079999999999998</v>
          </cell>
        </row>
        <row r="14983">
          <cell r="A14983">
            <v>84138</v>
          </cell>
          <cell r="B14983" t="str">
            <v>JUROS - USINA DE ASFALTO A FRIO ALMEIDA PMF-35 DPD CAP. 60/80 T/H - 30HP (ELETRICA)</v>
          </cell>
          <cell r="C14983" t="str">
            <v>H</v>
          </cell>
          <cell r="D14983">
            <v>6.08</v>
          </cell>
        </row>
        <row r="14984">
          <cell r="A14984">
            <v>84139</v>
          </cell>
          <cell r="B14984" t="str">
            <v>MANUTENCAO - USINA DE ASFALTO A FRIO ALMEIDA PMF-35 DPD CAP 60/80 T/H- 30 HP (ELETRICA)</v>
          </cell>
          <cell r="C14984" t="str">
            <v>H</v>
          </cell>
          <cell r="D14984">
            <v>14.48</v>
          </cell>
        </row>
        <row r="14985">
          <cell r="A14985">
            <v>84140</v>
          </cell>
          <cell r="B14985" t="str">
            <v>CUSTOS C/ MAO DE OBRA NA OPERACAO - USINA DE ASFALTO A FRIO ALMEIDA PMF-35 DPD CAP 60/80 T/H - 30 HP (ELETRICA)</v>
          </cell>
          <cell r="C14985" t="str">
            <v>H</v>
          </cell>
          <cell r="D14985">
            <v>51.95</v>
          </cell>
        </row>
        <row r="14986">
          <cell r="A14986">
            <v>84142</v>
          </cell>
          <cell r="B14986" t="str">
            <v>DEPRECIACAO - CAMINHÃO TOCO VW 8120 EURO III 115 CV, CARROC. FIXA MADEIRA, PBT 7700 KG, C.UTIL + CARROC 4640 KG, COM MUNCK MADAL MD-6501 CARGA MAX 3,25T (A 2M) E 1,62T (A 4M)</v>
          </cell>
          <cell r="C14986" t="str">
            <v>H</v>
          </cell>
          <cell r="D14986">
            <v>17.61</v>
          </cell>
        </row>
        <row r="14987">
          <cell r="A14987">
            <v>84143</v>
          </cell>
          <cell r="B14987" t="str">
            <v>JUROS - CAMINHÃO TOCO VW 8120 EURO III 115 CV, CARROC. FIXA MADEIRA, PBT 7700 KG, C.UTIL + CARROC 4640 KG, COM MUNCK MADAL MD-6501 CARGA MAX3,25T (A 2M) E 1,62T (A 4M)</v>
          </cell>
          <cell r="C14987" t="str">
            <v>H</v>
          </cell>
          <cell r="D14987">
            <v>5.88</v>
          </cell>
        </row>
        <row r="14988">
          <cell r="A14988">
            <v>84144</v>
          </cell>
          <cell r="B14988" t="str">
            <v>MANUTENCAO - CAMINHÃO TOCO VW 8120 EURO III 115 CV, CARROC. FIXA MADEIRA, PBT 7700 KG, C.UTIL + CARROC 4640 KG, COM MUNCK MADAL MD-6501 CARGA MAX 3,25T (A 2M) E 1,62T (A 4M)</v>
          </cell>
          <cell r="C14988" t="str">
            <v>H</v>
          </cell>
          <cell r="D14988">
            <v>12.75</v>
          </cell>
        </row>
        <row r="14989">
          <cell r="A14989">
            <v>84145</v>
          </cell>
          <cell r="B14989" t="str">
            <v>MATERIAL NA OPERACAO - CAMINHÃO TOCO VW 8120 EURO III 115 CV, CARROC.FIXA MADEIRA, PBT 7700 KG, C.UTIL + CARROC 4640 KG, COM MUNCK MADAL MD-6501 CARGA MAX 3,25T (A 2M) E 1,62T (A 4M)</v>
          </cell>
          <cell r="C14989" t="str">
            <v>H</v>
          </cell>
          <cell r="D14989">
            <v>55.48</v>
          </cell>
        </row>
        <row r="14990">
          <cell r="A14990">
            <v>84146</v>
          </cell>
          <cell r="B14990" t="str">
            <v>MAO-DEOBRA - CAMINHÃO TOCO VW 8120 EURO III 115 CV, CARROC. FIXA MADEIRA, PBT 7700 KG, C.UTIL + CARROC 4640 KG, COM MUNCK MADAL MD-6501 CARGA MAX 3,25T (A 2M) E 1,62T (A 4M)</v>
          </cell>
          <cell r="C14990" t="str">
            <v>H</v>
          </cell>
          <cell r="D14990">
            <v>19.87</v>
          </cell>
        </row>
        <row r="14991">
          <cell r="A14991">
            <v>84147</v>
          </cell>
          <cell r="B14991" t="str">
            <v>DEPRECIACAO E JUROS - CAMINHAO BASCULANTE 10M3</v>
          </cell>
          <cell r="C14991" t="str">
            <v>H</v>
          </cell>
          <cell r="D14991">
            <v>26.21</v>
          </cell>
        </row>
        <row r="14992">
          <cell r="A14992">
            <v>84148</v>
          </cell>
          <cell r="B14992" t="str">
            <v>MANUTENCAO - CAMINHAO BASCULANTE 10 M3</v>
          </cell>
          <cell r="C14992" t="str">
            <v>H</v>
          </cell>
          <cell r="D14992">
            <v>19.239999999999998</v>
          </cell>
        </row>
        <row r="14993">
          <cell r="A14993">
            <v>84149</v>
          </cell>
          <cell r="B14993" t="str">
            <v>CUSTOS C/ MATERIAL OPERACAO - CAMINHAO BASCULANTE 10 M3</v>
          </cell>
          <cell r="C14993" t="str">
            <v>H</v>
          </cell>
          <cell r="D14993">
            <v>86.83</v>
          </cell>
        </row>
        <row r="14994">
          <cell r="A14994">
            <v>84150</v>
          </cell>
          <cell r="B14994" t="str">
            <v>CUSTOS C/ MAO-DE-OBRA OPERACAO - CAMINHAO BASCULANTE 10</v>
          </cell>
          <cell r="C14994" t="str">
            <v>H</v>
          </cell>
          <cell r="D14994">
            <v>17.36</v>
          </cell>
        </row>
        <row r="14995">
          <cell r="A14995">
            <v>84215</v>
          </cell>
          <cell r="B14995" t="str">
            <v>FORMA PARA ESTRUTURAS DE CONCRETO (PILAR, VIGA E LAJE) EM CHAPA DE MADEIRA COMPENSADA RESINADA DE 1,10 X 2,20, ESPESSURA = 12 MM, 03 UTILIZACOES. (FABRICACAO, MONTAGEM E DESMONTAGEM - EXCLUSIVE ESCORAMENTO</v>
          </cell>
          <cell r="C14995" t="str">
            <v>M2</v>
          </cell>
          <cell r="D14995">
            <v>40.76</v>
          </cell>
        </row>
        <row r="14996">
          <cell r="A14996">
            <v>84218</v>
          </cell>
          <cell r="B14996" t="str">
            <v>FORMA PARA ESTRUTURAS DE CONCRETO (PILAR, VIGA E LAJE) EM CHAPA DE MADEIRA COMPENSADA PLASTIFICADA, DE 1,10 X 2,20, ESPESSURA = 12 MM, 03 UTILIZACOES. (FABRICACAO, MONTAGEM E DESMONTAGEM - EXCLUSIVE ESCORAMENTO</v>
          </cell>
          <cell r="C14996" t="str">
            <v>M2</v>
          </cell>
          <cell r="D14996">
            <v>44.4</v>
          </cell>
        </row>
        <row r="14997">
          <cell r="A14997">
            <v>84219</v>
          </cell>
          <cell r="B14997" t="str">
            <v>FORMA PARA ESTRUTURAS DE CONCRETO (PILAR, VIGA E LAJE) EM CHAPA DE MADEIRA COMPENSADA PLASTIFICADA, DE 1,10 X 2,20, ESPESSURA = 12 MM, 04 UTILIZACOES. (FABRICACAO, MONTAGEM E DESMONTAGEM - EXCLUSIVE ESCORAMENTO</v>
          </cell>
          <cell r="C14997" t="str">
            <v>M2</v>
          </cell>
          <cell r="D14997">
            <v>31.609999999999996</v>
          </cell>
        </row>
        <row r="14998">
          <cell r="A14998">
            <v>84224</v>
          </cell>
          <cell r="B14998" t="str">
            <v>FORMA PARA ESTRUTURAS DE CONCRETO (PILAR, VIGA E LAJE) EM CHAPA DE MADEIRA COMPENSADA PLASTIFICADA, DE 1,10 X 2,20, ESPESSURA = 18 MM, 08 UTILIZACOES. (FABRICACAO, MONTAGEM E DESMONTAGEM - EXCLUSIVE ESCORAMENTO</v>
          </cell>
          <cell r="C14998" t="str">
            <v>M2</v>
          </cell>
          <cell r="D14998">
            <v>32.43</v>
          </cell>
        </row>
        <row r="14999">
          <cell r="A14999">
            <v>86872</v>
          </cell>
          <cell r="B14999" t="str">
            <v>TANQUE DE LOUÇA BRANCA COM COLUNA, 22L OU EQUIVALENTE - FORNECIMENTO E E INSTALAÇÃO. AF_12/2013_P</v>
          </cell>
          <cell r="C14999" t="str">
            <v>UN</v>
          </cell>
          <cell r="D14999">
            <v>211.64000000000001</v>
          </cell>
        </row>
        <row r="15000">
          <cell r="A15000">
            <v>86874</v>
          </cell>
          <cell r="B15000" t="str">
            <v>TANQUE DE LOUÇA BRANCA SUSPENSO, 18L OU EQUIVALENTE FORNECIMENTO E NSTALAÇÃO. AF_12/2013_P</v>
          </cell>
          <cell r="C15000" t="str">
            <v>UN</v>
          </cell>
          <cell r="D15000">
            <v>273.27</v>
          </cell>
        </row>
        <row r="15001">
          <cell r="A15001">
            <v>86876</v>
          </cell>
          <cell r="B15001" t="str">
            <v>TANQUE DE MÁRMORE SINTÉTICO SUSPENSO, 22L OU EQUIVALENTE - FORNECIMENTO E INSTALAÇÃO. AF_12/2013_P</v>
          </cell>
          <cell r="C15001" t="str">
            <v>UN</v>
          </cell>
          <cell r="D15001">
            <v>55.42</v>
          </cell>
        </row>
        <row r="15002">
          <cell r="A15002">
            <v>86878</v>
          </cell>
          <cell r="B15002" t="str">
            <v>VÁLVULA EM METAL CROMADO TIPO AMERICANA 3.1/2" X 1.1/2" PARA PIA - FORNECIMENTO E INSTALAÇÃO. AF_12/2013</v>
          </cell>
          <cell r="C15002" t="str">
            <v>UN</v>
          </cell>
          <cell r="D15002">
            <v>30</v>
          </cell>
        </row>
        <row r="15003">
          <cell r="A15003">
            <v>86879</v>
          </cell>
          <cell r="B15003" t="str">
            <v>VÁLVULA EM PLÁSTICO 1" PARA PIA, TANQUE OU LAVATÓRIO, COM OU SEM LADRÃO - FORNECIMENTO E INSTALAÇÃO. AF_12/2013</v>
          </cell>
          <cell r="C15003" t="str">
            <v>UN</v>
          </cell>
          <cell r="D15003">
            <v>4.13</v>
          </cell>
        </row>
        <row r="15004">
          <cell r="A15004">
            <v>86880</v>
          </cell>
          <cell r="B15004" t="str">
            <v>VÁLVULA EM PLÁSTICO CROMADO TIPO AMERICANA 3.1/2" X 1.1/2" SEM ADAPTADOR PARA PIA - FORNECIMENTO E INSTALAÇÃO. AF_12/2013</v>
          </cell>
          <cell r="C15004" t="str">
            <v>UN</v>
          </cell>
          <cell r="D15004">
            <v>12.1</v>
          </cell>
        </row>
        <row r="15005">
          <cell r="A15005">
            <v>86881</v>
          </cell>
          <cell r="B15005" t="str">
            <v>SIFÃO DO TIPO GARRAFA EM METAL CROMADO 1 X 1.1/2" - FORNECIMENTO E INSTALAÇÃO. AF_12/2013</v>
          </cell>
          <cell r="C15005" t="str">
            <v>UN</v>
          </cell>
          <cell r="D15005">
            <v>67.41</v>
          </cell>
        </row>
        <row r="15006">
          <cell r="A15006">
            <v>86882</v>
          </cell>
          <cell r="B15006" t="str">
            <v>SIFÃO DO TIPO GARRAFA EM PVC 1.1/4" - FORNECIMENTO E INSTALAÇÃO. AF_12/2013</v>
          </cell>
          <cell r="C15006" t="str">
            <v>UN</v>
          </cell>
          <cell r="D15006">
            <v>12.489999999999998</v>
          </cell>
        </row>
        <row r="15007">
          <cell r="A15007">
            <v>86883</v>
          </cell>
          <cell r="B15007" t="str">
            <v>SIFÃO DO TIPO FLEXÍVEL EM PVC 3/4" X 1.1/2" - FORNECIMENTO E INSTALAÇÃO. AF_12/2013</v>
          </cell>
          <cell r="C15007" t="str">
            <v>UN</v>
          </cell>
          <cell r="D15007">
            <v>11.65</v>
          </cell>
        </row>
        <row r="15008">
          <cell r="A15008">
            <v>86884</v>
          </cell>
          <cell r="B15008" t="str">
            <v>ENGATE FLEXÍVEL EM PLÁSTICO BRANCO, 1/2" X 30CM - FORNECIMENTO E INSTALAÇÃO. AF_12/2013</v>
          </cell>
          <cell r="C15008" t="str">
            <v>UN</v>
          </cell>
          <cell r="D15008">
            <v>5.1000000000000005</v>
          </cell>
        </row>
        <row r="15009">
          <cell r="A15009">
            <v>86885</v>
          </cell>
          <cell r="B15009" t="str">
            <v>ENGATE FLEXÍVEL EM PLÁSTICO BRANCO, 1/2" X 40CM - FORNECIMENTO E INSTALAÇÃO. AF_12/2013</v>
          </cell>
          <cell r="C15009" t="str">
            <v>UN</v>
          </cell>
          <cell r="D15009">
            <v>6.25</v>
          </cell>
        </row>
        <row r="15010">
          <cell r="A15010">
            <v>86887</v>
          </cell>
          <cell r="B15010" t="str">
            <v>ENGATE FLEXÍVEL EM METAL CROMADO, 1/2" X 40CM - FORNECIMENTO E INSTALAÇÃO. AF_12/2013</v>
          </cell>
          <cell r="C15010" t="str">
            <v>UN</v>
          </cell>
          <cell r="D15010">
            <v>19.529999999999998</v>
          </cell>
        </row>
        <row r="15011">
          <cell r="A15011">
            <v>86888</v>
          </cell>
          <cell r="B15011" t="str">
            <v>VASO SANITÁRIO SIFONADO COM CAIXA ACOPLADA LOUÇA BRANCA - PADRÃO MÉDIO - FORNECIMENTO E INSTALAÇÃO. AF_12/2013_P</v>
          </cell>
          <cell r="C15011" t="str">
            <v>UN</v>
          </cell>
          <cell r="D15011">
            <v>283.75000000000006</v>
          </cell>
        </row>
        <row r="15012">
          <cell r="A15012">
            <v>86889</v>
          </cell>
          <cell r="B15012" t="str">
            <v>BANCADA DE GRANITO CINZA POLIDO PARA PIA DE COZINHA 1,50 X 0,60 M - FORNECIMENTO E INSTALAÇÃO. AF_12/2013_P</v>
          </cell>
          <cell r="C15012" t="str">
            <v>UN</v>
          </cell>
          <cell r="D15012">
            <v>222.65</v>
          </cell>
        </row>
        <row r="15013">
          <cell r="A15013">
            <v>86891</v>
          </cell>
          <cell r="B15013" t="str">
            <v>BANCADA DE GRANITO PRETO TIJUCA POLIDO PARA PIA DE COZINHA 1,50 X 0,60 M - FORNECIMENTO E INSTALAÇÃO. AF_12/2013_P</v>
          </cell>
          <cell r="C15013" t="str">
            <v>UN</v>
          </cell>
          <cell r="D15013">
            <v>293.57</v>
          </cell>
        </row>
        <row r="15014">
          <cell r="A15014">
            <v>86894</v>
          </cell>
          <cell r="B15014" t="str">
            <v>BANCADA DE MÁRMORE SINTÉTICO 120 X 60CM, COM CUBA INTEGRADA - FORNECIMENTO E INSTALAÇÃO. AF_12/2013_P</v>
          </cell>
          <cell r="C15014" t="str">
            <v>UN</v>
          </cell>
          <cell r="D15014">
            <v>99.66</v>
          </cell>
        </row>
        <row r="15015">
          <cell r="A15015">
            <v>86900</v>
          </cell>
          <cell r="B15015" t="str">
            <v>CUBA DE EMBUTIR DE AÇO INOXIDÁVEL MÉDIA - FORNECIMENTO E INSTALAÇÃO. AF_12/2013</v>
          </cell>
          <cell r="C15015" t="str">
            <v>UN</v>
          </cell>
          <cell r="D15015">
            <v>58.209999999999994</v>
          </cell>
        </row>
        <row r="15016">
          <cell r="A15016">
            <v>86902</v>
          </cell>
          <cell r="B15016" t="str">
            <v>LAVATÓRIO LOUÇA BRANCA COM COLUNA, *44 X 35,5* CM, PADRÃO POPULAR - FORNECIMENTO E INSTALAÇÃO. AF_12/2013</v>
          </cell>
          <cell r="C15016" t="str">
            <v>UN</v>
          </cell>
          <cell r="D15016">
            <v>123.47999999999999</v>
          </cell>
        </row>
        <row r="15017">
          <cell r="A15017">
            <v>86904</v>
          </cell>
          <cell r="B15017" t="str">
            <v>LAVATÓRIO LOUÇA BRANCA SUSPENSO, 29,5 X 39CM OU EQUIVALENTE, PADRÃO POPULAR - FORNECIMENTO E INSTALAÇÃO. AF_12/2013_P</v>
          </cell>
          <cell r="C15017" t="str">
            <v>UN</v>
          </cell>
          <cell r="D15017">
            <v>71.53</v>
          </cell>
        </row>
        <row r="15018">
          <cell r="A15018">
            <v>86906</v>
          </cell>
          <cell r="B15018" t="str">
            <v>TORNEIRA CROMADA DE MESA, 1/2" OU 3/4", PARA LAVATÓRIO, PADRÃO POPULAR - FORNECIMENTO E INSTALAÇÃO. AF_12/2013</v>
          </cell>
          <cell r="C15018" t="str">
            <v>UN</v>
          </cell>
          <cell r="D15018">
            <v>37.67</v>
          </cell>
        </row>
        <row r="15019">
          <cell r="A15019">
            <v>86908</v>
          </cell>
          <cell r="B15019" t="str">
            <v>APARELHO MISTURADOR DE MESA PARA PIA DE COZINHA, PADRÃO MÉDIO - FORNECIMENTO E INSTALAÇÃO. AF_12/2013</v>
          </cell>
          <cell r="C15019" t="str">
            <v>UN</v>
          </cell>
          <cell r="D15019">
            <v>193.85999999999999</v>
          </cell>
        </row>
        <row r="15020">
          <cell r="A15020">
            <v>86909</v>
          </cell>
          <cell r="B15020" t="str">
            <v>TORNEIRA CROMADA TUBO MÓVEL, DE MESA, 1/2" OU 3/4", PARA PIA DE COZINHA, PADRÃO ALTO - FORNECIMENTO E INSTALAÇÃO. AF_12/2013</v>
          </cell>
          <cell r="C15020" t="str">
            <v>UN</v>
          </cell>
          <cell r="D15020">
            <v>75.349999999999994</v>
          </cell>
        </row>
        <row r="15021">
          <cell r="A15021">
            <v>86911</v>
          </cell>
          <cell r="B15021" t="str">
            <v>TORNEIRA CROMADA LONGA, DE PAREDE, 1/2" OU 3/4", PARA PIA DE COZINHA, PADRÃO POPULAR - FORNECIMENTO E INSTALAÇÃO. AF_12/2013</v>
          </cell>
          <cell r="C15021" t="str">
            <v>UN</v>
          </cell>
          <cell r="D15021">
            <v>31.860000000000003</v>
          </cell>
        </row>
        <row r="15022">
          <cell r="A15022">
            <v>86913</v>
          </cell>
          <cell r="B15022" t="str">
            <v>TORNEIRA CROMADA 1/2" OU 3/4" PARA TANQUE, PADRÃO POPULAR - FORNECIMENTO E INSTALAÇÃO. AF_12/2013</v>
          </cell>
          <cell r="C15022" t="str">
            <v>UN</v>
          </cell>
          <cell r="D15022">
            <v>13.959999999999999</v>
          </cell>
        </row>
        <row r="15023">
          <cell r="A15023">
            <v>86916</v>
          </cell>
          <cell r="B15023" t="str">
            <v>TORNEIRA PLÁSTICA 3/4" PARA TANQUE - FORNECIMENTO E INSTALAÇÃO. AF_12/2013</v>
          </cell>
          <cell r="C15023" t="str">
            <v>UN</v>
          </cell>
          <cell r="D15023">
            <v>9.4700000000000006</v>
          </cell>
        </row>
        <row r="15024">
          <cell r="A15024">
            <v>86935</v>
          </cell>
          <cell r="B15024" t="str">
            <v>CUBA DE EMBUTIR DE AÇO INOXIDÁVEL MÉDIA, INCLUSO VÁLVULA TIPO AMERICANA EM METAL CROMADO E SIFÃO FLEXÍVEL EM PVC - FORNECIMENTO E INSTALAÇÃO. AF_12/2013</v>
          </cell>
          <cell r="C15024" t="str">
            <v>UN</v>
          </cell>
          <cell r="D15024">
            <v>99.860000000000014</v>
          </cell>
        </row>
        <row r="15025">
          <cell r="A15025">
            <v>86936</v>
          </cell>
          <cell r="B15025" t="str">
            <v>CUBA DE EMBUTIR DE AÇO INOXIDÁVEL MÉDIA, INCLUSO VÁLVULA TIPO AMERICANA E SIFÃO TIPO GARRAFA EM METAL CROMADO - FORNECIMENTO E INSTALAÇÃO. AF_12/2013</v>
          </cell>
          <cell r="C15025" t="str">
            <v>UN</v>
          </cell>
          <cell r="D15025">
            <v>155.62</v>
          </cell>
        </row>
        <row r="15026">
          <cell r="A15026">
            <v>86957</v>
          </cell>
          <cell r="B15026" t="str">
            <v>MÃO FRANCESA EM BARRA DE FERRO CHATO RETANGULAR 2" X 1/4", REFORÇADA, 40 X 30 CM</v>
          </cell>
          <cell r="C15026" t="str">
            <v>UN</v>
          </cell>
          <cell r="D15026">
            <v>21.740000000000002</v>
          </cell>
        </row>
        <row r="15027">
          <cell r="A15027">
            <v>86958</v>
          </cell>
          <cell r="B15027" t="str">
            <v>MÃO FRANCESA EM BARRA DE FERRO CHATO RETANGULAR 2" X 1/4", REFORÇADA, 30 X 25 CM</v>
          </cell>
          <cell r="C15027" t="str">
            <v>UN</v>
          </cell>
          <cell r="D15027">
            <v>18.91</v>
          </cell>
        </row>
        <row r="15028">
          <cell r="A15028">
            <v>87026</v>
          </cell>
          <cell r="B15028" t="str">
            <v>GRADE DE DISCO REBOCÁVEL COM 20 DISCOS 24" X 6 MM COM PNEUS PARA TRANSPORTE - JUROS. AF_06/2014</v>
          </cell>
          <cell r="C15028" t="str">
            <v>H</v>
          </cell>
          <cell r="D15028">
            <v>0.63</v>
          </cell>
        </row>
        <row r="15029">
          <cell r="A15029">
            <v>87246</v>
          </cell>
          <cell r="B15029" t="str">
            <v>REVESTIMENTO CERÂMICO PARA PISO COM PLACAS TIPO GRÊS DE DIMENSÕES 35X35 CM APLICADA EM AMBIENTES DE ÁREA MENOR QUE 5 M2. AF_06/2014</v>
          </cell>
          <cell r="C15029" t="str">
            <v>M2</v>
          </cell>
          <cell r="D15029">
            <v>30.88</v>
          </cell>
        </row>
        <row r="15030">
          <cell r="A15030">
            <v>87247</v>
          </cell>
          <cell r="B15030" t="str">
            <v>REVESTIMENTO CERÂMICO PARA PISO COM PLACAS TIPO GRÊS DE DIMENSÕES 35X35 CM APLICADA EM AMBIENTES DE ÁREA ENTRE 5 M2 E 10 M2. AF_06/2014</v>
          </cell>
          <cell r="C15030" t="str">
            <v>M2</v>
          </cell>
          <cell r="D15030">
            <v>27.31</v>
          </cell>
        </row>
        <row r="15031">
          <cell r="A15031">
            <v>87248</v>
          </cell>
          <cell r="B15031" t="str">
            <v>REVESTIMENTO CERÂMICO PARA PISO COM PLACAS TIPO GRÊS DE DIMENSÕES 35X35 CM APLICADA EM AMBIENTES DE ÁREA MAIOR QUE 10 M2. AF_06/2014</v>
          </cell>
          <cell r="C15031" t="str">
            <v>M2</v>
          </cell>
          <cell r="D15031">
            <v>24.419999999999998</v>
          </cell>
        </row>
        <row r="15032">
          <cell r="A15032">
            <v>87264</v>
          </cell>
          <cell r="B15032" t="str">
            <v>REVESTIMENTO CERÂMICO PARA PAREDES INTERNAS COM PLACAS TIPO GRÊS OU SEMI-GRÊS DE DIMENSÕES 20X20 CM APLICADAS EM AMBIENTES DE ÁREA MENOR QUE 5 M² NA ALTURA INTEIRA DAS PAREDES. AF_06/2014</v>
          </cell>
          <cell r="C15032" t="str">
            <v>M2</v>
          </cell>
          <cell r="D15032">
            <v>41.72</v>
          </cell>
        </row>
        <row r="15033">
          <cell r="A15033">
            <v>87265</v>
          </cell>
          <cell r="B15033" t="str">
            <v>REVESTIMENTO CERÂMICO PARA PAREDES INTERNAS COM PLACAS TIPO GRÊS OU SEMI-GRÊS DE DIMENSÕES 20X20 CM APLICADAS EM AMBIENTES DE ÁREA ENTRE 5 M² E 10 M² NA ALTURA INTEIRA DAS PAREDES. AF_06/2014</v>
          </cell>
          <cell r="C15033" t="str">
            <v>M2</v>
          </cell>
          <cell r="D15033">
            <v>37.68</v>
          </cell>
        </row>
        <row r="15034">
          <cell r="A15034">
            <v>87266</v>
          </cell>
          <cell r="B15034" t="str">
            <v>REVESTIMENTO CERÂMICO PARA PAREDES INTERNAS COM PLACAS TIPO GRÊS OU SEMI-GRÊS DE DIMENSÕES 20X20 CM APLICADAS EM AMBIENTES DE ÁREA MENOR QUE 5 M² A MEIA ALTURA DAS PAREDES. AF_06/2014</v>
          </cell>
          <cell r="C15034" t="str">
            <v>M2</v>
          </cell>
          <cell r="D15034">
            <v>43.13</v>
          </cell>
        </row>
        <row r="15035">
          <cell r="A15035">
            <v>87267</v>
          </cell>
          <cell r="B15035" t="str">
            <v>REVESTIMENTO CERÂMICO PARA PAREDES INTERNAS COM PLACAS TIPO GRÊS OU SEMI-GRÊS DE DIMENSÕES 20X20 CM APLICADAS EM AMBIENTES DE ÁREA ENTRE 5 M² E 10 M² A MEIA ALTURA DAS PAREDES. AF_06/2014</v>
          </cell>
          <cell r="C15035" t="str">
            <v>M2</v>
          </cell>
          <cell r="D15035">
            <v>41.37</v>
          </cell>
        </row>
        <row r="15036">
          <cell r="A15036">
            <v>87286</v>
          </cell>
          <cell r="B15036" t="str">
            <v>ARGAMASSA TRAÇO 1:1:6 (CIMENTO, CAL E AREIA MÉDIA) PARA EMBOÇO/MASSA ÚNICA/ASSENTAMENTO DE ALVENARIA DE VEDAÇÃO, PREPARO MECÂNICO COM BETONEIRA 400 L. AF_06/2014</v>
          </cell>
          <cell r="C15036" t="str">
            <v>M3</v>
          </cell>
          <cell r="D15036">
            <v>276.87</v>
          </cell>
        </row>
        <row r="15037">
          <cell r="A15037">
            <v>87292</v>
          </cell>
          <cell r="B15037" t="str">
            <v>ARGAMASSA TRAÇO 1:2:8 (CIMENTO, CAL E AREIA MÉDIA) PARA EMBOÇO/MASSA ÚNICA/ASSENTAMENTO DE ALVENARIA DE VEDAÇÃO, PREPARO MECÂNICO COM BETONEIRA 400 L. AF_06/2014</v>
          </cell>
          <cell r="C15037" t="str">
            <v>M3</v>
          </cell>
          <cell r="D15037">
            <v>325.49</v>
          </cell>
        </row>
        <row r="15038">
          <cell r="A15038">
            <v>87298</v>
          </cell>
          <cell r="B15038" t="str">
            <v>ARGAMASSA TRAÇO 1:3 (CIMENTO E AREIA MÉDIA) PARA CONTRAPISO, PREPARO MECÂNICO COM BETONEIRA 400 L. AF_06/2014</v>
          </cell>
          <cell r="C15038" t="str">
            <v>M3</v>
          </cell>
          <cell r="D15038">
            <v>387.85</v>
          </cell>
        </row>
        <row r="15039">
          <cell r="A15039">
            <v>87301</v>
          </cell>
          <cell r="B15039" t="str">
            <v>ARGAMASSA TRAÇO 1:4 (CIMENTO E AREIA MÉDIA) PARA CONTRAPISO, PREPARO MECÂNICO COM BETONEIRA 400 L. AF_06/2014</v>
          </cell>
          <cell r="C15039" t="str">
            <v>M3</v>
          </cell>
          <cell r="D15039">
            <v>336.91</v>
          </cell>
        </row>
        <row r="15040">
          <cell r="A15040">
            <v>87307</v>
          </cell>
          <cell r="B15040" t="str">
            <v>ARGAMASSA TRAÇO 1:6 (CIMENTO E AREIA MÉDIA) PARA CONTRAPISO, PREPARO MECÂNICO COM BETONEIRA 400 L. AF_06/2014</v>
          </cell>
          <cell r="C15040" t="str">
            <v>M3</v>
          </cell>
          <cell r="D15040">
            <v>279.66000000000003</v>
          </cell>
        </row>
        <row r="15041">
          <cell r="A15041">
            <v>87313</v>
          </cell>
          <cell r="B15041" t="str">
            <v>ARGAMASSA TRAÇO 1:3 (CIMENTO E AREIA GROSSA) PARA CHAPISCO CONVENCIONAL, PREPARO MECÂNICO COM BETONEIRA 400 L. AF_06/2014</v>
          </cell>
          <cell r="C15041" t="str">
            <v>M3</v>
          </cell>
          <cell r="D15041">
            <v>302.08</v>
          </cell>
        </row>
        <row r="15042">
          <cell r="A15042">
            <v>87316</v>
          </cell>
          <cell r="B15042" t="str">
            <v>ARGAMASSA TRAÇO 1:4 (CIMENTO E AREIA GROSSA) PARA CHAPISCO CONVENCIONAL, PREPARO MECÂNICO COM BETONEIRA 400 L. AF_06/2014</v>
          </cell>
          <cell r="C15042" t="str">
            <v>M3</v>
          </cell>
          <cell r="D15042">
            <v>268.63</v>
          </cell>
        </row>
        <row r="15043">
          <cell r="A15043">
            <v>87325</v>
          </cell>
          <cell r="B15043" t="str">
            <v>ARGAMASSA TRAÇO 1:4 (CIMENTO E AREIA GROSSA) COM ADIÇÃO DE EMULSÃO POLIMÉRICA PARA CHAPISCO ROLADO, PREPARO MECÂNICO COM BETONEIRA 400 L. AF_06/2014</v>
          </cell>
          <cell r="C15043" t="str">
            <v>M3</v>
          </cell>
          <cell r="D15043">
            <v>1528.06</v>
          </cell>
        </row>
        <row r="15044">
          <cell r="A15044">
            <v>87335</v>
          </cell>
          <cell r="B15044" t="str">
            <v>ARGAMASSA TRAÇO 1:2:8 (CIMENTO, CAL E AREIA MÉDIA) PARA EMBOÇO/MASSA ÚNICA/ASSENTAMENTO DE ALVENARIA DE VEDAÇÃO, PREPARO MECÂNICO COM MISTURADOR DE EIXO HORIZONTAL DE 300 KG. AF_06/2014</v>
          </cell>
          <cell r="C15044" t="str">
            <v>M3</v>
          </cell>
          <cell r="D15044">
            <v>320.62</v>
          </cell>
        </row>
        <row r="15045">
          <cell r="A15045">
            <v>87343</v>
          </cell>
          <cell r="B15045" t="str">
            <v>ARGAMASSA TRAÇO 1:4 (CIMENTO E AREIA MÉDIA) PARA CONTRAPISO, PREPARO MECÂNICO COM MISTURADOR DE EIXO HORIZONTAL DE 300 KG. AF_06/2014</v>
          </cell>
          <cell r="C15045" t="str">
            <v>M3</v>
          </cell>
          <cell r="D15045">
            <v>333.59000000000003</v>
          </cell>
        </row>
        <row r="15046">
          <cell r="A15046">
            <v>87353</v>
          </cell>
          <cell r="B15046" t="str">
            <v>ARGAMASSA TRAÇO 1:3 (CIMENTO E AREIA GROSSA) PARA CHAPISCO CONVENCIONAL, PREPARO MECÂNICO COM MISTURADOR DE EIXO HORIZONTAL DE 300 KG. AF_06/2014</v>
          </cell>
          <cell r="C15046" t="str">
            <v>M3</v>
          </cell>
          <cell r="D15046">
            <v>303.32</v>
          </cell>
        </row>
        <row r="15047">
          <cell r="A15047">
            <v>87363</v>
          </cell>
          <cell r="B15047" t="str">
            <v>ARGAMASSA TRAÇO 1:4 (CIMENTO E AREIA GROSSA) COM ADIÇÃO DE EMULSÃO POLIMÉRICA PARA CHAPISCO ROLADO, PREPARO MECÂNICO COM MISTURADOR DE EIXO HORIZONTAL DE 300 KG. AF_06/2014</v>
          </cell>
          <cell r="C15047" t="str">
            <v>M3</v>
          </cell>
          <cell r="D15047">
            <v>1517.7</v>
          </cell>
        </row>
        <row r="15048">
          <cell r="A15048">
            <v>87367</v>
          </cell>
          <cell r="B15048" t="str">
            <v>ARGAMASSA TRAÇO 1:1:6 (CIMENTO, CAL E AREIA MÉDIA) PARA EMBOÇO/MASSA ÚNICA/ASSENTAMENTO DE ALVENARIA DE VEDAÇÃO, PREPARO MANUAL. AF_06/2014</v>
          </cell>
          <cell r="C15048" t="str">
            <v>M3</v>
          </cell>
          <cell r="D15048">
            <v>373.54999999999995</v>
          </cell>
        </row>
        <row r="15049">
          <cell r="A15049">
            <v>87368</v>
          </cell>
          <cell r="B15049" t="str">
            <v>ARGAMASSA TRAÇO 1:1,5:7,5 (CIMENTO, CAL E AREIA MÉDIA) PARA EMBOÇO/MASSA ÚNICA/ASSENTAMENTO DE ALVENARIA DE VEDAÇÃO, PREPARO MANUAL. AF_06/2014</v>
          </cell>
          <cell r="C15049" t="str">
            <v>M3</v>
          </cell>
          <cell r="D15049">
            <v>367.93</v>
          </cell>
        </row>
        <row r="15050">
          <cell r="A15050">
            <v>87369</v>
          </cell>
          <cell r="B15050" t="str">
            <v>ARGAMASSA TRAÇO 1:2:8 (CIMENTO, CAL E AREIA MÉDIA) PARA EMBOÇO/MASSA ÚNICA/ASSENTAMENTO DE ALVENARIA DE VEDAÇÃO, PREPARO MANUAL. AF_06/2014</v>
          </cell>
          <cell r="C15050" t="str">
            <v>M3</v>
          </cell>
          <cell r="D15050">
            <v>382.03000000000003</v>
          </cell>
        </row>
        <row r="15051">
          <cell r="A15051">
            <v>87372</v>
          </cell>
          <cell r="B15051" t="str">
            <v>ARGAMASSA TRAÇO 1:3 (CIMENTO E AREIA MÉDIA) PARA CONTRAPISO, PREPARO MANUAL. AF_06/2014</v>
          </cell>
          <cell r="C15051" t="str">
            <v>M3</v>
          </cell>
          <cell r="D15051">
            <v>442.9</v>
          </cell>
        </row>
        <row r="15052">
          <cell r="A15052">
            <v>87373</v>
          </cell>
          <cell r="B15052" t="str">
            <v>ARGAMASSA TRAÇO 1:4 (CIMENTO E AREIA MÉDIA) PARA CONTRAPISO, PREPARO MANUAL. AF_06/2014</v>
          </cell>
          <cell r="C15052" t="str">
            <v>M3</v>
          </cell>
          <cell r="D15052">
            <v>393.62</v>
          </cell>
        </row>
        <row r="15053">
          <cell r="A15053">
            <v>87375</v>
          </cell>
          <cell r="B15053" t="str">
            <v>ARGAMASSA TRAÇO 1:6 (CIMENTO E AREIA MÉDIA) PARA CONTRAPISO, PREPARO MANUAL. AF_06/2014</v>
          </cell>
          <cell r="C15053" t="str">
            <v>M3</v>
          </cell>
          <cell r="D15053">
            <v>333.97</v>
          </cell>
        </row>
        <row r="15054">
          <cell r="A15054">
            <v>87377</v>
          </cell>
          <cell r="B15054" t="str">
            <v>ARGAMASSA TRAÇO 1:3 (CIMENTO E AREIA GROSSA) PARA CHAPISCO CONVENCIONAL, PREPARO MANUAL. AF_06/2014</v>
          </cell>
          <cell r="C15054" t="str">
            <v>M3</v>
          </cell>
          <cell r="D15054">
            <v>362.71000000000004</v>
          </cell>
        </row>
        <row r="15055">
          <cell r="A15055">
            <v>87381</v>
          </cell>
          <cell r="B15055" t="str">
            <v>ARGAMASSA TRAÇO 1:4 (CIMENTO E AREIA GROSSA) COM ADIÇÃO DE EMULSÃO POLIMÉRICA PARA CHAPISCO ROLADO, PREPARO MANUAL. AF_06/2014</v>
          </cell>
          <cell r="C15055" t="str">
            <v>M3</v>
          </cell>
          <cell r="D15055">
            <v>1577.88</v>
          </cell>
        </row>
        <row r="15056">
          <cell r="A15056">
            <v>87386</v>
          </cell>
          <cell r="B15056" t="str">
            <v>ARGAMASSA PRONTA PARA CONTRAPISO, PREPARO COM MISTURADOR DE EIXO HORIZONTAL DE 300 KG. AF_06/2015</v>
          </cell>
          <cell r="C15056" t="str">
            <v>M3</v>
          </cell>
          <cell r="D15056">
            <v>825.20999999999992</v>
          </cell>
        </row>
        <row r="15057">
          <cell r="A15057">
            <v>87393</v>
          </cell>
          <cell r="B15057" t="str">
            <v>ARGAMASSA INDUSTRIALIZADA PARA CHAPISCO ROLADO, PREPARO COM MISTURADOR DE EIXO HORIZONTAL DE 300 KG. AF_06/2014</v>
          </cell>
          <cell r="C15057" t="str">
            <v>M3</v>
          </cell>
          <cell r="D15057">
            <v>3950.1</v>
          </cell>
        </row>
        <row r="15058">
          <cell r="A15058">
            <v>87396</v>
          </cell>
          <cell r="B15058" t="str">
            <v>ARGAMASSA INDUSTRIALIZADA PARA CHAPISCO COLANTE, PREPARO COM MISTURADOR DE EIXO HORIZONTAL DE 300 KG. AF_06/2014</v>
          </cell>
          <cell r="C15058" t="str">
            <v>M3</v>
          </cell>
          <cell r="D15058">
            <v>3146.54</v>
          </cell>
        </row>
        <row r="15059">
          <cell r="A15059">
            <v>87399</v>
          </cell>
          <cell r="B15059" t="str">
            <v>ARGAMASSA PRONTA PARA CONTRAPISO, PREPARO MANUAL. AF_06/2014</v>
          </cell>
          <cell r="C15059" t="str">
            <v>M3</v>
          </cell>
          <cell r="D15059">
            <v>934.54</v>
          </cell>
        </row>
        <row r="15060">
          <cell r="A15060">
            <v>87401</v>
          </cell>
          <cell r="B15060" t="str">
            <v>ARGAMASSA INDUSTRIALIZADA PARA CHAPISCO ROLADO, PREPARO MANUAL. AF_04/2014</v>
          </cell>
          <cell r="C15060" t="str">
            <v>M3</v>
          </cell>
          <cell r="D15060">
            <v>4131.26</v>
          </cell>
        </row>
        <row r="15061">
          <cell r="A15061">
            <v>87402</v>
          </cell>
          <cell r="B15061" t="str">
            <v>ARGAMASSA INDUSTRIALIZADA PARA CHAPISCO COLANTE, PREPARO MANUAL. AF_06/2014</v>
          </cell>
          <cell r="C15061" t="str">
            <v>M3</v>
          </cell>
          <cell r="D15061">
            <v>3273.41</v>
          </cell>
        </row>
        <row r="15062">
          <cell r="A15062">
            <v>87407</v>
          </cell>
          <cell r="B15062" t="str">
            <v>ARGAMASSA INDUSTRIALIZADA PARA REVESTIMENTOS, MISTURA E PROJEÇÃO DE 1,5 M³/H DE ARGAMASSA. AF_06/2014</v>
          </cell>
          <cell r="C15062" t="str">
            <v>M3</v>
          </cell>
          <cell r="D15062">
            <v>826.43999999999994</v>
          </cell>
        </row>
        <row r="15063">
          <cell r="A15063">
            <v>87410</v>
          </cell>
          <cell r="B15063" t="str">
            <v>ARGAMASSA À BASE DE GESSO, MISTURA E PROJEÇÃO DE 1,5 M³/H DE ARGAMASSA. AF_06/2014</v>
          </cell>
          <cell r="C15063" t="str">
            <v>M3</v>
          </cell>
          <cell r="D15063">
            <v>461.71</v>
          </cell>
        </row>
        <row r="15064">
          <cell r="A15064">
            <v>87411</v>
          </cell>
          <cell r="B15064" t="str">
            <v>APLICAÇÃO MANUAL DE GESSO DESEMPENADO (SEM TALISCAS) EM TETO DE AMBIENTES DE ÁREA MAIOR QUE 10M², ESPESSURA DE 0,5CM. AF_06/2014</v>
          </cell>
          <cell r="C15064" t="str">
            <v>M2</v>
          </cell>
          <cell r="D15064">
            <v>6.9</v>
          </cell>
        </row>
        <row r="15065">
          <cell r="A15065">
            <v>87412</v>
          </cell>
          <cell r="B15065" t="str">
            <v>APLICAÇÃO MANUAL DE GESSO DESEMPENADO (SEM TALISCAS) EM TETO DE AMBIENTES DE ÁREA ENTRE 5M² E 10M², ESPESSURA DE 0,5CM. AF_06/2014</v>
          </cell>
          <cell r="C15065" t="str">
            <v>M2</v>
          </cell>
          <cell r="D15065">
            <v>10.23</v>
          </cell>
        </row>
        <row r="15066">
          <cell r="A15066">
            <v>87413</v>
          </cell>
          <cell r="B15066" t="str">
            <v>APLICAÇÃO MANUAL DE GESSO DESEMPENADO (SEM TALISCAS) EM TETO DE AMBIENTES DE ÁREA MENOR QUE 5M², ESPESSURA DE 0,5CM. AF_06/2014</v>
          </cell>
          <cell r="C15066" t="str">
            <v>M2</v>
          </cell>
          <cell r="D15066">
            <v>12.129999999999999</v>
          </cell>
        </row>
        <row r="15067">
          <cell r="A15067">
            <v>87441</v>
          </cell>
          <cell r="B15067" t="str">
            <v>BETONEIRA CAPACIDADE NOMINAL 400L, CAPACIDADE DE MISTURA 310L, MOTOR À DIESEL POTÊNCIA 5HP, SEM CARREGADOR - DEPRECIAÇÃO. AF_03/2014</v>
          </cell>
          <cell r="C15067" t="str">
            <v>H</v>
          </cell>
          <cell r="D15067">
            <v>0.28999999999999998</v>
          </cell>
        </row>
        <row r="15068">
          <cell r="A15068">
            <v>87442</v>
          </cell>
          <cell r="B15068" t="str">
            <v>BETONEIRA CAPACIDADE NOMINAL 400L, CAPACIDADE DE MISTURA 310L, MOTOR À DIESEL POTÊNCIA 5HP, SEM CARREGADOR - JUROS. AF_03/2014</v>
          </cell>
          <cell r="C15068" t="str">
            <v>H</v>
          </cell>
          <cell r="D15068">
            <v>7.0000000000000007E-2</v>
          </cell>
        </row>
        <row r="15069">
          <cell r="A15069">
            <v>87443</v>
          </cell>
          <cell r="B15069" t="str">
            <v>BETONEIRA CAPACIDADE NOMINAL 400L, CAPACIDADE DE MISTURA 310L, MOTOR À DIESEL POTÊNCIA 5HP, SEM CARREGADOR - MANUTENÇÃO. AF_03/2014</v>
          </cell>
          <cell r="C15069" t="str">
            <v>H</v>
          </cell>
          <cell r="D15069">
            <v>0.24</v>
          </cell>
        </row>
        <row r="15070">
          <cell r="A15070">
            <v>87444</v>
          </cell>
          <cell r="B15070" t="str">
            <v>BETONEIRA CAPACIDADE NOMINAL 400L, CAPACIDADE DE MISTURA 310L, MOTOR À DIESEL POTÊNCIA 5HP, SEM CARREGADOR - MATERIAIS NA OPERAÇÃO. AF_03/2014</v>
          </cell>
          <cell r="C15070" t="str">
            <v>H</v>
          </cell>
          <cell r="D15070">
            <v>2.0099999999999998</v>
          </cell>
        </row>
        <row r="15071">
          <cell r="A15071">
            <v>87445</v>
          </cell>
          <cell r="B15071" t="str">
            <v>BETONEIRA CAPACIDADE NOMINAL 400L, CAPACIDADE DE MISTURA 310L, MOTOR À DIESEL POTÊNCIA 5HP, SEM CARREGADOR - CHP DIURNO. AF_03/2014</v>
          </cell>
          <cell r="C15071" t="str">
            <v>CHP</v>
          </cell>
          <cell r="D15071">
            <v>2.61</v>
          </cell>
        </row>
        <row r="15072">
          <cell r="A15072">
            <v>87446</v>
          </cell>
          <cell r="B15072" t="str">
            <v>BETONEIRA CAPACIDADE NOMINAL 400L, CAPACIDADE DE MISTURA 310L, MOTOR À DIESEL POTÊNCIA 5HP, SEM CARREGADOR - CHI DIURNO. AF_03/2014</v>
          </cell>
          <cell r="C15072" t="str">
            <v>CHI</v>
          </cell>
          <cell r="D15072">
            <v>0.36</v>
          </cell>
        </row>
        <row r="15073">
          <cell r="A15073">
            <v>87447</v>
          </cell>
          <cell r="B15073" t="str">
            <v>ALVENARIA DE VEDAÇÃO DE BLOCOS VAZADOS DE CONCRETO DE 9X19X39CM (ESPESSURA 9CM) DE PAREDES COM ÁREA LÍQUIDA MENOR QUE 6M² SEM VÃOS E ARGAMASSA DE ASSENTAMENTO COM PREPARO EM BETONEIRA. AF_06/2014_P</v>
          </cell>
          <cell r="C15073" t="str">
            <v>M2</v>
          </cell>
          <cell r="D15073">
            <v>36.36</v>
          </cell>
        </row>
        <row r="15074">
          <cell r="A15074">
            <v>87449</v>
          </cell>
          <cell r="B15074" t="str">
            <v>ALVENARIA DE VEDAÇÃO DE BLOCOS VAZADOS DE CONCRETO DE 14X19X39CM(ESPESSURA 14CM) DE PAREDES COM ÁREA LÍQUIDA MENOR QUE 6M² SEM VÃOS E ARGAMASSA DE ASSENTAMENTO COM PREPARO EM BETONEIRA. AF_06/2014_P</v>
          </cell>
          <cell r="C15074" t="str">
            <v>M2</v>
          </cell>
          <cell r="D15074">
            <v>46.68</v>
          </cell>
        </row>
        <row r="15075">
          <cell r="A15075">
            <v>87453</v>
          </cell>
          <cell r="B15075" t="str">
            <v>ALVENARIA DE VEDAÇÃO DE BLOCOS VAZADOS DE CONCRETO DE 9X19X39CM (ESPESSURA 9CM) DE PAREDES COM ÁREA LÍQUIDA MAIOR OU IGUAL A 6M² SEM VÃOS E ARGAMASSA DE ASSENTAMENTO COM PREPARO EM BETONEIRA.AF_06/2014_P</v>
          </cell>
          <cell r="C15075" t="str">
            <v>M2</v>
          </cell>
          <cell r="D15075">
            <v>34.51</v>
          </cell>
        </row>
        <row r="15076">
          <cell r="A15076">
            <v>87459</v>
          </cell>
          <cell r="B15076" t="str">
            <v>ALVENARIA DE VEDAÇÃO DE BLOCOS VAZADOS DE CONCRETO DE 9X19X39CM (ESPESSURA 9CM) DE PAREDES COM ÁREA LÍQUIDA MENOR QUE 6M² COM VÃOS E ARGAMASSA DE ASSENTAMENTO COM PREPARO EM BETONEIRA. AF_06/2014_P</v>
          </cell>
          <cell r="C15076" t="str">
            <v>M2</v>
          </cell>
          <cell r="D15076">
            <v>40.18</v>
          </cell>
        </row>
        <row r="15077">
          <cell r="A15077">
            <v>87465</v>
          </cell>
          <cell r="B15077" t="str">
            <v>ALVENARIA DE VEDAÇÃO DE BLOCOS VAZADOS DE CONCRETO DE 9X19X39CM(ESPESSURA 9CM) DE PAREDES COM ÁREA LÍQUIDA MAIOR OU IGUAL A 6M² COM VÃOS E ARGAMASSA DE ASSENTAMENTO COM PREPARO EM BETONEIRA. AF_06/2014_P</v>
          </cell>
          <cell r="C15077" t="str">
            <v>M2</v>
          </cell>
          <cell r="D15077">
            <v>36.68</v>
          </cell>
        </row>
        <row r="15078">
          <cell r="A15078">
            <v>87495</v>
          </cell>
          <cell r="B15078" t="str">
            <v>ALVENARIA DE VEDAÇÃO DE BLOCOS CERÂMICOS FURADOS NA HORIZONTAL DE 9X19 X19CM (ESPESSURA 9CM) DE PAREDES COM ÁREA LÍQUIDA MENOR QUE 6M² SEM VÃOS E ARGAMASSA DE ASSENTAMENTO COM PREPARO EM BETONEIRA. AF_06/2014_P</v>
          </cell>
          <cell r="C15078" t="str">
            <v>M2</v>
          </cell>
          <cell r="D15078">
            <v>47.56</v>
          </cell>
        </row>
        <row r="15079">
          <cell r="A15079">
            <v>87501</v>
          </cell>
          <cell r="B15079" t="str">
            <v>ALVENARIA DE VEDAÇÃO DE BLOCOS CERÂMICOS FURADOS NA HORIZONTAL DE 14X9X19CM (ESPESSURA 14CM) DE PAREDES COM ÁREA LÍQUIDA MENOR QUE 6M² SEM VÃOS E ARGAMASSA DE ASSENTAMENTO COM PREPARO EM BETONEIRA. AF_06/2014_P</v>
          </cell>
          <cell r="C15079" t="str">
            <v>M2</v>
          </cell>
          <cell r="D15079">
            <v>85.11999999999999</v>
          </cell>
        </row>
        <row r="15080">
          <cell r="A15080">
            <v>87503</v>
          </cell>
          <cell r="B15080" t="str">
            <v>ALVENARIA DE VEDAÇÃO DE BLOCOS CERÂMICOS FURADOS NA HORIZONTAL DE 9X19X19CM (ESPESSURA 9CM) DE PAREDES COM ÁREA LÍQUIDA MAIOR OU IGUAL A 6M² SEM VÃOS E ARGAMASSA DE ASSENTAMENTO COM PREPARO EM BETONEIRA. AF_06/2014_P</v>
          </cell>
          <cell r="C15080" t="str">
            <v>M2</v>
          </cell>
          <cell r="D15080">
            <v>41.650000000000006</v>
          </cell>
        </row>
        <row r="15081">
          <cell r="A15081">
            <v>87509</v>
          </cell>
          <cell r="B15081" t="str">
            <v>ALVENARIA DE VEDAÇÃO DE BLOCOS CERÂMICOS FURADOS NA HORIZONTAL DE 14X9X19CM (ESPESSURA 14CM) DE PAREDES COM ÁREA LÍQUIDA MAIOR OU IGUAL A 6M² SEM VÃOS E ARGAMASSA DE ASSENTAMENTO COM PREPARO EM BETONEIRA. AF_06/2014_P</v>
          </cell>
          <cell r="C15081" t="str">
            <v>M2</v>
          </cell>
          <cell r="D15081">
            <v>79.399999999999991</v>
          </cell>
        </row>
        <row r="15082">
          <cell r="A15082">
            <v>87511</v>
          </cell>
          <cell r="B15082" t="str">
            <v>ALVENARIA DE VEDAÇÃO DE BLOCOS CERÂMICOS FURADOS NA HORIZONTAL DE 9X19X19CM (ESPESSURA 9CM) DE PAREDES COM ÁREA LÍQUIDA MENOR QUE 6M² COM VÃOS E ARGAMASSA DE ASSENTAMENTO COM PREPARO EM BETONEIRA. AF_06/2014_P</v>
          </cell>
          <cell r="C15082" t="str">
            <v>M2</v>
          </cell>
          <cell r="D15082">
            <v>53.07</v>
          </cell>
        </row>
        <row r="15083">
          <cell r="A15083">
            <v>87517</v>
          </cell>
          <cell r="B15083" t="str">
            <v>ALVENARIA DE VEDAÇÃO DE BLOCOS CERÂMICOS FURADOS NA HORIZONTAL DE 14X9X19CM (ESPESSURA 14CM) DE PAREDES COM ÁREA LÍQUIDA MENOR QUE 6M² COM VÃOS E ARGAMASSA DE ASSENTAMENTO COM PREPARO EM BETONEIRA. AF_06/2014_P</v>
          </cell>
          <cell r="C15083" t="str">
            <v>M2</v>
          </cell>
          <cell r="D15083">
            <v>90.879999999999981</v>
          </cell>
        </row>
        <row r="15084">
          <cell r="A15084">
            <v>87519</v>
          </cell>
          <cell r="B15084" t="str">
            <v>ALVENARIA DE VEDAÇÃO DE BLOCOS CERÂMICOS FURADOS NA HORIZONTAL DE 9X19X19CM (ESPESSURA 9CM) DE PAREDES COM ÁREA LÍQUIDA MAIOR OU IGUAL A 6M² COM VÃOS E ARGAMASSA DE ASSENTAMENTO COM PREPARO EM BETONEIRA. AF_06/2014_P</v>
          </cell>
          <cell r="C15084" t="str">
            <v>M2</v>
          </cell>
          <cell r="D15084">
            <v>45.120000000000005</v>
          </cell>
        </row>
        <row r="15085">
          <cell r="A15085">
            <v>87525</v>
          </cell>
          <cell r="B15085" t="str">
            <v>ALVENARIA DE VEDAÇÃO DE BLOCOS CERÂMICOS FURADOS NA HORIZONTAL DE 14X9X19CM (ESPESSURA 14CM) DE PAREDES COM ÁREA LÍQUIDA MAIOR OU IGUAL A 6M² COM VÃOS E ARGAMASSA DE ASSENTAMENTO COM PREPARO EM BETONEIRA. AF_06/2014_P</v>
          </cell>
          <cell r="C15085" t="str">
            <v>M2</v>
          </cell>
          <cell r="D15085">
            <v>82.929999999999978</v>
          </cell>
        </row>
        <row r="15086">
          <cell r="A15086">
            <v>87527</v>
          </cell>
          <cell r="B15086" t="str">
            <v>EMBOÇO, PARA RECEBIMENTO DE CERÂMICA, EM ARGAMASSA TRAÇO 1:2:8, PREPARO MECÂNICO COM BETONEIRA 400L, APLICADO MANUALMENTE EM FACES INTERNAS DE PAREDES DE AMBIENTES COM ÁREA MENOR QUE 5M2, ESPESSURA DE 20MM, COM EXECUÇÃO DE TALISCAS. AF_06/2014</v>
          </cell>
          <cell r="C15086" t="str">
            <v>M2</v>
          </cell>
          <cell r="D15086">
            <v>22.16</v>
          </cell>
        </row>
        <row r="15087">
          <cell r="A15087">
            <v>87529</v>
          </cell>
          <cell r="B15087" t="str">
            <v>MASSA ÚNICA, PARA RECEBIMENTO DE PINTURA, EM ARGAMASSA TRAÇO 1:2:8, PREPARO MECÂNICO COM BETONEIRA 400L, APLICADA MANUALMENTE EM FACES INTERNAS DE PAREDES DE AMBIENTES COM ÁREA ENTRE 5M2 E 10M2, ESPESSURA DE 20MM, COM EXECUÇÃO DE TALISCAS. AF_06/2014</v>
          </cell>
          <cell r="C15087" t="str">
            <v>M2</v>
          </cell>
          <cell r="D15087">
            <v>20.28</v>
          </cell>
        </row>
        <row r="15088">
          <cell r="A15088">
            <v>87531</v>
          </cell>
          <cell r="B15088" t="str">
            <v>EMBOÇO, PARA RECEBIMENTO DE CERÂMICA, EM ARGAMASSA TRAÇO 1:2:8, PREPARO MECÂNICO COM BETONEIRA 400L, APLICADO MANUALMENTE EM FACES INTERNAS DE PAREDES DE AMBIENTES COM ÁREA ENTRE 5M2 E 10M2, ESPESSURA DE 20MM, COM EXECUÇÃO DE TALISCAS. AF_06/2014</v>
          </cell>
          <cell r="C15088" t="str">
            <v>M2</v>
          </cell>
          <cell r="D15088">
            <v>19.61</v>
          </cell>
        </row>
        <row r="15089">
          <cell r="A15089">
            <v>87533</v>
          </cell>
          <cell r="B15089" t="str">
            <v>MASSA ÚNICA, PARA RECEBIMENTO DE PINTURA, EM ARGAMASSA TRAÇO 1:2:8, PREPARO MECÂNICO COM BETONEIRA 400L, APLICADA MANUALMENTE EM FACES INTERNAS DE PAREDES DE AMBIENTES COM ÁREA MAIOR QUE 10M2, ESPESSURA DE 20MM, COM EXECUÇÃO DE TALISCAS. AF_06/2014</v>
          </cell>
          <cell r="C15089" t="str">
            <v>M2</v>
          </cell>
          <cell r="D15089">
            <v>19.260000000000002</v>
          </cell>
        </row>
        <row r="15090">
          <cell r="A15090">
            <v>87455</v>
          </cell>
          <cell r="B15090" t="str">
            <v>ALVENARIA DE VEDAÇÃO DE BLOCOS VAZADOS DE CONCRETO DE 14X19X39CM (ESPESSURA 14CM) DE PAREDES COM ÁREA LÍQUIDA MAIOR OU IGUAL A 6M² SEM VÃOS E ARGAMASSA DE ASSENTAMENTO COM PREPARO EM BETONEIRA.AF_06/2014_P</v>
          </cell>
          <cell r="C15090" t="str">
            <v>M2</v>
          </cell>
          <cell r="D15090">
            <v>0.24</v>
          </cell>
        </row>
        <row r="15091">
          <cell r="A15091">
            <v>87461</v>
          </cell>
          <cell r="B15091" t="str">
            <v>ALVENARIA DE VEDAÇÃO DE BLOCOS VAZADOS DE CONCRETO DE 14X19X39CM(ESPESSURA 14CM) DE PAREDES COM ÁREA LÍQUIDA MENOR QUE 6M² COM VÃOS E ARGAMASSA DE ASSENTAMENTO COM PREPARO EM BETONEIRA. AF_06/2014_P</v>
          </cell>
          <cell r="C15091" t="str">
            <v>M2</v>
          </cell>
          <cell r="D15091">
            <v>50.530000000000008</v>
          </cell>
        </row>
        <row r="15092">
          <cell r="A15092">
            <v>87467</v>
          </cell>
          <cell r="B15092" t="str">
            <v>ALVENARIA DE VEDAÇÃO DE BLOCOS VAZADOS DE CONCRETO DE 14X19X39CM (ESPESSURA 14CM) DE PAREDES COM ÁREA LÍQUIDA MAIOR OU IGUAL A 6M² COM VÃOS E ARGAMASSA DE ASSENTAMENTO COM PREPARO EM BETONEIRA. AF_06/2014_P</v>
          </cell>
          <cell r="C15092" t="str">
            <v>M2</v>
          </cell>
          <cell r="D15092">
            <v>47.02</v>
          </cell>
        </row>
        <row r="15093">
          <cell r="A15093">
            <v>87627</v>
          </cell>
          <cell r="B15093" t="str">
            <v>CONTRAPISO EM ARGAMASSA TRAÇO 1:4 (CIMENTO E AREIA), PREPARO MANUAL, APLICADO EM ÁREAS SECAS MENORES QUE 10M2 SOBRE LAJE, ADERIDO, ESPESSURA 3CM, ACABAMENTO REFORÇADO. AF_06/2014</v>
          </cell>
          <cell r="C15093" t="str">
            <v>M2</v>
          </cell>
          <cell r="D15093">
            <v>26.990000000000002</v>
          </cell>
        </row>
        <row r="15094">
          <cell r="A15094">
            <v>87640</v>
          </cell>
          <cell r="B15094" t="str">
            <v>CONTRAPISO EM ARGAMASSA TRAÇO 1:4 (CIMENTO E AREIA), PREPARO MECÂNICO COM BETONEIRA 400 L, APLICADO EM ÁREAS SECAS MENORES QUE 10M2 SOBRE LAJE, ADERIDO, ESPESSURA 4CM, ACABAMENTO NÃO REFORÇADO. AF_06/2014</v>
          </cell>
          <cell r="C15094" t="str">
            <v>M2</v>
          </cell>
          <cell r="D15094">
            <v>27.81</v>
          </cell>
        </row>
        <row r="15095">
          <cell r="A15095">
            <v>87670</v>
          </cell>
          <cell r="B15095" t="str">
            <v>CONTRAPISO EM ARGAMASSA TRAÇO 1:4 (CIMENTO E AREIA), PREPARO MECÂNICO COM BETONEIRA 400 L, APLICADO EM ÁREAS SECAS MAIORES QUE 10M2 SOBRE LAJE, ADERIDO, ESPESSURA 4CM, ACABAMENTO NÃO REFORÇADO. AF_06/2014</v>
          </cell>
          <cell r="C15095" t="str">
            <v>M2</v>
          </cell>
          <cell r="D15095">
            <v>26.71</v>
          </cell>
        </row>
        <row r="15096">
          <cell r="A15096">
            <v>87755</v>
          </cell>
          <cell r="B15096" t="str">
            <v>CONTRAPISO EM ARGAMASSA TRAÇO 1:4 (CIMENTO E AREIA), PREPARO MECÂNICO COM BETONEIRA 400 L, APLICADO EM ÁREAS MOLHADAS SOBRE IMPERMEABILIZAÇÃO, ESPESSURA 3CM, ACABAMENTO NÃO REFORÇADO.AF_06/2014</v>
          </cell>
          <cell r="C15096" t="str">
            <v>M2</v>
          </cell>
          <cell r="D15096">
            <v>26.97</v>
          </cell>
        </row>
        <row r="15097">
          <cell r="A15097">
            <v>88236</v>
          </cell>
          <cell r="B15097" t="str">
            <v>FERRAMENTAS (ENCARGOS COMPLEMENTARES)</v>
          </cell>
          <cell r="C15097" t="str">
            <v>H</v>
          </cell>
          <cell r="D15097">
            <v>0.32</v>
          </cell>
        </row>
        <row r="15098">
          <cell r="A15098">
            <v>88237</v>
          </cell>
          <cell r="B15098" t="str">
            <v>EPI (ENCARGOS COMPLEMENTARES)</v>
          </cell>
          <cell r="C15098" t="str">
            <v>H</v>
          </cell>
          <cell r="D15098">
            <v>0.91</v>
          </cell>
        </row>
        <row r="15099">
          <cell r="A15099">
            <v>88238</v>
          </cell>
          <cell r="B15099" t="str">
            <v>AJUDANTE DE ARMADOR COM ENCARGOS COMPLEMENTARES</v>
          </cell>
          <cell r="C15099" t="str">
            <v>H</v>
          </cell>
          <cell r="D15099">
            <v>10.99</v>
          </cell>
        </row>
        <row r="15100">
          <cell r="A15100">
            <v>88239</v>
          </cell>
          <cell r="B15100" t="str">
            <v>AJUDANTE DE CARPINTEIRO COM ENCARGOS COMPLEMENTARES</v>
          </cell>
          <cell r="C15100" t="str">
            <v>H</v>
          </cell>
          <cell r="D15100">
            <v>10.99</v>
          </cell>
        </row>
        <row r="15101">
          <cell r="A15101">
            <v>88240</v>
          </cell>
          <cell r="B15101" t="str">
            <v>AJUDANTE DE ESTRUTURA METÁLICA COM ENCARGOS COMPLEMENTARES</v>
          </cell>
          <cell r="C15101" t="str">
            <v>H</v>
          </cell>
          <cell r="D15101">
            <v>9.52</v>
          </cell>
        </row>
        <row r="15102">
          <cell r="A15102">
            <v>88241</v>
          </cell>
          <cell r="B15102" t="str">
            <v>AJUDANTE DE OPERAÇÃO EM GERAL COM ENCARGOS COMPLEMENTARES</v>
          </cell>
          <cell r="C15102" t="str">
            <v>H</v>
          </cell>
          <cell r="D15102">
            <v>10.65</v>
          </cell>
        </row>
        <row r="15103">
          <cell r="A15103">
            <v>88242</v>
          </cell>
          <cell r="B15103" t="str">
            <v>AJUDANTE DE PEDREIRO COM ENCARGOS COMPLEMENTARES</v>
          </cell>
          <cell r="C15103" t="str">
            <v>H</v>
          </cell>
          <cell r="D15103">
            <v>10.76</v>
          </cell>
        </row>
        <row r="15104">
          <cell r="A15104">
            <v>88243</v>
          </cell>
          <cell r="B15104" t="str">
            <v>AJUDANTE ESPECIALIZADO COM ENCARGOS COMPLEMENTARES</v>
          </cell>
          <cell r="C15104" t="str">
            <v>H</v>
          </cell>
          <cell r="D15104">
            <v>10.65</v>
          </cell>
        </row>
        <row r="15105">
          <cell r="A15105">
            <v>88244</v>
          </cell>
          <cell r="B15105" t="str">
            <v>AJUDANTE ESPECIALIZADO EM SONDAGEM COM ENCARGOS COMPLEMENTARES</v>
          </cell>
          <cell r="C15105" t="str">
            <v>H</v>
          </cell>
          <cell r="D15105">
            <v>12.37</v>
          </cell>
        </row>
        <row r="15106">
          <cell r="A15106">
            <v>88245</v>
          </cell>
          <cell r="B15106" t="str">
            <v>ARMADOR COM ENCARGOS COMPLEMENTARES</v>
          </cell>
          <cell r="C15106" t="str">
            <v>H</v>
          </cell>
          <cell r="D15106">
            <v>13.450000000000001</v>
          </cell>
        </row>
        <row r="15107">
          <cell r="A15107">
            <v>88246</v>
          </cell>
          <cell r="B15107" t="str">
            <v>ASSENTADOR DE TUBOS COM ENCARGOS COMPLEMENTARES</v>
          </cell>
          <cell r="C15107" t="str">
            <v>H</v>
          </cell>
          <cell r="D15107">
            <v>19.22</v>
          </cell>
        </row>
        <row r="15108">
          <cell r="A15108">
            <v>88247</v>
          </cell>
          <cell r="B15108" t="str">
            <v>AUXILIAR DE ELETRICISTA COM ENCARGOS COMPLEMENTARES</v>
          </cell>
          <cell r="C15108" t="str">
            <v>H</v>
          </cell>
          <cell r="D15108">
            <v>12.53</v>
          </cell>
        </row>
        <row r="15109">
          <cell r="A15109">
            <v>88248</v>
          </cell>
          <cell r="B15109" t="str">
            <v>AUXILIAR DE ENCANADOR OU BOMBEIRO HIDRÁULICO COM ENCARGOS COMPLEMENTARES</v>
          </cell>
          <cell r="C15109" t="str">
            <v>H</v>
          </cell>
          <cell r="D15109">
            <v>10.99</v>
          </cell>
        </row>
        <row r="15110">
          <cell r="A15110">
            <v>88249</v>
          </cell>
          <cell r="B15110" t="str">
            <v>AUXILIAR DE LABORATÓRIO COM ENCARGOS COMPLEMENTARES</v>
          </cell>
          <cell r="C15110" t="str">
            <v>H</v>
          </cell>
          <cell r="D15110">
            <v>12.72</v>
          </cell>
        </row>
        <row r="15111">
          <cell r="A15111">
            <v>88250</v>
          </cell>
          <cell r="B15111" t="str">
            <v>AUXILIAR DE MECÂNICO COM ENCARGOS COMPLEMENTARES</v>
          </cell>
          <cell r="C15111" t="str">
            <v>H</v>
          </cell>
          <cell r="D15111">
            <v>12.87</v>
          </cell>
        </row>
        <row r="15112">
          <cell r="A15112">
            <v>88251</v>
          </cell>
          <cell r="B15112" t="str">
            <v>AUXILIAR DE SERRALHEIRO COM ENCARGOS COMPLEMENTARES</v>
          </cell>
          <cell r="C15112" t="str">
            <v>H</v>
          </cell>
          <cell r="D15112">
            <v>10.59</v>
          </cell>
        </row>
        <row r="15113">
          <cell r="A15113">
            <v>88252</v>
          </cell>
          <cell r="B15113" t="str">
            <v>AUXILIAR DE SERVIÇOS GERAIS COM ENCARGOS COMPLEMENTARES</v>
          </cell>
          <cell r="C15113" t="str">
            <v>H</v>
          </cell>
          <cell r="D15113">
            <v>11.62</v>
          </cell>
        </row>
        <row r="15114">
          <cell r="A15114">
            <v>88253</v>
          </cell>
          <cell r="B15114" t="str">
            <v>AUXILIAR DE TOPÓGRAFO COM ENCARGOS COMPLEMENTARES</v>
          </cell>
          <cell r="C15114" t="str">
            <v>H</v>
          </cell>
          <cell r="D15114">
            <v>18.709999999999997</v>
          </cell>
        </row>
        <row r="15115">
          <cell r="A15115">
            <v>88254</v>
          </cell>
          <cell r="B15115" t="str">
            <v>AUXILIAR TÉCNICO COM ENCARGOS COMPLEMENTARES</v>
          </cell>
          <cell r="C15115" t="str">
            <v>H</v>
          </cell>
          <cell r="D15115">
            <v>28.259999999999998</v>
          </cell>
        </row>
        <row r="15116">
          <cell r="A15116">
            <v>88255</v>
          </cell>
          <cell r="B15116" t="str">
            <v>AUXILIAR TÉCNICO DE ENGENHARIA COM ENCARGOS COMPLEMENTARES</v>
          </cell>
          <cell r="C15116" t="str">
            <v>H</v>
          </cell>
          <cell r="D15116">
            <v>20.61</v>
          </cell>
        </row>
        <row r="15117">
          <cell r="A15117">
            <v>88256</v>
          </cell>
          <cell r="B15117" t="str">
            <v>AZULEJISTA OU LADRILHISTA COM ENCARGOS COMPLEMENTARES</v>
          </cell>
          <cell r="C15117" t="str">
            <v>H</v>
          </cell>
          <cell r="D15117">
            <v>12.56</v>
          </cell>
        </row>
        <row r="15118">
          <cell r="A15118">
            <v>88257</v>
          </cell>
          <cell r="B15118" t="str">
            <v>BLASTER, DINAMITADOR OU CABO DE FOGO COM ENCARGOS COMPLEMENTARES</v>
          </cell>
          <cell r="C15118" t="str">
            <v>H</v>
          </cell>
          <cell r="D15118">
            <v>14.790000000000001</v>
          </cell>
        </row>
        <row r="15119">
          <cell r="A15119">
            <v>88258</v>
          </cell>
          <cell r="B15119" t="str">
            <v>BLASTER, DINAMITADOR OU CABO DE FOGO COM ENCARGOS COMPLEMENTARES</v>
          </cell>
          <cell r="C15119" t="str">
            <v>H</v>
          </cell>
          <cell r="D15119">
            <v>21.77</v>
          </cell>
        </row>
        <row r="15120">
          <cell r="A15120">
            <v>88259</v>
          </cell>
          <cell r="B15120" t="str">
            <v>CALAFETADOR/CALAFATE COM ENCARGOS COMPLEMENTARES</v>
          </cell>
          <cell r="C15120" t="str">
            <v>H</v>
          </cell>
          <cell r="D15120">
            <v>12.83</v>
          </cell>
        </row>
        <row r="15121">
          <cell r="A15121">
            <v>88260</v>
          </cell>
          <cell r="B15121" t="str">
            <v>CALCETEIRO COM ENCARGOS COMPLEMENTARES</v>
          </cell>
          <cell r="C15121" t="str">
            <v>H</v>
          </cell>
          <cell r="D15121">
            <v>12.67</v>
          </cell>
        </row>
        <row r="15122">
          <cell r="A15122">
            <v>88261</v>
          </cell>
          <cell r="B15122" t="str">
            <v>CARPINTEIRO DE ESQUADRIA COM ENCARGOS COMPLEMENTARES</v>
          </cell>
          <cell r="C15122" t="str">
            <v>H</v>
          </cell>
          <cell r="D15122">
            <v>13.31</v>
          </cell>
        </row>
        <row r="15123">
          <cell r="A15123">
            <v>88262</v>
          </cell>
          <cell r="B15123" t="str">
            <v>CARPINTEIRO DE FORMAS COM ENCARGOS COMPLEMENTARES</v>
          </cell>
          <cell r="C15123" t="str">
            <v>H</v>
          </cell>
          <cell r="D15123">
            <v>13.450000000000001</v>
          </cell>
        </row>
        <row r="15124">
          <cell r="A15124">
            <v>88263</v>
          </cell>
          <cell r="B15124" t="str">
            <v>CAVOUQUEIRO OU OPERADOR PERFURATRIZ/ROMPEDOR COM ENCARGOS COMPLEMENTARES</v>
          </cell>
          <cell r="C15124" t="str">
            <v>H</v>
          </cell>
          <cell r="D15124">
            <v>13.51</v>
          </cell>
        </row>
        <row r="15125">
          <cell r="A15125">
            <v>88264</v>
          </cell>
          <cell r="B15125" t="str">
            <v>ELETRICISTA COM ENCARGOS COMPLEMENTARES</v>
          </cell>
          <cell r="C15125" t="str">
            <v>H</v>
          </cell>
          <cell r="D15125">
            <v>13.450000000000001</v>
          </cell>
        </row>
        <row r="15126">
          <cell r="A15126">
            <v>88265</v>
          </cell>
          <cell r="B15126" t="str">
            <v>ELETRICISTA INDUSTRIAL COM ENCARGOS COMPLEMENTARES</v>
          </cell>
          <cell r="C15126" t="str">
            <v>H</v>
          </cell>
          <cell r="D15126">
            <v>16.309999999999999</v>
          </cell>
        </row>
        <row r="15127">
          <cell r="A15127">
            <v>88266</v>
          </cell>
          <cell r="B15127" t="str">
            <v>ELETROTÉCNICO COM ENCARGOS COMPLEMENTARES</v>
          </cell>
          <cell r="C15127" t="str">
            <v>H</v>
          </cell>
          <cell r="D15127">
            <v>18.739999999999998</v>
          </cell>
        </row>
        <row r="15128">
          <cell r="A15128">
            <v>88267</v>
          </cell>
          <cell r="B15128" t="str">
            <v>ENCANADOR OU BOMBEIRO HIDRÁULICO COM ENCARGOS COMPLEMENTARES</v>
          </cell>
          <cell r="C15128" t="str">
            <v>H</v>
          </cell>
          <cell r="D15128">
            <v>13.450000000000001</v>
          </cell>
        </row>
        <row r="15129">
          <cell r="A15129">
            <v>88268</v>
          </cell>
          <cell r="B15129" t="str">
            <v>ESTUCADOR COM ENCARGOS COMPLEMENTARES</v>
          </cell>
          <cell r="C15129" t="str">
            <v>H</v>
          </cell>
          <cell r="D15129">
            <v>12.290000000000001</v>
          </cell>
        </row>
        <row r="15130">
          <cell r="A15130">
            <v>88269</v>
          </cell>
          <cell r="B15130" t="str">
            <v>GESSEIRO COM ENCARGOS COMPLEMENTARES</v>
          </cell>
          <cell r="C15130" t="str">
            <v>H</v>
          </cell>
          <cell r="D15130">
            <v>12.290000000000001</v>
          </cell>
        </row>
        <row r="15131">
          <cell r="A15131">
            <v>88270</v>
          </cell>
          <cell r="B15131" t="str">
            <v>IMPERMEABILIZADOR COM ENCARGOS COMPLEMENTARES</v>
          </cell>
          <cell r="C15131" t="str">
            <v>H</v>
          </cell>
          <cell r="D15131">
            <v>13.959999999999999</v>
          </cell>
        </row>
        <row r="15132">
          <cell r="A15132">
            <v>88272</v>
          </cell>
          <cell r="B15132" t="str">
            <v>MACARIQUEIRO COM ENCARGOS COMPLEMENTARES</v>
          </cell>
          <cell r="C15132" t="str">
            <v>H</v>
          </cell>
          <cell r="D15132">
            <v>21.099999999999998</v>
          </cell>
        </row>
        <row r="15133">
          <cell r="A15133">
            <v>88273</v>
          </cell>
          <cell r="B15133" t="str">
            <v>MARCENEIRO COM ENCARGOS COMPLEMENTARES</v>
          </cell>
          <cell r="C15133" t="str">
            <v>H</v>
          </cell>
          <cell r="D15133">
            <v>12.450000000000001</v>
          </cell>
        </row>
        <row r="15134">
          <cell r="A15134">
            <v>88274</v>
          </cell>
          <cell r="B15134" t="str">
            <v>MARMORISTA/GRANITEIRO COM ENCARGOS COMPLEMENTARES</v>
          </cell>
          <cell r="C15134" t="str">
            <v>H</v>
          </cell>
          <cell r="D15134">
            <v>12.88</v>
          </cell>
        </row>
        <row r="15135">
          <cell r="A15135">
            <v>88275</v>
          </cell>
          <cell r="B15135" t="str">
            <v>MECÃNICO DE EQUIPAMENTOS PESADOS COM ENCARGOS COMPLEMENTARES</v>
          </cell>
          <cell r="C15135" t="str">
            <v>H</v>
          </cell>
          <cell r="D15135">
            <v>21.099999999999998</v>
          </cell>
        </row>
        <row r="15136">
          <cell r="A15136">
            <v>88276</v>
          </cell>
          <cell r="B15136" t="str">
            <v>MONTADOR COM ENCARGOS COMPLEMENTARES</v>
          </cell>
          <cell r="C15136" t="str">
            <v>H</v>
          </cell>
          <cell r="D15136">
            <v>19.22</v>
          </cell>
        </row>
        <row r="15137">
          <cell r="A15137">
            <v>88277</v>
          </cell>
          <cell r="B15137" t="str">
            <v>MONTADOR (TUBO AÇO/EQUIPAMENTOS) COM ENCARGOS COMPLEMENTARES</v>
          </cell>
          <cell r="C15137" t="str">
            <v>H</v>
          </cell>
          <cell r="D15137">
            <v>19.22</v>
          </cell>
        </row>
        <row r="15138">
          <cell r="A15138">
            <v>88278</v>
          </cell>
          <cell r="B15138" t="str">
            <v>MONTADOR DE ESTRUTURA METÁLICA COM ENCARGOS COMPLEMENTARES</v>
          </cell>
          <cell r="C15138" t="str">
            <v>H</v>
          </cell>
          <cell r="D15138">
            <v>12.959999999999999</v>
          </cell>
        </row>
        <row r="15139">
          <cell r="A15139">
            <v>88279</v>
          </cell>
          <cell r="B15139" t="str">
            <v>MONTADOR ELETROMECÃNICO COM ENCARGOS COMPLEMENTARES</v>
          </cell>
          <cell r="C15139" t="str">
            <v>H</v>
          </cell>
          <cell r="D15139">
            <v>17.059999999999999</v>
          </cell>
        </row>
        <row r="15140">
          <cell r="A15140">
            <v>88280</v>
          </cell>
          <cell r="B15140" t="str">
            <v>MONTADOR INDUSTRIAL COM ENCARGOS COMPLEMENTARES</v>
          </cell>
          <cell r="C15140" t="str">
            <v>H</v>
          </cell>
          <cell r="D15140">
            <v>21.07</v>
          </cell>
        </row>
        <row r="15141">
          <cell r="A15141">
            <v>88281</v>
          </cell>
          <cell r="B15141" t="str">
            <v>MOTORISTA DE BASCULANTE COM ENCARGOS COMPLEMENTARES</v>
          </cell>
          <cell r="C15141" t="str">
            <v>H</v>
          </cell>
          <cell r="D15141">
            <v>17.359999999999996</v>
          </cell>
        </row>
        <row r="15142">
          <cell r="A15142">
            <v>88282</v>
          </cell>
          <cell r="B15142" t="str">
            <v>MOTORISTA DE CAMINHÃO COM ENCARGOS COMPLEMENTARES</v>
          </cell>
          <cell r="C15142" t="str">
            <v>H</v>
          </cell>
          <cell r="D15142">
            <v>18.63</v>
          </cell>
        </row>
        <row r="15143">
          <cell r="A15143">
            <v>88283</v>
          </cell>
          <cell r="B15143" t="str">
            <v>MOTORISTA DE CAMINHÃO E CARRETA COM ENCARGOS COMPLEMENTARES</v>
          </cell>
          <cell r="C15143" t="str">
            <v>H</v>
          </cell>
          <cell r="D15143">
            <v>19.569999999999997</v>
          </cell>
        </row>
        <row r="15144">
          <cell r="A15144">
            <v>88284</v>
          </cell>
          <cell r="B15144" t="str">
            <v>MOTORISTA DE VEIÍCULO LEVE COM ENCARGOS COMPLEMENTARES</v>
          </cell>
          <cell r="C15144" t="str">
            <v>H</v>
          </cell>
          <cell r="D15144">
            <v>18.529999999999998</v>
          </cell>
        </row>
        <row r="15145">
          <cell r="A15145">
            <v>88285</v>
          </cell>
          <cell r="B15145" t="str">
            <v>MOTORISTA DE VEÍCULO PESADO COM ENCARGOS COMPLEMENTARES</v>
          </cell>
          <cell r="C15145" t="str">
            <v>H</v>
          </cell>
          <cell r="D15145">
            <v>19.869999999999997</v>
          </cell>
        </row>
        <row r="15146">
          <cell r="A15146">
            <v>88286</v>
          </cell>
          <cell r="B15146" t="str">
            <v>MOTORISTA OPERADOR DE MUNCK COM ENCARGOS COMPLEMENTARES</v>
          </cell>
          <cell r="C15146" t="str">
            <v>H</v>
          </cell>
          <cell r="D15146">
            <v>19.869999999999997</v>
          </cell>
        </row>
        <row r="15147">
          <cell r="A15147">
            <v>88288</v>
          </cell>
          <cell r="B15147" t="str">
            <v>MOTORISTA OPERADOR DE MUNCK COM ENCARGOS COMPLEMENTARES</v>
          </cell>
          <cell r="C15147" t="str">
            <v>H</v>
          </cell>
          <cell r="D15147">
            <v>19.939999999999998</v>
          </cell>
        </row>
        <row r="15148">
          <cell r="A15148">
            <v>88290</v>
          </cell>
          <cell r="B15148" t="str">
            <v>OPERADOR DE ACABADORA COM ENCARGOS COMPLEMENTARES</v>
          </cell>
          <cell r="C15148" t="str">
            <v>H</v>
          </cell>
          <cell r="D15148">
            <v>19.149999999999999</v>
          </cell>
        </row>
        <row r="15149">
          <cell r="A15149">
            <v>88291</v>
          </cell>
          <cell r="B15149" t="str">
            <v>OPERADOR DE BETONEIRA (CAMINHÃO) COM ENCARGOS COMPLEMENTARES</v>
          </cell>
          <cell r="C15149" t="str">
            <v>H</v>
          </cell>
          <cell r="D15149">
            <v>19.099999999999998</v>
          </cell>
        </row>
        <row r="15150">
          <cell r="A15150">
            <v>88292</v>
          </cell>
          <cell r="B15150" t="str">
            <v>OPERADOR DE COMPRESSOR OU COMPRESSORISTA COM ENCARGOS COMPLEMENTARES</v>
          </cell>
          <cell r="C15150" t="str">
            <v>H</v>
          </cell>
          <cell r="D15150">
            <v>12.790000000000001</v>
          </cell>
        </row>
        <row r="15151">
          <cell r="A15151">
            <v>88293</v>
          </cell>
          <cell r="B15151" t="str">
            <v>OPERADOR DE DEMARCADORA DE FAIXAS COM ENCARGOS COMPLEMENTARES</v>
          </cell>
          <cell r="C15151" t="str">
            <v>H</v>
          </cell>
          <cell r="D15151">
            <v>13.700000000000001</v>
          </cell>
        </row>
        <row r="15152">
          <cell r="A15152">
            <v>88294</v>
          </cell>
          <cell r="B15152" t="str">
            <v>OPERADOR DE ESCAVADEIRA COM ENCARGOS COMPLEMENTARES</v>
          </cell>
          <cell r="C15152" t="str">
            <v>H</v>
          </cell>
          <cell r="D15152">
            <v>19.149999999999999</v>
          </cell>
        </row>
        <row r="15153">
          <cell r="A15153">
            <v>88295</v>
          </cell>
          <cell r="B15153" t="str">
            <v>OPERADOR DE GUINCHO COM ENCARGOS COMPLEMENTARES</v>
          </cell>
          <cell r="C15153" t="str">
            <v>H</v>
          </cell>
          <cell r="D15153">
            <v>12.06</v>
          </cell>
        </row>
        <row r="15154">
          <cell r="A15154">
            <v>88296</v>
          </cell>
          <cell r="B15154" t="str">
            <v>OPERADOR DE GUINDASTE COM ENCARGOS COMPLEMENTARES</v>
          </cell>
          <cell r="C15154" t="str">
            <v>H</v>
          </cell>
          <cell r="D15154">
            <v>20.58</v>
          </cell>
        </row>
        <row r="15155">
          <cell r="A15155">
            <v>88297</v>
          </cell>
          <cell r="B15155" t="str">
            <v>OPERADOR DE GUINDASTE COM ENCARGOS COMPLEMENTARES</v>
          </cell>
          <cell r="C15155" t="str">
            <v>H</v>
          </cell>
          <cell r="D15155">
            <v>19.959999999999997</v>
          </cell>
        </row>
        <row r="15156">
          <cell r="A15156">
            <v>88298</v>
          </cell>
          <cell r="B15156" t="str">
            <v>OPERADOR DE MARTELETE OU MARTELETEIRO COM ENCARGOS COMPLEMENTARES</v>
          </cell>
          <cell r="C15156" t="str">
            <v>H</v>
          </cell>
          <cell r="D15156">
            <v>12.109999999999998</v>
          </cell>
        </row>
        <row r="15157">
          <cell r="A15157">
            <v>88299</v>
          </cell>
          <cell r="B15157" t="str">
            <v>OPERADOR DE MOTO-ESCREIPER COM ENCARGOS COMPLEMENTARES</v>
          </cell>
          <cell r="C15157" t="str">
            <v>H</v>
          </cell>
          <cell r="D15157">
            <v>19.149999999999999</v>
          </cell>
        </row>
        <row r="15158">
          <cell r="A15158">
            <v>88300</v>
          </cell>
          <cell r="B15158" t="str">
            <v>OPERADOR DE MOTONIVELADORA COM ENCARGOS COMPLEMENTARES</v>
          </cell>
          <cell r="C15158" t="str">
            <v>H</v>
          </cell>
          <cell r="D15158">
            <v>20.68</v>
          </cell>
        </row>
        <row r="15159">
          <cell r="A15159">
            <v>88301</v>
          </cell>
          <cell r="B15159" t="str">
            <v>OPERADOR DE PÁ CARREGADEIRA COM ENCARGOS COMPLEMENTARES</v>
          </cell>
          <cell r="C15159" t="str">
            <v>H</v>
          </cell>
          <cell r="D15159">
            <v>20.36</v>
          </cell>
        </row>
        <row r="15160">
          <cell r="A15160">
            <v>88302</v>
          </cell>
          <cell r="B15160" t="str">
            <v>OPERADOR DE PAVIMENTADORA COM ENCARGOS COMPLEMENTARES</v>
          </cell>
          <cell r="C15160" t="str">
            <v>H</v>
          </cell>
          <cell r="D15160">
            <v>16.769999999999996</v>
          </cell>
        </row>
        <row r="15161">
          <cell r="A15161">
            <v>88303</v>
          </cell>
          <cell r="B15161" t="str">
            <v>OPERADOR DE ROLO COMPACTADOR COM ENCARGOS COMPLEMENTARES</v>
          </cell>
          <cell r="C15161" t="str">
            <v>H</v>
          </cell>
          <cell r="D15161">
            <v>19.149999999999999</v>
          </cell>
        </row>
        <row r="15162">
          <cell r="A15162">
            <v>88304</v>
          </cell>
          <cell r="B15162" t="str">
            <v>OPERADOR DE USINA DE ASFALTO, DE SOLOS OU DE CONCRETO COM ENCARGOS COMPLEMENTARES</v>
          </cell>
          <cell r="C15162" t="str">
            <v>H</v>
          </cell>
          <cell r="D15162">
            <v>20.779999999999998</v>
          </cell>
        </row>
        <row r="15163">
          <cell r="A15163">
            <v>88306</v>
          </cell>
          <cell r="B15163" t="str">
            <v>OPERADOR DE USINA DE ASFALTO, DE SOLOS OU DE CONCRETO COM ENCARGOS COMPLEMENTARES</v>
          </cell>
          <cell r="C15163" t="str">
            <v>H</v>
          </cell>
          <cell r="D15163">
            <v>12.709999999999999</v>
          </cell>
        </row>
        <row r="15164">
          <cell r="A15164">
            <v>88307</v>
          </cell>
          <cell r="B15164" t="str">
            <v>OPERADOR PARA BATE ESTACAS COM ENCARGOS COMPLEMENTARES</v>
          </cell>
          <cell r="C15164" t="str">
            <v>H</v>
          </cell>
          <cell r="D15164">
            <v>14.429999999999998</v>
          </cell>
        </row>
        <row r="15165">
          <cell r="A15165">
            <v>88308</v>
          </cell>
          <cell r="B15165" t="str">
            <v>PASTILHEIRO COM ENCARGOS COMPLEMENTARES</v>
          </cell>
          <cell r="C15165" t="str">
            <v>H</v>
          </cell>
          <cell r="D15165">
            <v>15.499999999999998</v>
          </cell>
        </row>
        <row r="15166">
          <cell r="A15166">
            <v>88309</v>
          </cell>
          <cell r="B15166" t="str">
            <v>PEDREIRO COM ENCARGOS COMPLEMENTARES</v>
          </cell>
          <cell r="C15166" t="str">
            <v>H</v>
          </cell>
          <cell r="D15166">
            <v>13.450000000000001</v>
          </cell>
        </row>
        <row r="15167">
          <cell r="A15167">
            <v>88310</v>
          </cell>
          <cell r="B15167" t="str">
            <v>PINTOR COM ENCARGOS COMPLEMENTARES</v>
          </cell>
          <cell r="C15167" t="str">
            <v>H</v>
          </cell>
          <cell r="D15167">
            <v>13.450000000000001</v>
          </cell>
        </row>
        <row r="15168">
          <cell r="A15168">
            <v>88311</v>
          </cell>
          <cell r="B15168" t="str">
            <v>PINTOR DE LETREIROS COM ENCARGOS COMPLEMENTARES</v>
          </cell>
          <cell r="C15168" t="str">
            <v>H</v>
          </cell>
          <cell r="D15168">
            <v>14.020000000000001</v>
          </cell>
        </row>
        <row r="15169">
          <cell r="A15169">
            <v>88312</v>
          </cell>
          <cell r="B15169" t="str">
            <v>PINTOR PARA TINTA EPÓXI COM ENCARGOS COMPLEMENTARES</v>
          </cell>
          <cell r="C15169" t="str">
            <v>H</v>
          </cell>
          <cell r="D15169">
            <v>15.339999999999998</v>
          </cell>
        </row>
        <row r="15170">
          <cell r="A15170">
            <v>88313</v>
          </cell>
          <cell r="B15170" t="str">
            <v>POCEIRO COM ENCARGOS COMPLEMENTARES</v>
          </cell>
          <cell r="C15170" t="str">
            <v>H</v>
          </cell>
          <cell r="D15170">
            <v>14.1</v>
          </cell>
        </row>
        <row r="15171">
          <cell r="A15171">
            <v>88314</v>
          </cell>
          <cell r="B15171" t="str">
            <v>RASTELEIRO COM ENCARGOS COMPLEMENTARES</v>
          </cell>
          <cell r="C15171" t="str">
            <v>H</v>
          </cell>
          <cell r="D15171">
            <v>9.9099999999999984</v>
          </cell>
        </row>
        <row r="15172">
          <cell r="A15172">
            <v>88315</v>
          </cell>
          <cell r="B15172" t="str">
            <v>SERRALHEIRO COM ENCARGOS COMPLEMENTARES</v>
          </cell>
          <cell r="C15172" t="str">
            <v>H</v>
          </cell>
          <cell r="D15172">
            <v>12.909999999999998</v>
          </cell>
        </row>
        <row r="15173">
          <cell r="A15173">
            <v>88316</v>
          </cell>
          <cell r="B15173" t="str">
            <v>SERVENTE COM ENCARGOS COMPLEMENTARES</v>
          </cell>
          <cell r="C15173" t="str">
            <v>H</v>
          </cell>
          <cell r="D15173">
            <v>10.069999999999999</v>
          </cell>
        </row>
        <row r="15174">
          <cell r="A15174">
            <v>88317</v>
          </cell>
          <cell r="B15174" t="str">
            <v>SOLDADOR COM ENCARGOS COMPLEMENTARES</v>
          </cell>
          <cell r="C15174" t="str">
            <v>H</v>
          </cell>
          <cell r="D15174">
            <v>14.74</v>
          </cell>
        </row>
        <row r="15175">
          <cell r="A15175">
            <v>88318</v>
          </cell>
          <cell r="B15175" t="str">
            <v>SOLDADOR A (PARA SOLDA A SER TESTADA COM RAIOS "X") COM ENCARGOS COMPLEMENTARES</v>
          </cell>
          <cell r="C15175" t="str">
            <v>H</v>
          </cell>
          <cell r="D15175">
            <v>15.770000000000001</v>
          </cell>
        </row>
        <row r="15176">
          <cell r="A15176">
            <v>88319</v>
          </cell>
          <cell r="B15176" t="str">
            <v>SONDADOR COM ENCARGOS COMPLEMENTARES</v>
          </cell>
          <cell r="C15176" t="str">
            <v>H</v>
          </cell>
          <cell r="D15176">
            <v>16.049999999999997</v>
          </cell>
        </row>
        <row r="15177">
          <cell r="A15177">
            <v>88320</v>
          </cell>
          <cell r="B15177" t="str">
            <v>TAQUEADOR OU TAQUEIRO COM ENCARGOS COMPLEMENTARES</v>
          </cell>
          <cell r="C15177" t="str">
            <v>H</v>
          </cell>
          <cell r="D15177">
            <v>11.679999999999998</v>
          </cell>
        </row>
        <row r="15178">
          <cell r="A15178">
            <v>88321</v>
          </cell>
          <cell r="B15178" t="str">
            <v>TÉCNICO DE LABORATÓRIO COM ENCARGOS COMPLEMENTARES</v>
          </cell>
          <cell r="C15178" t="str">
            <v>H</v>
          </cell>
          <cell r="D15178">
            <v>19.82</v>
          </cell>
        </row>
        <row r="15179">
          <cell r="A15179">
            <v>88322</v>
          </cell>
          <cell r="B15179" t="str">
            <v>TÉCNICO DE SONDAGEM COM ENCARGOS COMPLEMENTARES</v>
          </cell>
          <cell r="C15179" t="str">
            <v>H</v>
          </cell>
          <cell r="D15179">
            <v>23.09</v>
          </cell>
        </row>
        <row r="15180">
          <cell r="A15180">
            <v>88323</v>
          </cell>
          <cell r="B15180" t="str">
            <v>TELHADISTA COM ENCARGOS COMPLEMENTARES</v>
          </cell>
          <cell r="C15180" t="str">
            <v>H</v>
          </cell>
          <cell r="D15180">
            <v>12.110000000000001</v>
          </cell>
        </row>
        <row r="15181">
          <cell r="A15181">
            <v>88324</v>
          </cell>
          <cell r="B15181" t="str">
            <v>TRATORISTA COM ENCARGOS COMPLEMENTARES</v>
          </cell>
          <cell r="C15181" t="str">
            <v>H</v>
          </cell>
          <cell r="D15181">
            <v>21.049999999999997</v>
          </cell>
        </row>
        <row r="15182">
          <cell r="A15182">
            <v>88325</v>
          </cell>
          <cell r="B15182" t="str">
            <v>VIDRACEIRO COM ENCARGOS COMPLEMENTARES</v>
          </cell>
          <cell r="C15182" t="str">
            <v>H</v>
          </cell>
          <cell r="D15182">
            <v>12.089999999999998</v>
          </cell>
        </row>
        <row r="15183">
          <cell r="A15183">
            <v>88326</v>
          </cell>
          <cell r="B15183" t="str">
            <v>VIDRACEIRO COM ENCARGOS COMPLEMENTARES</v>
          </cell>
          <cell r="C15183" t="str">
            <v>H</v>
          </cell>
          <cell r="D15183">
            <v>10.790000000000001</v>
          </cell>
        </row>
        <row r="15184">
          <cell r="A15184">
            <v>88377</v>
          </cell>
          <cell r="B15184" t="str">
            <v>OPERADOR DE BETONEIRA ESTACIONÁRIA/MISTURADOR COM ENCARGOS COMPLEMENTARES</v>
          </cell>
          <cell r="C15184" t="str">
            <v>H</v>
          </cell>
          <cell r="D15184">
            <v>10.409999999999998</v>
          </cell>
        </row>
        <row r="15185">
          <cell r="A15185">
            <v>88383</v>
          </cell>
          <cell r="B15185" t="str">
            <v>BETONEIRA, CAPACIDADE NOMINAL 250L, CAPACIDADE DE MISTURA 200L, MOTOR ELÉTRICO POTÊNCIA 1 CV, SEM CARREGADOR - MATERIAIS NA OPERAÇÃO. AF_06/2014</v>
          </cell>
          <cell r="C15185" t="str">
            <v>H</v>
          </cell>
          <cell r="D15185">
            <v>0.18</v>
          </cell>
        </row>
        <row r="15186">
          <cell r="A15186">
            <v>88386</v>
          </cell>
          <cell r="B15186" t="str">
            <v>MISTURADOR DE ARGAMASSA, EIXO HORIZONTAL, CAPACIDADE DE MISTURA 300KG, MOTOR ELÉTRICO POTÊNCIA 5 CV - CHP DIURNO. AF_06/2014</v>
          </cell>
          <cell r="C15186" t="str">
            <v>CHP</v>
          </cell>
          <cell r="D15186">
            <v>2.04</v>
          </cell>
        </row>
        <row r="15187">
          <cell r="A15187">
            <v>88387</v>
          </cell>
          <cell r="B15187" t="str">
            <v>MISTURADOR DE ARGAMASSA, EIXO HORIZONTAL, CAPACIDADE DE MISTURA 300KG, MOTOR ELÉTRICO POTÊNCIA 5 CV - DEPRECIAÇÃO. AF_06/2014</v>
          </cell>
          <cell r="C15187" t="str">
            <v>H</v>
          </cell>
          <cell r="D15187">
            <v>0.56000000000000005</v>
          </cell>
        </row>
        <row r="15188">
          <cell r="A15188">
            <v>88389</v>
          </cell>
          <cell r="B15188" t="str">
            <v>MISTURADOR DE ARGAMASSA, EIXO HORIZONTAL, CAPACIDADE DE MISTURA 300KG, MOTOR ELÉTRICO POTÊNCIA 5 CV - JUROS. AF_06/2014</v>
          </cell>
          <cell r="C15188" t="str">
            <v>H</v>
          </cell>
          <cell r="D15188">
            <v>0.13</v>
          </cell>
        </row>
        <row r="15189">
          <cell r="A15189">
            <v>88390</v>
          </cell>
          <cell r="B15189" t="str">
            <v>MISTURADOR DE ARGAMASSA, EIXO HORIZONTAL, CAPACIDADE DE MISTURA 300KG, MOTOR ELÉTRICO POTÊNCIA 5 CV - MANUTENÇÃO. AF_06/2014</v>
          </cell>
          <cell r="C15189" t="str">
            <v>H</v>
          </cell>
          <cell r="D15189">
            <v>0.47</v>
          </cell>
        </row>
        <row r="15190">
          <cell r="A15190">
            <v>88391</v>
          </cell>
          <cell r="B15190" t="str">
            <v>MISTURADOR DE ARGAMASSA, EIXO HORIZONTAL, CAPACIDADE DE MISTURA 300KG, MOTOR ELÉTRICO POTÊNCIA 5 CV - MATERIAIS NA OPERAÇÃO. AF_06/2014</v>
          </cell>
          <cell r="C15190" t="str">
            <v>H</v>
          </cell>
          <cell r="D15190">
            <v>0.88</v>
          </cell>
        </row>
        <row r="15191">
          <cell r="A15191">
            <v>88392</v>
          </cell>
          <cell r="B15191" t="str">
            <v>MISTURADOR DE ARGAMASSA, EIXO HORIZONTAL, CAPACIDADE DE MISTURA 300KG, MOTOR ELÉTRICO POTÊNCIA 5 CV - CHI DIURNO. AF_06/2014</v>
          </cell>
          <cell r="C15191" t="str">
            <v>CHI</v>
          </cell>
          <cell r="D15191">
            <v>0.69000000000000006</v>
          </cell>
        </row>
        <row r="15192">
          <cell r="A15192">
            <v>88393</v>
          </cell>
          <cell r="B15192" t="str">
            <v>MISTURADOR DE ARGAMASSA, EIXO HORIZONTAL, CAPACIDADE DE MISTURA 600KG, MOTOR ELÉTRICO POTÊNCIA 7,5 CV - CHP DIURNO. AF_06/2014</v>
          </cell>
          <cell r="C15192" t="str">
            <v>CHP</v>
          </cell>
          <cell r="D15192">
            <v>2.7</v>
          </cell>
        </row>
        <row r="15193">
          <cell r="A15193">
            <v>88394</v>
          </cell>
          <cell r="B15193" t="str">
            <v xml:space="preserve">MISTURADOR DE ARGAMASSA, EIXO HORIZONTAL, CAPACIDADE DE MISTURA 600KG, MOTOR ELÉTRICO POTÊNCIA 7,5 CV - DEPRECIAÇÃO. AF_06/2014 </v>
          </cell>
          <cell r="C15193" t="str">
            <v>H</v>
          </cell>
          <cell r="D15193">
            <v>0.67</v>
          </cell>
        </row>
        <row r="15194">
          <cell r="A15194">
            <v>88395</v>
          </cell>
          <cell r="B15194" t="str">
            <v>MISTURADOR DE ARGAMASSA, EIXO HORIZONTAL, CAPACIDADE DE MISTURA 600KG, MOTOR ELÉTRICO POTÊNCIA 7,5 CV - JUROS. AF_06/2014</v>
          </cell>
          <cell r="C15194" t="str">
            <v>H</v>
          </cell>
          <cell r="D15194">
            <v>0.16</v>
          </cell>
        </row>
        <row r="15195">
          <cell r="A15195">
            <v>88396</v>
          </cell>
          <cell r="B15195" t="str">
            <v>MISTURADOR DE ARGAMASSA, EIXO HORIZONTAL, CAPACIDADE DE MISTURA 600KG, MOTOR ELÉTRICO POTÊNCIA 7,5 CV - MANUTENÇÃO. AF_06/2014</v>
          </cell>
          <cell r="C15195" t="str">
            <v>H</v>
          </cell>
          <cell r="D15195">
            <v>0.56000000000000005</v>
          </cell>
        </row>
        <row r="15196">
          <cell r="A15196">
            <v>88397</v>
          </cell>
          <cell r="B15196" t="str">
            <v>MISTURADOR DE ARGAMASSA, EIXO HORIZONTAL, CAPACIDADE DE MISTURA 600KG, MOTOR ELÉTRICO POTÊNCIA 7,5 CV - MATERIAIS NA OPERAÇÃO. AF_06/2014</v>
          </cell>
          <cell r="C15196" t="str">
            <v>H</v>
          </cell>
          <cell r="D15196">
            <v>1.31</v>
          </cell>
        </row>
        <row r="15197">
          <cell r="A15197">
            <v>88398</v>
          </cell>
          <cell r="B15197" t="str">
            <v>MISTURADOR DE ARGAMASSA, EIXO HORIZONTAL, CAPACIDADE DE MISTURA 600KG, MOTOR ELÉTRICO POTÊNCIA 7,5 CV - CHI DIURNO. AF_06/2014</v>
          </cell>
          <cell r="C15197" t="str">
            <v>CHI</v>
          </cell>
          <cell r="D15197">
            <v>0.83000000000000007</v>
          </cell>
        </row>
        <row r="15198">
          <cell r="A15198">
            <v>88399</v>
          </cell>
          <cell r="B15198" t="str">
            <v>MISTURADOR DE ARGAMASSA, EIXO HORIZONTAL, CAPACIDADE DE MISTURA 160KG, MOTOR ELÉTRICO POTÊNCIA 3 CV - CHP DIURNO. AF_06/2014</v>
          </cell>
          <cell r="C15198" t="str">
            <v>CHP</v>
          </cell>
          <cell r="D15198">
            <v>1.62</v>
          </cell>
        </row>
        <row r="15199">
          <cell r="A15199">
            <v>88400</v>
          </cell>
          <cell r="B15199" t="str">
            <v xml:space="preserve">MISTURADOR DE ARGAMASSA, EIXO HORIZONTAL, CAPACIDADE DE MISTURA 160KG, MOTOR ELÉTRICO POTÊNCIA 3 CV - DEPRECIAÇÃO. AF_06/2014 </v>
          </cell>
          <cell r="C15199" t="str">
            <v>H</v>
          </cell>
          <cell r="D15199">
            <v>0.53</v>
          </cell>
        </row>
        <row r="15200">
          <cell r="A15200">
            <v>88401</v>
          </cell>
          <cell r="B15200" t="str">
            <v>MISTURADOR DE ARGAMASSA, EIXO HORIZONTAL, CAPACIDADE DE MISTURA 160KG, MOTOR ELÉTRICO POTÊNCIA 3 CV - JUROS. AF_06/2014</v>
          </cell>
          <cell r="C15200" t="str">
            <v>H</v>
          </cell>
          <cell r="D15200">
            <v>0.12</v>
          </cell>
        </row>
        <row r="15201">
          <cell r="A15201">
            <v>88402</v>
          </cell>
          <cell r="B15201" t="str">
            <v>MISTURADOR DE ARGAMASSA, EIXO HORIZONTAL, CAPACIDADE DE MISTURA 160KG, MOTOR ELÉTRICO POTÊNCIA 3 CV - MANUTENÇÃO. AF_06/2014</v>
          </cell>
          <cell r="C15201" t="str">
            <v>H</v>
          </cell>
          <cell r="D15201">
            <v>0.44</v>
          </cell>
        </row>
        <row r="15202">
          <cell r="A15202">
            <v>88403</v>
          </cell>
          <cell r="B15202" t="str">
            <v>MISTURADOR DE ARGAMASSA, EIXO HORIZONTAL, CAPACIDADE DE MISTURA 160KG, MOTOR ELÉTRICO POTÊNCIA 3 CV - MATERIAIS NA OPERAÇÃO. AF_06/2014</v>
          </cell>
          <cell r="C15202" t="str">
            <v>H</v>
          </cell>
          <cell r="D15202">
            <v>0.53</v>
          </cell>
        </row>
        <row r="15203">
          <cell r="A15203">
            <v>88404</v>
          </cell>
          <cell r="B15203" t="str">
            <v>MISTURADOR DE ARGAMASSA, EIXO HORIZONTAL, CAPACIDADE DE MISTURA 160KG, MOTOR ELÉTRICO POTÊNCIA 3 CV - CHI DIURNO. AF_06/2014</v>
          </cell>
          <cell r="C15203" t="str">
            <v>CHI</v>
          </cell>
          <cell r="D15203">
            <v>0.65</v>
          </cell>
        </row>
        <row r="15204">
          <cell r="A15204">
            <v>88418</v>
          </cell>
          <cell r="B15204" t="str">
            <v>PROJETOR DE ARGAMASSA, CAPACIDADE DE PROJEÇÃO 1,5M3/H, ALCANCE DE 30M ATÉ 60M, MOTOR ELÉTRICO POTÊNCIA 7,5 HP - CHP DIURNO. AF_06/2014</v>
          </cell>
          <cell r="C15204" t="str">
            <v>CHP</v>
          </cell>
          <cell r="D15204">
            <v>8.4599999999999991</v>
          </cell>
        </row>
        <row r="15205">
          <cell r="A15205">
            <v>88419</v>
          </cell>
          <cell r="B15205" t="str">
            <v>PROJETOR DE ARGAMASSA, CAPACIDADE DE PROJEÇÃO 1,5M3/H, ALCANCE DE 30M ATÉ 60M, MOTOR ELÉTRICO POTÊNCIA 7,5 HP - DEPRECIAÇÃO. AF_06/2014</v>
          </cell>
          <cell r="C15205" t="str">
            <v>H</v>
          </cell>
          <cell r="D15205">
            <v>3.46</v>
          </cell>
        </row>
        <row r="15206">
          <cell r="A15206">
            <v>88422</v>
          </cell>
          <cell r="B15206" t="str">
            <v>PROJETOR DE ARGAMASSA, CAPACIDADE DE PROJEÇÃO 1,5M3/H, ALCANCE DE 30M ATÉ 60M, MOTOR ELÉTRICO POTÊNCIA 7,5 HP - JUROS. AF_06/2014</v>
          </cell>
          <cell r="C15206" t="str">
            <v>H</v>
          </cell>
          <cell r="D15206">
            <v>0.81</v>
          </cell>
        </row>
        <row r="15207">
          <cell r="A15207">
            <v>88425</v>
          </cell>
          <cell r="B15207" t="str">
            <v>PROJETOR DE ARGAMASSA, CAPACIDADE DE PROJEÇÃO 1,5M3/H, ALCANCE DE 30M ﻿ ATÉ 60M, MOTOR ELÉTRICO POTÊNCIA 7,5 HP - MANUTENÇÃO. AF_06/2014</v>
          </cell>
          <cell r="C15207" t="str">
            <v>H</v>
          </cell>
          <cell r="D15207">
            <v>2.88</v>
          </cell>
        </row>
        <row r="15208">
          <cell r="A15208">
            <v>88427</v>
          </cell>
          <cell r="B15208" t="str">
            <v>PROJETOR DE ARGAMASSA, CAPACIDADE DE PROJEÇÃO 1,5M3/H, ALCANCE DE 30M ATÉ 60M, MOTOR ELÉTRICO POTÊNCIA 7,5 HP - MATERIAIS NA OPERAÇÃO. AF_06/2014</v>
          </cell>
          <cell r="C15208" t="str">
            <v>H</v>
          </cell>
          <cell r="D15208">
            <v>1.31</v>
          </cell>
        </row>
        <row r="15209">
          <cell r="A15209">
            <v>88430</v>
          </cell>
          <cell r="B15209" t="str">
            <v>PROJETOR DE ARGAMASSA, CAPACIDADE DE PROJEÇÃO 1,5M3/H, ALCANCE DE 30M ATÉ 60M, MOTOR ELÉTRICO POTÊNCIA 7,5 HP - CHI DIURNO. AF_06/2014</v>
          </cell>
          <cell r="C15209" t="str">
            <v>CHI</v>
          </cell>
          <cell r="D15209">
            <v>4.2699999999999996</v>
          </cell>
        </row>
        <row r="15210">
          <cell r="A15210">
            <v>88433</v>
          </cell>
          <cell r="B15210" t="str">
            <v>PROJETOR DE ARGAMASSA, CAPACIDADE DE PROJEÇÃO 2,0M3/H, ALCANCE ATÉ 50M, MOTOR ELÉTRICO POTÊNCIA 7,5 HP - CHP DIURNO. AF_06/2014</v>
          </cell>
          <cell r="C15210" t="str">
            <v>CHP</v>
          </cell>
          <cell r="D15210">
            <v>10.770000000000001</v>
          </cell>
        </row>
        <row r="15211">
          <cell r="A15211">
            <v>88434</v>
          </cell>
          <cell r="B15211" t="str">
            <v>PROJETOR DE ARGAMASSA, CAPACIDADE DE PROJEÇÃO 1,5M3/H, ALCANCE DE 30M ATÉ 60M, MOTOR ELÉTRICO POTÊNCIA 7,5 HP - DEPRECIAÇÃO. AF_06/2014</v>
          </cell>
          <cell r="C15211" t="str">
            <v>H</v>
          </cell>
          <cell r="D15211">
            <v>4.58</v>
          </cell>
        </row>
        <row r="15212">
          <cell r="A15212">
            <v>88435</v>
          </cell>
          <cell r="B15212" t="str">
            <v>PROJETOR DE ARGAMASSA, CAPACIDADE DE PROJEÇÃO 1,5M3/H, ALCANCE DE 30M ATÉ 60M, MOTOR ELÉTRICO POTÊNCIA 7,5 HP - JUROS. AF_06/2014</v>
          </cell>
          <cell r="C15212" t="str">
            <v>H</v>
          </cell>
          <cell r="D15212">
            <v>1.07</v>
          </cell>
        </row>
        <row r="15213">
          <cell r="A15213">
            <v>88436</v>
          </cell>
          <cell r="B15213" t="str">
            <v>PROJETOR DE ARGAMASSA, CAPACIDADE DE PROJEÇÃO 1,5M3/H, ALCANCE DE 30M ATÉ 60M, MOTOR ELÉTRICO POTÊNCIA 7,5 HP - MANUTENÇÃO. AF_06/2014</v>
          </cell>
          <cell r="C15213" t="str">
            <v>H</v>
          </cell>
          <cell r="D15213">
            <v>3.81</v>
          </cell>
        </row>
        <row r="15214">
          <cell r="A15214">
            <v>88437</v>
          </cell>
          <cell r="B15214" t="str">
            <v>PROJETOR DE ARGAMASSA, CAPACIDADE DE PROJEÇÃO 1,5M3/H, ALCANCE DE 30M ATÉ 60M, MOTOR ELÉTRICO POTÊNCIA 7,5 HP - MATERIAIS NA OPERAÇÃO. AF_06/2014</v>
          </cell>
          <cell r="C15214" t="str">
            <v>H</v>
          </cell>
          <cell r="D15214">
            <v>1.31</v>
          </cell>
        </row>
        <row r="15215">
          <cell r="A15215">
            <v>88438</v>
          </cell>
          <cell r="B15215" t="str">
            <v>PROJETOR DE ARGAMASSA, CAPACIDADE DE PROJEÇÃO 2,0M3/H, ALCANCE ATÉ 50M, MOTOR ELÉTRICO POTÊNCIA 7,5 HP - CHI DIURNO. AF_06/2014</v>
          </cell>
          <cell r="C15215" t="str">
            <v>CHI</v>
          </cell>
          <cell r="D15215">
            <v>5.65</v>
          </cell>
        </row>
        <row r="15216">
          <cell r="A15216">
            <v>88441</v>
          </cell>
          <cell r="B15216" t="str">
            <v>JARDINEIRO COM ENCARGOS COMPLEMENTARES</v>
          </cell>
          <cell r="C15216" t="str">
            <v>H</v>
          </cell>
          <cell r="D15216">
            <v>22.889999999999997</v>
          </cell>
        </row>
        <row r="15217">
          <cell r="A15217">
            <v>88569</v>
          </cell>
          <cell r="B15217" t="str">
            <v>ESPARGIDOR DE ASFALTO PRESSURIZADO COM TANQUE DE 2500L, REBOCÁVEL COM MOTOR A GASOLINA POTENCIA 3,4HP DEPRECIAÇÃO AF_07/2014</v>
          </cell>
          <cell r="C15217" t="str">
            <v>H</v>
          </cell>
          <cell r="D15217">
            <v>3.58</v>
          </cell>
        </row>
        <row r="15218">
          <cell r="A15218">
            <v>88570</v>
          </cell>
          <cell r="B15218" t="str">
            <v>ESPARGIDOR DE ASFALTO PRESSURIZADO COM TANQUE DE 2500L, REBOCÁVEL COM MOTOR A GASOLINA POTENCIA 3,4HP JUROS AF_07/2014</v>
          </cell>
          <cell r="C15218" t="str">
            <v>H</v>
          </cell>
          <cell r="D15218">
            <v>1.48</v>
          </cell>
        </row>
        <row r="15219">
          <cell r="A15219">
            <v>88597</v>
          </cell>
          <cell r="B15219" t="str">
            <v>DESENHISTA DETALHISTA COM ENCARGOS COMPLEMENTARES</v>
          </cell>
          <cell r="C15219" t="str">
            <v>H</v>
          </cell>
          <cell r="D15219">
            <v>22.889999999999997</v>
          </cell>
        </row>
        <row r="15220">
          <cell r="A15220">
            <v>88626</v>
          </cell>
          <cell r="B15220" t="str">
            <v>ARGAMASSA TRAÇO 1:0,5:4,5 (CIMENTO, CAL E AREIA MÉDIA), PREPARO MECÂNICO COM BETONEIRA 400 L. AF_08/2014</v>
          </cell>
          <cell r="C15220" t="str">
            <v>M3</v>
          </cell>
          <cell r="D15220">
            <v>333.44000000000005</v>
          </cell>
        </row>
        <row r="15221">
          <cell r="A15221">
            <v>88627</v>
          </cell>
          <cell r="B15221" t="str">
            <v>ARGAMASSA TRAÇO 1:0,5:4,5 (CIMENTO, CAL E AREIA MÉDIA) PARA ASSENTAMENTO DE ALVENARIA, PREPARO MANUAL. AF_08/2014</v>
          </cell>
          <cell r="C15221" t="str">
            <v>M3</v>
          </cell>
          <cell r="D15221">
            <v>428.57000000000005</v>
          </cell>
        </row>
        <row r="15222">
          <cell r="A15222">
            <v>88628</v>
          </cell>
          <cell r="B15222" t="str">
            <v>ARGAMASSA TRAÇO 1:3 (CIMENTO E AREIA MÉDIA), PREPARO MECÂNICO COM BETONEIRA 400 L. AF_08/2014</v>
          </cell>
          <cell r="C15222" t="str">
            <v>M3</v>
          </cell>
          <cell r="D15222">
            <v>336.13</v>
          </cell>
        </row>
        <row r="15223">
          <cell r="A15223">
            <v>88629</v>
          </cell>
          <cell r="B15223" t="str">
            <v>ARGAMASSA TRAÇO 1:3 (CIMENTO E AREIA MÉDIA), PREPARO MANUAL. AF_08/2014</v>
          </cell>
          <cell r="C15223" t="str">
            <v>M3</v>
          </cell>
          <cell r="D15223">
            <v>436.02</v>
          </cell>
        </row>
        <row r="15224">
          <cell r="A15224">
            <v>88631</v>
          </cell>
          <cell r="B15224" t="str">
            <v>ARGAMASSA TRAÇO 1:4 (CIMENTO E AREIA MÉDIA), PREPARO MANUAL. AF_08/2014</v>
          </cell>
          <cell r="C15224" t="str">
            <v>M3</v>
          </cell>
          <cell r="D15224">
            <v>398.18000000000006</v>
          </cell>
        </row>
        <row r="15225">
          <cell r="A15225">
            <v>88715</v>
          </cell>
          <cell r="B15225" t="str">
            <v>ARGAMASSA TRAÇO 1:2:9 (CIMENTO, CAL E AREIA MÉDIA) PARA EMBOÇO/MASSA ÚNICA/ASSENTAMENTO DE ALVENARIA, PREPARO MECÂNICO COM BETONEIRA 400 L. AF_09/2014</v>
          </cell>
          <cell r="C15225" t="str">
            <v>M3</v>
          </cell>
          <cell r="D15225">
            <v>305.77</v>
          </cell>
        </row>
        <row r="15226">
          <cell r="A15226">
            <v>88826</v>
          </cell>
          <cell r="B15226" t="str">
            <v>BETONEIRA CAPACIDADE NOMINAL DE 400 L, CAPACIDADE DE MISTURA 310L, MOTOR ELÉTRICO TRIFÁSICO POTÊNCIA DE 2 HP, SEM CARREGADOR - DEPRECIAÇÃO. AF_10/2014</v>
          </cell>
          <cell r="C15226" t="str">
            <v>H</v>
          </cell>
          <cell r="D15226">
            <v>0.21</v>
          </cell>
        </row>
        <row r="15227">
          <cell r="A15227">
            <v>88827</v>
          </cell>
          <cell r="B15227" t="str">
            <v>BETONEIRA CAPACIDADE NOMINAL DE 400 L, CAPACIDADE DE MISTURA 310L, MOTOR ELÉTRICO TRIFÁSICO POTÊNCIA DE 2 HP, SEM CARREGADOR - JUROS. AF_10/2014</v>
          </cell>
          <cell r="C15227" t="str">
            <v>H</v>
          </cell>
          <cell r="D15227">
            <v>0.05</v>
          </cell>
        </row>
        <row r="15228">
          <cell r="A15228">
            <v>88828</v>
          </cell>
          <cell r="B15228" t="str">
            <v>BETONEIRA CAPACIDADE NOMINAL DE 400 L, CAPACIDADE DE MISTURA 310L, MOTOR ELÉTRICO TRIFÁSICO POTÊNCIA DE 2 HP, SEM CARREGADOR - MANUTENÇÃO. AF_10/2014</v>
          </cell>
          <cell r="C15228" t="str">
            <v>H</v>
          </cell>
          <cell r="D15228">
            <v>0.18</v>
          </cell>
        </row>
        <row r="15229">
          <cell r="A15229">
            <v>88829</v>
          </cell>
          <cell r="B15229" t="str">
            <v>BETONEIRA CAPACIDADE NOMINAL DE 400 L, CAPACIDADE DE MISTURA 310L, MOTOR ELÉTRICO TRIFÁSICO POTÊNCIA DE 2 HP, SEM CARREGADOR - MATERIAIS NA OPERAÇÃO. AF_10/2014</v>
          </cell>
          <cell r="C15229" t="str">
            <v>H</v>
          </cell>
          <cell r="D15229">
            <v>0.36</v>
          </cell>
        </row>
        <row r="15230">
          <cell r="A15230">
            <v>88830</v>
          </cell>
          <cell r="B15230" t="str">
            <v>BETONEIRA CAPACIDADE NOMINAL DE 400 L, CAPACIDADE DE MISTURA 310 L, MOTOR ELÉTRICO TRIFÁSICO POTÊNCIA DE 2 HP, SEM CARREGADOR - CHP DIURNO. AF_10/2014</v>
          </cell>
          <cell r="C15230" t="str">
            <v>CHP</v>
          </cell>
          <cell r="D15230">
            <v>0.8</v>
          </cell>
        </row>
        <row r="15231">
          <cell r="A15231">
            <v>88831</v>
          </cell>
          <cell r="B15231" t="str">
            <v>BETONEIRA CAPACIDADE NOMINAL DE 400 L, CAPACIDADE DE MISTURA 310L, MOTOR ELÉTRICO TRIFÁSICO POTÊNCIA DE 2 HP, SEM CARREGADOR - CHI DIUIRNO. AF_10/2014</v>
          </cell>
          <cell r="C15231" t="str">
            <v>H</v>
          </cell>
          <cell r="D15231">
            <v>0.26</v>
          </cell>
        </row>
        <row r="15232">
          <cell r="A15232">
            <v>88832</v>
          </cell>
          <cell r="B15232" t="str">
            <v>ESCAVADEIRA HIDRÁULICA SOBRE ESTEIRAS, CAÇAMBA 0,80 M3, PESO OPERACIONAL 17,8 T, POTÊNCIA LÍQUIDA 110 HP - DEPRECIAÇÃO. AF_10/2014</v>
          </cell>
          <cell r="C15232" t="str">
            <v>H</v>
          </cell>
          <cell r="D15232">
            <v>24.58</v>
          </cell>
        </row>
        <row r="15233">
          <cell r="A15233">
            <v>88834</v>
          </cell>
          <cell r="B15233" t="str">
            <v>ESCAVADEIRA HIDRÁULICA SOBRE ESTEIRAS, CAÇAMBA 0,80 M3, PESO OPERACIONAL 17,8 T, POTÊNCIA LÍQUIDA 110 HP - JUROS. AF_10/2014</v>
          </cell>
          <cell r="C15233" t="str">
            <v>H</v>
          </cell>
          <cell r="D15233">
            <v>5.53</v>
          </cell>
        </row>
        <row r="15234">
          <cell r="A15234">
            <v>88835</v>
          </cell>
          <cell r="B15234" t="str">
            <v>ESCAVADEIRA HIDRÁULICA SOBRE ESTEIRAS, CAÇAMBA 0,80 M3, PESO OPERACIONAL 17,8 T, POTÊNCIA LÍQUIDA 110 HP - MANUTENÇÃO. AF_10/2014</v>
          </cell>
          <cell r="C15234" t="str">
            <v>H</v>
          </cell>
          <cell r="D15234">
            <v>34.56</v>
          </cell>
        </row>
        <row r="15235">
          <cell r="A15235">
            <v>88836</v>
          </cell>
          <cell r="B15235" t="str">
            <v>ESCAVADEIRA HIDRÁULICA SOBRE ESTEIRAS, CAÇAMBA 0,80 M3, PESO OPERACIONAL 17,8 T, POTÊNCIA LÍQUIDA 110 HP - MATERIAIS NA OPERAÇÃO. AF_10/2014</v>
          </cell>
          <cell r="C15235" t="str">
            <v>H</v>
          </cell>
          <cell r="D15235">
            <v>43.98</v>
          </cell>
        </row>
        <row r="15236">
          <cell r="A15236">
            <v>88839</v>
          </cell>
          <cell r="B15236" t="str">
            <v>TRATOR DE ESTEIRAS, POTÊNCIA 125 HP, PESO OPERACIONAL 12,9 T, COM LÂMINA 2,7 M3 - DEPRECIAÇÃO. AF_10/2014</v>
          </cell>
          <cell r="C15236" t="str">
            <v>H</v>
          </cell>
          <cell r="D15236">
            <v>34.36</v>
          </cell>
        </row>
        <row r="15237">
          <cell r="A15237">
            <v>88840</v>
          </cell>
          <cell r="B15237" t="str">
            <v>TRATOR DE ESTEIRAS, POTÊNCIA 125 HP, PESO OPERACIONAL 12,9 T, COM LÂMINA 2,7 M3 - JUROS. AF_10/2014</v>
          </cell>
          <cell r="C15237" t="str">
            <v>H</v>
          </cell>
          <cell r="D15237">
            <v>7.73</v>
          </cell>
        </row>
        <row r="15238">
          <cell r="A15238">
            <v>88841</v>
          </cell>
          <cell r="B15238" t="str">
            <v>TRATOR DE ESTEIRAS, POTÊNCIA 125 HP, PESO OPERACIONAL 12,9 T, COM LÂMINA 2,7 M3 - MANUTENCAO. AF_10/2014</v>
          </cell>
          <cell r="C15238" t="str">
            <v>H</v>
          </cell>
          <cell r="D15238">
            <v>42.95</v>
          </cell>
        </row>
        <row r="15239">
          <cell r="A15239">
            <v>88842</v>
          </cell>
          <cell r="B15239" t="str">
            <v>TRATOR DE ESTEIRAS, POTÊNCIA 125 HP, PESO OPERACIONAL 12,9 T, COM LÂMINA 2,7 M3 - MATERIAIS NA OPERACAO. AF_10/2014</v>
          </cell>
          <cell r="C15239" t="str">
            <v>H</v>
          </cell>
          <cell r="D15239">
            <v>59.98</v>
          </cell>
        </row>
        <row r="15240">
          <cell r="A15240">
            <v>88845</v>
          </cell>
          <cell r="B15240" t="str">
            <v>ESPARGIDOR DE ASFALTO PRESSURIZADO, TANQUE 6 M3 COM ISOLAÇÃO TÉRMICA, AQUECIDO COM 2 MAÇARICOS, COM BARRA ESPARGIDORA 3,60 M, A SER MONTADO SOBRE CAMINHÃO - DEPRECIAÇÃO. AF_10/2014</v>
          </cell>
          <cell r="C15240" t="str">
            <v>H</v>
          </cell>
          <cell r="D15240">
            <v>7.61</v>
          </cell>
        </row>
        <row r="15241">
          <cell r="A15241">
            <v>88846</v>
          </cell>
          <cell r="B15241" t="str">
            <v>ESPARGIDOR DE ASFALTO PRESSURIZADO, TANQUE 6 M3 COM ISOLAÇÃO TÉRMICA, AQUECIDO COM 2 MAÇARICOS, COM BARRA ESPARGIDORA 3,60 M, A SER MONTADO SOBRE CAMINHÃO - JUROS. AF_10/2014</v>
          </cell>
          <cell r="C15241" t="str">
            <v>H</v>
          </cell>
          <cell r="D15241">
            <v>3.14</v>
          </cell>
        </row>
        <row r="15242">
          <cell r="A15242">
            <v>88847</v>
          </cell>
          <cell r="B15242" t="str">
            <v>USINA DE LAMA ASFÁLTICA, PROD 30 A 50 T/H, SILO DE AGREGADO 7 M3, RESERVATÓRIOS PARA EMULSÃO E ÁGUA DE 2,3 M3 CADA, MISTURADOR TIPO PUG MILL A SER MONTADO SOBRE CAMINHÃO - DEPRECIAÇÃO. AF_10/2014</v>
          </cell>
          <cell r="C15242" t="str">
            <v>H</v>
          </cell>
          <cell r="D15242">
            <v>20.64</v>
          </cell>
        </row>
        <row r="15243">
          <cell r="A15243">
            <v>88848</v>
          </cell>
          <cell r="B15243" t="str">
            <v>USINA DE LAMA ASFÁLTICA, PROD 30 A 50 T/H, SILO DE AGREGADO 7 M3, RESERVATÓRIOS PARA EMULSÃO E ÁGUA DE 2,3 M3 CADA, MISTURADOR TIPO PUG MILL A SER MONTADO SOBRE CAMINHÃO - JUROS. AF_10/2014</v>
          </cell>
          <cell r="C15243" t="str">
            <v>H</v>
          </cell>
          <cell r="D15243">
            <v>6.18</v>
          </cell>
        </row>
        <row r="15244">
          <cell r="A15244">
            <v>88853</v>
          </cell>
          <cell r="B15244" t="str">
            <v>MOTOBOMBA CENTRÍFUGA, MOTOR A GASOLINA, POTÊNCIA 5,42 HP, BOCAIS 1 1/2• X 1•, DIÂMETRO ROTOR 143 MM HM/Q = 6 MCA / 16,8 M3/H A 38 MCA / 6,6 M3/H - DEPRECIAÇÃO. AF_06/2014</v>
          </cell>
          <cell r="C15244" t="str">
            <v>H</v>
          </cell>
          <cell r="D15244">
            <v>0.15</v>
          </cell>
        </row>
        <row r="15245">
          <cell r="A15245">
            <v>88854</v>
          </cell>
          <cell r="B15245" t="str">
            <v>MOTOBOMBA CENTRÍFUGA, MOTOR A GASOLINA, POTÊNCIA 5,42 HP, BOCAIS 1 1/2• X 1•, DIÂMETRO ROTOR 143 MM HM/Q = 6 MCA / 16,8 M3/H A 38 MCA / 6,6 M3/H - JUROS. AF_06/2014</v>
          </cell>
          <cell r="C15245" t="str">
            <v>H</v>
          </cell>
          <cell r="D15245">
            <v>0.04</v>
          </cell>
        </row>
        <row r="15246">
          <cell r="A15246">
            <v>88855</v>
          </cell>
          <cell r="B15246" t="str">
            <v>GRADE DE DISCO CONTROLE REMOTO REBOCÁVEL, COM 24 DISCOS 24• X 6 MM COM PNEUS PARA TRANSPORTE - DEPRECIAÇÃO. AF_06/2014</v>
          </cell>
          <cell r="C15246" t="str">
            <v>H</v>
          </cell>
          <cell r="D15246">
            <v>2.33</v>
          </cell>
        </row>
        <row r="15247">
          <cell r="A15247">
            <v>88856</v>
          </cell>
          <cell r="B15247" t="str">
            <v>GRADE DE DISCO CONTROLE REMOTO REBOCÁVEL, COM 24 DISCOS 24• X 6 MM COM PNEUS PARA TRANSPORTE - JUROS. AF_06/2014</v>
          </cell>
          <cell r="C15247" t="str">
            <v>H</v>
          </cell>
          <cell r="D15247">
            <v>0.81</v>
          </cell>
        </row>
        <row r="15248">
          <cell r="A15248">
            <v>88857</v>
          </cell>
          <cell r="B15248" t="str">
            <v>RETROESCAVADEIRA SOBRE RODAS COM CARREGADEIRA, TRAÇÃO 4X4,POTÊNCIA LÍQ. 88 HP, CAÇAMBA CARREG. CAP. MÍN. 1 M3, CAÇAMBA RETRO CAP. 0,26 M3, PESO OPERACIONAL MÍN. 6.674 KG, PROFUNDIDADE ESCAVAÇÃO MÁX. 4,37 M - DEPRECIAÇÃO. AF_06/2014</v>
          </cell>
          <cell r="C15248" t="str">
            <v>H</v>
          </cell>
          <cell r="D15248">
            <v>15.76</v>
          </cell>
        </row>
        <row r="15249">
          <cell r="A15249">
            <v>88858</v>
          </cell>
          <cell r="B15249" t="str">
            <v>RETROESCAVADEIRA SOBRE RODAS COM CARREGADEIRA, TRAÇÃO 4X4,POTÊNCIA LÍQ. 88 HP, CAÇAMBA CARREG. CAP. MÍN. 1 M3, CAÇAMBA RETRO CAP. 0,26 M3, PESO OPERACIONAL MÍN. 6.674 KG, PROFUNDIDADE ESCAVAÇÃO MÁX. 4,37 M - JUROS. AF_06/2014</v>
          </cell>
          <cell r="C15249" t="str">
            <v>H</v>
          </cell>
          <cell r="D15249">
            <v>3.55</v>
          </cell>
        </row>
        <row r="15250">
          <cell r="A15250">
            <v>88859</v>
          </cell>
          <cell r="B15250" t="str">
            <v>RETROESCAVADEIRA SOBRE RODAS COM CARREGADEIRA, TRAÇÃO 4X2, POTÊNCIA LÍQ. 79 HP, CAÇAMBA CARREG. CAP. MÍN. 1 M3, CAÇAMBA RETRO CAP. 0,20 M3, PESO OPERACIONAL MÍN. 6.570 KG, PROFUNDIDADE ESCAVAÇÃO MÁX. 4,37 M - DEPRECIAÇÃO. AF_06/2014</v>
          </cell>
          <cell r="C15250" t="str">
            <v>H</v>
          </cell>
          <cell r="D15250">
            <v>14.01</v>
          </cell>
        </row>
        <row r="15251">
          <cell r="A15251">
            <v>88860</v>
          </cell>
          <cell r="B15251" t="str">
            <v>RETROESCAVADEIRA SOBRE RODAS COM CARREGADEIRA, TRAÇÃO 4X2,POTÊNCIA LÍQ. 79 HP, CAÇAMBA CARREG. CAP. MÍN. 1 M3, CAÇAMBA RETRO CAP. 0,20 M3, PESO OPERACIONAL MÍN. 6.570 KG, PROFUNDIDADE ESCAVAÇÃO MÁX. 4,37 M - JUROS. AF_06/2014</v>
          </cell>
          <cell r="C15251" t="str">
            <v>H</v>
          </cell>
          <cell r="D15251">
            <v>3.15</v>
          </cell>
        </row>
        <row r="15252">
          <cell r="A15252">
            <v>88900</v>
          </cell>
          <cell r="B15252" t="str">
            <v>ESCAVADEIRA HIDRÁULICA SOBRE ESTEIRAS, CAÇAMBA 1,20 M3, PESO OPERACIONAL 21 T, POTÊNCIA BRUTA 155 HP - DEPRECIAÇÃO. AF_06/2014</v>
          </cell>
          <cell r="C15252" t="str">
            <v>H</v>
          </cell>
          <cell r="D15252">
            <v>28.66</v>
          </cell>
        </row>
        <row r="15253">
          <cell r="A15253">
            <v>88902</v>
          </cell>
          <cell r="B15253" t="str">
            <v>ESCAVADEIRA HIDRÁULICA SOBRE ESTEIRAS, CAÇAMBA 1,20 M3, PESO OPERACIONAL 21 T, POTÊNCIA BRUTA 155 HP - JUROS. AF_06/2014</v>
          </cell>
          <cell r="C15253" t="str">
            <v>H</v>
          </cell>
          <cell r="D15253">
            <v>6.45</v>
          </cell>
        </row>
        <row r="15254">
          <cell r="A15254">
            <v>88903</v>
          </cell>
          <cell r="B15254" t="str">
            <v>ESCAVADEIRA HIDRÁULICA SOBRE ESTEIRAS, CAÇAMBA 1,20 M3, PESO OPERACIONAL 21 T, POTÊNCIA BRUTA 155 HP - MANUTENÇÃO. AF_06/2014</v>
          </cell>
          <cell r="C15254" t="str">
            <v>H</v>
          </cell>
          <cell r="D15254">
            <v>40.299999999999997</v>
          </cell>
        </row>
        <row r="15255">
          <cell r="A15255">
            <v>88904</v>
          </cell>
          <cell r="B15255" t="str">
            <v>ESCAVADEIRA HIDRÁULICA SOBRE ESTEIRAS, CAÇAMBA 1,20 M3, PESO OPERACIONAL 21 T, POTÊNCIA BRUTA 155 HP - MATERIAIS NA OPERAÇÃO. AF_06/2014</v>
          </cell>
          <cell r="C15255" t="str">
            <v>H</v>
          </cell>
          <cell r="D15255">
            <v>61.99</v>
          </cell>
        </row>
        <row r="15256">
          <cell r="A15256">
            <v>88907</v>
          </cell>
          <cell r="B15256" t="str">
            <v>ESCAVADEIRA HIDRÁULICA SOBRE ESTEIRAS, CAÇAMBA 1,20 M3, PESO OPERACIONAL 21 T, POTÊNCIA BRUTA 155 HP - CHP DIURNO. AF_06/2014</v>
          </cell>
          <cell r="C15256" t="str">
            <v>CHP</v>
          </cell>
          <cell r="D15256">
            <v>156.55000000000001</v>
          </cell>
        </row>
        <row r="15257">
          <cell r="A15257">
            <v>88908</v>
          </cell>
          <cell r="B15257" t="str">
            <v>ESCAVADEIRA HIDRÁULICA SOBRE ESTEIRAS, CAÇAMBA 1,20 M3, PESO OPERACIONAL 21 T, POTÊNCIA BRUTA 155 HP - CHI DIURNO. AF_06/2014</v>
          </cell>
          <cell r="C15257" t="str">
            <v>CHI</v>
          </cell>
          <cell r="D15257">
            <v>54.260000000000005</v>
          </cell>
        </row>
        <row r="15258">
          <cell r="A15258">
            <v>89009</v>
          </cell>
          <cell r="B15258" t="str">
            <v>TRATOR DE ESTEIRAS, POTÊNCIA 150 HP, PESO OPERACIONAL 16,7 T, COM RODA MOTRIZ ELEVADA E LÂMINA 3,18 M3 - DEPRECIAÇÃO. AF_06/2014</v>
          </cell>
          <cell r="C15258" t="str">
            <v>H</v>
          </cell>
          <cell r="D15258">
            <v>42.56</v>
          </cell>
        </row>
        <row r="15259">
          <cell r="A15259">
            <v>89010</v>
          </cell>
          <cell r="B15259" t="str">
            <v>TRATOR DE ESTEIRAS, POTÊNCIA 150 HP, PESO OPERACIONAL 16,7 T, COM RODA MOTRIZ ELEVADA E LÂMINA 3,18 M3 - JUROS. AF_06/2014</v>
          </cell>
          <cell r="C15259" t="str">
            <v>H</v>
          </cell>
          <cell r="D15259">
            <v>9.58</v>
          </cell>
        </row>
        <row r="15260">
          <cell r="A15260">
            <v>89011</v>
          </cell>
          <cell r="B15260" t="str">
            <v>RETROESCAVADEIRA SOBRE RODAS COM CARREGADEIRA, TRAÇÃO 4X4,POTÊNCIA LÍQ. 72 HP, CAÇAMBA CARREG. CAP. MÍN. 0,79 M3, CAÇAMBA RETRO CAP. 0,18 M3, PESO OPERACIONAL MÍN. 7.140 KG, PROFUNDIDADE ESCAVAÇÃO MÁX. 4,50 M - DEPRECIAÇÃO. AF_06/2014</v>
          </cell>
          <cell r="C15260" t="str">
            <v>H</v>
          </cell>
          <cell r="D15260">
            <v>15.2</v>
          </cell>
        </row>
        <row r="15261">
          <cell r="A15261">
            <v>89012</v>
          </cell>
          <cell r="B15261" t="str">
            <v>RETROESCAVADEIRA SOBRE RODAS COM CARREGADEIRA, TRAÇÃO 4X4,POTÊNCIA LÍQ. 72 HP, CAÇAMBA CARREG. CAP. MÍN. 0,79 M3, CAÇAMBA RETRO CAP. 0,18 M3, PESO OPERACIONAL MÍN. 7.140 KG, PROFUNDIDADE ESCAVAÇÃO MÁX. 4,50 M - JUROS. AF_06/2014</v>
          </cell>
          <cell r="C15261" t="str">
            <v>H</v>
          </cell>
          <cell r="D15261">
            <v>3.42</v>
          </cell>
        </row>
        <row r="15262">
          <cell r="A15262">
            <v>89013</v>
          </cell>
          <cell r="B15262" t="str">
            <v>TRATOR DE ESTEIRAS, POTÊNCIA 347 HP, PESO OPERACIONAL 38,5 T, COM LÂMINA 8,70 M3 - DEPRECIAÇÃO. AF_06/2014</v>
          </cell>
          <cell r="C15262" t="str">
            <v>H</v>
          </cell>
          <cell r="D15262">
            <v>139.41</v>
          </cell>
        </row>
        <row r="15263">
          <cell r="A15263">
            <v>89014</v>
          </cell>
          <cell r="B15263" t="str">
            <v>TRATOR DE ESTEIRAS, POTÊNCIA 347 HP, PESO OPERACIONAL 38,5 T, COM LÂMINA 8,70 M3 - JUROS. AF_06/2014</v>
          </cell>
          <cell r="C15263" t="str">
            <v>H</v>
          </cell>
          <cell r="D15263">
            <v>31.37</v>
          </cell>
        </row>
        <row r="15264">
          <cell r="A15264">
            <v>89015</v>
          </cell>
          <cell r="B15264" t="str">
            <v>VASSOURA MECÂNICA REBOCÁVEL COM ESCOVA CILÍNDRICA, LARGURA ÚTIL DE VARRIMENTO DE 2,44 M - DEPRECIAÇÃO. AF_06/2014</v>
          </cell>
          <cell r="C15264" t="str">
            <v>H</v>
          </cell>
          <cell r="D15264">
            <v>2.34</v>
          </cell>
        </row>
        <row r="15265">
          <cell r="A15265">
            <v>89016</v>
          </cell>
          <cell r="B15265" t="str">
            <v>VASSOURA MECÂNICA REBOCÁVEL COM ESCOVA CILÍNDRICA, LARGURA ÚTIL DE VARRIMENTO DE 2,44 M - JUROS. AF_06/2014</v>
          </cell>
          <cell r="C15265" t="str">
            <v>H</v>
          </cell>
          <cell r="D15265">
            <v>0.86</v>
          </cell>
        </row>
        <row r="15266">
          <cell r="A15266">
            <v>89017</v>
          </cell>
          <cell r="B15266" t="str">
            <v>TRATOR DE ESTEIRAS, POTÊNCIA 170 HP, PESO OPERACIONAL 19 T, CAÇAMBA 5,2 M3 - DEPRECIAÇÃO. AF_06/2014</v>
          </cell>
          <cell r="C15266" t="str">
            <v>H</v>
          </cell>
          <cell r="D15266">
            <v>42.3</v>
          </cell>
        </row>
        <row r="15267">
          <cell r="A15267">
            <v>89018</v>
          </cell>
          <cell r="B15267" t="str">
            <v>TRATOR DE ESTEIRAS, POTÊNCIA 170 HP, PESO OPERACIONAL 19 T, CAÇAMBA 5,2 M3- JUROS. AF_06/2014</v>
          </cell>
          <cell r="C15267" t="str">
            <v>H</v>
          </cell>
          <cell r="D15267">
            <v>9.52</v>
          </cell>
        </row>
        <row r="15268">
          <cell r="A15268">
            <v>89019</v>
          </cell>
          <cell r="B15268" t="str">
            <v>BOMBA SUBMERSÍVEL ELÉTRICA TRIFÁSICA, POTÊNCIA 2,96 HP, Ø ROTOR 144 MM SEMI-ABERTO, BOCAL DE SAÍDA Ø 2•, HM/Q = 2 MCA / 38,8 M3/H A 28 MCA / 5 M3/H - DEPRECIAÇÃO. AF_06/2014</v>
          </cell>
          <cell r="C15268" t="str">
            <v>H</v>
          </cell>
          <cell r="D15268">
            <v>0.17</v>
          </cell>
        </row>
        <row r="15269">
          <cell r="A15269">
            <v>89020</v>
          </cell>
          <cell r="B15269" t="str">
            <v>BOMBA SUBMERSÍVEL ELÉTRICA TRIFÁSICA, POTÊNCIA 2,96 HP, Ø ROTOR 144 MM SEMI-ABERTO, BOCAL DE SAÍDA Ø 2•, HM/Q = 2 MCA / 38,8 M3/H A 28 MCA / 5 M3/H - JUROS. AF_06/2014</v>
          </cell>
          <cell r="C15269" t="str">
            <v>H</v>
          </cell>
          <cell r="D15269">
            <v>0.05</v>
          </cell>
        </row>
        <row r="15270">
          <cell r="A15270">
            <v>89023</v>
          </cell>
          <cell r="B15270" t="str">
            <v>TANQUE DE ASFALTO ESTACIONÁRIO COM MAÇARICO, CAPACIDADE 20.000 L - DEPRECIAÇÃO. AF_06/2014</v>
          </cell>
          <cell r="C15270" t="str">
            <v>H</v>
          </cell>
          <cell r="D15270">
            <v>2.84</v>
          </cell>
        </row>
        <row r="15271">
          <cell r="A15271">
            <v>89024</v>
          </cell>
          <cell r="B15271" t="str">
            <v>TANQUE DE ASFALTO ESTACIONÁRIO COM MAÇARICO, CAPACIDADE 20.000 L - JUROS. AF_06/2014</v>
          </cell>
          <cell r="C15271" t="str">
            <v>H</v>
          </cell>
          <cell r="D15271">
            <v>0.85</v>
          </cell>
        </row>
        <row r="15272">
          <cell r="A15272">
            <v>89025</v>
          </cell>
          <cell r="B15272" t="str">
            <v>TANQUE DE ASFALTO ESTACIONÁRIO COM MAÇARICO, CAPACIDADE 20.000 L - MANUTENÇÃO. AF_06/2014</v>
          </cell>
          <cell r="C15272" t="str">
            <v>H</v>
          </cell>
          <cell r="D15272">
            <v>1.97</v>
          </cell>
        </row>
        <row r="15273">
          <cell r="A15273">
            <v>89026</v>
          </cell>
          <cell r="B15273" t="str">
            <v>TANQUE DE ASFALTO ESTACIONÁRIO COM MAÇARICO, CAPACIDADE 20.000 L - MATERIAIS NA OPERAÇÃO. AF_06/2014</v>
          </cell>
          <cell r="C15273" t="str">
            <v>H</v>
          </cell>
          <cell r="D15273">
            <v>107.04</v>
          </cell>
        </row>
        <row r="15274">
          <cell r="A15274">
            <v>89029</v>
          </cell>
          <cell r="B15274" t="str">
            <v>TRATOR DE ESTEIRAS, POTÊNCIA 100 HP, PESO OPERACIONAL 9,4 T, COM LÂMINA 2,19 M3 - DEPRECIAÇÃO. AF_06/2014</v>
          </cell>
          <cell r="C15274" t="str">
            <v>H</v>
          </cell>
          <cell r="D15274">
            <v>32.83</v>
          </cell>
        </row>
        <row r="15275">
          <cell r="A15275">
            <v>89030</v>
          </cell>
          <cell r="B15275" t="str">
            <v>TRATOR DE ESTEIRAS, POTÊNCIA 100 HP, PESO OPERACIONAL 9,4 T, COM LÂMINA 2,19 M3 - JUROS. AF_06/2014</v>
          </cell>
          <cell r="C15275" t="str">
            <v>H</v>
          </cell>
          <cell r="D15275">
            <v>7.39</v>
          </cell>
        </row>
        <row r="15276">
          <cell r="A15276">
            <v>89033</v>
          </cell>
          <cell r="B15276" t="str">
            <v>TRATOR DE PNEUS, POTÊNCIA 85 CV, TRAÇÃO 4X4, PESO COM LASTRO DE 4.675 KG - DEPRECIAÇÃO. AF_06/2014</v>
          </cell>
          <cell r="C15276" t="str">
            <v>H</v>
          </cell>
          <cell r="D15276">
            <v>4.5999999999999996</v>
          </cell>
        </row>
        <row r="15277">
          <cell r="A15277">
            <v>89034</v>
          </cell>
          <cell r="B15277" t="str">
            <v>TRATOR DE PNEUS, POTÊNCIA 85 CV, TRAÇÃO 4X4, PESO COM LASTRO DE 4.675 KG - JUROS. AF_06/2014</v>
          </cell>
          <cell r="C15277" t="str">
            <v>H</v>
          </cell>
          <cell r="D15277">
            <v>1.55</v>
          </cell>
        </row>
        <row r="15278">
          <cell r="A15278">
            <v>89035</v>
          </cell>
          <cell r="B15278" t="str">
            <v>TRATOR DE PNEUS, POTÊNCIA 85 CV, TRAÇÃO 4X4, PESO COM LASTRO DE 4.675 KG - CHP DIURNO. AF_06/2014</v>
          </cell>
          <cell r="C15278" t="str">
            <v>CHP</v>
          </cell>
          <cell r="D15278">
            <v>65.77</v>
          </cell>
        </row>
        <row r="15279">
          <cell r="A15279">
            <v>89036</v>
          </cell>
          <cell r="B15279" t="str">
            <v>TRATOR DE PNEUS, POTÊNCIA 85 CV, TRAÇÃO 4X4, PESO COM LASTRO DE 4.675 KG - CHI DIURNO. AF_06/2014</v>
          </cell>
          <cell r="C15279" t="str">
            <v>H</v>
          </cell>
          <cell r="D15279">
            <v>27.2</v>
          </cell>
        </row>
        <row r="15280">
          <cell r="A15280">
            <v>89128</v>
          </cell>
          <cell r="B15280" t="str">
            <v>PÁ CARREGADEIRA SOBRE RODAS, POTÊNCIA LÍQUIDA 128 HP, CAPACIDADE DA CAÇAMBA 1,7 A 2,8 M3, PESO OPERACIONAL 11632 KG - DEPRECIAÇÃO. AF_06/2014</v>
          </cell>
          <cell r="C15280" t="str">
            <v>H</v>
          </cell>
          <cell r="D15280">
            <v>19.84</v>
          </cell>
        </row>
        <row r="15281">
          <cell r="A15281">
            <v>89129</v>
          </cell>
          <cell r="B15281" t="str">
            <v>PÁ CARREGADEIRA SOBRE RODAS, POTÊNCIA LÍQUIDA 128 HP, CAPACIDADE DA CAÇAMBA 1,7 A 2,8 M3, PESO OPERACIONAL 11632 KG - JUROS. AF_06/2014</v>
          </cell>
          <cell r="C15281" t="str">
            <v>H</v>
          </cell>
          <cell r="D15281">
            <v>4.46</v>
          </cell>
        </row>
        <row r="15282">
          <cell r="A15282">
            <v>89130</v>
          </cell>
          <cell r="B15282" t="str">
            <v>PÁ CARREGADEIRA SOBRE RODAS, POTÊNCIA 197 HP, CAPACIDADE DA CAÇAMBA 2,5 A 3,5 M3, PESO OPERACIONAL 18338 KG - DEPRECIAÇÃO. AF_06/2014</v>
          </cell>
          <cell r="C15282" t="str">
            <v>H</v>
          </cell>
          <cell r="D15282">
            <v>27.51</v>
          </cell>
        </row>
        <row r="15283">
          <cell r="A15283">
            <v>89131</v>
          </cell>
          <cell r="B15283" t="str">
            <v>PÁ CARREGADEIRA SOBRE RODAS, POTÊNCIA 197 HP, CAPACIDADE DA CAÇAMBA 2,5 A 3,5 M3, PESO OPERACIONAL 18338 KG - JUROS. AF_06/2014</v>
          </cell>
          <cell r="C15283" t="str">
            <v>H</v>
          </cell>
          <cell r="D15283">
            <v>6.19</v>
          </cell>
        </row>
        <row r="15284">
          <cell r="A15284">
            <v>89210</v>
          </cell>
          <cell r="B15284" t="str">
            <v>ROLO COMPACTADOR VIBRATÓRIO DE UM CILINDRO AÇO LISO, POTÊNCIA 80 HP, PESO OPERACIONAL MÁXIMO 8,1 T, IMPACTO DINÂMICO 16,15 / 9,5 T, LARGURA DE TRABALHO 1,68 M - DEPRECIAÇÃO. AF_06/2014</v>
          </cell>
          <cell r="C15284" t="str">
            <v>H</v>
          </cell>
          <cell r="D15284">
            <v>14.79</v>
          </cell>
        </row>
        <row r="15285">
          <cell r="A15285">
            <v>89211</v>
          </cell>
          <cell r="B15285" t="str">
            <v>ROLO COMPACTADOR VIBRATÓRIO DE UM CILINDRO AÇO LISO, POTÊNCIA 80 HP, PESO OPERACIONAL MÁXIMO 8,1 T, IMPACTO DINÂMICO 16,15 / 9,5 T, LARGURA DE TRABALHO 1,68 M - JUROS. AF_06/2014</v>
          </cell>
          <cell r="C15285" t="str">
            <v>H</v>
          </cell>
          <cell r="D15285">
            <v>3.45</v>
          </cell>
        </row>
        <row r="15286">
          <cell r="A15286">
            <v>89212</v>
          </cell>
          <cell r="B15286" t="str">
            <v>BATE-ESTACAS POR GRAVIDADE, POTÊNCIA DE 160 HP, PESO DO MARTELO ATÉ 3 TONELADAS • DEPRECIAÇÃO. AF_11/2014</v>
          </cell>
          <cell r="C15286" t="str">
            <v>H</v>
          </cell>
          <cell r="D15286">
            <v>13.51</v>
          </cell>
        </row>
        <row r="15287">
          <cell r="A15287">
            <v>89213</v>
          </cell>
          <cell r="B15287" t="str">
            <v>BATE-ESTACAS POR GRAVIDADE, POTÊNCIA DE 160 HP, PESO DO MARTELO ATÉ 3 TONELADAS • JUROS. AF_11/2014</v>
          </cell>
          <cell r="C15287" t="str">
            <v>H</v>
          </cell>
          <cell r="D15287">
            <v>5.25</v>
          </cell>
        </row>
        <row r="15288">
          <cell r="A15288">
            <v>89214</v>
          </cell>
          <cell r="B15288" t="str">
            <v>BATE-ESTACAS POR GRAVIDADE, POTÊNCIA DE 160 HP, PESO DO MARTELO ATÉ 3 TONELADAS • MANUTENÇÃO. AF_11/2014</v>
          </cell>
          <cell r="C15288" t="str">
            <v>H</v>
          </cell>
          <cell r="D15288">
            <v>15.89</v>
          </cell>
        </row>
        <row r="15289">
          <cell r="A15289">
            <v>89215</v>
          </cell>
          <cell r="B15289" t="str">
            <v>BATE-ESTACAS POR GRAVIDADE, POTÊNCIA DE 160 HP, PESO DO MARTELO ATÉ 3 TONELADAS • MATERIAIS NA OPERAÇÃO. AF_11/2014</v>
          </cell>
          <cell r="C15289" t="str">
            <v>H</v>
          </cell>
          <cell r="D15289">
            <v>70.38</v>
          </cell>
        </row>
        <row r="15290">
          <cell r="A15290">
            <v>89219</v>
          </cell>
          <cell r="B15290" t="str">
            <v>ROLO COMPACTADOR VIBRATORIO DE UM CILINDRO LISO DE ACO, POTENCIA 80 HP, PESO OPERACIONAL MAXIMO 8,5 T, LARGURA TRABALHO 1,676 M - DEPRECIAÇÃO. AF_06/2014</v>
          </cell>
          <cell r="C15290" t="str">
            <v>H</v>
          </cell>
          <cell r="D15290">
            <v>15.44</v>
          </cell>
        </row>
        <row r="15291">
          <cell r="A15291">
            <v>89220</v>
          </cell>
          <cell r="B15291" t="str">
            <v>ROLO COMPACTADOR VIBRATORIO DE UM CILINDRO LISO DE ACO, POTENCIA 80 HP, PESO OPERACIONAL MAXIMO 8,5 T, LARGURA TRABALHO 1,676 M - JUROS. AF_06/2014</v>
          </cell>
          <cell r="C15291" t="str">
            <v>H</v>
          </cell>
          <cell r="D15291">
            <v>3.6</v>
          </cell>
        </row>
        <row r="15292">
          <cell r="A15292">
            <v>89221</v>
          </cell>
          <cell r="B15292" t="str">
            <v>BETONEIRA CAPACIDADE NOMINAL DE 600 L, CAPACIDADE DE MISTURA 360 L, MOTOR ELÉTRICO TRIFÁSICO POTÊNCIA DE 4 CV, SEM CARREGADOR - DEPRECIAÇÃO. AF_11/2014</v>
          </cell>
          <cell r="C15292" t="str">
            <v>H</v>
          </cell>
          <cell r="D15292">
            <v>0.86</v>
          </cell>
        </row>
        <row r="15293">
          <cell r="A15293">
            <v>89222</v>
          </cell>
          <cell r="B15293" t="str">
            <v>BETONEIRA CAPACIDADE NOMINAL DE 600 L, CAPACIDADE DE MISTURA 360 L, MOTOR ELÉTRICO TRIFÁSICO POTÊNCIA DE 4 CV, SEM CARREGADOR - JUROS. AF_11/2014</v>
          </cell>
          <cell r="C15293" t="str">
            <v>H</v>
          </cell>
          <cell r="D15293">
            <v>0.2</v>
          </cell>
        </row>
        <row r="15294">
          <cell r="A15294">
            <v>89223</v>
          </cell>
          <cell r="B15294" t="str">
            <v>BETONEIRA CAPACIDADE NOMINAL DE 600 L, CAPACIDADE DE MISTURA 360 L, MOTOR ELÉTRICO TRIFÁSICO POTÊNCIA DE 4 CV, SEM CARREGADOR - MANUTENÇÃO. AF_11/2014</v>
          </cell>
          <cell r="C15294" t="str">
            <v>H</v>
          </cell>
          <cell r="D15294">
            <v>0.72</v>
          </cell>
        </row>
        <row r="15295">
          <cell r="A15295">
            <v>89224</v>
          </cell>
          <cell r="B15295" t="str">
            <v>BETONEIRA CAPACIDADE NOMINAL DE 600 L, CAPACIDADE DE MISTURA 360 L, MOTOR ELÉTRICO TRIFÁSICO POTÊNCIA DE 4 CV, SEM CARREGADOR - MATERIAIS NA OPERAÇÃO. AF_11/2014</v>
          </cell>
          <cell r="C15295" t="str">
            <v>H</v>
          </cell>
          <cell r="D15295">
            <v>0.7</v>
          </cell>
        </row>
        <row r="15296">
          <cell r="A15296">
            <v>89225</v>
          </cell>
          <cell r="B15296" t="str">
            <v>BETONEIRA CAPACIDADE NOMINAL DE 600 L, CAPACIDADE DE MISTURA 360 L, MOTOR ELÉTRICO TRIFÁSICO POTÊNCIA DE 4 CV, SEM CARREGADOR - CHP DIURNO. AF_11/2014</v>
          </cell>
          <cell r="C15296" t="str">
            <v>CHP</v>
          </cell>
          <cell r="D15296">
            <v>2.48</v>
          </cell>
        </row>
        <row r="15297">
          <cell r="A15297">
            <v>89226</v>
          </cell>
          <cell r="B15297" t="str">
            <v>BETONEIRA CAPACIDADE NOMINAL DE 600 L, CAPACIDADE DE MISTURA 360 L, MOTOR ELÉTRICO TRIFÁSICO POTÊNCIA DE 4 CV, SEM CARREGADOR - CHI DIURNO. AF_11/2014</v>
          </cell>
          <cell r="C15297" t="str">
            <v>CHI</v>
          </cell>
          <cell r="D15297">
            <v>1.06</v>
          </cell>
        </row>
        <row r="15298">
          <cell r="A15298">
            <v>89228</v>
          </cell>
          <cell r="B15298" t="str">
            <v>MOTONIVELADORA POTÊNCIA BÁSICA LÍQUIDA (PRIMEIRA MARCHA) 125 HP, PESO BRUTO 13032 KG, LARGURA DA LÂMINA DE 3,7 M - DEPRECIAÇÃO. AF_06/2014</v>
          </cell>
          <cell r="C15298" t="str">
            <v>H</v>
          </cell>
          <cell r="D15298">
            <v>22.84</v>
          </cell>
        </row>
        <row r="15299">
          <cell r="A15299">
            <v>89229</v>
          </cell>
          <cell r="B15299" t="str">
            <v>MOTONIVELADORA POTÊNCIA BÁSICA LÍQUIDA (PRIMEIRA MARCHA) 125 HP, PESO BRUTO 13032 KG, LARGURA DA LÂMINA DE 3,7 M - JUROS. AF_06/2014</v>
          </cell>
          <cell r="C15299" t="str">
            <v>H</v>
          </cell>
          <cell r="D15299">
            <v>7.28</v>
          </cell>
        </row>
        <row r="15300">
          <cell r="A15300">
            <v>89230</v>
          </cell>
          <cell r="B15300" t="str">
            <v>FRESADORA DE ASFALTO A FRIO SOBRE RODAS, LARGURA FRESAGEM DE 1,0 M, POTÊNCIA 208 HP - DEPRECIAÇÃO. AF_11/2014</v>
          </cell>
          <cell r="C15300" t="str">
            <v>H</v>
          </cell>
          <cell r="D15300">
            <v>67.599999999999994</v>
          </cell>
        </row>
        <row r="15301">
          <cell r="A15301">
            <v>89231</v>
          </cell>
          <cell r="B15301" t="str">
            <v>FRESADORA DE ASFALTO A FRIO SOBRE RODAS, LARGURA FRESAGEM DE 1,0 M, POTÊNCIA 208 HP - JUROS. AF_11/2014</v>
          </cell>
          <cell r="C15301" t="str">
            <v>H</v>
          </cell>
          <cell r="D15301">
            <v>15.21</v>
          </cell>
        </row>
        <row r="15302">
          <cell r="A15302">
            <v>89232</v>
          </cell>
          <cell r="B15302" t="str">
            <v>FRESADORA DE ASFALTO A FRIO SOBRE RODAS, LARGURA FRESAGEM DE 1,0 M, POTÊNCIA 208 HP - MANUTENÇÃO. AF_11/2014</v>
          </cell>
          <cell r="C15302" t="str">
            <v>H</v>
          </cell>
          <cell r="D15302">
            <v>105.62</v>
          </cell>
        </row>
        <row r="15303">
          <cell r="A15303">
            <v>89233</v>
          </cell>
          <cell r="B15303" t="str">
            <v>FRESADORA DE ASFALTO A FRIO SOBRE RODAS, LARGURA FRESAGEM DE 1,0 M, POTÊNCIA 208 HP - MATERIAIS NA OPERAÇÃO. AF_11/2014</v>
          </cell>
          <cell r="C15303" t="str">
            <v>H</v>
          </cell>
          <cell r="D15303">
            <v>83.16</v>
          </cell>
        </row>
        <row r="15304">
          <cell r="A15304">
            <v>89236</v>
          </cell>
          <cell r="B15304" t="str">
            <v>FRESADORA DE ASFALTO A FRIO SOBRE RODAS, LARGURA FRESAGEM DE 2,0 M, POTÊNCIA 550 HP - DEPRECIAÇÃO. AF_11/2014</v>
          </cell>
          <cell r="C15304" t="str">
            <v>H</v>
          </cell>
          <cell r="D15304">
            <v>157.9</v>
          </cell>
        </row>
        <row r="15305">
          <cell r="A15305">
            <v>89237</v>
          </cell>
          <cell r="B15305" t="str">
            <v>FRESADORA DE ASFALTO A FRIO SOBRE RODAS, LARGURA FRESAGEM DE 2,0 M, POTÊNCIA 550 HP - JUROS. AF_11/2014</v>
          </cell>
          <cell r="C15305" t="str">
            <v>H</v>
          </cell>
          <cell r="D15305">
            <v>35.53</v>
          </cell>
        </row>
        <row r="15306">
          <cell r="A15306">
            <v>89238</v>
          </cell>
          <cell r="B15306" t="str">
            <v>FRESADORA DE ASFALTO A FRIO SOBRE RODAS, LARGURA FRESAGEM DE 2,0 M, POTÊNCIA 550 HP - MANUTENÇÃO. AF_11/2014</v>
          </cell>
          <cell r="C15306" t="str">
            <v>H</v>
          </cell>
          <cell r="D15306">
            <v>246.72</v>
          </cell>
        </row>
        <row r="15307">
          <cell r="A15307">
            <v>89239</v>
          </cell>
          <cell r="B15307" t="str">
            <v>FRESADORA DE ASFALTO A FRIO SOBRE RODAS, LARGURA FRESAGEM DE 2,0 M, POTÊNCIA 550 HP - MATERIAIS NA OPERAÇÃO. AF_11/2014</v>
          </cell>
          <cell r="C15307" t="str">
            <v>H</v>
          </cell>
          <cell r="D15307">
            <v>219.92</v>
          </cell>
        </row>
        <row r="15308">
          <cell r="A15308">
            <v>89240</v>
          </cell>
          <cell r="B15308" t="str">
            <v>VIBROACABADORA DE ASFALTO SOBRE ESTEIRAS, LARGURA DE PAVIMENTAÇÃO 1,90 M A 5,30 M, POTÊNCIA 105 HP CAPACIDADE 450 T/H - DEPRECIAÇÃO. AF_11/2014</v>
          </cell>
          <cell r="C15308" t="str">
            <v>H</v>
          </cell>
          <cell r="D15308">
            <v>45.44</v>
          </cell>
        </row>
        <row r="15309">
          <cell r="A15309">
            <v>89241</v>
          </cell>
          <cell r="B15309" t="str">
            <v>VIBROACABADORA DE ASFALTO SOBRE ESTEIRAS, LARGURA DE PAVIMENTAÇÃO 1,90 M A 5,30 M, POTÊNCIA 105 HP CAPACIDADE 450 T/H - JUROS. AF_11/2014</v>
          </cell>
          <cell r="C15309" t="str">
            <v>H</v>
          </cell>
          <cell r="D15309">
            <v>13.61</v>
          </cell>
        </row>
        <row r="15310">
          <cell r="A15310">
            <v>89246</v>
          </cell>
          <cell r="B15310" t="str">
            <v>RECICLADORA DE ASFALTO A FRIO SOBRE RODAS, LARGURA FRESAGEM DE 2,0 M, POTÊNCIA 422 HP - DEPRECIAÇÃO. AF_11/2014</v>
          </cell>
          <cell r="C15310" t="str">
            <v>H</v>
          </cell>
          <cell r="D15310">
            <v>137.21</v>
          </cell>
        </row>
        <row r="15311">
          <cell r="A15311">
            <v>89247</v>
          </cell>
          <cell r="B15311" t="str">
            <v>RECICLADORA DE ASFALTO A FRIO SOBRE RODAS, LARGURA FRESAGEM DE 2,0 M, POTÊNCIA 422 HP - JUROS. AF_11/2014</v>
          </cell>
          <cell r="C15311" t="str">
            <v>H</v>
          </cell>
          <cell r="D15311">
            <v>30.87</v>
          </cell>
        </row>
        <row r="15312">
          <cell r="A15312">
            <v>89248</v>
          </cell>
          <cell r="B15312" t="str">
            <v>RECICLADORA DE ASFALTO A FRIO SOBRE RODAS, LARGURA FRESAGEM DE 2,0 M, POTÊNCIA 422 HP - MANUTENÇÃO. AF_11/2014</v>
          </cell>
          <cell r="C15312" t="str">
            <v>H</v>
          </cell>
          <cell r="D15312">
            <v>214.39</v>
          </cell>
        </row>
        <row r="15313">
          <cell r="A15313">
            <v>89249</v>
          </cell>
          <cell r="B15313" t="str">
            <v>RECICLADORA DE ASFALTO A FRIO SOBRE RODAS, LARGURA FRESAGEM DE 2,0 M, POTÊNCIA 422 HP - MATERIAIS NA OPERAÇÃO. AF_11/2014</v>
          </cell>
          <cell r="C15313" t="str">
            <v>H</v>
          </cell>
          <cell r="D15313">
            <v>168.68</v>
          </cell>
        </row>
        <row r="15314">
          <cell r="A15314">
            <v>89253</v>
          </cell>
          <cell r="B15314" t="str">
            <v>VIBROACABADORA DE ASFALTO SOBRE ESTEIRAS, LARGURA DE PAVIMENTAÇÃO 2,13 M A 4,55 M, POTÊNCIA 100 HP, CAPACIDADE 400 T/H - DEPRECIAÇÃO. AF_11/2014</v>
          </cell>
          <cell r="C15314" t="str">
            <v>H</v>
          </cell>
          <cell r="D15314">
            <v>37.24</v>
          </cell>
        </row>
        <row r="15315">
          <cell r="A15315">
            <v>89254</v>
          </cell>
          <cell r="B15315" t="str">
            <v>VIBROACABADORA DE ASFALTO SOBRE ESTEIRAS, LARGURA DE PAVIMENTAÇÃO 2,13 M A 4,55 M, POTÊNCIA 100 HP, CAPACIDADE 400 T/H - JUROS. AF_11/2014</v>
          </cell>
          <cell r="C15315" t="str">
            <v>H</v>
          </cell>
          <cell r="D15315">
            <v>11.16</v>
          </cell>
        </row>
        <row r="15316">
          <cell r="A15316">
            <v>89255</v>
          </cell>
          <cell r="B15316" t="str">
            <v>VIBROACABADORA DE ASFALTO SOBRE ESTEIRAS, LARGURA DE PAVIMENTAÇÃO 2,13 M A 4,55 M, POTÊNCIA 100 HP, CAPACIDADE 400 T/H - MANUTENÇÃO. AF_11/2014</v>
          </cell>
          <cell r="C15316" t="str">
            <v>H</v>
          </cell>
          <cell r="D15316">
            <v>46.36</v>
          </cell>
        </row>
        <row r="15317">
          <cell r="A15317">
            <v>89256</v>
          </cell>
          <cell r="B15317" t="str">
            <v>VIBROACABADORA DE ASFALTO SOBRE ESTEIRAS, LARGURA DE PAVIMENTAÇÃO 2,13 M A 4,55 M, POTÊNCIA 100 HP, CAPACIDADE 400 T/H - MATERIAIS NA OPERAÇÃO. AF_11/2014</v>
          </cell>
          <cell r="C15317" t="str">
            <v>H</v>
          </cell>
          <cell r="D15317">
            <v>39.99</v>
          </cell>
        </row>
        <row r="15318">
          <cell r="A15318">
            <v>89259</v>
          </cell>
          <cell r="B15318" t="str">
            <v>GUINDAUTO HIDRÁULICO, CAPACIDADE MÁXIMA DE CARGA 6200 KG, MOMENTO MÁXIMO DE CARGA 11,7 TM, ALCANCE MÁXIMO HORIZONTAL 9,70 M, PARA MONTAGEM SOBRE CHASSI DE CAMINHÃO PBT MÍNIMO 13000 KG (INCLUI MONTAGEM, NÃO INCLUI CAMINHÃO) - DEPRECIAÇÃO. AF_06/2014</v>
          </cell>
          <cell r="C15318" t="str">
            <v>H</v>
          </cell>
          <cell r="D15318">
            <v>3.63</v>
          </cell>
        </row>
        <row r="15319">
          <cell r="A15319">
            <v>89260</v>
          </cell>
          <cell r="B15319" t="str">
            <v>GUINDAUTO HIDRÁULICO, CAPACIDADE MÁXIMA DE CARGA 6200 KG, MOMENTO MÁXIMO DE CARGA 11,7 TM, ALCANCE MÁXIMO HORIZONTAL 9,70 M, PARA MONTAGEM SOBRE CHASSI DE CAMINHÃO PBT MÍNIMO 13000 KG (INCLUI MONTAGEM, NÃO INCLUI CAMINHÃO) - JUROS. AF_06/2014</v>
          </cell>
          <cell r="C15319" t="str">
            <v>H</v>
          </cell>
          <cell r="D15319">
            <v>0.93</v>
          </cell>
        </row>
        <row r="15320">
          <cell r="A15320">
            <v>89262</v>
          </cell>
          <cell r="B15320" t="str">
            <v>GUINDAUTO HIDRÁULICO, CAPACIDADE MÁXIMA DE CARGA 6200 KG, MOMENTO MÁXIMO DE CARGA 11,7 TM, ALCANCE MÁXIMO HORIZONTAL 9,70 M, PARA MONTAGEM SOBRE CHASSI DE CAMINHÃO PBT MÍNIMO 13000 KG (INCLUI MONTAGEM, NÃO INCLUI CAMINHÃO) - MANUTENÇÃO. AF_06/2014</v>
          </cell>
          <cell r="C15320" t="str">
            <v>H</v>
          </cell>
          <cell r="D15320">
            <v>4.54</v>
          </cell>
        </row>
        <row r="15321">
          <cell r="A15321">
            <v>89264</v>
          </cell>
          <cell r="B15321" t="str">
            <v>CAMINHAO CARROCERIA ABERTA,EM MADEIRA, TOCO, 170CV - 11T (VU=6ANOS) - DEPRECIAÇÃO</v>
          </cell>
          <cell r="C15321" t="str">
            <v>H</v>
          </cell>
          <cell r="D15321">
            <v>10.3</v>
          </cell>
        </row>
        <row r="15322">
          <cell r="A15322">
            <v>89265</v>
          </cell>
          <cell r="B15322" t="str">
            <v>CAMINHAO CARROCERIA ABERTA,EM MADEIRA, TOCO, 170CV - 11T (VU=6ANOS) - JUROS</v>
          </cell>
          <cell r="C15322" t="str">
            <v>H</v>
          </cell>
          <cell r="D15322">
            <v>2.63</v>
          </cell>
        </row>
        <row r="15323">
          <cell r="A15323">
            <v>89266</v>
          </cell>
          <cell r="B15323" t="str">
            <v>CAMINHAO CARROCERIA ABERTA,EM MADEIRA, TOCO, 170CV - 11T (VU=6ANOS) - IMPOSTOS E SEGUROS</v>
          </cell>
          <cell r="C15323" t="str">
            <v>H</v>
          </cell>
          <cell r="D15323">
            <v>0.54</v>
          </cell>
        </row>
        <row r="15324">
          <cell r="A15324">
            <v>89267</v>
          </cell>
          <cell r="B15324" t="str">
            <v>GUINDASTE HIDRÁULICO AUTROPELIDO, COM LANÇA TELESCÓPICA 28,80 M, CAPACIDADE MÁXIMA 30 T, POTÊNCIA 97 KW, TRAÇÃO 4 X 4 DEPRECIACAO. AF_11/2014</v>
          </cell>
          <cell r="C15324" t="str">
            <v>H</v>
          </cell>
          <cell r="D15324">
            <v>32.61</v>
          </cell>
        </row>
        <row r="15325">
          <cell r="A15325">
            <v>89268</v>
          </cell>
          <cell r="B15325" t="str">
            <v>GUINDASTE HIDRÁULICO AUTROPELIDO, COM LANÇA TELESCÓPICA 28,80 M, CAPACIDADE MÁXIMA 30 T, POTÊNCIA 97 KW, TRAÇÃO 4 X 4 JUROS. AF_11/2014</v>
          </cell>
          <cell r="C15325" t="str">
            <v>H</v>
          </cell>
          <cell r="D15325">
            <v>8.36</v>
          </cell>
        </row>
        <row r="15326">
          <cell r="A15326">
            <v>89269</v>
          </cell>
          <cell r="B15326" t="str">
            <v>GUINDASTE HIDRÁULICO AUTROPELIDO, COM LANÇA TELESCÓPICA 28,80 M, CAPACIDADE MÁXIMA 30 T, POTÊNCIA 97 KW, TRAÇÃO 4 X 4 - IMPOSTOS E SEGUROS. AF_11/2014</v>
          </cell>
          <cell r="C15326" t="str">
            <v>H</v>
          </cell>
          <cell r="D15326">
            <v>1.72</v>
          </cell>
        </row>
        <row r="15327">
          <cell r="A15327">
            <v>89270</v>
          </cell>
          <cell r="B15327" t="str">
            <v>GUINDASTE HIDRÁULICO AUTROPELIDO, COM LANÇA TELESCÓPICA 28,80 M, CAPACIDADE MÁXIMA 30 T, POTÊNCIA 97 KW, TRAÇÃO 4 X 4 MANUTENCAO. AF_11/2014</v>
          </cell>
          <cell r="C15327" t="str">
            <v>H</v>
          </cell>
          <cell r="D15327">
            <v>40.909999999999997</v>
          </cell>
        </row>
        <row r="15328">
          <cell r="A15328">
            <v>89271</v>
          </cell>
          <cell r="B15328" t="str">
            <v>GUINDASTE HIDRÁULICO AUTROPELIDO, COM LANÇA TELESCÓPICA 28,80 M, CAPACIDADE MÁXIMA 30 T, POTÊNCIA 97 KW, TRAÇÃO 4 X 4 MATERIAIS NA OPERAÇÃO. AF_11/2014</v>
          </cell>
          <cell r="C15328" t="str">
            <v>H</v>
          </cell>
          <cell r="D15328">
            <v>38.99</v>
          </cell>
        </row>
        <row r="15329">
          <cell r="A15329">
            <v>89274</v>
          </cell>
          <cell r="B15329" t="str">
            <v>BETONEIRA CAPACIDADE NOMINAL DE 600 L, CAPACIDADE DE MISTURA 440 L, MOTOR A DIESEL POTÊNCIA 10 HP, COM CARREGADOR - DEPRECIAÇÃO. AF_11/2014</v>
          </cell>
          <cell r="C15329" t="str">
            <v>H</v>
          </cell>
          <cell r="D15329">
            <v>1.05</v>
          </cell>
        </row>
        <row r="15330">
          <cell r="A15330">
            <v>89275</v>
          </cell>
          <cell r="B15330" t="str">
            <v>BETONEIRA CAPACIDADE NOMINAL DE 600 L, CAPACIDADE DE MISTURA 440 L, MOTOR A DIESEL POTÊNCIA 10 HP, COM CARREGADOR - JUROS. AF_11/2014</v>
          </cell>
          <cell r="C15330" t="str">
            <v>H</v>
          </cell>
          <cell r="D15330">
            <v>0.24</v>
          </cell>
        </row>
        <row r="15331">
          <cell r="A15331">
            <v>89276</v>
          </cell>
          <cell r="B15331" t="str">
            <v>BETONEIRA CAPACIDADE NOMINAL DE 600 L, CAPACIDADE DE MISTURA 440 L, MOTOR A DIESEL POTÊNCIA 10 HP, COM CARREGADOR - MANUTENÇÃO. AF_11/2014</v>
          </cell>
          <cell r="C15331" t="str">
            <v>H</v>
          </cell>
          <cell r="D15331">
            <v>0.87</v>
          </cell>
        </row>
        <row r="15332">
          <cell r="A15332">
            <v>89277</v>
          </cell>
          <cell r="B15332" t="str">
            <v>BETONEIRA CAPACIDADE NOMINAL DE 600 L, CAPACIDADE DE MISTURA 440 L, MOTOR A DIESEL POTÊNCIA 10 HP, COM CARREGADOR - MATERIAIS NA OPERAÇÃO. AF_11/2014</v>
          </cell>
          <cell r="C15332" t="str">
            <v>H</v>
          </cell>
          <cell r="D15332">
            <v>3.99</v>
          </cell>
        </row>
        <row r="15333">
          <cell r="A15333">
            <v>89280</v>
          </cell>
          <cell r="B15333" t="str">
            <v>ROLO COMPACTADOR VIBRATÓRIO TANDEM AÇO LISO, POTÊNCIA 58 HP, PESO SEM/COM LASTRO 6,5 / 9,4 T, LARGURA DE TRABALHO 1,2 M - DEPRECIAÇÃO. AF_06/2014</v>
          </cell>
          <cell r="C15333" t="str">
            <v>H</v>
          </cell>
          <cell r="D15333">
            <v>13.02</v>
          </cell>
        </row>
        <row r="15334">
          <cell r="A15334">
            <v>89281</v>
          </cell>
          <cell r="B15334" t="str">
            <v>ROLO COMPACTADOR VIBRATÓRIO TANDEM AÇO LISO, POTÊNCIA 58 HP, PESO SEM/COM LASTRO 6,5 / 9,4 T, LARGURA DE TRABALHO 1,2 M - JUROS. AF_06/2014</v>
          </cell>
          <cell r="C15334" t="str">
            <v>H</v>
          </cell>
          <cell r="D15334">
            <v>3.04</v>
          </cell>
        </row>
        <row r="15335">
          <cell r="A15335">
            <v>89349</v>
          </cell>
          <cell r="B15335" t="str">
            <v>REGISTRO DE PRESSÃO BRUTO, LATÃO, ROSCÁVEL, 1/2, FORNECIDO E INSTALADO EM RAMAL DE ÁGUA. AF_12/2014</v>
          </cell>
          <cell r="C15335" t="str">
            <v>UN</v>
          </cell>
          <cell r="D15335">
            <v>16.77</v>
          </cell>
        </row>
        <row r="15336">
          <cell r="A15336">
            <v>89351</v>
          </cell>
          <cell r="B15336" t="str">
            <v>REGISTRO DE PRESSÃO BRUTO, ROSCÁVEL, 3/4, FORNECIDO E INSTALADO EM RAMAL DE ÁGUA. AF_12/2014</v>
          </cell>
          <cell r="C15336" t="str">
            <v>UN</v>
          </cell>
          <cell r="D15336">
            <v>19.05</v>
          </cell>
        </row>
        <row r="15337">
          <cell r="A15337">
            <v>89352</v>
          </cell>
          <cell r="B15337" t="str">
            <v>REGISTRO DE GAVETA BRUTO, LATÃO, ROSCÁVEL, 1/2, FORNECIDO E INSTALADO EM RAMAL DE ÁGUA. AF_12/2014</v>
          </cell>
          <cell r="C15337" t="str">
            <v>UN</v>
          </cell>
          <cell r="D15337">
            <v>21.6</v>
          </cell>
        </row>
        <row r="15338">
          <cell r="A15338">
            <v>89353</v>
          </cell>
          <cell r="B15338" t="str">
            <v>REGISTRO DE GAVETA BRUTO, LATÃO, ROSCÁVEL, 3/4, FORNECIDO E INSTALADO EM RAMAL DE ÁGUA. AF_12/2014</v>
          </cell>
          <cell r="C15338" t="str">
            <v>UN</v>
          </cell>
          <cell r="D15338">
            <v>22.51</v>
          </cell>
        </row>
        <row r="15339">
          <cell r="A15339">
            <v>89354</v>
          </cell>
          <cell r="B15339" t="str">
            <v>MISTURADOR MONOCOMANDO PARA CHUVEIRO, BASE BRUTA E ACABAMENTO CROMOADO, FORNECIDO E INSTALADO EM RAMAL DE ÁGUA. AF_12/2014</v>
          </cell>
          <cell r="C15339" t="str">
            <v>UN</v>
          </cell>
          <cell r="D15339">
            <v>72.45</v>
          </cell>
        </row>
        <row r="15340">
          <cell r="A15340">
            <v>89356</v>
          </cell>
          <cell r="B15340" t="str">
            <v>TUBO, PVC, SOLDÁVEL, DN 25MM, INSTALADO EM RAMAL OU SUB-RAMAL DE ÁGUA FORNECIMENTO E INSTALAÇÃO . AF_12/2014_P</v>
          </cell>
          <cell r="C15340" t="str">
            <v>M</v>
          </cell>
          <cell r="D15340">
            <v>11.87</v>
          </cell>
        </row>
        <row r="15341">
          <cell r="A15341">
            <v>89362</v>
          </cell>
          <cell r="B15341" t="str">
            <v>JOELHO 90 GRAUS, PVC, SOLDÁVEL, DN 25MM, INSTALADO EM RAMAL OU SUB-RAMAL DE ÁGUA FORNECIMENTO E INSTALAÇÃO . AF_12/2014_P</v>
          </cell>
          <cell r="C15341" t="str">
            <v>UN</v>
          </cell>
          <cell r="D15341">
            <v>4.5500000000000007</v>
          </cell>
        </row>
        <row r="15342">
          <cell r="A15342">
            <v>89366</v>
          </cell>
          <cell r="B15342" t="str">
            <v>JOELHO 90 GRAUS COM BUCHA DE LATÃO, PVC, SOLDÁVEL, DN 25MM, X 3/4 INSTALADO EM RAMAL OU SUB-RAMAL DE ÁGUA FORNECIMENTO E INSTALAÇÃO . AF_12/2014_P</v>
          </cell>
          <cell r="C15342" t="str">
            <v>UN</v>
          </cell>
          <cell r="D15342">
            <v>8.06</v>
          </cell>
        </row>
        <row r="15343">
          <cell r="A15343">
            <v>89376</v>
          </cell>
          <cell r="B15343" t="str">
            <v>ADAPTADOR CURTO COM BOLSA E ROSCA PARA REGISTRO, PVC, SOLDÁVEL, DN 20MM X 1/2, INSTALADO EM RAMAL OU SUB-RAMAL DE ÁGUA FORNECIMENTO E INSTALAÇÃO . AF_12/2014_P</v>
          </cell>
          <cell r="C15343" t="str">
            <v>UN</v>
          </cell>
          <cell r="D15343">
            <v>3.14</v>
          </cell>
        </row>
        <row r="15344">
          <cell r="A15344">
            <v>89383</v>
          </cell>
          <cell r="B15344" t="str">
            <v>ADAPTADOR CURTO COM BOLSA E ROSCA PARA REGISTRO, PVC, SOLDÁVEL, DN 25M M X 3/4, INSTALADO EM RAMAL OU SUB-RAMAL DE ÁGUA FORNECIMENTO E INSTALAÇÃO. AF_12/2014_P</v>
          </cell>
          <cell r="C15344" t="str">
            <v>UN</v>
          </cell>
          <cell r="D15344">
            <v>3.75</v>
          </cell>
        </row>
        <row r="15345">
          <cell r="A15345">
            <v>89385</v>
          </cell>
          <cell r="B15345" t="str">
            <v>LUVA SOLDÁVEL E COM ROSCA, PVC, SOLDÁVEL, DN 25MM X 3/4, INSTALADO EM RAMAL OU SUB-RAMAL DE ÁGUA FORNECIMENTO E INSTALAÇÃO. AF_12/2014_P</v>
          </cell>
          <cell r="C15345" t="str">
            <v>UN</v>
          </cell>
          <cell r="D15345">
            <v>3.6</v>
          </cell>
        </row>
        <row r="15346">
          <cell r="A15346">
            <v>89395</v>
          </cell>
          <cell r="B15346" t="str">
            <v>TE, PVC, SOLDÁVEL, DN 25MM, INSTALADO EM RAMAL OU SUB-RAMAL DE ÁGUA FORNECIMENTO E INSTALAÇÃO. AF_12/2014_P</v>
          </cell>
          <cell r="C15346" t="str">
            <v>UN</v>
          </cell>
          <cell r="D15346">
            <v>6.4</v>
          </cell>
        </row>
        <row r="15347">
          <cell r="A15347">
            <v>89420</v>
          </cell>
          <cell r="B15347" t="str">
            <v>LUVA COM BUCHA DE LATÃO, PVC, SOLDÁVEL, DN 20MM X 1/2 , INSTALADO EM RAMAL DE DISTRIBUIÇÃO DE ÁGUA FORNECIMENTO E INSTALAÇÃO. AF_12/2014_P</v>
          </cell>
          <cell r="C15347" t="str">
            <v>UN</v>
          </cell>
          <cell r="D15347">
            <v>4.2300000000000004</v>
          </cell>
        </row>
        <row r="15348">
          <cell r="A15348">
            <v>89634</v>
          </cell>
          <cell r="B15348" t="str">
            <v>TUBO, CPVC, SOLDÁVEL, DN 22MM, INSTALADO EM RAMAL OU SUB-RAMAL DE ÁGUA FORNECIMENTO E INSTALAÇÃO . AF_12/2014</v>
          </cell>
          <cell r="C15348" t="str">
            <v>M</v>
          </cell>
          <cell r="D15348">
            <v>20.54</v>
          </cell>
        </row>
        <row r="15349">
          <cell r="A15349">
            <v>89641</v>
          </cell>
          <cell r="B15349" t="str">
            <v>JOELHO 90 GRAUS, CPVC, SOLDÁVEL, DN 22MM, INSTALADO EM RAMAL OU SUB-RAMAL DE ÁGUA FORNECIMENTO E INSTALAÇÃO . AF_12/2014</v>
          </cell>
          <cell r="C15349" t="str">
            <v>UN</v>
          </cell>
          <cell r="D15349">
            <v>7.3000000000000007</v>
          </cell>
        </row>
        <row r="15350">
          <cell r="A15350">
            <v>89645</v>
          </cell>
          <cell r="B15350" t="str">
            <v>JOELHO DE TRANSIÇÃO, 90 GRAUS, CPVC, SOLDÁVEL, DN 22MM X 3/4", INSTALADO EM RAMAL OU SUB-RAMAL DE ÁGUA FORNECIMENTO E INSTALAÇÃO . AF_12/2014</v>
          </cell>
          <cell r="C15350" t="str">
            <v>UN</v>
          </cell>
          <cell r="D15350">
            <v>13.120000000000001</v>
          </cell>
        </row>
        <row r="15351">
          <cell r="A15351">
            <v>89660</v>
          </cell>
          <cell r="B15351" t="str">
            <v>LUVA DE TRANSIÇÃO, CPVC, SOLDÁVEL, DN22MM X 25MM, INSTALADO EM RAMAL OU SUB-RAMAL DE ÁGUA FORNECIMENTO E INSTALAÇÃO. AF_12/2014</v>
          </cell>
          <cell r="C15351" t="str">
            <v>UN</v>
          </cell>
          <cell r="D15351">
            <v>4.45</v>
          </cell>
        </row>
        <row r="15352">
          <cell r="A15352">
            <v>89668</v>
          </cell>
          <cell r="B15352" t="str">
            <v>CONECTOR, CPVC, SOLDÁVEL, DN22MM X 3/4", INSTALADO EM RAMAL OU SUB-RAMAL DE ÁGUA FORNECIMENTO E INSTALAÇÃO</v>
          </cell>
          <cell r="C15352" t="str">
            <v>UN</v>
          </cell>
          <cell r="D15352">
            <v>15.899999999999999</v>
          </cell>
        </row>
        <row r="15353">
          <cell r="A15353">
            <v>89697</v>
          </cell>
          <cell r="B15353" t="str">
            <v>TE, CPVC, SOLDÁVEL, DN 22MM, INSTALADO EM RAMAL OU SUB-RAMAL DE ÁGUA FORNECIMENTO E INSTALAÇÃO. AF_12/2014</v>
          </cell>
          <cell r="C15353" t="str">
            <v>UN</v>
          </cell>
          <cell r="D15353">
            <v>7.7799999999999994</v>
          </cell>
        </row>
        <row r="15354">
          <cell r="A15354">
            <v>89703</v>
          </cell>
          <cell r="B15354" t="str">
            <v>TE MISTURADOR DE TRANSIÇÃO, CPVC, SOLDÁVEL, DN 22MM X 3/4 , INSTALADO EM RAMAL OU SUB-RAMAL DE ÁGUA FORNECIMENTO E INSTALAÇÃO. AF_12/2014</v>
          </cell>
          <cell r="C15354" t="str">
            <v>UN</v>
          </cell>
          <cell r="D15354">
            <v>24.63</v>
          </cell>
        </row>
        <row r="15355">
          <cell r="A15355">
            <v>89870</v>
          </cell>
          <cell r="B15355" t="str">
            <v>CAMINHÃO BASCULANTE 14 M3, COM CAVALO MECÂNICO DE CAPACIDADE MÁXIMA DE TRAÇÃO COMBINADO DE 36000 KG, POTÊNCIA 286 CV, INCLUSIVE SEMIREBOQUE COM CAÇAMBA METÁLICA - DEPRECIAÇÃO. AF_12/2014</v>
          </cell>
          <cell r="C15355" t="str">
            <v>H</v>
          </cell>
          <cell r="D15355">
            <v>16.989999999999998</v>
          </cell>
        </row>
        <row r="15356">
          <cell r="A15356">
            <v>89871</v>
          </cell>
          <cell r="B15356" t="str">
            <v>CAMINHÃO BASCULANTE 14 M3, COM CAVALO MECÂNICO DE CAPACIDADE MÁXIMA DE TRAÇÃO COMBINADO DE 36000 KG, POTÊNCIA 286 CV, INCLUSIVE SEMIREBOQUE COM CAÇAMBA METÁLICA - JUROS. AF_12/2014</v>
          </cell>
          <cell r="C15356" t="str">
            <v>H</v>
          </cell>
          <cell r="D15356">
            <v>4.0200000000000005</v>
          </cell>
        </row>
        <row r="15357">
          <cell r="A15357">
            <v>89872</v>
          </cell>
          <cell r="B15357" t="str">
            <v>CAMINHÃO BASCULANTE 14 M3, COM CAVALO MECÂNICO DE CAPACIDADE MÁXIMA DE TRAÇÃO COMBINADO DE 36000 KG, POTÊNCIA 286 CV, INCLUSIVE SEMIREBOQUE COM CAÇAMBA METÁLICA - IMPOSTOS E SEGUROS. AF_12/2014</v>
          </cell>
          <cell r="C15357" t="str">
            <v>H</v>
          </cell>
          <cell r="D15357">
            <v>0.82</v>
          </cell>
        </row>
        <row r="15358">
          <cell r="A15358">
            <v>89873</v>
          </cell>
          <cell r="B15358" t="str">
            <v>CAMINHÃO BASCULANTE 14 M3, COM CAVALO MECÂNICO DE CAPACIDADE MÁXIMA DE TRAÇÃO COMBINADO DE 36000 KG, POTÊNCIA 286 CV, INCLUSIVE SEMIREBOQUE COM CAÇAMBA METÁLICA - MANUTENÇÃO. AF_12/2014</v>
          </cell>
          <cell r="C15358" t="str">
            <v>H</v>
          </cell>
          <cell r="D15358">
            <v>23.87</v>
          </cell>
        </row>
        <row r="15359">
          <cell r="A15359">
            <v>89874</v>
          </cell>
          <cell r="B15359" t="str">
            <v xml:space="preserve">CAMINHÃO BASCULANTE 14 M3, COM CAVALO MECÂNICO DE CAPACIDADE MÁXIMA DE TRAÇÃO COMBINADO DE 36000 KG, POTÊNCIA 286 CV, INCLUSIVE SEMIREBOQUE </v>
          </cell>
          <cell r="C15359" t="str">
            <v>H</v>
          </cell>
          <cell r="D15359">
            <v>84.61</v>
          </cell>
        </row>
        <row r="15360">
          <cell r="A15360">
            <v>89876</v>
          </cell>
          <cell r="B15360" t="str">
            <v>CAMINHÃO BASCULANTE 14 M3, COM CAVALO MECÂNICO DE CAPACIDADE MÁXIMA DE TRAÇÃO COMBINADO DE 36000 KG, POTÊNCIA 286 CV, INCLUSIVE SEMIREBOQUE COM CAÇAMBA METÁLICA - CHP DIURNO. AF_12/2014</v>
          </cell>
          <cell r="C15360" t="str">
            <v>CHP</v>
          </cell>
          <cell r="D15360">
            <v>156.11000000000001</v>
          </cell>
        </row>
        <row r="15361">
          <cell r="A15361">
            <v>89877</v>
          </cell>
          <cell r="B15361" t="str">
            <v>CAMINHÃO BASCULANTE 14 M3, COM CAVALO MECÂNICO DE CAPACIDADE MÁXIMA DE TRAÇÃO COMBINADO DE 36000 KG, POTÊNCIA 286 CV, INCLUSIVE SEMIREBOQUE COM CAÇAMBA METÁLICA - CHI DIURNO. AF_06/2014</v>
          </cell>
          <cell r="C15361" t="str">
            <v>CHI</v>
          </cell>
          <cell r="D15361">
            <v>39.189999999999991</v>
          </cell>
        </row>
        <row r="15362">
          <cell r="A15362">
            <v>89878</v>
          </cell>
          <cell r="B15362" t="str">
            <v>CAMINHÃO BASCULANTE 18 M3, COM CAVALO MECÂNICO DE CAPACIDADE MÁXIMA DE TRAÇÃO COMBINADO DE 45000 KG, POTÊNCIA 330 CV, INCLUSIVE SEMIREBOQUE COM CAÇAMBA METÁLICA - DEPRECIAÇÃO. AF_12/2014</v>
          </cell>
          <cell r="C15362" t="str">
            <v>H</v>
          </cell>
          <cell r="D15362">
            <v>23.009999999999998</v>
          </cell>
        </row>
        <row r="15363">
          <cell r="A15363">
            <v>89879</v>
          </cell>
          <cell r="B15363" t="str">
            <v>CAMINHÃO BASCULANTE 18 M3, COM CAVALO MECÂNICO DE CAPACIDADE MÁXIMA DE TRAÇÃO COMBINADO DE 45000 KG, POTÊNCIA 330 CV, INCLUSIVE SEMIREBOQUE COM CAÇAMBA METÁLICA - JUROS. AF_12/2014</v>
          </cell>
          <cell r="C15363" t="str">
            <v>H</v>
          </cell>
          <cell r="D15363">
            <v>5.45</v>
          </cell>
        </row>
        <row r="15364">
          <cell r="A15364">
            <v>89880</v>
          </cell>
          <cell r="B15364" t="str">
            <v>CAMINHÃO BASCULANTE 18 M3, COM CAVALO MECÂNICO DE CAPACIDADE MÁXIMA DE H TRAÇÃO COMBINADO DE 45000 KG, POTÊNCIA 330 CV, INCLUSIVE SEMIREBOQUE COM CAÇAMBA METÁLICA - IMPOSTOS E SEGUROS. AF_12/2014</v>
          </cell>
          <cell r="C15364" t="str">
            <v>H</v>
          </cell>
          <cell r="D15364">
            <v>1.1000000000000001</v>
          </cell>
        </row>
        <row r="15365">
          <cell r="A15365">
            <v>89881</v>
          </cell>
          <cell r="B15365" t="str">
            <v>CAMINHÃO BASCULANTE 18 M3, COM CAVALO MECÂNICO DE CAPACIDADE MÁXIMA DE TRAÇÃO COMBINADO DE 45000 KG, POTÊNCIA 330 CV, INCLUSIVE SEMIREBOQUE COM CAÇAMBA METÁLICA - MANUTENÇÃO. AF_12/2014</v>
          </cell>
          <cell r="C15365" t="str">
            <v>H</v>
          </cell>
          <cell r="D15365">
            <v>32.339999999999996</v>
          </cell>
        </row>
        <row r="15366">
          <cell r="A15366">
            <v>89882</v>
          </cell>
          <cell r="B15366" t="str">
            <v>CAMINHÃO BASCULANTE 18 M3, COM CAVALO MECÂNICO DE CAPACIDADE MÁXIMA DE TRAÇÃO COMBINADO DE 45000 KG, POTÊNCIA 330 CV, INCLUSIVE SEMIREBOQUE COM CAÇAMBA METÁLICA - MATERIAIS NA OPERAÇÃO. AF_12/2014</v>
          </cell>
          <cell r="C15366" t="str">
            <v>H</v>
          </cell>
          <cell r="D15366">
            <v>97.63</v>
          </cell>
        </row>
        <row r="15367">
          <cell r="A15367">
            <v>89883</v>
          </cell>
          <cell r="B15367" t="str">
            <v>CAMINHÃO BASCULANTE 18 M3, COM CAVALO MECÂNICO DE CAPACIDADE MÁXIMA DE TRAÇÃO COMBINADO DE 45000 KG, POTÊNCIA 330 CV, INCLUSIVE SEMIREBOQUE COM CAÇAMBA METÁLICA - CHP DIURNO. AF_12/2014</v>
          </cell>
          <cell r="C15367" t="str">
            <v>CHP</v>
          </cell>
          <cell r="D15367">
            <v>188.46000000000004</v>
          </cell>
        </row>
        <row r="15368">
          <cell r="A15368">
            <v>89884</v>
          </cell>
          <cell r="B15368" t="str">
            <v>CAMINHÃO BASCULANTE 18 M3, COM CAVALO MECÂNICO DE CAPACIDADE MÁXIMA DE TRAÇÃO COMBINADO DE 45000 KG, POTÊNCIA 330 CV, INCLUSIVE SEMIREBOQUE COM CAÇAMBA METÁLICA - CHI DIURNO. AF_12/2014</v>
          </cell>
          <cell r="C15368" t="str">
            <v>CHI</v>
          </cell>
          <cell r="D15368">
            <v>46.920000000000009</v>
          </cell>
        </row>
        <row r="15369">
          <cell r="A15369" t="str">
            <v>73938/006</v>
          </cell>
          <cell r="B15369" t="str">
            <v xml:space="preserve">CORDAO DE ARREMATE EM BEIRAIS COM TELHA CERAMICA EMBOCADA TRACO 1:2:8( CIMENTO, CAL E AREIA)                                                                                                            </v>
          </cell>
          <cell r="C15369" t="str">
            <v xml:space="preserve">M </v>
          </cell>
          <cell r="D15369">
            <v>13.87</v>
          </cell>
        </row>
        <row r="15370">
          <cell r="A15370" t="str">
            <v>73942/001</v>
          </cell>
          <cell r="B15370" t="str">
            <v xml:space="preserve">ARMAÇÃO (FORN., CORTE, DOBRA E COLOC.) AÇO CA-60 DIAM.7,0 À 8,0MM                                                                                                                                                                         </v>
          </cell>
          <cell r="C15370" t="str">
            <v>KG</v>
          </cell>
          <cell r="D15370">
            <v>5.84</v>
          </cell>
        </row>
        <row r="15371">
          <cell r="A15371" t="str">
            <v>73942/002</v>
          </cell>
          <cell r="B15371" t="str">
            <v xml:space="preserve">ARMACAO (FORN., CORTE, DOBRA E COLOC.) ACO CA-60 DIAM. 3,4 A 6,0MM                                                                                                                                                                         </v>
          </cell>
          <cell r="C15371" t="str">
            <v>KG</v>
          </cell>
          <cell r="D15371">
            <v>6.410000000000001</v>
          </cell>
        </row>
        <row r="15372">
          <cell r="A15372" t="str">
            <v>73964/004</v>
          </cell>
          <cell r="B15372" t="str">
            <v xml:space="preserve">REATERRO APILOADO (MANUAL) DE VALAS, COM MATERIAL REAPROVEITADO, EM CAMADAS DE ATÉ 20 CM.                                                                                                               </v>
          </cell>
          <cell r="C15372" t="str">
            <v>M3</v>
          </cell>
          <cell r="D15372">
            <v>21.15</v>
          </cell>
        </row>
        <row r="15373">
          <cell r="A15373" t="str">
            <v>73964/006</v>
          </cell>
          <cell r="B15373" t="str">
            <v xml:space="preserve">REATERRO MANUAL DE VALAS                                                                                                                                                                                </v>
          </cell>
          <cell r="C15373" t="str">
            <v>M3</v>
          </cell>
          <cell r="D15373">
            <v>30.21</v>
          </cell>
        </row>
        <row r="15374">
          <cell r="A15374" t="str">
            <v>73965/010</v>
          </cell>
          <cell r="B15374" t="str">
            <v xml:space="preserve">ESCAVACAO MANUAL DE VALA EM MATERIAL DE 1A CATEGORIA ATE 1,5M EXCLUINDO ESGOTAMENTO / ESCORAMENTO                                                                                                       </v>
          </cell>
          <cell r="C15374" t="str">
            <v>M3</v>
          </cell>
          <cell r="D15374">
            <v>35.25</v>
          </cell>
        </row>
        <row r="15375">
          <cell r="A15375" t="str">
            <v>73972/001</v>
          </cell>
          <cell r="B15375" t="str">
            <v xml:space="preserve">CONCRETO ESTRUTURAL FCK=25MPA, VIRADO EM BETONEIRA, NA OBRA, SEM LANÇA MENTO                                                                                                                            </v>
          </cell>
          <cell r="C15375" t="str">
            <v>M3</v>
          </cell>
          <cell r="D15375">
            <v>326.89</v>
          </cell>
        </row>
        <row r="15376">
          <cell r="A15376" t="str">
            <v>73972/002</v>
          </cell>
          <cell r="B15376" t="str">
            <v xml:space="preserve">CONCRETO ESTRUTURAL FCK=20MPA, VIRADO EM BETONEIRA, NA OBRA, SEM LANÇA MENTO                                                                                                                            </v>
          </cell>
          <cell r="C15376" t="str">
            <v>M3</v>
          </cell>
          <cell r="D15376">
            <v>316.09999999999997</v>
          </cell>
        </row>
        <row r="15377">
          <cell r="A15377" t="str">
            <v>73983/001</v>
          </cell>
          <cell r="B15377" t="str">
            <v xml:space="preserve">CONCRETO ESTRUTURAL VIRADO NA OBRA CONTROLE C COM IMPERMEABILIZANTE FC K=15MPA SEM LANÇAMENTO                                                                                                           </v>
          </cell>
          <cell r="C15377" t="str">
            <v>M3</v>
          </cell>
          <cell r="D15377">
            <v>326.11</v>
          </cell>
        </row>
        <row r="15378">
          <cell r="A15378" t="str">
            <v>73990/001</v>
          </cell>
          <cell r="B15378" t="str">
            <v xml:space="preserve">ARMACAO ACO CA-50 P/1,0M3 DE CONCRETO                                                                                                                                                                   </v>
          </cell>
          <cell r="C15378" t="str">
            <v>UN</v>
          </cell>
          <cell r="D15378">
            <v>465.74</v>
          </cell>
        </row>
        <row r="15379">
          <cell r="A15379" t="str">
            <v>74004/003</v>
          </cell>
          <cell r="B15379" t="str">
            <v xml:space="preserve">CONCRETO GROUT, FCK=14 MPA                                                                                                                                                                              </v>
          </cell>
          <cell r="C15379" t="str">
            <v>M3</v>
          </cell>
          <cell r="D15379">
            <v>381.84000000000003</v>
          </cell>
        </row>
        <row r="15380">
          <cell r="A15380" t="str">
            <v>74007/002</v>
          </cell>
          <cell r="B15380" t="str">
            <v xml:space="preserve">FORMA TABUAS MADEIRA 3A P/PECAS CONCRETO ARM, REAPR 2X, INCL MONT/DESM EXCL ESCORAMENTO                                                                                                                 </v>
          </cell>
          <cell r="C15380" t="str">
            <v>M2</v>
          </cell>
          <cell r="D15380">
            <v>67.430000000000007</v>
          </cell>
        </row>
        <row r="15381">
          <cell r="A15381" t="str">
            <v>74022/001</v>
          </cell>
          <cell r="B15381" t="str">
            <v xml:space="preserve">ENSAIO DE PENETRACAO - MATERIAL BETUMINOSO                                                                                                                                                              </v>
          </cell>
          <cell r="C15381" t="str">
            <v>UN</v>
          </cell>
          <cell r="D15381">
            <v>76.94</v>
          </cell>
        </row>
        <row r="15382">
          <cell r="A15382" t="str">
            <v>74022/002</v>
          </cell>
          <cell r="B15382" t="str">
            <v xml:space="preserve">ENSAIO DE VISCOSIDADE SAYBOLT - FUROL - MATERIAL BETUMINOSO                                                                                                                                             </v>
          </cell>
          <cell r="C15382" t="str">
            <v>UN</v>
          </cell>
          <cell r="D15382">
            <v>99.57</v>
          </cell>
        </row>
        <row r="15383">
          <cell r="A15383" t="str">
            <v>74022/003</v>
          </cell>
          <cell r="B15383" t="str">
            <v xml:space="preserve">ENSAIO DE DETERMINACAO DA PENEIRACAO - EMULSAO ASFALTICA                                                                                                                                                </v>
          </cell>
          <cell r="C15383" t="str">
            <v>UN</v>
          </cell>
          <cell r="D15383">
            <v>90.52000000000001</v>
          </cell>
        </row>
        <row r="15384">
          <cell r="A15384" t="str">
            <v>74022/004</v>
          </cell>
          <cell r="B15384" t="str">
            <v xml:space="preserve">ENSAIO DE DETERMINACAO DA SEDIMENTACAO - EMULSAO ASFALTICA                                                                                                                                              </v>
          </cell>
          <cell r="C15384" t="str">
            <v>UN</v>
          </cell>
          <cell r="D15384">
            <v>99.57</v>
          </cell>
        </row>
        <row r="15385">
          <cell r="A15385" t="str">
            <v>74022/006</v>
          </cell>
          <cell r="B15385" t="str">
            <v xml:space="preserve">ENSAIO DE GRANULOMETRIA POR PENEIRAMENTO - SOLOS                                                                                                                                                        </v>
          </cell>
          <cell r="C15385" t="str">
            <v>UN</v>
          </cell>
          <cell r="D15385">
            <v>72.41</v>
          </cell>
        </row>
        <row r="15386">
          <cell r="A15386" t="str">
            <v>74022/008</v>
          </cell>
          <cell r="B15386" t="str">
            <v xml:space="preserve">ENSAIO DE LIMITE DE LIQUIDEZ - SOLOS                                                                                                                                                                    </v>
          </cell>
          <cell r="C15386" t="str">
            <v>UN</v>
          </cell>
          <cell r="D15386">
            <v>45.260000000000005</v>
          </cell>
        </row>
        <row r="15387">
          <cell r="A15387" t="str">
            <v>74022/009</v>
          </cell>
          <cell r="B15387" t="str">
            <v xml:space="preserve">ENSAIO DE LIMITE DE PLASTICIDADE - SOLOS                                                                                                                                                                </v>
          </cell>
          <cell r="C15387" t="str">
            <v>UN</v>
          </cell>
          <cell r="D15387">
            <v>40.739999999999995</v>
          </cell>
        </row>
        <row r="15388">
          <cell r="A15388" t="str">
            <v>74022/010</v>
          </cell>
          <cell r="B15388" t="str">
            <v xml:space="preserve">ENSAIO DE COMPACTACAO - AMOSTRAS NAO TRABALHADAS - ENERGIA NORMAL - SOLOS                                                                                                                               </v>
          </cell>
          <cell r="C15388" t="str">
            <v>UN</v>
          </cell>
          <cell r="D15388">
            <v>86</v>
          </cell>
        </row>
        <row r="15389">
          <cell r="A15389" t="str">
            <v>74022/014</v>
          </cell>
          <cell r="B15389" t="str">
            <v xml:space="preserve">ENSAIO DE MASSA ESPECIFICA - IN SITU - METODO FRASCO DE AREIA - SOLOS                                                                                                                                   </v>
          </cell>
          <cell r="C15389" t="str">
            <v>UN</v>
          </cell>
          <cell r="D15389">
            <v>31.68</v>
          </cell>
        </row>
        <row r="15390">
          <cell r="A15390" t="str">
            <v>74022/015</v>
          </cell>
          <cell r="B15390" t="str">
            <v xml:space="preserve">ENSAIO DE MASSA ESPECIFICA - IN SITU - METODO BALAO DE BORRACHA - SOLOS                                                                                                                                 </v>
          </cell>
          <cell r="C15390" t="str">
            <v>UN</v>
          </cell>
          <cell r="D15390">
            <v>36.21</v>
          </cell>
        </row>
        <row r="15391">
          <cell r="A15391" t="str">
            <v>74022/018</v>
          </cell>
          <cell r="B15391" t="str">
            <v xml:space="preserve">ENSAIO DE MASSA ESPECIFICA - IN SITU - EMPREGO DO OLEO - SOLOS                                                                                                                                          </v>
          </cell>
          <cell r="C15391" t="str">
            <v>UN</v>
          </cell>
          <cell r="D15391">
            <v>49.78</v>
          </cell>
        </row>
        <row r="15392">
          <cell r="A15392" t="str">
            <v>74022/019</v>
          </cell>
          <cell r="B15392" t="str">
            <v xml:space="preserve">ENSAIO DE INDICE DE SUPORTE CALIFORNIA - AMOSTRAS NAO TRABALHADAS - ENERGIA NORMAL - SOLOS                                                                                                              </v>
          </cell>
          <cell r="C15392" t="str">
            <v>UN</v>
          </cell>
          <cell r="D15392">
            <v>104.1</v>
          </cell>
        </row>
        <row r="15393">
          <cell r="A15393" t="str">
            <v>74022/023</v>
          </cell>
          <cell r="B15393" t="str">
            <v xml:space="preserve">ENSAIO DE TEOR DE UMIDADE - PROCESSO SPEEDY - SOLOS E AGREGADOS MIUDOS                                                                                                                                  </v>
          </cell>
          <cell r="C15393" t="str">
            <v>UN</v>
          </cell>
          <cell r="D15393">
            <v>27.15</v>
          </cell>
        </row>
        <row r="15394">
          <cell r="A15394" t="str">
            <v>74022/025</v>
          </cell>
          <cell r="B15394" t="str">
            <v xml:space="preserve">ENSAIO DE PONTO DE FULGOR - MATERIAL BETUMINOSO                                                                                                                                                         </v>
          </cell>
          <cell r="C15394" t="str">
            <v>UN</v>
          </cell>
          <cell r="D15394">
            <v>72.41</v>
          </cell>
        </row>
        <row r="15395">
          <cell r="A15395" t="str">
            <v>74022/026</v>
          </cell>
          <cell r="B15395" t="str">
            <v xml:space="preserve">ENSAIO DE DESTILACAO - ASFALTO DILUIDO                                                                                                                                                                  </v>
          </cell>
          <cell r="C15395" t="str">
            <v>UN</v>
          </cell>
          <cell r="D15395">
            <v>117.67</v>
          </cell>
        </row>
        <row r="15396">
          <cell r="A15396" t="str">
            <v>74022/027</v>
          </cell>
          <cell r="B15396" t="str">
            <v xml:space="preserve">ENSAIO DE CONTROLE DE TAXA DE APLICACAO DE LIGANTE BETUMINOSO                                                                                                                                           </v>
          </cell>
          <cell r="C15396" t="str">
            <v>UN</v>
          </cell>
          <cell r="D15396">
            <v>31.68</v>
          </cell>
        </row>
        <row r="15397">
          <cell r="A15397" t="str">
            <v>74022/028</v>
          </cell>
          <cell r="B15397" t="str">
            <v xml:space="preserve">ENSAIO DE SUSCEPTIBILIDADE TERMICA - INDICE PFEIFFER - MATERIAL ASFALTICO                                                                                                                               </v>
          </cell>
          <cell r="C15397" t="str">
            <v>UN</v>
          </cell>
          <cell r="D15397">
            <v>113.15</v>
          </cell>
        </row>
        <row r="15398">
          <cell r="A15398" t="str">
            <v>74022/029</v>
          </cell>
          <cell r="B15398" t="str">
            <v xml:space="preserve">ENSAIO DE ESPUMA - MATERIAL ASFALTICO                                                                                                                                                                   </v>
          </cell>
          <cell r="C15398" t="str">
            <v>UN</v>
          </cell>
          <cell r="D15398">
            <v>81.47</v>
          </cell>
        </row>
        <row r="15399">
          <cell r="A15399" t="str">
            <v>74022/030</v>
          </cell>
          <cell r="B15399" t="str">
            <v xml:space="preserve">ENSAIO DE RESISTENCIA A COMPRESSAO SIMPLES - CONCRETO                                                                                                                                                   </v>
          </cell>
          <cell r="C15399" t="str">
            <v>UN</v>
          </cell>
          <cell r="D15399">
            <v>81.47</v>
          </cell>
        </row>
        <row r="15400">
          <cell r="A15400" t="str">
            <v>74022/032</v>
          </cell>
          <cell r="B15400" t="str">
            <v xml:space="preserve">ENSAIO DE RESISTENCIA A TRACAO NA FLEXAO DE CONCRETO                                                                                                                                                    </v>
          </cell>
          <cell r="C15400" t="str">
            <v>UN</v>
          </cell>
          <cell r="D15400">
            <v>90.52000000000001</v>
          </cell>
        </row>
        <row r="15401">
          <cell r="A15401" t="str">
            <v>74022/037</v>
          </cell>
          <cell r="B15401" t="str">
            <v xml:space="preserve">ENSAIO DE ADESIVIDADE A LIGANTE BETUMINOSO - AGREGADO GRAUDO                                                                                                                                            </v>
          </cell>
          <cell r="C15401" t="str">
            <v>UN</v>
          </cell>
          <cell r="D15401">
            <v>45.260000000000005</v>
          </cell>
        </row>
        <row r="15402">
          <cell r="A15402" t="str">
            <v>74022/040</v>
          </cell>
          <cell r="B15402" t="str">
            <v xml:space="preserve">ENSAIO MARSHALL - MISTURA BETUMINOSA A QUENTE                                                                                                                                                           </v>
          </cell>
          <cell r="C15402" t="str">
            <v>UN</v>
          </cell>
          <cell r="D15402">
            <v>158.41000000000003</v>
          </cell>
        </row>
        <row r="15403">
          <cell r="A15403" t="str">
            <v>74022/041</v>
          </cell>
          <cell r="B15403" t="str">
            <v xml:space="preserve">ENSAIO DE DETERMINACAO DO INDICE DE FORMA - AGREGADOS                                                                                                                                                   </v>
          </cell>
          <cell r="C15403" t="str">
            <v>UN</v>
          </cell>
          <cell r="D15403">
            <v>45.260000000000005</v>
          </cell>
        </row>
        <row r="15404">
          <cell r="A15404" t="str">
            <v>74022/042</v>
          </cell>
          <cell r="B15404" t="str">
            <v xml:space="preserve">ENSAIO DE EQUIVALENTE EM AREIA - SOLOS                                                                                                                                                                  </v>
          </cell>
          <cell r="C15404" t="str">
            <v>UN</v>
          </cell>
          <cell r="D15404">
            <v>40.739999999999995</v>
          </cell>
        </row>
        <row r="15405">
          <cell r="A15405" t="str">
            <v>74022/043</v>
          </cell>
          <cell r="B15405" t="str">
            <v xml:space="preserve">ENSAIO DE MOLDAGEM E CURA DE SOLO CIMENTO                                                                                                                                                               </v>
          </cell>
          <cell r="C15405" t="str">
            <v>UN</v>
          </cell>
          <cell r="D15405">
            <v>45.260000000000005</v>
          </cell>
        </row>
        <row r="15406">
          <cell r="A15406" t="str">
            <v>74022/044</v>
          </cell>
          <cell r="B15406" t="str">
            <v xml:space="preserve">ENSAIO DE COMPRESSAO AXIAL DE SOLO CIMENTO                                                                                                                                                              </v>
          </cell>
          <cell r="C15406" t="str">
            <v>UN</v>
          </cell>
          <cell r="D15406">
            <v>36.21</v>
          </cell>
        </row>
        <row r="15407">
          <cell r="A15407" t="str">
            <v>74022/045</v>
          </cell>
          <cell r="B15407" t="str">
            <v xml:space="preserve">ENSAIO DE VISCOSIDADE CINEMATICA - ASFALTO                                                                                                                                                              </v>
          </cell>
          <cell r="C15407" t="str">
            <v>UN</v>
          </cell>
          <cell r="D15407">
            <v>90.52000000000001</v>
          </cell>
        </row>
        <row r="15408">
          <cell r="A15408" t="str">
            <v>74022/047</v>
          </cell>
          <cell r="B15408" t="str">
            <v xml:space="preserve">ENSAIO DE RESIDUO POR EVAPORACAO - EMULSAO ASFALTICA                                                                                                                                                    </v>
          </cell>
          <cell r="C15408" t="str">
            <v>UN</v>
          </cell>
          <cell r="D15408">
            <v>45.260000000000005</v>
          </cell>
        </row>
        <row r="15409">
          <cell r="A15409" t="str">
            <v>74022/048</v>
          </cell>
          <cell r="B15409" t="str">
            <v xml:space="preserve">ENSAIO DE CARGA DA PARTICULA - EMULSAO ASFALTICA                                                                                                                                                        </v>
          </cell>
          <cell r="C15409" t="str">
            <v>UN</v>
          </cell>
          <cell r="D15409">
            <v>33.949999999999996</v>
          </cell>
        </row>
        <row r="15410">
          <cell r="A15410" t="str">
            <v>74022/049</v>
          </cell>
          <cell r="B15410" t="str">
            <v xml:space="preserve">ENSAIO DE DESEMULSIBILIDADE - EMULSAO ASFALTICA                                                                                                                                                         </v>
          </cell>
          <cell r="C15410" t="str">
            <v>UN</v>
          </cell>
          <cell r="D15410">
            <v>90.52000000000001</v>
          </cell>
        </row>
        <row r="15411">
          <cell r="A15411" t="str">
            <v>74022/050</v>
          </cell>
          <cell r="B15411" t="str">
            <v xml:space="preserve">ENSAIO DE DETERMINACAO DA TAXA DE ESPALHAMENTO DO AGREGADO                                                                                                                                              </v>
          </cell>
          <cell r="C15411" t="str">
            <v>UN</v>
          </cell>
          <cell r="D15411">
            <v>22.630000000000003</v>
          </cell>
        </row>
        <row r="15412">
          <cell r="A15412" t="str">
            <v>74022/051</v>
          </cell>
          <cell r="B15412" t="str">
            <v xml:space="preserve">ENSAIO DE ADESIVIDADE A LIGANTE BETUMINOSO - AGREGADO                                                                                                                                                   </v>
          </cell>
          <cell r="C15412" t="str">
            <v>UN</v>
          </cell>
          <cell r="D15412">
            <v>49.78</v>
          </cell>
        </row>
        <row r="15413">
          <cell r="A15413" t="str">
            <v>74022/052</v>
          </cell>
          <cell r="B15413" t="str">
            <v xml:space="preserve">ENSAIO DE GRANULOMETRIA DO AGREGADO                                                                                                                                                                     </v>
          </cell>
          <cell r="C15413" t="str">
            <v>UN</v>
          </cell>
          <cell r="D15413">
            <v>45.260000000000005</v>
          </cell>
        </row>
        <row r="15414">
          <cell r="A15414" t="str">
            <v>74022/053</v>
          </cell>
          <cell r="B15414" t="str">
            <v xml:space="preserve">ENSAIO DE CONTROLE DO GRAU DE COMPACTACAO DA MISTURA ASFALTICA                                                                                                                                          </v>
          </cell>
          <cell r="C15414" t="str">
            <v>UN</v>
          </cell>
          <cell r="D15414">
            <v>40.739999999999995</v>
          </cell>
        </row>
        <row r="15415">
          <cell r="A15415" t="str">
            <v>74022/054</v>
          </cell>
          <cell r="B15415" t="str">
            <v xml:space="preserve">ENSAIO DE GRANULOMETRIA DO FILLER                                                                                                                                                                       </v>
          </cell>
          <cell r="C15415" t="str">
            <v>UN</v>
          </cell>
          <cell r="D15415">
            <v>40.739999999999995</v>
          </cell>
        </row>
        <row r="15416">
          <cell r="A15416" t="str">
            <v>74022/055</v>
          </cell>
          <cell r="B15416" t="str">
            <v xml:space="preserve">ENSAIO DE TRACAO POR COMPRESSAO DIAMETRAL - MISTURAS BETUMINOSAS                                                                                                                                        </v>
          </cell>
          <cell r="C15416" t="str">
            <v>UN</v>
          </cell>
          <cell r="D15416">
            <v>113.15</v>
          </cell>
        </row>
        <row r="15417">
          <cell r="A15417" t="str">
            <v>74022/056</v>
          </cell>
          <cell r="B15417" t="str">
            <v xml:space="preserve">ENSAIO DE DENSIDADE DO MATERIAL BETUMINOSO                                                                                                                                                              </v>
          </cell>
          <cell r="C15417" t="str">
            <v>UN</v>
          </cell>
          <cell r="D15417">
            <v>32.54</v>
          </cell>
        </row>
        <row r="15418">
          <cell r="A15418" t="str">
            <v>74022/057</v>
          </cell>
          <cell r="B15418" t="str">
            <v xml:space="preserve">ENSAIO DE CONSISTENCIA DO CONCRETO CCR - INDICE VEBE                                                                                                                                                    </v>
          </cell>
          <cell r="C15418" t="str">
            <v>UN</v>
          </cell>
          <cell r="D15418">
            <v>32.54</v>
          </cell>
        </row>
        <row r="15419">
          <cell r="A15419" t="str">
            <v>74022/058</v>
          </cell>
          <cell r="B15419" t="str">
            <v xml:space="preserve">ENSAIO DE ABATIMENTO DO TRONCO DE CONE                                                                                                                                                                  </v>
          </cell>
          <cell r="C15419" t="str">
            <v>UN</v>
          </cell>
          <cell r="D15419">
            <v>32.54</v>
          </cell>
        </row>
        <row r="15420">
          <cell r="A15420" t="str">
            <v>74027/001</v>
          </cell>
          <cell r="B15420" t="str">
            <v>GRUPO GERADOR 150/170 KVA MOTOR DIESEL - DEPRECIACAO</v>
          </cell>
          <cell r="C15420" t="str">
            <v>H</v>
          </cell>
          <cell r="D15420">
            <v>5.21</v>
          </cell>
        </row>
        <row r="15421">
          <cell r="A15421" t="str">
            <v>74027/002</v>
          </cell>
          <cell r="B15421" t="str">
            <v>GRUPO GERADOR 150/170 KVA MOTOR DIESEL - JUROS</v>
          </cell>
          <cell r="C15421" t="str">
            <v>H</v>
          </cell>
          <cell r="D15421">
            <v>1.96</v>
          </cell>
        </row>
        <row r="15422">
          <cell r="A15422" t="str">
            <v>74027/003</v>
          </cell>
          <cell r="B15422" t="str">
            <v>GRUPO GERADOR 150/170 KVA MOTOR DIESEL - MANUTENCAO</v>
          </cell>
          <cell r="C15422" t="str">
            <v>H</v>
          </cell>
          <cell r="D15422">
            <v>2.61</v>
          </cell>
        </row>
        <row r="15423">
          <cell r="A15423" t="str">
            <v>74027/004</v>
          </cell>
          <cell r="B15423" t="str">
            <v>GRUPO GERADOR 150/170 KVA MOTOR DIESEL - MATERIAL NA OPERACAO</v>
          </cell>
          <cell r="C15423" t="str">
            <v>H</v>
          </cell>
          <cell r="D15423">
            <v>81.040000000000006</v>
          </cell>
        </row>
        <row r="15424">
          <cell r="A15424" t="str">
            <v>74028/001</v>
          </cell>
          <cell r="B15424" t="str">
            <v>GRUPO GERADOR 40 KVA MOTOR DIESEL - DEPRECIACAO E JUROS</v>
          </cell>
          <cell r="C15424" t="str">
            <v>H</v>
          </cell>
          <cell r="D15424">
            <v>2.58</v>
          </cell>
        </row>
        <row r="15425">
          <cell r="A15425" t="str">
            <v>74028/002</v>
          </cell>
          <cell r="B15425" t="str">
            <v>GRUPO GERADOR 40 KVA MOTOR DIESEL - MANUTENCAO</v>
          </cell>
          <cell r="C15425" t="str">
            <v>H</v>
          </cell>
          <cell r="D15425">
            <v>0.91</v>
          </cell>
        </row>
        <row r="15426">
          <cell r="A15426" t="str">
            <v>74028/003</v>
          </cell>
          <cell r="B15426" t="str">
            <v>GRUPO GERADOR 40 KVA MOTOR DIESEL - MATERIAL NA OPERACAO</v>
          </cell>
          <cell r="C15426" t="str">
            <v>H</v>
          </cell>
          <cell r="D15426">
            <v>26.53</v>
          </cell>
        </row>
        <row r="15427">
          <cell r="A15427" t="str">
            <v>74030/001</v>
          </cell>
          <cell r="B15427" t="str">
            <v>GUINDAUTO (CI) CAP.3,5 TON., MONTADO SOBRE CAMINHÃO TOCO (EXCL. O CAMINHÃO) APROX.2,0M DE ALCANCE HORIZONTAL, 7,0 NA VERTICAL. EXCL. OPERADOR.</v>
          </cell>
          <cell r="C15427" t="str">
            <v>H</v>
          </cell>
          <cell r="D15427">
            <v>26.57</v>
          </cell>
        </row>
        <row r="15428">
          <cell r="A15428" t="str">
            <v>74030/002</v>
          </cell>
          <cell r="B15428" t="str">
            <v>GUINDAUTO (CP) CARGA MAX 3,25T (A 2M) E 1,62T (A 4M), ALTURA MAX = 6,6M, MONTADO SOBRE CAMINHÃO TOCO (EXCL. O CAMINHÃO E OPERADOR).</v>
          </cell>
          <cell r="C15428" t="str">
            <v>H</v>
          </cell>
          <cell r="D15428">
            <v>30.58</v>
          </cell>
        </row>
        <row r="15429">
          <cell r="A15429" t="str">
            <v>74032/001</v>
          </cell>
          <cell r="B15429" t="str">
            <v>ESCAVADEIRA HIDRÁULICA SOBRE ESTEIRAS, CAÇAMBA 0,80 M3, PESO OPERACIONAL 17,8 T, POTÊNCIA LÍQUIDA 110 HP - CHP DIURNO. AF_10/2014</v>
          </cell>
          <cell r="C15429" t="str">
            <v>CHP</v>
          </cell>
          <cell r="D15429">
            <v>127.79999999999998</v>
          </cell>
        </row>
        <row r="15430">
          <cell r="A15430" t="str">
            <v>74035/001</v>
          </cell>
          <cell r="B15430" t="str">
            <v>CARREGADOR FRONTAL (PA CARREGADEIRA) SOBRE RODAS 105HP CAPACIDADE DA CAÇAMBA 1,4 A 1,7M3 - CHP - INCLUSIVE OPERADOR</v>
          </cell>
          <cell r="C15430" t="str">
            <v>H</v>
          </cell>
          <cell r="D15430">
            <v>123.49000000000001</v>
          </cell>
        </row>
        <row r="15431">
          <cell r="A15431" t="str">
            <v>74036/001</v>
          </cell>
          <cell r="B15431" t="str">
            <v>TRATOR DE ESTEIRAS, 153HP - CHI - INCLUSIVE OPERADOR</v>
          </cell>
          <cell r="C15431" t="str">
            <v>H</v>
          </cell>
          <cell r="D15431">
            <v>97.1</v>
          </cell>
        </row>
        <row r="15432">
          <cell r="A15432" t="str">
            <v>74036/002</v>
          </cell>
          <cell r="B15432" t="str">
            <v>TRATOR ESTEIRAS DIESEL 140CV - CHP - INCLUSIVE OPERADOR</v>
          </cell>
          <cell r="C15432" t="str">
            <v>H</v>
          </cell>
          <cell r="D15432">
            <v>223.45</v>
          </cell>
        </row>
        <row r="15433">
          <cell r="A15433" t="str">
            <v>74039/001</v>
          </cell>
          <cell r="B15433" t="str">
            <v xml:space="preserve">CERCA COM MOURÕES DE MADEIRA ROLIÇA D=11CM, ESPAÇAMENTO DE 2M, ALTURALIVRE DE 1M, CRAVADOS 0,50M, COM 5 FIOS DE ARAME FARPADO Nº14 CLASSE 250 - FORNEC E COLOC.                                         </v>
          </cell>
          <cell r="C15433" t="str">
            <v xml:space="preserve">M </v>
          </cell>
          <cell r="D15433">
            <v>18.380000000000003</v>
          </cell>
        </row>
        <row r="15434">
          <cell r="A15434" t="str">
            <v>74047/003</v>
          </cell>
          <cell r="B15434" t="str">
            <v xml:space="preserve">DOBRADICA EM LATAO CROMADO 3X3", COM ANEIS                                                                                                                                                              </v>
          </cell>
          <cell r="C15434" t="str">
            <v>UN</v>
          </cell>
          <cell r="D15434">
            <v>19.97</v>
          </cell>
        </row>
        <row r="15435">
          <cell r="A15435" t="str">
            <v>74157/003</v>
          </cell>
          <cell r="B15435" t="str">
            <v xml:space="preserve">LANCAMENTO/APLICACAO MANUAL DE CONCRETO EM ESTRUTURAS                                                                                                                                                   </v>
          </cell>
          <cell r="C15435" t="str">
            <v>M3</v>
          </cell>
          <cell r="D15435">
            <v>67.81</v>
          </cell>
        </row>
        <row r="15436">
          <cell r="A15436" t="str">
            <v>74157/004</v>
          </cell>
          <cell r="B15436" t="str">
            <v xml:space="preserve">LANCAMENTO/APLICACAO MANUAL DE CONCRETO EM FUNDACOES                                                                                                                                                    </v>
          </cell>
          <cell r="C15436" t="str">
            <v>M3</v>
          </cell>
          <cell r="D15436">
            <v>67.81</v>
          </cell>
        </row>
        <row r="15437">
          <cell r="A15437" t="str">
            <v>74164/004</v>
          </cell>
          <cell r="B15437" t="str">
            <v xml:space="preserve">LASTRO DE BRITA                                                                                                                                                                                         </v>
          </cell>
          <cell r="C15437" t="str">
            <v>M3</v>
          </cell>
          <cell r="D15437">
            <v>72.64</v>
          </cell>
        </row>
        <row r="15438">
          <cell r="A15438" t="str">
            <v>74254/002</v>
          </cell>
          <cell r="B15438" t="str">
            <v xml:space="preserve">FORNECIMENTO, CORTE, DOBRA E COLOCAÇÃO DE ACO CA-50 9,52MM (3/8)                                                                                                                                        </v>
          </cell>
          <cell r="C15438" t="str">
            <v>KG</v>
          </cell>
          <cell r="D15438">
            <v>0.3</v>
          </cell>
        </row>
        <row r="15440">
          <cell r="A15440" t="str">
            <v>Insumo</v>
          </cell>
          <cell r="B15440" t="str">
            <v>Descrição</v>
          </cell>
          <cell r="C15440" t="str">
            <v>Unidade</v>
          </cell>
          <cell r="D15440" t="str">
            <v>Valor R$</v>
          </cell>
        </row>
        <row r="15441">
          <cell r="A15441" t="str">
            <v>I7501</v>
          </cell>
          <cell r="B15441" t="str">
            <v>10 SLOTS CHASSIS MODULAR HARDWARE STYLE , MOD. 1746-A10AB</v>
          </cell>
          <cell r="C15441" t="str">
            <v>UN</v>
          </cell>
          <cell r="D15441">
            <v>1537.41</v>
          </cell>
        </row>
        <row r="15442">
          <cell r="A15442" t="str">
            <v>I7447</v>
          </cell>
          <cell r="B15442" t="str">
            <v>5/03 RS-232 ROGRAMMER CABLE 3m, MOD. 1747-CP3 AB</v>
          </cell>
          <cell r="C15442" t="str">
            <v>UN</v>
          </cell>
          <cell r="D15442">
            <v>67.260000000000005</v>
          </cell>
        </row>
        <row r="15443">
          <cell r="A15443" t="str">
            <v>I8222</v>
          </cell>
          <cell r="B15443" t="str">
            <v>ABÓBADA DE POLICARBONATO TRANSPARENTE</v>
          </cell>
          <cell r="C15443" t="str">
            <v>M2</v>
          </cell>
          <cell r="D15443">
            <v>597.48</v>
          </cell>
        </row>
        <row r="15444">
          <cell r="A15444" t="str">
            <v>I6472</v>
          </cell>
          <cell r="B15444" t="str">
            <v>ABRAÇADEIRA PARA POSTE DE CONCRETO DUPLO "T"</v>
          </cell>
          <cell r="C15444" t="str">
            <v>UN</v>
          </cell>
          <cell r="D15444">
            <v>5.67</v>
          </cell>
        </row>
        <row r="15445">
          <cell r="A15445" t="str">
            <v>I6700</v>
          </cell>
          <cell r="B15445" t="str">
            <v>ABRAÇADEIRAS EM FERRO BARRA CHATA 1/4" PINTURA EPOXI C/PARAFUSOS</v>
          </cell>
          <cell r="C15445" t="str">
            <v>UN</v>
          </cell>
          <cell r="D15445">
            <v>36.4</v>
          </cell>
        </row>
        <row r="15446">
          <cell r="A15446" t="str">
            <v>I0003</v>
          </cell>
          <cell r="B15446" t="str">
            <v>ABRIGO P/ HIDRANTE 60 X 90 X 17CM</v>
          </cell>
          <cell r="C15446" t="str">
            <v>UN</v>
          </cell>
          <cell r="D15446">
            <v>296.67</v>
          </cell>
        </row>
        <row r="15447">
          <cell r="A15447" t="str">
            <v>I0004</v>
          </cell>
          <cell r="B15447" t="str">
            <v>ABRIGO PRÉ-MOLDADO CONCRETO (FORNECIMENTO/ASSENTAMENTO)</v>
          </cell>
          <cell r="C15447" t="str">
            <v>UN</v>
          </cell>
          <cell r="D15447">
            <v>4685</v>
          </cell>
        </row>
        <row r="15448">
          <cell r="A15448" t="str">
            <v>I7443</v>
          </cell>
          <cell r="B15448" t="str">
            <v>AC INPUT MODULE FOR PLC, MOD. 1746-IA16 AB WITH16 CHANNELS</v>
          </cell>
          <cell r="C15448" t="str">
            <v>UN</v>
          </cell>
          <cell r="D15448">
            <v>916.71</v>
          </cell>
        </row>
        <row r="15449">
          <cell r="A15449" t="str">
            <v>I8560</v>
          </cell>
          <cell r="B15449" t="str">
            <v>ACELERADOR DE COBALTO 6%</v>
          </cell>
          <cell r="C15449" t="str">
            <v>L</v>
          </cell>
          <cell r="D15449">
            <v>57.6</v>
          </cell>
        </row>
        <row r="15450">
          <cell r="A15450" t="str">
            <v>I7438</v>
          </cell>
          <cell r="B15450" t="str">
            <v>ACESSÓRIOS DE BAIXA TENSÃO</v>
          </cell>
          <cell r="C15450" t="str">
            <v>CJ</v>
          </cell>
          <cell r="D15450">
            <v>357.45</v>
          </cell>
        </row>
        <row r="15451">
          <cell r="A15451" t="str">
            <v>I7428</v>
          </cell>
          <cell r="B15451" t="str">
            <v>ACESSÓRIOS DE MÉDIA TENSÃO</v>
          </cell>
          <cell r="C15451" t="str">
            <v>CJ</v>
          </cell>
          <cell r="D15451">
            <v>3717.53</v>
          </cell>
        </row>
        <row r="15452">
          <cell r="A15452" t="str">
            <v>I8198</v>
          </cell>
          <cell r="B15452" t="str">
            <v>ACESSÓRIOS P/ TRILHO -100</v>
          </cell>
          <cell r="C15452" t="str">
            <v>KG</v>
          </cell>
          <cell r="D15452">
            <v>6.79</v>
          </cell>
        </row>
        <row r="15453">
          <cell r="A15453" t="str">
            <v>I8258</v>
          </cell>
          <cell r="B15453" t="str">
            <v>ACESSÓRIOS PARA UNIDADE DE PESAGEM (FAROL LUMINOSO, SENSORES DE POSIÇÃO, SOFTWARE DE CONFIGURAÇÃO, CABOS, ETC)</v>
          </cell>
          <cell r="C15453" t="str">
            <v>CJ</v>
          </cell>
          <cell r="D15453">
            <v>21963.05</v>
          </cell>
        </row>
        <row r="15454">
          <cell r="A15454" t="str">
            <v>I7469</v>
          </cell>
          <cell r="B15454" t="str">
            <v>ACETILENO</v>
          </cell>
          <cell r="C15454" t="str">
            <v>KG</v>
          </cell>
          <cell r="D15454">
            <v>28.83</v>
          </cell>
        </row>
        <row r="15455">
          <cell r="A15455" t="str">
            <v>I0154</v>
          </cell>
          <cell r="B15455" t="str">
            <v>ÁCIDO MURIÁTICO</v>
          </cell>
          <cell r="C15455" t="str">
            <v>L</v>
          </cell>
          <cell r="D15455">
            <v>3.06</v>
          </cell>
        </row>
        <row r="15456">
          <cell r="A15456" t="str">
            <v>I0005</v>
          </cell>
          <cell r="B15456" t="str">
            <v>ACIONAD.MANUAL, TIPO QUEBRE O VIDRO, MOD. EUROTRON</v>
          </cell>
          <cell r="C15456" t="str">
            <v>UN</v>
          </cell>
          <cell r="D15456">
            <v>35.369999999999997</v>
          </cell>
        </row>
        <row r="15457">
          <cell r="A15457" t="str">
            <v>I0157</v>
          </cell>
          <cell r="B15457" t="str">
            <v>AÇO CA-25</v>
          </cell>
          <cell r="C15457" t="str">
            <v>KG</v>
          </cell>
          <cell r="D15457">
            <v>3.16</v>
          </cell>
        </row>
        <row r="15458">
          <cell r="A15458" t="str">
            <v>I0163</v>
          </cell>
          <cell r="B15458" t="str">
            <v>AÇO CA-50</v>
          </cell>
          <cell r="C15458" t="str">
            <v>KG</v>
          </cell>
          <cell r="D15458">
            <v>3.01</v>
          </cell>
        </row>
        <row r="15459">
          <cell r="A15459" t="str">
            <v>I7952</v>
          </cell>
          <cell r="B15459" t="str">
            <v>AÇO CA-50/60</v>
          </cell>
          <cell r="C15459" t="str">
            <v>KG</v>
          </cell>
          <cell r="D15459">
            <v>2.98</v>
          </cell>
        </row>
        <row r="15460">
          <cell r="A15460" t="str">
            <v>I0169</v>
          </cell>
          <cell r="B15460" t="str">
            <v>AÇO CA-60</v>
          </cell>
          <cell r="C15460" t="str">
            <v>KG</v>
          </cell>
          <cell r="D15460">
            <v>3.1</v>
          </cell>
        </row>
        <row r="15461">
          <cell r="A15461" t="str">
            <v>I0006</v>
          </cell>
          <cell r="B15461" t="str">
            <v>ADAPTADOR - 65X65MM (2 1/2X2 1/2'')</v>
          </cell>
          <cell r="C15461" t="str">
            <v>UN</v>
          </cell>
          <cell r="D15461">
            <v>60.87</v>
          </cell>
        </row>
        <row r="15462">
          <cell r="A15462" t="str">
            <v>I2898</v>
          </cell>
          <cell r="B15462" t="str">
            <v>ADAPTADOR PARA POLIETILENO 20 x 1/2"</v>
          </cell>
          <cell r="C15462" t="str">
            <v>UN</v>
          </cell>
          <cell r="D15462">
            <v>2.23</v>
          </cell>
        </row>
        <row r="15463">
          <cell r="A15463" t="str">
            <v>I2899</v>
          </cell>
          <cell r="B15463" t="str">
            <v>ADAPTADOR PARA POLIETILENO 20 x 3/4"</v>
          </cell>
          <cell r="C15463" t="str">
            <v>UN</v>
          </cell>
          <cell r="D15463">
            <v>2.31</v>
          </cell>
        </row>
        <row r="15464">
          <cell r="A15464" t="str">
            <v>I2900</v>
          </cell>
          <cell r="B15464" t="str">
            <v>ADAPTADOR PARA POLIETILENO 32 x 1"</v>
          </cell>
          <cell r="C15464" t="str">
            <v>UN</v>
          </cell>
          <cell r="D15464">
            <v>3.48</v>
          </cell>
        </row>
        <row r="15465">
          <cell r="A15465" t="str">
            <v>I3082</v>
          </cell>
          <cell r="B15465" t="str">
            <v>ADAPTADOR PBA  PONTA / ROSCA DN 75</v>
          </cell>
          <cell r="C15465" t="str">
            <v>UN</v>
          </cell>
          <cell r="D15465">
            <v>13.78</v>
          </cell>
        </row>
        <row r="15466">
          <cell r="A15466" t="str">
            <v>I3085</v>
          </cell>
          <cell r="B15466" t="str">
            <v>ADAPTADOR PBA / BOLSA DEFoFo JE DN 100</v>
          </cell>
          <cell r="C15466" t="str">
            <v>UN</v>
          </cell>
          <cell r="D15466">
            <v>56.14</v>
          </cell>
        </row>
        <row r="15467">
          <cell r="A15467" t="str">
            <v>I3083</v>
          </cell>
          <cell r="B15467" t="str">
            <v>ADAPTADOR PBA / BOLSA DEFoFo JE DN 50</v>
          </cell>
          <cell r="C15467" t="str">
            <v>UN</v>
          </cell>
          <cell r="D15467">
            <v>14.09</v>
          </cell>
        </row>
        <row r="15468">
          <cell r="A15468" t="str">
            <v>I3084</v>
          </cell>
          <cell r="B15468" t="str">
            <v>ADAPTADOR PBA / BOLSA DEFoFo JE DN 75</v>
          </cell>
          <cell r="C15468" t="str">
            <v>UN</v>
          </cell>
          <cell r="D15468">
            <v>39.26</v>
          </cell>
        </row>
        <row r="15469">
          <cell r="A15469" t="str">
            <v>I3088</v>
          </cell>
          <cell r="B15469" t="str">
            <v>ADAPTADOR PBA / LUVA DE FIBROCIMENTO DN 100</v>
          </cell>
          <cell r="C15469" t="str">
            <v>UN</v>
          </cell>
          <cell r="D15469">
            <v>52.46</v>
          </cell>
        </row>
        <row r="15470">
          <cell r="A15470" t="str">
            <v>I3086</v>
          </cell>
          <cell r="B15470" t="str">
            <v>ADAPTADOR PBA / LUVA DE FIBROCIMENTO DN 50</v>
          </cell>
          <cell r="C15470" t="str">
            <v>UN</v>
          </cell>
          <cell r="D15470">
            <v>30.1</v>
          </cell>
        </row>
        <row r="15471">
          <cell r="A15471" t="str">
            <v>I3087</v>
          </cell>
          <cell r="B15471" t="str">
            <v>ADAPTADOR PBA / LUVA DE FIBROCIMENTO DN 75</v>
          </cell>
          <cell r="C15471" t="str">
            <v>UN</v>
          </cell>
          <cell r="D15471">
            <v>41.51</v>
          </cell>
        </row>
        <row r="15472">
          <cell r="A15472" t="str">
            <v>I3078</v>
          </cell>
          <cell r="B15472" t="str">
            <v>ADAPTADOR PBA BOLSA / ROSCA DN 50</v>
          </cell>
          <cell r="C15472" t="str">
            <v>UN</v>
          </cell>
          <cell r="D15472">
            <v>14.09</v>
          </cell>
        </row>
        <row r="15473">
          <cell r="A15473" t="str">
            <v>I3079</v>
          </cell>
          <cell r="B15473" t="str">
            <v>ADAPTADOR PBA BOLSA / ROSCA DN 75</v>
          </cell>
          <cell r="C15473" t="str">
            <v>UN</v>
          </cell>
          <cell r="D15473">
            <v>39.26</v>
          </cell>
        </row>
        <row r="15474">
          <cell r="A15474" t="str">
            <v>I3080</v>
          </cell>
          <cell r="B15474" t="str">
            <v>ADAPTADOR PBA BOLSA/ ROSCA DN 100</v>
          </cell>
          <cell r="C15474" t="str">
            <v>UN</v>
          </cell>
          <cell r="D15474">
            <v>56.14</v>
          </cell>
        </row>
        <row r="15475">
          <cell r="A15475" t="str">
            <v>I3081</v>
          </cell>
          <cell r="B15475" t="str">
            <v>ADAPTADOR PBA PONTA / ROSCA DN 50</v>
          </cell>
          <cell r="C15475" t="str">
            <v>UN</v>
          </cell>
          <cell r="D15475">
            <v>5.18</v>
          </cell>
        </row>
        <row r="15476">
          <cell r="A15476" t="str">
            <v>I6846</v>
          </cell>
          <cell r="B15476" t="str">
            <v>ADAPTADOR PBS BOLSA ROSCA 150mm x 6'</v>
          </cell>
          <cell r="C15476" t="str">
            <v>UN</v>
          </cell>
          <cell r="D15476">
            <v>85.59</v>
          </cell>
        </row>
        <row r="15477">
          <cell r="A15477" t="str">
            <v>I0007</v>
          </cell>
          <cell r="B15477" t="str">
            <v>ADAPTADOR PVC P/SIFÃO 1 1/4''X40MM</v>
          </cell>
          <cell r="C15477" t="str">
            <v>UN</v>
          </cell>
          <cell r="D15477">
            <v>1.83</v>
          </cell>
        </row>
        <row r="15478">
          <cell r="A15478" t="str">
            <v>I6722</v>
          </cell>
          <cell r="B15478" t="str">
            <v>ADAPTADOR PVC REGISTRO 25MM (3/4")</v>
          </cell>
          <cell r="C15478" t="str">
            <v>UN</v>
          </cell>
          <cell r="D15478">
            <v>0.76</v>
          </cell>
        </row>
        <row r="15479">
          <cell r="A15479" t="str">
            <v>I6723</v>
          </cell>
          <cell r="B15479" t="str">
            <v>ADAPTADOR PVC REGISTRO 32MM (1")</v>
          </cell>
          <cell r="C15479" t="str">
            <v>UN</v>
          </cell>
          <cell r="D15479">
            <v>1.2</v>
          </cell>
        </row>
        <row r="15480">
          <cell r="A15480" t="str">
            <v>I6724</v>
          </cell>
          <cell r="B15480" t="str">
            <v>ADAPTADOR PVC REGISTRO 40MM (1 1/4")</v>
          </cell>
          <cell r="C15480" t="str">
            <v>UN</v>
          </cell>
          <cell r="D15480">
            <v>3.05</v>
          </cell>
        </row>
        <row r="15481">
          <cell r="A15481" t="str">
            <v>I6725</v>
          </cell>
          <cell r="B15481" t="str">
            <v>ADAPTADOR PVC REGISTRO 50MM (1 1/2")</v>
          </cell>
          <cell r="C15481" t="str">
            <v>UN</v>
          </cell>
          <cell r="D15481">
            <v>3.9</v>
          </cell>
        </row>
        <row r="15482">
          <cell r="A15482" t="str">
            <v>I6726</v>
          </cell>
          <cell r="B15482" t="str">
            <v>ADAPTADOR PVC REGISTRO 60MM (2")</v>
          </cell>
          <cell r="C15482" t="str">
            <v>UN</v>
          </cell>
          <cell r="D15482">
            <v>9.5500000000000007</v>
          </cell>
        </row>
        <row r="15483">
          <cell r="A15483" t="str">
            <v>I0008</v>
          </cell>
          <cell r="B15483" t="str">
            <v>ADAPTADOR PVC REGISTRO 75MM (2 1/2'')</v>
          </cell>
          <cell r="C15483" t="str">
            <v>UN</v>
          </cell>
          <cell r="D15483">
            <v>14.14</v>
          </cell>
        </row>
        <row r="15484">
          <cell r="A15484" t="str">
            <v>I0009</v>
          </cell>
          <cell r="B15484" t="str">
            <v>ADAPTADOR PVC REGISTRO 85MM (3'')</v>
          </cell>
          <cell r="C15484" t="str">
            <v>UN</v>
          </cell>
          <cell r="D15484">
            <v>24.5</v>
          </cell>
        </row>
        <row r="15485">
          <cell r="A15485" t="str">
            <v>I0010</v>
          </cell>
          <cell r="B15485" t="str">
            <v>ADAPTADOR PVC SOLD. FLANGES LIVRES P/CX. D'ÁGUA 110MM</v>
          </cell>
          <cell r="C15485" t="str">
            <v>UN</v>
          </cell>
          <cell r="D15485">
            <v>231.24</v>
          </cell>
        </row>
        <row r="15486">
          <cell r="A15486" t="str">
            <v>I0011</v>
          </cell>
          <cell r="B15486" t="str">
            <v>ADAPTADOR PVC SOLD. FLANGES LIVRES P/CX. D'ÁGUA 20MM</v>
          </cell>
          <cell r="C15486" t="str">
            <v>UN</v>
          </cell>
          <cell r="D15486">
            <v>8.8000000000000007</v>
          </cell>
        </row>
        <row r="15487">
          <cell r="A15487" t="str">
            <v>I0012</v>
          </cell>
          <cell r="B15487" t="str">
            <v>ADAPTADOR PVC SOLD. FLANGES LIVRES P/CX. D'ÁGUA 25MM</v>
          </cell>
          <cell r="C15487" t="str">
            <v>UN</v>
          </cell>
          <cell r="D15487">
            <v>10.93</v>
          </cell>
        </row>
        <row r="15488">
          <cell r="A15488" t="str">
            <v>I0013</v>
          </cell>
          <cell r="B15488" t="str">
            <v>ADAPTADOR PVC SOLD. FLANGES LIVRES P/CX. D'ÁGUA 32MM</v>
          </cell>
          <cell r="C15488" t="str">
            <v>UN</v>
          </cell>
          <cell r="D15488">
            <v>14.7</v>
          </cell>
        </row>
        <row r="15489">
          <cell r="A15489" t="str">
            <v>I0014</v>
          </cell>
          <cell r="B15489" t="str">
            <v>ADAPTADOR PVC SOLD. FLANGES LIVRES P/CX. D'ÁGUA 40MM</v>
          </cell>
          <cell r="C15489" t="str">
            <v>UN</v>
          </cell>
          <cell r="D15489">
            <v>19.2</v>
          </cell>
        </row>
        <row r="15490">
          <cell r="A15490" t="str">
            <v>I0015</v>
          </cell>
          <cell r="B15490" t="str">
            <v>ADAPTADOR PVC SOLD. FLANGES LIVRES P/CX. D'ÁGUA 50MM</v>
          </cell>
          <cell r="C15490" t="str">
            <v>UN</v>
          </cell>
          <cell r="D15490">
            <v>25.2</v>
          </cell>
        </row>
        <row r="15491">
          <cell r="A15491" t="str">
            <v>I0016</v>
          </cell>
          <cell r="B15491" t="str">
            <v>ADAPTADOR PVC SOLD. FLANGES LIVRES P/CX. D'ÁGUA 60MM</v>
          </cell>
          <cell r="C15491" t="str">
            <v>UN</v>
          </cell>
          <cell r="D15491">
            <v>37.5</v>
          </cell>
        </row>
        <row r="15492">
          <cell r="A15492" t="str">
            <v>I0017</v>
          </cell>
          <cell r="B15492" t="str">
            <v>ADAPTADOR PVC SOLD. FLANGES LIVRES P/CX. D'ÁGUA 75MM</v>
          </cell>
          <cell r="C15492" t="str">
            <v>UN</v>
          </cell>
          <cell r="D15492">
            <v>132.9</v>
          </cell>
        </row>
        <row r="15493">
          <cell r="A15493" t="str">
            <v>I0018</v>
          </cell>
          <cell r="B15493" t="str">
            <v>ADAPTADOR PVC SOLD. FLANGES LIVRES P/CX. D'ÁGUA 85MM</v>
          </cell>
          <cell r="C15493" t="str">
            <v>UN</v>
          </cell>
          <cell r="D15493">
            <v>215.9</v>
          </cell>
        </row>
        <row r="15494">
          <cell r="A15494" t="str">
            <v>I0019</v>
          </cell>
          <cell r="B15494" t="str">
            <v>ADAPTADOR PVC SOLDAVEL CURTO LR P/REG. 25x3/4"</v>
          </cell>
          <cell r="C15494" t="str">
            <v>UN</v>
          </cell>
          <cell r="D15494">
            <v>0.9</v>
          </cell>
        </row>
        <row r="15495">
          <cell r="A15495" t="str">
            <v>I6267</v>
          </cell>
          <cell r="B15495" t="str">
            <v>ADAPTADOR SOLDÁVEL BOLSA/ROSCA DN 60mmX2"</v>
          </cell>
          <cell r="C15495" t="str">
            <v>UN</v>
          </cell>
          <cell r="D15495">
            <v>3.32</v>
          </cell>
        </row>
        <row r="15496">
          <cell r="A15496" t="str">
            <v>I0020</v>
          </cell>
          <cell r="B15496" t="str">
            <v>ADAPTADOR SOLDAVEL C/FLANGE P/CX D'ÁGUA 32x1"</v>
          </cell>
          <cell r="C15496" t="str">
            <v>UN</v>
          </cell>
          <cell r="D15496">
            <v>13.23</v>
          </cell>
        </row>
        <row r="15497">
          <cell r="A15497" t="str">
            <v>I8367</v>
          </cell>
          <cell r="B15497" t="str">
            <v>ADAPTER CABLE, CAT. "6" DE 2,50m</v>
          </cell>
          <cell r="C15497" t="str">
            <v>UN</v>
          </cell>
          <cell r="D15497">
            <v>9.5299999999999994</v>
          </cell>
        </row>
        <row r="15498">
          <cell r="A15498" t="str">
            <v>I0021</v>
          </cell>
          <cell r="B15498" t="str">
            <v>ADESIVO 90ML</v>
          </cell>
          <cell r="C15498" t="str">
            <v>UN</v>
          </cell>
          <cell r="D15498">
            <v>3.42</v>
          </cell>
        </row>
        <row r="15499">
          <cell r="A15499" t="str">
            <v>I0022</v>
          </cell>
          <cell r="B15499" t="str">
            <v>ADESIVO A BASE ASF.E ELAST.EMULS.P/ ADER.MANTAS</v>
          </cell>
          <cell r="C15499" t="str">
            <v>KG</v>
          </cell>
          <cell r="D15499">
            <v>6.6</v>
          </cell>
        </row>
        <row r="15500">
          <cell r="A15500" t="str">
            <v>I0023</v>
          </cell>
          <cell r="B15500" t="str">
            <v>ADESIVO AUTO VULCANIZANTE</v>
          </cell>
          <cell r="C15500" t="str">
            <v>L</v>
          </cell>
          <cell r="D15500">
            <v>26.87</v>
          </cell>
        </row>
        <row r="15501">
          <cell r="A15501" t="str">
            <v>I0024</v>
          </cell>
          <cell r="B15501" t="str">
            <v>ADESIVO DE CONTATO</v>
          </cell>
          <cell r="C15501" t="str">
            <v>KG</v>
          </cell>
          <cell r="D15501">
            <v>8.6</v>
          </cell>
        </row>
        <row r="15502">
          <cell r="A15502" t="str">
            <v>I0025</v>
          </cell>
          <cell r="B15502" t="str">
            <v>ADESIVO HIDRO-ASFALTICO</v>
          </cell>
          <cell r="C15502" t="str">
            <v>L</v>
          </cell>
          <cell r="D15502">
            <v>3.43</v>
          </cell>
        </row>
        <row r="15503">
          <cell r="A15503" t="str">
            <v>I0026</v>
          </cell>
          <cell r="B15503" t="str">
            <v>ADESIVO PARA TUBO DE PVC RIGIDO</v>
          </cell>
          <cell r="C15503" t="str">
            <v>KG</v>
          </cell>
          <cell r="D15503">
            <v>29.33</v>
          </cell>
        </row>
        <row r="15504">
          <cell r="A15504" t="str">
            <v>I0027</v>
          </cell>
          <cell r="B15504" t="str">
            <v>ADITIVO EXPANSOR</v>
          </cell>
          <cell r="C15504" t="str">
            <v>L</v>
          </cell>
          <cell r="D15504">
            <v>12.1</v>
          </cell>
        </row>
        <row r="15505">
          <cell r="A15505" t="str">
            <v>I0028</v>
          </cell>
          <cell r="B15505" t="str">
            <v>ADITIVO HIDROFUGO</v>
          </cell>
          <cell r="C15505" t="str">
            <v>KG</v>
          </cell>
          <cell r="D15505">
            <v>4.5</v>
          </cell>
        </row>
        <row r="15506">
          <cell r="A15506" t="str">
            <v>I8423</v>
          </cell>
          <cell r="B15506" t="str">
            <v>ADITIVO LÍQUIDO CONTROLADOR DE RUPTURA</v>
          </cell>
          <cell r="C15506" t="str">
            <v>KG</v>
          </cell>
          <cell r="D15506">
            <v>4.2</v>
          </cell>
        </row>
        <row r="15507">
          <cell r="A15507" t="str">
            <v>I6801</v>
          </cell>
          <cell r="B15507" t="str">
            <v>ADITIVO PLASTIFICANTE DENSIFICADOR E RETARDADOR DE PEGA</v>
          </cell>
          <cell r="C15507" t="str">
            <v>KG</v>
          </cell>
          <cell r="D15507">
            <v>2.82</v>
          </cell>
        </row>
        <row r="15508">
          <cell r="A15508" t="str">
            <v>I0029</v>
          </cell>
          <cell r="B15508" t="str">
            <v>ADITIVO PLASTIMENT BV-40</v>
          </cell>
          <cell r="C15508" t="str">
            <v>L</v>
          </cell>
          <cell r="D15508">
            <v>3.45</v>
          </cell>
        </row>
        <row r="15509">
          <cell r="A15509" t="str">
            <v>I0030</v>
          </cell>
          <cell r="B15509" t="str">
            <v>ADUBO MINERAL (10-10-10NPK)</v>
          </cell>
          <cell r="C15509" t="str">
            <v>KG</v>
          </cell>
          <cell r="D15509">
            <v>3</v>
          </cell>
        </row>
        <row r="15510">
          <cell r="A15510" t="str">
            <v>I0031</v>
          </cell>
          <cell r="B15510" t="str">
            <v>ADUBO ORGANICO CURTIDO (ESTERCO)</v>
          </cell>
          <cell r="C15510" t="str">
            <v>M3</v>
          </cell>
          <cell r="D15510">
            <v>142</v>
          </cell>
        </row>
        <row r="15511">
          <cell r="A15511" t="str">
            <v>I6310</v>
          </cell>
          <cell r="B15511" t="str">
            <v>AERADOR DE BANDEJAS EM FYBERGLASS CAPACIDADE DE 11,1 à 19,0 l/s</v>
          </cell>
          <cell r="C15511" t="str">
            <v>UN</v>
          </cell>
          <cell r="D15511">
            <v>75504</v>
          </cell>
        </row>
        <row r="15512">
          <cell r="A15512" t="str">
            <v>I6311</v>
          </cell>
          <cell r="B15512" t="str">
            <v>AERADOR DE BANDEJAS EM FYBERGLASS CAPACIDADE DE 19,1 à 32,0 l/s</v>
          </cell>
          <cell r="C15512" t="str">
            <v>UN</v>
          </cell>
          <cell r="D15512">
            <v>107435.9</v>
          </cell>
        </row>
        <row r="15513">
          <cell r="A15513" t="str">
            <v>I6312</v>
          </cell>
          <cell r="B15513" t="str">
            <v>AERADOR DE BANDEJAS EM FYBERGLASS CAPACIDADE DE 32,1 à 50,0 l/s</v>
          </cell>
          <cell r="C15513" t="str">
            <v>UN</v>
          </cell>
          <cell r="D15513">
            <v>144244.1</v>
          </cell>
        </row>
        <row r="15514">
          <cell r="A15514" t="str">
            <v>I6309</v>
          </cell>
          <cell r="B15514" t="str">
            <v>AERADOR DE BANDEJAS EM FYBERGLASS CAPACIDADE DE 5,1 à 11,0 l/s</v>
          </cell>
          <cell r="C15514" t="str">
            <v>UN</v>
          </cell>
          <cell r="D15514">
            <v>58358.3</v>
          </cell>
        </row>
        <row r="15515">
          <cell r="A15515" t="str">
            <v>I6313</v>
          </cell>
          <cell r="B15515" t="str">
            <v>AERADOR DE BANDEJAS EM FYBERGLASS CAPACIDADE DE 50,10 à 72,0 l/s</v>
          </cell>
          <cell r="C15515" t="str">
            <v>UN</v>
          </cell>
          <cell r="D15515">
            <v>171771.6</v>
          </cell>
        </row>
        <row r="15516">
          <cell r="A15516" t="str">
            <v>I6308</v>
          </cell>
          <cell r="B15516" t="str">
            <v>AERADOR DE BANDEJAS EM FYBERGLASS CAPACIDADE DE ATÉ 5,0 l/s</v>
          </cell>
          <cell r="C15516" t="str">
            <v>UN</v>
          </cell>
          <cell r="D15516">
            <v>44515.9</v>
          </cell>
        </row>
        <row r="15517">
          <cell r="A15517" t="str">
            <v>I0032</v>
          </cell>
          <cell r="B15517" t="str">
            <v>AFASTADOR FIBROCIMENTO (CANALETE 90)</v>
          </cell>
          <cell r="C15517" t="str">
            <v>UN</v>
          </cell>
          <cell r="D15517">
            <v>3.98</v>
          </cell>
        </row>
        <row r="15518">
          <cell r="A15518" t="str">
            <v>I0033</v>
          </cell>
          <cell r="B15518" t="str">
            <v>AGLUTINANTE ORGANO-SINTETICO</v>
          </cell>
          <cell r="C15518" t="str">
            <v>L</v>
          </cell>
          <cell r="D15518">
            <v>9.18</v>
          </cell>
        </row>
        <row r="15519">
          <cell r="A15519" t="str">
            <v>I0034</v>
          </cell>
          <cell r="B15519" t="str">
            <v>AGREGADO DE ALTA RESISTÊNCIA PARA PISOS</v>
          </cell>
          <cell r="C15519" t="str">
            <v>KG</v>
          </cell>
          <cell r="D15519">
            <v>0.41</v>
          </cell>
        </row>
        <row r="15520">
          <cell r="A15520" t="str">
            <v>I2294</v>
          </cell>
          <cell r="B15520" t="str">
            <v>ÁGUA</v>
          </cell>
          <cell r="C15520" t="str">
            <v>M3</v>
          </cell>
          <cell r="D15520">
            <v>4.2</v>
          </cell>
        </row>
        <row r="15521">
          <cell r="A15521" t="str">
            <v>I0035</v>
          </cell>
          <cell r="B15521" t="str">
            <v>AGUARRAZ MINERAL</v>
          </cell>
          <cell r="C15521" t="str">
            <v>L</v>
          </cell>
          <cell r="D15521">
            <v>10.46</v>
          </cell>
        </row>
        <row r="15522">
          <cell r="A15522" t="str">
            <v>I0036</v>
          </cell>
          <cell r="B15522" t="str">
            <v>AGULHA 125 PARA SACO</v>
          </cell>
          <cell r="C15522" t="str">
            <v>UN</v>
          </cell>
          <cell r="D15522">
            <v>0.8</v>
          </cell>
        </row>
        <row r="15523">
          <cell r="A15523" t="str">
            <v>I0037</v>
          </cell>
          <cell r="B15523" t="str">
            <v>AJUDANTE</v>
          </cell>
          <cell r="C15523" t="str">
            <v>H</v>
          </cell>
          <cell r="D15523">
            <v>4.7699999999999996</v>
          </cell>
        </row>
        <row r="15524">
          <cell r="A15524" t="str">
            <v>I0039</v>
          </cell>
          <cell r="B15524" t="str">
            <v>AJUDANTE DE APLICADOR DE IMPERMEABILIZAÇÃO</v>
          </cell>
          <cell r="C15524" t="str">
            <v>H</v>
          </cell>
          <cell r="D15524">
            <v>4.7699999999999996</v>
          </cell>
        </row>
        <row r="15525">
          <cell r="A15525" t="str">
            <v>I0040</v>
          </cell>
          <cell r="B15525" t="str">
            <v>AJUDANTE DE ARMADOR/FERREIRO</v>
          </cell>
          <cell r="C15525" t="str">
            <v>H</v>
          </cell>
          <cell r="D15525">
            <v>4.7699999999999996</v>
          </cell>
        </row>
        <row r="15526">
          <cell r="A15526" t="str">
            <v>I0041</v>
          </cell>
          <cell r="B15526" t="str">
            <v>AJUDANTE DE CARPINTEIRO</v>
          </cell>
          <cell r="C15526" t="str">
            <v>H</v>
          </cell>
          <cell r="D15526">
            <v>4.7699999999999996</v>
          </cell>
        </row>
        <row r="15527">
          <cell r="A15527" t="str">
            <v>I0042</v>
          </cell>
          <cell r="B15527" t="str">
            <v>AJUDANTE DE ELETRICISTA</v>
          </cell>
          <cell r="C15527" t="str">
            <v>H</v>
          </cell>
          <cell r="D15527">
            <v>4.7699999999999996</v>
          </cell>
        </row>
        <row r="15528">
          <cell r="A15528" t="str">
            <v>I0043</v>
          </cell>
          <cell r="B15528" t="str">
            <v>AJUDANTE DE ENCANADOR</v>
          </cell>
          <cell r="C15528" t="str">
            <v>H</v>
          </cell>
          <cell r="D15528">
            <v>4.7699999999999996</v>
          </cell>
        </row>
        <row r="15529">
          <cell r="A15529" t="str">
            <v>I0044</v>
          </cell>
          <cell r="B15529" t="str">
            <v>AJUDANTE DE GRANITEIRO/MARMORISTA</v>
          </cell>
          <cell r="C15529" t="str">
            <v>H</v>
          </cell>
          <cell r="D15529">
            <v>4.7699999999999996</v>
          </cell>
        </row>
        <row r="15530">
          <cell r="A15530" t="str">
            <v>I0045</v>
          </cell>
          <cell r="B15530" t="str">
            <v>AJUDANTE DE PINTOR</v>
          </cell>
          <cell r="C15530" t="str">
            <v>H</v>
          </cell>
          <cell r="D15530">
            <v>4.7699999999999996</v>
          </cell>
        </row>
        <row r="15531">
          <cell r="A15531" t="str">
            <v>I0046</v>
          </cell>
          <cell r="B15531" t="str">
            <v>AJUDANTE DE SERRALHEIRO</v>
          </cell>
          <cell r="C15531" t="str">
            <v>H</v>
          </cell>
          <cell r="D15531">
            <v>4.7699999999999996</v>
          </cell>
        </row>
        <row r="15532">
          <cell r="A15532" t="str">
            <v>I0047</v>
          </cell>
          <cell r="B15532" t="str">
            <v>AJUDANTE DE TELHADISTA</v>
          </cell>
          <cell r="C15532" t="str">
            <v>H</v>
          </cell>
          <cell r="D15532">
            <v>4.7699999999999996</v>
          </cell>
        </row>
        <row r="15533">
          <cell r="A15533" t="str">
            <v>I7452</v>
          </cell>
          <cell r="B15533" t="str">
            <v>ALARME SONORO/VISUAL, SIRENE 120 dB, COM ACIONADOR MANUAL, ALIMENTAÇÃO 220 VAC</v>
          </cell>
          <cell r="C15533" t="str">
            <v>UN</v>
          </cell>
          <cell r="D15533">
            <v>224.4</v>
          </cell>
        </row>
        <row r="15534">
          <cell r="A15534" t="str">
            <v>I8212</v>
          </cell>
          <cell r="B15534" t="str">
            <v>ALÇA PREFORMADA DE DISTRIBUIÇÃO PARA CONDUTOR DE ALUMÍNIO 2,0 AWG</v>
          </cell>
          <cell r="C15534" t="str">
            <v>UN</v>
          </cell>
          <cell r="D15534">
            <v>3.73</v>
          </cell>
        </row>
        <row r="15535">
          <cell r="A15535" t="str">
            <v>I8213</v>
          </cell>
          <cell r="B15535" t="str">
            <v>ALÇA PREFORMADA DE DISTRIBUIÇÃO PARA CONDUTOR DE COBRE 2,0 AWG</v>
          </cell>
          <cell r="C15535" t="str">
            <v>UN</v>
          </cell>
          <cell r="D15535">
            <v>20.29</v>
          </cell>
        </row>
        <row r="15536">
          <cell r="A15536" t="str">
            <v>I0048</v>
          </cell>
          <cell r="B15536" t="str">
            <v>ALFANGISTA</v>
          </cell>
          <cell r="C15536" t="str">
            <v>H</v>
          </cell>
          <cell r="D15536">
            <v>4.42</v>
          </cell>
        </row>
        <row r="15537">
          <cell r="A15537" t="str">
            <v>I8268</v>
          </cell>
          <cell r="B15537" t="str">
            <v>ALIZAR DE MADEIRA L = 5 cm</v>
          </cell>
          <cell r="C15537" t="str">
            <v>M</v>
          </cell>
          <cell r="D15537">
            <v>3</v>
          </cell>
        </row>
        <row r="15538">
          <cell r="A15538" t="str">
            <v>I8600</v>
          </cell>
          <cell r="B15538" t="str">
            <v>ALMOXARIFE</v>
          </cell>
          <cell r="C15538" t="str">
            <v>HxMÊS</v>
          </cell>
          <cell r="D15538">
            <v>3225.4079999999999</v>
          </cell>
        </row>
        <row r="15539">
          <cell r="A15539" t="str">
            <v>I6787</v>
          </cell>
          <cell r="B15539" t="str">
            <v>ALUMINIO CORRUGADO</v>
          </cell>
          <cell r="C15539" t="str">
            <v>M2</v>
          </cell>
          <cell r="D15539">
            <v>14.39</v>
          </cell>
        </row>
        <row r="15540">
          <cell r="A15540" t="str">
            <v>I0050</v>
          </cell>
          <cell r="B15540" t="str">
            <v>ALUMINIO ESTRUTURAL USINADO PARA ESTRUTURA</v>
          </cell>
          <cell r="C15540" t="str">
            <v>KG</v>
          </cell>
          <cell r="D15540">
            <v>22.61</v>
          </cell>
        </row>
        <row r="15541">
          <cell r="A15541" t="str">
            <v>I0052</v>
          </cell>
          <cell r="B15541" t="str">
            <v>AMONIA</v>
          </cell>
          <cell r="C15541" t="str">
            <v>L</v>
          </cell>
          <cell r="D15541">
            <v>2.38</v>
          </cell>
        </row>
        <row r="15542">
          <cell r="A15542" t="str">
            <v>I0053</v>
          </cell>
          <cell r="B15542" t="str">
            <v>AMPERIMETRO ( 72 X 72 )MM - ESC. 0 - 250A</v>
          </cell>
          <cell r="C15542" t="str">
            <v>UN</v>
          </cell>
          <cell r="D15542">
            <v>84.7</v>
          </cell>
        </row>
        <row r="15543">
          <cell r="A15543" t="str">
            <v>I0054</v>
          </cell>
          <cell r="B15543" t="str">
            <v>AMPERIMETRO (144 X 144)MM - ESC. 0 - 100A</v>
          </cell>
          <cell r="C15543" t="str">
            <v>UN</v>
          </cell>
          <cell r="D15543">
            <v>179.72</v>
          </cell>
        </row>
        <row r="15544">
          <cell r="A15544" t="str">
            <v>I0055</v>
          </cell>
          <cell r="B15544" t="str">
            <v>AMPERIMETRO (96 X 96)MM - ESC. 0 A 500A</v>
          </cell>
          <cell r="C15544" t="str">
            <v>UN</v>
          </cell>
          <cell r="D15544">
            <v>110.98</v>
          </cell>
        </row>
        <row r="15545">
          <cell r="A15545" t="str">
            <v>I7448</v>
          </cell>
          <cell r="B15545" t="str">
            <v>ANALOG INPUT 4 CHANNEL CARD FOR PLC, MOD. 1746-N14 AB</v>
          </cell>
          <cell r="C15545" t="str">
            <v>UN</v>
          </cell>
          <cell r="D15545">
            <v>1876.42</v>
          </cell>
        </row>
        <row r="15546">
          <cell r="A15546" t="str">
            <v>I0056</v>
          </cell>
          <cell r="B15546" t="str">
            <v>ANCORAGEM ATIVA PARA CABO COM 1 CORDOALHA DE 12.7mm</v>
          </cell>
          <cell r="C15546" t="str">
            <v>UN</v>
          </cell>
          <cell r="D15546">
            <v>41.99</v>
          </cell>
        </row>
        <row r="15547">
          <cell r="A15547" t="str">
            <v>I0057</v>
          </cell>
          <cell r="B15547" t="str">
            <v>ANCORAGEM ATIVA PARA CABO COM 12 CORDOALHA DE 12.7mm</v>
          </cell>
          <cell r="C15547" t="str">
            <v>UN</v>
          </cell>
          <cell r="D15547">
            <v>434.51</v>
          </cell>
        </row>
        <row r="15548">
          <cell r="A15548" t="str">
            <v>I0058</v>
          </cell>
          <cell r="B15548" t="str">
            <v>ANCORAGEM ATIVA PARA CABO COM 2 CORDOALHAS DE 12,7mm</v>
          </cell>
          <cell r="C15548" t="str">
            <v>UN</v>
          </cell>
          <cell r="D15548">
            <v>66.58</v>
          </cell>
        </row>
        <row r="15549">
          <cell r="A15549" t="str">
            <v>I0059</v>
          </cell>
          <cell r="B15549" t="str">
            <v>ANCORAGEM ATIVA PARA CABO COM 4 CORDOALHA DE 12,7mm</v>
          </cell>
          <cell r="C15549" t="str">
            <v>UN</v>
          </cell>
          <cell r="D15549">
            <v>122.51</v>
          </cell>
        </row>
        <row r="15550">
          <cell r="A15550" t="str">
            <v>I0060</v>
          </cell>
          <cell r="B15550" t="str">
            <v>ANCORAGEM ATIVA PARA CABO COM 6 CORDOALHA DE 12.7mm</v>
          </cell>
          <cell r="C15550" t="str">
            <v>UN</v>
          </cell>
          <cell r="D15550">
            <v>204.62</v>
          </cell>
        </row>
        <row r="15551">
          <cell r="A15551" t="str">
            <v>I0061</v>
          </cell>
          <cell r="B15551" t="str">
            <v>ANCORAGEM ATIVA PARA CABO COM 7 CORDOALHA DE 12.7mm</v>
          </cell>
          <cell r="C15551" t="str">
            <v>UN</v>
          </cell>
          <cell r="D15551">
            <v>237.5</v>
          </cell>
        </row>
        <row r="15552">
          <cell r="A15552" t="str">
            <v>I0062</v>
          </cell>
          <cell r="B15552" t="str">
            <v>ANCORAGEM PASSIVA PARA CABO COM 1 CORDOALHA DE 12.7mm</v>
          </cell>
          <cell r="C15552" t="str">
            <v>UN</v>
          </cell>
          <cell r="D15552">
            <v>11.67</v>
          </cell>
        </row>
        <row r="15553">
          <cell r="A15553" t="str">
            <v>I0063</v>
          </cell>
          <cell r="B15553" t="str">
            <v>ANCORAGEM PASSIVA PARA CABO COM 12 CORDOALHA DE 12.7mm</v>
          </cell>
          <cell r="C15553" t="str">
            <v>UN</v>
          </cell>
          <cell r="D15553">
            <v>101.5</v>
          </cell>
        </row>
        <row r="15554">
          <cell r="A15554" t="str">
            <v>I0064</v>
          </cell>
          <cell r="B15554" t="str">
            <v>ANCORAGEM PASSIVA PARA CABO COM 2 CORDOALHA DE 12.7mm</v>
          </cell>
          <cell r="C15554" t="str">
            <v>UN</v>
          </cell>
          <cell r="D15554">
            <v>11.67</v>
          </cell>
        </row>
        <row r="15555">
          <cell r="A15555" t="str">
            <v>I0065</v>
          </cell>
          <cell r="B15555" t="str">
            <v>ANCORAGEM PASSIVA PARA CABO COM 4 CORDOALHA DE 12.7mm</v>
          </cell>
          <cell r="C15555" t="str">
            <v>UN</v>
          </cell>
          <cell r="D15555">
            <v>29</v>
          </cell>
        </row>
        <row r="15556">
          <cell r="A15556" t="str">
            <v>I0066</v>
          </cell>
          <cell r="B15556" t="str">
            <v>ANCORAGEM PASSIVA PARA CABO COM 6 CORDOALHA DE 12.7mm</v>
          </cell>
          <cell r="C15556" t="str">
            <v>UN</v>
          </cell>
          <cell r="D15556">
            <v>48.33</v>
          </cell>
        </row>
        <row r="15557">
          <cell r="A15557" t="str">
            <v>I0067</v>
          </cell>
          <cell r="B15557" t="str">
            <v>ANCORAGEM PASSIVA PARA CABO COM 7 CORDOALHA DE 12.7mm</v>
          </cell>
          <cell r="C15557" t="str">
            <v>UN</v>
          </cell>
          <cell r="D15557">
            <v>72.489999999999995</v>
          </cell>
        </row>
        <row r="15558">
          <cell r="A15558" t="str">
            <v>I7947</v>
          </cell>
          <cell r="B15558" t="str">
            <v>ANDAIME METÁLICO DE ENCAIXE</v>
          </cell>
          <cell r="C15558" t="str">
            <v>M3xMÊS</v>
          </cell>
          <cell r="D15558">
            <v>2</v>
          </cell>
        </row>
        <row r="15559">
          <cell r="A15559" t="str">
            <v>I0068</v>
          </cell>
          <cell r="B15559" t="str">
            <v>ANDAIME METALICO DE FACHADA - LOCAÇÃO</v>
          </cell>
          <cell r="C15559" t="str">
            <v>M2</v>
          </cell>
          <cell r="D15559">
            <v>5.77</v>
          </cell>
        </row>
        <row r="15560">
          <cell r="A15560" t="str">
            <v>I8216</v>
          </cell>
          <cell r="B15560" t="str">
            <v>ANEL BORRACHA P/ FoFo JUNTA ELÁSTICA DN 100 P/ ÁGUA</v>
          </cell>
          <cell r="C15560" t="str">
            <v>UN</v>
          </cell>
          <cell r="D15560">
            <v>14.62</v>
          </cell>
        </row>
        <row r="15561">
          <cell r="A15561" t="str">
            <v>I4159</v>
          </cell>
          <cell r="B15561" t="str">
            <v>ANEL BORRACHA P/ FoFo JUNTA ELÁSTICA DN 100 P/ ESGOTO</v>
          </cell>
          <cell r="C15561" t="str">
            <v>UN</v>
          </cell>
          <cell r="D15561">
            <v>25.72</v>
          </cell>
        </row>
        <row r="15562">
          <cell r="A15562" t="str">
            <v>I6409</v>
          </cell>
          <cell r="B15562" t="str">
            <v>ANEL BORRACHA P/ FoFo JUNTA ELÁSTICA DN 1000 P/ ÁGUA</v>
          </cell>
          <cell r="C15562" t="str">
            <v>UN</v>
          </cell>
          <cell r="D15562">
            <v>455.39</v>
          </cell>
        </row>
        <row r="15563">
          <cell r="A15563" t="str">
            <v>I4172</v>
          </cell>
          <cell r="B15563" t="str">
            <v>ANEL BORRACHA P/ FoFo JUNTA ELÁSTICA DN 1000 P/ ESGOTO</v>
          </cell>
          <cell r="C15563" t="str">
            <v>UN</v>
          </cell>
          <cell r="D15563">
            <v>1073.04</v>
          </cell>
        </row>
        <row r="15564">
          <cell r="A15564" t="str">
            <v>I6417</v>
          </cell>
          <cell r="B15564" t="str">
            <v>ANEL BORRACHA P/ FoFo JUNTA ELÁSTICA DN 1200 P/ ÁGUA</v>
          </cell>
          <cell r="C15564" t="str">
            <v>UN</v>
          </cell>
          <cell r="D15564">
            <v>731.34</v>
          </cell>
        </row>
        <row r="15565">
          <cell r="A15565" t="str">
            <v>I4173</v>
          </cell>
          <cell r="B15565" t="str">
            <v>ANEL BORRACHA P/ FoFo JUNTA ELÁSTICA DN 1200 P/ ESGOTO</v>
          </cell>
          <cell r="C15565" t="str">
            <v>UN</v>
          </cell>
          <cell r="D15565">
            <v>2159.4</v>
          </cell>
        </row>
        <row r="15566">
          <cell r="A15566" t="str">
            <v>I8217</v>
          </cell>
          <cell r="B15566" t="str">
            <v>ANEL BORRACHA P/ FoFo JUNTA ELÁSTICA DN 150 P/ ÁGUA</v>
          </cell>
          <cell r="C15566" t="str">
            <v>UN</v>
          </cell>
          <cell r="D15566">
            <v>20.13</v>
          </cell>
        </row>
        <row r="15567">
          <cell r="A15567" t="str">
            <v>I4160</v>
          </cell>
          <cell r="B15567" t="str">
            <v>ANEL BORRACHA P/ FoFo JUNTA ELÁSTICA DN 150 P/ ESGOTO</v>
          </cell>
          <cell r="C15567" t="str">
            <v>UN</v>
          </cell>
          <cell r="D15567">
            <v>49.13</v>
          </cell>
        </row>
        <row r="15568">
          <cell r="A15568" t="str">
            <v>I8218</v>
          </cell>
          <cell r="B15568" t="str">
            <v>ANEL BORRACHA P/ FoFo JUNTA ELÁSTICA DN 200 P/ ÁGUA</v>
          </cell>
          <cell r="C15568" t="str">
            <v>UN</v>
          </cell>
          <cell r="D15568">
            <v>25.69</v>
          </cell>
        </row>
        <row r="15569">
          <cell r="A15569" t="str">
            <v>I4161</v>
          </cell>
          <cell r="B15569" t="str">
            <v>ANEL BORRACHA P/ FoFo JUNTA ELÁSTICA DN 200 P/ ESGOTO</v>
          </cell>
          <cell r="C15569" t="str">
            <v>UN</v>
          </cell>
          <cell r="D15569">
            <v>96.39</v>
          </cell>
        </row>
        <row r="15570">
          <cell r="A15570" t="str">
            <v>I8219</v>
          </cell>
          <cell r="B15570" t="str">
            <v>ANEL BORRACHA P/ FoFo JUNTA ELÁSTICA DN 250 P/ ÁGUA</v>
          </cell>
          <cell r="C15570" t="str">
            <v>UN</v>
          </cell>
          <cell r="D15570">
            <v>33.28</v>
          </cell>
        </row>
        <row r="15571">
          <cell r="A15571" t="str">
            <v>I4162</v>
          </cell>
          <cell r="B15571" t="str">
            <v>ANEL BORRACHA P/ FoFo JUNTA ELÁSTICA DN 250 P/ ESGOTO</v>
          </cell>
          <cell r="C15571" t="str">
            <v>UN</v>
          </cell>
          <cell r="D15571">
            <v>118.84</v>
          </cell>
        </row>
        <row r="15572">
          <cell r="A15572" t="str">
            <v>I8220</v>
          </cell>
          <cell r="B15572" t="str">
            <v>ANEL BORRACHA P/ FoFo JUNTA ELÁSTICA DN 300 P/ ÁGUA</v>
          </cell>
          <cell r="C15572" t="str">
            <v>UN</v>
          </cell>
          <cell r="D15572">
            <v>47.51</v>
          </cell>
        </row>
        <row r="15573">
          <cell r="A15573" t="str">
            <v>I4163</v>
          </cell>
          <cell r="B15573" t="str">
            <v>ANEL BORRACHA P/ FoFo JUNTA ELÁSTICA DN 300 P/ ESGOTO</v>
          </cell>
          <cell r="C15573" t="str">
            <v>UN</v>
          </cell>
          <cell r="D15573">
            <v>133.07</v>
          </cell>
        </row>
        <row r="15574">
          <cell r="A15574" t="str">
            <v>I8221</v>
          </cell>
          <cell r="B15574" t="str">
            <v>ANEL BORRACHA P/ FoFo JUNTA ELÁSTICA DN 350 P/ ÁGUA</v>
          </cell>
          <cell r="C15574" t="str">
            <v>UN</v>
          </cell>
          <cell r="D15574">
            <v>74.66</v>
          </cell>
        </row>
        <row r="15575">
          <cell r="A15575" t="str">
            <v>I4164</v>
          </cell>
          <cell r="B15575" t="str">
            <v>ANEL BORRACHA P/ FoFo JUNTA ELÁSTICA DN 350 P/ ESGOTO</v>
          </cell>
          <cell r="C15575" t="str">
            <v>UN</v>
          </cell>
          <cell r="D15575">
            <v>140.41999999999999</v>
          </cell>
        </row>
        <row r="15576">
          <cell r="A15576" t="str">
            <v>I6400</v>
          </cell>
          <cell r="B15576" t="str">
            <v>ANEL BORRACHA P/ FoFo JUNTA ELÁSTICA DN 400 P/ ÁGUA</v>
          </cell>
          <cell r="C15576" t="str">
            <v>UN</v>
          </cell>
          <cell r="D15576">
            <v>65.38</v>
          </cell>
        </row>
        <row r="15577">
          <cell r="A15577" t="str">
            <v>I4165</v>
          </cell>
          <cell r="B15577" t="str">
            <v>ANEL BORRACHA P/ FoFo JUNTA ELÁSTICA DN 400 P/ ESGOTO</v>
          </cell>
          <cell r="C15577" t="str">
            <v>UN</v>
          </cell>
          <cell r="D15577">
            <v>170.32</v>
          </cell>
        </row>
        <row r="15578">
          <cell r="A15578" t="str">
            <v>I6402</v>
          </cell>
          <cell r="B15578" t="str">
            <v>ANEL BORRACHA P/ FoFo JUNTA ELÁSTICA DN 450 P/ ÁGUA</v>
          </cell>
          <cell r="C15578" t="str">
            <v>UN</v>
          </cell>
          <cell r="D15578">
            <v>102.54</v>
          </cell>
        </row>
        <row r="15579">
          <cell r="A15579" t="str">
            <v>I4166</v>
          </cell>
          <cell r="B15579" t="str">
            <v>ANEL BORRACHA P/ FoFo JUNTA ELÁSTICA DN 450 P/ ESGOTO</v>
          </cell>
          <cell r="C15579" t="str">
            <v>UN</v>
          </cell>
          <cell r="D15579">
            <v>204.79</v>
          </cell>
        </row>
        <row r="15580">
          <cell r="A15580" t="str">
            <v>I4157</v>
          </cell>
          <cell r="B15580" t="str">
            <v>ANEL BORRACHA P/ FoFo JUNTA ELÁSTICA DN 50 P/ ESGOTO</v>
          </cell>
          <cell r="C15580" t="str">
            <v>UN</v>
          </cell>
          <cell r="D15580">
            <v>2.27</v>
          </cell>
        </row>
        <row r="15581">
          <cell r="A15581" t="str">
            <v>I6403</v>
          </cell>
          <cell r="B15581" t="str">
            <v>ANEL BORRACHA P/ FoFo JUNTA ELÁSTICA DN 500 P/ ÁGUA</v>
          </cell>
          <cell r="C15581" t="str">
            <v>UN</v>
          </cell>
          <cell r="D15581">
            <v>98.29</v>
          </cell>
        </row>
        <row r="15582">
          <cell r="A15582" t="str">
            <v>I4167</v>
          </cell>
          <cell r="B15582" t="str">
            <v>ANEL BORRACHA P/ FoFo JUNTA ELÁSTICA DN 500 P/ ESGOTO</v>
          </cell>
          <cell r="C15582" t="str">
            <v>UN</v>
          </cell>
          <cell r="D15582">
            <v>268.57</v>
          </cell>
        </row>
        <row r="15583">
          <cell r="A15583" t="str">
            <v>I6404</v>
          </cell>
          <cell r="B15583" t="str">
            <v>ANEL BORRACHA P/ FoFo JUNTA ELÁSTICA DN 600 P/ ÁGUA</v>
          </cell>
          <cell r="C15583" t="str">
            <v>UN</v>
          </cell>
          <cell r="D15583">
            <v>128.93</v>
          </cell>
        </row>
        <row r="15584">
          <cell r="A15584" t="str">
            <v>I4168</v>
          </cell>
          <cell r="B15584" t="str">
            <v>ANEL BORRACHA P/ FoFo JUNTA ELÁSTICA DN 600 P/ ESGOTO</v>
          </cell>
          <cell r="C15584" t="str">
            <v>UN</v>
          </cell>
          <cell r="D15584">
            <v>307.27</v>
          </cell>
        </row>
        <row r="15585">
          <cell r="A15585" t="str">
            <v>I6405</v>
          </cell>
          <cell r="B15585" t="str">
            <v>ANEL BORRACHA P/ FoFo JUNTA ELÁSTICA DN 700 P/ ÁGUA</v>
          </cell>
          <cell r="C15585" t="str">
            <v>UN</v>
          </cell>
          <cell r="D15585">
            <v>270.67</v>
          </cell>
        </row>
        <row r="15586">
          <cell r="A15586" t="str">
            <v>I4169</v>
          </cell>
          <cell r="B15586" t="str">
            <v>ANEL BORRACHA P/ FoFo JUNTA ELÁSTICA DN 700 P/ ESGOTO</v>
          </cell>
          <cell r="C15586" t="str">
            <v>UN</v>
          </cell>
          <cell r="D15586">
            <v>713.5</v>
          </cell>
        </row>
        <row r="15587">
          <cell r="A15587" t="str">
            <v>I8215</v>
          </cell>
          <cell r="B15587" t="str">
            <v>ANEL BORRACHA P/ FoFo JUNTA ELÁSTICA DN 80 P/ ÁGUA</v>
          </cell>
          <cell r="C15587" t="str">
            <v>UN</v>
          </cell>
          <cell r="D15587">
            <v>8.48</v>
          </cell>
        </row>
        <row r="15588">
          <cell r="A15588" t="str">
            <v>I7095</v>
          </cell>
          <cell r="B15588" t="str">
            <v>ANEL BORRACHA P/ FoFo JUNTA ELÁSTICA DN 80 P/ ESGOTO</v>
          </cell>
          <cell r="C15588" t="str">
            <v>UN</v>
          </cell>
          <cell r="D15588">
            <v>19.809999999999999</v>
          </cell>
        </row>
        <row r="15589">
          <cell r="A15589" t="str">
            <v>I6406</v>
          </cell>
          <cell r="B15589" t="str">
            <v>ANEL BORRACHA P/ FoFo JUNTA ELÁSTICA DN 800 P/ ÁGUA</v>
          </cell>
          <cell r="C15589" t="str">
            <v>UN</v>
          </cell>
          <cell r="D15589">
            <v>313.14999999999998</v>
          </cell>
        </row>
        <row r="15590">
          <cell r="A15590" t="str">
            <v>I4170</v>
          </cell>
          <cell r="B15590" t="str">
            <v>ANEL BORRACHA P/ FoFo JUNTA ELÁSTICA DN 800 P/ ESGOTO</v>
          </cell>
          <cell r="C15590" t="str">
            <v>UN</v>
          </cell>
          <cell r="D15590">
            <v>820.67</v>
          </cell>
        </row>
        <row r="15591">
          <cell r="A15591" t="str">
            <v>I6407</v>
          </cell>
          <cell r="B15591" t="str">
            <v>ANEL BORRACHA P/ FoFo JUNTA ELÁSTICA DN 900 P/ ÁGUA</v>
          </cell>
          <cell r="C15591" t="str">
            <v>UN</v>
          </cell>
          <cell r="D15591">
            <v>369.88</v>
          </cell>
        </row>
        <row r="15592">
          <cell r="A15592" t="str">
            <v>I4171</v>
          </cell>
          <cell r="B15592" t="str">
            <v>ANEL BORRACHA P/ FoFo JUNTA ELÁSTICA DN 900 P/ ESGOTO</v>
          </cell>
          <cell r="C15592" t="str">
            <v>UN</v>
          </cell>
          <cell r="D15592">
            <v>972.75</v>
          </cell>
        </row>
        <row r="15593">
          <cell r="A15593" t="str">
            <v>I2965</v>
          </cell>
          <cell r="B15593" t="str">
            <v>ANEL DE BORRACHA OCRE DN 100</v>
          </cell>
          <cell r="C15593" t="str">
            <v>UN</v>
          </cell>
          <cell r="D15593">
            <v>3.91</v>
          </cell>
        </row>
        <row r="15594">
          <cell r="A15594" t="str">
            <v>I2966</v>
          </cell>
          <cell r="B15594" t="str">
            <v>ANEL DE BORRACHA OCRE DN 125</v>
          </cell>
          <cell r="C15594" t="str">
            <v>UN</v>
          </cell>
          <cell r="D15594">
            <v>6.58</v>
          </cell>
        </row>
        <row r="15595">
          <cell r="A15595" t="str">
            <v>I2967</v>
          </cell>
          <cell r="B15595" t="str">
            <v>ANEL DE BORRACHA OCRE DN 150</v>
          </cell>
          <cell r="C15595" t="str">
            <v>UN</v>
          </cell>
          <cell r="D15595">
            <v>9.4700000000000006</v>
          </cell>
        </row>
        <row r="15596">
          <cell r="A15596" t="str">
            <v>I2968</v>
          </cell>
          <cell r="B15596" t="str">
            <v>ANEL DE BORRACHA OCRE DN 200</v>
          </cell>
          <cell r="C15596" t="str">
            <v>UN</v>
          </cell>
          <cell r="D15596">
            <v>10.09</v>
          </cell>
        </row>
        <row r="15597">
          <cell r="A15597" t="str">
            <v>I2969</v>
          </cell>
          <cell r="B15597" t="str">
            <v>ANEL DE BORRACHA OCRE DN 250</v>
          </cell>
          <cell r="C15597" t="str">
            <v>UN</v>
          </cell>
          <cell r="D15597">
            <v>21.95</v>
          </cell>
        </row>
        <row r="15598">
          <cell r="A15598" t="str">
            <v>I2970</v>
          </cell>
          <cell r="B15598" t="str">
            <v>ANEL DE BORRACHA OCRE DN 300</v>
          </cell>
          <cell r="C15598" t="str">
            <v>UN</v>
          </cell>
          <cell r="D15598">
            <v>20.76</v>
          </cell>
        </row>
        <row r="15599">
          <cell r="A15599" t="str">
            <v>I2971</v>
          </cell>
          <cell r="B15599" t="str">
            <v>ANEL DE BORRACHA OCRE DN 350</v>
          </cell>
          <cell r="C15599" t="str">
            <v>UN</v>
          </cell>
          <cell r="D15599">
            <v>42.55</v>
          </cell>
        </row>
        <row r="15600">
          <cell r="A15600" t="str">
            <v>I2972</v>
          </cell>
          <cell r="B15600" t="str">
            <v>ANEL DE BORRACHA OCRE DN 400</v>
          </cell>
          <cell r="C15600" t="str">
            <v>UN</v>
          </cell>
          <cell r="D15600">
            <v>46.18</v>
          </cell>
        </row>
        <row r="15601">
          <cell r="A15601" t="str">
            <v>I3094</v>
          </cell>
          <cell r="B15601" t="str">
            <v>ANEL DE BORRACHA P/ TUBO DE FoFo 1MPa DN 100</v>
          </cell>
          <cell r="C15601" t="str">
            <v>UN</v>
          </cell>
          <cell r="D15601">
            <v>7.79</v>
          </cell>
        </row>
        <row r="15602">
          <cell r="A15602" t="str">
            <v>I3095</v>
          </cell>
          <cell r="B15602" t="str">
            <v>ANEL DE BORRACHA P/ TUBO DE FoFo 1MPa DN 150</v>
          </cell>
          <cell r="C15602" t="str">
            <v>UN</v>
          </cell>
          <cell r="D15602">
            <v>11.97</v>
          </cell>
        </row>
        <row r="15603">
          <cell r="A15603" t="str">
            <v>I3096</v>
          </cell>
          <cell r="B15603" t="str">
            <v>ANEL DE BORRACHA P/ TUBO DE FoFo 1MPa DN 200</v>
          </cell>
          <cell r="C15603" t="str">
            <v>UN</v>
          </cell>
          <cell r="D15603">
            <v>25.81</v>
          </cell>
        </row>
        <row r="15604">
          <cell r="A15604" t="str">
            <v>I3097</v>
          </cell>
          <cell r="B15604" t="str">
            <v>ANEL DE BORRACHA P/ TUBO DE FoFo 1MPa DN 250</v>
          </cell>
          <cell r="C15604" t="str">
            <v>UN</v>
          </cell>
          <cell r="D15604">
            <v>67.709999999999994</v>
          </cell>
        </row>
        <row r="15605">
          <cell r="A15605" t="str">
            <v>I3098</v>
          </cell>
          <cell r="B15605" t="str">
            <v>ANEL DE BORRACHA P/ TUBO DE FoFo 1MPa DN 300</v>
          </cell>
          <cell r="C15605" t="str">
            <v>UN</v>
          </cell>
          <cell r="D15605">
            <v>80.290000000000006</v>
          </cell>
        </row>
        <row r="15606">
          <cell r="A15606" t="str">
            <v>I3091</v>
          </cell>
          <cell r="B15606" t="str">
            <v>ANEL DE BORRACHA P/ TUBO PBA DN 100</v>
          </cell>
          <cell r="C15606" t="str">
            <v>UN</v>
          </cell>
          <cell r="D15606">
            <v>6.67</v>
          </cell>
        </row>
        <row r="15607">
          <cell r="A15607" t="str">
            <v>I3089</v>
          </cell>
          <cell r="B15607" t="str">
            <v>ANEL DE BORRACHA P/ TUBO PBA DN 50</v>
          </cell>
          <cell r="C15607" t="str">
            <v>UN</v>
          </cell>
          <cell r="D15607">
            <v>2.2599999999999998</v>
          </cell>
        </row>
        <row r="15608">
          <cell r="A15608" t="str">
            <v>I3090</v>
          </cell>
          <cell r="B15608" t="str">
            <v>ANEL DE BORRACHA P/ TUBO PBA DN 75</v>
          </cell>
          <cell r="C15608" t="str">
            <v>UN</v>
          </cell>
          <cell r="D15608">
            <v>6.52</v>
          </cell>
        </row>
        <row r="15609">
          <cell r="A15609" t="str">
            <v>I0069</v>
          </cell>
          <cell r="B15609" t="str">
            <v>ANEL DE BORRACHA P/ TUBOS E CONEXÕES F.F. 100M</v>
          </cell>
          <cell r="C15609" t="str">
            <v>UN</v>
          </cell>
          <cell r="D15609">
            <v>22.07</v>
          </cell>
        </row>
        <row r="15610">
          <cell r="A15610" t="str">
            <v>I0070</v>
          </cell>
          <cell r="B15610" t="str">
            <v>ANEL DE BORRACHA P/ TUBOS E CONEXÕES F.F. 150MM</v>
          </cell>
          <cell r="C15610" t="str">
            <v>UN</v>
          </cell>
          <cell r="D15610">
            <v>28.69</v>
          </cell>
        </row>
        <row r="15611">
          <cell r="A15611" t="str">
            <v>I0071</v>
          </cell>
          <cell r="B15611" t="str">
            <v>ANEL DE BORRACHA P/ TUBOS E CONEXÕES F.F. 50MM</v>
          </cell>
          <cell r="C15611" t="str">
            <v>UN</v>
          </cell>
          <cell r="D15611">
            <v>17.7</v>
          </cell>
        </row>
        <row r="15612">
          <cell r="A15612" t="str">
            <v>I0072</v>
          </cell>
          <cell r="B15612" t="str">
            <v>ANEL DE BORRACHA P/ TUBOS E CONEXÕES F.F. 75MM</v>
          </cell>
          <cell r="C15612" t="str">
            <v>UN</v>
          </cell>
          <cell r="D15612">
            <v>20.47</v>
          </cell>
        </row>
        <row r="15613">
          <cell r="A15613" t="str">
            <v>I0073</v>
          </cell>
          <cell r="B15613" t="str">
            <v>ANEL DE BORRACHA P/TUBO PVC 100MM (4'')</v>
          </cell>
          <cell r="C15613" t="str">
            <v>UN</v>
          </cell>
          <cell r="D15613">
            <v>3.45</v>
          </cell>
        </row>
        <row r="15614">
          <cell r="A15614" t="str">
            <v>I0074</v>
          </cell>
          <cell r="B15614" t="str">
            <v>ANEL DE BORRACHA P/TUBO PVC 150MM (6'')</v>
          </cell>
          <cell r="C15614" t="str">
            <v>UN</v>
          </cell>
          <cell r="D15614">
            <v>7.7</v>
          </cell>
        </row>
        <row r="15615">
          <cell r="A15615" t="str">
            <v>I0075</v>
          </cell>
          <cell r="B15615" t="str">
            <v>ANEL DE BORRACHA P/TUBO PVC 40MM</v>
          </cell>
          <cell r="C15615" t="str">
            <v>UN</v>
          </cell>
          <cell r="D15615">
            <v>1.2</v>
          </cell>
        </row>
        <row r="15616">
          <cell r="A15616" t="str">
            <v>I0076</v>
          </cell>
          <cell r="B15616" t="str">
            <v>ANEL DE BORRACHA P/TUBO PVC 50MM (2'')</v>
          </cell>
          <cell r="C15616" t="str">
            <v>UN</v>
          </cell>
          <cell r="D15616">
            <v>1.54</v>
          </cell>
        </row>
        <row r="15617">
          <cell r="A15617" t="str">
            <v>I0077</v>
          </cell>
          <cell r="B15617" t="str">
            <v>ANEL DE BORRACHA P/TUBO PVC 75MM (3'')</v>
          </cell>
          <cell r="C15617" t="str">
            <v>UN</v>
          </cell>
          <cell r="D15617">
            <v>1.83</v>
          </cell>
        </row>
        <row r="15618">
          <cell r="A15618" t="str">
            <v>I0078</v>
          </cell>
          <cell r="B15618" t="str">
            <v>ANEL DE BORRACHA P/TUBO PVC REFORÇADO DE 100MM</v>
          </cell>
          <cell r="C15618" t="str">
            <v>UN</v>
          </cell>
          <cell r="D15618">
            <v>5.38</v>
          </cell>
        </row>
        <row r="15619">
          <cell r="A15619" t="str">
            <v>I0079</v>
          </cell>
          <cell r="B15619" t="str">
            <v>ANEL DE BORRACHA P/TUBO PVC REFORÇADO DE 150MM</v>
          </cell>
          <cell r="C15619" t="str">
            <v>UN</v>
          </cell>
          <cell r="D15619">
            <v>8.08</v>
          </cell>
        </row>
        <row r="15620">
          <cell r="A15620" t="str">
            <v>I0080</v>
          </cell>
          <cell r="B15620" t="str">
            <v>ANEL DE BORRACHA P/TUBO PVC REFORÇADO DE 50MM</v>
          </cell>
          <cell r="C15620" t="str">
            <v>UN</v>
          </cell>
          <cell r="D15620">
            <v>2.39</v>
          </cell>
        </row>
        <row r="15621">
          <cell r="A15621" t="str">
            <v>I0081</v>
          </cell>
          <cell r="B15621" t="str">
            <v>ANEL DE BORRACHA P/TUBO PVC REFORÇADO DE 75MM</v>
          </cell>
          <cell r="C15621" t="str">
            <v>UN</v>
          </cell>
          <cell r="D15621">
            <v>3.53</v>
          </cell>
        </row>
        <row r="15622">
          <cell r="A15622" t="str">
            <v>I2964</v>
          </cell>
          <cell r="B15622" t="str">
            <v>ANEL DE BORRACHA P/TUBO VFORT.PAREDE DUPLA DN 150</v>
          </cell>
          <cell r="C15622" t="str">
            <v>UN</v>
          </cell>
          <cell r="D15622">
            <v>6.02</v>
          </cell>
        </row>
        <row r="15623">
          <cell r="A15623" t="str">
            <v>I0082</v>
          </cell>
          <cell r="B15623" t="str">
            <v>ANEL DE BORRACHA PARA BACIA</v>
          </cell>
          <cell r="C15623" t="str">
            <v>UN</v>
          </cell>
          <cell r="D15623">
            <v>6.5</v>
          </cell>
        </row>
        <row r="15624">
          <cell r="A15624" t="str">
            <v>I6847</v>
          </cell>
          <cell r="B15624" t="str">
            <v>ANEL DE BORRACHA TIL REDE 150</v>
          </cell>
          <cell r="C15624" t="str">
            <v>UN</v>
          </cell>
          <cell r="D15624">
            <v>59.29</v>
          </cell>
        </row>
        <row r="15625">
          <cell r="A15625" t="str">
            <v>I6848</v>
          </cell>
          <cell r="B15625" t="str">
            <v>ANEL DE BORRACHA TIL REDE 300</v>
          </cell>
          <cell r="C15625" t="str">
            <v>UN</v>
          </cell>
          <cell r="D15625">
            <v>162.02000000000001</v>
          </cell>
        </row>
        <row r="15626">
          <cell r="A15626" t="str">
            <v>I7412</v>
          </cell>
          <cell r="B15626" t="str">
            <v>ANEL DE PROTEÇÃO DIAZED</v>
          </cell>
          <cell r="C15626" t="str">
            <v>UN</v>
          </cell>
          <cell r="D15626">
            <v>2.3199999999999998</v>
          </cell>
        </row>
        <row r="15627">
          <cell r="A15627" t="str">
            <v>I5803</v>
          </cell>
          <cell r="B15627" t="str">
            <v>ANEL EDUTOR O-RING DN 40</v>
          </cell>
          <cell r="C15627" t="str">
            <v>UN</v>
          </cell>
          <cell r="D15627">
            <v>0.45</v>
          </cell>
        </row>
        <row r="15628">
          <cell r="A15628" t="str">
            <v>I5804</v>
          </cell>
          <cell r="B15628" t="str">
            <v>ANEL EDUTOR O-RING DN 50</v>
          </cell>
          <cell r="C15628" t="str">
            <v>UN</v>
          </cell>
          <cell r="D15628">
            <v>0.82</v>
          </cell>
        </row>
        <row r="15629">
          <cell r="A15629" t="str">
            <v>I5805</v>
          </cell>
          <cell r="B15629" t="str">
            <v>ANEL EDUTOR O-RING DN 65</v>
          </cell>
          <cell r="C15629" t="str">
            <v>UN</v>
          </cell>
          <cell r="D15629">
            <v>1.34</v>
          </cell>
        </row>
        <row r="15630">
          <cell r="A15630" t="str">
            <v>I0083</v>
          </cell>
          <cell r="B15630" t="str">
            <v>ANEL PRE-MOLDADO DE CONCRETO D=0.60M, h = 0.80M</v>
          </cell>
          <cell r="C15630" t="str">
            <v>UN</v>
          </cell>
          <cell r="D15630">
            <v>67.47</v>
          </cell>
        </row>
        <row r="15631">
          <cell r="A15631" t="str">
            <v>I7964</v>
          </cell>
          <cell r="B15631" t="str">
            <v>ANEL PRE-MOLDADO DE CONCRETO D=1,20M, h=0,50M</v>
          </cell>
          <cell r="C15631" t="str">
            <v>UN</v>
          </cell>
          <cell r="D15631">
            <v>110.3</v>
          </cell>
        </row>
        <row r="15632">
          <cell r="A15632" t="str">
            <v>I6244</v>
          </cell>
          <cell r="B15632" t="str">
            <v>ANEL PRÉ-MOLDADO DE CONCRETO,  D=1,50M, H = 0.50M</v>
          </cell>
          <cell r="C15632" t="str">
            <v>UN</v>
          </cell>
          <cell r="D15632">
            <v>153.72999999999999</v>
          </cell>
        </row>
        <row r="15633">
          <cell r="A15633" t="str">
            <v>I6410</v>
          </cell>
          <cell r="B15633" t="str">
            <v>ANEL PRÉ-MOLDADO DE CONCRETO,  D=4,00M, ESP=12CM</v>
          </cell>
          <cell r="C15633" t="str">
            <v>UN</v>
          </cell>
          <cell r="D15633">
            <v>597.22</v>
          </cell>
        </row>
        <row r="15634">
          <cell r="A15634" t="str">
            <v>I6063</v>
          </cell>
          <cell r="B15634" t="str">
            <v>ANEL PRE-MOLDADO DE CONCRETO, D = 0,60M (LIGA. PREDIAL)</v>
          </cell>
          <cell r="C15634" t="str">
            <v>UN</v>
          </cell>
          <cell r="D15634">
            <v>100.67</v>
          </cell>
        </row>
        <row r="15635">
          <cell r="A15635" t="str">
            <v>I6061</v>
          </cell>
          <cell r="B15635" t="str">
            <v>ANEL PRE-MOLDADO DE CONCRETO, D = 0,60M, H  =  0,50M</v>
          </cell>
          <cell r="C15635" t="str">
            <v>UN</v>
          </cell>
          <cell r="D15635">
            <v>45.94</v>
          </cell>
        </row>
        <row r="15636">
          <cell r="A15636" t="str">
            <v>I6062</v>
          </cell>
          <cell r="B15636" t="str">
            <v>ANEL PRE-MOLDADO DE CONCRETO, D = 0,60M, H  =  0,70M</v>
          </cell>
          <cell r="C15636" t="str">
            <v>UN</v>
          </cell>
          <cell r="D15636">
            <v>61.47</v>
          </cell>
        </row>
        <row r="15637">
          <cell r="A15637" t="str">
            <v>I6064</v>
          </cell>
          <cell r="B15637" t="str">
            <v>ANEL PRE-MOLDADO DE CONCRETO, D = 0,60M, H  =  1,00M</v>
          </cell>
          <cell r="C15637" t="str">
            <v>UN</v>
          </cell>
          <cell r="D15637">
            <v>87.08</v>
          </cell>
        </row>
        <row r="15638">
          <cell r="A15638" t="str">
            <v>I6065</v>
          </cell>
          <cell r="B15638" t="str">
            <v>ANEL PRE-MOLDADO DE CONCRETO, D = 1,00M,  H  =  0,50M</v>
          </cell>
          <cell r="C15638" t="str">
            <v>UN</v>
          </cell>
          <cell r="D15638">
            <v>105.9</v>
          </cell>
        </row>
        <row r="15639">
          <cell r="A15639" t="str">
            <v>I6066</v>
          </cell>
          <cell r="B15639" t="str">
            <v>ANEL PRE-MOLDADO DE CONCRETO, D = 2,00M, H  =  0,50M</v>
          </cell>
          <cell r="C15639" t="str">
            <v>UN</v>
          </cell>
          <cell r="D15639">
            <v>317.63</v>
          </cell>
        </row>
        <row r="15640">
          <cell r="A15640" t="str">
            <v>I6067</v>
          </cell>
          <cell r="B15640" t="str">
            <v>ANEL PRE-MOLDADO DE CONCRETO, D = 2,50M, H  =  0,50M</v>
          </cell>
          <cell r="C15640" t="str">
            <v>UN</v>
          </cell>
          <cell r="D15640">
            <v>343.83</v>
          </cell>
        </row>
        <row r="15641">
          <cell r="A15641" t="str">
            <v>I6068</v>
          </cell>
          <cell r="B15641" t="str">
            <v>ANEL PRE-MOLDADO DE CONCRETO, D = 3,00M, H  =  0,50M</v>
          </cell>
          <cell r="C15641" t="str">
            <v>UN</v>
          </cell>
          <cell r="D15641">
            <v>472.31</v>
          </cell>
        </row>
        <row r="15642">
          <cell r="A15642" t="str">
            <v>I6069</v>
          </cell>
          <cell r="B15642" t="str">
            <v>ANEL PRE-MOLDADO DE CONCRETO, D = 3,50M, h= 0,50M</v>
          </cell>
          <cell r="C15642" t="str">
            <v>UN</v>
          </cell>
          <cell r="D15642">
            <v>566.44000000000005</v>
          </cell>
        </row>
        <row r="15643">
          <cell r="A15643" t="str">
            <v>I0084</v>
          </cell>
          <cell r="B15643" t="str">
            <v>ANEL PRE-MOLDADO DE CONCRETO, D=0.80M, h = 0.50M</v>
          </cell>
          <cell r="C15643" t="str">
            <v>UN</v>
          </cell>
          <cell r="D15643">
            <v>88.13</v>
          </cell>
        </row>
        <row r="15644">
          <cell r="A15644" t="str">
            <v>I0085</v>
          </cell>
          <cell r="B15644" t="str">
            <v>ANEL PRE-MOLDADO DE CONCRETO, D=0.80M, h = 1.00M</v>
          </cell>
          <cell r="C15644" t="str">
            <v>UN</v>
          </cell>
          <cell r="D15644">
            <v>96.27</v>
          </cell>
        </row>
        <row r="15645">
          <cell r="A15645" t="str">
            <v>I6411</v>
          </cell>
          <cell r="B15645" t="str">
            <v>ANEL PRÉ-MOLDADO DE CONCRETO, D=5,00M, esp.=15CM</v>
          </cell>
          <cell r="C15645" t="str">
            <v>UN</v>
          </cell>
          <cell r="D15645">
            <v>934.14</v>
          </cell>
        </row>
        <row r="15646">
          <cell r="A15646" t="str">
            <v>I6050</v>
          </cell>
          <cell r="B15646" t="str">
            <v>ANTRACITO TE  =  0,9; CU  =  1,4 A 1,6</v>
          </cell>
          <cell r="C15646" t="str">
            <v>M3</v>
          </cell>
          <cell r="D15646">
            <v>3939.61</v>
          </cell>
        </row>
        <row r="15647">
          <cell r="A15647" t="str">
            <v>I0086</v>
          </cell>
          <cell r="B15647" t="str">
            <v>APARELHO DE APOIO EM NEOPRENE</v>
          </cell>
          <cell r="C15647" t="str">
            <v>DM3</v>
          </cell>
          <cell r="D15647">
            <v>70</v>
          </cell>
        </row>
        <row r="15648">
          <cell r="A15648" t="str">
            <v>I7357</v>
          </cell>
          <cell r="B15648" t="str">
            <v>APARELHO DE JANELA - CAP 10.000 BTU (FORN. E MONTAGEM)</v>
          </cell>
          <cell r="C15648" t="str">
            <v>UN</v>
          </cell>
          <cell r="D15648">
            <v>1233.1199999999999</v>
          </cell>
        </row>
        <row r="15649">
          <cell r="A15649" t="str">
            <v>I7358</v>
          </cell>
          <cell r="B15649" t="str">
            <v>APARELHO DE JANELA - CAP 12.000 BTU (FORN. E MONTAGEM)</v>
          </cell>
          <cell r="C15649" t="str">
            <v>UN</v>
          </cell>
          <cell r="D15649">
            <v>1345.22</v>
          </cell>
        </row>
        <row r="15650">
          <cell r="A15650" t="str">
            <v>I7360</v>
          </cell>
          <cell r="B15650" t="str">
            <v>APARELHO DE JANELA - CAP 18.000 BTU (FORN. E MONTAGEM)</v>
          </cell>
          <cell r="C15650" t="str">
            <v>UN</v>
          </cell>
          <cell r="D15650">
            <v>1824.67</v>
          </cell>
        </row>
        <row r="15651">
          <cell r="A15651" t="str">
            <v>I7361</v>
          </cell>
          <cell r="B15651" t="str">
            <v>APARELHO DE JANELA - CAP 21.000 BTU (FORN. E MONTAGEM)</v>
          </cell>
          <cell r="C15651" t="str">
            <v>UN</v>
          </cell>
          <cell r="D15651">
            <v>2017.83</v>
          </cell>
        </row>
        <row r="15652">
          <cell r="A15652" t="str">
            <v>I7362</v>
          </cell>
          <cell r="B15652" t="str">
            <v>APARELHO DE JANELA - CAP 30.000 BTU (FORN. E MONTAGEM)</v>
          </cell>
          <cell r="C15652" t="str">
            <v>UN</v>
          </cell>
          <cell r="D15652">
            <v>3138.85</v>
          </cell>
        </row>
        <row r="15653">
          <cell r="A15653" t="str">
            <v>I7356</v>
          </cell>
          <cell r="B15653" t="str">
            <v>APARELHO DE JANELA - CAP 7.500 BTU (FORN. E MONTAGEM)</v>
          </cell>
          <cell r="C15653" t="str">
            <v>UN</v>
          </cell>
          <cell r="D15653">
            <v>952.86</v>
          </cell>
        </row>
        <row r="15654">
          <cell r="A15654" t="str">
            <v>I8087</v>
          </cell>
          <cell r="B15654" t="str">
            <v>APARELHO DE MUDANÇA DE VIA TR 45, TIPO 1:10, COMPLETO, INCLUINDO TODAS AS FIXAÇÕES E A DORMENTAÇÃO ESPECIAL (MADEIRA)</v>
          </cell>
          <cell r="C15654" t="str">
            <v>UN</v>
          </cell>
          <cell r="D15654">
            <v>189663.72</v>
          </cell>
        </row>
        <row r="15655">
          <cell r="A15655" t="str">
            <v>I8088</v>
          </cell>
          <cell r="B15655" t="str">
            <v>APARELHO DE MUDANÇA DE VIA TR 45, TIPO 1:12, COMPLETO, INCLUINDO TODAS AS FIXAÇÕES E A DORMENTAÇÃO ESPECIAL (MADEIRA)</v>
          </cell>
          <cell r="C15655" t="str">
            <v>UN</v>
          </cell>
          <cell r="D15655">
            <v>207248.44</v>
          </cell>
        </row>
        <row r="15656">
          <cell r="A15656" t="str">
            <v>I8089</v>
          </cell>
          <cell r="B15656" t="str">
            <v>APARELHO DE MUDANÇA DE VIA TR 45, TIPO 1:14, COMPLETO, INCLUINDO TODAS AS FIXAÇÕES E A DORMENTAÇÃO ESPECIAL (MADEIRA)</v>
          </cell>
          <cell r="C15656" t="str">
            <v>UN</v>
          </cell>
          <cell r="D15656">
            <v>232369.46</v>
          </cell>
        </row>
        <row r="15657">
          <cell r="A15657" t="str">
            <v>I8086</v>
          </cell>
          <cell r="B15657" t="str">
            <v>APARELHO DE MUDANÇA DE VIA TR 45, TIPO 1:8, COMPLETO, INCLUINDO TODAS AS FIXAÇÕES E A DORMENTAÇÃO ESPECIAL (MADEIRA)</v>
          </cell>
          <cell r="C15657" t="str">
            <v>UN</v>
          </cell>
          <cell r="D15657">
            <v>178359.27</v>
          </cell>
        </row>
        <row r="15658">
          <cell r="A15658" t="str">
            <v>I0087</v>
          </cell>
          <cell r="B15658" t="str">
            <v>APARELHO MISTURADOR DE MESA PARA PIA</v>
          </cell>
          <cell r="C15658" t="str">
            <v>UN</v>
          </cell>
          <cell r="D15658">
            <v>369.02</v>
          </cell>
        </row>
        <row r="15659">
          <cell r="A15659" t="str">
            <v>I0088</v>
          </cell>
          <cell r="B15659" t="str">
            <v>APARELHO MISTURADOR DE PAREDE PARA PIA</v>
          </cell>
          <cell r="C15659" t="str">
            <v>UN</v>
          </cell>
          <cell r="D15659">
            <v>336.53</v>
          </cell>
        </row>
        <row r="15660">
          <cell r="A15660" t="str">
            <v>I0089</v>
          </cell>
          <cell r="B15660" t="str">
            <v>APARELHO MISTURADOR PARA LAVATORIO</v>
          </cell>
          <cell r="C15660" t="str">
            <v>UN</v>
          </cell>
          <cell r="D15660">
            <v>332.11</v>
          </cell>
        </row>
        <row r="15661">
          <cell r="A15661" t="str">
            <v>I7459</v>
          </cell>
          <cell r="B15661" t="str">
            <v>APARELHO OXI-ACETILENO</v>
          </cell>
          <cell r="C15661" t="str">
            <v>H</v>
          </cell>
          <cell r="D15661">
            <v>0.17</v>
          </cell>
        </row>
        <row r="15662">
          <cell r="A15662" t="str">
            <v>I0090</v>
          </cell>
          <cell r="B15662" t="str">
            <v>APARELHO SINALIZADOR OBSTACULOS</v>
          </cell>
          <cell r="C15662" t="str">
            <v>UN</v>
          </cell>
          <cell r="D15662">
            <v>58.16</v>
          </cell>
        </row>
        <row r="15663">
          <cell r="A15663" t="str">
            <v>I6359</v>
          </cell>
          <cell r="B15663" t="str">
            <v>APARELHO TELEFÔNICO DIGITAL PARA LIGAÇÃO JNA CPCT EXISTENTE</v>
          </cell>
          <cell r="C15663" t="str">
            <v>UN</v>
          </cell>
          <cell r="D15663">
            <v>161.41999999999999</v>
          </cell>
        </row>
        <row r="15664">
          <cell r="A15664" t="str">
            <v>I0093</v>
          </cell>
          <cell r="B15664" t="str">
            <v>APLICAÇÃO DE PONTE DE ADERÊNCIA NITOBOND</v>
          </cell>
          <cell r="C15664" t="str">
            <v>M2</v>
          </cell>
          <cell r="D15664">
            <v>5.52</v>
          </cell>
        </row>
        <row r="15665">
          <cell r="A15665" t="str">
            <v>I8574</v>
          </cell>
          <cell r="B15665" t="str">
            <v>APLICADOR FLEXÍVEL P/ CÁPSULA DE SUPRESSÃO</v>
          </cell>
          <cell r="C15665" t="str">
            <v>UN</v>
          </cell>
          <cell r="D15665">
            <v>168</v>
          </cell>
        </row>
        <row r="15666">
          <cell r="A15666" t="str">
            <v>I0091</v>
          </cell>
          <cell r="B15666" t="str">
            <v>APLICADOR IMPERMEABILIZAÇÃO</v>
          </cell>
          <cell r="C15666" t="str">
            <v>H</v>
          </cell>
          <cell r="D15666">
            <v>6.49</v>
          </cell>
        </row>
        <row r="15667">
          <cell r="A15667" t="str">
            <v>I0092</v>
          </cell>
          <cell r="B15667" t="str">
            <v>APLICADOR REVESTIMENTO</v>
          </cell>
          <cell r="C15667" t="str">
            <v>H</v>
          </cell>
          <cell r="D15667">
            <v>6.49</v>
          </cell>
        </row>
        <row r="15668">
          <cell r="A15668" t="str">
            <v>I8414</v>
          </cell>
          <cell r="B15668" t="str">
            <v>APOIO DO PORTA DENTE P/ FRESADORA</v>
          </cell>
          <cell r="C15668" t="str">
            <v>UN</v>
          </cell>
          <cell r="D15668">
            <v>793.91</v>
          </cell>
        </row>
        <row r="15669">
          <cell r="A15669" t="str">
            <v>I8599</v>
          </cell>
          <cell r="B15669" t="str">
            <v>APONTADOR</v>
          </cell>
          <cell r="C15669" t="str">
            <v>HxMÊS</v>
          </cell>
          <cell r="D15669">
            <v>1970.1161</v>
          </cell>
        </row>
        <row r="15670">
          <cell r="A15670" t="str">
            <v>I0094</v>
          </cell>
          <cell r="B15670" t="str">
            <v>AQUECEDOR A GAS 150L</v>
          </cell>
          <cell r="C15670" t="str">
            <v>UN</v>
          </cell>
          <cell r="D15670">
            <v>2947.38</v>
          </cell>
        </row>
        <row r="15671">
          <cell r="A15671" t="str">
            <v>I0095</v>
          </cell>
          <cell r="B15671" t="str">
            <v>AQUECEDOR CENTRAL ELETROAUTOMATICO 220 V</v>
          </cell>
          <cell r="C15671" t="str">
            <v>UN</v>
          </cell>
          <cell r="D15671">
            <v>862.9</v>
          </cell>
        </row>
        <row r="15672">
          <cell r="A15672" t="str">
            <v>I2595</v>
          </cell>
          <cell r="B15672" t="str">
            <v>AQUECEDOR DE FLUIDO TÉRMICO</v>
          </cell>
          <cell r="C15672" t="str">
            <v>UN</v>
          </cell>
          <cell r="D15672">
            <v>288546</v>
          </cell>
        </row>
        <row r="15673">
          <cell r="A15673" t="str">
            <v>I0096</v>
          </cell>
          <cell r="B15673" t="str">
            <v>AQUECEDOR ELETRICO AGUA CAPAC 200 L</v>
          </cell>
          <cell r="C15673" t="str">
            <v>UN</v>
          </cell>
          <cell r="D15673">
            <v>3600</v>
          </cell>
        </row>
        <row r="15674">
          <cell r="A15674" t="str">
            <v>I0564</v>
          </cell>
          <cell r="B15674" t="str">
            <v>AQUECEDOR FLUIDO TÉRMICO (CHI)</v>
          </cell>
          <cell r="C15674" t="str">
            <v>H</v>
          </cell>
          <cell r="D15674">
            <v>18.663</v>
          </cell>
        </row>
        <row r="15675">
          <cell r="A15675" t="str">
            <v>I0678</v>
          </cell>
          <cell r="B15675" t="str">
            <v>AQUECEDOR FLUIDO TÉRMICO (CHP)</v>
          </cell>
          <cell r="C15675" t="str">
            <v>H</v>
          </cell>
          <cell r="D15675">
            <v>143.0584171875</v>
          </cell>
        </row>
        <row r="15676">
          <cell r="A15676" t="str">
            <v>I0097</v>
          </cell>
          <cell r="B15676" t="str">
            <v>ARAME FARPADO FIO 16 BWG</v>
          </cell>
          <cell r="C15676" t="str">
            <v>M</v>
          </cell>
          <cell r="D15676">
            <v>0.66</v>
          </cell>
        </row>
        <row r="15677">
          <cell r="A15677" t="str">
            <v>I0098</v>
          </cell>
          <cell r="B15677" t="str">
            <v>ARAME GALVANIZADO N.10 BWG</v>
          </cell>
          <cell r="C15677" t="str">
            <v>KG</v>
          </cell>
          <cell r="D15677">
            <v>7.33</v>
          </cell>
        </row>
        <row r="15678">
          <cell r="A15678" t="str">
            <v>I0100</v>
          </cell>
          <cell r="B15678" t="str">
            <v>ARAME GALVANIZADO N.14 BWG</v>
          </cell>
          <cell r="C15678" t="str">
            <v>KG</v>
          </cell>
          <cell r="D15678">
            <v>7.98</v>
          </cell>
        </row>
        <row r="15679">
          <cell r="A15679" t="str">
            <v>I0101</v>
          </cell>
          <cell r="B15679" t="str">
            <v>ARAME GALVANIZADO N.16 BWG</v>
          </cell>
          <cell r="C15679" t="str">
            <v>KG</v>
          </cell>
          <cell r="D15679">
            <v>13.73</v>
          </cell>
        </row>
        <row r="15680">
          <cell r="A15680" t="str">
            <v>I0102</v>
          </cell>
          <cell r="B15680" t="str">
            <v>ARAME GALVANIZADO N.18 BWG</v>
          </cell>
          <cell r="C15680" t="str">
            <v>KG</v>
          </cell>
          <cell r="D15680">
            <v>13.42</v>
          </cell>
        </row>
        <row r="15681">
          <cell r="A15681" t="str">
            <v>I0103</v>
          </cell>
          <cell r="B15681" t="str">
            <v>ARAME RECOZIDO N.18 BWG</v>
          </cell>
          <cell r="C15681" t="str">
            <v>KG</v>
          </cell>
          <cell r="D15681">
            <v>9.9700000000000006</v>
          </cell>
        </row>
        <row r="15682">
          <cell r="A15682" t="str">
            <v>I0104</v>
          </cell>
          <cell r="B15682" t="str">
            <v>ARAME ZINCADO DE 2,7MM AMARRAÇÃO DE GABIÕES</v>
          </cell>
          <cell r="C15682" t="str">
            <v>KG</v>
          </cell>
          <cell r="D15682">
            <v>8.56</v>
          </cell>
        </row>
        <row r="15683">
          <cell r="A15683" t="str">
            <v>I7935</v>
          </cell>
          <cell r="B15683" t="str">
            <v>ARANDELA APLICADA NA LATERAL DO PILAR EM ALUMÍNIO FUNDIDO PINTADO COM REFLETOR EM ALUMÍNIO ANODIZADO E DIFUSOR EM VIDRO PLANO TEMPERADO TRANSPARENTE PARA LÂMPADA VAPOR METÁLICO 400W MAIS REATOR E IGNITOR</v>
          </cell>
          <cell r="C15683" t="str">
            <v>UN</v>
          </cell>
          <cell r="D15683">
            <v>693.45</v>
          </cell>
        </row>
        <row r="15684">
          <cell r="A15684" t="str">
            <v>I8223</v>
          </cell>
          <cell r="B15684" t="str">
            <v>ARANDELA BLINDADA</v>
          </cell>
          <cell r="C15684" t="str">
            <v>UN</v>
          </cell>
          <cell r="D15684">
            <v>174.96</v>
          </cell>
        </row>
        <row r="15685">
          <cell r="A15685" t="str">
            <v>I7927</v>
          </cell>
          <cell r="B15685" t="str">
            <v>ARANDELA PARA FLUORESCENTE COMPACTA 18W EM ALUMÍNIO ANODIZADO E PINTADO POR PROCESSO ELETROSTÁTICO COM DOIS VISORES EM VIDRO FOSCO</v>
          </cell>
          <cell r="C15685" t="str">
            <v>UN</v>
          </cell>
          <cell r="D15685">
            <v>163.57</v>
          </cell>
        </row>
        <row r="15686">
          <cell r="A15686" t="str">
            <v>I7926</v>
          </cell>
          <cell r="B15686" t="str">
            <v>ARANDELA PARA FLUORESCENTE COMPACTA 18W EM ALUMÍNIO ANODIZADO E PINTADO POR PROCESSO ELETROSTÁTICO COM UM VISOR EM VIDRO FOSCO</v>
          </cell>
          <cell r="C15686" t="str">
            <v>UN</v>
          </cell>
          <cell r="D15686">
            <v>137.68</v>
          </cell>
        </row>
        <row r="15687">
          <cell r="A15687" t="str">
            <v>I7928</v>
          </cell>
          <cell r="B15687" t="str">
            <v>ARANDELA PARA LÂMPADA INCANDESCENTE 60W EM ALUMÍNIO ANODIZADO E PINTADO POR PROCESSO ELETROSTÁTICO COM REFLETOR EM ALUMÍNIO ANODIZADO ALTO BRILHO</v>
          </cell>
          <cell r="C15687" t="str">
            <v>UN</v>
          </cell>
          <cell r="D15687">
            <v>88.97</v>
          </cell>
        </row>
        <row r="15688">
          <cell r="A15688" t="str">
            <v>I0105</v>
          </cell>
          <cell r="B15688" t="str">
            <v>ARBUSTO ORNAMENTAL</v>
          </cell>
          <cell r="C15688" t="str">
            <v>UN</v>
          </cell>
          <cell r="D15688">
            <v>16</v>
          </cell>
        </row>
        <row r="15689">
          <cell r="A15689" t="str">
            <v>I0106</v>
          </cell>
          <cell r="B15689" t="str">
            <v>AREIA ASFÁLTICA USINADA A QUENTE - AAUQ</v>
          </cell>
          <cell r="C15689" t="str">
            <v>T</v>
          </cell>
          <cell r="D15689">
            <v>208.85</v>
          </cell>
        </row>
        <row r="15690">
          <cell r="A15690" t="str">
            <v>I0107</v>
          </cell>
          <cell r="B15690" t="str">
            <v>AREIA FINA</v>
          </cell>
          <cell r="C15690" t="str">
            <v>M3</v>
          </cell>
          <cell r="D15690">
            <v>35</v>
          </cell>
        </row>
        <row r="15691">
          <cell r="A15691" t="str">
            <v>I0108</v>
          </cell>
          <cell r="B15691" t="str">
            <v>AREIA GROSSA</v>
          </cell>
          <cell r="C15691" t="str">
            <v>M3</v>
          </cell>
          <cell r="D15691">
            <v>46</v>
          </cell>
        </row>
        <row r="15692">
          <cell r="A15692" t="str">
            <v>I0109</v>
          </cell>
          <cell r="B15692" t="str">
            <v>AREIA MEDIA</v>
          </cell>
          <cell r="C15692" t="str">
            <v>M3</v>
          </cell>
          <cell r="D15692">
            <v>46</v>
          </cell>
        </row>
        <row r="15693">
          <cell r="A15693" t="str">
            <v>I0110</v>
          </cell>
          <cell r="B15693" t="str">
            <v>AREIA QUARTZOSA FINA (FILLER P/COMP.5) O.BAUMGART</v>
          </cell>
          <cell r="C15693" t="str">
            <v>KG</v>
          </cell>
          <cell r="D15693">
            <v>3.32</v>
          </cell>
        </row>
        <row r="15694">
          <cell r="A15694" t="str">
            <v>I6049</v>
          </cell>
          <cell r="B15694" t="str">
            <v>AREIA SILTOSA, TE  =  0,45 A 0,50; CU  =  1,4 a 1,6</v>
          </cell>
          <cell r="C15694" t="str">
            <v>M3</v>
          </cell>
          <cell r="D15694">
            <v>680</v>
          </cell>
        </row>
        <row r="15695">
          <cell r="A15695" t="str">
            <v>I0111</v>
          </cell>
          <cell r="B15695" t="str">
            <v>AREIA VERMELHA</v>
          </cell>
          <cell r="C15695" t="str">
            <v>M3</v>
          </cell>
          <cell r="D15695">
            <v>46</v>
          </cell>
        </row>
        <row r="15696">
          <cell r="A15696" t="str">
            <v>I0112</v>
          </cell>
          <cell r="B15696" t="str">
            <v>ARENOSO</v>
          </cell>
          <cell r="C15696" t="str">
            <v>M3</v>
          </cell>
          <cell r="D15696">
            <v>27.62</v>
          </cell>
        </row>
        <row r="15697">
          <cell r="A15697" t="str">
            <v>I6508</v>
          </cell>
          <cell r="B15697" t="str">
            <v>ARGAMASSA COLANTE PRÉ-FABRICADA P/ CERÂMICAS E PORCELANATOS</v>
          </cell>
          <cell r="C15697" t="str">
            <v>KG</v>
          </cell>
          <cell r="D15697">
            <v>1.78</v>
          </cell>
        </row>
        <row r="15698">
          <cell r="A15698" t="str">
            <v>I0113</v>
          </cell>
          <cell r="B15698" t="str">
            <v>ARGAMASSA COLANTE PRE-MISTURADA</v>
          </cell>
          <cell r="C15698" t="str">
            <v>KG</v>
          </cell>
          <cell r="D15698">
            <v>1.1599999999999999</v>
          </cell>
        </row>
        <row r="15699">
          <cell r="A15699" t="str">
            <v>I0114</v>
          </cell>
          <cell r="B15699" t="str">
            <v>ARGAMASSA DE ALTA RESIST.INICIAL/FINAL P/GRAUT</v>
          </cell>
          <cell r="C15699" t="str">
            <v>KG</v>
          </cell>
          <cell r="D15699">
            <v>1.86</v>
          </cell>
        </row>
        <row r="15700">
          <cell r="A15700" t="str">
            <v>I0115</v>
          </cell>
          <cell r="B15700" t="str">
            <v>ARGAMASSA EPÓXIDA</v>
          </cell>
          <cell r="C15700" t="str">
            <v>M3</v>
          </cell>
          <cell r="D15700">
            <v>2262</v>
          </cell>
        </row>
        <row r="15701">
          <cell r="A15701" t="str">
            <v>I8359</v>
          </cell>
          <cell r="B15701" t="str">
            <v>ARGAMASSA FIXABLOCK</v>
          </cell>
          <cell r="C15701" t="str">
            <v>KG</v>
          </cell>
          <cell r="D15701">
            <v>2.2599999999999998</v>
          </cell>
        </row>
        <row r="15702">
          <cell r="A15702" t="str">
            <v>I0117</v>
          </cell>
          <cell r="B15702" t="str">
            <v>ARGAMASSA PRE-FABRICADA PARA REBOCO</v>
          </cell>
          <cell r="C15702" t="str">
            <v>KG</v>
          </cell>
          <cell r="D15702">
            <v>0.43</v>
          </cell>
        </row>
        <row r="15703">
          <cell r="A15703" t="str">
            <v>I0118</v>
          </cell>
          <cell r="B15703" t="str">
            <v>ARGAMASSA PRE-FABRICADA PARA REJUNTAMENTO</v>
          </cell>
          <cell r="C15703" t="str">
            <v>KG</v>
          </cell>
          <cell r="D15703">
            <v>1.9990000000000001</v>
          </cell>
        </row>
        <row r="15704">
          <cell r="A15704" t="str">
            <v>I8287</v>
          </cell>
          <cell r="B15704" t="str">
            <v>ARGAMASSA PRÉ-FABRICADA PARA REJUNTAMENTO A BASE DE EPÓXI</v>
          </cell>
          <cell r="C15704" t="str">
            <v>KG</v>
          </cell>
          <cell r="D15704">
            <v>1.9990000000000001</v>
          </cell>
        </row>
        <row r="15705">
          <cell r="A15705" t="str">
            <v>I0119</v>
          </cell>
          <cell r="B15705" t="str">
            <v>ARGAMASSA PRE-FABRICADA TIPO MASSA FINA</v>
          </cell>
          <cell r="C15705" t="str">
            <v>KG</v>
          </cell>
          <cell r="D15705">
            <v>1.6154999999999999</v>
          </cell>
        </row>
        <row r="15706">
          <cell r="A15706" t="str">
            <v>I0120</v>
          </cell>
          <cell r="B15706" t="str">
            <v>ARGILA EXPANDIDA</v>
          </cell>
          <cell r="C15706" t="str">
            <v>M3</v>
          </cell>
          <cell r="D15706">
            <v>178.66</v>
          </cell>
        </row>
        <row r="15707">
          <cell r="A15707" t="str">
            <v>I0125</v>
          </cell>
          <cell r="B15707" t="str">
            <v>ARMAÇÃO REX TRIFASICA COM ROLDANA</v>
          </cell>
          <cell r="C15707" t="str">
            <v>UN</v>
          </cell>
          <cell r="D15707">
            <v>52.45</v>
          </cell>
        </row>
        <row r="15708">
          <cell r="A15708" t="str">
            <v>I6470</v>
          </cell>
          <cell r="B15708" t="str">
            <v>ARMAÇÃO SECUNDÁRIA COM ISOLADOR TIPO ROLDANA</v>
          </cell>
          <cell r="C15708" t="str">
            <v>UN</v>
          </cell>
          <cell r="D15708">
            <v>17.899999999999999</v>
          </cell>
        </row>
        <row r="15709">
          <cell r="A15709" t="str">
            <v>I6222</v>
          </cell>
          <cell r="B15709" t="str">
            <v>ARMADOR DE EMBUTIR</v>
          </cell>
          <cell r="C15709" t="str">
            <v>UN</v>
          </cell>
          <cell r="D15709">
            <v>20.63</v>
          </cell>
        </row>
        <row r="15710">
          <cell r="A15710" t="str">
            <v>I6118</v>
          </cell>
          <cell r="B15710" t="str">
            <v>ARMADOR RABO DE ANDORINHA F.G. (PADRÃO MUTIRÃO)</v>
          </cell>
          <cell r="C15710" t="str">
            <v>UN</v>
          </cell>
          <cell r="D15710">
            <v>3.5</v>
          </cell>
        </row>
        <row r="15711">
          <cell r="A15711" t="str">
            <v>I6223</v>
          </cell>
          <cell r="B15711" t="str">
            <v>ARMADOR TIPO RABO DE ANDORINHA</v>
          </cell>
          <cell r="C15711" t="str">
            <v>UN</v>
          </cell>
          <cell r="D15711">
            <v>10.9</v>
          </cell>
        </row>
        <row r="15712">
          <cell r="A15712" t="str">
            <v>I0121</v>
          </cell>
          <cell r="B15712" t="str">
            <v>ARMADOR/FERREIRO</v>
          </cell>
          <cell r="C15712" t="str">
            <v>H</v>
          </cell>
          <cell r="D15712">
            <v>6.49</v>
          </cell>
        </row>
        <row r="15713">
          <cell r="A15713" t="str">
            <v>I0122</v>
          </cell>
          <cell r="B15713" t="str">
            <v>ARMARIO DE ACO P/ UTENSILIOS (1,90X0,9X0,5)M</v>
          </cell>
          <cell r="C15713" t="str">
            <v>UN</v>
          </cell>
          <cell r="D15713">
            <v>492</v>
          </cell>
        </row>
        <row r="15714">
          <cell r="A15714" t="str">
            <v>I0123</v>
          </cell>
          <cell r="B15714" t="str">
            <v>ARMARIO DE ACO TIPO ESCANINHO - MOD. 3 PORTAS</v>
          </cell>
          <cell r="C15714" t="str">
            <v>UN</v>
          </cell>
          <cell r="D15714">
            <v>195.33</v>
          </cell>
        </row>
        <row r="15715">
          <cell r="A15715" t="str">
            <v>I0124</v>
          </cell>
          <cell r="B15715" t="str">
            <v>ARMARIO PLASTICO DE EMBUTIR 45X60CM</v>
          </cell>
          <cell r="C15715" t="str">
            <v>UN</v>
          </cell>
          <cell r="D15715">
            <v>59.76</v>
          </cell>
        </row>
        <row r="15716">
          <cell r="A15716" t="str">
            <v>I4142</v>
          </cell>
          <cell r="B15716" t="str">
            <v>ARRUELA  BORRACHA P/ FLANGES DN 100 PN10 P/ ESGOTO</v>
          </cell>
          <cell r="C15716" t="str">
            <v>UN</v>
          </cell>
          <cell r="D15716">
            <v>48.86</v>
          </cell>
        </row>
        <row r="15717">
          <cell r="A15717" t="str">
            <v>I4155</v>
          </cell>
          <cell r="B15717" t="str">
            <v>ARRUELA  BORRACHA P/ FLANGES DN 1000 PN10 P/ ESGOTO</v>
          </cell>
          <cell r="C15717" t="str">
            <v>UN</v>
          </cell>
          <cell r="D15717">
            <v>2150.7600000000002</v>
          </cell>
        </row>
        <row r="15718">
          <cell r="A15718" t="str">
            <v>I4156</v>
          </cell>
          <cell r="B15718" t="str">
            <v>ARRUELA  BORRACHA P/ FLANGES DN 1200 PN10 P/ ESGOTO</v>
          </cell>
          <cell r="C15718" t="str">
            <v>UN</v>
          </cell>
          <cell r="D15718">
            <v>2998.01</v>
          </cell>
        </row>
        <row r="15719">
          <cell r="A15719" t="str">
            <v>I4143</v>
          </cell>
          <cell r="B15719" t="str">
            <v>ARRUELA  BORRACHA P/ FLANGES DN 150 PN10 P/ ESGOTO</v>
          </cell>
          <cell r="C15719" t="str">
            <v>UN</v>
          </cell>
          <cell r="D15719">
            <v>98.42</v>
          </cell>
        </row>
        <row r="15720">
          <cell r="A15720" t="str">
            <v>I4144</v>
          </cell>
          <cell r="B15720" t="str">
            <v>ARRUELA  BORRACHA P/ FLANGES DN 200 PN10 P/ ESGOTO</v>
          </cell>
          <cell r="C15720" t="str">
            <v>UN</v>
          </cell>
          <cell r="D15720">
            <v>118.16</v>
          </cell>
        </row>
        <row r="15721">
          <cell r="A15721" t="str">
            <v>I4145</v>
          </cell>
          <cell r="B15721" t="str">
            <v>ARRUELA  BORRACHA P/ FLANGES DN 250 PN10 P/ ESGOTO</v>
          </cell>
          <cell r="C15721" t="str">
            <v>UN</v>
          </cell>
          <cell r="D15721">
            <v>136.79</v>
          </cell>
        </row>
        <row r="15722">
          <cell r="A15722" t="str">
            <v>I4146</v>
          </cell>
          <cell r="B15722" t="str">
            <v>ARRUELA  BORRACHA P/ FLANGES DN 300 PN10 P/ ESGOTO</v>
          </cell>
          <cell r="C15722" t="str">
            <v>UN</v>
          </cell>
          <cell r="D15722">
            <v>139.78</v>
          </cell>
        </row>
        <row r="15723">
          <cell r="A15723" t="str">
            <v>I4147</v>
          </cell>
          <cell r="B15723" t="str">
            <v>ARRUELA  BORRACHA P/ FLANGES DN 350 PN10 P/ ESGOTO</v>
          </cell>
          <cell r="C15723" t="str">
            <v>UN</v>
          </cell>
          <cell r="D15723">
            <v>171.8</v>
          </cell>
        </row>
        <row r="15724">
          <cell r="A15724" t="str">
            <v>I4148</v>
          </cell>
          <cell r="B15724" t="str">
            <v>ARRUELA  BORRACHA P/ FLANGES DN 400 PN10 P/ ESGOTO</v>
          </cell>
          <cell r="C15724" t="str">
            <v>UN</v>
          </cell>
          <cell r="D15724">
            <v>241.77</v>
          </cell>
        </row>
        <row r="15725">
          <cell r="A15725" t="str">
            <v>I4149</v>
          </cell>
          <cell r="B15725" t="str">
            <v>ARRUELA  BORRACHA P/ FLANGES DN 450 PN10 P/ ESGOTO</v>
          </cell>
          <cell r="C15725" t="str">
            <v>UN</v>
          </cell>
          <cell r="D15725">
            <v>269.32</v>
          </cell>
        </row>
        <row r="15726">
          <cell r="A15726" t="str">
            <v>I4140</v>
          </cell>
          <cell r="B15726" t="str">
            <v>ARRUELA  BORRACHA P/ FLANGES DN 50 PN10 P/ ESGOTO</v>
          </cell>
          <cell r="C15726" t="str">
            <v>UN</v>
          </cell>
          <cell r="D15726">
            <v>18.54</v>
          </cell>
        </row>
        <row r="15727">
          <cell r="A15727" t="str">
            <v>I4150</v>
          </cell>
          <cell r="B15727" t="str">
            <v>ARRUELA  BORRACHA P/ FLANGES DN 500 PN10 P/ ESGOTO</v>
          </cell>
          <cell r="C15727" t="str">
            <v>UN</v>
          </cell>
          <cell r="D15727">
            <v>303.58999999999997</v>
          </cell>
        </row>
        <row r="15728">
          <cell r="A15728" t="str">
            <v>I4151</v>
          </cell>
          <cell r="B15728" t="str">
            <v>ARRUELA  BORRACHA P/ FLANGES DN 600 PN10 P/ ESGOTO</v>
          </cell>
          <cell r="C15728" t="str">
            <v>UN</v>
          </cell>
          <cell r="D15728">
            <v>867.59</v>
          </cell>
        </row>
        <row r="15729">
          <cell r="A15729" t="str">
            <v>I4152</v>
          </cell>
          <cell r="B15729" t="str">
            <v>ARRUELA  BORRACHA P/ FLANGES DN 700 PN10 P/ ESGOTO</v>
          </cell>
          <cell r="C15729" t="str">
            <v>UN</v>
          </cell>
          <cell r="D15729">
            <v>813.26</v>
          </cell>
        </row>
        <row r="15730">
          <cell r="A15730" t="str">
            <v>I4141</v>
          </cell>
          <cell r="B15730" t="str">
            <v>ARRUELA  BORRACHA P/ FLANGES DN 75 PN10 P/ ESGOTO</v>
          </cell>
          <cell r="C15730" t="str">
            <v>UN</v>
          </cell>
          <cell r="D15730">
            <v>18.36</v>
          </cell>
        </row>
        <row r="15731">
          <cell r="A15731" t="str">
            <v>I7096</v>
          </cell>
          <cell r="B15731" t="str">
            <v>ARRUELA  BORRACHA P/ FLANGES DN 80 PN10 P/ ESGOTO</v>
          </cell>
          <cell r="C15731" t="str">
            <v>UN</v>
          </cell>
          <cell r="D15731">
            <v>25.71</v>
          </cell>
        </row>
        <row r="15732">
          <cell r="A15732" t="str">
            <v>I4153</v>
          </cell>
          <cell r="B15732" t="str">
            <v>ARRUELA  BORRACHA P/ FLANGES DN 800 PN10 P/ ESGOTO</v>
          </cell>
          <cell r="C15732" t="str">
            <v>UN</v>
          </cell>
          <cell r="D15732">
            <v>969.44</v>
          </cell>
        </row>
        <row r="15733">
          <cell r="A15733" t="str">
            <v>I4154</v>
          </cell>
          <cell r="B15733" t="str">
            <v>ARRUELA  BORRACHA P/ FLANGES DN 900 PN10 P/ ESGOTO</v>
          </cell>
          <cell r="C15733" t="str">
            <v>UN</v>
          </cell>
          <cell r="D15733">
            <v>1070.82</v>
          </cell>
        </row>
        <row r="15734">
          <cell r="A15734" t="str">
            <v>I6428</v>
          </cell>
          <cell r="B15734" t="str">
            <v>ARRUELA BORRACHA P/ FLANGES DN 100 PN10 P/ ÁGUA</v>
          </cell>
          <cell r="C15734" t="str">
            <v>UN</v>
          </cell>
          <cell r="D15734">
            <v>30.51</v>
          </cell>
        </row>
        <row r="15735">
          <cell r="A15735" t="str">
            <v>I6446</v>
          </cell>
          <cell r="B15735" t="str">
            <v>ARRUELA BORRACHA P/ FLANGES DN 1000 PN10 P/ ÁGUA</v>
          </cell>
          <cell r="C15735" t="str">
            <v>UN</v>
          </cell>
          <cell r="D15735">
            <v>1046.1600000000001</v>
          </cell>
        </row>
        <row r="15736">
          <cell r="A15736" t="str">
            <v>I6447</v>
          </cell>
          <cell r="B15736" t="str">
            <v>ARRUELA BORRACHA P/ FLANGES DN 1200 PN10 P/ ÁGUA</v>
          </cell>
          <cell r="C15736" t="str">
            <v>UN</v>
          </cell>
          <cell r="D15736">
            <v>1463.49</v>
          </cell>
        </row>
        <row r="15737">
          <cell r="A15737" t="str">
            <v>I6429</v>
          </cell>
          <cell r="B15737" t="str">
            <v>ARRUELA BORRACHA P/ FLANGES DN 150 PN10 P/ ÁGUA</v>
          </cell>
          <cell r="C15737" t="str">
            <v>UN</v>
          </cell>
          <cell r="D15737">
            <v>37.43</v>
          </cell>
        </row>
        <row r="15738">
          <cell r="A15738" t="str">
            <v>I6430</v>
          </cell>
          <cell r="B15738" t="str">
            <v>ARRUELA BORRACHA P/ FLANGES DN 200 PN10 P/ ÁGUA</v>
          </cell>
          <cell r="C15738" t="str">
            <v>UN</v>
          </cell>
          <cell r="D15738">
            <v>51.38</v>
          </cell>
        </row>
        <row r="15739">
          <cell r="A15739" t="str">
            <v>I6436</v>
          </cell>
          <cell r="B15739" t="str">
            <v>ARRUELA BORRACHA P/ FLANGES DN 250 PN10 P/ ÁGUA</v>
          </cell>
          <cell r="C15739" t="str">
            <v>UN</v>
          </cell>
          <cell r="D15739">
            <v>93.5</v>
          </cell>
        </row>
        <row r="15740">
          <cell r="A15740" t="str">
            <v>I6437</v>
          </cell>
          <cell r="B15740" t="str">
            <v>ARRUELA BORRACHA P/ FLANGES DN 300 PN10 P/ ÁGUA</v>
          </cell>
          <cell r="C15740" t="str">
            <v>UN</v>
          </cell>
          <cell r="D15740">
            <v>116.68</v>
          </cell>
        </row>
        <row r="15741">
          <cell r="A15741" t="str">
            <v>I6438</v>
          </cell>
          <cell r="B15741" t="str">
            <v>ARRUELA BORRACHA P/ FLANGES DN 350 PN10 P/ ÁGUA</v>
          </cell>
          <cell r="C15741" t="str">
            <v>UN</v>
          </cell>
          <cell r="D15741">
            <v>124.53</v>
          </cell>
        </row>
        <row r="15742">
          <cell r="A15742" t="str">
            <v>I6439</v>
          </cell>
          <cell r="B15742" t="str">
            <v>ARRUELA BORRACHA P/ FLANGES DN 400 PN10 P/ ÁGUA</v>
          </cell>
          <cell r="C15742" t="str">
            <v>UN</v>
          </cell>
          <cell r="D15742">
            <v>129.66</v>
          </cell>
        </row>
        <row r="15743">
          <cell r="A15743" t="str">
            <v>I6440</v>
          </cell>
          <cell r="B15743" t="str">
            <v>ARRUELA BORRACHA P/ FLANGES DN 450 PN10 P/ ÁGUA</v>
          </cell>
          <cell r="C15743" t="str">
            <v>UN</v>
          </cell>
          <cell r="D15743">
            <v>127.77</v>
          </cell>
        </row>
        <row r="15744">
          <cell r="A15744" t="str">
            <v>I6418</v>
          </cell>
          <cell r="B15744" t="str">
            <v>ARRUELA BORRACHA P/ FLANGES DN 50 PN10 P/ ÁGUA</v>
          </cell>
          <cell r="C15744" t="str">
            <v>UN</v>
          </cell>
          <cell r="D15744">
            <v>16.53</v>
          </cell>
        </row>
        <row r="15745">
          <cell r="A15745" t="str">
            <v>I6441</v>
          </cell>
          <cell r="B15745" t="str">
            <v>ARRUELA BORRACHA P/ FLANGES DN 500 PN10 P/ ÁGUA</v>
          </cell>
          <cell r="C15745" t="str">
            <v>UN</v>
          </cell>
          <cell r="D15745">
            <v>264.98</v>
          </cell>
        </row>
        <row r="15746">
          <cell r="A15746" t="str">
            <v>I6442</v>
          </cell>
          <cell r="B15746" t="str">
            <v>ARRUELA BORRACHA P/ FLANGES DN 600 PN10 P/ ÁGUA</v>
          </cell>
          <cell r="C15746" t="str">
            <v>UN</v>
          </cell>
          <cell r="D15746">
            <v>640.17999999999995</v>
          </cell>
        </row>
        <row r="15747">
          <cell r="A15747" t="str">
            <v>I6443</v>
          </cell>
          <cell r="B15747" t="str">
            <v>ARRUELA BORRACHA P/ FLANGES DN 700 PN10 P/ ÁGUA</v>
          </cell>
          <cell r="C15747" t="str">
            <v>UN</v>
          </cell>
          <cell r="D15747">
            <v>915.22</v>
          </cell>
        </row>
        <row r="15748">
          <cell r="A15748" t="str">
            <v>I6419</v>
          </cell>
          <cell r="B15748" t="str">
            <v>ARRUELA BORRACHA P/ FLANGES DN 75 PN10 P/ ÁGUA</v>
          </cell>
          <cell r="C15748" t="str">
            <v>UN</v>
          </cell>
          <cell r="D15748">
            <v>21.65</v>
          </cell>
        </row>
        <row r="15749">
          <cell r="A15749" t="str">
            <v>I6420</v>
          </cell>
          <cell r="B15749" t="str">
            <v>ARRUELA BORRACHA P/ FLANGES DN 80 PN10 P/ ÁGUA</v>
          </cell>
          <cell r="C15749" t="str">
            <v>UN</v>
          </cell>
          <cell r="D15749">
            <v>19.100000000000001</v>
          </cell>
        </row>
        <row r="15750">
          <cell r="A15750" t="str">
            <v>I6444</v>
          </cell>
          <cell r="B15750" t="str">
            <v>ARRUELA BORRACHA P/ FLANGES DN 800 PN10 P/ ÁGUA</v>
          </cell>
          <cell r="C15750" t="str">
            <v>UN</v>
          </cell>
          <cell r="D15750">
            <v>798.58</v>
          </cell>
        </row>
        <row r="15751">
          <cell r="A15751" t="str">
            <v>I6445</v>
          </cell>
          <cell r="B15751" t="str">
            <v>ARRUELA BORRACHA P/ FLANGES DN 900 PN10 P/ ÁGUA</v>
          </cell>
          <cell r="C15751" t="str">
            <v>UN</v>
          </cell>
          <cell r="D15751">
            <v>945.29</v>
          </cell>
        </row>
        <row r="15752">
          <cell r="A15752" t="str">
            <v>I6467</v>
          </cell>
          <cell r="B15752" t="str">
            <v>ARRUELA DE ALUMÍNIO PARA ELETRODUTO DN 1  1/2"</v>
          </cell>
          <cell r="C15752" t="str">
            <v>UN</v>
          </cell>
          <cell r="D15752">
            <v>0.56999999999999995</v>
          </cell>
        </row>
        <row r="15753">
          <cell r="A15753" t="str">
            <v>I0126</v>
          </cell>
          <cell r="B15753" t="str">
            <v>ARRUELA DE FERRO GALVANIZADO 1 1/2''</v>
          </cell>
          <cell r="C15753" t="str">
            <v>UN</v>
          </cell>
          <cell r="D15753">
            <v>0.84</v>
          </cell>
        </row>
        <row r="15754">
          <cell r="A15754" t="str">
            <v>I0127</v>
          </cell>
          <cell r="B15754" t="str">
            <v>ARRUELA DE FERRO GALVANIZADO 1 1/4''</v>
          </cell>
          <cell r="C15754" t="str">
            <v>UN</v>
          </cell>
          <cell r="D15754">
            <v>0.77</v>
          </cell>
        </row>
        <row r="15755">
          <cell r="A15755" t="str">
            <v>I0128</v>
          </cell>
          <cell r="B15755" t="str">
            <v>ARRUELA DE FERRO GALVANIZADO 1''</v>
          </cell>
          <cell r="C15755" t="str">
            <v>UN</v>
          </cell>
          <cell r="D15755">
            <v>0.49</v>
          </cell>
        </row>
        <row r="15756">
          <cell r="A15756" t="str">
            <v>I0129</v>
          </cell>
          <cell r="B15756" t="str">
            <v>ARRUELA DE FERRO GALVANIZADO 1/2''</v>
          </cell>
          <cell r="C15756" t="str">
            <v>UN</v>
          </cell>
          <cell r="D15756">
            <v>0.18</v>
          </cell>
        </row>
        <row r="15757">
          <cell r="A15757" t="str">
            <v>I0130</v>
          </cell>
          <cell r="B15757" t="str">
            <v>ARRUELA DE FERRO GALVANIZADO 2 1/2''</v>
          </cell>
          <cell r="C15757" t="str">
            <v>UN</v>
          </cell>
          <cell r="D15757">
            <v>1.85</v>
          </cell>
        </row>
        <row r="15758">
          <cell r="A15758" t="str">
            <v>I0131</v>
          </cell>
          <cell r="B15758" t="str">
            <v>ARRUELA DE FERRO GALVANIZADO 2''</v>
          </cell>
          <cell r="C15758" t="str">
            <v>UN</v>
          </cell>
          <cell r="D15758">
            <v>0.95</v>
          </cell>
        </row>
        <row r="15759">
          <cell r="A15759" t="str">
            <v>I0132</v>
          </cell>
          <cell r="B15759" t="str">
            <v>ARRUELA DE FERRO GALVANIZADO 3 1/2''</v>
          </cell>
          <cell r="C15759" t="str">
            <v>UN</v>
          </cell>
          <cell r="D15759">
            <v>3.07</v>
          </cell>
        </row>
        <row r="15760">
          <cell r="A15760" t="str">
            <v>I0133</v>
          </cell>
          <cell r="B15760" t="str">
            <v>ARRUELA DE FERRO GALVANIZADO 3''</v>
          </cell>
          <cell r="C15760" t="str">
            <v>UN</v>
          </cell>
          <cell r="D15760">
            <v>2.65</v>
          </cell>
        </row>
        <row r="15761">
          <cell r="A15761" t="str">
            <v>I0134</v>
          </cell>
          <cell r="B15761" t="str">
            <v>ARRUELA DE FERRO GALVANIZADO 3/4''</v>
          </cell>
          <cell r="C15761" t="str">
            <v>UN</v>
          </cell>
          <cell r="D15761">
            <v>0.39</v>
          </cell>
        </row>
        <row r="15762">
          <cell r="A15762" t="str">
            <v>I0135</v>
          </cell>
          <cell r="B15762" t="str">
            <v>ARRUELA DE FERRO GALVANIZADO 4''</v>
          </cell>
          <cell r="C15762" t="str">
            <v>UN</v>
          </cell>
          <cell r="D15762">
            <v>3.2</v>
          </cell>
        </row>
        <row r="15763">
          <cell r="A15763" t="str">
            <v>I0136</v>
          </cell>
          <cell r="B15763" t="str">
            <v>ARRUELA DE PVC RIGIDO</v>
          </cell>
          <cell r="C15763" t="str">
            <v>UN</v>
          </cell>
          <cell r="D15763">
            <v>1.0900000000000001</v>
          </cell>
        </row>
        <row r="15764">
          <cell r="A15764" t="str">
            <v>I0137</v>
          </cell>
          <cell r="B15764" t="str">
            <v>ARRUELA LISA 1/4''X3/4''</v>
          </cell>
          <cell r="C15764" t="str">
            <v>UN</v>
          </cell>
          <cell r="D15764">
            <v>0.1</v>
          </cell>
        </row>
        <row r="15765">
          <cell r="A15765" t="str">
            <v>I0138</v>
          </cell>
          <cell r="B15765" t="str">
            <v>ARRUELA LISA 5/16''X5/8''</v>
          </cell>
          <cell r="C15765" t="str">
            <v>UN</v>
          </cell>
          <cell r="D15765">
            <v>0.1</v>
          </cell>
        </row>
        <row r="15766">
          <cell r="A15766" t="str">
            <v>I7396</v>
          </cell>
          <cell r="B15766" t="str">
            <v>ARRUELA LISA EM AÇO INOX 3/8"</v>
          </cell>
          <cell r="C15766" t="str">
            <v>UN</v>
          </cell>
          <cell r="D15766">
            <v>2.2799999999999998</v>
          </cell>
        </row>
        <row r="15767">
          <cell r="A15767" t="str">
            <v>I0139</v>
          </cell>
          <cell r="B15767" t="str">
            <v>ARRUELA PLASTICA 4X16</v>
          </cell>
          <cell r="C15767" t="str">
            <v>UN</v>
          </cell>
          <cell r="D15767">
            <v>0.97</v>
          </cell>
        </row>
        <row r="15768">
          <cell r="A15768" t="str">
            <v>I8070</v>
          </cell>
          <cell r="B15768" t="str">
            <v>ARRUELA QUADRADA 50 x 3mm COM FURO DE 15mm</v>
          </cell>
          <cell r="C15768" t="str">
            <v>UN</v>
          </cell>
          <cell r="D15768">
            <v>0.68</v>
          </cell>
        </row>
        <row r="15769">
          <cell r="A15769" t="str">
            <v>I0141</v>
          </cell>
          <cell r="B15769" t="str">
            <v>ARRUELA QUADRADA DE 58MM C/FURO DE 18MM</v>
          </cell>
          <cell r="C15769" t="str">
            <v>UN</v>
          </cell>
          <cell r="D15769">
            <v>1.5</v>
          </cell>
        </row>
        <row r="15770">
          <cell r="A15770" t="str">
            <v>I8071</v>
          </cell>
          <cell r="B15770" t="str">
            <v>ARRUELA REDONDA 32 x 3mm COM FURO DE 18mm</v>
          </cell>
          <cell r="C15770" t="str">
            <v>UN</v>
          </cell>
          <cell r="D15770">
            <v>0.47</v>
          </cell>
        </row>
        <row r="15771">
          <cell r="A15771" t="str">
            <v>I0142</v>
          </cell>
          <cell r="B15771" t="str">
            <v>ARVORE DE 1,50 a 2,00m C/ADUBO, TUTOR, COVA</v>
          </cell>
          <cell r="C15771" t="str">
            <v>UN</v>
          </cell>
          <cell r="D15771">
            <v>25</v>
          </cell>
        </row>
        <row r="15772">
          <cell r="A15772" t="str">
            <v>I0143</v>
          </cell>
          <cell r="B15772" t="str">
            <v>ARVORE ORNAMENTAL</v>
          </cell>
          <cell r="C15772" t="str">
            <v>UN</v>
          </cell>
          <cell r="D15772">
            <v>25</v>
          </cell>
        </row>
        <row r="15773">
          <cell r="A15773" t="str">
            <v>I0146</v>
          </cell>
          <cell r="B15773" t="str">
            <v>ASFALTO MODIFICADO</v>
          </cell>
          <cell r="C15773" t="str">
            <v>KG</v>
          </cell>
          <cell r="D15773">
            <v>1.6</v>
          </cell>
        </row>
        <row r="15774">
          <cell r="A15774" t="str">
            <v>I0145</v>
          </cell>
          <cell r="B15774" t="str">
            <v>ASFALTO OXIDADO</v>
          </cell>
          <cell r="C15774" t="str">
            <v>KG</v>
          </cell>
          <cell r="D15774">
            <v>3.84</v>
          </cell>
        </row>
        <row r="15775">
          <cell r="A15775" t="str">
            <v>I7556</v>
          </cell>
          <cell r="B15775" t="str">
            <v>ASFALTO OXIDADO (PESO ESPECÍFICO 1,02 g/cm3)</v>
          </cell>
          <cell r="C15775" t="str">
            <v>KG</v>
          </cell>
          <cell r="D15775">
            <v>4.21</v>
          </cell>
        </row>
        <row r="15776">
          <cell r="A15776" t="str">
            <v>I8641</v>
          </cell>
          <cell r="B15776" t="str">
            <v>ASSENTO / BANCO - ARTICULÁVEL PARA BANHO DE DEFICIENTE</v>
          </cell>
          <cell r="C15776" t="str">
            <v>UN</v>
          </cell>
          <cell r="D15776">
            <v>544.5</v>
          </cell>
        </row>
        <row r="15777">
          <cell r="A15777" t="str">
            <v>I6224</v>
          </cell>
          <cell r="B15777" t="str">
            <v>ASSENTO P/BANCO EM "U" PREMOLDADO DE CONCRETO</v>
          </cell>
          <cell r="C15777" t="str">
            <v>UN</v>
          </cell>
          <cell r="D15777">
            <v>114.95</v>
          </cell>
        </row>
        <row r="15778">
          <cell r="A15778" t="str">
            <v>I8636</v>
          </cell>
          <cell r="B15778" t="str">
            <v>ASSENTO SANITÁRIO COM ABERTURA FRONTAL (PADRÃO ALTO)</v>
          </cell>
          <cell r="C15778" t="str">
            <v>UN</v>
          </cell>
          <cell r="D15778">
            <v>312.10000000000002</v>
          </cell>
        </row>
        <row r="15779">
          <cell r="A15779" t="str">
            <v>I6166</v>
          </cell>
          <cell r="B15779" t="str">
            <v>ASSOALHO DE PEROBA (MADEIRA DE 1A QUALIDADE) DE 10CM</v>
          </cell>
          <cell r="C15779" t="str">
            <v>M2</v>
          </cell>
          <cell r="D15779">
            <v>66</v>
          </cell>
        </row>
        <row r="15780">
          <cell r="A15780" t="str">
            <v>I0148</v>
          </cell>
          <cell r="B15780" t="str">
            <v>AUTOMATICO DE BOIA</v>
          </cell>
          <cell r="C15780" t="str">
            <v>UN</v>
          </cell>
          <cell r="D15780">
            <v>36.6</v>
          </cell>
        </row>
        <row r="15781">
          <cell r="A15781" t="str">
            <v>I0149</v>
          </cell>
          <cell r="B15781" t="str">
            <v>AUX. ADMINISTRATIVO</v>
          </cell>
          <cell r="C15781" t="str">
            <v>H</v>
          </cell>
          <cell r="D15781">
            <v>5.55</v>
          </cell>
        </row>
        <row r="15782">
          <cell r="A15782" t="str">
            <v>I0150</v>
          </cell>
          <cell r="B15782" t="str">
            <v>AUX. DE OPERAÇÃO INIC. CAGECE</v>
          </cell>
          <cell r="C15782" t="str">
            <v>H</v>
          </cell>
          <cell r="D15782">
            <v>9.5657999999999994</v>
          </cell>
        </row>
        <row r="15783">
          <cell r="A15783" t="str">
            <v>I0151</v>
          </cell>
          <cell r="B15783" t="str">
            <v>AUX. TÉCNICO INICIAL CAGECE</v>
          </cell>
          <cell r="C15783" t="str">
            <v>H</v>
          </cell>
          <cell r="D15783">
            <v>15.172599999999999</v>
          </cell>
        </row>
        <row r="15784">
          <cell r="A15784" t="str">
            <v>I8598</v>
          </cell>
          <cell r="B15784" t="str">
            <v>AUXILIAR ADMINISTRATIVO</v>
          </cell>
          <cell r="C15784" t="str">
            <v>HxMÊS</v>
          </cell>
          <cell r="D15784">
            <v>1841.23</v>
          </cell>
        </row>
        <row r="15785">
          <cell r="A15785" t="str">
            <v>I8596</v>
          </cell>
          <cell r="B15785" t="str">
            <v>AUXILIAR DE LABORATÓRIO</v>
          </cell>
          <cell r="C15785" t="str">
            <v>HxMÊS</v>
          </cell>
          <cell r="D15785">
            <v>1970.1161</v>
          </cell>
        </row>
        <row r="15786">
          <cell r="A15786" t="str">
            <v>I8595</v>
          </cell>
          <cell r="B15786" t="str">
            <v>AUXILIAR DE TOPOGRAFIA</v>
          </cell>
          <cell r="C15786" t="str">
            <v>HxMÊS</v>
          </cell>
          <cell r="D15786">
            <v>1970.1161</v>
          </cell>
        </row>
        <row r="15787">
          <cell r="A15787" t="str">
            <v>I0152</v>
          </cell>
          <cell r="B15787" t="str">
            <v>AZULEJISTA</v>
          </cell>
          <cell r="C15787" t="str">
            <v>H</v>
          </cell>
          <cell r="D15787">
            <v>6.49</v>
          </cell>
        </row>
        <row r="15788">
          <cell r="A15788" t="str">
            <v>I0153</v>
          </cell>
          <cell r="B15788" t="str">
            <v>AZULEJO BRANCO 15X15CM</v>
          </cell>
          <cell r="C15788" t="str">
            <v>M2</v>
          </cell>
          <cell r="D15788">
            <v>26.9</v>
          </cell>
        </row>
        <row r="15789">
          <cell r="A15789" t="str">
            <v>I8651</v>
          </cell>
          <cell r="B15789" t="str">
            <v>BACIA DE LOUÇA BRANCA C/ CAIXA ACOPLADA, P/ DEFICIENTE</v>
          </cell>
          <cell r="C15789" t="str">
            <v>UN</v>
          </cell>
          <cell r="D15789">
            <v>310</v>
          </cell>
        </row>
        <row r="15790">
          <cell r="A15790" t="str">
            <v>I0170</v>
          </cell>
          <cell r="B15790" t="str">
            <v>BACIA LOUÇA BRANCA COM SAÍDA HORIZONTAL</v>
          </cell>
          <cell r="C15790" t="str">
            <v>UN</v>
          </cell>
          <cell r="D15790">
            <v>99.43</v>
          </cell>
        </row>
        <row r="15791">
          <cell r="A15791" t="str">
            <v>I0171</v>
          </cell>
          <cell r="B15791" t="str">
            <v>BACIA LOUÇA BRANCA PARA CAIXA ACOPLADA</v>
          </cell>
          <cell r="C15791" t="str">
            <v>UN</v>
          </cell>
          <cell r="D15791">
            <v>223.8</v>
          </cell>
        </row>
        <row r="15792">
          <cell r="A15792" t="str">
            <v>I0174</v>
          </cell>
          <cell r="B15792" t="str">
            <v>BACIA SIFONADA DE LOUÇA BRANCA</v>
          </cell>
          <cell r="C15792" t="str">
            <v>UN</v>
          </cell>
          <cell r="D15792">
            <v>99.43</v>
          </cell>
        </row>
        <row r="15793">
          <cell r="A15793" t="str">
            <v>I0176</v>
          </cell>
          <cell r="B15793" t="str">
            <v>BACIA SINFONADA P/ CRIANCA</v>
          </cell>
          <cell r="C15793" t="str">
            <v>UN</v>
          </cell>
          <cell r="D15793">
            <v>144.25</v>
          </cell>
        </row>
        <row r="15794">
          <cell r="A15794" t="str">
            <v>I0177</v>
          </cell>
          <cell r="B15794" t="str">
            <v>BACIA TURCA DE LOUÇA COM SIFÃO INTEGRADO</v>
          </cell>
          <cell r="C15794" t="str">
            <v>UN</v>
          </cell>
          <cell r="D15794">
            <v>145.5</v>
          </cell>
        </row>
        <row r="15795">
          <cell r="A15795" t="str">
            <v>I0178</v>
          </cell>
          <cell r="B15795" t="str">
            <v>BAINHA METALICA D=35mm</v>
          </cell>
          <cell r="C15795" t="str">
            <v>M</v>
          </cell>
          <cell r="D15795">
            <v>9.4499999999999993</v>
          </cell>
        </row>
        <row r="15796">
          <cell r="A15796" t="str">
            <v>I0179</v>
          </cell>
          <cell r="B15796" t="str">
            <v>BAINHA METALICA D=40mm</v>
          </cell>
          <cell r="C15796" t="str">
            <v>M</v>
          </cell>
          <cell r="D15796">
            <v>11.5</v>
          </cell>
        </row>
        <row r="15797">
          <cell r="A15797" t="str">
            <v>I0180</v>
          </cell>
          <cell r="B15797" t="str">
            <v>BAINHA METALICA D=60mm</v>
          </cell>
          <cell r="C15797" t="str">
            <v>M</v>
          </cell>
          <cell r="D15797">
            <v>14.93</v>
          </cell>
        </row>
        <row r="15798">
          <cell r="A15798" t="str">
            <v>I0181</v>
          </cell>
          <cell r="B15798" t="str">
            <v>BAINHA METALICA D=70mm</v>
          </cell>
          <cell r="C15798" t="str">
            <v>M</v>
          </cell>
          <cell r="D15798">
            <v>17.239999999999998</v>
          </cell>
        </row>
        <row r="15799">
          <cell r="A15799" t="str">
            <v>I8224</v>
          </cell>
          <cell r="B15799" t="str">
            <v>BALANÇA ELETRÔNICA C/ OPLATAFORMA 18x3, CAP. 80 TON. (FORN./MONTAGEM)</v>
          </cell>
          <cell r="C15799" t="str">
            <v>UN</v>
          </cell>
          <cell r="D15799">
            <v>102129.57</v>
          </cell>
        </row>
        <row r="15800">
          <cell r="A15800" t="str">
            <v>I6714</v>
          </cell>
          <cell r="B15800" t="str">
            <v>BALANÇO ANDORINHA C/02 CADEIRAS, CONFEC. EM TUBO VAPOR E PINTURA ESMALTE SINTÉTICO</v>
          </cell>
          <cell r="C15800" t="str">
            <v>UN</v>
          </cell>
          <cell r="D15800">
            <v>426.71100000000001</v>
          </cell>
        </row>
        <row r="15801">
          <cell r="A15801" t="str">
            <v>I0182</v>
          </cell>
          <cell r="B15801" t="str">
            <v>BALANÇO ANDORINHA C/03 CADEIRAS, CONFEC. EM TUBO VAPOR E PINTURA ESMALTE SINTETICO</v>
          </cell>
          <cell r="C15801" t="str">
            <v>UN</v>
          </cell>
          <cell r="D15801">
            <v>569.44320000000005</v>
          </cell>
        </row>
        <row r="15802">
          <cell r="A15802" t="str">
            <v>I0183</v>
          </cell>
          <cell r="B15802" t="str">
            <v>BALDE PLASTICO DE 10L</v>
          </cell>
          <cell r="C15802" t="str">
            <v>UN</v>
          </cell>
          <cell r="D15802">
            <v>8.19</v>
          </cell>
        </row>
        <row r="15803">
          <cell r="A15803" t="str">
            <v>I0184</v>
          </cell>
          <cell r="B15803" t="str">
            <v>BANCADA DE GRANITO C/ L=0,60m E E=0,03m</v>
          </cell>
          <cell r="C15803" t="str">
            <v>M2</v>
          </cell>
          <cell r="D15803">
            <v>328.82</v>
          </cell>
        </row>
        <row r="15804">
          <cell r="A15804" t="str">
            <v>I7893</v>
          </cell>
          <cell r="B15804" t="str">
            <v>BANCADA DE GRANITO CINZA POLIDO E=2cm</v>
          </cell>
          <cell r="C15804" t="str">
            <v>M2</v>
          </cell>
          <cell r="D15804">
            <v>235</v>
          </cell>
        </row>
        <row r="15805">
          <cell r="A15805" t="str">
            <v>I7894</v>
          </cell>
          <cell r="B15805" t="str">
            <v>BANCADA DE GRANITO OUTRAS CORES E=2cm,</v>
          </cell>
          <cell r="C15805" t="str">
            <v>M2</v>
          </cell>
          <cell r="D15805">
            <v>246.1</v>
          </cell>
        </row>
        <row r="15806">
          <cell r="A15806" t="str">
            <v>I1230</v>
          </cell>
          <cell r="B15806" t="str">
            <v>BANCADA DE GRANITO OUTRAS CORES, E=3cm</v>
          </cell>
          <cell r="C15806" t="str">
            <v>M2</v>
          </cell>
          <cell r="D15806">
            <v>342.4</v>
          </cell>
        </row>
        <row r="15807">
          <cell r="A15807" t="str">
            <v>I0185</v>
          </cell>
          <cell r="B15807" t="str">
            <v>BANCADA DE GRANITO PRETO C/BOLEAMENTO DUPLO</v>
          </cell>
          <cell r="C15807" t="str">
            <v>M2</v>
          </cell>
          <cell r="D15807">
            <v>445.2</v>
          </cell>
        </row>
        <row r="15808">
          <cell r="A15808" t="str">
            <v>I0188</v>
          </cell>
          <cell r="B15808" t="str">
            <v>BANCO DE MADEIRA C/ESTRUTURA DE FERRO - L=3,00M</v>
          </cell>
          <cell r="C15808" t="str">
            <v>UN</v>
          </cell>
          <cell r="D15808">
            <v>825.28</v>
          </cell>
        </row>
        <row r="15809">
          <cell r="A15809" t="str">
            <v>I2594</v>
          </cell>
          <cell r="B15809" t="str">
            <v>BANDEIRA DUPLA</v>
          </cell>
          <cell r="C15809" t="str">
            <v>UN</v>
          </cell>
          <cell r="D15809">
            <v>13846.7</v>
          </cell>
        </row>
        <row r="15810">
          <cell r="A15810" t="str">
            <v>I0189</v>
          </cell>
          <cell r="B15810" t="str">
            <v>BANDEIRA SIMPLES</v>
          </cell>
          <cell r="C15810" t="str">
            <v>UN</v>
          </cell>
          <cell r="D15810">
            <v>12327.18</v>
          </cell>
        </row>
        <row r="15811">
          <cell r="A15811" t="str">
            <v>I8447</v>
          </cell>
          <cell r="B15811" t="str">
            <v>BANDEJA MÓVEL, PADRÃO 19"</v>
          </cell>
          <cell r="C15811" t="str">
            <v>UN</v>
          </cell>
          <cell r="D15811">
            <v>40.4</v>
          </cell>
        </row>
        <row r="15812">
          <cell r="A15812" t="str">
            <v>I6738</v>
          </cell>
          <cell r="B15812" t="str">
            <v>BANHEIRA HOSPITAL C/TAMPO E CUBA DE AÇO INOX DIMENSÃO 1800 X600MM</v>
          </cell>
          <cell r="C15812" t="str">
            <v>UN</v>
          </cell>
          <cell r="D15812">
            <v>1511.04</v>
          </cell>
        </row>
        <row r="15813">
          <cell r="A15813" t="str">
            <v>I0190</v>
          </cell>
          <cell r="B15813" t="str">
            <v>BARITA</v>
          </cell>
          <cell r="C15813" t="str">
            <v>KG</v>
          </cell>
          <cell r="D15813">
            <v>2.88</v>
          </cell>
        </row>
        <row r="15814">
          <cell r="A15814" t="str">
            <v>I8642</v>
          </cell>
          <cell r="B15814" t="str">
            <v>BARRA ANTI-PÂNICO C/ TRAVA EM AÇO INOX</v>
          </cell>
          <cell r="C15814" t="str">
            <v>CJ</v>
          </cell>
          <cell r="D15814">
            <v>1080</v>
          </cell>
        </row>
        <row r="15815">
          <cell r="A15815" t="str">
            <v>I7551</v>
          </cell>
          <cell r="B15815" t="str">
            <v>BARRA CHATA ALUM. 1" ESP. 1/4 COM 6m</v>
          </cell>
          <cell r="C15815" t="str">
            <v>UN</v>
          </cell>
          <cell r="D15815">
            <v>50.38</v>
          </cell>
        </row>
        <row r="15816">
          <cell r="A15816" t="str">
            <v>I0192</v>
          </cell>
          <cell r="B15816" t="str">
            <v>BARRAMENTO DE COBRE 3/8''</v>
          </cell>
          <cell r="C15816" t="str">
            <v>M</v>
          </cell>
          <cell r="D15816">
            <v>36.75</v>
          </cell>
        </row>
        <row r="15817">
          <cell r="A15817" t="str">
            <v>I7416</v>
          </cell>
          <cell r="B15817" t="str">
            <v>BARRAMENTO DE COBRE NÚ 3/4"x 1/4"</v>
          </cell>
          <cell r="C15817" t="str">
            <v>M</v>
          </cell>
          <cell r="D15817">
            <v>72.459999999999994</v>
          </cell>
        </row>
        <row r="15818">
          <cell r="A15818" t="str">
            <v>I7478</v>
          </cell>
          <cell r="B15818" t="str">
            <v>BARRAMENTO DE MÉDIA TENSÃO - FASE - 13,8 kV</v>
          </cell>
          <cell r="C15818" t="str">
            <v>UN</v>
          </cell>
          <cell r="D15818">
            <v>32.4</v>
          </cell>
        </row>
        <row r="15819">
          <cell r="A15819" t="str">
            <v>I7479</v>
          </cell>
          <cell r="B15819" t="str">
            <v>BARRAMENTO DE MÉDIA TENSÃO - NEUTRO - 13,8 kV</v>
          </cell>
          <cell r="C15819" t="str">
            <v>UN</v>
          </cell>
          <cell r="D15819">
            <v>31.53</v>
          </cell>
        </row>
        <row r="15820">
          <cell r="A15820" t="str">
            <v>I0193</v>
          </cell>
          <cell r="B15820" t="str">
            <v>BARRAMENTO NEUTRO P/ BAIXA TENSÃO</v>
          </cell>
          <cell r="C15820" t="str">
            <v>UN</v>
          </cell>
          <cell r="D15820">
            <v>30.6</v>
          </cell>
        </row>
        <row r="15821">
          <cell r="A15821" t="str">
            <v>I0194</v>
          </cell>
          <cell r="B15821" t="str">
            <v>BARRAMENTO PRINCIPAL P/ BAIXA TENSÃO</v>
          </cell>
          <cell r="C15821" t="str">
            <v>UN</v>
          </cell>
          <cell r="D15821">
            <v>30.1</v>
          </cell>
        </row>
        <row r="15822">
          <cell r="A15822" t="str">
            <v>I0195</v>
          </cell>
          <cell r="B15822" t="str">
            <v>BARRAMENTO TERRA P/ BAIXA TENSÃO</v>
          </cell>
          <cell r="C15822" t="str">
            <v>UN</v>
          </cell>
          <cell r="D15822">
            <v>24.88</v>
          </cell>
        </row>
        <row r="15823">
          <cell r="A15823" t="str">
            <v>I0196</v>
          </cell>
          <cell r="B15823" t="str">
            <v>BARROTE DE 2 1/2"x2 1/2"</v>
          </cell>
          <cell r="C15823" t="str">
            <v>M</v>
          </cell>
          <cell r="D15823">
            <v>6.73</v>
          </cell>
        </row>
        <row r="15824">
          <cell r="A15824" t="str">
            <v>I0197</v>
          </cell>
          <cell r="B15824" t="str">
            <v>BARROTE DE 2"x2"</v>
          </cell>
          <cell r="C15824" t="str">
            <v>M</v>
          </cell>
          <cell r="D15824">
            <v>4.9000000000000004</v>
          </cell>
        </row>
        <row r="15825">
          <cell r="A15825" t="str">
            <v>I6520</v>
          </cell>
          <cell r="B15825" t="str">
            <v>BARROTE DE MASSARANDUBA 2" x 2"</v>
          </cell>
          <cell r="C15825" t="str">
            <v>M</v>
          </cell>
          <cell r="D15825">
            <v>7</v>
          </cell>
        </row>
        <row r="15826">
          <cell r="A15826" t="str">
            <v>I8648</v>
          </cell>
          <cell r="B15826" t="str">
            <v>BASE DE FIXAÇÃO COM PARAFUSOS</v>
          </cell>
          <cell r="C15826" t="str">
            <v>UN</v>
          </cell>
          <cell r="D15826">
            <v>36</v>
          </cell>
        </row>
        <row r="15827">
          <cell r="A15827" t="str">
            <v>I0199</v>
          </cell>
          <cell r="B15827" t="str">
            <v>BASE FUSIVEL DIAZED 25A. COMPLETA</v>
          </cell>
          <cell r="C15827" t="str">
            <v>UN</v>
          </cell>
          <cell r="D15827">
            <v>21.21</v>
          </cell>
        </row>
        <row r="15828">
          <cell r="A15828" t="str">
            <v>I0200</v>
          </cell>
          <cell r="B15828" t="str">
            <v>BASE FUSIVEL DIAZED 63A. COMPLETA</v>
          </cell>
          <cell r="C15828" t="str">
            <v>UN</v>
          </cell>
          <cell r="D15828">
            <v>27.97</v>
          </cell>
        </row>
        <row r="15829">
          <cell r="A15829" t="str">
            <v>I0201</v>
          </cell>
          <cell r="B15829" t="str">
            <v>BASE FUSIVEL NH 00 - 125A</v>
          </cell>
          <cell r="C15829" t="str">
            <v>UN</v>
          </cell>
          <cell r="D15829">
            <v>17.05</v>
          </cell>
        </row>
        <row r="15830">
          <cell r="A15830" t="str">
            <v>I0202</v>
          </cell>
          <cell r="B15830" t="str">
            <v>BASE FUSIVEL NH 1 - 250A</v>
          </cell>
          <cell r="C15830" t="str">
            <v>UN</v>
          </cell>
          <cell r="D15830">
            <v>66.5</v>
          </cell>
        </row>
        <row r="15831">
          <cell r="A15831" t="str">
            <v>I0203</v>
          </cell>
          <cell r="B15831" t="str">
            <v>BASE FUSIVEL NH 2 - 400A</v>
          </cell>
          <cell r="C15831" t="str">
            <v>UN</v>
          </cell>
          <cell r="D15831">
            <v>74.739999999999995</v>
          </cell>
        </row>
        <row r="15832">
          <cell r="A15832" t="str">
            <v>I0204</v>
          </cell>
          <cell r="B15832" t="str">
            <v>BASE FUSIVEL NH 3 - 630A</v>
          </cell>
          <cell r="C15832" t="str">
            <v>UN</v>
          </cell>
          <cell r="D15832">
            <v>120.2</v>
          </cell>
        </row>
        <row r="15833">
          <cell r="A15833" t="str">
            <v>I0205</v>
          </cell>
          <cell r="B15833" t="str">
            <v>BASE FUSIVEL NH 4 - 1250A</v>
          </cell>
          <cell r="C15833" t="str">
            <v>UN</v>
          </cell>
          <cell r="D15833">
            <v>428.79</v>
          </cell>
        </row>
        <row r="15834">
          <cell r="A15834" t="str">
            <v>I6367</v>
          </cell>
          <cell r="B15834" t="str">
            <v>BASE ISOLADORA PARA DETECTOR</v>
          </cell>
          <cell r="C15834" t="str">
            <v>UN</v>
          </cell>
          <cell r="D15834">
            <v>42.89</v>
          </cell>
        </row>
        <row r="15835">
          <cell r="A15835" t="str">
            <v>I7374</v>
          </cell>
          <cell r="B15835" t="str">
            <v>BASE METÁLICA P/ LUMINÁRIA ELEVADA SN-05</v>
          </cell>
          <cell r="C15835" t="str">
            <v>UN</v>
          </cell>
          <cell r="D15835">
            <v>315.33</v>
          </cell>
        </row>
        <row r="15836">
          <cell r="A15836" t="str">
            <v>I0206</v>
          </cell>
          <cell r="B15836" t="str">
            <v>BASE PARA MASTRO DE PARA-RAIOS</v>
          </cell>
          <cell r="C15836" t="str">
            <v>UN</v>
          </cell>
          <cell r="D15836">
            <v>39.880000000000003</v>
          </cell>
        </row>
        <row r="15837">
          <cell r="A15837" t="str">
            <v>I2693</v>
          </cell>
          <cell r="B15837" t="str">
            <v>BATE ESTACA</v>
          </cell>
          <cell r="C15837" t="str">
            <v>UN</v>
          </cell>
          <cell r="D15837">
            <v>223215</v>
          </cell>
        </row>
        <row r="15838">
          <cell r="A15838" t="str">
            <v>I0565</v>
          </cell>
          <cell r="B15838" t="str">
            <v>BATE ESTACA (CHI)</v>
          </cell>
          <cell r="C15838" t="str">
            <v>H</v>
          </cell>
          <cell r="D15838">
            <v>22.375</v>
          </cell>
        </row>
        <row r="15839">
          <cell r="A15839" t="str">
            <v>I0679</v>
          </cell>
          <cell r="B15839" t="str">
            <v>BATE ESTACA (CHP)</v>
          </cell>
          <cell r="C15839" t="str">
            <v>H</v>
          </cell>
          <cell r="D15839">
            <v>71.473166666666671</v>
          </cell>
        </row>
        <row r="15840">
          <cell r="A15840" t="str">
            <v>I6108</v>
          </cell>
          <cell r="B15840" t="str">
            <v>BATEDOR DE MADEIRA MISTA 2 X 2 CM (PADRÃO MUTIRÃO)</v>
          </cell>
          <cell r="C15840" t="str">
            <v>M</v>
          </cell>
          <cell r="D15840">
            <v>1.4</v>
          </cell>
        </row>
        <row r="15841">
          <cell r="A15841" t="str">
            <v>I0207</v>
          </cell>
          <cell r="B15841" t="str">
            <v>BATENTE ALUMINIO  L 1.1/2X1X1/8 ANOD 60X210</v>
          </cell>
          <cell r="C15841" t="str">
            <v>UN</v>
          </cell>
          <cell r="D15841">
            <v>51.540500000000002</v>
          </cell>
        </row>
        <row r="15842">
          <cell r="A15842" t="str">
            <v>I0208</v>
          </cell>
          <cell r="B15842" t="str">
            <v>BATENTE DE FERRO</v>
          </cell>
          <cell r="C15842" t="str">
            <v>M</v>
          </cell>
          <cell r="D15842">
            <v>17.899999999999999</v>
          </cell>
        </row>
        <row r="15843">
          <cell r="A15843" t="str">
            <v>I0209</v>
          </cell>
          <cell r="B15843" t="str">
            <v>BATENTE DE PEROBA (MADEIRA DE 1A QUALIDADE) PARA PORTA 1FL.</v>
          </cell>
          <cell r="C15843" t="str">
            <v>UN</v>
          </cell>
          <cell r="D15843">
            <v>88.4</v>
          </cell>
        </row>
        <row r="15844">
          <cell r="A15844" t="str">
            <v>I0210</v>
          </cell>
          <cell r="B15844" t="str">
            <v>BATENTE DE PEROBA (MADEIRA DE 1A QUALIDADE) PARA PORTA 2FL.</v>
          </cell>
          <cell r="C15844" t="str">
            <v>UN</v>
          </cell>
          <cell r="D15844">
            <v>103.7</v>
          </cell>
        </row>
        <row r="15845">
          <cell r="A15845" t="str">
            <v>I0211</v>
          </cell>
          <cell r="B15845" t="str">
            <v>BATENTE EM AÇO, L = 12CM (BATENTAÇO)</v>
          </cell>
          <cell r="C15845" t="str">
            <v>M</v>
          </cell>
          <cell r="D15845">
            <v>29.03</v>
          </cell>
        </row>
        <row r="15846">
          <cell r="A15846" t="str">
            <v>I0212</v>
          </cell>
          <cell r="B15846" t="str">
            <v>BATERIA ALCALINA 9V</v>
          </cell>
          <cell r="C15846" t="str">
            <v>UN</v>
          </cell>
          <cell r="D15846">
            <v>16.690000000000001</v>
          </cell>
        </row>
        <row r="15847">
          <cell r="A15847" t="str">
            <v>I0213</v>
          </cell>
          <cell r="B15847" t="str">
            <v>BATERIA PARA CARRO A GASOLINA TIPO 45A</v>
          </cell>
          <cell r="C15847" t="str">
            <v>UN</v>
          </cell>
          <cell r="D15847">
            <v>207.19</v>
          </cell>
        </row>
        <row r="15848">
          <cell r="A15848" t="str">
            <v>I0214</v>
          </cell>
          <cell r="B15848" t="str">
            <v>BATERIA SELADA 12V/7,5AH, P/ LUMIN.AUTOMAS</v>
          </cell>
          <cell r="C15848" t="str">
            <v>UN</v>
          </cell>
          <cell r="D15848">
            <v>210.9</v>
          </cell>
        </row>
        <row r="15849">
          <cell r="A15849" t="str">
            <v>I0215</v>
          </cell>
          <cell r="B15849" t="str">
            <v>BEBEDOURO EM AÇO INOX COM 1,60M</v>
          </cell>
          <cell r="C15849" t="str">
            <v>UN</v>
          </cell>
          <cell r="D15849">
            <v>1819</v>
          </cell>
        </row>
        <row r="15850">
          <cell r="A15850" t="str">
            <v>I6522</v>
          </cell>
          <cell r="B15850" t="str">
            <v>BEIRAL DE MASSARANDUBA 1,2 x 10 CM ( 1/2" x 4" )</v>
          </cell>
          <cell r="C15850" t="str">
            <v>M</v>
          </cell>
          <cell r="D15850">
            <v>7.5</v>
          </cell>
        </row>
        <row r="15851">
          <cell r="A15851" t="str">
            <v>I0216</v>
          </cell>
          <cell r="B15851" t="str">
            <v>BERÇO DE HIDROASFALTO E BORRACHA MOIDA</v>
          </cell>
          <cell r="C15851" t="str">
            <v>KG</v>
          </cell>
          <cell r="D15851">
            <v>3.96</v>
          </cell>
        </row>
        <row r="15852">
          <cell r="A15852" t="str">
            <v>I0566</v>
          </cell>
          <cell r="B15852" t="str">
            <v>BETONEIRA COM MOTOR A DIESEL (CHI)</v>
          </cell>
          <cell r="C15852" t="str">
            <v>H</v>
          </cell>
          <cell r="D15852">
            <v>6.9859359999999997</v>
          </cell>
        </row>
        <row r="15853">
          <cell r="A15853" t="str">
            <v>I0680</v>
          </cell>
          <cell r="B15853" t="str">
            <v>BETONEIRA COM MOTOR A DIESEL (CHP)</v>
          </cell>
          <cell r="C15853" t="str">
            <v>H</v>
          </cell>
          <cell r="D15853">
            <v>11.784706</v>
          </cell>
        </row>
        <row r="15854">
          <cell r="A15854" t="str">
            <v>I2596</v>
          </cell>
          <cell r="B15854" t="str">
            <v>BETONEIRA COM MOTOR DIESEL</v>
          </cell>
          <cell r="C15854" t="str">
            <v>UN</v>
          </cell>
          <cell r="D15854">
            <v>8929</v>
          </cell>
        </row>
        <row r="15855">
          <cell r="A15855" t="str">
            <v>I2665</v>
          </cell>
          <cell r="B15855" t="str">
            <v>BETONEIRA ELÉTRICA 320L</v>
          </cell>
          <cell r="C15855" t="str">
            <v>UN</v>
          </cell>
          <cell r="D15855">
            <v>5771</v>
          </cell>
        </row>
        <row r="15856">
          <cell r="A15856" t="str">
            <v>I0567</v>
          </cell>
          <cell r="B15856" t="str">
            <v>BETONEIRA ELÉTRICA 320l (CHI)</v>
          </cell>
          <cell r="C15856" t="str">
            <v>H</v>
          </cell>
          <cell r="D15856">
            <v>6.8105440000000002</v>
          </cell>
        </row>
        <row r="15857">
          <cell r="A15857" t="str">
            <v>I0681</v>
          </cell>
          <cell r="B15857" t="str">
            <v>BETONEIRA ELÉTRICA 320l (CHP)</v>
          </cell>
          <cell r="C15857" t="str">
            <v>H</v>
          </cell>
          <cell r="D15857">
            <v>10.014124000000001</v>
          </cell>
        </row>
        <row r="15858">
          <cell r="A15858" t="str">
            <v>I2666</v>
          </cell>
          <cell r="B15858" t="str">
            <v>BETONEIRA ELÉTRICA 580L</v>
          </cell>
          <cell r="C15858" t="str">
            <v>UN</v>
          </cell>
          <cell r="D15858">
            <v>17422</v>
          </cell>
        </row>
        <row r="15859">
          <cell r="A15859" t="str">
            <v>I0568</v>
          </cell>
          <cell r="B15859" t="str">
            <v>BETONEIRA ELÉTRICA 580L (CHI)</v>
          </cell>
          <cell r="C15859" t="str">
            <v>H</v>
          </cell>
          <cell r="D15859">
            <v>7.4576799999999999</v>
          </cell>
        </row>
        <row r="15860">
          <cell r="A15860" t="str">
            <v>I0682</v>
          </cell>
          <cell r="B15860" t="str">
            <v>BETONEIRA ELÉTRICA 580L (CHP)</v>
          </cell>
          <cell r="C15860" t="str">
            <v>H</v>
          </cell>
          <cell r="D15860">
            <v>14.224029999999999</v>
          </cell>
        </row>
        <row r="15861">
          <cell r="A15861" t="str">
            <v>I0217</v>
          </cell>
          <cell r="B15861" t="str">
            <v>BICO DE JATO 5/16' P/JATEAMENTO DE AREIA</v>
          </cell>
          <cell r="C15861" t="str">
            <v>UN</v>
          </cell>
          <cell r="D15861">
            <v>488.3</v>
          </cell>
        </row>
        <row r="15862">
          <cell r="A15862" t="str">
            <v>I8193</v>
          </cell>
          <cell r="B15862" t="str">
            <v>BITS P/ PERFURATRIZ</v>
          </cell>
          <cell r="C15862" t="str">
            <v>UN</v>
          </cell>
          <cell r="D15862">
            <v>1000.87</v>
          </cell>
        </row>
        <row r="15863">
          <cell r="A15863" t="str">
            <v>I0221</v>
          </cell>
          <cell r="B15863" t="str">
            <v>BLASTER</v>
          </cell>
          <cell r="C15863" t="str">
            <v>H</v>
          </cell>
          <cell r="D15863">
            <v>9.3000000000000007</v>
          </cell>
        </row>
        <row r="15864">
          <cell r="A15864" t="str">
            <v>I0222</v>
          </cell>
          <cell r="B15864" t="str">
            <v>BLOC.LUMINOSO AUTONOMO, INDIC.DE SETA, MOD.UNITRON</v>
          </cell>
          <cell r="C15864" t="str">
            <v>UN</v>
          </cell>
          <cell r="D15864">
            <v>212.12</v>
          </cell>
        </row>
        <row r="15865">
          <cell r="A15865" t="str">
            <v>I8569</v>
          </cell>
          <cell r="B15865" t="str">
            <v>BLOCO CERÂMICO ESTRUTURAL 14x19x29cm</v>
          </cell>
          <cell r="C15865" t="str">
            <v>UN</v>
          </cell>
          <cell r="D15865">
            <v>1.48</v>
          </cell>
        </row>
        <row r="15866">
          <cell r="A15866" t="str">
            <v>I0225</v>
          </cell>
          <cell r="B15866" t="str">
            <v>BLOCO CERAMICO ESTRUTURAL 14X19X39CM</v>
          </cell>
          <cell r="C15866" t="str">
            <v>UN</v>
          </cell>
          <cell r="D15866">
            <v>1.9</v>
          </cell>
        </row>
        <row r="15867">
          <cell r="A15867" t="str">
            <v>I0226</v>
          </cell>
          <cell r="B15867" t="str">
            <v>BLOCO CERAMICO ESTRUTURAL 19X19X39CM</v>
          </cell>
          <cell r="C15867" t="str">
            <v>UN</v>
          </cell>
          <cell r="D15867">
            <v>2.48</v>
          </cell>
        </row>
        <row r="15868">
          <cell r="A15868" t="str">
            <v>I0227</v>
          </cell>
          <cell r="B15868" t="str">
            <v>BLOCO CERAMICO ESTRUTURAL 9X19X39CM</v>
          </cell>
          <cell r="C15868" t="str">
            <v>UN</v>
          </cell>
          <cell r="D15868">
            <v>1.36</v>
          </cell>
        </row>
        <row r="15869">
          <cell r="A15869" t="str">
            <v>I0228</v>
          </cell>
          <cell r="B15869" t="str">
            <v>BLOCO CERAMICO FURADO VEDAÇÃO - 19X19X39 CM</v>
          </cell>
          <cell r="C15869" t="str">
            <v>UN</v>
          </cell>
          <cell r="D15869">
            <v>2.5499999999999998</v>
          </cell>
        </row>
        <row r="15870">
          <cell r="A15870" t="str">
            <v>I0229</v>
          </cell>
          <cell r="B15870" t="str">
            <v>BLOCO CERAMICO FURADO VEDAÇÃO - 9X19X39 CM</v>
          </cell>
          <cell r="C15870" t="str">
            <v>UN</v>
          </cell>
          <cell r="D15870">
            <v>1.47</v>
          </cell>
        </row>
        <row r="15871">
          <cell r="A15871" t="str">
            <v>I0230</v>
          </cell>
          <cell r="B15871" t="str">
            <v>BLOCO DE CONCRETO 14x19x39cm - ESTRUTURAL</v>
          </cell>
          <cell r="C15871" t="str">
            <v>UN</v>
          </cell>
          <cell r="D15871">
            <v>2.13</v>
          </cell>
        </row>
        <row r="15872">
          <cell r="A15872" t="str">
            <v>I0231</v>
          </cell>
          <cell r="B15872" t="str">
            <v>BLOCO DE CONCRETO 14x19x39cm - VEDAÇÃO</v>
          </cell>
          <cell r="C15872" t="str">
            <v>UN</v>
          </cell>
          <cell r="D15872">
            <v>1.85</v>
          </cell>
        </row>
        <row r="15873">
          <cell r="A15873" t="str">
            <v>I0232</v>
          </cell>
          <cell r="B15873" t="str">
            <v>BLOCO DE CONCRETO 19x19x39cm - ESTRUTURAL</v>
          </cell>
          <cell r="C15873" t="str">
            <v>UN</v>
          </cell>
          <cell r="D15873">
            <v>2.82</v>
          </cell>
        </row>
        <row r="15874">
          <cell r="A15874" t="str">
            <v>I0233</v>
          </cell>
          <cell r="B15874" t="str">
            <v>BLOCO DE CONCRETO 19x19x39cm - VEDAÇÃO</v>
          </cell>
          <cell r="C15874" t="str">
            <v>UN</v>
          </cell>
          <cell r="D15874">
            <v>2.23</v>
          </cell>
        </row>
        <row r="15875">
          <cell r="A15875" t="str">
            <v>I0234</v>
          </cell>
          <cell r="B15875" t="str">
            <v>BLOCO DE CONCRETO 6,7x19x39cm - VEDAÇÃO</v>
          </cell>
          <cell r="C15875" t="str">
            <v>UN</v>
          </cell>
          <cell r="D15875">
            <v>1.48</v>
          </cell>
        </row>
        <row r="15876">
          <cell r="A15876" t="str">
            <v>I6813</v>
          </cell>
          <cell r="B15876" t="str">
            <v>BLOCO DE CONCRETO 9x19x39cm - VEDAÇÃO</v>
          </cell>
          <cell r="C15876" t="str">
            <v>UN</v>
          </cell>
          <cell r="D15876">
            <v>1.5</v>
          </cell>
        </row>
        <row r="15877">
          <cell r="A15877" t="str">
            <v>I0235</v>
          </cell>
          <cell r="B15877" t="str">
            <v>BLOCO DE CONCRETO ARTICULADO 15X28X30CM</v>
          </cell>
          <cell r="C15877" t="str">
            <v>UN</v>
          </cell>
          <cell r="D15877">
            <v>3.22</v>
          </cell>
        </row>
        <row r="15878">
          <cell r="A15878" t="str">
            <v>I0236</v>
          </cell>
          <cell r="B15878" t="str">
            <v>BLOCO DE CONCRETO ARTICULADO 15X45X60CM</v>
          </cell>
          <cell r="C15878" t="str">
            <v>UN</v>
          </cell>
          <cell r="D15878">
            <v>10.45</v>
          </cell>
        </row>
        <row r="15879">
          <cell r="A15879" t="str">
            <v>I6683</v>
          </cell>
          <cell r="B15879" t="str">
            <v>BLOCO DE CONCRETO CINZA (14X19X49)cm TIPO STONE</v>
          </cell>
          <cell r="C15879" t="str">
            <v>UN</v>
          </cell>
          <cell r="D15879">
            <v>3</v>
          </cell>
        </row>
        <row r="15880">
          <cell r="A15880" t="str">
            <v>I6684</v>
          </cell>
          <cell r="B15880" t="str">
            <v>BLOCO DE CONCRETO COLORIDO (14X19X49)cm TIPO STONE</v>
          </cell>
          <cell r="C15880" t="str">
            <v>UN</v>
          </cell>
          <cell r="D15880">
            <v>4.5</v>
          </cell>
        </row>
        <row r="15881">
          <cell r="A15881" t="str">
            <v>I8415</v>
          </cell>
          <cell r="B15881" t="str">
            <v>BLOCO DE DESGASTE P/ RECICLADORA</v>
          </cell>
          <cell r="C15881" t="str">
            <v>UN</v>
          </cell>
          <cell r="D15881">
            <v>688.05</v>
          </cell>
        </row>
        <row r="15882">
          <cell r="A15882" t="str">
            <v>I0237</v>
          </cell>
          <cell r="B15882" t="str">
            <v>BLOCO DE LIGAÇÃO INTERNO BLI - 10</v>
          </cell>
          <cell r="C15882" t="str">
            <v>UN</v>
          </cell>
          <cell r="D15882">
            <v>3.03</v>
          </cell>
        </row>
        <row r="15883">
          <cell r="A15883" t="str">
            <v>I0238</v>
          </cell>
          <cell r="B15883" t="str">
            <v>BLOCO DE VIDRO - 20X20X10CM</v>
          </cell>
          <cell r="C15883" t="str">
            <v>UN</v>
          </cell>
          <cell r="D15883">
            <v>19.3</v>
          </cell>
        </row>
        <row r="15884">
          <cell r="A15884" t="str">
            <v>I8446</v>
          </cell>
          <cell r="B15884" t="str">
            <v>BLOCO IDC-100 PARES INTERNO, IDC-IDC, PADRÃO 19"</v>
          </cell>
          <cell r="C15884" t="str">
            <v>UN</v>
          </cell>
          <cell r="D15884">
            <v>303.70999999999998</v>
          </cell>
        </row>
        <row r="15885">
          <cell r="A15885" t="str">
            <v>I8966</v>
          </cell>
          <cell r="B15885" t="str">
            <v>BLOCO VAZADO EM CONCRETO ESTRUTURAL, RESISTÊNCIA À COMPRESSÃO 10MPa 19,5X40X30CM (ALTURA, LARGURA E PROFUNDIDADE), COR NATURAL</v>
          </cell>
          <cell r="C15885" t="str">
            <v>UN</v>
          </cell>
          <cell r="D15885">
            <v>13.3</v>
          </cell>
        </row>
        <row r="15886">
          <cell r="A15886" t="str">
            <v>I8965</v>
          </cell>
          <cell r="B15886" t="str">
            <v>BLOCO VAZADO EM CONCRETO ESTRUTURAL, RESISTÊNCIA À COMPRESSÃO 6MPa 19,5X40X30CM (ALTURA, LARGURA E PROFUNDIDADE), COR NATURAL</v>
          </cell>
          <cell r="C15886" t="str">
            <v>UN</v>
          </cell>
          <cell r="D15886">
            <v>12.5</v>
          </cell>
        </row>
        <row r="15887">
          <cell r="A15887" t="str">
            <v>I8095</v>
          </cell>
          <cell r="B15887" t="str">
            <v>BLOCO VBV - LVT</v>
          </cell>
          <cell r="C15887" t="str">
            <v>PAR</v>
          </cell>
          <cell r="D15887">
            <v>401.93</v>
          </cell>
        </row>
        <row r="15888">
          <cell r="A15888" t="str">
            <v>I0244</v>
          </cell>
          <cell r="B15888" t="str">
            <v>BOCAL PARA CALHA FIBERGLASS</v>
          </cell>
          <cell r="C15888" t="str">
            <v>M</v>
          </cell>
          <cell r="D15888">
            <v>19.420000000000002</v>
          </cell>
        </row>
        <row r="15889">
          <cell r="A15889" t="str">
            <v>I6496</v>
          </cell>
          <cell r="B15889" t="str">
            <v>BÓIA DE NÍVEL PÊRA C/ CONTRAPESO - 10 METROS DE CABO</v>
          </cell>
          <cell r="C15889" t="str">
            <v>UN</v>
          </cell>
          <cell r="D15889">
            <v>217.43</v>
          </cell>
        </row>
        <row r="15890">
          <cell r="A15890" t="str">
            <v>I6493</v>
          </cell>
          <cell r="B15890" t="str">
            <v>BÓIA DE NÍVEL PÊRA C/ CONTRAPESO - 5 METROS DE CABO</v>
          </cell>
          <cell r="C15890" t="str">
            <v>UN</v>
          </cell>
          <cell r="D15890">
            <v>30.2</v>
          </cell>
        </row>
        <row r="15891">
          <cell r="A15891" t="str">
            <v>I0245</v>
          </cell>
          <cell r="B15891" t="str">
            <v>BOLSA DE BORRACHA DE 1 1/2'' PARA BACIA</v>
          </cell>
          <cell r="C15891" t="str">
            <v>UN</v>
          </cell>
          <cell r="D15891">
            <v>2.6</v>
          </cell>
        </row>
        <row r="15892">
          <cell r="A15892" t="str">
            <v>I0250</v>
          </cell>
          <cell r="B15892" t="str">
            <v>BOMBA CENTRIFUGA P=1.5CV</v>
          </cell>
          <cell r="C15892" t="str">
            <v>UN</v>
          </cell>
          <cell r="D15892">
            <v>854.43</v>
          </cell>
        </row>
        <row r="15893">
          <cell r="A15893" t="str">
            <v>I0251</v>
          </cell>
          <cell r="B15893" t="str">
            <v>BOMBA CENTRIFUGA P=1/2CV</v>
          </cell>
          <cell r="C15893" t="str">
            <v>UN</v>
          </cell>
          <cell r="D15893">
            <v>370.7</v>
          </cell>
        </row>
        <row r="15894">
          <cell r="A15894" t="str">
            <v>I0252</v>
          </cell>
          <cell r="B15894" t="str">
            <v>BOMBA CENTRIFUGA P=1/3CV</v>
          </cell>
          <cell r="C15894" t="str">
            <v>UN</v>
          </cell>
          <cell r="D15894">
            <v>350.9</v>
          </cell>
        </row>
        <row r="15895">
          <cell r="A15895" t="str">
            <v>I0852</v>
          </cell>
          <cell r="B15895" t="str">
            <v>BOMBA CENTRIFUGA P=1/4CV</v>
          </cell>
          <cell r="C15895" t="str">
            <v>UN</v>
          </cell>
          <cell r="D15895">
            <v>301.27</v>
          </cell>
        </row>
        <row r="15896">
          <cell r="A15896" t="str">
            <v>I0253</v>
          </cell>
          <cell r="B15896" t="str">
            <v>BOMBA CENTRIFUGA P=1CV</v>
          </cell>
          <cell r="C15896" t="str">
            <v>UN</v>
          </cell>
          <cell r="D15896">
            <v>687.5</v>
          </cell>
        </row>
        <row r="15897">
          <cell r="A15897" t="str">
            <v>I0254</v>
          </cell>
          <cell r="B15897" t="str">
            <v>BOMBA CENTRIFUGA P=2CV</v>
          </cell>
          <cell r="C15897" t="str">
            <v>UN</v>
          </cell>
          <cell r="D15897">
            <v>1021.35</v>
          </cell>
        </row>
        <row r="15898">
          <cell r="A15898" t="str">
            <v>I0255</v>
          </cell>
          <cell r="B15898" t="str">
            <v>BOMBA CENTRIFUGA P=3CV</v>
          </cell>
          <cell r="C15898" t="str">
            <v>UN</v>
          </cell>
          <cell r="D15898">
            <v>1078</v>
          </cell>
        </row>
        <row r="15899">
          <cell r="A15899" t="str">
            <v>I0256</v>
          </cell>
          <cell r="B15899" t="str">
            <v>BOMBA CENTRIFUGA P=5CV</v>
          </cell>
          <cell r="C15899" t="str">
            <v>UN</v>
          </cell>
          <cell r="D15899">
            <v>1795.2</v>
          </cell>
        </row>
        <row r="15900">
          <cell r="A15900" t="str">
            <v>I0246</v>
          </cell>
          <cell r="B15900" t="str">
            <v>BOMBA CENTRIFUGA PRESSURISAÇÃO HIDRANTE P=10CV</v>
          </cell>
          <cell r="C15900" t="str">
            <v>UN</v>
          </cell>
          <cell r="D15900">
            <v>2200</v>
          </cell>
        </row>
        <row r="15901">
          <cell r="A15901" t="str">
            <v>I0247</v>
          </cell>
          <cell r="B15901" t="str">
            <v>BOMBA CENTRIFUGA PRESSURISAÇÃO HIDRANTE P=15CV</v>
          </cell>
          <cell r="C15901" t="str">
            <v>UN</v>
          </cell>
          <cell r="D15901">
            <v>2500</v>
          </cell>
        </row>
        <row r="15902">
          <cell r="A15902" t="str">
            <v>I0248</v>
          </cell>
          <cell r="B15902" t="str">
            <v>BOMBA CENTRIFUGA PRESSURISAÇÃO HIDRANTE P=20 CV</v>
          </cell>
          <cell r="C15902" t="str">
            <v>UN</v>
          </cell>
          <cell r="D15902">
            <v>4518.2</v>
          </cell>
        </row>
        <row r="15903">
          <cell r="A15903" t="str">
            <v>I0249</v>
          </cell>
          <cell r="B15903" t="str">
            <v>BOMBA CENTRIFUGA PRESSURISAÇÃO HIDRANTE P=25CV</v>
          </cell>
          <cell r="C15903" t="str">
            <v>UN</v>
          </cell>
          <cell r="D15903">
            <v>4700</v>
          </cell>
        </row>
        <row r="15904">
          <cell r="A15904" t="str">
            <v>I0569</v>
          </cell>
          <cell r="B15904" t="str">
            <v>BOMBA COM MOTOR A DIESEL (CHI)</v>
          </cell>
          <cell r="C15904" t="str">
            <v>H</v>
          </cell>
          <cell r="D15904">
            <v>5.9320000000000004</v>
          </cell>
        </row>
        <row r="15905">
          <cell r="A15905" t="str">
            <v>I0683</v>
          </cell>
          <cell r="B15905" t="str">
            <v>BOMBA COM MOTOR A DIESEL (CHP)</v>
          </cell>
          <cell r="C15905" t="str">
            <v>H</v>
          </cell>
          <cell r="D15905">
            <v>14.82325</v>
          </cell>
        </row>
        <row r="15906">
          <cell r="A15906" t="str">
            <v>I2597</v>
          </cell>
          <cell r="B15906" t="str">
            <v>BOMBA COM MOTOR DIESEL</v>
          </cell>
          <cell r="C15906" t="str">
            <v>UN</v>
          </cell>
          <cell r="D15906">
            <v>27221</v>
          </cell>
        </row>
        <row r="15907">
          <cell r="A15907" t="str">
            <v>I7488</v>
          </cell>
          <cell r="B15907" t="str">
            <v>BOMBA DE CONCRETO</v>
          </cell>
          <cell r="C15907" t="str">
            <v>H</v>
          </cell>
          <cell r="D15907">
            <v>80</v>
          </cell>
        </row>
        <row r="15908">
          <cell r="A15908" t="str">
            <v>I2667</v>
          </cell>
          <cell r="B15908" t="str">
            <v>BOMBA ELÉTRICA P/ DRENAGEM (1,3HP)</v>
          </cell>
          <cell r="C15908" t="str">
            <v>UN</v>
          </cell>
          <cell r="D15908">
            <v>2885</v>
          </cell>
        </row>
        <row r="15909">
          <cell r="A15909" t="str">
            <v>I2668</v>
          </cell>
          <cell r="B15909" t="str">
            <v>BOMBA ELÉTRICA P/ DRENAGEM (3,6HP)</v>
          </cell>
          <cell r="C15909" t="str">
            <v>UN</v>
          </cell>
          <cell r="D15909">
            <v>5009</v>
          </cell>
        </row>
        <row r="15910">
          <cell r="A15910" t="str">
            <v>I0570</v>
          </cell>
          <cell r="B15910" t="str">
            <v>BOMBA ELÉTRICA P/DRENAGEM 1,3 HP (CHI)</v>
          </cell>
          <cell r="C15910" t="str">
            <v>H</v>
          </cell>
          <cell r="D15910">
            <v>0.12243</v>
          </cell>
        </row>
        <row r="15911">
          <cell r="A15911" t="str">
            <v>I0684</v>
          </cell>
          <cell r="B15911" t="str">
            <v>BOMBA ELÉTRICA P/DRENAGEM 1,3 HP (CHP)</v>
          </cell>
          <cell r="C15911" t="str">
            <v>H</v>
          </cell>
          <cell r="D15911">
            <v>0.92575499999999999</v>
          </cell>
        </row>
        <row r="15912">
          <cell r="A15912" t="str">
            <v>I0571</v>
          </cell>
          <cell r="B15912" t="str">
            <v>BOMBA ELÉTRICA P/DRENAGEM 3,6 HP (CHI)</v>
          </cell>
          <cell r="C15912" t="str">
            <v>H</v>
          </cell>
          <cell r="D15912">
            <v>0.21251999999999999</v>
          </cell>
        </row>
        <row r="15913">
          <cell r="A15913" t="str">
            <v>I0685</v>
          </cell>
          <cell r="B15913" t="str">
            <v>BOMBA ELÉTRICA P/DRENAGEM 3,6 HP (CHP)</v>
          </cell>
          <cell r="C15913" t="str">
            <v>H</v>
          </cell>
          <cell r="D15913">
            <v>2.1208200000000001</v>
          </cell>
        </row>
        <row r="15914">
          <cell r="A15914" t="str">
            <v>I0257</v>
          </cell>
          <cell r="B15914" t="str">
            <v>BOMBA INJETORA P=7,5 CV</v>
          </cell>
          <cell r="C15914" t="str">
            <v>UN</v>
          </cell>
          <cell r="D15914">
            <v>2110</v>
          </cell>
        </row>
        <row r="15915">
          <cell r="A15915" t="str">
            <v>I0258</v>
          </cell>
          <cell r="B15915" t="str">
            <v>BOMBA INJETORA, MONOFASICA DE 1/2 CV</v>
          </cell>
          <cell r="C15915" t="str">
            <v>UN</v>
          </cell>
          <cell r="D15915">
            <v>619.9</v>
          </cell>
        </row>
        <row r="15916">
          <cell r="A15916" t="str">
            <v>I0259</v>
          </cell>
          <cell r="B15916" t="str">
            <v>BOMBA INJETORA, MONOFASICA DE 1/3 CV</v>
          </cell>
          <cell r="C15916" t="str">
            <v>UN</v>
          </cell>
          <cell r="D15916">
            <v>592.29999999999995</v>
          </cell>
        </row>
        <row r="15917">
          <cell r="A15917" t="str">
            <v>I0260</v>
          </cell>
          <cell r="B15917" t="str">
            <v>BOMBA INJETORA, MONOFASICA DE 3/4 CV</v>
          </cell>
          <cell r="C15917" t="str">
            <v>UN</v>
          </cell>
          <cell r="D15917">
            <v>676.4</v>
          </cell>
        </row>
        <row r="15918">
          <cell r="A15918" t="str">
            <v>I0261</v>
          </cell>
          <cell r="B15918" t="str">
            <v>BOMBA INJETORA, TRIFASICA DE 1 1/2 CV</v>
          </cell>
          <cell r="C15918" t="str">
            <v>UN</v>
          </cell>
          <cell r="D15918">
            <v>811.67</v>
          </cell>
        </row>
        <row r="15919">
          <cell r="A15919" t="str">
            <v>I0265</v>
          </cell>
          <cell r="B15919" t="str">
            <v>BOMBA INJETORA, TRIFASICA DE 1CV</v>
          </cell>
          <cell r="C15919" t="str">
            <v>UN</v>
          </cell>
          <cell r="D15919">
            <v>700.03</v>
          </cell>
        </row>
        <row r="15920">
          <cell r="A15920" t="str">
            <v>I0262</v>
          </cell>
          <cell r="B15920" t="str">
            <v>BOMBA INJETORA, TRIFASICA DE 2  1/2 CV</v>
          </cell>
          <cell r="C15920" t="str">
            <v>UN</v>
          </cell>
          <cell r="D15920">
            <v>981.45</v>
          </cell>
        </row>
        <row r="15921">
          <cell r="A15921" t="str">
            <v>I0263</v>
          </cell>
          <cell r="B15921" t="str">
            <v>BOMBA INJETORA, TRIFASICA DE 2 CV</v>
          </cell>
          <cell r="C15921" t="str">
            <v>UN</v>
          </cell>
          <cell r="D15921">
            <v>909.1</v>
          </cell>
        </row>
        <row r="15922">
          <cell r="A15922" t="str">
            <v>I0264</v>
          </cell>
          <cell r="B15922" t="str">
            <v>BOMBA INJETORA, TRIFASICA DE 3 CV</v>
          </cell>
          <cell r="C15922" t="str">
            <v>UN</v>
          </cell>
          <cell r="D15922">
            <v>1053.8</v>
          </cell>
        </row>
        <row r="15923">
          <cell r="A15923" t="str">
            <v>I2669</v>
          </cell>
          <cell r="B15923" t="str">
            <v>BOMBA SUBMERSÍVEL ABS</v>
          </cell>
          <cell r="C15923" t="str">
            <v>UN</v>
          </cell>
          <cell r="D15923">
            <v>4355</v>
          </cell>
        </row>
        <row r="15924">
          <cell r="A15924" t="str">
            <v>I0572</v>
          </cell>
          <cell r="B15924" t="str">
            <v>BOMBA SUBMERSÍVEL ABS (CHI)</v>
          </cell>
          <cell r="C15924" t="str">
            <v>H</v>
          </cell>
          <cell r="D15924">
            <v>0.20159999999999997</v>
          </cell>
        </row>
        <row r="15925">
          <cell r="A15925" t="str">
            <v>I0686</v>
          </cell>
          <cell r="B15925" t="str">
            <v>BOMBA SUBMERSÍVEL ABS (CHP)</v>
          </cell>
          <cell r="C15925" t="str">
            <v>H</v>
          </cell>
          <cell r="D15925">
            <v>2.6556000000000002</v>
          </cell>
        </row>
        <row r="15926">
          <cell r="A15926" t="str">
            <v>I2670</v>
          </cell>
          <cell r="B15926" t="str">
            <v>BOMBA SUBMERSÍVEL FLYGT</v>
          </cell>
          <cell r="C15926" t="str">
            <v>UN</v>
          </cell>
          <cell r="D15926">
            <v>5880</v>
          </cell>
        </row>
        <row r="15927">
          <cell r="A15927" t="str">
            <v>I0573</v>
          </cell>
          <cell r="B15927" t="str">
            <v>BOMBA SUBMERSÍVEL FLYGT (CHI)</v>
          </cell>
          <cell r="C15927" t="str">
            <v>H</v>
          </cell>
          <cell r="D15927">
            <v>0.27215999999999996</v>
          </cell>
        </row>
        <row r="15928">
          <cell r="A15928" t="str">
            <v>I0687</v>
          </cell>
          <cell r="B15928" t="str">
            <v>BOMBA SUBMERSÍVEL FLYGT (CHP)</v>
          </cell>
          <cell r="C15928" t="str">
            <v>H</v>
          </cell>
          <cell r="D15928">
            <v>3.0495599999999996</v>
          </cell>
        </row>
        <row r="15929">
          <cell r="A15929" t="str">
            <v>I0266</v>
          </cell>
          <cell r="B15929" t="str">
            <v>BOMBEAMENTO DE CONCRETO</v>
          </cell>
          <cell r="C15929" t="str">
            <v>M3</v>
          </cell>
          <cell r="D15929">
            <v>40</v>
          </cell>
        </row>
        <row r="15930">
          <cell r="A15930" t="str">
            <v>I0267</v>
          </cell>
          <cell r="B15930" t="str">
            <v>BORBOLETA C/CONTADOR DE ACESSO</v>
          </cell>
          <cell r="C15930" t="str">
            <v>UN</v>
          </cell>
          <cell r="D15930">
            <v>1973.5333000000001</v>
          </cell>
        </row>
        <row r="15931">
          <cell r="A15931" t="str">
            <v>I7554</v>
          </cell>
          <cell r="B15931" t="str">
            <v>BORRACHA LENÇOL SINTÉTICO 4,8mm (8,10/m)</v>
          </cell>
          <cell r="C15931" t="str">
            <v>KG</v>
          </cell>
          <cell r="D15931">
            <v>2.77</v>
          </cell>
        </row>
        <row r="15932">
          <cell r="A15932" t="str">
            <v>I7408</v>
          </cell>
          <cell r="B15932" t="str">
            <v>BOTÃO DE COMANDO DN 22,5mm 2 CONTATOS</v>
          </cell>
          <cell r="C15932" t="str">
            <v>UN</v>
          </cell>
          <cell r="D15932">
            <v>33.18</v>
          </cell>
        </row>
        <row r="15933">
          <cell r="A15933" t="str">
            <v>I0269</v>
          </cell>
          <cell r="B15933" t="str">
            <v>BOTÃO DE CORREÇÃO (1002)</v>
          </cell>
          <cell r="C15933" t="str">
            <v>UN</v>
          </cell>
          <cell r="D15933">
            <v>5.5761000000000003</v>
          </cell>
        </row>
        <row r="15934">
          <cell r="A15934" t="str">
            <v>I0268</v>
          </cell>
          <cell r="B15934" t="str">
            <v>BOTOEIRA EM ALUMINIO FUNDIDO ' LIGA-DESLIGA'</v>
          </cell>
          <cell r="C15934" t="str">
            <v>UN</v>
          </cell>
          <cell r="D15934">
            <v>102.22</v>
          </cell>
        </row>
        <row r="15935">
          <cell r="A15935" t="str">
            <v>I6425</v>
          </cell>
          <cell r="B15935" t="str">
            <v>BOX RETO DE  D=1 1/2"</v>
          </cell>
          <cell r="C15935" t="str">
            <v>UN</v>
          </cell>
          <cell r="D15935">
            <v>4.6500000000000004</v>
          </cell>
        </row>
        <row r="15936">
          <cell r="A15936" t="str">
            <v>I6133</v>
          </cell>
          <cell r="B15936" t="str">
            <v>BOX RETO DE  D=1 1/4"</v>
          </cell>
          <cell r="C15936" t="str">
            <v>UN</v>
          </cell>
          <cell r="D15936">
            <v>4.95</v>
          </cell>
        </row>
        <row r="15937">
          <cell r="A15937" t="str">
            <v>I6426</v>
          </cell>
          <cell r="B15937" t="str">
            <v>BOX RETO DE  D=1"</v>
          </cell>
          <cell r="C15937" t="str">
            <v>UN</v>
          </cell>
          <cell r="D15937">
            <v>2.21</v>
          </cell>
        </row>
        <row r="15938">
          <cell r="A15938" t="str">
            <v>I6132</v>
          </cell>
          <cell r="B15938" t="str">
            <v>BOX RETO DE  D=2"</v>
          </cell>
          <cell r="C15938" t="str">
            <v>UN</v>
          </cell>
          <cell r="D15938">
            <v>6.78</v>
          </cell>
        </row>
        <row r="15939">
          <cell r="A15939" t="str">
            <v>I6427</v>
          </cell>
          <cell r="B15939" t="str">
            <v>BOX RETO DE  D=3/4"</v>
          </cell>
          <cell r="C15939" t="str">
            <v>UN</v>
          </cell>
          <cell r="D15939">
            <v>1.98</v>
          </cell>
        </row>
        <row r="15940">
          <cell r="A15940" t="str">
            <v>I0271</v>
          </cell>
          <cell r="B15940" t="str">
            <v>BRAÇADEIRA C/ISOLADOR P/TELEFONE</v>
          </cell>
          <cell r="C15940" t="str">
            <v>UN</v>
          </cell>
          <cell r="D15940">
            <v>6.61</v>
          </cell>
        </row>
        <row r="15941">
          <cell r="A15941" t="str">
            <v>I0272</v>
          </cell>
          <cell r="B15941" t="str">
            <v>BRAÇADEIRA P/FIXACAO APARELHO SINALIZADOR</v>
          </cell>
          <cell r="C15941" t="str">
            <v>UN</v>
          </cell>
          <cell r="D15941">
            <v>1.9</v>
          </cell>
        </row>
        <row r="15942">
          <cell r="A15942" t="str">
            <v>I0273</v>
          </cell>
          <cell r="B15942" t="str">
            <v>BRAÇADEIRA TIPO "D" , METALICA DE 1"</v>
          </cell>
          <cell r="C15942" t="str">
            <v>UN</v>
          </cell>
          <cell r="D15942">
            <v>0.92</v>
          </cell>
        </row>
        <row r="15943">
          <cell r="A15943" t="str">
            <v>I0274</v>
          </cell>
          <cell r="B15943" t="str">
            <v>BRAÇADEIRA TIPO "D" , METALICA DE 3"</v>
          </cell>
          <cell r="C15943" t="str">
            <v>UN</v>
          </cell>
          <cell r="D15943">
            <v>2.89</v>
          </cell>
        </row>
        <row r="15944">
          <cell r="A15944" t="str">
            <v>I0275</v>
          </cell>
          <cell r="B15944" t="str">
            <v>BRAÇADEIRA TIPO "D", METALICA DE 2"</v>
          </cell>
          <cell r="C15944" t="str">
            <v>UN</v>
          </cell>
          <cell r="D15944">
            <v>1.9</v>
          </cell>
        </row>
        <row r="15945">
          <cell r="A15945" t="str">
            <v>I0276</v>
          </cell>
          <cell r="B15945" t="str">
            <v>BRAÇADEIRA TIPO "D", METALICA DE 4''</v>
          </cell>
          <cell r="C15945" t="str">
            <v>UN</v>
          </cell>
          <cell r="D15945">
            <v>3.28</v>
          </cell>
        </row>
        <row r="15946">
          <cell r="A15946" t="str">
            <v>I0277</v>
          </cell>
          <cell r="B15946" t="str">
            <v>BRAÇO METALICO DE 3/4", P/ POSTE DE CONCRETO</v>
          </cell>
          <cell r="C15946" t="str">
            <v>UN</v>
          </cell>
          <cell r="D15946">
            <v>28.16</v>
          </cell>
        </row>
        <row r="15947">
          <cell r="A15947" t="str">
            <v>I0278</v>
          </cell>
          <cell r="B15947" t="str">
            <v>BRAÇO METALICO P/ LUMINARIA</v>
          </cell>
          <cell r="C15947" t="str">
            <v>UN</v>
          </cell>
          <cell r="D15947">
            <v>18.329999999999998</v>
          </cell>
        </row>
        <row r="15948">
          <cell r="A15948" t="str">
            <v>I0270</v>
          </cell>
          <cell r="B15948" t="str">
            <v>BRAQUETE COM 3 ISOLADORES</v>
          </cell>
          <cell r="C15948" t="str">
            <v>UN</v>
          </cell>
          <cell r="D15948">
            <v>20.329999999999998</v>
          </cell>
        </row>
        <row r="15949">
          <cell r="A15949" t="str">
            <v>I8364</v>
          </cell>
          <cell r="B15949" t="str">
            <v>BRISES EM PVC COM ESTRUTURA EM CHAPA METÁLICA - FORN. E MONT.</v>
          </cell>
          <cell r="C15949" t="str">
            <v>M2</v>
          </cell>
          <cell r="D15949">
            <v>558.28</v>
          </cell>
        </row>
        <row r="15950">
          <cell r="A15950" t="str">
            <v>I0280</v>
          </cell>
          <cell r="B15950" t="str">
            <v>BRITA</v>
          </cell>
          <cell r="C15950" t="str">
            <v>M3</v>
          </cell>
          <cell r="D15950">
            <v>56</v>
          </cell>
        </row>
        <row r="15951">
          <cell r="A15951" t="str">
            <v>I8630</v>
          </cell>
          <cell r="B15951" t="str">
            <v>BROCA 3/8"</v>
          </cell>
          <cell r="C15951" t="str">
            <v>UN</v>
          </cell>
          <cell r="D15951">
            <v>13</v>
          </cell>
        </row>
        <row r="15952">
          <cell r="A15952" t="str">
            <v>I1006</v>
          </cell>
          <cell r="B15952" t="str">
            <v>BROCA DE WIDEA DE 1"</v>
          </cell>
          <cell r="C15952" t="str">
            <v>UN</v>
          </cell>
          <cell r="D15952">
            <v>68</v>
          </cell>
        </row>
        <row r="15953">
          <cell r="A15953" t="str">
            <v>I0284</v>
          </cell>
          <cell r="B15953" t="str">
            <v>BRUMASA DE 10MM</v>
          </cell>
          <cell r="C15953" t="str">
            <v>UN</v>
          </cell>
          <cell r="D15953">
            <v>57</v>
          </cell>
        </row>
        <row r="15954">
          <cell r="A15954" t="str">
            <v>I6466</v>
          </cell>
          <cell r="B15954" t="str">
            <v>BUCHA DE ALUMÍNIO PARA ELETRODUTO DN 1 1/2"</v>
          </cell>
          <cell r="C15954" t="str">
            <v>UN</v>
          </cell>
          <cell r="D15954">
            <v>0.74</v>
          </cell>
        </row>
        <row r="15955">
          <cell r="A15955" t="str">
            <v>I0285</v>
          </cell>
          <cell r="B15955" t="str">
            <v>BUCHA DE FERRO GALVANIZADO 1 1/2''</v>
          </cell>
          <cell r="C15955" t="str">
            <v>UN</v>
          </cell>
          <cell r="D15955">
            <v>0.96</v>
          </cell>
        </row>
        <row r="15956">
          <cell r="A15956" t="str">
            <v>I0286</v>
          </cell>
          <cell r="B15956" t="str">
            <v>BUCHA DE FERRO GALVANIZADO 1 1/4''</v>
          </cell>
          <cell r="C15956" t="str">
            <v>UN</v>
          </cell>
          <cell r="D15956">
            <v>0.71</v>
          </cell>
        </row>
        <row r="15957">
          <cell r="A15957" t="str">
            <v>I0287</v>
          </cell>
          <cell r="B15957" t="str">
            <v>BUCHA DE FERRO GALVANIZADO 1''</v>
          </cell>
          <cell r="C15957" t="str">
            <v>UN</v>
          </cell>
          <cell r="D15957">
            <v>0.68</v>
          </cell>
        </row>
        <row r="15958">
          <cell r="A15958" t="str">
            <v>I0288</v>
          </cell>
          <cell r="B15958" t="str">
            <v>BUCHA DE FERRO GALVANIZADO 1/2''</v>
          </cell>
          <cell r="C15958" t="str">
            <v>UN</v>
          </cell>
          <cell r="D15958">
            <v>0.47</v>
          </cell>
        </row>
        <row r="15959">
          <cell r="A15959" t="str">
            <v>I0289</v>
          </cell>
          <cell r="B15959" t="str">
            <v>BUCHA DE FERRO GALVANIZADO 2 1/2''</v>
          </cell>
          <cell r="C15959" t="str">
            <v>UN</v>
          </cell>
          <cell r="D15959">
            <v>2.33</v>
          </cell>
        </row>
        <row r="15960">
          <cell r="A15960" t="str">
            <v>I0290</v>
          </cell>
          <cell r="B15960" t="str">
            <v>BUCHA DE FERRO GALVANIZADO 2''</v>
          </cell>
          <cell r="C15960" t="str">
            <v>UN</v>
          </cell>
          <cell r="D15960">
            <v>2</v>
          </cell>
        </row>
        <row r="15961">
          <cell r="A15961" t="str">
            <v>I0291</v>
          </cell>
          <cell r="B15961" t="str">
            <v>BUCHA DE FERRO GALVANIZADO 3 1/2''</v>
          </cell>
          <cell r="C15961" t="str">
            <v>UN</v>
          </cell>
          <cell r="D15961">
            <v>7.3</v>
          </cell>
        </row>
        <row r="15962">
          <cell r="A15962" t="str">
            <v>I0292</v>
          </cell>
          <cell r="B15962" t="str">
            <v>BUCHA DE FERRO GALVANIZADO 3''</v>
          </cell>
          <cell r="C15962" t="str">
            <v>UN</v>
          </cell>
          <cell r="D15962">
            <v>4.2</v>
          </cell>
        </row>
        <row r="15963">
          <cell r="A15963" t="str">
            <v>I0293</v>
          </cell>
          <cell r="B15963" t="str">
            <v>BUCHA DE FERRO GALVANIZADO 3/4''</v>
          </cell>
          <cell r="C15963" t="str">
            <v>UN</v>
          </cell>
          <cell r="D15963">
            <v>0.53</v>
          </cell>
        </row>
        <row r="15964">
          <cell r="A15964" t="str">
            <v>I0294</v>
          </cell>
          <cell r="B15964" t="str">
            <v>BUCHA DE FERRO GALVANIZADO 4''</v>
          </cell>
          <cell r="C15964" t="str">
            <v>UN</v>
          </cell>
          <cell r="D15964">
            <v>4.5199999999999996</v>
          </cell>
        </row>
        <row r="15965">
          <cell r="A15965" t="str">
            <v>I0299</v>
          </cell>
          <cell r="B15965" t="str">
            <v>BUCHA PARA PIVOTANTE DE DOBRADICA (1201)</v>
          </cell>
          <cell r="C15965" t="str">
            <v>UN</v>
          </cell>
          <cell r="D15965">
            <v>5.7624000000000004</v>
          </cell>
        </row>
        <row r="15966">
          <cell r="A15966" t="str">
            <v>I0300</v>
          </cell>
          <cell r="B15966" t="str">
            <v>BUCHA PASSAGEM INTERNA/EXTERNA PORCEL. 15KV</v>
          </cell>
          <cell r="C15966" t="str">
            <v>UN</v>
          </cell>
          <cell r="D15966">
            <v>210.3</v>
          </cell>
        </row>
        <row r="15967">
          <cell r="A15967" t="str">
            <v>I0301</v>
          </cell>
          <cell r="B15967" t="str">
            <v>BUCHA PLASTICA 8MM</v>
          </cell>
          <cell r="C15967" t="str">
            <v>UN</v>
          </cell>
          <cell r="D15967">
            <v>0.17</v>
          </cell>
        </row>
        <row r="15968">
          <cell r="A15968" t="str">
            <v>I8226</v>
          </cell>
          <cell r="B15968" t="str">
            <v>BUCHA REDUÇÃO DE AÇO GALVANIZADO 11/2"x 1"</v>
          </cell>
          <cell r="C15968" t="str">
            <v>UN</v>
          </cell>
          <cell r="D15968">
            <v>11.9</v>
          </cell>
        </row>
        <row r="15969">
          <cell r="A15969" t="str">
            <v>I8227</v>
          </cell>
          <cell r="B15969" t="str">
            <v>BUCHA REDUÇÃO DE AÇO GALVANIZADO 11/2"x 11/4"</v>
          </cell>
          <cell r="C15969" t="str">
            <v>UN</v>
          </cell>
          <cell r="D15969">
            <v>12.7</v>
          </cell>
        </row>
        <row r="15970">
          <cell r="A15970" t="str">
            <v>I8225</v>
          </cell>
          <cell r="B15970" t="str">
            <v>BUCHA REDUÇÃO DE AÇO GALVANIZADO 11/4"x 1"</v>
          </cell>
          <cell r="C15970" t="str">
            <v>UN</v>
          </cell>
          <cell r="D15970">
            <v>8.8699999999999992</v>
          </cell>
        </row>
        <row r="15971">
          <cell r="A15971" t="str">
            <v>I8228</v>
          </cell>
          <cell r="B15971" t="str">
            <v>BUCHA REDUÇÃO DE AÇO GALVANIZADO 2"x 1/2"</v>
          </cell>
          <cell r="C15971" t="str">
            <v>UN</v>
          </cell>
          <cell r="D15971">
            <v>15.3</v>
          </cell>
        </row>
        <row r="15972">
          <cell r="A15972" t="str">
            <v>I0296</v>
          </cell>
          <cell r="B15972" t="str">
            <v>BUCHA REDUÇÃO DE PVC P/ESGOTO 3X2''</v>
          </cell>
          <cell r="C15972" t="str">
            <v>UN</v>
          </cell>
          <cell r="D15972">
            <v>5</v>
          </cell>
        </row>
        <row r="15973">
          <cell r="A15973" t="str">
            <v>I0297</v>
          </cell>
          <cell r="B15973" t="str">
            <v>BUCHA REDUÇÃO DE PVC P/ESGOTO 4X3''</v>
          </cell>
          <cell r="C15973" t="str">
            <v>UN</v>
          </cell>
          <cell r="D15973">
            <v>5.0999999999999996</v>
          </cell>
        </row>
        <row r="15974">
          <cell r="A15974" t="str">
            <v>I0298</v>
          </cell>
          <cell r="B15974" t="str">
            <v>BUCHA REDUÇÃO DE PVC P/ESGOTO 6X4''</v>
          </cell>
          <cell r="C15974" t="str">
            <v>UN</v>
          </cell>
          <cell r="D15974">
            <v>23.8</v>
          </cell>
        </row>
        <row r="15975">
          <cell r="A15975" t="str">
            <v>I0322</v>
          </cell>
          <cell r="B15975" t="str">
            <v>BUCHA REDUÇÃO FERRO FUNDIDO 100X75MM</v>
          </cell>
          <cell r="C15975" t="str">
            <v>UN</v>
          </cell>
          <cell r="D15975">
            <v>71.33</v>
          </cell>
        </row>
        <row r="15976">
          <cell r="A15976" t="str">
            <v>I0323</v>
          </cell>
          <cell r="B15976" t="str">
            <v>BUCHA REDUÇÃO FERRO FUNDIDO 150X100MM</v>
          </cell>
          <cell r="C15976" t="str">
            <v>UN</v>
          </cell>
          <cell r="D15976">
            <v>260.89999999999998</v>
          </cell>
        </row>
        <row r="15977">
          <cell r="A15977" t="str">
            <v>I0324</v>
          </cell>
          <cell r="B15977" t="str">
            <v>BUCHA REDUÇÃO FERRO FUNDIDO 75X50MM</v>
          </cell>
          <cell r="C15977" t="str">
            <v>UN</v>
          </cell>
          <cell r="D15977">
            <v>60.4</v>
          </cell>
        </row>
        <row r="15978">
          <cell r="A15978" t="str">
            <v>I0325</v>
          </cell>
          <cell r="B15978" t="str">
            <v>BUCHA REDUÇÃO LONGA PVC ESGOTO 50X40MM</v>
          </cell>
          <cell r="C15978" t="str">
            <v>UN</v>
          </cell>
          <cell r="D15978">
            <v>2.2999999999999998</v>
          </cell>
        </row>
        <row r="15979">
          <cell r="A15979" t="str">
            <v>I0302</v>
          </cell>
          <cell r="B15979" t="str">
            <v>BUCHA REDUCAO PVC CURTA 75X50MM - AF</v>
          </cell>
          <cell r="C15979" t="str">
            <v>UN</v>
          </cell>
          <cell r="D15979">
            <v>13.6</v>
          </cell>
        </row>
        <row r="15980">
          <cell r="A15980" t="str">
            <v>I0303</v>
          </cell>
          <cell r="B15980" t="str">
            <v>BUCHA REDUÇÃO PVC ROSCAVEL DE 1 1/2X1 1/4''</v>
          </cell>
          <cell r="C15980" t="str">
            <v>UN</v>
          </cell>
          <cell r="D15980">
            <v>3.51</v>
          </cell>
        </row>
        <row r="15981">
          <cell r="A15981" t="str">
            <v>I0304</v>
          </cell>
          <cell r="B15981" t="str">
            <v>BUCHA REDUÇÃO PVC ROSCAVEL DE 1 1/2X1''</v>
          </cell>
          <cell r="C15981" t="str">
            <v>UN</v>
          </cell>
          <cell r="D15981">
            <v>3.47</v>
          </cell>
        </row>
        <row r="15982">
          <cell r="A15982" t="str">
            <v>I0305</v>
          </cell>
          <cell r="B15982" t="str">
            <v>BUCHA REDUÇÃO PVC ROSCAVEL DE 1 1/2X1/2''</v>
          </cell>
          <cell r="C15982" t="str">
            <v>UN</v>
          </cell>
          <cell r="D15982">
            <v>4.51</v>
          </cell>
        </row>
        <row r="15983">
          <cell r="A15983" t="str">
            <v>I0306</v>
          </cell>
          <cell r="B15983" t="str">
            <v>BUCHA REDUÇÃO PVC ROSCAVEL DE 1 1/2X3/4''</v>
          </cell>
          <cell r="C15983" t="str">
            <v>UN</v>
          </cell>
          <cell r="D15983">
            <v>3.93</v>
          </cell>
        </row>
        <row r="15984">
          <cell r="A15984" t="str">
            <v>I0307</v>
          </cell>
          <cell r="B15984" t="str">
            <v>BUCHA REDUÇÃO PVC ROSCAVEL DE 1 1/4X1''</v>
          </cell>
          <cell r="C15984" t="str">
            <v>UN</v>
          </cell>
          <cell r="D15984">
            <v>4.49</v>
          </cell>
        </row>
        <row r="15985">
          <cell r="A15985" t="str">
            <v>I0308</v>
          </cell>
          <cell r="B15985" t="str">
            <v>BUCHA REDUÇÃO PVC ROSCAVEL DE 1 1/4X1/2''</v>
          </cell>
          <cell r="C15985" t="str">
            <v>UN</v>
          </cell>
          <cell r="D15985">
            <v>4.49</v>
          </cell>
        </row>
        <row r="15986">
          <cell r="A15986" t="str">
            <v>I0309</v>
          </cell>
          <cell r="B15986" t="str">
            <v>BUCHA REDUÇÃO PVC ROSCAVEL DE 1 1/4X3/4''</v>
          </cell>
          <cell r="C15986" t="str">
            <v>UN</v>
          </cell>
          <cell r="D15986">
            <v>4.0999999999999996</v>
          </cell>
        </row>
        <row r="15987">
          <cell r="A15987" t="str">
            <v>I0310</v>
          </cell>
          <cell r="B15987" t="str">
            <v>BUCHA REDUÇÃO PVC ROSCAVEL DE 1 X1/2''</v>
          </cell>
          <cell r="C15987" t="str">
            <v>UN</v>
          </cell>
          <cell r="D15987">
            <v>2.1</v>
          </cell>
        </row>
        <row r="15988">
          <cell r="A15988" t="str">
            <v>I0311</v>
          </cell>
          <cell r="B15988" t="str">
            <v>BUCHA REDUÇÃO PVC ROSCAVEL DE 1X3/4''</v>
          </cell>
          <cell r="C15988" t="str">
            <v>UN</v>
          </cell>
          <cell r="D15988">
            <v>1.42</v>
          </cell>
        </row>
        <row r="15989">
          <cell r="A15989" t="str">
            <v>I0312</v>
          </cell>
          <cell r="B15989" t="str">
            <v>BUCHA REDUÇÃO PVC ROSCAVEL DE 2 1/2X1 1/2''</v>
          </cell>
          <cell r="C15989" t="str">
            <v>UN</v>
          </cell>
          <cell r="D15989">
            <v>19.100000000000001</v>
          </cell>
        </row>
        <row r="15990">
          <cell r="A15990" t="str">
            <v>I0313</v>
          </cell>
          <cell r="B15990" t="str">
            <v>BUCHA REDUÇÃO PVC ROSCAVEL DE 2 1/2X1 1/4''</v>
          </cell>
          <cell r="C15990" t="str">
            <v>UN</v>
          </cell>
          <cell r="D15990">
            <v>17.53</v>
          </cell>
        </row>
        <row r="15991">
          <cell r="A15991" t="str">
            <v>I0314</v>
          </cell>
          <cell r="B15991" t="str">
            <v>BUCHA REDUÇÃO PVC ROSCAVEL DE 2 1/2X2''</v>
          </cell>
          <cell r="C15991" t="str">
            <v>UN</v>
          </cell>
          <cell r="D15991">
            <v>20.67</v>
          </cell>
        </row>
        <row r="15992">
          <cell r="A15992" t="str">
            <v>I0315</v>
          </cell>
          <cell r="B15992" t="str">
            <v>BUCHA REDUÇÃO PVC ROSCAVEL DE 2X1 1/2''</v>
          </cell>
          <cell r="C15992" t="str">
            <v>UN</v>
          </cell>
          <cell r="D15992">
            <v>6.67</v>
          </cell>
        </row>
        <row r="15993">
          <cell r="A15993" t="str">
            <v>I0316</v>
          </cell>
          <cell r="B15993" t="str">
            <v>BUCHA REDUÇÃO PVC ROSCAVEL DE 2X1 1/4''</v>
          </cell>
          <cell r="C15993" t="str">
            <v>UN</v>
          </cell>
          <cell r="D15993">
            <v>6.91</v>
          </cell>
        </row>
        <row r="15994">
          <cell r="A15994" t="str">
            <v>I0317</v>
          </cell>
          <cell r="B15994" t="str">
            <v>BUCHA REDUÇÃO PVC ROSCAVEL DE 2X1''</v>
          </cell>
          <cell r="C15994" t="str">
            <v>UN</v>
          </cell>
          <cell r="D15994">
            <v>6.66</v>
          </cell>
        </row>
        <row r="15995">
          <cell r="A15995" t="str">
            <v>I0318</v>
          </cell>
          <cell r="B15995" t="str">
            <v>BUCHA REDUÇÃO PVC ROSCAVEL DE 3/4X1/2''</v>
          </cell>
          <cell r="C15995" t="str">
            <v>UN</v>
          </cell>
          <cell r="D15995">
            <v>1.2</v>
          </cell>
        </row>
        <row r="15996">
          <cell r="A15996" t="str">
            <v>I0319</v>
          </cell>
          <cell r="B15996" t="str">
            <v>BUCHA REDUÇÃO PVC ROSCAVEL DE 3X1 1/2''</v>
          </cell>
          <cell r="C15996" t="str">
            <v>UN</v>
          </cell>
          <cell r="D15996">
            <v>18.329999999999998</v>
          </cell>
        </row>
        <row r="15997">
          <cell r="A15997" t="str">
            <v>I0320</v>
          </cell>
          <cell r="B15997" t="str">
            <v>BUCHA REDUÇÃO PVC ROSCAVEL DE 3X2 1/2''</v>
          </cell>
          <cell r="C15997" t="str">
            <v>UN</v>
          </cell>
          <cell r="D15997">
            <v>28.32</v>
          </cell>
        </row>
        <row r="15998">
          <cell r="A15998" t="str">
            <v>I0321</v>
          </cell>
          <cell r="B15998" t="str">
            <v>BUCHA REDUÇÃO PVC ROSCAVEL DE 4X3''</v>
          </cell>
          <cell r="C15998" t="str">
            <v>UN</v>
          </cell>
          <cell r="D15998">
            <v>67.8</v>
          </cell>
        </row>
        <row r="15999">
          <cell r="A15999" t="str">
            <v>I0326</v>
          </cell>
          <cell r="B15999" t="str">
            <v>BUJÃO AÇO GALVANIZADO 1 1/4''</v>
          </cell>
          <cell r="C15999" t="str">
            <v>UN</v>
          </cell>
          <cell r="D15999">
            <v>6.4</v>
          </cell>
        </row>
        <row r="16000">
          <cell r="A16000" t="str">
            <v>I0327</v>
          </cell>
          <cell r="B16000" t="str">
            <v>BUJÃO AÇO GALVANIZADO 1/2''</v>
          </cell>
          <cell r="C16000" t="str">
            <v>UN</v>
          </cell>
          <cell r="D16000">
            <v>2</v>
          </cell>
        </row>
        <row r="16001">
          <cell r="A16001" t="str">
            <v>I0328</v>
          </cell>
          <cell r="B16001" t="str">
            <v>BUJÃO AÇO GALVANIZADO 2 1/2''</v>
          </cell>
          <cell r="C16001" t="str">
            <v>UN</v>
          </cell>
          <cell r="D16001">
            <v>15.8</v>
          </cell>
        </row>
        <row r="16002">
          <cell r="A16002" t="str">
            <v>I0329</v>
          </cell>
          <cell r="B16002" t="str">
            <v>BUJÃO AÇO GALVANIZADO 4''</v>
          </cell>
          <cell r="C16002" t="str">
            <v>UN</v>
          </cell>
          <cell r="D16002">
            <v>43.95</v>
          </cell>
        </row>
        <row r="16003">
          <cell r="A16003" t="str">
            <v>I8107</v>
          </cell>
          <cell r="B16003" t="str">
            <v>BUJÃO AUTOMÁTICO</v>
          </cell>
          <cell r="C16003" t="str">
            <v>UN</v>
          </cell>
          <cell r="D16003">
            <v>17.61</v>
          </cell>
        </row>
        <row r="16004">
          <cell r="A16004" t="str">
            <v>I0330</v>
          </cell>
          <cell r="B16004" t="str">
            <v>BUQUE NIQUELADO 4 PONTAS</v>
          </cell>
          <cell r="C16004" t="str">
            <v>UN</v>
          </cell>
          <cell r="D16004">
            <v>39.92</v>
          </cell>
        </row>
        <row r="16005">
          <cell r="A16005" t="str">
            <v>I8196</v>
          </cell>
          <cell r="B16005" t="str">
            <v>CABEÇOS DE AMARRAÇÃO EM FoFo 1500 KN</v>
          </cell>
          <cell r="C16005" t="str">
            <v>UN</v>
          </cell>
          <cell r="D16005">
            <v>14223.72</v>
          </cell>
        </row>
        <row r="16006">
          <cell r="A16006" t="str">
            <v>I0332</v>
          </cell>
          <cell r="B16006" t="str">
            <v>CABEÇOTE DE ALUMINIO P/TELEFONE</v>
          </cell>
          <cell r="C16006" t="str">
            <v>UN</v>
          </cell>
          <cell r="D16006">
            <v>5.37</v>
          </cell>
        </row>
        <row r="16007">
          <cell r="A16007" t="str">
            <v>I0333</v>
          </cell>
          <cell r="B16007" t="str">
            <v>CABIDE DE LOUÇA BRANCA COM 2 GANCHOS</v>
          </cell>
          <cell r="C16007" t="str">
            <v>UN</v>
          </cell>
          <cell r="D16007">
            <v>5.38</v>
          </cell>
        </row>
        <row r="16008">
          <cell r="A16008" t="str">
            <v>I0334</v>
          </cell>
          <cell r="B16008" t="str">
            <v>CABIDE DE LOUÇA DE 1 GANCHO</v>
          </cell>
          <cell r="C16008" t="str">
            <v>UN</v>
          </cell>
          <cell r="D16008">
            <v>8.26</v>
          </cell>
        </row>
        <row r="16009">
          <cell r="A16009" t="str">
            <v>I0335</v>
          </cell>
          <cell r="B16009" t="str">
            <v>CABO AÇO 3/16"</v>
          </cell>
          <cell r="C16009" t="str">
            <v>M</v>
          </cell>
          <cell r="D16009">
            <v>3.26</v>
          </cell>
        </row>
        <row r="16010">
          <cell r="A16010" t="str">
            <v>I6399</v>
          </cell>
          <cell r="B16010" t="str">
            <v>CABO BLINDADO 2x18 AWG</v>
          </cell>
          <cell r="C16010" t="str">
            <v>M</v>
          </cell>
          <cell r="D16010">
            <v>5.34</v>
          </cell>
        </row>
        <row r="16011">
          <cell r="A16011" t="str">
            <v>I8500</v>
          </cell>
          <cell r="B16011" t="str">
            <v>CABO BLINDADO FLEXÍVEL TETRAPOLAR 3 x 10,0 mm² + 10,0 mm²</v>
          </cell>
          <cell r="C16011" t="str">
            <v>M</v>
          </cell>
          <cell r="D16011">
            <v>15.48</v>
          </cell>
        </row>
        <row r="16012">
          <cell r="A16012" t="str">
            <v>I8507</v>
          </cell>
          <cell r="B16012" t="str">
            <v>CABO BLINDADO FLEXÍVEL TETRAPOLAR 3 x 120,0 mm² + 70,0 mm²</v>
          </cell>
          <cell r="C16012" t="str">
            <v>M</v>
          </cell>
          <cell r="D16012">
            <v>134.13</v>
          </cell>
        </row>
        <row r="16013">
          <cell r="A16013" t="str">
            <v>I8508</v>
          </cell>
          <cell r="B16013" t="str">
            <v>CABO BLINDADO FLEXÍVEL TETRAPOLAR 3 x 150,0 mm² + 95,0 mm²</v>
          </cell>
          <cell r="C16013" t="str">
            <v>M</v>
          </cell>
          <cell r="D16013">
            <v>169.26</v>
          </cell>
        </row>
        <row r="16014">
          <cell r="A16014" t="str">
            <v>I8501</v>
          </cell>
          <cell r="B16014" t="str">
            <v>CABO BLINDADO FLEXÍVEL TETRAPOLAR 3 x 16,0 mm² + 16,0 mm²</v>
          </cell>
          <cell r="C16014" t="str">
            <v>M</v>
          </cell>
          <cell r="D16014">
            <v>22.9</v>
          </cell>
        </row>
        <row r="16015">
          <cell r="A16015" t="str">
            <v>I8509</v>
          </cell>
          <cell r="B16015" t="str">
            <v>CABO BLINDADO FLEXÍVEL TETRAPOLAR 3 x 185,0 mm² + 95,0 mm²</v>
          </cell>
          <cell r="C16015" t="str">
            <v>M</v>
          </cell>
          <cell r="D16015">
            <v>195.99</v>
          </cell>
        </row>
        <row r="16016">
          <cell r="A16016" t="str">
            <v>I8497</v>
          </cell>
          <cell r="B16016" t="str">
            <v>CABO BLINDADO FLEXÍVEL TETRAPOLAR 3 x 2,5 mm² + 2,5 mm²</v>
          </cell>
          <cell r="C16016" t="str">
            <v>M</v>
          </cell>
          <cell r="D16016">
            <v>3.36</v>
          </cell>
        </row>
        <row r="16017">
          <cell r="A16017" t="str">
            <v>I8510</v>
          </cell>
          <cell r="B16017" t="str">
            <v>CABO BLINDADO FLEXÍVEL TETRAPOLAR 3 x 240,0 mm² + 120,0 mm²</v>
          </cell>
          <cell r="C16017" t="str">
            <v>M</v>
          </cell>
          <cell r="D16017">
            <v>238.54</v>
          </cell>
        </row>
        <row r="16018">
          <cell r="A16018" t="str">
            <v>I8502</v>
          </cell>
          <cell r="B16018" t="str">
            <v>CABO BLINDADO FLEXÍVEL TETRAPOLAR 3 x 25,0 mm² + 25,0 mm²</v>
          </cell>
          <cell r="C16018" t="str">
            <v>M</v>
          </cell>
          <cell r="D16018">
            <v>31.17</v>
          </cell>
        </row>
        <row r="16019">
          <cell r="A16019" t="str">
            <v>I8503</v>
          </cell>
          <cell r="B16019" t="str">
            <v>CABO BLINDADO FLEXÍVEL TETRAPOLAR 3 x 35,0 mm² + 16,0 mm²</v>
          </cell>
          <cell r="C16019" t="str">
            <v>M</v>
          </cell>
          <cell r="D16019">
            <v>40.03</v>
          </cell>
        </row>
        <row r="16020">
          <cell r="A16020" t="str">
            <v>I8498</v>
          </cell>
          <cell r="B16020" t="str">
            <v>CABO BLINDADO FLEXÍVEL TETRAPOLAR 3 x 4,0 mm² + 4,0 mm²</v>
          </cell>
          <cell r="C16020" t="str">
            <v>M</v>
          </cell>
          <cell r="D16020">
            <v>8.0399999999999991</v>
          </cell>
        </row>
        <row r="16021">
          <cell r="A16021" t="str">
            <v>I8504</v>
          </cell>
          <cell r="B16021" t="str">
            <v>CABO BLINDADO FLEXÍVEL TETRAPOLAR 3 x 50,0 mm² + 25,0 mm²</v>
          </cell>
          <cell r="C16021" t="str">
            <v>M</v>
          </cell>
          <cell r="D16021">
            <v>57.3</v>
          </cell>
        </row>
        <row r="16022">
          <cell r="A16022" t="str">
            <v>I8499</v>
          </cell>
          <cell r="B16022" t="str">
            <v>CABO BLINDADO FLEXÍVEL TETRAPOLAR 3 x 6,0 mm² + 6,0 mm²</v>
          </cell>
          <cell r="C16022" t="str">
            <v>M</v>
          </cell>
          <cell r="D16022">
            <v>10.46</v>
          </cell>
        </row>
        <row r="16023">
          <cell r="A16023" t="str">
            <v>I8505</v>
          </cell>
          <cell r="B16023" t="str">
            <v>CABO BLINDADO FLEXÍVEL TETRAPOLAR 3 x 70,0 mm² + 35,0 mm²</v>
          </cell>
          <cell r="C16023" t="str">
            <v>M</v>
          </cell>
          <cell r="D16023">
            <v>82.22</v>
          </cell>
        </row>
        <row r="16024">
          <cell r="A16024" t="str">
            <v>I8506</v>
          </cell>
          <cell r="B16024" t="str">
            <v>CABO BLINDADO FLEXÍVEL TETRAPOLAR 3 x 95,0 mm² + 50,0 mm²</v>
          </cell>
          <cell r="C16024" t="str">
            <v>M</v>
          </cell>
          <cell r="D16024">
            <v>104.75</v>
          </cell>
        </row>
        <row r="16025">
          <cell r="A16025" t="str">
            <v>I6139</v>
          </cell>
          <cell r="B16025" t="str">
            <v>CABO CLASSE 1KV 2 X 1,5MM2</v>
          </cell>
          <cell r="C16025" t="str">
            <v>M</v>
          </cell>
          <cell r="D16025">
            <v>1.46</v>
          </cell>
        </row>
        <row r="16026">
          <cell r="A16026" t="str">
            <v>I6138</v>
          </cell>
          <cell r="B16026" t="str">
            <v>CABO CLASSE 1KV 3 X 1,5MM2</v>
          </cell>
          <cell r="C16026" t="str">
            <v>M</v>
          </cell>
          <cell r="D16026">
            <v>2.04</v>
          </cell>
        </row>
        <row r="16027">
          <cell r="A16027" t="str">
            <v>I6141</v>
          </cell>
          <cell r="B16027" t="str">
            <v>CABO CLASSE 1KV 3 X 2,5MM2</v>
          </cell>
          <cell r="C16027" t="str">
            <v>M</v>
          </cell>
          <cell r="D16027">
            <v>3.07</v>
          </cell>
        </row>
        <row r="16028">
          <cell r="A16028" t="str">
            <v>I6143</v>
          </cell>
          <cell r="B16028" t="str">
            <v>CABO CLASSE 1KV 4 X 10MM2</v>
          </cell>
          <cell r="C16028" t="str">
            <v>M</v>
          </cell>
          <cell r="D16028">
            <v>14.87</v>
          </cell>
        </row>
        <row r="16029">
          <cell r="A16029" t="str">
            <v>I6144</v>
          </cell>
          <cell r="B16029" t="str">
            <v>CABO CLASSE 1KV 4 X 16MM2</v>
          </cell>
          <cell r="C16029" t="str">
            <v>M</v>
          </cell>
          <cell r="D16029">
            <v>23.25</v>
          </cell>
        </row>
        <row r="16030">
          <cell r="A16030" t="str">
            <v>I6140</v>
          </cell>
          <cell r="B16030" t="str">
            <v>CABO CLASSE 1KV 4 X 2,5MM2</v>
          </cell>
          <cell r="C16030" t="str">
            <v>M</v>
          </cell>
          <cell r="D16030">
            <v>3.98</v>
          </cell>
        </row>
        <row r="16031">
          <cell r="A16031" t="str">
            <v>I6145</v>
          </cell>
          <cell r="B16031" t="str">
            <v>CABO CLASSE 1KV 4 X 25MM2</v>
          </cell>
          <cell r="C16031" t="str">
            <v>M</v>
          </cell>
          <cell r="D16031">
            <v>34.549999999999997</v>
          </cell>
        </row>
        <row r="16032">
          <cell r="A16032" t="str">
            <v>I6146</v>
          </cell>
          <cell r="B16032" t="str">
            <v>CABO CLASSE 1KV 4 X 35MM2</v>
          </cell>
          <cell r="C16032" t="str">
            <v>M</v>
          </cell>
          <cell r="D16032">
            <v>49.21</v>
          </cell>
        </row>
        <row r="16033">
          <cell r="A16033" t="str">
            <v>I6142</v>
          </cell>
          <cell r="B16033" t="str">
            <v>CABO CLASSE 1KV 4 X 6MM2</v>
          </cell>
          <cell r="C16033" t="str">
            <v>M</v>
          </cell>
          <cell r="D16033">
            <v>8.84</v>
          </cell>
        </row>
        <row r="16034">
          <cell r="A16034" t="str">
            <v>I6147</v>
          </cell>
          <cell r="B16034" t="str">
            <v>CABO CLASSE 1KV 4 X 70MM2</v>
          </cell>
          <cell r="C16034" t="str">
            <v>M</v>
          </cell>
          <cell r="D16034">
            <v>125.18</v>
          </cell>
        </row>
        <row r="16035">
          <cell r="A16035" t="str">
            <v>I6148</v>
          </cell>
          <cell r="B16035" t="str">
            <v>CABO CLASSE 1KV 4 X 95MM2</v>
          </cell>
          <cell r="C16035" t="str">
            <v>M</v>
          </cell>
          <cell r="D16035">
            <v>172.37</v>
          </cell>
        </row>
        <row r="16036">
          <cell r="A16036" t="str">
            <v>I0461</v>
          </cell>
          <cell r="B16036" t="str">
            <v>CABO COBRE NU  50MM2</v>
          </cell>
          <cell r="C16036" t="str">
            <v>M</v>
          </cell>
          <cell r="D16036">
            <v>16.489999999999998</v>
          </cell>
        </row>
        <row r="16037">
          <cell r="A16037" t="str">
            <v>I0336</v>
          </cell>
          <cell r="B16037" t="str">
            <v>CABO COBRE NU 10MM2</v>
          </cell>
          <cell r="C16037" t="str">
            <v>M</v>
          </cell>
          <cell r="D16037">
            <v>4.5</v>
          </cell>
        </row>
        <row r="16038">
          <cell r="A16038" t="str">
            <v>I0337</v>
          </cell>
          <cell r="B16038" t="str">
            <v>CABO COBRE NU 120MM2</v>
          </cell>
          <cell r="C16038" t="str">
            <v>M</v>
          </cell>
          <cell r="D16038">
            <v>45.84</v>
          </cell>
        </row>
        <row r="16039">
          <cell r="A16039" t="str">
            <v>I0365</v>
          </cell>
          <cell r="B16039" t="str">
            <v>CABO COBRE NU 16MM2</v>
          </cell>
          <cell r="C16039" t="str">
            <v>M</v>
          </cell>
          <cell r="D16039">
            <v>6.4</v>
          </cell>
        </row>
        <row r="16040">
          <cell r="A16040" t="str">
            <v>I0338</v>
          </cell>
          <cell r="B16040" t="str">
            <v>CABO COBRE NU 25MM2</v>
          </cell>
          <cell r="C16040" t="str">
            <v>M</v>
          </cell>
          <cell r="D16040">
            <v>9.5500000000000007</v>
          </cell>
        </row>
        <row r="16041">
          <cell r="A16041" t="str">
            <v>I0339</v>
          </cell>
          <cell r="B16041" t="str">
            <v>CABO COBRE NU 35MM2</v>
          </cell>
          <cell r="C16041" t="str">
            <v>M</v>
          </cell>
          <cell r="D16041">
            <v>13.74</v>
          </cell>
        </row>
        <row r="16042">
          <cell r="A16042" t="str">
            <v>I0340</v>
          </cell>
          <cell r="B16042" t="str">
            <v>CABO COBRE NU 6MM2</v>
          </cell>
          <cell r="C16042" t="str">
            <v>M</v>
          </cell>
          <cell r="D16042">
            <v>3.59</v>
          </cell>
        </row>
        <row r="16043">
          <cell r="A16043" t="str">
            <v>I0341</v>
          </cell>
          <cell r="B16043" t="str">
            <v>CABO COBRE NU 70MM2</v>
          </cell>
          <cell r="C16043" t="str">
            <v>M</v>
          </cell>
          <cell r="D16043">
            <v>23.2</v>
          </cell>
        </row>
        <row r="16044">
          <cell r="A16044" t="str">
            <v>I8438</v>
          </cell>
          <cell r="B16044" t="str">
            <v>CABO CORDPLAST (CABO PP) 3 x 2,50 mm²</v>
          </cell>
          <cell r="C16044" t="str">
            <v>M</v>
          </cell>
          <cell r="D16044">
            <v>3.25</v>
          </cell>
        </row>
        <row r="16045">
          <cell r="A16045" t="str">
            <v>I8158</v>
          </cell>
          <cell r="B16045" t="str">
            <v>CABO DE ALUMÍNIO COM ALMA DE AÇO, BITOLA 1/0 AWG, FORMAÇÃO 6/1 FIOS - RAVEM</v>
          </cell>
          <cell r="C16045" t="str">
            <v>KM</v>
          </cell>
          <cell r="D16045">
            <v>3773.14</v>
          </cell>
        </row>
        <row r="16046">
          <cell r="A16046" t="str">
            <v>I8157</v>
          </cell>
          <cell r="B16046" t="str">
            <v>CABO DE ALUMÍNIO COM ALMA DE AÇO, BITOLA 2 AWG, FORMAÇÃO 6/1 FIOS - SPARROW</v>
          </cell>
          <cell r="C16046" t="str">
            <v>KM</v>
          </cell>
          <cell r="D16046">
            <v>2364.73</v>
          </cell>
        </row>
        <row r="16047">
          <cell r="A16047" t="str">
            <v>I8159</v>
          </cell>
          <cell r="B16047" t="str">
            <v>CABO DE ALUMÍNIO COM ALMA DE AÇO, BITOLA 2/0 AWG, FORMAÇÃO 6/1 FIOS - QUAIL</v>
          </cell>
          <cell r="C16047" t="str">
            <v>KM</v>
          </cell>
          <cell r="D16047">
            <v>4746.8599999999997</v>
          </cell>
        </row>
        <row r="16048">
          <cell r="A16048" t="str">
            <v>I8162</v>
          </cell>
          <cell r="B16048" t="str">
            <v>CABO DE ALUMÍNIO COM ALMA DE AÇO, BITOLA 266,8 MCM, FORMAÇÃO 26/7 FIOS - PARTRIDGE</v>
          </cell>
          <cell r="C16048" t="str">
            <v>KM</v>
          </cell>
          <cell r="D16048">
            <v>9493.7099999999991</v>
          </cell>
        </row>
        <row r="16049">
          <cell r="A16049" t="str">
            <v>I8160</v>
          </cell>
          <cell r="B16049" t="str">
            <v>CABO DE ALUMÍNIO COM ALMA DE AÇO, BITOLA 3/0 AWG, FORMAÇÃO 6/1 FIOS - PIGEON</v>
          </cell>
          <cell r="C16049" t="str">
            <v>KM</v>
          </cell>
          <cell r="D16049">
            <v>5981.38</v>
          </cell>
        </row>
        <row r="16050">
          <cell r="A16050" t="str">
            <v>I8163</v>
          </cell>
          <cell r="B16050" t="str">
            <v>CABO DE ALUMÍNIO COM ALMA DE AÇO, BITOLA 300 MCM, FORMAÇÃO 26/7 FIOS - OSTRICH</v>
          </cell>
          <cell r="C16050" t="str">
            <v>KM</v>
          </cell>
          <cell r="D16050">
            <v>10693.46</v>
          </cell>
        </row>
        <row r="16051">
          <cell r="A16051" t="str">
            <v>I8164</v>
          </cell>
          <cell r="B16051" t="str">
            <v>CABO DE ALUMÍNIO COM ALMA DE AÇO, BITOLA 336,6 MCM, FORMAÇÃO 26/7 FIOS - LINNET</v>
          </cell>
          <cell r="C16051" t="str">
            <v>KM</v>
          </cell>
          <cell r="D16051">
            <v>11980.16</v>
          </cell>
        </row>
        <row r="16052">
          <cell r="A16052" t="str">
            <v>I8165</v>
          </cell>
          <cell r="B16052" t="str">
            <v>CABO DE ALUMÍNIO COM ALMA DE AÇO, BITOLA 397,5 MCM, FORMAÇÃO 26/7 FIOS - IBIS</v>
          </cell>
          <cell r="C16052" t="str">
            <v>KM</v>
          </cell>
          <cell r="D16052">
            <v>14152.73</v>
          </cell>
        </row>
        <row r="16053">
          <cell r="A16053" t="str">
            <v>I8156</v>
          </cell>
          <cell r="B16053" t="str">
            <v>CABO DE ALUMÍNIO COM ALMA DE AÇO, BITOLA 4 AWG, FORMAÇÃO 6/1 FIOS - SWAN</v>
          </cell>
          <cell r="C16053" t="str">
            <v>KM</v>
          </cell>
          <cell r="D16053">
            <v>1484.91</v>
          </cell>
        </row>
        <row r="16054">
          <cell r="A16054" t="str">
            <v>I8161</v>
          </cell>
          <cell r="B16054" t="str">
            <v>CABO DE ALUMÍNIO COM ALMA DE AÇO, BITOLA 4/0 AWG, FORMAÇÃO 6/1 FIOS - PENGUIN</v>
          </cell>
          <cell r="C16054" t="str">
            <v>KM</v>
          </cell>
          <cell r="D16054">
            <v>7528.9</v>
          </cell>
        </row>
        <row r="16055">
          <cell r="A16055" t="str">
            <v>I8166</v>
          </cell>
          <cell r="B16055" t="str">
            <v>CABO DE ALUMÍNIO COM ALMA DE AÇO, BITOLA 477 MCM, FORMAÇÃO 26/7 FIOS - HAWK</v>
          </cell>
          <cell r="C16055" t="str">
            <v>KM</v>
          </cell>
          <cell r="D16055">
            <v>17005.21</v>
          </cell>
        </row>
        <row r="16056">
          <cell r="A16056" t="str">
            <v>I8167</v>
          </cell>
          <cell r="B16056" t="str">
            <v>CABO DE ALUMÍNIO COM ALMA DE AÇO, BITOLA 556,5 MCM, FORMAÇÃO 26/7 FIOS - DOVE</v>
          </cell>
          <cell r="C16056" t="str">
            <v>KM</v>
          </cell>
          <cell r="D16056">
            <v>19822.03</v>
          </cell>
        </row>
        <row r="16057">
          <cell r="A16057" t="str">
            <v>I8815</v>
          </cell>
          <cell r="B16057" t="str">
            <v>CABO DE ALUMÍNIO ISOLADO XLPE 06/1KV 10MM2</v>
          </cell>
          <cell r="C16057" t="str">
            <v>M</v>
          </cell>
          <cell r="D16057">
            <v>1.35</v>
          </cell>
        </row>
        <row r="16058">
          <cell r="A16058" t="str">
            <v>I8822</v>
          </cell>
          <cell r="B16058" t="str">
            <v>CABO DE ALUMÍNIO ISOLADO XLPE 06/1KV 120MM2</v>
          </cell>
          <cell r="C16058" t="str">
            <v>M</v>
          </cell>
          <cell r="D16058">
            <v>10</v>
          </cell>
        </row>
        <row r="16059">
          <cell r="A16059" t="str">
            <v>I8823</v>
          </cell>
          <cell r="B16059" t="str">
            <v>CABO DE ALUMÍNIO ISOLADO XLPE 06/1KV 150MM2</v>
          </cell>
          <cell r="C16059" t="str">
            <v>M</v>
          </cell>
          <cell r="D16059">
            <v>11.9</v>
          </cell>
        </row>
        <row r="16060">
          <cell r="A16060" t="str">
            <v>I8816</v>
          </cell>
          <cell r="B16060" t="str">
            <v>CABO DE ALUMÍNIO ISOLADO XLPE 06/1KV 16MM2</v>
          </cell>
          <cell r="C16060" t="str">
            <v>M</v>
          </cell>
          <cell r="D16060">
            <v>1.72</v>
          </cell>
        </row>
        <row r="16061">
          <cell r="A16061" t="str">
            <v>I8824</v>
          </cell>
          <cell r="B16061" t="str">
            <v>CABO DE ALUMÍNIO ISOLADO XLPE 06/1KV 185MM2</v>
          </cell>
          <cell r="C16061" t="str">
            <v>M</v>
          </cell>
          <cell r="D16061">
            <v>15.41</v>
          </cell>
        </row>
        <row r="16062">
          <cell r="A16062" t="str">
            <v>I8825</v>
          </cell>
          <cell r="B16062" t="str">
            <v>CABO DE ALUMÍNIO ISOLADO XLPE 06/1KV 240MM2</v>
          </cell>
          <cell r="C16062" t="str">
            <v>M</v>
          </cell>
          <cell r="D16062">
            <v>19.68</v>
          </cell>
        </row>
        <row r="16063">
          <cell r="A16063" t="str">
            <v>I8817</v>
          </cell>
          <cell r="B16063" t="str">
            <v>CABO DE ALUMÍNIO ISOLADO XLPE 06/1KV 25MM2</v>
          </cell>
          <cell r="C16063" t="str">
            <v>M</v>
          </cell>
          <cell r="D16063">
            <v>2.56</v>
          </cell>
        </row>
        <row r="16064">
          <cell r="A16064" t="str">
            <v>I8826</v>
          </cell>
          <cell r="B16064" t="str">
            <v>CABO DE ALUMÍNIO ISOLADO XLPE 06/1KV 300MM2</v>
          </cell>
          <cell r="C16064" t="str">
            <v>M</v>
          </cell>
          <cell r="D16064">
            <v>32.85</v>
          </cell>
        </row>
        <row r="16065">
          <cell r="A16065" t="str">
            <v>I8818</v>
          </cell>
          <cell r="B16065" t="str">
            <v>CABO DE ALUMÍNIO ISOLADO XLPE 06/1KV 35MM2</v>
          </cell>
          <cell r="C16065" t="str">
            <v>M</v>
          </cell>
          <cell r="D16065">
            <v>3.13</v>
          </cell>
        </row>
        <row r="16066">
          <cell r="A16066" t="str">
            <v>I8819</v>
          </cell>
          <cell r="B16066" t="str">
            <v>CABO DE ALUMÍNIO ISOLADO XLPE 06/1KV 50MM2</v>
          </cell>
          <cell r="C16066" t="str">
            <v>M</v>
          </cell>
          <cell r="D16066">
            <v>4.32</v>
          </cell>
        </row>
        <row r="16067">
          <cell r="A16067" t="str">
            <v>I8820</v>
          </cell>
          <cell r="B16067" t="str">
            <v>CABO DE ALUMÍNIO ISOLADO XLPE 06/1KV 70MM2</v>
          </cell>
          <cell r="C16067" t="str">
            <v>M</v>
          </cell>
          <cell r="D16067">
            <v>6.01</v>
          </cell>
        </row>
        <row r="16068">
          <cell r="A16068" t="str">
            <v>I8821</v>
          </cell>
          <cell r="B16068" t="str">
            <v>CABO DE ALUMÍNIO ISOLADO XLPE 06/1KV 95MM2</v>
          </cell>
          <cell r="C16068" t="str">
            <v>M</v>
          </cell>
          <cell r="D16068">
            <v>8.57</v>
          </cell>
        </row>
        <row r="16069">
          <cell r="A16069" t="str">
            <v>I8175</v>
          </cell>
          <cell r="B16069" t="str">
            <v>CABO DE ALUMÍNIO LIGA 6201, FORMAÇÃO 19 FIOS, SEÇÃO 160 mm² - BUTTE</v>
          </cell>
          <cell r="C16069" t="str">
            <v>KM</v>
          </cell>
          <cell r="D16069">
            <v>8445.48</v>
          </cell>
        </row>
        <row r="16070">
          <cell r="A16070" t="str">
            <v>I8842</v>
          </cell>
          <cell r="B16070" t="str">
            <v>CABO DE ALUMÍNIO MULTIPLEX XLPE 06/1KV 1X1X10+10MM2</v>
          </cell>
          <cell r="C16070" t="str">
            <v>M</v>
          </cell>
          <cell r="D16070">
            <v>1.77</v>
          </cell>
        </row>
        <row r="16071">
          <cell r="A16071" t="str">
            <v>I8843</v>
          </cell>
          <cell r="B16071" t="str">
            <v>CABO DE ALUMÍNIO MULTIPLEX XLPE 06/1KV 1X1X16+16MM2</v>
          </cell>
          <cell r="C16071" t="str">
            <v>M</v>
          </cell>
          <cell r="D16071">
            <v>2.48</v>
          </cell>
        </row>
        <row r="16072">
          <cell r="A16072" t="str">
            <v>I8844</v>
          </cell>
          <cell r="B16072" t="str">
            <v>CABO DE ALUMÍNIO MULTIPLEX XLPE 06/1KV 1X1X25+25MM2</v>
          </cell>
          <cell r="C16072" t="str">
            <v>M</v>
          </cell>
          <cell r="D16072">
            <v>3.8</v>
          </cell>
        </row>
        <row r="16073">
          <cell r="A16073" t="str">
            <v>I8845</v>
          </cell>
          <cell r="B16073" t="str">
            <v>CABO DE ALUMÍNIO MULTIPLEX XLPE 06/1KV 1X1X35+35MM2</v>
          </cell>
          <cell r="C16073" t="str">
            <v>M</v>
          </cell>
          <cell r="D16073">
            <v>5.98</v>
          </cell>
        </row>
        <row r="16074">
          <cell r="A16074" t="str">
            <v>I8846</v>
          </cell>
          <cell r="B16074" t="str">
            <v>CABO DE ALUMÍNIO MULTIPLEX XLPE 06/1KV 2X1X10+10MM2</v>
          </cell>
          <cell r="C16074" t="str">
            <v>M</v>
          </cell>
          <cell r="D16074">
            <v>2.8</v>
          </cell>
        </row>
        <row r="16075">
          <cell r="A16075" t="str">
            <v>I8847</v>
          </cell>
          <cell r="B16075" t="str">
            <v>CABO DE ALUMÍNIO MULTIPLEX XLPE 06/1KV 2X1X16+16MM2</v>
          </cell>
          <cell r="C16075" t="str">
            <v>M</v>
          </cell>
          <cell r="D16075">
            <v>3.46</v>
          </cell>
        </row>
        <row r="16076">
          <cell r="A16076" t="str">
            <v>I8848</v>
          </cell>
          <cell r="B16076" t="str">
            <v>CABO DE ALUMÍNIO MULTIPLEX XLPE 06/1KV 2X1X25+25MM2</v>
          </cell>
          <cell r="C16076" t="str">
            <v>M</v>
          </cell>
          <cell r="D16076">
            <v>5.84</v>
          </cell>
        </row>
        <row r="16077">
          <cell r="A16077" t="str">
            <v>I8849</v>
          </cell>
          <cell r="B16077" t="str">
            <v>CABO DE ALUMÍNIO MULTIPLEX XLPE 06/1KV 2X1X35+35MM2</v>
          </cell>
          <cell r="C16077" t="str">
            <v>M</v>
          </cell>
          <cell r="D16077">
            <v>8.77</v>
          </cell>
        </row>
        <row r="16078">
          <cell r="A16078" t="str">
            <v>I8850</v>
          </cell>
          <cell r="B16078" t="str">
            <v>CABO DE ALUMÍNIO MULTIPLEX XLPE 06/1KV 2X1X50+50MM2</v>
          </cell>
          <cell r="C16078" t="str">
            <v>M</v>
          </cell>
          <cell r="D16078">
            <v>11.94</v>
          </cell>
        </row>
        <row r="16079">
          <cell r="A16079" t="str">
            <v>I8851</v>
          </cell>
          <cell r="B16079" t="str">
            <v>CABO DE ALUMÍNIO MULTIPLEX XLPE 06/1KV 2X1X70+70MM2</v>
          </cell>
          <cell r="C16079" t="str">
            <v>M</v>
          </cell>
          <cell r="D16079">
            <v>16.75</v>
          </cell>
        </row>
        <row r="16080">
          <cell r="A16080" t="str">
            <v>I8852</v>
          </cell>
          <cell r="B16080" t="str">
            <v>CABO DE ALUMÍNIO MULTIPLEX XLPE 06/1KV 3X1X10+10MM2</v>
          </cell>
          <cell r="C16080" t="str">
            <v>M</v>
          </cell>
          <cell r="D16080">
            <v>3.82</v>
          </cell>
        </row>
        <row r="16081">
          <cell r="A16081" t="str">
            <v>I8859</v>
          </cell>
          <cell r="B16081" t="str">
            <v>CABO DE ALUMÍNIO MULTIPLEX XLPE 06/1KV 3X1X120+70MM2</v>
          </cell>
          <cell r="C16081" t="str">
            <v>M</v>
          </cell>
          <cell r="D16081">
            <v>33.28</v>
          </cell>
        </row>
        <row r="16082">
          <cell r="A16082" t="str">
            <v>I8853</v>
          </cell>
          <cell r="B16082" t="str">
            <v>CABO DE ALUMÍNIO MULTIPLEX XLPE 06/1KV 3X1X16+16MM2</v>
          </cell>
          <cell r="C16082" t="str">
            <v>M</v>
          </cell>
          <cell r="D16082">
            <v>5.52</v>
          </cell>
        </row>
        <row r="16083">
          <cell r="A16083" t="str">
            <v>I8854</v>
          </cell>
          <cell r="B16083" t="str">
            <v>CABO DE ALUMÍNIO MULTIPLEX XLPE 06/1KV 3X1X25+25MM2</v>
          </cell>
          <cell r="C16083" t="str">
            <v>M</v>
          </cell>
          <cell r="D16083">
            <v>7.93</v>
          </cell>
        </row>
        <row r="16084">
          <cell r="A16084" t="str">
            <v>I8855</v>
          </cell>
          <cell r="B16084" t="str">
            <v>CABO DE ALUMÍNIO MULTIPLEX XLPE 06/1KV 3X1X35+35MM2</v>
          </cell>
          <cell r="C16084" t="str">
            <v>M</v>
          </cell>
          <cell r="D16084">
            <v>11.54</v>
          </cell>
        </row>
        <row r="16085">
          <cell r="A16085" t="str">
            <v>I8856</v>
          </cell>
          <cell r="B16085" t="str">
            <v>CABO DE ALUMÍNIO MULTIPLEX XLPE 06/1KV 3X1X50+50MM2</v>
          </cell>
          <cell r="C16085" t="str">
            <v>M</v>
          </cell>
          <cell r="D16085">
            <v>15.88</v>
          </cell>
        </row>
        <row r="16086">
          <cell r="A16086" t="str">
            <v>I8857</v>
          </cell>
          <cell r="B16086" t="str">
            <v>CABO DE ALUMÍNIO MULTIPLEX XLPE 06/1KV 3X1X70+70MM2</v>
          </cell>
          <cell r="C16086" t="str">
            <v>M</v>
          </cell>
          <cell r="D16086">
            <v>22.36</v>
          </cell>
        </row>
        <row r="16087">
          <cell r="A16087" t="str">
            <v>I8858</v>
          </cell>
          <cell r="B16087" t="str">
            <v>CABO DE ALUMÍNIO MULTIPLEX XLPE 06/1KV 3X1X95+70MM2</v>
          </cell>
          <cell r="C16087" t="str">
            <v>M</v>
          </cell>
          <cell r="D16087">
            <v>28.38</v>
          </cell>
        </row>
        <row r="16088">
          <cell r="A16088" t="str">
            <v>I8827</v>
          </cell>
          <cell r="B16088" t="str">
            <v>CABO DE ALUMÍNIO PROTEGIDO 15KV  35MM2</v>
          </cell>
          <cell r="C16088" t="str">
            <v>M</v>
          </cell>
          <cell r="D16088">
            <v>5.24</v>
          </cell>
        </row>
        <row r="16089">
          <cell r="A16089" t="str">
            <v>I8828</v>
          </cell>
          <cell r="B16089" t="str">
            <v>CABO DE ALUMÍNIO PROTEGIDO 15KV  50MM2</v>
          </cell>
          <cell r="C16089" t="str">
            <v>M</v>
          </cell>
          <cell r="D16089">
            <v>6.07</v>
          </cell>
        </row>
        <row r="16090">
          <cell r="A16090" t="str">
            <v>I8831</v>
          </cell>
          <cell r="B16090" t="str">
            <v>CABO DE ALUMÍNIO PROTEGIDO 15KV 120MM</v>
          </cell>
          <cell r="C16090" t="str">
            <v>M</v>
          </cell>
          <cell r="D16090">
            <v>12.51</v>
          </cell>
        </row>
        <row r="16091">
          <cell r="A16091" t="str">
            <v>I8832</v>
          </cell>
          <cell r="B16091" t="str">
            <v>CABO DE ALUMÍNIO PROTEGIDO 15KV 150MM2</v>
          </cell>
          <cell r="C16091" t="str">
            <v>M</v>
          </cell>
          <cell r="D16091">
            <v>15.17</v>
          </cell>
        </row>
        <row r="16092">
          <cell r="A16092" t="str">
            <v>I8833</v>
          </cell>
          <cell r="B16092" t="str">
            <v>CABO DE ALUMÍNIO PROTEGIDO 15KV 185MM2</v>
          </cell>
          <cell r="C16092" t="str">
            <v>M</v>
          </cell>
          <cell r="D16092">
            <v>17.670000000000002</v>
          </cell>
        </row>
        <row r="16093">
          <cell r="A16093" t="str">
            <v>I8834</v>
          </cell>
          <cell r="B16093" t="str">
            <v>CABO DE ALUMÍNIO PROTEGIDO 15KV 240MM2</v>
          </cell>
          <cell r="C16093" t="str">
            <v>M</v>
          </cell>
          <cell r="D16093">
            <v>22.73</v>
          </cell>
        </row>
        <row r="16094">
          <cell r="A16094" t="str">
            <v>I8835</v>
          </cell>
          <cell r="B16094" t="str">
            <v>CABO DE ALUMÍNIO PROTEGIDO 15KV 300MM2</v>
          </cell>
          <cell r="C16094" t="str">
            <v>M</v>
          </cell>
          <cell r="D16094">
            <v>35.36</v>
          </cell>
        </row>
        <row r="16095">
          <cell r="A16095" t="str">
            <v>I8829</v>
          </cell>
          <cell r="B16095" t="str">
            <v>CABO DE ALUMÍNIO PROTEGIDO 15KV 70MM</v>
          </cell>
          <cell r="C16095" t="str">
            <v>M</v>
          </cell>
          <cell r="D16095">
            <v>7.91</v>
          </cell>
        </row>
        <row r="16096">
          <cell r="A16096" t="str">
            <v>I8830</v>
          </cell>
          <cell r="B16096" t="str">
            <v>CABO DE ALUMÍNIO PROTEGIDO 15KV 95MM</v>
          </cell>
          <cell r="C16096" t="str">
            <v>M</v>
          </cell>
          <cell r="D16096">
            <v>10.02</v>
          </cell>
        </row>
        <row r="16097">
          <cell r="A16097" t="str">
            <v>I8840</v>
          </cell>
          <cell r="B16097" t="str">
            <v>CABO DE ALUMÍNIO PROTEGIDO 25KV 150MM2</v>
          </cell>
          <cell r="C16097" t="str">
            <v>M</v>
          </cell>
          <cell r="D16097">
            <v>19.93</v>
          </cell>
        </row>
        <row r="16098">
          <cell r="A16098" t="str">
            <v>I8841</v>
          </cell>
          <cell r="B16098" t="str">
            <v>CABO DE ALUMÍNIO PROTEGIDO 25KV 185MM2</v>
          </cell>
          <cell r="C16098" t="str">
            <v>M</v>
          </cell>
          <cell r="D16098">
            <v>24.28</v>
          </cell>
        </row>
        <row r="16099">
          <cell r="A16099" t="str">
            <v>I8836</v>
          </cell>
          <cell r="B16099" t="str">
            <v>CABO DE ALUMÍNIO PROTEGIDO 25KV 35MM2</v>
          </cell>
          <cell r="C16099" t="str">
            <v>M</v>
          </cell>
          <cell r="D16099">
            <v>7.67</v>
          </cell>
        </row>
        <row r="16100">
          <cell r="A16100" t="str">
            <v>I8837</v>
          </cell>
          <cell r="B16100" t="str">
            <v>CABO DE ALUMÍNIO PROTEGIDO 25KV 50MM2</v>
          </cell>
          <cell r="C16100" t="str">
            <v>M</v>
          </cell>
          <cell r="D16100">
            <v>9.0500000000000007</v>
          </cell>
        </row>
        <row r="16101">
          <cell r="A16101" t="str">
            <v>I8838</v>
          </cell>
          <cell r="B16101" t="str">
            <v>CABO DE ALUMÍNIO PROTEGIDO 25KV 70MM2</v>
          </cell>
          <cell r="C16101" t="str">
            <v>M</v>
          </cell>
          <cell r="D16101">
            <v>11.81</v>
          </cell>
        </row>
        <row r="16102">
          <cell r="A16102" t="str">
            <v>I8839</v>
          </cell>
          <cell r="B16102" t="str">
            <v>CABO DE ALUMÍNIO PROTEGIDO 25KV 95MM2</v>
          </cell>
          <cell r="C16102" t="str">
            <v>M</v>
          </cell>
          <cell r="D16102">
            <v>14.53</v>
          </cell>
        </row>
        <row r="16103">
          <cell r="A16103" t="str">
            <v>I8170</v>
          </cell>
          <cell r="B16103" t="str">
            <v>CABO DE ALUMÍNIO SIMPLES, TIPO CA, BITOLA 1/0 AWG, FORMAÇÃO 7/3,12</v>
          </cell>
          <cell r="C16103" t="str">
            <v>KM</v>
          </cell>
          <cell r="D16103">
            <v>2986.83</v>
          </cell>
        </row>
        <row r="16104">
          <cell r="A16104" t="str">
            <v>I8169</v>
          </cell>
          <cell r="B16104" t="str">
            <v>CABO DE ALUMÍNIO SIMPLES, TIPO CA, BITOLA 2 AWG, FORMAÇÃO 7/2,47</v>
          </cell>
          <cell r="C16104" t="str">
            <v>KM</v>
          </cell>
          <cell r="D16104">
            <v>1877.15</v>
          </cell>
        </row>
        <row r="16105">
          <cell r="A16105" t="str">
            <v>I8171</v>
          </cell>
          <cell r="B16105" t="str">
            <v>CABO DE ALUMÍNIO SIMPLES, TIPO CA, BITOLA 2/0 AWG, FORMAÇÃO 7/3,50</v>
          </cell>
          <cell r="C16105" t="str">
            <v>KM</v>
          </cell>
          <cell r="D16105">
            <v>3578.73</v>
          </cell>
        </row>
        <row r="16106">
          <cell r="A16106" t="str">
            <v>I8174</v>
          </cell>
          <cell r="B16106" t="str">
            <v>CABO DE ALUMÍNIO SIMPLES, TIPO CA, BITOLA 266,8 MCM, FORMAÇÃO 7/4,96</v>
          </cell>
          <cell r="C16106" t="str">
            <v>KM</v>
          </cell>
          <cell r="D16106">
            <v>7551.11</v>
          </cell>
        </row>
        <row r="16107">
          <cell r="A16107" t="str">
            <v>I8172</v>
          </cell>
          <cell r="B16107" t="str">
            <v>CABO DE ALUMÍNIO SIMPLES, TIPO CA, BITOLA 3/0 AWG, FORMAÇÃO 7/3,93</v>
          </cell>
          <cell r="C16107" t="str">
            <v>KM</v>
          </cell>
          <cell r="D16107">
            <v>4748.5600000000004</v>
          </cell>
        </row>
        <row r="16108">
          <cell r="A16108" t="str">
            <v>I8168</v>
          </cell>
          <cell r="B16108" t="str">
            <v>CABO DE ALUMÍNIO SIMPLES, TIPO CA, BITOLA 4 AWG, FORMAÇÃO 7/1,96</v>
          </cell>
          <cell r="C16108" t="str">
            <v>KM</v>
          </cell>
          <cell r="D16108">
            <v>1180.55</v>
          </cell>
        </row>
        <row r="16109">
          <cell r="A16109" t="str">
            <v>I8173</v>
          </cell>
          <cell r="B16109" t="str">
            <v>CABO DE ALUMÍNIO SIMPLES, TIPO CA, BITOLA 4/0 AWG, FORMAÇÃO 7/4,42</v>
          </cell>
          <cell r="C16109" t="str">
            <v>KM</v>
          </cell>
          <cell r="D16109">
            <v>5985.82</v>
          </cell>
        </row>
        <row r="16110">
          <cell r="A16110" t="str">
            <v>I6276</v>
          </cell>
          <cell r="B16110" t="str">
            <v>CABO DE COBRE ISOLADO 4x4mm2 / 1KV</v>
          </cell>
          <cell r="C16110" t="str">
            <v>M</v>
          </cell>
          <cell r="D16110">
            <v>4.9800000000000004</v>
          </cell>
        </row>
        <row r="16111">
          <cell r="A16111" t="str">
            <v>I6149</v>
          </cell>
          <cell r="B16111" t="str">
            <v>CABO DE COBRE ISOLADO 750V MULTIPOLAR 2 X 1,50MM2</v>
          </cell>
          <cell r="C16111" t="str">
            <v>M</v>
          </cell>
          <cell r="D16111">
            <v>1.58</v>
          </cell>
        </row>
        <row r="16112">
          <cell r="A16112" t="str">
            <v>I8074</v>
          </cell>
          <cell r="B16112" t="str">
            <v>CABO DE COBRE NÚ 25mm²</v>
          </cell>
          <cell r="C16112" t="str">
            <v>KG</v>
          </cell>
          <cell r="D16112">
            <v>7.64</v>
          </cell>
        </row>
        <row r="16113">
          <cell r="A16113" t="str">
            <v>I6495</v>
          </cell>
          <cell r="B16113" t="str">
            <v>CABO DE COBRE NÚ PARA ATERRAMENTO, TÊMPERA MOLE, FORMAÇÃO EM FIOS ENCORDOADOS, CONFORME ESPECIFICAÇÕES DA NBR-5111 - 10 mm2</v>
          </cell>
          <cell r="C16113" t="str">
            <v>M</v>
          </cell>
          <cell r="D16113">
            <v>3.32</v>
          </cell>
        </row>
        <row r="16114">
          <cell r="A16114" t="str">
            <v>I7375</v>
          </cell>
          <cell r="B16114" t="str">
            <v>CABO DE COBRE NU, FORMAÇÃO 7 FIOS, 10mm²</v>
          </cell>
          <cell r="C16114" t="str">
            <v>M</v>
          </cell>
          <cell r="D16114">
            <v>3.63</v>
          </cell>
        </row>
        <row r="16115">
          <cell r="A16115" t="str">
            <v>I8181</v>
          </cell>
          <cell r="B16115" t="str">
            <v>CABO DE COBRE NÚ, TÊMPERA MEIO DURA, SEÇÃO 120mm², FORMAÇÃO 19 FIOS</v>
          </cell>
          <cell r="C16115" t="str">
            <v>KM</v>
          </cell>
          <cell r="D16115">
            <v>36789.81</v>
          </cell>
        </row>
        <row r="16116">
          <cell r="A16116" t="str">
            <v>I8182</v>
          </cell>
          <cell r="B16116" t="str">
            <v>CABO DE COBRE NÚ, TÊMPERA MEIO DURA, SEÇÃO 150mm², FORMAÇÃO 19 FIOS</v>
          </cell>
          <cell r="C16116" t="str">
            <v>KM</v>
          </cell>
          <cell r="D16116">
            <v>46207.56</v>
          </cell>
        </row>
        <row r="16117">
          <cell r="A16117" t="str">
            <v>I8183</v>
          </cell>
          <cell r="B16117" t="str">
            <v>CABO DE COBRE NÚ, TÊMPERA MEIO DURA, SEÇÃO 185mm², FORMAÇÃO 19 FIOS</v>
          </cell>
          <cell r="C16117" t="str">
            <v>KM</v>
          </cell>
          <cell r="D16117">
            <v>53772.21</v>
          </cell>
        </row>
        <row r="16118">
          <cell r="A16118" t="str">
            <v>I8184</v>
          </cell>
          <cell r="B16118" t="str">
            <v>CABO DE COBRE NÚ, TÊMPERA MEIO DURA, SEÇÃO 240mm², FORMAÇÃO 19 FIOS</v>
          </cell>
          <cell r="C16118" t="str">
            <v>KM</v>
          </cell>
          <cell r="D16118">
            <v>72355.02</v>
          </cell>
        </row>
        <row r="16119">
          <cell r="A16119" t="str">
            <v>I8176</v>
          </cell>
          <cell r="B16119" t="str">
            <v>CABO DE COBRE NÚ, TÊMPERA MEIO DURA, SEÇÃO 25mm², FORMAÇÃO 7 FIOS</v>
          </cell>
          <cell r="C16119" t="str">
            <v>KM</v>
          </cell>
          <cell r="D16119">
            <v>6777.41</v>
          </cell>
        </row>
        <row r="16120">
          <cell r="A16120" t="str">
            <v>I8177</v>
          </cell>
          <cell r="B16120" t="str">
            <v>CABO DE COBRE NÚ, TÊMPERA MEIO DURA, SEÇÃO 35mm², FORMAÇÃO 7 FIOS</v>
          </cell>
          <cell r="C16120" t="str">
            <v>KM</v>
          </cell>
          <cell r="D16120">
            <v>9984.68</v>
          </cell>
        </row>
        <row r="16121">
          <cell r="A16121" t="str">
            <v>I8178</v>
          </cell>
          <cell r="B16121" t="str">
            <v>CABO DE COBRE NÚ, TÊMPERA MEIO DURA, SEÇÃO 50mm², FORMAÇÃO 7 FIOS</v>
          </cell>
          <cell r="C16121" t="str">
            <v>KM</v>
          </cell>
          <cell r="D16121">
            <v>14377.7</v>
          </cell>
        </row>
        <row r="16122">
          <cell r="A16122" t="str">
            <v>I8179</v>
          </cell>
          <cell r="B16122" t="str">
            <v>CABO DE COBRE NÚ, TÊMPERA MEIO DURA, SEÇÃO 70mm², FORMAÇÃO 7 FIOS</v>
          </cell>
          <cell r="C16122" t="str">
            <v>KM</v>
          </cell>
          <cell r="D16122">
            <v>19013.669999999998</v>
          </cell>
        </row>
        <row r="16123">
          <cell r="A16123" t="str">
            <v>I8180</v>
          </cell>
          <cell r="B16123" t="str">
            <v>CABO DE COBRE NÚ, TÊMPERA MEIO DURA, SEÇÃO 95mm², FORMAÇÃO 19 FIOS</v>
          </cell>
          <cell r="C16123" t="str">
            <v>KM</v>
          </cell>
          <cell r="D16123">
            <v>27112.880000000001</v>
          </cell>
        </row>
        <row r="16124">
          <cell r="A16124" t="str">
            <v>I6816</v>
          </cell>
          <cell r="B16124" t="str">
            <v>CABO DE FIBRA ÓTICA, 01 PAR</v>
          </cell>
          <cell r="C16124" t="str">
            <v>M</v>
          </cell>
          <cell r="D16124">
            <v>3.48</v>
          </cell>
        </row>
        <row r="16125">
          <cell r="A16125" t="str">
            <v>I6817</v>
          </cell>
          <cell r="B16125" t="str">
            <v>CABO DE FIBRA ÓTICA, 02 PARES</v>
          </cell>
          <cell r="C16125" t="str">
            <v>M</v>
          </cell>
          <cell r="D16125">
            <v>4.49</v>
          </cell>
        </row>
        <row r="16126">
          <cell r="A16126" t="str">
            <v>I6818</v>
          </cell>
          <cell r="B16126" t="str">
            <v>CABO DE FIBRA ÓTICA, 03 PARES</v>
          </cell>
          <cell r="C16126" t="str">
            <v>M</v>
          </cell>
          <cell r="D16126">
            <v>4.7300000000000004</v>
          </cell>
        </row>
        <row r="16127">
          <cell r="A16127" t="str">
            <v>I6819</v>
          </cell>
          <cell r="B16127" t="str">
            <v>CABO DE FIBRA ÓTICA, 04 PARES</v>
          </cell>
          <cell r="C16127" t="str">
            <v>M</v>
          </cell>
          <cell r="D16127">
            <v>5.09</v>
          </cell>
        </row>
        <row r="16128">
          <cell r="A16128" t="str">
            <v>I0366</v>
          </cell>
          <cell r="B16128" t="str">
            <v>CABO EM PVC 1000V 10MM2</v>
          </cell>
          <cell r="C16128" t="str">
            <v>M</v>
          </cell>
          <cell r="D16128">
            <v>4.2300000000000004</v>
          </cell>
        </row>
        <row r="16129">
          <cell r="A16129" t="str">
            <v>I0367</v>
          </cell>
          <cell r="B16129" t="str">
            <v>CABO EM PVC 1000V 120MM2</v>
          </cell>
          <cell r="C16129" t="str">
            <v>M</v>
          </cell>
          <cell r="D16129">
            <v>43.11</v>
          </cell>
        </row>
        <row r="16130">
          <cell r="A16130" t="str">
            <v>I0368</v>
          </cell>
          <cell r="B16130" t="str">
            <v>CABO EM PVC 1000V 150MM2</v>
          </cell>
          <cell r="C16130" t="str">
            <v>M</v>
          </cell>
          <cell r="D16130">
            <v>70.459999999999994</v>
          </cell>
        </row>
        <row r="16131">
          <cell r="A16131" t="str">
            <v>I0369</v>
          </cell>
          <cell r="B16131" t="str">
            <v>CABO EM PVC 1000V 16MM2</v>
          </cell>
          <cell r="C16131" t="str">
            <v>M</v>
          </cell>
          <cell r="D16131">
            <v>6.44</v>
          </cell>
        </row>
        <row r="16132">
          <cell r="A16132" t="str">
            <v>I0370</v>
          </cell>
          <cell r="B16132" t="str">
            <v>CABO EM PVC 1000V 185MM2</v>
          </cell>
          <cell r="C16132" t="str">
            <v>M</v>
          </cell>
          <cell r="D16132">
            <v>90.66</v>
          </cell>
        </row>
        <row r="16133">
          <cell r="A16133" t="str">
            <v>I8229</v>
          </cell>
          <cell r="B16133" t="str">
            <v>CABO EM PVC 1000V 2,5 mm²</v>
          </cell>
          <cell r="C16133" t="str">
            <v>M</v>
          </cell>
          <cell r="D16133">
            <v>1.48</v>
          </cell>
        </row>
        <row r="16134">
          <cell r="A16134" t="str">
            <v>I0371</v>
          </cell>
          <cell r="B16134" t="str">
            <v>CABO EM PVC 1000V 240MM2</v>
          </cell>
          <cell r="C16134" t="str">
            <v>M</v>
          </cell>
          <cell r="D16134">
            <v>101</v>
          </cell>
        </row>
        <row r="16135">
          <cell r="A16135" t="str">
            <v>I0372</v>
          </cell>
          <cell r="B16135" t="str">
            <v>CABO EM PVC 1000V 25MM2</v>
          </cell>
          <cell r="C16135" t="str">
            <v>M</v>
          </cell>
          <cell r="D16135">
            <v>12.47</v>
          </cell>
        </row>
        <row r="16136">
          <cell r="A16136" t="str">
            <v>I0373</v>
          </cell>
          <cell r="B16136" t="str">
            <v>CABO EM PVC 1000V 35MM2</v>
          </cell>
          <cell r="C16136" t="str">
            <v>M</v>
          </cell>
          <cell r="D16136">
            <v>15.2</v>
          </cell>
        </row>
        <row r="16137">
          <cell r="A16137" t="str">
            <v>I0374</v>
          </cell>
          <cell r="B16137" t="str">
            <v>CABO EM PVC 1000V 4MM2</v>
          </cell>
          <cell r="C16137" t="str">
            <v>M</v>
          </cell>
          <cell r="D16137">
            <v>2.5299999999999998</v>
          </cell>
        </row>
        <row r="16138">
          <cell r="A16138" t="str">
            <v>I0331</v>
          </cell>
          <cell r="B16138" t="str">
            <v>CABO EM PVC 1000V 50MM2</v>
          </cell>
          <cell r="C16138" t="str">
            <v>M</v>
          </cell>
          <cell r="D16138">
            <v>20.36</v>
          </cell>
        </row>
        <row r="16139">
          <cell r="A16139" t="str">
            <v>I0375</v>
          </cell>
          <cell r="B16139" t="str">
            <v>CABO EM PVC 1000V 6MM2</v>
          </cell>
          <cell r="C16139" t="str">
            <v>M</v>
          </cell>
          <cell r="D16139">
            <v>3.42</v>
          </cell>
        </row>
        <row r="16140">
          <cell r="A16140" t="str">
            <v>I0376</v>
          </cell>
          <cell r="B16140" t="str">
            <v>CABO EM PVC 1000V 70MM2</v>
          </cell>
          <cell r="C16140" t="str">
            <v>M</v>
          </cell>
          <cell r="D16140">
            <v>24.97</v>
          </cell>
        </row>
        <row r="16141">
          <cell r="A16141" t="str">
            <v>I0377</v>
          </cell>
          <cell r="B16141" t="str">
            <v>CABO EM PVC 1000V 95MM2</v>
          </cell>
          <cell r="C16141" t="str">
            <v>M</v>
          </cell>
          <cell r="D16141">
            <v>38.200000000000003</v>
          </cell>
        </row>
        <row r="16142">
          <cell r="A16142" t="str">
            <v>I8374</v>
          </cell>
          <cell r="B16142" t="str">
            <v>CABO EM PVC 15000V 120MM2</v>
          </cell>
          <cell r="C16142" t="str">
            <v>M</v>
          </cell>
          <cell r="D16142">
            <v>64.650000000000006</v>
          </cell>
        </row>
        <row r="16143">
          <cell r="A16143" t="str">
            <v>I8373</v>
          </cell>
          <cell r="B16143" t="str">
            <v>CABO EM PVC 15000V 35MM2</v>
          </cell>
          <cell r="C16143" t="str">
            <v>M</v>
          </cell>
          <cell r="D16143">
            <v>45.25</v>
          </cell>
        </row>
        <row r="16144">
          <cell r="A16144" t="str">
            <v>I6150</v>
          </cell>
          <cell r="B16144" t="str">
            <v>CABO EPROTENAX 3 X 1.5MM2</v>
          </cell>
          <cell r="C16144" t="str">
            <v>M</v>
          </cell>
          <cell r="D16144">
            <v>1.8</v>
          </cell>
        </row>
        <row r="16145">
          <cell r="A16145" t="str">
            <v>I6152</v>
          </cell>
          <cell r="B16145" t="str">
            <v>CABO EPROTENAX 3 X 35MM2</v>
          </cell>
          <cell r="C16145" t="str">
            <v>M</v>
          </cell>
          <cell r="D16145">
            <v>32.08</v>
          </cell>
        </row>
        <row r="16146">
          <cell r="A16146" t="str">
            <v>I6151</v>
          </cell>
          <cell r="B16146" t="str">
            <v>CABO EPROTENAX 4 X 16MM2</v>
          </cell>
          <cell r="C16146" t="str">
            <v>M</v>
          </cell>
          <cell r="D16146">
            <v>19.52</v>
          </cell>
        </row>
        <row r="16147">
          <cell r="A16147" t="str">
            <v>I8451</v>
          </cell>
          <cell r="B16147" t="str">
            <v>CABO FLEXÍVEL TETRAPOLAR 4 x 1,5 mm²</v>
          </cell>
          <cell r="C16147" t="str">
            <v>M</v>
          </cell>
          <cell r="D16147">
            <v>2.2000000000000002</v>
          </cell>
        </row>
        <row r="16148">
          <cell r="A16148" t="str">
            <v>I8455</v>
          </cell>
          <cell r="B16148" t="str">
            <v>CABO FLEXÍVEL TETRAPOLAR 4 x 10,0 mm²</v>
          </cell>
          <cell r="C16148" t="str">
            <v>M</v>
          </cell>
          <cell r="D16148">
            <v>10.86</v>
          </cell>
        </row>
        <row r="16149">
          <cell r="A16149" t="str">
            <v>I8462</v>
          </cell>
          <cell r="B16149" t="str">
            <v>CABO FLEXÍVEL TETRAPOLAR 4 x 120,0 mm²</v>
          </cell>
          <cell r="C16149" t="str">
            <v>M</v>
          </cell>
          <cell r="D16149">
            <v>135.63999999999999</v>
          </cell>
        </row>
        <row r="16150">
          <cell r="A16150" t="str">
            <v>I8463</v>
          </cell>
          <cell r="B16150" t="str">
            <v>CABO FLEXÍVEL TETRAPOLAR 4 x 150,0 mm²</v>
          </cell>
          <cell r="C16150" t="str">
            <v>M</v>
          </cell>
          <cell r="D16150">
            <v>168.8</v>
          </cell>
        </row>
        <row r="16151">
          <cell r="A16151" t="str">
            <v>I8456</v>
          </cell>
          <cell r="B16151" t="str">
            <v>CABO FLEXÍVEL TETRAPOLAR 4 x 16,0 mm²</v>
          </cell>
          <cell r="C16151" t="str">
            <v>M</v>
          </cell>
          <cell r="D16151">
            <v>17.239999999999998</v>
          </cell>
        </row>
        <row r="16152">
          <cell r="A16152" t="str">
            <v>I8464</v>
          </cell>
          <cell r="B16152" t="str">
            <v>CABO FLEXÍVEL TETRAPOLAR 4 x 185,0 mm²</v>
          </cell>
          <cell r="C16152" t="str">
            <v>M</v>
          </cell>
          <cell r="D16152">
            <v>202.7</v>
          </cell>
        </row>
        <row r="16153">
          <cell r="A16153" t="str">
            <v>I8452</v>
          </cell>
          <cell r="B16153" t="str">
            <v>CABO FLEXÍVEL TETRAPOLAR 4 x 2,5 mm²</v>
          </cell>
          <cell r="C16153" t="str">
            <v>M</v>
          </cell>
          <cell r="D16153">
            <v>3.2</v>
          </cell>
        </row>
        <row r="16154">
          <cell r="A16154" t="str">
            <v>I8465</v>
          </cell>
          <cell r="B16154" t="str">
            <v>CABO FLEXÍVEL TETRAPOLAR 4 x 240,0 mm²</v>
          </cell>
          <cell r="C16154" t="str">
            <v>M</v>
          </cell>
          <cell r="D16154">
            <v>267.63</v>
          </cell>
        </row>
        <row r="16155">
          <cell r="A16155" t="str">
            <v>I8457</v>
          </cell>
          <cell r="B16155" t="str">
            <v>CABO FLEXÍVEL TETRAPOLAR 4 x 25,0 mm²</v>
          </cell>
          <cell r="C16155" t="str">
            <v>M</v>
          </cell>
          <cell r="D16155">
            <v>26.59</v>
          </cell>
        </row>
        <row r="16156">
          <cell r="A16156" t="str">
            <v>I8458</v>
          </cell>
          <cell r="B16156" t="str">
            <v>CABO FLEXÍVEL TETRAPOLAR 4 x 35,0 mm²</v>
          </cell>
          <cell r="C16156" t="str">
            <v>M</v>
          </cell>
          <cell r="D16156">
            <v>37.65</v>
          </cell>
        </row>
        <row r="16157">
          <cell r="A16157" t="str">
            <v>I8453</v>
          </cell>
          <cell r="B16157" t="str">
            <v>CABO FLEXÍVEL TETRAPOLAR 4 x 4,0 mm²</v>
          </cell>
          <cell r="C16157" t="str">
            <v>M</v>
          </cell>
          <cell r="D16157">
            <v>4.9000000000000004</v>
          </cell>
        </row>
        <row r="16158">
          <cell r="A16158" t="str">
            <v>I8459</v>
          </cell>
          <cell r="B16158" t="str">
            <v>CABO FLEXÍVEL TETRAPOLAR 4 x 50,0 mm²</v>
          </cell>
          <cell r="C16158" t="str">
            <v>M</v>
          </cell>
          <cell r="D16158">
            <v>57.94</v>
          </cell>
        </row>
        <row r="16159">
          <cell r="A16159" t="str">
            <v>I8454</v>
          </cell>
          <cell r="B16159" t="str">
            <v>CABO FLEXÍVEL TETRAPOLAR 4 x 6,0 mm²</v>
          </cell>
          <cell r="C16159" t="str">
            <v>M</v>
          </cell>
          <cell r="D16159">
            <v>6.58</v>
          </cell>
        </row>
        <row r="16160">
          <cell r="A16160" t="str">
            <v>I8460</v>
          </cell>
          <cell r="B16160" t="str">
            <v>CABO FLEXÍVEL TETRAPOLAR 4 x 70,0 mm²</v>
          </cell>
          <cell r="C16160" t="str">
            <v>M</v>
          </cell>
          <cell r="D16160">
            <v>77.44</v>
          </cell>
        </row>
        <row r="16161">
          <cell r="A16161" t="str">
            <v>I8461</v>
          </cell>
          <cell r="B16161" t="str">
            <v>CABO FLEXÍVEL TETRAPOLAR 4 x 95,0 mm²</v>
          </cell>
          <cell r="C16161" t="str">
            <v>M</v>
          </cell>
          <cell r="D16161">
            <v>98.38</v>
          </cell>
        </row>
        <row r="16162">
          <cell r="A16162" t="str">
            <v>I8472</v>
          </cell>
          <cell r="B16162" t="str">
            <v>CABO FLEXÍVEL TETRAPOLAR BLINDADO 12 x 1,0 mm²</v>
          </cell>
          <cell r="C16162" t="str">
            <v>M</v>
          </cell>
          <cell r="D16162">
            <v>5.99</v>
          </cell>
        </row>
        <row r="16163">
          <cell r="A16163" t="str">
            <v>I8479</v>
          </cell>
          <cell r="B16163" t="str">
            <v>CABO FLEXÍVEL TETRAPOLAR BLINDADO 12 x 1,5 mm²</v>
          </cell>
          <cell r="C16163" t="str">
            <v>M</v>
          </cell>
          <cell r="D16163">
            <v>9.67</v>
          </cell>
        </row>
        <row r="16164">
          <cell r="A16164" t="str">
            <v>I8486</v>
          </cell>
          <cell r="B16164" t="str">
            <v>CABO FLEXÍVEL TETRAPOLAR BLINDADO 12 x 2,5 mm²</v>
          </cell>
          <cell r="C16164" t="str">
            <v>M</v>
          </cell>
          <cell r="D16164">
            <v>13.1</v>
          </cell>
        </row>
        <row r="16165">
          <cell r="A16165" t="str">
            <v>I8493</v>
          </cell>
          <cell r="B16165" t="str">
            <v>CABO FLEXÍVEL TETRAPOLAR BLINDADO 12 x 4,0 mm²</v>
          </cell>
          <cell r="C16165" t="str">
            <v>M</v>
          </cell>
          <cell r="D16165">
            <v>17.02</v>
          </cell>
        </row>
        <row r="16166">
          <cell r="A16166" t="str">
            <v>I8473</v>
          </cell>
          <cell r="B16166" t="str">
            <v>CABO FLEXÍVEL TETRAPOLAR BLINDADO 15 x 1,0 mm²</v>
          </cell>
          <cell r="C16166" t="str">
            <v>M</v>
          </cell>
          <cell r="D16166">
            <v>7.49</v>
          </cell>
        </row>
        <row r="16167">
          <cell r="A16167" t="str">
            <v>I8480</v>
          </cell>
          <cell r="B16167" t="str">
            <v>CABO FLEXÍVEL TETRAPOLAR BLINDADO 15 x 1,5 mm²</v>
          </cell>
          <cell r="C16167" t="str">
            <v>M</v>
          </cell>
          <cell r="D16167">
            <v>11.52</v>
          </cell>
        </row>
        <row r="16168">
          <cell r="A16168" t="str">
            <v>I8487</v>
          </cell>
          <cell r="B16168" t="str">
            <v>CABO FLEXÍVEL TETRAPOLAR BLINDADO 15 x 2,5 mm²</v>
          </cell>
          <cell r="C16168" t="str">
            <v>M</v>
          </cell>
          <cell r="D16168">
            <v>16.53</v>
          </cell>
        </row>
        <row r="16169">
          <cell r="A16169" t="str">
            <v>I8494</v>
          </cell>
          <cell r="B16169" t="str">
            <v>CABO FLEXÍVEL TETRAPOLAR BLINDADO 15 x 4,0 mm²</v>
          </cell>
          <cell r="C16169" t="str">
            <v>M</v>
          </cell>
          <cell r="D16169">
            <v>20.97</v>
          </cell>
        </row>
        <row r="16170">
          <cell r="A16170" t="str">
            <v>I8466</v>
          </cell>
          <cell r="B16170" t="str">
            <v>CABO FLEXÍVEL TETRAPOLAR BLINDADO 2 x 1,0 mm²</v>
          </cell>
          <cell r="C16170" t="str">
            <v>M</v>
          </cell>
          <cell r="D16170">
            <v>4.4800000000000004</v>
          </cell>
        </row>
        <row r="16171">
          <cell r="A16171" t="str">
            <v>I8474</v>
          </cell>
          <cell r="B16171" t="str">
            <v>CABO FLEXÍVEL TETRAPOLAR BLINDADO 20 x 1,0 mm²</v>
          </cell>
          <cell r="C16171" t="str">
            <v>M</v>
          </cell>
          <cell r="D16171">
            <v>9.59</v>
          </cell>
        </row>
        <row r="16172">
          <cell r="A16172" t="str">
            <v>I8481</v>
          </cell>
          <cell r="B16172" t="str">
            <v>CABO FLEXÍVEL TETRAPOLAR BLINDADO 20 x 1,5 mm²</v>
          </cell>
          <cell r="C16172" t="str">
            <v>M</v>
          </cell>
          <cell r="D16172">
            <v>15.08</v>
          </cell>
        </row>
        <row r="16173">
          <cell r="A16173" t="str">
            <v>I8488</v>
          </cell>
          <cell r="B16173" t="str">
            <v>CABO FLEXÍVEL TETRAPOLAR BLINDADO 20 x 2,5 mm²</v>
          </cell>
          <cell r="C16173" t="str">
            <v>M</v>
          </cell>
          <cell r="D16173">
            <v>20.92</v>
          </cell>
        </row>
        <row r="16174">
          <cell r="A16174" t="str">
            <v>I8495</v>
          </cell>
          <cell r="B16174" t="str">
            <v>CABO FLEXÍVEL TETRAPOLAR BLINDADO 20 x 4,0 mm²</v>
          </cell>
          <cell r="C16174" t="str">
            <v>M</v>
          </cell>
          <cell r="D16174">
            <v>27.79</v>
          </cell>
        </row>
        <row r="16175">
          <cell r="A16175" t="str">
            <v>I8475</v>
          </cell>
          <cell r="B16175" t="str">
            <v>CABO FLEXÍVEL TETRAPOLAR BLINDADO 25 x 1,0 mm²</v>
          </cell>
          <cell r="C16175" t="str">
            <v>M</v>
          </cell>
          <cell r="D16175">
            <v>11.71</v>
          </cell>
        </row>
        <row r="16176">
          <cell r="A16176" t="str">
            <v>I8482</v>
          </cell>
          <cell r="B16176" t="str">
            <v>CABO FLEXÍVEL TETRAPOLAR BLINDADO 25 x 1,5 mm²</v>
          </cell>
          <cell r="C16176" t="str">
            <v>M</v>
          </cell>
          <cell r="D16176">
            <v>14.87</v>
          </cell>
        </row>
        <row r="16177">
          <cell r="A16177" t="str">
            <v>I8489</v>
          </cell>
          <cell r="B16177" t="str">
            <v>CABO FLEXÍVEL TETRAPOLAR BLINDADO 25 x 2,5 mm²</v>
          </cell>
          <cell r="C16177" t="str">
            <v>M</v>
          </cell>
          <cell r="D16177">
            <v>25.47</v>
          </cell>
        </row>
        <row r="16178">
          <cell r="A16178" t="str">
            <v>I8496</v>
          </cell>
          <cell r="B16178" t="str">
            <v>CABO FLEXÍVEL TETRAPOLAR BLINDADO 25 x 4,0 mm²</v>
          </cell>
          <cell r="C16178" t="str">
            <v>M</v>
          </cell>
          <cell r="D16178">
            <v>34.39</v>
          </cell>
        </row>
        <row r="16179">
          <cell r="A16179" t="str">
            <v>I8467</v>
          </cell>
          <cell r="B16179" t="str">
            <v>CABO FLEXÍVEL TETRAPOLAR BLINDADO 3 x 1,0 mm²</v>
          </cell>
          <cell r="C16179" t="str">
            <v>M</v>
          </cell>
          <cell r="D16179">
            <v>4</v>
          </cell>
        </row>
        <row r="16180">
          <cell r="A16180" t="str">
            <v>I8468</v>
          </cell>
          <cell r="B16180" t="str">
            <v>CABO FLEXÍVEL TETRAPOLAR BLINDADO 4 x 1,0 mm²</v>
          </cell>
          <cell r="C16180" t="str">
            <v>M</v>
          </cell>
          <cell r="D16180">
            <v>5.9</v>
          </cell>
        </row>
        <row r="16181">
          <cell r="A16181" t="str">
            <v>I8469</v>
          </cell>
          <cell r="B16181" t="str">
            <v>CABO FLEXÍVEL TETRAPOLAR BLINDADO 5 x 1,0 mm²</v>
          </cell>
          <cell r="C16181" t="str">
            <v>M</v>
          </cell>
          <cell r="D16181">
            <v>6.32</v>
          </cell>
        </row>
        <row r="16182">
          <cell r="A16182" t="str">
            <v>I8476</v>
          </cell>
          <cell r="B16182" t="str">
            <v>CABO FLEXÍVEL TETRAPOLAR BLINDADO 5 x 1,5 mm²</v>
          </cell>
          <cell r="C16182" t="str">
            <v>M</v>
          </cell>
          <cell r="D16182">
            <v>5.3</v>
          </cell>
        </row>
        <row r="16183">
          <cell r="A16183" t="str">
            <v>I8483</v>
          </cell>
          <cell r="B16183" t="str">
            <v>CABO FLEXÍVEL TETRAPOLAR BLINDADO 5 x 2,5 mm²</v>
          </cell>
          <cell r="C16183" t="str">
            <v>M</v>
          </cell>
          <cell r="D16183">
            <v>6.53</v>
          </cell>
        </row>
        <row r="16184">
          <cell r="A16184" t="str">
            <v>I8490</v>
          </cell>
          <cell r="B16184" t="str">
            <v>CABO FLEXÍVEL TETRAPOLAR BLINDADO 5 x 4,0 mm²</v>
          </cell>
          <cell r="C16184" t="str">
            <v>M</v>
          </cell>
          <cell r="D16184">
            <v>7.9</v>
          </cell>
        </row>
        <row r="16185">
          <cell r="A16185" t="str">
            <v>I8470</v>
          </cell>
          <cell r="B16185" t="str">
            <v>CABO FLEXÍVEL TETRAPOLAR BLINDADO 7 x 1,0 mm²</v>
          </cell>
          <cell r="C16185" t="str">
            <v>M</v>
          </cell>
          <cell r="D16185">
            <v>3.86</v>
          </cell>
        </row>
        <row r="16186">
          <cell r="A16186" t="str">
            <v>I8477</v>
          </cell>
          <cell r="B16186" t="str">
            <v>CABO FLEXÍVEL TETRAPOLAR BLINDADO 7 x 1,5 mm²</v>
          </cell>
          <cell r="C16186" t="str">
            <v>M</v>
          </cell>
          <cell r="D16186">
            <v>6.39</v>
          </cell>
        </row>
        <row r="16187">
          <cell r="A16187" t="str">
            <v>I8484</v>
          </cell>
          <cell r="B16187" t="str">
            <v>CABO FLEXÍVEL TETRAPOLAR BLINDADO 7 x 2,5 mm²</v>
          </cell>
          <cell r="C16187" t="str">
            <v>M</v>
          </cell>
          <cell r="D16187">
            <v>8.44</v>
          </cell>
        </row>
        <row r="16188">
          <cell r="A16188" t="str">
            <v>I8491</v>
          </cell>
          <cell r="B16188" t="str">
            <v>CABO FLEXÍVEL TETRAPOLAR BLINDADO 7 x 4,0 mm²</v>
          </cell>
          <cell r="C16188" t="str">
            <v>M</v>
          </cell>
          <cell r="D16188">
            <v>10.42</v>
          </cell>
        </row>
        <row r="16189">
          <cell r="A16189" t="str">
            <v>I8471</v>
          </cell>
          <cell r="B16189" t="str">
            <v>CABO FLEXÍVEL TETRAPOLAR BLINDADO 9 x 1,0 mm²</v>
          </cell>
          <cell r="C16189" t="str">
            <v>M</v>
          </cell>
          <cell r="D16189">
            <v>4.6900000000000004</v>
          </cell>
        </row>
        <row r="16190">
          <cell r="A16190" t="str">
            <v>I8478</v>
          </cell>
          <cell r="B16190" t="str">
            <v>CABO FLEXÍVEL TETRAPOLAR BLINDADO 9 x 1,5 mm²</v>
          </cell>
          <cell r="C16190" t="str">
            <v>M</v>
          </cell>
          <cell r="D16190">
            <v>7.96</v>
          </cell>
        </row>
        <row r="16191">
          <cell r="A16191" t="str">
            <v>I8485</v>
          </cell>
          <cell r="B16191" t="str">
            <v>CABO FLEXÍVEL TETRAPOLAR BLINDADO 9 x 2,5 mm²</v>
          </cell>
          <cell r="C16191" t="str">
            <v>M</v>
          </cell>
          <cell r="D16191">
            <v>10.58</v>
          </cell>
        </row>
        <row r="16192">
          <cell r="A16192" t="str">
            <v>I8492</v>
          </cell>
          <cell r="B16192" t="str">
            <v>CABO FLEXÍVEL TETRAPOLAR BLINDADO 9 x 4,0 mm²</v>
          </cell>
          <cell r="C16192" t="str">
            <v>M</v>
          </cell>
          <cell r="D16192">
            <v>13.02</v>
          </cell>
        </row>
        <row r="16193">
          <cell r="A16193" t="str">
            <v>I0378</v>
          </cell>
          <cell r="B16193" t="str">
            <v>CABO ISOLADO DE 35MM2-15KV</v>
          </cell>
          <cell r="C16193" t="str">
            <v>M</v>
          </cell>
          <cell r="D16193">
            <v>36.33</v>
          </cell>
        </row>
        <row r="16194">
          <cell r="A16194" t="str">
            <v>I0342</v>
          </cell>
          <cell r="B16194" t="str">
            <v>CABO ISOLADO EM PVC  16MM2 - 750V</v>
          </cell>
          <cell r="C16194" t="str">
            <v>M</v>
          </cell>
          <cell r="D16194">
            <v>6.66</v>
          </cell>
        </row>
        <row r="16195">
          <cell r="A16195" t="str">
            <v>I0343</v>
          </cell>
          <cell r="B16195" t="str">
            <v>CABO ISOLADO EM PVC 120MM2 - 750V</v>
          </cell>
          <cell r="C16195" t="str">
            <v>M</v>
          </cell>
          <cell r="D16195">
            <v>44.43</v>
          </cell>
        </row>
        <row r="16196">
          <cell r="A16196" t="str">
            <v>I0344</v>
          </cell>
          <cell r="B16196" t="str">
            <v>CABO ISOLADO EM PVC 150MM2 - 750V</v>
          </cell>
          <cell r="C16196" t="str">
            <v>M</v>
          </cell>
          <cell r="D16196">
            <v>53.78</v>
          </cell>
        </row>
        <row r="16197">
          <cell r="A16197" t="str">
            <v>I0345</v>
          </cell>
          <cell r="B16197" t="str">
            <v>CABO ISOLADO EM PVC 185MM2 - 750V</v>
          </cell>
          <cell r="C16197" t="str">
            <v>M</v>
          </cell>
          <cell r="D16197">
            <v>65.73</v>
          </cell>
        </row>
        <row r="16198">
          <cell r="A16198" t="str">
            <v>I0346</v>
          </cell>
          <cell r="B16198" t="str">
            <v>CABO ISOLADO EM PVC 240MM2 - 750V</v>
          </cell>
          <cell r="C16198" t="str">
            <v>M</v>
          </cell>
          <cell r="D16198">
            <v>83.38</v>
          </cell>
        </row>
        <row r="16199">
          <cell r="A16199" t="str">
            <v>I0347</v>
          </cell>
          <cell r="B16199" t="str">
            <v>CABO ISOLADO EM PVC 25MM2 - 750V</v>
          </cell>
          <cell r="C16199" t="str">
            <v>M</v>
          </cell>
          <cell r="D16199">
            <v>9.4600000000000009</v>
          </cell>
        </row>
        <row r="16200">
          <cell r="A16200" t="str">
            <v>I0348</v>
          </cell>
          <cell r="B16200" t="str">
            <v>CABO ISOLADO EM PVC 300MM2 - 750V</v>
          </cell>
          <cell r="C16200" t="str">
            <v>M</v>
          </cell>
          <cell r="D16200">
            <v>111</v>
          </cell>
        </row>
        <row r="16201">
          <cell r="A16201" t="str">
            <v>I0349</v>
          </cell>
          <cell r="B16201" t="str">
            <v>CABO ISOLADO EM PVC 35MM2 - 750V</v>
          </cell>
          <cell r="C16201" t="str">
            <v>M</v>
          </cell>
          <cell r="D16201">
            <v>12.76</v>
          </cell>
        </row>
        <row r="16202">
          <cell r="A16202" t="str">
            <v>I0350</v>
          </cell>
          <cell r="B16202" t="str">
            <v>CABO ISOLADO EM PVC 400MM2 - 750V</v>
          </cell>
          <cell r="C16202" t="str">
            <v>M</v>
          </cell>
          <cell r="D16202">
            <v>153.38</v>
          </cell>
        </row>
        <row r="16203">
          <cell r="A16203" t="str">
            <v>I0351</v>
          </cell>
          <cell r="B16203" t="str">
            <v>CABO ISOLADO EM PVC 500MM2 - 750V</v>
          </cell>
          <cell r="C16203" t="str">
            <v>M</v>
          </cell>
          <cell r="D16203">
            <v>165.35</v>
          </cell>
        </row>
        <row r="16204">
          <cell r="A16204" t="str">
            <v>I0352</v>
          </cell>
          <cell r="B16204" t="str">
            <v>CABO ISOLADO EM PVC 50MM2 - 750V</v>
          </cell>
          <cell r="C16204" t="str">
            <v>M</v>
          </cell>
          <cell r="D16204">
            <v>17.11</v>
          </cell>
        </row>
        <row r="16205">
          <cell r="A16205" t="str">
            <v>I0353</v>
          </cell>
          <cell r="B16205" t="str">
            <v>CABO ISOLADO EM PVC 70MM2 - 750V</v>
          </cell>
          <cell r="C16205" t="str">
            <v>M</v>
          </cell>
          <cell r="D16205">
            <v>27.79</v>
          </cell>
        </row>
        <row r="16206">
          <cell r="A16206" t="str">
            <v>I0354</v>
          </cell>
          <cell r="B16206" t="str">
            <v>CABO ISOLADO EM PVC 95MM2 - 750V</v>
          </cell>
          <cell r="C16206" t="str">
            <v>M</v>
          </cell>
          <cell r="D16206">
            <v>34.880000000000003</v>
          </cell>
        </row>
        <row r="16207">
          <cell r="A16207" t="str">
            <v>I0355</v>
          </cell>
          <cell r="B16207" t="str">
            <v>CABO ISOLADO PVC 750V 10MM2</v>
          </cell>
          <cell r="C16207" t="str">
            <v>M</v>
          </cell>
          <cell r="D16207">
            <v>4.33</v>
          </cell>
        </row>
        <row r="16208">
          <cell r="A16208" t="str">
            <v>I0356</v>
          </cell>
          <cell r="B16208" t="str">
            <v>CABO ISOLADO PVC 750V 2,5 MM2</v>
          </cell>
          <cell r="C16208" t="str">
            <v>M</v>
          </cell>
          <cell r="D16208">
            <v>1.1499999999999999</v>
          </cell>
        </row>
        <row r="16209">
          <cell r="A16209" t="str">
            <v>I0357</v>
          </cell>
          <cell r="B16209" t="str">
            <v>CABO ISOLADO PVC 750V 4MM2</v>
          </cell>
          <cell r="C16209" t="str">
            <v>M</v>
          </cell>
          <cell r="D16209">
            <v>2.2999999999999998</v>
          </cell>
        </row>
        <row r="16210">
          <cell r="A16210" t="str">
            <v>I0358</v>
          </cell>
          <cell r="B16210" t="str">
            <v>CABO ISOLADO PVC 750V 6MM2</v>
          </cell>
          <cell r="C16210" t="str">
            <v>M</v>
          </cell>
          <cell r="D16210">
            <v>2.52</v>
          </cell>
        </row>
        <row r="16211">
          <cell r="A16211" t="str">
            <v>I0359</v>
          </cell>
          <cell r="B16211" t="str">
            <v>CABO LOGICO 4 PARES, CAT. 3 - UTP (10 MBPS)</v>
          </cell>
          <cell r="C16211" t="str">
            <v>M</v>
          </cell>
          <cell r="D16211">
            <v>1.2</v>
          </cell>
        </row>
        <row r="16212">
          <cell r="A16212" t="str">
            <v>I0360</v>
          </cell>
          <cell r="B16212" t="str">
            <v>CABO LOGICO 4 PARES, CAT. 4 - UTP (20 MBPS)</v>
          </cell>
          <cell r="C16212" t="str">
            <v>M</v>
          </cell>
          <cell r="D16212">
            <v>1.5</v>
          </cell>
        </row>
        <row r="16213">
          <cell r="A16213" t="str">
            <v>I8368</v>
          </cell>
          <cell r="B16213" t="str">
            <v>CABO LÓGICO 4 PARES, CAT. 6 - UTP</v>
          </cell>
          <cell r="C16213" t="str">
            <v>M</v>
          </cell>
          <cell r="D16213">
            <v>2.36</v>
          </cell>
        </row>
        <row r="16214">
          <cell r="A16214" t="str">
            <v>I0361</v>
          </cell>
          <cell r="B16214" t="str">
            <v>CABO LOGICO 4 PARES, CAT.5 - UTP (100 MBPS)</v>
          </cell>
          <cell r="C16214" t="str">
            <v>M</v>
          </cell>
          <cell r="D16214">
            <v>1.86</v>
          </cell>
        </row>
        <row r="16215">
          <cell r="A16215" t="str">
            <v>I8369</v>
          </cell>
          <cell r="B16215" t="str">
            <v>CABO LÓGICO CTP APL-100 - 50</v>
          </cell>
          <cell r="C16215" t="str">
            <v>M</v>
          </cell>
          <cell r="D16215">
            <v>29.46</v>
          </cell>
        </row>
        <row r="16216">
          <cell r="A16216" t="str">
            <v>I0362</v>
          </cell>
          <cell r="B16216" t="str">
            <v>CABO LOGICO/VIDEO COAXIAL 50 (OHMS)</v>
          </cell>
          <cell r="C16216" t="str">
            <v>M</v>
          </cell>
          <cell r="D16216">
            <v>1.4</v>
          </cell>
        </row>
        <row r="16217">
          <cell r="A16217" t="str">
            <v>I0363</v>
          </cell>
          <cell r="B16217" t="str">
            <v>CABO LOGICO/VIDEO COAXIAL 75 (OHMS)</v>
          </cell>
          <cell r="C16217" t="str">
            <v>M</v>
          </cell>
          <cell r="D16217">
            <v>1.42</v>
          </cell>
        </row>
        <row r="16218">
          <cell r="A16218" t="str">
            <v>I0364</v>
          </cell>
          <cell r="B16218" t="str">
            <v>CABO LOGICO/VIDEO COAXIAL 95 (OHMS)</v>
          </cell>
          <cell r="C16218" t="str">
            <v>M</v>
          </cell>
          <cell r="D16218">
            <v>1.96</v>
          </cell>
        </row>
        <row r="16219">
          <cell r="A16219" t="str">
            <v>I6796</v>
          </cell>
          <cell r="B16219" t="str">
            <v>CABO POLIFÁSICO - 4 X 2,5MM</v>
          </cell>
          <cell r="C16219" t="str">
            <v>M</v>
          </cell>
          <cell r="D16219">
            <v>5.2</v>
          </cell>
        </row>
        <row r="16220">
          <cell r="A16220" t="str">
            <v>I6178</v>
          </cell>
          <cell r="B16220" t="str">
            <v>CABO SINGELO ISOLAÇÃO 15 kV, DIÂMETRO 240 mm² - INSTALADO</v>
          </cell>
          <cell r="C16220" t="str">
            <v>M</v>
          </cell>
          <cell r="D16220">
            <v>132.9</v>
          </cell>
        </row>
        <row r="16221">
          <cell r="A16221" t="str">
            <v>I7429</v>
          </cell>
          <cell r="B16221" t="str">
            <v>CABO SINGELO ISOLAÇÃO 15 kV, DIÂMETRO 25 mm²</v>
          </cell>
          <cell r="C16221" t="str">
            <v>M</v>
          </cell>
          <cell r="D16221">
            <v>28.65</v>
          </cell>
        </row>
        <row r="16222">
          <cell r="A16222" t="str">
            <v>I6134</v>
          </cell>
          <cell r="B16222" t="str">
            <v>CABO SINGELO ISOLAÇÃO 15 kV, DIÂMETRO 35 mm² - INSTALADO</v>
          </cell>
          <cell r="C16222" t="str">
            <v>M</v>
          </cell>
          <cell r="D16222">
            <v>30.58</v>
          </cell>
        </row>
        <row r="16223">
          <cell r="A16223" t="str">
            <v>I6162</v>
          </cell>
          <cell r="B16223" t="str">
            <v>CABO SINGELO ISOLAÇÃO 15 kV, DIÂMETRO 70 mm² - INSTALADO</v>
          </cell>
          <cell r="C16223" t="str">
            <v>M</v>
          </cell>
          <cell r="D16223">
            <v>46.03</v>
          </cell>
        </row>
        <row r="16224">
          <cell r="A16224" t="str">
            <v>I0379</v>
          </cell>
          <cell r="B16224" t="str">
            <v>CABO TELEFONICO CCE - 2</v>
          </cell>
          <cell r="C16224" t="str">
            <v>M</v>
          </cell>
          <cell r="D16224">
            <v>1.24</v>
          </cell>
        </row>
        <row r="16225">
          <cell r="A16225" t="str">
            <v>I0380</v>
          </cell>
          <cell r="B16225" t="str">
            <v>CABO TELEFONICO CCE - 3</v>
          </cell>
          <cell r="C16225" t="str">
            <v>M</v>
          </cell>
          <cell r="D16225">
            <v>1.47</v>
          </cell>
        </row>
        <row r="16226">
          <cell r="A16226" t="str">
            <v>I0381</v>
          </cell>
          <cell r="B16226" t="str">
            <v>CABO TELEFONICO CCI-1</v>
          </cell>
          <cell r="C16226" t="str">
            <v>M</v>
          </cell>
          <cell r="D16226">
            <v>0.33</v>
          </cell>
        </row>
        <row r="16227">
          <cell r="A16227" t="str">
            <v>I0382</v>
          </cell>
          <cell r="B16227" t="str">
            <v>CABO TELEFONICO CCI-2</v>
          </cell>
          <cell r="C16227" t="str">
            <v>M</v>
          </cell>
          <cell r="D16227">
            <v>0.59</v>
          </cell>
        </row>
        <row r="16228">
          <cell r="A16228" t="str">
            <v>I0383</v>
          </cell>
          <cell r="B16228" t="str">
            <v>CABO TELEFONICO CCI-3</v>
          </cell>
          <cell r="C16228" t="str">
            <v>M</v>
          </cell>
          <cell r="D16228">
            <v>0.87</v>
          </cell>
        </row>
        <row r="16229">
          <cell r="A16229" t="str">
            <v>I0384</v>
          </cell>
          <cell r="B16229" t="str">
            <v>CABO TELEFONICO CCI-4</v>
          </cell>
          <cell r="C16229" t="str">
            <v>M</v>
          </cell>
          <cell r="D16229">
            <v>1.1000000000000001</v>
          </cell>
        </row>
        <row r="16230">
          <cell r="A16230" t="str">
            <v>I0385</v>
          </cell>
          <cell r="B16230" t="str">
            <v>CABO TELEFONICO CCI-5</v>
          </cell>
          <cell r="C16230" t="str">
            <v>M</v>
          </cell>
          <cell r="D16230">
            <v>1.49</v>
          </cell>
        </row>
        <row r="16231">
          <cell r="A16231" t="str">
            <v>I0386</v>
          </cell>
          <cell r="B16231" t="str">
            <v>CABO TELEFONICO CCI-6</v>
          </cell>
          <cell r="C16231" t="str">
            <v>M</v>
          </cell>
          <cell r="D16231">
            <v>1.85</v>
          </cell>
        </row>
        <row r="16232">
          <cell r="A16232" t="str">
            <v>I0387</v>
          </cell>
          <cell r="B16232" t="str">
            <v>CABO TELEFONICO CI 50-10</v>
          </cell>
          <cell r="C16232" t="str">
            <v>M</v>
          </cell>
          <cell r="D16232">
            <v>4.21</v>
          </cell>
        </row>
        <row r="16233">
          <cell r="A16233" t="str">
            <v>I0388</v>
          </cell>
          <cell r="B16233" t="str">
            <v>CABO TELEFONICO CI 50-100</v>
          </cell>
          <cell r="C16233" t="str">
            <v>M</v>
          </cell>
          <cell r="D16233">
            <v>28.67</v>
          </cell>
        </row>
        <row r="16234">
          <cell r="A16234" t="str">
            <v>I0389</v>
          </cell>
          <cell r="B16234" t="str">
            <v>CABO TELEFONICO CI 50-20</v>
          </cell>
          <cell r="C16234" t="str">
            <v>M</v>
          </cell>
          <cell r="D16234">
            <v>6.84</v>
          </cell>
        </row>
        <row r="16235">
          <cell r="A16235" t="str">
            <v>I0390</v>
          </cell>
          <cell r="B16235" t="str">
            <v>CABO TELEFONICO CI 50-200</v>
          </cell>
          <cell r="C16235" t="str">
            <v>M</v>
          </cell>
          <cell r="D16235">
            <v>31.64</v>
          </cell>
        </row>
        <row r="16236">
          <cell r="A16236" t="str">
            <v>I0391</v>
          </cell>
          <cell r="B16236" t="str">
            <v>CABO TELEFONICO CI 50-30</v>
          </cell>
          <cell r="C16236" t="str">
            <v>M</v>
          </cell>
          <cell r="D16236">
            <v>7.86</v>
          </cell>
        </row>
        <row r="16237">
          <cell r="A16237" t="str">
            <v>I0392</v>
          </cell>
          <cell r="B16237" t="str">
            <v>CABO TELEFONICO CI 50-50</v>
          </cell>
          <cell r="C16237" t="str">
            <v>M</v>
          </cell>
          <cell r="D16237">
            <v>12.22</v>
          </cell>
        </row>
        <row r="16238">
          <cell r="A16238" t="str">
            <v>I0393</v>
          </cell>
          <cell r="B16238" t="str">
            <v>CABO TELEFONICO CTP-APL 10</v>
          </cell>
          <cell r="C16238" t="str">
            <v>M</v>
          </cell>
          <cell r="D16238">
            <v>3.38</v>
          </cell>
        </row>
        <row r="16239">
          <cell r="A16239" t="str">
            <v>I0394</v>
          </cell>
          <cell r="B16239" t="str">
            <v>CABO TELEFONICO CTP-APL 100</v>
          </cell>
          <cell r="C16239" t="str">
            <v>M</v>
          </cell>
          <cell r="D16239">
            <v>17.62</v>
          </cell>
        </row>
        <row r="16240">
          <cell r="A16240" t="str">
            <v>I0395</v>
          </cell>
          <cell r="B16240" t="str">
            <v>CABO TELEFONICO CTP-APL 20</v>
          </cell>
          <cell r="C16240" t="str">
            <v>M</v>
          </cell>
          <cell r="D16240">
            <v>6.17</v>
          </cell>
        </row>
        <row r="16241">
          <cell r="A16241" t="str">
            <v>I0396</v>
          </cell>
          <cell r="B16241" t="str">
            <v>CABO TELEFONICO CTP-APL 200</v>
          </cell>
          <cell r="C16241" t="str">
            <v>M</v>
          </cell>
          <cell r="D16241">
            <v>18.84</v>
          </cell>
        </row>
        <row r="16242">
          <cell r="A16242" t="str">
            <v>I0397</v>
          </cell>
          <cell r="B16242" t="str">
            <v>CABO TELEFONICO CTP-APL 30</v>
          </cell>
          <cell r="C16242" t="str">
            <v>M</v>
          </cell>
          <cell r="D16242">
            <v>9.6300000000000008</v>
          </cell>
        </row>
        <row r="16243">
          <cell r="A16243" t="str">
            <v>I0398</v>
          </cell>
          <cell r="B16243" t="str">
            <v>CABO TELEFONICO CTP-APL 50</v>
          </cell>
          <cell r="C16243" t="str">
            <v>M</v>
          </cell>
          <cell r="D16243">
            <v>13.57</v>
          </cell>
        </row>
        <row r="16244">
          <cell r="A16244" t="str">
            <v>I7376</v>
          </cell>
          <cell r="B16244" t="str">
            <v>CABO UNIPOLAR ISOLADO EM EPR 3,6/6kV, 10mm²</v>
          </cell>
          <cell r="C16244" t="str">
            <v>M</v>
          </cell>
          <cell r="D16244">
            <v>9.42</v>
          </cell>
        </row>
        <row r="16245">
          <cell r="A16245" t="str">
            <v>I6398</v>
          </cell>
          <cell r="B16245" t="str">
            <v>CAÇAMBA METÁLICA DE 5 M³</v>
          </cell>
          <cell r="C16245" t="str">
            <v>H</v>
          </cell>
          <cell r="D16245">
            <v>22</v>
          </cell>
        </row>
        <row r="16246">
          <cell r="A16246" t="str">
            <v>I6033</v>
          </cell>
          <cell r="B16246" t="str">
            <v>CADASTRADOR</v>
          </cell>
          <cell r="C16246" t="str">
            <v>H</v>
          </cell>
          <cell r="D16246">
            <v>4.7699999999999996</v>
          </cell>
        </row>
        <row r="16247">
          <cell r="A16247" t="str">
            <v>I0399</v>
          </cell>
          <cell r="B16247" t="str">
            <v>CADEADO GRANDE P/ CELAS</v>
          </cell>
          <cell r="C16247" t="str">
            <v>UN</v>
          </cell>
          <cell r="D16247">
            <v>26.27</v>
          </cell>
        </row>
        <row r="16248">
          <cell r="A16248" t="str">
            <v>I0400</v>
          </cell>
          <cell r="B16248" t="str">
            <v>CADEADO MEDIO</v>
          </cell>
          <cell r="C16248" t="str">
            <v>UN</v>
          </cell>
          <cell r="D16248">
            <v>15.6</v>
          </cell>
        </row>
        <row r="16249">
          <cell r="A16249" t="str">
            <v>I0401</v>
          </cell>
          <cell r="B16249" t="str">
            <v>CADEADO PEQUENO</v>
          </cell>
          <cell r="C16249" t="str">
            <v>UN</v>
          </cell>
          <cell r="D16249">
            <v>9.6999999999999993</v>
          </cell>
        </row>
        <row r="16250">
          <cell r="A16250" t="str">
            <v>I8106</v>
          </cell>
          <cell r="B16250" t="str">
            <v>CADINHO LONGA VIDA</v>
          </cell>
          <cell r="C16250" t="str">
            <v>UN</v>
          </cell>
          <cell r="D16250">
            <v>520.01</v>
          </cell>
        </row>
        <row r="16251">
          <cell r="A16251" t="str">
            <v>I8601</v>
          </cell>
          <cell r="B16251" t="str">
            <v>CADISTA</v>
          </cell>
          <cell r="C16251" t="str">
            <v>HxMÊS</v>
          </cell>
          <cell r="D16251">
            <v>4794.5201999999999</v>
          </cell>
        </row>
        <row r="16252">
          <cell r="A16252" t="str">
            <v>I0403</v>
          </cell>
          <cell r="B16252" t="str">
            <v>CAGECE - LIGAÇÃO DE ÁGUA</v>
          </cell>
          <cell r="C16252" t="str">
            <v>UN</v>
          </cell>
          <cell r="D16252">
            <v>79</v>
          </cell>
        </row>
        <row r="16253">
          <cell r="A16253" t="str">
            <v>I0402</v>
          </cell>
          <cell r="B16253" t="str">
            <v>CAGECE - LIGAÇÃO DE ESGOTO</v>
          </cell>
          <cell r="C16253" t="str">
            <v>UN</v>
          </cell>
          <cell r="D16253">
            <v>206</v>
          </cell>
        </row>
        <row r="16254">
          <cell r="A16254" t="str">
            <v>I0405</v>
          </cell>
          <cell r="B16254" t="str">
            <v>CAIBRO DE 2"x1"</v>
          </cell>
          <cell r="C16254" t="str">
            <v>M</v>
          </cell>
          <cell r="D16254">
            <v>2.84</v>
          </cell>
        </row>
        <row r="16255">
          <cell r="A16255" t="str">
            <v>I0406</v>
          </cell>
          <cell r="B16255" t="str">
            <v>CAIXA ACOPLADA DE LOUÇA BRANCA PARA BACIA</v>
          </cell>
          <cell r="C16255" t="str">
            <v>UN</v>
          </cell>
          <cell r="D16255">
            <v>123</v>
          </cell>
        </row>
        <row r="16256">
          <cell r="A16256" t="str">
            <v>I0407</v>
          </cell>
          <cell r="B16256" t="str">
            <v>CAIXA AQUATIC PVC RIGIDO REF. 921.07</v>
          </cell>
          <cell r="C16256" t="str">
            <v>UN</v>
          </cell>
          <cell r="D16256">
            <v>96.83</v>
          </cell>
        </row>
        <row r="16257">
          <cell r="A16257" t="str">
            <v>I0408</v>
          </cell>
          <cell r="B16257" t="str">
            <v>CAIXA AQUATIC PVC RIGIDO REF.921.06 SEM ENCAIXE</v>
          </cell>
          <cell r="C16257" t="str">
            <v>UN</v>
          </cell>
          <cell r="D16257">
            <v>94.16</v>
          </cell>
        </row>
        <row r="16258">
          <cell r="A16258" t="str">
            <v>I6249</v>
          </cell>
          <cell r="B16258" t="str">
            <v>CAIXA D'ÁGUA  EM FYBERGLASS CAP. 2000L, COM TAMPA</v>
          </cell>
          <cell r="C16258" t="str">
            <v>UN</v>
          </cell>
          <cell r="D16258">
            <v>614.1</v>
          </cell>
        </row>
        <row r="16259">
          <cell r="A16259" t="str">
            <v>I6245</v>
          </cell>
          <cell r="B16259" t="str">
            <v>CAIXA D'ÁGUA  EM FYBERGLASS CAP. 250L, COM TAMPA</v>
          </cell>
          <cell r="C16259" t="str">
            <v>UN</v>
          </cell>
          <cell r="D16259">
            <v>201.71</v>
          </cell>
        </row>
        <row r="16260">
          <cell r="A16260" t="str">
            <v>I6250</v>
          </cell>
          <cell r="B16260" t="str">
            <v>CAIXA D'ÁGUA  EM FYBERGLASS CAP. 5000L, COM TAMPA</v>
          </cell>
          <cell r="C16260" t="str">
            <v>UN</v>
          </cell>
          <cell r="D16260">
            <v>1283.94</v>
          </cell>
        </row>
        <row r="16261">
          <cell r="A16261" t="str">
            <v>I6246</v>
          </cell>
          <cell r="B16261" t="str">
            <v>CAIXA D'ÁGUA  EM FYBERGLASS CAP. 750L, COM TAMPA</v>
          </cell>
          <cell r="C16261" t="str">
            <v>UN</v>
          </cell>
          <cell r="D16261">
            <v>302.45999999999998</v>
          </cell>
        </row>
        <row r="16262">
          <cell r="A16262" t="str">
            <v>I0409</v>
          </cell>
          <cell r="B16262" t="str">
            <v>CAIXA D'AGUA DE FIBROCIMENTO DE 1000 L, COM TAMPA</v>
          </cell>
          <cell r="C16262" t="str">
            <v>UN</v>
          </cell>
          <cell r="D16262">
            <v>331.43</v>
          </cell>
        </row>
        <row r="16263">
          <cell r="A16263" t="str">
            <v>I6812</v>
          </cell>
          <cell r="B16263" t="str">
            <v>CAIXA D'ÁGUA EM FIBRA DE VIDRO CAP. 5.000 L, MONTADA EM ESTRUTURA DE CONCRETO PRE-FABRICADA COMPOSTA DE SAPATA, PILAR CIRCULAR D=0,40m, COM PÉ DIREITO DE 6,00m, LAJE DE APOIO (FORNECIMENTO E MONTAGEM)</v>
          </cell>
          <cell r="C16263" t="str">
            <v>UN</v>
          </cell>
          <cell r="D16263">
            <v>5126.38</v>
          </cell>
        </row>
        <row r="16264">
          <cell r="A16264" t="str">
            <v>I8665</v>
          </cell>
          <cell r="B16264" t="str">
            <v>CAIXA D'ÁGUA EM FYBERGLASS CAP. 1000L, COM TAMPA</v>
          </cell>
          <cell r="C16264" t="str">
            <v>UN</v>
          </cell>
          <cell r="D16264">
            <v>279.02999999999997</v>
          </cell>
        </row>
        <row r="16265">
          <cell r="A16265" t="str">
            <v>I6227</v>
          </cell>
          <cell r="B16265" t="str">
            <v>CAIXA D'ÁGUA EM FYBERGLASS CAP.1000L, COM TAMPA</v>
          </cell>
          <cell r="C16265" t="str">
            <v>UN</v>
          </cell>
          <cell r="D16265">
            <v>352.41</v>
          </cell>
        </row>
        <row r="16266">
          <cell r="A16266" t="str">
            <v>I6226</v>
          </cell>
          <cell r="B16266" t="str">
            <v>CAIXA D'ÁGUA EM FYBERGLASS CAP.500L, COM TAMPA</v>
          </cell>
          <cell r="C16266" t="str">
            <v>UN</v>
          </cell>
          <cell r="D16266">
            <v>192.87</v>
          </cell>
        </row>
        <row r="16267">
          <cell r="A16267" t="str">
            <v>I8576</v>
          </cell>
          <cell r="B16267" t="str">
            <v>CAIXA D'ÁGUA EM POLIETILENO CAP. 310 L COM TAMPA</v>
          </cell>
          <cell r="C16267" t="str">
            <v>UN</v>
          </cell>
          <cell r="D16267">
            <v>154</v>
          </cell>
        </row>
        <row r="16268">
          <cell r="A16268" t="str">
            <v>I6070</v>
          </cell>
          <cell r="B16268" t="str">
            <v>CAIXA D`ÁGUA DE FIBROCIMENTO DE 250 L, COM TAMPA</v>
          </cell>
          <cell r="C16268" t="str">
            <v>UN</v>
          </cell>
          <cell r="D16268">
            <v>128.69999999999999</v>
          </cell>
        </row>
        <row r="16269">
          <cell r="A16269" t="str">
            <v>I6071</v>
          </cell>
          <cell r="B16269" t="str">
            <v>CAIXA D`ÁGUA DE FIBROCIMENTO DE 500 L, COM TAMPA</v>
          </cell>
          <cell r="C16269" t="str">
            <v>UN</v>
          </cell>
          <cell r="D16269">
            <v>178.54</v>
          </cell>
        </row>
        <row r="16270">
          <cell r="A16270" t="str">
            <v>I0411</v>
          </cell>
          <cell r="B16270" t="str">
            <v>CAIXA DE AÇO 40X60CM P/RECALQUE</v>
          </cell>
          <cell r="C16270" t="str">
            <v>UN</v>
          </cell>
          <cell r="D16270">
            <v>222.87</v>
          </cell>
        </row>
        <row r="16271">
          <cell r="A16271" t="str">
            <v>I0414</v>
          </cell>
          <cell r="B16271" t="str">
            <v>CAIXA DE DESCARGA DE SOBREPOR COMPLETA</v>
          </cell>
          <cell r="C16271" t="str">
            <v>UN</v>
          </cell>
          <cell r="D16271">
            <v>25.11</v>
          </cell>
        </row>
        <row r="16272">
          <cell r="A16272" t="str">
            <v>I0415</v>
          </cell>
          <cell r="B16272" t="str">
            <v>CAIXA DE DESCARGA FIBROC. DE EMBUTIR C/REGISTRO</v>
          </cell>
          <cell r="C16272" t="str">
            <v>UN</v>
          </cell>
          <cell r="D16272">
            <v>167</v>
          </cell>
        </row>
        <row r="16273">
          <cell r="A16273" t="str">
            <v>I0416</v>
          </cell>
          <cell r="B16273" t="str">
            <v>CAIXA DE DESCARGA PLASTICA DE SOBREPOR</v>
          </cell>
          <cell r="C16273" t="str">
            <v>UN</v>
          </cell>
          <cell r="D16273">
            <v>24.93</v>
          </cell>
        </row>
        <row r="16274">
          <cell r="A16274" t="str">
            <v>I6431</v>
          </cell>
          <cell r="B16274" t="str">
            <v>CAIXA DE EMBUTIR PVC - 3X3 OCTOGONAL</v>
          </cell>
          <cell r="C16274" t="str">
            <v>UN</v>
          </cell>
          <cell r="D16274">
            <v>2.93</v>
          </cell>
        </row>
        <row r="16275">
          <cell r="A16275" t="str">
            <v>I6432</v>
          </cell>
          <cell r="B16275" t="str">
            <v>CAIXA DE EMBUTIR PVC - 4X2 RETANGULAR</v>
          </cell>
          <cell r="C16275" t="str">
            <v>UN</v>
          </cell>
          <cell r="D16275">
            <v>1.66</v>
          </cell>
        </row>
        <row r="16276">
          <cell r="A16276" t="str">
            <v>I6433</v>
          </cell>
          <cell r="B16276" t="str">
            <v>CAIXA DE EMBUTIR PVC - 4X4 QUADRADA</v>
          </cell>
          <cell r="C16276" t="str">
            <v>UN</v>
          </cell>
          <cell r="D16276">
            <v>2.34</v>
          </cell>
        </row>
        <row r="16277">
          <cell r="A16277" t="str">
            <v>I8526</v>
          </cell>
          <cell r="B16277" t="str">
            <v>CAIXA DE EQUALIZAÇÃO DE TERRA EMBUTIR COM 9 TERMINAIS</v>
          </cell>
          <cell r="C16277" t="str">
            <v>UN</v>
          </cell>
          <cell r="D16277">
            <v>179.07</v>
          </cell>
        </row>
        <row r="16278">
          <cell r="A16278" t="str">
            <v>I6123</v>
          </cell>
          <cell r="B16278" t="str">
            <v>CAIXA DE GORDURA PRÉ-MOLDADA DE CIMENTO (PADRÃO MUTIRÃO)</v>
          </cell>
          <cell r="C16278" t="str">
            <v>UN</v>
          </cell>
          <cell r="D16278">
            <v>11</v>
          </cell>
        </row>
        <row r="16279">
          <cell r="A16279" t="str">
            <v>I8233</v>
          </cell>
          <cell r="B16279" t="str">
            <v>CAIXA DE INCÊNDIO 75 x 45 x 17 cm EM ALUMÍNIO</v>
          </cell>
          <cell r="C16279" t="str">
            <v>UN</v>
          </cell>
          <cell r="D16279">
            <v>379.17</v>
          </cell>
        </row>
        <row r="16280">
          <cell r="A16280" t="str">
            <v>I8524</v>
          </cell>
          <cell r="B16280" t="str">
            <v>CAIXA DE INSPEÇÃO DE TERRA CILÍNDRICA 300x600mm</v>
          </cell>
          <cell r="C16280" t="str">
            <v>UN</v>
          </cell>
          <cell r="D16280">
            <v>18.96</v>
          </cell>
        </row>
        <row r="16281">
          <cell r="A16281" t="str">
            <v>I0417</v>
          </cell>
          <cell r="B16281" t="str">
            <v>CAIXA DE LIGAÇÃO PLASTICA, DE SOBREPOR SISTEMA "X"</v>
          </cell>
          <cell r="C16281" t="str">
            <v>UN</v>
          </cell>
          <cell r="D16281">
            <v>5.46</v>
          </cell>
        </row>
        <row r="16282">
          <cell r="A16282" t="str">
            <v>I6620</v>
          </cell>
          <cell r="B16282" t="str">
            <v>CAIXA DE MEDIÇÃO E PROTEÇÃO, PADRÃO COELCE, FABRICADA EM CHAPA METÁLICA, COM DIM. 340 X 640 X 210mm</v>
          </cell>
          <cell r="C16282" t="str">
            <v>UN</v>
          </cell>
          <cell r="D16282">
            <v>65.31</v>
          </cell>
        </row>
        <row r="16283">
          <cell r="A16283" t="str">
            <v>I2512</v>
          </cell>
          <cell r="B16283" t="str">
            <v>CAIXA DE PISO PARA DUAS TOMADAS EM LATÃO DIAM.=2"</v>
          </cell>
          <cell r="C16283" t="str">
            <v>UN</v>
          </cell>
          <cell r="D16283">
            <v>43.18</v>
          </cell>
        </row>
        <row r="16284">
          <cell r="A16284" t="str">
            <v>I6124</v>
          </cell>
          <cell r="B16284" t="str">
            <v>CAIXA DE PLÁSTICO 4" X 2" (PADRÃO MUTIRÃO)</v>
          </cell>
          <cell r="C16284" t="str">
            <v>UN</v>
          </cell>
          <cell r="D16284">
            <v>1</v>
          </cell>
        </row>
        <row r="16285">
          <cell r="A16285" t="str">
            <v>I0418</v>
          </cell>
          <cell r="B16285" t="str">
            <v>CAIXA DERIVACAO 300X300MM</v>
          </cell>
          <cell r="C16285" t="str">
            <v>UN</v>
          </cell>
          <cell r="D16285">
            <v>27.39</v>
          </cell>
        </row>
        <row r="16286">
          <cell r="A16286" t="str">
            <v>I2942</v>
          </cell>
          <cell r="B16286" t="str">
            <v>CAIXA EM FIBRA OU EM POLIPROPILENO - P.CAGECE-P001</v>
          </cell>
          <cell r="C16286" t="str">
            <v>UN</v>
          </cell>
          <cell r="D16286">
            <v>37.92</v>
          </cell>
        </row>
        <row r="16287">
          <cell r="A16287" t="str">
            <v>I0419</v>
          </cell>
          <cell r="B16287" t="str">
            <v>CAIXA ESTAMPADA 3"X3", 4''X2'', 4"X4" - CHAPA 18</v>
          </cell>
          <cell r="C16287" t="str">
            <v>UN</v>
          </cell>
          <cell r="D16287">
            <v>2.46</v>
          </cell>
        </row>
        <row r="16288">
          <cell r="A16288" t="str">
            <v>I0420</v>
          </cell>
          <cell r="B16288" t="str">
            <v>CAIXA ESTAMPADA 4''X6''-CHAPA 18</v>
          </cell>
          <cell r="C16288" t="str">
            <v>UN</v>
          </cell>
          <cell r="D16288">
            <v>3.27</v>
          </cell>
        </row>
        <row r="16289">
          <cell r="A16289" t="str">
            <v>I0421</v>
          </cell>
          <cell r="B16289" t="str">
            <v>CAIXA INSPEÇÃO DO TERRA</v>
          </cell>
          <cell r="C16289" t="str">
            <v>UN</v>
          </cell>
          <cell r="D16289">
            <v>47.53</v>
          </cell>
        </row>
        <row r="16290">
          <cell r="A16290" t="str">
            <v>I0422</v>
          </cell>
          <cell r="B16290" t="str">
            <v>CAIXA LIGAÇÃO 240X180MM</v>
          </cell>
          <cell r="C16290" t="str">
            <v>UN</v>
          </cell>
          <cell r="D16290">
            <v>18.670000000000002</v>
          </cell>
        </row>
        <row r="16291">
          <cell r="A16291" t="str">
            <v>I0423</v>
          </cell>
          <cell r="B16291" t="str">
            <v>CAIXA LIGAÇÃO 250X250MM</v>
          </cell>
          <cell r="C16291" t="str">
            <v>UN</v>
          </cell>
          <cell r="D16291">
            <v>21.67</v>
          </cell>
        </row>
        <row r="16292">
          <cell r="A16292" t="str">
            <v>I0424</v>
          </cell>
          <cell r="B16292" t="str">
            <v>CAIXA LIGAÇÃO DIAM. 90MM</v>
          </cell>
          <cell r="C16292" t="str">
            <v>UN</v>
          </cell>
          <cell r="D16292">
            <v>26.7</v>
          </cell>
        </row>
        <row r="16293">
          <cell r="A16293" t="str">
            <v>I0425</v>
          </cell>
          <cell r="B16293" t="str">
            <v>CAIXA MEDIÇÃO ENERGIA ATIVA/REATIVA 60X70X25CM</v>
          </cell>
          <cell r="C16293" t="str">
            <v>UN</v>
          </cell>
          <cell r="D16293">
            <v>131.68</v>
          </cell>
        </row>
        <row r="16294">
          <cell r="A16294" t="str">
            <v>I6275</v>
          </cell>
          <cell r="B16294" t="str">
            <v>CAIXA MOLDADA PARA 12 DISJUNTORES COM BARRRAMENTO (PADRÃO COELCE)</v>
          </cell>
          <cell r="C16294" t="str">
            <v>UN</v>
          </cell>
          <cell r="D16294">
            <v>125.29</v>
          </cell>
        </row>
        <row r="16295">
          <cell r="A16295" t="str">
            <v>I6274</v>
          </cell>
          <cell r="B16295" t="str">
            <v>CAIXA MOLDADA PARA 16 DISJUNTORES COM BARRRAMENTO (PADRÃO COELCE)</v>
          </cell>
          <cell r="C16295" t="str">
            <v>UN</v>
          </cell>
          <cell r="D16295">
            <v>125.29</v>
          </cell>
        </row>
        <row r="16296">
          <cell r="A16296" t="str">
            <v>I0427</v>
          </cell>
          <cell r="B16296" t="str">
            <v>CAIXA PARA CALHA FIBERGLASS</v>
          </cell>
          <cell r="C16296" t="str">
            <v>UN</v>
          </cell>
          <cell r="D16296">
            <v>38.619999999999997</v>
          </cell>
        </row>
        <row r="16297">
          <cell r="A16297" t="str">
            <v>I0428</v>
          </cell>
          <cell r="B16297" t="str">
            <v>CAIXA PASSAG. CHAPA C/TAMPA PARAF. 100X100X80MM</v>
          </cell>
          <cell r="C16297" t="str">
            <v>UN</v>
          </cell>
          <cell r="D16297">
            <v>7.41</v>
          </cell>
        </row>
        <row r="16298">
          <cell r="A16298" t="str">
            <v>I0429</v>
          </cell>
          <cell r="B16298" t="str">
            <v>CAIXA PASSAG. CHAPA C/TAMPA PARAF. 150X150X800MM</v>
          </cell>
          <cell r="C16298" t="str">
            <v>UN</v>
          </cell>
          <cell r="D16298">
            <v>11.6</v>
          </cell>
        </row>
        <row r="16299">
          <cell r="A16299" t="str">
            <v>I0430</v>
          </cell>
          <cell r="B16299" t="str">
            <v>CAIXA PASSAG. CHAPA C/TAMPA PARAF. 200X200X100MM</v>
          </cell>
          <cell r="C16299" t="str">
            <v>UN</v>
          </cell>
          <cell r="D16299">
            <v>18.260000000000002</v>
          </cell>
        </row>
        <row r="16300">
          <cell r="A16300" t="str">
            <v>I0431</v>
          </cell>
          <cell r="B16300" t="str">
            <v>CAIXA PASSAG. CHAPA C/TAMPA PARAF. 400X400X150MM</v>
          </cell>
          <cell r="C16300" t="str">
            <v>UN</v>
          </cell>
          <cell r="D16300">
            <v>52.53</v>
          </cell>
        </row>
        <row r="16301">
          <cell r="A16301" t="str">
            <v>I0432</v>
          </cell>
          <cell r="B16301" t="str">
            <v>CAIXA PASSAG. CHAPA C/TAMPA PARAF. 500X500X150MM</v>
          </cell>
          <cell r="C16301" t="str">
            <v>UN</v>
          </cell>
          <cell r="D16301">
            <v>72.569999999999993</v>
          </cell>
        </row>
        <row r="16302">
          <cell r="A16302" t="str">
            <v>I0433</v>
          </cell>
          <cell r="B16302" t="str">
            <v>CAIXA PRE MOLDADA CONC. P/ AR CONDICIONADO</v>
          </cell>
          <cell r="C16302" t="str">
            <v>UN</v>
          </cell>
          <cell r="D16302">
            <v>56.2</v>
          </cell>
        </row>
        <row r="16303">
          <cell r="A16303" t="str">
            <v>I0434</v>
          </cell>
          <cell r="B16303" t="str">
            <v>CAIXA PRE-MOLDADA PARA LIGAÇÃO ESGOTO C/ ALMOFADA</v>
          </cell>
          <cell r="C16303" t="str">
            <v>UN</v>
          </cell>
          <cell r="D16303">
            <v>50</v>
          </cell>
        </row>
        <row r="16304">
          <cell r="A16304" t="str">
            <v>I0435</v>
          </cell>
          <cell r="B16304" t="str">
            <v>CAIXA SIFONADA 150 x 150 x 50 COM GRELHA</v>
          </cell>
          <cell r="C16304" t="str">
            <v>UN</v>
          </cell>
          <cell r="D16304">
            <v>22.03</v>
          </cell>
        </row>
        <row r="16305">
          <cell r="A16305" t="str">
            <v>I8234</v>
          </cell>
          <cell r="B16305" t="str">
            <v>CAIXA SIFONADA DE ÓLEO 20 cm REBOCADA C/ TAMPA</v>
          </cell>
          <cell r="C16305" t="str">
            <v>UN</v>
          </cell>
          <cell r="D16305">
            <v>620.46</v>
          </cell>
        </row>
        <row r="16306">
          <cell r="A16306" t="str">
            <v>I8230</v>
          </cell>
          <cell r="B16306" t="str">
            <v>CAIXA SIFONADA EM PVC 185 x 150 x 75 mm C/ GRELHA CROMADA</v>
          </cell>
          <cell r="C16306" t="str">
            <v>UN</v>
          </cell>
          <cell r="D16306">
            <v>25.9</v>
          </cell>
        </row>
        <row r="16307">
          <cell r="A16307" t="str">
            <v>I0436</v>
          </cell>
          <cell r="B16307" t="str">
            <v>CAIXA TIPO 'J' 50X60X27CM</v>
          </cell>
          <cell r="C16307" t="str">
            <v>UN</v>
          </cell>
          <cell r="D16307">
            <v>74.31</v>
          </cell>
        </row>
        <row r="16308">
          <cell r="A16308" t="str">
            <v>I0437</v>
          </cell>
          <cell r="B16308" t="str">
            <v>CAIXILHO DE ALUMINIO CORRER</v>
          </cell>
          <cell r="C16308" t="str">
            <v>M2</v>
          </cell>
          <cell r="D16308">
            <v>225.05</v>
          </cell>
        </row>
        <row r="16309">
          <cell r="A16309" t="str">
            <v>I0438</v>
          </cell>
          <cell r="B16309" t="str">
            <v>CAIXILHO DE FERRO BASCULANTE</v>
          </cell>
          <cell r="C16309" t="str">
            <v>M2</v>
          </cell>
          <cell r="D16309">
            <v>178.43</v>
          </cell>
        </row>
        <row r="16310">
          <cell r="A16310" t="str">
            <v>I0439</v>
          </cell>
          <cell r="B16310" t="str">
            <v>CAIXILHO DE FERRO CORRER</v>
          </cell>
          <cell r="C16310" t="str">
            <v>M2</v>
          </cell>
          <cell r="D16310">
            <v>178.43</v>
          </cell>
        </row>
        <row r="16311">
          <cell r="A16311" t="str">
            <v>I0440</v>
          </cell>
          <cell r="B16311" t="str">
            <v>CAL EM PO PARA PINTURA</v>
          </cell>
          <cell r="C16311" t="str">
            <v>KG</v>
          </cell>
          <cell r="D16311">
            <v>0.96</v>
          </cell>
        </row>
        <row r="16312">
          <cell r="A16312" t="str">
            <v>I0441</v>
          </cell>
          <cell r="B16312" t="str">
            <v>CAL HIDRATADA</v>
          </cell>
          <cell r="C16312" t="str">
            <v>KG</v>
          </cell>
          <cell r="D16312">
            <v>0.67</v>
          </cell>
        </row>
        <row r="16313">
          <cell r="A16313" t="str">
            <v>I0442</v>
          </cell>
          <cell r="B16313" t="str">
            <v>CAL VIRGEM EM PO</v>
          </cell>
          <cell r="C16313" t="str">
            <v>KG</v>
          </cell>
          <cell r="D16313">
            <v>0.7</v>
          </cell>
        </row>
        <row r="16314">
          <cell r="A16314" t="str">
            <v>I0443</v>
          </cell>
          <cell r="B16314" t="str">
            <v>CALAFETADOR</v>
          </cell>
          <cell r="C16314" t="str">
            <v>H</v>
          </cell>
          <cell r="D16314">
            <v>6.49</v>
          </cell>
        </row>
        <row r="16315">
          <cell r="A16315" t="str">
            <v>I7457</v>
          </cell>
          <cell r="B16315" t="str">
            <v>CALANDRA ROTATIVA</v>
          </cell>
          <cell r="C16315" t="str">
            <v>H</v>
          </cell>
          <cell r="D16315">
            <v>14</v>
          </cell>
        </row>
        <row r="16316">
          <cell r="A16316" t="str">
            <v>I0444</v>
          </cell>
          <cell r="B16316" t="str">
            <v>CALCARIO DOLOMITICO</v>
          </cell>
          <cell r="C16316" t="str">
            <v>KG</v>
          </cell>
          <cell r="D16316">
            <v>0.23</v>
          </cell>
        </row>
        <row r="16317">
          <cell r="A16317" t="str">
            <v>I0445</v>
          </cell>
          <cell r="B16317" t="str">
            <v>CALCETEIRO</v>
          </cell>
          <cell r="C16317" t="str">
            <v>H</v>
          </cell>
          <cell r="D16317">
            <v>6.49</v>
          </cell>
        </row>
        <row r="16318">
          <cell r="A16318" t="str">
            <v>I0446</v>
          </cell>
          <cell r="B16318" t="str">
            <v>CALCO PARA TELHA DE MADEIRA COMPENSADA</v>
          </cell>
          <cell r="C16318" t="str">
            <v>UN</v>
          </cell>
          <cell r="D16318">
            <v>0.64</v>
          </cell>
        </row>
        <row r="16319">
          <cell r="A16319" t="str">
            <v>I0453</v>
          </cell>
          <cell r="B16319" t="str">
            <v>CALÇO PLASTICO</v>
          </cell>
          <cell r="C16319" t="str">
            <v>UN</v>
          </cell>
          <cell r="D16319">
            <v>2.99</v>
          </cell>
        </row>
        <row r="16320">
          <cell r="A16320" t="str">
            <v>I6784</v>
          </cell>
          <cell r="B16320" t="str">
            <v>CALHA  DUPLA DE POLIESTIRENO EXPANDIDO PARA TUBO DE 2"</v>
          </cell>
          <cell r="C16320" t="str">
            <v>M</v>
          </cell>
          <cell r="D16320">
            <v>7.32</v>
          </cell>
        </row>
        <row r="16321">
          <cell r="A16321" t="str">
            <v>I0447</v>
          </cell>
          <cell r="B16321" t="str">
            <v>CALHA DE ALUMINIO DESENVOL. DE 25CM</v>
          </cell>
          <cell r="C16321" t="str">
            <v>M</v>
          </cell>
          <cell r="D16321">
            <v>7.2</v>
          </cell>
        </row>
        <row r="16322">
          <cell r="A16322" t="str">
            <v>I2455</v>
          </cell>
          <cell r="B16322" t="str">
            <v>CALHA DE CONCRETO ARMADO D=0,30M</v>
          </cell>
          <cell r="C16322" t="str">
            <v>M</v>
          </cell>
          <cell r="D16322">
            <v>32</v>
          </cell>
        </row>
        <row r="16323">
          <cell r="A16323" t="str">
            <v>I0448</v>
          </cell>
          <cell r="B16323" t="str">
            <v>CALHA DE CONCRETO ARMADO D=0,40M</v>
          </cell>
          <cell r="C16323" t="str">
            <v>M</v>
          </cell>
          <cell r="D16323">
            <v>40</v>
          </cell>
        </row>
        <row r="16324">
          <cell r="A16324" t="str">
            <v>I2976</v>
          </cell>
          <cell r="B16324" t="str">
            <v>CALHA PARSHALL EM FIBRA DE VIDRO P/ ÁGUA W:12"</v>
          </cell>
          <cell r="C16324" t="str">
            <v>UN</v>
          </cell>
          <cell r="D16324">
            <v>6035.48</v>
          </cell>
        </row>
        <row r="16325">
          <cell r="A16325" t="str">
            <v>I2973</v>
          </cell>
          <cell r="B16325" t="str">
            <v>CALHA PARSHALL EM FIBRA DE VIDRO P/ ÁGUA W:3"</v>
          </cell>
          <cell r="C16325" t="str">
            <v>UN</v>
          </cell>
          <cell r="D16325">
            <v>1602.91</v>
          </cell>
        </row>
        <row r="16326">
          <cell r="A16326" t="str">
            <v>I2974</v>
          </cell>
          <cell r="B16326" t="str">
            <v>CALHA PARSHALL EM FIBRA DE VIDRO P/ ÁGUA W:6"</v>
          </cell>
          <cell r="C16326" t="str">
            <v>UN</v>
          </cell>
          <cell r="D16326">
            <v>1977.14</v>
          </cell>
        </row>
        <row r="16327">
          <cell r="A16327" t="str">
            <v>I2975</v>
          </cell>
          <cell r="B16327" t="str">
            <v>CALHA PARSHALL EM FIBRA DE VIDRO P/ ÁGUA W:9"</v>
          </cell>
          <cell r="C16327" t="str">
            <v>UN</v>
          </cell>
          <cell r="D16327">
            <v>2705.56</v>
          </cell>
        </row>
        <row r="16328">
          <cell r="A16328" t="str">
            <v>I7446</v>
          </cell>
          <cell r="B16328" t="str">
            <v>CALHA PARSHALL EM FIBRA DE VIDRO P/ ESGOTO W:12"</v>
          </cell>
          <cell r="C16328" t="str">
            <v>UN</v>
          </cell>
          <cell r="D16328">
            <v>4561.7</v>
          </cell>
        </row>
        <row r="16329">
          <cell r="A16329" t="str">
            <v>I7441</v>
          </cell>
          <cell r="B16329" t="str">
            <v>CALHA PARSHALL EM FIBRA DE VIDRO P/ ESGOTO W:3"</v>
          </cell>
          <cell r="C16329" t="str">
            <v>UN</v>
          </cell>
          <cell r="D16329">
            <v>1211.21</v>
          </cell>
        </row>
        <row r="16330">
          <cell r="A16330" t="str">
            <v>I7444</v>
          </cell>
          <cell r="B16330" t="str">
            <v>CALHA PARSHALL EM FIBRA DE VIDRO P/ ESGOTO W:6"</v>
          </cell>
          <cell r="C16330" t="str">
            <v>UN</v>
          </cell>
          <cell r="D16330">
            <v>1494.35</v>
          </cell>
        </row>
        <row r="16331">
          <cell r="A16331" t="str">
            <v>I7445</v>
          </cell>
          <cell r="B16331" t="str">
            <v>CALHA PARSHALL EM FIBRA DE VIDRO P/ ESGOTO W:9"</v>
          </cell>
          <cell r="C16331" t="str">
            <v>UN</v>
          </cell>
          <cell r="D16331">
            <v>2044.9</v>
          </cell>
        </row>
        <row r="16332">
          <cell r="A16332" t="str">
            <v>I0449</v>
          </cell>
          <cell r="B16332" t="str">
            <v>CALHA PARSHALL EM FIBRA DE VIDRO W:3"</v>
          </cell>
          <cell r="C16332" t="str">
            <v>UN</v>
          </cell>
          <cell r="D16332">
            <v>1571.87</v>
          </cell>
        </row>
        <row r="16333">
          <cell r="A16333" t="str">
            <v>I0450</v>
          </cell>
          <cell r="B16333" t="str">
            <v>CALHA PARSHALL EM FIBRA DE VIDRO W:6"</v>
          </cell>
          <cell r="C16333" t="str">
            <v>UN</v>
          </cell>
          <cell r="D16333">
            <v>2999.8</v>
          </cell>
        </row>
        <row r="16334">
          <cell r="A16334" t="str">
            <v>I0451</v>
          </cell>
          <cell r="B16334" t="str">
            <v>CALHA PARSHALL EM FIBRA DE VIDRO W:9"</v>
          </cell>
          <cell r="C16334" t="str">
            <v>UN</v>
          </cell>
          <cell r="D16334">
            <v>4454.29</v>
          </cell>
        </row>
        <row r="16335">
          <cell r="A16335" t="str">
            <v>I6415</v>
          </cell>
          <cell r="B16335" t="str">
            <v>CALHA PRÉ-MOLDADA COM VERTEDOURO TRIANGULAR L=4,00m</v>
          </cell>
          <cell r="C16335" t="str">
            <v>UN</v>
          </cell>
          <cell r="D16335">
            <v>235.47</v>
          </cell>
        </row>
        <row r="16336">
          <cell r="A16336" t="str">
            <v>I0452</v>
          </cell>
          <cell r="B16336" t="str">
            <v>CALHA. CORTE 300MM. EM FIBERGLASS. ESP. 2MM</v>
          </cell>
          <cell r="C16336" t="str">
            <v>M</v>
          </cell>
          <cell r="D16336">
            <v>17.95</v>
          </cell>
        </row>
        <row r="16337">
          <cell r="A16337" t="str">
            <v>I7066</v>
          </cell>
          <cell r="B16337" t="str">
            <v>CÂMARA DE CARGA PARA FILTRO DIMENSÃO 0,40 x 5,80m</v>
          </cell>
          <cell r="C16337" t="str">
            <v>UN</v>
          </cell>
          <cell r="D16337">
            <v>15004</v>
          </cell>
        </row>
        <row r="16338">
          <cell r="A16338" t="str">
            <v>I6296</v>
          </cell>
          <cell r="B16338" t="str">
            <v>CÂMARA DE CARGA PARA FILTRO DIMENSÃO 0,70 x 6,40m</v>
          </cell>
          <cell r="C16338" t="str">
            <v>UN</v>
          </cell>
          <cell r="D16338">
            <v>20449</v>
          </cell>
        </row>
        <row r="16339">
          <cell r="A16339" t="str">
            <v>I6297</v>
          </cell>
          <cell r="B16339" t="str">
            <v>CÂMARA DE CARGA PARA FILTRO DIMENSÃO 1,00 x 6,50m</v>
          </cell>
          <cell r="C16339" t="str">
            <v>UN</v>
          </cell>
          <cell r="D16339">
            <v>24066.9</v>
          </cell>
        </row>
        <row r="16340">
          <cell r="A16340" t="str">
            <v>I6298</v>
          </cell>
          <cell r="B16340" t="str">
            <v>CÂMARA DE CARGA PARA FILTRO DIMENSÃO 1,50 x 6,80m</v>
          </cell>
          <cell r="C16340" t="str">
            <v>UN</v>
          </cell>
          <cell r="D16340">
            <v>49392.2</v>
          </cell>
        </row>
        <row r="16341">
          <cell r="A16341" t="str">
            <v>I6299</v>
          </cell>
          <cell r="B16341" t="str">
            <v>CÂMARA DE CARGA PARA FILTRO DIMENSÃO 2,00 x 6,80m</v>
          </cell>
          <cell r="C16341" t="str">
            <v>UN</v>
          </cell>
          <cell r="D16341">
            <v>67167.100000000006</v>
          </cell>
        </row>
        <row r="16342">
          <cell r="A16342" t="str">
            <v>I6072</v>
          </cell>
          <cell r="B16342" t="str">
            <v>CÂMARA DE DECANTAÇÃO P/DECANTO DIGESTOR, D = 2,00M</v>
          </cell>
          <cell r="C16342" t="str">
            <v>UN</v>
          </cell>
          <cell r="D16342">
            <v>669.03</v>
          </cell>
        </row>
        <row r="16343">
          <cell r="A16343" t="str">
            <v>I6073</v>
          </cell>
          <cell r="B16343" t="str">
            <v>CÂMARA DE DECANTAÇÃO P/DECANTO DIGESTOR, D = 2,50M</v>
          </cell>
          <cell r="C16343" t="str">
            <v>UN</v>
          </cell>
          <cell r="D16343">
            <v>977.73</v>
          </cell>
        </row>
        <row r="16344">
          <cell r="A16344" t="str">
            <v>I6074</v>
          </cell>
          <cell r="B16344" t="str">
            <v>CÂMARA DE DECANTAÇÃO P/DECANTO DIGESTOR, D = 3,00M</v>
          </cell>
          <cell r="C16344" t="str">
            <v>UN</v>
          </cell>
          <cell r="D16344">
            <v>1106.3800000000001</v>
          </cell>
        </row>
        <row r="16345">
          <cell r="A16345" t="str">
            <v>I6075</v>
          </cell>
          <cell r="B16345" t="str">
            <v>CÂMARA DE DECANTAÇÃO P/DECANTO DIGESTOR, D = 3,50M</v>
          </cell>
          <cell r="C16345" t="str">
            <v>UN</v>
          </cell>
          <cell r="D16345">
            <v>1209.07</v>
          </cell>
        </row>
        <row r="16346">
          <cell r="A16346" t="str">
            <v>I6414</v>
          </cell>
          <cell r="B16346" t="str">
            <v>CÂMARA DE DECANTAÇÃO P/DECANTO DIGESTOR, D=5,00m</v>
          </cell>
          <cell r="C16346" t="str">
            <v>UN</v>
          </cell>
          <cell r="D16346">
            <v>1647.99</v>
          </cell>
        </row>
        <row r="16347">
          <cell r="A16347" t="str">
            <v>I7468</v>
          </cell>
          <cell r="B16347" t="str">
            <v>CÂMERA COLORIDA FIXA TIPO CCD 1/3", LENTE AUTO-ÍRIS, FOCO MANUAL 3,5-8mm, COM CAIXA DE PROTEÇÃO IP44 EM ALUMÍNIO, FONTE DE ALIMENTAÇÃO INCLUSA EM 220VAC/12VCC, 100VA MÁX., COM SUPORTES DE FIXAÇÃO</v>
          </cell>
          <cell r="C16347" t="str">
            <v>UN</v>
          </cell>
          <cell r="D16347">
            <v>750.97</v>
          </cell>
        </row>
        <row r="16348">
          <cell r="A16348" t="str">
            <v>I7466</v>
          </cell>
          <cell r="B16348" t="str">
            <v>CÂMERA COLORIDA MÓVEL, TIPO DOME, CÂMERA 1/4", LENTE ZOOM MOTORIZADA 72X, PAN, TILT MOTORIZADOS, LENTES DAY-NIGHT 3,5-8mm, COMPLETA COM SUPORTE DE FIXAÇÃO</v>
          </cell>
          <cell r="C16348" t="str">
            <v>UN</v>
          </cell>
          <cell r="D16348">
            <v>8746.5</v>
          </cell>
        </row>
        <row r="16349">
          <cell r="A16349" t="str">
            <v>I7987</v>
          </cell>
          <cell r="B16349" t="str">
            <v>CÂMERAS</v>
          </cell>
          <cell r="C16349" t="str">
            <v>UN</v>
          </cell>
          <cell r="D16349">
            <v>243.53</v>
          </cell>
        </row>
        <row r="16350">
          <cell r="A16350" t="str">
            <v>I2598</v>
          </cell>
          <cell r="B16350" t="str">
            <v>CAMINHÃO ADAPTADO A JATO</v>
          </cell>
          <cell r="C16350" t="str">
            <v>UN</v>
          </cell>
          <cell r="D16350">
            <v>239548</v>
          </cell>
        </row>
        <row r="16351">
          <cell r="A16351" t="str">
            <v>I0574</v>
          </cell>
          <cell r="B16351" t="str">
            <v>CAMINHÃO ADAPTADO A JATO (CHI)</v>
          </cell>
          <cell r="C16351" t="str">
            <v>H</v>
          </cell>
          <cell r="D16351">
            <v>17.564</v>
          </cell>
        </row>
        <row r="16352">
          <cell r="A16352" t="str">
            <v>I0701</v>
          </cell>
          <cell r="B16352" t="str">
            <v>CAMINHÃO ADAPTADO A JATO (CHP)</v>
          </cell>
          <cell r="C16352" t="str">
            <v>H</v>
          </cell>
          <cell r="D16352">
            <v>82.227999999999994</v>
          </cell>
        </row>
        <row r="16353">
          <cell r="A16353" t="str">
            <v>I2599</v>
          </cell>
          <cell r="B16353" t="str">
            <v>CAMINHÃO ADAPTADO A VÁCUO</v>
          </cell>
          <cell r="C16353" t="str">
            <v>UN</v>
          </cell>
          <cell r="D16353">
            <v>250436</v>
          </cell>
        </row>
        <row r="16354">
          <cell r="A16354" t="str">
            <v>I0575</v>
          </cell>
          <cell r="B16354" t="str">
            <v>CAMINHÃO ADAPTADO A VACUO (CHI)</v>
          </cell>
          <cell r="C16354" t="str">
            <v>H</v>
          </cell>
          <cell r="D16354">
            <v>18.026</v>
          </cell>
        </row>
        <row r="16355">
          <cell r="A16355" t="str">
            <v>I0702</v>
          </cell>
          <cell r="B16355" t="str">
            <v>CAMINHÃO ADAPTADO A VÁCUO (CHP)</v>
          </cell>
          <cell r="C16355" t="str">
            <v>H</v>
          </cell>
          <cell r="D16355">
            <v>84.09</v>
          </cell>
        </row>
        <row r="16356">
          <cell r="A16356" t="str">
            <v>I2600</v>
          </cell>
          <cell r="B16356" t="str">
            <v>CAMINHÃO BASCULANTE 12 M3</v>
          </cell>
          <cell r="C16356" t="str">
            <v>UN</v>
          </cell>
          <cell r="D16356">
            <v>299435</v>
          </cell>
        </row>
        <row r="16357">
          <cell r="A16357" t="str">
            <v>I0576</v>
          </cell>
          <cell r="B16357" t="str">
            <v>CAMINHÃO BASCULANTE 12 M3 (CHI)</v>
          </cell>
          <cell r="C16357" t="str">
            <v>H</v>
          </cell>
          <cell r="D16357">
            <v>18.865073529411767</v>
          </cell>
        </row>
        <row r="16358">
          <cell r="A16358" t="str">
            <v>I0688</v>
          </cell>
          <cell r="B16358" t="str">
            <v>CAMINHÃO BASCULANTE 12 M3 (CHP)</v>
          </cell>
          <cell r="C16358" t="str">
            <v>H</v>
          </cell>
          <cell r="D16358">
            <v>107.14430882352941</v>
          </cell>
        </row>
        <row r="16359">
          <cell r="A16359" t="str">
            <v>I2601</v>
          </cell>
          <cell r="B16359" t="str">
            <v>CAMINHÃO BASCULANTE 12 M3 - ALUGUEL</v>
          </cell>
          <cell r="C16359" t="str">
            <v>UN</v>
          </cell>
          <cell r="D16359">
            <v>299435</v>
          </cell>
        </row>
        <row r="16360">
          <cell r="A16360" t="str">
            <v>I0577</v>
          </cell>
          <cell r="B16360" t="str">
            <v>CAMINHÃO BASCULANTE 12m3 - ALUGUEL (CHI)</v>
          </cell>
          <cell r="C16360" t="str">
            <v>H</v>
          </cell>
          <cell r="D16360">
            <v>18.610294117647058</v>
          </cell>
        </row>
        <row r="16361">
          <cell r="A16361" t="str">
            <v>I0689</v>
          </cell>
          <cell r="B16361" t="str">
            <v>CAMINHÃO BASCULANTE 12m3 - ALUGUEL (CHP)</v>
          </cell>
          <cell r="C16361" t="str">
            <v>H</v>
          </cell>
          <cell r="D16361">
            <v>79.556494117647063</v>
          </cell>
        </row>
        <row r="16362">
          <cell r="A16362" t="str">
            <v>I2602</v>
          </cell>
          <cell r="B16362" t="str">
            <v>CAMINHÃO BASCULANTE 6 M3</v>
          </cell>
          <cell r="C16362" t="str">
            <v>UN</v>
          </cell>
          <cell r="D16362">
            <v>230837</v>
          </cell>
        </row>
        <row r="16363">
          <cell r="A16363" t="str">
            <v>I0578</v>
          </cell>
          <cell r="B16363" t="str">
            <v>CAMINHÃO BASCULANTE 6 M3 (CHI)</v>
          </cell>
          <cell r="C16363" t="str">
            <v>H</v>
          </cell>
          <cell r="D16363">
            <v>16.238529411764706</v>
          </cell>
        </row>
        <row r="16364">
          <cell r="A16364" t="str">
            <v>I0690</v>
          </cell>
          <cell r="B16364" t="str">
            <v>CAMINHÃO BASCULANTE 6 M3 (CHP)</v>
          </cell>
          <cell r="C16364" t="str">
            <v>H</v>
          </cell>
          <cell r="D16364">
            <v>82.837823529411764</v>
          </cell>
        </row>
        <row r="16365">
          <cell r="A16365" t="str">
            <v>I2603</v>
          </cell>
          <cell r="B16365" t="str">
            <v>CAMINHÃO BASCULANTE 6 M3 - ALUGUEL</v>
          </cell>
          <cell r="C16365" t="str">
            <v>UN</v>
          </cell>
          <cell r="D16365">
            <v>230837</v>
          </cell>
        </row>
        <row r="16366">
          <cell r="A16366" t="str">
            <v>I0579</v>
          </cell>
          <cell r="B16366" t="str">
            <v>CAMINHÃO BASCULANTE 6m3 - ALUGUEL (CHI)</v>
          </cell>
          <cell r="C16366" t="str">
            <v>H</v>
          </cell>
          <cell r="D16366">
            <v>16.042117647058824</v>
          </cell>
        </row>
        <row r="16367">
          <cell r="A16367" t="str">
            <v>I0691</v>
          </cell>
          <cell r="B16367" t="str">
            <v>CAMINHÃO BASCULANTE 6m3 - ALUGUEL (CHP)</v>
          </cell>
          <cell r="C16367" t="str">
            <v>H</v>
          </cell>
          <cell r="D16367">
            <v>62.00691764705882</v>
          </cell>
        </row>
        <row r="16368">
          <cell r="A16368" t="str">
            <v>I2604</v>
          </cell>
          <cell r="B16368" t="str">
            <v>CAMINHÃO BASCULANTE P/ ROCHA</v>
          </cell>
          <cell r="C16368" t="str">
            <v>UN</v>
          </cell>
          <cell r="D16368">
            <v>353878</v>
          </cell>
        </row>
        <row r="16369">
          <cell r="A16369" t="str">
            <v>I0580</v>
          </cell>
          <cell r="B16369" t="str">
            <v>CAMINHÃO BASCULANTE P/ROCHA (CHI)</v>
          </cell>
          <cell r="C16369" t="str">
            <v>H</v>
          </cell>
          <cell r="D16369">
            <v>20.949632352941176</v>
          </cell>
        </row>
        <row r="16370">
          <cell r="A16370" t="str">
            <v>I0692</v>
          </cell>
          <cell r="B16370" t="str">
            <v>CAMINHÃO BASCULANTE P/ROCHA (CHP)</v>
          </cell>
          <cell r="C16370" t="str">
            <v>H</v>
          </cell>
          <cell r="D16370">
            <v>116.94945588235294</v>
          </cell>
        </row>
        <row r="16371">
          <cell r="A16371" t="str">
            <v>I7487</v>
          </cell>
          <cell r="B16371" t="str">
            <v>CAMINHÃO BETONEIRA 5 M3</v>
          </cell>
          <cell r="C16371" t="str">
            <v>H</v>
          </cell>
          <cell r="D16371">
            <v>92</v>
          </cell>
        </row>
        <row r="16372">
          <cell r="A16372" t="str">
            <v>I8607</v>
          </cell>
          <cell r="B16372" t="str">
            <v>CAMINHÃO C/ CARROCERIA EQUIPADO C/ GUINDASTE COM COMBUSTÍVEL E MOTORISTA P/ TRANSPORTES NO CANTEIRO DE OBRA</v>
          </cell>
          <cell r="C16372" t="str">
            <v>UNxMÊS</v>
          </cell>
          <cell r="D16372">
            <v>12000</v>
          </cell>
        </row>
        <row r="16373">
          <cell r="A16373" t="str">
            <v>I2605</v>
          </cell>
          <cell r="B16373" t="str">
            <v>CAMINHÃO C/CARROCERIA DE MADEIRA HP 136</v>
          </cell>
          <cell r="C16373" t="str">
            <v>UN</v>
          </cell>
          <cell r="D16373">
            <v>174217</v>
          </cell>
        </row>
        <row r="16374">
          <cell r="A16374" t="str">
            <v>I0581</v>
          </cell>
          <cell r="B16374" t="str">
            <v>CAMINHÃO C/CARROCERIA DE MADEIRA HP 136 (CHI)</v>
          </cell>
          <cell r="C16374" t="str">
            <v>H</v>
          </cell>
          <cell r="D16374">
            <v>14.792</v>
          </cell>
        </row>
        <row r="16375">
          <cell r="A16375" t="str">
            <v>I0703</v>
          </cell>
          <cell r="B16375" t="str">
            <v>CAMINHÃO C/CARROCERIA DE MADEIRA HP 136 (CHP)</v>
          </cell>
          <cell r="C16375" t="str">
            <v>H</v>
          </cell>
          <cell r="D16375">
            <v>71.055999999999997</v>
          </cell>
        </row>
        <row r="16376">
          <cell r="A16376" t="str">
            <v>I2606</v>
          </cell>
          <cell r="B16376" t="str">
            <v>CAMINHÃO C/CARROCERIA DE MADEIRA HP 184</v>
          </cell>
          <cell r="C16376" t="str">
            <v>UN</v>
          </cell>
          <cell r="D16376">
            <v>239548</v>
          </cell>
        </row>
        <row r="16377">
          <cell r="A16377" t="str">
            <v>I0582</v>
          </cell>
          <cell r="B16377" t="str">
            <v>CAMINHÃO C/CARROCERIA DE MADEIRA HP 184 (CHI)</v>
          </cell>
          <cell r="C16377" t="str">
            <v>H</v>
          </cell>
          <cell r="D16377">
            <v>17.564</v>
          </cell>
        </row>
        <row r="16378">
          <cell r="A16378" t="str">
            <v>I0693</v>
          </cell>
          <cell r="B16378" t="str">
            <v>CAMINHÃO C/CARROCERIA DE MADEIRA HP 184 (CHP)</v>
          </cell>
          <cell r="C16378" t="str">
            <v>H</v>
          </cell>
          <cell r="D16378">
            <v>94.179999999999993</v>
          </cell>
        </row>
        <row r="16379">
          <cell r="A16379" t="str">
            <v>I2607</v>
          </cell>
          <cell r="B16379" t="str">
            <v>CAMINHÃO C/CARROCERIA DE MADEIRA HP 92</v>
          </cell>
          <cell r="C16379" t="str">
            <v>UN</v>
          </cell>
          <cell r="D16379">
            <v>121952</v>
          </cell>
        </row>
        <row r="16380">
          <cell r="A16380" t="str">
            <v>I0583</v>
          </cell>
          <cell r="B16380" t="str">
            <v>CAMINHÃO C/CARROCERIA DE MADEIRA HP 92 (CHI)</v>
          </cell>
          <cell r="C16380" t="str">
            <v>H</v>
          </cell>
          <cell r="D16380">
            <v>12.574399999999999</v>
          </cell>
        </row>
        <row r="16381">
          <cell r="A16381" t="str">
            <v>I0704</v>
          </cell>
          <cell r="B16381" t="str">
            <v>CAMINHÃO C/CARROCERIA DE MADEIRA HP 92 (CHP)</v>
          </cell>
          <cell r="C16381" t="str">
            <v>H</v>
          </cell>
          <cell r="D16381">
            <v>51.162399999999998</v>
          </cell>
        </row>
        <row r="16382">
          <cell r="A16382" t="str">
            <v>I0584</v>
          </cell>
          <cell r="B16382" t="str">
            <v>CAMINHÃO COMERC. EQUIP. C/GUINDASTE (CHI)</v>
          </cell>
          <cell r="C16382" t="str">
            <v>H</v>
          </cell>
          <cell r="D16382">
            <v>17.564</v>
          </cell>
        </row>
        <row r="16383">
          <cell r="A16383" t="str">
            <v>I0705</v>
          </cell>
          <cell r="B16383" t="str">
            <v>CAMINHÃO COMERC. EQUIP. C/GUINDASTE (CHP)</v>
          </cell>
          <cell r="C16383" t="str">
            <v>H</v>
          </cell>
          <cell r="D16383">
            <v>82.227999999999994</v>
          </cell>
        </row>
        <row r="16384">
          <cell r="A16384" t="str">
            <v>I2608</v>
          </cell>
          <cell r="B16384" t="str">
            <v>CAMINHÃO COMERCIAL EQUIP.C/ GUINDASTE</v>
          </cell>
          <cell r="C16384" t="str">
            <v>UN</v>
          </cell>
          <cell r="D16384">
            <v>239548</v>
          </cell>
        </row>
        <row r="16385">
          <cell r="A16385" t="str">
            <v>I2609</v>
          </cell>
          <cell r="B16385" t="str">
            <v>CAMINHÃO DISTRIBUIDOR DE LIGANTE</v>
          </cell>
          <cell r="C16385" t="str">
            <v>UN</v>
          </cell>
          <cell r="D16385">
            <v>326656</v>
          </cell>
        </row>
        <row r="16386">
          <cell r="A16386" t="str">
            <v>I0585</v>
          </cell>
          <cell r="B16386" t="str">
            <v>CAMINHÃO DISTRIBUIDOR DE LIGANTE (CHI)</v>
          </cell>
          <cell r="C16386" t="str">
            <v>H</v>
          </cell>
          <cell r="D16386">
            <v>32.362000000000002</v>
          </cell>
        </row>
        <row r="16387">
          <cell r="A16387" t="str">
            <v>I0694</v>
          </cell>
          <cell r="B16387" t="str">
            <v>CAMINHÃO DISTRIBUIDOR DE LIGANTE (CHP)</v>
          </cell>
          <cell r="C16387" t="str">
            <v>H</v>
          </cell>
          <cell r="D16387">
            <v>142.53700000000001</v>
          </cell>
        </row>
        <row r="16388">
          <cell r="A16388" t="str">
            <v>I2610</v>
          </cell>
          <cell r="B16388" t="str">
            <v>CAMINHÃO DISTRIBUIDOR DE LIGANTE - ALUGUEL</v>
          </cell>
          <cell r="C16388" t="str">
            <v>UN</v>
          </cell>
          <cell r="D16388">
            <v>326656</v>
          </cell>
        </row>
        <row r="16389">
          <cell r="A16389" t="str">
            <v>I0586</v>
          </cell>
          <cell r="B16389" t="str">
            <v>CAMINHÃO DISTRIBUIDOR DE LIGANTE - ALUGUEL (CHI)</v>
          </cell>
          <cell r="C16389" t="str">
            <v>H</v>
          </cell>
          <cell r="D16389">
            <v>32.109999999999992</v>
          </cell>
        </row>
        <row r="16390">
          <cell r="A16390" t="str">
            <v>I0695</v>
          </cell>
          <cell r="B16390" t="str">
            <v>CAMINHÃO DISTRIBUIDOR DE LIGANTE - ALUGUEL (CHP)</v>
          </cell>
          <cell r="C16390" t="str">
            <v>H</v>
          </cell>
          <cell r="D16390">
            <v>107.88849999999999</v>
          </cell>
        </row>
        <row r="16391">
          <cell r="A16391" t="str">
            <v>I0587</v>
          </cell>
          <cell r="B16391" t="str">
            <v>CAMINHÃO EQUIP. C/USINA LAMA ASF. (CHI)</v>
          </cell>
          <cell r="C16391" t="str">
            <v>H</v>
          </cell>
          <cell r="D16391">
            <v>39.014800000000001</v>
          </cell>
        </row>
        <row r="16392">
          <cell r="A16392" t="str">
            <v>I0696</v>
          </cell>
          <cell r="B16392" t="str">
            <v>CAMINHÃO EQUIP. C/USINA LAMA ASF. (CHP)</v>
          </cell>
          <cell r="C16392" t="str">
            <v>H</v>
          </cell>
          <cell r="D16392">
            <v>156.1198</v>
          </cell>
        </row>
        <row r="16393">
          <cell r="A16393" t="str">
            <v>I2611</v>
          </cell>
          <cell r="B16393" t="str">
            <v>CAMINHÃO EQUIP.C/ USINA LAMA ASF.</v>
          </cell>
          <cell r="C16393" t="str">
            <v>UN</v>
          </cell>
          <cell r="D16393">
            <v>457319</v>
          </cell>
        </row>
        <row r="16394">
          <cell r="A16394" t="str">
            <v>I8650</v>
          </cell>
          <cell r="B16394" t="str">
            <v>CAMINHÃO LEVE DE CARROCERIA (92HP) C/ COMBUSTÍVEL E MOTORISTA P/ TRANSPORTES NO CANTEIRO DE OBRA</v>
          </cell>
          <cell r="C16394" t="str">
            <v>UNxMÊS</v>
          </cell>
          <cell r="D16394">
            <v>8270</v>
          </cell>
        </row>
        <row r="16395">
          <cell r="A16395" t="str">
            <v>I2671</v>
          </cell>
          <cell r="B16395" t="str">
            <v>CAMINHÃO TANQUE 6.000 l</v>
          </cell>
          <cell r="C16395" t="str">
            <v>UN</v>
          </cell>
          <cell r="D16395">
            <v>190549</v>
          </cell>
        </row>
        <row r="16396">
          <cell r="A16396" t="str">
            <v>I0588</v>
          </cell>
          <cell r="B16396" t="str">
            <v>CAMINHÃO TANQUE 6.000 l (CHI)</v>
          </cell>
          <cell r="C16396" t="str">
            <v>H</v>
          </cell>
          <cell r="D16396">
            <v>14.695955882352942</v>
          </cell>
        </row>
        <row r="16397">
          <cell r="A16397" t="str">
            <v>I0706</v>
          </cell>
          <cell r="B16397" t="str">
            <v>CAMINHÃO TANQUE 6.000 l (CHP)</v>
          </cell>
          <cell r="C16397" t="str">
            <v>H</v>
          </cell>
          <cell r="D16397">
            <v>75.582014705882358</v>
          </cell>
        </row>
        <row r="16398">
          <cell r="A16398" t="str">
            <v>I2612</v>
          </cell>
          <cell r="B16398" t="str">
            <v>CAMINHÃO TANQUE 6.000 l - ALUGUEL</v>
          </cell>
          <cell r="C16398" t="str">
            <v>UN</v>
          </cell>
          <cell r="D16398">
            <v>190549</v>
          </cell>
        </row>
        <row r="16399">
          <cell r="A16399" t="str">
            <v>I0589</v>
          </cell>
          <cell r="B16399" t="str">
            <v>CAMINHÃO TANQUE 6000 l - ALUGUEL (CHI)</v>
          </cell>
          <cell r="C16399" t="str">
            <v>H</v>
          </cell>
          <cell r="D16399">
            <v>14.533823529411766</v>
          </cell>
        </row>
        <row r="16400">
          <cell r="A16400" t="str">
            <v>I0697</v>
          </cell>
          <cell r="B16400" t="str">
            <v>CAMINHÃO TANQUE 6000 l - ALUGUEL (CHP)</v>
          </cell>
          <cell r="C16400" t="str">
            <v>H</v>
          </cell>
          <cell r="D16400">
            <v>56.613623529411761</v>
          </cell>
        </row>
        <row r="16401">
          <cell r="A16401" t="str">
            <v>I2613</v>
          </cell>
          <cell r="B16401" t="str">
            <v>CAMINHÃO TANQUE 8.000 l</v>
          </cell>
          <cell r="C16401" t="str">
            <v>UN</v>
          </cell>
          <cell r="D16401">
            <v>195994</v>
          </cell>
        </row>
        <row r="16402">
          <cell r="A16402" t="str">
            <v>I0590</v>
          </cell>
          <cell r="B16402" t="str">
            <v>CAMINHÃO TANQUE 8.000 l (CHI)</v>
          </cell>
          <cell r="C16402" t="str">
            <v>H</v>
          </cell>
          <cell r="D16402">
            <v>14.904411764705882</v>
          </cell>
        </row>
        <row r="16403">
          <cell r="A16403" t="str">
            <v>I0698</v>
          </cell>
          <cell r="B16403" t="str">
            <v>CAMINHÃO TANQUE 8.000 l (CHP)</v>
          </cell>
          <cell r="C16403" t="str">
            <v>H</v>
          </cell>
          <cell r="D16403">
            <v>88.514529411764698</v>
          </cell>
        </row>
        <row r="16404">
          <cell r="A16404" t="str">
            <v>I2614</v>
          </cell>
          <cell r="B16404" t="str">
            <v>CAMINHÃO TANQUE 8.000 l - ALUGUEL</v>
          </cell>
          <cell r="C16404" t="str">
            <v>UN</v>
          </cell>
          <cell r="D16404">
            <v>195994</v>
          </cell>
        </row>
        <row r="16405">
          <cell r="A16405" t="str">
            <v>I0591</v>
          </cell>
          <cell r="B16405" t="str">
            <v>CAMINHÃO TANQUE 8000 l - ALUGUEL (CHI)</v>
          </cell>
          <cell r="C16405" t="str">
            <v>H</v>
          </cell>
          <cell r="D16405">
            <v>14.73764705882353</v>
          </cell>
        </row>
        <row r="16406">
          <cell r="A16406" t="str">
            <v>I0699</v>
          </cell>
          <cell r="B16406" t="str">
            <v>CAMINHÃO TANQUE 8000 l - ALUGUEL (CHP)</v>
          </cell>
          <cell r="C16406" t="str">
            <v>H</v>
          </cell>
          <cell r="D16406">
            <v>65.708847058823537</v>
          </cell>
        </row>
        <row r="16407">
          <cell r="A16407" t="str">
            <v>I2672</v>
          </cell>
          <cell r="B16407" t="str">
            <v>CAMINHONETE SAVEIRO</v>
          </cell>
          <cell r="C16407" t="str">
            <v>UN</v>
          </cell>
          <cell r="D16407">
            <v>38110</v>
          </cell>
        </row>
        <row r="16408">
          <cell r="A16408" t="str">
            <v>I0592</v>
          </cell>
          <cell r="B16408" t="str">
            <v>CAMINHONETE SAVEIRO (CHI)</v>
          </cell>
          <cell r="C16408" t="str">
            <v>H</v>
          </cell>
          <cell r="D16408">
            <v>8.6862499999999994</v>
          </cell>
        </row>
        <row r="16409">
          <cell r="A16409" t="str">
            <v>I0700</v>
          </cell>
          <cell r="B16409" t="str">
            <v>CAMINHONETE SAVEIRO (CHP)</v>
          </cell>
          <cell r="C16409" t="str">
            <v>H</v>
          </cell>
          <cell r="D16409">
            <v>42.740250000000003</v>
          </cell>
        </row>
        <row r="16410">
          <cell r="A16410" t="str">
            <v>I0455</v>
          </cell>
          <cell r="B16410" t="str">
            <v>CAMISA METALICA DE 700MM ESPESSURA 1/4''</v>
          </cell>
          <cell r="C16410" t="str">
            <v>M</v>
          </cell>
          <cell r="D16410">
            <v>364.08</v>
          </cell>
        </row>
        <row r="16411">
          <cell r="A16411" t="str">
            <v>I0456</v>
          </cell>
          <cell r="B16411" t="str">
            <v>CAMPAINHA TIPO SIRENE ESCOLAR</v>
          </cell>
          <cell r="C16411" t="str">
            <v>UN</v>
          </cell>
          <cell r="D16411">
            <v>151.33000000000001</v>
          </cell>
        </row>
        <row r="16412">
          <cell r="A16412" t="str">
            <v>I2615</v>
          </cell>
          <cell r="B16412" t="str">
            <v>CAMPÂNULA DE AR COMPRIMIDO</v>
          </cell>
          <cell r="C16412" t="str">
            <v>UN</v>
          </cell>
          <cell r="D16412">
            <v>81664</v>
          </cell>
        </row>
        <row r="16413">
          <cell r="A16413" t="str">
            <v>I0593</v>
          </cell>
          <cell r="B16413" t="str">
            <v>CAMPÂNULA DE AR COMPRIMIDO (CHI)</v>
          </cell>
          <cell r="C16413" t="str">
            <v>H</v>
          </cell>
          <cell r="D16413">
            <v>4.0707692307692307</v>
          </cell>
        </row>
        <row r="16414">
          <cell r="A16414" t="str">
            <v>I0707</v>
          </cell>
          <cell r="B16414" t="str">
            <v>CAMPÂNULA DE AR COMPRIMIDO (CHP)</v>
          </cell>
          <cell r="C16414" t="str">
            <v>H</v>
          </cell>
          <cell r="D16414">
            <v>11.097692307692308</v>
          </cell>
        </row>
        <row r="16415">
          <cell r="A16415" t="str">
            <v>I0457</v>
          </cell>
          <cell r="B16415" t="str">
            <v>CANALETA 25X30MM PARA CABOS</v>
          </cell>
          <cell r="C16415" t="str">
            <v>M</v>
          </cell>
          <cell r="D16415">
            <v>7.44</v>
          </cell>
        </row>
        <row r="16416">
          <cell r="A16416" t="str">
            <v>I0458</v>
          </cell>
          <cell r="B16416" t="str">
            <v>CANALETA PLASTICA (110 X 20)MM, SISTEMA "X"</v>
          </cell>
          <cell r="C16416" t="str">
            <v>M</v>
          </cell>
          <cell r="D16416">
            <v>63</v>
          </cell>
        </row>
        <row r="16417">
          <cell r="A16417" t="str">
            <v>I0459</v>
          </cell>
          <cell r="B16417" t="str">
            <v>CANALETA PLASTICA (20 X 10)MM, SISTEMA "X"</v>
          </cell>
          <cell r="C16417" t="str">
            <v>M</v>
          </cell>
          <cell r="D16417">
            <v>3.99</v>
          </cell>
        </row>
        <row r="16418">
          <cell r="A16418" t="str">
            <v>I0460</v>
          </cell>
          <cell r="B16418" t="str">
            <v>CANALETA PLASTICA (50 X 20)MM, SISTEMA "X"</v>
          </cell>
          <cell r="C16418" t="str">
            <v>M</v>
          </cell>
          <cell r="D16418">
            <v>25.62</v>
          </cell>
        </row>
        <row r="16419">
          <cell r="A16419" t="str">
            <v>I6173</v>
          </cell>
          <cell r="B16419" t="str">
            <v>CANALETA SISTEMA DLP 60MM X 50MM</v>
          </cell>
          <cell r="C16419" t="str">
            <v>M</v>
          </cell>
          <cell r="D16419">
            <v>59.28</v>
          </cell>
        </row>
        <row r="16420">
          <cell r="A16420" t="str">
            <v>I6376</v>
          </cell>
          <cell r="B16420" t="str">
            <v>CANCELA PARA PONTE MOTORIZADA</v>
          </cell>
          <cell r="C16420" t="str">
            <v>UN</v>
          </cell>
          <cell r="D16420">
            <v>4812.7299999999996</v>
          </cell>
        </row>
        <row r="16421">
          <cell r="A16421" t="str">
            <v>I8199</v>
          </cell>
          <cell r="B16421" t="str">
            <v>CANTONEIRA DE AÇO 3" x 3" x 5/16"</v>
          </cell>
          <cell r="C16421" t="str">
            <v>KG</v>
          </cell>
          <cell r="D16421">
            <v>5.22</v>
          </cell>
        </row>
        <row r="16422">
          <cell r="A16422" t="str">
            <v>I7349</v>
          </cell>
          <cell r="B16422" t="str">
            <v>CANTONEIRA DE AÇO DE 1" x 1" x 3/16"</v>
          </cell>
          <cell r="C16422" t="str">
            <v>UN</v>
          </cell>
          <cell r="D16422">
            <v>5.69</v>
          </cell>
        </row>
        <row r="16423">
          <cell r="A16423" t="str">
            <v>I0462</v>
          </cell>
          <cell r="B16423" t="str">
            <v>CANTONEIRA DE AJUSTE</v>
          </cell>
          <cell r="C16423" t="str">
            <v>UN</v>
          </cell>
          <cell r="D16423">
            <v>3.6</v>
          </cell>
        </row>
        <row r="16424">
          <cell r="A16424" t="str">
            <v>I0464</v>
          </cell>
          <cell r="B16424" t="str">
            <v>CANTONEIRA DE ALUMÍNIO 1 1/4" X1 1/4"</v>
          </cell>
          <cell r="C16424" t="str">
            <v>M</v>
          </cell>
          <cell r="D16424">
            <v>9.14</v>
          </cell>
        </row>
        <row r="16425">
          <cell r="A16425" t="str">
            <v>I0465</v>
          </cell>
          <cell r="B16425" t="str">
            <v>CANTONEIRA DE ALUMÍNIO 1/2'' X1/2"</v>
          </cell>
          <cell r="C16425" t="str">
            <v>M</v>
          </cell>
          <cell r="D16425">
            <v>1.75</v>
          </cell>
        </row>
        <row r="16426">
          <cell r="A16426" t="str">
            <v>I0463</v>
          </cell>
          <cell r="B16426" t="str">
            <v>CANTONEIRA DE ALUMINIO PARA AZULEJO</v>
          </cell>
          <cell r="C16426" t="str">
            <v>M</v>
          </cell>
          <cell r="D16426">
            <v>4.8</v>
          </cell>
        </row>
        <row r="16427">
          <cell r="A16427" t="str">
            <v>I0466</v>
          </cell>
          <cell r="B16427" t="str">
            <v>CANTONEIRA DE FERRO 1 1/4" x 1/8"</v>
          </cell>
          <cell r="C16427" t="str">
            <v>KG</v>
          </cell>
          <cell r="D16427">
            <v>5.45</v>
          </cell>
        </row>
        <row r="16428">
          <cell r="A16428" t="str">
            <v>I0467</v>
          </cell>
          <cell r="B16428" t="str">
            <v>CANTONEIRA DE FERRO 1"x 3/16"</v>
          </cell>
          <cell r="C16428" t="str">
            <v>KG</v>
          </cell>
          <cell r="D16428">
            <v>5.55</v>
          </cell>
        </row>
        <row r="16429">
          <cell r="A16429" t="str">
            <v>I0468</v>
          </cell>
          <cell r="B16429" t="str">
            <v>CANTONEIRA DE FERRO 3/4" x 1/8"</v>
          </cell>
          <cell r="C16429" t="str">
            <v>KG</v>
          </cell>
          <cell r="D16429">
            <v>5.65</v>
          </cell>
        </row>
        <row r="16430">
          <cell r="A16430" t="str">
            <v>I0469</v>
          </cell>
          <cell r="B16430" t="str">
            <v>CANTONEIRA DE SEPARAÇÃO</v>
          </cell>
          <cell r="C16430" t="str">
            <v>UN</v>
          </cell>
          <cell r="D16430">
            <v>3.51</v>
          </cell>
        </row>
        <row r="16431">
          <cell r="A16431" t="str">
            <v>I8231</v>
          </cell>
          <cell r="B16431" t="str">
            <v>CANTONEIRA EM AÇO (6 x 6 x 1/2")</v>
          </cell>
          <cell r="C16431" t="str">
            <v>KG</v>
          </cell>
          <cell r="D16431">
            <v>5.16</v>
          </cell>
        </row>
        <row r="16432">
          <cell r="A16432" t="str">
            <v>I0470</v>
          </cell>
          <cell r="B16432" t="str">
            <v>CANTONEIRA FIBROCIMENTO (ONDULADA)</v>
          </cell>
          <cell r="C16432" t="str">
            <v>M</v>
          </cell>
          <cell r="D16432">
            <v>30.4</v>
          </cell>
        </row>
        <row r="16433">
          <cell r="A16433" t="str">
            <v>I0471</v>
          </cell>
          <cell r="B16433" t="str">
            <v>CANTONEIRA METÁLICA DE 4" X 4" X 3/8"</v>
          </cell>
          <cell r="C16433" t="str">
            <v>KG</v>
          </cell>
          <cell r="D16433">
            <v>6.49</v>
          </cell>
        </row>
        <row r="16434">
          <cell r="A16434" t="str">
            <v>I7694</v>
          </cell>
          <cell r="B16434" t="str">
            <v>CAP FoFo JTE DN 300</v>
          </cell>
          <cell r="C16434" t="str">
            <v>UN</v>
          </cell>
          <cell r="D16434">
            <v>1576.97</v>
          </cell>
        </row>
        <row r="16435">
          <cell r="A16435" t="str">
            <v>I7695</v>
          </cell>
          <cell r="B16435" t="str">
            <v>CAP FoFo JTE DN 350</v>
          </cell>
          <cell r="C16435" t="str">
            <v>UN</v>
          </cell>
          <cell r="D16435">
            <v>1916.06</v>
          </cell>
        </row>
        <row r="16436">
          <cell r="A16436" t="str">
            <v>I7696</v>
          </cell>
          <cell r="B16436" t="str">
            <v>CAP FoFo JTE DN 400</v>
          </cell>
          <cell r="C16436" t="str">
            <v>UN</v>
          </cell>
          <cell r="D16436">
            <v>2338.58</v>
          </cell>
        </row>
        <row r="16437">
          <cell r="A16437" t="str">
            <v>I7697</v>
          </cell>
          <cell r="B16437" t="str">
            <v>CAP FoFo JTE DN 500</v>
          </cell>
          <cell r="C16437" t="str">
            <v>UN</v>
          </cell>
          <cell r="D16437">
            <v>3546.27</v>
          </cell>
        </row>
        <row r="16438">
          <cell r="A16438" t="str">
            <v>I7698</v>
          </cell>
          <cell r="B16438" t="str">
            <v>CAP FoFo JTE DN 600</v>
          </cell>
          <cell r="C16438" t="str">
            <v>UN</v>
          </cell>
          <cell r="D16438">
            <v>6456.48</v>
          </cell>
        </row>
        <row r="16439">
          <cell r="A16439" t="str">
            <v>I4176</v>
          </cell>
          <cell r="B16439" t="str">
            <v>CAP FoFo JUNTA ELÁSTICA DN 100</v>
          </cell>
          <cell r="C16439" t="str">
            <v>UN</v>
          </cell>
          <cell r="D16439">
            <v>91.67</v>
          </cell>
        </row>
        <row r="16440">
          <cell r="A16440" t="str">
            <v>I4177</v>
          </cell>
          <cell r="B16440" t="str">
            <v>CAP FoFo JUNTA ELÁSTICA DN 150</v>
          </cell>
          <cell r="C16440" t="str">
            <v>UN</v>
          </cell>
          <cell r="D16440">
            <v>145.55000000000001</v>
          </cell>
        </row>
        <row r="16441">
          <cell r="A16441" t="str">
            <v>I4178</v>
          </cell>
          <cell r="B16441" t="str">
            <v>CAP FoFo JUNTA ELÁSTICA DN 200</v>
          </cell>
          <cell r="C16441" t="str">
            <v>UN</v>
          </cell>
          <cell r="D16441">
            <v>233.76</v>
          </cell>
        </row>
        <row r="16442">
          <cell r="A16442" t="str">
            <v>I4179</v>
          </cell>
          <cell r="B16442" t="str">
            <v>CAP FoFo JUNTA ELÁSTICA DN 250</v>
          </cell>
          <cell r="C16442" t="str">
            <v>UN</v>
          </cell>
          <cell r="D16442">
            <v>334.31</v>
          </cell>
        </row>
        <row r="16443">
          <cell r="A16443" t="str">
            <v>I4180</v>
          </cell>
          <cell r="B16443" t="str">
            <v>CAP FoFo JUNTA ELÁSTICA DN 300</v>
          </cell>
          <cell r="C16443" t="str">
            <v>UN</v>
          </cell>
          <cell r="D16443">
            <v>671.86</v>
          </cell>
        </row>
        <row r="16444">
          <cell r="A16444" t="str">
            <v>I4181</v>
          </cell>
          <cell r="B16444" t="str">
            <v>CAP FoFo JUNTA ELÁSTICA DN 350</v>
          </cell>
          <cell r="C16444" t="str">
            <v>UN</v>
          </cell>
          <cell r="D16444">
            <v>865.78</v>
          </cell>
        </row>
        <row r="16445">
          <cell r="A16445" t="str">
            <v>I4182</v>
          </cell>
          <cell r="B16445" t="str">
            <v>CAP FoFo JUNTA ELÁSTICA DN 400</v>
          </cell>
          <cell r="C16445" t="str">
            <v>UN</v>
          </cell>
          <cell r="D16445">
            <v>887.1</v>
          </cell>
        </row>
        <row r="16446">
          <cell r="A16446" t="str">
            <v>I7097</v>
          </cell>
          <cell r="B16446" t="str">
            <v>CAP FoFo JUNTA ELASTICA DN 450</v>
          </cell>
          <cell r="C16446" t="str">
            <v>UN</v>
          </cell>
          <cell r="D16446">
            <v>985.07</v>
          </cell>
        </row>
        <row r="16447">
          <cell r="A16447" t="str">
            <v>I4183</v>
          </cell>
          <cell r="B16447" t="str">
            <v>CAP FoFo JUNTA ELÁSTICA DN 500</v>
          </cell>
          <cell r="C16447" t="str">
            <v>UN</v>
          </cell>
          <cell r="D16447">
            <v>1378.82</v>
          </cell>
        </row>
        <row r="16448">
          <cell r="A16448" t="str">
            <v>I4184</v>
          </cell>
          <cell r="B16448" t="str">
            <v>CAP FoFo JUNTA ELÁSTICA DN 600</v>
          </cell>
          <cell r="C16448" t="str">
            <v>UN</v>
          </cell>
          <cell r="D16448">
            <v>4271.8100000000004</v>
          </cell>
        </row>
        <row r="16449">
          <cell r="A16449" t="str">
            <v>I4175</v>
          </cell>
          <cell r="B16449" t="str">
            <v>CAP FoFo JUNTA ELÁSTICA DN 75</v>
          </cell>
          <cell r="C16449" t="str">
            <v>UN</v>
          </cell>
          <cell r="D16449">
            <v>81.11</v>
          </cell>
        </row>
        <row r="16450">
          <cell r="A16450" t="str">
            <v>I7098</v>
          </cell>
          <cell r="B16450" t="str">
            <v>CAP FoFo JUNTA ELASTICA DN 80</v>
          </cell>
          <cell r="C16450" t="str">
            <v>UN</v>
          </cell>
          <cell r="D16450">
            <v>81.11</v>
          </cell>
        </row>
        <row r="16451">
          <cell r="A16451" t="str">
            <v>I3101</v>
          </cell>
          <cell r="B16451" t="str">
            <v>CAP PBA DN 100</v>
          </cell>
          <cell r="C16451" t="str">
            <v>UN</v>
          </cell>
          <cell r="D16451">
            <v>20.11</v>
          </cell>
        </row>
        <row r="16452">
          <cell r="A16452" t="str">
            <v>I3099</v>
          </cell>
          <cell r="B16452" t="str">
            <v>CAP PBA DN 50</v>
          </cell>
          <cell r="C16452" t="str">
            <v>UN</v>
          </cell>
          <cell r="D16452">
            <v>4.79</v>
          </cell>
        </row>
        <row r="16453">
          <cell r="A16453" t="str">
            <v>I3100</v>
          </cell>
          <cell r="B16453" t="str">
            <v>CAP PBA DN 75</v>
          </cell>
          <cell r="C16453" t="str">
            <v>UN</v>
          </cell>
          <cell r="D16453">
            <v>10.51</v>
          </cell>
        </row>
        <row r="16454">
          <cell r="A16454" t="str">
            <v>I5782</v>
          </cell>
          <cell r="B16454" t="str">
            <v>CAP PVC FEMEA REFORÇADO DN 115</v>
          </cell>
          <cell r="C16454" t="str">
            <v>UN</v>
          </cell>
          <cell r="D16454">
            <v>282.33</v>
          </cell>
        </row>
        <row r="16455">
          <cell r="A16455" t="str">
            <v>I5783</v>
          </cell>
          <cell r="B16455" t="str">
            <v>CAP PVC FEMEA REFORÇADO DN 150</v>
          </cell>
          <cell r="C16455" t="str">
            <v>UN</v>
          </cell>
          <cell r="D16455">
            <v>326.45999999999998</v>
          </cell>
        </row>
        <row r="16456">
          <cell r="A16456" t="str">
            <v>I5784</v>
          </cell>
          <cell r="B16456" t="str">
            <v>CAP PVC FEMEA REFORÇADO DN 200</v>
          </cell>
          <cell r="C16456" t="str">
            <v>UN</v>
          </cell>
          <cell r="D16456">
            <v>469.54</v>
          </cell>
        </row>
        <row r="16457">
          <cell r="A16457" t="str">
            <v>I5785</v>
          </cell>
          <cell r="B16457" t="str">
            <v>CAP PVC FEMEA STANDARD DN 100</v>
          </cell>
          <cell r="C16457" t="str">
            <v>UN</v>
          </cell>
          <cell r="D16457">
            <v>214.46</v>
          </cell>
        </row>
        <row r="16458">
          <cell r="A16458" t="str">
            <v>I5786</v>
          </cell>
          <cell r="B16458" t="str">
            <v>CAP PVC FEMEA STANDARD DN 154</v>
          </cell>
          <cell r="C16458" t="str">
            <v>UN</v>
          </cell>
          <cell r="D16458">
            <v>325.05</v>
          </cell>
        </row>
        <row r="16459">
          <cell r="A16459" t="str">
            <v>I5787</v>
          </cell>
          <cell r="B16459" t="str">
            <v>CAP PVC FEMEA STANDARD DN 206</v>
          </cell>
          <cell r="C16459" t="str">
            <v>UN</v>
          </cell>
          <cell r="D16459">
            <v>450.43</v>
          </cell>
        </row>
        <row r="16460">
          <cell r="A16460" t="str">
            <v>I5788</v>
          </cell>
          <cell r="B16460" t="str">
            <v>CAP PVC FEMEA STANDARD DN 250</v>
          </cell>
          <cell r="C16460" t="str">
            <v>UN</v>
          </cell>
          <cell r="D16460">
            <v>515.24</v>
          </cell>
        </row>
        <row r="16461">
          <cell r="A16461" t="str">
            <v>I5789</v>
          </cell>
          <cell r="B16461" t="str">
            <v>CAP PVC FEMEA STANDARD DN 300</v>
          </cell>
          <cell r="C16461" t="str">
            <v>UN</v>
          </cell>
          <cell r="D16461">
            <v>741.28</v>
          </cell>
        </row>
        <row r="16462">
          <cell r="A16462" t="str">
            <v>I5790</v>
          </cell>
          <cell r="B16462" t="str">
            <v>CAP PVC MACHO REFORÇADO DN 115</v>
          </cell>
          <cell r="C16462" t="str">
            <v>UN</v>
          </cell>
          <cell r="D16462">
            <v>182.66</v>
          </cell>
        </row>
        <row r="16463">
          <cell r="A16463" t="str">
            <v>I5791</v>
          </cell>
          <cell r="B16463" t="str">
            <v>CAP PVC MACHO REFORÇADO DN 150</v>
          </cell>
          <cell r="C16463" t="str">
            <v>UN</v>
          </cell>
          <cell r="D16463">
            <v>212.77</v>
          </cell>
        </row>
        <row r="16464">
          <cell r="A16464" t="str">
            <v>I5792</v>
          </cell>
          <cell r="B16464" t="str">
            <v>CAP PVC MACHO REFORÇADO DN 200</v>
          </cell>
          <cell r="C16464" t="str">
            <v>UN</v>
          </cell>
          <cell r="D16464">
            <v>317.43</v>
          </cell>
        </row>
        <row r="16465">
          <cell r="A16465" t="str">
            <v>I5793</v>
          </cell>
          <cell r="B16465" t="str">
            <v>CAP PVC MACHO STANDARD DN 100</v>
          </cell>
          <cell r="C16465" t="str">
            <v>UN</v>
          </cell>
          <cell r="D16465">
            <v>122.45</v>
          </cell>
        </row>
        <row r="16466">
          <cell r="A16466" t="str">
            <v>I5794</v>
          </cell>
          <cell r="B16466" t="str">
            <v>CAP PVC MACHO STANDARD DN 154</v>
          </cell>
          <cell r="C16466" t="str">
            <v>UN</v>
          </cell>
          <cell r="D16466">
            <v>210.9</v>
          </cell>
        </row>
        <row r="16467">
          <cell r="A16467" t="str">
            <v>I5795</v>
          </cell>
          <cell r="B16467" t="str">
            <v>CAP PVC MACHO STANDARD DN 206</v>
          </cell>
          <cell r="C16467" t="str">
            <v>UN</v>
          </cell>
          <cell r="D16467">
            <v>311.85000000000002</v>
          </cell>
        </row>
        <row r="16468">
          <cell r="A16468" t="str">
            <v>I5796</v>
          </cell>
          <cell r="B16468" t="str">
            <v>CAP PVC MACHO STANDARD DN 250</v>
          </cell>
          <cell r="C16468" t="str">
            <v>UN</v>
          </cell>
          <cell r="D16468">
            <v>421.29</v>
          </cell>
        </row>
        <row r="16469">
          <cell r="A16469" t="str">
            <v>I5797</v>
          </cell>
          <cell r="B16469" t="str">
            <v>CAP PVC MACHO STANDARD DN 300</v>
          </cell>
          <cell r="C16469" t="str">
            <v>UN</v>
          </cell>
          <cell r="D16469">
            <v>575.65</v>
          </cell>
        </row>
        <row r="16470">
          <cell r="A16470" t="str">
            <v>I6849</v>
          </cell>
          <cell r="B16470" t="str">
            <v>CAP PVC PBS DN 150</v>
          </cell>
          <cell r="C16470" t="str">
            <v>UN</v>
          </cell>
          <cell r="D16470">
            <v>334.22</v>
          </cell>
        </row>
        <row r="16471">
          <cell r="A16471" t="str">
            <v>I0482</v>
          </cell>
          <cell r="B16471" t="str">
            <v>CAP PVC ROSCAVEL DE 1 1/2''</v>
          </cell>
          <cell r="C16471" t="str">
            <v>UN</v>
          </cell>
          <cell r="D16471">
            <v>6.57</v>
          </cell>
        </row>
        <row r="16472">
          <cell r="A16472" t="str">
            <v>I0483</v>
          </cell>
          <cell r="B16472" t="str">
            <v>CAP PVC ROSCAVEL DE 1 1/4''</v>
          </cell>
          <cell r="C16472" t="str">
            <v>UN</v>
          </cell>
          <cell r="D16472">
            <v>5.98</v>
          </cell>
        </row>
        <row r="16473">
          <cell r="A16473" t="str">
            <v>I0484</v>
          </cell>
          <cell r="B16473" t="str">
            <v>CAP PVC ROSCAVEL DE 1''</v>
          </cell>
          <cell r="C16473" t="str">
            <v>UN</v>
          </cell>
          <cell r="D16473">
            <v>2.52</v>
          </cell>
        </row>
        <row r="16474">
          <cell r="A16474" t="str">
            <v>I0485</v>
          </cell>
          <cell r="B16474" t="str">
            <v>CAP PVC ROSCAVEL DE 1/2''</v>
          </cell>
          <cell r="C16474" t="str">
            <v>UN</v>
          </cell>
          <cell r="D16474">
            <v>0.89</v>
          </cell>
        </row>
        <row r="16475">
          <cell r="A16475" t="str">
            <v>I0486</v>
          </cell>
          <cell r="B16475" t="str">
            <v>CAP PVC ROSCAVEL DE 2 1/2''</v>
          </cell>
          <cell r="C16475" t="str">
            <v>UN</v>
          </cell>
          <cell r="D16475">
            <v>13.43</v>
          </cell>
        </row>
        <row r="16476">
          <cell r="A16476" t="str">
            <v>I0487</v>
          </cell>
          <cell r="B16476" t="str">
            <v>CAP PVC ROSCAVEL DE 3''</v>
          </cell>
          <cell r="C16476" t="str">
            <v>UN</v>
          </cell>
          <cell r="D16476">
            <v>15.48</v>
          </cell>
        </row>
        <row r="16477">
          <cell r="A16477" t="str">
            <v>I0488</v>
          </cell>
          <cell r="B16477" t="str">
            <v>CAP PVC ROSCAVEL DE 3/4''</v>
          </cell>
          <cell r="C16477" t="str">
            <v>UN</v>
          </cell>
          <cell r="D16477">
            <v>1.0900000000000001</v>
          </cell>
        </row>
        <row r="16478">
          <cell r="A16478" t="str">
            <v>I0489</v>
          </cell>
          <cell r="B16478" t="str">
            <v>CAP PVC ROSCAVEL DE 4''</v>
          </cell>
          <cell r="C16478" t="str">
            <v>UN</v>
          </cell>
          <cell r="D16478">
            <v>36.799999999999997</v>
          </cell>
        </row>
        <row r="16479">
          <cell r="A16479" t="str">
            <v>I0473</v>
          </cell>
          <cell r="B16479" t="str">
            <v>CAP PVC SOLD. MARROM DIAM. 110MM (4'')</v>
          </cell>
          <cell r="C16479" t="str">
            <v>UN</v>
          </cell>
          <cell r="D16479">
            <v>68.099999999999994</v>
          </cell>
        </row>
        <row r="16480">
          <cell r="A16480" t="str">
            <v>I0474</v>
          </cell>
          <cell r="B16480" t="str">
            <v>CAP PVC SOLD. MARROM DIAM. 20MM (1/2'')</v>
          </cell>
          <cell r="C16480" t="str">
            <v>UN</v>
          </cell>
          <cell r="D16480">
            <v>0.91</v>
          </cell>
        </row>
        <row r="16481">
          <cell r="A16481" t="str">
            <v>I0475</v>
          </cell>
          <cell r="B16481" t="str">
            <v>CAP PVC SOLD. MARROM DIAM. 25MM (3/4'')</v>
          </cell>
          <cell r="C16481" t="str">
            <v>UN</v>
          </cell>
          <cell r="D16481">
            <v>1.06</v>
          </cell>
        </row>
        <row r="16482">
          <cell r="A16482" t="str">
            <v>I0476</v>
          </cell>
          <cell r="B16482" t="str">
            <v>CAP PVC SOLD. MARROM DIAM. 40MM (1 1/4'')</v>
          </cell>
          <cell r="C16482" t="str">
            <v>UN</v>
          </cell>
          <cell r="D16482">
            <v>2.86</v>
          </cell>
        </row>
        <row r="16483">
          <cell r="A16483" t="str">
            <v>I0477</v>
          </cell>
          <cell r="B16483" t="str">
            <v>CAP PVC SOLD. MARROM DIAM. 50MM (1 1/2'')</v>
          </cell>
          <cell r="C16483" t="str">
            <v>UN</v>
          </cell>
          <cell r="D16483">
            <v>4.55</v>
          </cell>
        </row>
        <row r="16484">
          <cell r="A16484" t="str">
            <v>I0478</v>
          </cell>
          <cell r="B16484" t="str">
            <v>CAP PVC SOLD. MARROM DIAM. 60MM (2'')</v>
          </cell>
          <cell r="C16484" t="str">
            <v>UN</v>
          </cell>
          <cell r="D16484">
            <v>6.6</v>
          </cell>
        </row>
        <row r="16485">
          <cell r="A16485" t="str">
            <v>I0479</v>
          </cell>
          <cell r="B16485" t="str">
            <v>CAP PVC SOLD. MARROM DIAM. 75MM (2 1/2'')</v>
          </cell>
          <cell r="C16485" t="str">
            <v>UN</v>
          </cell>
          <cell r="D16485">
            <v>13.7</v>
          </cell>
        </row>
        <row r="16486">
          <cell r="A16486" t="str">
            <v>I0480</v>
          </cell>
          <cell r="B16486" t="str">
            <v>CAP PVC SOLD. MARROM DIAM. 85MM (3'')</v>
          </cell>
          <cell r="C16486" t="str">
            <v>UN</v>
          </cell>
          <cell r="D16486">
            <v>33.700000000000003</v>
          </cell>
        </row>
        <row r="16487">
          <cell r="A16487" t="str">
            <v>I0481</v>
          </cell>
          <cell r="B16487" t="str">
            <v>CAP PVC SOLD. MARRON DIAM. 32MM (1'')</v>
          </cell>
          <cell r="C16487" t="str">
            <v>UN</v>
          </cell>
          <cell r="D16487">
            <v>1.35</v>
          </cell>
        </row>
        <row r="16488">
          <cell r="A16488" t="str">
            <v>I7434</v>
          </cell>
          <cell r="B16488" t="str">
            <v>CAPACITOR 380 VAC, 25 KVAR - INSTALADO</v>
          </cell>
          <cell r="C16488" t="str">
            <v>CJ</v>
          </cell>
          <cell r="D16488">
            <v>971.77</v>
          </cell>
        </row>
        <row r="16489">
          <cell r="A16489" t="str">
            <v>I6158</v>
          </cell>
          <cell r="B16489" t="str">
            <v>CAPACITOR DE 15KVA 380V</v>
          </cell>
          <cell r="C16489" t="str">
            <v>UN</v>
          </cell>
          <cell r="D16489">
            <v>188.5</v>
          </cell>
        </row>
        <row r="16490">
          <cell r="A16490" t="str">
            <v>I8860</v>
          </cell>
          <cell r="B16490" t="str">
            <v>CAPACITOR DE 1KVAr 380V</v>
          </cell>
          <cell r="C16490" t="str">
            <v>UN</v>
          </cell>
          <cell r="D16490">
            <v>45.21</v>
          </cell>
        </row>
        <row r="16491">
          <cell r="A16491" t="str">
            <v>I6155</v>
          </cell>
          <cell r="B16491" t="str">
            <v>CAPACITOR DE 2,5KVA 380V</v>
          </cell>
          <cell r="C16491" t="str">
            <v>UN</v>
          </cell>
          <cell r="D16491">
            <v>55.04</v>
          </cell>
        </row>
        <row r="16492">
          <cell r="A16492" t="str">
            <v>I6159</v>
          </cell>
          <cell r="B16492" t="str">
            <v>CAPACITOR DE 25KVA 380V</v>
          </cell>
          <cell r="C16492" t="str">
            <v>UN</v>
          </cell>
          <cell r="D16492">
            <v>290.86</v>
          </cell>
        </row>
        <row r="16493">
          <cell r="A16493" t="str">
            <v>I6156</v>
          </cell>
          <cell r="B16493" t="str">
            <v>CAPACITOR DE 5KVA 380V</v>
          </cell>
          <cell r="C16493" t="str">
            <v>UN</v>
          </cell>
          <cell r="D16493">
            <v>86.08</v>
          </cell>
        </row>
        <row r="16494">
          <cell r="A16494" t="str">
            <v>I6157</v>
          </cell>
          <cell r="B16494" t="str">
            <v>CAPACITOR DE 7,5KVA 380V</v>
          </cell>
          <cell r="C16494" t="str">
            <v>UN</v>
          </cell>
          <cell r="D16494">
            <v>120.82</v>
          </cell>
        </row>
        <row r="16495">
          <cell r="A16495" t="str">
            <v>I8861</v>
          </cell>
          <cell r="B16495" t="str">
            <v>CAPACITOR DE 9KVAr 380V</v>
          </cell>
          <cell r="C16495" t="str">
            <v>UN</v>
          </cell>
          <cell r="D16495">
            <v>175.66</v>
          </cell>
        </row>
        <row r="16496">
          <cell r="A16496" t="str">
            <v>I8862</v>
          </cell>
          <cell r="B16496" t="str">
            <v>CAPACITOR TRIFÁSICO DE 50KVA 440V</v>
          </cell>
          <cell r="C16496" t="str">
            <v>UN</v>
          </cell>
          <cell r="D16496">
            <v>1255.79</v>
          </cell>
        </row>
        <row r="16497">
          <cell r="A16497" t="str">
            <v>I0490</v>
          </cell>
          <cell r="B16497" t="str">
            <v>CAPATAZ DE AR COMPRIMIDO</v>
          </cell>
          <cell r="C16497" t="str">
            <v>H</v>
          </cell>
          <cell r="D16497">
            <v>13.845800000000001</v>
          </cell>
        </row>
        <row r="16498">
          <cell r="A16498" t="str">
            <v>I0491</v>
          </cell>
          <cell r="B16498" t="str">
            <v>CAPEADO DE CEREJEIRA</v>
          </cell>
          <cell r="C16498" t="str">
            <v>M2</v>
          </cell>
          <cell r="D16498">
            <v>10.4</v>
          </cell>
        </row>
        <row r="16499">
          <cell r="A16499" t="str">
            <v>I0492</v>
          </cell>
          <cell r="B16499" t="str">
            <v>CAPEADO DE MOGNO</v>
          </cell>
          <cell r="C16499" t="str">
            <v>M2</v>
          </cell>
          <cell r="D16499">
            <v>11.58</v>
          </cell>
        </row>
        <row r="16500">
          <cell r="A16500" t="str">
            <v>I0493</v>
          </cell>
          <cell r="B16500" t="str">
            <v>CAPEADO DE PAU-MARFIM</v>
          </cell>
          <cell r="C16500" t="str">
            <v>M2</v>
          </cell>
          <cell r="D16500">
            <v>11.02</v>
          </cell>
        </row>
        <row r="16501">
          <cell r="A16501" t="str">
            <v>I8575</v>
          </cell>
          <cell r="B16501" t="str">
            <v>CÁPSULA PARA SUPRESSÃO DE ÁGUA EM PVC/PEAD 3/4"</v>
          </cell>
          <cell r="C16501" t="str">
            <v>UN</v>
          </cell>
          <cell r="D16501">
            <v>3.94</v>
          </cell>
        </row>
        <row r="16502">
          <cell r="A16502" t="str">
            <v>I0494</v>
          </cell>
          <cell r="B16502" t="str">
            <v>CAPUCHINHO (1037)</v>
          </cell>
          <cell r="C16502" t="str">
            <v>UN</v>
          </cell>
          <cell r="D16502">
            <v>2.77</v>
          </cell>
        </row>
        <row r="16503">
          <cell r="A16503" t="str">
            <v>I0495</v>
          </cell>
          <cell r="B16503" t="str">
            <v>CARGA DE BATERIA A GASOLINA TIPO GOL</v>
          </cell>
          <cell r="C16503" t="str">
            <v>UN</v>
          </cell>
          <cell r="D16503">
            <v>11.44</v>
          </cell>
        </row>
        <row r="16504">
          <cell r="A16504" t="str">
            <v>I0497</v>
          </cell>
          <cell r="B16504" t="str">
            <v>CARPETE. ESPESSURA 4MM</v>
          </cell>
          <cell r="C16504" t="str">
            <v>M2</v>
          </cell>
          <cell r="D16504">
            <v>35</v>
          </cell>
        </row>
        <row r="16505">
          <cell r="A16505" t="str">
            <v>I0498</v>
          </cell>
          <cell r="B16505" t="str">
            <v>CARPINTEIRO</v>
          </cell>
          <cell r="C16505" t="str">
            <v>H</v>
          </cell>
          <cell r="D16505">
            <v>6.49</v>
          </cell>
        </row>
        <row r="16506">
          <cell r="A16506" t="str">
            <v>I2616</v>
          </cell>
          <cell r="B16506" t="str">
            <v>CARREGADEIRA DE PNEUS HP 111</v>
          </cell>
          <cell r="C16506" t="str">
            <v>UN</v>
          </cell>
          <cell r="D16506">
            <v>372388</v>
          </cell>
        </row>
        <row r="16507">
          <cell r="A16507" t="str">
            <v>I0594</v>
          </cell>
          <cell r="B16507" t="str">
            <v>CARREGADEIRA DE PNEUS HP 111 (CHI)</v>
          </cell>
          <cell r="C16507" t="str">
            <v>H</v>
          </cell>
          <cell r="D16507">
            <v>22.791000000000004</v>
          </cell>
        </row>
        <row r="16508">
          <cell r="A16508" t="str">
            <v>I0708</v>
          </cell>
          <cell r="B16508" t="str">
            <v>CARREGADEIRA DE PNEUS HP 111 (CHP)</v>
          </cell>
          <cell r="C16508" t="str">
            <v>H</v>
          </cell>
          <cell r="D16508">
            <v>115.54949999999999</v>
          </cell>
        </row>
        <row r="16509">
          <cell r="A16509" t="str">
            <v>I2617</v>
          </cell>
          <cell r="B16509" t="str">
            <v>CARREGADEIRA DE PNEUS HP 111 - ALUGUEL</v>
          </cell>
          <cell r="C16509" t="str">
            <v>UN</v>
          </cell>
          <cell r="D16509">
            <v>372388</v>
          </cell>
        </row>
        <row r="16510">
          <cell r="A16510" t="str">
            <v>I0595</v>
          </cell>
          <cell r="B16510" t="str">
            <v>CARREGADEIRA DE PNEUS HP 111 - ALUGUEL (CHI)</v>
          </cell>
          <cell r="C16510" t="str">
            <v>H</v>
          </cell>
          <cell r="D16510">
            <v>22.4832</v>
          </cell>
        </row>
        <row r="16511">
          <cell r="A16511" t="str">
            <v>I0709</v>
          </cell>
          <cell r="B16511" t="str">
            <v>CARREGADEIRA DE PNEUS HP 111 - ALUGUEL (CHP)</v>
          </cell>
          <cell r="C16511" t="str">
            <v>H</v>
          </cell>
          <cell r="D16511">
            <v>86.388149999999996</v>
          </cell>
        </row>
        <row r="16512">
          <cell r="A16512" t="str">
            <v>I2618</v>
          </cell>
          <cell r="B16512" t="str">
            <v>CARREGADEIRA DE PNEUS HP 180</v>
          </cell>
          <cell r="C16512" t="str">
            <v>UN</v>
          </cell>
          <cell r="D16512">
            <v>691422</v>
          </cell>
        </row>
        <row r="16513">
          <cell r="A16513" t="str">
            <v>I0596</v>
          </cell>
          <cell r="B16513" t="str">
            <v>CARREGADEIRA DE PNEUS HP 180 (CHI)</v>
          </cell>
          <cell r="C16513" t="str">
            <v>H</v>
          </cell>
          <cell r="D16513">
            <v>34.657500000000006</v>
          </cell>
        </row>
        <row r="16514">
          <cell r="A16514" t="str">
            <v>I0710</v>
          </cell>
          <cell r="B16514" t="str">
            <v>CARREGADEIRA DE PNEUS HP 180 (CHP)</v>
          </cell>
          <cell r="C16514" t="str">
            <v>H</v>
          </cell>
          <cell r="D16514">
            <v>197.13750000000002</v>
          </cell>
        </row>
        <row r="16515">
          <cell r="A16515" t="str">
            <v>I2619</v>
          </cell>
          <cell r="B16515" t="str">
            <v>CARREGADEIRA DE PNEUS HP 180 - ALUGUEL</v>
          </cell>
          <cell r="C16515" t="str">
            <v>UN</v>
          </cell>
          <cell r="D16515">
            <v>691422</v>
          </cell>
        </row>
        <row r="16516">
          <cell r="A16516" t="str">
            <v>I0597</v>
          </cell>
          <cell r="B16516" t="str">
            <v>CARREGADEIRA DE PNEUS HP 180 - ALUGUEL (CHI)</v>
          </cell>
          <cell r="C16516" t="str">
            <v>H</v>
          </cell>
          <cell r="D16516">
            <v>34.086000000000006</v>
          </cell>
        </row>
        <row r="16517">
          <cell r="A16517" t="str">
            <v>I0711</v>
          </cell>
          <cell r="B16517" t="str">
            <v>CARREGADEIRA DE PNEUS HP 180 - ALUGUEL (CHP)</v>
          </cell>
          <cell r="C16517" t="str">
            <v>H</v>
          </cell>
          <cell r="D16517">
            <v>145.917</v>
          </cell>
        </row>
        <row r="16518">
          <cell r="A16518" t="str">
            <v>I7485</v>
          </cell>
          <cell r="B16518" t="str">
            <v>CARRETA ESPECIAL P/TRANSP. DAS ESTACAS PRÉ-MOLDADAS</v>
          </cell>
          <cell r="C16518" t="str">
            <v>H</v>
          </cell>
          <cell r="D16518">
            <v>41</v>
          </cell>
        </row>
        <row r="16519">
          <cell r="A16519" t="str">
            <v>I4187</v>
          </cell>
          <cell r="B16519" t="str">
            <v>CARRETEL COMPLETO DN 100 x 250 PN10</v>
          </cell>
          <cell r="C16519" t="str">
            <v>UN</v>
          </cell>
          <cell r="D16519">
            <v>743.77</v>
          </cell>
        </row>
        <row r="16520">
          <cell r="A16520" t="str">
            <v>I4199</v>
          </cell>
          <cell r="B16520" t="str">
            <v>CARRETEL COMPLETO DN 1000 x 250 PN10</v>
          </cell>
          <cell r="C16520" t="str">
            <v>UN</v>
          </cell>
          <cell r="D16520">
            <v>13105.93</v>
          </cell>
        </row>
        <row r="16521">
          <cell r="A16521" t="str">
            <v>I4200</v>
          </cell>
          <cell r="B16521" t="str">
            <v>CARRETEL COMPLETO DN 1200 x 250 PN10</v>
          </cell>
          <cell r="C16521" t="str">
            <v>UN</v>
          </cell>
          <cell r="D16521">
            <v>16586.330000000002</v>
          </cell>
        </row>
        <row r="16522">
          <cell r="A16522" t="str">
            <v>I4188</v>
          </cell>
          <cell r="B16522" t="str">
            <v>CARRETEL COMPLETO DN 150 x 250 PN10</v>
          </cell>
          <cell r="C16522" t="str">
            <v>UN</v>
          </cell>
          <cell r="D16522">
            <v>974.47</v>
          </cell>
        </row>
        <row r="16523">
          <cell r="A16523" t="str">
            <v>I4189</v>
          </cell>
          <cell r="B16523" t="str">
            <v>CARRETEL COMPLETO DN 200 x 250 PN10</v>
          </cell>
          <cell r="C16523" t="str">
            <v>UN</v>
          </cell>
          <cell r="D16523">
            <v>1082.5899999999999</v>
          </cell>
        </row>
        <row r="16524">
          <cell r="A16524" t="str">
            <v>I4190</v>
          </cell>
          <cell r="B16524" t="str">
            <v>CARRETEL COMPLETO DN 250 x 250 PN10</v>
          </cell>
          <cell r="C16524" t="str">
            <v>UN</v>
          </cell>
          <cell r="D16524">
            <v>1611.23</v>
          </cell>
        </row>
        <row r="16525">
          <cell r="A16525" t="str">
            <v>I4191</v>
          </cell>
          <cell r="B16525" t="str">
            <v>CARRETEL COMPLETO DN 300 x 250 PN10</v>
          </cell>
          <cell r="C16525" t="str">
            <v>UN</v>
          </cell>
          <cell r="D16525">
            <v>1742.46</v>
          </cell>
        </row>
        <row r="16526">
          <cell r="A16526" t="str">
            <v>I4192</v>
          </cell>
          <cell r="B16526" t="str">
            <v>CARRETEL COMPLETO DN 350 x 250 PN10</v>
          </cell>
          <cell r="C16526" t="str">
            <v>UN</v>
          </cell>
          <cell r="D16526">
            <v>2248.9299999999998</v>
          </cell>
        </row>
        <row r="16527">
          <cell r="A16527" t="str">
            <v>I4193</v>
          </cell>
          <cell r="B16527" t="str">
            <v>CARRETEL COMPLETO DN 400 x 250 PN10</v>
          </cell>
          <cell r="C16527" t="str">
            <v>UN</v>
          </cell>
          <cell r="D16527">
            <v>2380.6799999999998</v>
          </cell>
        </row>
        <row r="16528">
          <cell r="A16528" t="str">
            <v>I4194</v>
          </cell>
          <cell r="B16528" t="str">
            <v>CARRETEL COMPLETO DN 500 x 250 PN10</v>
          </cell>
          <cell r="C16528" t="str">
            <v>UN</v>
          </cell>
          <cell r="D16528">
            <v>3309.33</v>
          </cell>
        </row>
        <row r="16529">
          <cell r="A16529" t="str">
            <v>I4195</v>
          </cell>
          <cell r="B16529" t="str">
            <v>CARRETEL COMPLETO DN 600 x 250 PN10</v>
          </cell>
          <cell r="C16529" t="str">
            <v>UN</v>
          </cell>
          <cell r="D16529">
            <v>6999.71</v>
          </cell>
        </row>
        <row r="16530">
          <cell r="A16530" t="str">
            <v>I4196</v>
          </cell>
          <cell r="B16530" t="str">
            <v>CARRETEL COMPLETO DN 700 x 250 PN10</v>
          </cell>
          <cell r="C16530" t="str">
            <v>UN</v>
          </cell>
          <cell r="D16530">
            <v>9152.8799999999992</v>
          </cell>
        </row>
        <row r="16531">
          <cell r="A16531" t="str">
            <v>I4186</v>
          </cell>
          <cell r="B16531" t="str">
            <v>CARRETEL COMPLETO DN 75 x 250 PN10</v>
          </cell>
          <cell r="C16531" t="str">
            <v>UN</v>
          </cell>
          <cell r="D16531">
            <v>410.06</v>
          </cell>
        </row>
        <row r="16532">
          <cell r="A16532" t="str">
            <v>I7100</v>
          </cell>
          <cell r="B16532" t="str">
            <v>CARRETEL COMPLETO DN 80 x 250 PN10</v>
          </cell>
          <cell r="C16532" t="str">
            <v>UN</v>
          </cell>
          <cell r="D16532">
            <v>410.31</v>
          </cell>
        </row>
        <row r="16533">
          <cell r="A16533" t="str">
            <v>I4197</v>
          </cell>
          <cell r="B16533" t="str">
            <v>CARRETEL COMPLETO DN 800 x 250 PN10</v>
          </cell>
          <cell r="C16533" t="str">
            <v>UN</v>
          </cell>
          <cell r="D16533">
            <v>10983.79</v>
          </cell>
        </row>
        <row r="16534">
          <cell r="A16534" t="str">
            <v>I4198</v>
          </cell>
          <cell r="B16534" t="str">
            <v>CARRETEL COMPLETO DN 900 x 250 PN10</v>
          </cell>
          <cell r="C16534" t="str">
            <v>UN</v>
          </cell>
          <cell r="D16534">
            <v>12424.91</v>
          </cell>
        </row>
        <row r="16535">
          <cell r="A16535" t="str">
            <v>I4203</v>
          </cell>
          <cell r="B16535" t="str">
            <v>CARRETEL SIMPLES DN 100 x 250</v>
          </cell>
          <cell r="C16535" t="str">
            <v>UN</v>
          </cell>
          <cell r="D16535">
            <v>318.77</v>
          </cell>
        </row>
        <row r="16536">
          <cell r="A16536" t="str">
            <v>I4215</v>
          </cell>
          <cell r="B16536" t="str">
            <v>CARRETEL SIMPLES DN 1000 x 250</v>
          </cell>
          <cell r="C16536" t="str">
            <v>UN</v>
          </cell>
          <cell r="D16536">
            <v>7088.21</v>
          </cell>
        </row>
        <row r="16537">
          <cell r="A16537" t="str">
            <v>I4216</v>
          </cell>
          <cell r="B16537" t="str">
            <v>CARRETEL SIMPLES DN 1200 x 250</v>
          </cell>
          <cell r="C16537" t="str">
            <v>UN</v>
          </cell>
          <cell r="D16537">
            <v>7678.22</v>
          </cell>
        </row>
        <row r="16538">
          <cell r="A16538" t="str">
            <v>I4204</v>
          </cell>
          <cell r="B16538" t="str">
            <v>CARRETEL SIMPLES DN 150 x 250</v>
          </cell>
          <cell r="C16538" t="str">
            <v>UN</v>
          </cell>
          <cell r="D16538">
            <v>541.09</v>
          </cell>
        </row>
        <row r="16539">
          <cell r="A16539" t="str">
            <v>I4205</v>
          </cell>
          <cell r="B16539" t="str">
            <v>CARRETEL SIMPLES DN 200 x 250</v>
          </cell>
          <cell r="C16539" t="str">
            <v>UN</v>
          </cell>
          <cell r="D16539">
            <v>635.82000000000005</v>
          </cell>
        </row>
        <row r="16540">
          <cell r="A16540" t="str">
            <v>I4206</v>
          </cell>
          <cell r="B16540" t="str">
            <v>CARRETEL SIMPLES DN 250 x 250</v>
          </cell>
          <cell r="C16540" t="str">
            <v>UN</v>
          </cell>
          <cell r="D16540">
            <v>948.42</v>
          </cell>
        </row>
        <row r="16541">
          <cell r="A16541" t="str">
            <v>I4207</v>
          </cell>
          <cell r="B16541" t="str">
            <v>CARRETEL SIMPLES DN 300 x 250</v>
          </cell>
          <cell r="C16541" t="str">
            <v>UN</v>
          </cell>
          <cell r="D16541">
            <v>998.86</v>
          </cell>
        </row>
        <row r="16542">
          <cell r="A16542" t="str">
            <v>I4208</v>
          </cell>
          <cell r="B16542" t="str">
            <v>CARRETEL SIMPLES DN 350 x 250</v>
          </cell>
          <cell r="C16542" t="str">
            <v>UN</v>
          </cell>
          <cell r="D16542">
            <v>1250.3900000000001</v>
          </cell>
        </row>
        <row r="16543">
          <cell r="A16543" t="str">
            <v>I4209</v>
          </cell>
          <cell r="B16543" t="str">
            <v>CARRETEL SIMPLES DN 400 x 250</v>
          </cell>
          <cell r="C16543" t="str">
            <v>UN</v>
          </cell>
          <cell r="D16543">
            <v>1332.29</v>
          </cell>
        </row>
        <row r="16544">
          <cell r="A16544" t="str">
            <v>I4210</v>
          </cell>
          <cell r="B16544" t="str">
            <v>CARRETEL SIMPLES DN 500 x 250</v>
          </cell>
          <cell r="C16544" t="str">
            <v>UN</v>
          </cell>
          <cell r="D16544">
            <v>2049.04</v>
          </cell>
        </row>
        <row r="16545">
          <cell r="A16545" t="str">
            <v>I4211</v>
          </cell>
          <cell r="B16545" t="str">
            <v>CARRETEL SIMPLES DN 600 x 250</v>
          </cell>
          <cell r="C16545" t="str">
            <v>UN</v>
          </cell>
          <cell r="D16545">
            <v>4031.1</v>
          </cell>
        </row>
        <row r="16546">
          <cell r="A16546" t="str">
            <v>I4212</v>
          </cell>
          <cell r="B16546" t="str">
            <v>CARRETEL SIMPLES DN 700 x 250</v>
          </cell>
          <cell r="C16546" t="str">
            <v>UN</v>
          </cell>
          <cell r="D16546">
            <v>4962.16</v>
          </cell>
        </row>
        <row r="16547">
          <cell r="A16547" t="str">
            <v>I4202</v>
          </cell>
          <cell r="B16547" t="str">
            <v>CARRETEL SIMPLES DN 75 x 250</v>
          </cell>
          <cell r="C16547" t="str">
            <v>UN</v>
          </cell>
          <cell r="D16547">
            <v>196.59</v>
          </cell>
        </row>
        <row r="16548">
          <cell r="A16548" t="str">
            <v>I7102</v>
          </cell>
          <cell r="B16548" t="str">
            <v>CARRETEL SIMPLES DN 80 x 250</v>
          </cell>
          <cell r="C16548" t="str">
            <v>UN</v>
          </cell>
          <cell r="D16548">
            <v>197.35</v>
          </cell>
        </row>
        <row r="16549">
          <cell r="A16549" t="str">
            <v>I4213</v>
          </cell>
          <cell r="B16549" t="str">
            <v>CARRETEL SIMPLES DN 800 x 250</v>
          </cell>
          <cell r="C16549" t="str">
            <v>UN</v>
          </cell>
          <cell r="D16549">
            <v>5453.82</v>
          </cell>
        </row>
        <row r="16550">
          <cell r="A16550" t="str">
            <v>I4214</v>
          </cell>
          <cell r="B16550" t="str">
            <v>CARRETEL SIMPLES DN 900 x 250</v>
          </cell>
          <cell r="C16550" t="str">
            <v>UN</v>
          </cell>
          <cell r="D16550">
            <v>5723.06</v>
          </cell>
        </row>
        <row r="16551">
          <cell r="A16551" t="str">
            <v>I2620</v>
          </cell>
          <cell r="B16551" t="str">
            <v>CARRINHO DE MÃO</v>
          </cell>
          <cell r="C16551" t="str">
            <v>UN</v>
          </cell>
          <cell r="D16551">
            <v>131</v>
          </cell>
        </row>
        <row r="16552">
          <cell r="A16552" t="str">
            <v>I0598</v>
          </cell>
          <cell r="B16552" t="str">
            <v>CARRINHO DE MÃO (CHI)</v>
          </cell>
          <cell r="C16552" t="str">
            <v>H</v>
          </cell>
          <cell r="D16552">
            <v>4.4389000000000003</v>
          </cell>
        </row>
        <row r="16553">
          <cell r="A16553" t="str">
            <v>I0712</v>
          </cell>
          <cell r="B16553" t="str">
            <v>CARRINHO DE MÃO (CHP)</v>
          </cell>
          <cell r="C16553" t="str">
            <v>H</v>
          </cell>
          <cell r="D16553">
            <v>4.6751500000000004</v>
          </cell>
        </row>
        <row r="16554">
          <cell r="A16554" t="str">
            <v>I0982</v>
          </cell>
          <cell r="B16554" t="str">
            <v>CARRO TROLLEY P/ 0,5 T</v>
          </cell>
          <cell r="C16554" t="str">
            <v>UN</v>
          </cell>
          <cell r="D16554">
            <v>1198</v>
          </cell>
        </row>
        <row r="16555">
          <cell r="A16555" t="str">
            <v>I0985</v>
          </cell>
          <cell r="B16555" t="str">
            <v>CARRO TROLLEY P/ 1,0 a 2,0 T</v>
          </cell>
          <cell r="C16555" t="str">
            <v>UN</v>
          </cell>
          <cell r="D16555">
            <v>1416</v>
          </cell>
        </row>
        <row r="16556">
          <cell r="A16556" t="str">
            <v>I6715</v>
          </cell>
          <cell r="B16556" t="str">
            <v>CARROSSEL ESPECIAL C/04 CADEIRAS, CONFEC. EM TUBO VAPOR E PINTURA ESMALTE SINTÉTICO</v>
          </cell>
          <cell r="C16556" t="str">
            <v>UN</v>
          </cell>
          <cell r="D16556">
            <v>616.36040000000003</v>
          </cell>
        </row>
        <row r="16557">
          <cell r="A16557" t="str">
            <v>I0496</v>
          </cell>
          <cell r="B16557" t="str">
            <v>CARROSSEL TIPO OLA</v>
          </cell>
          <cell r="C16557" t="str">
            <v>UN</v>
          </cell>
          <cell r="D16557">
            <v>568.94799999999998</v>
          </cell>
        </row>
        <row r="16558">
          <cell r="A16558" t="str">
            <v>I6716</v>
          </cell>
          <cell r="B16558" t="str">
            <v>CARROSSEL TIPO OLA, CONFEC. EM TUBO VAPOR E PINTURA ESMALTE SINTÉTICO</v>
          </cell>
          <cell r="C16558" t="str">
            <v>UN</v>
          </cell>
          <cell r="D16558">
            <v>568.94799999999998</v>
          </cell>
        </row>
        <row r="16559">
          <cell r="A16559" t="str">
            <v>I6248</v>
          </cell>
          <cell r="B16559" t="str">
            <v>CARTÃO DI COM 32 CANAIS</v>
          </cell>
          <cell r="C16559" t="str">
            <v>UN</v>
          </cell>
          <cell r="D16559">
            <v>4795.8599999999997</v>
          </cell>
        </row>
        <row r="16560">
          <cell r="A16560" t="str">
            <v>I6272</v>
          </cell>
          <cell r="B16560" t="str">
            <v>CARTÃO DO COM 32 CANAIS</v>
          </cell>
          <cell r="C16560" t="str">
            <v>UN</v>
          </cell>
          <cell r="D16560">
            <v>4795.8599999999997</v>
          </cell>
        </row>
        <row r="16561">
          <cell r="A16561" t="str">
            <v>I7527</v>
          </cell>
          <cell r="B16561" t="str">
            <v>CARTÕES</v>
          </cell>
          <cell r="C16561" t="str">
            <v>UN</v>
          </cell>
          <cell r="D16561">
            <v>8.2100000000000009</v>
          </cell>
        </row>
        <row r="16562">
          <cell r="A16562" t="str">
            <v>I6154</v>
          </cell>
          <cell r="B16562" t="str">
            <v>CARTUCHO COM PO P/SOLDA EXOTERMICA PADRAO 115</v>
          </cell>
          <cell r="C16562" t="str">
            <v>UN</v>
          </cell>
          <cell r="D16562">
            <v>9.17</v>
          </cell>
        </row>
        <row r="16563">
          <cell r="A16563" t="str">
            <v>I6153</v>
          </cell>
          <cell r="B16563" t="str">
            <v>CARTUCHO COM PO P/SOLDA EXOTERMICA PADRAO 90</v>
          </cell>
          <cell r="C16563" t="str">
            <v>UN</v>
          </cell>
          <cell r="D16563">
            <v>7.38</v>
          </cell>
        </row>
        <row r="16564">
          <cell r="A16564" t="str">
            <v>I7377</v>
          </cell>
          <cell r="B16564" t="str">
            <v>CARTUCHO DE SOLDA EXOTÉRMICA N.º 90</v>
          </cell>
          <cell r="C16564" t="str">
            <v>UN</v>
          </cell>
          <cell r="D16564">
            <v>22.99</v>
          </cell>
        </row>
        <row r="16565">
          <cell r="A16565" t="str">
            <v>I8559</v>
          </cell>
          <cell r="B16565" t="str">
            <v>CATALISADOR MEK</v>
          </cell>
          <cell r="C16565" t="str">
            <v>L</v>
          </cell>
          <cell r="D16565">
            <v>124.44</v>
          </cell>
        </row>
        <row r="16566">
          <cell r="A16566" t="str">
            <v>I7522</v>
          </cell>
          <cell r="B16566" t="str">
            <v>CATRACAS</v>
          </cell>
          <cell r="C16566" t="str">
            <v>UN</v>
          </cell>
          <cell r="D16566">
            <v>3141.64</v>
          </cell>
        </row>
        <row r="16567">
          <cell r="A16567" t="str">
            <v>I0599</v>
          </cell>
          <cell r="B16567" t="str">
            <v>CAVALO MEC. C/PRANCHA 2 EIXOS - ALUGUEL (CHI)</v>
          </cell>
          <cell r="C16567" t="str">
            <v>H</v>
          </cell>
          <cell r="D16567">
            <v>21.559374999999999</v>
          </cell>
        </row>
        <row r="16568">
          <cell r="A16568" t="str">
            <v>I0713</v>
          </cell>
          <cell r="B16568" t="str">
            <v>CAVALO MEC. C/PRANCHA 2 EIXOS - ALUGUEL (CHP)</v>
          </cell>
          <cell r="C16568" t="str">
            <v>H</v>
          </cell>
          <cell r="D16568">
            <v>99.107066666666668</v>
          </cell>
        </row>
        <row r="16569">
          <cell r="A16569" t="str">
            <v>I0600</v>
          </cell>
          <cell r="B16569" t="str">
            <v>CAVALO MEC. C/PRANCHA 3 EIXOS - ALUGUEL (CHI)</v>
          </cell>
          <cell r="C16569" t="str">
            <v>H</v>
          </cell>
          <cell r="D16569">
            <v>22.150000000000002</v>
          </cell>
        </row>
        <row r="16570">
          <cell r="A16570" t="str">
            <v>I0714</v>
          </cell>
          <cell r="B16570" t="str">
            <v>CAVALO MEC. C/PRANCHA 3 EIXOS - ALUGUEL (CHP)</v>
          </cell>
          <cell r="C16570" t="str">
            <v>H</v>
          </cell>
          <cell r="D16570">
            <v>120.55576666666667</v>
          </cell>
        </row>
        <row r="16571">
          <cell r="A16571" t="str">
            <v>I2673</v>
          </cell>
          <cell r="B16571" t="str">
            <v>CAVALO MECÂNICO C/ PRANCHA 2 EIXOS</v>
          </cell>
          <cell r="C16571" t="str">
            <v>UN</v>
          </cell>
          <cell r="D16571">
            <v>332100</v>
          </cell>
        </row>
        <row r="16572">
          <cell r="A16572" t="str">
            <v>I2621</v>
          </cell>
          <cell r="B16572" t="str">
            <v>CAVALO MECÂNICO C/ PRANCHA 2 EIXOS - ALUGUEL</v>
          </cell>
          <cell r="C16572" t="str">
            <v>UN</v>
          </cell>
          <cell r="D16572">
            <v>332100</v>
          </cell>
        </row>
        <row r="16573">
          <cell r="A16573" t="str">
            <v>I2674</v>
          </cell>
          <cell r="B16573" t="str">
            <v>CAVALO MECÂNICO C/ PRANCHA 3 EIXOS</v>
          </cell>
          <cell r="C16573" t="str">
            <v>UN</v>
          </cell>
          <cell r="D16573">
            <v>348433</v>
          </cell>
        </row>
        <row r="16574">
          <cell r="A16574" t="str">
            <v>I2622</v>
          </cell>
          <cell r="B16574" t="str">
            <v>CAVALO MECÂNICO C/ PRANCHA 3 EIXOS - ALUGUEL</v>
          </cell>
          <cell r="C16574" t="str">
            <v>UN</v>
          </cell>
          <cell r="D16574">
            <v>348433</v>
          </cell>
        </row>
        <row r="16575">
          <cell r="A16575" t="str">
            <v>I0601</v>
          </cell>
          <cell r="B16575" t="str">
            <v>CAVALO MECÂNICO C/PRANC. 2 EIXOS (CHI)</v>
          </cell>
          <cell r="C16575" t="str">
            <v>H</v>
          </cell>
          <cell r="D16575">
            <v>22.004166666666666</v>
          </cell>
        </row>
        <row r="16576">
          <cell r="A16576" t="str">
            <v>I0715</v>
          </cell>
          <cell r="B16576" t="str">
            <v>CAVALO MECÂNICO C/PRANC. 2 EIXOS (CHP)</v>
          </cell>
          <cell r="C16576" t="str">
            <v>H</v>
          </cell>
          <cell r="D16576">
            <v>138.08172222222223</v>
          </cell>
        </row>
        <row r="16577">
          <cell r="A16577" t="str">
            <v>I0602</v>
          </cell>
          <cell r="B16577" t="str">
            <v>CAVALO MECÂNICO C/PRANC. 3 EIXOS (CHI)</v>
          </cell>
          <cell r="C16577" t="str">
            <v>H</v>
          </cell>
          <cell r="D16577">
            <v>22.616666666666667</v>
          </cell>
        </row>
        <row r="16578">
          <cell r="A16578" t="str">
            <v>I0716</v>
          </cell>
          <cell r="B16578" t="str">
            <v>CAVALO MECÂNICO C/PRANC. 3 EIXOS (CHP)</v>
          </cell>
          <cell r="C16578" t="str">
            <v>H</v>
          </cell>
          <cell r="D16578">
            <v>168.75188888888889</v>
          </cell>
        </row>
        <row r="16579">
          <cell r="A16579" t="str">
            <v>I0500</v>
          </cell>
          <cell r="B16579" t="str">
            <v>CAVOUQUEIRO</v>
          </cell>
          <cell r="C16579" t="str">
            <v>H</v>
          </cell>
          <cell r="D16579">
            <v>4.42</v>
          </cell>
        </row>
        <row r="16580">
          <cell r="A16580" t="str">
            <v>I0502</v>
          </cell>
          <cell r="B16580" t="str">
            <v>CELULA FOTOELETRICA P/ LAMPADA 1000W, C/ SUPORTE</v>
          </cell>
          <cell r="C16580" t="str">
            <v>UN</v>
          </cell>
          <cell r="D16580">
            <v>28.97</v>
          </cell>
        </row>
        <row r="16581">
          <cell r="A16581" t="str">
            <v>I0503</v>
          </cell>
          <cell r="B16581" t="str">
            <v>CELULA FOTOELETRICA P/ LAMPADA 250W, C/ SUPORTE</v>
          </cell>
          <cell r="C16581" t="str">
            <v>UN</v>
          </cell>
          <cell r="D16581">
            <v>27.8</v>
          </cell>
        </row>
        <row r="16582">
          <cell r="A16582" t="str">
            <v>I0501</v>
          </cell>
          <cell r="B16582" t="str">
            <v>CELULA FOTOELÉTRICA P/ LÂMPADA 400W, C/ SUPORTE</v>
          </cell>
          <cell r="C16582" t="str">
            <v>UN</v>
          </cell>
          <cell r="D16582">
            <v>27.8</v>
          </cell>
        </row>
        <row r="16583">
          <cell r="A16583" t="str">
            <v>I0505</v>
          </cell>
          <cell r="B16583" t="str">
            <v>CENTRAL ALARME P/12 LAÇOS SUPERV., MOD. FIRE-LITE</v>
          </cell>
          <cell r="C16583" t="str">
            <v>UN</v>
          </cell>
          <cell r="D16583">
            <v>15211.74</v>
          </cell>
        </row>
        <row r="16584">
          <cell r="A16584" t="str">
            <v>I0506</v>
          </cell>
          <cell r="B16584" t="str">
            <v>CENTRAL ALARME P/18 LAÇOS SUPERV., MOD. FIRE-LITE</v>
          </cell>
          <cell r="C16584" t="str">
            <v>UN</v>
          </cell>
          <cell r="D16584">
            <v>22817.62</v>
          </cell>
        </row>
        <row r="16585">
          <cell r="A16585" t="str">
            <v>I0507</v>
          </cell>
          <cell r="B16585" t="str">
            <v>CENTRAL ALARME P/6 LAÇOS SUPERVIS., MOD.FIRE-LITE</v>
          </cell>
          <cell r="C16585" t="str">
            <v>UN</v>
          </cell>
          <cell r="D16585">
            <v>7605.87</v>
          </cell>
        </row>
        <row r="16586">
          <cell r="A16586" t="str">
            <v>I5980</v>
          </cell>
          <cell r="B16586" t="str">
            <v>CENTRAL DE COMAMDO DE MOTORES TIPO CPD1005</v>
          </cell>
          <cell r="C16586" t="str">
            <v>UN</v>
          </cell>
          <cell r="D16586">
            <v>4600</v>
          </cell>
        </row>
        <row r="16587">
          <cell r="A16587" t="str">
            <v>I5981</v>
          </cell>
          <cell r="B16587" t="str">
            <v>CENTRAL DE COMANDO DE MOTORES TIPO CPD2005</v>
          </cell>
          <cell r="C16587" t="str">
            <v>UN</v>
          </cell>
          <cell r="D16587">
            <v>4800</v>
          </cell>
        </row>
        <row r="16588">
          <cell r="A16588" t="str">
            <v>I7544</v>
          </cell>
          <cell r="B16588" t="str">
            <v>CENTRAL DE CONTROLE DE DETECÇÃO E ALARME DE INCÊNDIO</v>
          </cell>
          <cell r="C16588" t="str">
            <v>UN</v>
          </cell>
          <cell r="D16588">
            <v>17569.25</v>
          </cell>
        </row>
        <row r="16589">
          <cell r="A16589" t="str">
            <v>I7538</v>
          </cell>
          <cell r="B16589" t="str">
            <v>CENTRAL DE CONTROLE P/ SEGURANÇA COMPLETA</v>
          </cell>
          <cell r="C16589" t="str">
            <v>UN</v>
          </cell>
          <cell r="D16589">
            <v>3843.53</v>
          </cell>
        </row>
        <row r="16590">
          <cell r="A16590" t="str">
            <v>I7545</v>
          </cell>
          <cell r="B16590" t="str">
            <v>CENTRAL DE TELEFONIA C/ 50 RAMAIS E 10LINHAS TRONCO (FORN./MONTAGEM)</v>
          </cell>
          <cell r="C16590" t="str">
            <v>UN</v>
          </cell>
          <cell r="D16590">
            <v>19858.52</v>
          </cell>
        </row>
        <row r="16591">
          <cell r="A16591" t="str">
            <v>I7955</v>
          </cell>
          <cell r="B16591" t="str">
            <v>CENTRAL DOSADORA DE CONCRETO 50 M³/H C/ 4 SILOS</v>
          </cell>
          <cell r="C16591" t="str">
            <v>H</v>
          </cell>
          <cell r="D16591">
            <v>93</v>
          </cell>
        </row>
        <row r="16592">
          <cell r="A16592" t="str">
            <v>I8864</v>
          </cell>
          <cell r="B16592" t="str">
            <v>CENTRO DE COMANDO DE MOTORES, COMPOSTO DE 2 CHAVES TIPO SOFT STARTER, PARA MOTORES DE 100CV, TIPO CPD, CONFORME PROJETO PADRÃO</v>
          </cell>
          <cell r="C16592" t="str">
            <v>UN</v>
          </cell>
          <cell r="D16592">
            <v>37531.879999999997</v>
          </cell>
        </row>
        <row r="16593">
          <cell r="A16593" t="str">
            <v>I8863</v>
          </cell>
          <cell r="B16593" t="str">
            <v>CENTRO DE COMANDO DE MOTORES, COMPOSTO DE 2 CHAVES TIPO SOFT STARTER, PARA MOTORES DE 25CV, TIPO CPD, CONFORME PROJETO PADRÃO</v>
          </cell>
          <cell r="C16593" t="str">
            <v>UN</v>
          </cell>
          <cell r="D16593">
            <v>21154.19</v>
          </cell>
        </row>
        <row r="16594">
          <cell r="A16594" t="str">
            <v>I8865</v>
          </cell>
          <cell r="B16594" t="str">
            <v>CENTRO DE COMANDO DE MOTORES, COMPOSTO DE 3 CHAVES TIPO SOFT STARTER, PARA MOTORES DE 20CV, INCLUSIVE BANCO DE CAPACITORES</v>
          </cell>
          <cell r="C16594" t="str">
            <v>UN</v>
          </cell>
          <cell r="D16594">
            <v>33585.5</v>
          </cell>
        </row>
        <row r="16595">
          <cell r="A16595" t="str">
            <v>I0508</v>
          </cell>
          <cell r="B16595" t="str">
            <v>CERA</v>
          </cell>
          <cell r="C16595" t="str">
            <v>KG</v>
          </cell>
          <cell r="D16595">
            <v>14.66</v>
          </cell>
        </row>
        <row r="16596">
          <cell r="A16596" t="str">
            <v>I6500</v>
          </cell>
          <cell r="B16596" t="str">
            <v>CERÂMICA ESMALTADA DIMENSÕES ACIMA DE 30x30cm (900 cm²) - PEI-5/PEI-4</v>
          </cell>
          <cell r="C16596" t="str">
            <v>M2</v>
          </cell>
          <cell r="D16596">
            <v>25.5</v>
          </cell>
        </row>
        <row r="16597">
          <cell r="A16597" t="str">
            <v>I6497</v>
          </cell>
          <cell r="B16597" t="str">
            <v>CERÂMICA ESMALTADA DIMENSÕES ATÉ 10x10cm (100 cm²) - DECORATIVA</v>
          </cell>
          <cell r="C16597" t="str">
            <v>M2</v>
          </cell>
          <cell r="D16597">
            <v>29</v>
          </cell>
        </row>
        <row r="16598">
          <cell r="A16598" t="str">
            <v>I6498</v>
          </cell>
          <cell r="B16598" t="str">
            <v>CERÂMICA ESMALTADA DIMENSÕES ATÉ 30x30cm (900 cm²) - PEI-5/PEI-4</v>
          </cell>
          <cell r="C16598" t="str">
            <v>M2</v>
          </cell>
          <cell r="D16598">
            <v>22</v>
          </cell>
        </row>
        <row r="16599">
          <cell r="A16599" t="str">
            <v>I0519</v>
          </cell>
          <cell r="B16599" t="str">
            <v>CERÂMICA VERMELHA 7.5X15CM</v>
          </cell>
          <cell r="C16599" t="str">
            <v>M2</v>
          </cell>
          <cell r="D16599">
            <v>12.39</v>
          </cell>
        </row>
        <row r="16600">
          <cell r="A16600" t="str">
            <v>I8435</v>
          </cell>
          <cell r="B16600" t="str">
            <v>CERCA COM PAINÉIS TIPO NYLOFOR, EM AÇO REVESTIDO, COR VERDE C/ ALTURA DE 2,43 m - FORNECIMENTO E COLOCAÇÃO</v>
          </cell>
          <cell r="C16600" t="str">
            <v>M2</v>
          </cell>
          <cell r="D16600">
            <v>192.78</v>
          </cell>
        </row>
        <row r="16601">
          <cell r="A16601" t="str">
            <v>I0521</v>
          </cell>
          <cell r="B16601" t="str">
            <v>CHAPA AÇO INOX, ESCOVADO CHAPA 20</v>
          </cell>
          <cell r="C16601" t="str">
            <v>M2</v>
          </cell>
          <cell r="D16601">
            <v>271.39999999999998</v>
          </cell>
        </row>
        <row r="16602">
          <cell r="A16602" t="str">
            <v>I0522</v>
          </cell>
          <cell r="B16602" t="str">
            <v>CHAPA COBRE N.26 DESENV 0.33M</v>
          </cell>
          <cell r="C16602" t="str">
            <v>M</v>
          </cell>
          <cell r="D16602">
            <v>49.05</v>
          </cell>
        </row>
        <row r="16603">
          <cell r="A16603" t="str">
            <v>I0523</v>
          </cell>
          <cell r="B16603" t="str">
            <v>CHAPA COBRE N.26 DESENV 0.50M</v>
          </cell>
          <cell r="C16603" t="str">
            <v>M</v>
          </cell>
          <cell r="D16603">
            <v>71.83</v>
          </cell>
        </row>
        <row r="16604">
          <cell r="A16604" t="str">
            <v>I0524</v>
          </cell>
          <cell r="B16604" t="str">
            <v>CHAPA COMPENSADA PLASTIFICADA 18MM (1.22 X 2.44M)</v>
          </cell>
          <cell r="C16604" t="str">
            <v>M2</v>
          </cell>
          <cell r="D16604">
            <v>40.18</v>
          </cell>
        </row>
        <row r="16605">
          <cell r="A16605" t="str">
            <v>I0526</v>
          </cell>
          <cell r="B16605" t="str">
            <v>CHAPA COMPENSADO PLASTIFICADO 12MM (1.22 X 2.44M)</v>
          </cell>
          <cell r="C16605" t="str">
            <v>M2</v>
          </cell>
          <cell r="D16605">
            <v>30.23</v>
          </cell>
        </row>
        <row r="16606">
          <cell r="A16606" t="str">
            <v>I0527</v>
          </cell>
          <cell r="B16606" t="str">
            <v>CHAPA COMPENSADO RESINAD0 6MM (1.10 X 2.20M)</v>
          </cell>
          <cell r="C16606" t="str">
            <v>M2</v>
          </cell>
          <cell r="D16606">
            <v>9.01</v>
          </cell>
        </row>
        <row r="16607">
          <cell r="A16607" t="str">
            <v>I0528</v>
          </cell>
          <cell r="B16607" t="str">
            <v>CHAPA COMPENSADO RESINADO 10MM (1.10 X 2.20M)</v>
          </cell>
          <cell r="C16607" t="str">
            <v>M2</v>
          </cell>
          <cell r="D16607">
            <v>13.08</v>
          </cell>
        </row>
        <row r="16608">
          <cell r="A16608" t="str">
            <v>I0529</v>
          </cell>
          <cell r="B16608" t="str">
            <v>CHAPA COMPENSADO RESINADO 12MM (1.10 X 2.20M)</v>
          </cell>
          <cell r="C16608" t="str">
            <v>M2</v>
          </cell>
          <cell r="D16608">
            <v>15.7</v>
          </cell>
        </row>
        <row r="16609">
          <cell r="A16609" t="str">
            <v>I0534</v>
          </cell>
          <cell r="B16609" t="str">
            <v>CHAPA DE AÇO  3/16"</v>
          </cell>
          <cell r="C16609" t="str">
            <v>KG</v>
          </cell>
          <cell r="D16609">
            <v>3.81</v>
          </cell>
        </row>
        <row r="16610">
          <cell r="A16610" t="str">
            <v>I0536</v>
          </cell>
          <cell r="B16610" t="str">
            <v>CHAPA DE AÇO  ANTI-DERRAPANTE 1/4"</v>
          </cell>
          <cell r="C16610" t="str">
            <v>KG</v>
          </cell>
          <cell r="D16610">
            <v>4.41</v>
          </cell>
        </row>
        <row r="16611">
          <cell r="A16611" t="str">
            <v>I8194</v>
          </cell>
          <cell r="B16611" t="str">
            <v>CHAPA DE AÇO (3/4" - 1")</v>
          </cell>
          <cell r="C16611" t="str">
            <v>KG</v>
          </cell>
          <cell r="D16611">
            <v>6.7</v>
          </cell>
        </row>
        <row r="16612">
          <cell r="A16612" t="str">
            <v>I6043</v>
          </cell>
          <cell r="B16612" t="str">
            <v>CHAPA DE AÇO 1/8"</v>
          </cell>
          <cell r="C16612" t="str">
            <v>KG</v>
          </cell>
          <cell r="D16612">
            <v>3.94</v>
          </cell>
        </row>
        <row r="16613">
          <cell r="A16613" t="str">
            <v>I7480</v>
          </cell>
          <cell r="B16613" t="str">
            <v>CHAPA DE AÇO 10 MM</v>
          </cell>
          <cell r="C16613" t="str">
            <v>KG</v>
          </cell>
          <cell r="D16613">
            <v>3.91</v>
          </cell>
        </row>
        <row r="16614">
          <cell r="A16614" t="str">
            <v>I0532</v>
          </cell>
          <cell r="B16614" t="str">
            <v>CHAPA DE AÇO 3/16"</v>
          </cell>
          <cell r="C16614" t="str">
            <v>M2</v>
          </cell>
          <cell r="D16614">
            <v>144.9</v>
          </cell>
        </row>
        <row r="16615">
          <cell r="A16615" t="str">
            <v>I0531</v>
          </cell>
          <cell r="B16615" t="str">
            <v>CHAPA DE AÇO 7/8"</v>
          </cell>
          <cell r="C16615" t="str">
            <v>KG</v>
          </cell>
          <cell r="D16615">
            <v>6.71</v>
          </cell>
        </row>
        <row r="16616">
          <cell r="A16616" t="str">
            <v>I0533</v>
          </cell>
          <cell r="B16616" t="str">
            <v>CHAPA DE AÇO GALVANIZADA 2.0 x 1.0M,  ESP=1/16"</v>
          </cell>
          <cell r="C16616" t="str">
            <v>UN</v>
          </cell>
          <cell r="D16616">
            <v>169.1</v>
          </cell>
        </row>
        <row r="16617">
          <cell r="A16617" t="str">
            <v>I0537</v>
          </cell>
          <cell r="B16617" t="str">
            <v>CHAPA DE AÇO GALVANIZADA ESP. 0.3MM</v>
          </cell>
          <cell r="C16617" t="str">
            <v>M2</v>
          </cell>
          <cell r="D16617">
            <v>29.5</v>
          </cell>
        </row>
        <row r="16618">
          <cell r="A16618" t="str">
            <v>I0538</v>
          </cell>
          <cell r="B16618" t="str">
            <v>CHAPA DE AÇO GALVANIZADA N.26. DESENV 0.33M</v>
          </cell>
          <cell r="C16618" t="str">
            <v>M</v>
          </cell>
          <cell r="D16618">
            <v>14.13</v>
          </cell>
        </row>
        <row r="16619">
          <cell r="A16619" t="str">
            <v>I0539</v>
          </cell>
          <cell r="B16619" t="str">
            <v>CHAPA DE AÇO GALVANIZADA N.26. DESENV 0.50M</v>
          </cell>
          <cell r="C16619" t="str">
            <v>M</v>
          </cell>
          <cell r="D16619">
            <v>28.63</v>
          </cell>
        </row>
        <row r="16620">
          <cell r="A16620" t="str">
            <v>I0535</v>
          </cell>
          <cell r="B16620" t="str">
            <v>CHAPA DE AÇO INOX, N.300</v>
          </cell>
          <cell r="C16620" t="str">
            <v>M2</v>
          </cell>
          <cell r="D16620">
            <v>624.29999999999995</v>
          </cell>
        </row>
        <row r="16621">
          <cell r="A16621" t="str">
            <v>I8669</v>
          </cell>
          <cell r="B16621" t="str">
            <v>CHAPA DE AÇO PARA CAMISAS METÁLICAS</v>
          </cell>
          <cell r="C16621" t="str">
            <v>KG</v>
          </cell>
          <cell r="D16621">
            <v>2.58</v>
          </cell>
        </row>
        <row r="16622">
          <cell r="A16622" t="str">
            <v>I0530</v>
          </cell>
          <cell r="B16622" t="str">
            <v>CHAPA DE ALUMINIO 2.00  x 1.00m N. 14</v>
          </cell>
          <cell r="C16622" t="str">
            <v>UN</v>
          </cell>
          <cell r="D16622">
            <v>195.61</v>
          </cell>
        </row>
        <row r="16623">
          <cell r="A16623" t="str">
            <v>I8232</v>
          </cell>
          <cell r="B16623" t="str">
            <v>CHAPA DE ALUMÍNIO CORRUGADA COM SUPORTE DE PERFIL EM "L"</v>
          </cell>
          <cell r="C16623" t="str">
            <v>M2</v>
          </cell>
          <cell r="D16623">
            <v>712.4</v>
          </cell>
        </row>
        <row r="16624">
          <cell r="A16624" t="str">
            <v>I8618</v>
          </cell>
          <cell r="B16624" t="str">
            <v>CHAPA DE ALUMÍNIO TIPO XADREZ LAVRADA ESP. 3mm</v>
          </cell>
          <cell r="C16624" t="str">
            <v>M2</v>
          </cell>
          <cell r="D16624">
            <v>469.75</v>
          </cell>
        </row>
        <row r="16625">
          <cell r="A16625" t="str">
            <v>I7546</v>
          </cell>
          <cell r="B16625" t="str">
            <v>CHAPA DE ALUMÍNIO XADRÊS DE 1 1/4"</v>
          </cell>
          <cell r="C16625" t="str">
            <v>M2</v>
          </cell>
          <cell r="D16625">
            <v>97.81</v>
          </cell>
        </row>
        <row r="16626">
          <cell r="A16626" t="str">
            <v>I8624</v>
          </cell>
          <cell r="B16626" t="str">
            <v>CHAPA EM ALUMÍNIO N.16</v>
          </cell>
          <cell r="C16626" t="str">
            <v>M2</v>
          </cell>
          <cell r="D16626">
            <v>90.69</v>
          </cell>
        </row>
        <row r="16627">
          <cell r="A16627" t="str">
            <v>I8356</v>
          </cell>
          <cell r="B16627" t="str">
            <v>CHAPA GALVANIZADA PERFURADA DE 2mm COM PINTURA ELETROSTÁTICA</v>
          </cell>
          <cell r="C16627" t="str">
            <v>M2</v>
          </cell>
          <cell r="D16627">
            <v>126.68</v>
          </cell>
        </row>
        <row r="16628">
          <cell r="A16628" t="str">
            <v>I0540</v>
          </cell>
          <cell r="B16628" t="str">
            <v>CHAPA LISA DE FIBROCIMENTO DE 6MM</v>
          </cell>
          <cell r="C16628" t="str">
            <v>M2</v>
          </cell>
          <cell r="D16628">
            <v>39.5</v>
          </cell>
        </row>
        <row r="16629">
          <cell r="A16629" t="str">
            <v>I0541</v>
          </cell>
          <cell r="B16629" t="str">
            <v>CHAPA MADEIRA MINERALIZADA, TIPO CELOTEX</v>
          </cell>
          <cell r="C16629" t="str">
            <v>M2</v>
          </cell>
          <cell r="D16629">
            <v>37.96</v>
          </cell>
        </row>
        <row r="16630">
          <cell r="A16630" t="str">
            <v>I7483</v>
          </cell>
          <cell r="B16630" t="str">
            <v>CHAPA METÁLICA EXTERNA</v>
          </cell>
          <cell r="C16630" t="str">
            <v>KG</v>
          </cell>
          <cell r="D16630">
            <v>4.99</v>
          </cell>
        </row>
        <row r="16631">
          <cell r="A16631" t="str">
            <v>I7482</v>
          </cell>
          <cell r="B16631" t="str">
            <v>CHAPA METÁLICA INTERNA</v>
          </cell>
          <cell r="C16631" t="str">
            <v>KG</v>
          </cell>
          <cell r="D16631">
            <v>4.99</v>
          </cell>
        </row>
        <row r="16632">
          <cell r="A16632" t="str">
            <v>I0542</v>
          </cell>
          <cell r="B16632" t="str">
            <v>CHAPA POLICARBONATO 4MM, FUME</v>
          </cell>
          <cell r="C16632" t="str">
            <v>M2</v>
          </cell>
          <cell r="D16632">
            <v>43.35</v>
          </cell>
        </row>
        <row r="16633">
          <cell r="A16633" t="str">
            <v>I0543</v>
          </cell>
          <cell r="B16633" t="str">
            <v>CHAPA POLICARBONATO 4MM, FUME C/ PELICULA REFLETIVA</v>
          </cell>
          <cell r="C16633" t="str">
            <v>UN</v>
          </cell>
          <cell r="D16633">
            <v>652.29</v>
          </cell>
        </row>
        <row r="16634">
          <cell r="A16634" t="str">
            <v>I0544</v>
          </cell>
          <cell r="B16634" t="str">
            <v>CHAPA POLICARBONATO 6MM,ALVEOLAR CRISTAL</v>
          </cell>
          <cell r="C16634" t="str">
            <v>M2</v>
          </cell>
          <cell r="D16634">
            <v>89.69</v>
          </cell>
        </row>
        <row r="16635">
          <cell r="A16635" t="str">
            <v>I0545</v>
          </cell>
          <cell r="B16635" t="str">
            <v>CHAPA POLICARBONATO 6MM,COMPACTO CRISTAL</v>
          </cell>
          <cell r="C16635" t="str">
            <v>M2</v>
          </cell>
          <cell r="D16635">
            <v>346.13</v>
          </cell>
        </row>
        <row r="16636">
          <cell r="A16636" t="str">
            <v>I6619</v>
          </cell>
          <cell r="B16636" t="str">
            <v>CHAPIM DE GRANITO VERDE MERUOCA</v>
          </cell>
          <cell r="C16636" t="str">
            <v>M2</v>
          </cell>
          <cell r="D16636">
            <v>291</v>
          </cell>
        </row>
        <row r="16637">
          <cell r="A16637" t="str">
            <v>I0546</v>
          </cell>
          <cell r="B16637" t="str">
            <v>CHAVE COMUTADORA P/ AMPERIMETRO/VOLTIMETRO</v>
          </cell>
          <cell r="C16637" t="str">
            <v>UN</v>
          </cell>
          <cell r="D16637">
            <v>67.14</v>
          </cell>
        </row>
        <row r="16638">
          <cell r="A16638" t="str">
            <v>I0547</v>
          </cell>
          <cell r="B16638" t="str">
            <v>CHAVE FACA 3X200A CLASSE 15KV</v>
          </cell>
          <cell r="C16638" t="str">
            <v>UN</v>
          </cell>
          <cell r="D16638">
            <v>934</v>
          </cell>
        </row>
        <row r="16639">
          <cell r="A16639" t="str">
            <v>I0549</v>
          </cell>
          <cell r="B16639" t="str">
            <v>CHAVE FUSIVEL INDICADORA 15KV/50A-RUPTURA 1200A</v>
          </cell>
          <cell r="C16639" t="str">
            <v>UN</v>
          </cell>
          <cell r="D16639">
            <v>241.47</v>
          </cell>
        </row>
        <row r="16640">
          <cell r="A16640" t="str">
            <v>I8211</v>
          </cell>
          <cell r="B16640" t="str">
            <v>CHAVE FUSÍVEL INDICADORA UNIPOLAR 15KV-300A CORRENTE RUPTURA 2,0 KV</v>
          </cell>
          <cell r="C16640" t="str">
            <v>UN</v>
          </cell>
          <cell r="D16640">
            <v>151.02000000000001</v>
          </cell>
        </row>
        <row r="16641">
          <cell r="A16641" t="str">
            <v>I0551</v>
          </cell>
          <cell r="B16641" t="str">
            <v>CHAVE GERAL 3X200A-BASE DE MARMORE</v>
          </cell>
          <cell r="C16641" t="str">
            <v>UN</v>
          </cell>
          <cell r="D16641">
            <v>315.70999999999998</v>
          </cell>
        </row>
        <row r="16642">
          <cell r="A16642" t="str">
            <v>I7537</v>
          </cell>
          <cell r="B16642" t="str">
            <v>CHAVE PRESSOSTÁTICA 2"</v>
          </cell>
          <cell r="C16642" t="str">
            <v>UN</v>
          </cell>
          <cell r="D16642">
            <v>375.9</v>
          </cell>
        </row>
        <row r="16643">
          <cell r="A16643" t="str">
            <v>I0552</v>
          </cell>
          <cell r="B16643" t="str">
            <v>CHAVE SECCIONADORA ACION. ALAVANCA 1X40A</v>
          </cell>
          <cell r="C16643" t="str">
            <v>UN</v>
          </cell>
          <cell r="D16643">
            <v>126.73</v>
          </cell>
        </row>
        <row r="16644">
          <cell r="A16644" t="str">
            <v>I0553</v>
          </cell>
          <cell r="B16644" t="str">
            <v>CHAVE SECCIONADORA ACION. ALAVANCA 3X100A</v>
          </cell>
          <cell r="C16644" t="str">
            <v>UN</v>
          </cell>
          <cell r="D16644">
            <v>398.2</v>
          </cell>
        </row>
        <row r="16645">
          <cell r="A16645" t="str">
            <v>I0554</v>
          </cell>
          <cell r="B16645" t="str">
            <v>CHAVE SECCIONADORA ACION. ALAVANCA 3X40A</v>
          </cell>
          <cell r="C16645" t="str">
            <v>UN</v>
          </cell>
          <cell r="D16645">
            <v>141.83000000000001</v>
          </cell>
        </row>
        <row r="16646">
          <cell r="A16646" t="str">
            <v>I0555</v>
          </cell>
          <cell r="B16646" t="str">
            <v>CHAVE SECCIONADORA ACION. ALAVANCA 3X63A</v>
          </cell>
          <cell r="C16646" t="str">
            <v>UN</v>
          </cell>
          <cell r="D16646">
            <v>243.77</v>
          </cell>
        </row>
        <row r="16647">
          <cell r="A16647" t="str">
            <v>I7431</v>
          </cell>
          <cell r="B16647" t="str">
            <v>CHAVE SECCIONADORA C/ FUSÍVEL, ABERTURA SOB CARGA, 15 kV, 160 A</v>
          </cell>
          <cell r="C16647" t="str">
            <v>UN</v>
          </cell>
          <cell r="D16647">
            <v>1438.04</v>
          </cell>
        </row>
        <row r="16648">
          <cell r="A16648" t="str">
            <v>I0556</v>
          </cell>
          <cell r="B16648" t="str">
            <v>CHAVE SECCIONADORA ROTATIVA 3X100A</v>
          </cell>
          <cell r="C16648" t="str">
            <v>UN</v>
          </cell>
          <cell r="D16648">
            <v>468</v>
          </cell>
        </row>
        <row r="16649">
          <cell r="A16649" t="str">
            <v>I0557</v>
          </cell>
          <cell r="B16649" t="str">
            <v>CHAVE SECCIONADORA ROTATIVA 3X125A</v>
          </cell>
          <cell r="C16649" t="str">
            <v>UN</v>
          </cell>
          <cell r="D16649">
            <v>525.97</v>
          </cell>
        </row>
        <row r="16650">
          <cell r="A16650" t="str">
            <v>I0558</v>
          </cell>
          <cell r="B16650" t="str">
            <v>CHAVE SECCIONADORA ROTATIVA 3X16A</v>
          </cell>
          <cell r="C16650" t="str">
            <v>UN</v>
          </cell>
          <cell r="D16650">
            <v>72.17</v>
          </cell>
        </row>
        <row r="16651">
          <cell r="A16651" t="str">
            <v>I0559</v>
          </cell>
          <cell r="B16651" t="str">
            <v>CHAVE SECCIONADORA ROTATIVA 3X200A</v>
          </cell>
          <cell r="C16651" t="str">
            <v>UN</v>
          </cell>
          <cell r="D16651">
            <v>290</v>
          </cell>
        </row>
        <row r="16652">
          <cell r="A16652" t="str">
            <v>I0560</v>
          </cell>
          <cell r="B16652" t="str">
            <v>CHAVE SECCIONADORA ROTATIVA 3X250A</v>
          </cell>
          <cell r="C16652" t="str">
            <v>UN</v>
          </cell>
          <cell r="D16652">
            <v>290</v>
          </cell>
        </row>
        <row r="16653">
          <cell r="A16653" t="str">
            <v>I0561</v>
          </cell>
          <cell r="B16653" t="str">
            <v>CHAVE SECCIONADORA ROTATIVA 3X25A</v>
          </cell>
          <cell r="C16653" t="str">
            <v>UN</v>
          </cell>
          <cell r="D16653">
            <v>92.85</v>
          </cell>
        </row>
        <row r="16654">
          <cell r="A16654" t="str">
            <v>I0562</v>
          </cell>
          <cell r="B16654" t="str">
            <v>CHAVE SECCIONADORA ROTATIVA 3X40A</v>
          </cell>
          <cell r="C16654" t="str">
            <v>UN</v>
          </cell>
          <cell r="D16654">
            <v>176.63</v>
          </cell>
        </row>
        <row r="16655">
          <cell r="A16655" t="str">
            <v>I0563</v>
          </cell>
          <cell r="B16655" t="str">
            <v>CHAVE SECCIONADORA ROTATIVA 3X63A</v>
          </cell>
          <cell r="C16655" t="str">
            <v>UN</v>
          </cell>
          <cell r="D16655">
            <v>242.5</v>
          </cell>
        </row>
        <row r="16656">
          <cell r="A16656" t="str">
            <v>I7437</v>
          </cell>
          <cell r="B16656" t="str">
            <v>CHAVE SELETORA DE 3 POSIÇÕES</v>
          </cell>
          <cell r="C16656" t="str">
            <v>UN</v>
          </cell>
          <cell r="D16656">
            <v>100</v>
          </cell>
        </row>
        <row r="16657">
          <cell r="A16657" t="str">
            <v>I0791</v>
          </cell>
          <cell r="B16657" t="str">
            <v>CHUMBADOR DE 3/8''</v>
          </cell>
          <cell r="C16657" t="str">
            <v>UN</v>
          </cell>
          <cell r="D16657">
            <v>2</v>
          </cell>
        </row>
        <row r="16658">
          <cell r="A16658" t="str">
            <v>I7552</v>
          </cell>
          <cell r="B16658" t="str">
            <v>CHUMBADOR FISCHER FCB 1/4"</v>
          </cell>
          <cell r="C16658" t="str">
            <v>UN</v>
          </cell>
          <cell r="D16658">
            <v>0.94</v>
          </cell>
        </row>
        <row r="16659">
          <cell r="A16659" t="str">
            <v>I0793</v>
          </cell>
          <cell r="B16659" t="str">
            <v>CHUMBADOR TIPO PARABOULT 1/4 X 1 3/4"</v>
          </cell>
          <cell r="C16659" t="str">
            <v>UN</v>
          </cell>
          <cell r="D16659">
            <v>1.5</v>
          </cell>
        </row>
        <row r="16660">
          <cell r="A16660" t="str">
            <v>I0990</v>
          </cell>
          <cell r="B16660" t="str">
            <v>CHUMBADOR TIPO PARABOULT 3/4"x6 1/4"</v>
          </cell>
          <cell r="C16660" t="str">
            <v>UN</v>
          </cell>
          <cell r="D16660">
            <v>17.73</v>
          </cell>
        </row>
        <row r="16661">
          <cell r="A16661" t="str">
            <v>I0794</v>
          </cell>
          <cell r="B16661" t="str">
            <v>CHUMBADOR TIPO PARABOULT 3/8 X 3 1/2"</v>
          </cell>
          <cell r="C16661" t="str">
            <v>UN</v>
          </cell>
          <cell r="D16661">
            <v>2.69</v>
          </cell>
        </row>
        <row r="16662">
          <cell r="A16662" t="str">
            <v>I6167</v>
          </cell>
          <cell r="B16662" t="str">
            <v>CHUVEIRO COM ARTICULAÇÃO CROMADO 1/2"</v>
          </cell>
          <cell r="C16662" t="str">
            <v>UN</v>
          </cell>
          <cell r="D16662">
            <v>68.599999999999994</v>
          </cell>
        </row>
        <row r="16663">
          <cell r="A16663" t="str">
            <v>I0795</v>
          </cell>
          <cell r="B16663" t="str">
            <v>CHUVEIRO ELETRICO 220V/2500W</v>
          </cell>
          <cell r="C16663" t="str">
            <v>UN</v>
          </cell>
          <cell r="D16663">
            <v>98.4</v>
          </cell>
        </row>
        <row r="16664">
          <cell r="A16664" t="str">
            <v>I0796</v>
          </cell>
          <cell r="B16664" t="str">
            <v>CHUVEIRO PLASTICO</v>
          </cell>
          <cell r="C16664" t="str">
            <v>UN</v>
          </cell>
          <cell r="D16664">
            <v>7.38</v>
          </cell>
        </row>
        <row r="16665">
          <cell r="A16665" t="str">
            <v>I0797</v>
          </cell>
          <cell r="B16665" t="str">
            <v>CHUVEIRO-DUCHA CROMADO 1/2''</v>
          </cell>
          <cell r="C16665" t="str">
            <v>UN</v>
          </cell>
          <cell r="D16665">
            <v>41.82</v>
          </cell>
        </row>
        <row r="16666">
          <cell r="A16666" t="str">
            <v>I0799</v>
          </cell>
          <cell r="B16666" t="str">
            <v>CIMENTO BRANCO</v>
          </cell>
          <cell r="C16666" t="str">
            <v>KG</v>
          </cell>
          <cell r="D16666">
            <v>2.2000000000000002</v>
          </cell>
        </row>
        <row r="16667">
          <cell r="A16667" t="str">
            <v>I0800</v>
          </cell>
          <cell r="B16667" t="str">
            <v>CIMENTO COLANTE</v>
          </cell>
          <cell r="C16667" t="str">
            <v>KG</v>
          </cell>
          <cell r="D16667">
            <v>0.55000000000000004</v>
          </cell>
        </row>
        <row r="16668">
          <cell r="A16668" t="str">
            <v>I0801</v>
          </cell>
          <cell r="B16668" t="str">
            <v>CIMENTO ESPECIAL IMPERMEABILIZANTE N.1</v>
          </cell>
          <cell r="C16668" t="str">
            <v>KG</v>
          </cell>
          <cell r="D16668">
            <v>4.4000000000000004</v>
          </cell>
        </row>
        <row r="16669">
          <cell r="A16669" t="str">
            <v>I0802</v>
          </cell>
          <cell r="B16669" t="str">
            <v>CIMENTO ESPECIAL TIPO K11 DA HEI'DI</v>
          </cell>
          <cell r="C16669" t="str">
            <v>KG</v>
          </cell>
          <cell r="D16669">
            <v>7.6</v>
          </cell>
        </row>
        <row r="16670">
          <cell r="A16670" t="str">
            <v>I0803</v>
          </cell>
          <cell r="B16670" t="str">
            <v>CIMENTO ESPECIAL TIPO KZ DA HEY"DI</v>
          </cell>
          <cell r="C16670" t="str">
            <v>KG</v>
          </cell>
          <cell r="D16670">
            <v>11.4</v>
          </cell>
        </row>
        <row r="16671">
          <cell r="A16671" t="str">
            <v>I0804</v>
          </cell>
          <cell r="B16671" t="str">
            <v>CIMENTO IMPERMEABILIZANTE DE PEGA ULTRA RAPIDO</v>
          </cell>
          <cell r="C16671" t="str">
            <v>KG</v>
          </cell>
          <cell r="D16671">
            <v>6.23</v>
          </cell>
        </row>
        <row r="16672">
          <cell r="A16672" t="str">
            <v>I0805</v>
          </cell>
          <cell r="B16672" t="str">
            <v>CIMENTO PORTLAND</v>
          </cell>
          <cell r="C16672" t="str">
            <v>KG</v>
          </cell>
          <cell r="D16672">
            <v>0.5</v>
          </cell>
        </row>
        <row r="16673">
          <cell r="A16673" t="str">
            <v>I7954</v>
          </cell>
          <cell r="B16673" t="str">
            <v>CIMENTO PORTLAND À GRANEL</v>
          </cell>
          <cell r="C16673" t="str">
            <v>KG</v>
          </cell>
          <cell r="D16673">
            <v>0.41</v>
          </cell>
        </row>
        <row r="16674">
          <cell r="A16674" t="str">
            <v>I0806</v>
          </cell>
          <cell r="B16674" t="str">
            <v>CINTA DE AÇO GALVANIZADO</v>
          </cell>
          <cell r="C16674" t="str">
            <v>UN</v>
          </cell>
          <cell r="D16674">
            <v>7.72</v>
          </cell>
        </row>
        <row r="16675">
          <cell r="A16675" t="str">
            <v>I6788</v>
          </cell>
          <cell r="B16675" t="str">
            <v>CINTA DE ALUMINIO 1/2"</v>
          </cell>
          <cell r="C16675" t="str">
            <v>M</v>
          </cell>
          <cell r="D16675">
            <v>0.83</v>
          </cell>
        </row>
        <row r="16676">
          <cell r="A16676" t="str">
            <v>I0807</v>
          </cell>
          <cell r="B16676" t="str">
            <v>CITIPLAC J-2 - FORNECIMENTO E EXECUÇÃO</v>
          </cell>
          <cell r="C16676" t="str">
            <v>M2</v>
          </cell>
          <cell r="D16676">
            <v>18.8</v>
          </cell>
        </row>
        <row r="16677">
          <cell r="A16677" t="str">
            <v>I7925</v>
          </cell>
          <cell r="B16677" t="str">
            <v>CLARABÓIA ARTIFICIAL 60X200CM COM DIFUSOR APOIADO NO FORRO E LUMINÁRIA MAIS REATOR ELETRÔNICO APLICADOS NA LAJE PARA 2 FLUORESCENTES 32W COR QUENTE</v>
          </cell>
          <cell r="C16677" t="str">
            <v>UN</v>
          </cell>
          <cell r="D16677">
            <v>109.62</v>
          </cell>
        </row>
        <row r="16678">
          <cell r="A16678" t="str">
            <v>I0808</v>
          </cell>
          <cell r="B16678" t="str">
            <v>CLEATS P/LIGACAO APARENTE</v>
          </cell>
          <cell r="C16678" t="str">
            <v>UN</v>
          </cell>
          <cell r="D16678">
            <v>0.37</v>
          </cell>
        </row>
        <row r="16679">
          <cell r="A16679" t="str">
            <v>I8698</v>
          </cell>
          <cell r="B16679" t="str">
            <v>CLORADOR DE PASTILHA PARA CLORO ORGÂNICO - CAPACIDADE E AUTONOMIA MÍNIMA PARA TRATAR 2.500M3 DE ÁGUA POR CARGA DE CLORO</v>
          </cell>
          <cell r="C16679" t="str">
            <v>UN</v>
          </cell>
          <cell r="D16679">
            <v>2500</v>
          </cell>
        </row>
        <row r="16680">
          <cell r="A16680" t="str">
            <v>I6622</v>
          </cell>
          <cell r="B16680" t="str">
            <v>CLORADOR P/ CLORO GASOSO COMPLETO, CAP, ATÉ  2 kg/h</v>
          </cell>
          <cell r="C16680" t="str">
            <v>UN</v>
          </cell>
          <cell r="D16680">
            <v>1362.67</v>
          </cell>
        </row>
        <row r="16681">
          <cell r="A16681" t="str">
            <v>I6627</v>
          </cell>
          <cell r="B16681" t="str">
            <v>CLORADOR P/CLORO GASOSO COMPLETO,CAPACIDADE 4kg/h</v>
          </cell>
          <cell r="C16681" t="str">
            <v>UN</v>
          </cell>
          <cell r="D16681">
            <v>1362.67</v>
          </cell>
        </row>
        <row r="16682">
          <cell r="A16682" t="str">
            <v>I6628</v>
          </cell>
          <cell r="B16682" t="str">
            <v>CLORADOR P/CLORO GASOSO COMPLETO,CAPACIDADE10kg/h</v>
          </cell>
          <cell r="C16682" t="str">
            <v>UN</v>
          </cell>
          <cell r="D16682">
            <v>2366.92</v>
          </cell>
        </row>
        <row r="16683">
          <cell r="A16683" t="str">
            <v>I0810</v>
          </cell>
          <cell r="B16683" t="str">
            <v>COBOGÓ ANTI-CHUVA (50x40)CM</v>
          </cell>
          <cell r="C16683" t="str">
            <v>UN</v>
          </cell>
          <cell r="D16683">
            <v>4.21</v>
          </cell>
        </row>
        <row r="16684">
          <cell r="A16684" t="str">
            <v>I0811</v>
          </cell>
          <cell r="B16684" t="str">
            <v>COBOGO DE CIMENTO TIPO DIAMANTE</v>
          </cell>
          <cell r="C16684" t="str">
            <v>M2</v>
          </cell>
          <cell r="D16684">
            <v>35.9</v>
          </cell>
        </row>
        <row r="16685">
          <cell r="A16685" t="str">
            <v>I0822</v>
          </cell>
          <cell r="B16685" t="str">
            <v>COBOGO DE CONCRETO TIPO PESTANA (32x12x6)CM</v>
          </cell>
          <cell r="C16685" t="str">
            <v>UN</v>
          </cell>
          <cell r="D16685">
            <v>1.88</v>
          </cell>
        </row>
        <row r="16686">
          <cell r="A16686" t="str">
            <v>I0823</v>
          </cell>
          <cell r="B16686" t="str">
            <v>COBOGO DE CONCRETO TIPO VENEZIANO (50X50X6)CM</v>
          </cell>
          <cell r="C16686" t="str">
            <v>UN</v>
          </cell>
          <cell r="D16686">
            <v>4.07</v>
          </cell>
        </row>
        <row r="16687">
          <cell r="A16687" t="str">
            <v>I8360</v>
          </cell>
          <cell r="B16687" t="str">
            <v>COBOGÓ DE VIDRO 20x10x18 cm</v>
          </cell>
          <cell r="C16687" t="str">
            <v>UN</v>
          </cell>
          <cell r="D16687">
            <v>19.32</v>
          </cell>
        </row>
        <row r="16688">
          <cell r="A16688" t="str">
            <v>I0812</v>
          </cell>
          <cell r="B16688" t="str">
            <v>COELCE - LIGAÇÃO TRIFASICA</v>
          </cell>
          <cell r="C16688" t="str">
            <v>UN</v>
          </cell>
          <cell r="D16688">
            <v>367.38</v>
          </cell>
        </row>
        <row r="16689">
          <cell r="A16689" t="str">
            <v>I0813</v>
          </cell>
          <cell r="B16689" t="str">
            <v>COFRE-TRANCA PARA GRADES DE FERRO</v>
          </cell>
          <cell r="C16689" t="str">
            <v>UN</v>
          </cell>
          <cell r="D16689">
            <v>2455</v>
          </cell>
        </row>
        <row r="16690">
          <cell r="A16690" t="str">
            <v>I0814</v>
          </cell>
          <cell r="B16690" t="str">
            <v>COLA ESPECIAL 'PVA'</v>
          </cell>
          <cell r="C16690" t="str">
            <v>KG</v>
          </cell>
          <cell r="D16690">
            <v>17.03</v>
          </cell>
        </row>
        <row r="16691">
          <cell r="A16691" t="str">
            <v>I0815</v>
          </cell>
          <cell r="B16691" t="str">
            <v>COLA ESPECIAL DE NEOPRENE</v>
          </cell>
          <cell r="C16691" t="str">
            <v>KG</v>
          </cell>
          <cell r="D16691">
            <v>15.19</v>
          </cell>
        </row>
        <row r="16692">
          <cell r="A16692" t="str">
            <v>I0816</v>
          </cell>
          <cell r="B16692" t="str">
            <v>COLA FORMICA</v>
          </cell>
          <cell r="C16692" t="str">
            <v>KG</v>
          </cell>
          <cell r="D16692">
            <v>14.01</v>
          </cell>
        </row>
        <row r="16693">
          <cell r="A16693" t="str">
            <v>I0817</v>
          </cell>
          <cell r="B16693" t="str">
            <v>COLA PARA PINTURA</v>
          </cell>
          <cell r="C16693" t="str">
            <v>KG</v>
          </cell>
          <cell r="D16693">
            <v>8.36</v>
          </cell>
        </row>
        <row r="16694">
          <cell r="A16694" t="str">
            <v>I8621</v>
          </cell>
          <cell r="B16694" t="str">
            <v>COLA VINIL PARA PVC</v>
          </cell>
          <cell r="C16694" t="str">
            <v>KG</v>
          </cell>
          <cell r="D16694">
            <v>28.8</v>
          </cell>
        </row>
        <row r="16695">
          <cell r="A16695" t="str">
            <v>I2911</v>
          </cell>
          <cell r="B16695" t="str">
            <v>COLAR  DE TOMADA SAIDA ROSC. BUCHA LATÃO DN 75 x 1/2"</v>
          </cell>
          <cell r="C16695" t="str">
            <v>UN</v>
          </cell>
          <cell r="D16695">
            <v>9.27</v>
          </cell>
        </row>
        <row r="16696">
          <cell r="A16696" t="str">
            <v>I2917</v>
          </cell>
          <cell r="B16696" t="str">
            <v>COLAR DE TOMADA FoFo P/ TUBOS DE PVC DN 100 x 1"</v>
          </cell>
          <cell r="C16696" t="str">
            <v>UN</v>
          </cell>
          <cell r="D16696">
            <v>36.6</v>
          </cell>
        </row>
        <row r="16697">
          <cell r="A16697" t="str">
            <v>I2919</v>
          </cell>
          <cell r="B16697" t="str">
            <v>COLAR DE TOMADA FoFo P/ TUBOS DE PVC DN 150 x 1"</v>
          </cell>
          <cell r="C16697" t="str">
            <v>UN</v>
          </cell>
          <cell r="D16697">
            <v>45.59</v>
          </cell>
        </row>
        <row r="16698">
          <cell r="A16698" t="str">
            <v>I2918</v>
          </cell>
          <cell r="B16698" t="str">
            <v>COLAR DE TOMADA FoFo P/ TUBOS DE PVC DN 150 x 3/4"</v>
          </cell>
          <cell r="C16698" t="str">
            <v>UN</v>
          </cell>
          <cell r="D16698">
            <v>45.59</v>
          </cell>
        </row>
        <row r="16699">
          <cell r="A16699" t="str">
            <v>I2921</v>
          </cell>
          <cell r="B16699" t="str">
            <v>COLAR DE TOMADA FoFo P/ TUBOS DE PVC DN 200 x 1"</v>
          </cell>
          <cell r="C16699" t="str">
            <v>UN</v>
          </cell>
          <cell r="D16699">
            <v>71.64</v>
          </cell>
        </row>
        <row r="16700">
          <cell r="A16700" t="str">
            <v>I2920</v>
          </cell>
          <cell r="B16700" t="str">
            <v>COLAR DE TOMADA FoFo P/ TUBOS DE PVC DN 200 x 3/4"</v>
          </cell>
          <cell r="C16700" t="str">
            <v>UN</v>
          </cell>
          <cell r="D16700">
            <v>71.64</v>
          </cell>
        </row>
        <row r="16701">
          <cell r="A16701" t="str">
            <v>I2923</v>
          </cell>
          <cell r="B16701" t="str">
            <v>COLAR DE TOMADA FoFo P/ TUBOS DE PVC DN 250 x 1"</v>
          </cell>
          <cell r="C16701" t="str">
            <v>UN</v>
          </cell>
          <cell r="D16701">
            <v>79.89</v>
          </cell>
        </row>
        <row r="16702">
          <cell r="A16702" t="str">
            <v>I2922</v>
          </cell>
          <cell r="B16702" t="str">
            <v>COLAR DE TOMADA FoFo P/ TUBOS DE PVC DN 250 x 3/4"</v>
          </cell>
          <cell r="C16702" t="str">
            <v>UN</v>
          </cell>
          <cell r="D16702">
            <v>79.89</v>
          </cell>
        </row>
        <row r="16703">
          <cell r="A16703" t="str">
            <v>I2925</v>
          </cell>
          <cell r="B16703" t="str">
            <v>COLAR DE TOMADA FoFo P/ TUBOS DE PVC DN 300 x 1"</v>
          </cell>
          <cell r="C16703" t="str">
            <v>UN</v>
          </cell>
          <cell r="D16703">
            <v>88.99</v>
          </cell>
        </row>
        <row r="16704">
          <cell r="A16704" t="str">
            <v>I2924</v>
          </cell>
          <cell r="B16704" t="str">
            <v>COLAR DE TOMADA FoFo P/ TUBOS DE PVC DN 300 x 3/4"</v>
          </cell>
          <cell r="C16704" t="str">
            <v>UN</v>
          </cell>
          <cell r="D16704">
            <v>88.99</v>
          </cell>
        </row>
        <row r="16705">
          <cell r="A16705" t="str">
            <v>I2915</v>
          </cell>
          <cell r="B16705" t="str">
            <v>COLAR DE TOMADA FoFo P/ TUBOS DE PVC DN 50 x 1"</v>
          </cell>
          <cell r="C16705" t="str">
            <v>UN</v>
          </cell>
          <cell r="D16705">
            <v>26</v>
          </cell>
        </row>
        <row r="16706">
          <cell r="A16706" t="str">
            <v>I2916</v>
          </cell>
          <cell r="B16706" t="str">
            <v>COLAR DE TOMADA FoFo P/ TUBOS DE PVC DN 75 x 1"</v>
          </cell>
          <cell r="C16706" t="str">
            <v>UN</v>
          </cell>
          <cell r="D16706">
            <v>28.81</v>
          </cell>
        </row>
        <row r="16707">
          <cell r="A16707" t="str">
            <v>I2927</v>
          </cell>
          <cell r="B16707" t="str">
            <v>COLAR DE TOMADA FoFo P/TUBOS PVC / DEFoFo DN 100 x 1"</v>
          </cell>
          <cell r="C16707" t="str">
            <v>UN</v>
          </cell>
          <cell r="D16707">
            <v>36.6</v>
          </cell>
        </row>
        <row r="16708">
          <cell r="A16708" t="str">
            <v>I2926</v>
          </cell>
          <cell r="B16708" t="str">
            <v>COLAR DE TOMADA FoFo P/TUBOS PVC / DEFoFo DN 100 x 3/4"</v>
          </cell>
          <cell r="C16708" t="str">
            <v>UN</v>
          </cell>
          <cell r="D16708">
            <v>36.6</v>
          </cell>
        </row>
        <row r="16709">
          <cell r="A16709" t="str">
            <v>I2929</v>
          </cell>
          <cell r="B16709" t="str">
            <v>COLAR DE TOMADA FoFo P/TUBOS PVC / DEFoFo DN 150 x 1"</v>
          </cell>
          <cell r="C16709" t="str">
            <v>UN</v>
          </cell>
          <cell r="D16709">
            <v>45.59</v>
          </cell>
        </row>
        <row r="16710">
          <cell r="A16710" t="str">
            <v>I2928</v>
          </cell>
          <cell r="B16710" t="str">
            <v>COLAR DE TOMADA FoFo P/TUBOS PVC / DEFoFo DN 150 x 3/4"</v>
          </cell>
          <cell r="C16710" t="str">
            <v>UN</v>
          </cell>
          <cell r="D16710">
            <v>45.59</v>
          </cell>
        </row>
        <row r="16711">
          <cell r="A16711" t="str">
            <v>I2931</v>
          </cell>
          <cell r="B16711" t="str">
            <v>COLAR DE TOMADA FoFo P/TUBOS PVC / DEFoFo DN 200 x 1"</v>
          </cell>
          <cell r="C16711" t="str">
            <v>UN</v>
          </cell>
          <cell r="D16711">
            <v>71.64</v>
          </cell>
        </row>
        <row r="16712">
          <cell r="A16712" t="str">
            <v>I2930</v>
          </cell>
          <cell r="B16712" t="str">
            <v>COLAR DE TOMADA FoFo P/TUBOS PVC / DEFoFo DN 200 x 3/4"</v>
          </cell>
          <cell r="C16712" t="str">
            <v>UN</v>
          </cell>
          <cell r="D16712">
            <v>71.64</v>
          </cell>
        </row>
        <row r="16713">
          <cell r="A16713" t="str">
            <v>I2933</v>
          </cell>
          <cell r="B16713" t="str">
            <v>COLAR DE TOMADA FoFo P/TUBOS PVC / DEFoFo DN 250 x 1"</v>
          </cell>
          <cell r="C16713" t="str">
            <v>UN</v>
          </cell>
          <cell r="D16713">
            <v>79.89</v>
          </cell>
        </row>
        <row r="16714">
          <cell r="A16714" t="str">
            <v>I2932</v>
          </cell>
          <cell r="B16714" t="str">
            <v>COLAR DE TOMADA FoFo P/TUBOS PVC / DEFoFo DN 250 x 3/4"</v>
          </cell>
          <cell r="C16714" t="str">
            <v>UN</v>
          </cell>
          <cell r="D16714">
            <v>79.89</v>
          </cell>
        </row>
        <row r="16715">
          <cell r="A16715" t="str">
            <v>I2935</v>
          </cell>
          <cell r="B16715" t="str">
            <v>COLAR DE TOMADA FoFo P/TUBOS PVC / DEFoFo DN 300 x 1"</v>
          </cell>
          <cell r="C16715" t="str">
            <v>UN</v>
          </cell>
          <cell r="D16715">
            <v>88.99</v>
          </cell>
        </row>
        <row r="16716">
          <cell r="A16716" t="str">
            <v>I2934</v>
          </cell>
          <cell r="B16716" t="str">
            <v>COLAR DE TOMADA FoFo P/TUBOS PVC / DEFoFo DN 300 x 3/4"</v>
          </cell>
          <cell r="C16716" t="str">
            <v>UN</v>
          </cell>
          <cell r="D16716">
            <v>88.99</v>
          </cell>
        </row>
        <row r="16717">
          <cell r="A16717" t="str">
            <v>I8392</v>
          </cell>
          <cell r="B16717" t="str">
            <v>COLAR DE TOMADA POLIPROPILENO C/TRAVAS SAÍDA ROSC. DN 100 x 1/2"</v>
          </cell>
          <cell r="C16717" t="str">
            <v>UN</v>
          </cell>
          <cell r="D16717">
            <v>6.79</v>
          </cell>
        </row>
        <row r="16718">
          <cell r="A16718" t="str">
            <v>I8393</v>
          </cell>
          <cell r="B16718" t="str">
            <v>COLAR DE TOMADA POLIPROPILENO C/TRAVAS SAÍDA ROSC. DN 100 x 3/4"</v>
          </cell>
          <cell r="C16718" t="str">
            <v>UN</v>
          </cell>
          <cell r="D16718">
            <v>6.69</v>
          </cell>
        </row>
        <row r="16719">
          <cell r="A16719" t="str">
            <v>I8386</v>
          </cell>
          <cell r="B16719" t="str">
            <v>COLAR DE TOMADA POLIPROPILENO C/TRAVAS SAÍDA ROSC. DN 32 x 1/2"</v>
          </cell>
          <cell r="C16719" t="str">
            <v>UN</v>
          </cell>
          <cell r="D16719">
            <v>4.6900000000000004</v>
          </cell>
        </row>
        <row r="16720">
          <cell r="A16720" t="str">
            <v>I8387</v>
          </cell>
          <cell r="B16720" t="str">
            <v>COLAR DE TOMADA POLIPROPILENO C/TRAVAS SAÍDA ROSC. DN 32 x 3/4"</v>
          </cell>
          <cell r="C16720" t="str">
            <v>UN</v>
          </cell>
          <cell r="D16720">
            <v>4.5199999999999996</v>
          </cell>
        </row>
        <row r="16721">
          <cell r="A16721" t="str">
            <v>I8388</v>
          </cell>
          <cell r="B16721" t="str">
            <v>COLAR DE TOMADA POLIPROPILENO C/TRAVAS SAÍDA ROSC. DN 50 x 1/2"</v>
          </cell>
          <cell r="C16721" t="str">
            <v>UN</v>
          </cell>
          <cell r="D16721">
            <v>3.2</v>
          </cell>
        </row>
        <row r="16722">
          <cell r="A16722" t="str">
            <v>I8389</v>
          </cell>
          <cell r="B16722" t="str">
            <v>COLAR DE TOMADA POLIPROPILENO C/TRAVAS SAÍDA ROSC. DN 50 x 3/4"</v>
          </cell>
          <cell r="C16722" t="str">
            <v>UN</v>
          </cell>
          <cell r="D16722">
            <v>2.99</v>
          </cell>
        </row>
        <row r="16723">
          <cell r="A16723" t="str">
            <v>I8390</v>
          </cell>
          <cell r="B16723" t="str">
            <v>COLAR DE TOMADA POLIPROPILENO C/TRAVAS SAÍDA ROSC. DN 75 x 1/2"</v>
          </cell>
          <cell r="C16723" t="str">
            <v>UN</v>
          </cell>
          <cell r="D16723">
            <v>6.21</v>
          </cell>
        </row>
        <row r="16724">
          <cell r="A16724" t="str">
            <v>I8391</v>
          </cell>
          <cell r="B16724" t="str">
            <v>COLAR DE TOMADA POLIPROPILENO C/TRAVAS SAÍDA ROSC. DN 75 x 3/4"</v>
          </cell>
          <cell r="C16724" t="str">
            <v>UN</v>
          </cell>
          <cell r="D16724">
            <v>6.09</v>
          </cell>
        </row>
        <row r="16725">
          <cell r="A16725" t="str">
            <v>I2907</v>
          </cell>
          <cell r="B16725" t="str">
            <v>COLAR DE TOMADA PVC C/TRAVAS SAIDA ROSC. DN 100 x 1/2"</v>
          </cell>
          <cell r="C16725" t="str">
            <v>UN</v>
          </cell>
          <cell r="D16725">
            <v>6.39</v>
          </cell>
        </row>
        <row r="16726">
          <cell r="A16726" t="str">
            <v>I2908</v>
          </cell>
          <cell r="B16726" t="str">
            <v>COLAR DE TOMADA PVC C/TRAVAS SAIDA ROSC. DN 100 x 3/4"</v>
          </cell>
          <cell r="C16726" t="str">
            <v>UN</v>
          </cell>
          <cell r="D16726">
            <v>6.13</v>
          </cell>
        </row>
        <row r="16727">
          <cell r="A16727" t="str">
            <v>I2901</v>
          </cell>
          <cell r="B16727" t="str">
            <v>COLAR DE TOMADA PVC C/TRAVAS SAIDA ROSC. DN 32 x 1/2"</v>
          </cell>
          <cell r="C16727" t="str">
            <v>UN</v>
          </cell>
          <cell r="D16727">
            <v>3.3</v>
          </cell>
        </row>
        <row r="16728">
          <cell r="A16728" t="str">
            <v>I2902</v>
          </cell>
          <cell r="B16728" t="str">
            <v>COLAR DE TOMADA PVC C/TRAVAS SAIDA ROSC. DN 32 x 3/4"</v>
          </cell>
          <cell r="C16728" t="str">
            <v>UN</v>
          </cell>
          <cell r="D16728">
            <v>3.21</v>
          </cell>
        </row>
        <row r="16729">
          <cell r="A16729" t="str">
            <v>I2903</v>
          </cell>
          <cell r="B16729" t="str">
            <v>COLAR DE TOMADA PVC C/TRAVAS SAIDA ROSC. DN 50 x 1/2"</v>
          </cell>
          <cell r="C16729" t="str">
            <v>UN</v>
          </cell>
          <cell r="D16729">
            <v>3.85</v>
          </cell>
        </row>
        <row r="16730">
          <cell r="A16730" t="str">
            <v>I2904</v>
          </cell>
          <cell r="B16730" t="str">
            <v>COLAR DE TOMADA PVC C/TRAVAS SAIDA ROSC. DN 50 x 3/4"</v>
          </cell>
          <cell r="C16730" t="str">
            <v>UN</v>
          </cell>
          <cell r="D16730">
            <v>3.64</v>
          </cell>
        </row>
        <row r="16731">
          <cell r="A16731" t="str">
            <v>I2905</v>
          </cell>
          <cell r="B16731" t="str">
            <v>COLAR DE TOMADA PVC C/TRAVAS SAIDA ROSC. DN 75 x 1/2"</v>
          </cell>
          <cell r="C16731" t="str">
            <v>UN</v>
          </cell>
          <cell r="D16731">
            <v>5.24</v>
          </cell>
        </row>
        <row r="16732">
          <cell r="A16732" t="str">
            <v>I2906</v>
          </cell>
          <cell r="B16732" t="str">
            <v>COLAR DE TOMADA PVC C/TRAVAS SAIDA ROSC. DN 75 x 3/4"</v>
          </cell>
          <cell r="C16732" t="str">
            <v>UN</v>
          </cell>
          <cell r="D16732">
            <v>5.13</v>
          </cell>
        </row>
        <row r="16733">
          <cell r="A16733" t="str">
            <v>I2913</v>
          </cell>
          <cell r="B16733" t="str">
            <v>COLAR DE TOMADA SAIDA ROSC. BUCHA LATÃO DN 100 x 1/2"</v>
          </cell>
          <cell r="C16733" t="str">
            <v>UN</v>
          </cell>
          <cell r="D16733">
            <v>9.93</v>
          </cell>
        </row>
        <row r="16734">
          <cell r="A16734" t="str">
            <v>I2914</v>
          </cell>
          <cell r="B16734" t="str">
            <v>COLAR DE TOMADA SAIDA ROSC. BUCHA LATÃO DN 100 x 3/4"</v>
          </cell>
          <cell r="C16734" t="str">
            <v>UN</v>
          </cell>
          <cell r="D16734">
            <v>11.89</v>
          </cell>
        </row>
        <row r="16735">
          <cell r="A16735" t="str">
            <v>I2909</v>
          </cell>
          <cell r="B16735" t="str">
            <v>COLAR DE TOMADA SAIDA ROSC. BUCHA LATÃO DN 50 x 1/2"</v>
          </cell>
          <cell r="C16735" t="str">
            <v>UN</v>
          </cell>
          <cell r="D16735">
            <v>9.92</v>
          </cell>
        </row>
        <row r="16736">
          <cell r="A16736" t="str">
            <v>I2910</v>
          </cell>
          <cell r="B16736" t="str">
            <v>COLAR DE TOMADA SAIDA ROSC. BUCHA LATÃO DN 50 x 3/4"</v>
          </cell>
          <cell r="C16736" t="str">
            <v>UN</v>
          </cell>
          <cell r="D16736">
            <v>8.44</v>
          </cell>
        </row>
        <row r="16737">
          <cell r="A16737" t="str">
            <v>I2912</v>
          </cell>
          <cell r="B16737" t="str">
            <v>COLAR DE TOMADA SAIDA ROSC. BUCHA LATÃO DN 75 x 3/4"</v>
          </cell>
          <cell r="C16737" t="str">
            <v>UN</v>
          </cell>
          <cell r="D16737">
            <v>10.49</v>
          </cell>
        </row>
        <row r="16738">
          <cell r="A16738" t="str">
            <v>I6850</v>
          </cell>
          <cell r="B16738" t="str">
            <v>COLARINHO PEAD PN 10 DN 110 mm</v>
          </cell>
          <cell r="C16738" t="str">
            <v>UN</v>
          </cell>
          <cell r="D16738">
            <v>110.51</v>
          </cell>
        </row>
        <row r="16739">
          <cell r="A16739" t="str">
            <v>I6851</v>
          </cell>
          <cell r="B16739" t="str">
            <v>COLARINHO PEAD PN 10 DN 160 mm</v>
          </cell>
          <cell r="C16739" t="str">
            <v>UN</v>
          </cell>
          <cell r="D16739">
            <v>195.09</v>
          </cell>
        </row>
        <row r="16740">
          <cell r="A16740" t="str">
            <v>I6852</v>
          </cell>
          <cell r="B16740" t="str">
            <v>COLARINHO PEAD PN 10 DN 75 mm</v>
          </cell>
          <cell r="C16740" t="str">
            <v>UN</v>
          </cell>
          <cell r="D16740">
            <v>59.97</v>
          </cell>
        </row>
        <row r="16741">
          <cell r="A16741" t="str">
            <v>I6853</v>
          </cell>
          <cell r="B16741" t="str">
            <v>COLARINHO PEAD PN 10 DN 90 mm</v>
          </cell>
          <cell r="C16741" t="str">
            <v>UN</v>
          </cell>
          <cell r="D16741">
            <v>89.44</v>
          </cell>
        </row>
        <row r="16742">
          <cell r="A16742" t="str">
            <v>I0818</v>
          </cell>
          <cell r="B16742" t="str">
            <v>COLCHÃO ARAME GALV. REVEST. PVC TIPO RENO h=0,17M</v>
          </cell>
          <cell r="C16742" t="str">
            <v>M2</v>
          </cell>
          <cell r="D16742">
            <v>58.491700000000002</v>
          </cell>
        </row>
        <row r="16743">
          <cell r="A16743" t="str">
            <v>I0819</v>
          </cell>
          <cell r="B16743" t="str">
            <v>COLCHÃO ARAME GALV. REVEST. PVC TIPO RENO h=0,23M</v>
          </cell>
          <cell r="C16743" t="str">
            <v>M2</v>
          </cell>
          <cell r="D16743">
            <v>59.832799999999999</v>
          </cell>
        </row>
        <row r="16744">
          <cell r="A16744" t="str">
            <v>I0820</v>
          </cell>
          <cell r="B16744" t="str">
            <v>COLCHÃO ARAME GALV. REVEST. PVC TIPO RENO h=0,30M</v>
          </cell>
          <cell r="C16744" t="str">
            <v>M2</v>
          </cell>
          <cell r="D16744">
            <v>68.601399999999998</v>
          </cell>
        </row>
        <row r="16745">
          <cell r="A16745" t="str">
            <v>I8572</v>
          </cell>
          <cell r="B16745" t="str">
            <v>COLUNA CÔNICA COM BRAÇO PROJETADO CÔNICO</v>
          </cell>
          <cell r="C16745" t="str">
            <v>UN</v>
          </cell>
          <cell r="D16745">
            <v>9071.56</v>
          </cell>
        </row>
        <row r="16746">
          <cell r="A16746" t="str">
            <v>I0603</v>
          </cell>
          <cell r="B16746" t="str">
            <v>COMP. DE PNEUS PRESSÃO VAR. AUTOPR. - ALUGUEL (CHI)</v>
          </cell>
          <cell r="C16746" t="str">
            <v>H</v>
          </cell>
          <cell r="D16746">
            <v>27.139999999999997</v>
          </cell>
        </row>
        <row r="16747">
          <cell r="A16747" t="str">
            <v>I0717</v>
          </cell>
          <cell r="B16747" t="str">
            <v>COMP. DE PNEUS PRESSÃO VAR. AUTOPR. - ALUGUEL (CHP)</v>
          </cell>
          <cell r="C16747" t="str">
            <v>H</v>
          </cell>
          <cell r="D16747">
            <v>96.128500000000003</v>
          </cell>
        </row>
        <row r="16748">
          <cell r="A16748" t="str">
            <v>I0604</v>
          </cell>
          <cell r="B16748" t="str">
            <v>COMP. LISO TANDEM AUTOPROPELIDO - ALUGUEL (CHI)</v>
          </cell>
          <cell r="C16748" t="str">
            <v>H</v>
          </cell>
          <cell r="D16748">
            <v>17.585000000000001</v>
          </cell>
        </row>
        <row r="16749">
          <cell r="A16749" t="str">
            <v>I0718</v>
          </cell>
          <cell r="B16749" t="str">
            <v>COMP. LISO TANDEM AUTOPROPELIDO - ALUGUEL (CHP)</v>
          </cell>
          <cell r="C16749" t="str">
            <v>H</v>
          </cell>
          <cell r="D16749">
            <v>45.713799999999999</v>
          </cell>
        </row>
        <row r="16750">
          <cell r="A16750" t="str">
            <v>I0605</v>
          </cell>
          <cell r="B16750" t="str">
            <v>COMP. LISO VIBRATÓRIO AUTOPROPELIDO - ALUGUEL (CHI)</v>
          </cell>
          <cell r="C16750" t="str">
            <v>H</v>
          </cell>
          <cell r="D16750">
            <v>24.409999999999997</v>
          </cell>
        </row>
        <row r="16751">
          <cell r="A16751" t="str">
            <v>I0719</v>
          </cell>
          <cell r="B16751" t="str">
            <v>COMP. LISO VIBRATÓRIO AUTOPROPELIDO - ALUGUEL (CHP)</v>
          </cell>
          <cell r="C16751" t="str">
            <v>H</v>
          </cell>
          <cell r="D16751">
            <v>91.330816666666664</v>
          </cell>
        </row>
        <row r="16752">
          <cell r="A16752" t="str">
            <v>I0606</v>
          </cell>
          <cell r="B16752" t="str">
            <v>COMP. PÉ DE CARNEIRO VIB. AUTOPROPELIDO - ALUGUEL (CHI)</v>
          </cell>
          <cell r="C16752" t="str">
            <v>H</v>
          </cell>
          <cell r="D16752">
            <v>25.774999999999999</v>
          </cell>
        </row>
        <row r="16753">
          <cell r="A16753" t="str">
            <v>I0720</v>
          </cell>
          <cell r="B16753" t="str">
            <v>COMP. PÉ DE CARNEIRO VIB. AUTOPROPELIDO - ALUGUEL (CHP)</v>
          </cell>
          <cell r="C16753" t="str">
            <v>H</v>
          </cell>
          <cell r="D16753">
            <v>95.670816666666667</v>
          </cell>
        </row>
        <row r="16754">
          <cell r="A16754" t="str">
            <v>I0607</v>
          </cell>
          <cell r="B16754" t="str">
            <v>COMPAC. DE PNEUS PRES. VAR. AUTOPR. (CHI)</v>
          </cell>
          <cell r="C16754" t="str">
            <v>H</v>
          </cell>
          <cell r="D16754">
            <v>27.606666666666669</v>
          </cell>
        </row>
        <row r="16755">
          <cell r="A16755" t="str">
            <v>I0721</v>
          </cell>
          <cell r="B16755" t="str">
            <v>COMPAC. DE PNEUS PRES. VAR. AUTOPR. (CHP)</v>
          </cell>
          <cell r="C16755" t="str">
            <v>H</v>
          </cell>
          <cell r="D16755">
            <v>135.27277777777778</v>
          </cell>
        </row>
        <row r="16756">
          <cell r="A16756" t="str">
            <v>I0609</v>
          </cell>
          <cell r="B16756" t="str">
            <v>COMPAC. LISO VIBRAT. AUTOPROPELIDO (CHI)</v>
          </cell>
          <cell r="C16756" t="str">
            <v>H</v>
          </cell>
          <cell r="D16756">
            <v>24.648</v>
          </cell>
        </row>
        <row r="16757">
          <cell r="A16757" t="str">
            <v>I0722</v>
          </cell>
          <cell r="B16757" t="str">
            <v>COMPAC. LISO VIBRAT. AUTOPROPELIDO (CHP)</v>
          </cell>
          <cell r="C16757" t="str">
            <v>H</v>
          </cell>
          <cell r="D16757">
            <v>122.0625</v>
          </cell>
        </row>
        <row r="16758">
          <cell r="A16758" t="str">
            <v>I0610</v>
          </cell>
          <cell r="B16758" t="str">
            <v>COMPAC. PÉ DE CARNEIRO VIBRAT. AUTOPROP. (CHI)</v>
          </cell>
          <cell r="C16758" t="str">
            <v>H</v>
          </cell>
          <cell r="D16758">
            <v>26.034000000000002</v>
          </cell>
        </row>
        <row r="16759">
          <cell r="A16759" t="str">
            <v>I0723</v>
          </cell>
          <cell r="B16759" t="str">
            <v>COMPAC. PÉ DE CARNEIRO VIBRAT. AUTOPROP. (CHP)</v>
          </cell>
          <cell r="C16759" t="str">
            <v>H</v>
          </cell>
          <cell r="D16759">
            <v>127.85850000000001</v>
          </cell>
        </row>
        <row r="16760">
          <cell r="A16760" t="str">
            <v>I2631</v>
          </cell>
          <cell r="B16760" t="str">
            <v>COMPACTADOR DE PLACA VIBRATÓRIA HP 4</v>
          </cell>
          <cell r="C16760" t="str">
            <v>UN</v>
          </cell>
          <cell r="D16760">
            <v>29399</v>
          </cell>
        </row>
        <row r="16761">
          <cell r="A16761" t="str">
            <v>I0611</v>
          </cell>
          <cell r="B16761" t="str">
            <v>COMPACTADOR DE PLACA VIBRATÓRIA HP 4 (CHI)</v>
          </cell>
          <cell r="C16761" t="str">
            <v>H</v>
          </cell>
          <cell r="D16761">
            <v>8.1437500000000007</v>
          </cell>
        </row>
        <row r="16762">
          <cell r="A16762" t="str">
            <v>I0724</v>
          </cell>
          <cell r="B16762" t="str">
            <v>COMPACTADOR DE PLACA VIBRATÓRIA HP 4 (CHP)</v>
          </cell>
          <cell r="C16762" t="str">
            <v>H</v>
          </cell>
          <cell r="D16762">
            <v>18.103375</v>
          </cell>
        </row>
        <row r="16763">
          <cell r="A16763" t="str">
            <v>I2694</v>
          </cell>
          <cell r="B16763" t="str">
            <v>COMPACTADOR DE PLACA VIBRATÓRIA HP 7</v>
          </cell>
          <cell r="C16763" t="str">
            <v>UN</v>
          </cell>
          <cell r="D16763">
            <v>43554</v>
          </cell>
        </row>
        <row r="16764">
          <cell r="A16764" t="str">
            <v>I0612</v>
          </cell>
          <cell r="B16764" t="str">
            <v>COMPACTADOR DE PLACA VIBRATÓRIA HP 7 (CHI)</v>
          </cell>
          <cell r="C16764" t="str">
            <v>H</v>
          </cell>
          <cell r="D16764">
            <v>8.94</v>
          </cell>
        </row>
        <row r="16765">
          <cell r="A16765" t="str">
            <v>I0725</v>
          </cell>
          <cell r="B16765" t="str">
            <v>COMPACTADOR DE PLACA VIBRATÓRIA HP 7 (CHP)</v>
          </cell>
          <cell r="C16765" t="str">
            <v>H</v>
          </cell>
          <cell r="D16765">
            <v>24.096166666666669</v>
          </cell>
        </row>
        <row r="16766">
          <cell r="A16766" t="str">
            <v>I2627</v>
          </cell>
          <cell r="B16766" t="str">
            <v>COMPACTADOR DE PNEUS PRESSÃO VAR. AUTOPROPELIDO</v>
          </cell>
          <cell r="C16766" t="str">
            <v>UN</v>
          </cell>
          <cell r="D16766">
            <v>435542</v>
          </cell>
        </row>
        <row r="16767">
          <cell r="A16767" t="str">
            <v>I2623</v>
          </cell>
          <cell r="B16767" t="str">
            <v>COMPACTADOR DE PNEUS PRESSÃO VAR. AUTOPROPELIDO - ALUGUEL</v>
          </cell>
          <cell r="C16767" t="str">
            <v>UN</v>
          </cell>
          <cell r="D16767">
            <v>435542</v>
          </cell>
        </row>
        <row r="16768">
          <cell r="A16768" t="str">
            <v>I2628</v>
          </cell>
          <cell r="B16768" t="str">
            <v>COMPACTADOR LISO TANDEM AUTOPROPELIDO</v>
          </cell>
          <cell r="C16768" t="str">
            <v>UN</v>
          </cell>
          <cell r="D16768">
            <v>206882</v>
          </cell>
        </row>
        <row r="16769">
          <cell r="A16769" t="str">
            <v>I0608</v>
          </cell>
          <cell r="B16769" t="str">
            <v>COMPACTADOR LISO TANDEM AUTOPROPELIDO (CHI)</v>
          </cell>
          <cell r="C16769" t="str">
            <v>H</v>
          </cell>
          <cell r="D16769">
            <v>17.806666666666668</v>
          </cell>
        </row>
        <row r="16770">
          <cell r="A16770" t="str">
            <v>I0726</v>
          </cell>
          <cell r="B16770" t="str">
            <v>COMPACTADOR LISO TANDEM AUTOPROPELIDO (CHP)</v>
          </cell>
          <cell r="C16770" t="str">
            <v>H</v>
          </cell>
          <cell r="D16770">
            <v>60.840666666666671</v>
          </cell>
        </row>
        <row r="16771">
          <cell r="A16771" t="str">
            <v>I2624</v>
          </cell>
          <cell r="B16771" t="str">
            <v>COMPACTADOR LISO TANDEM AUTOPROPELIDO - ALUGUEL</v>
          </cell>
          <cell r="C16771" t="str">
            <v>UN</v>
          </cell>
          <cell r="D16771">
            <v>206882</v>
          </cell>
        </row>
        <row r="16772">
          <cell r="A16772" t="str">
            <v>I2629</v>
          </cell>
          <cell r="B16772" t="str">
            <v>COMPACTADOR LISO VIBRATÓRIO AUTOPROPELIDO</v>
          </cell>
          <cell r="C16772" t="str">
            <v>UN</v>
          </cell>
          <cell r="D16772">
            <v>370210</v>
          </cell>
        </row>
        <row r="16773">
          <cell r="A16773" t="str">
            <v>I2625</v>
          </cell>
          <cell r="B16773" t="str">
            <v>COMPACTADOR LISO VIBRATÓRIO AUTOPROPELIDO - ALUGUEL</v>
          </cell>
          <cell r="C16773" t="str">
            <v>UN</v>
          </cell>
          <cell r="D16773">
            <v>370210</v>
          </cell>
        </row>
        <row r="16774">
          <cell r="A16774" t="str">
            <v>I2630</v>
          </cell>
          <cell r="B16774" t="str">
            <v>COMPACTADOR PÉ DE CARNEIRO VIBRATÓRIO AUTOPROPELIDO</v>
          </cell>
          <cell r="C16774" t="str">
            <v>UN</v>
          </cell>
          <cell r="D16774">
            <v>402876</v>
          </cell>
        </row>
        <row r="16775">
          <cell r="A16775" t="str">
            <v>I2626</v>
          </cell>
          <cell r="B16775" t="str">
            <v>COMPACTADOR PÉ DE CARNEIRO VIBRATÓRIO AUTOPROPELIDO - ALUGUEL</v>
          </cell>
          <cell r="C16775" t="str">
            <v>UN</v>
          </cell>
          <cell r="D16775">
            <v>402876</v>
          </cell>
        </row>
        <row r="16776">
          <cell r="A16776" t="str">
            <v>I0824</v>
          </cell>
          <cell r="B16776" t="str">
            <v>COMPONENTES ESTRUTURAIS DE ACO</v>
          </cell>
          <cell r="C16776" t="str">
            <v>KG</v>
          </cell>
          <cell r="D16776">
            <v>4.5999999999999996</v>
          </cell>
        </row>
        <row r="16777">
          <cell r="A16777" t="str">
            <v>I4865</v>
          </cell>
          <cell r="B16777" t="str">
            <v>COMPORTA CIRCULAR C/DUPLO SENT. DE FLUXO DN 1000</v>
          </cell>
          <cell r="C16777" t="str">
            <v>UN</v>
          </cell>
          <cell r="D16777">
            <v>91667.18</v>
          </cell>
        </row>
        <row r="16778">
          <cell r="A16778" t="str">
            <v>I4866</v>
          </cell>
          <cell r="B16778" t="str">
            <v>COMPORTA CIRCULAR C/DUPLO SENT. DE FLUXO DN 1200</v>
          </cell>
          <cell r="C16778" t="str">
            <v>UN</v>
          </cell>
          <cell r="D16778">
            <v>105850.55</v>
          </cell>
        </row>
        <row r="16779">
          <cell r="A16779" t="str">
            <v>I4867</v>
          </cell>
          <cell r="B16779" t="str">
            <v>COMPORTA CIRCULAR C/DUPLO SENT. DE FLUXO DN 1400</v>
          </cell>
          <cell r="C16779" t="str">
            <v>UN</v>
          </cell>
          <cell r="D16779">
            <v>116552.37</v>
          </cell>
        </row>
        <row r="16780">
          <cell r="A16780" t="str">
            <v>I4868</v>
          </cell>
          <cell r="B16780" t="str">
            <v>COMPORTA CIRCULAR C/DUPLO SENT. DE FLUXO DN 1500</v>
          </cell>
          <cell r="C16780" t="str">
            <v>UN</v>
          </cell>
          <cell r="D16780">
            <v>133273.62</v>
          </cell>
        </row>
        <row r="16781">
          <cell r="A16781" t="str">
            <v>I4857</v>
          </cell>
          <cell r="B16781" t="str">
            <v>COMPORTA CIRCULAR C/DUPLO SENT. DE FLUXO DN 200</v>
          </cell>
          <cell r="C16781" t="str">
            <v>UN</v>
          </cell>
          <cell r="D16781">
            <v>19389.099999999999</v>
          </cell>
        </row>
        <row r="16782">
          <cell r="A16782" t="str">
            <v>I4858</v>
          </cell>
          <cell r="B16782" t="str">
            <v>COMPORTA CIRCULAR C/DUPLO SENT. DE FLUXO DN 300</v>
          </cell>
          <cell r="C16782" t="str">
            <v>UN</v>
          </cell>
          <cell r="D16782">
            <v>31922.73</v>
          </cell>
        </row>
        <row r="16783">
          <cell r="A16783" t="str">
            <v>I4859</v>
          </cell>
          <cell r="B16783" t="str">
            <v>COMPORTA CIRCULAR C/DUPLO SENT. DE FLUXO DN 400</v>
          </cell>
          <cell r="C16783" t="str">
            <v>UN</v>
          </cell>
          <cell r="D16783">
            <v>36207.94</v>
          </cell>
        </row>
        <row r="16784">
          <cell r="A16784" t="str">
            <v>I4860</v>
          </cell>
          <cell r="B16784" t="str">
            <v>COMPORTA CIRCULAR C/DUPLO SENT. DE FLUXO DN 500</v>
          </cell>
          <cell r="C16784" t="str">
            <v>UN</v>
          </cell>
          <cell r="D16784">
            <v>41435.06</v>
          </cell>
        </row>
        <row r="16785">
          <cell r="A16785" t="str">
            <v>I4861</v>
          </cell>
          <cell r="B16785" t="str">
            <v>COMPORTA CIRCULAR C/DUPLO SENT. DE FLUXO DN 600</v>
          </cell>
          <cell r="C16785" t="str">
            <v>UN</v>
          </cell>
          <cell r="D16785">
            <v>48963.9</v>
          </cell>
        </row>
        <row r="16786">
          <cell r="A16786" t="str">
            <v>I4862</v>
          </cell>
          <cell r="B16786" t="str">
            <v>COMPORTA CIRCULAR C/DUPLO SENT. DE FLUXO DN 700</v>
          </cell>
          <cell r="C16786" t="str">
            <v>UN</v>
          </cell>
          <cell r="D16786">
            <v>62552.47</v>
          </cell>
        </row>
        <row r="16787">
          <cell r="A16787" t="str">
            <v>I4863</v>
          </cell>
          <cell r="B16787" t="str">
            <v>COMPORTA CIRCULAR C/DUPLO SENT. DE FLUXO DN 800</v>
          </cell>
          <cell r="C16787" t="str">
            <v>UN</v>
          </cell>
          <cell r="D16787">
            <v>67075.73</v>
          </cell>
        </row>
        <row r="16788">
          <cell r="A16788" t="str">
            <v>I4864</v>
          </cell>
          <cell r="B16788" t="str">
            <v>COMPORTA CIRCULAR C/DUPLO SENT. DE FLUXO DN 900</v>
          </cell>
          <cell r="C16788" t="str">
            <v>UN</v>
          </cell>
          <cell r="D16788">
            <v>77060.97</v>
          </cell>
        </row>
        <row r="16789">
          <cell r="A16789" t="str">
            <v>I0825</v>
          </cell>
          <cell r="B16789" t="str">
            <v>COMPORTA EM FIBRA DE VIDRO</v>
          </cell>
          <cell r="C16789" t="str">
            <v>M2</v>
          </cell>
          <cell r="D16789">
            <v>379.18</v>
          </cell>
        </row>
        <row r="16790">
          <cell r="A16790" t="str">
            <v>I4877</v>
          </cell>
          <cell r="B16790" t="str">
            <v>COMPORTA QUADRADA C/DUPLO SENT. DE FLUXO DN 1000</v>
          </cell>
          <cell r="C16790" t="str">
            <v>UN</v>
          </cell>
          <cell r="D16790">
            <v>89005.95</v>
          </cell>
        </row>
        <row r="16791">
          <cell r="A16791" t="str">
            <v>I4878</v>
          </cell>
          <cell r="B16791" t="str">
            <v>COMPORTA QUADRADA C/DUPLO SENT. DE FLUXO DN 1200</v>
          </cell>
          <cell r="C16791" t="str">
            <v>UN</v>
          </cell>
          <cell r="D16791">
            <v>101239.56</v>
          </cell>
        </row>
        <row r="16792">
          <cell r="A16792" t="str">
            <v>I4879</v>
          </cell>
          <cell r="B16792" t="str">
            <v>COMPORTA QUADRADA C/DUPLO SENT. DE FLUXO DN 1400</v>
          </cell>
          <cell r="C16792" t="str">
            <v>UN</v>
          </cell>
          <cell r="D16792">
            <v>115775.26</v>
          </cell>
        </row>
        <row r="16793">
          <cell r="A16793" t="str">
            <v>I4880</v>
          </cell>
          <cell r="B16793" t="str">
            <v>COMPORTA QUADRADA C/DUPLO SENT. DE FLUXO DN 1500</v>
          </cell>
          <cell r="C16793" t="str">
            <v>UN</v>
          </cell>
          <cell r="D16793">
            <v>136562.65</v>
          </cell>
        </row>
        <row r="16794">
          <cell r="A16794" t="str">
            <v>I4869</v>
          </cell>
          <cell r="B16794" t="str">
            <v>COMPORTA QUADRADA C/DUPLO SENT. DE FLUXO DN 200</v>
          </cell>
          <cell r="C16794" t="str">
            <v>UN</v>
          </cell>
          <cell r="D16794">
            <v>19501.28</v>
          </cell>
        </row>
        <row r="16795">
          <cell r="A16795" t="str">
            <v>I4870</v>
          </cell>
          <cell r="B16795" t="str">
            <v>COMPORTA QUADRADA C/DUPLO SENT. DE FLUXO DN 300</v>
          </cell>
          <cell r="C16795" t="str">
            <v>UN</v>
          </cell>
          <cell r="D16795">
            <v>34038.300000000003</v>
          </cell>
        </row>
        <row r="16796">
          <cell r="A16796" t="str">
            <v>I4871</v>
          </cell>
          <cell r="B16796" t="str">
            <v>COMPORTA QUADRADA C/DUPLO SENT. DE FLUXO DN 400</v>
          </cell>
          <cell r="C16796" t="str">
            <v>UN</v>
          </cell>
          <cell r="D16796">
            <v>36321.64</v>
          </cell>
        </row>
        <row r="16797">
          <cell r="A16797" t="str">
            <v>I4872</v>
          </cell>
          <cell r="B16797" t="str">
            <v>COMPORTA QUADRADA C/DUPLO SENT. DE FLUXO DN 500</v>
          </cell>
          <cell r="C16797" t="str">
            <v>UN</v>
          </cell>
          <cell r="D16797">
            <v>41792.18</v>
          </cell>
        </row>
        <row r="16798">
          <cell r="A16798" t="str">
            <v>I4873</v>
          </cell>
          <cell r="B16798" t="str">
            <v>COMPORTA QUADRADA C/DUPLO SENT. DE FLUXO DN 600</v>
          </cell>
          <cell r="C16798" t="str">
            <v>UN</v>
          </cell>
          <cell r="D16798">
            <v>49253.78</v>
          </cell>
        </row>
        <row r="16799">
          <cell r="A16799" t="str">
            <v>I4874</v>
          </cell>
          <cell r="B16799" t="str">
            <v>COMPORTA QUADRADA C/DUPLO SENT. DE FLUXO DN 700</v>
          </cell>
          <cell r="C16799" t="str">
            <v>UN</v>
          </cell>
          <cell r="D16799">
            <v>60898.61</v>
          </cell>
        </row>
        <row r="16800">
          <cell r="A16800" t="str">
            <v>I4875</v>
          </cell>
          <cell r="B16800" t="str">
            <v>COMPORTA QUADRADA C/DUPLO SENT. DE FLUXO DN 800</v>
          </cell>
          <cell r="C16800" t="str">
            <v>UN</v>
          </cell>
          <cell r="D16800">
            <v>66568.649999999994</v>
          </cell>
        </row>
        <row r="16801">
          <cell r="A16801" t="str">
            <v>I4876</v>
          </cell>
          <cell r="B16801" t="str">
            <v>COMPORTA QUADRADA C/DUPLO SENT. DE FLUXO DN 900</v>
          </cell>
          <cell r="C16801" t="str">
            <v>UN</v>
          </cell>
          <cell r="D16801">
            <v>76864.59</v>
          </cell>
        </row>
        <row r="16802">
          <cell r="A16802" t="str">
            <v>I2632</v>
          </cell>
          <cell r="B16802" t="str">
            <v>COMPRESSOR DE AR 170 PCM</v>
          </cell>
          <cell r="C16802" t="str">
            <v>UN</v>
          </cell>
          <cell r="D16802">
            <v>76220</v>
          </cell>
        </row>
        <row r="16803">
          <cell r="A16803" t="str">
            <v>I0613</v>
          </cell>
          <cell r="B16803" t="str">
            <v>COMPRESSOR DE AR 170 PCM (CHI)</v>
          </cell>
          <cell r="C16803" t="str">
            <v>H</v>
          </cell>
          <cell r="D16803">
            <v>12.44</v>
          </cell>
        </row>
        <row r="16804">
          <cell r="A16804" t="str">
            <v>I0727</v>
          </cell>
          <cell r="B16804" t="str">
            <v>COMPRESSOR DE AR 170 PCM (CHP)</v>
          </cell>
          <cell r="C16804" t="str">
            <v>H</v>
          </cell>
          <cell r="D16804">
            <v>53.029833333333329</v>
          </cell>
        </row>
        <row r="16805">
          <cell r="A16805" t="str">
            <v>I2633</v>
          </cell>
          <cell r="B16805" t="str">
            <v>COMPRESSOR DE AR 250 PCM</v>
          </cell>
          <cell r="C16805" t="str">
            <v>UN</v>
          </cell>
          <cell r="D16805">
            <v>108885</v>
          </cell>
        </row>
        <row r="16806">
          <cell r="A16806" t="str">
            <v>I0614</v>
          </cell>
          <cell r="B16806" t="str">
            <v>COMPRESSOR DE AR 250 PCM (CHI)</v>
          </cell>
          <cell r="C16806" t="str">
            <v>H</v>
          </cell>
          <cell r="D16806">
            <v>13.94</v>
          </cell>
        </row>
        <row r="16807">
          <cell r="A16807" t="str">
            <v>I0728</v>
          </cell>
          <cell r="B16807" t="str">
            <v>COMPRESSOR DE AR 250 PCM (CHP)</v>
          </cell>
          <cell r="C16807" t="str">
            <v>H</v>
          </cell>
          <cell r="D16807">
            <v>64.882333333333335</v>
          </cell>
        </row>
        <row r="16808">
          <cell r="A16808" t="str">
            <v>I2675</v>
          </cell>
          <cell r="B16808" t="str">
            <v>COMPRESSOR DE AR 335 PCM</v>
          </cell>
          <cell r="C16808" t="str">
            <v>UN</v>
          </cell>
          <cell r="D16808">
            <v>119774</v>
          </cell>
        </row>
        <row r="16809">
          <cell r="A16809" t="str">
            <v>I0615</v>
          </cell>
          <cell r="B16809" t="str">
            <v>COMPRESSOR DE AR 335 PCM (CHI)</v>
          </cell>
          <cell r="C16809" t="str">
            <v>H</v>
          </cell>
          <cell r="D16809">
            <v>14.44</v>
          </cell>
        </row>
        <row r="16810">
          <cell r="A16810" t="str">
            <v>I0729</v>
          </cell>
          <cell r="B16810" t="str">
            <v>COMPRESSOR DE AR 335 PCM (CHP)</v>
          </cell>
          <cell r="C16810" t="str">
            <v>H</v>
          </cell>
          <cell r="D16810">
            <v>76.303166666666669</v>
          </cell>
        </row>
        <row r="16811">
          <cell r="A16811" t="str">
            <v>I2676</v>
          </cell>
          <cell r="B16811" t="str">
            <v>COMPRESSOR DE AR 765 PCM</v>
          </cell>
          <cell r="C16811" t="str">
            <v>UN</v>
          </cell>
          <cell r="D16811">
            <v>217771</v>
          </cell>
        </row>
        <row r="16812">
          <cell r="A16812" t="str">
            <v>I0616</v>
          </cell>
          <cell r="B16812" t="str">
            <v>COMPRESSOR DE AR 765 PCM (CHI)</v>
          </cell>
          <cell r="C16812" t="str">
            <v>H</v>
          </cell>
          <cell r="D16812">
            <v>18.940000000000001</v>
          </cell>
        </row>
        <row r="16813">
          <cell r="A16813" t="str">
            <v>I0730</v>
          </cell>
          <cell r="B16813" t="str">
            <v>COMPRESSOR DE AR 765 PCM (CHP)</v>
          </cell>
          <cell r="C16813" t="str">
            <v>H</v>
          </cell>
          <cell r="D16813">
            <v>151.07816666666668</v>
          </cell>
        </row>
        <row r="16814">
          <cell r="A16814" t="str">
            <v>I8682</v>
          </cell>
          <cell r="B16814" t="str">
            <v>COMPRESSOR DE AR COMPRIMIDO ATÉ 5 Kg/cm²</v>
          </cell>
          <cell r="C16814" t="str">
            <v>H</v>
          </cell>
          <cell r="D16814">
            <v>1</v>
          </cell>
        </row>
        <row r="16815">
          <cell r="A16815" t="str">
            <v>I8427</v>
          </cell>
          <cell r="B16815" t="str">
            <v>COMPRESSOR DE AR P/ PINTURA</v>
          </cell>
          <cell r="C16815" t="str">
            <v>H</v>
          </cell>
          <cell r="D16815">
            <v>1</v>
          </cell>
        </row>
        <row r="16816">
          <cell r="A16816" t="str">
            <v>I8866</v>
          </cell>
          <cell r="B16816" t="str">
            <v>COMPRESSOR DE AR PARA KITS DOSADORES DE DIAFRAGMA, ACIONAMENTO DIRETO E ISENTO DE ÓLEO, C/ VAZÃO MÍN. 45L/MIN E VAZÃO MÁX. 65L/MIN, PRESSÃO MÁX. 2,8 bar. POTÊNCIA DO MOTOR 1/3 HP (250 W); TENSÃO: 220V</v>
          </cell>
          <cell r="C16816" t="str">
            <v>UN</v>
          </cell>
          <cell r="D16816">
            <v>457.84</v>
          </cell>
        </row>
        <row r="16817">
          <cell r="A16817" t="str">
            <v>I8867</v>
          </cell>
          <cell r="B16817" t="str">
            <v>COMPRESSOR DE AR, PRESSÃO MÁX. 40 psi, POTÊNCIA 450 W, TENSÃO: 220V ROT. 1750 rpm E MANGUEIRA DE 3M</v>
          </cell>
          <cell r="C16817" t="str">
            <v>UN</v>
          </cell>
          <cell r="D16817">
            <v>404.25</v>
          </cell>
        </row>
        <row r="16818">
          <cell r="A16818" t="str">
            <v>I8610</v>
          </cell>
          <cell r="B16818" t="str">
            <v>COMPUTADOR</v>
          </cell>
          <cell r="C16818" t="str">
            <v>UNxMÊS</v>
          </cell>
          <cell r="D16818">
            <v>170</v>
          </cell>
        </row>
        <row r="16819">
          <cell r="A16819" t="str">
            <v>I6040</v>
          </cell>
          <cell r="B16819" t="str">
            <v>COMPUTADOR C/ CAD (ALUGUEL)</v>
          </cell>
          <cell r="C16819" t="str">
            <v>DIA</v>
          </cell>
          <cell r="D16819">
            <v>15</v>
          </cell>
        </row>
        <row r="16820">
          <cell r="A16820" t="str">
            <v>I8562</v>
          </cell>
          <cell r="B16820" t="str">
            <v>COMPUTADOR DE MÃO (ALUGUEL)</v>
          </cell>
          <cell r="C16820" t="str">
            <v>DIA</v>
          </cell>
          <cell r="D16820">
            <v>3.68</v>
          </cell>
        </row>
        <row r="16821">
          <cell r="A16821" t="str">
            <v>I2677</v>
          </cell>
          <cell r="B16821" t="str">
            <v>COMPUTADOR PENTIUM</v>
          </cell>
          <cell r="C16821" t="str">
            <v>UN</v>
          </cell>
          <cell r="D16821">
            <v>3267</v>
          </cell>
        </row>
        <row r="16822">
          <cell r="A16822" t="str">
            <v>I0617</v>
          </cell>
          <cell r="B16822" t="str">
            <v>COMPUTADOR PENTIUM (CHI)</v>
          </cell>
          <cell r="C16822" t="str">
            <v>H</v>
          </cell>
          <cell r="D16822">
            <v>0.16799999999999998</v>
          </cell>
        </row>
        <row r="16823">
          <cell r="A16823" t="str">
            <v>I0731</v>
          </cell>
          <cell r="B16823" t="str">
            <v>COMPUTADOR PENTIUM (CHP)</v>
          </cell>
          <cell r="C16823" t="str">
            <v>H</v>
          </cell>
          <cell r="D16823">
            <v>1.1805000000000001</v>
          </cell>
        </row>
        <row r="16824">
          <cell r="A16824" t="str">
            <v>I7453</v>
          </cell>
          <cell r="B16824" t="str">
            <v>COMPUTADOR PENTIUM 4 , 2,80 GHz, 512 K CACHE, HD 40 GB, 128 MB DDR SDRAM, INCLUINDO PLACA</v>
          </cell>
          <cell r="C16824" t="str">
            <v>UN</v>
          </cell>
          <cell r="D16824">
            <v>2771.72</v>
          </cell>
        </row>
        <row r="16825">
          <cell r="A16825" t="str">
            <v>I0826</v>
          </cell>
          <cell r="B16825" t="str">
            <v>CONCRETO BETUMINOSO USINADO A QUENTE - CBUQ</v>
          </cell>
          <cell r="C16825" t="str">
            <v>T</v>
          </cell>
          <cell r="D16825">
            <v>199</v>
          </cell>
        </row>
        <row r="16826">
          <cell r="A16826" t="str">
            <v>I0827</v>
          </cell>
          <cell r="B16826" t="str">
            <v>CONCRETO USINADO FCK=10 MPA</v>
          </cell>
          <cell r="C16826" t="str">
            <v>M3</v>
          </cell>
          <cell r="D16826">
            <v>211.67</v>
          </cell>
        </row>
        <row r="16827">
          <cell r="A16827" t="str">
            <v>I0834</v>
          </cell>
          <cell r="B16827" t="str">
            <v>CONCRETO USINADO FCK=15 MPA</v>
          </cell>
          <cell r="C16827" t="str">
            <v>M3</v>
          </cell>
          <cell r="D16827">
            <v>226.67</v>
          </cell>
        </row>
        <row r="16828">
          <cell r="A16828" t="str">
            <v>I0835</v>
          </cell>
          <cell r="B16828" t="str">
            <v>CONCRETO USINADO FCK=18 MPA</v>
          </cell>
          <cell r="C16828" t="str">
            <v>M3</v>
          </cell>
          <cell r="D16828">
            <v>230.67</v>
          </cell>
        </row>
        <row r="16829">
          <cell r="A16829" t="str">
            <v>I0836</v>
          </cell>
          <cell r="B16829" t="str">
            <v>CONCRETO USINADO FCK=20 MPA</v>
          </cell>
          <cell r="C16829" t="str">
            <v>M3</v>
          </cell>
          <cell r="D16829">
            <v>239.33</v>
          </cell>
        </row>
        <row r="16830">
          <cell r="A16830" t="str">
            <v>I0828</v>
          </cell>
          <cell r="B16830" t="str">
            <v>CONCRETO USINADO FCK=25 MPA</v>
          </cell>
          <cell r="C16830" t="str">
            <v>M3</v>
          </cell>
          <cell r="D16830">
            <v>250</v>
          </cell>
        </row>
        <row r="16831">
          <cell r="A16831" t="str">
            <v>I0829</v>
          </cell>
          <cell r="B16831" t="str">
            <v>CONCRETO USINADO FCK=30 MPA</v>
          </cell>
          <cell r="C16831" t="str">
            <v>M3</v>
          </cell>
          <cell r="D16831">
            <v>260.67</v>
          </cell>
        </row>
        <row r="16832">
          <cell r="A16832" t="str">
            <v>I0830</v>
          </cell>
          <cell r="B16832" t="str">
            <v>CONCRETO USINADO FCK=35 MPA</v>
          </cell>
          <cell r="C16832" t="str">
            <v>M3</v>
          </cell>
          <cell r="D16832">
            <v>275</v>
          </cell>
        </row>
        <row r="16833">
          <cell r="A16833" t="str">
            <v>I0831</v>
          </cell>
          <cell r="B16833" t="str">
            <v>CONCRETO USINADO FCK=40MPA</v>
          </cell>
          <cell r="C16833" t="str">
            <v>M3</v>
          </cell>
          <cell r="D16833">
            <v>313.5</v>
          </cell>
        </row>
        <row r="16834">
          <cell r="A16834" t="str">
            <v>I7971</v>
          </cell>
          <cell r="B16834" t="str">
            <v>CONCRETO USINADO FCK=50 MPA</v>
          </cell>
          <cell r="C16834" t="str">
            <v>M3</v>
          </cell>
          <cell r="D16834">
            <v>445.5</v>
          </cell>
        </row>
        <row r="16835">
          <cell r="A16835" t="str">
            <v>I7972</v>
          </cell>
          <cell r="B16835" t="str">
            <v>CONCRETO USINADO FCK=50 MPA - ALTO DESEMPENHO</v>
          </cell>
          <cell r="C16835" t="str">
            <v>M3</v>
          </cell>
          <cell r="D16835">
            <v>480</v>
          </cell>
        </row>
        <row r="16836">
          <cell r="A16836" t="str">
            <v>I7973</v>
          </cell>
          <cell r="B16836" t="str">
            <v>CONCRETO USINADO FCK=50 MPA - BOMBEAMENTO SUBMERSO</v>
          </cell>
          <cell r="C16836" t="str">
            <v>M3</v>
          </cell>
          <cell r="D16836">
            <v>530</v>
          </cell>
        </row>
        <row r="16837">
          <cell r="A16837" t="str">
            <v>I0837</v>
          </cell>
          <cell r="B16837" t="str">
            <v>CONDULETE DE PVC DE 1", TIPO C - E - LL - LR</v>
          </cell>
          <cell r="C16837" t="str">
            <v>UN</v>
          </cell>
          <cell r="D16837">
            <v>11.31</v>
          </cell>
        </row>
        <row r="16838">
          <cell r="A16838" t="str">
            <v>I0838</v>
          </cell>
          <cell r="B16838" t="str">
            <v>CONDULETE DE PVC DE 1/2" TIPO C - E - LL - LR</v>
          </cell>
          <cell r="C16838" t="str">
            <v>UN</v>
          </cell>
          <cell r="D16838">
            <v>7.23</v>
          </cell>
        </row>
        <row r="16839">
          <cell r="A16839" t="str">
            <v>I0839</v>
          </cell>
          <cell r="B16839" t="str">
            <v>CONDULETE DE PVC DE 3/4"TIPO C  - E - LL - LR</v>
          </cell>
          <cell r="C16839" t="str">
            <v>UN</v>
          </cell>
          <cell r="D16839">
            <v>8.7100000000000009</v>
          </cell>
        </row>
        <row r="16840">
          <cell r="A16840" t="str">
            <v>I6739</v>
          </cell>
          <cell r="B16840" t="str">
            <v>CONE PARA EXPURGO EM AÇO INOX COM TAMPA E GRELHA - L=500MM X C=500MM, ALTURA ATÉ 300MM E SAÍDA D=100MM</v>
          </cell>
          <cell r="C16840" t="str">
            <v>UN</v>
          </cell>
          <cell r="D16840">
            <v>837</v>
          </cell>
        </row>
        <row r="16841">
          <cell r="A16841" t="str">
            <v>I7382</v>
          </cell>
          <cell r="B16841" t="str">
            <v>CONECTOR DE ATERRAMENTO TIPO K2C17-10mm BURDY</v>
          </cell>
          <cell r="C16841" t="str">
            <v>UN</v>
          </cell>
          <cell r="D16841">
            <v>12.85</v>
          </cell>
        </row>
        <row r="16842">
          <cell r="A16842" t="str">
            <v>I7414</v>
          </cell>
          <cell r="B16842" t="str">
            <v>CONECTOR DE COMPRESSÃO P/25mm²</v>
          </cell>
          <cell r="C16842" t="str">
            <v>UN</v>
          </cell>
          <cell r="D16842">
            <v>2</v>
          </cell>
        </row>
        <row r="16843">
          <cell r="A16843" t="str">
            <v>I8518</v>
          </cell>
          <cell r="B16843" t="str">
            <v>CONECTOR EMENDA E MEDIÇÃO PARA CABO ATÉ 50mm² 4P</v>
          </cell>
          <cell r="C16843" t="str">
            <v>UN</v>
          </cell>
          <cell r="D16843">
            <v>14.75</v>
          </cell>
        </row>
        <row r="16844">
          <cell r="A16844" t="str">
            <v>I0840</v>
          </cell>
          <cell r="B16844" t="str">
            <v>CONECTOR PARA CABO 10.0MM2</v>
          </cell>
          <cell r="C16844" t="str">
            <v>UN</v>
          </cell>
          <cell r="D16844">
            <v>2.2799999999999998</v>
          </cell>
        </row>
        <row r="16845">
          <cell r="A16845" t="str">
            <v>I8084</v>
          </cell>
          <cell r="B16845" t="str">
            <v>CONECTOR PARA CONDUTOR DE AÇO COBREADO 7 x 10 AWG</v>
          </cell>
          <cell r="C16845" t="str">
            <v>UN</v>
          </cell>
          <cell r="D16845">
            <v>14.3</v>
          </cell>
        </row>
        <row r="16846">
          <cell r="A16846" t="str">
            <v>I0841</v>
          </cell>
          <cell r="B16846" t="str">
            <v>CONECTOR PARA HASTE TERRA</v>
          </cell>
          <cell r="C16846" t="str">
            <v>UN</v>
          </cell>
          <cell r="D16846">
            <v>2.37</v>
          </cell>
        </row>
        <row r="16847">
          <cell r="A16847" t="str">
            <v>I0844</v>
          </cell>
          <cell r="B16847" t="str">
            <v>CONECTOR SPLIT - BOLT P/ CABOS ATE 12OMM2</v>
          </cell>
          <cell r="C16847" t="str">
            <v>UN</v>
          </cell>
          <cell r="D16847">
            <v>13.99</v>
          </cell>
        </row>
        <row r="16848">
          <cell r="A16848" t="str">
            <v>I0845</v>
          </cell>
          <cell r="B16848" t="str">
            <v>CONECTOR SPLIT-BOLT P/ CABOS ATE 500MM2</v>
          </cell>
          <cell r="C16848" t="str">
            <v>UN</v>
          </cell>
          <cell r="D16848">
            <v>79.400000000000006</v>
          </cell>
        </row>
        <row r="16849">
          <cell r="A16849" t="str">
            <v>I0846</v>
          </cell>
          <cell r="B16849" t="str">
            <v>CONECTOR SPLIT-BOLT P/CABO 16MM2</v>
          </cell>
          <cell r="C16849" t="str">
            <v>UN</v>
          </cell>
          <cell r="D16849">
            <v>3.45</v>
          </cell>
        </row>
        <row r="16850">
          <cell r="A16850" t="str">
            <v>I0847</v>
          </cell>
          <cell r="B16850" t="str">
            <v>CONECTOR SPLIT-BOLT P/CABO 35MM2</v>
          </cell>
          <cell r="C16850" t="str">
            <v>UN</v>
          </cell>
          <cell r="D16850">
            <v>5.8</v>
          </cell>
        </row>
        <row r="16851">
          <cell r="A16851" t="str">
            <v>I0848</v>
          </cell>
          <cell r="B16851" t="str">
            <v>CONEXÃO 4''X48MM PARA BACIA C/SAÍDA HORIZONTAL</v>
          </cell>
          <cell r="C16851" t="str">
            <v>UN</v>
          </cell>
          <cell r="D16851">
            <v>20.57</v>
          </cell>
        </row>
        <row r="16852">
          <cell r="A16852" t="str">
            <v>I6196</v>
          </cell>
          <cell r="B16852" t="str">
            <v>CONJUNTO DE BATERIAS</v>
          </cell>
          <cell r="C16852" t="str">
            <v>CJ</v>
          </cell>
          <cell r="D16852">
            <v>17904.669999999998</v>
          </cell>
        </row>
        <row r="16853">
          <cell r="A16853" t="str">
            <v>I8643</v>
          </cell>
          <cell r="B16853" t="str">
            <v>CONJUNTO DE BOTOEIRAS EM BRAILLE</v>
          </cell>
          <cell r="C16853" t="str">
            <v>CJ</v>
          </cell>
          <cell r="D16853">
            <v>352.91</v>
          </cell>
        </row>
        <row r="16854">
          <cell r="A16854" t="str">
            <v>I2634</v>
          </cell>
          <cell r="B16854" t="str">
            <v>CONJUNTO DE BRITAGEM 30 M3/H</v>
          </cell>
          <cell r="C16854" t="str">
            <v>UN</v>
          </cell>
          <cell r="D16854">
            <v>1524396</v>
          </cell>
        </row>
        <row r="16855">
          <cell r="A16855" t="str">
            <v>I0618</v>
          </cell>
          <cell r="B16855" t="str">
            <v>CONJUNTO DE BRITAGEM 30 M3/H (CHI)</v>
          </cell>
          <cell r="C16855" t="str">
            <v>H</v>
          </cell>
          <cell r="D16855">
            <v>74.88333333333334</v>
          </cell>
        </row>
        <row r="16856">
          <cell r="A16856" t="str">
            <v>I0732</v>
          </cell>
          <cell r="B16856" t="str">
            <v>CONJUNTO DE BRITAGEM 30 M3/H (CHP)</v>
          </cell>
          <cell r="C16856" t="str">
            <v>H</v>
          </cell>
          <cell r="D16856">
            <v>314.43888888888887</v>
          </cell>
        </row>
        <row r="16857">
          <cell r="A16857" t="str">
            <v>I8516</v>
          </cell>
          <cell r="B16857" t="str">
            <v>CONJUNTO DE CONTRAVENTAGEM COM CABO PARA MASTRO DE 2"</v>
          </cell>
          <cell r="C16857" t="str">
            <v>UN</v>
          </cell>
          <cell r="D16857">
            <v>57.94</v>
          </cell>
        </row>
        <row r="16858">
          <cell r="A16858" t="str">
            <v>I7975</v>
          </cell>
          <cell r="B16858" t="str">
            <v>CONJUNTO DE CONVERSORES (EMISSOR E RECEPTOR) DE UTP/COAXIAL COM TERMINAIS DE CONEXÃO, CAIXAS DE PROTEÇÃO E FONTE DE ALIMENTAÇÃO</v>
          </cell>
          <cell r="C16858" t="str">
            <v>UN</v>
          </cell>
          <cell r="D16858">
            <v>828.87</v>
          </cell>
        </row>
        <row r="16859">
          <cell r="A16859" t="str">
            <v>I0849</v>
          </cell>
          <cell r="B16859" t="str">
            <v>CONJUNTO DE EQUIPAMENTOS PARA PROTENSAO E INJECAO</v>
          </cell>
          <cell r="C16859" t="str">
            <v>KG</v>
          </cell>
          <cell r="D16859">
            <v>3.95</v>
          </cell>
        </row>
        <row r="16860">
          <cell r="A16860" t="str">
            <v>I0850</v>
          </cell>
          <cell r="B16860" t="str">
            <v>CONJUNTO DE ESTAIAMENTO PARA PARA-RAIOS</v>
          </cell>
          <cell r="C16860" t="str">
            <v>UN</v>
          </cell>
          <cell r="D16860">
            <v>83.99</v>
          </cell>
        </row>
        <row r="16861">
          <cell r="A16861" t="str">
            <v>I0851</v>
          </cell>
          <cell r="B16861" t="str">
            <v>CONJUNTO FIXAÇÃO P/TANQUE</v>
          </cell>
          <cell r="C16861" t="str">
            <v>UN</v>
          </cell>
          <cell r="D16861">
            <v>21.63</v>
          </cell>
        </row>
        <row r="16862">
          <cell r="A16862" t="str">
            <v>I8680</v>
          </cell>
          <cell r="B16862" t="str">
            <v>CONJUNTO MISTURADOR 180 L DE ALTA ROTAÇÃO E BOMBA DE INJEÇÃO</v>
          </cell>
          <cell r="C16862" t="str">
            <v>H</v>
          </cell>
          <cell r="D16862">
            <v>34</v>
          </cell>
        </row>
        <row r="16863">
          <cell r="A16863" t="str">
            <v>I6378</v>
          </cell>
          <cell r="B16863" t="str">
            <v>CONJUNTO MOTO-BOMBA VERTICAL C/ EIXO PROLONGADO hs=8m, ACIONADO POR MOTOR DIESEL, PAINEL DE CONTROLE DE PARTIDA E SISTEMA DE PROTEÇÃO, HMT = 10 Kgf/cm², Qmin=60m³/h, SOL</v>
          </cell>
          <cell r="C16863" t="str">
            <v>UN</v>
          </cell>
          <cell r="D16863">
            <v>295948.34999999998</v>
          </cell>
        </row>
        <row r="16864">
          <cell r="A16864" t="str">
            <v>I6380</v>
          </cell>
          <cell r="B16864" t="str">
            <v>CONJUNTO MOTO-BOMBA VERTICAL C/ EIXO PROLONGADO hs=8m, ACIONADO POR MOTOR ELÉTRICO POTÊNCIA 60HP, PAINEL DE CONTROLE DE PARTIDA E SISTEMA DE PROTEÇÃO, HMT = 10 Kgf/cm², Qmin=60m³/h, SOL</v>
          </cell>
          <cell r="C16864" t="str">
            <v>UN</v>
          </cell>
          <cell r="D16864">
            <v>168152.47</v>
          </cell>
        </row>
        <row r="16865">
          <cell r="A16865" t="str">
            <v>I6195</v>
          </cell>
          <cell r="B16865" t="str">
            <v>CONJUNTO RETIFICADOR 15 KVA, TRIFÁSICO 380 VAC - 125VCC</v>
          </cell>
          <cell r="C16865" t="str">
            <v>CJ</v>
          </cell>
          <cell r="D16865">
            <v>100265.12</v>
          </cell>
        </row>
        <row r="16866">
          <cell r="A16866" t="str">
            <v>I0853</v>
          </cell>
          <cell r="B16866" t="str">
            <v>CONJUNTO VEDAÇÃO ELASTICA</v>
          </cell>
          <cell r="C16866" t="str">
            <v>UN</v>
          </cell>
          <cell r="D16866">
            <v>0.4</v>
          </cell>
        </row>
        <row r="16867">
          <cell r="A16867" t="str">
            <v>I0854</v>
          </cell>
          <cell r="B16867" t="str">
            <v>CONSERVADO "P" , IMPERMEAVEL</v>
          </cell>
          <cell r="C16867" t="str">
            <v>KG</v>
          </cell>
          <cell r="D16867">
            <v>9.4</v>
          </cell>
        </row>
        <row r="16868">
          <cell r="A16868" t="str">
            <v>I2897</v>
          </cell>
          <cell r="B16868" t="str">
            <v>CONSTANTE DO TRANSPORTE</v>
          </cell>
          <cell r="C16868" t="str">
            <v>UN</v>
          </cell>
          <cell r="D16868">
            <v>1</v>
          </cell>
        </row>
        <row r="16869">
          <cell r="A16869" t="str">
            <v>I0855</v>
          </cell>
          <cell r="B16869" t="str">
            <v>CONSULTOR DE ENGENHARIA</v>
          </cell>
          <cell r="C16869" t="str">
            <v>H</v>
          </cell>
          <cell r="D16869">
            <v>59.352899999999998</v>
          </cell>
        </row>
        <row r="16870">
          <cell r="A16870" t="str">
            <v>I8586</v>
          </cell>
          <cell r="B16870" t="str">
            <v>CONSULTOR DE ENGENHARIA EXTERNO</v>
          </cell>
          <cell r="C16870" t="str">
            <v>H</v>
          </cell>
          <cell r="D16870">
            <v>123.78830000000001</v>
          </cell>
        </row>
        <row r="16871">
          <cell r="A16871" t="str">
            <v>I6005</v>
          </cell>
          <cell r="B16871" t="str">
            <v>CONTACTOR 250A, 30Ø, 1KV</v>
          </cell>
          <cell r="C16871" t="str">
            <v>UN</v>
          </cell>
          <cell r="D16871">
            <v>2291.5</v>
          </cell>
        </row>
        <row r="16872">
          <cell r="A16872" t="str">
            <v>I7436</v>
          </cell>
          <cell r="B16872" t="str">
            <v>CONTACTOR 65A</v>
          </cell>
          <cell r="C16872" t="str">
            <v>UN</v>
          </cell>
          <cell r="D16872">
            <v>518.91999999999996</v>
          </cell>
        </row>
        <row r="16873">
          <cell r="A16873" t="str">
            <v>I0648</v>
          </cell>
          <cell r="B16873" t="str">
            <v>CONTACTOR AUXILIAR 2NA + 2NF</v>
          </cell>
          <cell r="C16873" t="str">
            <v>UN</v>
          </cell>
          <cell r="D16873">
            <v>112.57</v>
          </cell>
        </row>
        <row r="16874">
          <cell r="A16874" t="str">
            <v>I7405</v>
          </cell>
          <cell r="B16874" t="str">
            <v>CONTATOR DE POTÊNCIA 3TF46 45A 2NA+2NF 220V</v>
          </cell>
          <cell r="C16874" t="str">
            <v>UN</v>
          </cell>
          <cell r="D16874">
            <v>417.63</v>
          </cell>
        </row>
        <row r="16875">
          <cell r="A16875" t="str">
            <v>I0856</v>
          </cell>
          <cell r="B16875" t="str">
            <v>CONTRAPLACA DE FECHADURA CENTRAL (1504)</v>
          </cell>
          <cell r="C16875" t="str">
            <v>UN</v>
          </cell>
          <cell r="D16875">
            <v>15.0007</v>
          </cell>
        </row>
        <row r="16876">
          <cell r="A16876" t="str">
            <v>I8868</v>
          </cell>
          <cell r="B16876" t="str">
            <v>CONTROLADOR ANALÍTICO, ENTRADA PARA 2 SENSORES DIGITAIS, 2 SAÍDAS ANALÓGICAS 4-20 MA, 1 ENTRADA ANALÓGICA 4-20 MA, PROTOCOLO DE COMUNICAÇÃO PROFIBUS-DP</v>
          </cell>
          <cell r="C16876" t="str">
            <v>UN</v>
          </cell>
          <cell r="D16876">
            <v>12236.8</v>
          </cell>
        </row>
        <row r="16877">
          <cell r="A16877" t="str">
            <v>I2310</v>
          </cell>
          <cell r="B16877" t="str">
            <v>CONTROLADOR DE FATOR DE POTÊNCIA COM 8 ESTÁGIOS</v>
          </cell>
          <cell r="C16877" t="str">
            <v>UN</v>
          </cell>
          <cell r="D16877">
            <v>5231.22</v>
          </cell>
        </row>
        <row r="16878">
          <cell r="A16878" t="str">
            <v>I7465</v>
          </cell>
          <cell r="B16878" t="str">
            <v>CONTROLE TIPO JOYSTICK PARA CÂMERA MÓVEL C/ DISPLAY E TECLADO INCORPORADO</v>
          </cell>
          <cell r="C16878" t="str">
            <v>UN</v>
          </cell>
          <cell r="D16878">
            <v>3775.79</v>
          </cell>
        </row>
        <row r="16879">
          <cell r="A16879" t="str">
            <v>I6281</v>
          </cell>
          <cell r="B16879" t="str">
            <v>CONVERSOR DE F.O. COAXIAL (EMISSOR + RECEPTOR)</v>
          </cell>
          <cell r="C16879" t="str">
            <v>UN</v>
          </cell>
          <cell r="D16879">
            <v>2148.56</v>
          </cell>
        </row>
        <row r="16880">
          <cell r="A16880" t="str">
            <v>I7526</v>
          </cell>
          <cell r="B16880" t="str">
            <v>CONVERSOR RS232 P/ LINHA PLUS</v>
          </cell>
          <cell r="C16880" t="str">
            <v>UN</v>
          </cell>
          <cell r="D16880">
            <v>477.46</v>
          </cell>
        </row>
        <row r="16881">
          <cell r="A16881" t="str">
            <v>I0857</v>
          </cell>
          <cell r="B16881" t="str">
            <v>COPIA HELIOGRAFICA</v>
          </cell>
          <cell r="C16881" t="str">
            <v>M2</v>
          </cell>
          <cell r="D16881">
            <v>3.93</v>
          </cell>
        </row>
        <row r="16882">
          <cell r="A16882" t="str">
            <v>I8564</v>
          </cell>
          <cell r="B16882" t="str">
            <v>CÓPIA HELIOGRÁFICA PLANTA FORMATO A4 P/B</v>
          </cell>
          <cell r="C16882" t="str">
            <v>M/L</v>
          </cell>
          <cell r="D16882">
            <v>3.6</v>
          </cell>
        </row>
        <row r="16883">
          <cell r="A16883" t="str">
            <v>I6220</v>
          </cell>
          <cell r="B16883" t="str">
            <v>CORDA DE NYLON DE 4mm</v>
          </cell>
          <cell r="C16883" t="str">
            <v>M</v>
          </cell>
          <cell r="D16883">
            <v>0.17</v>
          </cell>
        </row>
        <row r="16884">
          <cell r="A16884" t="str">
            <v>I0858</v>
          </cell>
          <cell r="B16884" t="str">
            <v>CORDA DE SISAL 1"</v>
          </cell>
          <cell r="C16884" t="str">
            <v>KG</v>
          </cell>
          <cell r="D16884">
            <v>8</v>
          </cell>
        </row>
        <row r="16885">
          <cell r="A16885" t="str">
            <v>I0859</v>
          </cell>
          <cell r="B16885" t="str">
            <v>CORDA DE SISAL 1/2"</v>
          </cell>
          <cell r="C16885" t="str">
            <v>KG</v>
          </cell>
          <cell r="D16885">
            <v>8</v>
          </cell>
        </row>
        <row r="16886">
          <cell r="A16886" t="str">
            <v>I6751</v>
          </cell>
          <cell r="B16886" t="str">
            <v>CORDA DE SISAL DE 1 1/4"</v>
          </cell>
          <cell r="C16886" t="str">
            <v>KG</v>
          </cell>
          <cell r="D16886">
            <v>8</v>
          </cell>
        </row>
        <row r="16887">
          <cell r="A16887" t="str">
            <v>I0862</v>
          </cell>
          <cell r="B16887" t="str">
            <v>CORDÃO DE PEROBA (MADEIRA DE 1A QUALIDADE) P/ RODAPE</v>
          </cell>
          <cell r="C16887" t="str">
            <v>M</v>
          </cell>
          <cell r="D16887">
            <v>11.99</v>
          </cell>
        </row>
        <row r="16888">
          <cell r="A16888" t="str">
            <v>I0860</v>
          </cell>
          <cell r="B16888" t="str">
            <v>CORDEL DETONANTE</v>
          </cell>
          <cell r="C16888" t="str">
            <v>M</v>
          </cell>
          <cell r="D16888">
            <v>2.72</v>
          </cell>
        </row>
        <row r="16889">
          <cell r="A16889" t="str">
            <v>I0861</v>
          </cell>
          <cell r="B16889" t="str">
            <v>CORDOALHA CP-190 RB D=12,7 MM</v>
          </cell>
          <cell r="C16889" t="str">
            <v>KG</v>
          </cell>
          <cell r="D16889">
            <v>5.95</v>
          </cell>
        </row>
        <row r="16890">
          <cell r="A16890" t="str">
            <v>I8519</v>
          </cell>
          <cell r="B16890" t="str">
            <v>CORDOALHA DE COBRE 300mm</v>
          </cell>
          <cell r="C16890" t="str">
            <v>UN</v>
          </cell>
          <cell r="D16890">
            <v>11.06</v>
          </cell>
        </row>
        <row r="16891">
          <cell r="A16891" t="str">
            <v>I8520</v>
          </cell>
          <cell r="B16891" t="str">
            <v>CORDOALHA DE COBRE 500mm</v>
          </cell>
          <cell r="C16891" t="str">
            <v>UN</v>
          </cell>
          <cell r="D16891">
            <v>17.91</v>
          </cell>
        </row>
        <row r="16892">
          <cell r="A16892" t="str">
            <v>I0863</v>
          </cell>
          <cell r="B16892" t="str">
            <v>CORRENTE PARA BASCULANTE (1003)</v>
          </cell>
          <cell r="C16892" t="str">
            <v>M</v>
          </cell>
          <cell r="D16892">
            <v>16.329999999999998</v>
          </cell>
        </row>
        <row r="16893">
          <cell r="A16893" t="str">
            <v>I0864</v>
          </cell>
          <cell r="B16893" t="str">
            <v>CORRIMÃO EM TUBO GALVANIZADO 2"</v>
          </cell>
          <cell r="C16893" t="str">
            <v>M</v>
          </cell>
          <cell r="D16893">
            <v>67.47</v>
          </cell>
        </row>
        <row r="16894">
          <cell r="A16894" t="str">
            <v>I0865</v>
          </cell>
          <cell r="B16894" t="str">
            <v>CORTE DE PERFIL DUPLO I DE 10" X 4"X 5/8"</v>
          </cell>
          <cell r="C16894" t="str">
            <v>UN</v>
          </cell>
          <cell r="D16894">
            <v>49.43</v>
          </cell>
        </row>
        <row r="16895">
          <cell r="A16895" t="str">
            <v>I0866</v>
          </cell>
          <cell r="B16895" t="str">
            <v>CORTE DE PERFIL DUPLO I DE 12" X 5"X 1/4"</v>
          </cell>
          <cell r="C16895" t="str">
            <v>UN</v>
          </cell>
          <cell r="D16895">
            <v>59.09</v>
          </cell>
        </row>
        <row r="16896">
          <cell r="A16896" t="str">
            <v>I0867</v>
          </cell>
          <cell r="B16896" t="str">
            <v>CORTE DE PERFIL METALICO I DE 10"X4"X5/8"</v>
          </cell>
          <cell r="C16896" t="str">
            <v>UN</v>
          </cell>
          <cell r="D16896">
            <v>27.05</v>
          </cell>
        </row>
        <row r="16897">
          <cell r="A16897" t="str">
            <v>I0868</v>
          </cell>
          <cell r="B16897" t="str">
            <v>CORTE DE PERFIL METALICO I DE 12"X 5"X 1/4"</v>
          </cell>
          <cell r="C16897" t="str">
            <v>UN</v>
          </cell>
          <cell r="D16897">
            <v>32.450000000000003</v>
          </cell>
        </row>
        <row r="16898">
          <cell r="A16898" t="str">
            <v>I0869</v>
          </cell>
          <cell r="B16898" t="str">
            <v>CORTE DE SUPERFICIE C/DISCO DIAMANTADO</v>
          </cell>
          <cell r="C16898" t="str">
            <v>M2</v>
          </cell>
          <cell r="D16898">
            <v>0.48</v>
          </cell>
        </row>
        <row r="16899">
          <cell r="A16899" t="str">
            <v>I0870</v>
          </cell>
          <cell r="B16899" t="str">
            <v>CORTICA ESPESSURA 12MM</v>
          </cell>
          <cell r="C16899" t="str">
            <v>M2</v>
          </cell>
          <cell r="D16899">
            <v>115.24</v>
          </cell>
        </row>
        <row r="16900">
          <cell r="A16900" t="str">
            <v>I6175</v>
          </cell>
          <cell r="B16900" t="str">
            <v>COTOVELO 90 INTERNO SISTEMA DLP PARA CANALETA 60MM X 34/50MM</v>
          </cell>
          <cell r="C16900" t="str">
            <v>UN</v>
          </cell>
          <cell r="D16900">
            <v>33.409999999999997</v>
          </cell>
        </row>
        <row r="16901">
          <cell r="A16901" t="str">
            <v>I6174</v>
          </cell>
          <cell r="B16901" t="str">
            <v>COTOVELO 90 VARIAVEL SISTEMA DLP P/CANALETA 60MM X 34/50MM</v>
          </cell>
          <cell r="C16901" t="str">
            <v>UN</v>
          </cell>
          <cell r="D16901">
            <v>33.409999999999997</v>
          </cell>
        </row>
        <row r="16902">
          <cell r="A16902" t="str">
            <v>I6772</v>
          </cell>
          <cell r="B16902" t="str">
            <v>COTOVELO AÇO ASTM A-120 ROSCÁVEL DE  100 mm (4")</v>
          </cell>
          <cell r="C16902" t="str">
            <v>UN</v>
          </cell>
          <cell r="D16902">
            <v>64.8</v>
          </cell>
        </row>
        <row r="16903">
          <cell r="A16903" t="str">
            <v>I6766</v>
          </cell>
          <cell r="B16903" t="str">
            <v>COTOVELO AÇO ASTM A-120 ROSCÁVEL DE 20mm (3/4")</v>
          </cell>
          <cell r="C16903" t="str">
            <v>UN</v>
          </cell>
          <cell r="D16903">
            <v>23.57</v>
          </cell>
        </row>
        <row r="16904">
          <cell r="A16904" t="str">
            <v>I6767</v>
          </cell>
          <cell r="B16904" t="str">
            <v>COTOVELO AÇO ASTM A-120 ROSCÁVEL DE 25mm (1")</v>
          </cell>
          <cell r="C16904" t="str">
            <v>UN</v>
          </cell>
          <cell r="D16904">
            <v>39.5</v>
          </cell>
        </row>
        <row r="16905">
          <cell r="A16905" t="str">
            <v>I6768</v>
          </cell>
          <cell r="B16905" t="str">
            <v>COTOVELO AÇO ASTM A-120 ROSCÁVEL DE 32mm (1 1/4")</v>
          </cell>
          <cell r="C16905" t="str">
            <v>UN</v>
          </cell>
          <cell r="D16905">
            <v>50.85</v>
          </cell>
        </row>
        <row r="16906">
          <cell r="A16906" t="str">
            <v>I6769</v>
          </cell>
          <cell r="B16906" t="str">
            <v>COTOVELO AÇO ASTM A-120 ROSCÁVEL DE 40mm (1 1/2")</v>
          </cell>
          <cell r="C16906" t="str">
            <v>UN</v>
          </cell>
          <cell r="D16906">
            <v>54.2</v>
          </cell>
        </row>
        <row r="16907">
          <cell r="A16907" t="str">
            <v>I6770</v>
          </cell>
          <cell r="B16907" t="str">
            <v>COTOVELO AÇO ASTM A-120 ROSCÁVEL DE 50mm (2")</v>
          </cell>
          <cell r="C16907" t="str">
            <v>UN</v>
          </cell>
          <cell r="D16907">
            <v>58.6</v>
          </cell>
        </row>
        <row r="16908">
          <cell r="A16908" t="str">
            <v>I6771</v>
          </cell>
          <cell r="B16908" t="str">
            <v>COTOVELO AÇO ASTM A-120 ROSCÁVEL DE 80mm (3")</v>
          </cell>
          <cell r="C16908" t="str">
            <v>UN</v>
          </cell>
          <cell r="D16908">
            <v>62.4</v>
          </cell>
        </row>
        <row r="16909">
          <cell r="A16909" t="str">
            <v>I0871</v>
          </cell>
          <cell r="B16909" t="str">
            <v>COTOVELO AÇO GALVANIZADO DE 1 1/2''</v>
          </cell>
          <cell r="C16909" t="str">
            <v>UN</v>
          </cell>
          <cell r="D16909">
            <v>14.47</v>
          </cell>
        </row>
        <row r="16910">
          <cell r="A16910" t="str">
            <v>I0872</v>
          </cell>
          <cell r="B16910" t="str">
            <v>COTOVELO AÇO GALVANIZADO DE 1 1/4''</v>
          </cell>
          <cell r="C16910" t="str">
            <v>UN</v>
          </cell>
          <cell r="D16910">
            <v>10.8</v>
          </cell>
        </row>
        <row r="16911">
          <cell r="A16911" t="str">
            <v>I0873</v>
          </cell>
          <cell r="B16911" t="str">
            <v>COTOVELO AÇO GALVANIZADO DE 1''</v>
          </cell>
          <cell r="C16911" t="str">
            <v>UN</v>
          </cell>
          <cell r="D16911">
            <v>6.43</v>
          </cell>
        </row>
        <row r="16912">
          <cell r="A16912" t="str">
            <v>I0874</v>
          </cell>
          <cell r="B16912" t="str">
            <v>COTOVELO AÇO GALVANIZADO DE 1/2''</v>
          </cell>
          <cell r="C16912" t="str">
            <v>UN</v>
          </cell>
          <cell r="D16912">
            <v>2.9</v>
          </cell>
        </row>
        <row r="16913">
          <cell r="A16913" t="str">
            <v>I0875</v>
          </cell>
          <cell r="B16913" t="str">
            <v>COTOVELO AÇO GALVANIZADO DE 2 1/2''</v>
          </cell>
          <cell r="C16913" t="str">
            <v>UN</v>
          </cell>
          <cell r="D16913">
            <v>37.67</v>
          </cell>
        </row>
        <row r="16914">
          <cell r="A16914" t="str">
            <v>I0876</v>
          </cell>
          <cell r="B16914" t="str">
            <v>COTOVELO AÇO GALVANIZADO DE 2''</v>
          </cell>
          <cell r="C16914" t="str">
            <v>UN</v>
          </cell>
          <cell r="D16914">
            <v>23.8</v>
          </cell>
        </row>
        <row r="16915">
          <cell r="A16915" t="str">
            <v>I0877</v>
          </cell>
          <cell r="B16915" t="str">
            <v>COTOVELO AÇO GALVANIZADO DE 3''</v>
          </cell>
          <cell r="C16915" t="str">
            <v>UN</v>
          </cell>
          <cell r="D16915">
            <v>50.83</v>
          </cell>
        </row>
        <row r="16916">
          <cell r="A16916" t="str">
            <v>I0878</v>
          </cell>
          <cell r="B16916" t="str">
            <v>COTOVELO AÇO GALVANIZADO DE 3/4''</v>
          </cell>
          <cell r="C16916" t="str">
            <v>UN</v>
          </cell>
          <cell r="D16916">
            <v>4.9000000000000004</v>
          </cell>
        </row>
        <row r="16917">
          <cell r="A16917" t="str">
            <v>I0879</v>
          </cell>
          <cell r="B16917" t="str">
            <v>COTOVELO AÇO GALVANIZADO DE 4''</v>
          </cell>
          <cell r="C16917" t="str">
            <v>UN</v>
          </cell>
          <cell r="D16917">
            <v>84.72</v>
          </cell>
        </row>
        <row r="16918">
          <cell r="A16918" t="str">
            <v>I0880</v>
          </cell>
          <cell r="B16918" t="str">
            <v>COTOVELO AÇO GALVANIZADO DE 5''</v>
          </cell>
          <cell r="C16918" t="str">
            <v>UN</v>
          </cell>
          <cell r="D16918">
            <v>244.1</v>
          </cell>
        </row>
        <row r="16919">
          <cell r="A16919" t="str">
            <v>I0881</v>
          </cell>
          <cell r="B16919" t="str">
            <v>COTOVELO AÇO GALVANIZADO DE 6''</v>
          </cell>
          <cell r="C16919" t="str">
            <v>UN</v>
          </cell>
          <cell r="D16919">
            <v>256.5</v>
          </cell>
        </row>
        <row r="16920">
          <cell r="A16920" t="str">
            <v>I0882</v>
          </cell>
          <cell r="B16920" t="str">
            <v>COTOVELO PVC SOLDAVEL DE 110MM</v>
          </cell>
          <cell r="C16920" t="str">
            <v>UN</v>
          </cell>
          <cell r="D16920">
            <v>133.77000000000001</v>
          </cell>
        </row>
        <row r="16921">
          <cell r="A16921" t="str">
            <v>I0883</v>
          </cell>
          <cell r="B16921" t="str">
            <v>COTOVELO PVC SOLDAVEL DE 20MM</v>
          </cell>
          <cell r="C16921" t="str">
            <v>UN</v>
          </cell>
          <cell r="D16921">
            <v>0.42</v>
          </cell>
        </row>
        <row r="16922">
          <cell r="A16922" t="str">
            <v>I0884</v>
          </cell>
          <cell r="B16922" t="str">
            <v>COTOVELO PVC SOLDAVEL DE 25MM</v>
          </cell>
          <cell r="C16922" t="str">
            <v>UN</v>
          </cell>
          <cell r="D16922">
            <v>0.52</v>
          </cell>
        </row>
        <row r="16923">
          <cell r="A16923" t="str">
            <v>I0885</v>
          </cell>
          <cell r="B16923" t="str">
            <v>COTOVELO PVC SOLDAVEL DE 32MM</v>
          </cell>
          <cell r="C16923" t="str">
            <v>UN</v>
          </cell>
          <cell r="D16923">
            <v>1.43</v>
          </cell>
        </row>
        <row r="16924">
          <cell r="A16924" t="str">
            <v>I0886</v>
          </cell>
          <cell r="B16924" t="str">
            <v>COTOVELO PVC SOLDAVEL DE 40MM</v>
          </cell>
          <cell r="C16924" t="str">
            <v>UN</v>
          </cell>
          <cell r="D16924">
            <v>3.06</v>
          </cell>
        </row>
        <row r="16925">
          <cell r="A16925" t="str">
            <v>I0887</v>
          </cell>
          <cell r="B16925" t="str">
            <v>COTOVELO PVC SOLDAVEL DE 50MM</v>
          </cell>
          <cell r="C16925" t="str">
            <v>UN</v>
          </cell>
          <cell r="D16925">
            <v>3.54</v>
          </cell>
        </row>
        <row r="16926">
          <cell r="A16926" t="str">
            <v>I0888</v>
          </cell>
          <cell r="B16926" t="str">
            <v>COTOVELO PVC SOLDAVEL DE 60MM</v>
          </cell>
          <cell r="C16926" t="str">
            <v>UN</v>
          </cell>
          <cell r="D16926">
            <v>17.11</v>
          </cell>
        </row>
        <row r="16927">
          <cell r="A16927" t="str">
            <v>I0889</v>
          </cell>
          <cell r="B16927" t="str">
            <v>COTOVELO PVC SOLDAVEL DE 75MM</v>
          </cell>
          <cell r="C16927" t="str">
            <v>UN</v>
          </cell>
          <cell r="D16927">
            <v>46.9</v>
          </cell>
        </row>
        <row r="16928">
          <cell r="A16928" t="str">
            <v>I0890</v>
          </cell>
          <cell r="B16928" t="str">
            <v>COTOVELO PVC SOLDAVEL DE 85MM</v>
          </cell>
          <cell r="C16928" t="str">
            <v>UN</v>
          </cell>
          <cell r="D16928">
            <v>57.47</v>
          </cell>
        </row>
        <row r="16929">
          <cell r="A16929" t="str">
            <v>I0891</v>
          </cell>
          <cell r="B16929" t="str">
            <v>COTOVELO REDUÇÃO  AÇO GALV 1 1/4X3/4''</v>
          </cell>
          <cell r="C16929" t="str">
            <v>UN</v>
          </cell>
          <cell r="D16929">
            <v>11.73</v>
          </cell>
        </row>
        <row r="16930">
          <cell r="A16930" t="str">
            <v>I0892</v>
          </cell>
          <cell r="B16930" t="str">
            <v>COTOVELO REDUÇÃO AÇO GALV 2 1/2X2''</v>
          </cell>
          <cell r="C16930" t="str">
            <v>UN</v>
          </cell>
          <cell r="D16930">
            <v>38.83</v>
          </cell>
        </row>
        <row r="16931">
          <cell r="A16931" t="str">
            <v>I0893</v>
          </cell>
          <cell r="B16931" t="str">
            <v>COTOVELO REDUÇÃO AÇO GALV 3/4X1/2''</v>
          </cell>
          <cell r="C16931" t="str">
            <v>UN</v>
          </cell>
          <cell r="D16931">
            <v>4.08</v>
          </cell>
        </row>
        <row r="16932">
          <cell r="A16932" t="str">
            <v>I8686</v>
          </cell>
          <cell r="B16932" t="str">
            <v>CRAVAÇÃO DE PERFIL METÁLICO "I" OU "H"</v>
          </cell>
          <cell r="C16932" t="str">
            <v>KG</v>
          </cell>
          <cell r="D16932">
            <v>1.33</v>
          </cell>
        </row>
        <row r="16933">
          <cell r="A16933" t="str">
            <v>I4882</v>
          </cell>
          <cell r="B16933" t="str">
            <v>CRIVO COM FLANGE DN 100 PN10</v>
          </cell>
          <cell r="C16933" t="str">
            <v>UN</v>
          </cell>
          <cell r="D16933">
            <v>211.73</v>
          </cell>
        </row>
        <row r="16934">
          <cell r="A16934" t="str">
            <v>I4883</v>
          </cell>
          <cell r="B16934" t="str">
            <v>CRIVO COM FLANGE DN 150 PN10</v>
          </cell>
          <cell r="C16934" t="str">
            <v>UN</v>
          </cell>
          <cell r="D16934">
            <v>354.99</v>
          </cell>
        </row>
        <row r="16935">
          <cell r="A16935" t="str">
            <v>I4884</v>
          </cell>
          <cell r="B16935" t="str">
            <v>CRIVO COM FLANGE DN 200 PN10</v>
          </cell>
          <cell r="C16935" t="str">
            <v>UN</v>
          </cell>
          <cell r="D16935">
            <v>482.44</v>
          </cell>
        </row>
        <row r="16936">
          <cell r="A16936" t="str">
            <v>I4885</v>
          </cell>
          <cell r="B16936" t="str">
            <v>CRIVO COM FLANGE DN 250 PN10</v>
          </cell>
          <cell r="C16936" t="str">
            <v>UN</v>
          </cell>
          <cell r="D16936">
            <v>566.71</v>
          </cell>
        </row>
        <row r="16937">
          <cell r="A16937" t="str">
            <v>I4886</v>
          </cell>
          <cell r="B16937" t="str">
            <v>CRIVO COM FLANGE DN 300 PN10</v>
          </cell>
          <cell r="C16937" t="str">
            <v>UN</v>
          </cell>
          <cell r="D16937">
            <v>822.68</v>
          </cell>
        </row>
        <row r="16938">
          <cell r="A16938" t="str">
            <v>I4887</v>
          </cell>
          <cell r="B16938" t="str">
            <v>CRIVO COM FLANGE DN 350 PN10</v>
          </cell>
          <cell r="C16938" t="str">
            <v>UN</v>
          </cell>
          <cell r="D16938">
            <v>993.33</v>
          </cell>
        </row>
        <row r="16939">
          <cell r="A16939" t="str">
            <v>I4888</v>
          </cell>
          <cell r="B16939" t="str">
            <v>CRIVO COM FLANGE DN 400 PN10</v>
          </cell>
          <cell r="C16939" t="str">
            <v>UN</v>
          </cell>
          <cell r="D16939">
            <v>1417.84</v>
          </cell>
        </row>
        <row r="16940">
          <cell r="A16940" t="str">
            <v>I4889</v>
          </cell>
          <cell r="B16940" t="str">
            <v>CRIVO COM FLANGE DN 450 PN10</v>
          </cell>
          <cell r="C16940" t="str">
            <v>UN</v>
          </cell>
          <cell r="D16940">
            <v>1702.25</v>
          </cell>
        </row>
        <row r="16941">
          <cell r="A16941" t="str">
            <v>I4890</v>
          </cell>
          <cell r="B16941" t="str">
            <v>CRIVO COM FLANGE DN 500 PN10</v>
          </cell>
          <cell r="C16941" t="str">
            <v>UN</v>
          </cell>
          <cell r="D16941">
            <v>1984.55</v>
          </cell>
        </row>
        <row r="16942">
          <cell r="A16942" t="str">
            <v>I4891</v>
          </cell>
          <cell r="B16942" t="str">
            <v>CRIVO COM FLANGE DN 600 PN10</v>
          </cell>
          <cell r="C16942" t="str">
            <v>UN</v>
          </cell>
          <cell r="D16942">
            <v>2633.43</v>
          </cell>
        </row>
        <row r="16943">
          <cell r="A16943" t="str">
            <v>I4881</v>
          </cell>
          <cell r="B16943" t="str">
            <v>CRIVO COM FLANGE DN 75 PN10</v>
          </cell>
          <cell r="C16943" t="str">
            <v>UN</v>
          </cell>
          <cell r="D16943">
            <v>170.65</v>
          </cell>
        </row>
        <row r="16944">
          <cell r="A16944" t="str">
            <v>I0895</v>
          </cell>
          <cell r="B16944" t="str">
            <v>CRUZETA AÇO GALVANIZADO 1 1/4''</v>
          </cell>
          <cell r="C16944" t="str">
            <v>UN</v>
          </cell>
          <cell r="D16944">
            <v>21.2</v>
          </cell>
        </row>
        <row r="16945">
          <cell r="A16945" t="str">
            <v>I0896</v>
          </cell>
          <cell r="B16945" t="str">
            <v>CRUZETA AÇO GALVANIZADO 1/2''</v>
          </cell>
          <cell r="C16945" t="str">
            <v>UN</v>
          </cell>
          <cell r="D16945">
            <v>7.6</v>
          </cell>
        </row>
        <row r="16946">
          <cell r="A16946" t="str">
            <v>I0897</v>
          </cell>
          <cell r="B16946" t="str">
            <v>CRUZETA AÇO GALVANIZADO 2 1/2''</v>
          </cell>
          <cell r="C16946" t="str">
            <v>UN</v>
          </cell>
          <cell r="D16946">
            <v>57.03</v>
          </cell>
        </row>
        <row r="16947">
          <cell r="A16947" t="str">
            <v>I6234</v>
          </cell>
          <cell r="B16947" t="str">
            <v>CRUZETA AÇO GALVANIZADO 2"</v>
          </cell>
          <cell r="C16947" t="str">
            <v>UN</v>
          </cell>
          <cell r="D16947">
            <v>33.1</v>
          </cell>
        </row>
        <row r="16948">
          <cell r="A16948" t="str">
            <v>I6233</v>
          </cell>
          <cell r="B16948" t="str">
            <v>CRUZETA AÇO GALVANIZADO 3/4"</v>
          </cell>
          <cell r="C16948" t="str">
            <v>UN</v>
          </cell>
          <cell r="D16948">
            <v>10.4</v>
          </cell>
        </row>
        <row r="16949">
          <cell r="A16949" t="str">
            <v>I8073</v>
          </cell>
          <cell r="B16949" t="str">
            <v>CRUZETA DE CONCRETO ARMADO 1.900mm TIPO NORMAL</v>
          </cell>
          <cell r="C16949" t="str">
            <v>UN</v>
          </cell>
          <cell r="D16949">
            <v>36.4</v>
          </cell>
        </row>
        <row r="16950">
          <cell r="A16950" t="str">
            <v>I3106</v>
          </cell>
          <cell r="B16950" t="str">
            <v>CRUZETA DE REDUÇÃO PBA COM BOLSAS DN 100 x 50</v>
          </cell>
          <cell r="C16950" t="str">
            <v>UN</v>
          </cell>
          <cell r="D16950">
            <v>52.06</v>
          </cell>
        </row>
        <row r="16951">
          <cell r="A16951" t="str">
            <v>I8026</v>
          </cell>
          <cell r="B16951" t="str">
            <v>CRUZETA DE REDUÇÃO PBA COM BOLSAS DN 100 x 75</v>
          </cell>
          <cell r="C16951" t="str">
            <v>UN</v>
          </cell>
          <cell r="D16951">
            <v>62.33</v>
          </cell>
        </row>
        <row r="16952">
          <cell r="A16952" t="str">
            <v>I3105</v>
          </cell>
          <cell r="B16952" t="str">
            <v>CRUZETA DE REDUÇÃO PBA COM BOLSAS DN 75 x 50</v>
          </cell>
          <cell r="C16952" t="str">
            <v>UN</v>
          </cell>
          <cell r="D16952">
            <v>34.630000000000003</v>
          </cell>
        </row>
        <row r="16953">
          <cell r="A16953" t="str">
            <v>I0914</v>
          </cell>
          <cell r="B16953" t="str">
            <v>CRUZETA EM CONCRETO ARMADO-PADRÃO COELCE</v>
          </cell>
          <cell r="C16953" t="str">
            <v>UN</v>
          </cell>
          <cell r="D16953">
            <v>71.400000000000006</v>
          </cell>
        </row>
        <row r="16954">
          <cell r="A16954" t="str">
            <v>I7869</v>
          </cell>
          <cell r="B16954" t="str">
            <v>CRUZETA FoFo JTE DN 400 x 400</v>
          </cell>
          <cell r="C16954" t="str">
            <v>UN</v>
          </cell>
          <cell r="D16954">
            <v>8006.32</v>
          </cell>
        </row>
        <row r="16955">
          <cell r="A16955" t="str">
            <v>I7870</v>
          </cell>
          <cell r="B16955" t="str">
            <v>CRUZETA FoFo JTE DN 500 x 300</v>
          </cell>
          <cell r="C16955" t="str">
            <v>UN</v>
          </cell>
          <cell r="D16955">
            <v>8189.57</v>
          </cell>
        </row>
        <row r="16956">
          <cell r="A16956" t="str">
            <v>I7871</v>
          </cell>
          <cell r="B16956" t="str">
            <v>CRUZETA FoFo JTE DN 500 x 500</v>
          </cell>
          <cell r="C16956" t="str">
            <v>UN</v>
          </cell>
          <cell r="D16956">
            <v>10673.23</v>
          </cell>
        </row>
        <row r="16957">
          <cell r="A16957" t="str">
            <v>I7872</v>
          </cell>
          <cell r="B16957" t="str">
            <v>CRUZETA FoFo JTE DN 600 x 300</v>
          </cell>
          <cell r="C16957" t="str">
            <v>UN</v>
          </cell>
          <cell r="D16957">
            <v>9608.6299999999992</v>
          </cell>
        </row>
        <row r="16958">
          <cell r="A16958" t="str">
            <v>I7873</v>
          </cell>
          <cell r="B16958" t="str">
            <v>CRUZETA FoFo JTE DN 600 x 400</v>
          </cell>
          <cell r="C16958" t="str">
            <v>UN</v>
          </cell>
          <cell r="D16958">
            <v>11053.32</v>
          </cell>
        </row>
        <row r="16959">
          <cell r="A16959" t="str">
            <v>I7874</v>
          </cell>
          <cell r="B16959" t="str">
            <v>CRUZETA FoFo JTE DN 600 x 600</v>
          </cell>
          <cell r="C16959" t="str">
            <v>UN</v>
          </cell>
          <cell r="D16959">
            <v>13329.05</v>
          </cell>
        </row>
        <row r="16960">
          <cell r="A16960" t="str">
            <v>I3491</v>
          </cell>
          <cell r="B16960" t="str">
            <v>CRUZETA FoFo JUNTA ELÁSTICA DN 100 x 100</v>
          </cell>
          <cell r="C16960" t="str">
            <v>UN</v>
          </cell>
          <cell r="D16960">
            <v>576.76</v>
          </cell>
        </row>
        <row r="16961">
          <cell r="A16961" t="str">
            <v>I3490</v>
          </cell>
          <cell r="B16961" t="str">
            <v>CRUZETA FoFo JUNTA ELÁSTICA DN 100 x 75</v>
          </cell>
          <cell r="C16961" t="str">
            <v>UN</v>
          </cell>
          <cell r="D16961">
            <v>568.38</v>
          </cell>
        </row>
        <row r="16962">
          <cell r="A16962" t="str">
            <v>I7103</v>
          </cell>
          <cell r="B16962" t="str">
            <v>CRUZETA FoFo JUNTA ELASTICA DN 100 x 80</v>
          </cell>
          <cell r="C16962" t="str">
            <v>UN</v>
          </cell>
          <cell r="D16962">
            <v>568.38</v>
          </cell>
        </row>
        <row r="16963">
          <cell r="A16963" t="str">
            <v>I3494</v>
          </cell>
          <cell r="B16963" t="str">
            <v>CRUZETA FoFo JUNTA ELÁSTICA DN 150 x 100</v>
          </cell>
          <cell r="C16963" t="str">
            <v>UN</v>
          </cell>
          <cell r="D16963">
            <v>595.78</v>
          </cell>
        </row>
        <row r="16964">
          <cell r="A16964" t="str">
            <v>I3495</v>
          </cell>
          <cell r="B16964" t="str">
            <v>CRUZETA FoFo JUNTA ELÁSTICA DN 150 x 150</v>
          </cell>
          <cell r="C16964" t="str">
            <v>UN</v>
          </cell>
          <cell r="D16964">
            <v>687.4</v>
          </cell>
        </row>
        <row r="16965">
          <cell r="A16965" t="str">
            <v>I3493</v>
          </cell>
          <cell r="B16965" t="str">
            <v>CRUZETA FoFo JUNTA ELÁSTICA DN 150 x 75</v>
          </cell>
          <cell r="C16965" t="str">
            <v>UN</v>
          </cell>
          <cell r="D16965">
            <v>548.75</v>
          </cell>
        </row>
        <row r="16966">
          <cell r="A16966" t="str">
            <v>I7104</v>
          </cell>
          <cell r="B16966" t="str">
            <v>CRUZETA FoFo JUNTA ELASTICA DN 150 x 80</v>
          </cell>
          <cell r="C16966" t="str">
            <v>UN</v>
          </cell>
          <cell r="D16966">
            <v>548.75</v>
          </cell>
        </row>
        <row r="16967">
          <cell r="A16967" t="str">
            <v>I3498</v>
          </cell>
          <cell r="B16967" t="str">
            <v>CRUZETA FoFo JUNTA ELÁSTICA DN 200 x 100</v>
          </cell>
          <cell r="C16967" t="str">
            <v>UN</v>
          </cell>
          <cell r="D16967">
            <v>1046.79</v>
          </cell>
        </row>
        <row r="16968">
          <cell r="A16968" t="str">
            <v>I7105</v>
          </cell>
          <cell r="B16968" t="str">
            <v>CRUZETA FoFo JUNTA ELASTICA DN 200 x 150</v>
          </cell>
          <cell r="C16968" t="str">
            <v>UN</v>
          </cell>
          <cell r="D16968">
            <v>1064.9100000000001</v>
          </cell>
        </row>
        <row r="16969">
          <cell r="A16969" t="str">
            <v>I3499</v>
          </cell>
          <cell r="B16969" t="str">
            <v>CRUZETA FoFo JUNTA ELÁSTICA DN 200 x 200</v>
          </cell>
          <cell r="C16969" t="str">
            <v>UN</v>
          </cell>
          <cell r="D16969">
            <v>1093.74</v>
          </cell>
        </row>
        <row r="16970">
          <cell r="A16970" t="str">
            <v>I3497</v>
          </cell>
          <cell r="B16970" t="str">
            <v>CRUZETA FoFo JUNTA ELÁSTICA DN 200 x 75</v>
          </cell>
          <cell r="C16970" t="str">
            <v>UN</v>
          </cell>
          <cell r="D16970">
            <v>743.05</v>
          </cell>
        </row>
        <row r="16971">
          <cell r="A16971" t="str">
            <v>I7106</v>
          </cell>
          <cell r="B16971" t="str">
            <v>CRUZETA FoFo JUNTA ELASTICA DN 200 x 80</v>
          </cell>
          <cell r="C16971" t="str">
            <v>UN</v>
          </cell>
          <cell r="D16971">
            <v>743.05</v>
          </cell>
        </row>
        <row r="16972">
          <cell r="A16972" t="str">
            <v>I3502</v>
          </cell>
          <cell r="B16972" t="str">
            <v>CRUZETA FoFo JUNTA ELÁSTICA DN 250 x 100</v>
          </cell>
          <cell r="C16972" t="str">
            <v>UN</v>
          </cell>
          <cell r="D16972">
            <v>1199.1199999999999</v>
          </cell>
        </row>
        <row r="16973">
          <cell r="A16973" t="str">
            <v>I3503</v>
          </cell>
          <cell r="B16973" t="str">
            <v>CRUZETA FoFo JUNTA ELÁSTICA DN 250 x 250</v>
          </cell>
          <cell r="C16973" t="str">
            <v>UN</v>
          </cell>
          <cell r="D16973">
            <v>1213.92</v>
          </cell>
        </row>
        <row r="16974">
          <cell r="A16974" t="str">
            <v>I3501</v>
          </cell>
          <cell r="B16974" t="str">
            <v>CRUZETA FoFo JUNTA ELÁSTICA DN 250 x 75</v>
          </cell>
          <cell r="C16974" t="str">
            <v>UN</v>
          </cell>
          <cell r="D16974">
            <v>674.2</v>
          </cell>
        </row>
        <row r="16975">
          <cell r="A16975" t="str">
            <v>I7107</v>
          </cell>
          <cell r="B16975" t="str">
            <v>CRUZETA FoFo JUNTA ELASTICA DN 250 x 80</v>
          </cell>
          <cell r="C16975" t="str">
            <v>UN</v>
          </cell>
          <cell r="D16975">
            <v>674.2</v>
          </cell>
        </row>
        <row r="16976">
          <cell r="A16976" t="str">
            <v>I3505</v>
          </cell>
          <cell r="B16976" t="str">
            <v>CRUZETA FoFo JUNTA ELÁSTICA DN 300 x 100</v>
          </cell>
          <cell r="C16976" t="str">
            <v>UN</v>
          </cell>
          <cell r="D16976">
            <v>911.44</v>
          </cell>
        </row>
        <row r="16977">
          <cell r="A16977" t="str">
            <v>I3506</v>
          </cell>
          <cell r="B16977" t="str">
            <v>CRUZETA FoFo JUNTA ELÁSTICA DN 300 x 200</v>
          </cell>
          <cell r="C16977" t="str">
            <v>UN</v>
          </cell>
          <cell r="D16977">
            <v>1347.87</v>
          </cell>
        </row>
        <row r="16978">
          <cell r="A16978" t="str">
            <v>I3507</v>
          </cell>
          <cell r="B16978" t="str">
            <v>CRUZETA FoFo JUNTA ELÁSTICA DN 300 x 300</v>
          </cell>
          <cell r="C16978" t="str">
            <v>UN</v>
          </cell>
          <cell r="D16978">
            <v>1647.49</v>
          </cell>
        </row>
        <row r="16979">
          <cell r="A16979" t="str">
            <v>I3504</v>
          </cell>
          <cell r="B16979" t="str">
            <v>CRUZETA FoFo JUNTA ELÁSTICA DN 300 x 75</v>
          </cell>
          <cell r="C16979" t="str">
            <v>UN</v>
          </cell>
          <cell r="D16979">
            <v>797.68</v>
          </cell>
        </row>
        <row r="16980">
          <cell r="A16980" t="str">
            <v>I7108</v>
          </cell>
          <cell r="B16980" t="str">
            <v>CRUZETA FoFo JUNTA ELASTICA DN 300 x 80</v>
          </cell>
          <cell r="C16980" t="str">
            <v>UN</v>
          </cell>
          <cell r="D16980">
            <v>797.68</v>
          </cell>
        </row>
        <row r="16981">
          <cell r="A16981" t="str">
            <v>I7611</v>
          </cell>
          <cell r="B16981" t="str">
            <v>CRUZETA FoFo JUNTA ELÁSTICA DN 350 x 100</v>
          </cell>
          <cell r="C16981" t="str">
            <v>UN</v>
          </cell>
          <cell r="D16981">
            <v>1338.01</v>
          </cell>
        </row>
        <row r="16982">
          <cell r="A16982" t="str">
            <v>I7612</v>
          </cell>
          <cell r="B16982" t="str">
            <v>CRUZETA FoFo JUNTA ELÁSTICA DN 350 x 200</v>
          </cell>
          <cell r="C16982" t="str">
            <v>UN</v>
          </cell>
          <cell r="D16982">
            <v>1630.23</v>
          </cell>
        </row>
        <row r="16983">
          <cell r="A16983" t="str">
            <v>I7613</v>
          </cell>
          <cell r="B16983" t="str">
            <v>CRUZETA FoFo JUNTA ELÁSTICA DN 350 x 250</v>
          </cell>
          <cell r="C16983" t="str">
            <v>UN</v>
          </cell>
          <cell r="D16983">
            <v>1756.39</v>
          </cell>
        </row>
        <row r="16984">
          <cell r="A16984" t="str">
            <v>I3509</v>
          </cell>
          <cell r="B16984" t="str">
            <v>CRUZETA FoFo JUNTA ELÁSTICA DN 400 x 100</v>
          </cell>
          <cell r="C16984" t="str">
            <v>UN</v>
          </cell>
          <cell r="D16984">
            <v>1578.38</v>
          </cell>
        </row>
        <row r="16985">
          <cell r="A16985" t="str">
            <v>I3510</v>
          </cell>
          <cell r="B16985" t="str">
            <v>CRUZETA FoFo JUNTA ELÁSTICA DN 400 x 200</v>
          </cell>
          <cell r="C16985" t="str">
            <v>UN</v>
          </cell>
          <cell r="D16985">
            <v>4278.74</v>
          </cell>
        </row>
        <row r="16986">
          <cell r="A16986" t="str">
            <v>I3511</v>
          </cell>
          <cell r="B16986" t="str">
            <v>CRUZETA FoFo JUNTA ELÁSTICA DN 400 x 300</v>
          </cell>
          <cell r="C16986" t="str">
            <v>UN</v>
          </cell>
          <cell r="D16986">
            <v>4374.6000000000004</v>
          </cell>
        </row>
        <row r="16987">
          <cell r="A16987" t="str">
            <v>I3512</v>
          </cell>
          <cell r="B16987" t="str">
            <v>CRUZETA FoFo JUNTA ELÁSTICA DN 400 x 400</v>
          </cell>
          <cell r="C16987" t="str">
            <v>UN</v>
          </cell>
          <cell r="D16987">
            <v>4455.6499999999996</v>
          </cell>
        </row>
        <row r="16988">
          <cell r="A16988" t="str">
            <v>I3508</v>
          </cell>
          <cell r="B16988" t="str">
            <v>CRUZETA FoFo JUNTA ELÁSTICA DN 400 x 75</v>
          </cell>
          <cell r="C16988" t="str">
            <v>UN</v>
          </cell>
          <cell r="D16988">
            <v>1536.9</v>
          </cell>
        </row>
        <row r="16989">
          <cell r="A16989" t="str">
            <v>I7109</v>
          </cell>
          <cell r="B16989" t="str">
            <v>CRUZETA FoFo JUNTA ELASTICA DN 400 x 80</v>
          </cell>
          <cell r="C16989" t="str">
            <v>UN</v>
          </cell>
          <cell r="D16989">
            <v>1536.9</v>
          </cell>
        </row>
        <row r="16990">
          <cell r="A16990" t="str">
            <v>I3514</v>
          </cell>
          <cell r="B16990" t="str">
            <v>CRUZETA FoFo JUNTA ELÁSTICA DN 500 x 100</v>
          </cell>
          <cell r="C16990" t="str">
            <v>UN</v>
          </cell>
          <cell r="D16990">
            <v>2155.1799999999998</v>
          </cell>
        </row>
        <row r="16991">
          <cell r="A16991" t="str">
            <v>I3515</v>
          </cell>
          <cell r="B16991" t="str">
            <v>CRUZETA FoFo JUNTA ELÁSTICA DN 500 x 200</v>
          </cell>
          <cell r="C16991" t="str">
            <v>UN</v>
          </cell>
          <cell r="D16991">
            <v>4302.1000000000004</v>
          </cell>
        </row>
        <row r="16992">
          <cell r="A16992" t="str">
            <v>I3516</v>
          </cell>
          <cell r="B16992" t="str">
            <v>CRUZETA FoFo JUNTA ELÁSTICA DN 500 x 300</v>
          </cell>
          <cell r="C16992" t="str">
            <v>UN</v>
          </cell>
          <cell r="D16992">
            <v>4424.7700000000004</v>
          </cell>
        </row>
        <row r="16993">
          <cell r="A16993" t="str">
            <v>I3517</v>
          </cell>
          <cell r="B16993" t="str">
            <v>CRUZETA FoFo JUNTA ELÁSTICA DN 500 x 500</v>
          </cell>
          <cell r="C16993" t="str">
            <v>UN</v>
          </cell>
          <cell r="D16993">
            <v>5457.76</v>
          </cell>
        </row>
        <row r="16994">
          <cell r="A16994" t="str">
            <v>I7614</v>
          </cell>
          <cell r="B16994" t="str">
            <v>CRUZETA FoFo JUNTA ELÁSTICA DN 500 x 80</v>
          </cell>
          <cell r="C16994" t="str">
            <v>UN</v>
          </cell>
          <cell r="D16994">
            <v>2146.9</v>
          </cell>
        </row>
        <row r="16995">
          <cell r="A16995" t="str">
            <v>I3519</v>
          </cell>
          <cell r="B16995" t="str">
            <v>CRUZETA FoFo JUNTA ELÁSTICA DN 600 x 100</v>
          </cell>
          <cell r="C16995" t="str">
            <v>UN</v>
          </cell>
          <cell r="D16995">
            <v>4258.93</v>
          </cell>
        </row>
        <row r="16996">
          <cell r="A16996" t="str">
            <v>I3520</v>
          </cell>
          <cell r="B16996" t="str">
            <v>CRUZETA FoFo JUNTA ELÁSTICA DN 600 x 200</v>
          </cell>
          <cell r="C16996" t="str">
            <v>UN</v>
          </cell>
          <cell r="D16996">
            <v>4544.67</v>
          </cell>
        </row>
        <row r="16997">
          <cell r="A16997" t="str">
            <v>I3521</v>
          </cell>
          <cell r="B16997" t="str">
            <v>CRUZETA FoFo JUNTA ELÁSTICA DN 600 x 300</v>
          </cell>
          <cell r="C16997" t="str">
            <v>UN</v>
          </cell>
          <cell r="D16997">
            <v>5270.11</v>
          </cell>
        </row>
        <row r="16998">
          <cell r="A16998" t="str">
            <v>I3522</v>
          </cell>
          <cell r="B16998" t="str">
            <v>CRUZETA FoFo JUNTA ELÁSTICA DN 600 x 400</v>
          </cell>
          <cell r="C16998" t="str">
            <v>UN</v>
          </cell>
          <cell r="D16998">
            <v>6298.07</v>
          </cell>
        </row>
        <row r="16999">
          <cell r="A16999" t="str">
            <v>I3523</v>
          </cell>
          <cell r="B16999" t="str">
            <v>CRUZETA FoFo JUNTA ELÁSTICA DN 600 x 600</v>
          </cell>
          <cell r="C16999" t="str">
            <v>UN</v>
          </cell>
          <cell r="D16999">
            <v>10821.65</v>
          </cell>
        </row>
        <row r="17000">
          <cell r="A17000" t="str">
            <v>I3488</v>
          </cell>
          <cell r="B17000" t="str">
            <v>CRUZETA FoFo JUNTA ELÁSTICA DN 75 x 75</v>
          </cell>
          <cell r="C17000" t="str">
            <v>UN</v>
          </cell>
          <cell r="D17000">
            <v>462.08</v>
          </cell>
        </row>
        <row r="17001">
          <cell r="A17001" t="str">
            <v>I7110</v>
          </cell>
          <cell r="B17001" t="str">
            <v>CRUZETA FoFo JUNTA ELASTICA DN 80 x 80</v>
          </cell>
          <cell r="C17001" t="str">
            <v>UN</v>
          </cell>
          <cell r="D17001">
            <v>462.08</v>
          </cell>
        </row>
        <row r="17002">
          <cell r="A17002" t="str">
            <v>I3524</v>
          </cell>
          <cell r="B17002" t="str">
            <v>CRUZETA JE FoFo/PVC BBBB DN 100 x 50</v>
          </cell>
          <cell r="C17002" t="str">
            <v>UN</v>
          </cell>
          <cell r="D17002">
            <v>683.16</v>
          </cell>
        </row>
        <row r="17003">
          <cell r="A17003" t="str">
            <v>I3525</v>
          </cell>
          <cell r="B17003" t="str">
            <v>CRUZETA JE FoFo/PVC BBBB DN 100 x 75</v>
          </cell>
          <cell r="C17003" t="str">
            <v>UN</v>
          </cell>
          <cell r="D17003">
            <v>700.79</v>
          </cell>
        </row>
        <row r="17004">
          <cell r="A17004" t="str">
            <v>I3528</v>
          </cell>
          <cell r="B17004" t="str">
            <v>CRUZETA JE FoFo/PVC BBBB DN 150 x 100</v>
          </cell>
          <cell r="C17004" t="str">
            <v>UN</v>
          </cell>
          <cell r="D17004">
            <v>814.81</v>
          </cell>
        </row>
        <row r="17005">
          <cell r="A17005" t="str">
            <v>I3526</v>
          </cell>
          <cell r="B17005" t="str">
            <v>CRUZETA JE FoFo/PVC BBBB DN 150 x 50</v>
          </cell>
          <cell r="C17005" t="str">
            <v>UN</v>
          </cell>
          <cell r="D17005">
            <v>669.24</v>
          </cell>
        </row>
        <row r="17006">
          <cell r="A17006" t="str">
            <v>I3527</v>
          </cell>
          <cell r="B17006" t="str">
            <v>CRUZETA JE FoFo/PVC BBBB DN 150 x 75</v>
          </cell>
          <cell r="C17006" t="str">
            <v>UN</v>
          </cell>
          <cell r="D17006">
            <v>691.35</v>
          </cell>
        </row>
        <row r="17007">
          <cell r="A17007" t="str">
            <v>I3531</v>
          </cell>
          <cell r="B17007" t="str">
            <v>CRUZETA JE FoFo/PVC BBBB DN 200 x 100</v>
          </cell>
          <cell r="C17007" t="str">
            <v>UN</v>
          </cell>
          <cell r="D17007">
            <v>1228.83</v>
          </cell>
        </row>
        <row r="17008">
          <cell r="A17008" t="str">
            <v>I3529</v>
          </cell>
          <cell r="B17008" t="str">
            <v>CRUZETA JE FoFo/PVC BBBB DN 200 x 50</v>
          </cell>
          <cell r="C17008" t="str">
            <v>UN</v>
          </cell>
          <cell r="D17008">
            <v>856.31</v>
          </cell>
        </row>
        <row r="17009">
          <cell r="A17009" t="str">
            <v>I3530</v>
          </cell>
          <cell r="B17009" t="str">
            <v>CRUZETA JE FoFo/PVC BBBB DN 200 x 75</v>
          </cell>
          <cell r="C17009" t="str">
            <v>UN</v>
          </cell>
          <cell r="D17009">
            <v>875.27</v>
          </cell>
        </row>
        <row r="17010">
          <cell r="A17010" t="str">
            <v>I3534</v>
          </cell>
          <cell r="B17010" t="str">
            <v>CRUZETA JE FoFo/PVC BBBB DN 250 x 100</v>
          </cell>
          <cell r="C17010" t="str">
            <v>UN</v>
          </cell>
          <cell r="D17010">
            <v>1374.81</v>
          </cell>
        </row>
        <row r="17011">
          <cell r="A17011" t="str">
            <v>I3532</v>
          </cell>
          <cell r="B17011" t="str">
            <v>CRUZETA JE FoFo/PVC BBBB DN 250 x 50</v>
          </cell>
          <cell r="C17011" t="str">
            <v>UN</v>
          </cell>
          <cell r="D17011">
            <v>781.78</v>
          </cell>
        </row>
        <row r="17012">
          <cell r="A17012" t="str">
            <v>I3533</v>
          </cell>
          <cell r="B17012" t="str">
            <v>CRUZETA JE FoFo/PVC BBBB DN 250 x 75</v>
          </cell>
          <cell r="C17012" t="str">
            <v>UN</v>
          </cell>
          <cell r="D17012">
            <v>825.12</v>
          </cell>
        </row>
        <row r="17013">
          <cell r="A17013" t="str">
            <v>I3104</v>
          </cell>
          <cell r="B17013" t="str">
            <v>CRUZETA PBA COM BOLSAS DN 100</v>
          </cell>
          <cell r="C17013" t="str">
            <v>UN</v>
          </cell>
          <cell r="D17013">
            <v>73.650000000000006</v>
          </cell>
        </row>
        <row r="17014">
          <cell r="A17014" t="str">
            <v>I3102</v>
          </cell>
          <cell r="B17014" t="str">
            <v>CRUZETA PBA COM BOLSAS DN 50</v>
          </cell>
          <cell r="C17014" t="str">
            <v>UN</v>
          </cell>
          <cell r="D17014">
            <v>17.2</v>
          </cell>
        </row>
        <row r="17015">
          <cell r="A17015" t="str">
            <v>I3103</v>
          </cell>
          <cell r="B17015" t="str">
            <v>CRUZETA PBA COM BOLSAS DN 75</v>
          </cell>
          <cell r="C17015" t="str">
            <v>UN</v>
          </cell>
          <cell r="D17015">
            <v>41.01</v>
          </cell>
        </row>
        <row r="17016">
          <cell r="A17016" t="str">
            <v>I0900</v>
          </cell>
          <cell r="B17016" t="str">
            <v>CRUZETA PVC ROSCAVEL DE 1 1/2''</v>
          </cell>
          <cell r="C17016" t="str">
            <v>UN</v>
          </cell>
          <cell r="D17016">
            <v>22.8</v>
          </cell>
        </row>
        <row r="17017">
          <cell r="A17017" t="str">
            <v>I0901</v>
          </cell>
          <cell r="B17017" t="str">
            <v>CRUZETA PVC ROSCAVEL DE 1 1/4''</v>
          </cell>
          <cell r="C17017" t="str">
            <v>UN</v>
          </cell>
          <cell r="D17017">
            <v>16.100000000000001</v>
          </cell>
        </row>
        <row r="17018">
          <cell r="A17018" t="str">
            <v>I0899</v>
          </cell>
          <cell r="B17018" t="str">
            <v>CRUZETA PVC ROSCAVEL DE 1"</v>
          </cell>
          <cell r="C17018" t="str">
            <v>UN</v>
          </cell>
          <cell r="D17018">
            <v>13.63</v>
          </cell>
        </row>
        <row r="17019">
          <cell r="A17019" t="str">
            <v>I0902</v>
          </cell>
          <cell r="B17019" t="str">
            <v>CRUZETA PVC ROSCAVEL DE 1/2''</v>
          </cell>
          <cell r="C17019" t="str">
            <v>UN</v>
          </cell>
          <cell r="D17019">
            <v>7.4</v>
          </cell>
        </row>
        <row r="17020">
          <cell r="A17020" t="str">
            <v>I0903</v>
          </cell>
          <cell r="B17020" t="str">
            <v>CRUZETA PVC ROSCAVEL DE 2''</v>
          </cell>
          <cell r="C17020" t="str">
            <v>UN</v>
          </cell>
          <cell r="D17020">
            <v>36.5</v>
          </cell>
        </row>
        <row r="17021">
          <cell r="A17021" t="str">
            <v>I0904</v>
          </cell>
          <cell r="B17021" t="str">
            <v>CRUZETA PVC ROSCAVEL DE 3/4''</v>
          </cell>
          <cell r="C17021" t="str">
            <v>UN</v>
          </cell>
          <cell r="D17021">
            <v>7.9</v>
          </cell>
        </row>
        <row r="17022">
          <cell r="A17022" t="str">
            <v>I0905</v>
          </cell>
          <cell r="B17022" t="str">
            <v>CRUZETA PVC SOLD. MARROM DIAM 32MM (1'')</v>
          </cell>
          <cell r="C17022" t="str">
            <v>UN</v>
          </cell>
          <cell r="D17022">
            <v>5.4</v>
          </cell>
        </row>
        <row r="17023">
          <cell r="A17023" t="str">
            <v>I0906</v>
          </cell>
          <cell r="B17023" t="str">
            <v>CRUZETA PVC SOLD. MARROM DIAM. 110MM (4'')</v>
          </cell>
          <cell r="C17023" t="str">
            <v>UN</v>
          </cell>
          <cell r="D17023">
            <v>77.7</v>
          </cell>
        </row>
        <row r="17024">
          <cell r="A17024" t="str">
            <v>I0907</v>
          </cell>
          <cell r="B17024" t="str">
            <v>CRUZETA PVC SOLD. MARROM DIAM. 20MM (1/2'')</v>
          </cell>
          <cell r="C17024" t="str">
            <v>UN</v>
          </cell>
          <cell r="D17024">
            <v>3.4</v>
          </cell>
        </row>
        <row r="17025">
          <cell r="A17025" t="str">
            <v>I0908</v>
          </cell>
          <cell r="B17025" t="str">
            <v>CRUZETA PVC SOLD. MARROM DIAM. 25MM (3/4'')</v>
          </cell>
          <cell r="C17025" t="str">
            <v>UN</v>
          </cell>
          <cell r="D17025">
            <v>5</v>
          </cell>
        </row>
        <row r="17026">
          <cell r="A17026" t="str">
            <v>I0909</v>
          </cell>
          <cell r="B17026" t="str">
            <v>CRUZETA PVC SOLD. MARROM DIAM. 40MM (1 1/4'')</v>
          </cell>
          <cell r="C17026" t="str">
            <v>UN</v>
          </cell>
          <cell r="D17026">
            <v>6.85</v>
          </cell>
        </row>
        <row r="17027">
          <cell r="A17027" t="str">
            <v>I0910</v>
          </cell>
          <cell r="B17027" t="str">
            <v>CRUZETA PVC SOLD. MARROM DIAM. 50MM (1 1/2'')</v>
          </cell>
          <cell r="C17027" t="str">
            <v>UN</v>
          </cell>
          <cell r="D17027">
            <v>14.29</v>
          </cell>
        </row>
        <row r="17028">
          <cell r="A17028" t="str">
            <v>I0911</v>
          </cell>
          <cell r="B17028" t="str">
            <v>CRUZETA PVC SOLD. MARROM DIAM. 60MM (2'')</v>
          </cell>
          <cell r="C17028" t="str">
            <v>UN</v>
          </cell>
          <cell r="D17028">
            <v>15.1</v>
          </cell>
        </row>
        <row r="17029">
          <cell r="A17029" t="str">
            <v>I0912</v>
          </cell>
          <cell r="B17029" t="str">
            <v>CRUZETA PVC SOLD. MARROM DIAM. 85MM (3'')</v>
          </cell>
          <cell r="C17029" t="str">
            <v>UN</v>
          </cell>
          <cell r="D17029">
            <v>38.6</v>
          </cell>
        </row>
        <row r="17030">
          <cell r="A17030" t="str">
            <v>I0913</v>
          </cell>
          <cell r="B17030" t="str">
            <v>CRUZETA PVC SPLD. MARROM DIAM. 75MM (2 1/2'')</v>
          </cell>
          <cell r="C17030" t="str">
            <v>UN</v>
          </cell>
          <cell r="D17030">
            <v>21.3</v>
          </cell>
        </row>
        <row r="17031">
          <cell r="A17031" t="str">
            <v>I0915</v>
          </cell>
          <cell r="B17031" t="str">
            <v>CUBA DE AÇO INOX</v>
          </cell>
          <cell r="C17031" t="str">
            <v>UN</v>
          </cell>
          <cell r="D17031">
            <v>141</v>
          </cell>
        </row>
        <row r="17032">
          <cell r="A17032" t="str">
            <v>I0916</v>
          </cell>
          <cell r="B17032" t="str">
            <v>CUBA DE LOUÇA BRANCA DE EMBUTIR</v>
          </cell>
          <cell r="C17032" t="str">
            <v>UN</v>
          </cell>
          <cell r="D17032">
            <v>56.93</v>
          </cell>
        </row>
        <row r="17033">
          <cell r="A17033" t="str">
            <v>I0917</v>
          </cell>
          <cell r="B17033" t="str">
            <v>CUMEEIRA FIBROCIMENTO ARTICULADA (MODULADA)</v>
          </cell>
          <cell r="C17033" t="str">
            <v>M</v>
          </cell>
          <cell r="D17033">
            <v>44.2</v>
          </cell>
        </row>
        <row r="17034">
          <cell r="A17034" t="str">
            <v>I0918</v>
          </cell>
          <cell r="B17034" t="str">
            <v>CUMEEIRA FIBROCIMENTO ARTICULADA (VOGATEX)</v>
          </cell>
          <cell r="C17034" t="str">
            <v>M</v>
          </cell>
          <cell r="D17034">
            <v>15.72</v>
          </cell>
        </row>
        <row r="17035">
          <cell r="A17035" t="str">
            <v>I0919</v>
          </cell>
          <cell r="B17035" t="str">
            <v>CUMEEIRA FIBROCIMENTO NORMAL (CANALETE 49)</v>
          </cell>
          <cell r="C17035" t="str">
            <v>UN</v>
          </cell>
          <cell r="D17035">
            <v>37.299999999999997</v>
          </cell>
        </row>
        <row r="17036">
          <cell r="A17036" t="str">
            <v>I0920</v>
          </cell>
          <cell r="B17036" t="str">
            <v>CUMEEIRA FIBROCIMENTO NORMAL (CANALETE 90)</v>
          </cell>
          <cell r="C17036" t="str">
            <v>UN</v>
          </cell>
          <cell r="D17036">
            <v>76.5</v>
          </cell>
        </row>
        <row r="17037">
          <cell r="A17037" t="str">
            <v>I0921</v>
          </cell>
          <cell r="B17037" t="str">
            <v>CUMEEIRA FIBROCIMENTO NORMAL (KALHETA)</v>
          </cell>
          <cell r="C17037" t="str">
            <v>UN</v>
          </cell>
          <cell r="D17037">
            <v>37.299999999999997</v>
          </cell>
        </row>
        <row r="17038">
          <cell r="A17038" t="str">
            <v>I0922</v>
          </cell>
          <cell r="B17038" t="str">
            <v>CUMEEIRA FIBROCIMENTO NORMAL (KALHETAO)</v>
          </cell>
          <cell r="C17038" t="str">
            <v>UN</v>
          </cell>
          <cell r="D17038">
            <v>76.5</v>
          </cell>
        </row>
        <row r="17039">
          <cell r="A17039" t="str">
            <v>I0923</v>
          </cell>
          <cell r="B17039" t="str">
            <v>CUMEEIRA FIBROCIMENTO NORMAL (MAXIPLAC)</v>
          </cell>
          <cell r="C17039" t="str">
            <v>UN</v>
          </cell>
          <cell r="D17039">
            <v>56.09</v>
          </cell>
        </row>
        <row r="17040">
          <cell r="A17040" t="str">
            <v>I0924</v>
          </cell>
          <cell r="B17040" t="str">
            <v>CUMEEIRA FIBROCIMENTO NORMAL (ONDULADA)</v>
          </cell>
          <cell r="C17040" t="str">
            <v>M</v>
          </cell>
          <cell r="D17040">
            <v>37.85</v>
          </cell>
        </row>
        <row r="17041">
          <cell r="A17041" t="str">
            <v>I0925</v>
          </cell>
          <cell r="B17041" t="str">
            <v>CUMEEIRA FIBROCIMENTO UNIVERSAL (ONDULADA)</v>
          </cell>
          <cell r="C17041" t="str">
            <v>M</v>
          </cell>
          <cell r="D17041">
            <v>37.65</v>
          </cell>
        </row>
        <row r="17042">
          <cell r="A17042" t="str">
            <v>I2296</v>
          </cell>
          <cell r="B17042" t="str">
            <v>CUMEEIRA NORMAL P/TELHA DE 6MM, LARGURA 1.10M</v>
          </cell>
          <cell r="C17042" t="str">
            <v>UN</v>
          </cell>
          <cell r="D17042">
            <v>37.65</v>
          </cell>
        </row>
        <row r="17043">
          <cell r="A17043" t="str">
            <v>I0926</v>
          </cell>
          <cell r="B17043" t="str">
            <v>CUMEEIRA PARA TELHA CERAMICA</v>
          </cell>
          <cell r="C17043" t="str">
            <v>UN</v>
          </cell>
          <cell r="D17043">
            <v>1.36</v>
          </cell>
        </row>
        <row r="17044">
          <cell r="A17044" t="str">
            <v>I0927</v>
          </cell>
          <cell r="B17044" t="str">
            <v>CUMEEIRA PARA TELHA DE CONCRETO</v>
          </cell>
          <cell r="C17044" t="str">
            <v>UN</v>
          </cell>
          <cell r="D17044">
            <v>17.649999999999999</v>
          </cell>
        </row>
        <row r="17045">
          <cell r="A17045" t="str">
            <v>I0928</v>
          </cell>
          <cell r="B17045" t="str">
            <v>CUMEEIRA PARA TELHA DE MADEIRA - NORMAL</v>
          </cell>
          <cell r="C17045" t="str">
            <v>UN</v>
          </cell>
          <cell r="D17045">
            <v>13.83</v>
          </cell>
        </row>
        <row r="17046">
          <cell r="A17046" t="str">
            <v>I0929</v>
          </cell>
          <cell r="B17046" t="str">
            <v>CUMEEIRA TERMOACUSTICA</v>
          </cell>
          <cell r="C17046" t="str">
            <v>UN</v>
          </cell>
          <cell r="D17046">
            <v>66.180000000000007</v>
          </cell>
        </row>
        <row r="17047">
          <cell r="A17047" t="str">
            <v>I0930</v>
          </cell>
          <cell r="B17047" t="str">
            <v>CUMEEIRA TIPO ONDULINE (0,90 X 0,50)M</v>
          </cell>
          <cell r="C17047" t="str">
            <v>M</v>
          </cell>
          <cell r="D17047">
            <v>29.35</v>
          </cell>
        </row>
        <row r="17048">
          <cell r="A17048" t="str">
            <v>I3388</v>
          </cell>
          <cell r="B17048" t="str">
            <v>CURVA  FoFo 11 15' FF DN 1200 PN10</v>
          </cell>
          <cell r="C17048" t="str">
            <v>UN</v>
          </cell>
          <cell r="D17048">
            <v>14304.51</v>
          </cell>
        </row>
        <row r="17049">
          <cell r="A17049" t="str">
            <v>I7599</v>
          </cell>
          <cell r="B17049" t="str">
            <v>CURVA 11 15 FoFo BB JUNTA ELÁSTICA DN 450</v>
          </cell>
          <cell r="C17049" t="str">
            <v>UN</v>
          </cell>
          <cell r="D17049">
            <v>1531.76</v>
          </cell>
        </row>
        <row r="17050">
          <cell r="A17050" t="str">
            <v>I3314</v>
          </cell>
          <cell r="B17050" t="str">
            <v>CURVA 11 15' FoFo BB JUNTA ELÁSTICA DN 100</v>
          </cell>
          <cell r="C17050" t="str">
            <v>UN</v>
          </cell>
          <cell r="D17050">
            <v>173.06</v>
          </cell>
        </row>
        <row r="17051">
          <cell r="A17051" t="str">
            <v>I3326</v>
          </cell>
          <cell r="B17051" t="str">
            <v>CURVA 11 15' FoFo BB JUNTA ELÁSTICA DN 1000</v>
          </cell>
          <cell r="C17051" t="str">
            <v>UN</v>
          </cell>
          <cell r="D17051">
            <v>8806.75</v>
          </cell>
        </row>
        <row r="17052">
          <cell r="A17052" t="str">
            <v>I3327</v>
          </cell>
          <cell r="B17052" t="str">
            <v>CURVA 11 15' FoFo BB JUNTA ELÁSTICA DN 1200</v>
          </cell>
          <cell r="C17052" t="str">
            <v>UN</v>
          </cell>
          <cell r="D17052">
            <v>12082.64</v>
          </cell>
        </row>
        <row r="17053">
          <cell r="A17053" t="str">
            <v>I3315</v>
          </cell>
          <cell r="B17053" t="str">
            <v>CURVA 11 15' FoFo BB JUNTA ELÁSTICA DN 150</v>
          </cell>
          <cell r="C17053" t="str">
            <v>UN</v>
          </cell>
          <cell r="D17053">
            <v>319.58</v>
          </cell>
        </row>
        <row r="17054">
          <cell r="A17054" t="str">
            <v>I3316</v>
          </cell>
          <cell r="B17054" t="str">
            <v>CURVA 11 15' FoFo BB JUNTA ELÁSTICA DN 200</v>
          </cell>
          <cell r="C17054" t="str">
            <v>UN</v>
          </cell>
          <cell r="D17054">
            <v>633.16999999999996</v>
          </cell>
        </row>
        <row r="17055">
          <cell r="A17055" t="str">
            <v>I3317</v>
          </cell>
          <cell r="B17055" t="str">
            <v>CURVA 11 15' FoFo BB JUNTA ELÁSTICA DN 250</v>
          </cell>
          <cell r="C17055" t="str">
            <v>UN</v>
          </cell>
          <cell r="D17055">
            <v>713.38</v>
          </cell>
        </row>
        <row r="17056">
          <cell r="A17056" t="str">
            <v>I3318</v>
          </cell>
          <cell r="B17056" t="str">
            <v>CURVA 11 15' FoFo BB JUNTA ELÁSTICA DN 300</v>
          </cell>
          <cell r="C17056" t="str">
            <v>UN</v>
          </cell>
          <cell r="D17056">
            <v>815.22</v>
          </cell>
        </row>
        <row r="17057">
          <cell r="A17057" t="str">
            <v>I3319</v>
          </cell>
          <cell r="B17057" t="str">
            <v>CURVA 11 15' FoFo BB JUNTA ELÁSTICA DN 350</v>
          </cell>
          <cell r="C17057" t="str">
            <v>UN</v>
          </cell>
          <cell r="D17057">
            <v>1015.3</v>
          </cell>
        </row>
        <row r="17058">
          <cell r="A17058" t="str">
            <v>I3320</v>
          </cell>
          <cell r="B17058" t="str">
            <v>CURVA 11 15' FoFo BB JUNTA ELÁSTICA DN 400</v>
          </cell>
          <cell r="C17058" t="str">
            <v>UN</v>
          </cell>
          <cell r="D17058">
            <v>1244.83</v>
          </cell>
        </row>
        <row r="17059">
          <cell r="A17059" t="str">
            <v>I3321</v>
          </cell>
          <cell r="B17059" t="str">
            <v>CURVA 11 15' FoFo BB JUNTA ELÁSTICA DN 500</v>
          </cell>
          <cell r="C17059" t="str">
            <v>UN</v>
          </cell>
          <cell r="D17059">
            <v>1692.09</v>
          </cell>
        </row>
        <row r="17060">
          <cell r="A17060" t="str">
            <v>I3322</v>
          </cell>
          <cell r="B17060" t="str">
            <v>CURVA 11 15' FoFo BB JUNTA ELÁSTICA DN 600</v>
          </cell>
          <cell r="C17060" t="str">
            <v>UN</v>
          </cell>
          <cell r="D17060">
            <v>3743.17</v>
          </cell>
        </row>
        <row r="17061">
          <cell r="A17061" t="str">
            <v>I3323</v>
          </cell>
          <cell r="B17061" t="str">
            <v>CURVA 11 15' FoFo BB JUNTA ELÁSTICA DN 700</v>
          </cell>
          <cell r="C17061" t="str">
            <v>UN</v>
          </cell>
          <cell r="D17061">
            <v>4972.6400000000003</v>
          </cell>
        </row>
        <row r="17062">
          <cell r="A17062" t="str">
            <v>I3313</v>
          </cell>
          <cell r="B17062" t="str">
            <v>CURVA 11 15' FoFo BB JUNTA ELÁSTICA DN 75</v>
          </cell>
          <cell r="C17062" t="str">
            <v>UN</v>
          </cell>
          <cell r="D17062">
            <v>150.08000000000001</v>
          </cell>
        </row>
        <row r="17063">
          <cell r="A17063" t="str">
            <v>I7111</v>
          </cell>
          <cell r="B17063" t="str">
            <v>CURVA 11 15' FoFo BB JUNTA ELASTICA DN 80</v>
          </cell>
          <cell r="C17063" t="str">
            <v>UN</v>
          </cell>
          <cell r="D17063">
            <v>150.08000000000001</v>
          </cell>
        </row>
        <row r="17064">
          <cell r="A17064" t="str">
            <v>I3324</v>
          </cell>
          <cell r="B17064" t="str">
            <v>CURVA 11 15' FoFo BB JUNTA ELÁSTICA DN 800</v>
          </cell>
          <cell r="C17064" t="str">
            <v>UN</v>
          </cell>
          <cell r="D17064">
            <v>6921.48</v>
          </cell>
        </row>
        <row r="17065">
          <cell r="A17065" t="str">
            <v>I3325</v>
          </cell>
          <cell r="B17065" t="str">
            <v>CURVA 11 15' FoFo BB JUNTA ELÁSTICA DN 900</v>
          </cell>
          <cell r="C17065" t="str">
            <v>UN</v>
          </cell>
          <cell r="D17065">
            <v>6986.45</v>
          </cell>
        </row>
        <row r="17066">
          <cell r="A17066" t="str">
            <v>I3330</v>
          </cell>
          <cell r="B17066" t="str">
            <v>CURVA 22 30' FoFo BB JUNTA ELÁSTICA DN 100</v>
          </cell>
          <cell r="C17066" t="str">
            <v>UN</v>
          </cell>
          <cell r="D17066">
            <v>158.08000000000001</v>
          </cell>
        </row>
        <row r="17067">
          <cell r="A17067" t="str">
            <v>I3343</v>
          </cell>
          <cell r="B17067" t="str">
            <v>CURVA 22 30' FoFo BB JUNTA ELÁSTICA DN 1000</v>
          </cell>
          <cell r="C17067" t="str">
            <v>UN</v>
          </cell>
          <cell r="D17067">
            <v>10350.86</v>
          </cell>
        </row>
        <row r="17068">
          <cell r="A17068" t="str">
            <v>I3344</v>
          </cell>
          <cell r="B17068" t="str">
            <v>CURVA 22 30' FoFo BB JUNTA ELÁSTICA DN 1200</v>
          </cell>
          <cell r="C17068" t="str">
            <v>UN</v>
          </cell>
          <cell r="D17068">
            <v>12346.26</v>
          </cell>
        </row>
        <row r="17069">
          <cell r="A17069" t="str">
            <v>I3331</v>
          </cell>
          <cell r="B17069" t="str">
            <v>CURVA 22 30' FoFo BB JUNTA ELÁSTICA DN 150</v>
          </cell>
          <cell r="C17069" t="str">
            <v>UN</v>
          </cell>
          <cell r="D17069">
            <v>335.03</v>
          </cell>
        </row>
        <row r="17070">
          <cell r="A17070" t="str">
            <v>I3332</v>
          </cell>
          <cell r="B17070" t="str">
            <v>CURVA 22 30' FoFo BB JUNTA ELÁSTICA DN 200</v>
          </cell>
          <cell r="C17070" t="str">
            <v>UN</v>
          </cell>
          <cell r="D17070">
            <v>381.46</v>
          </cell>
        </row>
        <row r="17071">
          <cell r="A17071" t="str">
            <v>I3333</v>
          </cell>
          <cell r="B17071" t="str">
            <v>CURVA 22 30' FoFo BB JUNTA ELÁSTICA DN 250</v>
          </cell>
          <cell r="C17071" t="str">
            <v>UN</v>
          </cell>
          <cell r="D17071">
            <v>563.76</v>
          </cell>
        </row>
        <row r="17072">
          <cell r="A17072" t="str">
            <v>I3334</v>
          </cell>
          <cell r="B17072" t="str">
            <v>CURVA 22 30' FoFo BB JUNTA ELÁSTICA DN 300</v>
          </cell>
          <cell r="C17072" t="str">
            <v>UN</v>
          </cell>
          <cell r="D17072">
            <v>748.31</v>
          </cell>
        </row>
        <row r="17073">
          <cell r="A17073" t="str">
            <v>I3335</v>
          </cell>
          <cell r="B17073" t="str">
            <v>CURVA 22 30' FoFo BB JUNTA ELÁSTICA DN 350</v>
          </cell>
          <cell r="C17073" t="str">
            <v>UN</v>
          </cell>
          <cell r="D17073">
            <v>1111.6600000000001</v>
          </cell>
        </row>
        <row r="17074">
          <cell r="A17074" t="str">
            <v>I3336</v>
          </cell>
          <cell r="B17074" t="str">
            <v>CURVA 22 30' FoFo BB JUNTA ELÁSTICA DN 400</v>
          </cell>
          <cell r="C17074" t="str">
            <v>UN</v>
          </cell>
          <cell r="D17074">
            <v>1350.6</v>
          </cell>
        </row>
        <row r="17075">
          <cell r="A17075" t="str">
            <v>I3337</v>
          </cell>
          <cell r="B17075" t="str">
            <v>CURVA 22 30' FoFo BB JUNTA ELÁSTICA DN 450</v>
          </cell>
          <cell r="C17075" t="str">
            <v>UN</v>
          </cell>
          <cell r="D17075">
            <v>1693.09</v>
          </cell>
        </row>
        <row r="17076">
          <cell r="A17076" t="str">
            <v>I3338</v>
          </cell>
          <cell r="B17076" t="str">
            <v>CURVA 22 30' FoFo BB JUNTA ELÁSTICA DN 500</v>
          </cell>
          <cell r="C17076" t="str">
            <v>UN</v>
          </cell>
          <cell r="D17076">
            <v>1800.72</v>
          </cell>
        </row>
        <row r="17077">
          <cell r="A17077" t="str">
            <v>I3339</v>
          </cell>
          <cell r="B17077" t="str">
            <v>CURVA 22 30' FoFo BB JUNTA ELÁSTICA DN 600</v>
          </cell>
          <cell r="C17077" t="str">
            <v>UN</v>
          </cell>
          <cell r="D17077">
            <v>4396.54</v>
          </cell>
        </row>
        <row r="17078">
          <cell r="A17078" t="str">
            <v>I3340</v>
          </cell>
          <cell r="B17078" t="str">
            <v>CURVA 22 30' FoFo BB JUNTA ELÁSTICA DN 700</v>
          </cell>
          <cell r="C17078" t="str">
            <v>UN</v>
          </cell>
          <cell r="D17078">
            <v>5620.11</v>
          </cell>
        </row>
        <row r="17079">
          <cell r="A17079" t="str">
            <v>I3329</v>
          </cell>
          <cell r="B17079" t="str">
            <v>CURVA 22 30' FoFo BB JUNTA ELÁSTICA DN 75</v>
          </cell>
          <cell r="C17079" t="str">
            <v>UN</v>
          </cell>
          <cell r="D17079">
            <v>140.80000000000001</v>
          </cell>
        </row>
        <row r="17080">
          <cell r="A17080" t="str">
            <v>I7112</v>
          </cell>
          <cell r="B17080" t="str">
            <v>CURVA 22 30' FoFo BB JUNTA ELASTICA DN 80</v>
          </cell>
          <cell r="C17080" t="str">
            <v>UN</v>
          </cell>
          <cell r="D17080">
            <v>140.80000000000001</v>
          </cell>
        </row>
        <row r="17081">
          <cell r="A17081" t="str">
            <v>I3341</v>
          </cell>
          <cell r="B17081" t="str">
            <v>CURVA 22 30' FoFo BB JUNTA ELÁSTICA DN 800</v>
          </cell>
          <cell r="C17081" t="str">
            <v>UN</v>
          </cell>
          <cell r="D17081">
            <v>6795.43</v>
          </cell>
        </row>
        <row r="17082">
          <cell r="A17082" t="str">
            <v>I3342</v>
          </cell>
          <cell r="B17082" t="str">
            <v>CURVA 22 30' FoFo BB JUNTA ELÁSTICA DN 900</v>
          </cell>
          <cell r="C17082" t="str">
            <v>UN</v>
          </cell>
          <cell r="D17082">
            <v>7904.24</v>
          </cell>
        </row>
        <row r="17083">
          <cell r="A17083" t="str">
            <v>I3109</v>
          </cell>
          <cell r="B17083" t="str">
            <v>CURVA 22 30' PBA COM PONTA E BOLSA DN 100</v>
          </cell>
          <cell r="C17083" t="str">
            <v>UN</v>
          </cell>
          <cell r="D17083">
            <v>74.39</v>
          </cell>
        </row>
        <row r="17084">
          <cell r="A17084" t="str">
            <v>I3107</v>
          </cell>
          <cell r="B17084" t="str">
            <v>CURVA 22 30' PBA COM PONTA E BOLSA DN 50</v>
          </cell>
          <cell r="C17084" t="str">
            <v>UN</v>
          </cell>
          <cell r="D17084">
            <v>13.78</v>
          </cell>
        </row>
        <row r="17085">
          <cell r="A17085" t="str">
            <v>I3108</v>
          </cell>
          <cell r="B17085" t="str">
            <v>CURVA 22 30' PBA COM PONTA E BOLSA DN 75</v>
          </cell>
          <cell r="C17085" t="str">
            <v>UN</v>
          </cell>
          <cell r="D17085">
            <v>35.29</v>
          </cell>
        </row>
        <row r="17086">
          <cell r="A17086" t="str">
            <v>I3347</v>
          </cell>
          <cell r="B17086" t="str">
            <v>CURVA 45 FoFo BB JUNTA ELÁSTICA DN 100</v>
          </cell>
          <cell r="C17086" t="str">
            <v>UN</v>
          </cell>
          <cell r="D17086">
            <v>187.26</v>
          </cell>
        </row>
        <row r="17087">
          <cell r="A17087" t="str">
            <v>I3359</v>
          </cell>
          <cell r="B17087" t="str">
            <v>CURVA 45 FoFo BB JUNTA ELÁSTICA DN 1000</v>
          </cell>
          <cell r="C17087" t="str">
            <v>UN</v>
          </cell>
          <cell r="D17087">
            <v>14510.57</v>
          </cell>
        </row>
        <row r="17088">
          <cell r="A17088" t="str">
            <v>I3360</v>
          </cell>
          <cell r="B17088" t="str">
            <v>CURVA 45 FoFo BB JUNTA ELÁSTICA DN 1200</v>
          </cell>
          <cell r="C17088" t="str">
            <v>UN</v>
          </cell>
          <cell r="D17088">
            <v>18816.509999999998</v>
          </cell>
        </row>
        <row r="17089">
          <cell r="A17089" t="str">
            <v>I3348</v>
          </cell>
          <cell r="B17089" t="str">
            <v>CURVA 45 FoFo BB JUNTA ELÁSTICA DN 150</v>
          </cell>
          <cell r="C17089" t="str">
            <v>UN</v>
          </cell>
          <cell r="D17089">
            <v>306.58999999999997</v>
          </cell>
        </row>
        <row r="17090">
          <cell r="A17090" t="str">
            <v>I3349</v>
          </cell>
          <cell r="B17090" t="str">
            <v>CURVA 45 FoFo BB JUNTA ELÁSTICA DN 200</v>
          </cell>
          <cell r="C17090" t="str">
            <v>UN</v>
          </cell>
          <cell r="D17090">
            <v>426.79</v>
          </cell>
        </row>
        <row r="17091">
          <cell r="A17091" t="str">
            <v>I3350</v>
          </cell>
          <cell r="B17091" t="str">
            <v>CURVA 45 FoFo BB JUNTA ELÁSTICA DN 250</v>
          </cell>
          <cell r="C17091" t="str">
            <v>UN</v>
          </cell>
          <cell r="D17091">
            <v>602.91</v>
          </cell>
        </row>
        <row r="17092">
          <cell r="A17092" t="str">
            <v>I3351</v>
          </cell>
          <cell r="B17092" t="str">
            <v>CURVA 45 FoFo BB JUNTA ELÁSTICA DN 300</v>
          </cell>
          <cell r="C17092" t="str">
            <v>UN</v>
          </cell>
          <cell r="D17092">
            <v>771.22</v>
          </cell>
        </row>
        <row r="17093">
          <cell r="A17093" t="str">
            <v>I3352</v>
          </cell>
          <cell r="B17093" t="str">
            <v>CURVA 45 FoFo BB JUNTA ELÁSTICA DN 350</v>
          </cell>
          <cell r="C17093" t="str">
            <v>UN</v>
          </cell>
          <cell r="D17093">
            <v>1220.32</v>
          </cell>
        </row>
        <row r="17094">
          <cell r="A17094" t="str">
            <v>I3353</v>
          </cell>
          <cell r="B17094" t="str">
            <v>CURVA 45 FoFo BB JUNTA ELÁSTICA DN 400</v>
          </cell>
          <cell r="C17094" t="str">
            <v>UN</v>
          </cell>
          <cell r="D17094">
            <v>1617.19</v>
          </cell>
        </row>
        <row r="17095">
          <cell r="A17095" t="str">
            <v>I7113</v>
          </cell>
          <cell r="B17095" t="str">
            <v>CURVA 45 FoFo BB JUNTA ELASTICA DN 450</v>
          </cell>
          <cell r="C17095" t="str">
            <v>UN</v>
          </cell>
          <cell r="D17095">
            <v>4056.72</v>
          </cell>
        </row>
        <row r="17096">
          <cell r="A17096" t="str">
            <v>I3354</v>
          </cell>
          <cell r="B17096" t="str">
            <v>CURVA 45 FoFo BB JUNTA ELÁSTICA DN 500</v>
          </cell>
          <cell r="C17096" t="str">
            <v>UN</v>
          </cell>
          <cell r="D17096">
            <v>4319.9799999999996</v>
          </cell>
        </row>
        <row r="17097">
          <cell r="A17097" t="str">
            <v>I3355</v>
          </cell>
          <cell r="B17097" t="str">
            <v>CURVA 45 FoFo BB JUNTA ELÁSTICA DN 600</v>
          </cell>
          <cell r="C17097" t="str">
            <v>UN</v>
          </cell>
          <cell r="D17097">
            <v>4647.9799999999996</v>
          </cell>
        </row>
        <row r="17098">
          <cell r="A17098" t="str">
            <v>I3356</v>
          </cell>
          <cell r="B17098" t="str">
            <v>CURVA 45 FoFo BB JUNTA ELÁSTICA DN 700</v>
          </cell>
          <cell r="C17098" t="str">
            <v>UN</v>
          </cell>
          <cell r="D17098">
            <v>6464.17</v>
          </cell>
        </row>
        <row r="17099">
          <cell r="A17099" t="str">
            <v>I3346</v>
          </cell>
          <cell r="B17099" t="str">
            <v>CURVA 45 FoFo BB JUNTA ELÁSTICA DN 75</v>
          </cell>
          <cell r="C17099" t="str">
            <v>UN</v>
          </cell>
          <cell r="D17099">
            <v>148.47999999999999</v>
          </cell>
        </row>
        <row r="17100">
          <cell r="A17100" t="str">
            <v>I7114</v>
          </cell>
          <cell r="B17100" t="str">
            <v>CURVA 45 FoFo BB JUNTA ELASTICA DN 80</v>
          </cell>
          <cell r="C17100" t="str">
            <v>UN</v>
          </cell>
          <cell r="D17100">
            <v>148.47999999999999</v>
          </cell>
        </row>
        <row r="17101">
          <cell r="A17101" t="str">
            <v>I3357</v>
          </cell>
          <cell r="B17101" t="str">
            <v>CURVA 45 FoFo BB JUNTA ELÁSTICA DN 800</v>
          </cell>
          <cell r="C17101" t="str">
            <v>UN</v>
          </cell>
          <cell r="D17101">
            <v>9229.5300000000007</v>
          </cell>
        </row>
        <row r="17102">
          <cell r="A17102" t="str">
            <v>I3358</v>
          </cell>
          <cell r="B17102" t="str">
            <v>CURVA 45 FoFo BB JUNTA ELÁSTICA DN 900</v>
          </cell>
          <cell r="C17102" t="str">
            <v>UN</v>
          </cell>
          <cell r="D17102">
            <v>9980.0499999999993</v>
          </cell>
        </row>
        <row r="17103">
          <cell r="A17103" t="str">
            <v>I2985</v>
          </cell>
          <cell r="B17103" t="str">
            <v>CURVA 45 OCRE PB - JE CURTA INJETADA DN</v>
          </cell>
          <cell r="C17103" t="str">
            <v>UN</v>
          </cell>
          <cell r="D17103">
            <v>8.4700000000000006</v>
          </cell>
        </row>
        <row r="17104">
          <cell r="A17104" t="str">
            <v>I2977</v>
          </cell>
          <cell r="B17104" t="str">
            <v>CURVA 45 OCRE PB - JE DN 100</v>
          </cell>
          <cell r="C17104" t="str">
            <v>UN</v>
          </cell>
          <cell r="D17104">
            <v>21.69</v>
          </cell>
        </row>
        <row r="17105">
          <cell r="A17105" t="str">
            <v>I2978</v>
          </cell>
          <cell r="B17105" t="str">
            <v>CURVA 45 OCRE PB - JE DN 125</v>
          </cell>
          <cell r="C17105" t="str">
            <v>UN</v>
          </cell>
          <cell r="D17105">
            <v>23</v>
          </cell>
        </row>
        <row r="17106">
          <cell r="A17106" t="str">
            <v>I2979</v>
          </cell>
          <cell r="B17106" t="str">
            <v>CURVA 45 OCRE PB - JE DN 150</v>
          </cell>
          <cell r="C17106" t="str">
            <v>UN</v>
          </cell>
          <cell r="D17106">
            <v>58.43</v>
          </cell>
        </row>
        <row r="17107">
          <cell r="A17107" t="str">
            <v>I2980</v>
          </cell>
          <cell r="B17107" t="str">
            <v>CURVA 45 OCRE PB - JE DN 200</v>
          </cell>
          <cell r="C17107" t="str">
            <v>UN</v>
          </cell>
          <cell r="D17107">
            <v>81.510000000000005</v>
          </cell>
        </row>
        <row r="17108">
          <cell r="A17108" t="str">
            <v>I2981</v>
          </cell>
          <cell r="B17108" t="str">
            <v>CURVA 45 OCRE PB - JE DN 250</v>
          </cell>
          <cell r="C17108" t="str">
            <v>UN</v>
          </cell>
          <cell r="D17108">
            <v>248.83</v>
          </cell>
        </row>
        <row r="17109">
          <cell r="A17109" t="str">
            <v>I2982</v>
          </cell>
          <cell r="B17109" t="str">
            <v>CURVA 45 OCRE PB - JE DN 300</v>
          </cell>
          <cell r="C17109" t="str">
            <v>UN</v>
          </cell>
          <cell r="D17109">
            <v>540.22</v>
          </cell>
        </row>
        <row r="17110">
          <cell r="A17110" t="str">
            <v>I2983</v>
          </cell>
          <cell r="B17110" t="str">
            <v>CURVA 45 OCRE PB - JE DN 350</v>
          </cell>
          <cell r="C17110" t="str">
            <v>UN</v>
          </cell>
          <cell r="D17110">
            <v>641.09</v>
          </cell>
        </row>
        <row r="17111">
          <cell r="A17111" t="str">
            <v>I2984</v>
          </cell>
          <cell r="B17111" t="str">
            <v>CURVA 45 OCRE PB - JE DN 400</v>
          </cell>
          <cell r="C17111" t="str">
            <v>UN</v>
          </cell>
          <cell r="D17111">
            <v>796.45</v>
          </cell>
        </row>
        <row r="17112">
          <cell r="A17112" t="str">
            <v>I6862</v>
          </cell>
          <cell r="B17112" t="str">
            <v>CURVA 45° OCRE PB - JEI CURTA INJETADA DN 100</v>
          </cell>
          <cell r="C17112" t="str">
            <v>UN</v>
          </cell>
          <cell r="D17112">
            <v>8.14</v>
          </cell>
        </row>
        <row r="17113">
          <cell r="A17113" t="str">
            <v>I7549</v>
          </cell>
          <cell r="B17113" t="str">
            <v>CURVA 45 OCRE PB - JEI DN 100</v>
          </cell>
          <cell r="C17113" t="str">
            <v>UN</v>
          </cell>
          <cell r="D17113">
            <v>26.03</v>
          </cell>
        </row>
        <row r="17114">
          <cell r="A17114" t="str">
            <v>I6856</v>
          </cell>
          <cell r="B17114" t="str">
            <v>CURVA 45° OCRE PB - JEI DN 150</v>
          </cell>
          <cell r="C17114" t="str">
            <v>UN</v>
          </cell>
          <cell r="D17114">
            <v>59.53</v>
          </cell>
        </row>
        <row r="17115">
          <cell r="A17115" t="str">
            <v>I6857</v>
          </cell>
          <cell r="B17115" t="str">
            <v>CURVA 45° OCRE PB - JEI DN 200</v>
          </cell>
          <cell r="C17115" t="str">
            <v>UN</v>
          </cell>
          <cell r="D17115">
            <v>107.81</v>
          </cell>
        </row>
        <row r="17116">
          <cell r="A17116" t="str">
            <v>I6858</v>
          </cell>
          <cell r="B17116" t="str">
            <v>CURVA 45° OCRE PB - JEI DN 250</v>
          </cell>
          <cell r="C17116" t="str">
            <v>UN</v>
          </cell>
          <cell r="D17116">
            <v>341.43</v>
          </cell>
        </row>
        <row r="17117">
          <cell r="A17117" t="str">
            <v>I6859</v>
          </cell>
          <cell r="B17117" t="str">
            <v>CURVA 45° OCRE PB - JEI DN 300</v>
          </cell>
          <cell r="C17117" t="str">
            <v>UN</v>
          </cell>
          <cell r="D17117">
            <v>651.16999999999996</v>
          </cell>
        </row>
        <row r="17118">
          <cell r="A17118" t="str">
            <v>I6860</v>
          </cell>
          <cell r="B17118" t="str">
            <v>CURVA 45° OCRE PB - JEI DN 350</v>
          </cell>
          <cell r="C17118" t="str">
            <v>UN</v>
          </cell>
          <cell r="D17118">
            <v>820.33</v>
          </cell>
        </row>
        <row r="17119">
          <cell r="A17119" t="str">
            <v>I6861</v>
          </cell>
          <cell r="B17119" t="str">
            <v>CURVA 45° OCRE PB - JEI DN 400</v>
          </cell>
          <cell r="C17119" t="str">
            <v>UN</v>
          </cell>
          <cell r="D17119">
            <v>1041.5</v>
          </cell>
        </row>
        <row r="17120">
          <cell r="A17120" t="str">
            <v>I3112</v>
          </cell>
          <cell r="B17120" t="str">
            <v>CURVA 45 PBA COM PONTA E BOLSA DN 100</v>
          </cell>
          <cell r="C17120" t="str">
            <v>UN</v>
          </cell>
          <cell r="D17120">
            <v>58.14</v>
          </cell>
        </row>
        <row r="17121">
          <cell r="A17121" t="str">
            <v>I3110</v>
          </cell>
          <cell r="B17121" t="str">
            <v>CURVA 45 PBA COM PONTA E BOLSA DN 50</v>
          </cell>
          <cell r="C17121" t="str">
            <v>UN</v>
          </cell>
          <cell r="D17121">
            <v>17.13</v>
          </cell>
        </row>
        <row r="17122">
          <cell r="A17122" t="str">
            <v>I3111</v>
          </cell>
          <cell r="B17122" t="str">
            <v>CURVA 45 PBA COM PONTA E BOLSA DN 75</v>
          </cell>
          <cell r="C17122" t="str">
            <v>UN</v>
          </cell>
          <cell r="D17122">
            <v>43.58</v>
          </cell>
        </row>
        <row r="17123">
          <cell r="A17123" t="str">
            <v>I6978</v>
          </cell>
          <cell r="B17123" t="str">
            <v>CURVA 45° PRFV PB JE DN 150</v>
          </cell>
          <cell r="C17123" t="str">
            <v>UN</v>
          </cell>
          <cell r="D17123">
            <v>254.55</v>
          </cell>
        </row>
        <row r="17124">
          <cell r="A17124" t="str">
            <v>I6979</v>
          </cell>
          <cell r="B17124" t="str">
            <v>CURVA 45° PRFV PB JE DN 200</v>
          </cell>
          <cell r="C17124" t="str">
            <v>UN</v>
          </cell>
          <cell r="D17124">
            <v>429.74</v>
          </cell>
        </row>
        <row r="17125">
          <cell r="A17125" t="str">
            <v>I6980</v>
          </cell>
          <cell r="B17125" t="str">
            <v>CURVA 45° PRFV PB JE DN 250</v>
          </cell>
          <cell r="C17125" t="str">
            <v>UN</v>
          </cell>
          <cell r="D17125">
            <v>562.33000000000004</v>
          </cell>
        </row>
        <row r="17126">
          <cell r="A17126" t="str">
            <v>I6981</v>
          </cell>
          <cell r="B17126" t="str">
            <v>CURVA 45° PRFV PB JE DN 300</v>
          </cell>
          <cell r="C17126" t="str">
            <v>UN</v>
          </cell>
          <cell r="D17126">
            <v>892.7</v>
          </cell>
        </row>
        <row r="17127">
          <cell r="A17127" t="str">
            <v>I6855</v>
          </cell>
          <cell r="B17127" t="str">
            <v>CURVA 45 PVC PBS DN 150</v>
          </cell>
          <cell r="C17127" t="str">
            <v>UN</v>
          </cell>
          <cell r="D17127">
            <v>251.86</v>
          </cell>
        </row>
        <row r="17128">
          <cell r="A17128" t="str">
            <v>I6571</v>
          </cell>
          <cell r="B17128" t="str">
            <v>CURVA 90 EM PVC SOLDÁVEL 20</v>
          </cell>
          <cell r="C17128" t="str">
            <v>UN</v>
          </cell>
          <cell r="D17128">
            <v>0.89</v>
          </cell>
        </row>
        <row r="17129">
          <cell r="A17129" t="str">
            <v>I3363</v>
          </cell>
          <cell r="B17129" t="str">
            <v>CURVA 90 FoFo BB JUNTA ELÁSTICA DN 100</v>
          </cell>
          <cell r="C17129" t="str">
            <v>UN</v>
          </cell>
          <cell r="D17129">
            <v>223.49</v>
          </cell>
        </row>
        <row r="17130">
          <cell r="A17130" t="str">
            <v>I3364</v>
          </cell>
          <cell r="B17130" t="str">
            <v>CURVA 90 FoFo BB JUNTA ELÁSTICA DN 150</v>
          </cell>
          <cell r="C17130" t="str">
            <v>UN</v>
          </cell>
          <cell r="D17130">
            <v>348.51</v>
          </cell>
        </row>
        <row r="17131">
          <cell r="A17131" t="str">
            <v>I3365</v>
          </cell>
          <cell r="B17131" t="str">
            <v>CURVA 90 FoFo BB JUNTA ELÁSTICA DN 200</v>
          </cell>
          <cell r="C17131" t="str">
            <v>UN</v>
          </cell>
          <cell r="D17131">
            <v>529.28</v>
          </cell>
        </row>
        <row r="17132">
          <cell r="A17132" t="str">
            <v>I3366</v>
          </cell>
          <cell r="B17132" t="str">
            <v>CURVA 90 FoFo BB JUNTA ELÁSTICA DN 250</v>
          </cell>
          <cell r="C17132" t="str">
            <v>UN</v>
          </cell>
          <cell r="D17132">
            <v>787.66</v>
          </cell>
        </row>
        <row r="17133">
          <cell r="A17133" t="str">
            <v>I3367</v>
          </cell>
          <cell r="B17133" t="str">
            <v>CURVA 90 FoFo BB JUNTA ELÁSTICA DN 300</v>
          </cell>
          <cell r="C17133" t="str">
            <v>UN</v>
          </cell>
          <cell r="D17133">
            <v>1207.98</v>
          </cell>
        </row>
        <row r="17134">
          <cell r="A17134" t="str">
            <v>I3368</v>
          </cell>
          <cell r="B17134" t="str">
            <v>CURVA 90 FoFo BB JUNTA ELÁSTICA DN 350</v>
          </cell>
          <cell r="C17134" t="str">
            <v>UN</v>
          </cell>
          <cell r="D17134">
            <v>3616.82</v>
          </cell>
        </row>
        <row r="17135">
          <cell r="A17135" t="str">
            <v>I3369</v>
          </cell>
          <cell r="B17135" t="str">
            <v>CURVA 90 FoFo BB JUNTA ELÁSTICA DN 400</v>
          </cell>
          <cell r="C17135" t="str">
            <v>UN</v>
          </cell>
          <cell r="D17135">
            <v>3930.93</v>
          </cell>
        </row>
        <row r="17136">
          <cell r="A17136" t="str">
            <v>I7600</v>
          </cell>
          <cell r="B17136" t="str">
            <v>CURVA 90 FoFo BB JUNTA ELÁSTICA DN 450</v>
          </cell>
          <cell r="C17136" t="str">
            <v>UN</v>
          </cell>
          <cell r="D17136">
            <v>4513.96</v>
          </cell>
        </row>
        <row r="17137">
          <cell r="A17137" t="str">
            <v>I3370</v>
          </cell>
          <cell r="B17137" t="str">
            <v>CURVA 90 FoFo BB JUNTA ELÁSTICA DN 500</v>
          </cell>
          <cell r="C17137" t="str">
            <v>UN</v>
          </cell>
          <cell r="D17137">
            <v>4543.1499999999996</v>
          </cell>
        </row>
        <row r="17138">
          <cell r="A17138" t="str">
            <v>I3371</v>
          </cell>
          <cell r="B17138" t="str">
            <v>CURVA 90 FoFo BB JUNTA ELÁSTICA DN 600</v>
          </cell>
          <cell r="C17138" t="str">
            <v>UN</v>
          </cell>
          <cell r="D17138">
            <v>6231.35</v>
          </cell>
        </row>
        <row r="17139">
          <cell r="A17139" t="str">
            <v>I3362</v>
          </cell>
          <cell r="B17139" t="str">
            <v>CURVA 90 FoFo BB JUNTA ELÁSTICA DN 75</v>
          </cell>
          <cell r="C17139" t="str">
            <v>UN</v>
          </cell>
          <cell r="D17139">
            <v>204.73</v>
          </cell>
        </row>
        <row r="17140">
          <cell r="A17140" t="str">
            <v>I7115</v>
          </cell>
          <cell r="B17140" t="str">
            <v>CURVA 90 FoFo BB JUNTA ELASTICA DN 80</v>
          </cell>
          <cell r="C17140" t="str">
            <v>UN</v>
          </cell>
          <cell r="D17140">
            <v>204.73</v>
          </cell>
        </row>
        <row r="17141">
          <cell r="A17141" t="str">
            <v>I6264</v>
          </cell>
          <cell r="B17141" t="str">
            <v>CURVA 90 LONGA F. GALV. COM ROSCA INT./ROSCA EXT. DN 2"</v>
          </cell>
          <cell r="C17141" t="str">
            <v>UN</v>
          </cell>
          <cell r="D17141">
            <v>45</v>
          </cell>
        </row>
        <row r="17142">
          <cell r="A17142" t="str">
            <v>I8660</v>
          </cell>
          <cell r="B17142" t="str">
            <v>CURVA 90 LONGA F.GALV. COM ROSCA INT./ROSCA EXT. DN 3"</v>
          </cell>
          <cell r="C17142" t="str">
            <v>UN</v>
          </cell>
          <cell r="D17142">
            <v>82.51</v>
          </cell>
        </row>
        <row r="17143">
          <cell r="A17143" t="str">
            <v>I2994</v>
          </cell>
          <cell r="B17143" t="str">
            <v>CURVA 90 OCRE PB - JE CURTA INJETADA DN</v>
          </cell>
          <cell r="C17143" t="str">
            <v>UN</v>
          </cell>
          <cell r="D17143">
            <v>11.25</v>
          </cell>
        </row>
        <row r="17144">
          <cell r="A17144" t="str">
            <v>I2986</v>
          </cell>
          <cell r="B17144" t="str">
            <v>CURVA 90 OCRE PB - JE DN 100</v>
          </cell>
          <cell r="C17144" t="str">
            <v>UN</v>
          </cell>
          <cell r="D17144">
            <v>19.12</v>
          </cell>
        </row>
        <row r="17145">
          <cell r="A17145" t="str">
            <v>I2987</v>
          </cell>
          <cell r="B17145" t="str">
            <v>CURVA 90 OCRE PB - JE DN 125</v>
          </cell>
          <cell r="C17145" t="str">
            <v>UN</v>
          </cell>
          <cell r="D17145">
            <v>32.770000000000003</v>
          </cell>
        </row>
        <row r="17146">
          <cell r="A17146" t="str">
            <v>I2988</v>
          </cell>
          <cell r="B17146" t="str">
            <v>CURVA 90 OCRE PB - JE DN 150</v>
          </cell>
          <cell r="C17146" t="str">
            <v>UN</v>
          </cell>
          <cell r="D17146">
            <v>48.58</v>
          </cell>
        </row>
        <row r="17147">
          <cell r="A17147" t="str">
            <v>I2989</v>
          </cell>
          <cell r="B17147" t="str">
            <v>CURVA 90 OCRE PB - JE DN 200</v>
          </cell>
          <cell r="C17147" t="str">
            <v>UN</v>
          </cell>
          <cell r="D17147">
            <v>114.57</v>
          </cell>
        </row>
        <row r="17148">
          <cell r="A17148" t="str">
            <v>I2990</v>
          </cell>
          <cell r="B17148" t="str">
            <v>CURVA 90 OCRE PB - JE DN 250</v>
          </cell>
          <cell r="C17148" t="str">
            <v>UN</v>
          </cell>
          <cell r="D17148">
            <v>293.7</v>
          </cell>
        </row>
        <row r="17149">
          <cell r="A17149" t="str">
            <v>I2991</v>
          </cell>
          <cell r="B17149" t="str">
            <v>CURVA 90 OCRE PB - JE DN 300</v>
          </cell>
          <cell r="C17149" t="str">
            <v>UN</v>
          </cell>
          <cell r="D17149">
            <v>946.84</v>
          </cell>
        </row>
        <row r="17150">
          <cell r="A17150" t="str">
            <v>I2992</v>
          </cell>
          <cell r="B17150" t="str">
            <v>CURVA 90 OCRE PB - JE DN 350</v>
          </cell>
          <cell r="C17150" t="str">
            <v>UN</v>
          </cell>
          <cell r="D17150">
            <v>890.09</v>
          </cell>
        </row>
        <row r="17151">
          <cell r="A17151" t="str">
            <v>I2993</v>
          </cell>
          <cell r="B17151" t="str">
            <v>CURVA 90 OCRE PB - JE DN 400</v>
          </cell>
          <cell r="C17151" t="str">
            <v>UN</v>
          </cell>
          <cell r="D17151">
            <v>1513.8</v>
          </cell>
        </row>
        <row r="17152">
          <cell r="A17152" t="str">
            <v>I6864</v>
          </cell>
          <cell r="B17152" t="str">
            <v>CURVA 90° OCRE PB - JEI CURTA INJETADA DN 100</v>
          </cell>
          <cell r="C17152" t="str">
            <v>UN</v>
          </cell>
          <cell r="D17152">
            <v>11.25</v>
          </cell>
        </row>
        <row r="17153">
          <cell r="A17153" t="str">
            <v>I7550</v>
          </cell>
          <cell r="B17153" t="str">
            <v>CURVA 90 OCRE PB - JEI DN 100</v>
          </cell>
          <cell r="C17153" t="str">
            <v>UN</v>
          </cell>
          <cell r="D17153">
            <v>24.34</v>
          </cell>
        </row>
        <row r="17154">
          <cell r="A17154" t="str">
            <v>I6865</v>
          </cell>
          <cell r="B17154" t="str">
            <v>CURVA 90° OCRE PB - JEI DN 150</v>
          </cell>
          <cell r="C17154" t="str">
            <v>UN</v>
          </cell>
          <cell r="D17154">
            <v>48.58</v>
          </cell>
        </row>
        <row r="17155">
          <cell r="A17155" t="str">
            <v>I6866</v>
          </cell>
          <cell r="B17155" t="str">
            <v>CURVA 90° OCRE PB - JEI DN 200</v>
          </cell>
          <cell r="C17155" t="str">
            <v>UN</v>
          </cell>
          <cell r="D17155">
            <v>114.57</v>
          </cell>
        </row>
        <row r="17156">
          <cell r="A17156" t="str">
            <v>I6867</v>
          </cell>
          <cell r="B17156" t="str">
            <v>CURVA 90° OCRE PB - JEI DN 250</v>
          </cell>
          <cell r="C17156" t="str">
            <v>UN</v>
          </cell>
          <cell r="D17156">
            <v>293.7</v>
          </cell>
        </row>
        <row r="17157">
          <cell r="A17157" t="str">
            <v>I6868</v>
          </cell>
          <cell r="B17157" t="str">
            <v>CURVA 90° OCRE PB - JEI DN 300</v>
          </cell>
          <cell r="C17157" t="str">
            <v>UN</v>
          </cell>
          <cell r="D17157">
            <v>946.84</v>
          </cell>
        </row>
        <row r="17158">
          <cell r="A17158" t="str">
            <v>I6869</v>
          </cell>
          <cell r="B17158" t="str">
            <v>CURVA 90° OCRE PB - JEI DN 350</v>
          </cell>
          <cell r="C17158" t="str">
            <v>UN</v>
          </cell>
          <cell r="D17158">
            <v>890.09</v>
          </cell>
        </row>
        <row r="17159">
          <cell r="A17159" t="str">
            <v>I6870</v>
          </cell>
          <cell r="B17159" t="str">
            <v>CURVA 90° OCRE PB - JEI DN 400</v>
          </cell>
          <cell r="C17159" t="str">
            <v>UN</v>
          </cell>
          <cell r="D17159">
            <v>1513.8</v>
          </cell>
        </row>
        <row r="17160">
          <cell r="A17160" t="str">
            <v>I3115</v>
          </cell>
          <cell r="B17160" t="str">
            <v>CURVA 90 PBA COM PONTA E BOLSA DN 100</v>
          </cell>
          <cell r="C17160" t="str">
            <v>UN</v>
          </cell>
          <cell r="D17160">
            <v>87.33</v>
          </cell>
        </row>
        <row r="17161">
          <cell r="A17161" t="str">
            <v>I3113</v>
          </cell>
          <cell r="B17161" t="str">
            <v>CURVA 90 PBA COM PONTA E BOLSA DN 50</v>
          </cell>
          <cell r="C17161" t="str">
            <v>UN</v>
          </cell>
          <cell r="D17161">
            <v>25.21</v>
          </cell>
        </row>
        <row r="17162">
          <cell r="A17162" t="str">
            <v>I3114</v>
          </cell>
          <cell r="B17162" t="str">
            <v>CURVA 90 PBA COM PONTA E BOLSA DN 75</v>
          </cell>
          <cell r="C17162" t="str">
            <v>UN</v>
          </cell>
          <cell r="D17162">
            <v>56.93</v>
          </cell>
        </row>
        <row r="17163">
          <cell r="A17163" t="str">
            <v>I6982</v>
          </cell>
          <cell r="B17163" t="str">
            <v>CURVA 90° PRFV PB JE DN 150</v>
          </cell>
          <cell r="C17163" t="str">
            <v>UN</v>
          </cell>
          <cell r="D17163">
            <v>277.37</v>
          </cell>
        </row>
        <row r="17164">
          <cell r="A17164" t="str">
            <v>I6983</v>
          </cell>
          <cell r="B17164" t="str">
            <v>CURVA 90° PRFV PB JE DN 200</v>
          </cell>
          <cell r="C17164" t="str">
            <v>UN</v>
          </cell>
          <cell r="D17164">
            <v>477.91</v>
          </cell>
        </row>
        <row r="17165">
          <cell r="A17165" t="str">
            <v>I6984</v>
          </cell>
          <cell r="B17165" t="str">
            <v>CURVA 90° PRFV PB JE DN 250</v>
          </cell>
          <cell r="C17165" t="str">
            <v>UN</v>
          </cell>
          <cell r="D17165">
            <v>630.79</v>
          </cell>
        </row>
        <row r="17166">
          <cell r="A17166" t="str">
            <v>I6985</v>
          </cell>
          <cell r="B17166" t="str">
            <v>CURVA 90° PRFV PB JE DN 300</v>
          </cell>
          <cell r="C17166" t="str">
            <v>UN</v>
          </cell>
          <cell r="D17166">
            <v>1036.3</v>
          </cell>
        </row>
        <row r="17167">
          <cell r="A17167" t="str">
            <v>I6863</v>
          </cell>
          <cell r="B17167" t="str">
            <v>CURVA 90° PVC PBS DN 150</v>
          </cell>
          <cell r="C17167" t="str">
            <v>UN</v>
          </cell>
          <cell r="D17167">
            <v>326.3</v>
          </cell>
        </row>
        <row r="17168">
          <cell r="A17168" t="str">
            <v>I0931</v>
          </cell>
          <cell r="B17168" t="str">
            <v>CURVA AÇO GALV 1/2'' MACHO-FEMEA</v>
          </cell>
          <cell r="C17168" t="str">
            <v>UN</v>
          </cell>
          <cell r="D17168">
            <v>7</v>
          </cell>
        </row>
        <row r="17169">
          <cell r="A17169" t="str">
            <v>I0932</v>
          </cell>
          <cell r="B17169" t="str">
            <v>CURVA AÇO GALV 2 1/2'' MACHO-FEMEA</v>
          </cell>
          <cell r="C17169" t="str">
            <v>UN</v>
          </cell>
          <cell r="D17169">
            <v>77.2</v>
          </cell>
        </row>
        <row r="17170">
          <cell r="A17170" t="str">
            <v>I0933</v>
          </cell>
          <cell r="B17170" t="str">
            <v>CURVA AÇO GALVANIZADO 4''</v>
          </cell>
          <cell r="C17170" t="str">
            <v>UN</v>
          </cell>
          <cell r="D17170">
            <v>168.37</v>
          </cell>
        </row>
        <row r="17171">
          <cell r="A17171" t="str">
            <v>I8647</v>
          </cell>
          <cell r="B17171" t="str">
            <v>CURVA AÇO INOX DIAM 1 1/2"</v>
          </cell>
          <cell r="C17171" t="str">
            <v>UN</v>
          </cell>
          <cell r="D17171">
            <v>52</v>
          </cell>
        </row>
        <row r="17172">
          <cell r="A17172" t="str">
            <v>I0934</v>
          </cell>
          <cell r="B17172" t="str">
            <v>CURVA COBRE/BRONZE DIAMETRO 104MM</v>
          </cell>
          <cell r="C17172" t="str">
            <v>UN</v>
          </cell>
          <cell r="D17172">
            <v>500.83</v>
          </cell>
        </row>
        <row r="17173">
          <cell r="A17173" t="str">
            <v>I0937</v>
          </cell>
          <cell r="B17173" t="str">
            <v>CURVA COBRE/BRONZE DIAMETRO 15MM</v>
          </cell>
          <cell r="C17173" t="str">
            <v>UN</v>
          </cell>
          <cell r="D17173">
            <v>5.97</v>
          </cell>
        </row>
        <row r="17174">
          <cell r="A17174" t="str">
            <v>I0938</v>
          </cell>
          <cell r="B17174" t="str">
            <v>CURVA COBRE/BRONZE DIAMETRO 22MM</v>
          </cell>
          <cell r="C17174" t="str">
            <v>UN</v>
          </cell>
          <cell r="D17174">
            <v>11.97</v>
          </cell>
        </row>
        <row r="17175">
          <cell r="A17175" t="str">
            <v>I0936</v>
          </cell>
          <cell r="B17175" t="str">
            <v>CURVA COBRE/BRONZE DIAMETRO 35MM</v>
          </cell>
          <cell r="C17175" t="str">
            <v>UN</v>
          </cell>
          <cell r="D17175">
            <v>21.6</v>
          </cell>
        </row>
        <row r="17176">
          <cell r="A17176" t="str">
            <v>I0940</v>
          </cell>
          <cell r="B17176" t="str">
            <v>CURVA COBRE/BRONZE DIAMETRO 42MM</v>
          </cell>
          <cell r="C17176" t="str">
            <v>UN</v>
          </cell>
          <cell r="D17176">
            <v>38.97</v>
          </cell>
        </row>
        <row r="17177">
          <cell r="A17177" t="str">
            <v>I0941</v>
          </cell>
          <cell r="B17177" t="str">
            <v>CURVA COBRE/BRONZE DIAMETRO 54MM</v>
          </cell>
          <cell r="C17177" t="str">
            <v>UN</v>
          </cell>
          <cell r="D17177">
            <v>60.93</v>
          </cell>
        </row>
        <row r="17178">
          <cell r="A17178" t="str">
            <v>I0942</v>
          </cell>
          <cell r="B17178" t="str">
            <v>CURVA COBRE/BRONZE DIAMETRO 66MM</v>
          </cell>
          <cell r="C17178" t="str">
            <v>UN</v>
          </cell>
          <cell r="D17178">
            <v>183.37</v>
          </cell>
        </row>
        <row r="17179">
          <cell r="A17179" t="str">
            <v>I0935</v>
          </cell>
          <cell r="B17179" t="str">
            <v>CURVA COBRE/BRONZE DIAMETRO 79MM</v>
          </cell>
          <cell r="C17179" t="str">
            <v>UN</v>
          </cell>
          <cell r="D17179">
            <v>220.9</v>
          </cell>
        </row>
        <row r="17180">
          <cell r="A17180" t="str">
            <v>I0939</v>
          </cell>
          <cell r="B17180" t="str">
            <v>CURVA DE COBRE/BRONZE DIAMETRO 28MM</v>
          </cell>
          <cell r="C17180" t="str">
            <v>UN</v>
          </cell>
          <cell r="D17180">
            <v>16.600000000000001</v>
          </cell>
        </row>
        <row r="17181">
          <cell r="A17181" t="str">
            <v>I0943</v>
          </cell>
          <cell r="B17181" t="str">
            <v>CURVA DE FERRO PARA ELETRODUTO DE 1 1/2''</v>
          </cell>
          <cell r="C17181" t="str">
            <v>UN</v>
          </cell>
          <cell r="D17181">
            <v>7.79</v>
          </cell>
        </row>
        <row r="17182">
          <cell r="A17182" t="str">
            <v>I0944</v>
          </cell>
          <cell r="B17182" t="str">
            <v>CURVA DE FERRO PARA ELETRODUTO DE 1 1/4''</v>
          </cell>
          <cell r="C17182" t="str">
            <v>UN</v>
          </cell>
          <cell r="D17182">
            <v>7.36</v>
          </cell>
        </row>
        <row r="17183">
          <cell r="A17183" t="str">
            <v>I0945</v>
          </cell>
          <cell r="B17183" t="str">
            <v>CURVA DE FERRO PARA ELETRODUTO DE 1''</v>
          </cell>
          <cell r="C17183" t="str">
            <v>UN</v>
          </cell>
          <cell r="D17183">
            <v>5.71</v>
          </cell>
        </row>
        <row r="17184">
          <cell r="A17184" t="str">
            <v>I0946</v>
          </cell>
          <cell r="B17184" t="str">
            <v>CURVA DE FERRO PARA ELETRODUTO DE 2 1/2''</v>
          </cell>
          <cell r="C17184" t="str">
            <v>UN</v>
          </cell>
          <cell r="D17184">
            <v>30.78</v>
          </cell>
        </row>
        <row r="17185">
          <cell r="A17185" t="str">
            <v>I0947</v>
          </cell>
          <cell r="B17185" t="str">
            <v>CURVA DE FERRO PARA ELETRODUTO DE 2''</v>
          </cell>
          <cell r="C17185" t="str">
            <v>UN</v>
          </cell>
          <cell r="D17185">
            <v>16.010000000000002</v>
          </cell>
        </row>
        <row r="17186">
          <cell r="A17186" t="str">
            <v>I0949</v>
          </cell>
          <cell r="B17186" t="str">
            <v>CURVA DE FERRO PARA ELETRODUTO DE 3/4''</v>
          </cell>
          <cell r="C17186" t="str">
            <v>UN</v>
          </cell>
          <cell r="D17186">
            <v>5.53</v>
          </cell>
        </row>
        <row r="17187">
          <cell r="A17187" t="str">
            <v>I3476</v>
          </cell>
          <cell r="B17187" t="str">
            <v>CURVA DE PÉ 90 FF DN 100 PN10</v>
          </cell>
          <cell r="C17187" t="str">
            <v>UN</v>
          </cell>
          <cell r="D17187">
            <v>373.81</v>
          </cell>
        </row>
        <row r="17188">
          <cell r="A17188" t="str">
            <v>I3477</v>
          </cell>
          <cell r="B17188" t="str">
            <v>CURVA DE PÉ 90 FF DN 150 PN10</v>
          </cell>
          <cell r="C17188" t="str">
            <v>UN</v>
          </cell>
          <cell r="D17188">
            <v>484.39</v>
          </cell>
        </row>
        <row r="17189">
          <cell r="A17189" t="str">
            <v>I3478</v>
          </cell>
          <cell r="B17189" t="str">
            <v>CURVA DE PÉ 90 FF DN 200 PN10</v>
          </cell>
          <cell r="C17189" t="str">
            <v>UN</v>
          </cell>
          <cell r="D17189">
            <v>566.08000000000004</v>
          </cell>
        </row>
        <row r="17190">
          <cell r="A17190" t="str">
            <v>I3479</v>
          </cell>
          <cell r="B17190" t="str">
            <v>CURVA DE PÉ 90 FF DN 250 PN10</v>
          </cell>
          <cell r="C17190" t="str">
            <v>UN</v>
          </cell>
          <cell r="D17190">
            <v>1288.55</v>
          </cell>
        </row>
        <row r="17191">
          <cell r="A17191" t="str">
            <v>I3480</v>
          </cell>
          <cell r="B17191" t="str">
            <v>CURVA DE PÉ 90 FF DN 300 PN10</v>
          </cell>
          <cell r="C17191" t="str">
            <v>UN</v>
          </cell>
          <cell r="D17191">
            <v>1758.42</v>
          </cell>
        </row>
        <row r="17192">
          <cell r="A17192" t="str">
            <v>I3481</v>
          </cell>
          <cell r="B17192" t="str">
            <v>CURVA DE PÉ 90 FF DN 350 PN10</v>
          </cell>
          <cell r="C17192" t="str">
            <v>UN</v>
          </cell>
          <cell r="D17192">
            <v>2074.1999999999998</v>
          </cell>
        </row>
        <row r="17193">
          <cell r="A17193" t="str">
            <v>I3482</v>
          </cell>
          <cell r="B17193" t="str">
            <v>CURVA DE PÉ 90 FF DN 400 PN10</v>
          </cell>
          <cell r="C17193" t="str">
            <v>UN</v>
          </cell>
          <cell r="D17193">
            <v>4701.54</v>
          </cell>
        </row>
        <row r="17194">
          <cell r="A17194" t="str">
            <v>I3483</v>
          </cell>
          <cell r="B17194" t="str">
            <v>CURVA DE PÉ 90 FF DN 450 PN10</v>
          </cell>
          <cell r="C17194" t="str">
            <v>UN</v>
          </cell>
          <cell r="D17194">
            <v>6284.27</v>
          </cell>
        </row>
        <row r="17195">
          <cell r="A17195" t="str">
            <v>I3484</v>
          </cell>
          <cell r="B17195" t="str">
            <v>CURVA DE PÉ 90 FF DN 500 PN10</v>
          </cell>
          <cell r="C17195" t="str">
            <v>UN</v>
          </cell>
          <cell r="D17195">
            <v>7877.61</v>
          </cell>
        </row>
        <row r="17196">
          <cell r="A17196" t="str">
            <v>I3485</v>
          </cell>
          <cell r="B17196" t="str">
            <v>CURVA DE PÉ 90 FF DN 600 PN10</v>
          </cell>
          <cell r="C17196" t="str">
            <v>UN</v>
          </cell>
          <cell r="D17196">
            <v>10392.219999999999</v>
          </cell>
        </row>
        <row r="17197">
          <cell r="A17197" t="str">
            <v>I3475</v>
          </cell>
          <cell r="B17197" t="str">
            <v>CURVA DE PÉ 90 FF DN 75 PN10</v>
          </cell>
          <cell r="C17197" t="str">
            <v>UN</v>
          </cell>
          <cell r="D17197">
            <v>243.01</v>
          </cell>
        </row>
        <row r="17198">
          <cell r="A17198" t="str">
            <v>I7548</v>
          </cell>
          <cell r="B17198" t="str">
            <v>CURVA DE PÉ 90 FF DN 80 PN10</v>
          </cell>
          <cell r="C17198" t="str">
            <v>UN</v>
          </cell>
          <cell r="D17198">
            <v>243.01</v>
          </cell>
        </row>
        <row r="17199">
          <cell r="A17199" t="str">
            <v>I0950</v>
          </cell>
          <cell r="B17199" t="str">
            <v>CURVA DE PVC RIGIDO PARA ELETRODUTO DE 1 1/2''</v>
          </cell>
          <cell r="C17199" t="str">
            <v>UN</v>
          </cell>
          <cell r="D17199">
            <v>4.2</v>
          </cell>
        </row>
        <row r="17200">
          <cell r="A17200" t="str">
            <v>I0951</v>
          </cell>
          <cell r="B17200" t="str">
            <v>CURVA DE PVC RIGIDO PARA ELETRODUTO DE 1 1/4''</v>
          </cell>
          <cell r="C17200" t="str">
            <v>UN</v>
          </cell>
          <cell r="D17200">
            <v>3.99</v>
          </cell>
        </row>
        <row r="17201">
          <cell r="A17201" t="str">
            <v>I0952</v>
          </cell>
          <cell r="B17201" t="str">
            <v>CURVA DE PVC RIGIDO PARA ELETRODUTO DE 1''</v>
          </cell>
          <cell r="C17201" t="str">
            <v>UN</v>
          </cell>
          <cell r="D17201">
            <v>2.8</v>
          </cell>
        </row>
        <row r="17202">
          <cell r="A17202" t="str">
            <v>I0953</v>
          </cell>
          <cell r="B17202" t="str">
            <v>CURVA DE PVC RIGIDO PARA ELETRODUTO DE 1/2''</v>
          </cell>
          <cell r="C17202" t="str">
            <v>UN</v>
          </cell>
          <cell r="D17202">
            <v>1.7</v>
          </cell>
        </row>
        <row r="17203">
          <cell r="A17203" t="str">
            <v>I0954</v>
          </cell>
          <cell r="B17203" t="str">
            <v>CURVA DE PVC RIGIDO PARA ELETRODUTO DE 2 1/2''</v>
          </cell>
          <cell r="C17203" t="str">
            <v>UN</v>
          </cell>
          <cell r="D17203">
            <v>15</v>
          </cell>
        </row>
        <row r="17204">
          <cell r="A17204" t="str">
            <v>I0955</v>
          </cell>
          <cell r="B17204" t="str">
            <v>CURVA DE PVC RIGIDO PARA ELETRODUTO DE 2''</v>
          </cell>
          <cell r="C17204" t="str">
            <v>UN</v>
          </cell>
          <cell r="D17204">
            <v>8</v>
          </cell>
        </row>
        <row r="17205">
          <cell r="A17205" t="str">
            <v>I0956</v>
          </cell>
          <cell r="B17205" t="str">
            <v>CURVA DE PVC RIGIDO PARA ELETRODUTO DE 3''</v>
          </cell>
          <cell r="C17205" t="str">
            <v>UN</v>
          </cell>
          <cell r="D17205">
            <v>21</v>
          </cell>
        </row>
        <row r="17206">
          <cell r="A17206" t="str">
            <v>I0957</v>
          </cell>
          <cell r="B17206" t="str">
            <v>CURVA DE PVC RIGIDO PARA ELETRODUTO DE 3/4''</v>
          </cell>
          <cell r="C17206" t="str">
            <v>UN</v>
          </cell>
          <cell r="D17206">
            <v>2</v>
          </cell>
        </row>
        <row r="17207">
          <cell r="A17207" t="str">
            <v>I0958</v>
          </cell>
          <cell r="B17207" t="str">
            <v>CURVA DE PVC RIGIDO PARA ELETRODUTO DE 4''</v>
          </cell>
          <cell r="C17207" t="str">
            <v>UN</v>
          </cell>
          <cell r="D17207">
            <v>29.9</v>
          </cell>
        </row>
        <row r="17208">
          <cell r="A17208" t="str">
            <v>I3473</v>
          </cell>
          <cell r="B17208" t="str">
            <v>CURVA DISSIMÉTRICA 90 COM FLANGES DN 100 PN10</v>
          </cell>
          <cell r="C17208" t="str">
            <v>UN</v>
          </cell>
          <cell r="D17208">
            <v>607.71</v>
          </cell>
        </row>
        <row r="17209">
          <cell r="A17209" t="str">
            <v>I7602</v>
          </cell>
          <cell r="B17209" t="str">
            <v>CURVA DISSIMÉTRICA 90 COM FLANGES DN 100 PN25</v>
          </cell>
          <cell r="C17209" t="str">
            <v>UN</v>
          </cell>
          <cell r="D17209">
            <v>587.47</v>
          </cell>
        </row>
        <row r="17210">
          <cell r="A17210" t="str">
            <v>I7601</v>
          </cell>
          <cell r="B17210" t="str">
            <v>CURVA DISSIMÉTRICA 90 COM FLANGES DN 80 PN10</v>
          </cell>
          <cell r="C17210" t="str">
            <v>UN</v>
          </cell>
          <cell r="D17210">
            <v>590.85</v>
          </cell>
        </row>
        <row r="17211">
          <cell r="A17211" t="str">
            <v>I6471</v>
          </cell>
          <cell r="B17211" t="str">
            <v>CURVA EM AÇO GALV. D= 15 A 25mm  (1/2")  A  (1")</v>
          </cell>
          <cell r="C17211" t="str">
            <v>UN</v>
          </cell>
          <cell r="D17211">
            <v>25.19</v>
          </cell>
        </row>
        <row r="17212">
          <cell r="A17212" t="str">
            <v>I7636</v>
          </cell>
          <cell r="B17212" t="str">
            <v>CURVA FoFo  11 15 JTE DN 1000</v>
          </cell>
          <cell r="C17212" t="str">
            <v>UN</v>
          </cell>
          <cell r="D17212">
            <v>23803.48</v>
          </cell>
        </row>
        <row r="17213">
          <cell r="A17213" t="str">
            <v>I7637</v>
          </cell>
          <cell r="B17213" t="str">
            <v>CURVA FoFo  11 15 JTE DN 1200</v>
          </cell>
          <cell r="C17213" t="str">
            <v>UN</v>
          </cell>
          <cell r="D17213">
            <v>25892.55</v>
          </cell>
        </row>
        <row r="17214">
          <cell r="A17214" t="str">
            <v>I7628</v>
          </cell>
          <cell r="B17214" t="str">
            <v>CURVA FoFo  11 15 JTE DN 300</v>
          </cell>
          <cell r="C17214" t="str">
            <v>UN</v>
          </cell>
          <cell r="D17214">
            <v>2299.66</v>
          </cell>
        </row>
        <row r="17215">
          <cell r="A17215" t="str">
            <v>I7629</v>
          </cell>
          <cell r="B17215" t="str">
            <v>CURVA FoFo  11 15 JTE DN 350</v>
          </cell>
          <cell r="C17215" t="str">
            <v>UN</v>
          </cell>
          <cell r="D17215">
            <v>2768.22</v>
          </cell>
        </row>
        <row r="17216">
          <cell r="A17216" t="str">
            <v>I7630</v>
          </cell>
          <cell r="B17216" t="str">
            <v>CURVA FoFo  11 15 JTE DN 400</v>
          </cell>
          <cell r="C17216" t="str">
            <v>UN</v>
          </cell>
          <cell r="D17216">
            <v>3360.63</v>
          </cell>
        </row>
        <row r="17217">
          <cell r="A17217" t="str">
            <v>I7631</v>
          </cell>
          <cell r="B17217" t="str">
            <v>CURVA FoFo  11 15 JTE DN 500</v>
          </cell>
          <cell r="C17217" t="str">
            <v>UN</v>
          </cell>
          <cell r="D17217">
            <v>4813.93</v>
          </cell>
        </row>
        <row r="17218">
          <cell r="A17218" t="str">
            <v>I7632</v>
          </cell>
          <cell r="B17218" t="str">
            <v>CURVA FoFo  11 15 JTE DN 600</v>
          </cell>
          <cell r="C17218" t="str">
            <v>UN</v>
          </cell>
          <cell r="D17218">
            <v>6764.41</v>
          </cell>
        </row>
        <row r="17219">
          <cell r="A17219" t="str">
            <v>I7633</v>
          </cell>
          <cell r="B17219" t="str">
            <v>CURVA FoFo  11 15 JTE DN 700</v>
          </cell>
          <cell r="C17219" t="str">
            <v>UN</v>
          </cell>
          <cell r="D17219">
            <v>12980.52</v>
          </cell>
        </row>
        <row r="17220">
          <cell r="A17220" t="str">
            <v>I7634</v>
          </cell>
          <cell r="B17220" t="str">
            <v>CURVA FoFo  11 15 JTE DN 800</v>
          </cell>
          <cell r="C17220" t="str">
            <v>UN</v>
          </cell>
          <cell r="D17220">
            <v>15156.9</v>
          </cell>
        </row>
        <row r="17221">
          <cell r="A17221" t="str">
            <v>I7635</v>
          </cell>
          <cell r="B17221" t="str">
            <v>CURVA FoFo  11 15 JTE DN 900</v>
          </cell>
          <cell r="C17221" t="str">
            <v>UN</v>
          </cell>
          <cell r="D17221">
            <v>16429.009999999998</v>
          </cell>
        </row>
        <row r="17222">
          <cell r="A17222" t="str">
            <v>I7646</v>
          </cell>
          <cell r="B17222" t="str">
            <v>CURVA FoFo  22 30 JTE DN 1000</v>
          </cell>
          <cell r="C17222" t="str">
            <v>UN</v>
          </cell>
          <cell r="D17222">
            <v>24717.38</v>
          </cell>
        </row>
        <row r="17223">
          <cell r="A17223" t="str">
            <v>I7647</v>
          </cell>
          <cell r="B17223" t="str">
            <v>CURVA FoFo  22 30 JTE DN 1200</v>
          </cell>
          <cell r="C17223" t="str">
            <v>UN</v>
          </cell>
          <cell r="D17223">
            <v>26173.31</v>
          </cell>
        </row>
        <row r="17224">
          <cell r="A17224" t="str">
            <v>I7638</v>
          </cell>
          <cell r="B17224" t="str">
            <v>CURVA FoFo  22 30 JTE DN 300</v>
          </cell>
          <cell r="C17224" t="str">
            <v>UN</v>
          </cell>
          <cell r="D17224">
            <v>2248.69</v>
          </cell>
        </row>
        <row r="17225">
          <cell r="A17225" t="str">
            <v>I7639</v>
          </cell>
          <cell r="B17225" t="str">
            <v>CURVA FoFo  22 30 JTE DN 350</v>
          </cell>
          <cell r="C17225" t="str">
            <v>UN</v>
          </cell>
          <cell r="D17225">
            <v>2854.55</v>
          </cell>
        </row>
        <row r="17226">
          <cell r="A17226" t="str">
            <v>I7640</v>
          </cell>
          <cell r="B17226" t="str">
            <v>CURVA FoFo  22 30 JTE DN 400</v>
          </cell>
          <cell r="C17226" t="str">
            <v>UN</v>
          </cell>
          <cell r="D17226">
            <v>3441.29</v>
          </cell>
        </row>
        <row r="17227">
          <cell r="A17227" t="str">
            <v>I7641</v>
          </cell>
          <cell r="B17227" t="str">
            <v>CURVA FoFo  22 30 JTE DN 500</v>
          </cell>
          <cell r="C17227" t="str">
            <v>UN</v>
          </cell>
          <cell r="D17227">
            <v>4863.9799999999996</v>
          </cell>
        </row>
        <row r="17228">
          <cell r="A17228" t="str">
            <v>I7642</v>
          </cell>
          <cell r="B17228" t="str">
            <v>CURVA FoFo  22 30 JTE DN 600</v>
          </cell>
          <cell r="C17228" t="str">
            <v>UN</v>
          </cell>
          <cell r="D17228">
            <v>7347.32</v>
          </cell>
        </row>
        <row r="17229">
          <cell r="A17229" t="str">
            <v>I7643</v>
          </cell>
          <cell r="B17229" t="str">
            <v>CURVA FoFo  22 30 JTE DN 700</v>
          </cell>
          <cell r="C17229" t="str">
            <v>UN</v>
          </cell>
          <cell r="D17229">
            <v>13582.44</v>
          </cell>
        </row>
        <row r="17230">
          <cell r="A17230" t="str">
            <v>I7644</v>
          </cell>
          <cell r="B17230" t="str">
            <v>CURVA FoFo  22 30 JTE DN 800</v>
          </cell>
          <cell r="C17230" t="str">
            <v>UN</v>
          </cell>
          <cell r="D17230">
            <v>15499.66</v>
          </cell>
        </row>
        <row r="17231">
          <cell r="A17231" t="str">
            <v>I7645</v>
          </cell>
          <cell r="B17231" t="str">
            <v>CURVA FoFo  22 30 JTE DN 900</v>
          </cell>
          <cell r="C17231" t="str">
            <v>UN</v>
          </cell>
          <cell r="D17231">
            <v>17343.650000000001</v>
          </cell>
        </row>
        <row r="17232">
          <cell r="A17232" t="str">
            <v>I7656</v>
          </cell>
          <cell r="B17232" t="str">
            <v>CURVA FoFo  45 JTE DN 1000</v>
          </cell>
          <cell r="C17232" t="str">
            <v>UN</v>
          </cell>
          <cell r="D17232">
            <v>28711.93</v>
          </cell>
        </row>
        <row r="17233">
          <cell r="A17233" t="str">
            <v>I7657</v>
          </cell>
          <cell r="B17233" t="str">
            <v>CURVA FoFo  45 JTE DN 1200</v>
          </cell>
          <cell r="C17233" t="str">
            <v>UN</v>
          </cell>
          <cell r="D17233">
            <v>31996.07</v>
          </cell>
        </row>
        <row r="17234">
          <cell r="A17234" t="str">
            <v>I7648</v>
          </cell>
          <cell r="B17234" t="str">
            <v>CURVA FoFo  45 JTE DN 300</v>
          </cell>
          <cell r="C17234" t="str">
            <v>UN</v>
          </cell>
          <cell r="D17234">
            <v>2236.5300000000002</v>
          </cell>
        </row>
        <row r="17235">
          <cell r="A17235" t="str">
            <v>I7649</v>
          </cell>
          <cell r="B17235" t="str">
            <v>CURVA FoFo  45 JTE DN 350</v>
          </cell>
          <cell r="C17235" t="str">
            <v>UN</v>
          </cell>
          <cell r="D17235">
            <v>2931.38</v>
          </cell>
        </row>
        <row r="17236">
          <cell r="A17236" t="str">
            <v>I7650</v>
          </cell>
          <cell r="B17236" t="str">
            <v>CURVA FoFo  45 JTE DN 400</v>
          </cell>
          <cell r="C17236" t="str">
            <v>UN</v>
          </cell>
          <cell r="D17236">
            <v>3634.28</v>
          </cell>
        </row>
        <row r="17237">
          <cell r="A17237" t="str">
            <v>I7651</v>
          </cell>
          <cell r="B17237" t="str">
            <v>CURVA FoFo  45 JTE DN 500</v>
          </cell>
          <cell r="C17237" t="str">
            <v>UN</v>
          </cell>
          <cell r="D17237">
            <v>6662.95</v>
          </cell>
        </row>
        <row r="17238">
          <cell r="A17238" t="str">
            <v>I7652</v>
          </cell>
          <cell r="B17238" t="str">
            <v>CURVA FoFo  45 JTE DN 600</v>
          </cell>
          <cell r="C17238" t="str">
            <v>UN</v>
          </cell>
          <cell r="D17238">
            <v>7516.18</v>
          </cell>
        </row>
        <row r="17239">
          <cell r="A17239" t="str">
            <v>I7653</v>
          </cell>
          <cell r="B17239" t="str">
            <v>CURVA FoFo  45 JTE DN 700</v>
          </cell>
          <cell r="C17239" t="str">
            <v>UN</v>
          </cell>
          <cell r="D17239">
            <v>14280.13</v>
          </cell>
        </row>
        <row r="17240">
          <cell r="A17240" t="str">
            <v>I7654</v>
          </cell>
          <cell r="B17240" t="str">
            <v>CURVA FoFo  45 JTE DN 800</v>
          </cell>
          <cell r="C17240" t="str">
            <v>UN</v>
          </cell>
          <cell r="D17240">
            <v>17724.12</v>
          </cell>
        </row>
        <row r="17241">
          <cell r="A17241" t="str">
            <v>I7655</v>
          </cell>
          <cell r="B17241" t="str">
            <v>CURVA FoFo  45 JTE DN 900</v>
          </cell>
          <cell r="C17241" t="str">
            <v>UN</v>
          </cell>
          <cell r="D17241">
            <v>18879.38</v>
          </cell>
        </row>
        <row r="17242">
          <cell r="A17242" t="str">
            <v>I7658</v>
          </cell>
          <cell r="B17242" t="str">
            <v>CURVA FoFo  90 JTE DN 300</v>
          </cell>
          <cell r="C17242" t="str">
            <v>UN</v>
          </cell>
          <cell r="D17242">
            <v>2629.95</v>
          </cell>
        </row>
        <row r="17243">
          <cell r="A17243" t="str">
            <v>I7659</v>
          </cell>
          <cell r="B17243" t="str">
            <v>CURVA FoFo  90 JTE DN 350</v>
          </cell>
          <cell r="C17243" t="str">
            <v>UN</v>
          </cell>
          <cell r="D17243">
            <v>4893.29</v>
          </cell>
        </row>
        <row r="17244">
          <cell r="A17244" t="str">
            <v>I7660</v>
          </cell>
          <cell r="B17244" t="str">
            <v>CURVA FoFo  90 JTE DN 400</v>
          </cell>
          <cell r="C17244" t="str">
            <v>UN</v>
          </cell>
          <cell r="D17244">
            <v>5521.62</v>
          </cell>
        </row>
        <row r="17245">
          <cell r="A17245" t="str">
            <v>I7661</v>
          </cell>
          <cell r="B17245" t="str">
            <v>CURVA FoFo  90 JTE DN 500</v>
          </cell>
          <cell r="C17245" t="str">
            <v>UN</v>
          </cell>
          <cell r="D17245">
            <v>6887.53</v>
          </cell>
        </row>
        <row r="17246">
          <cell r="A17246" t="str">
            <v>I7662</v>
          </cell>
          <cell r="B17246" t="str">
            <v>CURVA FoFo  90 JTE DN 600</v>
          </cell>
          <cell r="C17246" t="str">
            <v>UN</v>
          </cell>
          <cell r="D17246">
            <v>8650.17</v>
          </cell>
        </row>
        <row r="17247">
          <cell r="A17247" t="str">
            <v>I3387</v>
          </cell>
          <cell r="B17247" t="str">
            <v>CURVA FoFo 11 15' FF DN 1000 PN10</v>
          </cell>
          <cell r="C17247" t="str">
            <v>UN</v>
          </cell>
          <cell r="D17247">
            <v>11675.15</v>
          </cell>
        </row>
        <row r="17248">
          <cell r="A17248" t="str">
            <v>I3375</v>
          </cell>
          <cell r="B17248" t="str">
            <v>CURVA FoFo 11 15' FF DN 150 PN10</v>
          </cell>
          <cell r="C17248" t="str">
            <v>UN</v>
          </cell>
          <cell r="D17248">
            <v>429.24</v>
          </cell>
        </row>
        <row r="17249">
          <cell r="A17249" t="str">
            <v>I3376</v>
          </cell>
          <cell r="B17249" t="str">
            <v>CURVA FoFo 11 15' FF DN 200 PN10</v>
          </cell>
          <cell r="C17249" t="str">
            <v>UN</v>
          </cell>
          <cell r="D17249">
            <v>778.62</v>
          </cell>
        </row>
        <row r="17250">
          <cell r="A17250" t="str">
            <v>I3377</v>
          </cell>
          <cell r="B17250" t="str">
            <v>CURVA FoFo 11 15' FF DN 250 PN10</v>
          </cell>
          <cell r="C17250" t="str">
            <v>UN</v>
          </cell>
          <cell r="D17250">
            <v>830.87</v>
          </cell>
        </row>
        <row r="17251">
          <cell r="A17251" t="str">
            <v>I3378</v>
          </cell>
          <cell r="B17251" t="str">
            <v>CURVA FoFo 11 15' FF DN 300 PN10</v>
          </cell>
          <cell r="C17251" t="str">
            <v>UN</v>
          </cell>
          <cell r="D17251">
            <v>1009.04</v>
          </cell>
        </row>
        <row r="17252">
          <cell r="A17252" t="str">
            <v>I3379</v>
          </cell>
          <cell r="B17252" t="str">
            <v>CURVA FoFo 11 15' FF DN 350 PN10</v>
          </cell>
          <cell r="C17252" t="str">
            <v>UN</v>
          </cell>
          <cell r="D17252">
            <v>2316.29</v>
          </cell>
        </row>
        <row r="17253">
          <cell r="A17253" t="str">
            <v>I3380</v>
          </cell>
          <cell r="B17253" t="str">
            <v>CURVA FoFo 11 15' FF DN 400 PN10</v>
          </cell>
          <cell r="C17253" t="str">
            <v>UN</v>
          </cell>
          <cell r="D17253">
            <v>2372.7399999999998</v>
          </cell>
        </row>
        <row r="17254">
          <cell r="A17254" t="str">
            <v>I3381</v>
          </cell>
          <cell r="B17254" t="str">
            <v>CURVA FoFo 11 15' FF DN 450 PN10</v>
          </cell>
          <cell r="C17254" t="str">
            <v>UN</v>
          </cell>
          <cell r="D17254">
            <v>4017.41</v>
          </cell>
        </row>
        <row r="17255">
          <cell r="A17255" t="str">
            <v>I3382</v>
          </cell>
          <cell r="B17255" t="str">
            <v>CURVA FoFo 11 15' FF DN 500 PN10</v>
          </cell>
          <cell r="C17255" t="str">
            <v>UN</v>
          </cell>
          <cell r="D17255">
            <v>4391.92</v>
          </cell>
        </row>
        <row r="17256">
          <cell r="A17256" t="str">
            <v>I3383</v>
          </cell>
          <cell r="B17256" t="str">
            <v>CURVA FoFo 11 15' FF DN 600 PN10</v>
          </cell>
          <cell r="C17256" t="str">
            <v>UN</v>
          </cell>
          <cell r="D17256">
            <v>4831.08</v>
          </cell>
        </row>
        <row r="17257">
          <cell r="A17257" t="str">
            <v>I3384</v>
          </cell>
          <cell r="B17257" t="str">
            <v>CURVA FoFo 11 15' FF DN 700 PN10</v>
          </cell>
          <cell r="C17257" t="str">
            <v>UN</v>
          </cell>
          <cell r="D17257">
            <v>5755.08</v>
          </cell>
        </row>
        <row r="17258">
          <cell r="A17258" t="str">
            <v>I3373</v>
          </cell>
          <cell r="B17258" t="str">
            <v>CURVA FoFo 11 15' FF DN 75 PN10</v>
          </cell>
          <cell r="C17258" t="str">
            <v>UN</v>
          </cell>
          <cell r="D17258">
            <v>145.28</v>
          </cell>
        </row>
        <row r="17259">
          <cell r="A17259" t="str">
            <v>I3385</v>
          </cell>
          <cell r="B17259" t="str">
            <v>CURVA FoFo 11 15' FF DN 800 PN10</v>
          </cell>
          <cell r="C17259" t="str">
            <v>UN</v>
          </cell>
          <cell r="D17259">
            <v>6257.1</v>
          </cell>
        </row>
        <row r="17260">
          <cell r="A17260" t="str">
            <v>I3386</v>
          </cell>
          <cell r="B17260" t="str">
            <v>CURVA FoFo 11 15' FF DN 900 PN10</v>
          </cell>
          <cell r="C17260" t="str">
            <v>UN</v>
          </cell>
          <cell r="D17260">
            <v>8950.11</v>
          </cell>
        </row>
        <row r="17261">
          <cell r="A17261" t="str">
            <v>I7116</v>
          </cell>
          <cell r="B17261" t="str">
            <v>CURVA FoFo 11 15'FF DN 80 PN10</v>
          </cell>
          <cell r="C17261" t="str">
            <v>UN</v>
          </cell>
          <cell r="D17261">
            <v>145.28</v>
          </cell>
        </row>
        <row r="17262">
          <cell r="A17262" t="str">
            <v>I3374</v>
          </cell>
          <cell r="B17262" t="str">
            <v>CURVA FoFo 11º15' FF DN 100 PN10</v>
          </cell>
          <cell r="C17262" t="str">
            <v>UN</v>
          </cell>
          <cell r="D17262">
            <v>160.72</v>
          </cell>
        </row>
        <row r="17263">
          <cell r="A17263" t="str">
            <v>I3395</v>
          </cell>
          <cell r="B17263" t="str">
            <v>CURVA FoFo 22 30' FF  DN 300 PN10</v>
          </cell>
          <cell r="C17263" t="str">
            <v>UN</v>
          </cell>
          <cell r="D17263">
            <v>1396.7</v>
          </cell>
        </row>
        <row r="17264">
          <cell r="A17264" t="str">
            <v>I3391</v>
          </cell>
          <cell r="B17264" t="str">
            <v>CURVA FoFo 22 30' FF DN 100 PN10</v>
          </cell>
          <cell r="C17264" t="str">
            <v>UN</v>
          </cell>
          <cell r="D17264">
            <v>365.27</v>
          </cell>
        </row>
        <row r="17265">
          <cell r="A17265" t="str">
            <v>I3404</v>
          </cell>
          <cell r="B17265" t="str">
            <v>CURVA FoFo 22 30' FF DN 1000 PN10</v>
          </cell>
          <cell r="C17265" t="str">
            <v>UN</v>
          </cell>
          <cell r="D17265">
            <v>14705.02</v>
          </cell>
        </row>
        <row r="17266">
          <cell r="A17266" t="str">
            <v>I3405</v>
          </cell>
          <cell r="B17266" t="str">
            <v>CURVA FoFo 22 30' FF DN 1200 PN10</v>
          </cell>
          <cell r="C17266" t="str">
            <v>UN</v>
          </cell>
          <cell r="D17266">
            <v>17728.849999999999</v>
          </cell>
        </row>
        <row r="17267">
          <cell r="A17267" t="str">
            <v>I3392</v>
          </cell>
          <cell r="B17267" t="str">
            <v>CURVA FoFo 22 30' FF DN 150 PN10</v>
          </cell>
          <cell r="C17267" t="str">
            <v>UN</v>
          </cell>
          <cell r="D17267">
            <v>561.67999999999995</v>
          </cell>
        </row>
        <row r="17268">
          <cell r="A17268" t="str">
            <v>I3393</v>
          </cell>
          <cell r="B17268" t="str">
            <v>CURVA FoFo 22 30' FF DN 200 PN10</v>
          </cell>
          <cell r="C17268" t="str">
            <v>UN</v>
          </cell>
          <cell r="D17268">
            <v>808.82</v>
          </cell>
        </row>
        <row r="17269">
          <cell r="A17269" t="str">
            <v>I3394</v>
          </cell>
          <cell r="B17269" t="str">
            <v>CURVA FoFo 22 30' FF DN 250 PN10</v>
          </cell>
          <cell r="C17269" t="str">
            <v>UN</v>
          </cell>
          <cell r="D17269">
            <v>851.83</v>
          </cell>
        </row>
        <row r="17270">
          <cell r="A17270" t="str">
            <v>I3396</v>
          </cell>
          <cell r="B17270" t="str">
            <v>CURVA FoFo 22 30' FF DN 350 PN10</v>
          </cell>
          <cell r="C17270" t="str">
            <v>UN</v>
          </cell>
          <cell r="D17270">
            <v>1516.37</v>
          </cell>
        </row>
        <row r="17271">
          <cell r="A17271" t="str">
            <v>I3397</v>
          </cell>
          <cell r="B17271" t="str">
            <v>CURVA FoFo 22 30' FF DN 400 PN10</v>
          </cell>
          <cell r="C17271" t="str">
            <v>UN</v>
          </cell>
          <cell r="D17271">
            <v>4083.95</v>
          </cell>
        </row>
        <row r="17272">
          <cell r="A17272" t="str">
            <v>I3398</v>
          </cell>
          <cell r="B17272" t="str">
            <v>CURVA FoFo 22 30' FF DN 450 PN10</v>
          </cell>
          <cell r="C17272" t="str">
            <v>UN</v>
          </cell>
          <cell r="D17272">
            <v>4253.4799999999996</v>
          </cell>
        </row>
        <row r="17273">
          <cell r="A17273" t="str">
            <v>I3399</v>
          </cell>
          <cell r="B17273" t="str">
            <v>CURVA FoFo 22 30' FF DN 500 PN10</v>
          </cell>
          <cell r="C17273" t="str">
            <v>UN</v>
          </cell>
          <cell r="D17273">
            <v>4992.2299999999996</v>
          </cell>
        </row>
        <row r="17274">
          <cell r="A17274" t="str">
            <v>I3400</v>
          </cell>
          <cell r="B17274" t="str">
            <v>CURVA FoFo 22 30' FF DN 600 PN10</v>
          </cell>
          <cell r="C17274" t="str">
            <v>UN</v>
          </cell>
          <cell r="D17274">
            <v>7764.15</v>
          </cell>
        </row>
        <row r="17275">
          <cell r="A17275" t="str">
            <v>I3401</v>
          </cell>
          <cell r="B17275" t="str">
            <v>CURVA FoFo 22 30' FF DN 700 PN10</v>
          </cell>
          <cell r="C17275" t="str">
            <v>UN</v>
          </cell>
          <cell r="D17275">
            <v>7898.1</v>
          </cell>
        </row>
        <row r="17276">
          <cell r="A17276" t="str">
            <v>I3390</v>
          </cell>
          <cell r="B17276" t="str">
            <v>CURVA FoFo 22 30' FF DN 75 PN10</v>
          </cell>
          <cell r="C17276" t="str">
            <v>UN</v>
          </cell>
          <cell r="D17276">
            <v>211.67</v>
          </cell>
        </row>
        <row r="17277">
          <cell r="A17277" t="str">
            <v>I7117</v>
          </cell>
          <cell r="B17277" t="str">
            <v>CURVA FoFo 22 30' FF DN 80 PN10</v>
          </cell>
          <cell r="C17277" t="str">
            <v>UN</v>
          </cell>
          <cell r="D17277">
            <v>211.67</v>
          </cell>
        </row>
        <row r="17278">
          <cell r="A17278" t="str">
            <v>I3402</v>
          </cell>
          <cell r="B17278" t="str">
            <v>CURVA FoFo 22 30' FF DN 800 PN10</v>
          </cell>
          <cell r="C17278" t="str">
            <v>UN</v>
          </cell>
          <cell r="D17278">
            <v>8391.67</v>
          </cell>
        </row>
        <row r="17279">
          <cell r="A17279" t="str">
            <v>I3403</v>
          </cell>
          <cell r="B17279" t="str">
            <v>CURVA FoFo 22 30' FF DN 900 PN10</v>
          </cell>
          <cell r="C17279" t="str">
            <v>UN</v>
          </cell>
          <cell r="D17279">
            <v>10323.74</v>
          </cell>
        </row>
        <row r="17280">
          <cell r="A17280" t="str">
            <v>I3408</v>
          </cell>
          <cell r="B17280" t="str">
            <v>CURVA FoFo 45 FF DN 100 PN10</v>
          </cell>
          <cell r="C17280" t="str">
            <v>UN</v>
          </cell>
          <cell r="D17280">
            <v>208.04</v>
          </cell>
        </row>
        <row r="17281">
          <cell r="A17281" t="str">
            <v>I3421</v>
          </cell>
          <cell r="B17281" t="str">
            <v>CURVA FoFo 45 FF DN 1000 PN10</v>
          </cell>
          <cell r="C17281" t="str">
            <v>UN</v>
          </cell>
          <cell r="D17281">
            <v>16584.080000000002</v>
          </cell>
        </row>
        <row r="17282">
          <cell r="A17282" t="str">
            <v>I3422</v>
          </cell>
          <cell r="B17282" t="str">
            <v>CURVA FoFo 45 FF DN 1200 PN10</v>
          </cell>
          <cell r="C17282" t="str">
            <v>UN</v>
          </cell>
          <cell r="D17282">
            <v>20657.080000000002</v>
          </cell>
        </row>
        <row r="17283">
          <cell r="A17283" t="str">
            <v>I3409</v>
          </cell>
          <cell r="B17283" t="str">
            <v>CURVA FoFo 45 FF DN 150 PN10</v>
          </cell>
          <cell r="C17283" t="str">
            <v>UN</v>
          </cell>
          <cell r="D17283">
            <v>333.51</v>
          </cell>
        </row>
        <row r="17284">
          <cell r="A17284" t="str">
            <v>I3410</v>
          </cell>
          <cell r="B17284" t="str">
            <v>CURVA FoFo 45 FF DN 200 PN10</v>
          </cell>
          <cell r="C17284" t="str">
            <v>UN</v>
          </cell>
          <cell r="D17284">
            <v>448.5</v>
          </cell>
        </row>
        <row r="17285">
          <cell r="A17285" t="str">
            <v>I3411</v>
          </cell>
          <cell r="B17285" t="str">
            <v>CURVA FoFo 45 FF DN 250 PN10</v>
          </cell>
          <cell r="C17285" t="str">
            <v>UN</v>
          </cell>
          <cell r="D17285">
            <v>1123.72</v>
          </cell>
        </row>
        <row r="17286">
          <cell r="A17286" t="str">
            <v>I3412</v>
          </cell>
          <cell r="B17286" t="str">
            <v>CURVA FoFo 45 FF DN 300 PN10</v>
          </cell>
          <cell r="C17286" t="str">
            <v>UN</v>
          </cell>
          <cell r="D17286">
            <v>1692.03</v>
          </cell>
        </row>
        <row r="17287">
          <cell r="A17287" t="str">
            <v>I3413</v>
          </cell>
          <cell r="B17287" t="str">
            <v>CURVA FoFo 45 FF DN 350 PN10</v>
          </cell>
          <cell r="C17287" t="str">
            <v>UN</v>
          </cell>
          <cell r="D17287">
            <v>1889.46</v>
          </cell>
        </row>
        <row r="17288">
          <cell r="A17288" t="str">
            <v>I3414</v>
          </cell>
          <cell r="B17288" t="str">
            <v>CURVA FoFo 45 FF DN 400 PN10</v>
          </cell>
          <cell r="C17288" t="str">
            <v>UN</v>
          </cell>
          <cell r="D17288">
            <v>1993.89</v>
          </cell>
        </row>
        <row r="17289">
          <cell r="A17289" t="str">
            <v>I3415</v>
          </cell>
          <cell r="B17289" t="str">
            <v>CURVA FoFo 45 FF DN 450 PN10</v>
          </cell>
          <cell r="C17289" t="str">
            <v>UN</v>
          </cell>
          <cell r="D17289">
            <v>2332.56</v>
          </cell>
        </row>
        <row r="17290">
          <cell r="A17290" t="str">
            <v>I3416</v>
          </cell>
          <cell r="B17290" t="str">
            <v>CURVA FoFo 45 FF DN 500 PN10</v>
          </cell>
          <cell r="C17290" t="str">
            <v>UN</v>
          </cell>
          <cell r="D17290">
            <v>5558.7</v>
          </cell>
        </row>
        <row r="17291">
          <cell r="A17291" t="str">
            <v>I3417</v>
          </cell>
          <cell r="B17291" t="str">
            <v>CURVA FoFo 45 FF DN 600 PN10</v>
          </cell>
          <cell r="C17291" t="str">
            <v>UN</v>
          </cell>
          <cell r="D17291">
            <v>5970.34</v>
          </cell>
        </row>
        <row r="17292">
          <cell r="A17292" t="str">
            <v>I3418</v>
          </cell>
          <cell r="B17292" t="str">
            <v>CURVA FoFo 45 FF DN 700 PN10</v>
          </cell>
          <cell r="C17292" t="str">
            <v>UN</v>
          </cell>
          <cell r="D17292">
            <v>7836.35</v>
          </cell>
        </row>
        <row r="17293">
          <cell r="A17293" t="str">
            <v>I3407</v>
          </cell>
          <cell r="B17293" t="str">
            <v>CURVA FoFo 45 FF DN 75 PN10</v>
          </cell>
          <cell r="C17293" t="str">
            <v>UN</v>
          </cell>
          <cell r="D17293">
            <v>202.74</v>
          </cell>
        </row>
        <row r="17294">
          <cell r="A17294" t="str">
            <v>I7118</v>
          </cell>
          <cell r="B17294" t="str">
            <v>CURVA FoFo 45 FF DN 80 PN10</v>
          </cell>
          <cell r="C17294" t="str">
            <v>UN</v>
          </cell>
          <cell r="D17294">
            <v>202.74</v>
          </cell>
        </row>
        <row r="17295">
          <cell r="A17295" t="str">
            <v>I3419</v>
          </cell>
          <cell r="B17295" t="str">
            <v>CURVA FoFo 45 FF DN 800 PN10</v>
          </cell>
          <cell r="C17295" t="str">
            <v>UN</v>
          </cell>
          <cell r="D17295">
            <v>7899.41</v>
          </cell>
        </row>
        <row r="17296">
          <cell r="A17296" t="str">
            <v>I3420</v>
          </cell>
          <cell r="B17296" t="str">
            <v>CURVA FoFo 45 FF DN 900 PN10</v>
          </cell>
          <cell r="C17296" t="str">
            <v>UN</v>
          </cell>
          <cell r="D17296">
            <v>10038.86</v>
          </cell>
        </row>
        <row r="17297">
          <cell r="A17297" t="str">
            <v>I3425</v>
          </cell>
          <cell r="B17297" t="str">
            <v>CURVA FoFo 90 FF DN 100 PN10</v>
          </cell>
          <cell r="C17297" t="str">
            <v>UN</v>
          </cell>
          <cell r="D17297">
            <v>198.92</v>
          </cell>
        </row>
        <row r="17298">
          <cell r="A17298" t="str">
            <v>I3438</v>
          </cell>
          <cell r="B17298" t="str">
            <v>CURVA FoFo 90 FF DN 1000 PN10</v>
          </cell>
          <cell r="C17298" t="str">
            <v>UN</v>
          </cell>
          <cell r="D17298">
            <v>18923.82</v>
          </cell>
        </row>
        <row r="17299">
          <cell r="A17299" t="str">
            <v>I3439</v>
          </cell>
          <cell r="B17299" t="str">
            <v>CURVA FoFo 90 FF DN 1200 PN10</v>
          </cell>
          <cell r="C17299" t="str">
            <v>UN</v>
          </cell>
          <cell r="D17299">
            <v>23322.82</v>
          </cell>
        </row>
        <row r="17300">
          <cell r="A17300" t="str">
            <v>I3426</v>
          </cell>
          <cell r="B17300" t="str">
            <v>CURVA FoFo 90 FF DN 150 PN10</v>
          </cell>
          <cell r="C17300" t="str">
            <v>UN</v>
          </cell>
          <cell r="D17300">
            <v>368.64</v>
          </cell>
        </row>
        <row r="17301">
          <cell r="A17301" t="str">
            <v>I3427</v>
          </cell>
          <cell r="B17301" t="str">
            <v>CURVA FoFo 90 FF DN 200 PN10</v>
          </cell>
          <cell r="C17301" t="str">
            <v>UN</v>
          </cell>
          <cell r="D17301">
            <v>524.37</v>
          </cell>
        </row>
        <row r="17302">
          <cell r="A17302" t="str">
            <v>I3428</v>
          </cell>
          <cell r="B17302" t="str">
            <v>CURVA FoFo 90 FF DN 250 PN10</v>
          </cell>
          <cell r="C17302" t="str">
            <v>UN</v>
          </cell>
          <cell r="D17302">
            <v>982.59</v>
          </cell>
        </row>
        <row r="17303">
          <cell r="A17303" t="str">
            <v>I3429</v>
          </cell>
          <cell r="B17303" t="str">
            <v>CURVA FoFo 90 FF DN 300 PN10</v>
          </cell>
          <cell r="C17303" t="str">
            <v>UN</v>
          </cell>
          <cell r="D17303">
            <v>1225.31</v>
          </cell>
        </row>
        <row r="17304">
          <cell r="A17304" t="str">
            <v>I3430</v>
          </cell>
          <cell r="B17304" t="str">
            <v>CURVA FoFo 90 FF DN 350 PN10</v>
          </cell>
          <cell r="C17304" t="str">
            <v>UN</v>
          </cell>
          <cell r="D17304">
            <v>1638.86</v>
          </cell>
        </row>
        <row r="17305">
          <cell r="A17305" t="str">
            <v>I3431</v>
          </cell>
          <cell r="B17305" t="str">
            <v>CURVA FoFo 90 FF DN 400 PN10</v>
          </cell>
          <cell r="C17305" t="str">
            <v>UN</v>
          </cell>
          <cell r="D17305">
            <v>3988.23</v>
          </cell>
        </row>
        <row r="17306">
          <cell r="A17306" t="str">
            <v>I3432</v>
          </cell>
          <cell r="B17306" t="str">
            <v>CURVA FoFo 90 FF DN 450 PN10</v>
          </cell>
          <cell r="C17306" t="str">
            <v>UN</v>
          </cell>
          <cell r="D17306">
            <v>4675.5</v>
          </cell>
        </row>
        <row r="17307">
          <cell r="A17307" t="str">
            <v>I3423</v>
          </cell>
          <cell r="B17307" t="str">
            <v>CURVA FoFo 90 FF DN 50 PN10</v>
          </cell>
          <cell r="C17307" t="str">
            <v>UN</v>
          </cell>
          <cell r="D17307">
            <v>87.85</v>
          </cell>
        </row>
        <row r="17308">
          <cell r="A17308" t="str">
            <v>I3433</v>
          </cell>
          <cell r="B17308" t="str">
            <v>CURVA FoFo 90 FF DN 500 PN10</v>
          </cell>
          <cell r="C17308" t="str">
            <v>UN</v>
          </cell>
          <cell r="D17308">
            <v>5244.71</v>
          </cell>
        </row>
        <row r="17309">
          <cell r="A17309" t="str">
            <v>I3434</v>
          </cell>
          <cell r="B17309" t="str">
            <v>CURVA FoFo 90 FF DN 600 PN10</v>
          </cell>
          <cell r="C17309" t="str">
            <v>UN</v>
          </cell>
          <cell r="D17309">
            <v>7371.51</v>
          </cell>
        </row>
        <row r="17310">
          <cell r="A17310" t="str">
            <v>I3435</v>
          </cell>
          <cell r="B17310" t="str">
            <v>CURVA FoFo 90 FF DN 700 PN10</v>
          </cell>
          <cell r="C17310" t="str">
            <v>UN</v>
          </cell>
          <cell r="D17310">
            <v>10074.33</v>
          </cell>
        </row>
        <row r="17311">
          <cell r="A17311" t="str">
            <v>I3424</v>
          </cell>
          <cell r="B17311" t="str">
            <v>CURVA FoFo 90 FF DN 75 PN10</v>
          </cell>
          <cell r="C17311" t="str">
            <v>UN</v>
          </cell>
          <cell r="D17311">
            <v>162.72</v>
          </cell>
        </row>
        <row r="17312">
          <cell r="A17312" t="str">
            <v>I7119</v>
          </cell>
          <cell r="B17312" t="str">
            <v>CURVA FoFo 90 FF DN 80 PN10</v>
          </cell>
          <cell r="C17312" t="str">
            <v>UN</v>
          </cell>
          <cell r="D17312">
            <v>162.72</v>
          </cell>
        </row>
        <row r="17313">
          <cell r="A17313" t="str">
            <v>I3436</v>
          </cell>
          <cell r="B17313" t="str">
            <v>CURVA FoFo 90 FF DN 800 PN10</v>
          </cell>
          <cell r="C17313" t="str">
            <v>UN</v>
          </cell>
          <cell r="D17313">
            <v>10788.38</v>
          </cell>
        </row>
        <row r="17314">
          <cell r="A17314" t="str">
            <v>I3437</v>
          </cell>
          <cell r="B17314" t="str">
            <v>CURVA FoFo 90 FF DN 900 PN10</v>
          </cell>
          <cell r="C17314" t="str">
            <v>UN</v>
          </cell>
          <cell r="D17314">
            <v>14373.58</v>
          </cell>
        </row>
        <row r="17315">
          <cell r="A17315" t="str">
            <v>I2298</v>
          </cell>
          <cell r="B17315" t="str">
            <v>CURVA PVC LONGA DN 100</v>
          </cell>
          <cell r="C17315" t="str">
            <v>UN</v>
          </cell>
          <cell r="D17315">
            <v>40.07</v>
          </cell>
        </row>
        <row r="17316">
          <cell r="A17316" t="str">
            <v>I2297</v>
          </cell>
          <cell r="B17316" t="str">
            <v>CURVA PVC SOLDÁVEL 25 MM</v>
          </cell>
          <cell r="C17316" t="str">
            <v>UN</v>
          </cell>
          <cell r="D17316">
            <v>2.6</v>
          </cell>
        </row>
        <row r="17317">
          <cell r="A17317" t="str">
            <v>I0959</v>
          </cell>
          <cell r="B17317" t="str">
            <v>CURVA SANFONADA</v>
          </cell>
          <cell r="C17317" t="str">
            <v>UN</v>
          </cell>
          <cell r="D17317">
            <v>6.29</v>
          </cell>
        </row>
        <row r="17318">
          <cell r="A17318" t="str">
            <v>I0960</v>
          </cell>
          <cell r="B17318" t="str">
            <v>CURVA VERTICAL 90. P/INTERLIGAÇÃO</v>
          </cell>
          <cell r="C17318" t="str">
            <v>UN</v>
          </cell>
          <cell r="D17318">
            <v>27.87</v>
          </cell>
        </row>
        <row r="17319">
          <cell r="A17319" t="str">
            <v>I0961</v>
          </cell>
          <cell r="B17319" t="str">
            <v>CX.ALUMINIO FUND.(40X40X15)CM,C/TAMPA CEGA</v>
          </cell>
          <cell r="C17319" t="str">
            <v>UN</v>
          </cell>
          <cell r="D17319">
            <v>208.24</v>
          </cell>
        </row>
        <row r="17320">
          <cell r="A17320" t="str">
            <v>I8195</v>
          </cell>
          <cell r="B17320" t="str">
            <v>DEFENSAS E=600 KN</v>
          </cell>
          <cell r="C17320" t="str">
            <v>UN</v>
          </cell>
          <cell r="D17320">
            <v>49783.040000000001</v>
          </cell>
        </row>
        <row r="17321">
          <cell r="A17321" t="str">
            <v>I2505</v>
          </cell>
          <cell r="B17321" t="str">
            <v>DEFENSAS METALICAS SIMPLES</v>
          </cell>
          <cell r="C17321" t="str">
            <v>ML</v>
          </cell>
          <cell r="D17321">
            <v>224.19</v>
          </cell>
        </row>
        <row r="17322">
          <cell r="A17322" t="str">
            <v>I0962</v>
          </cell>
          <cell r="B17322" t="str">
            <v>DEGRAU DE MARMORE COLOCADO</v>
          </cell>
          <cell r="C17322" t="str">
            <v>M</v>
          </cell>
          <cell r="D17322">
            <v>85.6</v>
          </cell>
        </row>
        <row r="17323">
          <cell r="A17323" t="str">
            <v>I0963</v>
          </cell>
          <cell r="B17323" t="str">
            <v>DEGRAU PRE-MOLDADO DE GRANILITE DE 30X100CM</v>
          </cell>
          <cell r="C17323" t="str">
            <v>UN</v>
          </cell>
          <cell r="D17323">
            <v>32.020000000000003</v>
          </cell>
        </row>
        <row r="17324">
          <cell r="A17324" t="str">
            <v>I8417</v>
          </cell>
          <cell r="B17324" t="str">
            <v>DENTE DE CORTE P/ RECICLADORA</v>
          </cell>
          <cell r="C17324" t="str">
            <v>UN</v>
          </cell>
          <cell r="D17324">
            <v>55.7</v>
          </cell>
        </row>
        <row r="17325">
          <cell r="A17325" t="str">
            <v>I8413</v>
          </cell>
          <cell r="B17325" t="str">
            <v>DENTE P/ FRESADORA</v>
          </cell>
          <cell r="C17325" t="str">
            <v>UN</v>
          </cell>
          <cell r="D17325">
            <v>44.32</v>
          </cell>
        </row>
        <row r="17326">
          <cell r="A17326" t="str">
            <v>I2701</v>
          </cell>
          <cell r="B17326" t="str">
            <v>DEPRECIAÇÃO</v>
          </cell>
          <cell r="C17326" t="str">
            <v>H</v>
          </cell>
          <cell r="D17326">
            <v>1</v>
          </cell>
        </row>
        <row r="17327">
          <cell r="A17327" t="str">
            <v>I6179</v>
          </cell>
          <cell r="B17327" t="str">
            <v>DERIVAÇÃO SISTEMA DLP 60MM X 50MM</v>
          </cell>
          <cell r="C17327" t="str">
            <v>UN</v>
          </cell>
          <cell r="D17327">
            <v>37.700000000000003</v>
          </cell>
        </row>
        <row r="17328">
          <cell r="A17328" t="str">
            <v>I2678</v>
          </cell>
          <cell r="B17328" t="str">
            <v>DESEMPENADEIRA ELÉTRICA</v>
          </cell>
          <cell r="C17328" t="str">
            <v>UN</v>
          </cell>
          <cell r="D17328">
            <v>2613</v>
          </cell>
        </row>
        <row r="17329">
          <cell r="A17329" t="str">
            <v>I0619</v>
          </cell>
          <cell r="B17329" t="str">
            <v>DESEMPENADEIRA ELÉTRICA (CHI)</v>
          </cell>
          <cell r="C17329" t="str">
            <v>H</v>
          </cell>
          <cell r="D17329">
            <v>0.20159999999999997</v>
          </cell>
        </row>
        <row r="17330">
          <cell r="A17330" t="str">
            <v>I0733</v>
          </cell>
          <cell r="B17330" t="str">
            <v>DESEMPENADEIRA ELÉTRICA (CHP)</v>
          </cell>
          <cell r="C17330" t="str">
            <v>H</v>
          </cell>
          <cell r="D17330">
            <v>1.3961000000000001</v>
          </cell>
        </row>
        <row r="17331">
          <cell r="A17331" t="str">
            <v>I2299</v>
          </cell>
          <cell r="B17331" t="str">
            <v>DESENHISTA</v>
          </cell>
          <cell r="C17331" t="str">
            <v>H</v>
          </cell>
          <cell r="D17331">
            <v>9.8975000000000009</v>
          </cell>
        </row>
        <row r="17332">
          <cell r="A17332" t="str">
            <v>I2300</v>
          </cell>
          <cell r="B17332" t="str">
            <v>DESENHISTA COPISTA</v>
          </cell>
          <cell r="C17332" t="str">
            <v>H</v>
          </cell>
          <cell r="D17332">
            <v>6.49</v>
          </cell>
        </row>
        <row r="17333">
          <cell r="A17333" t="str">
            <v>I0965</v>
          </cell>
          <cell r="B17333" t="str">
            <v>DESMOLDANTE PARA FORMAS</v>
          </cell>
          <cell r="C17333" t="str">
            <v>L</v>
          </cell>
          <cell r="D17333">
            <v>6.69</v>
          </cell>
        </row>
        <row r="17334">
          <cell r="A17334" t="str">
            <v>I8874</v>
          </cell>
          <cell r="B17334" t="str">
            <v>DETECTOR DE GÁS CLORO PARA EMERGÊNCIAS</v>
          </cell>
          <cell r="C17334" t="str">
            <v>UN</v>
          </cell>
          <cell r="D17334">
            <v>3738.05</v>
          </cell>
        </row>
        <row r="17335">
          <cell r="A17335" t="str">
            <v>I7976</v>
          </cell>
          <cell r="B17335" t="str">
            <v>DETECTOR TERMO-VELOCIMÉTRICO, MONTAGEM DE TETO, C/ BASE ALIMENTAÇÃO 220 VAC, OPERAÇÃO EM REDE - INSTALADO</v>
          </cell>
          <cell r="C17335" t="str">
            <v>UN</v>
          </cell>
          <cell r="D17335">
            <v>235.46</v>
          </cell>
        </row>
        <row r="17336">
          <cell r="A17336" t="str">
            <v>I7373</v>
          </cell>
          <cell r="B17336" t="str">
            <v>DETERGENTE</v>
          </cell>
          <cell r="C17336" t="str">
            <v>L</v>
          </cell>
          <cell r="D17336">
            <v>2.58</v>
          </cell>
        </row>
        <row r="17337">
          <cell r="A17337" t="str">
            <v>I7451</v>
          </cell>
          <cell r="B17337" t="str">
            <v>DETETOR IÔNICO DE FUMAÇA, MONTAGEM DE TETO, C/ BASE ALIMENTAÇÃO 220VAC, UMA SAÍDA DIGITAL</v>
          </cell>
          <cell r="C17337" t="str">
            <v>UN</v>
          </cell>
          <cell r="D17337">
            <v>214</v>
          </cell>
        </row>
        <row r="17338">
          <cell r="A17338" t="str">
            <v>I8563</v>
          </cell>
          <cell r="B17338" t="str">
            <v>DIÁRIA EM GERAL</v>
          </cell>
          <cell r="C17338" t="str">
            <v>DIA</v>
          </cell>
          <cell r="D17338">
            <v>72.59</v>
          </cell>
        </row>
        <row r="17339">
          <cell r="A17339" t="str">
            <v>I7942</v>
          </cell>
          <cell r="B17339" t="str">
            <v>DIFUSOR LINEAR DE INSUFLAMENTO, EM ALUMÍNIO, COM REGISTROS ETC.</v>
          </cell>
          <cell r="C17339" t="str">
            <v>M</v>
          </cell>
          <cell r="D17339">
            <v>185.71</v>
          </cell>
        </row>
        <row r="17340">
          <cell r="A17340" t="str">
            <v>I6034</v>
          </cell>
          <cell r="B17340" t="str">
            <v>DIGITADOR</v>
          </cell>
          <cell r="C17340" t="str">
            <v>H</v>
          </cell>
          <cell r="D17340">
            <v>4.7699999999999996</v>
          </cell>
        </row>
        <row r="17341">
          <cell r="A17341" t="str">
            <v>I6036</v>
          </cell>
          <cell r="B17341" t="str">
            <v>DIGITALIZAÇÃO PLANILHA FORMATO AO</v>
          </cell>
          <cell r="C17341" t="str">
            <v>UN</v>
          </cell>
          <cell r="D17341">
            <v>320</v>
          </cell>
        </row>
        <row r="17342">
          <cell r="A17342" t="str">
            <v>I0966</v>
          </cell>
          <cell r="B17342" t="str">
            <v>DINAMITE 40%</v>
          </cell>
          <cell r="C17342" t="str">
            <v>KG</v>
          </cell>
          <cell r="D17342">
            <v>11</v>
          </cell>
        </row>
        <row r="17343">
          <cell r="A17343" t="str">
            <v>I2507</v>
          </cell>
          <cell r="B17343" t="str">
            <v>DINAMITE 60%</v>
          </cell>
          <cell r="C17343" t="str">
            <v>KG</v>
          </cell>
          <cell r="D17343">
            <v>14.25</v>
          </cell>
        </row>
        <row r="17344">
          <cell r="A17344" t="str">
            <v>I2568</v>
          </cell>
          <cell r="B17344" t="str">
            <v>DINAMITE GRANULADA</v>
          </cell>
          <cell r="C17344" t="str">
            <v>KG</v>
          </cell>
          <cell r="D17344">
            <v>8.3000000000000007</v>
          </cell>
        </row>
        <row r="17345">
          <cell r="A17345" t="str">
            <v>I2301</v>
          </cell>
          <cell r="B17345" t="str">
            <v>DISCO DE CORTE 1/8" DE 7"</v>
          </cell>
          <cell r="C17345" t="str">
            <v>UN</v>
          </cell>
          <cell r="D17345">
            <v>6.17</v>
          </cell>
        </row>
        <row r="17346">
          <cell r="A17346" t="str">
            <v>I2302</v>
          </cell>
          <cell r="B17346" t="str">
            <v>DISCO DE DESBASTE 1/4" DE 7"</v>
          </cell>
          <cell r="C17346" t="str">
            <v>UN</v>
          </cell>
          <cell r="D17346">
            <v>10.53</v>
          </cell>
        </row>
        <row r="17347">
          <cell r="A17347" t="str">
            <v>I0967</v>
          </cell>
          <cell r="B17347" t="str">
            <v>DISCO DE DESBASTE DE 7'</v>
          </cell>
          <cell r="C17347" t="str">
            <v>UN</v>
          </cell>
          <cell r="D17347">
            <v>10.53</v>
          </cell>
        </row>
        <row r="17348">
          <cell r="A17348" t="str">
            <v>I8633</v>
          </cell>
          <cell r="B17348" t="str">
            <v>DISCO DIAMANTADO PARA MÁQUINA DE CORTE</v>
          </cell>
          <cell r="C17348" t="str">
            <v>UN</v>
          </cell>
          <cell r="D17348">
            <v>22</v>
          </cell>
        </row>
        <row r="17349">
          <cell r="A17349" t="str">
            <v>I0968</v>
          </cell>
          <cell r="B17349" t="str">
            <v>DISJUNTOR AUT. TRIP. VOL. NORMAL 15KV - 400A</v>
          </cell>
          <cell r="C17349" t="str">
            <v>UN</v>
          </cell>
          <cell r="D17349">
            <v>9307.0300000000007</v>
          </cell>
        </row>
        <row r="17350">
          <cell r="A17350" t="str">
            <v>I0969</v>
          </cell>
          <cell r="B17350" t="str">
            <v>DISJUNTOR BIPOLAR 10A</v>
          </cell>
          <cell r="C17350" t="str">
            <v>UN</v>
          </cell>
          <cell r="D17350">
            <v>42.11</v>
          </cell>
        </row>
        <row r="17351">
          <cell r="A17351" t="str">
            <v>I0970</v>
          </cell>
          <cell r="B17351" t="str">
            <v>DISJUNTOR BIPOLAR 16A</v>
          </cell>
          <cell r="C17351" t="str">
            <v>UN</v>
          </cell>
          <cell r="D17351">
            <v>42.11</v>
          </cell>
        </row>
        <row r="17352">
          <cell r="A17352" t="str">
            <v>I0972</v>
          </cell>
          <cell r="B17352" t="str">
            <v>DISJUNTOR BIPOLAR 20A</v>
          </cell>
          <cell r="C17352" t="str">
            <v>UN</v>
          </cell>
          <cell r="D17352">
            <v>42.11</v>
          </cell>
        </row>
        <row r="17353">
          <cell r="A17353" t="str">
            <v>I0973</v>
          </cell>
          <cell r="B17353" t="str">
            <v>DISJUNTOR BIPOLAR 25A</v>
          </cell>
          <cell r="C17353" t="str">
            <v>UN</v>
          </cell>
          <cell r="D17353">
            <v>42.11</v>
          </cell>
        </row>
        <row r="17354">
          <cell r="A17354" t="str">
            <v>I0975</v>
          </cell>
          <cell r="B17354" t="str">
            <v>DISJUNTOR BIPOLAR 32A</v>
          </cell>
          <cell r="C17354" t="str">
            <v>UN</v>
          </cell>
          <cell r="D17354">
            <v>42.11</v>
          </cell>
        </row>
        <row r="17355">
          <cell r="A17355" t="str">
            <v>I0976</v>
          </cell>
          <cell r="B17355" t="str">
            <v>DISJUNTOR BIPOLAR 40A</v>
          </cell>
          <cell r="C17355" t="str">
            <v>UN</v>
          </cell>
          <cell r="D17355">
            <v>44.11</v>
          </cell>
        </row>
        <row r="17356">
          <cell r="A17356" t="str">
            <v>I0978</v>
          </cell>
          <cell r="B17356" t="str">
            <v>DISJUNTOR BIPOLAR 50A</v>
          </cell>
          <cell r="C17356" t="str">
            <v>UN</v>
          </cell>
          <cell r="D17356">
            <v>44.11</v>
          </cell>
        </row>
        <row r="17357">
          <cell r="A17357" t="str">
            <v>I7424</v>
          </cell>
          <cell r="B17357" t="str">
            <v>DISJUNTOR DE MÉDIA TENSÃO SF6 15 kV, 630 A, 3 PÓLOS, 30 kA/15kV, EXTRAÍVEL</v>
          </cell>
          <cell r="C17357" t="str">
            <v>UN</v>
          </cell>
          <cell r="D17357">
            <v>33207.370000000003</v>
          </cell>
        </row>
        <row r="17358">
          <cell r="A17358" t="str">
            <v>I8365</v>
          </cell>
          <cell r="B17358" t="str">
            <v>DISJUNTOR DIFERENCIAL DR-16A - 40A, 30mA</v>
          </cell>
          <cell r="C17358" t="str">
            <v>UN</v>
          </cell>
          <cell r="D17358">
            <v>136.02000000000001</v>
          </cell>
        </row>
        <row r="17359">
          <cell r="A17359" t="str">
            <v>I8366</v>
          </cell>
          <cell r="B17359" t="str">
            <v>DISJUNTOR DIFERENCIAL DR-80A, 30mA</v>
          </cell>
          <cell r="C17359" t="str">
            <v>UN</v>
          </cell>
          <cell r="D17359">
            <v>251.79</v>
          </cell>
        </row>
        <row r="17360">
          <cell r="A17360" t="str">
            <v>I0980</v>
          </cell>
          <cell r="B17360" t="str">
            <v>DISJUNTOR MONOPOLAR 10A</v>
          </cell>
          <cell r="C17360" t="str">
            <v>UN</v>
          </cell>
          <cell r="D17360">
            <v>7.42</v>
          </cell>
        </row>
        <row r="17361">
          <cell r="A17361" t="str">
            <v>I0981</v>
          </cell>
          <cell r="B17361" t="str">
            <v>DISJUNTOR MONOPOLAR 16A</v>
          </cell>
          <cell r="C17361" t="str">
            <v>UN</v>
          </cell>
          <cell r="D17361">
            <v>7.42</v>
          </cell>
        </row>
        <row r="17362">
          <cell r="A17362" t="str">
            <v>I0983</v>
          </cell>
          <cell r="B17362" t="str">
            <v>DISJUNTOR MONOPOLAR 20A</v>
          </cell>
          <cell r="C17362" t="str">
            <v>UN</v>
          </cell>
          <cell r="D17362">
            <v>7.5</v>
          </cell>
        </row>
        <row r="17363">
          <cell r="A17363" t="str">
            <v>I0984</v>
          </cell>
          <cell r="B17363" t="str">
            <v>DISJUNTOR MONOPOLAR 25A</v>
          </cell>
          <cell r="C17363" t="str">
            <v>UN</v>
          </cell>
          <cell r="D17363">
            <v>7.5</v>
          </cell>
        </row>
        <row r="17364">
          <cell r="A17364" t="str">
            <v>I6489</v>
          </cell>
          <cell r="B17364" t="str">
            <v>DISJUNTOR MONOPOLAR 2A</v>
          </cell>
          <cell r="C17364" t="str">
            <v>UN</v>
          </cell>
          <cell r="D17364">
            <v>26.85</v>
          </cell>
        </row>
        <row r="17365">
          <cell r="A17365" t="str">
            <v>I0986</v>
          </cell>
          <cell r="B17365" t="str">
            <v>DISJUNTOR MONOPOLAR 32A</v>
          </cell>
          <cell r="C17365" t="str">
            <v>UN</v>
          </cell>
          <cell r="D17365">
            <v>8.5299999999999994</v>
          </cell>
        </row>
        <row r="17366">
          <cell r="A17366" t="str">
            <v>I0987</v>
          </cell>
          <cell r="B17366" t="str">
            <v>DISJUNTOR MONOPOLAR 40A</v>
          </cell>
          <cell r="C17366" t="str">
            <v>UN</v>
          </cell>
          <cell r="D17366">
            <v>11.2</v>
          </cell>
        </row>
        <row r="17367">
          <cell r="A17367" t="str">
            <v>I6490</v>
          </cell>
          <cell r="B17367" t="str">
            <v>DISJUNTOR MONOPOLAR 4A</v>
          </cell>
          <cell r="C17367" t="str">
            <v>UN</v>
          </cell>
          <cell r="D17367">
            <v>26.85</v>
          </cell>
        </row>
        <row r="17368">
          <cell r="A17368" t="str">
            <v>I0989</v>
          </cell>
          <cell r="B17368" t="str">
            <v>DISJUNTOR MONOPOLAR 50A</v>
          </cell>
          <cell r="C17368" t="str">
            <v>UN</v>
          </cell>
          <cell r="D17368">
            <v>12.23</v>
          </cell>
        </row>
        <row r="17369">
          <cell r="A17369" t="str">
            <v>I6491</v>
          </cell>
          <cell r="B17369" t="str">
            <v>DISJUNTOR MONOPOLAR 6A</v>
          </cell>
          <cell r="C17369" t="str">
            <v>UN</v>
          </cell>
          <cell r="D17369">
            <v>20.14</v>
          </cell>
        </row>
        <row r="17370">
          <cell r="A17370" t="str">
            <v>I0991</v>
          </cell>
          <cell r="B17370" t="str">
            <v>DISJUNTOR TIPO COMPACTO 3X100A</v>
          </cell>
          <cell r="C17370" t="str">
            <v>UN</v>
          </cell>
          <cell r="D17370">
            <v>143.53</v>
          </cell>
        </row>
        <row r="17371">
          <cell r="A17371" t="str">
            <v>I0992</v>
          </cell>
          <cell r="B17371" t="str">
            <v>DISJUNTOR TIPO COMPACTO 3X160A</v>
          </cell>
          <cell r="C17371" t="str">
            <v>UN</v>
          </cell>
          <cell r="D17371">
            <v>299.70999999999998</v>
          </cell>
        </row>
        <row r="17372">
          <cell r="A17372" t="str">
            <v>I0993</v>
          </cell>
          <cell r="B17372" t="str">
            <v>DISJUNTOR TIPO COMPACTO 3X16A</v>
          </cell>
          <cell r="C17372" t="str">
            <v>UN</v>
          </cell>
          <cell r="D17372">
            <v>45.94</v>
          </cell>
        </row>
        <row r="17373">
          <cell r="A17373" t="str">
            <v>I0994</v>
          </cell>
          <cell r="B17373" t="str">
            <v>DISJUNTOR TIPO COMPACTO 3X250A</v>
          </cell>
          <cell r="C17373" t="str">
            <v>UN</v>
          </cell>
          <cell r="D17373">
            <v>1899</v>
          </cell>
        </row>
        <row r="17374">
          <cell r="A17374" t="str">
            <v>I0995</v>
          </cell>
          <cell r="B17374" t="str">
            <v>DISJUNTOR TIPO COMPACTO 3X32A</v>
          </cell>
          <cell r="C17374" t="str">
            <v>UN</v>
          </cell>
          <cell r="D17374">
            <v>51.8</v>
          </cell>
        </row>
        <row r="17375">
          <cell r="A17375" t="str">
            <v>I0996</v>
          </cell>
          <cell r="B17375" t="str">
            <v>DISJUNTOR TIPO COMPACTO 3X400A</v>
          </cell>
          <cell r="C17375" t="str">
            <v>UN</v>
          </cell>
          <cell r="D17375">
            <v>2112</v>
          </cell>
        </row>
        <row r="17376">
          <cell r="A17376" t="str">
            <v>I0997</v>
          </cell>
          <cell r="B17376" t="str">
            <v>DISJUNTOR TIPO COMPACTO 3X63A</v>
          </cell>
          <cell r="C17376" t="str">
            <v>UN</v>
          </cell>
          <cell r="D17376">
            <v>89.53</v>
          </cell>
        </row>
        <row r="17377">
          <cell r="A17377" t="str">
            <v>I0998</v>
          </cell>
          <cell r="B17377" t="str">
            <v>DISJUNTOR TIPO COMPACTO E ABERTO 3X1000A</v>
          </cell>
          <cell r="C17377" t="str">
            <v>UN</v>
          </cell>
          <cell r="D17377">
            <v>12665.8</v>
          </cell>
        </row>
        <row r="17378">
          <cell r="A17378" t="str">
            <v>I0999</v>
          </cell>
          <cell r="B17378" t="str">
            <v>DISJUNTOR TIPO COMPACTO E ABERTO 3X1250A</v>
          </cell>
          <cell r="C17378" t="str">
            <v>UN</v>
          </cell>
          <cell r="D17378">
            <v>12665.8</v>
          </cell>
        </row>
        <row r="17379">
          <cell r="A17379" t="str">
            <v>I1000</v>
          </cell>
          <cell r="B17379" t="str">
            <v>DISJUNTOR TIPO COMPACTO E ABERTO 3X1600A</v>
          </cell>
          <cell r="C17379" t="str">
            <v>UN</v>
          </cell>
          <cell r="D17379">
            <v>15424.14</v>
          </cell>
        </row>
        <row r="17380">
          <cell r="A17380" t="str">
            <v>I1001</v>
          </cell>
          <cell r="B17380" t="str">
            <v>DISJUNTOR TIPO COMPACTO E ABERTO 3X2500A</v>
          </cell>
          <cell r="C17380" t="str">
            <v>UN</v>
          </cell>
          <cell r="D17380">
            <v>28424.9</v>
          </cell>
        </row>
        <row r="17381">
          <cell r="A17381" t="str">
            <v>I1002</v>
          </cell>
          <cell r="B17381" t="str">
            <v>DISJUNTOR TIPO COMPACTO E ABERTO 3X3150A</v>
          </cell>
          <cell r="C17381" t="str">
            <v>UN</v>
          </cell>
          <cell r="D17381">
            <v>28699.99</v>
          </cell>
        </row>
        <row r="17382">
          <cell r="A17382" t="str">
            <v>I1003</v>
          </cell>
          <cell r="B17382" t="str">
            <v>DISJUNTOR TIPO COMPACTO E ABERTO 3X630A</v>
          </cell>
          <cell r="C17382" t="str">
            <v>UN</v>
          </cell>
          <cell r="D17382">
            <v>2808.57</v>
          </cell>
        </row>
        <row r="17383">
          <cell r="A17383" t="str">
            <v>I1004</v>
          </cell>
          <cell r="B17383" t="str">
            <v>DISJUNTOR TRIPOLAR 10A</v>
          </cell>
          <cell r="C17383" t="str">
            <v>UN</v>
          </cell>
          <cell r="D17383">
            <v>51.8</v>
          </cell>
        </row>
        <row r="17384">
          <cell r="A17384" t="str">
            <v>I1005</v>
          </cell>
          <cell r="B17384" t="str">
            <v>DISJUNTOR TRIPOLAR 16A</v>
          </cell>
          <cell r="C17384" t="str">
            <v>UN</v>
          </cell>
          <cell r="D17384">
            <v>51.8</v>
          </cell>
        </row>
        <row r="17385">
          <cell r="A17385" t="str">
            <v>I1007</v>
          </cell>
          <cell r="B17385" t="str">
            <v>DISJUNTOR TRIPOLAR 20A</v>
          </cell>
          <cell r="C17385" t="str">
            <v>UN</v>
          </cell>
          <cell r="D17385">
            <v>51.8</v>
          </cell>
        </row>
        <row r="17386">
          <cell r="A17386" t="str">
            <v>I1008</v>
          </cell>
          <cell r="B17386" t="str">
            <v>DISJUNTOR TRIPOLAR 25A</v>
          </cell>
          <cell r="C17386" t="str">
            <v>UN</v>
          </cell>
          <cell r="D17386">
            <v>51.8</v>
          </cell>
        </row>
        <row r="17387">
          <cell r="A17387" t="str">
            <v>I1010</v>
          </cell>
          <cell r="B17387" t="str">
            <v>DISJUNTOR TRIPOLAR 32A</v>
          </cell>
          <cell r="C17387" t="str">
            <v>UN</v>
          </cell>
          <cell r="D17387">
            <v>51.8</v>
          </cell>
        </row>
        <row r="17388">
          <cell r="A17388" t="str">
            <v>I7404</v>
          </cell>
          <cell r="B17388" t="str">
            <v>DISJUNTOR TRIPOLAR 35kA ED63B060</v>
          </cell>
          <cell r="C17388" t="str">
            <v>UN</v>
          </cell>
          <cell r="D17388">
            <v>774.67</v>
          </cell>
        </row>
        <row r="17389">
          <cell r="A17389" t="str">
            <v>I7400</v>
          </cell>
          <cell r="B17389" t="str">
            <v>DISJUNTOR TRIPOLAR 35kA FXD63B150</v>
          </cell>
          <cell r="C17389" t="str">
            <v>UN</v>
          </cell>
          <cell r="D17389">
            <v>1249.68</v>
          </cell>
        </row>
        <row r="17390">
          <cell r="A17390" t="str">
            <v>I1011</v>
          </cell>
          <cell r="B17390" t="str">
            <v>DISJUNTOR TRIPOLAR 40A</v>
          </cell>
          <cell r="C17390" t="str">
            <v>UN</v>
          </cell>
          <cell r="D17390">
            <v>51.8</v>
          </cell>
        </row>
        <row r="17391">
          <cell r="A17391" t="str">
            <v>I1013</v>
          </cell>
          <cell r="B17391" t="str">
            <v>DISJUNTOR TRIPOLAR 50A</v>
          </cell>
          <cell r="C17391" t="str">
            <v>UN</v>
          </cell>
          <cell r="D17391">
            <v>51.8</v>
          </cell>
        </row>
        <row r="17392">
          <cell r="A17392" t="str">
            <v>I1015</v>
          </cell>
          <cell r="B17392" t="str">
            <v>DISJUNTOR TRIPOLAR COMPACTO DE - 175A</v>
          </cell>
          <cell r="C17392" t="str">
            <v>UN</v>
          </cell>
          <cell r="D17392">
            <v>166.18</v>
          </cell>
        </row>
        <row r="17393">
          <cell r="A17393" t="str">
            <v>I1016</v>
          </cell>
          <cell r="B17393" t="str">
            <v>DISJUNTOR TRIPOLAR DE 100A</v>
          </cell>
          <cell r="C17393" t="str">
            <v>UN</v>
          </cell>
          <cell r="D17393">
            <v>76.599999999999994</v>
          </cell>
        </row>
        <row r="17394">
          <cell r="A17394" t="str">
            <v>I1017</v>
          </cell>
          <cell r="B17394" t="str">
            <v>DISJUNTOR TRIPOLAR DE 60A</v>
          </cell>
          <cell r="C17394" t="str">
            <v>UN</v>
          </cell>
          <cell r="D17394">
            <v>76.599999999999994</v>
          </cell>
        </row>
        <row r="17395">
          <cell r="A17395" t="str">
            <v>I1018</v>
          </cell>
          <cell r="B17395" t="str">
            <v>DISJUNTOR TRIPOLAR DE 70A</v>
          </cell>
          <cell r="C17395" t="str">
            <v>UN</v>
          </cell>
          <cell r="D17395">
            <v>76.599999999999994</v>
          </cell>
        </row>
        <row r="17396">
          <cell r="A17396" t="str">
            <v>I1019</v>
          </cell>
          <cell r="B17396" t="str">
            <v>DISJUNTOR TRIPOLAR DE 90A</v>
          </cell>
          <cell r="C17396" t="str">
            <v>UN</v>
          </cell>
          <cell r="D17396">
            <v>76.599999999999994</v>
          </cell>
        </row>
        <row r="17397">
          <cell r="A17397" t="str">
            <v>I8442</v>
          </cell>
          <cell r="B17397" t="str">
            <v>DISPOSITIVO DE PROTEÇÃO CONTRA SURTOS DE TENSÃO - DPS's - 40 KA/440V - FORNECIMENTO E INSTALAÇÃO</v>
          </cell>
          <cell r="C17397" t="str">
            <v>UN</v>
          </cell>
          <cell r="D17397">
            <v>106.63</v>
          </cell>
        </row>
        <row r="17398">
          <cell r="A17398" t="str">
            <v>I8875</v>
          </cell>
          <cell r="B17398" t="str">
            <v>DISPOSITIVO DIFERENCIAL RESIDUAL TETRAPOLAR 25A, SENSIBILIDADE 300mA 380V</v>
          </cell>
          <cell r="C17398" t="str">
            <v>UN</v>
          </cell>
          <cell r="D17398">
            <v>134.65</v>
          </cell>
        </row>
        <row r="17399">
          <cell r="A17399" t="str">
            <v>I8876</v>
          </cell>
          <cell r="B17399" t="str">
            <v>DISPOSITIVO DPS 1 FAE, REDE TN-S/TT 240VAC, CLASSES 1 E 2 INTEGRADOS</v>
          </cell>
          <cell r="C17399" t="str">
            <v>UN</v>
          </cell>
          <cell r="D17399">
            <v>2319.2199999999998</v>
          </cell>
        </row>
        <row r="17400">
          <cell r="A17400" t="str">
            <v>I8877</v>
          </cell>
          <cell r="B17400" t="str">
            <v>DISPOSITIVO DPS P/ REDE DE SINAL 4-20MA</v>
          </cell>
          <cell r="C17400" t="str">
            <v>UN</v>
          </cell>
          <cell r="D17400">
            <v>62.13</v>
          </cell>
        </row>
        <row r="17401">
          <cell r="A17401" t="str">
            <v>I8878</v>
          </cell>
          <cell r="B17401" t="str">
            <v>DISPOSITIVO DPS P/REDE PROFIBUS</v>
          </cell>
          <cell r="C17401" t="str">
            <v>UN</v>
          </cell>
          <cell r="D17401">
            <v>598.79</v>
          </cell>
        </row>
        <row r="17402">
          <cell r="A17402" t="str">
            <v>I8444</v>
          </cell>
          <cell r="B17402" t="str">
            <v>DISTRIBUIDOR INTERNO ÓPTICO - D.I.O. PARA 12 FIBRAS MONO-MODO, COM CONCETORES ST, PADRÃO 19"</v>
          </cell>
          <cell r="C17402" t="str">
            <v>UN</v>
          </cell>
          <cell r="D17402">
            <v>412.44</v>
          </cell>
        </row>
        <row r="17403">
          <cell r="A17403" t="str">
            <v>I8445</v>
          </cell>
          <cell r="B17403" t="str">
            <v>DISTRIBUIDOR INTERNO ÓPTICO - D.I.O. PARA 24 FIBRAS MONO-MODO, COM CONECTORES ST, PADRÃO 19"</v>
          </cell>
          <cell r="C17403" t="str">
            <v>UN</v>
          </cell>
          <cell r="D17403">
            <v>745.79</v>
          </cell>
        </row>
        <row r="17404">
          <cell r="A17404" t="str">
            <v>I6829</v>
          </cell>
          <cell r="B17404" t="str">
            <v>DISTRIBUIDOR INTERNO ÓPTICO PARA 24 FIBRAS</v>
          </cell>
          <cell r="C17404" t="str">
            <v>UN</v>
          </cell>
          <cell r="D17404">
            <v>1082.52</v>
          </cell>
        </row>
        <row r="17405">
          <cell r="A17405" t="str">
            <v>I8320</v>
          </cell>
          <cell r="B17405" t="str">
            <v>DIVISÓRIA DE GESSO ACARTONADO e=48mm, S/ REVESTIMENTO</v>
          </cell>
          <cell r="C17405" t="str">
            <v>M2</v>
          </cell>
          <cell r="D17405">
            <v>76.930000000000007</v>
          </cell>
        </row>
        <row r="17406">
          <cell r="A17406" t="str">
            <v>I8321</v>
          </cell>
          <cell r="B17406" t="str">
            <v>DIVISÓRIA DE GESSO ACARTONADO e=70mm, S/ REVESTIMENTO</v>
          </cell>
          <cell r="C17406" t="str">
            <v>M2</v>
          </cell>
          <cell r="D17406">
            <v>78.42</v>
          </cell>
        </row>
        <row r="17407">
          <cell r="A17407" t="str">
            <v>I7895</v>
          </cell>
          <cell r="B17407" t="str">
            <v>DIVISÓRIA DE GRANITO CINZA E=2cm</v>
          </cell>
          <cell r="C17407" t="str">
            <v>M2</v>
          </cell>
          <cell r="D17407">
            <v>286.67</v>
          </cell>
        </row>
        <row r="17408">
          <cell r="A17408" t="str">
            <v>I7917</v>
          </cell>
          <cell r="B17408" t="str">
            <v>DIVISÓRIA DE GRANITO CINZA E=3CM</v>
          </cell>
          <cell r="C17408" t="str">
            <v>M2</v>
          </cell>
          <cell r="D17408">
            <v>315</v>
          </cell>
        </row>
        <row r="17409">
          <cell r="A17409" t="str">
            <v>I8312</v>
          </cell>
          <cell r="B17409" t="str">
            <v>DIVISÓRIA PAINEL CELULAR, MONTANTE/RODAPÉ DUPLO, PERFIL EM AÇO</v>
          </cell>
          <cell r="C17409" t="str">
            <v>M2</v>
          </cell>
          <cell r="D17409">
            <v>82</v>
          </cell>
        </row>
        <row r="17410">
          <cell r="A17410" t="str">
            <v>I8314</v>
          </cell>
          <cell r="B17410" t="str">
            <v>DIVISÓRIA PAINEL CELULAR, MONTANTE/RODAPÉ DUPLO, PERFIL EM ALUMÍNIO</v>
          </cell>
          <cell r="C17410" t="str">
            <v>M2</v>
          </cell>
          <cell r="D17410">
            <v>115.13</v>
          </cell>
        </row>
        <row r="17411">
          <cell r="A17411" t="str">
            <v>I8311</v>
          </cell>
          <cell r="B17411" t="str">
            <v>DIVISÓRIA PAINEL CELULAR, MONTANTE/RODAPÉ SIMPLES, PERFIL EM AÇO</v>
          </cell>
          <cell r="C17411" t="str">
            <v>M2</v>
          </cell>
          <cell r="D17411">
            <v>65.930000000000007</v>
          </cell>
        </row>
        <row r="17412">
          <cell r="A17412" t="str">
            <v>I8313</v>
          </cell>
          <cell r="B17412" t="str">
            <v>DIVISÓRIA PAINEL CELULAR, MONTANTE/RODAPÉ SIMPLES, PERFIL EM ALUMÍNIO</v>
          </cell>
          <cell r="C17412" t="str">
            <v>M2</v>
          </cell>
          <cell r="D17412">
            <v>84.63</v>
          </cell>
        </row>
        <row r="17413">
          <cell r="A17413" t="str">
            <v>I8324</v>
          </cell>
          <cell r="B17413" t="str">
            <v>DIVISÓRIA PAINEL FIBRAROC, MONTANTE/RODAPÉ DUPLO, PERFIL EM AÇO</v>
          </cell>
          <cell r="C17413" t="str">
            <v>M2</v>
          </cell>
          <cell r="D17413">
            <v>141</v>
          </cell>
        </row>
        <row r="17414">
          <cell r="A17414" t="str">
            <v>I8325</v>
          </cell>
          <cell r="B17414" t="str">
            <v>DIVISÓRIA PAINEL FIBRAROC, MONTANTE/RODAPÉ DUPLO, PERFIL EM ALUMÍNIO</v>
          </cell>
          <cell r="C17414" t="str">
            <v>M2</v>
          </cell>
          <cell r="D17414">
            <v>207.03</v>
          </cell>
        </row>
        <row r="17415">
          <cell r="A17415" t="str">
            <v>I8322</v>
          </cell>
          <cell r="B17415" t="str">
            <v>DIVISÓRIA PAINEL FIBRAROC, MONTANTE/RODAPÉ SIMPLES, PERFIL EM AÇO</v>
          </cell>
          <cell r="C17415" t="str">
            <v>M2</v>
          </cell>
          <cell r="D17415">
            <v>117.7</v>
          </cell>
        </row>
        <row r="17416">
          <cell r="A17416" t="str">
            <v>I8323</v>
          </cell>
          <cell r="B17416" t="str">
            <v>DIVISÓRIA PAINEL FIBRAROC, MONTANTE/RODAPÉ SIMPLES, PERFIL EM ALUMÍNIO</v>
          </cell>
          <cell r="C17416" t="str">
            <v>M2</v>
          </cell>
          <cell r="D17416">
            <v>144.77000000000001</v>
          </cell>
        </row>
        <row r="17417">
          <cell r="A17417" t="str">
            <v>I8318</v>
          </cell>
          <cell r="B17417" t="str">
            <v>DIVISÓRIA PAINEL PVC, MONTANTE/RODAPÉ SIMPLES, PERFIL EM AÇO</v>
          </cell>
          <cell r="C17417" t="str">
            <v>M2</v>
          </cell>
          <cell r="D17417">
            <v>128.19999999999999</v>
          </cell>
        </row>
        <row r="17418">
          <cell r="A17418" t="str">
            <v>I8319</v>
          </cell>
          <cell r="B17418" t="str">
            <v>DIVISÓRIA PAINEL PVC, MONTANTE/RODAPÉ SIMPLES, PERFIL EM ALUMÍNIO</v>
          </cell>
          <cell r="C17418" t="str">
            <v>M2</v>
          </cell>
          <cell r="D17418">
            <v>155.9</v>
          </cell>
        </row>
        <row r="17419">
          <cell r="A17419" t="str">
            <v>I1027</v>
          </cell>
          <cell r="B17419" t="str">
            <v>DOBRADIÇA 3''X2 1/2'' CROMADA</v>
          </cell>
          <cell r="C17419" t="str">
            <v>UN</v>
          </cell>
          <cell r="D17419">
            <v>8.6300000000000008</v>
          </cell>
        </row>
        <row r="17420">
          <cell r="A17420" t="str">
            <v>I1028</v>
          </cell>
          <cell r="B17420" t="str">
            <v>DOBRADIÇA CROMADA 3 1/2''X3'' REF.1523</v>
          </cell>
          <cell r="C17420" t="str">
            <v>UN</v>
          </cell>
          <cell r="D17420">
            <v>5.55</v>
          </cell>
        </row>
        <row r="17421">
          <cell r="A17421" t="str">
            <v>I1029</v>
          </cell>
          <cell r="B17421" t="str">
            <v>DOBRADIÇA CROMADA, TIPO "PALMELA"</v>
          </cell>
          <cell r="C17421" t="str">
            <v>UN</v>
          </cell>
          <cell r="D17421">
            <v>6.28</v>
          </cell>
        </row>
        <row r="17422">
          <cell r="A17422" t="str">
            <v>I8697</v>
          </cell>
          <cell r="B17422" t="str">
            <v>DOBRADIÇA DE AÇO CROMADO DE CANTO 4 1/2" x 3 1/2"</v>
          </cell>
          <cell r="C17422" t="str">
            <v>UN</v>
          </cell>
          <cell r="D17422">
            <v>21.53</v>
          </cell>
        </row>
        <row r="17423">
          <cell r="A17423" t="str">
            <v>I2311</v>
          </cell>
          <cell r="B17423" t="str">
            <v>DOBRADIÇA DE FERRO 3 x 2 1/2" ( PADRÃO POPULAR )</v>
          </cell>
          <cell r="C17423" t="str">
            <v>UN</v>
          </cell>
          <cell r="D17423">
            <v>5.68</v>
          </cell>
        </row>
        <row r="17424">
          <cell r="A17424" t="str">
            <v>I1030</v>
          </cell>
          <cell r="B17424" t="str">
            <v>DOBRADIÇA DE FERRO PARA PORTA EXTERNA</v>
          </cell>
          <cell r="C17424" t="str">
            <v>UN</v>
          </cell>
          <cell r="D17424">
            <v>5.9</v>
          </cell>
        </row>
        <row r="17425">
          <cell r="A17425" t="str">
            <v>I1031</v>
          </cell>
          <cell r="B17425" t="str">
            <v>DOBRADIÇA DE FERRO PARA PORTA INTERNA</v>
          </cell>
          <cell r="C17425" t="str">
            <v>UN</v>
          </cell>
          <cell r="D17425">
            <v>5.9</v>
          </cell>
        </row>
        <row r="17426">
          <cell r="A17426" t="str">
            <v>I6114</v>
          </cell>
          <cell r="B17426" t="str">
            <v>DOBRADIÇA DE FERRO TIPO CRUZ (PADRÃO MUTIRÃO)</v>
          </cell>
          <cell r="C17426" t="str">
            <v>UN</v>
          </cell>
          <cell r="D17426">
            <v>1.58</v>
          </cell>
        </row>
        <row r="17427">
          <cell r="A17427" t="str">
            <v>I1032</v>
          </cell>
          <cell r="B17427" t="str">
            <v>DOBRADIÇA DE LATÃO EM VARA</v>
          </cell>
          <cell r="C17427" t="str">
            <v>M</v>
          </cell>
          <cell r="D17427">
            <v>13.02</v>
          </cell>
        </row>
        <row r="17428">
          <cell r="A17428" t="str">
            <v>I1033</v>
          </cell>
          <cell r="B17428" t="str">
            <v>DOBRADIÇA DE PRESSÃO</v>
          </cell>
          <cell r="C17428" t="str">
            <v>UN</v>
          </cell>
          <cell r="D17428">
            <v>2.0299999999999998</v>
          </cell>
        </row>
        <row r="17429">
          <cell r="A17429" t="str">
            <v>I1034</v>
          </cell>
          <cell r="B17429" t="str">
            <v>DOBRADIÇA INFERIOR (1103)</v>
          </cell>
          <cell r="C17429" t="str">
            <v>UN</v>
          </cell>
          <cell r="D17429">
            <v>20.9</v>
          </cell>
        </row>
        <row r="17430">
          <cell r="A17430" t="str">
            <v>I1035</v>
          </cell>
          <cell r="B17430" t="str">
            <v>DOBRADIÇA PARA BASCULANTE (1123)</v>
          </cell>
          <cell r="C17430" t="str">
            <v>UN</v>
          </cell>
          <cell r="D17430">
            <v>8.5</v>
          </cell>
        </row>
        <row r="17431">
          <cell r="A17431" t="str">
            <v>I8431</v>
          </cell>
          <cell r="B17431" t="str">
            <v>DOBRADIÇA PARA FIXAÇÃO EM GRANITO</v>
          </cell>
          <cell r="C17431" t="str">
            <v>UN</v>
          </cell>
          <cell r="D17431">
            <v>37.9</v>
          </cell>
        </row>
        <row r="17432">
          <cell r="A17432" t="str">
            <v>I1036</v>
          </cell>
          <cell r="B17432" t="str">
            <v>DOBRADIÇA SUPERIOR (1101)</v>
          </cell>
          <cell r="C17432" t="str">
            <v>UN</v>
          </cell>
          <cell r="D17432">
            <v>13.057700000000001</v>
          </cell>
        </row>
        <row r="17433">
          <cell r="A17433" t="str">
            <v>I1037</v>
          </cell>
          <cell r="B17433" t="str">
            <v>DOBRADIÇA VAI - VEM CROMADA</v>
          </cell>
          <cell r="C17433" t="str">
            <v>UN</v>
          </cell>
          <cell r="D17433">
            <v>28.58</v>
          </cell>
        </row>
        <row r="17434">
          <cell r="A17434" t="str">
            <v>I1038</v>
          </cell>
          <cell r="B17434" t="str">
            <v>DOLOMITA</v>
          </cell>
          <cell r="C17434" t="str">
            <v>M3</v>
          </cell>
          <cell r="D17434">
            <v>19.3</v>
          </cell>
        </row>
        <row r="17435">
          <cell r="A17435" t="str">
            <v>I1039</v>
          </cell>
          <cell r="B17435" t="str">
            <v>DOMO DE ACRILICO - INDIVIDUAL</v>
          </cell>
          <cell r="C17435" t="str">
            <v>M2</v>
          </cell>
          <cell r="D17435">
            <v>343.94</v>
          </cell>
        </row>
        <row r="17436">
          <cell r="A17436" t="str">
            <v>I1040</v>
          </cell>
          <cell r="B17436" t="str">
            <v>DOMO DE ACRILICO - MODULAR</v>
          </cell>
          <cell r="C17436" t="str">
            <v>M2</v>
          </cell>
          <cell r="D17436">
            <v>421.38</v>
          </cell>
        </row>
        <row r="17437">
          <cell r="A17437" t="str">
            <v>I1041</v>
          </cell>
          <cell r="B17437" t="str">
            <v>DOMO DE FIBRA DE VIDRO - INDIVIDUAL</v>
          </cell>
          <cell r="C17437" t="str">
            <v>M2</v>
          </cell>
          <cell r="D17437">
            <v>270.14</v>
          </cell>
        </row>
        <row r="17438">
          <cell r="A17438" t="str">
            <v>I1042</v>
          </cell>
          <cell r="B17438" t="str">
            <v>DOMO DE FIBRA DE VIDRO - MODULAR</v>
          </cell>
          <cell r="C17438" t="str">
            <v>M2</v>
          </cell>
          <cell r="D17438">
            <v>434.23</v>
          </cell>
        </row>
        <row r="17439">
          <cell r="A17439" t="str">
            <v>I8425</v>
          </cell>
          <cell r="B17439" t="str">
            <v>DOPE</v>
          </cell>
          <cell r="C17439" t="str">
            <v>KG</v>
          </cell>
          <cell r="D17439">
            <v>27</v>
          </cell>
        </row>
        <row r="17440">
          <cell r="A17440" t="str">
            <v>I8093</v>
          </cell>
          <cell r="B17440" t="str">
            <v>DORMENTE BIBLOCO</v>
          </cell>
          <cell r="C17440" t="str">
            <v>UN</v>
          </cell>
          <cell r="D17440">
            <v>179.29</v>
          </cell>
        </row>
        <row r="17441">
          <cell r="A17441" t="str">
            <v>I8092</v>
          </cell>
          <cell r="B17441" t="str">
            <v>DORMENTE DE CONCRETO MONOBLOCO</v>
          </cell>
          <cell r="C17441" t="str">
            <v>UN</v>
          </cell>
          <cell r="D17441">
            <v>255.84</v>
          </cell>
        </row>
        <row r="17442">
          <cell r="A17442" t="str">
            <v>I8091</v>
          </cell>
          <cell r="B17442" t="str">
            <v>DORMENTE DE MADEIRA 2,00 x 0,22 x 0,16 m</v>
          </cell>
          <cell r="C17442" t="str">
            <v>UN</v>
          </cell>
          <cell r="D17442">
            <v>154.74</v>
          </cell>
        </row>
        <row r="17443">
          <cell r="A17443" t="str">
            <v>I8879</v>
          </cell>
          <cell r="B17443" t="str">
            <v>DOSADOR DE CLORO GÁS MANUAL (26KG/DIA)</v>
          </cell>
          <cell r="C17443" t="str">
            <v>UN</v>
          </cell>
          <cell r="D17443">
            <v>3455.92</v>
          </cell>
        </row>
        <row r="17444">
          <cell r="A17444" t="str">
            <v>I2679</v>
          </cell>
          <cell r="B17444" t="str">
            <v>DRAG LINE</v>
          </cell>
          <cell r="C17444" t="str">
            <v>UN</v>
          </cell>
          <cell r="D17444">
            <v>816641</v>
          </cell>
        </row>
        <row r="17445">
          <cell r="A17445" t="str">
            <v>I0620</v>
          </cell>
          <cell r="B17445" t="str">
            <v>DRAG LINE (CHI)</v>
          </cell>
          <cell r="C17445" t="str">
            <v>H</v>
          </cell>
          <cell r="D17445">
            <v>40.568382352941178</v>
          </cell>
        </row>
        <row r="17446">
          <cell r="A17446" t="str">
            <v>I0734</v>
          </cell>
          <cell r="B17446" t="str">
            <v>DRAG LINE (CHP)</v>
          </cell>
          <cell r="C17446" t="str">
            <v>H</v>
          </cell>
          <cell r="D17446">
            <v>197.08632352941177</v>
          </cell>
        </row>
        <row r="17447">
          <cell r="A17447" t="str">
            <v>I8189</v>
          </cell>
          <cell r="B17447" t="str">
            <v>DRAGAGEM INCLUINDO MOBILIZAÇÃO/DESMOBILIZAÇÃO DA DRAGA</v>
          </cell>
          <cell r="C17447" t="str">
            <v>M3</v>
          </cell>
          <cell r="D17447">
            <v>19.7</v>
          </cell>
        </row>
        <row r="17448">
          <cell r="A17448" t="str">
            <v>I1043</v>
          </cell>
          <cell r="B17448" t="str">
            <v>DUTO DE ALONGAMENTO P/EXAUSTOR EOLICO</v>
          </cell>
          <cell r="C17448" t="str">
            <v>M</v>
          </cell>
          <cell r="D17448">
            <v>94.68</v>
          </cell>
        </row>
        <row r="17449">
          <cell r="A17449" t="str">
            <v>I6690</v>
          </cell>
          <cell r="B17449" t="str">
            <v>DUTO FLEXIVEL EM PEAD - D=110mm (4"), C/CONEXÕES</v>
          </cell>
          <cell r="C17449" t="str">
            <v>M</v>
          </cell>
          <cell r="D17449">
            <v>11</v>
          </cell>
        </row>
        <row r="17450">
          <cell r="A17450" t="str">
            <v>I6692</v>
          </cell>
          <cell r="B17450" t="str">
            <v>DUTO FLEXIVEL EM PEAD - D=140mm (5"), C/CONEXÕES</v>
          </cell>
          <cell r="C17450" t="str">
            <v>M</v>
          </cell>
          <cell r="D17450">
            <v>35.700000000000003</v>
          </cell>
        </row>
        <row r="17451">
          <cell r="A17451" t="str">
            <v>I6693</v>
          </cell>
          <cell r="B17451" t="str">
            <v>DUTO FLEXIVEL EM PEAD - D=160mm (6"), C/CONEXÕES</v>
          </cell>
          <cell r="C17451" t="str">
            <v>M</v>
          </cell>
          <cell r="D17451">
            <v>36.67</v>
          </cell>
        </row>
        <row r="17452">
          <cell r="A17452" t="str">
            <v>I6686</v>
          </cell>
          <cell r="B17452" t="str">
            <v>DUTO FLEXIVEL EM PEAD - D=40mm (1 1/4"), C/CONEXÕES</v>
          </cell>
          <cell r="C17452" t="str">
            <v>M</v>
          </cell>
          <cell r="D17452">
            <v>3.94</v>
          </cell>
        </row>
        <row r="17453">
          <cell r="A17453" t="str">
            <v>I6687</v>
          </cell>
          <cell r="B17453" t="str">
            <v>DUTO FLEXIVEL EM PEAD - D=50mm (1 1/2"), C/CONEXÕES</v>
          </cell>
          <cell r="C17453" t="str">
            <v>M</v>
          </cell>
          <cell r="D17453">
            <v>5.3</v>
          </cell>
        </row>
        <row r="17454">
          <cell r="A17454" t="str">
            <v>I6688</v>
          </cell>
          <cell r="B17454" t="str">
            <v>DUTO FLEXIVEL EM PEAD - D=63mm (2"), C/CONEXÕES</v>
          </cell>
          <cell r="C17454" t="str">
            <v>M</v>
          </cell>
          <cell r="D17454">
            <v>5.77</v>
          </cell>
        </row>
        <row r="17455">
          <cell r="A17455" t="str">
            <v>I6689</v>
          </cell>
          <cell r="B17455" t="str">
            <v>DUTO FLEXIVEL EM PEAD - D=90mm (3"), C/CONEXÕES</v>
          </cell>
          <cell r="C17455" t="str">
            <v>M</v>
          </cell>
          <cell r="D17455">
            <v>9.7899999999999991</v>
          </cell>
        </row>
        <row r="17456">
          <cell r="A17456" t="str">
            <v>I1044</v>
          </cell>
          <cell r="B17456" t="str">
            <v>DUTO PERFURADO-ELETROCALHA CHAPA DE AÇO (100X100)MM</v>
          </cell>
          <cell r="C17456" t="str">
            <v>M</v>
          </cell>
          <cell r="D17456">
            <v>50.53</v>
          </cell>
        </row>
        <row r="17457">
          <cell r="A17457" t="str">
            <v>I1045</v>
          </cell>
          <cell r="B17457" t="str">
            <v>DUTO PERFURADO-ELETROCALHA CHAPA DE AÇO (100X200)MM</v>
          </cell>
          <cell r="C17457" t="str">
            <v>M</v>
          </cell>
          <cell r="D17457">
            <v>71.5</v>
          </cell>
        </row>
        <row r="17458">
          <cell r="A17458" t="str">
            <v>I8370</v>
          </cell>
          <cell r="B17458" t="str">
            <v>DUTO PERFURADO-ELETROCALHA CHAPA DE AÇO (100X300)MM</v>
          </cell>
          <cell r="C17458" t="str">
            <v>M</v>
          </cell>
          <cell r="D17458">
            <v>165.3</v>
          </cell>
        </row>
        <row r="17459">
          <cell r="A17459" t="str">
            <v>I1046</v>
          </cell>
          <cell r="B17459" t="str">
            <v>DUTO PERFURADO-ELETROCALHA CHAPA DE AÇO (25X50)MM</v>
          </cell>
          <cell r="C17459" t="str">
            <v>M</v>
          </cell>
          <cell r="D17459">
            <v>17.100000000000001</v>
          </cell>
        </row>
        <row r="17460">
          <cell r="A17460" t="str">
            <v>I1047</v>
          </cell>
          <cell r="B17460" t="str">
            <v>DUTO PERFURADO-ELETROCALHA CHAPA DE AÇO (25X75)MM</v>
          </cell>
          <cell r="C17460" t="str">
            <v>M</v>
          </cell>
          <cell r="D17460">
            <v>25.87</v>
          </cell>
        </row>
        <row r="17461">
          <cell r="A17461" t="str">
            <v>I1048</v>
          </cell>
          <cell r="B17461" t="str">
            <v>DUTO PERFURADO-ELETROCALHA CHAPA DE AÇO (50X100)MM</v>
          </cell>
          <cell r="C17461" t="str">
            <v>M</v>
          </cell>
          <cell r="D17461">
            <v>35.5</v>
          </cell>
        </row>
        <row r="17462">
          <cell r="A17462" t="str">
            <v>I1049</v>
          </cell>
          <cell r="B17462" t="str">
            <v>DUTO PERFURADO-ELETROCALHA CHAPA DE AÇO (50X50)MM</v>
          </cell>
          <cell r="C17462" t="str">
            <v>M</v>
          </cell>
          <cell r="D17462">
            <v>27.4</v>
          </cell>
        </row>
        <row r="17463">
          <cell r="A17463" t="str">
            <v>I1050</v>
          </cell>
          <cell r="B17463" t="str">
            <v>DUTO PERFURADO-ELETROCALHA CHAPA DE AÇO (50X75)MM</v>
          </cell>
          <cell r="C17463" t="str">
            <v>M</v>
          </cell>
          <cell r="D17463">
            <v>29.1</v>
          </cell>
        </row>
        <row r="17464">
          <cell r="A17464" t="str">
            <v>I1051</v>
          </cell>
          <cell r="B17464" t="str">
            <v>DUTO PERFURADO-ELETROCALHA CHAPA DE AÇO (75X75)MM</v>
          </cell>
          <cell r="C17464" t="str">
            <v>M</v>
          </cell>
          <cell r="D17464">
            <v>30</v>
          </cell>
        </row>
        <row r="17465">
          <cell r="A17465" t="str">
            <v>I1052</v>
          </cell>
          <cell r="B17465" t="str">
            <v>DUTO PERFURADO-PERFILADOS CHAPA DE AÇO (15 X 35)MM</v>
          </cell>
          <cell r="C17465" t="str">
            <v>M</v>
          </cell>
          <cell r="D17465">
            <v>7.14</v>
          </cell>
        </row>
        <row r="17466">
          <cell r="A17466" t="str">
            <v>I1053</v>
          </cell>
          <cell r="B17466" t="str">
            <v>DUTO PERFURADO-PERFILADOS CHAPA DE AÇO (19 X 39)MM</v>
          </cell>
          <cell r="C17466" t="str">
            <v>M</v>
          </cell>
          <cell r="D17466">
            <v>9.16</v>
          </cell>
        </row>
        <row r="17467">
          <cell r="A17467" t="str">
            <v>I1054</v>
          </cell>
          <cell r="B17467" t="str">
            <v>DUTO PERFURADO-PERFILADOS CHAPA DE AÇO (25 X 25)MM</v>
          </cell>
          <cell r="C17467" t="str">
            <v>M</v>
          </cell>
          <cell r="D17467">
            <v>11.62</v>
          </cell>
        </row>
        <row r="17468">
          <cell r="A17468" t="str">
            <v>I1055</v>
          </cell>
          <cell r="B17468" t="str">
            <v>DUTO PERFURADO-PERFILADOS CHAPA DE AÇO (35 X 35)MM</v>
          </cell>
          <cell r="C17468" t="str">
            <v>M</v>
          </cell>
          <cell r="D17468">
            <v>12.12</v>
          </cell>
        </row>
        <row r="17469">
          <cell r="A17469" t="str">
            <v>I1056</v>
          </cell>
          <cell r="B17469" t="str">
            <v>DUTO PERFURADO-PERFILADOS CHAPA DE AÇO (38 X 38)MM</v>
          </cell>
          <cell r="C17469" t="str">
            <v>M</v>
          </cell>
          <cell r="D17469">
            <v>13.51</v>
          </cell>
        </row>
        <row r="17470">
          <cell r="A17470" t="str">
            <v>I1059</v>
          </cell>
          <cell r="B17470" t="str">
            <v>ELEMENTO VAZADO CERÂMICO(20x20x10)CM</v>
          </cell>
          <cell r="C17470" t="str">
            <v>UN</v>
          </cell>
          <cell r="D17470">
            <v>2.83</v>
          </cell>
        </row>
        <row r="17471">
          <cell r="A17471" t="str">
            <v>I1060</v>
          </cell>
          <cell r="B17471" t="str">
            <v>ELEMENTO VAZADO CONCRETO (20 X 10 X 6)CM</v>
          </cell>
          <cell r="C17471" t="str">
            <v>UN</v>
          </cell>
          <cell r="D17471">
            <v>4.93</v>
          </cell>
        </row>
        <row r="17472">
          <cell r="A17472" t="str">
            <v>I1058</v>
          </cell>
          <cell r="B17472" t="str">
            <v>ELEMENTO VAZADO DE CONCRETO (20X20X20)CM</v>
          </cell>
          <cell r="C17472" t="str">
            <v>UN</v>
          </cell>
          <cell r="D17472">
            <v>4</v>
          </cell>
        </row>
        <row r="17473">
          <cell r="A17473" t="str">
            <v>I2312</v>
          </cell>
          <cell r="B17473" t="str">
            <v>ELETRICISTA</v>
          </cell>
          <cell r="C17473" t="str">
            <v>H</v>
          </cell>
          <cell r="D17473">
            <v>6.49</v>
          </cell>
        </row>
        <row r="17474">
          <cell r="A17474" t="str">
            <v>I6125</v>
          </cell>
          <cell r="B17474" t="str">
            <v>ELETROD. FLEXÍVEL DE 1/2" (PADRÃO MUTIRÃO)</v>
          </cell>
          <cell r="C17474" t="str">
            <v>M</v>
          </cell>
          <cell r="D17474">
            <v>0.95</v>
          </cell>
        </row>
        <row r="17475">
          <cell r="A17475" t="str">
            <v>I8954</v>
          </cell>
          <cell r="B17475" t="str">
            <v>ELETRODO DE NÍVEL EM AÇO INOX</v>
          </cell>
          <cell r="C17475" t="str">
            <v>UN</v>
          </cell>
          <cell r="D17475">
            <v>11.85</v>
          </cell>
        </row>
        <row r="17476">
          <cell r="A17476" t="str">
            <v>I1061</v>
          </cell>
          <cell r="B17476" t="str">
            <v>ELETRODOS</v>
          </cell>
          <cell r="C17476" t="str">
            <v>KG</v>
          </cell>
          <cell r="D17476">
            <v>15.57</v>
          </cell>
        </row>
        <row r="17477">
          <cell r="A17477" t="str">
            <v>I1062</v>
          </cell>
          <cell r="B17477" t="str">
            <v>ELETRODUTO DE ALUMINIO DE 1 1/2"</v>
          </cell>
          <cell r="C17477" t="str">
            <v>M</v>
          </cell>
          <cell r="D17477">
            <v>18.68</v>
          </cell>
        </row>
        <row r="17478">
          <cell r="A17478" t="str">
            <v>I1063</v>
          </cell>
          <cell r="B17478" t="str">
            <v>ELETRODUTO DE ALUMINIO DE 1 1/4"</v>
          </cell>
          <cell r="C17478" t="str">
            <v>M</v>
          </cell>
          <cell r="D17478">
            <v>15.43</v>
          </cell>
        </row>
        <row r="17479">
          <cell r="A17479" t="str">
            <v>I1064</v>
          </cell>
          <cell r="B17479" t="str">
            <v>ELETRODUTO DE ALUMINIO DE 1"</v>
          </cell>
          <cell r="C17479" t="str">
            <v>M</v>
          </cell>
          <cell r="D17479">
            <v>12.55</v>
          </cell>
        </row>
        <row r="17480">
          <cell r="A17480" t="str">
            <v>I1065</v>
          </cell>
          <cell r="B17480" t="str">
            <v>ELETRODUTO DE ALUMINIO DE 2 1/2"</v>
          </cell>
          <cell r="C17480" t="str">
            <v>M</v>
          </cell>
          <cell r="D17480">
            <v>33.659999999999997</v>
          </cell>
        </row>
        <row r="17481">
          <cell r="A17481" t="str">
            <v>I1066</v>
          </cell>
          <cell r="B17481" t="str">
            <v>ELETRODUTO DE ALUMINIO DE 2"</v>
          </cell>
          <cell r="C17481" t="str">
            <v>M</v>
          </cell>
          <cell r="D17481">
            <v>28.15</v>
          </cell>
        </row>
        <row r="17482">
          <cell r="A17482" t="str">
            <v>I1067</v>
          </cell>
          <cell r="B17482" t="str">
            <v>ELETRODUTO DE ALUMINIO DE 3/4"</v>
          </cell>
          <cell r="C17482" t="str">
            <v>M</v>
          </cell>
          <cell r="D17482">
            <v>10.4</v>
          </cell>
        </row>
        <row r="17483">
          <cell r="A17483" t="str">
            <v>I8371</v>
          </cell>
          <cell r="B17483" t="str">
            <v>ELETRODUTO DE ALUMÍNIO, INCLUSIVE CONEXÕES 3"</v>
          </cell>
          <cell r="C17483" t="str">
            <v>M</v>
          </cell>
          <cell r="D17483">
            <v>56.15</v>
          </cell>
        </row>
        <row r="17484">
          <cell r="A17484" t="str">
            <v>I1068</v>
          </cell>
          <cell r="B17484" t="str">
            <v>ELETRODUTO DE PVC RIGIDO 1 1/2''</v>
          </cell>
          <cell r="C17484" t="str">
            <v>M</v>
          </cell>
          <cell r="D17484">
            <v>7.76</v>
          </cell>
        </row>
        <row r="17485">
          <cell r="A17485" t="str">
            <v>I1069</v>
          </cell>
          <cell r="B17485" t="str">
            <v>ELETRODUTO DE PVC RIGIDO 1 1/4''</v>
          </cell>
          <cell r="C17485" t="str">
            <v>M</v>
          </cell>
          <cell r="D17485">
            <v>6.08</v>
          </cell>
        </row>
        <row r="17486">
          <cell r="A17486" t="str">
            <v>I1070</v>
          </cell>
          <cell r="B17486" t="str">
            <v>ELETRODUTO DE PVC RIGIDO 1''</v>
          </cell>
          <cell r="C17486" t="str">
            <v>M</v>
          </cell>
          <cell r="D17486">
            <v>4.05</v>
          </cell>
        </row>
        <row r="17487">
          <cell r="A17487" t="str">
            <v>I1071</v>
          </cell>
          <cell r="B17487" t="str">
            <v>ELETRODUTO DE PVC RIGIDO 1/2''</v>
          </cell>
          <cell r="C17487" t="str">
            <v>M</v>
          </cell>
          <cell r="D17487">
            <v>2.2200000000000002</v>
          </cell>
        </row>
        <row r="17488">
          <cell r="A17488" t="str">
            <v>I1072</v>
          </cell>
          <cell r="B17488" t="str">
            <v>ELETRODUTO DE PVC RIGIDO 2 1/2''</v>
          </cell>
          <cell r="C17488" t="str">
            <v>M</v>
          </cell>
          <cell r="D17488">
            <v>18.079999999999998</v>
          </cell>
        </row>
        <row r="17489">
          <cell r="A17489" t="str">
            <v>I1073</v>
          </cell>
          <cell r="B17489" t="str">
            <v>ELETRODUTO DE PVC RIGIDO 2''</v>
          </cell>
          <cell r="C17489" t="str">
            <v>M</v>
          </cell>
          <cell r="D17489">
            <v>8.43</v>
          </cell>
        </row>
        <row r="17490">
          <cell r="A17490" t="str">
            <v>I1074</v>
          </cell>
          <cell r="B17490" t="str">
            <v>ELETRODUTO DE PVC RIGIDO 3''</v>
          </cell>
          <cell r="C17490" t="str">
            <v>M</v>
          </cell>
          <cell r="D17490">
            <v>21.71</v>
          </cell>
        </row>
        <row r="17491">
          <cell r="A17491" t="str">
            <v>I1075</v>
          </cell>
          <cell r="B17491" t="str">
            <v>ELETRODUTO DE PVC RIGIDO 3/4''</v>
          </cell>
          <cell r="C17491" t="str">
            <v>M</v>
          </cell>
          <cell r="D17491">
            <v>3.22</v>
          </cell>
        </row>
        <row r="17492">
          <cell r="A17492" t="str">
            <v>I1076</v>
          </cell>
          <cell r="B17492" t="str">
            <v>ELETRODUTO DE PVC RIGIDO 4''</v>
          </cell>
          <cell r="C17492" t="str">
            <v>M</v>
          </cell>
          <cell r="D17492">
            <v>31.71</v>
          </cell>
        </row>
        <row r="17493">
          <cell r="A17493" t="str">
            <v>I1077</v>
          </cell>
          <cell r="B17493" t="str">
            <v>ELETRODUTO FERRO CLASSE LI ESMALTADO 1 1/2''</v>
          </cell>
          <cell r="C17493" t="str">
            <v>M</v>
          </cell>
          <cell r="D17493">
            <v>15.6</v>
          </cell>
        </row>
        <row r="17494">
          <cell r="A17494" t="str">
            <v>I1078</v>
          </cell>
          <cell r="B17494" t="str">
            <v>ELETRODUTO FERRO CLASSE LI ESMALTADO 1 1/4''</v>
          </cell>
          <cell r="C17494" t="str">
            <v>M</v>
          </cell>
          <cell r="D17494">
            <v>12.38</v>
          </cell>
        </row>
        <row r="17495">
          <cell r="A17495" t="str">
            <v>I1079</v>
          </cell>
          <cell r="B17495" t="str">
            <v>ELETRODUTO FERRO CLASSE LI ESMALTADO 1''</v>
          </cell>
          <cell r="C17495" t="str">
            <v>M</v>
          </cell>
          <cell r="D17495">
            <v>8.99</v>
          </cell>
        </row>
        <row r="17496">
          <cell r="A17496" t="str">
            <v>I1080</v>
          </cell>
          <cell r="B17496" t="str">
            <v>ELETRODUTO FERRO CLASSE LI ESMALTADO 1/2''</v>
          </cell>
          <cell r="C17496" t="str">
            <v>M</v>
          </cell>
          <cell r="D17496">
            <v>5.66</v>
          </cell>
        </row>
        <row r="17497">
          <cell r="A17497" t="str">
            <v>I1081</v>
          </cell>
          <cell r="B17497" t="str">
            <v>ELETRODUTO FERRO CLASSE LI ESMALTADO 2''</v>
          </cell>
          <cell r="C17497" t="str">
            <v>M</v>
          </cell>
          <cell r="D17497">
            <v>25.9</v>
          </cell>
        </row>
        <row r="17498">
          <cell r="A17498" t="str">
            <v>I1083</v>
          </cell>
          <cell r="B17498" t="str">
            <v>ELETRODUTO FERRO CLASSE LI ESMALTADO 3/4''</v>
          </cell>
          <cell r="C17498" t="str">
            <v>M</v>
          </cell>
          <cell r="D17498">
            <v>6.33</v>
          </cell>
        </row>
        <row r="17499">
          <cell r="A17499" t="str">
            <v>I6277</v>
          </cell>
          <cell r="B17499" t="str">
            <v>ELETRODUTO FLEXÍVEL SEALTUBE DN 1"</v>
          </cell>
          <cell r="C17499" t="str">
            <v>M</v>
          </cell>
          <cell r="D17499">
            <v>6.37</v>
          </cell>
        </row>
        <row r="17500">
          <cell r="A17500" t="str">
            <v>I6279</v>
          </cell>
          <cell r="B17500" t="str">
            <v>ELETRODUTO FLEXÍVEL SEALTUBE DN 3/4"</v>
          </cell>
          <cell r="C17500" t="str">
            <v>M</v>
          </cell>
          <cell r="D17500">
            <v>4.92</v>
          </cell>
        </row>
        <row r="17501">
          <cell r="A17501" t="str">
            <v>I1084</v>
          </cell>
          <cell r="B17501" t="str">
            <v>ELETRODUTO FLEXIVEL TIPO GARGANTA</v>
          </cell>
          <cell r="C17501" t="str">
            <v>M</v>
          </cell>
          <cell r="D17501">
            <v>1.88</v>
          </cell>
        </row>
        <row r="17502">
          <cell r="A17502" t="str">
            <v>I1085</v>
          </cell>
          <cell r="B17502" t="str">
            <v>ELETRODUTO TIPO CONDULETE DE PVC DE 1"</v>
          </cell>
          <cell r="C17502" t="str">
            <v>M</v>
          </cell>
          <cell r="D17502">
            <v>8.27</v>
          </cell>
        </row>
        <row r="17503">
          <cell r="A17503" t="str">
            <v>I1086</v>
          </cell>
          <cell r="B17503" t="str">
            <v>ELETRODUTO TIPO CONDULETE DE PVC DE 1/2"</v>
          </cell>
          <cell r="C17503" t="str">
            <v>M</v>
          </cell>
          <cell r="D17503">
            <v>4.33</v>
          </cell>
        </row>
        <row r="17504">
          <cell r="A17504" t="str">
            <v>I1087</v>
          </cell>
          <cell r="B17504" t="str">
            <v>ELETRODUTO TIPO CONDULETE DE PVC DE 3/4"</v>
          </cell>
          <cell r="C17504" t="str">
            <v>M</v>
          </cell>
          <cell r="D17504">
            <v>5.13</v>
          </cell>
        </row>
        <row r="17505">
          <cell r="A17505" t="str">
            <v>I1088</v>
          </cell>
          <cell r="B17505" t="str">
            <v>ELETROTECNICO MONTADOR</v>
          </cell>
          <cell r="C17505" t="str">
            <v>H</v>
          </cell>
          <cell r="D17505">
            <v>6.49</v>
          </cell>
        </row>
        <row r="17506">
          <cell r="A17506" t="str">
            <v>I7510</v>
          </cell>
          <cell r="B17506" t="str">
            <v>ELEVADOR C/ CABINE EM AÇO INOX ESCOVADO C/ 2 PORTAS CORREDIÇAS NAS FACES ANTERIOR E POSTERIOR, C/ SIST. TRATOR/PROPULSÃO P/ 3 PARADAS - CAP 20 PESSOAS</v>
          </cell>
          <cell r="C17506" t="str">
            <v>UN</v>
          </cell>
          <cell r="D17506">
            <v>212769.91</v>
          </cell>
        </row>
        <row r="17507">
          <cell r="A17507" t="str">
            <v>I7948</v>
          </cell>
          <cell r="B17507" t="str">
            <v>ELEVADOR CAPACIDADE 225 Kg, 3 PASSAGEIROS OU CADEIRA DE RODAS + 1 ACOMPANHANTE, CABINE E PORTAS DE AÇO INOXIDÁVEL ESCOVADO, 3 PARADAS, VELOC. 0,25m/seg</v>
          </cell>
          <cell r="C17507" t="str">
            <v>UN</v>
          </cell>
          <cell r="D17507">
            <v>212769.91</v>
          </cell>
        </row>
        <row r="17508">
          <cell r="A17508" t="str">
            <v>I8259</v>
          </cell>
          <cell r="B17508" t="str">
            <v>ELEVADOR PARA 10 PESSOAS VELOCIDADE 60m/min - 3 PARADAS</v>
          </cell>
          <cell r="C17508" t="str">
            <v>UN</v>
          </cell>
          <cell r="D17508">
            <v>115604.99</v>
          </cell>
        </row>
        <row r="17509">
          <cell r="A17509" t="str">
            <v>I2313</v>
          </cell>
          <cell r="B17509" t="str">
            <v>ELO FUSIVEL 1H</v>
          </cell>
          <cell r="C17509" t="str">
            <v>UN</v>
          </cell>
          <cell r="D17509">
            <v>2.14</v>
          </cell>
        </row>
        <row r="17510">
          <cell r="A17510" t="str">
            <v>I2315</v>
          </cell>
          <cell r="B17510" t="str">
            <v>ELO FUSIVEL 3H</v>
          </cell>
          <cell r="C17510" t="str">
            <v>UN</v>
          </cell>
          <cell r="D17510">
            <v>2.14</v>
          </cell>
        </row>
        <row r="17511">
          <cell r="A17511" t="str">
            <v>I6020</v>
          </cell>
          <cell r="B17511" t="str">
            <v>EMENDA PARA LEITO ABA 100mm C/ PARAFUSOS EM INOX</v>
          </cell>
          <cell r="C17511" t="str">
            <v>UN</v>
          </cell>
          <cell r="D17511">
            <v>36.97</v>
          </cell>
        </row>
        <row r="17512">
          <cell r="A17512" t="str">
            <v>I1089</v>
          </cell>
          <cell r="B17512" t="str">
            <v>EMULSÃO ADESIVA</v>
          </cell>
          <cell r="C17512" t="str">
            <v>KG</v>
          </cell>
          <cell r="D17512">
            <v>7.33</v>
          </cell>
        </row>
        <row r="17513">
          <cell r="A17513" t="str">
            <v>I1090</v>
          </cell>
          <cell r="B17513" t="str">
            <v>EMULSÃO ASFALTICA</v>
          </cell>
          <cell r="C17513" t="str">
            <v>KG</v>
          </cell>
          <cell r="D17513">
            <v>6.54</v>
          </cell>
        </row>
        <row r="17514">
          <cell r="A17514" t="str">
            <v>I2320</v>
          </cell>
          <cell r="B17514" t="str">
            <v>ENCANADOR</v>
          </cell>
          <cell r="C17514" t="str">
            <v>H</v>
          </cell>
          <cell r="D17514">
            <v>6.49</v>
          </cell>
        </row>
        <row r="17515">
          <cell r="A17515" t="str">
            <v>I2510</v>
          </cell>
          <cell r="B17515" t="str">
            <v>ENCARREGADO DE SERVIÇOS</v>
          </cell>
          <cell r="C17515" t="str">
            <v>H</v>
          </cell>
          <cell r="D17515">
            <v>12.33</v>
          </cell>
        </row>
        <row r="17516">
          <cell r="A17516" t="str">
            <v>I6815</v>
          </cell>
          <cell r="B17516" t="str">
            <v>ENCARREGADO DE TURMA / FEITOR</v>
          </cell>
          <cell r="C17516" t="str">
            <v>H</v>
          </cell>
          <cell r="D17516">
            <v>8.32</v>
          </cell>
        </row>
        <row r="17517">
          <cell r="A17517" t="str">
            <v>I8591</v>
          </cell>
          <cell r="B17517" t="str">
            <v>ENCARREGADO DE TURMA / FEITOR</v>
          </cell>
          <cell r="C17517" t="str">
            <v>HxMÊS</v>
          </cell>
          <cell r="D17517">
            <v>2769.99</v>
          </cell>
        </row>
        <row r="17518">
          <cell r="A17518" t="str">
            <v>I8590</v>
          </cell>
          <cell r="B17518" t="str">
            <v>ENCARREGADO GERAL/MESTRE DE OBRA</v>
          </cell>
          <cell r="C17518" t="str">
            <v>HxMÊS</v>
          </cell>
          <cell r="D17518">
            <v>4445.8392999999996</v>
          </cell>
        </row>
        <row r="17519">
          <cell r="A17519" t="str">
            <v>I2321</v>
          </cell>
          <cell r="B17519" t="str">
            <v>ENERGIA ELETRICA</v>
          </cell>
          <cell r="C17519" t="str">
            <v>KWH</v>
          </cell>
          <cell r="D17519">
            <v>0.51</v>
          </cell>
        </row>
        <row r="17520">
          <cell r="A17520" t="str">
            <v>I8602</v>
          </cell>
          <cell r="B17520" t="str">
            <v>ENFERMEIRO</v>
          </cell>
          <cell r="C17520" t="str">
            <v>HxMÊS</v>
          </cell>
          <cell r="D17520">
            <v>2780.8229999999999</v>
          </cell>
        </row>
        <row r="17521">
          <cell r="A17521" t="str">
            <v>I1091</v>
          </cell>
          <cell r="B17521" t="str">
            <v>ENGATE CROMADO</v>
          </cell>
          <cell r="C17521" t="str">
            <v>UN</v>
          </cell>
          <cell r="D17521">
            <v>21.8</v>
          </cell>
        </row>
        <row r="17522">
          <cell r="A17522" t="str">
            <v>I1092</v>
          </cell>
          <cell r="B17522" t="str">
            <v>ENGATE DE PVC</v>
          </cell>
          <cell r="C17522" t="str">
            <v>UN</v>
          </cell>
          <cell r="D17522">
            <v>3.95</v>
          </cell>
        </row>
        <row r="17523">
          <cell r="A17523" t="str">
            <v>I2322</v>
          </cell>
          <cell r="B17523" t="str">
            <v>ENGENHEIRO</v>
          </cell>
          <cell r="C17523" t="str">
            <v>H</v>
          </cell>
          <cell r="D17523">
            <v>28.92</v>
          </cell>
        </row>
        <row r="17524">
          <cell r="A17524" t="str">
            <v>I8960</v>
          </cell>
          <cell r="B17524" t="str">
            <v>ENGENHEIRO COORDENADOR</v>
          </cell>
          <cell r="C17524" t="str">
            <v>HXMÊS</v>
          </cell>
          <cell r="D17524">
            <v>22665.018199999999</v>
          </cell>
        </row>
        <row r="17525">
          <cell r="A17525" t="str">
            <v>I8585</v>
          </cell>
          <cell r="B17525" t="str">
            <v>ENGENHEIRO DE SEGURANÇA DO TRABALHO</v>
          </cell>
          <cell r="C17525" t="str">
            <v>HxMÊS</v>
          </cell>
          <cell r="D17525">
            <v>17434.6335</v>
          </cell>
        </row>
        <row r="17526">
          <cell r="A17526" t="str">
            <v>I8584</v>
          </cell>
          <cell r="B17526" t="str">
            <v>ENGENHEIRO JÚNIOR</v>
          </cell>
          <cell r="C17526" t="str">
            <v>HxMÊS</v>
          </cell>
          <cell r="D17526">
            <v>9589.41</v>
          </cell>
        </row>
        <row r="17527">
          <cell r="A17527" t="str">
            <v>I8583</v>
          </cell>
          <cell r="B17527" t="str">
            <v>ENGENHEIRO PLENO</v>
          </cell>
          <cell r="C17527" t="str">
            <v>HxMÊS</v>
          </cell>
          <cell r="D17527">
            <v>14383.582</v>
          </cell>
        </row>
        <row r="17528">
          <cell r="A17528" t="str">
            <v>I8582</v>
          </cell>
          <cell r="B17528" t="str">
            <v>ENGENHEIRO SENIOR</v>
          </cell>
          <cell r="C17528" t="str">
            <v>HxMÊS</v>
          </cell>
          <cell r="D17528">
            <v>18306.362499999999</v>
          </cell>
        </row>
        <row r="17529">
          <cell r="A17529" t="str">
            <v>I2324</v>
          </cell>
          <cell r="B17529" t="str">
            <v>EQUIPAMENTO DE REBAIXAMENTO DE LENÇOL FREATICO</v>
          </cell>
          <cell r="C17529" t="str">
            <v>DIA</v>
          </cell>
          <cell r="D17529">
            <v>225</v>
          </cell>
        </row>
        <row r="17530">
          <cell r="A17530" t="str">
            <v>I6717</v>
          </cell>
          <cell r="B17530" t="str">
            <v>EQUIPAMENTO GINASIUM, CONFEC. EM TUBO VAPOR E PINTURA ESMALTE SINTÉTICO</v>
          </cell>
          <cell r="C17530" t="str">
            <v>UN</v>
          </cell>
          <cell r="D17530">
            <v>711.18499999999995</v>
          </cell>
        </row>
        <row r="17531">
          <cell r="A17531" t="str">
            <v>I6242</v>
          </cell>
          <cell r="B17531" t="str">
            <v>EQUIPAMENTO P/ CLORAÇÃO, CLORADOR DE PASTILHAS, TIPO SANY-CLOR 5000 INCL. INSTALAÇÃO</v>
          </cell>
          <cell r="C17531" t="str">
            <v>UN</v>
          </cell>
          <cell r="D17531">
            <v>777.48</v>
          </cell>
        </row>
        <row r="17532">
          <cell r="A17532" t="str">
            <v>I7433</v>
          </cell>
          <cell r="B17532" t="str">
            <v>EQUIPAMENTO P/ CLORAÇÃO, PASTILHAS TIPO CLOROPLAST 1040</v>
          </cell>
          <cell r="C17532" t="str">
            <v>KG</v>
          </cell>
          <cell r="D17532">
            <v>30.82</v>
          </cell>
        </row>
        <row r="17533">
          <cell r="A17533" t="str">
            <v>I8609</v>
          </cell>
          <cell r="B17533" t="str">
            <v>EQUIPAMENTOS DE LABORATÓRIO</v>
          </cell>
          <cell r="C17533" t="str">
            <v>UNxMÊS</v>
          </cell>
          <cell r="D17533">
            <v>2850</v>
          </cell>
        </row>
        <row r="17534">
          <cell r="A17534" t="str">
            <v>I8608</v>
          </cell>
          <cell r="B17534" t="str">
            <v>EQUIPAMENTOS DE TOPOGRAFIA</v>
          </cell>
          <cell r="C17534" t="str">
            <v>UNxMÊS</v>
          </cell>
          <cell r="D17534">
            <v>2800</v>
          </cell>
        </row>
        <row r="17535">
          <cell r="A17535" t="str">
            <v>I1093</v>
          </cell>
          <cell r="B17535" t="str">
            <v>ESCADA HELICOIDAL PM CONCRETO D=1,0M</v>
          </cell>
          <cell r="C17535" t="str">
            <v>M</v>
          </cell>
          <cell r="D17535">
            <v>510</v>
          </cell>
        </row>
        <row r="17536">
          <cell r="A17536" t="str">
            <v>I2474</v>
          </cell>
          <cell r="B17536" t="str">
            <v>ESCADA HORIZANTAL E VERTICAL, CONFEC. EM TUBO VAPOR E PINTURA ESMALTE SINTETICO</v>
          </cell>
          <cell r="C17536" t="str">
            <v>UN</v>
          </cell>
          <cell r="D17536">
            <v>426.71100000000001</v>
          </cell>
        </row>
        <row r="17537">
          <cell r="A17537" t="str">
            <v>I8235</v>
          </cell>
          <cell r="B17537" t="str">
            <v>ESCADA PRÉ-MOLDADA EM CONCRETO Ø = 1,80m - h = 3,50m - FORNECIMENTO / MONTAGEM</v>
          </cell>
          <cell r="C17537" t="str">
            <v>UN</v>
          </cell>
          <cell r="D17537">
            <v>2656</v>
          </cell>
        </row>
        <row r="17538">
          <cell r="A17538" t="str">
            <v>I8566</v>
          </cell>
          <cell r="B17538" t="str">
            <v>ESCANERIZAÇÃO DE PLANTA FORMATO A4</v>
          </cell>
          <cell r="C17538" t="str">
            <v>M</v>
          </cell>
          <cell r="D17538">
            <v>1.27</v>
          </cell>
        </row>
        <row r="17539">
          <cell r="A17539" t="str">
            <v>I2635</v>
          </cell>
          <cell r="B17539" t="str">
            <v>ESCAVADEIRA HIDRÁULICA</v>
          </cell>
          <cell r="C17539" t="str">
            <v>UN</v>
          </cell>
          <cell r="D17539">
            <v>816641</v>
          </cell>
        </row>
        <row r="17540">
          <cell r="A17540" t="str">
            <v>I0621</v>
          </cell>
          <cell r="B17540" t="str">
            <v>ESCAVADEIRA HIDRÁULICA (CHI)</v>
          </cell>
          <cell r="C17540" t="str">
            <v>H</v>
          </cell>
          <cell r="D17540">
            <v>40.568382352941178</v>
          </cell>
        </row>
        <row r="17541">
          <cell r="A17541" t="str">
            <v>I0735</v>
          </cell>
          <cell r="B17541" t="str">
            <v>ESCAVADEIRA HIDRÁULICA (CHP)</v>
          </cell>
          <cell r="C17541" t="str">
            <v>H</v>
          </cell>
          <cell r="D17541">
            <v>184.38732352941176</v>
          </cell>
        </row>
        <row r="17542">
          <cell r="A17542" t="str">
            <v>I2636</v>
          </cell>
          <cell r="B17542" t="str">
            <v>ESCAVADEIRA HIDRÁULICA - ALUGUEL</v>
          </cell>
          <cell r="C17542" t="str">
            <v>UN</v>
          </cell>
          <cell r="D17542">
            <v>816641</v>
          </cell>
        </row>
        <row r="17543">
          <cell r="A17543" t="str">
            <v>I0622</v>
          </cell>
          <cell r="B17543" t="str">
            <v>ESCAVADEIRA HIDRÁULICA - ALUGUEL (CHI)</v>
          </cell>
          <cell r="C17543" t="str">
            <v>H</v>
          </cell>
          <cell r="D17543">
            <v>39.873529411764707</v>
          </cell>
        </row>
        <row r="17544">
          <cell r="A17544" t="str">
            <v>I0736</v>
          </cell>
          <cell r="B17544" t="str">
            <v>ESCAVADEIRA HIDRÁULICA - ALUGUEL (CHP)</v>
          </cell>
          <cell r="C17544" t="str">
            <v>H</v>
          </cell>
          <cell r="D17544">
            <v>137.07252352941177</v>
          </cell>
        </row>
        <row r="17545">
          <cell r="A17545" t="str">
            <v>I1094</v>
          </cell>
          <cell r="B17545" t="str">
            <v>ESCORA DE 20CM</v>
          </cell>
          <cell r="C17545" t="str">
            <v>M</v>
          </cell>
          <cell r="D17545">
            <v>7.5</v>
          </cell>
        </row>
        <row r="17546">
          <cell r="A17546" t="str">
            <v>I1095</v>
          </cell>
          <cell r="B17546" t="str">
            <v>ESCORA METALICA - LOCAÇÃO</v>
          </cell>
          <cell r="C17546" t="str">
            <v>UN</v>
          </cell>
          <cell r="D17546">
            <v>8</v>
          </cell>
        </row>
        <row r="17547">
          <cell r="A17547" t="str">
            <v>I1014</v>
          </cell>
          <cell r="B17547" t="str">
            <v>ESCORAMENTO METÁLICO P/ CIMBRAMENTO C/ CONTRAVENTAMENTO</v>
          </cell>
          <cell r="C17547" t="str">
            <v>M3xMÊS</v>
          </cell>
          <cell r="D17547">
            <v>7</v>
          </cell>
        </row>
        <row r="17548">
          <cell r="A17548" t="str">
            <v>I2513</v>
          </cell>
          <cell r="B17548" t="str">
            <v>ESCORAMENTO TUBULAR</v>
          </cell>
          <cell r="C17548" t="str">
            <v>M3</v>
          </cell>
          <cell r="D17548">
            <v>22</v>
          </cell>
        </row>
        <row r="17549">
          <cell r="A17549" t="str">
            <v>I2475</v>
          </cell>
          <cell r="B17549" t="str">
            <v>ESCORREGADOR GRANDE, CONFEC. EM TUBO VAPOR E PINTURA ESMALTE SINTETICO</v>
          </cell>
          <cell r="C17549" t="str">
            <v>UN</v>
          </cell>
          <cell r="D17549">
            <v>331.88639999999998</v>
          </cell>
        </row>
        <row r="17550">
          <cell r="A17550" t="str">
            <v>I6718</v>
          </cell>
          <cell r="B17550" t="str">
            <v>ESCORREGADOR PEQUENO,  CONFEC. EM TUBO VAPOR E PINTURA ESMALTE SINTÉTICO</v>
          </cell>
          <cell r="C17550" t="str">
            <v>UN</v>
          </cell>
          <cell r="D17550">
            <v>414.85789999999997</v>
          </cell>
        </row>
        <row r="17551">
          <cell r="A17551" t="str">
            <v>I1096</v>
          </cell>
          <cell r="B17551" t="str">
            <v>ESFERA PM-CONCRETO, D=25CM</v>
          </cell>
          <cell r="C17551" t="str">
            <v>UN</v>
          </cell>
          <cell r="D17551">
            <v>20.8</v>
          </cell>
        </row>
        <row r="17552">
          <cell r="A17552" t="str">
            <v>I1097</v>
          </cell>
          <cell r="B17552" t="str">
            <v>ESFERA PM-CONCRETO, D=40CM</v>
          </cell>
          <cell r="C17552" t="str">
            <v>UN</v>
          </cell>
          <cell r="D17552">
            <v>34</v>
          </cell>
        </row>
        <row r="17553">
          <cell r="A17553" t="str">
            <v>I1098</v>
          </cell>
          <cell r="B17553" t="str">
            <v>ESGUICHO C/ENGATE RÁPIDO 2 1/2X5/8''</v>
          </cell>
          <cell r="C17553" t="str">
            <v>UN</v>
          </cell>
          <cell r="D17553">
            <v>90</v>
          </cell>
        </row>
        <row r="17554">
          <cell r="A17554" t="str">
            <v>I8237</v>
          </cell>
          <cell r="B17554" t="str">
            <v>ESGUICHO DE AGULHA 1/2" x 1/2"</v>
          </cell>
          <cell r="C17554" t="str">
            <v>UN</v>
          </cell>
          <cell r="D17554">
            <v>64.5</v>
          </cell>
        </row>
        <row r="17555">
          <cell r="A17555" t="str">
            <v>I1099</v>
          </cell>
          <cell r="B17555" t="str">
            <v>ESMALTE A BASE DE BORRACHA CLORADA</v>
          </cell>
          <cell r="C17555" t="str">
            <v>L</v>
          </cell>
          <cell r="D17555">
            <v>39.96</v>
          </cell>
        </row>
        <row r="17556">
          <cell r="A17556" t="str">
            <v>I1100</v>
          </cell>
          <cell r="B17556" t="str">
            <v>ESMALTE SINTETICO</v>
          </cell>
          <cell r="C17556" t="str">
            <v>L</v>
          </cell>
          <cell r="D17556">
            <v>11.79</v>
          </cell>
        </row>
        <row r="17557">
          <cell r="A17557" t="str">
            <v>I1101</v>
          </cell>
          <cell r="B17557" t="str">
            <v>ESMERIL N.36</v>
          </cell>
          <cell r="C17557" t="str">
            <v>UN</v>
          </cell>
          <cell r="D17557">
            <v>20.83</v>
          </cell>
        </row>
        <row r="17558">
          <cell r="A17558" t="str">
            <v>I1102</v>
          </cell>
          <cell r="B17558" t="str">
            <v>ESMERIL N.60</v>
          </cell>
          <cell r="C17558" t="str">
            <v>UN</v>
          </cell>
          <cell r="D17558">
            <v>22.63</v>
          </cell>
        </row>
        <row r="17559">
          <cell r="A17559" t="str">
            <v>I2680</v>
          </cell>
          <cell r="B17559" t="str">
            <v>ESMERILHADEIRA INDUSTRIAL</v>
          </cell>
          <cell r="C17559" t="str">
            <v>UN</v>
          </cell>
          <cell r="D17559">
            <v>1089</v>
          </cell>
        </row>
        <row r="17560">
          <cell r="A17560" t="str">
            <v>I0623</v>
          </cell>
          <cell r="B17560" t="str">
            <v>ESMERILHADEIRA INDUSTRIAL (CHI)</v>
          </cell>
          <cell r="C17560" t="str">
            <v>H</v>
          </cell>
          <cell r="D17560">
            <v>5.6700000000000007E-2</v>
          </cell>
        </row>
        <row r="17561">
          <cell r="A17561" t="str">
            <v>I0737</v>
          </cell>
          <cell r="B17561" t="str">
            <v>ESMERILHADEIRA INDUSTRIAL (CHP)</v>
          </cell>
          <cell r="C17561" t="str">
            <v>H</v>
          </cell>
          <cell r="D17561">
            <v>0.95820000000000005</v>
          </cell>
        </row>
        <row r="17562">
          <cell r="A17562" t="str">
            <v>I2325</v>
          </cell>
          <cell r="B17562" t="str">
            <v>ESMERILHADOR</v>
          </cell>
          <cell r="C17562" t="str">
            <v>H</v>
          </cell>
          <cell r="D17562">
            <v>6.49</v>
          </cell>
        </row>
        <row r="17563">
          <cell r="A17563" t="str">
            <v>I1104</v>
          </cell>
          <cell r="B17563" t="str">
            <v>ESPAÇADOR (MAXIPLAC)</v>
          </cell>
          <cell r="C17563" t="str">
            <v>UN</v>
          </cell>
          <cell r="D17563">
            <v>1.8</v>
          </cell>
        </row>
        <row r="17564">
          <cell r="A17564" t="str">
            <v>I0624</v>
          </cell>
          <cell r="B17564" t="str">
            <v>ESPALHADOR DE AGREGADOS REBOC. (CHI)</v>
          </cell>
          <cell r="C17564" t="str">
            <v>H</v>
          </cell>
          <cell r="D17564">
            <v>2.0790000000000002</v>
          </cell>
        </row>
        <row r="17565">
          <cell r="A17565" t="str">
            <v>I0738</v>
          </cell>
          <cell r="B17565" t="str">
            <v>ESPALHADOR DE AGREGADOS REBOC. (CHP)</v>
          </cell>
          <cell r="C17565" t="str">
            <v>H</v>
          </cell>
          <cell r="D17565">
            <v>6.6465000000000005</v>
          </cell>
        </row>
        <row r="17566">
          <cell r="A17566" t="str">
            <v>I2637</v>
          </cell>
          <cell r="B17566" t="str">
            <v>ESPALHADOR DE AGREGADOS REBOCÁVEL</v>
          </cell>
          <cell r="C17566" t="str">
            <v>UN</v>
          </cell>
          <cell r="D17566">
            <v>32666</v>
          </cell>
        </row>
        <row r="17567">
          <cell r="A17567" t="str">
            <v>I1103</v>
          </cell>
          <cell r="B17567" t="str">
            <v>ESPARGIDOR PARA MICTORIO</v>
          </cell>
          <cell r="C17567" t="str">
            <v>UN</v>
          </cell>
          <cell r="D17567">
            <v>25.3</v>
          </cell>
        </row>
        <row r="17568">
          <cell r="A17568" t="str">
            <v>I1105</v>
          </cell>
          <cell r="B17568" t="str">
            <v>ESPELHO 4''X2'' OU 3"X3"</v>
          </cell>
          <cell r="C17568" t="str">
            <v>UN</v>
          </cell>
          <cell r="D17568">
            <v>3.81</v>
          </cell>
        </row>
        <row r="17569">
          <cell r="A17569" t="str">
            <v>I1106</v>
          </cell>
          <cell r="B17569" t="str">
            <v>ESPELHO 4''X4''</v>
          </cell>
          <cell r="C17569" t="str">
            <v>UN</v>
          </cell>
          <cell r="D17569">
            <v>4.6100000000000003</v>
          </cell>
        </row>
        <row r="17570">
          <cell r="A17570" t="str">
            <v>I8634</v>
          </cell>
          <cell r="B17570" t="str">
            <v>ESPELHO EM GRANITO OUTRAS CORES ESP. 3cm E ALTURA 10cm</v>
          </cell>
          <cell r="C17570" t="str">
            <v>M</v>
          </cell>
          <cell r="D17570">
            <v>24.53</v>
          </cell>
        </row>
        <row r="17571">
          <cell r="A17571" t="str">
            <v>I1107</v>
          </cell>
          <cell r="B17571" t="str">
            <v>ESPELHO TIPO CRISMETAL,MOD. P/WC (INSTALADO)</v>
          </cell>
          <cell r="C17571" t="str">
            <v>UN</v>
          </cell>
          <cell r="D17571">
            <v>78.900000000000006</v>
          </cell>
        </row>
        <row r="17572">
          <cell r="A17572" t="str">
            <v>I2326</v>
          </cell>
          <cell r="B17572" t="str">
            <v>ESPOLETA</v>
          </cell>
          <cell r="C17572" t="str">
            <v>UN</v>
          </cell>
          <cell r="D17572">
            <v>2.35</v>
          </cell>
        </row>
        <row r="17573">
          <cell r="A17573" t="str">
            <v>I1108</v>
          </cell>
          <cell r="B17573" t="str">
            <v>ESPUMA DE POLIURETANO</v>
          </cell>
          <cell r="C17573" t="str">
            <v>M3</v>
          </cell>
          <cell r="D17573">
            <v>67.69</v>
          </cell>
        </row>
        <row r="17574">
          <cell r="A17574" t="str">
            <v>I1109</v>
          </cell>
          <cell r="B17574" t="str">
            <v>ESTABILIZADOR DE TENSÃO/CORRENTE DE 10KVA</v>
          </cell>
          <cell r="C17574" t="str">
            <v>UN</v>
          </cell>
          <cell r="D17574">
            <v>1197.6300000000001</v>
          </cell>
        </row>
        <row r="17575">
          <cell r="A17575" t="str">
            <v>I1110</v>
          </cell>
          <cell r="B17575" t="str">
            <v>ESTABILIZADOR DE TENSÃO/CORRENTE DE 1KV</v>
          </cell>
          <cell r="C17575" t="str">
            <v>UN</v>
          </cell>
          <cell r="D17575">
            <v>172.4</v>
          </cell>
        </row>
        <row r="17576">
          <cell r="A17576" t="str">
            <v>I1111</v>
          </cell>
          <cell r="B17576" t="str">
            <v>ESTABILIZADOR DE TENSÃO/CORRENTE DE 3KV</v>
          </cell>
          <cell r="C17576" t="str">
            <v>UN</v>
          </cell>
          <cell r="D17576">
            <v>263.48</v>
          </cell>
        </row>
        <row r="17577">
          <cell r="A17577" t="str">
            <v>I1112</v>
          </cell>
          <cell r="B17577" t="str">
            <v>ESTABILIZADOR DE TENSÃO/CORRENTE DE 5KV</v>
          </cell>
          <cell r="C17577" t="str">
            <v>UN</v>
          </cell>
          <cell r="D17577">
            <v>447.1</v>
          </cell>
        </row>
        <row r="17578">
          <cell r="A17578" t="str">
            <v>I1113</v>
          </cell>
          <cell r="B17578" t="str">
            <v>ESTABILIZADOR DE TENSÃO/CORRENTE DE 7.5 KVA</v>
          </cell>
          <cell r="C17578" t="str">
            <v>UN</v>
          </cell>
          <cell r="D17578">
            <v>745.18</v>
          </cell>
        </row>
        <row r="17579">
          <cell r="A17579" t="str">
            <v>I2327</v>
          </cell>
          <cell r="B17579" t="str">
            <v>ESTACA DE CONCRETO ARMADO PONTA VIRADA, L=2.80M</v>
          </cell>
          <cell r="C17579" t="str">
            <v>UN</v>
          </cell>
          <cell r="D17579">
            <v>28</v>
          </cell>
        </row>
        <row r="17580">
          <cell r="A17580" t="str">
            <v>I1114</v>
          </cell>
          <cell r="B17580" t="str">
            <v>ESTACA DE MADEIRA  D=22 cm</v>
          </cell>
          <cell r="C17580" t="str">
            <v>M</v>
          </cell>
          <cell r="D17580">
            <v>27.3</v>
          </cell>
        </row>
        <row r="17581">
          <cell r="A17581" t="str">
            <v>I1115</v>
          </cell>
          <cell r="B17581" t="str">
            <v>ESTACA DE MADEIRA  D=25 cm</v>
          </cell>
          <cell r="C17581" t="str">
            <v>M</v>
          </cell>
          <cell r="D17581">
            <v>32.270000000000003</v>
          </cell>
        </row>
        <row r="17582">
          <cell r="A17582" t="str">
            <v>I1116</v>
          </cell>
          <cell r="B17582" t="str">
            <v>ESTACA FRANKI - 350 MM - CAPACIDADE 55 T</v>
          </cell>
          <cell r="C17582" t="str">
            <v>M</v>
          </cell>
          <cell r="D17582">
            <v>200</v>
          </cell>
        </row>
        <row r="17583">
          <cell r="A17583" t="str">
            <v>I1117</v>
          </cell>
          <cell r="B17583" t="str">
            <v>ESTACA FRANKI - 400 MM - CAPACIDADE 75 T</v>
          </cell>
          <cell r="C17583" t="str">
            <v>M</v>
          </cell>
          <cell r="D17583">
            <v>231.11</v>
          </cell>
        </row>
        <row r="17584">
          <cell r="A17584" t="str">
            <v>I1118</v>
          </cell>
          <cell r="B17584" t="str">
            <v>ESTACA FRANKI - 455 MM - CAPACIDADE 95 T</v>
          </cell>
          <cell r="C17584" t="str">
            <v>M</v>
          </cell>
          <cell r="D17584">
            <v>355.56</v>
          </cell>
        </row>
        <row r="17585">
          <cell r="A17585" t="str">
            <v>I1119</v>
          </cell>
          <cell r="B17585" t="str">
            <v>ESTACA FRANKI - 520 MM - CAPACIDADE 130 T</v>
          </cell>
          <cell r="C17585" t="str">
            <v>M</v>
          </cell>
          <cell r="D17585">
            <v>422.22</v>
          </cell>
        </row>
        <row r="17586">
          <cell r="A17586" t="str">
            <v>I1120</v>
          </cell>
          <cell r="B17586" t="str">
            <v>ESTACA FRANKI - 600 MM - CAPACIDADE 170 T</v>
          </cell>
          <cell r="C17586" t="str">
            <v>M</v>
          </cell>
          <cell r="D17586">
            <v>488.89</v>
          </cell>
        </row>
        <row r="17587">
          <cell r="A17587" t="str">
            <v>I7962</v>
          </cell>
          <cell r="B17587" t="str">
            <v>ESTACA FRANKI - 700 MM - CAPACIDADE 220 T</v>
          </cell>
          <cell r="C17587" t="str">
            <v>M</v>
          </cell>
          <cell r="D17587">
            <v>644.44000000000005</v>
          </cell>
        </row>
        <row r="17588">
          <cell r="A17588" t="str">
            <v>I2329</v>
          </cell>
          <cell r="B17588" t="str">
            <v>ESTOPIM</v>
          </cell>
          <cell r="C17588" t="str">
            <v>M</v>
          </cell>
          <cell r="D17588">
            <v>2.75</v>
          </cell>
        </row>
        <row r="17589">
          <cell r="A17589" t="str">
            <v>I2330</v>
          </cell>
          <cell r="B17589" t="str">
            <v>ESTRONCA EM MADEIRA ROLIÇA</v>
          </cell>
          <cell r="C17589" t="str">
            <v>M</v>
          </cell>
          <cell r="D17589">
            <v>5.5</v>
          </cell>
        </row>
        <row r="17590">
          <cell r="A17590" t="str">
            <v>I8357</v>
          </cell>
          <cell r="B17590" t="str">
            <v>ESTRUTURA DE APOIO CONFECCIONADA EM AÇO INOXIDÁVEL DE 1" E 2"</v>
          </cell>
          <cell r="C17590" t="str">
            <v>KG</v>
          </cell>
          <cell r="D17590">
            <v>47.17</v>
          </cell>
        </row>
        <row r="17591">
          <cell r="A17591" t="str">
            <v>I8354</v>
          </cell>
          <cell r="B17591" t="str">
            <v>ESTRUTURA METÁLICA DE APOIO - PILARES</v>
          </cell>
          <cell r="C17591" t="str">
            <v>KG</v>
          </cell>
          <cell r="D17591">
            <v>12.48</v>
          </cell>
        </row>
        <row r="17592">
          <cell r="A17592" t="str">
            <v>I1137</v>
          </cell>
          <cell r="B17592" t="str">
            <v>ESTRUTURA METALICA DE TRAVES DE FUTSAL</v>
          </cell>
          <cell r="C17592" t="str">
            <v>CJ</v>
          </cell>
          <cell r="D17592">
            <v>853.42200000000003</v>
          </cell>
        </row>
        <row r="17593">
          <cell r="A17593" t="str">
            <v>I1138</v>
          </cell>
          <cell r="B17593" t="str">
            <v>ESTRUTURA METALICA DE TRAVES FUTEBOL DE CAMPO OFICIAL</v>
          </cell>
          <cell r="C17593" t="str">
            <v>CJ</v>
          </cell>
          <cell r="D17593">
            <v>1896.4934000000001</v>
          </cell>
        </row>
        <row r="17594">
          <cell r="A17594" t="str">
            <v>I1139</v>
          </cell>
          <cell r="B17594" t="str">
            <v>ESTRUTURA METALICA P/ BASQUETE</v>
          </cell>
          <cell r="C17594" t="str">
            <v>CJ</v>
          </cell>
          <cell r="D17594">
            <v>1659.4318000000001</v>
          </cell>
        </row>
        <row r="17595">
          <cell r="A17595" t="str">
            <v>I1140</v>
          </cell>
          <cell r="B17595" t="str">
            <v>ESTRUTURA METALICA P/ REDE DE VOLEY</v>
          </cell>
          <cell r="C17595" t="str">
            <v>CJ</v>
          </cell>
          <cell r="D17595">
            <v>343.73939999999999</v>
          </cell>
        </row>
        <row r="17596">
          <cell r="A17596" t="str">
            <v>I8238</v>
          </cell>
          <cell r="B17596" t="str">
            <v>ESTRUTURA PRÉ-FABRICADA EM AÇO GALVANIZADO PARA ESCADA</v>
          </cell>
          <cell r="C17596" t="str">
            <v>KG</v>
          </cell>
          <cell r="D17596">
            <v>28.29</v>
          </cell>
        </row>
        <row r="17597">
          <cell r="A17597" t="str">
            <v>I1142</v>
          </cell>
          <cell r="B17597" t="str">
            <v>ESTUCADOR</v>
          </cell>
          <cell r="C17597" t="str">
            <v>H</v>
          </cell>
          <cell r="D17597">
            <v>6.49</v>
          </cell>
        </row>
        <row r="17598">
          <cell r="A17598" t="str">
            <v>I1143</v>
          </cell>
          <cell r="B17598" t="str">
            <v>EXAUSTOR ELETRICO DOMICILIAR</v>
          </cell>
          <cell r="C17598" t="str">
            <v>UN</v>
          </cell>
          <cell r="D17598">
            <v>201.78</v>
          </cell>
        </row>
        <row r="17599">
          <cell r="A17599" t="str">
            <v>I1144</v>
          </cell>
          <cell r="B17599" t="str">
            <v>EXAUSTOR ELETROMECANICO INDUST. D=400MM</v>
          </cell>
          <cell r="C17599" t="str">
            <v>UN</v>
          </cell>
          <cell r="D17599">
            <v>1457.32</v>
          </cell>
        </row>
        <row r="17600">
          <cell r="A17600" t="str">
            <v>I8688</v>
          </cell>
          <cell r="B17600" t="str">
            <v>EXECUÇÃO DE ESTACA HÉLICE CONTÍNUA COM PERFURATRIZ HIDRÁULICA D=300MM</v>
          </cell>
          <cell r="C17600" t="str">
            <v>M</v>
          </cell>
          <cell r="D17600">
            <v>41.81</v>
          </cell>
        </row>
        <row r="17601">
          <cell r="A17601" t="str">
            <v>I8689</v>
          </cell>
          <cell r="B17601" t="str">
            <v>EXECUÇÃO DE ESTACA HÉLICE CONTÍNUA COM PERFURATRIZ HIDRÁULICA D=400MM</v>
          </cell>
          <cell r="C17601" t="str">
            <v>M</v>
          </cell>
          <cell r="D17601">
            <v>52.81</v>
          </cell>
        </row>
        <row r="17602">
          <cell r="A17602" t="str">
            <v>I8690</v>
          </cell>
          <cell r="B17602" t="str">
            <v>EXECUÇÃO DE ESTACA HÉLICE CONTÍNUA COM PERFURATRIZ HIDRÁULICA D=500MM</v>
          </cell>
          <cell r="C17602" t="str">
            <v>M</v>
          </cell>
          <cell r="D17602">
            <v>63.82</v>
          </cell>
        </row>
        <row r="17603">
          <cell r="A17603" t="str">
            <v>I8691</v>
          </cell>
          <cell r="B17603" t="str">
            <v>EXECUÇÃO DE ESTACA HÉLICE CONTÍNUA COM PERFURATRIZ HIDRÁULICA D=600MM</v>
          </cell>
          <cell r="C17603" t="str">
            <v>M</v>
          </cell>
          <cell r="D17603">
            <v>74.819999999999993</v>
          </cell>
        </row>
        <row r="17604">
          <cell r="A17604" t="str">
            <v>I8692</v>
          </cell>
          <cell r="B17604" t="str">
            <v>EXECUÇÃO DE ESTACA HÉLICE CONTÍNUA COM PERFURATRIZ HIDRÁULICA D=700MM</v>
          </cell>
          <cell r="C17604" t="str">
            <v>M</v>
          </cell>
          <cell r="D17604">
            <v>88.02</v>
          </cell>
        </row>
        <row r="17605">
          <cell r="A17605" t="str">
            <v>I8693</v>
          </cell>
          <cell r="B17605" t="str">
            <v>EXECUÇÃO DE ESTACA HÉLICE CONTÍNUA COM PERFURATRIZ HIDRÁULICA D=800MM</v>
          </cell>
          <cell r="C17605" t="str">
            <v>M</v>
          </cell>
          <cell r="D17605">
            <v>104.53</v>
          </cell>
        </row>
        <row r="17606">
          <cell r="A17606" t="str">
            <v>I8261</v>
          </cell>
          <cell r="B17606" t="str">
            <v>EXECUÇÃO DE FURO EM CONCRETO COM BROCA - Ø 1 1/2" A 2"</v>
          </cell>
          <cell r="C17606" t="str">
            <v>M</v>
          </cell>
          <cell r="D17606">
            <v>72.69</v>
          </cell>
        </row>
        <row r="17607">
          <cell r="A17607" t="str">
            <v>I1145</v>
          </cell>
          <cell r="B17607" t="str">
            <v>EXTINTOR CO2 DE 6 KG</v>
          </cell>
          <cell r="C17607" t="str">
            <v>UN</v>
          </cell>
          <cell r="D17607">
            <v>405</v>
          </cell>
        </row>
        <row r="17608">
          <cell r="A17608" t="str">
            <v>I1146</v>
          </cell>
          <cell r="B17608" t="str">
            <v>EXTINTOR DE ÁGUA PRESSURIZADA, CAPACIDADE 10L</v>
          </cell>
          <cell r="C17608" t="str">
            <v>UN</v>
          </cell>
          <cell r="D17608">
            <v>128</v>
          </cell>
        </row>
        <row r="17609">
          <cell r="A17609" t="str">
            <v>I6217</v>
          </cell>
          <cell r="B17609" t="str">
            <v>EXTINTOR DE PO QUIMICO PRESSURIZADO DE 4KG</v>
          </cell>
          <cell r="C17609" t="str">
            <v>UN</v>
          </cell>
          <cell r="D17609">
            <v>111.67</v>
          </cell>
        </row>
        <row r="17610">
          <cell r="A17610" t="str">
            <v>I6218</v>
          </cell>
          <cell r="B17610" t="str">
            <v>EXTINTOR DE PO QUIMICO PRESSURIZADO DE 6KG</v>
          </cell>
          <cell r="C17610" t="str">
            <v>UN</v>
          </cell>
          <cell r="D17610">
            <v>134.24</v>
          </cell>
        </row>
        <row r="17611">
          <cell r="A17611" t="str">
            <v>I8571</v>
          </cell>
          <cell r="B17611" t="str">
            <v>EXTINTOR EM CARRETA, CAP. 50KG - PO QUIMICO</v>
          </cell>
          <cell r="C17611" t="str">
            <v>UN</v>
          </cell>
          <cell r="D17611">
            <v>2279</v>
          </cell>
        </row>
        <row r="17612">
          <cell r="A17612" t="str">
            <v>I8557</v>
          </cell>
          <cell r="B17612" t="str">
            <v>EXTINTOR PARA INCÊNDIO PÓ QUÍMICO DE 20 Kg</v>
          </cell>
          <cell r="C17612" t="str">
            <v>UN</v>
          </cell>
          <cell r="D17612">
            <v>748</v>
          </cell>
        </row>
        <row r="17613">
          <cell r="A17613" t="str">
            <v>I3761</v>
          </cell>
          <cell r="B17613" t="str">
            <v>EXTREMIDADE BF FLANGE JUNTA ELASTICA DN 100 PN10</v>
          </cell>
          <cell r="C17613" t="str">
            <v>UN</v>
          </cell>
          <cell r="D17613">
            <v>174.7</v>
          </cell>
        </row>
        <row r="17614">
          <cell r="A17614" t="str">
            <v>I3774</v>
          </cell>
          <cell r="B17614" t="str">
            <v>EXTREMIDADE BF FLANGE JUNTA ELASTICA DN 1000 PN10</v>
          </cell>
          <cell r="C17614" t="str">
            <v>UN</v>
          </cell>
          <cell r="D17614">
            <v>8004.69</v>
          </cell>
        </row>
        <row r="17615">
          <cell r="A17615" t="str">
            <v>I3776</v>
          </cell>
          <cell r="B17615" t="str">
            <v>EXTREMIDADE BF FLANGE JUNTA ELASTICA DN 1200 PN10</v>
          </cell>
          <cell r="C17615" t="str">
            <v>UN</v>
          </cell>
          <cell r="D17615">
            <v>10207.129999999999</v>
          </cell>
        </row>
        <row r="17616">
          <cell r="A17616" t="str">
            <v>I3762</v>
          </cell>
          <cell r="B17616" t="str">
            <v>EXTREMIDADE BF FLANGE JUNTA ELASTICA DN 150 PN10</v>
          </cell>
          <cell r="C17616" t="str">
            <v>UN</v>
          </cell>
          <cell r="D17616">
            <v>246.62</v>
          </cell>
        </row>
        <row r="17617">
          <cell r="A17617" t="str">
            <v>I3763</v>
          </cell>
          <cell r="B17617" t="str">
            <v>EXTREMIDADE BF FLANGE JUNTA ELASTICA DN 200 PN10</v>
          </cell>
          <cell r="C17617" t="str">
            <v>UN</v>
          </cell>
          <cell r="D17617">
            <v>377.4</v>
          </cell>
        </row>
        <row r="17618">
          <cell r="A17618" t="str">
            <v>I3764</v>
          </cell>
          <cell r="B17618" t="str">
            <v>EXTREMIDADE BF FLANGE JUNTA ELASTICA DN 250 PN10</v>
          </cell>
          <cell r="C17618" t="str">
            <v>UN</v>
          </cell>
          <cell r="D17618">
            <v>460.27</v>
          </cell>
        </row>
        <row r="17619">
          <cell r="A17619" t="str">
            <v>I3765</v>
          </cell>
          <cell r="B17619" t="str">
            <v>EXTREMIDADE BF FLANGE JUNTA ELASTICA DN 300 PN 10</v>
          </cell>
          <cell r="C17619" t="str">
            <v>UN</v>
          </cell>
          <cell r="D17619">
            <v>679.18</v>
          </cell>
        </row>
        <row r="17620">
          <cell r="A17620" t="str">
            <v>I3766</v>
          </cell>
          <cell r="B17620" t="str">
            <v>EXTREMIDADE BF FLANGE JUNTA ELASTICA DN 350 PN10</v>
          </cell>
          <cell r="C17620" t="str">
            <v>UN</v>
          </cell>
          <cell r="D17620">
            <v>1022.48</v>
          </cell>
        </row>
        <row r="17621">
          <cell r="A17621" t="str">
            <v>I3767</v>
          </cell>
          <cell r="B17621" t="str">
            <v>EXTREMIDADE BF FLANGE JUNTA ELASTICA DN 400 PN10</v>
          </cell>
          <cell r="C17621" t="str">
            <v>UN</v>
          </cell>
          <cell r="D17621">
            <v>1322.39</v>
          </cell>
        </row>
        <row r="17622">
          <cell r="A17622" t="str">
            <v>I3768</v>
          </cell>
          <cell r="B17622" t="str">
            <v>EXTREMIDADE BF FLANGE JUNTA ELASTICA DN 450 PN10</v>
          </cell>
          <cell r="C17622" t="str">
            <v>UN</v>
          </cell>
          <cell r="D17622">
            <v>1350.51</v>
          </cell>
        </row>
        <row r="17623">
          <cell r="A17623" t="str">
            <v>I3769</v>
          </cell>
          <cell r="B17623" t="str">
            <v>EXTREMIDADE BF FLANGE JUNTA ELASTICA DN 500 PN10</v>
          </cell>
          <cell r="C17623" t="str">
            <v>UN</v>
          </cell>
          <cell r="D17623">
            <v>1677.3</v>
          </cell>
        </row>
        <row r="17624">
          <cell r="A17624" t="str">
            <v>I3770</v>
          </cell>
          <cell r="B17624" t="str">
            <v>EXTREMIDADE BF FLANGE JUNTA ELASTICA DN 600 PN10</v>
          </cell>
          <cell r="C17624" t="str">
            <v>UN</v>
          </cell>
          <cell r="D17624">
            <v>4162.71</v>
          </cell>
        </row>
        <row r="17625">
          <cell r="A17625" t="str">
            <v>I3771</v>
          </cell>
          <cell r="B17625" t="str">
            <v>EXTREMIDADE BF FLANGE JUNTA ELASTICA DN 700 PN10</v>
          </cell>
          <cell r="C17625" t="str">
            <v>UN</v>
          </cell>
          <cell r="D17625">
            <v>4952.09</v>
          </cell>
        </row>
        <row r="17626">
          <cell r="A17626" t="str">
            <v>I3760</v>
          </cell>
          <cell r="B17626" t="str">
            <v>EXTREMIDADE BF FLANGE JUNTA ELASTICA DN 75 PN10</v>
          </cell>
          <cell r="C17626" t="str">
            <v>UN</v>
          </cell>
          <cell r="D17626">
            <v>153.88</v>
          </cell>
        </row>
        <row r="17627">
          <cell r="A17627" t="str">
            <v>I7120</v>
          </cell>
          <cell r="B17627" t="str">
            <v>EXTREMIDADE BF FLANGE JUNTA ELASTICA DN 80 PN10</v>
          </cell>
          <cell r="C17627" t="str">
            <v>UN</v>
          </cell>
          <cell r="D17627">
            <v>153.88</v>
          </cell>
        </row>
        <row r="17628">
          <cell r="A17628" t="str">
            <v>I3772</v>
          </cell>
          <cell r="B17628" t="str">
            <v>EXTREMIDADE BF FLANGE JUNTA ELASTICA DN 800 PN10</v>
          </cell>
          <cell r="C17628" t="str">
            <v>UN</v>
          </cell>
          <cell r="D17628">
            <v>6037.43</v>
          </cell>
        </row>
        <row r="17629">
          <cell r="A17629" t="str">
            <v>I3773</v>
          </cell>
          <cell r="B17629" t="str">
            <v>EXTREMIDADE BF FLANGE JUNTA ELASTICA DN 900 PN10</v>
          </cell>
          <cell r="C17629" t="str">
            <v>UN</v>
          </cell>
          <cell r="D17629">
            <v>7293.39</v>
          </cell>
        </row>
        <row r="17630">
          <cell r="A17630" t="str">
            <v>I7672</v>
          </cell>
          <cell r="B17630" t="str">
            <v>EXTREMIDADE FJTE DN 1000 PN10</v>
          </cell>
          <cell r="C17630" t="str">
            <v>UN</v>
          </cell>
          <cell r="D17630">
            <v>16829.990000000002</v>
          </cell>
        </row>
        <row r="17631">
          <cell r="A17631" t="str">
            <v>I7682</v>
          </cell>
          <cell r="B17631" t="str">
            <v>EXTREMIDADE FJTE DN 1000 PN16</v>
          </cell>
          <cell r="C17631" t="str">
            <v>UN</v>
          </cell>
          <cell r="D17631">
            <v>17168.89</v>
          </cell>
        </row>
        <row r="17632">
          <cell r="A17632" t="str">
            <v>I7692</v>
          </cell>
          <cell r="B17632" t="str">
            <v>EXTREMIDADE FJTE DN 1000 PN25</v>
          </cell>
          <cell r="C17632" t="str">
            <v>UN</v>
          </cell>
          <cell r="D17632">
            <v>16538.669999999998</v>
          </cell>
        </row>
        <row r="17633">
          <cell r="A17633" t="str">
            <v>I7673</v>
          </cell>
          <cell r="B17633" t="str">
            <v>EXTREMIDADE FJTE DN 1200 PN10</v>
          </cell>
          <cell r="C17633" t="str">
            <v>UN</v>
          </cell>
          <cell r="D17633">
            <v>18627.54</v>
          </cell>
        </row>
        <row r="17634">
          <cell r="A17634" t="str">
            <v>I7683</v>
          </cell>
          <cell r="B17634" t="str">
            <v>EXTREMIDADE FJTE DN 1200 PN16</v>
          </cell>
          <cell r="C17634" t="str">
            <v>UN</v>
          </cell>
          <cell r="D17634">
            <v>19004.73</v>
          </cell>
        </row>
        <row r="17635">
          <cell r="A17635" t="str">
            <v>I7693</v>
          </cell>
          <cell r="B17635" t="str">
            <v>EXTREMIDADE FJTE DN 1200 PN25</v>
          </cell>
          <cell r="C17635" t="str">
            <v>UN</v>
          </cell>
          <cell r="D17635">
            <v>18279.47</v>
          </cell>
        </row>
        <row r="17636">
          <cell r="A17636" t="str">
            <v>I7663</v>
          </cell>
          <cell r="B17636" t="str">
            <v>EXTREMIDADE FJTE DN 300 PN10</v>
          </cell>
          <cell r="C17636" t="str">
            <v>UN</v>
          </cell>
          <cell r="D17636">
            <v>1605.56</v>
          </cell>
        </row>
        <row r="17637">
          <cell r="A17637" t="str">
            <v>I7674</v>
          </cell>
          <cell r="B17637" t="str">
            <v>EXTREMIDADE FJTE DN 300 PN16</v>
          </cell>
          <cell r="C17637" t="str">
            <v>UN</v>
          </cell>
          <cell r="D17637">
            <v>1636.27</v>
          </cell>
        </row>
        <row r="17638">
          <cell r="A17638" t="str">
            <v>I7684</v>
          </cell>
          <cell r="B17638" t="str">
            <v>EXTREMIDADE FJTE DN 300 PN25</v>
          </cell>
          <cell r="C17638" t="str">
            <v>UN</v>
          </cell>
          <cell r="D17638">
            <v>1517.25</v>
          </cell>
        </row>
        <row r="17639">
          <cell r="A17639" t="str">
            <v>I7664</v>
          </cell>
          <cell r="B17639" t="str">
            <v>EXTREMIDADE FJTE DN 350 PN10</v>
          </cell>
          <cell r="C17639" t="str">
            <v>UN</v>
          </cell>
          <cell r="D17639">
            <v>2112.0100000000002</v>
          </cell>
        </row>
        <row r="17640">
          <cell r="A17640" t="str">
            <v>I7675</v>
          </cell>
          <cell r="B17640" t="str">
            <v>EXTREMIDADE FJTE DN 350 PN16</v>
          </cell>
          <cell r="C17640" t="str">
            <v>UN</v>
          </cell>
          <cell r="D17640">
            <v>2135.23</v>
          </cell>
        </row>
        <row r="17641">
          <cell r="A17641" t="str">
            <v>I7685</v>
          </cell>
          <cell r="B17641" t="str">
            <v>EXTREMIDADE FJTE DN 350 PN25</v>
          </cell>
          <cell r="C17641" t="str">
            <v>UN</v>
          </cell>
          <cell r="D17641">
            <v>2024.34</v>
          </cell>
        </row>
        <row r="17642">
          <cell r="A17642" t="str">
            <v>I7665</v>
          </cell>
          <cell r="B17642" t="str">
            <v>EXTREMIDADE FJTE DN 400 PN10</v>
          </cell>
          <cell r="C17642" t="str">
            <v>UN</v>
          </cell>
          <cell r="D17642">
            <v>2600.19</v>
          </cell>
        </row>
        <row r="17643">
          <cell r="A17643" t="str">
            <v>I7676</v>
          </cell>
          <cell r="B17643" t="str">
            <v>EXTREMIDADE FJTE DN 400 PN16</v>
          </cell>
          <cell r="C17643" t="str">
            <v>UN</v>
          </cell>
          <cell r="D17643">
            <v>2626.33</v>
          </cell>
        </row>
        <row r="17644">
          <cell r="A17644" t="str">
            <v>I7686</v>
          </cell>
          <cell r="B17644" t="str">
            <v>EXTREMIDADE FJTE DN 400 PN25</v>
          </cell>
          <cell r="C17644" t="str">
            <v>UN</v>
          </cell>
          <cell r="D17644">
            <v>2455.48</v>
          </cell>
        </row>
        <row r="17645">
          <cell r="A17645" t="str">
            <v>I7666</v>
          </cell>
          <cell r="B17645" t="str">
            <v>EXTREMIDADE FJTE DN 450 PN10</v>
          </cell>
          <cell r="C17645" t="str">
            <v>UN</v>
          </cell>
          <cell r="D17645">
            <v>2793.11</v>
          </cell>
        </row>
        <row r="17646">
          <cell r="A17646" t="str">
            <v>I7667</v>
          </cell>
          <cell r="B17646" t="str">
            <v>EXTREMIDADE FJTE DN 500 PN10</v>
          </cell>
          <cell r="C17646" t="str">
            <v>UN</v>
          </cell>
          <cell r="D17646">
            <v>5841.62</v>
          </cell>
        </row>
        <row r="17647">
          <cell r="A17647" t="str">
            <v>I7677</v>
          </cell>
          <cell r="B17647" t="str">
            <v>EXTREMIDADE FJTE DN 500 PN16</v>
          </cell>
          <cell r="C17647" t="str">
            <v>UN</v>
          </cell>
          <cell r="D17647">
            <v>5961.32</v>
          </cell>
        </row>
        <row r="17648">
          <cell r="A17648" t="str">
            <v>I7687</v>
          </cell>
          <cell r="B17648" t="str">
            <v>EXTREMIDADE FJTE DN 500 PN25</v>
          </cell>
          <cell r="C17648" t="str">
            <v>UN</v>
          </cell>
          <cell r="D17648">
            <v>5604.67</v>
          </cell>
        </row>
        <row r="17649">
          <cell r="A17649" t="str">
            <v>I7668</v>
          </cell>
          <cell r="B17649" t="str">
            <v>EXTREMIDADE FJTE DN 600 PN10</v>
          </cell>
          <cell r="C17649" t="str">
            <v>UN</v>
          </cell>
          <cell r="D17649">
            <v>7639.96</v>
          </cell>
        </row>
        <row r="17650">
          <cell r="A17650" t="str">
            <v>I7678</v>
          </cell>
          <cell r="B17650" t="str">
            <v>EXTREMIDADE FJTE DN 600 PN16</v>
          </cell>
          <cell r="C17650" t="str">
            <v>UN</v>
          </cell>
          <cell r="D17650">
            <v>7828.93</v>
          </cell>
        </row>
        <row r="17651">
          <cell r="A17651" t="str">
            <v>I7688</v>
          </cell>
          <cell r="B17651" t="str">
            <v>EXTREMIDADE FJTE DN 600 PN25</v>
          </cell>
          <cell r="C17651" t="str">
            <v>UN</v>
          </cell>
          <cell r="D17651">
            <v>7290.69</v>
          </cell>
        </row>
        <row r="17652">
          <cell r="A17652" t="str">
            <v>I7669</v>
          </cell>
          <cell r="B17652" t="str">
            <v>EXTREMIDADE FJTE DN 700 PN10</v>
          </cell>
          <cell r="C17652" t="str">
            <v>UN</v>
          </cell>
          <cell r="D17652">
            <v>9657.6200000000008</v>
          </cell>
        </row>
        <row r="17653">
          <cell r="A17653" t="str">
            <v>I7679</v>
          </cell>
          <cell r="B17653" t="str">
            <v>EXTREMIDADE FJTE DN 700 PN16</v>
          </cell>
          <cell r="C17653" t="str">
            <v>UN</v>
          </cell>
          <cell r="D17653">
            <v>9919.25</v>
          </cell>
        </row>
        <row r="17654">
          <cell r="A17654" t="str">
            <v>I7689</v>
          </cell>
          <cell r="B17654" t="str">
            <v>EXTREMIDADE FJTE DN 700 PN25</v>
          </cell>
          <cell r="C17654" t="str">
            <v>UN</v>
          </cell>
          <cell r="D17654">
            <v>9282.8799999999992</v>
          </cell>
        </row>
        <row r="17655">
          <cell r="A17655" t="str">
            <v>I7670</v>
          </cell>
          <cell r="B17655" t="str">
            <v>EXTREMIDADE FJTE DN 800 PN10</v>
          </cell>
          <cell r="C17655" t="str">
            <v>UN</v>
          </cell>
          <cell r="D17655">
            <v>11615.97</v>
          </cell>
        </row>
        <row r="17656">
          <cell r="A17656" t="str">
            <v>I7680</v>
          </cell>
          <cell r="B17656" t="str">
            <v>EXTREMIDADE FJTE DN 800 PN16</v>
          </cell>
          <cell r="C17656" t="str">
            <v>UN</v>
          </cell>
          <cell r="D17656">
            <v>11797.65</v>
          </cell>
        </row>
        <row r="17657">
          <cell r="A17657" t="str">
            <v>I7690</v>
          </cell>
          <cell r="B17657" t="str">
            <v>EXTREMIDADE FJTE DN 800 PN25</v>
          </cell>
          <cell r="C17657" t="str">
            <v>UN</v>
          </cell>
          <cell r="D17657">
            <v>10814.49</v>
          </cell>
        </row>
        <row r="17658">
          <cell r="A17658" t="str">
            <v>I7671</v>
          </cell>
          <cell r="B17658" t="str">
            <v>EXTREMIDADE FJTE DN 900 PN10</v>
          </cell>
          <cell r="C17658" t="str">
            <v>UN</v>
          </cell>
          <cell r="D17658">
            <v>12778.62</v>
          </cell>
        </row>
        <row r="17659">
          <cell r="A17659" t="str">
            <v>I7681</v>
          </cell>
          <cell r="B17659" t="str">
            <v>EXTREMIDADE FJTE DN 900 PN16</v>
          </cell>
          <cell r="C17659" t="str">
            <v>UN</v>
          </cell>
          <cell r="D17659">
            <v>13116.75</v>
          </cell>
        </row>
        <row r="17660">
          <cell r="A17660" t="str">
            <v>I7691</v>
          </cell>
          <cell r="B17660" t="str">
            <v>EXTREMIDADE FJTE DN 900 PN25</v>
          </cell>
          <cell r="C17660" t="str">
            <v>UN</v>
          </cell>
          <cell r="D17660">
            <v>12242.75</v>
          </cell>
        </row>
        <row r="17661">
          <cell r="A17661" t="str">
            <v>I3835</v>
          </cell>
          <cell r="B17661" t="str">
            <v>EXTREMIDADE FLANGE E JUNTA MECÂNICA DN 1000 PN10</v>
          </cell>
          <cell r="C17661" t="str">
            <v>UN</v>
          </cell>
          <cell r="D17661">
            <v>7624.62</v>
          </cell>
        </row>
        <row r="17662">
          <cell r="A17662" t="str">
            <v>I3836</v>
          </cell>
          <cell r="B17662" t="str">
            <v>EXTREMIDADE FLANGE E JUNTA MECÂNICA DN 1200 PN10</v>
          </cell>
          <cell r="C17662" t="str">
            <v>UN</v>
          </cell>
          <cell r="D17662">
            <v>8427.18</v>
          </cell>
        </row>
        <row r="17663">
          <cell r="A17663" t="str">
            <v>I3826</v>
          </cell>
          <cell r="B17663" t="str">
            <v>EXTREMIDADE FLANGE E JUNTA MECÂNICA DN 300 PN10</v>
          </cell>
          <cell r="C17663" t="str">
            <v>UN</v>
          </cell>
          <cell r="D17663">
            <v>919.07</v>
          </cell>
        </row>
        <row r="17664">
          <cell r="A17664" t="str">
            <v>I3827</v>
          </cell>
          <cell r="B17664" t="str">
            <v>EXTREMIDADE FLANGE E JUNTA MECÂNICA DN 350 PN10</v>
          </cell>
          <cell r="C17664" t="str">
            <v>UN</v>
          </cell>
          <cell r="D17664">
            <v>1175.8699999999999</v>
          </cell>
        </row>
        <row r="17665">
          <cell r="A17665" t="str">
            <v>I3828</v>
          </cell>
          <cell r="B17665" t="str">
            <v>EXTREMIDADE FLANGE E JUNTA MECÂNICA DN 400 PN10</v>
          </cell>
          <cell r="C17665" t="str">
            <v>UN</v>
          </cell>
          <cell r="D17665">
            <v>1335.24</v>
          </cell>
        </row>
        <row r="17666">
          <cell r="A17666" t="str">
            <v>I3829</v>
          </cell>
          <cell r="B17666" t="str">
            <v>EXTREMIDADE FLANGE E JUNTA MECÂNICA DN 450 PN10</v>
          </cell>
          <cell r="C17666" t="str">
            <v>UN</v>
          </cell>
          <cell r="D17666">
            <v>2124.65</v>
          </cell>
        </row>
        <row r="17667">
          <cell r="A17667" t="str">
            <v>I3830</v>
          </cell>
          <cell r="B17667" t="str">
            <v>EXTREMIDADE FLANGE E JUNTA MECÂNICA DN 500 PN10</v>
          </cell>
          <cell r="C17667" t="str">
            <v>UN</v>
          </cell>
          <cell r="D17667">
            <v>3824.77</v>
          </cell>
        </row>
        <row r="17668">
          <cell r="A17668" t="str">
            <v>I3831</v>
          </cell>
          <cell r="B17668" t="str">
            <v>EXTREMIDADE FLANGE E JUNTA MECÂNICA DN 600 PN10</v>
          </cell>
          <cell r="C17668" t="str">
            <v>UN</v>
          </cell>
          <cell r="D17668">
            <v>4280.72</v>
          </cell>
        </row>
        <row r="17669">
          <cell r="A17669" t="str">
            <v>I3832</v>
          </cell>
          <cell r="B17669" t="str">
            <v>EXTREMIDADE FLANGE E JUNTA MECÂNICA DN 700 PN10</v>
          </cell>
          <cell r="C17669" t="str">
            <v>UN</v>
          </cell>
          <cell r="D17669">
            <v>5216.76</v>
          </cell>
        </row>
        <row r="17670">
          <cell r="A17670" t="str">
            <v>I3833</v>
          </cell>
          <cell r="B17670" t="str">
            <v>EXTREMIDADE FLANGE E JUNTA MECÂNICA DN 800 PN10</v>
          </cell>
          <cell r="C17670" t="str">
            <v>UN</v>
          </cell>
          <cell r="D17670">
            <v>5607.93</v>
          </cell>
        </row>
        <row r="17671">
          <cell r="A17671" t="str">
            <v>I3834</v>
          </cell>
          <cell r="B17671" t="str">
            <v>EXTREMIDADE FLANGE E JUNTA MECÂNICA DN 900 PN10</v>
          </cell>
          <cell r="C17671" t="str">
            <v>UN</v>
          </cell>
          <cell r="D17671">
            <v>6656.99</v>
          </cell>
        </row>
        <row r="17672">
          <cell r="A17672" t="str">
            <v>I3795</v>
          </cell>
          <cell r="B17672" t="str">
            <v>EXTREMIDADE FLANGE E PONTA DN 100 PN10</v>
          </cell>
          <cell r="C17672" t="str">
            <v>UN</v>
          </cell>
          <cell r="D17672">
            <v>206.97</v>
          </cell>
        </row>
        <row r="17673">
          <cell r="A17673" t="str">
            <v>I3808</v>
          </cell>
          <cell r="B17673" t="str">
            <v>EXTREMIDADE FLANGE E PONTA DN 1000 PN10</v>
          </cell>
          <cell r="C17673" t="str">
            <v>UN</v>
          </cell>
          <cell r="D17673">
            <v>7554.8</v>
          </cell>
        </row>
        <row r="17674">
          <cell r="A17674" t="str">
            <v>I3809</v>
          </cell>
          <cell r="B17674" t="str">
            <v>EXTREMIDADE FLANGE E PONTA DN 1200 PN10</v>
          </cell>
          <cell r="C17674" t="str">
            <v>UN</v>
          </cell>
          <cell r="D17674">
            <v>8596.39</v>
          </cell>
        </row>
        <row r="17675">
          <cell r="A17675" t="str">
            <v>I3796</v>
          </cell>
          <cell r="B17675" t="str">
            <v>EXTREMIDADE FLANGE E PONTA DN 150 PN10</v>
          </cell>
          <cell r="C17675" t="str">
            <v>UN</v>
          </cell>
          <cell r="D17675">
            <v>300.29000000000002</v>
          </cell>
        </row>
        <row r="17676">
          <cell r="A17676" t="str">
            <v>I3797</v>
          </cell>
          <cell r="B17676" t="str">
            <v>EXTREMIDADE FLANGE E PONTA DN 200 PN10</v>
          </cell>
          <cell r="C17676" t="str">
            <v>UN</v>
          </cell>
          <cell r="D17676">
            <v>568.91</v>
          </cell>
        </row>
        <row r="17677">
          <cell r="A17677" t="str">
            <v>I3798</v>
          </cell>
          <cell r="B17677" t="str">
            <v>EXTREMIDADE FLANGE E PONTA DN 250 PN10</v>
          </cell>
          <cell r="C17677" t="str">
            <v>UN</v>
          </cell>
          <cell r="D17677">
            <v>740.51</v>
          </cell>
        </row>
        <row r="17678">
          <cell r="A17678" t="str">
            <v>I3799</v>
          </cell>
          <cell r="B17678" t="str">
            <v>EXTREMIDADE FLANGE E PONTA DN 300 PN10</v>
          </cell>
          <cell r="C17678" t="str">
            <v>UN</v>
          </cell>
          <cell r="D17678">
            <v>1039.5999999999999</v>
          </cell>
        </row>
        <row r="17679">
          <cell r="A17679" t="str">
            <v>I3800</v>
          </cell>
          <cell r="B17679" t="str">
            <v>EXTREMIDADE FLANGE E PONTA DN 350 PN10</v>
          </cell>
          <cell r="C17679" t="str">
            <v>UN</v>
          </cell>
          <cell r="D17679">
            <v>1182.9100000000001</v>
          </cell>
        </row>
        <row r="17680">
          <cell r="A17680" t="str">
            <v>I3801</v>
          </cell>
          <cell r="B17680" t="str">
            <v>EXTREMIDADE FLANGE E PONTA DN 400 PN10</v>
          </cell>
          <cell r="C17680" t="str">
            <v>UN</v>
          </cell>
          <cell r="D17680">
            <v>1317.82</v>
          </cell>
        </row>
        <row r="17681">
          <cell r="A17681" t="str">
            <v>I3802</v>
          </cell>
          <cell r="B17681" t="str">
            <v>EXTREMIDADE FLANGE E PONTA DN 450 PN10</v>
          </cell>
          <cell r="C17681" t="str">
            <v>UN</v>
          </cell>
          <cell r="D17681">
            <v>3560.56</v>
          </cell>
        </row>
        <row r="17682">
          <cell r="A17682" t="str">
            <v>I3793</v>
          </cell>
          <cell r="B17682" t="str">
            <v>EXTREMIDADE FLANGE E PONTA DN 50 PN10</v>
          </cell>
          <cell r="C17682" t="str">
            <v>UN</v>
          </cell>
          <cell r="D17682">
            <v>144.19999999999999</v>
          </cell>
        </row>
        <row r="17683">
          <cell r="A17683" t="str">
            <v>I3803</v>
          </cell>
          <cell r="B17683" t="str">
            <v>EXTREMIDADE FLANGE E PONTA DN 500 PN10</v>
          </cell>
          <cell r="C17683" t="str">
            <v>UN</v>
          </cell>
          <cell r="D17683">
            <v>3833.25</v>
          </cell>
        </row>
        <row r="17684">
          <cell r="A17684" t="str">
            <v>I3804</v>
          </cell>
          <cell r="B17684" t="str">
            <v>EXTREMIDADE FLANGE E PONTA DN 600 PN10</v>
          </cell>
          <cell r="C17684" t="str">
            <v>UN</v>
          </cell>
          <cell r="D17684">
            <v>4291.2700000000004</v>
          </cell>
        </row>
        <row r="17685">
          <cell r="A17685" t="str">
            <v>I3805</v>
          </cell>
          <cell r="B17685" t="str">
            <v>EXTREMIDADE FLANGE E PONTA DN 700 PN10</v>
          </cell>
          <cell r="C17685" t="str">
            <v>UN</v>
          </cell>
          <cell r="D17685">
            <v>5238.8500000000004</v>
          </cell>
        </row>
        <row r="17686">
          <cell r="A17686" t="str">
            <v>I3794</v>
          </cell>
          <cell r="B17686" t="str">
            <v>EXTREMIDADE FLANGE E PONTA DN 75 PN10</v>
          </cell>
          <cell r="C17686" t="str">
            <v>UN</v>
          </cell>
          <cell r="D17686">
            <v>151.28</v>
          </cell>
        </row>
        <row r="17687">
          <cell r="A17687" t="str">
            <v>I7121</v>
          </cell>
          <cell r="B17687" t="str">
            <v>EXTREMIDADE FLANGE E PONTA DN 80 PN10</v>
          </cell>
          <cell r="C17687" t="str">
            <v>UN</v>
          </cell>
          <cell r="D17687">
            <v>151.28</v>
          </cell>
        </row>
        <row r="17688">
          <cell r="A17688" t="str">
            <v>I3806</v>
          </cell>
          <cell r="B17688" t="str">
            <v>EXTREMIDADE FLANGE E PONTA DN 800 PN10</v>
          </cell>
          <cell r="C17688" t="str">
            <v>UN</v>
          </cell>
          <cell r="D17688">
            <v>5641.8</v>
          </cell>
        </row>
        <row r="17689">
          <cell r="A17689" t="str">
            <v>I3807</v>
          </cell>
          <cell r="B17689" t="str">
            <v>EXTREMIDADE FLANGE E PONTA DN 900 PN10</v>
          </cell>
          <cell r="C17689" t="str">
            <v>UN</v>
          </cell>
          <cell r="D17689">
            <v>6617.36</v>
          </cell>
        </row>
        <row r="17690">
          <cell r="A17690" t="str">
            <v>I3118</v>
          </cell>
          <cell r="B17690" t="str">
            <v>EXTREMIDADE PBA BOLSA / FLANGE DN 100</v>
          </cell>
          <cell r="C17690" t="str">
            <v>UN</v>
          </cell>
          <cell r="D17690">
            <v>88.21</v>
          </cell>
        </row>
        <row r="17691">
          <cell r="A17691" t="str">
            <v>I3116</v>
          </cell>
          <cell r="B17691" t="str">
            <v>EXTREMIDADE PBA BOLSA / FLANGE DN 50</v>
          </cell>
          <cell r="C17691" t="str">
            <v>UN</v>
          </cell>
          <cell r="D17691">
            <v>35.24</v>
          </cell>
        </row>
        <row r="17692">
          <cell r="A17692" t="str">
            <v>I3117</v>
          </cell>
          <cell r="B17692" t="str">
            <v>EXTREMIDADE PBA BOLSA / FLANGE DN 75</v>
          </cell>
          <cell r="C17692" t="str">
            <v>UN</v>
          </cell>
          <cell r="D17692">
            <v>62.7</v>
          </cell>
        </row>
        <row r="17693">
          <cell r="A17693" t="str">
            <v>I3121</v>
          </cell>
          <cell r="B17693" t="str">
            <v>EXTREMIDADE PBA PONTA / FLANGE DN 100</v>
          </cell>
          <cell r="C17693" t="str">
            <v>UN</v>
          </cell>
          <cell r="D17693">
            <v>72.28</v>
          </cell>
        </row>
        <row r="17694">
          <cell r="A17694" t="str">
            <v>I3119</v>
          </cell>
          <cell r="B17694" t="str">
            <v>EXTREMIDADE PBA PONTA / FLANGE DN 50</v>
          </cell>
          <cell r="C17694" t="str">
            <v>UN</v>
          </cell>
          <cell r="D17694">
            <v>36.979999999999997</v>
          </cell>
        </row>
        <row r="17695">
          <cell r="A17695" t="str">
            <v>I3120</v>
          </cell>
          <cell r="B17695" t="str">
            <v>EXTREMIDADE PBA PONTA / FLANGE DN 75</v>
          </cell>
          <cell r="C17695" t="str">
            <v>UN</v>
          </cell>
          <cell r="D17695">
            <v>52.56</v>
          </cell>
        </row>
        <row r="17696">
          <cell r="A17696" t="str">
            <v>I3812</v>
          </cell>
          <cell r="B17696" t="str">
            <v>EXTREMIDADE PF C/ ABA DE VEDAÇÃO DN 100 PN10</v>
          </cell>
          <cell r="C17696" t="str">
            <v>UN</v>
          </cell>
          <cell r="D17696">
            <v>488.17</v>
          </cell>
        </row>
        <row r="17697">
          <cell r="A17697" t="str">
            <v>I3824</v>
          </cell>
          <cell r="B17697" t="str">
            <v>EXTREMIDADE PF C/ ABA DE VEDAÇÃO DN 1000 PN10</v>
          </cell>
          <cell r="C17697" t="str">
            <v>UN</v>
          </cell>
          <cell r="D17697">
            <v>8613.1200000000008</v>
          </cell>
        </row>
        <row r="17698">
          <cell r="A17698" t="str">
            <v>I3825</v>
          </cell>
          <cell r="B17698" t="str">
            <v>EXTREMIDADE PF C/ ABA DE VEDAÇÃO DN 1200 PN10</v>
          </cell>
          <cell r="C17698" t="str">
            <v>UN</v>
          </cell>
          <cell r="D17698">
            <v>11015.86</v>
          </cell>
        </row>
        <row r="17699">
          <cell r="A17699" t="str">
            <v>I3813</v>
          </cell>
          <cell r="B17699" t="str">
            <v>EXTREMIDADE PF C/ ABA DE VEDAÇÃO DN 150 PN10</v>
          </cell>
          <cell r="C17699" t="str">
            <v>UN</v>
          </cell>
          <cell r="D17699">
            <v>494.9</v>
          </cell>
        </row>
        <row r="17700">
          <cell r="A17700" t="str">
            <v>I3814</v>
          </cell>
          <cell r="B17700" t="str">
            <v>EXTREMIDADE PF C/ ABA DE VEDAÇÃO DN 200 PN10</v>
          </cell>
          <cell r="C17700" t="str">
            <v>UN</v>
          </cell>
          <cell r="D17700">
            <v>963.49</v>
          </cell>
        </row>
        <row r="17701">
          <cell r="A17701" t="str">
            <v>I3815</v>
          </cell>
          <cell r="B17701" t="str">
            <v>EXTREMIDADE PF C/ ABA DE VEDAÇÃO DN 250 PN10</v>
          </cell>
          <cell r="C17701" t="str">
            <v>UN</v>
          </cell>
          <cell r="D17701">
            <v>1048.2</v>
          </cell>
        </row>
        <row r="17702">
          <cell r="A17702" t="str">
            <v>I3816</v>
          </cell>
          <cell r="B17702" t="str">
            <v>EXTREMIDADE PF C/ ABA DE VEDAÇÃO DN 300 PN10</v>
          </cell>
          <cell r="C17702" t="str">
            <v>UN</v>
          </cell>
          <cell r="D17702">
            <v>1281.82</v>
          </cell>
        </row>
        <row r="17703">
          <cell r="A17703" t="str">
            <v>I3817</v>
          </cell>
          <cell r="B17703" t="str">
            <v>EXTREMIDADE PF C/ ABA DE VEDAÇÃO DN 350 PN10</v>
          </cell>
          <cell r="C17703" t="str">
            <v>UN</v>
          </cell>
          <cell r="D17703">
            <v>1592.46</v>
          </cell>
        </row>
        <row r="17704">
          <cell r="A17704" t="str">
            <v>I3818</v>
          </cell>
          <cell r="B17704" t="str">
            <v>EXTREMIDADE PF C/ ABA DE VEDAÇÃO DN 400 PN10</v>
          </cell>
          <cell r="C17704" t="str">
            <v>UN</v>
          </cell>
          <cell r="D17704">
            <v>1842.37</v>
          </cell>
        </row>
        <row r="17705">
          <cell r="A17705" t="str">
            <v>I7122</v>
          </cell>
          <cell r="B17705" t="str">
            <v>EXTREMIDADE PF C/ ABA DE VEDAÇÃO DN 450 PN10</v>
          </cell>
          <cell r="C17705" t="str">
            <v>UN</v>
          </cell>
          <cell r="D17705">
            <v>4060.93</v>
          </cell>
        </row>
        <row r="17706">
          <cell r="A17706" t="str">
            <v>I3819</v>
          </cell>
          <cell r="B17706" t="str">
            <v>EXTREMIDADE PF C/ ABA DE VEDAÇÃO DN 500 PN10</v>
          </cell>
          <cell r="C17706" t="str">
            <v>UN</v>
          </cell>
          <cell r="D17706">
            <v>4301.07</v>
          </cell>
        </row>
        <row r="17707">
          <cell r="A17707" t="str">
            <v>I3820</v>
          </cell>
          <cell r="B17707" t="str">
            <v>EXTREMIDADE PF C/ ABA DE VEDAÇÃO DN 600 PN10</v>
          </cell>
          <cell r="C17707" t="str">
            <v>UN</v>
          </cell>
          <cell r="D17707">
            <v>5413.83</v>
          </cell>
        </row>
        <row r="17708">
          <cell r="A17708" t="str">
            <v>I3821</v>
          </cell>
          <cell r="B17708" t="str">
            <v>EXTREMIDADE PF C/ ABA DE VEDAÇÃO DN 700 PN10</v>
          </cell>
          <cell r="C17708" t="str">
            <v>UN</v>
          </cell>
          <cell r="D17708">
            <v>5894.2</v>
          </cell>
        </row>
        <row r="17709">
          <cell r="A17709" t="str">
            <v>I3811</v>
          </cell>
          <cell r="B17709" t="str">
            <v>EXTREMIDADE PF C/ ABA DE VEDAÇÃO DN 75 PN10</v>
          </cell>
          <cell r="C17709" t="str">
            <v>UN</v>
          </cell>
          <cell r="D17709">
            <v>434.63</v>
          </cell>
        </row>
        <row r="17710">
          <cell r="A17710" t="str">
            <v>I7123</v>
          </cell>
          <cell r="B17710" t="str">
            <v>EXTREMIDADE PF C/ ABA DE VEDAÇÃO DN 80 PN10</v>
          </cell>
          <cell r="C17710" t="str">
            <v>UN</v>
          </cell>
          <cell r="D17710">
            <v>434.63</v>
          </cell>
        </row>
        <row r="17711">
          <cell r="A17711" t="str">
            <v>I3822</v>
          </cell>
          <cell r="B17711" t="str">
            <v>EXTREMIDADE PF C/ ABA DE VEDAÇÃO DN 800 PN10</v>
          </cell>
          <cell r="C17711" t="str">
            <v>UN</v>
          </cell>
          <cell r="D17711">
            <v>6279.31</v>
          </cell>
        </row>
        <row r="17712">
          <cell r="A17712" t="str">
            <v>I3823</v>
          </cell>
          <cell r="B17712" t="str">
            <v>EXTREMIDADE PF C/ ABA DE VEDAÇÃO DN 900 PN10</v>
          </cell>
          <cell r="C17712" t="str">
            <v>UN</v>
          </cell>
          <cell r="D17712">
            <v>7942.26</v>
          </cell>
        </row>
        <row r="17713">
          <cell r="A17713" t="str">
            <v>I8567</v>
          </cell>
          <cell r="B17713" t="str">
            <v>EXTRUSORA DE PERFIS DE CONCRETO ACOPLADA C/ FORMA E MOTOR DIESL 10 HP</v>
          </cell>
          <cell r="C17713" t="str">
            <v>H</v>
          </cell>
          <cell r="D17713">
            <v>41</v>
          </cell>
        </row>
        <row r="17714">
          <cell r="A17714" t="str">
            <v>I6393</v>
          </cell>
          <cell r="B17714" t="str">
            <v>FÁBRICA DE CLORO MODELO HIDROGEROX HG 3000 COM CAPACIDADE DE 3.000g/dia/CLORO, CONSUMO DE SAL DE 9 kg/dia, COMPOSTA DE 01 (UM) REATOR, 01 (UMA) FONTE DE TENSÃO 220V, VAZÃO DE 35 m3/h E DOSAGEM DE 3,7 ppm, INCLUINDO FORNECIMENTO E MONTAGEM</v>
          </cell>
          <cell r="C17714" t="str">
            <v>UN</v>
          </cell>
          <cell r="D17714">
            <v>40207.120000000003</v>
          </cell>
        </row>
        <row r="17715">
          <cell r="A17715" t="str">
            <v>I6392</v>
          </cell>
          <cell r="B17715" t="str">
            <v>FÁBRICA DE CLORO MODELO HIDROGEROX HG plus 12 COM CAPACIDADE DE 12.000g/dia/CLORO, CONSUMO DE SAL DE 36 kg/dia, COMPOSTA DE 01 (UM) REATOR, 01 (UMA) FONTE DE TENSÃO 220V, VAZÃO DE 75 m3/h E DOSAGEM DE 3,7 ppm, INCLUINDO FORNECIMENTO E MONTAGEM</v>
          </cell>
          <cell r="C17715" t="str">
            <v>UN</v>
          </cell>
          <cell r="D17715">
            <v>61431.63</v>
          </cell>
        </row>
        <row r="17716">
          <cell r="A17716" t="str">
            <v>I6585</v>
          </cell>
          <cell r="B17716" t="str">
            <v>FÁBRICA PARA GERAÇÃO E DOSAGEM DE CLORO COM DOSAGEM DE APLICAÇÃO DE 2 ppm E DOSAG</v>
          </cell>
          <cell r="C17716" t="str">
            <v>UN</v>
          </cell>
          <cell r="D17716">
            <v>23268.9</v>
          </cell>
        </row>
        <row r="17717">
          <cell r="A17717" t="str">
            <v>I6583</v>
          </cell>
          <cell r="B17717" t="str">
            <v>FÁBRICA PARA GERAÇÃO E DOSAGEM DE CLORO COM DOSAGEM DE APLICAÇÃO DE 2 ppm E DOSAG</v>
          </cell>
          <cell r="C17717" t="str">
            <v>UN</v>
          </cell>
          <cell r="D17717">
            <v>23268.9</v>
          </cell>
        </row>
        <row r="17718">
          <cell r="A17718" t="str">
            <v>I8615</v>
          </cell>
          <cell r="B17718" t="str">
            <v>FAC-SÍMILE</v>
          </cell>
          <cell r="C17718" t="str">
            <v>UNxMÊS</v>
          </cell>
          <cell r="D17718">
            <v>160</v>
          </cell>
        </row>
        <row r="17719">
          <cell r="A17719" t="str">
            <v>I1149</v>
          </cell>
          <cell r="B17719" t="str">
            <v>FACAO DIREITO PARA LATERAL E BANDEIRA (1210)</v>
          </cell>
          <cell r="C17719" t="str">
            <v>UN</v>
          </cell>
          <cell r="D17719">
            <v>79.69</v>
          </cell>
        </row>
        <row r="17720">
          <cell r="A17720" t="str">
            <v>I1150</v>
          </cell>
          <cell r="B17720" t="str">
            <v>FACAO ESQUERDO PARA LATERAL E BANDEIRA (1211)</v>
          </cell>
          <cell r="C17720" t="str">
            <v>UN</v>
          </cell>
          <cell r="D17720">
            <v>83.28</v>
          </cell>
        </row>
        <row r="17721">
          <cell r="A17721" t="str">
            <v>I1151</v>
          </cell>
          <cell r="B17721" t="str">
            <v>FACAO SIMPLES PARA LATERAL E BANDEIRA (1209)</v>
          </cell>
          <cell r="C17721" t="str">
            <v>UN</v>
          </cell>
          <cell r="D17721">
            <v>44.25</v>
          </cell>
        </row>
        <row r="17722">
          <cell r="A17722" t="str">
            <v>I1152</v>
          </cell>
          <cell r="B17722" t="str">
            <v>FECHADURA CENTRAL COM 2 CILINDROS (1521)</v>
          </cell>
          <cell r="C17722" t="str">
            <v>UN</v>
          </cell>
          <cell r="D17722">
            <v>44.9</v>
          </cell>
        </row>
        <row r="17723">
          <cell r="A17723" t="str">
            <v>I1154</v>
          </cell>
          <cell r="B17723" t="str">
            <v>FECHADURA COMPLETA PARA PORTA EXTERNA</v>
          </cell>
          <cell r="C17723" t="str">
            <v>UN</v>
          </cell>
          <cell r="D17723">
            <v>46.17</v>
          </cell>
        </row>
        <row r="17724">
          <cell r="A17724" t="str">
            <v>I1155</v>
          </cell>
          <cell r="B17724" t="str">
            <v>FECHADURA COMPLETA PARA PORTA INTERNA</v>
          </cell>
          <cell r="C17724" t="str">
            <v>UN</v>
          </cell>
          <cell r="D17724">
            <v>35.93</v>
          </cell>
        </row>
        <row r="17725">
          <cell r="A17725" t="str">
            <v>I2331</v>
          </cell>
          <cell r="B17725" t="str">
            <v>FECHADURA DE SOBREPOR</v>
          </cell>
          <cell r="C17725" t="str">
            <v>UN</v>
          </cell>
          <cell r="D17725">
            <v>34.9</v>
          </cell>
        </row>
        <row r="17726">
          <cell r="A17726" t="str">
            <v>I8433</v>
          </cell>
          <cell r="B17726" t="str">
            <v>FECHADURA DE TARJETA (LIVRE-OCUPADA) PARA FIXAÇÃO EM GRANITO</v>
          </cell>
          <cell r="C17726" t="str">
            <v>UN</v>
          </cell>
          <cell r="D17726">
            <v>18</v>
          </cell>
        </row>
        <row r="17727">
          <cell r="A17727" t="str">
            <v>I7530</v>
          </cell>
          <cell r="B17727" t="str">
            <v>FECHADURA ELETROMAGNÉTICA</v>
          </cell>
          <cell r="C17727" t="str">
            <v>UN</v>
          </cell>
          <cell r="D17727">
            <v>600</v>
          </cell>
        </row>
        <row r="17728">
          <cell r="A17728" t="str">
            <v>I1157</v>
          </cell>
          <cell r="B17728" t="str">
            <v>FECHADURA P/ MOVEIS</v>
          </cell>
          <cell r="C17728" t="str">
            <v>UN</v>
          </cell>
          <cell r="D17728">
            <v>5.15</v>
          </cell>
        </row>
        <row r="17729">
          <cell r="A17729" t="str">
            <v>I8696</v>
          </cell>
          <cell r="B17729" t="str">
            <v>FECHADURA TUBULAR 90MM EM AÇO CROMADO PARA PORTAS</v>
          </cell>
          <cell r="C17729" t="str">
            <v>UN</v>
          </cell>
          <cell r="D17729">
            <v>47.8</v>
          </cell>
        </row>
        <row r="17730">
          <cell r="A17730" t="str">
            <v>I1158</v>
          </cell>
          <cell r="B17730" t="str">
            <v>FECHO DE ALAVANCA DE FERR0 DE 22CM</v>
          </cell>
          <cell r="C17730" t="str">
            <v>UN</v>
          </cell>
          <cell r="D17730">
            <v>16.989999999999998</v>
          </cell>
        </row>
        <row r="17731">
          <cell r="A17731" t="str">
            <v>I1159</v>
          </cell>
          <cell r="B17731" t="str">
            <v>FECHO TIPO ROLETE P/ARMARIO</v>
          </cell>
          <cell r="C17731" t="str">
            <v>UN</v>
          </cell>
          <cell r="D17731">
            <v>1.1599999999999999</v>
          </cell>
        </row>
        <row r="17732">
          <cell r="A17732" t="str">
            <v>I6786</v>
          </cell>
          <cell r="B17732" t="str">
            <v>FELTRO BETUMINOSO (VEU DE VIDRO)</v>
          </cell>
          <cell r="C17732" t="str">
            <v>M2</v>
          </cell>
          <cell r="D17732">
            <v>4.8</v>
          </cell>
        </row>
        <row r="17733">
          <cell r="A17733" t="str">
            <v>I1160</v>
          </cell>
          <cell r="B17733" t="str">
            <v>FERRAGEM PARA PORTAO DE TAPUME</v>
          </cell>
          <cell r="C17733" t="str">
            <v>KG</v>
          </cell>
          <cell r="D17733">
            <v>6.5</v>
          </cell>
        </row>
        <row r="17734">
          <cell r="A17734" t="str">
            <v>I1161</v>
          </cell>
          <cell r="B17734" t="str">
            <v>FERRAGEM PARA TELHADOS</v>
          </cell>
          <cell r="C17734" t="str">
            <v>KG</v>
          </cell>
          <cell r="D17734">
            <v>10.9</v>
          </cell>
        </row>
        <row r="17735">
          <cell r="A17735" t="str">
            <v>I2332</v>
          </cell>
          <cell r="B17735" t="str">
            <v>FERRO CHATO 1 1/4" x 1/2"</v>
          </cell>
          <cell r="C17735" t="str">
            <v>KG</v>
          </cell>
          <cell r="D17735">
            <v>5.6</v>
          </cell>
        </row>
        <row r="17736">
          <cell r="A17736" t="str">
            <v>I2333</v>
          </cell>
          <cell r="B17736" t="str">
            <v>FERRO CHATO 2" x 1/4"</v>
          </cell>
          <cell r="C17736" t="str">
            <v>KG</v>
          </cell>
          <cell r="D17736">
            <v>5.2</v>
          </cell>
        </row>
        <row r="17737">
          <cell r="A17737" t="str">
            <v>I2334</v>
          </cell>
          <cell r="B17737" t="str">
            <v>FERRO CHATO 2" x 1/8"</v>
          </cell>
          <cell r="C17737" t="str">
            <v>KG</v>
          </cell>
          <cell r="D17737">
            <v>5</v>
          </cell>
        </row>
        <row r="17738">
          <cell r="A17738" t="str">
            <v>I0191</v>
          </cell>
          <cell r="B17738" t="str">
            <v>FERRO CHATO 2" x 3/8"</v>
          </cell>
          <cell r="C17738" t="str">
            <v>KG</v>
          </cell>
          <cell r="D17738">
            <v>6.02</v>
          </cell>
        </row>
        <row r="17739">
          <cell r="A17739" t="str">
            <v>I2335</v>
          </cell>
          <cell r="B17739" t="str">
            <v>FERRO CHATO 2.1/2" x 1/2"</v>
          </cell>
          <cell r="C17739" t="str">
            <v>KG</v>
          </cell>
          <cell r="D17739">
            <v>4.22</v>
          </cell>
        </row>
        <row r="17740">
          <cell r="A17740" t="str">
            <v>I2336</v>
          </cell>
          <cell r="B17740" t="str">
            <v>FERRO CHATO 2.1/2"x 3/8"</v>
          </cell>
          <cell r="C17740" t="str">
            <v>KG</v>
          </cell>
          <cell r="D17740">
            <v>4.07</v>
          </cell>
        </row>
        <row r="17741">
          <cell r="A17741" t="str">
            <v>I2337</v>
          </cell>
          <cell r="B17741" t="str">
            <v>FERRO CHATO 3/4" x 3/16"</v>
          </cell>
          <cell r="C17741" t="str">
            <v>KG</v>
          </cell>
          <cell r="D17741">
            <v>6.03</v>
          </cell>
        </row>
        <row r="17742">
          <cell r="A17742" t="str">
            <v>I2338</v>
          </cell>
          <cell r="B17742" t="str">
            <v>FERRO CHATO DE 1/2" x 3/16"</v>
          </cell>
          <cell r="C17742" t="str">
            <v>KG</v>
          </cell>
          <cell r="D17742">
            <v>4.07</v>
          </cell>
        </row>
        <row r="17743">
          <cell r="A17743" t="str">
            <v>I2339</v>
          </cell>
          <cell r="B17743" t="str">
            <v>FERRO CHATO DE 2" x 3/16"</v>
          </cell>
          <cell r="C17743" t="str">
            <v>KG</v>
          </cell>
          <cell r="D17743">
            <v>6.33</v>
          </cell>
        </row>
        <row r="17744">
          <cell r="A17744" t="str">
            <v>I6115</v>
          </cell>
          <cell r="B17744" t="str">
            <v>FERROLHO DE FERRO CHATO DE 3" (PADRÃO MUTIRÃO)</v>
          </cell>
          <cell r="C17744" t="str">
            <v>UN</v>
          </cell>
          <cell r="D17744">
            <v>2.5</v>
          </cell>
        </row>
        <row r="17745">
          <cell r="A17745" t="str">
            <v>I1162</v>
          </cell>
          <cell r="B17745" t="str">
            <v>FERROLHO DE SOBREPOR OU EMBUTIR GRANDE</v>
          </cell>
          <cell r="C17745" t="str">
            <v>UN</v>
          </cell>
          <cell r="D17745">
            <v>16.18</v>
          </cell>
        </row>
        <row r="17746">
          <cell r="A17746" t="str">
            <v>I1163</v>
          </cell>
          <cell r="B17746" t="str">
            <v>FERROLHO DE SOBREPOR OU EMBUTIR MEDIO</v>
          </cell>
          <cell r="C17746" t="str">
            <v>UN</v>
          </cell>
          <cell r="D17746">
            <v>14.22</v>
          </cell>
        </row>
        <row r="17747">
          <cell r="A17747" t="str">
            <v>I1164</v>
          </cell>
          <cell r="B17747" t="str">
            <v>FERROLHO DE SOBREPOR OU EMBUTIR PEQUENO</v>
          </cell>
          <cell r="C17747" t="str">
            <v>UN</v>
          </cell>
          <cell r="D17747">
            <v>8</v>
          </cell>
        </row>
        <row r="17748">
          <cell r="A17748" t="str">
            <v>I2937</v>
          </cell>
          <cell r="B17748" t="str">
            <v>FERRULE DE BRONZE 1"</v>
          </cell>
          <cell r="C17748" t="str">
            <v>UN</v>
          </cell>
          <cell r="D17748">
            <v>153.37</v>
          </cell>
        </row>
        <row r="17749">
          <cell r="A17749" t="str">
            <v>I2936</v>
          </cell>
          <cell r="B17749" t="str">
            <v>FERRULE DE BRONZE 3/4"</v>
          </cell>
          <cell r="C17749" t="str">
            <v>UN</v>
          </cell>
          <cell r="D17749">
            <v>105</v>
          </cell>
        </row>
        <row r="17750">
          <cell r="A17750" t="str">
            <v>I1165</v>
          </cell>
          <cell r="B17750" t="str">
            <v>FILETE DE GRANITO  L = 4CM</v>
          </cell>
          <cell r="C17750" t="str">
            <v>M</v>
          </cell>
          <cell r="D17750">
            <v>9.6</v>
          </cell>
        </row>
        <row r="17751">
          <cell r="A17751" t="str">
            <v>I2570</v>
          </cell>
          <cell r="B17751" t="str">
            <v>FILLER (PO CALCÁREO)</v>
          </cell>
          <cell r="C17751" t="str">
            <v>KG</v>
          </cell>
          <cell r="D17751">
            <v>0.2</v>
          </cell>
        </row>
        <row r="17752">
          <cell r="A17752" t="str">
            <v>I8948</v>
          </cell>
          <cell r="B17752" t="str">
            <v>FILTRO ASCENDENTE EM FIBRA D=2,00M E H=4,00M</v>
          </cell>
          <cell r="C17752" t="str">
            <v>UN</v>
          </cell>
          <cell r="D17752">
            <v>22273.3</v>
          </cell>
        </row>
        <row r="17753">
          <cell r="A17753" t="str">
            <v>I8952</v>
          </cell>
          <cell r="B17753" t="str">
            <v>FILTRO ASCENDENTE EM FIBRA D=2,50M E H=3,6M, Q=30M3/H</v>
          </cell>
          <cell r="C17753" t="str">
            <v>UN</v>
          </cell>
          <cell r="D17753">
            <v>43361.33</v>
          </cell>
        </row>
        <row r="17754">
          <cell r="A17754" t="str">
            <v>I8947</v>
          </cell>
          <cell r="B17754" t="str">
            <v>FILTRO ASCENDENTE EM FIBRA D=3,50M E H=3,78M</v>
          </cell>
          <cell r="C17754" t="str">
            <v>UN</v>
          </cell>
          <cell r="D17754">
            <v>94826.38</v>
          </cell>
        </row>
        <row r="17755">
          <cell r="A17755" t="str">
            <v>I7076</v>
          </cell>
          <cell r="B17755" t="str">
            <v>FILTRO DE FLUXO ASCENDENTE EM FIBRA COMPLETO COM TAMPA, BARRILETE, ESCADA E MATERIAL FILTRANTE, CAPACIDADE 119,26 m³/h A 178,20 m³/h</v>
          </cell>
          <cell r="C17755" t="str">
            <v>UN</v>
          </cell>
          <cell r="D17755">
            <v>305420.94</v>
          </cell>
        </row>
        <row r="17756">
          <cell r="A17756" t="str">
            <v>I7070</v>
          </cell>
          <cell r="B17756" t="str">
            <v>FILTRO DE FLUXO ASCENDENTE EM FIBRA COMPLETO COM TAMPA, BARRILETE, ESCADA E MATERIAL FILTRANTE, CAPACIDADE 13,29 m³/h A 23,55 m³/h</v>
          </cell>
          <cell r="C17756" t="str">
            <v>UN</v>
          </cell>
          <cell r="D17756">
            <v>53813.54</v>
          </cell>
        </row>
        <row r="17757">
          <cell r="A17757" t="str">
            <v>I7071</v>
          </cell>
          <cell r="B17757" t="str">
            <v>FILTRO DE FLUXO ASCENDENTE EM FIBRA COMPLETO COM TAMPA, BARRILETE, ESCADA E MATERIAL FILTRANTE, CAPACIDADE 23,56 m³/h A 36,83 m³/h</v>
          </cell>
          <cell r="C17757" t="str">
            <v>UN</v>
          </cell>
          <cell r="D17757">
            <v>68962.740000000005</v>
          </cell>
        </row>
        <row r="17758">
          <cell r="A17758" t="str">
            <v>I7067</v>
          </cell>
          <cell r="B17758" t="str">
            <v>FILTRO DE FLUXO ASCENDENTE EM FIBRA COMPLETO COM TAMPA, BARRILETE, ESCADA E MATERIAL FILTRANTE, CAPACIDADE 3,75 m³/h</v>
          </cell>
          <cell r="C17758" t="str">
            <v>UN</v>
          </cell>
          <cell r="D17758">
            <v>15900.61</v>
          </cell>
        </row>
        <row r="17759">
          <cell r="A17759" t="str">
            <v>I7068</v>
          </cell>
          <cell r="B17759" t="str">
            <v>FILTRO DE FLUXO ASCENDENTE EM FIBRA COMPLETO COM TAMPA, BARRILETE, ESCADA E MATERIAL FILTRANTE, CAPACIDADE 3,76 m³/h A 5,93 m³/h</v>
          </cell>
          <cell r="C17759" t="str">
            <v>UN</v>
          </cell>
          <cell r="D17759">
            <v>21386.75</v>
          </cell>
        </row>
        <row r="17760">
          <cell r="A17760" t="str">
            <v>I7072</v>
          </cell>
          <cell r="B17760" t="str">
            <v>FILTRO DE FLUXO ASCENDENTE EM FIBRA COMPLETO COM TAMPA, BARRILETE, ESCADA E MATERIAL FILTRANTE, CAPACIDADE 36,84 m³/h A 53,03 m³/h</v>
          </cell>
          <cell r="C17760" t="str">
            <v>UN</v>
          </cell>
          <cell r="D17760">
            <v>91019.83</v>
          </cell>
        </row>
        <row r="17761">
          <cell r="A17761" t="str">
            <v>I7069</v>
          </cell>
          <cell r="B17761" t="str">
            <v>FILTRO DE FLUXO ASCENDENTE EM FIBRA COMPLETO COM TAMPA, BARRILETE, ESCADA E MATERIAL FILTRANTE, CAPACIDADE 5,94 m³/h A 13,28 m³/h</v>
          </cell>
          <cell r="C17761" t="str">
            <v>UN</v>
          </cell>
          <cell r="D17761">
            <v>39021.29</v>
          </cell>
        </row>
        <row r="17762">
          <cell r="A17762" t="str">
            <v>I7073</v>
          </cell>
          <cell r="B17762" t="str">
            <v>FILTRO DE FLUXO ASCENDENTE EM FIBRA COMPLETO COM TAMPA, BARRILETE, ESCADA E MATERIAL FILTRANTE, CAPACIDADE 53,04 m³/h A 72,15 m³/h</v>
          </cell>
          <cell r="C17762" t="str">
            <v>UN</v>
          </cell>
          <cell r="D17762">
            <v>124089.13</v>
          </cell>
        </row>
        <row r="17763">
          <cell r="A17763" t="str">
            <v>I7074</v>
          </cell>
          <cell r="B17763" t="str">
            <v>FILTRO DE FLUXO ASCENDENTE EM FIBRA COMPLETO COM TAMPA, BARRILETE, ESCADA E MATERIAL FILTRANTE, CAPACIDADE 72,16 m³/h A 94,28 m³/h</v>
          </cell>
          <cell r="C17763" t="str">
            <v>UN</v>
          </cell>
          <cell r="D17763">
            <v>154243.54</v>
          </cell>
        </row>
        <row r="17764">
          <cell r="A17764" t="str">
            <v>I7075</v>
          </cell>
          <cell r="B17764" t="str">
            <v>FILTRO DE FLUXO ASCENDENTE EM FIBRA COMPLETO COM TAMPA, BARRILETE, ESCADA E MATERIAL FILTRANTE, CAPACIDADE 94,29 m³/h A 119,25 m³/h</v>
          </cell>
          <cell r="C17764" t="str">
            <v>UN</v>
          </cell>
          <cell r="D17764">
            <v>196003.06</v>
          </cell>
        </row>
        <row r="17765">
          <cell r="A17765" t="str">
            <v>I1166</v>
          </cell>
          <cell r="B17765" t="str">
            <v>FILTRO DE PAREDE INDUSTRIAL</v>
          </cell>
          <cell r="C17765" t="str">
            <v>UN</v>
          </cell>
          <cell r="D17765">
            <v>172.66</v>
          </cell>
        </row>
        <row r="17766">
          <cell r="A17766" t="str">
            <v>I8950</v>
          </cell>
          <cell r="B17766" t="str">
            <v>FILTRO DESCENDENTE EM FIBRA D=1,20M E H=4,00M</v>
          </cell>
          <cell r="C17766" t="str">
            <v>UN</v>
          </cell>
          <cell r="D17766">
            <v>22273.3</v>
          </cell>
        </row>
        <row r="17767">
          <cell r="A17767" t="str">
            <v>I8949</v>
          </cell>
          <cell r="B17767" t="str">
            <v>FILTRO DESCENDENTE EM FIBRA D=3,00M E H=3,78M</v>
          </cell>
          <cell r="C17767" t="str">
            <v>UN</v>
          </cell>
          <cell r="D17767">
            <v>82848.31</v>
          </cell>
        </row>
        <row r="17768">
          <cell r="A17768" t="str">
            <v>I8951</v>
          </cell>
          <cell r="B17768" t="str">
            <v>FILTRO DESCENDENTE EM FIBRA DE VIDRO D=1,00M E Q=6,38M3/H</v>
          </cell>
          <cell r="C17768" t="str">
            <v>UN</v>
          </cell>
          <cell r="D17768">
            <v>11713.25</v>
          </cell>
        </row>
        <row r="17769">
          <cell r="A17769" t="str">
            <v>I7582</v>
          </cell>
          <cell r="B17769" t="str">
            <v>FILTRO PVC NERV. REFORÇADO DN 200x2mx0,50mm</v>
          </cell>
          <cell r="C17769" t="str">
            <v>UN</v>
          </cell>
          <cell r="D17769">
            <v>604.71</v>
          </cell>
        </row>
        <row r="17770">
          <cell r="A17770" t="str">
            <v>I7583</v>
          </cell>
          <cell r="B17770" t="str">
            <v>FILTRO PVC NERV. REFORÇADO DN 200x2mx0,75mm</v>
          </cell>
          <cell r="C17770" t="str">
            <v>UN</v>
          </cell>
          <cell r="D17770">
            <v>604.71</v>
          </cell>
        </row>
        <row r="17771">
          <cell r="A17771" t="str">
            <v>I7584</v>
          </cell>
          <cell r="B17771" t="str">
            <v>FILTRO PVC NERV. REFORÇADO DN 200x2mx1,00mm</v>
          </cell>
          <cell r="C17771" t="str">
            <v>UN</v>
          </cell>
          <cell r="D17771">
            <v>757.19</v>
          </cell>
        </row>
        <row r="17772">
          <cell r="A17772" t="str">
            <v>I7585</v>
          </cell>
          <cell r="B17772" t="str">
            <v>FILTRO PVC NERV. REFORÇADO DN 200x2mx1,50mm</v>
          </cell>
          <cell r="C17772" t="str">
            <v>UN</v>
          </cell>
          <cell r="D17772">
            <v>757.19</v>
          </cell>
        </row>
        <row r="17773">
          <cell r="A17773" t="str">
            <v>I7586</v>
          </cell>
          <cell r="B17773" t="str">
            <v>FILTRO PVC NERV. REFORÇADO DN 200x4mx0,50mm</v>
          </cell>
          <cell r="C17773" t="str">
            <v>UN</v>
          </cell>
          <cell r="D17773">
            <v>1519.74</v>
          </cell>
        </row>
        <row r="17774">
          <cell r="A17774" t="str">
            <v>I7587</v>
          </cell>
          <cell r="B17774" t="str">
            <v>FILTRO PVC NERV. REFORÇADO DN 200x4mx0,75mm</v>
          </cell>
          <cell r="C17774" t="str">
            <v>UN</v>
          </cell>
          <cell r="D17774">
            <v>1209.4100000000001</v>
          </cell>
        </row>
        <row r="17775">
          <cell r="A17775" t="str">
            <v>I7588</v>
          </cell>
          <cell r="B17775" t="str">
            <v>FILTRO PVC NERV. REFORÇADO DN 200x4mx1,00mm</v>
          </cell>
          <cell r="C17775" t="str">
            <v>UN</v>
          </cell>
          <cell r="D17775">
            <v>1451.86</v>
          </cell>
        </row>
        <row r="17776">
          <cell r="A17776" t="str">
            <v>I7589</v>
          </cell>
          <cell r="B17776" t="str">
            <v>FILTRO PVC NERV. REFORÇADO DN 200x4mx1,50mm</v>
          </cell>
          <cell r="C17776" t="str">
            <v>UN</v>
          </cell>
          <cell r="D17776">
            <v>1451.86</v>
          </cell>
        </row>
        <row r="17777">
          <cell r="A17777" t="str">
            <v>I7566</v>
          </cell>
          <cell r="B17777" t="str">
            <v>FILTRO PVC NERV. STANDARD DN 154x2mx0,50mm</v>
          </cell>
          <cell r="C17777" t="str">
            <v>UN</v>
          </cell>
          <cell r="D17777">
            <v>281.79000000000002</v>
          </cell>
        </row>
        <row r="17778">
          <cell r="A17778" t="str">
            <v>I7567</v>
          </cell>
          <cell r="B17778" t="str">
            <v>FILTRO PVC NERV. STANDARD DN 154x2mx0,75mm</v>
          </cell>
          <cell r="C17778" t="str">
            <v>UN</v>
          </cell>
          <cell r="D17778">
            <v>281.79000000000002</v>
          </cell>
        </row>
        <row r="17779">
          <cell r="A17779" t="str">
            <v>I7568</v>
          </cell>
          <cell r="B17779" t="str">
            <v>FILTRO PVC NERV. STANDARD DN 154x2mx1,00mm</v>
          </cell>
          <cell r="C17779" t="str">
            <v>UN</v>
          </cell>
          <cell r="D17779">
            <v>281.79000000000002</v>
          </cell>
        </row>
        <row r="17780">
          <cell r="A17780" t="str">
            <v>I7569</v>
          </cell>
          <cell r="B17780" t="str">
            <v>FILTRO PVC NERV. STANDARD DN 154x2mx1,50mm</v>
          </cell>
          <cell r="C17780" t="str">
            <v>UN</v>
          </cell>
          <cell r="D17780">
            <v>337.54</v>
          </cell>
        </row>
        <row r="17781">
          <cell r="A17781" t="str">
            <v>I7570</v>
          </cell>
          <cell r="B17781" t="str">
            <v>FILTRO PVC NERV. STANDARD DN 154x4mx0,50mm</v>
          </cell>
          <cell r="C17781" t="str">
            <v>UN</v>
          </cell>
          <cell r="D17781">
            <v>565.44000000000005</v>
          </cell>
        </row>
        <row r="17782">
          <cell r="A17782" t="str">
            <v>I7571</v>
          </cell>
          <cell r="B17782" t="str">
            <v>FILTRO PVC NERV. STANDARD DN 154x4mx0,75mm</v>
          </cell>
          <cell r="C17782" t="str">
            <v>UN</v>
          </cell>
          <cell r="D17782">
            <v>565.44000000000005</v>
          </cell>
        </row>
        <row r="17783">
          <cell r="A17783" t="str">
            <v>I7572</v>
          </cell>
          <cell r="B17783" t="str">
            <v>FILTRO PVC NERV. STANDARD DN 154x4mx1,00mm</v>
          </cell>
          <cell r="C17783" t="str">
            <v>UN</v>
          </cell>
          <cell r="D17783">
            <v>566.79999999999995</v>
          </cell>
        </row>
        <row r="17784">
          <cell r="A17784" t="str">
            <v>I7573</v>
          </cell>
          <cell r="B17784" t="str">
            <v>FILTRO PVC NERV. STANDARD DN 154x4mx1,50mm</v>
          </cell>
          <cell r="C17784" t="str">
            <v>UN</v>
          </cell>
          <cell r="D17784">
            <v>688.22</v>
          </cell>
        </row>
        <row r="17785">
          <cell r="A17785" t="str">
            <v>I7574</v>
          </cell>
          <cell r="B17785" t="str">
            <v>FILTRO PVC NERV. STANDARD DN 206x2mx0,50mm</v>
          </cell>
          <cell r="C17785" t="str">
            <v>UN</v>
          </cell>
          <cell r="D17785">
            <v>549.02</v>
          </cell>
        </row>
        <row r="17786">
          <cell r="A17786" t="str">
            <v>I7575</v>
          </cell>
          <cell r="B17786" t="str">
            <v>FILTRO PVC NERV. STANDARD DN 206x2mx0,75mm</v>
          </cell>
          <cell r="C17786" t="str">
            <v>UN</v>
          </cell>
          <cell r="D17786">
            <v>549.02</v>
          </cell>
        </row>
        <row r="17787">
          <cell r="A17787" t="str">
            <v>I7576</v>
          </cell>
          <cell r="B17787" t="str">
            <v>FILTRO PVC NERV. STANDARD DN 206x2mx1,00mm</v>
          </cell>
          <cell r="C17787" t="str">
            <v>UN</v>
          </cell>
          <cell r="D17787">
            <v>549.02</v>
          </cell>
        </row>
        <row r="17788">
          <cell r="A17788" t="str">
            <v>I7577</v>
          </cell>
          <cell r="B17788" t="str">
            <v>FILTRO PVC NERV. STANDARD DN 206x2mx1,50mm</v>
          </cell>
          <cell r="C17788" t="str">
            <v>UN</v>
          </cell>
          <cell r="D17788">
            <v>699.25</v>
          </cell>
        </row>
        <row r="17789">
          <cell r="A17789" t="str">
            <v>I7578</v>
          </cell>
          <cell r="B17789" t="str">
            <v>FILTRO PVC NERV. STANDARD DN 206x4mx0,50mm</v>
          </cell>
          <cell r="C17789" t="str">
            <v>UN</v>
          </cell>
          <cell r="D17789">
            <v>1098.02</v>
          </cell>
        </row>
        <row r="17790">
          <cell r="A17790" t="str">
            <v>I7579</v>
          </cell>
          <cell r="B17790" t="str">
            <v>FILTRO PVC NERV. STANDARD DN 206x4mx0,75mm</v>
          </cell>
          <cell r="C17790" t="str">
            <v>UN</v>
          </cell>
          <cell r="D17790">
            <v>1098.08</v>
          </cell>
        </row>
        <row r="17791">
          <cell r="A17791" t="str">
            <v>I2340</v>
          </cell>
          <cell r="B17791" t="str">
            <v>FIO DE COBRE ANTICHAMA 2.5MM2</v>
          </cell>
          <cell r="C17791" t="str">
            <v>M</v>
          </cell>
          <cell r="D17791">
            <v>1.04</v>
          </cell>
        </row>
        <row r="17792">
          <cell r="A17792" t="str">
            <v>I8075</v>
          </cell>
          <cell r="B17792" t="str">
            <v>FIO DE COBRE NÚ 25mm²</v>
          </cell>
          <cell r="C17792" t="str">
            <v>KG</v>
          </cell>
          <cell r="D17792">
            <v>45.86</v>
          </cell>
        </row>
        <row r="17793">
          <cell r="A17793" t="str">
            <v>I1167</v>
          </cell>
          <cell r="B17793" t="str">
            <v>FIO ISOLADO EM PVC 0.50MM2 - 750V</v>
          </cell>
          <cell r="C17793" t="str">
            <v>M</v>
          </cell>
          <cell r="D17793">
            <v>0.5</v>
          </cell>
        </row>
        <row r="17794">
          <cell r="A17794" t="str">
            <v>I1168</v>
          </cell>
          <cell r="B17794" t="str">
            <v>FIO ISOLADO EM PVC 0.75MM2 - 750V</v>
          </cell>
          <cell r="C17794" t="str">
            <v>M</v>
          </cell>
          <cell r="D17794">
            <v>0.59</v>
          </cell>
        </row>
        <row r="17795">
          <cell r="A17795" t="str">
            <v>I1169</v>
          </cell>
          <cell r="B17795" t="str">
            <v>FIO ISOLADO EM PVC 1.00MM2 - 750V</v>
          </cell>
          <cell r="C17795" t="str">
            <v>M</v>
          </cell>
          <cell r="D17795">
            <v>0.62</v>
          </cell>
        </row>
        <row r="17796">
          <cell r="A17796" t="str">
            <v>I1170</v>
          </cell>
          <cell r="B17796" t="str">
            <v>FIO ISOLADO EM PVC 1.50MM2 - 750V</v>
          </cell>
          <cell r="C17796" t="str">
            <v>M</v>
          </cell>
          <cell r="D17796">
            <v>0.67</v>
          </cell>
        </row>
        <row r="17797">
          <cell r="A17797" t="str">
            <v>I1171</v>
          </cell>
          <cell r="B17797" t="str">
            <v>FIO ISOLADO EM PVC 10.0 MM2 - 750V</v>
          </cell>
          <cell r="C17797" t="str">
            <v>M</v>
          </cell>
          <cell r="D17797">
            <v>4.6100000000000003</v>
          </cell>
        </row>
        <row r="17798">
          <cell r="A17798" t="str">
            <v>I1172</v>
          </cell>
          <cell r="B17798" t="str">
            <v>FIO ISOLADO EM PVC 2.50MM2 - 750V</v>
          </cell>
          <cell r="C17798" t="str">
            <v>M</v>
          </cell>
          <cell r="D17798">
            <v>0.98</v>
          </cell>
        </row>
        <row r="17799">
          <cell r="A17799" t="str">
            <v>I1173</v>
          </cell>
          <cell r="B17799" t="str">
            <v>FIO ISOLADO EM PVC 4.00MM2 - 750V</v>
          </cell>
          <cell r="C17799" t="str">
            <v>M</v>
          </cell>
          <cell r="D17799">
            <v>1.65</v>
          </cell>
        </row>
        <row r="17800">
          <cell r="A17800" t="str">
            <v>I1174</v>
          </cell>
          <cell r="B17800" t="str">
            <v>FIO ISOLADO EM PVC 6.00MM2 - 750V</v>
          </cell>
          <cell r="C17800" t="str">
            <v>M</v>
          </cell>
          <cell r="D17800">
            <v>2.0699999999999998</v>
          </cell>
        </row>
        <row r="17801">
          <cell r="A17801" t="str">
            <v>I2342</v>
          </cell>
          <cell r="B17801" t="str">
            <v>FIO PARA COSTURAR SACO</v>
          </cell>
          <cell r="C17801" t="str">
            <v>M</v>
          </cell>
          <cell r="D17801">
            <v>0.08</v>
          </cell>
        </row>
        <row r="17802">
          <cell r="A17802" t="str">
            <v>I1175</v>
          </cell>
          <cell r="B17802" t="str">
            <v>FIO PARALELO ISOLADO, ( 2 X 0,75 )MM2</v>
          </cell>
          <cell r="C17802" t="str">
            <v>M</v>
          </cell>
          <cell r="D17802">
            <v>1.1000000000000001</v>
          </cell>
        </row>
        <row r="17803">
          <cell r="A17803" t="str">
            <v>I1176</v>
          </cell>
          <cell r="B17803" t="str">
            <v>FIO PARALELO ISOLADO, ( 2 X 1,00 )MM2</v>
          </cell>
          <cell r="C17803" t="str">
            <v>M</v>
          </cell>
          <cell r="D17803">
            <v>1.21</v>
          </cell>
        </row>
        <row r="17804">
          <cell r="A17804" t="str">
            <v>I1177</v>
          </cell>
          <cell r="B17804" t="str">
            <v>FIO PARALELO ISOLADO, ( 2 X 1,50 )MM2</v>
          </cell>
          <cell r="C17804" t="str">
            <v>M</v>
          </cell>
          <cell r="D17804">
            <v>1.64</v>
          </cell>
        </row>
        <row r="17805">
          <cell r="A17805" t="str">
            <v>I6126</v>
          </cell>
          <cell r="B17805" t="str">
            <v>FIO RETORCIDO DE 2 X 0,75 MM2 (PADRÃO MUTIRÃO)</v>
          </cell>
          <cell r="C17805" t="str">
            <v>M</v>
          </cell>
          <cell r="D17805">
            <v>0.95</v>
          </cell>
        </row>
        <row r="17806">
          <cell r="A17806" t="str">
            <v>I8105</v>
          </cell>
          <cell r="B17806" t="str">
            <v>FITA ADESIVA INELÁSTICA PARA FIXAÇÃO DAS GALOCHAS E PALMILHAS AO BLOCO LBV (54,8m x 48mm)</v>
          </cell>
          <cell r="C17806" t="str">
            <v>RL</v>
          </cell>
          <cell r="D17806">
            <v>91.69</v>
          </cell>
        </row>
        <row r="17807">
          <cell r="A17807" t="str">
            <v>I8620</v>
          </cell>
          <cell r="B17807" t="str">
            <v>FITA ANTIDERRAPANTE LARG. 5cm FOSFORESCENTE 5m</v>
          </cell>
          <cell r="C17807" t="str">
            <v>RL</v>
          </cell>
          <cell r="D17807">
            <v>32.53</v>
          </cell>
        </row>
        <row r="17808">
          <cell r="A17808" t="str">
            <v>I6278</v>
          </cell>
          <cell r="B17808" t="str">
            <v>FITA AUTO FUSÃO DE 1A QUALIDADE</v>
          </cell>
          <cell r="C17808" t="str">
            <v>UN</v>
          </cell>
          <cell r="D17808">
            <v>7.69</v>
          </cell>
        </row>
        <row r="17809">
          <cell r="A17809" t="str">
            <v>I1178</v>
          </cell>
          <cell r="B17809" t="str">
            <v>FITA CREPE 16MM</v>
          </cell>
          <cell r="C17809" t="str">
            <v>M</v>
          </cell>
          <cell r="D17809">
            <v>0.33</v>
          </cell>
        </row>
        <row r="17810">
          <cell r="A17810" t="str">
            <v>I1179</v>
          </cell>
          <cell r="B17810" t="str">
            <v>FITA DE CALDEAÇÃO</v>
          </cell>
          <cell r="C17810" t="str">
            <v>M</v>
          </cell>
          <cell r="D17810">
            <v>2.4</v>
          </cell>
        </row>
        <row r="17811">
          <cell r="A17811" t="str">
            <v>I6422</v>
          </cell>
          <cell r="B17811" t="str">
            <v>FITA DE INOX P/ FIXAÇÃO DO ELETRODUTO NO POSTE</v>
          </cell>
          <cell r="C17811" t="str">
            <v>M</v>
          </cell>
          <cell r="D17811">
            <v>2.35</v>
          </cell>
        </row>
        <row r="17812">
          <cell r="A17812" t="str">
            <v>I1180</v>
          </cell>
          <cell r="B17812" t="str">
            <v>FITA DE VEDAÇÃO</v>
          </cell>
          <cell r="C17812" t="str">
            <v>M</v>
          </cell>
          <cell r="D17812">
            <v>0.38</v>
          </cell>
        </row>
        <row r="17813">
          <cell r="A17813" t="str">
            <v>I8619</v>
          </cell>
          <cell r="B17813" t="str">
            <v>FITA DUPLA FACE ACRÍLICA</v>
          </cell>
          <cell r="C17813" t="str">
            <v>M</v>
          </cell>
          <cell r="D17813">
            <v>1.65</v>
          </cell>
        </row>
        <row r="17814">
          <cell r="A17814" t="str">
            <v>I1181</v>
          </cell>
          <cell r="B17814" t="str">
            <v>FITA ISOLANTE</v>
          </cell>
          <cell r="C17814" t="str">
            <v>M</v>
          </cell>
          <cell r="D17814">
            <v>0.56999999999999995</v>
          </cell>
        </row>
        <row r="17815">
          <cell r="A17815" t="str">
            <v>I7392</v>
          </cell>
          <cell r="B17815" t="str">
            <v>FITA ISOLANTE COMUM N.º33</v>
          </cell>
          <cell r="C17815" t="str">
            <v>UN</v>
          </cell>
          <cell r="D17815">
            <v>10.9</v>
          </cell>
        </row>
        <row r="17816">
          <cell r="A17816" t="str">
            <v>I7391</v>
          </cell>
          <cell r="B17816" t="str">
            <v>FITA ISOLANTE DE AUTO-FUSÃO N.º23</v>
          </cell>
          <cell r="C17816" t="str">
            <v>UN</v>
          </cell>
          <cell r="D17816">
            <v>13.28</v>
          </cell>
        </row>
        <row r="17817">
          <cell r="A17817" t="str">
            <v>I2515</v>
          </cell>
          <cell r="B17817" t="str">
            <v>FITA REFLETIVA</v>
          </cell>
          <cell r="C17817" t="str">
            <v>M2</v>
          </cell>
          <cell r="D17817">
            <v>228.73</v>
          </cell>
        </row>
        <row r="17818">
          <cell r="A17818" t="str">
            <v>I2344</v>
          </cell>
          <cell r="B17818" t="str">
            <v>FITA VEDA ROSCA 25M x 3/4"</v>
          </cell>
          <cell r="C17818" t="str">
            <v>UN</v>
          </cell>
          <cell r="D17818">
            <v>6.5</v>
          </cell>
        </row>
        <row r="17819">
          <cell r="A17819" t="str">
            <v>I8104</v>
          </cell>
          <cell r="B17819" t="str">
            <v>FIXAÇÃO PARA BLOCO LVT</v>
          </cell>
          <cell r="C17819" t="str">
            <v>CJ</v>
          </cell>
          <cell r="D17819">
            <v>150.72</v>
          </cell>
        </row>
        <row r="17820">
          <cell r="A17820" t="str">
            <v>I8097</v>
          </cell>
          <cell r="B17820" t="str">
            <v>FIXAÇÃO PARA DORMENTE DE CONCRETO BIBLOCO (S-75)</v>
          </cell>
          <cell r="C17820" t="str">
            <v>CJ</v>
          </cell>
          <cell r="D17820">
            <v>150.72</v>
          </cell>
        </row>
        <row r="17821">
          <cell r="A17821" t="str">
            <v>I8096</v>
          </cell>
          <cell r="B17821" t="str">
            <v>FIXAÇÃO PARA DORMENTE DE CONCRETO MONOBLOCO, PLACA AMORTECEDORA E PINO ISOLANTE</v>
          </cell>
          <cell r="C17821" t="str">
            <v>CJ</v>
          </cell>
          <cell r="D17821">
            <v>129.37</v>
          </cell>
        </row>
        <row r="17822">
          <cell r="A17822" t="str">
            <v>I8102</v>
          </cell>
          <cell r="B17822" t="str">
            <v>FIXAÇÃO RÍGIDA (DORMENTE DE MADEIRA) - TIREFOND</v>
          </cell>
          <cell r="C17822" t="str">
            <v>UN</v>
          </cell>
          <cell r="D17822">
            <v>4.2699999999999996</v>
          </cell>
        </row>
        <row r="17823">
          <cell r="A17823" t="str">
            <v>I1182</v>
          </cell>
          <cell r="B17823" t="str">
            <v>FIXADOR DE ABA (KALHETA DELTA)</v>
          </cell>
          <cell r="C17823" t="str">
            <v>UN</v>
          </cell>
          <cell r="D17823">
            <v>2</v>
          </cell>
        </row>
        <row r="17824">
          <cell r="A17824" t="str">
            <v>I1183</v>
          </cell>
          <cell r="B17824" t="str">
            <v>FIXADOR DE ABA (KALHETAO)</v>
          </cell>
          <cell r="C17824" t="str">
            <v>UN</v>
          </cell>
          <cell r="D17824">
            <v>2.5</v>
          </cell>
        </row>
        <row r="17825">
          <cell r="A17825" t="str">
            <v>I1184</v>
          </cell>
          <cell r="B17825" t="str">
            <v>FIXADOR DE ABAS (MAXIPLAC)</v>
          </cell>
          <cell r="C17825" t="str">
            <v>UN</v>
          </cell>
          <cell r="D17825">
            <v>1.61</v>
          </cell>
        </row>
        <row r="17826">
          <cell r="A17826" t="str">
            <v>I1185</v>
          </cell>
          <cell r="B17826" t="str">
            <v>FIXADOR DE ABAS (MODULADA)</v>
          </cell>
          <cell r="C17826" t="str">
            <v>UN</v>
          </cell>
          <cell r="D17826">
            <v>1.4</v>
          </cell>
        </row>
        <row r="17827">
          <cell r="A17827" t="str">
            <v>I1186</v>
          </cell>
          <cell r="B17827" t="str">
            <v>FIXADOR DE ABAS C/ ANILHA DE PVC</v>
          </cell>
          <cell r="C17827" t="str">
            <v>UN</v>
          </cell>
          <cell r="D17827">
            <v>2.0499999999999998</v>
          </cell>
        </row>
        <row r="17828">
          <cell r="A17828" t="str">
            <v>I1187</v>
          </cell>
          <cell r="B17828" t="str">
            <v>FIXADOR DE ABAS SIMPLES (CANALETE 90)</v>
          </cell>
          <cell r="C17828" t="str">
            <v>UN</v>
          </cell>
          <cell r="D17828">
            <v>2.68</v>
          </cell>
        </row>
        <row r="17829">
          <cell r="A17829" t="str">
            <v>I3856</v>
          </cell>
          <cell r="B17829" t="str">
            <v>FLANGE AVULSO DN 100 PN10</v>
          </cell>
          <cell r="C17829" t="str">
            <v>UN</v>
          </cell>
          <cell r="D17829">
            <v>92.14</v>
          </cell>
        </row>
        <row r="17830">
          <cell r="A17830" t="str">
            <v>I3869</v>
          </cell>
          <cell r="B17830" t="str">
            <v>FLANGE AVULSO DN 1000 PN10</v>
          </cell>
          <cell r="C17830" t="str">
            <v>UN</v>
          </cell>
          <cell r="D17830">
            <v>5335.25</v>
          </cell>
        </row>
        <row r="17831">
          <cell r="A17831" t="str">
            <v>I3871</v>
          </cell>
          <cell r="B17831" t="str">
            <v>FLANGE AVULSO DN 1200 PN10</v>
          </cell>
          <cell r="C17831" t="str">
            <v>UN</v>
          </cell>
          <cell r="D17831">
            <v>7647.54</v>
          </cell>
        </row>
        <row r="17832">
          <cell r="A17832" t="str">
            <v>I3857</v>
          </cell>
          <cell r="B17832" t="str">
            <v>FLANGE AVULSO DN 150 PN10</v>
          </cell>
          <cell r="C17832" t="str">
            <v>UN</v>
          </cell>
          <cell r="D17832">
            <v>130.15</v>
          </cell>
        </row>
        <row r="17833">
          <cell r="A17833" t="str">
            <v>I3858</v>
          </cell>
          <cell r="B17833" t="str">
            <v>FLANGE AVULSO DN 200 PN10</v>
          </cell>
          <cell r="C17833" t="str">
            <v>UN</v>
          </cell>
          <cell r="D17833">
            <v>173.6</v>
          </cell>
        </row>
        <row r="17834">
          <cell r="A17834" t="str">
            <v>I3859</v>
          </cell>
          <cell r="B17834" t="str">
            <v>FLANGE AVULSO DN 250 PN10</v>
          </cell>
          <cell r="C17834" t="str">
            <v>UN</v>
          </cell>
          <cell r="D17834">
            <v>288.72000000000003</v>
          </cell>
        </row>
        <row r="17835">
          <cell r="A17835" t="str">
            <v>I3860</v>
          </cell>
          <cell r="B17835" t="str">
            <v>FLANGE AVULSO DN 300 PN10</v>
          </cell>
          <cell r="C17835" t="str">
            <v>UN</v>
          </cell>
          <cell r="D17835">
            <v>338.86</v>
          </cell>
        </row>
        <row r="17836">
          <cell r="A17836" t="str">
            <v>I3861</v>
          </cell>
          <cell r="B17836" t="str">
            <v>FLANGE AVULSO DN 350 PN10</v>
          </cell>
          <cell r="C17836" t="str">
            <v>UN</v>
          </cell>
          <cell r="D17836">
            <v>578.63</v>
          </cell>
        </row>
        <row r="17837">
          <cell r="A17837" t="str">
            <v>I3862</v>
          </cell>
          <cell r="B17837" t="str">
            <v>FLANGE AVULSO DN 400 PN10</v>
          </cell>
          <cell r="C17837" t="str">
            <v>UN</v>
          </cell>
          <cell r="D17837">
            <v>620.58000000000004</v>
          </cell>
        </row>
        <row r="17838">
          <cell r="A17838" t="str">
            <v>I3863</v>
          </cell>
          <cell r="B17838" t="str">
            <v>FLANGE AVULSO DN 450 PN10</v>
          </cell>
          <cell r="C17838" t="str">
            <v>UN</v>
          </cell>
          <cell r="D17838">
            <v>829.55</v>
          </cell>
        </row>
        <row r="17839">
          <cell r="A17839" t="str">
            <v>I3864</v>
          </cell>
          <cell r="B17839" t="str">
            <v>FLANGE AVULSO DN 500 PN10</v>
          </cell>
          <cell r="C17839" t="str">
            <v>UN</v>
          </cell>
          <cell r="D17839">
            <v>853.06</v>
          </cell>
        </row>
        <row r="17840">
          <cell r="A17840" t="str">
            <v>I3865</v>
          </cell>
          <cell r="B17840" t="str">
            <v>FLANGE AVULSO DN 600 PN10</v>
          </cell>
          <cell r="C17840" t="str">
            <v>UN</v>
          </cell>
          <cell r="D17840">
            <v>890.1</v>
          </cell>
        </row>
        <row r="17841">
          <cell r="A17841" t="str">
            <v>I3866</v>
          </cell>
          <cell r="B17841" t="str">
            <v>FLANGE AVULSO DN 700 PN10</v>
          </cell>
          <cell r="C17841" t="str">
            <v>UN</v>
          </cell>
          <cell r="D17841">
            <v>1822.95</v>
          </cell>
        </row>
        <row r="17842">
          <cell r="A17842" t="str">
            <v>I3855</v>
          </cell>
          <cell r="B17842" t="str">
            <v>FLANGE AVULSO DN 75 PN10</v>
          </cell>
          <cell r="C17842" t="str">
            <v>UN</v>
          </cell>
          <cell r="D17842">
            <v>100.03</v>
          </cell>
        </row>
        <row r="17843">
          <cell r="A17843" t="str">
            <v>I7124</v>
          </cell>
          <cell r="B17843" t="str">
            <v>FLANGE AVULSO DN 80 PN10</v>
          </cell>
          <cell r="C17843" t="str">
            <v>UN</v>
          </cell>
          <cell r="D17843">
            <v>92.14</v>
          </cell>
        </row>
        <row r="17844">
          <cell r="A17844" t="str">
            <v>I3867</v>
          </cell>
          <cell r="B17844" t="str">
            <v>FLANGE AVULSO DN 800 PN10</v>
          </cell>
          <cell r="C17844" t="str">
            <v>UN</v>
          </cell>
          <cell r="D17844">
            <v>2018.53</v>
          </cell>
        </row>
        <row r="17845">
          <cell r="A17845" t="str">
            <v>I3868</v>
          </cell>
          <cell r="B17845" t="str">
            <v>FLANGE AVULSO DN 900 PN10</v>
          </cell>
          <cell r="C17845" t="str">
            <v>UN</v>
          </cell>
          <cell r="D17845">
            <v>5039.1400000000003</v>
          </cell>
        </row>
        <row r="17846">
          <cell r="A17846" t="str">
            <v>I1188</v>
          </cell>
          <cell r="B17846" t="str">
            <v>FLANGE C/SEXTAVADO AÇO GALVANIZADO 1 1/4''</v>
          </cell>
          <cell r="C17846" t="str">
            <v>UN</v>
          </cell>
          <cell r="D17846">
            <v>10.3</v>
          </cell>
        </row>
        <row r="17847">
          <cell r="A17847" t="str">
            <v>I1189</v>
          </cell>
          <cell r="B17847" t="str">
            <v>FLANGE C/SEXTAVADO AÇO GALVANIZADO 1/2''</v>
          </cell>
          <cell r="C17847" t="str">
            <v>UN</v>
          </cell>
          <cell r="D17847">
            <v>7.5</v>
          </cell>
        </row>
        <row r="17848">
          <cell r="A17848" t="str">
            <v>I1190</v>
          </cell>
          <cell r="B17848" t="str">
            <v>FLANGE C/SEXTAVADO AÇO GALVANIZADO 2 1/2''</v>
          </cell>
          <cell r="C17848" t="str">
            <v>UN</v>
          </cell>
          <cell r="D17848">
            <v>26.7</v>
          </cell>
        </row>
        <row r="17849">
          <cell r="A17849" t="str">
            <v>I1191</v>
          </cell>
          <cell r="B17849" t="str">
            <v>FLANGE C/SEXTAVADO AÇO GALVANIZADO 4''</v>
          </cell>
          <cell r="C17849" t="str">
            <v>UN</v>
          </cell>
          <cell r="D17849">
            <v>51.2</v>
          </cell>
        </row>
        <row r="17850">
          <cell r="A17850" t="str">
            <v>I7125</v>
          </cell>
          <cell r="B17850" t="str">
            <v>FLANGE CEGO DN 80 PN10</v>
          </cell>
          <cell r="C17850" t="str">
            <v>UN</v>
          </cell>
          <cell r="D17850">
            <v>67.900000000000006</v>
          </cell>
        </row>
        <row r="17851">
          <cell r="A17851" t="str">
            <v>I3839</v>
          </cell>
          <cell r="B17851" t="str">
            <v>FLANGE CEGO FoFo C/ FUROS DN 100 PN10</v>
          </cell>
          <cell r="C17851" t="str">
            <v>UN</v>
          </cell>
          <cell r="D17851">
            <v>87.65</v>
          </cell>
        </row>
        <row r="17852">
          <cell r="A17852" t="str">
            <v>I3852</v>
          </cell>
          <cell r="B17852" t="str">
            <v>FLANGE CEGO FoFo C/ FUROS DN 1000 PN10</v>
          </cell>
          <cell r="C17852" t="str">
            <v>UN</v>
          </cell>
          <cell r="D17852">
            <v>7431.67</v>
          </cell>
        </row>
        <row r="17853">
          <cell r="A17853" t="str">
            <v>I3853</v>
          </cell>
          <cell r="B17853" t="str">
            <v>FLANGE CEGO FoFo C/ FUROS DN 1200 PN10</v>
          </cell>
          <cell r="C17853" t="str">
            <v>UN</v>
          </cell>
          <cell r="D17853">
            <v>8386.91</v>
          </cell>
        </row>
        <row r="17854">
          <cell r="A17854" t="str">
            <v>I3840</v>
          </cell>
          <cell r="B17854" t="str">
            <v>FLANGE CEGO FoFo C/ FUROS DN 150 PN10</v>
          </cell>
          <cell r="C17854" t="str">
            <v>UN</v>
          </cell>
          <cell r="D17854">
            <v>127.5</v>
          </cell>
        </row>
        <row r="17855">
          <cell r="A17855" t="str">
            <v>I3841</v>
          </cell>
          <cell r="B17855" t="str">
            <v>FLANGE CEGO FoFo C/ FUROS DN 200 PN10</v>
          </cell>
          <cell r="C17855" t="str">
            <v>UN</v>
          </cell>
          <cell r="D17855">
            <v>160.75</v>
          </cell>
        </row>
        <row r="17856">
          <cell r="A17856" t="str">
            <v>I3842</v>
          </cell>
          <cell r="B17856" t="str">
            <v>FLANGE CEGO FoFo C/ FUROS DN 250 PN10</v>
          </cell>
          <cell r="C17856" t="str">
            <v>UN</v>
          </cell>
          <cell r="D17856">
            <v>256.33999999999997</v>
          </cell>
        </row>
        <row r="17857">
          <cell r="A17857" t="str">
            <v>I3843</v>
          </cell>
          <cell r="B17857" t="str">
            <v>FLANGE CEGO FoFo C/ FUROS DN 300 PN10</v>
          </cell>
          <cell r="C17857" t="str">
            <v>UN</v>
          </cell>
          <cell r="D17857">
            <v>528.95000000000005</v>
          </cell>
        </row>
        <row r="17858">
          <cell r="A17858" t="str">
            <v>I3844</v>
          </cell>
          <cell r="B17858" t="str">
            <v>FLANGE CEGO FoFo C/ FUROS DN 350 PN10</v>
          </cell>
          <cell r="C17858" t="str">
            <v>UN</v>
          </cell>
          <cell r="D17858">
            <v>587.5</v>
          </cell>
        </row>
        <row r="17859">
          <cell r="A17859" t="str">
            <v>I3845</v>
          </cell>
          <cell r="B17859" t="str">
            <v>FLANGE CEGO FoFo C/ FUROS DN 400 PN10</v>
          </cell>
          <cell r="C17859" t="str">
            <v>UN</v>
          </cell>
          <cell r="D17859">
            <v>662.78</v>
          </cell>
        </row>
        <row r="17860">
          <cell r="A17860" t="str">
            <v>I3846</v>
          </cell>
          <cell r="B17860" t="str">
            <v>FLANGE CEGO FoFo C/ FUROS DN 450 PN10</v>
          </cell>
          <cell r="C17860" t="str">
            <v>UN</v>
          </cell>
          <cell r="D17860">
            <v>953.94</v>
          </cell>
        </row>
        <row r="17861">
          <cell r="A17861" t="str">
            <v>I3837</v>
          </cell>
          <cell r="B17861" t="str">
            <v>FLANGE CEGO FoFo C/ FUROS DN 50 PN10</v>
          </cell>
          <cell r="C17861" t="str">
            <v>UN</v>
          </cell>
          <cell r="D17861">
            <v>32.97</v>
          </cell>
        </row>
        <row r="17862">
          <cell r="A17862" t="str">
            <v>I3847</v>
          </cell>
          <cell r="B17862" t="str">
            <v>FLANGE CEGO FoFo C/ FUROS DN 500 PN10</v>
          </cell>
          <cell r="C17862" t="str">
            <v>UN</v>
          </cell>
          <cell r="D17862">
            <v>998.31</v>
          </cell>
        </row>
        <row r="17863">
          <cell r="A17863" t="str">
            <v>I3848</v>
          </cell>
          <cell r="B17863" t="str">
            <v>FLANGE CEGO FoFo C/ FUROS DN 600 PN10</v>
          </cell>
          <cell r="C17863" t="str">
            <v>UN</v>
          </cell>
          <cell r="D17863">
            <v>1492.3</v>
          </cell>
        </row>
        <row r="17864">
          <cell r="A17864" t="str">
            <v>I3849</v>
          </cell>
          <cell r="B17864" t="str">
            <v>FLANGE CEGO FoFo C/ FUROS DN 700 PN10</v>
          </cell>
          <cell r="C17864" t="str">
            <v>UN</v>
          </cell>
          <cell r="D17864">
            <v>4440.5200000000004</v>
          </cell>
        </row>
        <row r="17865">
          <cell r="A17865" t="str">
            <v>I3838</v>
          </cell>
          <cell r="B17865" t="str">
            <v>FLANGE CEGO FoFo C/ FUROS DN 75 PN10</v>
          </cell>
          <cell r="C17865" t="str">
            <v>UN</v>
          </cell>
          <cell r="D17865">
            <v>70.91</v>
          </cell>
        </row>
        <row r="17866">
          <cell r="A17866" t="str">
            <v>I3850</v>
          </cell>
          <cell r="B17866" t="str">
            <v>FLANGE CEGO FoFo C/ FUROS DN 800 PN10</v>
          </cell>
          <cell r="C17866" t="str">
            <v>UN</v>
          </cell>
          <cell r="D17866">
            <v>5441.66</v>
          </cell>
        </row>
        <row r="17867">
          <cell r="A17867" t="str">
            <v>I3851</v>
          </cell>
          <cell r="B17867" t="str">
            <v>FLANGE CEGO FoFo C/ FUROS DN 900 PN10</v>
          </cell>
          <cell r="C17867" t="str">
            <v>UN</v>
          </cell>
          <cell r="D17867">
            <v>5793.5</v>
          </cell>
        </row>
        <row r="17868">
          <cell r="A17868" t="str">
            <v>I6871</v>
          </cell>
          <cell r="B17868" t="str">
            <v>FLANGE LIVRE C/F P/ CONEX. PVC PBS DN 100</v>
          </cell>
          <cell r="C17868" t="str">
            <v>UN</v>
          </cell>
          <cell r="D17868">
            <v>92.18</v>
          </cell>
        </row>
        <row r="17869">
          <cell r="A17869" t="str">
            <v>I6872</v>
          </cell>
          <cell r="B17869" t="str">
            <v>FLANGE LIVRE C/F P/ CONEX. PVC PBS DN 50</v>
          </cell>
          <cell r="C17869" t="str">
            <v>UN</v>
          </cell>
          <cell r="D17869">
            <v>39.450000000000003</v>
          </cell>
        </row>
        <row r="17870">
          <cell r="A17870" t="str">
            <v>I6873</v>
          </cell>
          <cell r="B17870" t="str">
            <v>FLANGE LIVRE C/F P/ CONEX. PVC PBS DN 75</v>
          </cell>
          <cell r="C17870" t="str">
            <v>UN</v>
          </cell>
          <cell r="D17870">
            <v>50.08</v>
          </cell>
        </row>
        <row r="17871">
          <cell r="A17871" t="str">
            <v>I6874</v>
          </cell>
          <cell r="B17871" t="str">
            <v>FLANGE LIVRE C/F P/ TUBOS PVC PBS DN 100</v>
          </cell>
          <cell r="C17871" t="str">
            <v>UN</v>
          </cell>
          <cell r="D17871">
            <v>85.82</v>
          </cell>
        </row>
        <row r="17872">
          <cell r="A17872" t="str">
            <v>I6875</v>
          </cell>
          <cell r="B17872" t="str">
            <v>FLANGE LIVRE C/F P/ TUBOS PVC PBS DN 150</v>
          </cell>
          <cell r="C17872" t="str">
            <v>UN</v>
          </cell>
          <cell r="D17872">
            <v>190.86</v>
          </cell>
        </row>
        <row r="17873">
          <cell r="A17873" t="str">
            <v>I6876</v>
          </cell>
          <cell r="B17873" t="str">
            <v>FLANGE LIVRE C/F P/ TUBOS PVC PBS DN 50</v>
          </cell>
          <cell r="C17873" t="str">
            <v>UN</v>
          </cell>
          <cell r="D17873">
            <v>39.450000000000003</v>
          </cell>
        </row>
        <row r="17874">
          <cell r="A17874" t="str">
            <v>I6877</v>
          </cell>
          <cell r="B17874" t="str">
            <v>FLANGE LIVRE C/F P/ TUBOS PVC PBS DN 75</v>
          </cell>
          <cell r="C17874" t="str">
            <v>UN</v>
          </cell>
          <cell r="D17874">
            <v>50.08</v>
          </cell>
        </row>
        <row r="17875">
          <cell r="A17875" t="str">
            <v>I6878</v>
          </cell>
          <cell r="B17875" t="str">
            <v>FLANGE LIVRE S/F P/ CONEX. PVC PBS DN 100</v>
          </cell>
          <cell r="C17875" t="str">
            <v>UN</v>
          </cell>
          <cell r="D17875">
            <v>90.87</v>
          </cell>
        </row>
        <row r="17876">
          <cell r="A17876" t="str">
            <v>I6879</v>
          </cell>
          <cell r="B17876" t="str">
            <v>FLANGE LIVRE S/F P/ CONEX. PVC PBS DN 75</v>
          </cell>
          <cell r="C17876" t="str">
            <v>UN</v>
          </cell>
          <cell r="D17876">
            <v>79.959999999999994</v>
          </cell>
        </row>
        <row r="17877">
          <cell r="A17877" t="str">
            <v>I6880</v>
          </cell>
          <cell r="B17877" t="str">
            <v>FLANGE LIVRE S/F P/ TUBOS PVC PBS DN 100</v>
          </cell>
          <cell r="C17877" t="str">
            <v>UN</v>
          </cell>
          <cell r="D17877">
            <v>79.489999999999995</v>
          </cell>
        </row>
        <row r="17878">
          <cell r="A17878" t="str">
            <v>I6881</v>
          </cell>
          <cell r="B17878" t="str">
            <v>FLANGE LIVRE S/F P/ TUBOS PVC PBS DN 50</v>
          </cell>
          <cell r="C17878" t="str">
            <v>UN</v>
          </cell>
          <cell r="D17878">
            <v>44.47</v>
          </cell>
        </row>
        <row r="17879">
          <cell r="A17879" t="str">
            <v>I6882</v>
          </cell>
          <cell r="B17879" t="str">
            <v>FLANGE LIVRE S/F P/ TUBOS PVC PBS DN 75</v>
          </cell>
          <cell r="C17879" t="str">
            <v>UN</v>
          </cell>
          <cell r="D17879">
            <v>67.900000000000006</v>
          </cell>
        </row>
        <row r="17880">
          <cell r="A17880" t="str">
            <v>I7418</v>
          </cell>
          <cell r="B17880" t="str">
            <v>FLANGE P/ BASE METÁLICA DN 330mm FUROS 3/8"</v>
          </cell>
          <cell r="C17880" t="str">
            <v>UN</v>
          </cell>
          <cell r="D17880">
            <v>165.73</v>
          </cell>
        </row>
        <row r="17881">
          <cell r="A17881" t="str">
            <v>I7333</v>
          </cell>
          <cell r="B17881" t="str">
            <v>FLUTUADOR PARA TUBO PEAD EM FIBRA DN 250 mm</v>
          </cell>
          <cell r="C17881" t="str">
            <v>UN</v>
          </cell>
          <cell r="D17881">
            <v>859.51</v>
          </cell>
        </row>
        <row r="17882">
          <cell r="A17882" t="str">
            <v>I7470</v>
          </cell>
          <cell r="B17882" t="str">
            <v>FLUTUANTE EM PRFV COM CAP. ATÉ 1.000Kg</v>
          </cell>
          <cell r="C17882" t="str">
            <v>UN</v>
          </cell>
          <cell r="D17882">
            <v>6237.46</v>
          </cell>
        </row>
        <row r="17883">
          <cell r="A17883" t="str">
            <v>I8626</v>
          </cell>
          <cell r="B17883" t="str">
            <v>FOLHA DE ADESIVO SILICONADO EM ALTO RELEVO</v>
          </cell>
          <cell r="C17883" t="str">
            <v>M2</v>
          </cell>
          <cell r="D17883">
            <v>44.4</v>
          </cell>
        </row>
        <row r="17884">
          <cell r="A17884" t="str">
            <v>I1192</v>
          </cell>
          <cell r="B17884" t="str">
            <v>FOLHA P/PORTA ARM. EMB.C/BAT. E GUARNIÇÃO</v>
          </cell>
          <cell r="C17884" t="str">
            <v>M2</v>
          </cell>
          <cell r="D17884">
            <v>36</v>
          </cell>
        </row>
        <row r="17885">
          <cell r="A17885" t="str">
            <v>I7467</v>
          </cell>
          <cell r="B17885" t="str">
            <v>FONTE DE ALIMENTAÇÃO PARA CÂMERA MÓVEL COM SUPRESSOR DE SURTO, ISOLAMENTO ELÉTRICO DOS CANAIS DE VÍDEOS E DADOS, 220/24 VAC, EM CAIXA IPC-66</v>
          </cell>
          <cell r="C17885" t="str">
            <v>UN</v>
          </cell>
          <cell r="D17885">
            <v>1438.59</v>
          </cell>
        </row>
        <row r="17886">
          <cell r="A17886" t="str">
            <v>I7524</v>
          </cell>
          <cell r="B17886" t="str">
            <v>FONTE P/ FECHADURA</v>
          </cell>
          <cell r="C17886" t="str">
            <v>UN</v>
          </cell>
          <cell r="D17886">
            <v>137.28</v>
          </cell>
        </row>
        <row r="17887">
          <cell r="A17887" t="str">
            <v>I7456</v>
          </cell>
          <cell r="B17887" t="str">
            <v>FORMA DE PAPELÃO RESINADO TIPO ESTRUTUBOS D=1,20 M (FORNECIMENTO/MONTAGEM/DESMONTAGEM)</v>
          </cell>
          <cell r="C17887" t="str">
            <v>M</v>
          </cell>
          <cell r="D17887">
            <v>145.4</v>
          </cell>
        </row>
        <row r="17888">
          <cell r="A17888" t="str">
            <v>I2544</v>
          </cell>
          <cell r="B17888" t="str">
            <v>FORMA METÁLICA P/BANQUETAS (ALUGUEL)</v>
          </cell>
          <cell r="C17888" t="str">
            <v>M</v>
          </cell>
          <cell r="D17888">
            <v>3</v>
          </cell>
        </row>
        <row r="17889">
          <cell r="A17889" t="str">
            <v>I8111</v>
          </cell>
          <cell r="B17889" t="str">
            <v>FORMA SOWOS TR 37</v>
          </cell>
          <cell r="C17889" t="str">
            <v>PAR</v>
          </cell>
          <cell r="D17889">
            <v>20.86</v>
          </cell>
        </row>
        <row r="17890">
          <cell r="A17890" t="str">
            <v>I8109</v>
          </cell>
          <cell r="B17890" t="str">
            <v>FORMA SOWOS TR 45</v>
          </cell>
          <cell r="C17890" t="str">
            <v>PAR</v>
          </cell>
          <cell r="D17890">
            <v>20.86</v>
          </cell>
        </row>
        <row r="17891">
          <cell r="A17891" t="str">
            <v>I2345</v>
          </cell>
          <cell r="B17891" t="str">
            <v>FORMICA LISA FOSCA</v>
          </cell>
          <cell r="C17891" t="str">
            <v>UN</v>
          </cell>
          <cell r="D17891">
            <v>58</v>
          </cell>
        </row>
        <row r="17892">
          <cell r="A17892" t="str">
            <v>I1193</v>
          </cell>
          <cell r="B17892" t="str">
            <v>FORMICA P/REVESTIMENTO</v>
          </cell>
          <cell r="C17892" t="str">
            <v>M2</v>
          </cell>
          <cell r="D17892">
            <v>24.99</v>
          </cell>
        </row>
        <row r="17893">
          <cell r="A17893" t="str">
            <v>I8206</v>
          </cell>
          <cell r="B17893" t="str">
            <v>FORNECIMENTO E INSTALAÇÃO DE E.T.E.</v>
          </cell>
          <cell r="C17893" t="str">
            <v>UN</v>
          </cell>
          <cell r="D17893">
            <v>16683.509999999998</v>
          </cell>
        </row>
        <row r="17894">
          <cell r="A17894" t="str">
            <v>I8269</v>
          </cell>
          <cell r="B17894" t="str">
            <v>FORRAMENTO DE MADEIRA L = 15 cm</v>
          </cell>
          <cell r="C17894" t="str">
            <v>M</v>
          </cell>
          <cell r="D17894">
            <v>17</v>
          </cell>
        </row>
        <row r="17895">
          <cell r="A17895" t="str">
            <v>I8270</v>
          </cell>
          <cell r="B17895" t="str">
            <v>FORRAMENTO DE MADEIRA L= 15 cm</v>
          </cell>
          <cell r="C17895" t="str">
            <v>CJ</v>
          </cell>
          <cell r="D17895">
            <v>88.4</v>
          </cell>
        </row>
        <row r="17896">
          <cell r="A17896" t="str">
            <v>I6109</v>
          </cell>
          <cell r="B17896" t="str">
            <v>FORRAMENTO LISO 10 X 3 CM MADEIRA MISTA (PADRÃO MUTIRÃO)</v>
          </cell>
          <cell r="C17896" t="str">
            <v>M</v>
          </cell>
          <cell r="D17896">
            <v>9.8000000000000007</v>
          </cell>
        </row>
        <row r="17897">
          <cell r="A17897" t="str">
            <v>I8274</v>
          </cell>
          <cell r="B17897" t="str">
            <v>FORRAMENTO OU BATENTE DE MADEIRA, L = 15 cm</v>
          </cell>
          <cell r="C17897" t="str">
            <v>CJ</v>
          </cell>
          <cell r="D17897">
            <v>80.09</v>
          </cell>
        </row>
        <row r="17898">
          <cell r="A17898" t="str">
            <v>I8301</v>
          </cell>
          <cell r="B17898" t="str">
            <v>FORRO ACÚSTICO TIPO "SONEX" EM ESPUMA FLEXÍVEL DE POLIURETANO, AUTO-EXTINGUÍVEL, C/ SUPERFÍCIE ESCULPIDA, COR BRANCA 20/35</v>
          </cell>
          <cell r="C17898" t="str">
            <v>M2</v>
          </cell>
          <cell r="D17898">
            <v>89.71</v>
          </cell>
        </row>
        <row r="17899">
          <cell r="A17899" t="str">
            <v>I8302</v>
          </cell>
          <cell r="B17899" t="str">
            <v>FORRO ACÚSTICO TIPO "SONEX" EM ESPUMA FLEXÍVEL DE POLIURETANO, AUTO-EXTINGUÍVEL, C/ SUPERFÍCIE ESCULPIDA, COR BRANCA 35/35</v>
          </cell>
          <cell r="C17899" t="str">
            <v>M2</v>
          </cell>
          <cell r="D17899">
            <v>131.72999999999999</v>
          </cell>
        </row>
        <row r="17900">
          <cell r="A17900" t="str">
            <v>I8303</v>
          </cell>
          <cell r="B17900" t="str">
            <v>FORRO ACÚSTICO TIPO "SONEX" EM ESPUMA FLEXÍVEL DE POLIURETANO, AUTO-EXTINGUÍVEL, C/ SUPERFÍCIE ESCULPIDA, COR BRANCA 50/75</v>
          </cell>
          <cell r="C17900" t="str">
            <v>M2</v>
          </cell>
          <cell r="D17900">
            <v>138.69999999999999</v>
          </cell>
        </row>
        <row r="17901">
          <cell r="A17901" t="str">
            <v>I8298</v>
          </cell>
          <cell r="B17901" t="str">
            <v>FORRO ACÚSTICO TIPO "SONEX" EM ESPUMA FLEXÍVEL DE POLIURETANO, AUTO-EXTINGUÍVEL, C/ SUPERFÍCIE ESCULPIDA, COR GRAFITE 20/35</v>
          </cell>
          <cell r="C17901" t="str">
            <v>M2</v>
          </cell>
          <cell r="D17901">
            <v>73.5</v>
          </cell>
        </row>
        <row r="17902">
          <cell r="A17902" t="str">
            <v>I8299</v>
          </cell>
          <cell r="B17902" t="str">
            <v>FORRO ACÚSTICO TIPO "SONEX" EM ESPUMA FLEXÍVEL DE POLIURETANO, AUTO-EXTINGUÍVEL, C/ SUPERFÍCIE ESCULPIDA, COR GRAFITE 35/35</v>
          </cell>
          <cell r="C17902" t="str">
            <v>M2</v>
          </cell>
          <cell r="D17902">
            <v>93.85</v>
          </cell>
        </row>
        <row r="17903">
          <cell r="A17903" t="str">
            <v>I8300</v>
          </cell>
          <cell r="B17903" t="str">
            <v>FORRO ACÚSTICO TIPO "SONEX" EM ESPUMA FLEXÍVEL DE POLIURETANO, AUTO-EXTINGUÍVEL, C/ SUPERFÍCIE ESCULPIDA, COR GRAFITE 50/75</v>
          </cell>
          <cell r="C17903" t="str">
            <v>M2</v>
          </cell>
          <cell r="D17903">
            <v>105.4</v>
          </cell>
        </row>
        <row r="17904">
          <cell r="A17904" t="str">
            <v>I8306</v>
          </cell>
          <cell r="B17904" t="str">
            <v>FORRO ACÚSTICO TIPO "SONEX" EM PLACAS DE FIBRA MINERAL C/PERFIL "CARTOLA" EM ALUMÍNIO</v>
          </cell>
          <cell r="C17904" t="str">
            <v>M2</v>
          </cell>
          <cell r="D17904">
            <v>84.3</v>
          </cell>
        </row>
        <row r="17905">
          <cell r="A17905" t="str">
            <v>I8304</v>
          </cell>
          <cell r="B17905" t="str">
            <v>FORRO ACÚSTICO TIPO "SONEX" EM PLACAS DE FIBRA MINERAL C/PERFIL "T" EM AÇO</v>
          </cell>
          <cell r="C17905" t="str">
            <v>M2</v>
          </cell>
          <cell r="D17905">
            <v>76.73</v>
          </cell>
        </row>
        <row r="17906">
          <cell r="A17906" t="str">
            <v>I8305</v>
          </cell>
          <cell r="B17906" t="str">
            <v>FORRO ACÚSTICO TIPO "SONEX" EM PLACAS DE FIBRA MINERAL C/PERFIL "T" EM ALUMÍNIO</v>
          </cell>
          <cell r="C17906" t="str">
            <v>M2</v>
          </cell>
          <cell r="D17906">
            <v>81.03</v>
          </cell>
        </row>
        <row r="17907">
          <cell r="A17907" t="str">
            <v>I1195</v>
          </cell>
          <cell r="B17907" t="str">
            <v>FORRO ALUM.SIST.VERT.EM ESTR.ATIR.-COLOCADO</v>
          </cell>
          <cell r="C17907" t="str">
            <v>M2</v>
          </cell>
          <cell r="D17907">
            <v>153.02000000000001</v>
          </cell>
        </row>
        <row r="17908">
          <cell r="A17908" t="str">
            <v>I8291</v>
          </cell>
          <cell r="B17908" t="str">
            <v>FORRO DE GESSO ACARTONADO ARAMADO</v>
          </cell>
          <cell r="C17908" t="str">
            <v>M2</v>
          </cell>
          <cell r="D17908">
            <v>32</v>
          </cell>
        </row>
        <row r="17909">
          <cell r="A17909" t="str">
            <v>I8292</v>
          </cell>
          <cell r="B17909" t="str">
            <v>FORRO DE GESSO ACARTONADO ESTRUTURADO</v>
          </cell>
          <cell r="C17909" t="str">
            <v>M2</v>
          </cell>
          <cell r="D17909">
            <v>43.8</v>
          </cell>
        </row>
        <row r="17910">
          <cell r="A17910" t="str">
            <v>I8288</v>
          </cell>
          <cell r="B17910" t="str">
            <v>FORRO DE GESSO CONVENCIONAL (60x60)cm COM TIRO E ARAME GALVANIZADO ENCAPADO</v>
          </cell>
          <cell r="C17910" t="str">
            <v>M2</v>
          </cell>
          <cell r="D17910">
            <v>21.8</v>
          </cell>
        </row>
        <row r="17911">
          <cell r="A17911" t="str">
            <v>I8289</v>
          </cell>
          <cell r="B17911" t="str">
            <v>FORRO DE GESSO CONVENCIONAL (60x60)cm SEM TIRO E ARAME GALVANIZADO ENCAPADO</v>
          </cell>
          <cell r="C17911" t="str">
            <v>M2</v>
          </cell>
          <cell r="D17911">
            <v>17.47</v>
          </cell>
        </row>
        <row r="17912">
          <cell r="A17912" t="str">
            <v>I8309</v>
          </cell>
          <cell r="B17912" t="str">
            <v>FORRO PACOTE C/ PERFIL "CARTOLA" EM AÇO</v>
          </cell>
          <cell r="C17912" t="str">
            <v>M2</v>
          </cell>
          <cell r="D17912">
            <v>56.9</v>
          </cell>
        </row>
        <row r="17913">
          <cell r="A17913" t="str">
            <v>I8310</v>
          </cell>
          <cell r="B17913" t="str">
            <v>FORRO PACOTE C/ PERFIL "CARTOLA" EM ALUMÍNIO</v>
          </cell>
          <cell r="C17913" t="str">
            <v>M2</v>
          </cell>
          <cell r="D17913">
            <v>78.38</v>
          </cell>
        </row>
        <row r="17914">
          <cell r="A17914" t="str">
            <v>I8307</v>
          </cell>
          <cell r="B17914" t="str">
            <v>FORRO PACOTE C/ PERFIL "T" EM AÇO</v>
          </cell>
          <cell r="C17914" t="str">
            <v>M2</v>
          </cell>
          <cell r="D17914">
            <v>46.78</v>
          </cell>
        </row>
        <row r="17915">
          <cell r="A17915" t="str">
            <v>I8308</v>
          </cell>
          <cell r="B17915" t="str">
            <v>FORRO PACOTE C/ PERFIL "T" EM ALUMÍNIO</v>
          </cell>
          <cell r="C17915" t="str">
            <v>M2</v>
          </cell>
          <cell r="D17915">
            <v>50.57</v>
          </cell>
        </row>
        <row r="17916">
          <cell r="A17916" t="str">
            <v>I8297</v>
          </cell>
          <cell r="B17916" t="str">
            <v>FORRO PVC - COLMÉIA</v>
          </cell>
          <cell r="C17916" t="str">
            <v>M2</v>
          </cell>
          <cell r="D17916">
            <v>192.25</v>
          </cell>
        </row>
        <row r="17917">
          <cell r="A17917" t="str">
            <v>I8293</v>
          </cell>
          <cell r="B17917" t="str">
            <v>FORRO PVC - LAMBRI (100x6000 OU 200x6000)mm</v>
          </cell>
          <cell r="C17917" t="str">
            <v>M2</v>
          </cell>
          <cell r="D17917">
            <v>36</v>
          </cell>
        </row>
        <row r="17918">
          <cell r="A17918" t="str">
            <v>I8296</v>
          </cell>
          <cell r="B17918" t="str">
            <v>FORRO PVC - MODULADO (618x1250)mm C/ PERFIL "CARTOLA" EM ALUMÍNIO</v>
          </cell>
          <cell r="C17918" t="str">
            <v>M2</v>
          </cell>
          <cell r="D17918">
            <v>102.03</v>
          </cell>
        </row>
        <row r="17919">
          <cell r="A17919" t="str">
            <v>I8294</v>
          </cell>
          <cell r="B17919" t="str">
            <v>FORRO PVC - MODULADO (618x1250)mm C/ PERFIL "T" EM AÇO</v>
          </cell>
          <cell r="C17919" t="str">
            <v>M2</v>
          </cell>
          <cell r="D17919">
            <v>77.61</v>
          </cell>
        </row>
        <row r="17920">
          <cell r="A17920" t="str">
            <v>I8295</v>
          </cell>
          <cell r="B17920" t="str">
            <v>FORRO PVC - MODULADO (618x1250)mm C/ PERFIL "T" EM ALUMÍNIO</v>
          </cell>
          <cell r="C17920" t="str">
            <v>M2</v>
          </cell>
          <cell r="D17920">
            <v>79.02</v>
          </cell>
        </row>
        <row r="17921">
          <cell r="A17921" t="str">
            <v>I8418</v>
          </cell>
          <cell r="B17921" t="str">
            <v>FRESADORA A FRIO</v>
          </cell>
          <cell r="C17921" t="str">
            <v>UN</v>
          </cell>
          <cell r="D17921">
            <v>1851052</v>
          </cell>
        </row>
        <row r="17922">
          <cell r="A17922" t="str">
            <v>I8422</v>
          </cell>
          <cell r="B17922" t="str">
            <v>FRESADORA A FRIO (CHI)</v>
          </cell>
          <cell r="C17922" t="str">
            <v>H</v>
          </cell>
          <cell r="D17922">
            <v>118.5</v>
          </cell>
        </row>
        <row r="17923">
          <cell r="A17923" t="str">
            <v>I8421</v>
          </cell>
          <cell r="B17923" t="str">
            <v>FRESADORA A FRIO (CHP)</v>
          </cell>
          <cell r="C17923" t="str">
            <v>H</v>
          </cell>
          <cell r="D17923">
            <v>764.92949999999996</v>
          </cell>
        </row>
        <row r="17924">
          <cell r="A17924" t="str">
            <v>I2708</v>
          </cell>
          <cell r="B17924" t="str">
            <v>FUEL OIL</v>
          </cell>
          <cell r="C17924" t="str">
            <v>L</v>
          </cell>
          <cell r="D17924">
            <v>2.1800000000000002</v>
          </cell>
        </row>
        <row r="17925">
          <cell r="A17925" t="str">
            <v>I1199</v>
          </cell>
          <cell r="B17925" t="str">
            <v>FUNDO BRANCO FOSCO NIVELADOR P/ MADEIRAS</v>
          </cell>
          <cell r="C17925" t="str">
            <v>L</v>
          </cell>
          <cell r="D17925">
            <v>12.68</v>
          </cell>
        </row>
        <row r="17926">
          <cell r="A17926" t="str">
            <v>I6416</v>
          </cell>
          <cell r="B17926" t="str">
            <v>FUNDO FALSO PRÉ-MOLDADO P/ FILTRO ANAEROBIO, D=4,00m</v>
          </cell>
          <cell r="C17926" t="str">
            <v>UN</v>
          </cell>
          <cell r="D17926">
            <v>1523.13</v>
          </cell>
        </row>
        <row r="17927">
          <cell r="A17927" t="str">
            <v>I6080</v>
          </cell>
          <cell r="B17927" t="str">
            <v>FUNDO FALSO PRE-MOLDADO P/FILTRO ANAEROBIO, D = 2,00M</v>
          </cell>
          <cell r="C17927" t="str">
            <v>UN</v>
          </cell>
          <cell r="D17927">
            <v>454.65</v>
          </cell>
        </row>
        <row r="17928">
          <cell r="A17928" t="str">
            <v>I6081</v>
          </cell>
          <cell r="B17928" t="str">
            <v>FUNDO FALSO PRE-MOLDADO P/FILTRO ANAEROBIO, D = 2,50M</v>
          </cell>
          <cell r="C17928" t="str">
            <v>UN</v>
          </cell>
          <cell r="D17928">
            <v>813.78</v>
          </cell>
        </row>
        <row r="17929">
          <cell r="A17929" t="str">
            <v>I6082</v>
          </cell>
          <cell r="B17929" t="str">
            <v>FUNDO FALSO PRE-MOLDADO P/FILTRO ANAEROBIO, D = 3,00M</v>
          </cell>
          <cell r="C17929" t="str">
            <v>UN</v>
          </cell>
          <cell r="D17929">
            <v>1453.17</v>
          </cell>
        </row>
        <row r="17930">
          <cell r="A17930" t="str">
            <v>I6083</v>
          </cell>
          <cell r="B17930" t="str">
            <v>FUNDO FALSO PRE-MOLDADO P/FILTRO ANAEROBIO, D = 3,50M</v>
          </cell>
          <cell r="C17930" t="str">
            <v>UN</v>
          </cell>
          <cell r="D17930">
            <v>1591.88</v>
          </cell>
        </row>
        <row r="17931">
          <cell r="A17931" t="str">
            <v>I1200</v>
          </cell>
          <cell r="B17931" t="str">
            <v>FUNDO OXIDO DE FERRO</v>
          </cell>
          <cell r="C17931" t="str">
            <v>L</v>
          </cell>
          <cell r="D17931">
            <v>21.13</v>
          </cell>
        </row>
        <row r="17932">
          <cell r="A17932" t="str">
            <v>I1201</v>
          </cell>
          <cell r="B17932" t="str">
            <v>FUNDO PRIMER PARA CONCRETO</v>
          </cell>
          <cell r="C17932" t="str">
            <v>L</v>
          </cell>
          <cell r="D17932">
            <v>6.6</v>
          </cell>
        </row>
        <row r="17933">
          <cell r="A17933" t="str">
            <v>I1202</v>
          </cell>
          <cell r="B17933" t="str">
            <v>FUNGENBAND P/ JUNTAS DE DILATAÇÃO</v>
          </cell>
          <cell r="C17933" t="str">
            <v>M</v>
          </cell>
          <cell r="D17933">
            <v>49.94</v>
          </cell>
        </row>
        <row r="17934">
          <cell r="A17934" t="str">
            <v>I1203</v>
          </cell>
          <cell r="B17934" t="str">
            <v>FURAÇÃO DE FORRO EM LAJE - E. EOLICO</v>
          </cell>
          <cell r="C17934" t="str">
            <v>UN</v>
          </cell>
          <cell r="D17934">
            <v>111.36</v>
          </cell>
        </row>
        <row r="17935">
          <cell r="A17935" t="str">
            <v>I7442</v>
          </cell>
          <cell r="B17935" t="str">
            <v>FUSE MDL 1.32 AMP FOR AC FIXED HARDWARE PWR SUPPLY, MOD. 1746-F4-AHGB</v>
          </cell>
          <cell r="C17935" t="str">
            <v>UN</v>
          </cell>
          <cell r="D17935">
            <v>2.75</v>
          </cell>
        </row>
        <row r="17936">
          <cell r="A17936" t="str">
            <v>I1204</v>
          </cell>
          <cell r="B17936" t="str">
            <v>FUSIVEL DIAZED 25A</v>
          </cell>
          <cell r="C17936" t="str">
            <v>UN</v>
          </cell>
          <cell r="D17936">
            <v>1.77</v>
          </cell>
        </row>
        <row r="17937">
          <cell r="A17937" t="str">
            <v>I1205</v>
          </cell>
          <cell r="B17937" t="str">
            <v>FUSIVEL DIAZED 63A</v>
          </cell>
          <cell r="C17937" t="str">
            <v>UN</v>
          </cell>
          <cell r="D17937">
            <v>3.1</v>
          </cell>
        </row>
        <row r="17938">
          <cell r="A17938" t="str">
            <v>I7409</v>
          </cell>
          <cell r="B17938" t="str">
            <v>FUSÍVEL DIAZED RETARDADO 2A, C/ BASE</v>
          </cell>
          <cell r="C17938" t="str">
            <v>UN</v>
          </cell>
          <cell r="D17938">
            <v>23.03</v>
          </cell>
        </row>
        <row r="17939">
          <cell r="A17939" t="str">
            <v>I1206</v>
          </cell>
          <cell r="B17939" t="str">
            <v>FUSIVEL NH 00 - 125A</v>
          </cell>
          <cell r="C17939" t="str">
            <v>UN</v>
          </cell>
          <cell r="D17939">
            <v>13.1</v>
          </cell>
        </row>
        <row r="17940">
          <cell r="A17940" t="str">
            <v>I1207</v>
          </cell>
          <cell r="B17940" t="str">
            <v>FUSIVEL NH 1 - 250A</v>
          </cell>
          <cell r="C17940" t="str">
            <v>UN</v>
          </cell>
          <cell r="D17940">
            <v>32.700000000000003</v>
          </cell>
        </row>
        <row r="17941">
          <cell r="A17941" t="str">
            <v>I7435</v>
          </cell>
          <cell r="B17941" t="str">
            <v>FUSÍVEL NH 100A</v>
          </cell>
          <cell r="C17941" t="str">
            <v>UN</v>
          </cell>
          <cell r="D17941">
            <v>17.100000000000001</v>
          </cell>
        </row>
        <row r="17942">
          <cell r="A17942" t="str">
            <v>I1208</v>
          </cell>
          <cell r="B17942" t="str">
            <v>FUSIVEL NH 2 - 400A</v>
          </cell>
          <cell r="C17942" t="str">
            <v>UN</v>
          </cell>
          <cell r="D17942">
            <v>47.69</v>
          </cell>
        </row>
        <row r="17943">
          <cell r="A17943" t="str">
            <v>I1209</v>
          </cell>
          <cell r="B17943" t="str">
            <v>FUSIVEL NH 3 - 630A</v>
          </cell>
          <cell r="C17943" t="str">
            <v>UN</v>
          </cell>
          <cell r="D17943">
            <v>69.97</v>
          </cell>
        </row>
        <row r="17944">
          <cell r="A17944" t="str">
            <v>I1210</v>
          </cell>
          <cell r="B17944" t="str">
            <v>FUSIVEL NH 4 - 1250A</v>
          </cell>
          <cell r="C17944" t="str">
            <v>UN</v>
          </cell>
          <cell r="D17944">
            <v>635.9</v>
          </cell>
        </row>
        <row r="17945">
          <cell r="A17945" t="str">
            <v>I6007</v>
          </cell>
          <cell r="B17945" t="str">
            <v>FUSÍVEL ULTRA-RÁPIDO P/ COORDENAÇÃO ----2, 900A</v>
          </cell>
          <cell r="C17945" t="str">
            <v>UN</v>
          </cell>
          <cell r="D17945">
            <v>1370.24</v>
          </cell>
        </row>
        <row r="17946">
          <cell r="A17946" t="str">
            <v>I2346</v>
          </cell>
          <cell r="B17946" t="str">
            <v>GABIÃO ARAME GALV. REVEST. PVC TIPO CAIXA, h=0,50M</v>
          </cell>
          <cell r="C17946" t="str">
            <v>M3</v>
          </cell>
          <cell r="D17946">
            <v>184.88339999999999</v>
          </cell>
        </row>
        <row r="17947">
          <cell r="A17947" t="str">
            <v>I2347</v>
          </cell>
          <cell r="B17947" t="str">
            <v>GABIÃO ARAME GALV. REVEST. PVC TIPO CAIXA, h=1,00M</v>
          </cell>
          <cell r="C17947" t="str">
            <v>M3</v>
          </cell>
          <cell r="D17947">
            <v>139.26599999999999</v>
          </cell>
        </row>
        <row r="17948">
          <cell r="A17948" t="str">
            <v>I1211</v>
          </cell>
          <cell r="B17948" t="str">
            <v>GABIÃO COLCHÃO MALHA HEXAGONAL 6X8CM. ESP 30CM</v>
          </cell>
          <cell r="C17948" t="str">
            <v>M2</v>
          </cell>
          <cell r="D17948">
            <v>74.337100000000007</v>
          </cell>
        </row>
        <row r="17949">
          <cell r="A17949" t="str">
            <v>I1213</v>
          </cell>
          <cell r="B17949" t="str">
            <v>GABIÃO COM MALHA HEXAGONAL 8X10CM - ZINCADO</v>
          </cell>
          <cell r="C17949" t="str">
            <v>M3</v>
          </cell>
          <cell r="D17949">
            <v>103.779</v>
          </cell>
        </row>
        <row r="17950">
          <cell r="A17950" t="str">
            <v>I1212</v>
          </cell>
          <cell r="B17950" t="str">
            <v>GABIÃO COM MALHA HEXAGONAL 8X10CM - ZINCADO</v>
          </cell>
          <cell r="C17950" t="str">
            <v>KG</v>
          </cell>
          <cell r="D17950">
            <v>10.1097</v>
          </cell>
        </row>
        <row r="17951">
          <cell r="A17951" t="str">
            <v>I6719</v>
          </cell>
          <cell r="B17951" t="str">
            <v>GAIOLA ESCORREGADOR PEQUENO,  CONFEC. EM TUBO VAPOR E PINTURA ESMALTE SINTÉTICO</v>
          </cell>
          <cell r="C17951" t="str">
            <v>UN</v>
          </cell>
          <cell r="D17951">
            <v>568.94799999999998</v>
          </cell>
        </row>
        <row r="17952">
          <cell r="A17952" t="str">
            <v>I8103</v>
          </cell>
          <cell r="B17952" t="str">
            <v>GALOCHA DE BORRACHA E PALMILHA MICROCELULAR (02 UN. DE CADA), COMPONENTES ELASTÔMEROS PARA O PAR DE BLOCOS VBV</v>
          </cell>
          <cell r="C17952" t="str">
            <v>CJ</v>
          </cell>
          <cell r="D17952">
            <v>301.45</v>
          </cell>
        </row>
        <row r="17953">
          <cell r="A17953" t="str">
            <v>I1214</v>
          </cell>
          <cell r="B17953" t="str">
            <v>GANCHO CHATO DE 110MM</v>
          </cell>
          <cell r="C17953" t="str">
            <v>UN</v>
          </cell>
          <cell r="D17953">
            <v>3.06</v>
          </cell>
        </row>
        <row r="17954">
          <cell r="A17954" t="str">
            <v>I1215</v>
          </cell>
          <cell r="B17954" t="str">
            <v>GANCHO COM PORCA E ARRUELA</v>
          </cell>
          <cell r="C17954" t="str">
            <v>UN</v>
          </cell>
          <cell r="D17954">
            <v>1.82</v>
          </cell>
        </row>
        <row r="17955">
          <cell r="A17955" t="str">
            <v>I2348</v>
          </cell>
          <cell r="B17955" t="str">
            <v>GANCHO DE 450MM</v>
          </cell>
          <cell r="C17955" t="str">
            <v>UN</v>
          </cell>
          <cell r="D17955">
            <v>2.2999999999999998</v>
          </cell>
        </row>
        <row r="17956">
          <cell r="A17956" t="str">
            <v>I2349</v>
          </cell>
          <cell r="B17956" t="str">
            <v>GANCHO DE 500MM</v>
          </cell>
          <cell r="C17956" t="str">
            <v>UN</v>
          </cell>
          <cell r="D17956">
            <v>2.93</v>
          </cell>
        </row>
        <row r="17957">
          <cell r="A17957" t="str">
            <v>I1216</v>
          </cell>
          <cell r="B17957" t="str">
            <v>GANCHO DE ALUMINIO</v>
          </cell>
          <cell r="C17957" t="str">
            <v>UN</v>
          </cell>
          <cell r="D17957">
            <v>3.28</v>
          </cell>
        </row>
        <row r="17958">
          <cell r="A17958" t="str">
            <v>I1217</v>
          </cell>
          <cell r="B17958" t="str">
            <v>GANCHO OLHAL</v>
          </cell>
          <cell r="C17958" t="str">
            <v>UN</v>
          </cell>
          <cell r="D17958">
            <v>10.199999999999999</v>
          </cell>
        </row>
        <row r="17959">
          <cell r="A17959" t="str">
            <v>I8076</v>
          </cell>
          <cell r="B17959" t="str">
            <v>GANCHO OLHAL</v>
          </cell>
          <cell r="C17959" t="str">
            <v>UN</v>
          </cell>
          <cell r="D17959">
            <v>7.15</v>
          </cell>
        </row>
        <row r="17960">
          <cell r="A17960" t="str">
            <v>I6221</v>
          </cell>
          <cell r="B17960" t="str">
            <v>GANCHOS GALVANIZADOS P/FIXAÇÃO DAS REDES NOS TUBOS</v>
          </cell>
          <cell r="C17960" t="str">
            <v>UN</v>
          </cell>
          <cell r="D17960">
            <v>4.5</v>
          </cell>
        </row>
        <row r="17961">
          <cell r="A17961" t="str">
            <v>I6720</v>
          </cell>
          <cell r="B17961" t="str">
            <v>GANGORRA C/02 PRANCHAS, CONFEC. EM TUBO VAPOR E PINTURA ESMALTE SINTÉTICO</v>
          </cell>
          <cell r="C17961" t="str">
            <v>UN</v>
          </cell>
          <cell r="D17961">
            <v>711.18499999999995</v>
          </cell>
        </row>
        <row r="17962">
          <cell r="A17962" t="str">
            <v>I2477</v>
          </cell>
          <cell r="B17962" t="str">
            <v>GANGORRA C/03 PRANCHAS, CONFEC. EM TUBO VAPOR E PINTURA ESMALTE SINTETICO</v>
          </cell>
          <cell r="C17962" t="str">
            <v>UN</v>
          </cell>
          <cell r="D17962">
            <v>426.71100000000001</v>
          </cell>
        </row>
        <row r="17963">
          <cell r="A17963" t="str">
            <v>I1218</v>
          </cell>
          <cell r="B17963" t="str">
            <v>GAS</v>
          </cell>
          <cell r="C17963" t="str">
            <v>KG</v>
          </cell>
          <cell r="D17963">
            <v>3.6154000000000002</v>
          </cell>
        </row>
        <row r="17964">
          <cell r="A17964" t="str">
            <v>I2707</v>
          </cell>
          <cell r="B17964" t="str">
            <v>GASOLINA</v>
          </cell>
          <cell r="C17964" t="str">
            <v>L</v>
          </cell>
          <cell r="D17964">
            <v>3</v>
          </cell>
        </row>
        <row r="17965">
          <cell r="A17965" t="str">
            <v>I2498</v>
          </cell>
          <cell r="B17965" t="str">
            <v>GATEWAY ETHERNET, 2 SAÍDAS - RS485</v>
          </cell>
          <cell r="C17965" t="str">
            <v>UN</v>
          </cell>
          <cell r="D17965">
            <v>20590.36</v>
          </cell>
        </row>
        <row r="17966">
          <cell r="A17966" t="str">
            <v>I8962</v>
          </cell>
          <cell r="B17966" t="str">
            <v>GEOGRELHA EM FILAMENTOS DE POLIÁLCOOL VINÍLICO (PVA), MÓDULO DE RIGIDEZ NOMINAL 1100KN/M (ABNT NBR 12.824), DEFORMAÇÃO 5%, MALHA 20X30MM</v>
          </cell>
          <cell r="C17966" t="str">
            <v>M2</v>
          </cell>
          <cell r="D17966">
            <v>22.88</v>
          </cell>
        </row>
        <row r="17967">
          <cell r="A17967" t="str">
            <v>I8963</v>
          </cell>
          <cell r="B17967" t="str">
            <v>GEOGRELHA EM FILAMENTOS DE POLIÁLCOOL VINÍLICO (PVA), MÓDULO DE RIGIDEZ NOMINAL 1600KN/M (ABNT NBR 12.824), DEFORMAÇÃO 5%, MALHA 20X30MM</v>
          </cell>
          <cell r="C17967" t="str">
            <v>M2</v>
          </cell>
          <cell r="D17967">
            <v>28.99</v>
          </cell>
        </row>
        <row r="17968">
          <cell r="A17968" t="str">
            <v>I8964</v>
          </cell>
          <cell r="B17968" t="str">
            <v>GEOGRELHA EM FILAMENTOS DE POLIÁLCOOL VINÍLICO (PVA), MÓDULO DE RIGIDEZ NOMINAL 2200KN/M (ABNT NBR 12.824), DEFORMAÇÃO 5%, MALHA 20X30MM</v>
          </cell>
          <cell r="C17968" t="str">
            <v>M2</v>
          </cell>
          <cell r="D17968">
            <v>29.39</v>
          </cell>
        </row>
        <row r="17969">
          <cell r="A17969" t="str">
            <v>I8961</v>
          </cell>
          <cell r="B17969" t="str">
            <v>GEOGRELHA EM FILAMENTOS DE POLIÁLCOOL VINÍLICO (PVA), MÓDULO DE RIGIDEZ NOMINAL 700KN/M (ABNT NBR 12.824), DEFORMAÇÃO 5%, MALHA 20X30MM</v>
          </cell>
          <cell r="C17969" t="str">
            <v>M2</v>
          </cell>
          <cell r="D17969">
            <v>18.940000000000001</v>
          </cell>
        </row>
        <row r="17970">
          <cell r="A17970" t="str">
            <v>I8570</v>
          </cell>
          <cell r="B17970" t="str">
            <v>GEOTÊXTIL NÃO-TECIDO 100% POLIÉSTER COM RESISTÊNCIA A TRAÇÃO LONGITUDINAL MÍNIMA DE 10 kN/m (BIDIM RT-10 OU SIMILAR)</v>
          </cell>
          <cell r="C17970" t="str">
            <v>M2</v>
          </cell>
          <cell r="D17970">
            <v>5.55</v>
          </cell>
        </row>
        <row r="17971">
          <cell r="A17971" t="str">
            <v>I8655</v>
          </cell>
          <cell r="B17971" t="str">
            <v>GEOTÊXTIL NÃO-TECIDO 100% POLIÉSTER COM RESISTÊNCIA A TRAÇÃO LONGITUDINAL MÍNIMA DE 14 kN/m (BIDIM RT-14 OU SIMILAR)</v>
          </cell>
          <cell r="C17971" t="str">
            <v>M2</v>
          </cell>
          <cell r="D17971">
            <v>7.01</v>
          </cell>
        </row>
        <row r="17972">
          <cell r="A17972" t="str">
            <v>I8656</v>
          </cell>
          <cell r="B17972" t="str">
            <v>GEOTÊXTIL NÃO-TECIDO 100% POLIÉSTER COM RESISTÊNCIA A TRAÇÃO LONGITUDINAL MÍNIMA DE 16 kN/m (BIDIM RT-16 OU SIMILAR)</v>
          </cell>
          <cell r="C17972" t="str">
            <v>M2</v>
          </cell>
          <cell r="D17972">
            <v>8.3000000000000007</v>
          </cell>
        </row>
        <row r="17973">
          <cell r="A17973" t="str">
            <v>I8657</v>
          </cell>
          <cell r="B17973" t="str">
            <v>GEOTÊXTIL NÃO-TECIDO 100% POLIÉSTER COM RESISTÊNCIA A TRAÇÃO LONGITUDINAL MÍNIMA DE 21 kN/m (BIDIM RT-21 OU SIMILAR)</v>
          </cell>
          <cell r="C17973" t="str">
            <v>M2</v>
          </cell>
          <cell r="D17973">
            <v>10.71</v>
          </cell>
        </row>
        <row r="17974">
          <cell r="A17974" t="str">
            <v>I8658</v>
          </cell>
          <cell r="B17974" t="str">
            <v>GEOTÊXTIL NÃO-TECIDO 100% POLIÉSTER COM RESISTÊNCIA A TRAÇÃO LONGITUDINAL MÍNIMA DE 26 kN/m (BIDIM RT-26 OU SIMILAR)</v>
          </cell>
          <cell r="C17974" t="str">
            <v>M2</v>
          </cell>
          <cell r="D17974">
            <v>13.22</v>
          </cell>
        </row>
        <row r="17975">
          <cell r="A17975" t="str">
            <v>I8659</v>
          </cell>
          <cell r="B17975" t="str">
            <v>GEOTÊXTIL NÃO-TECIDO 100% POLIÉSTER COM RESISTÊNCIA A TRAÇÃO LONGITUDINAL MÍNIMA DE 31 kN/m (BIDIM RT-31 OU SIMILAR)</v>
          </cell>
          <cell r="C17975" t="str">
            <v>M2</v>
          </cell>
          <cell r="D17975">
            <v>16.07</v>
          </cell>
        </row>
        <row r="17976">
          <cell r="A17976" t="str">
            <v>I8652</v>
          </cell>
          <cell r="B17976" t="str">
            <v>GEOTÊXTIL NÃO-TECIDO 100% POLIÉSTER COM RESISTÊNCIA A TRAÇÃO LONGITUDINAL MÍNIMA DE 7 kN/m (BIDIM RT-07 OU SIMILAR)</v>
          </cell>
          <cell r="C17976" t="str">
            <v>M2</v>
          </cell>
          <cell r="D17976">
            <v>3.73</v>
          </cell>
        </row>
        <row r="17977">
          <cell r="A17977" t="str">
            <v>I8653</v>
          </cell>
          <cell r="B17977" t="str">
            <v>GEOTÊXTIL NÃO-TECIDO 100% POLIÉSTER COM RESISTÊNCIA A TRAÇÃO LONGITUDINAL MÍNIMA DE 8 kN/m (BIDIM RT-08 OU SIMILAR)</v>
          </cell>
          <cell r="C17977" t="str">
            <v>M2</v>
          </cell>
          <cell r="D17977">
            <v>4.24</v>
          </cell>
        </row>
        <row r="17978">
          <cell r="A17978" t="str">
            <v>I8654</v>
          </cell>
          <cell r="B17978" t="str">
            <v>GEOTÊXTIL NÃO-TECIDO 100% POLIÉSTER COM RESISTÊNCIA A TRAÇÃO LONGITUDINAL MÍNIMA DE 9 kN/m (BIDIM RT-09 OU SIMILAR)</v>
          </cell>
          <cell r="C17978" t="str">
            <v>M2</v>
          </cell>
          <cell r="D17978">
            <v>4.99</v>
          </cell>
        </row>
        <row r="17979">
          <cell r="A17979" t="str">
            <v>I8597</v>
          </cell>
          <cell r="B17979" t="str">
            <v>GERENTE ADMINISTRATIVO FINANCEIRO</v>
          </cell>
          <cell r="C17979" t="str">
            <v>HxMÊS</v>
          </cell>
          <cell r="D17979">
            <v>4140.7287999999999</v>
          </cell>
        </row>
        <row r="17980">
          <cell r="A17980" t="str">
            <v>I1220</v>
          </cell>
          <cell r="B17980" t="str">
            <v>GESSEIRO</v>
          </cell>
          <cell r="C17980" t="str">
            <v>H</v>
          </cell>
          <cell r="D17980">
            <v>6.49</v>
          </cell>
        </row>
        <row r="17981">
          <cell r="A17981" t="str">
            <v>I1221</v>
          </cell>
          <cell r="B17981" t="str">
            <v>GESSO</v>
          </cell>
          <cell r="C17981" t="str">
            <v>KG</v>
          </cell>
          <cell r="D17981">
            <v>1</v>
          </cell>
        </row>
        <row r="17982">
          <cell r="A17982" t="str">
            <v>I8090</v>
          </cell>
          <cell r="B17982" t="str">
            <v>GLIFOSATO NA</v>
          </cell>
          <cell r="C17982" t="str">
            <v>L</v>
          </cell>
          <cell r="D17982">
            <v>17.53</v>
          </cell>
        </row>
        <row r="17983">
          <cell r="A17983" t="str">
            <v>I7387</v>
          </cell>
          <cell r="B17983" t="str">
            <v>GLOBO CLARO / ÂMBAR P/ LUMINÁRIA SN-05 (30W)</v>
          </cell>
          <cell r="C17983" t="str">
            <v>UN</v>
          </cell>
          <cell r="D17983">
            <v>367.67</v>
          </cell>
        </row>
        <row r="17984">
          <cell r="A17984" t="str">
            <v>I7386</v>
          </cell>
          <cell r="B17984" t="str">
            <v>GLOBO CLARO PARA LUMINÁRIA SN-05 (30W)</v>
          </cell>
          <cell r="C17984" t="str">
            <v>UN</v>
          </cell>
          <cell r="D17984">
            <v>219.25</v>
          </cell>
        </row>
        <row r="17985">
          <cell r="A17985" t="str">
            <v>I7385</v>
          </cell>
          <cell r="B17985" t="str">
            <v>GLOBO PRISMÁTICO AZUL PARA LUMINÁRIA SN-05 (45W)</v>
          </cell>
          <cell r="C17985" t="str">
            <v>UN</v>
          </cell>
          <cell r="D17985">
            <v>277.33</v>
          </cell>
        </row>
        <row r="17986">
          <cell r="A17986" t="str">
            <v>I8440</v>
          </cell>
          <cell r="B17986" t="str">
            <v>GRADE DE ALUMÍNIO DE PROTEÇÃO</v>
          </cell>
          <cell r="C17986" t="str">
            <v>M2</v>
          </cell>
          <cell r="D17986">
            <v>132.93</v>
          </cell>
        </row>
        <row r="17987">
          <cell r="A17987" t="str">
            <v>I2638</v>
          </cell>
          <cell r="B17987" t="str">
            <v>GRADE DE DISCOS</v>
          </cell>
          <cell r="C17987" t="str">
            <v>UN</v>
          </cell>
          <cell r="D17987">
            <v>23410</v>
          </cell>
        </row>
        <row r="17988">
          <cell r="A17988" t="str">
            <v>I0625</v>
          </cell>
          <cell r="B17988" t="str">
            <v>GRADE DE DISCOS (CHI)</v>
          </cell>
          <cell r="C17988" t="str">
            <v>H</v>
          </cell>
          <cell r="D17988">
            <v>1.4899500000000001</v>
          </cell>
        </row>
        <row r="17989">
          <cell r="A17989" t="str">
            <v>I0739</v>
          </cell>
          <cell r="B17989" t="str">
            <v>GRADE DE DISCOS (CHP)</v>
          </cell>
          <cell r="C17989" t="str">
            <v>H</v>
          </cell>
          <cell r="D17989">
            <v>4.6504500000000002</v>
          </cell>
        </row>
        <row r="17990">
          <cell r="A17990" t="str">
            <v>I1222</v>
          </cell>
          <cell r="B17990" t="str">
            <v>GRADE DE FERRO</v>
          </cell>
          <cell r="C17990" t="str">
            <v>M2</v>
          </cell>
          <cell r="D17990">
            <v>98.62</v>
          </cell>
        </row>
        <row r="17991">
          <cell r="A17991" t="str">
            <v>I6748</v>
          </cell>
          <cell r="B17991" t="str">
            <v>GRADE DE FERRO EM TUBO DE AÇO GALVANIZADO D=15MM E MOLDURA C/BARRA CHATA DE FERRO 2"X3/8"</v>
          </cell>
          <cell r="C17991" t="str">
            <v>M2</v>
          </cell>
          <cell r="D17991">
            <v>226.72</v>
          </cell>
        </row>
        <row r="17992">
          <cell r="A17992" t="str">
            <v>I2478</v>
          </cell>
          <cell r="B17992" t="str">
            <v>GRADE PINTADA P/ ARVORE DE 1,50 a 2,00m</v>
          </cell>
          <cell r="C17992" t="str">
            <v>UN</v>
          </cell>
          <cell r="D17992">
            <v>34</v>
          </cell>
        </row>
        <row r="17993">
          <cell r="A17993" t="str">
            <v>I1223</v>
          </cell>
          <cell r="B17993" t="str">
            <v>GRADIL DE FERRO</v>
          </cell>
          <cell r="C17993" t="str">
            <v>M2</v>
          </cell>
          <cell r="D17993">
            <v>98.62</v>
          </cell>
        </row>
        <row r="17994">
          <cell r="A17994" t="str">
            <v>I1224</v>
          </cell>
          <cell r="B17994" t="str">
            <v>GRADIL DE FERRO COM BARRA CHATA</v>
          </cell>
          <cell r="C17994" t="str">
            <v>M2</v>
          </cell>
          <cell r="D17994">
            <v>119.8</v>
          </cell>
        </row>
        <row r="17995">
          <cell r="A17995" t="str">
            <v>I8439</v>
          </cell>
          <cell r="B17995" t="str">
            <v>GRADIL PRÉ-FABRICADO COMPOSTO DE PAINÉIS DE 2,50 x 2,43 EM ARAME GALVANIZADO 5 mm DE DIÂMETRO, MALHA 200 x 50 mm, POSTE COM SECÇÃO 60 x 40 mm E ALTURA DE 3,20 m CHAPA GALVANIZADA, COM 1,55 mm DE ESPESSURA, PINTADO COM TINTA POLIÉSTER E PINTURA ELETROSTÁTI</v>
          </cell>
          <cell r="C17995" t="str">
            <v>M2</v>
          </cell>
          <cell r="D17995">
            <v>158.03</v>
          </cell>
        </row>
        <row r="17996">
          <cell r="A17996" t="str">
            <v>I2479</v>
          </cell>
          <cell r="B17996" t="str">
            <v>GRAMA C/ARBUSTO</v>
          </cell>
          <cell r="C17996" t="str">
            <v>M2</v>
          </cell>
          <cell r="D17996">
            <v>4</v>
          </cell>
        </row>
        <row r="17997">
          <cell r="A17997" t="str">
            <v>I6228</v>
          </cell>
          <cell r="B17997" t="str">
            <v>GRAMA CAPIM DE BURRO/PAPUAN C/ADUBO VEGETAL</v>
          </cell>
          <cell r="C17997" t="str">
            <v>M2</v>
          </cell>
          <cell r="D17997">
            <v>6.15</v>
          </cell>
        </row>
        <row r="17998">
          <cell r="A17998" t="str">
            <v>I1225</v>
          </cell>
          <cell r="B17998" t="str">
            <v>GRAMA TIPO BATATAIS EM PLACA</v>
          </cell>
          <cell r="C17998" t="str">
            <v>M2</v>
          </cell>
          <cell r="D17998">
            <v>7.55</v>
          </cell>
        </row>
        <row r="17999">
          <cell r="A17999" t="str">
            <v>I7381</v>
          </cell>
          <cell r="B17999" t="str">
            <v>GRAMPO DE ATERRAMENTO GKP</v>
          </cell>
          <cell r="C17999" t="str">
            <v>UN</v>
          </cell>
          <cell r="D17999">
            <v>4.5999999999999996</v>
          </cell>
        </row>
        <row r="18000">
          <cell r="A18000" t="str">
            <v>I6423</v>
          </cell>
          <cell r="B18000" t="str">
            <v>GRAMPO DE INOX P/ PRENDER FITA DE FIXAÇÃO</v>
          </cell>
          <cell r="C18000" t="str">
            <v>UN</v>
          </cell>
          <cell r="D18000">
            <v>0.73</v>
          </cell>
        </row>
        <row r="18001">
          <cell r="A18001" t="str">
            <v>I6177</v>
          </cell>
          <cell r="B18001" t="str">
            <v>GRAMPO DE SUSTENTAÇÃO DLP</v>
          </cell>
          <cell r="C18001" t="str">
            <v>UN</v>
          </cell>
          <cell r="D18001">
            <v>2.75</v>
          </cell>
        </row>
        <row r="18002">
          <cell r="A18002" t="str">
            <v>I2516</v>
          </cell>
          <cell r="B18002" t="str">
            <v>GRAMPOS PARA CERCA</v>
          </cell>
          <cell r="C18002" t="str">
            <v>KG</v>
          </cell>
          <cell r="D18002">
            <v>10.31</v>
          </cell>
        </row>
        <row r="18003">
          <cell r="A18003" t="str">
            <v>I1227</v>
          </cell>
          <cell r="B18003" t="str">
            <v>GRANITEIRO/MAMORISTA</v>
          </cell>
          <cell r="C18003" t="str">
            <v>H</v>
          </cell>
          <cell r="D18003">
            <v>6.49</v>
          </cell>
        </row>
        <row r="18004">
          <cell r="A18004" t="str">
            <v>I2351</v>
          </cell>
          <cell r="B18004" t="str">
            <v>GRANITO PARA PISO INDUSTRIAL</v>
          </cell>
          <cell r="C18004" t="str">
            <v>KG</v>
          </cell>
          <cell r="D18004">
            <v>0.13</v>
          </cell>
        </row>
        <row r="18005">
          <cell r="A18005" t="str">
            <v>I7892</v>
          </cell>
          <cell r="B18005" t="str">
            <v>GRANITO POLIDO BRANCO E=2cm</v>
          </cell>
          <cell r="C18005" t="str">
            <v>M2</v>
          </cell>
          <cell r="D18005">
            <v>283.69</v>
          </cell>
        </row>
        <row r="18006">
          <cell r="A18006" t="str">
            <v>I1659</v>
          </cell>
          <cell r="B18006" t="str">
            <v>GRANITO POLIDO CINZA E=2cm</v>
          </cell>
          <cell r="C18006" t="str">
            <v>M2</v>
          </cell>
          <cell r="D18006">
            <v>117.62</v>
          </cell>
        </row>
        <row r="18007">
          <cell r="A18007" t="str">
            <v>I1229</v>
          </cell>
          <cell r="B18007" t="str">
            <v>GRANITO POLIDO OUTRAS CORES E=2cm</v>
          </cell>
          <cell r="C18007" t="str">
            <v>M2</v>
          </cell>
          <cell r="D18007">
            <v>240</v>
          </cell>
        </row>
        <row r="18008">
          <cell r="A18008" t="str">
            <v>I1231</v>
          </cell>
          <cell r="B18008" t="str">
            <v>GRANITO POLIDO PRETO E=2cm</v>
          </cell>
          <cell r="C18008" t="str">
            <v>M2</v>
          </cell>
          <cell r="D18008">
            <v>235</v>
          </cell>
        </row>
        <row r="18009">
          <cell r="A18009" t="str">
            <v>I7464</v>
          </cell>
          <cell r="B18009" t="str">
            <v>GRAVADOR DE VÍDEO, TIPO TIME HOPSE, 960 HORAS</v>
          </cell>
          <cell r="C18009" t="str">
            <v>UN</v>
          </cell>
          <cell r="D18009">
            <v>1628.3</v>
          </cell>
        </row>
        <row r="18010">
          <cell r="A18010" t="str">
            <v>I7461</v>
          </cell>
          <cell r="B18010" t="str">
            <v xml:space="preserve">GRAVADOR DIGITAL COM 16 CANAIS DE ENTRADA, 2 SAÍDAS MULTIPLEXADAS, </v>
          </cell>
          <cell r="C18010" t="str">
            <v>UN</v>
          </cell>
          <cell r="D18010">
            <v>31255.97</v>
          </cell>
        </row>
        <row r="18012">
          <cell r="B18012" t="str">
            <v>GRAVADOR DE CD-ROM INCORPORADO, MEMÓRIA DE 960 H, TECLADO, SOFTWARE DE CONFIGURAÇÃO, SEM LOOPE DE ENTRADA, ALIMENTAÇÃO 220 VAC</v>
          </cell>
        </row>
        <row r="18013">
          <cell r="A18013" t="str">
            <v>I8200</v>
          </cell>
          <cell r="B18013" t="str">
            <v>GRELHA DE FoFo (900 x 500 x 70) mm</v>
          </cell>
          <cell r="C18013" t="str">
            <v>UN</v>
          </cell>
          <cell r="D18013">
            <v>468.6</v>
          </cell>
        </row>
        <row r="18014">
          <cell r="A18014" t="str">
            <v>I7493</v>
          </cell>
          <cell r="B18014" t="str">
            <v>GRELHA HEMISFÉRICA DE FERRO FUNDIDO D=150 mm (6")</v>
          </cell>
          <cell r="C18014" t="str">
            <v>UN</v>
          </cell>
          <cell r="D18014">
            <v>108.6</v>
          </cell>
        </row>
        <row r="18015">
          <cell r="A18015" t="str">
            <v>I1232</v>
          </cell>
          <cell r="B18015" t="str">
            <v>GRELHA HEMISFERICA DE FF. - 75MM (3'')</v>
          </cell>
          <cell r="C18015" t="str">
            <v>UN</v>
          </cell>
          <cell r="D18015">
            <v>42.27</v>
          </cell>
        </row>
        <row r="18016">
          <cell r="A18016" t="str">
            <v>I7363</v>
          </cell>
          <cell r="B18016" t="str">
            <v>GRELHAS DE INSUFLAMENTO/RETORNO EM ALUMÍNIO ATÉ 0,25 M2 (FORN. E MONTAGEM)</v>
          </cell>
          <cell r="C18016" t="str">
            <v>UN</v>
          </cell>
          <cell r="D18016">
            <v>124.67</v>
          </cell>
        </row>
        <row r="18017">
          <cell r="A18017" t="str">
            <v>I7364</v>
          </cell>
          <cell r="B18017" t="str">
            <v>GRELHAS DE INSUFLAMENTO/RETORNO EM ALUMÍNIO DE 0,26 M2 À 0,49 M2  (FORN. E MONTAGEM)</v>
          </cell>
          <cell r="C18017" t="str">
            <v>UN</v>
          </cell>
          <cell r="D18017">
            <v>185.17</v>
          </cell>
        </row>
        <row r="18018">
          <cell r="A18018" t="str">
            <v>I7365</v>
          </cell>
          <cell r="B18018" t="str">
            <v>GRELHAS DE INSUFLAMENTO/RETORNO EM ALUMÍNIO DE 0,50 M2 À 0,64 M2  (FORN. E MONTAGEM)</v>
          </cell>
          <cell r="C18018" t="str">
            <v>UN</v>
          </cell>
          <cell r="D18018">
            <v>220</v>
          </cell>
        </row>
        <row r="18019">
          <cell r="A18019" t="str">
            <v>I7366</v>
          </cell>
          <cell r="B18019" t="str">
            <v>GRELHAS DE INSUFLAMENTO/RETORNO EM ALUMÍNIO DE 0,65 M2 À 0,81 M2  (FORN. E MONTAGEM)</v>
          </cell>
          <cell r="C18019" t="str">
            <v>UN</v>
          </cell>
          <cell r="D18019">
            <v>274.43</v>
          </cell>
        </row>
        <row r="18020">
          <cell r="A18020" t="str">
            <v>I7367</v>
          </cell>
          <cell r="B18020" t="str">
            <v>GRELHAS DE INSUFLAMENTO/RETORNO EM ALUMÍNIO DE 0,82 M2 À 1,00 M2  (FORN. E MONTAGEM)</v>
          </cell>
          <cell r="C18020" t="str">
            <v>UN</v>
          </cell>
          <cell r="D18020">
            <v>332.77</v>
          </cell>
        </row>
        <row r="18021">
          <cell r="A18021" t="str">
            <v>I7960</v>
          </cell>
          <cell r="B18021" t="str">
            <v>GRUA</v>
          </cell>
          <cell r="C18021" t="str">
            <v>H</v>
          </cell>
          <cell r="D18021">
            <v>394</v>
          </cell>
        </row>
        <row r="18022">
          <cell r="A18022" t="str">
            <v>I6729</v>
          </cell>
          <cell r="B18022" t="str">
            <v>GRUPO GERADOR 121/140 KVA, C/ QUADRO AUTOMÁTICO</v>
          </cell>
          <cell r="C18022" t="str">
            <v>UN</v>
          </cell>
          <cell r="D18022">
            <v>56250</v>
          </cell>
        </row>
        <row r="18023">
          <cell r="A18023" t="str">
            <v>I1234</v>
          </cell>
          <cell r="B18023" t="str">
            <v>GRUPO GERADOR 141/170 KVA, C/ QUADRO AUTOMATICO</v>
          </cell>
          <cell r="C18023" t="str">
            <v>UN</v>
          </cell>
          <cell r="D18023">
            <v>67425</v>
          </cell>
        </row>
        <row r="18024">
          <cell r="A18024" t="str">
            <v>I2639</v>
          </cell>
          <cell r="B18024" t="str">
            <v>GRUPO GERADOR 145 KVA</v>
          </cell>
          <cell r="C18024" t="str">
            <v>UN</v>
          </cell>
          <cell r="D18024">
            <v>66420</v>
          </cell>
        </row>
        <row r="18025">
          <cell r="A18025" t="str">
            <v>I0626</v>
          </cell>
          <cell r="B18025" t="str">
            <v>GRUPO GERADOR 145 KVA (CHI)</v>
          </cell>
          <cell r="C18025" t="str">
            <v>H</v>
          </cell>
          <cell r="D18025">
            <v>9.3722499999999993</v>
          </cell>
        </row>
        <row r="18026">
          <cell r="A18026" t="str">
            <v>I0740</v>
          </cell>
          <cell r="B18026" t="str">
            <v>GRUPO GERADOR 145 KVA (CHP)</v>
          </cell>
          <cell r="C18026" t="str">
            <v>H</v>
          </cell>
          <cell r="D18026">
            <v>84.608500000000006</v>
          </cell>
        </row>
        <row r="18027">
          <cell r="A18027" t="str">
            <v>I6731</v>
          </cell>
          <cell r="B18027" t="str">
            <v>GRUPO GERADOR 171/215 KVA, C/ QUADRO AUTOMÁTICO</v>
          </cell>
          <cell r="C18027" t="str">
            <v>UN</v>
          </cell>
          <cell r="D18027">
            <v>70430</v>
          </cell>
        </row>
        <row r="18028">
          <cell r="A18028" t="str">
            <v>I2640</v>
          </cell>
          <cell r="B18028" t="str">
            <v>GRUPO GERADOR 180 KVA</v>
          </cell>
          <cell r="C18028" t="str">
            <v>UN</v>
          </cell>
          <cell r="D18028">
            <v>81664</v>
          </cell>
        </row>
        <row r="18029">
          <cell r="A18029" t="str">
            <v>I0627</v>
          </cell>
          <cell r="B18029" t="str">
            <v>GRUPO GERADOR 180 KVA (CHI)</v>
          </cell>
          <cell r="C18029" t="str">
            <v>H</v>
          </cell>
          <cell r="D18029">
            <v>10.03375</v>
          </cell>
        </row>
        <row r="18030">
          <cell r="A18030" t="str">
            <v>I0741</v>
          </cell>
          <cell r="B18030" t="str">
            <v>GRUPO GERADOR 180 KVA (CHP)</v>
          </cell>
          <cell r="C18030" t="str">
            <v>H</v>
          </cell>
          <cell r="D18030">
            <v>103.91500000000001</v>
          </cell>
        </row>
        <row r="18031">
          <cell r="A18031" t="str">
            <v>I7983</v>
          </cell>
          <cell r="B18031" t="str">
            <v>GRUPO GERADOR 216/235 KVA, C/ QUADRO AUTOMÁTICO</v>
          </cell>
          <cell r="C18031" t="str">
            <v>UN</v>
          </cell>
          <cell r="D18031">
            <v>82060</v>
          </cell>
        </row>
        <row r="18032">
          <cell r="A18032" t="str">
            <v>I6732</v>
          </cell>
          <cell r="B18032" t="str">
            <v>GRUPO GERADOR 236/260 KVA, C/ QUADRO AUTOMÁTICO</v>
          </cell>
          <cell r="C18032" t="str">
            <v>UN</v>
          </cell>
          <cell r="D18032">
            <v>84000</v>
          </cell>
        </row>
        <row r="18033">
          <cell r="A18033" t="str">
            <v>I1236</v>
          </cell>
          <cell r="B18033" t="str">
            <v>GRUPO GERADOR 261/290 KVA, C/ QUADRO AUTOMATICO</v>
          </cell>
          <cell r="C18033" t="str">
            <v>UN</v>
          </cell>
          <cell r="D18033">
            <v>100900</v>
          </cell>
        </row>
        <row r="18034">
          <cell r="A18034" t="str">
            <v>I6734</v>
          </cell>
          <cell r="B18034" t="str">
            <v>GRUPO GERADOR 291/360 KVA, C/ QUADRO AUTOMÁTICO</v>
          </cell>
          <cell r="C18034" t="str">
            <v>UN</v>
          </cell>
          <cell r="D18034">
            <v>112300</v>
          </cell>
        </row>
        <row r="18035">
          <cell r="A18035" t="str">
            <v>I2641</v>
          </cell>
          <cell r="B18035" t="str">
            <v>GRUPO GERADOR 36 KVA</v>
          </cell>
          <cell r="C18035" t="str">
            <v>UN</v>
          </cell>
          <cell r="D18035">
            <v>33754</v>
          </cell>
        </row>
        <row r="18036">
          <cell r="A18036" t="str">
            <v>I0628</v>
          </cell>
          <cell r="B18036" t="str">
            <v>GRUPO GERADOR 36 KVA (CHI)</v>
          </cell>
          <cell r="C18036" t="str">
            <v>H</v>
          </cell>
          <cell r="D18036">
            <v>7.9547499999999998</v>
          </cell>
        </row>
        <row r="18037">
          <cell r="A18037" t="str">
            <v>I0742</v>
          </cell>
          <cell r="B18037" t="str">
            <v>GRUPO GERADOR 36 KVA (CHP)</v>
          </cell>
          <cell r="C18037" t="str">
            <v>H</v>
          </cell>
          <cell r="D18037">
            <v>28.831</v>
          </cell>
        </row>
        <row r="18038">
          <cell r="A18038" t="str">
            <v>I6735</v>
          </cell>
          <cell r="B18038" t="str">
            <v>GRUPO GERADOR 361/385 KVA, C/ QUADRO AUTOMÁTICO</v>
          </cell>
          <cell r="C18038" t="str">
            <v>UN</v>
          </cell>
          <cell r="D18038">
            <v>125000</v>
          </cell>
        </row>
        <row r="18039">
          <cell r="A18039" t="str">
            <v>I7984</v>
          </cell>
          <cell r="B18039" t="str">
            <v>GRUPO GERADOR 386/450 KVA, C/ QUADRO AUTOMÁTICO</v>
          </cell>
          <cell r="C18039" t="str">
            <v>UN</v>
          </cell>
          <cell r="D18039">
            <v>127000</v>
          </cell>
        </row>
        <row r="18040">
          <cell r="A18040" t="str">
            <v>I6728</v>
          </cell>
          <cell r="B18040" t="str">
            <v>GRUPO GERADOR 45/55 KVA, C/ QUADRO AUTOMÁTICO</v>
          </cell>
          <cell r="C18040" t="str">
            <v>UN</v>
          </cell>
          <cell r="D18040">
            <v>34500</v>
          </cell>
        </row>
        <row r="18041">
          <cell r="A18041" t="str">
            <v>I7547</v>
          </cell>
          <cell r="B18041" t="str">
            <v>GRUPO GERADOR 451/500 KVA COM QUADRO AUTOMÁTICO</v>
          </cell>
          <cell r="C18041" t="str">
            <v>UN</v>
          </cell>
          <cell r="D18041">
            <v>135000</v>
          </cell>
        </row>
        <row r="18042">
          <cell r="A18042" t="str">
            <v>I6736</v>
          </cell>
          <cell r="B18042" t="str">
            <v>GRUPO GERADOR 501/635 KVA, C/ QUADRO AUTOMÁTICO</v>
          </cell>
          <cell r="C18042" t="str">
            <v>UN</v>
          </cell>
          <cell r="D18042">
            <v>191600</v>
          </cell>
        </row>
        <row r="18043">
          <cell r="A18043" t="str">
            <v>I1237</v>
          </cell>
          <cell r="B18043" t="str">
            <v>GRUPO GERADOR 56/85 KVA, C/ QUADRO AUTOMATICO</v>
          </cell>
          <cell r="C18043" t="str">
            <v>UN</v>
          </cell>
          <cell r="D18043">
            <v>47615</v>
          </cell>
        </row>
        <row r="18044">
          <cell r="A18044" t="str">
            <v>I7888</v>
          </cell>
          <cell r="B18044" t="str">
            <v>GRUPO GERADOR 636/780 KVA C/ QUADRO AUTOMÁTICO</v>
          </cell>
          <cell r="C18044" t="str">
            <v>UN</v>
          </cell>
          <cell r="D18044">
            <v>287000</v>
          </cell>
        </row>
        <row r="18045">
          <cell r="A18045" t="str">
            <v>I7889</v>
          </cell>
          <cell r="B18045" t="str">
            <v>GRUPO GERADOR 781/950 KVA C/ QUADRO AUTOMÁTICO</v>
          </cell>
          <cell r="C18045" t="str">
            <v>UN</v>
          </cell>
          <cell r="D18045">
            <v>348000</v>
          </cell>
        </row>
        <row r="18046">
          <cell r="A18046" t="str">
            <v>I1233</v>
          </cell>
          <cell r="B18046" t="str">
            <v>GRUPO GERADOR 86/120 KVA, C/ QUADRO AUTOMATICO</v>
          </cell>
          <cell r="C18046" t="str">
            <v>UN</v>
          </cell>
          <cell r="D18046">
            <v>50480</v>
          </cell>
        </row>
        <row r="18047">
          <cell r="A18047" t="str">
            <v>I7985</v>
          </cell>
          <cell r="B18047" t="str">
            <v>GRUPO GERADOR 951/1000 KVA, C/ QUADRO AUTOMÁTICO</v>
          </cell>
          <cell r="C18047" t="str">
            <v>UN</v>
          </cell>
          <cell r="D18047">
            <v>383000</v>
          </cell>
        </row>
        <row r="18048">
          <cell r="A18048" t="str">
            <v>I7003</v>
          </cell>
          <cell r="B18048" t="str">
            <v>GRUPO GERADOR PARA MOTOR DE 100 CV PARTIDA SOFT START, AUTOMÁTICO C/ QUADRO DE REVERSÃO, COMPLETO, CONFORME TR-04</v>
          </cell>
          <cell r="C18048" t="str">
            <v>UN</v>
          </cell>
          <cell r="D18048">
            <v>116317.95</v>
          </cell>
        </row>
        <row r="18049">
          <cell r="A18049" t="str">
            <v>I6997</v>
          </cell>
          <cell r="B18049" t="str">
            <v>GRUPO GERADOR PARA MOTOR DE 12,5 A 15 CV PARTIDA SOFT START, AUTOMÁTICO C/ QUADRO DE REVERSÃO, COMPLETO, CONFORME TR-04</v>
          </cell>
          <cell r="C18049" t="str">
            <v>UN</v>
          </cell>
          <cell r="D18049">
            <v>45696</v>
          </cell>
        </row>
        <row r="18050">
          <cell r="A18050" t="str">
            <v>I6994</v>
          </cell>
          <cell r="B18050" t="str">
            <v>GRUPO GERADOR PARA MOTOR DE 2 CV PARTIDA DIRETA, AUTOMÁTICO C/ QUADRO DE REVERSÃO, COMPLETO, CONFORME TR-04</v>
          </cell>
          <cell r="C18050" t="str">
            <v>UN</v>
          </cell>
          <cell r="D18050">
            <v>35775.599999999999</v>
          </cell>
        </row>
        <row r="18051">
          <cell r="A18051" t="str">
            <v>I6998</v>
          </cell>
          <cell r="B18051" t="str">
            <v>GRUPO GERADOR PARA MOTOR DE 20 A 25 CV PARTIDA SOFT START, AUTOMÁTICO C/ QUADRO DE REVERSÃO, COMPLETO, CONFORME TR-04</v>
          </cell>
          <cell r="C18051" t="str">
            <v>UN</v>
          </cell>
          <cell r="D18051">
            <v>54470.85</v>
          </cell>
        </row>
        <row r="18052">
          <cell r="A18052" t="str">
            <v>I6999</v>
          </cell>
          <cell r="B18052" t="str">
            <v>GRUPO GERADOR PARA MOTOR DE 25 A 30 CV PARTIDA SOFT START, AUTOMÁTICO C/ QUADRO DE REVERSÃO, COMPLETO, CONFORME TR-04</v>
          </cell>
          <cell r="C18052" t="str">
            <v>UN</v>
          </cell>
          <cell r="D18052">
            <v>56547.75</v>
          </cell>
        </row>
        <row r="18053">
          <cell r="A18053" t="str">
            <v>I6995</v>
          </cell>
          <cell r="B18053" t="str">
            <v>GRUPO GERADOR PARA MOTOR DE 3 A 5 CV PARTIDA DIRETA, AUTOMÁTICO C/ QUADRO DE REVERSÃO, COMPLETO, CONFORME TR-04</v>
          </cell>
          <cell r="C18053" t="str">
            <v>UN</v>
          </cell>
          <cell r="D18053">
            <v>53952.15</v>
          </cell>
        </row>
        <row r="18054">
          <cell r="A18054" t="str">
            <v>I7000</v>
          </cell>
          <cell r="B18054" t="str">
            <v>GRUPO GERADOR PARA MOTOR DE 40 A 50 CV PARTIDA SOFT START, AUTOMÁTICO C/ QUADRO DE REVERSÃO, COMPLETO, CONFORME TR-04</v>
          </cell>
          <cell r="C18054" t="str">
            <v>UN</v>
          </cell>
          <cell r="D18054">
            <v>72188.55</v>
          </cell>
        </row>
        <row r="18055">
          <cell r="A18055" t="str">
            <v>I7001</v>
          </cell>
          <cell r="B18055" t="str">
            <v>GRUPO GERADOR PARA MOTOR DE 60 CV PARTIDA SOFT START, AUTOMÁTICO C/ QUADRO DE REVERSÃO, COMPLETO, CONFORME TR-04</v>
          </cell>
          <cell r="C18055" t="str">
            <v>UN</v>
          </cell>
          <cell r="D18055">
            <v>79915.5</v>
          </cell>
        </row>
        <row r="18056">
          <cell r="A18056" t="str">
            <v>I6996</v>
          </cell>
          <cell r="B18056" t="str">
            <v>GRUPO GERADOR PARA MOTOR DE 7,5 A 10 CV PARTIDA SOFT START, AUTOMÁTICO C/ QUADRO DE REVERSÃO, COMPLETO, CONFORME TR-04</v>
          </cell>
          <cell r="C18056" t="str">
            <v>UN</v>
          </cell>
          <cell r="D18056">
            <v>44864.4</v>
          </cell>
        </row>
        <row r="18057">
          <cell r="A18057" t="str">
            <v>I7002</v>
          </cell>
          <cell r="B18057" t="str">
            <v>GRUPO GERADOR PARA MOTOR DE 75 CV PARTIDA SOFT START, AUTOMÁTICO C/ QUADRO DE REVERSÃO, COMPLETO, CONFORME TR-04</v>
          </cell>
          <cell r="C18057" t="str">
            <v>UN</v>
          </cell>
          <cell r="D18057">
            <v>97170.15</v>
          </cell>
        </row>
        <row r="18058">
          <cell r="A18058" t="str">
            <v>I1240</v>
          </cell>
          <cell r="B18058" t="str">
            <v>GUARNIÇÃO PEROBA (MADEIRA DE 1A QUALIDADE) 5CM PARA PORTA 1FL.</v>
          </cell>
          <cell r="C18058" t="str">
            <v>UN</v>
          </cell>
          <cell r="D18058">
            <v>15.6</v>
          </cell>
        </row>
        <row r="18059">
          <cell r="A18059" t="str">
            <v>I1241</v>
          </cell>
          <cell r="B18059" t="str">
            <v>GUARNIÇÃO PEROBA (MADEIRA DE 1A QUALIDADE) 5CM PARA PORTA 2FL.</v>
          </cell>
          <cell r="C18059" t="str">
            <v>UN</v>
          </cell>
          <cell r="D18059">
            <v>18.3</v>
          </cell>
        </row>
        <row r="18060">
          <cell r="A18060" t="str">
            <v>I6202</v>
          </cell>
          <cell r="B18060" t="str">
            <v>GUIAS DE CRAVAÇÃO</v>
          </cell>
          <cell r="C18060" t="str">
            <v>KG</v>
          </cell>
          <cell r="D18060">
            <v>9.4700000000000006</v>
          </cell>
        </row>
        <row r="18061">
          <cell r="A18061" t="str">
            <v>I7481</v>
          </cell>
          <cell r="B18061" t="str">
            <v>GUINCHO HIDRÁULICO</v>
          </cell>
          <cell r="C18061" t="str">
            <v>H</v>
          </cell>
          <cell r="D18061">
            <v>48</v>
          </cell>
        </row>
        <row r="18062">
          <cell r="A18062" t="str">
            <v>I2681</v>
          </cell>
          <cell r="B18062" t="str">
            <v>GUINDASTE DE TORRE HP 11</v>
          </cell>
          <cell r="C18062" t="str">
            <v>UN</v>
          </cell>
          <cell r="D18062">
            <v>141551</v>
          </cell>
        </row>
        <row r="18063">
          <cell r="A18063" t="str">
            <v>I0629</v>
          </cell>
          <cell r="B18063" t="str">
            <v>GUINDASTE DE TORRE HP 11 (CHI)</v>
          </cell>
          <cell r="C18063" t="str">
            <v>H</v>
          </cell>
          <cell r="D18063">
            <v>14.213999999999999</v>
          </cell>
        </row>
        <row r="18064">
          <cell r="A18064" t="str">
            <v>I0743</v>
          </cell>
          <cell r="B18064" t="str">
            <v>GUINDASTE DE TORRE HP 11 (CHP)</v>
          </cell>
          <cell r="C18064" t="str">
            <v>H</v>
          </cell>
          <cell r="D18064">
            <v>38.896499999999996</v>
          </cell>
        </row>
        <row r="18065">
          <cell r="A18065" t="str">
            <v>I2682</v>
          </cell>
          <cell r="B18065" t="str">
            <v>GUINDASTE DE TORRE HP 20</v>
          </cell>
          <cell r="C18065" t="str">
            <v>UN</v>
          </cell>
          <cell r="D18065">
            <v>266769</v>
          </cell>
        </row>
        <row r="18066">
          <cell r="A18066" t="str">
            <v>I0630</v>
          </cell>
          <cell r="B18066" t="str">
            <v>GUINDASTE DE TORRE HP 20 (CHI)</v>
          </cell>
          <cell r="C18066" t="str">
            <v>H</v>
          </cell>
          <cell r="D18066">
            <v>18.561</v>
          </cell>
        </row>
        <row r="18067">
          <cell r="A18067" t="str">
            <v>I0744</v>
          </cell>
          <cell r="B18067" t="str">
            <v>GUINDASTE DE TORRE HP 20 (CHP)</v>
          </cell>
          <cell r="C18067" t="str">
            <v>H</v>
          </cell>
          <cell r="D18067">
            <v>64.798500000000004</v>
          </cell>
        </row>
        <row r="18068">
          <cell r="A18068" t="str">
            <v>I2683</v>
          </cell>
          <cell r="B18068" t="str">
            <v>GUINDASTE DE TORRE HP 40</v>
          </cell>
          <cell r="C18068" t="str">
            <v>UN</v>
          </cell>
          <cell r="D18068">
            <v>402876</v>
          </cell>
        </row>
        <row r="18069">
          <cell r="A18069" t="str">
            <v>I0631</v>
          </cell>
          <cell r="B18069" t="str">
            <v>GUINDASTE DE TORRE HP 40 (CHI)</v>
          </cell>
          <cell r="C18069" t="str">
            <v>H</v>
          </cell>
          <cell r="D18069">
            <v>23.285999999999998</v>
          </cell>
        </row>
        <row r="18070">
          <cell r="A18070" t="str">
            <v>I0745</v>
          </cell>
          <cell r="B18070" t="str">
            <v>GUINDASTE DE TORRE HP 40 (CHP)</v>
          </cell>
          <cell r="C18070" t="str">
            <v>H</v>
          </cell>
          <cell r="D18070">
            <v>96.86099999999999</v>
          </cell>
        </row>
        <row r="18071">
          <cell r="A18071" t="str">
            <v>I2685</v>
          </cell>
          <cell r="B18071" t="str">
            <v>GUINDASTE HIDRÁULICO SOBRE PNEUS HP 142</v>
          </cell>
          <cell r="C18071" t="str">
            <v>UN</v>
          </cell>
          <cell r="D18071">
            <v>577093</v>
          </cell>
        </row>
        <row r="18072">
          <cell r="A18072" t="str">
            <v>I0633</v>
          </cell>
          <cell r="B18072" t="str">
            <v>GUINDASTE HIDRÁULICO SOBRE PNEUS HP 142 (CHI)</v>
          </cell>
          <cell r="C18072" t="str">
            <v>H</v>
          </cell>
          <cell r="D18072">
            <v>27.85</v>
          </cell>
        </row>
        <row r="18073">
          <cell r="A18073" t="str">
            <v>I0747</v>
          </cell>
          <cell r="B18073" t="str">
            <v>GUINDASTE HIDRÁULICO SOBRE PNEUS HP 142 (CHP)</v>
          </cell>
          <cell r="C18073" t="str">
            <v>H</v>
          </cell>
          <cell r="D18073">
            <v>136.53700000000001</v>
          </cell>
        </row>
        <row r="18074">
          <cell r="A18074" t="str">
            <v>I2684</v>
          </cell>
          <cell r="B18074" t="str">
            <v>GUINDASTE HIDRÁULICO SOBRE PNEUS HP 45</v>
          </cell>
          <cell r="C18074" t="str">
            <v>UN</v>
          </cell>
          <cell r="D18074">
            <v>163328</v>
          </cell>
        </row>
        <row r="18075">
          <cell r="A18075" t="str">
            <v>I0632</v>
          </cell>
          <cell r="B18075" t="str">
            <v>GUINDASTE HIDRÁULICO SOBRE PNEUS HP 45 (CHI)</v>
          </cell>
          <cell r="C18075" t="str">
            <v>H</v>
          </cell>
          <cell r="D18075">
            <v>14.969999999999999</v>
          </cell>
        </row>
        <row r="18076">
          <cell r="A18076" t="str">
            <v>I0746</v>
          </cell>
          <cell r="B18076" t="str">
            <v>GUINDASTE HIDRÁULICO SOBRE PNEUS HP 45 (CHP)</v>
          </cell>
          <cell r="C18076" t="str">
            <v>H</v>
          </cell>
          <cell r="D18076">
            <v>60.127499999999998</v>
          </cell>
        </row>
        <row r="18077">
          <cell r="A18077" t="str">
            <v>I7426</v>
          </cell>
          <cell r="B18077" t="str">
            <v>GUINDASTE SOBRE PNEUS CAP. 135 TON</v>
          </cell>
          <cell r="C18077" t="str">
            <v>H</v>
          </cell>
          <cell r="D18077">
            <v>532</v>
          </cell>
        </row>
        <row r="18078">
          <cell r="A18078" t="str">
            <v>I2352</v>
          </cell>
          <cell r="B18078" t="str">
            <v>HASTE DE ATERRAMENTO COPERWELD 5/8" x 2.40M</v>
          </cell>
          <cell r="C18078" t="str">
            <v>UN</v>
          </cell>
          <cell r="D18078">
            <v>25.92</v>
          </cell>
        </row>
        <row r="18079">
          <cell r="A18079" t="str">
            <v>I1243</v>
          </cell>
          <cell r="B18079" t="str">
            <v>HASTE DE ATERRAMENTO COPPERWELD 3/4'' x 3M</v>
          </cell>
          <cell r="C18079" t="str">
            <v>UN</v>
          </cell>
          <cell r="D18079">
            <v>48.37</v>
          </cell>
        </row>
        <row r="18080">
          <cell r="A18080" t="str">
            <v>I1244</v>
          </cell>
          <cell r="B18080" t="str">
            <v>HASTE DE ATERRAMENTO COPPERWELD DE 3/4'' x 2.40M</v>
          </cell>
          <cell r="C18080" t="str">
            <v>UN</v>
          </cell>
          <cell r="D18080">
            <v>46.1</v>
          </cell>
        </row>
        <row r="18081">
          <cell r="A18081" t="str">
            <v>I6127</v>
          </cell>
          <cell r="B18081" t="str">
            <v>HASTE DE FERRO GALVANIZADO 1,20 M PARA ATERRAMENTO (PADRÃO MUTIRÃO)</v>
          </cell>
          <cell r="C18081" t="str">
            <v>UN</v>
          </cell>
          <cell r="D18081">
            <v>11</v>
          </cell>
        </row>
        <row r="18082">
          <cell r="A18082" t="str">
            <v>I7380</v>
          </cell>
          <cell r="B18082" t="str">
            <v>HASTE DE TERRA 5/8"x3,00m GCW 19L30 BURDY</v>
          </cell>
          <cell r="C18082" t="str">
            <v>UN</v>
          </cell>
          <cell r="D18082">
            <v>38.299999999999997</v>
          </cell>
        </row>
        <row r="18083">
          <cell r="A18083" t="str">
            <v>I8083</v>
          </cell>
          <cell r="B18083" t="str">
            <v>HASTE DE TERRA EM AÇO COBREADO, COM SEÇÃO CIRCULAR MÍNIMA DE 13 x 2000mm</v>
          </cell>
          <cell r="C18083" t="str">
            <v>UN</v>
          </cell>
          <cell r="D18083">
            <v>19.579999999999998</v>
          </cell>
        </row>
        <row r="18084">
          <cell r="A18084" t="str">
            <v>I8191</v>
          </cell>
          <cell r="B18084" t="str">
            <v>HASTE P/ PERFURATRIZ</v>
          </cell>
          <cell r="C18084" t="str">
            <v>UN</v>
          </cell>
          <cell r="D18084">
            <v>1272.53</v>
          </cell>
        </row>
        <row r="18085">
          <cell r="A18085" t="str">
            <v>I4900</v>
          </cell>
          <cell r="B18085" t="str">
            <v>HASTE PROLONG. C/ ROSCA/ROSCA DN 1.1/8 L=1,00m</v>
          </cell>
          <cell r="C18085" t="str">
            <v>UN</v>
          </cell>
          <cell r="D18085">
            <v>1073.33</v>
          </cell>
        </row>
        <row r="18086">
          <cell r="A18086" t="str">
            <v>I4901</v>
          </cell>
          <cell r="B18086" t="str">
            <v>HASTE PROLONG. C/ ROSCA/ROSCA DN 1.3/4 L=1,00m</v>
          </cell>
          <cell r="C18086" t="str">
            <v>UN</v>
          </cell>
          <cell r="D18086">
            <v>1326.3</v>
          </cell>
        </row>
        <row r="18087">
          <cell r="A18087" t="str">
            <v>I4902</v>
          </cell>
          <cell r="B18087" t="str">
            <v>HASTE PROLONG. C/ ROSCA/ROSCA DN 2 x 1 L=1,00m</v>
          </cell>
          <cell r="C18087" t="str">
            <v>UN</v>
          </cell>
          <cell r="D18087">
            <v>1465.5</v>
          </cell>
        </row>
        <row r="18088">
          <cell r="A18088" t="str">
            <v>I4903</v>
          </cell>
          <cell r="B18088" t="str">
            <v>HASTE PROLONG. C/ ROSCA/ROSCA DN 2.1/2 L=1,00m</v>
          </cell>
          <cell r="C18088" t="str">
            <v>UN</v>
          </cell>
          <cell r="D18088">
            <v>1599.82</v>
          </cell>
        </row>
        <row r="18089">
          <cell r="A18089" t="str">
            <v>I4896</v>
          </cell>
          <cell r="B18089" t="str">
            <v>HASTE PROLONG.C/ROSCA BOCA CHAVE DN 1.1/8 L=1,00m</v>
          </cell>
          <cell r="C18089" t="str">
            <v>UN</v>
          </cell>
          <cell r="D18089">
            <v>1560.08</v>
          </cell>
        </row>
        <row r="18090">
          <cell r="A18090" t="str">
            <v>I4897</v>
          </cell>
          <cell r="B18090" t="str">
            <v>HASTE PROLONG.C/ROSCA BOCA CHAVE DN 1.3/4 L=1,00m</v>
          </cell>
          <cell r="C18090" t="str">
            <v>UN</v>
          </cell>
          <cell r="D18090">
            <v>2150.3000000000002</v>
          </cell>
        </row>
        <row r="18091">
          <cell r="A18091" t="str">
            <v>I4898</v>
          </cell>
          <cell r="B18091" t="str">
            <v>HASTE PROLONG.C/ROSCA BOCA CHAVE DN 2 x 1 L=1,00m</v>
          </cell>
          <cell r="C18091" t="str">
            <v>UN</v>
          </cell>
          <cell r="D18091">
            <v>2487.0300000000002</v>
          </cell>
        </row>
        <row r="18092">
          <cell r="A18092" t="str">
            <v>I4899</v>
          </cell>
          <cell r="B18092" t="str">
            <v>HASTE PROLONG.C/ROSCA BOCA CHAVE DN 2.1/2 L=1,00m</v>
          </cell>
          <cell r="C18092" t="str">
            <v>UN</v>
          </cell>
          <cell r="D18092">
            <v>2809.2</v>
          </cell>
        </row>
        <row r="18093">
          <cell r="A18093" t="str">
            <v>I4892</v>
          </cell>
          <cell r="B18093" t="str">
            <v>HASTE PROLONG.QUADRADO BOCA/CHAVE DN 1.1/8 L=1,00m</v>
          </cell>
          <cell r="C18093" t="str">
            <v>UN</v>
          </cell>
          <cell r="D18093">
            <v>2506.16</v>
          </cell>
        </row>
        <row r="18094">
          <cell r="A18094" t="str">
            <v>I4893</v>
          </cell>
          <cell r="B18094" t="str">
            <v>HASTE PROLONG.QUADRADO BOCA/CHAVE DN 1.3/4 L=1,00m</v>
          </cell>
          <cell r="C18094" t="str">
            <v>UN</v>
          </cell>
          <cell r="D18094">
            <v>2819.73</v>
          </cell>
        </row>
        <row r="18095">
          <cell r="A18095" t="str">
            <v>I4894</v>
          </cell>
          <cell r="B18095" t="str">
            <v>HASTE PROLONG.QUADRADO BOCA/CHAVE DN 2 x 1 L=1,00m</v>
          </cell>
          <cell r="C18095" t="str">
            <v>UN</v>
          </cell>
          <cell r="D18095">
            <v>3037.8</v>
          </cell>
        </row>
        <row r="18096">
          <cell r="A18096" t="str">
            <v>I4895</v>
          </cell>
          <cell r="B18096" t="str">
            <v>HASTE PROLONG.QUADRADO BOCA/CHAVE DN 2.1/2 L=1,00m</v>
          </cell>
          <cell r="C18096" t="str">
            <v>UN</v>
          </cell>
          <cell r="D18096">
            <v>3322.06</v>
          </cell>
        </row>
        <row r="18097">
          <cell r="A18097" t="str">
            <v>I1245</v>
          </cell>
          <cell r="B18097" t="str">
            <v>HERBACEA ORNAMENTAL-EXTERNA</v>
          </cell>
          <cell r="C18097" t="str">
            <v>UN</v>
          </cell>
          <cell r="D18097">
            <v>3.45</v>
          </cell>
        </row>
        <row r="18098">
          <cell r="A18098" t="str">
            <v>I2353</v>
          </cell>
          <cell r="B18098" t="str">
            <v>HIDRACOR</v>
          </cell>
          <cell r="C18098" t="str">
            <v>KG</v>
          </cell>
          <cell r="D18098">
            <v>3.73</v>
          </cell>
        </row>
        <row r="18099">
          <cell r="A18099" t="str">
            <v>I7126</v>
          </cell>
          <cell r="B18099" t="str">
            <v>HIDRANTE COLUNA COMPL.C/CURVA DISSIMETRICA DN 80</v>
          </cell>
          <cell r="C18099" t="str">
            <v>UN</v>
          </cell>
          <cell r="D18099">
            <v>6562.28</v>
          </cell>
        </row>
        <row r="18100">
          <cell r="A18100" t="str">
            <v>I1246</v>
          </cell>
          <cell r="B18100" t="str">
            <v>HIDRANTE COM REGISTRO GLOBO AMARELO 2 1/2''</v>
          </cell>
          <cell r="C18100" t="str">
            <v>UN</v>
          </cell>
          <cell r="D18100">
            <v>524.70000000000005</v>
          </cell>
        </row>
        <row r="18101">
          <cell r="A18101" t="str">
            <v>I4905</v>
          </cell>
          <cell r="B18101" t="str">
            <v>HIDRANTE DE COLUNA COM CURVA DN 100</v>
          </cell>
          <cell r="C18101" t="str">
            <v>UN</v>
          </cell>
          <cell r="D18101">
            <v>5454.25</v>
          </cell>
        </row>
        <row r="18102">
          <cell r="A18102" t="str">
            <v>I4904</v>
          </cell>
          <cell r="B18102" t="str">
            <v>HIDRANTE DE COLUNA COM CURVA DN 75</v>
          </cell>
          <cell r="C18102" t="str">
            <v>UN</v>
          </cell>
          <cell r="D18102">
            <v>5434.12</v>
          </cell>
        </row>
        <row r="18103">
          <cell r="A18103" t="str">
            <v>I7127</v>
          </cell>
          <cell r="B18103" t="str">
            <v>HIDRANTE DE COLUNA COM CURVA DN 80</v>
          </cell>
          <cell r="C18103" t="str">
            <v>UN</v>
          </cell>
          <cell r="D18103">
            <v>5430.02</v>
          </cell>
        </row>
        <row r="18104">
          <cell r="A18104" t="str">
            <v>I4907</v>
          </cell>
          <cell r="B18104" t="str">
            <v>HIDRANTE DE COLUNA COMPL.C/CURVA DISSIMETRICA DN 100</v>
          </cell>
          <cell r="C18104" t="str">
            <v>UN</v>
          </cell>
          <cell r="D18104">
            <v>6644.53</v>
          </cell>
        </row>
        <row r="18105">
          <cell r="A18105" t="str">
            <v>I4906</v>
          </cell>
          <cell r="B18105" t="str">
            <v>HIDRANTE DE COLUNA COMPL.C/CURVA DISSIMETRICA DN 75</v>
          </cell>
          <cell r="C18105" t="str">
            <v>UN</v>
          </cell>
          <cell r="D18105">
            <v>6579.55</v>
          </cell>
        </row>
        <row r="18106">
          <cell r="A18106" t="str">
            <v>I4908</v>
          </cell>
          <cell r="B18106" t="str">
            <v>HIDRANTE DE COLUNA SIMPLES DN 100</v>
          </cell>
          <cell r="C18106" t="str">
            <v>UN</v>
          </cell>
          <cell r="D18106">
            <v>4962.6899999999996</v>
          </cell>
        </row>
        <row r="18107">
          <cell r="A18107" t="str">
            <v>I8205</v>
          </cell>
          <cell r="B18107" t="str">
            <v>HIDRANTE DE PISO</v>
          </cell>
          <cell r="C18107" t="str">
            <v>UN</v>
          </cell>
          <cell r="D18107">
            <v>713.53</v>
          </cell>
        </row>
        <row r="18108">
          <cell r="A18108" t="str">
            <v>I4911</v>
          </cell>
          <cell r="B18108" t="str">
            <v>HIDRANTE SUBTERRÂNEO .C/CURVA CURTA E CAIXA DN 75 x 60</v>
          </cell>
          <cell r="C18108" t="str">
            <v>UN</v>
          </cell>
          <cell r="D18108">
            <v>2063.4499999999998</v>
          </cell>
        </row>
        <row r="18109">
          <cell r="A18109" t="str">
            <v>I4912</v>
          </cell>
          <cell r="B18109" t="str">
            <v>HIDRANTE SUBTERRÂNEO .C/CURVA LONGA E CAIXA DN 75 x 60</v>
          </cell>
          <cell r="C18109" t="str">
            <v>UN</v>
          </cell>
          <cell r="D18109">
            <v>2190.4499999999998</v>
          </cell>
        </row>
        <row r="18110">
          <cell r="A18110" t="str">
            <v>I4909</v>
          </cell>
          <cell r="B18110" t="str">
            <v>HIDRANTE SUBTERRÂNEO C/ CURVA CURTA DN 75 x 60</v>
          </cell>
          <cell r="C18110" t="str">
            <v>UN</v>
          </cell>
          <cell r="D18110">
            <v>1523.79</v>
          </cell>
        </row>
        <row r="18111">
          <cell r="A18111" t="str">
            <v>I4910</v>
          </cell>
          <cell r="B18111" t="str">
            <v>HIDRANTE SUBTERRÂNEO C/ CURVA LONGA DN 75 x 60</v>
          </cell>
          <cell r="C18111" t="str">
            <v>UN</v>
          </cell>
          <cell r="D18111">
            <v>1746.01</v>
          </cell>
        </row>
        <row r="18112">
          <cell r="A18112" t="str">
            <v>I2948</v>
          </cell>
          <cell r="B18112" t="str">
            <v>HIDROM  TIPO TAQUIMÉTRICO  30 m3/h, 2" -  COMPLETO</v>
          </cell>
          <cell r="C18112" t="str">
            <v>UN</v>
          </cell>
          <cell r="D18112">
            <v>693.51</v>
          </cell>
        </row>
        <row r="18113">
          <cell r="A18113" t="str">
            <v>I2946</v>
          </cell>
          <cell r="B18113" t="str">
            <v>HIDROM  TIPO TAQUIMÉTRICO 10 m3/h, 1"- COMPLETO</v>
          </cell>
          <cell r="C18113" t="str">
            <v>UN</v>
          </cell>
          <cell r="D18113">
            <v>295.27999999999997</v>
          </cell>
        </row>
        <row r="18114">
          <cell r="A18114" t="str">
            <v>I2947</v>
          </cell>
          <cell r="B18114" t="str">
            <v>HIDROM TIPO TAQUIMÉTRICO  20 m3/h, 1 1/2" -  COMPLETO</v>
          </cell>
          <cell r="C18114" t="str">
            <v>UN</v>
          </cell>
          <cell r="D18114">
            <v>518.95000000000005</v>
          </cell>
        </row>
        <row r="18115">
          <cell r="A18115" t="str">
            <v>I2945</v>
          </cell>
          <cell r="B18115" t="str">
            <v>HIDROM TIPO TAQUIMÉTRICO  7 m3/h, 1" - COMPLETO</v>
          </cell>
          <cell r="C18115" t="str">
            <v>UN</v>
          </cell>
          <cell r="D18115">
            <v>265.69</v>
          </cell>
        </row>
        <row r="18116">
          <cell r="A18116" t="str">
            <v>I2943</v>
          </cell>
          <cell r="B18116" t="str">
            <v>HIDROM TIPO TAQUIMÉTRICO 3 m3/h, 3/4"- COMPLETO</v>
          </cell>
          <cell r="C18116" t="str">
            <v>UN</v>
          </cell>
          <cell r="D18116">
            <v>76.27</v>
          </cell>
        </row>
        <row r="18117">
          <cell r="A18117" t="str">
            <v>I2944</v>
          </cell>
          <cell r="B18117" t="str">
            <v>HIDROM TIPO TAQUIMÉTRICO 5 m3/h, 3/4"- COMPLETO</v>
          </cell>
          <cell r="C18117" t="str">
            <v>UN</v>
          </cell>
          <cell r="D18117">
            <v>103.84</v>
          </cell>
        </row>
        <row r="18118">
          <cell r="A18118" t="str">
            <v>I8668</v>
          </cell>
          <cell r="B18118" t="str">
            <v>HIDRÔMETRO TIPO WOLTMANN HORIZONTAL Qn=150m³/h, Dn 150mm - COMPLETO</v>
          </cell>
          <cell r="C18118" t="str">
            <v>UN</v>
          </cell>
          <cell r="D18118">
            <v>2705.9</v>
          </cell>
        </row>
        <row r="18119">
          <cell r="A18119" t="str">
            <v>I8666</v>
          </cell>
          <cell r="B18119" t="str">
            <v>HIDRÔMETRO TIPO WOLTMANN HORIZONTAL Qn=40m³/h, Dn 80mm - COMPLETO</v>
          </cell>
          <cell r="C18119" t="str">
            <v>UN</v>
          </cell>
          <cell r="D18119">
            <v>1141.43</v>
          </cell>
        </row>
        <row r="18120">
          <cell r="A18120" t="str">
            <v>I8667</v>
          </cell>
          <cell r="B18120" t="str">
            <v>HIDRÔMETRO TIPO WOLTMANN HORIZONTAL Qn=60m³/h, Dn 100mm - COMPLETO</v>
          </cell>
          <cell r="C18120" t="str">
            <v>UN</v>
          </cell>
          <cell r="D18120">
            <v>1373.7</v>
          </cell>
        </row>
        <row r="18121">
          <cell r="A18121" t="str">
            <v>I1248</v>
          </cell>
          <cell r="B18121" t="str">
            <v>HIGIENIZAÇÃO EM METRAGEM DE DUTOS DE AR-CONDICION.</v>
          </cell>
          <cell r="C18121" t="str">
            <v>M</v>
          </cell>
          <cell r="D18121">
            <v>82.72</v>
          </cell>
        </row>
        <row r="18122">
          <cell r="A18122" t="str">
            <v>I6824</v>
          </cell>
          <cell r="B18122" t="str">
            <v>HUB TIPO 24 PORTAS</v>
          </cell>
          <cell r="C18122" t="str">
            <v>UN</v>
          </cell>
          <cell r="D18122">
            <v>1653.2</v>
          </cell>
        </row>
        <row r="18123">
          <cell r="A18123" t="str">
            <v>I7378</v>
          </cell>
          <cell r="B18123" t="str">
            <v>IGNEX</v>
          </cell>
          <cell r="C18123" t="str">
            <v>UN</v>
          </cell>
          <cell r="D18123">
            <v>3.41</v>
          </cell>
        </row>
        <row r="18124">
          <cell r="A18124" t="str">
            <v>I6229</v>
          </cell>
          <cell r="B18124" t="str">
            <v>IGOL A</v>
          </cell>
          <cell r="C18124" t="str">
            <v>KG</v>
          </cell>
          <cell r="D18124">
            <v>12.32</v>
          </cell>
        </row>
        <row r="18125">
          <cell r="A18125" t="str">
            <v>I7540</v>
          </cell>
          <cell r="B18125" t="str">
            <v>IMPERMEABILIZAÇÃO DE ACABAMENTO C/ HEYDICRYL PLUS, COR BRANCA,CONSUMO 3,0 KG/M2, REFORÇADO C/ TELA DE PLIESTER MALHA 2x2m</v>
          </cell>
          <cell r="C18125" t="str">
            <v>M2</v>
          </cell>
          <cell r="D18125">
            <v>13.82</v>
          </cell>
        </row>
        <row r="18126">
          <cell r="A18126" t="str">
            <v>I1249</v>
          </cell>
          <cell r="B18126" t="str">
            <v>IMPERMEABILIZANTE</v>
          </cell>
          <cell r="C18126" t="str">
            <v>KG</v>
          </cell>
          <cell r="D18126">
            <v>8.1999999999999993</v>
          </cell>
        </row>
        <row r="18127">
          <cell r="A18127" t="str">
            <v>I1250</v>
          </cell>
          <cell r="B18127" t="str">
            <v>IMPERMEABILIZANTE ESTRUTURAL</v>
          </cell>
          <cell r="C18127" t="str">
            <v>KG</v>
          </cell>
          <cell r="D18127">
            <v>1.9</v>
          </cell>
        </row>
        <row r="18128">
          <cell r="A18128" t="str">
            <v>I8645</v>
          </cell>
          <cell r="B18128" t="str">
            <v>IMPLANTAÇÃO DE ASSENTO PARA PESSOAS OBESAS (PO), PESSOAS COM MOBILIDADE REDUZIDA (PMR) E PESSOAS COM CADEIRA DE RODAS (PCR)</v>
          </cell>
          <cell r="C18128" t="str">
            <v>UN</v>
          </cell>
          <cell r="D18128">
            <v>720</v>
          </cell>
        </row>
        <row r="18129">
          <cell r="A18129" t="str">
            <v>I8565</v>
          </cell>
          <cell r="B18129" t="str">
            <v>IMPRESSÃO MONOCROMÁTICA EM PAPEL VEGETAL</v>
          </cell>
          <cell r="C18129" t="str">
            <v>M</v>
          </cell>
          <cell r="D18129">
            <v>9.6</v>
          </cell>
        </row>
        <row r="18130">
          <cell r="A18130" t="str">
            <v>I7986</v>
          </cell>
          <cell r="B18130" t="str">
            <v>IMPRESSORA</v>
          </cell>
          <cell r="C18130" t="str">
            <v>UN</v>
          </cell>
          <cell r="D18130">
            <v>401.06</v>
          </cell>
        </row>
        <row r="18131">
          <cell r="A18131" t="str">
            <v>I8611</v>
          </cell>
          <cell r="B18131" t="str">
            <v>IMPRESSORA</v>
          </cell>
          <cell r="C18131" t="str">
            <v>UNxMÊS</v>
          </cell>
          <cell r="D18131">
            <v>15</v>
          </cell>
        </row>
        <row r="18132">
          <cell r="A18132" t="str">
            <v>I6377</v>
          </cell>
          <cell r="B18132" t="str">
            <v>IMPRESSORA DE CARTÕES DE PROXIMIDADE</v>
          </cell>
          <cell r="C18132" t="str">
            <v>UN</v>
          </cell>
          <cell r="D18132">
            <v>1345.22</v>
          </cell>
        </row>
        <row r="18133">
          <cell r="A18133" t="str">
            <v>I2354</v>
          </cell>
          <cell r="B18133" t="str">
            <v>INDENIZAÇÃO DE JAZIDA</v>
          </cell>
          <cell r="C18133" t="str">
            <v>M3</v>
          </cell>
          <cell r="D18133">
            <v>1.1200000000000001</v>
          </cell>
        </row>
        <row r="18134">
          <cell r="A18134" t="str">
            <v>I6008</v>
          </cell>
          <cell r="B18134" t="str">
            <v>INDUTÂNCIA DE LINHA TRIFÁSICA 0,1 MH - 250 A</v>
          </cell>
          <cell r="C18134" t="str">
            <v>UN</v>
          </cell>
          <cell r="D18134">
            <v>3288.58</v>
          </cell>
        </row>
        <row r="18135">
          <cell r="A18135" t="str">
            <v>I2355</v>
          </cell>
          <cell r="B18135" t="str">
            <v>INIBIDOR DE CORROSÃO MIGRATÓRIO MCI2020</v>
          </cell>
          <cell r="C18135" t="str">
            <v>L</v>
          </cell>
          <cell r="D18135">
            <v>30.28</v>
          </cell>
        </row>
        <row r="18136">
          <cell r="A18136" t="str">
            <v>I2356</v>
          </cell>
          <cell r="B18136" t="str">
            <v>INJETOR P/APLICAÇÃO RESINA POLIURETANA</v>
          </cell>
          <cell r="C18136" t="str">
            <v>UN</v>
          </cell>
          <cell r="D18136">
            <v>9.91</v>
          </cell>
        </row>
        <row r="18137">
          <cell r="A18137" t="str">
            <v>I1251</v>
          </cell>
          <cell r="B18137" t="str">
            <v>INSETICIDA TIPO "JINO CUPIM" E "PENETROL"</v>
          </cell>
          <cell r="C18137" t="str">
            <v>L</v>
          </cell>
          <cell r="D18137">
            <v>18.86</v>
          </cell>
        </row>
        <row r="18138">
          <cell r="A18138" t="str">
            <v>I8260</v>
          </cell>
          <cell r="B18138" t="str">
            <v>INSTALAÇÃO ELÉTRICA E SISTEMA ATERRAMENTO E PÁRA-RAIOS</v>
          </cell>
          <cell r="C18138" t="str">
            <v>CJ</v>
          </cell>
          <cell r="D18138">
            <v>29804.1</v>
          </cell>
        </row>
        <row r="18139">
          <cell r="A18139" t="str">
            <v>I2361</v>
          </cell>
          <cell r="B18139" t="str">
            <v>INTERFACE HOMEM/MÁQUINA 5,7" TOUCHSCREEN, COLORIDA</v>
          </cell>
          <cell r="C18139" t="str">
            <v>UN</v>
          </cell>
          <cell r="D18139">
            <v>10981.53</v>
          </cell>
        </row>
        <row r="18140">
          <cell r="A18140" t="str">
            <v>I8616</v>
          </cell>
          <cell r="B18140" t="str">
            <v>INTERNET</v>
          </cell>
          <cell r="C18140" t="str">
            <v>UNxMÊS</v>
          </cell>
          <cell r="D18140">
            <v>130</v>
          </cell>
        </row>
        <row r="18141">
          <cell r="A18141" t="str">
            <v>I1252</v>
          </cell>
          <cell r="B18141" t="str">
            <v>INTERRUPTOR 1 TECLA BIPOLAR PARALELO</v>
          </cell>
          <cell r="C18141" t="str">
            <v>UN</v>
          </cell>
          <cell r="D18141">
            <v>21.33</v>
          </cell>
        </row>
        <row r="18142">
          <cell r="A18142" t="str">
            <v>I1253</v>
          </cell>
          <cell r="B18142" t="str">
            <v>INTERRUPTOR 1 TECLA PARALELO</v>
          </cell>
          <cell r="C18142" t="str">
            <v>UN</v>
          </cell>
          <cell r="D18142">
            <v>8.93</v>
          </cell>
        </row>
        <row r="18143">
          <cell r="A18143" t="str">
            <v>I1254</v>
          </cell>
          <cell r="B18143" t="str">
            <v>INTERRUPTOR 1 TECLA PARALELO 1 TOMADA 2POLOS UNIV.</v>
          </cell>
          <cell r="C18143" t="str">
            <v>UN</v>
          </cell>
          <cell r="D18143">
            <v>12.96</v>
          </cell>
        </row>
        <row r="18144">
          <cell r="A18144" t="str">
            <v>I1255</v>
          </cell>
          <cell r="B18144" t="str">
            <v>INTERRUPTOR 1 TECLA SIMPLES</v>
          </cell>
          <cell r="C18144" t="str">
            <v>UN</v>
          </cell>
          <cell r="D18144">
            <v>5.79</v>
          </cell>
        </row>
        <row r="18145">
          <cell r="A18145" t="str">
            <v>I1256</v>
          </cell>
          <cell r="B18145" t="str">
            <v>INTERRUPTOR 1 TECLA SIMPLES 1 CAMPAINHA</v>
          </cell>
          <cell r="C18145" t="str">
            <v>UN</v>
          </cell>
          <cell r="D18145">
            <v>7.33</v>
          </cell>
        </row>
        <row r="18146">
          <cell r="A18146" t="str">
            <v>I1257</v>
          </cell>
          <cell r="B18146" t="str">
            <v>INTERRUPTOR 1 TECLA SIMPLES 1 PARALELO</v>
          </cell>
          <cell r="C18146" t="str">
            <v>UN</v>
          </cell>
          <cell r="D18146">
            <v>11.93</v>
          </cell>
        </row>
        <row r="18147">
          <cell r="A18147" t="str">
            <v>I1258</v>
          </cell>
          <cell r="B18147" t="str">
            <v>INTERRUPTOR 1 TECLA SIMPLES 1 PARALELO 1TOM. 2POLO</v>
          </cell>
          <cell r="C18147" t="str">
            <v>UN</v>
          </cell>
          <cell r="D18147">
            <v>14.33</v>
          </cell>
        </row>
        <row r="18148">
          <cell r="A18148" t="str">
            <v>I1259</v>
          </cell>
          <cell r="B18148" t="str">
            <v>INTERRUPTOR 1 TECLA SIMPLES 1 TOMADA 2POLOS UNIV.</v>
          </cell>
          <cell r="C18148" t="str">
            <v>UN</v>
          </cell>
          <cell r="D18148">
            <v>13.9</v>
          </cell>
        </row>
        <row r="18149">
          <cell r="A18149" t="str">
            <v>I1260</v>
          </cell>
          <cell r="B18149" t="str">
            <v>INTERRUPTOR 1 TECLA SIMPLES 2 PARALELO</v>
          </cell>
          <cell r="C18149" t="str">
            <v>UN</v>
          </cell>
          <cell r="D18149">
            <v>14.17</v>
          </cell>
        </row>
        <row r="18150">
          <cell r="A18150" t="str">
            <v>I1261</v>
          </cell>
          <cell r="B18150" t="str">
            <v>INTERRUPTOR 2 TECLAS PARALELO</v>
          </cell>
          <cell r="C18150" t="str">
            <v>UN</v>
          </cell>
          <cell r="D18150">
            <v>13.9</v>
          </cell>
        </row>
        <row r="18151">
          <cell r="A18151" t="str">
            <v>I1262</v>
          </cell>
          <cell r="B18151" t="str">
            <v>INTERRUPTOR 2 TECLAS PARALELO 1 TOMADA 2POLOS</v>
          </cell>
          <cell r="C18151" t="str">
            <v>UN</v>
          </cell>
          <cell r="D18151">
            <v>16.899999999999999</v>
          </cell>
        </row>
        <row r="18152">
          <cell r="A18152" t="str">
            <v>I1263</v>
          </cell>
          <cell r="B18152" t="str">
            <v>INTERRUPTOR 2 TECLAS SIMPLES</v>
          </cell>
          <cell r="C18152" t="str">
            <v>UN</v>
          </cell>
          <cell r="D18152">
            <v>11.05</v>
          </cell>
        </row>
        <row r="18153">
          <cell r="A18153" t="str">
            <v>I1264</v>
          </cell>
          <cell r="B18153" t="str">
            <v>INTERRUPTOR 2 TECLAS SIMPLES 1 PARALELO</v>
          </cell>
          <cell r="C18153" t="str">
            <v>UN</v>
          </cell>
          <cell r="D18153">
            <v>15.2</v>
          </cell>
        </row>
        <row r="18154">
          <cell r="A18154" t="str">
            <v>I1265</v>
          </cell>
          <cell r="B18154" t="str">
            <v>INTERRUPTOR 2 TECLAS SIMPLES 1TOMADA 2POLOS</v>
          </cell>
          <cell r="C18154" t="str">
            <v>UN</v>
          </cell>
          <cell r="D18154">
            <v>16.7</v>
          </cell>
        </row>
        <row r="18155">
          <cell r="A18155" t="str">
            <v>I1266</v>
          </cell>
          <cell r="B18155" t="str">
            <v>INTERRUPTOR 3 TECLAS PARALELOS</v>
          </cell>
          <cell r="C18155" t="str">
            <v>UN</v>
          </cell>
          <cell r="D18155">
            <v>17.190000000000001</v>
          </cell>
        </row>
        <row r="18156">
          <cell r="A18156" t="str">
            <v>I1267</v>
          </cell>
          <cell r="B18156" t="str">
            <v>INTERRUPTOR 3 TECLAS SIMPLES</v>
          </cell>
          <cell r="C18156" t="str">
            <v>UN</v>
          </cell>
          <cell r="D18156">
            <v>12.69</v>
          </cell>
        </row>
        <row r="18157">
          <cell r="A18157" t="str">
            <v>I2357</v>
          </cell>
          <cell r="B18157" t="str">
            <v>INTERRUPTOR DE SOBREPOR 1 SEÇÃO</v>
          </cell>
          <cell r="C18157" t="str">
            <v>UN</v>
          </cell>
          <cell r="D18157">
            <v>8.56</v>
          </cell>
        </row>
        <row r="18158">
          <cell r="A18158" t="str">
            <v>I1268</v>
          </cell>
          <cell r="B18158" t="str">
            <v>INTERRUPTOR DUAS TECLAS 10A - 250V, SISTEMA "X"</v>
          </cell>
          <cell r="C18158" t="str">
            <v>UN</v>
          </cell>
          <cell r="D18158">
            <v>8.14</v>
          </cell>
        </row>
        <row r="18159">
          <cell r="A18159" t="str">
            <v>I1269</v>
          </cell>
          <cell r="B18159" t="str">
            <v>INTERRUPTOR PULSADOR CAMPAINHA</v>
          </cell>
          <cell r="C18159" t="str">
            <v>UN</v>
          </cell>
          <cell r="D18159">
            <v>6.42</v>
          </cell>
        </row>
        <row r="18160">
          <cell r="A18160" t="str">
            <v>I1270</v>
          </cell>
          <cell r="B18160" t="str">
            <v>INTERRUPTOR UMA TECLA 10A - 250V, SISTEMA "X"</v>
          </cell>
          <cell r="C18160" t="str">
            <v>UN</v>
          </cell>
          <cell r="D18160">
            <v>6.97</v>
          </cell>
        </row>
        <row r="18161">
          <cell r="A18161" t="str">
            <v>I6006</v>
          </cell>
          <cell r="B18161" t="str">
            <v>INVERSOR DE FREQUÊNCIA P/ IM = 250A, SERVIÇO SEVERO, IP 20</v>
          </cell>
          <cell r="C18161" t="str">
            <v>UN</v>
          </cell>
          <cell r="D18161">
            <v>48044.18</v>
          </cell>
        </row>
        <row r="18162">
          <cell r="A18162" t="str">
            <v>I8958</v>
          </cell>
          <cell r="B18162" t="str">
            <v>ISOLADOR DE SUSPENSÃO POLIMÉRICO, 15KV</v>
          </cell>
          <cell r="C18162" t="str">
            <v>UN</v>
          </cell>
          <cell r="D18162">
            <v>1620</v>
          </cell>
        </row>
        <row r="18163">
          <cell r="A18163" t="str">
            <v>I8081</v>
          </cell>
          <cell r="B18163" t="str">
            <v>ISOLADOR DE SUSPENSÃO, VIDRO OU PORCELANA, 15 kV</v>
          </cell>
          <cell r="C18163" t="str">
            <v>UN</v>
          </cell>
          <cell r="D18163">
            <v>49.55</v>
          </cell>
        </row>
        <row r="18164">
          <cell r="A18164" t="str">
            <v>I7415</v>
          </cell>
          <cell r="B18164" t="str">
            <v>ISOLADOR EPÓXI 1kV - 25mm</v>
          </cell>
          <cell r="C18164" t="str">
            <v>UN</v>
          </cell>
          <cell r="D18164">
            <v>6.5</v>
          </cell>
        </row>
        <row r="18165">
          <cell r="A18165" t="str">
            <v>I1271</v>
          </cell>
          <cell r="B18165" t="str">
            <v>ISOLADOR PORCEL. TIPO PEDESTAL CLASSE 15KV</v>
          </cell>
          <cell r="C18165" t="str">
            <v>UN</v>
          </cell>
          <cell r="D18165">
            <v>58.1</v>
          </cell>
        </row>
        <row r="18166">
          <cell r="A18166" t="str">
            <v>I8515</v>
          </cell>
          <cell r="B18166" t="str">
            <v>ISOLADOR REFORÇADO 200mm FIXAÇÃO HORIZONTAL</v>
          </cell>
          <cell r="C18166" t="str">
            <v>UN</v>
          </cell>
          <cell r="D18166">
            <v>2.5299999999999998</v>
          </cell>
        </row>
        <row r="18167">
          <cell r="A18167" t="str">
            <v>I8514</v>
          </cell>
          <cell r="B18167" t="str">
            <v>ISOLADOR SIMPLES DE USO GERAL 200mm ROSCA MECÂNICA</v>
          </cell>
          <cell r="C18167" t="str">
            <v>UN</v>
          </cell>
          <cell r="D18167">
            <v>1.69</v>
          </cell>
        </row>
        <row r="18168">
          <cell r="A18168" t="str">
            <v>I8522</v>
          </cell>
          <cell r="B18168" t="str">
            <v>ISOLADOR SIMPLES PARA MASTRO 2" COM 1 DESCIDA</v>
          </cell>
          <cell r="C18168" t="str">
            <v>UN</v>
          </cell>
          <cell r="D18168">
            <v>3.48</v>
          </cell>
        </row>
        <row r="18169">
          <cell r="A18169" t="str">
            <v>I8523</v>
          </cell>
          <cell r="B18169" t="str">
            <v>ISOLADOR SIMPLES PARA MASTRO 2" COM 2 DESCIDAS</v>
          </cell>
          <cell r="C18169" t="str">
            <v>UN</v>
          </cell>
          <cell r="D18169">
            <v>6</v>
          </cell>
        </row>
        <row r="18170">
          <cell r="A18170" t="str">
            <v>I1272</v>
          </cell>
          <cell r="B18170" t="str">
            <v>ISOLADOR TIPO DISCO 175MM DE VIDRO</v>
          </cell>
          <cell r="C18170" t="str">
            <v>UN</v>
          </cell>
          <cell r="D18170">
            <v>57.7</v>
          </cell>
        </row>
        <row r="18171">
          <cell r="A18171" t="str">
            <v>I2360</v>
          </cell>
          <cell r="B18171" t="str">
            <v>ISOPOR 20MM</v>
          </cell>
          <cell r="C18171" t="str">
            <v>UN</v>
          </cell>
          <cell r="D18171">
            <v>4.59</v>
          </cell>
        </row>
        <row r="18172">
          <cell r="A18172" t="str">
            <v>I8339</v>
          </cell>
          <cell r="B18172" t="str">
            <v>JANELA EM ALUMÍNIO ANODIZADO NATURAL/FOSCO, DE CORRER, COM BANDEIROLA E/OU PEITORIL, SEM VIDRO</v>
          </cell>
          <cell r="C18172" t="str">
            <v>M2</v>
          </cell>
          <cell r="D18172">
            <v>266.3</v>
          </cell>
        </row>
        <row r="18173">
          <cell r="A18173" t="str">
            <v>I8337</v>
          </cell>
          <cell r="B18173" t="str">
            <v>JANELA EM ALUMÍNIO ANODIZADO NATURAL/FOSCO, DE CORRER, SEM BANDEIROLA E/OU PEITORIL, SEM VIDRO</v>
          </cell>
          <cell r="C18173" t="str">
            <v>M2</v>
          </cell>
          <cell r="D18173">
            <v>226.8</v>
          </cell>
        </row>
        <row r="18174">
          <cell r="A18174" t="str">
            <v>I8345</v>
          </cell>
          <cell r="B18174" t="str">
            <v>JANELA EM ALUMÍNIO ANODIZADO PRETO, DE CORRER, COM BANDEIROLA E/OU PEITORIL, SEM VIDRO</v>
          </cell>
          <cell r="C18174" t="str">
            <v>M2</v>
          </cell>
          <cell r="D18174">
            <v>289.13</v>
          </cell>
        </row>
        <row r="18175">
          <cell r="A18175" t="str">
            <v>I8343</v>
          </cell>
          <cell r="B18175" t="str">
            <v>JANELA EM ALUMÍNIO ANODIZADO PRETO, DE CORRER, SEM BANDEIROLA E/OU PEITORIL, SEM VIDRO</v>
          </cell>
          <cell r="C18175" t="str">
            <v>M2</v>
          </cell>
          <cell r="D18175">
            <v>250.63</v>
          </cell>
        </row>
        <row r="18176">
          <cell r="A18176" t="str">
            <v>I1275</v>
          </cell>
          <cell r="B18176" t="str">
            <v>JANELA EM ALUMINIO, TIPO VENEZIANA</v>
          </cell>
          <cell r="C18176" t="str">
            <v>M2</v>
          </cell>
          <cell r="D18176">
            <v>312.93</v>
          </cell>
        </row>
        <row r="18177">
          <cell r="A18177" t="str">
            <v>I6110</v>
          </cell>
          <cell r="B18177" t="str">
            <v>JANELA TIPO FICHA 1,40 X 1,00 M MADEIRA MISTA (PADRÃO MUTIRÃO)</v>
          </cell>
          <cell r="C18177" t="str">
            <v>UN</v>
          </cell>
          <cell r="D18177">
            <v>54.6</v>
          </cell>
        </row>
        <row r="18178">
          <cell r="A18178" t="str">
            <v>I1276</v>
          </cell>
          <cell r="B18178" t="str">
            <v>JANELA VENEZIANA MOVEL</v>
          </cell>
          <cell r="C18178" t="str">
            <v>M2</v>
          </cell>
          <cell r="D18178">
            <v>162</v>
          </cell>
        </row>
        <row r="18179">
          <cell r="A18179" t="str">
            <v>I1277</v>
          </cell>
          <cell r="B18179" t="str">
            <v>JARDINEIRO</v>
          </cell>
          <cell r="C18179" t="str">
            <v>H</v>
          </cell>
          <cell r="D18179">
            <v>4.42</v>
          </cell>
        </row>
        <row r="18180">
          <cell r="A18180" t="str">
            <v>I1278</v>
          </cell>
          <cell r="B18180" t="str">
            <v>JATISTA</v>
          </cell>
          <cell r="C18180" t="str">
            <v>H</v>
          </cell>
          <cell r="D18180">
            <v>6.49</v>
          </cell>
        </row>
        <row r="18181">
          <cell r="A18181" t="str">
            <v>I8242</v>
          </cell>
          <cell r="B18181" t="str">
            <v>JOELHO 45 PVC BRANCO PARA ESGOTO D=100mm</v>
          </cell>
          <cell r="C18181" t="str">
            <v>UN</v>
          </cell>
          <cell r="D18181">
            <v>5.4</v>
          </cell>
        </row>
        <row r="18182">
          <cell r="A18182" t="str">
            <v>I8240</v>
          </cell>
          <cell r="B18182" t="str">
            <v>JOELHO 45 PVC BRANCO PARA ESGOTO D=40mm</v>
          </cell>
          <cell r="C18182" t="str">
            <v>UN</v>
          </cell>
          <cell r="D18182">
            <v>1.35</v>
          </cell>
        </row>
        <row r="18183">
          <cell r="A18183" t="str">
            <v>I6235</v>
          </cell>
          <cell r="B18183" t="str">
            <v>JOELHO 45 PVC BRANCO PARA ESGOTO D=50mm</v>
          </cell>
          <cell r="C18183" t="str">
            <v>UN</v>
          </cell>
          <cell r="D18183">
            <v>1.3</v>
          </cell>
        </row>
        <row r="18184">
          <cell r="A18184" t="str">
            <v>I8241</v>
          </cell>
          <cell r="B18184" t="str">
            <v>JOELHO 45 PVC BRANCO PARA ESGOTO D=75mm</v>
          </cell>
          <cell r="C18184" t="str">
            <v>UN</v>
          </cell>
          <cell r="D18184">
            <v>4.5999999999999996</v>
          </cell>
        </row>
        <row r="18185">
          <cell r="A18185" t="str">
            <v>I6883</v>
          </cell>
          <cell r="B18185" t="str">
            <v>JOELHO 45° PVC PBS DN 150</v>
          </cell>
          <cell r="C18185" t="str">
            <v>UN</v>
          </cell>
          <cell r="D18185">
            <v>380.69</v>
          </cell>
        </row>
        <row r="18186">
          <cell r="A18186" t="str">
            <v>I8243</v>
          </cell>
          <cell r="B18186" t="str">
            <v>JOELHO 45 PVC SOLDÁVEL D=25mm</v>
          </cell>
          <cell r="C18186" t="str">
            <v>UN</v>
          </cell>
          <cell r="D18186">
            <v>0.78</v>
          </cell>
        </row>
        <row r="18187">
          <cell r="A18187" t="str">
            <v>I8244</v>
          </cell>
          <cell r="B18187" t="str">
            <v>JOELHO 45 PVC SOLDÁVEL D=32mm</v>
          </cell>
          <cell r="C18187" t="str">
            <v>UN</v>
          </cell>
          <cell r="D18187">
            <v>1.2</v>
          </cell>
        </row>
        <row r="18188">
          <cell r="A18188" t="str">
            <v>I8245</v>
          </cell>
          <cell r="B18188" t="str">
            <v>JOELHO 45 PVC SOLDÁVEL D=40mm</v>
          </cell>
          <cell r="C18188" t="str">
            <v>UN</v>
          </cell>
          <cell r="D18188">
            <v>4</v>
          </cell>
        </row>
        <row r="18189">
          <cell r="A18189" t="str">
            <v>I1279</v>
          </cell>
          <cell r="B18189" t="str">
            <v>JOELHO 90 C/VISITA PVC ESGOTO DE 100X50MM</v>
          </cell>
          <cell r="C18189" t="str">
            <v>UN</v>
          </cell>
          <cell r="D18189">
            <v>11.8</v>
          </cell>
        </row>
        <row r="18190">
          <cell r="A18190" t="str">
            <v>I1280</v>
          </cell>
          <cell r="B18190" t="str">
            <v>JOELHO 90 C/VISITA PVC ESGOTO DE 100X75MM</v>
          </cell>
          <cell r="C18190" t="str">
            <v>UN</v>
          </cell>
          <cell r="D18190">
            <v>16.02</v>
          </cell>
        </row>
        <row r="18191">
          <cell r="A18191" t="str">
            <v>I1281</v>
          </cell>
          <cell r="B18191" t="str">
            <v>JOELHO 90 C/VISITA PVC ESGOTO DE 75X50MM</v>
          </cell>
          <cell r="C18191" t="str">
            <v>UN</v>
          </cell>
          <cell r="D18191">
            <v>9.5299999999999994</v>
          </cell>
        </row>
        <row r="18192">
          <cell r="A18192" t="str">
            <v>I6884</v>
          </cell>
          <cell r="B18192" t="str">
            <v>JOELHO 90° PVC PBS DN 150</v>
          </cell>
          <cell r="C18192" t="str">
            <v>UN</v>
          </cell>
          <cell r="D18192">
            <v>539.42999999999995</v>
          </cell>
        </row>
        <row r="18193">
          <cell r="A18193" t="str">
            <v>I7885</v>
          </cell>
          <cell r="B18193" t="str">
            <v>JOELHO ADAPTADOR EM POLIPROPILENO 20x3/4</v>
          </cell>
          <cell r="C18193" t="str">
            <v>UN</v>
          </cell>
          <cell r="D18193">
            <v>4.3499999999999996</v>
          </cell>
        </row>
        <row r="18194">
          <cell r="A18194" t="str">
            <v>I1286</v>
          </cell>
          <cell r="B18194" t="str">
            <v>JOELHO FERRO FUNDIDO 150MM</v>
          </cell>
          <cell r="C18194" t="str">
            <v>UN</v>
          </cell>
          <cell r="D18194">
            <v>349.3</v>
          </cell>
        </row>
        <row r="18195">
          <cell r="A18195" t="str">
            <v>I1287</v>
          </cell>
          <cell r="B18195" t="str">
            <v>JOELHO FERRO FUNDIDO C/VISITA 100X50MM</v>
          </cell>
          <cell r="C18195" t="str">
            <v>UN</v>
          </cell>
          <cell r="D18195">
            <v>107.6</v>
          </cell>
        </row>
        <row r="18196">
          <cell r="A18196" t="str">
            <v>I1288</v>
          </cell>
          <cell r="B18196" t="str">
            <v>JOELHO FERRO FUNDIDO DE 100MM</v>
          </cell>
          <cell r="C18196" t="str">
            <v>UN</v>
          </cell>
          <cell r="D18196">
            <v>185.3</v>
          </cell>
        </row>
        <row r="18197">
          <cell r="A18197" t="str">
            <v>I1289</v>
          </cell>
          <cell r="B18197" t="str">
            <v>JOELHO FERRO FUNDIDO DE 50MM</v>
          </cell>
          <cell r="C18197" t="str">
            <v>UN</v>
          </cell>
          <cell r="D18197">
            <v>98.9</v>
          </cell>
        </row>
        <row r="18198">
          <cell r="A18198" t="str">
            <v>I1290</v>
          </cell>
          <cell r="B18198" t="str">
            <v>JOELHO FERRO FUNDIDO DE 75MM</v>
          </cell>
          <cell r="C18198" t="str">
            <v>UN</v>
          </cell>
          <cell r="D18198">
            <v>120.8</v>
          </cell>
        </row>
        <row r="18199">
          <cell r="A18199" t="str">
            <v>I2364</v>
          </cell>
          <cell r="B18199" t="str">
            <v>JOELHO FERRO GALVANIZADO 1"</v>
          </cell>
          <cell r="C18199" t="str">
            <v>UN</v>
          </cell>
          <cell r="D18199">
            <v>4.0999999999999996</v>
          </cell>
        </row>
        <row r="18200">
          <cell r="A18200" t="str">
            <v>I1305</v>
          </cell>
          <cell r="B18200" t="str">
            <v>JOELHO PVC CINZA P/ ESG DIAM 150MM (6'')</v>
          </cell>
          <cell r="C18200" t="str">
            <v>UN</v>
          </cell>
          <cell r="D18200">
            <v>67.02</v>
          </cell>
        </row>
        <row r="18201">
          <cell r="A18201" t="str">
            <v>I1282</v>
          </cell>
          <cell r="B18201" t="str">
            <v>JOELHO PVC PARA ESGOTO DE 100MM</v>
          </cell>
          <cell r="C18201" t="str">
            <v>UN</v>
          </cell>
          <cell r="D18201">
            <v>5.44</v>
          </cell>
        </row>
        <row r="18202">
          <cell r="A18202" t="str">
            <v>I1283</v>
          </cell>
          <cell r="B18202" t="str">
            <v>JOELHO PVC PARA ESGOTO DE 40MM</v>
          </cell>
          <cell r="C18202" t="str">
            <v>UN</v>
          </cell>
          <cell r="D18202">
            <v>1.07</v>
          </cell>
        </row>
        <row r="18203">
          <cell r="A18203" t="str">
            <v>I1284</v>
          </cell>
          <cell r="B18203" t="str">
            <v>JOELHO PVC PARA ESGOTO DE 50MM</v>
          </cell>
          <cell r="C18203" t="str">
            <v>UN</v>
          </cell>
          <cell r="D18203">
            <v>2.4</v>
          </cell>
        </row>
        <row r="18204">
          <cell r="A18204" t="str">
            <v>I1285</v>
          </cell>
          <cell r="B18204" t="str">
            <v>JOELHO PVC PARA ESGOTO DE 75MM</v>
          </cell>
          <cell r="C18204" t="str">
            <v>UN</v>
          </cell>
          <cell r="D18204">
            <v>4.83</v>
          </cell>
        </row>
        <row r="18205">
          <cell r="A18205" t="str">
            <v>I1291</v>
          </cell>
          <cell r="B18205" t="str">
            <v>JOELHO PVC ROSCAVEL DE 1 1/2''</v>
          </cell>
          <cell r="C18205" t="str">
            <v>UN</v>
          </cell>
          <cell r="D18205">
            <v>9.2100000000000009</v>
          </cell>
        </row>
        <row r="18206">
          <cell r="A18206" t="str">
            <v>I1292</v>
          </cell>
          <cell r="B18206" t="str">
            <v>JOELHO PVC ROSCAVEL DE 1 1/4''</v>
          </cell>
          <cell r="C18206" t="str">
            <v>UN</v>
          </cell>
          <cell r="D18206">
            <v>7.87</v>
          </cell>
        </row>
        <row r="18207">
          <cell r="A18207" t="str">
            <v>I1293</v>
          </cell>
          <cell r="B18207" t="str">
            <v>JOELHO PVC ROSCAVEL DE 1''</v>
          </cell>
          <cell r="C18207" t="str">
            <v>UN</v>
          </cell>
          <cell r="D18207">
            <v>3.04</v>
          </cell>
        </row>
        <row r="18208">
          <cell r="A18208" t="str">
            <v>I1294</v>
          </cell>
          <cell r="B18208" t="str">
            <v>JOELHO PVC ROSCAVEL DE 1/2''</v>
          </cell>
          <cell r="C18208" t="str">
            <v>UN</v>
          </cell>
          <cell r="D18208">
            <v>1.28</v>
          </cell>
        </row>
        <row r="18209">
          <cell r="A18209" t="str">
            <v>I1295</v>
          </cell>
          <cell r="B18209" t="str">
            <v>JOELHO PVC ROSCAVEL DE 2 1/2''</v>
          </cell>
          <cell r="C18209" t="str">
            <v>UN</v>
          </cell>
          <cell r="D18209">
            <v>44.9</v>
          </cell>
        </row>
        <row r="18210">
          <cell r="A18210" t="str">
            <v>I1296</v>
          </cell>
          <cell r="B18210" t="str">
            <v>JOELHO PVC ROSCAVEL DE 2''</v>
          </cell>
          <cell r="C18210" t="str">
            <v>UN</v>
          </cell>
          <cell r="D18210">
            <v>14.87</v>
          </cell>
        </row>
        <row r="18211">
          <cell r="A18211" t="str">
            <v>I1297</v>
          </cell>
          <cell r="B18211" t="str">
            <v>JOELHO PVC ROSCAVEL DE 3''</v>
          </cell>
          <cell r="C18211" t="str">
            <v>UN</v>
          </cell>
          <cell r="D18211">
            <v>42.5</v>
          </cell>
        </row>
        <row r="18212">
          <cell r="A18212" t="str">
            <v>I1298</v>
          </cell>
          <cell r="B18212" t="str">
            <v>JOELHO PVC ROSCAVEL DE 3/4''</v>
          </cell>
          <cell r="C18212" t="str">
            <v>UN</v>
          </cell>
          <cell r="D18212">
            <v>1.6</v>
          </cell>
        </row>
        <row r="18213">
          <cell r="A18213" t="str">
            <v>I1299</v>
          </cell>
          <cell r="B18213" t="str">
            <v>JOELHO PVC ROSCAVEL DE 4''</v>
          </cell>
          <cell r="C18213" t="str">
            <v>UN</v>
          </cell>
          <cell r="D18213">
            <v>120.9</v>
          </cell>
        </row>
        <row r="18214">
          <cell r="A18214" t="str">
            <v>I1300</v>
          </cell>
          <cell r="B18214" t="str">
            <v>JOELHO PVC SOLD.AZUL DE 20X1/2''</v>
          </cell>
          <cell r="C18214" t="str">
            <v>UN</v>
          </cell>
          <cell r="D18214">
            <v>3.66</v>
          </cell>
        </row>
        <row r="18215">
          <cell r="A18215" t="str">
            <v>I1301</v>
          </cell>
          <cell r="B18215" t="str">
            <v>JOELHO PVC SOLD.AZUL DE 25X3/4''</v>
          </cell>
          <cell r="C18215" t="str">
            <v>UN</v>
          </cell>
          <cell r="D18215">
            <v>5.13</v>
          </cell>
        </row>
        <row r="18216">
          <cell r="A18216" t="str">
            <v>I2363</v>
          </cell>
          <cell r="B18216" t="str">
            <v>JOELHO PVC SOLDAVEL 25MM</v>
          </cell>
          <cell r="C18216" t="str">
            <v>UN</v>
          </cell>
          <cell r="D18216">
            <v>0.87</v>
          </cell>
        </row>
        <row r="18217">
          <cell r="A18217" t="str">
            <v>I1302</v>
          </cell>
          <cell r="B18217" t="str">
            <v>JOELHO PVC SOLDAVEL/ROSCA DE 20X1/2''</v>
          </cell>
          <cell r="C18217" t="str">
            <v>UN</v>
          </cell>
          <cell r="D18217">
            <v>1.2</v>
          </cell>
        </row>
        <row r="18218">
          <cell r="A18218" t="str">
            <v>I1303</v>
          </cell>
          <cell r="B18218" t="str">
            <v>JOELHO PVC SOLDAVEL/ROSCA DE 25X3/4''</v>
          </cell>
          <cell r="C18218" t="str">
            <v>UN</v>
          </cell>
          <cell r="D18218">
            <v>1.9</v>
          </cell>
        </row>
        <row r="18219">
          <cell r="A18219" t="str">
            <v>I1304</v>
          </cell>
          <cell r="B18219" t="str">
            <v>JOELHO REDUÇÃO PVC DE 32X 1''</v>
          </cell>
          <cell r="C18219" t="str">
            <v>UN</v>
          </cell>
          <cell r="D18219">
            <v>6.3</v>
          </cell>
        </row>
        <row r="18220">
          <cell r="A18220" t="str">
            <v>I1313</v>
          </cell>
          <cell r="B18220" t="str">
            <v>JOELHO REDUÇÃO PVC ROSCAVEL 1''X3/4''</v>
          </cell>
          <cell r="C18220" t="str">
            <v>UN</v>
          </cell>
          <cell r="D18220">
            <v>3.53</v>
          </cell>
        </row>
        <row r="18221">
          <cell r="A18221" t="str">
            <v>I1314</v>
          </cell>
          <cell r="B18221" t="str">
            <v>JOELHO REDUÇÃO PVC ROSCAVEL 3/4X1/2''</v>
          </cell>
          <cell r="C18221" t="str">
            <v>UN</v>
          </cell>
          <cell r="D18221">
            <v>1.97</v>
          </cell>
        </row>
        <row r="18222">
          <cell r="A18222" t="str">
            <v>I1306</v>
          </cell>
          <cell r="B18222" t="str">
            <v>JOELHO REDUÇÃO PVC SOLD.AZUL DE 25X1/2''</v>
          </cell>
          <cell r="C18222" t="str">
            <v>UN</v>
          </cell>
          <cell r="D18222">
            <v>3.9</v>
          </cell>
        </row>
        <row r="18223">
          <cell r="A18223" t="str">
            <v>I1307</v>
          </cell>
          <cell r="B18223" t="str">
            <v>JOELHO REDUÇÃO PVC SOLD.AZUL DE 32X3/4''</v>
          </cell>
          <cell r="C18223" t="str">
            <v>UN</v>
          </cell>
          <cell r="D18223">
            <v>8.2799999999999994</v>
          </cell>
        </row>
        <row r="18224">
          <cell r="A18224" t="str">
            <v>I1308</v>
          </cell>
          <cell r="B18224" t="str">
            <v>JOELHO REDUÇÃO PVC SOLD/ROSCA DE 25X1/2''</v>
          </cell>
          <cell r="C18224" t="str">
            <v>UN</v>
          </cell>
          <cell r="D18224">
            <v>1.58</v>
          </cell>
        </row>
        <row r="18225">
          <cell r="A18225" t="str">
            <v>I1309</v>
          </cell>
          <cell r="B18225" t="str">
            <v>JOELHO REDUÇÃO PVC SOLD/ROSCA DE 32X3/4''</v>
          </cell>
          <cell r="C18225" t="str">
            <v>UN</v>
          </cell>
          <cell r="D18225">
            <v>8.3699999999999992</v>
          </cell>
        </row>
        <row r="18226">
          <cell r="A18226" t="str">
            <v>I1310</v>
          </cell>
          <cell r="B18226" t="str">
            <v>JOELHO REDUÇÃO PVC SOLDAVEL 25X20MM</v>
          </cell>
          <cell r="C18226" t="str">
            <v>UN</v>
          </cell>
          <cell r="D18226">
            <v>1.86</v>
          </cell>
        </row>
        <row r="18227">
          <cell r="A18227" t="str">
            <v>I1311</v>
          </cell>
          <cell r="B18227" t="str">
            <v>JOELHO REDUÇÃO PVC SOLDAVEL 32X25MM</v>
          </cell>
          <cell r="C18227" t="str">
            <v>UN</v>
          </cell>
          <cell r="D18227">
            <v>2.0099999999999998</v>
          </cell>
        </row>
        <row r="18228">
          <cell r="A18228" t="str">
            <v>I1312</v>
          </cell>
          <cell r="B18228" t="str">
            <v>JOELHO REDUÇÃO PVC SOLDAVEL 40X32MM</v>
          </cell>
          <cell r="C18228" t="str">
            <v>UN</v>
          </cell>
          <cell r="D18228">
            <v>2.5</v>
          </cell>
        </row>
        <row r="18229">
          <cell r="A18229" t="str">
            <v>I8684</v>
          </cell>
          <cell r="B18229" t="str">
            <v>JOGO DE DORMENTE ESPECIAL DE MADEIRA PARA AMV TRATADOS COM CCA</v>
          </cell>
          <cell r="C18229" t="str">
            <v>JG</v>
          </cell>
          <cell r="D18229">
            <v>14143.24</v>
          </cell>
        </row>
        <row r="18230">
          <cell r="A18230" t="str">
            <v>I1315</v>
          </cell>
          <cell r="B18230" t="str">
            <v>JOGO METAIS PARA MICTORIO</v>
          </cell>
          <cell r="C18230" t="str">
            <v>UN</v>
          </cell>
          <cell r="D18230">
            <v>37.24</v>
          </cell>
        </row>
        <row r="18231">
          <cell r="A18231" t="str">
            <v>I7129</v>
          </cell>
          <cell r="B18231" t="str">
            <v>JUNÇÃO 45  FoFo FFF DN 250 x 250 PN10</v>
          </cell>
          <cell r="C18231" t="str">
            <v>UN</v>
          </cell>
          <cell r="D18231">
            <v>1942.42</v>
          </cell>
        </row>
        <row r="18232">
          <cell r="A18232" t="str">
            <v>I3875</v>
          </cell>
          <cell r="B18232" t="str">
            <v>JUNÇÃO 45 FoFo FFF DN 100 x 100 PN10</v>
          </cell>
          <cell r="C18232" t="str">
            <v>UN</v>
          </cell>
          <cell r="D18232">
            <v>362.53</v>
          </cell>
        </row>
        <row r="18233">
          <cell r="A18233" t="str">
            <v>I3874</v>
          </cell>
          <cell r="B18233" t="str">
            <v>JUNÇÃO 45 FoFo FFF DN 100 x 75 PN10</v>
          </cell>
          <cell r="C18233" t="str">
            <v>UN</v>
          </cell>
          <cell r="D18233">
            <v>354.57</v>
          </cell>
        </row>
        <row r="18234">
          <cell r="A18234" t="str">
            <v>I7128</v>
          </cell>
          <cell r="B18234" t="str">
            <v>JUNÇÃO 45 FoFo FFF DN 100 x 80 PN10</v>
          </cell>
          <cell r="C18234" t="str">
            <v>UN</v>
          </cell>
          <cell r="D18234">
            <v>354.57</v>
          </cell>
        </row>
        <row r="18235">
          <cell r="A18235" t="str">
            <v>I3876</v>
          </cell>
          <cell r="B18235" t="str">
            <v>JUNÇÃO 45 FoFo FFF DN 150 x 100 PN10</v>
          </cell>
          <cell r="C18235" t="str">
            <v>UN</v>
          </cell>
          <cell r="D18235">
            <v>625.58000000000004</v>
          </cell>
        </row>
        <row r="18236">
          <cell r="A18236" t="str">
            <v>I3877</v>
          </cell>
          <cell r="B18236" t="str">
            <v>JUNÇÃO 45 FoFo FFF DN 150 x 150 PN10</v>
          </cell>
          <cell r="C18236" t="str">
            <v>UN</v>
          </cell>
          <cell r="D18236">
            <v>1019.67</v>
          </cell>
        </row>
        <row r="18237">
          <cell r="A18237" t="str">
            <v>I3878</v>
          </cell>
          <cell r="B18237" t="str">
            <v>JUNÇÃO 45 FoFo FFF DN 200 x 100 PN10</v>
          </cell>
          <cell r="C18237" t="str">
            <v>UN</v>
          </cell>
          <cell r="D18237">
            <v>935.64</v>
          </cell>
        </row>
        <row r="18238">
          <cell r="A18238" t="str">
            <v>I3879</v>
          </cell>
          <cell r="B18238" t="str">
            <v>JUNÇÃO 45 FoFo FFF DN 200 x 150 PN10</v>
          </cell>
          <cell r="C18238" t="str">
            <v>UN</v>
          </cell>
          <cell r="D18238">
            <v>1057.93</v>
          </cell>
        </row>
        <row r="18239">
          <cell r="A18239" t="str">
            <v>I3880</v>
          </cell>
          <cell r="B18239" t="str">
            <v>JUNÇÃO 45 FoFo FFF DN 200 x 200 PN10</v>
          </cell>
          <cell r="C18239" t="str">
            <v>UN</v>
          </cell>
          <cell r="D18239">
            <v>1138.08</v>
          </cell>
        </row>
        <row r="18240">
          <cell r="A18240" t="str">
            <v>I3881</v>
          </cell>
          <cell r="B18240" t="str">
            <v>JUNÇÃO 45 FoFo FFF DN 250 x 150 PN10</v>
          </cell>
          <cell r="C18240" t="str">
            <v>UN</v>
          </cell>
          <cell r="D18240">
            <v>1361</v>
          </cell>
        </row>
        <row r="18241">
          <cell r="A18241" t="str">
            <v>I3882</v>
          </cell>
          <cell r="B18241" t="str">
            <v>JUNÇÃO 45 FoFo FFF DN 250 x 200 PN10</v>
          </cell>
          <cell r="C18241" t="str">
            <v>UN</v>
          </cell>
          <cell r="D18241">
            <v>1436.42</v>
          </cell>
        </row>
        <row r="18242">
          <cell r="A18242" t="str">
            <v>I3883</v>
          </cell>
          <cell r="B18242" t="str">
            <v>JUNÇÃO 45 FoFo FFF DN 250 x 250 PN10</v>
          </cell>
          <cell r="C18242" t="str">
            <v>UN</v>
          </cell>
          <cell r="D18242">
            <v>1884.52</v>
          </cell>
        </row>
        <row r="18243">
          <cell r="A18243" t="str">
            <v>I3884</v>
          </cell>
          <cell r="B18243" t="str">
            <v>JUNÇÃO 45 FoFo FFF DN 300 x 200 PN10</v>
          </cell>
          <cell r="C18243" t="str">
            <v>UN</v>
          </cell>
          <cell r="D18243">
            <v>1968.97</v>
          </cell>
        </row>
        <row r="18244">
          <cell r="A18244" t="str">
            <v>I3885</v>
          </cell>
          <cell r="B18244" t="str">
            <v>JUNÇÃO 45 FoFo FFF DN 300 x 250 PN10</v>
          </cell>
          <cell r="C18244" t="str">
            <v>UN</v>
          </cell>
          <cell r="D18244">
            <v>2424.9899999999998</v>
          </cell>
        </row>
        <row r="18245">
          <cell r="A18245" t="str">
            <v>I3886</v>
          </cell>
          <cell r="B18245" t="str">
            <v>JUNÇÃO 45 FoFo FFF DN 300 x 300 PN10</v>
          </cell>
          <cell r="C18245" t="str">
            <v>UN</v>
          </cell>
          <cell r="D18245">
            <v>2475.58</v>
          </cell>
        </row>
        <row r="18246">
          <cell r="A18246" t="str">
            <v>I3887</v>
          </cell>
          <cell r="B18246" t="str">
            <v>JUNÇÃO 45 FoFo FFF DN 400 x 300 PN10</v>
          </cell>
          <cell r="C18246" t="str">
            <v>UN</v>
          </cell>
          <cell r="D18246">
            <v>4976.29</v>
          </cell>
        </row>
        <row r="18247">
          <cell r="A18247" t="str">
            <v>I3888</v>
          </cell>
          <cell r="B18247" t="str">
            <v>JUNÇÃO 45 FoFo FFF DN 400 x 350 PN10</v>
          </cell>
          <cell r="C18247" t="str">
            <v>UN</v>
          </cell>
          <cell r="D18247">
            <v>5347.37</v>
          </cell>
        </row>
        <row r="18248">
          <cell r="A18248" t="str">
            <v>I3889</v>
          </cell>
          <cell r="B18248" t="str">
            <v>JUNÇÃO 45 FoFo FFF DN 400 x 400 PN10</v>
          </cell>
          <cell r="C18248" t="str">
            <v>UN</v>
          </cell>
          <cell r="D18248">
            <v>5809.07</v>
          </cell>
        </row>
        <row r="18249">
          <cell r="A18249" t="str">
            <v>I3873</v>
          </cell>
          <cell r="B18249" t="str">
            <v>JUNÇÃO 45 FoFo FFF DN 75 x 75 PN10</v>
          </cell>
          <cell r="C18249" t="str">
            <v>UN</v>
          </cell>
          <cell r="D18249">
            <v>304.49</v>
          </cell>
        </row>
        <row r="18250">
          <cell r="A18250" t="str">
            <v>I7130</v>
          </cell>
          <cell r="B18250" t="str">
            <v>JUNÇÃO 45 FoFo FFF DN 80 x 80 PN10</v>
          </cell>
          <cell r="C18250" t="str">
            <v>UN</v>
          </cell>
          <cell r="D18250">
            <v>304.49</v>
          </cell>
        </row>
        <row r="18251">
          <cell r="A18251" t="str">
            <v>I2995</v>
          </cell>
          <cell r="B18251" t="str">
            <v>JUNÇÃO 45 OCRE BBB - JE DN 100</v>
          </cell>
          <cell r="C18251" t="str">
            <v>UN</v>
          </cell>
          <cell r="D18251">
            <v>631.29</v>
          </cell>
        </row>
        <row r="18252">
          <cell r="A18252" t="str">
            <v>I2996</v>
          </cell>
          <cell r="B18252" t="str">
            <v>JUNÇÃO 45 OCRE BBB - JE DN 150</v>
          </cell>
          <cell r="C18252" t="str">
            <v>UN</v>
          </cell>
          <cell r="D18252">
            <v>753.36</v>
          </cell>
        </row>
        <row r="18253">
          <cell r="A18253" t="str">
            <v>I2997</v>
          </cell>
          <cell r="B18253" t="str">
            <v>JUNÇÃO 45 OCRE BBB - JE DN 200</v>
          </cell>
          <cell r="C18253" t="str">
            <v>UN</v>
          </cell>
          <cell r="D18253">
            <v>253.57</v>
          </cell>
        </row>
        <row r="18254">
          <cell r="A18254" t="str">
            <v>I2998</v>
          </cell>
          <cell r="B18254" t="str">
            <v>JUNÇÃO 45 OCRE BBB - JE DN 250</v>
          </cell>
          <cell r="C18254" t="str">
            <v>UN</v>
          </cell>
          <cell r="D18254">
            <v>354.16</v>
          </cell>
        </row>
        <row r="18255">
          <cell r="A18255" t="str">
            <v>I2999</v>
          </cell>
          <cell r="B18255" t="str">
            <v>JUNÇÃO 45 OCRE BBB - JE DN 300</v>
          </cell>
          <cell r="C18255" t="str">
            <v>UN</v>
          </cell>
          <cell r="D18255">
            <v>707.96</v>
          </cell>
        </row>
        <row r="18256">
          <cell r="A18256" t="str">
            <v>I3000</v>
          </cell>
          <cell r="B18256" t="str">
            <v>JUNÇÃO 45 OCRE BBB - JE DN 350</v>
          </cell>
          <cell r="C18256" t="str">
            <v>UN</v>
          </cell>
          <cell r="D18256">
            <v>818.7</v>
          </cell>
        </row>
        <row r="18257">
          <cell r="A18257" t="str">
            <v>I3001</v>
          </cell>
          <cell r="B18257" t="str">
            <v>JUNÇÃO 45 OCRE BBB - JE DN 400</v>
          </cell>
          <cell r="C18257" t="str">
            <v>UN</v>
          </cell>
          <cell r="D18257">
            <v>1425.78</v>
          </cell>
        </row>
        <row r="18258">
          <cell r="A18258" t="str">
            <v>I6885</v>
          </cell>
          <cell r="B18258" t="str">
            <v>JUNÇÃO 45° OCRE BBB - JEI DN 100</v>
          </cell>
          <cell r="C18258" t="str">
            <v>UN</v>
          </cell>
          <cell r="D18258">
            <v>118.06</v>
          </cell>
        </row>
        <row r="18259">
          <cell r="A18259" t="str">
            <v>I6886</v>
          </cell>
          <cell r="B18259" t="str">
            <v>JUNÇÃO 45° OCRE BBB - JEI DN 150</v>
          </cell>
          <cell r="C18259" t="str">
            <v>UN</v>
          </cell>
          <cell r="D18259">
            <v>169.65</v>
          </cell>
        </row>
        <row r="18260">
          <cell r="A18260" t="str">
            <v>I6887</v>
          </cell>
          <cell r="B18260" t="str">
            <v>JUNÇÃO 45° OCRE BBB - JEI DN 200</v>
          </cell>
          <cell r="C18260" t="str">
            <v>UN</v>
          </cell>
          <cell r="D18260">
            <v>253.56</v>
          </cell>
        </row>
        <row r="18261">
          <cell r="A18261" t="str">
            <v>I6888</v>
          </cell>
          <cell r="B18261" t="str">
            <v>JUNÇÃO 45° OCRE BBB - JEI DN 250</v>
          </cell>
          <cell r="C18261" t="str">
            <v>UN</v>
          </cell>
          <cell r="D18261">
            <v>496.38</v>
          </cell>
        </row>
        <row r="18262">
          <cell r="A18262" t="str">
            <v>I6889</v>
          </cell>
          <cell r="B18262" t="str">
            <v>JUNÇÃO 45° OCRE BBB - JEI DN 300</v>
          </cell>
          <cell r="C18262" t="str">
            <v>UN</v>
          </cell>
          <cell r="D18262">
            <v>992.2</v>
          </cell>
        </row>
        <row r="18263">
          <cell r="A18263" t="str">
            <v>I6890</v>
          </cell>
          <cell r="B18263" t="str">
            <v>JUNÇÃO 45° OCRE BBB - JEI DN 350</v>
          </cell>
          <cell r="C18263" t="str">
            <v>UN</v>
          </cell>
          <cell r="D18263">
            <v>1943.97</v>
          </cell>
        </row>
        <row r="18264">
          <cell r="A18264" t="str">
            <v>I6891</v>
          </cell>
          <cell r="B18264" t="str">
            <v>JUNÇÃO 45° OCRE BBB - JEI DN 400</v>
          </cell>
          <cell r="C18264" t="str">
            <v>UN</v>
          </cell>
          <cell r="D18264">
            <v>1961.77</v>
          </cell>
        </row>
        <row r="18265">
          <cell r="A18265" t="str">
            <v>I3122</v>
          </cell>
          <cell r="B18265" t="str">
            <v>JUNÇÃO 45 PBA COM BOLSAS DN 50</v>
          </cell>
          <cell r="C18265" t="str">
            <v>UN</v>
          </cell>
          <cell r="D18265">
            <v>44.68</v>
          </cell>
        </row>
        <row r="18266">
          <cell r="A18266" t="str">
            <v>I2365</v>
          </cell>
          <cell r="B18266" t="str">
            <v>JUNÇÃO 45 PVC COM ROSCA DE 1.1/2"</v>
          </cell>
          <cell r="C18266" t="str">
            <v>UN</v>
          </cell>
          <cell r="D18266">
            <v>23.83</v>
          </cell>
        </row>
        <row r="18267">
          <cell r="A18267" t="str">
            <v>I1322</v>
          </cell>
          <cell r="B18267" t="str">
            <v>JUNÇÃO DUPLA 45 FERRO FUND.100X100MM (4X4'')</v>
          </cell>
          <cell r="C18267" t="str">
            <v>UN</v>
          </cell>
          <cell r="D18267">
            <v>394.28</v>
          </cell>
        </row>
        <row r="18268">
          <cell r="A18268" t="str">
            <v>I1323</v>
          </cell>
          <cell r="B18268" t="str">
            <v>JUNÇÃO DUPLA PVC ESGOTO DE 100MM</v>
          </cell>
          <cell r="C18268" t="str">
            <v>UN</v>
          </cell>
          <cell r="D18268">
            <v>16.77</v>
          </cell>
        </row>
        <row r="18269">
          <cell r="A18269" t="str">
            <v>I1324</v>
          </cell>
          <cell r="B18269" t="str">
            <v>JUNÇÃO DUPLA PVC ESGOTO DE 75MM</v>
          </cell>
          <cell r="C18269" t="str">
            <v>UN</v>
          </cell>
          <cell r="D18269">
            <v>12.8</v>
          </cell>
        </row>
        <row r="18270">
          <cell r="A18270" t="str">
            <v>I7492</v>
          </cell>
          <cell r="B18270" t="str">
            <v>JUNÇÃO PVC BRANCO 50 x 50 mm (2")</v>
          </cell>
          <cell r="C18270" t="str">
            <v>UN</v>
          </cell>
          <cell r="D18270">
            <v>5.88</v>
          </cell>
        </row>
        <row r="18271">
          <cell r="A18271" t="str">
            <v>I1325</v>
          </cell>
          <cell r="B18271" t="str">
            <v>JUNÇÃO PVC BRANCO C/INSP P/ESG DIAM 75MM (3'')</v>
          </cell>
          <cell r="C18271" t="str">
            <v>UN</v>
          </cell>
          <cell r="D18271">
            <v>11.57</v>
          </cell>
        </row>
        <row r="18272">
          <cell r="A18272" t="str">
            <v>I1319</v>
          </cell>
          <cell r="B18272" t="str">
            <v>JUNÇÃO PVC PARA ESGOTO 100X50MM (4X2'')</v>
          </cell>
          <cell r="C18272" t="str">
            <v>UN</v>
          </cell>
          <cell r="D18272">
            <v>9.81</v>
          </cell>
        </row>
        <row r="18273">
          <cell r="A18273" t="str">
            <v>I1318</v>
          </cell>
          <cell r="B18273" t="str">
            <v>JUNÇÃO PVC PARA ESGOTO 3X2''</v>
          </cell>
          <cell r="C18273" t="str">
            <v>UN</v>
          </cell>
          <cell r="D18273">
            <v>10.33</v>
          </cell>
        </row>
        <row r="18274">
          <cell r="A18274" t="str">
            <v>I1320</v>
          </cell>
          <cell r="B18274" t="str">
            <v>JUNÇÃO PVC PARA ESGOTO 4X3''</v>
          </cell>
          <cell r="C18274" t="str">
            <v>UN</v>
          </cell>
          <cell r="D18274">
            <v>17.899999999999999</v>
          </cell>
        </row>
        <row r="18275">
          <cell r="A18275" t="str">
            <v>I1321</v>
          </cell>
          <cell r="B18275" t="str">
            <v>JUNÇÃO PVC PARA ESGOTO 6X4''</v>
          </cell>
          <cell r="C18275" t="str">
            <v>UN</v>
          </cell>
          <cell r="D18275">
            <v>44.67</v>
          </cell>
        </row>
        <row r="18276">
          <cell r="A18276" t="str">
            <v>I1326</v>
          </cell>
          <cell r="B18276" t="str">
            <v>JUNÇÃO SIMPLES PVC BRANCO C/INSP.P/ESG.DIAM.100MM</v>
          </cell>
          <cell r="C18276" t="str">
            <v>UN</v>
          </cell>
          <cell r="D18276">
            <v>16.27</v>
          </cell>
        </row>
        <row r="18277">
          <cell r="A18277" t="str">
            <v>I6791</v>
          </cell>
          <cell r="B18277" t="str">
            <v>JUNTA BORRACHA ROSQUEADA DE 1"</v>
          </cell>
          <cell r="C18277" t="str">
            <v>UN</v>
          </cell>
          <cell r="D18277">
            <v>168.7</v>
          </cell>
        </row>
        <row r="18278">
          <cell r="A18278" t="str">
            <v>I6790</v>
          </cell>
          <cell r="B18278" t="str">
            <v>JUNTA BORRACHA ROSQUEADA DE 3/4"</v>
          </cell>
          <cell r="C18278" t="str">
            <v>UN</v>
          </cell>
          <cell r="D18278">
            <v>145.53</v>
          </cell>
        </row>
        <row r="18279">
          <cell r="A18279" t="str">
            <v>I7394</v>
          </cell>
          <cell r="B18279" t="str">
            <v>JUNTA DE BORRACHA TAMANHO GRANDE</v>
          </cell>
          <cell r="C18279" t="str">
            <v>UN</v>
          </cell>
          <cell r="D18279">
            <v>30.28</v>
          </cell>
        </row>
        <row r="18280">
          <cell r="A18280" t="str">
            <v>I4006</v>
          </cell>
          <cell r="B18280" t="str">
            <v>JUNTA DE DESMONTAGEM TRAVADA AXIALMENTE PN10 DN200</v>
          </cell>
          <cell r="C18280" t="str">
            <v>UN</v>
          </cell>
          <cell r="D18280">
            <v>4640.45</v>
          </cell>
        </row>
        <row r="18281">
          <cell r="A18281" t="str">
            <v>I7616</v>
          </cell>
          <cell r="B18281" t="str">
            <v>JUNTA DE DESMONTAGEM TRAVADA AXIALMENTE PN10 DN250</v>
          </cell>
          <cell r="C18281" t="str">
            <v>UN</v>
          </cell>
          <cell r="D18281">
            <v>2404.4299999999998</v>
          </cell>
        </row>
        <row r="18282">
          <cell r="A18282" t="str">
            <v>I4007</v>
          </cell>
          <cell r="B18282" t="str">
            <v>JUNTA DE DESMONTAGEM TRAVADA AXIALMENTE PN10 DN300</v>
          </cell>
          <cell r="C18282" t="str">
            <v>UN</v>
          </cell>
          <cell r="D18282">
            <v>6445.73</v>
          </cell>
        </row>
        <row r="18283">
          <cell r="A18283" t="str">
            <v>I4008</v>
          </cell>
          <cell r="B18283" t="str">
            <v>JUNTA DE DESMONTAGEM TRAVADA AXIALMENTE PN10 DN400</v>
          </cell>
          <cell r="C18283" t="str">
            <v>UN</v>
          </cell>
          <cell r="D18283">
            <v>7552.4</v>
          </cell>
        </row>
        <row r="18284">
          <cell r="A18284" t="str">
            <v>I4009</v>
          </cell>
          <cell r="B18284" t="str">
            <v>JUNTA DE DESMONTAGEM TRAVADA AXIALMENTE PN10 DN500</v>
          </cell>
          <cell r="C18284" t="str">
            <v>UN</v>
          </cell>
          <cell r="D18284">
            <v>9171.34</v>
          </cell>
        </row>
        <row r="18285">
          <cell r="A18285" t="str">
            <v>I4010</v>
          </cell>
          <cell r="B18285" t="str">
            <v>JUNTA DE DESMONTAGEM TRAVADA AXIALMENTE PN16 DN100</v>
          </cell>
          <cell r="C18285" t="str">
            <v>UN</v>
          </cell>
          <cell r="D18285">
            <v>1688.75</v>
          </cell>
        </row>
        <row r="18286">
          <cell r="A18286" t="str">
            <v>I7617</v>
          </cell>
          <cell r="B18286" t="str">
            <v>JUNTA DE DESMONTAGEM TRAVADA AXIALMENTE PN16 DN150</v>
          </cell>
          <cell r="C18286" t="str">
            <v>UN</v>
          </cell>
          <cell r="D18286">
            <v>3503.16</v>
          </cell>
        </row>
        <row r="18287">
          <cell r="A18287" t="str">
            <v>I4011</v>
          </cell>
          <cell r="B18287" t="str">
            <v>JUNTA DE DESMONTAGEM TRAVADA AXIALMENTE PN16 DN200</v>
          </cell>
          <cell r="C18287" t="str">
            <v>UN</v>
          </cell>
          <cell r="D18287">
            <v>1860.7</v>
          </cell>
        </row>
        <row r="18288">
          <cell r="A18288" t="str">
            <v>I7618</v>
          </cell>
          <cell r="B18288" t="str">
            <v>JUNTA DE DESMONTAGEM TRAVADA AXIALMENTE PN16 DN250</v>
          </cell>
          <cell r="C18288" t="str">
            <v>UN</v>
          </cell>
          <cell r="D18288">
            <v>2270.2800000000002</v>
          </cell>
        </row>
        <row r="18289">
          <cell r="A18289" t="str">
            <v>I4012</v>
          </cell>
          <cell r="B18289" t="str">
            <v>JUNTA DE DESMONTAGEM TRAVADA AXIALMENTE PN16 DN300</v>
          </cell>
          <cell r="C18289" t="str">
            <v>UN</v>
          </cell>
          <cell r="D18289">
            <v>6153.35</v>
          </cell>
        </row>
        <row r="18290">
          <cell r="A18290" t="str">
            <v>I4013</v>
          </cell>
          <cell r="B18290" t="str">
            <v>JUNTA DE DESMONTAGEM TRAVADA AXIALMENTE PN16 DN400</v>
          </cell>
          <cell r="C18290" t="str">
            <v>UN</v>
          </cell>
          <cell r="D18290">
            <v>7871.9</v>
          </cell>
        </row>
        <row r="18291">
          <cell r="A18291" t="str">
            <v>I4014</v>
          </cell>
          <cell r="B18291" t="str">
            <v>JUNTA DE DESMONTAGEM TRAVADA AXIALMENTE PN16 DN500</v>
          </cell>
          <cell r="C18291" t="str">
            <v>UN</v>
          </cell>
          <cell r="D18291">
            <v>10567.58</v>
          </cell>
        </row>
        <row r="18292">
          <cell r="A18292" t="str">
            <v>I6448</v>
          </cell>
          <cell r="B18292" t="str">
            <v>JUNTA DRESSERCOM HARNESS, FABRICADA EM AÇO CARBONO ASTM A 36, DN 100mm, DIMENSÕES CONFORME AWWA M 11, REVESTIMENTO INTERNO CONFORME AWWA C - 210 E EXTERNO CONFORME AWWA C - 204</v>
          </cell>
          <cell r="C18292" t="str">
            <v>UN</v>
          </cell>
          <cell r="D18292">
            <v>2773.21</v>
          </cell>
        </row>
        <row r="18293">
          <cell r="A18293" t="str">
            <v>I6449</v>
          </cell>
          <cell r="B18293" t="str">
            <v>JUNTA DRESSERCOM HARNESS, FABRICADA EM AÇO CARBONO ASTM A 36, DN 150mm, DIMENSÕES CONFORME AWWA M 11, REVESTIMENTO INTERNO CONFORME AWWA C - 210 E EXTERNO CONFORME AWWA C - 204</v>
          </cell>
          <cell r="C18293" t="str">
            <v>UN</v>
          </cell>
          <cell r="D18293">
            <v>2918.83</v>
          </cell>
        </row>
        <row r="18294">
          <cell r="A18294" t="str">
            <v>I6463</v>
          </cell>
          <cell r="B18294" t="str">
            <v>JUNTA DRESSERCOM HARNESS, FABRICADA EM AÇO CARBONO ASTM A 36, DN 200mm, DIMENSÕES CONFORME AWWA M 11, REVESTIMENTO INTERNO CONFORME AWWA C - 210 E EXTERNO CONFORME AWWA C - 204</v>
          </cell>
          <cell r="C18294" t="str">
            <v>UN</v>
          </cell>
          <cell r="D18294">
            <v>3570.98</v>
          </cell>
        </row>
        <row r="18295">
          <cell r="A18295" t="str">
            <v>I6484</v>
          </cell>
          <cell r="B18295" t="str">
            <v>JUNTA DRESSERCOM HARNESS, FABRICADA EM AÇO CARBONO ASTM A 36, DN 250mm, DIMENSÕES CONFORME AWWA M 11, REVESTIMENTO INTERNO CONFORME AWWA C - 210 E EXTERNO CONFORME AWWA C - 204</v>
          </cell>
          <cell r="C18295" t="str">
            <v>UN</v>
          </cell>
          <cell r="D18295">
            <v>4121.82</v>
          </cell>
        </row>
        <row r="18296">
          <cell r="A18296" t="str">
            <v>I6485</v>
          </cell>
          <cell r="B18296" t="str">
            <v>JUNTA DRESSERCOM HARNESS, FABRICADA EM AÇO CARBONO ASTM A 36, DN 300mm, DIMENSÕES CONFORME AWWA M 11, REVESTIMENTO INTERNO CONFORME AWWA C - 210 E EXTERNO CONFORME AWWA C - 204</v>
          </cell>
          <cell r="C18296" t="str">
            <v>UN</v>
          </cell>
          <cell r="D18296">
            <v>4387.74</v>
          </cell>
        </row>
        <row r="18297">
          <cell r="A18297" t="str">
            <v>I6486</v>
          </cell>
          <cell r="B18297" t="str">
            <v>JUNTA DRESSERCOM HARNESS, FABRICADA EM AÇO CARBONO ASTM A 36, DN 400mm, DIMENSÕES CONFORME AWWA M 11, REVESTIMENTO INTERNO CONFORME AWWA C - 210 E EXTERNO CONFORME AWWA C - 204</v>
          </cell>
          <cell r="C18297" t="str">
            <v>UN</v>
          </cell>
          <cell r="D18297">
            <v>4527.04</v>
          </cell>
        </row>
        <row r="18298">
          <cell r="A18298" t="str">
            <v>I6487</v>
          </cell>
          <cell r="B18298" t="str">
            <v>JUNTA DRESSERCOM HARNESS, FABRICADA EM AÇO CARBONO ASTM A 36, DN 500mm, DIMENSÕES CONFORME AWWA M 11, REVESTIMENTO INTERNO CONFORME AWWA C - 210 E EXTERNO CONFORME AWWA C - 204</v>
          </cell>
          <cell r="C18298" t="str">
            <v>UN</v>
          </cell>
          <cell r="D18298">
            <v>6185.9</v>
          </cell>
        </row>
        <row r="18299">
          <cell r="A18299" t="str">
            <v>I6488</v>
          </cell>
          <cell r="B18299" t="str">
            <v>JUNTA DRESSERCOM HARNESS, FABRICADA EM AÇO CARBONO ASTM A 36, DN 600mm, DIMENSÕES CONFORME AWWA M 11, REVESTIMENTO INTERNO CONFORME AWWA C - 210 E EXTERNO CONFORME AWWA C - 204</v>
          </cell>
          <cell r="C18299" t="str">
            <v>UN</v>
          </cell>
          <cell r="D18299">
            <v>9294.67</v>
          </cell>
        </row>
        <row r="18300">
          <cell r="A18300" t="str">
            <v>I3892</v>
          </cell>
          <cell r="B18300" t="str">
            <v>JUNTA GIBAULT DN 100</v>
          </cell>
          <cell r="C18300" t="str">
            <v>UN</v>
          </cell>
          <cell r="D18300">
            <v>180.07</v>
          </cell>
        </row>
        <row r="18301">
          <cell r="A18301" t="str">
            <v>I3893</v>
          </cell>
          <cell r="B18301" t="str">
            <v>JUNTA GIBAULT DN 150</v>
          </cell>
          <cell r="C18301" t="str">
            <v>UN</v>
          </cell>
          <cell r="D18301">
            <v>305.37</v>
          </cell>
        </row>
        <row r="18302">
          <cell r="A18302" t="str">
            <v>I3894</v>
          </cell>
          <cell r="B18302" t="str">
            <v>JUNTA GIBAULT DN 200</v>
          </cell>
          <cell r="C18302" t="str">
            <v>UN</v>
          </cell>
          <cell r="D18302">
            <v>356.95</v>
          </cell>
        </row>
        <row r="18303">
          <cell r="A18303" t="str">
            <v>I3895</v>
          </cell>
          <cell r="B18303" t="str">
            <v>JUNTA GIBAULT DN 250</v>
          </cell>
          <cell r="C18303" t="str">
            <v>UN</v>
          </cell>
          <cell r="D18303">
            <v>476.58</v>
          </cell>
        </row>
        <row r="18304">
          <cell r="A18304" t="str">
            <v>I3896</v>
          </cell>
          <cell r="B18304" t="str">
            <v>JUNTA GIBAULT DN 300</v>
          </cell>
          <cell r="C18304" t="str">
            <v>UN</v>
          </cell>
          <cell r="D18304">
            <v>611.36</v>
          </cell>
        </row>
        <row r="18305">
          <cell r="A18305" t="str">
            <v>I3897</v>
          </cell>
          <cell r="B18305" t="str">
            <v>JUNTA GIBAULT DN 350</v>
          </cell>
          <cell r="C18305" t="str">
            <v>UN</v>
          </cell>
          <cell r="D18305">
            <v>953.55</v>
          </cell>
        </row>
        <row r="18306">
          <cell r="A18306" t="str">
            <v>I3898</v>
          </cell>
          <cell r="B18306" t="str">
            <v>JUNTA GIBAULT DN 400</v>
          </cell>
          <cell r="C18306" t="str">
            <v>UN</v>
          </cell>
          <cell r="D18306">
            <v>1052.08</v>
          </cell>
        </row>
        <row r="18307">
          <cell r="A18307" t="str">
            <v>I3899</v>
          </cell>
          <cell r="B18307" t="str">
            <v>JUNTA GIBAULT DN 450</v>
          </cell>
          <cell r="C18307" t="str">
            <v>UN</v>
          </cell>
          <cell r="D18307">
            <v>1748.21</v>
          </cell>
        </row>
        <row r="18308">
          <cell r="A18308" t="str">
            <v>I3890</v>
          </cell>
          <cell r="B18308" t="str">
            <v>JUNTA GIBAULT DN 50</v>
          </cell>
          <cell r="C18308" t="str">
            <v>UN</v>
          </cell>
          <cell r="D18308">
            <v>123.73</v>
          </cell>
        </row>
        <row r="18309">
          <cell r="A18309" t="str">
            <v>I3900</v>
          </cell>
          <cell r="B18309" t="str">
            <v>JUNTA GIBAULT DN 500</v>
          </cell>
          <cell r="C18309" t="str">
            <v>UN</v>
          </cell>
          <cell r="D18309">
            <v>1896.5</v>
          </cell>
        </row>
        <row r="18310">
          <cell r="A18310" t="str">
            <v>I3901</v>
          </cell>
          <cell r="B18310" t="str">
            <v>JUNTA GIBAULT DN 600</v>
          </cell>
          <cell r="C18310" t="str">
            <v>UN</v>
          </cell>
          <cell r="D18310">
            <v>2394.5100000000002</v>
          </cell>
        </row>
        <row r="18311">
          <cell r="A18311" t="str">
            <v>I3891</v>
          </cell>
          <cell r="B18311" t="str">
            <v>JUNTA GIBAULT DN 75</v>
          </cell>
          <cell r="C18311" t="str">
            <v>UN</v>
          </cell>
          <cell r="D18311">
            <v>141.85</v>
          </cell>
        </row>
        <row r="18312">
          <cell r="A18312" t="str">
            <v>I7131</v>
          </cell>
          <cell r="B18312" t="str">
            <v>JUNTA GIBAULT DN 80</v>
          </cell>
          <cell r="C18312" t="str">
            <v>UN</v>
          </cell>
          <cell r="D18312">
            <v>152.47999999999999</v>
          </cell>
        </row>
        <row r="18313">
          <cell r="A18313" t="str">
            <v>I7491</v>
          </cell>
          <cell r="B18313" t="str">
            <v>JUNTA JEENE JJ 5070 VV</v>
          </cell>
          <cell r="C18313" t="str">
            <v>M</v>
          </cell>
          <cell r="D18313">
            <v>436.62</v>
          </cell>
        </row>
        <row r="18314">
          <cell r="A18314" t="str">
            <v>I1316</v>
          </cell>
          <cell r="B18314" t="str">
            <v>JUNTA PLASTICA 'I' 27MM PARA PISOS</v>
          </cell>
          <cell r="C18314" t="str">
            <v>M</v>
          </cell>
          <cell r="D18314">
            <v>1</v>
          </cell>
        </row>
        <row r="18315">
          <cell r="A18315" t="str">
            <v>I1317</v>
          </cell>
          <cell r="B18315" t="str">
            <v>JUNTA PLASTICA 3/4''X1/8'' PARA PISOS</v>
          </cell>
          <cell r="C18315" t="str">
            <v>M</v>
          </cell>
          <cell r="D18315">
            <v>1</v>
          </cell>
        </row>
        <row r="18316">
          <cell r="A18316" t="str">
            <v>I2518</v>
          </cell>
          <cell r="B18316" t="str">
            <v>JUNTA TRAFLEX-TR-CS</v>
          </cell>
          <cell r="C18316" t="str">
            <v>M</v>
          </cell>
          <cell r="D18316">
            <v>36.799999999999997</v>
          </cell>
        </row>
        <row r="18317">
          <cell r="A18317" t="str">
            <v>I2702</v>
          </cell>
          <cell r="B18317" t="str">
            <v>JUROS</v>
          </cell>
          <cell r="C18317" t="str">
            <v>H</v>
          </cell>
          <cell r="D18317">
            <v>1</v>
          </cell>
        </row>
        <row r="18318">
          <cell r="A18318" t="str">
            <v>I8915</v>
          </cell>
          <cell r="B18318" t="str">
            <v>KIT ACÚSTICO ATENUADOR DE RUÍDOS P/ ENTRADA AR FRIO E SAÍDA AR QUENTE C/ PORTA ACÚSTICA 1,20X2,10M</v>
          </cell>
          <cell r="C18318" t="str">
            <v>UN</v>
          </cell>
          <cell r="D18318">
            <v>11592.12</v>
          </cell>
        </row>
        <row r="18319">
          <cell r="A18319" t="str">
            <v>I8383</v>
          </cell>
          <cell r="B18319" t="str">
            <v>KIT CAVALETE POLIPROPILENO 3/4" - P002 (CONEXÕES C/REFORÇO BLIN)</v>
          </cell>
          <cell r="C18319" t="str">
            <v>UN</v>
          </cell>
          <cell r="D18319">
            <v>28.37</v>
          </cell>
        </row>
        <row r="18320">
          <cell r="A18320" t="str">
            <v>I8384</v>
          </cell>
          <cell r="B18320" t="str">
            <v>KIT CAVALETE POLIPROPILENO 3/4" - P003 (CONEXÕES C/REFORÇO BLIN)</v>
          </cell>
          <cell r="C18320" t="str">
            <v>UN</v>
          </cell>
          <cell r="D18320">
            <v>36.6</v>
          </cell>
        </row>
        <row r="18321">
          <cell r="A18321" t="str">
            <v>I8385</v>
          </cell>
          <cell r="B18321" t="str">
            <v>KIT CAVALETE POLIPROPILENO 3/4" - P005 (CONEXÕES C/REFORÇO BLIN)</v>
          </cell>
          <cell r="C18321" t="str">
            <v>UN</v>
          </cell>
          <cell r="D18321">
            <v>43.71</v>
          </cell>
        </row>
        <row r="18322">
          <cell r="A18322" t="str">
            <v>I2938</v>
          </cell>
          <cell r="B18322" t="str">
            <v>KIT CAVALETE PVC 3/4"-P002(CONEXÕES C/REFORÇO BLIN)</v>
          </cell>
          <cell r="C18322" t="str">
            <v>UN</v>
          </cell>
          <cell r="D18322">
            <v>16.93</v>
          </cell>
        </row>
        <row r="18323">
          <cell r="A18323" t="str">
            <v>I2939</v>
          </cell>
          <cell r="B18323" t="str">
            <v>KIT CAVALETE PVC 3/4"-P003(CONEXÕES C/REFORÇO BLIN)</v>
          </cell>
          <cell r="C18323" t="str">
            <v>UN</v>
          </cell>
          <cell r="D18323">
            <v>55.77</v>
          </cell>
        </row>
        <row r="18324">
          <cell r="A18324" t="str">
            <v>I2940</v>
          </cell>
          <cell r="B18324" t="str">
            <v>KIT CAVALETE PVC 3/4"-P005(CONEXÕES C/REFORÇO BLIN)</v>
          </cell>
          <cell r="C18324" t="str">
            <v>UN</v>
          </cell>
          <cell r="D18324">
            <v>47.95</v>
          </cell>
        </row>
        <row r="18325">
          <cell r="A18325" t="str">
            <v>I7397</v>
          </cell>
          <cell r="B18325" t="str">
            <v>KIT CONECTOR SN-10, 5kV-20A, CABO 10mm²</v>
          </cell>
          <cell r="C18325" t="str">
            <v>UN</v>
          </cell>
          <cell r="D18325">
            <v>52.46</v>
          </cell>
        </row>
        <row r="18326">
          <cell r="A18326" t="str">
            <v>I7995</v>
          </cell>
          <cell r="B18326" t="str">
            <v>KIT DE DOSAGEM CLORO COM TANQUE DE 500L, BOMBA DOSADORA E AGITADOR, COMPLETO</v>
          </cell>
          <cell r="C18326" t="str">
            <v>UN</v>
          </cell>
          <cell r="D18326">
            <v>14737.8</v>
          </cell>
        </row>
        <row r="18327">
          <cell r="A18327" t="str">
            <v>I7997</v>
          </cell>
          <cell r="B18327" t="str">
            <v>KIT DE DOSAGEM DE CLORO COM TANQUE DE 1000L, BOMBA DOSADORA E AGITADOR, COMPLETO</v>
          </cell>
          <cell r="C18327" t="str">
            <v>UN</v>
          </cell>
          <cell r="D18327">
            <v>17278.8</v>
          </cell>
        </row>
        <row r="18328">
          <cell r="A18328" t="str">
            <v>I7998</v>
          </cell>
          <cell r="B18328" t="str">
            <v>KIT DE DOSAGEM DE CLORO COM TANQUE DE 1500L, BOMBA DOSADORA E AGITADOR, COMPLETO</v>
          </cell>
          <cell r="C18328" t="str">
            <v>UN</v>
          </cell>
          <cell r="D18328">
            <v>19142.2</v>
          </cell>
        </row>
        <row r="18329">
          <cell r="A18329" t="str">
            <v>I7993</v>
          </cell>
          <cell r="B18329" t="str">
            <v>KIT DE DOSAGEM DE CLORO COM TANQUE DE 150L, BOMBA DOSADORA E AGITADOR, COMPLETO</v>
          </cell>
          <cell r="C18329" t="str">
            <v>UN</v>
          </cell>
          <cell r="D18329">
            <v>9147.6</v>
          </cell>
        </row>
        <row r="18330">
          <cell r="A18330" t="str">
            <v>I7999</v>
          </cell>
          <cell r="B18330" t="str">
            <v>KIT DE DOSAGEM DE CLORO COM TANQUE DE 2000L, BOMBA DOSADORA E AGITADOR, COMPLETO</v>
          </cell>
          <cell r="C18330" t="str">
            <v>UN</v>
          </cell>
          <cell r="D18330">
            <v>25071.200000000001</v>
          </cell>
        </row>
        <row r="18331">
          <cell r="A18331" t="str">
            <v>I7994</v>
          </cell>
          <cell r="B18331" t="str">
            <v>KIT DE DOSAGEM DE CLORO COM TANQUE DE 250L, BOMBA DOSADORA E AGITADOR, COMPLETO</v>
          </cell>
          <cell r="C18331" t="str">
            <v>UN</v>
          </cell>
          <cell r="D18331">
            <v>9147.6</v>
          </cell>
        </row>
        <row r="18332">
          <cell r="A18332" t="str">
            <v>I8000</v>
          </cell>
          <cell r="B18332" t="str">
            <v>KIT DE DOSAGEM DE CLORO COM TANQUE DE 5000L, BOMBA DOSADORA E AGITADOR, COMPLETO</v>
          </cell>
          <cell r="C18332" t="str">
            <v>UN</v>
          </cell>
          <cell r="D18332">
            <v>37437.4</v>
          </cell>
        </row>
        <row r="18333">
          <cell r="A18333" t="str">
            <v>I7992</v>
          </cell>
          <cell r="B18333" t="str">
            <v>KIT DE DOSAGEM DE CLORO COM TANQUE DE 70L, BOMBA DOSADORA E AGITADOR, COMPLETO</v>
          </cell>
          <cell r="C18333" t="str">
            <v>UN</v>
          </cell>
          <cell r="D18333">
            <v>6437.2</v>
          </cell>
        </row>
        <row r="18334">
          <cell r="A18334" t="str">
            <v>I7996</v>
          </cell>
          <cell r="B18334" t="str">
            <v>KIT DE DOSAGEM DE CLORO COM TANQUE DE 750L, BOMBA DOSADORA E AGITADOR, COMPLETO</v>
          </cell>
          <cell r="C18334" t="str">
            <v>UN</v>
          </cell>
          <cell r="D18334">
            <v>16770.599999999999</v>
          </cell>
        </row>
        <row r="18335">
          <cell r="A18335" t="str">
            <v>I6302</v>
          </cell>
          <cell r="B18335" t="str">
            <v>KIT DE DOSAGEM DE SULFATO DE ALUMÍNIO OU CAL  COM TANQUE DE 500L, BOMBA DOSADORA E AGITADOR, COMPLETO</v>
          </cell>
          <cell r="C18335" t="str">
            <v>UN</v>
          </cell>
          <cell r="D18335">
            <v>13564.1</v>
          </cell>
        </row>
        <row r="18336">
          <cell r="A18336" t="str">
            <v>I6304</v>
          </cell>
          <cell r="B18336" t="str">
            <v>KIT DE DOSAGEM DE SULFATO DE ALUMÍNIO OU CAL COM TANQUE DE 1000L, BOMBA DOSADORA E AGITADOR, COMPLETO</v>
          </cell>
          <cell r="C18336" t="str">
            <v>UN</v>
          </cell>
          <cell r="D18336">
            <v>16044.6</v>
          </cell>
        </row>
        <row r="18337">
          <cell r="A18337" t="str">
            <v>I6305</v>
          </cell>
          <cell r="B18337" t="str">
            <v>KIT DE DOSAGEM DE SULFATO DE ALUMÍNIO OU CAL COM TANQUE DE 1500L, BOMBA DOSADORA E AGITADOR, COMPLETO</v>
          </cell>
          <cell r="C18337" t="str">
            <v>UN</v>
          </cell>
          <cell r="D18337">
            <v>17774.900000000001</v>
          </cell>
        </row>
        <row r="18338">
          <cell r="A18338" t="str">
            <v>I7991</v>
          </cell>
          <cell r="B18338" t="str">
            <v>KIT DE DOSAGEM DE SULFATO DE ALUMÍNIO OU CAL COM TANQUE DE 150L, BOMBA DOSADORA E AGITADOR, COMPLETO</v>
          </cell>
          <cell r="C18338" t="str">
            <v>UN</v>
          </cell>
          <cell r="D18338">
            <v>8494.2000000000007</v>
          </cell>
        </row>
        <row r="18339">
          <cell r="A18339" t="str">
            <v>I6306</v>
          </cell>
          <cell r="B18339" t="str">
            <v>KIT DE DOSAGEM DE SULFATO DE ALUMÍNIO OU CAL COM TANQUE DE 2000L, BOMBA DOSADORA E AGITADOR, COMPLETO</v>
          </cell>
          <cell r="C18339" t="str">
            <v>UN</v>
          </cell>
          <cell r="D18339">
            <v>23280.400000000001</v>
          </cell>
        </row>
        <row r="18340">
          <cell r="A18340" t="str">
            <v>I6301</v>
          </cell>
          <cell r="B18340" t="str">
            <v>KIT DE DOSAGEM DE SULFATO DE ALUMÍNIO OU CAL COM TANQUE DE 250L, BOMBA DOSADORA E AGITADOR, COMPLETO</v>
          </cell>
          <cell r="C18340" t="str">
            <v>UN</v>
          </cell>
          <cell r="D18340">
            <v>8494.2000000000007</v>
          </cell>
        </row>
        <row r="18341">
          <cell r="A18341" t="str">
            <v>I6307</v>
          </cell>
          <cell r="B18341" t="str">
            <v>KIT DE DOSAGEM DE SULFATO DE ALUMÍNIO OU CAL COM TANQUE DE 5000L, BOMBA DOSADORA E AGITADOR, COMPLETO</v>
          </cell>
          <cell r="C18341" t="str">
            <v>UN</v>
          </cell>
          <cell r="D18341">
            <v>34763.300000000003</v>
          </cell>
        </row>
        <row r="18342">
          <cell r="A18342" t="str">
            <v>I7990</v>
          </cell>
          <cell r="B18342" t="str">
            <v>KIT DE DOSAGEM DE SULFATO DE ALUMÍNIO OU CAL COM TANQUE DE 70L, BOMBA DOSADORA E AGITADOR, COMPLETO</v>
          </cell>
          <cell r="C18342" t="str">
            <v>UN</v>
          </cell>
          <cell r="D18342">
            <v>5977.4</v>
          </cell>
        </row>
        <row r="18343">
          <cell r="A18343" t="str">
            <v>I6303</v>
          </cell>
          <cell r="B18343" t="str">
            <v>KIT DE DOSAGEM DE SULFATO DE ALUMÍNIO OU CAL COM TANQUE DE 750L, BOMBA DOSADORA E AGITADOR, COMPLETO</v>
          </cell>
          <cell r="C18343" t="str">
            <v>UN</v>
          </cell>
          <cell r="D18343">
            <v>15572.7</v>
          </cell>
        </row>
        <row r="18344">
          <cell r="A18344" t="str">
            <v>I8578</v>
          </cell>
          <cell r="B18344" t="str">
            <v>KIT DE RELIGAÇÃO DE ÁGUA</v>
          </cell>
          <cell r="C18344" t="str">
            <v>UN</v>
          </cell>
          <cell r="D18344">
            <v>2.5499999999999998</v>
          </cell>
        </row>
        <row r="18345">
          <cell r="A18345" t="str">
            <v>I6042</v>
          </cell>
          <cell r="B18345" t="str">
            <v>KIT DE VEDAÇÃO P/ CORTE DE LIGAÇÃO</v>
          </cell>
          <cell r="C18345" t="str">
            <v>UN</v>
          </cell>
          <cell r="D18345">
            <v>5.47</v>
          </cell>
        </row>
        <row r="18346">
          <cell r="A18346" t="str">
            <v>I8959</v>
          </cell>
          <cell r="B18346" t="str">
            <v>KIT MEDIÇÃO COMPARADOR DE CLORO E PH</v>
          </cell>
          <cell r="C18346" t="str">
            <v>UN</v>
          </cell>
          <cell r="D18346">
            <v>46.95</v>
          </cell>
        </row>
        <row r="18347">
          <cell r="A18347" t="str">
            <v>I7528</v>
          </cell>
          <cell r="B18347" t="str">
            <v>KIT P/ DEPOSIÇÃO DE CARTÕES</v>
          </cell>
          <cell r="C18347" t="str">
            <v>UN</v>
          </cell>
          <cell r="D18347">
            <v>822.14</v>
          </cell>
        </row>
        <row r="18348">
          <cell r="A18348" t="str">
            <v>I6191</v>
          </cell>
          <cell r="B18348" t="str">
            <v>KIT P/ TERMINAL TERMOCONTRÁTIL P/ CABO 8,7 - 15 kV - Ø 240 mm²</v>
          </cell>
          <cell r="C18348" t="str">
            <v>UN</v>
          </cell>
          <cell r="D18348">
            <v>919.2</v>
          </cell>
        </row>
        <row r="18349">
          <cell r="A18349" t="str">
            <v>I6199</v>
          </cell>
          <cell r="B18349" t="str">
            <v>KIT P/ TERMINAL TERMOCONTRÁTIL P/ CABO 8,7 - 15 kV - Ø 25 mm²</v>
          </cell>
          <cell r="C18349" t="str">
            <v>UN</v>
          </cell>
          <cell r="D18349">
            <v>650.70000000000005</v>
          </cell>
        </row>
        <row r="18350">
          <cell r="A18350" t="str">
            <v>I6180</v>
          </cell>
          <cell r="B18350" t="str">
            <v>KIT P/ TERMINAL TERMOCONTRÁTIL P/ CABO 8,7 - 15 kV - Ø 35 mm²</v>
          </cell>
          <cell r="C18350" t="str">
            <v>UN</v>
          </cell>
          <cell r="D18350">
            <v>650.70000000000005</v>
          </cell>
        </row>
        <row r="18351">
          <cell r="A18351" t="str">
            <v>I6200</v>
          </cell>
          <cell r="B18351" t="str">
            <v>KIT P/ TERMINAL TERMOCONTRÁTIL P/ CABO 8,7 - 15 kV - Ø 50 mm²</v>
          </cell>
          <cell r="C18351" t="str">
            <v>UN</v>
          </cell>
          <cell r="D18351">
            <v>757.5</v>
          </cell>
        </row>
        <row r="18352">
          <cell r="A18352" t="str">
            <v>I6181</v>
          </cell>
          <cell r="B18352" t="str">
            <v>KIT P/ TERMINAL TERMOCONTRÁTIL P/ CABO 8,7 - 15 kV - Ø 70 mm²</v>
          </cell>
          <cell r="C18352" t="str">
            <v>UN</v>
          </cell>
          <cell r="D18352">
            <v>770.4</v>
          </cell>
        </row>
        <row r="18353">
          <cell r="A18353" t="str">
            <v>I8594</v>
          </cell>
          <cell r="B18353" t="str">
            <v>LABORATORISTA</v>
          </cell>
          <cell r="C18353" t="str">
            <v>HxMÊS</v>
          </cell>
          <cell r="D18353">
            <v>3922.7912000000001</v>
          </cell>
        </row>
        <row r="18354">
          <cell r="A18354" t="str">
            <v>I2953</v>
          </cell>
          <cell r="B18354" t="str">
            <v>LACRE DE SEGURANÇA TERMOPLÁSTICO C/ARAME, P.CAGECE</v>
          </cell>
          <cell r="C18354" t="str">
            <v>MIL</v>
          </cell>
          <cell r="D18354">
            <v>176.2</v>
          </cell>
        </row>
        <row r="18355">
          <cell r="A18355" t="str">
            <v>I1328</v>
          </cell>
          <cell r="B18355" t="str">
            <v>LADRILHISTA</v>
          </cell>
          <cell r="C18355" t="str">
            <v>H</v>
          </cell>
          <cell r="D18355">
            <v>6.49</v>
          </cell>
        </row>
        <row r="18356">
          <cell r="A18356" t="str">
            <v>I1332</v>
          </cell>
          <cell r="B18356" t="str">
            <v>LADRILHO HIDRAULICO DE UMA COR</v>
          </cell>
          <cell r="C18356" t="str">
            <v>M2</v>
          </cell>
          <cell r="D18356">
            <v>34.67</v>
          </cell>
        </row>
        <row r="18357">
          <cell r="A18357" t="str">
            <v>I7966</v>
          </cell>
          <cell r="B18357" t="str">
            <v>LAJE DE FUNDO P/ FOSSA DE D=1,20M, E=0,10M</v>
          </cell>
          <cell r="C18357" t="str">
            <v>UN</v>
          </cell>
          <cell r="D18357">
            <v>128.66999999999999</v>
          </cell>
        </row>
        <row r="18358">
          <cell r="A18358" t="str">
            <v>I8267</v>
          </cell>
          <cell r="B18358" t="str">
            <v>LAJE PRÉ-FABRICADA COMUM DE 8 cm P/ FÔRRO - VÃO ACIMA DE 4,01 m</v>
          </cell>
          <cell r="C18358" t="str">
            <v>M2</v>
          </cell>
          <cell r="D18358">
            <v>29</v>
          </cell>
        </row>
        <row r="18359">
          <cell r="A18359" t="str">
            <v>I8276</v>
          </cell>
          <cell r="B18359" t="str">
            <v>LAJE PRÉ-FABRICADA COMUM DE 8 cm P/ FÔRRO - VÃO ATÉ 2 m</v>
          </cell>
          <cell r="C18359" t="str">
            <v>M2</v>
          </cell>
          <cell r="D18359">
            <v>22</v>
          </cell>
        </row>
        <row r="18360">
          <cell r="A18360" t="str">
            <v>I8265</v>
          </cell>
          <cell r="B18360" t="str">
            <v>LAJE PRÉ-FABRICADA COMUM DE 8 cm P/ FÔRRO - VÃO ATÉ 2,01 A 3 m</v>
          </cell>
          <cell r="C18360" t="str">
            <v>M2</v>
          </cell>
          <cell r="D18360">
            <v>25</v>
          </cell>
        </row>
        <row r="18361">
          <cell r="A18361" t="str">
            <v>I8266</v>
          </cell>
          <cell r="B18361" t="str">
            <v>LAJE PRÉ-FABRICADA COMUM DE 8 cm P/ FÔRRO - VÃO DE 3,01 A 4 m</v>
          </cell>
          <cell r="C18361" t="str">
            <v>M2</v>
          </cell>
          <cell r="D18361">
            <v>26</v>
          </cell>
        </row>
        <row r="18362">
          <cell r="A18362" t="str">
            <v>I8264</v>
          </cell>
          <cell r="B18362" t="str">
            <v>LAJE PRÉ-FABRICADA COMUM DE 8 cm P/ PISO - VÃO ACIMA DE 4,01 m</v>
          </cell>
          <cell r="C18362" t="str">
            <v>M2</v>
          </cell>
          <cell r="D18362">
            <v>32</v>
          </cell>
        </row>
        <row r="18363">
          <cell r="A18363" t="str">
            <v>I8275</v>
          </cell>
          <cell r="B18363" t="str">
            <v>LAJE PRÉ-FABRICADA COMUM DE 8 cm P/ PISO - VÃO ATÉ 2 m</v>
          </cell>
          <cell r="C18363" t="str">
            <v>M2</v>
          </cell>
          <cell r="D18363">
            <v>23</v>
          </cell>
        </row>
        <row r="18364">
          <cell r="A18364" t="str">
            <v>I8262</v>
          </cell>
          <cell r="B18364" t="str">
            <v>LAJE PRÉ-FABRICADA COMUM DE 8 cm P/ PISO - VÃO DE 2,01 A 3 m</v>
          </cell>
          <cell r="C18364" t="str">
            <v>M2</v>
          </cell>
          <cell r="D18364">
            <v>26.3</v>
          </cell>
        </row>
        <row r="18365">
          <cell r="A18365" t="str">
            <v>I8263</v>
          </cell>
          <cell r="B18365" t="str">
            <v>LAJE PRÉ-FABRICADA COMUM DE 8 cm P/ PISO - VÃO DE 3,01 A 4 m</v>
          </cell>
          <cell r="C18365" t="str">
            <v>M2</v>
          </cell>
          <cell r="D18365">
            <v>29</v>
          </cell>
        </row>
        <row r="18366">
          <cell r="A18366" t="str">
            <v>I1339</v>
          </cell>
          <cell r="B18366" t="str">
            <v>LAJE PRE-FABRICADA DE 8CM</v>
          </cell>
          <cell r="C18366" t="str">
            <v>M2</v>
          </cell>
          <cell r="D18366">
            <v>22</v>
          </cell>
        </row>
        <row r="18367">
          <cell r="A18367" t="str">
            <v>I8285</v>
          </cell>
          <cell r="B18367" t="str">
            <v>LAJE PRÉ-FABRICADA TRELIÇADA P/ FÔRRO, DE 12 cm DE ALTURA E 4 cm DE CAPEADO - VÃO ACIMA DE 5,01 m</v>
          </cell>
          <cell r="C18367" t="str">
            <v>M2</v>
          </cell>
          <cell r="D18367">
            <v>38.67</v>
          </cell>
        </row>
        <row r="18368">
          <cell r="A18368" t="str">
            <v>I8282</v>
          </cell>
          <cell r="B18368" t="str">
            <v>LAJE PRÉ-FABRICADA TRELIÇADA P/ FÔRRO, DE 8 cm DE ALTURA E 2 cm DE CAPEADO - VÃO ATÉ 3 m</v>
          </cell>
          <cell r="C18368" t="str">
            <v>M2</v>
          </cell>
          <cell r="D18368">
            <v>30</v>
          </cell>
        </row>
        <row r="18369">
          <cell r="A18369" t="str">
            <v>I8283</v>
          </cell>
          <cell r="B18369" t="str">
            <v>LAJE PRÉ-FABRICADA TRELIÇADA P/ FÔRRO, DE 8 cm DE ALTURA E 2 cm DE CAPEADO - VÃO DE 3,01 A 4,0 m</v>
          </cell>
          <cell r="C18369" t="str">
            <v>M2</v>
          </cell>
          <cell r="D18369">
            <v>32</v>
          </cell>
        </row>
        <row r="18370">
          <cell r="A18370" t="str">
            <v>I8284</v>
          </cell>
          <cell r="B18370" t="str">
            <v>LAJE PRÉ-FABRICADA TRELIÇADA P/ FÔRRO, DE 8 cm DE ALTURA E 2 cm DE CAPEADO - VÃO DE 4,01 A 5,0 m</v>
          </cell>
          <cell r="C18370" t="str">
            <v>M2</v>
          </cell>
          <cell r="D18370">
            <v>33</v>
          </cell>
        </row>
        <row r="18371">
          <cell r="A18371" t="str">
            <v>I8281</v>
          </cell>
          <cell r="B18371" t="str">
            <v>LAJE PRÉ-FABRICADA TRELIÇADA P/ PISO, DE 12 cm DE ALTURA E 4 cm DE CAPEADO - VÃO ACIMA 5,01 m</v>
          </cell>
          <cell r="C18371" t="str">
            <v>M2</v>
          </cell>
          <cell r="D18371">
            <v>44.63</v>
          </cell>
        </row>
        <row r="18372">
          <cell r="A18372" t="str">
            <v>I8277</v>
          </cell>
          <cell r="B18372" t="str">
            <v>LAJE PRÉ-FABRICADA TRELIÇADA P/ PISO, DE 8 cm DE ALTURA E 2 cm DE CAPEADO - VÃO ATÉ 2 m</v>
          </cell>
          <cell r="C18372" t="str">
            <v>M2</v>
          </cell>
          <cell r="D18372">
            <v>30</v>
          </cell>
        </row>
        <row r="18373">
          <cell r="A18373" t="str">
            <v>I8278</v>
          </cell>
          <cell r="B18373" t="str">
            <v>LAJE PRÉ-FABRICADA TRELIÇADA P/ PISO, DE 8 cm DE ALTURA E 2 cm DE CAPEADO - VÃO DE 2,01 A 3,0 m</v>
          </cell>
          <cell r="C18373" t="str">
            <v>M2</v>
          </cell>
          <cell r="D18373">
            <v>34</v>
          </cell>
        </row>
        <row r="18374">
          <cell r="A18374" t="str">
            <v>I8279</v>
          </cell>
          <cell r="B18374" t="str">
            <v xml:space="preserve">LAJE PRÉ-FABRICADA TRELIÇADA P/ PISO, DE 8 cm DE ALTURA E 2 cm DE CAPEADO - </v>
          </cell>
          <cell r="C18374" t="str">
            <v>M2</v>
          </cell>
          <cell r="D18374">
            <v>38</v>
          </cell>
        </row>
        <row r="18376">
          <cell r="B18376" t="str">
            <v>VÃO DE 3,01 A 4,0 m</v>
          </cell>
        </row>
        <row r="18377">
          <cell r="A18377" t="str">
            <v>I8280</v>
          </cell>
          <cell r="B18377" t="str">
            <v>LAJE PRÉ-FABRICADA TRELIÇADA P/ PISO, DE 8 cm DE ALTURA E 2 cm DE CAPEADO - VÃO DE 4,01 A 5,0 m</v>
          </cell>
          <cell r="C18377" t="str">
            <v>M2</v>
          </cell>
          <cell r="D18377">
            <v>40</v>
          </cell>
        </row>
        <row r="18378">
          <cell r="A18378" t="str">
            <v>I1341</v>
          </cell>
          <cell r="B18378" t="str">
            <v>LAJOTA PRE-MOLDADA DE CONCRETO E = 5cm</v>
          </cell>
          <cell r="C18378" t="str">
            <v>M2</v>
          </cell>
          <cell r="D18378">
            <v>19.5</v>
          </cell>
        </row>
        <row r="18379">
          <cell r="A18379" t="str">
            <v>I2480</v>
          </cell>
          <cell r="B18379" t="str">
            <v>LAMBRI 7x1cm EM ANGELIM</v>
          </cell>
          <cell r="C18379" t="str">
            <v>M2</v>
          </cell>
          <cell r="D18379">
            <v>66.099999999999994</v>
          </cell>
        </row>
        <row r="18380">
          <cell r="A18380" t="str">
            <v>I2372</v>
          </cell>
          <cell r="B18380" t="str">
            <v>LÂMINA DE SERRA PARA PVC</v>
          </cell>
          <cell r="C18380" t="str">
            <v>UN</v>
          </cell>
          <cell r="D18380">
            <v>4.5999999999999996</v>
          </cell>
        </row>
        <row r="18381">
          <cell r="A18381" t="str">
            <v>I1342</v>
          </cell>
          <cell r="B18381" t="str">
            <v>LAMINADO MELAMINICO,  ESP.=1MM</v>
          </cell>
          <cell r="C18381" t="str">
            <v>M2</v>
          </cell>
          <cell r="D18381">
            <v>27.94</v>
          </cell>
        </row>
        <row r="18382">
          <cell r="A18382" t="str">
            <v>I7388</v>
          </cell>
          <cell r="B18382" t="str">
            <v>LÂMPADA 30W-6.6A, BASE MÉDIUM PREFOCUS</v>
          </cell>
          <cell r="C18382" t="str">
            <v>UN</v>
          </cell>
          <cell r="D18382">
            <v>110</v>
          </cell>
        </row>
        <row r="18383">
          <cell r="A18383" t="str">
            <v>I7389</v>
          </cell>
          <cell r="B18383" t="str">
            <v>LÂMPADA 45W-6.6A, BASE MÉDIUM PREFOCUS</v>
          </cell>
          <cell r="C18383" t="str">
            <v>UN</v>
          </cell>
          <cell r="D18383">
            <v>110</v>
          </cell>
        </row>
        <row r="18384">
          <cell r="A18384" t="str">
            <v>I1462</v>
          </cell>
          <cell r="B18384" t="str">
            <v>LÂMPADA DE SEGURANÇA RED. STANDART 13,9CM</v>
          </cell>
          <cell r="C18384" t="str">
            <v>UN</v>
          </cell>
          <cell r="D18384">
            <v>277.47000000000003</v>
          </cell>
        </row>
        <row r="18385">
          <cell r="A18385" t="str">
            <v>I7924</v>
          </cell>
          <cell r="B18385" t="str">
            <v>LÂMPADA FLUORESCENTE 32W/3000K MAIS REATOR ELETRÔNICO FIXADOS SOBRE LANÇA</v>
          </cell>
          <cell r="C18385" t="str">
            <v>UN</v>
          </cell>
          <cell r="D18385">
            <v>34.47</v>
          </cell>
        </row>
        <row r="18386">
          <cell r="A18386" t="str">
            <v>I1463</v>
          </cell>
          <cell r="B18386" t="str">
            <v>LÂMPADA FLUORESCENTE DE 16W</v>
          </cell>
          <cell r="C18386" t="str">
            <v>UN</v>
          </cell>
          <cell r="D18386">
            <v>8.6</v>
          </cell>
        </row>
        <row r="18387">
          <cell r="A18387" t="str">
            <v>I1464</v>
          </cell>
          <cell r="B18387" t="str">
            <v>LÂMPADA FLUORESCENTE DE 32 W</v>
          </cell>
          <cell r="C18387" t="str">
            <v>UN</v>
          </cell>
          <cell r="D18387">
            <v>8.6</v>
          </cell>
        </row>
        <row r="18388">
          <cell r="A18388" t="str">
            <v>I1465</v>
          </cell>
          <cell r="B18388" t="str">
            <v>LÂMPADA FLUORESCENTE PL - 13W</v>
          </cell>
          <cell r="C18388" t="str">
            <v>UN</v>
          </cell>
          <cell r="D18388">
            <v>13.79</v>
          </cell>
        </row>
        <row r="18389">
          <cell r="A18389" t="str">
            <v>I1466</v>
          </cell>
          <cell r="B18389" t="str">
            <v>LÂMPADA FLUORESCENTE PL - 15W</v>
          </cell>
          <cell r="C18389" t="str">
            <v>UN</v>
          </cell>
          <cell r="D18389">
            <v>15.2</v>
          </cell>
        </row>
        <row r="18390">
          <cell r="A18390" t="str">
            <v>I1467</v>
          </cell>
          <cell r="B18390" t="str">
            <v>LÂMPADA FLUORESCENTE PL - 9W</v>
          </cell>
          <cell r="C18390" t="str">
            <v>UN</v>
          </cell>
          <cell r="D18390">
            <v>13.79</v>
          </cell>
        </row>
        <row r="18391">
          <cell r="A18391" t="str">
            <v>I1468</v>
          </cell>
          <cell r="B18391" t="str">
            <v>LÂMPADA FLURESCENTE PL - 18W</v>
          </cell>
          <cell r="C18391" t="str">
            <v>UN</v>
          </cell>
          <cell r="D18391">
            <v>15.2</v>
          </cell>
        </row>
        <row r="18392">
          <cell r="A18392" t="str">
            <v>I1469</v>
          </cell>
          <cell r="B18392" t="str">
            <v>LÂMPADA HALOGENA DE 1000W</v>
          </cell>
          <cell r="C18392" t="str">
            <v>UN</v>
          </cell>
          <cell r="D18392">
            <v>32.270000000000003</v>
          </cell>
        </row>
        <row r="18393">
          <cell r="A18393" t="str">
            <v>I1470</v>
          </cell>
          <cell r="B18393" t="str">
            <v>LÂMPADA HALOGENA, DUPLO ENVELOPE DE 500W</v>
          </cell>
          <cell r="C18393" t="str">
            <v>UN</v>
          </cell>
          <cell r="D18393">
            <v>36.369999999999997</v>
          </cell>
        </row>
        <row r="18394">
          <cell r="A18394" t="str">
            <v>I2373</v>
          </cell>
          <cell r="B18394" t="str">
            <v>LÂMPADA INCANDECENTE DE 100W</v>
          </cell>
          <cell r="C18394" t="str">
            <v>UN</v>
          </cell>
          <cell r="D18394">
            <v>2.0299999999999998</v>
          </cell>
        </row>
        <row r="18395">
          <cell r="A18395" t="str">
            <v>I1471</v>
          </cell>
          <cell r="B18395" t="str">
            <v>LÂMPADA INCANDESCENTE ( 25 A 100 )W</v>
          </cell>
          <cell r="C18395" t="str">
            <v>UN</v>
          </cell>
          <cell r="D18395">
            <v>2.0299999999999998</v>
          </cell>
        </row>
        <row r="18396">
          <cell r="A18396" t="str">
            <v>I1472</v>
          </cell>
          <cell r="B18396" t="str">
            <v>LÂMPADA INCANDESCENTE 60W</v>
          </cell>
          <cell r="C18396" t="str">
            <v>UN</v>
          </cell>
          <cell r="D18396">
            <v>2.0299999999999998</v>
          </cell>
        </row>
        <row r="18397">
          <cell r="A18397" t="str">
            <v>I1473</v>
          </cell>
          <cell r="B18397" t="str">
            <v>LÂMPADA MISTA DE 160 A 500W</v>
          </cell>
          <cell r="C18397" t="str">
            <v>UN</v>
          </cell>
          <cell r="D18397">
            <v>56.27</v>
          </cell>
        </row>
        <row r="18398">
          <cell r="A18398" t="str">
            <v>I1474</v>
          </cell>
          <cell r="B18398" t="str">
            <v>LÂMPADA MISTA DE 160W</v>
          </cell>
          <cell r="C18398" t="str">
            <v>UN</v>
          </cell>
          <cell r="D18398">
            <v>13.68</v>
          </cell>
        </row>
        <row r="18399">
          <cell r="A18399" t="str">
            <v>I1475</v>
          </cell>
          <cell r="B18399" t="str">
            <v>LÂMPADA MULTIVAPORES METALICOS 2000W</v>
          </cell>
          <cell r="C18399" t="str">
            <v>UN</v>
          </cell>
          <cell r="D18399">
            <v>821</v>
          </cell>
        </row>
        <row r="18400">
          <cell r="A18400" t="str">
            <v>I1476</v>
          </cell>
          <cell r="B18400" t="str">
            <v>LÂMPADA SINALIZADORAS ATE 5W</v>
          </cell>
          <cell r="C18400" t="str">
            <v>UN</v>
          </cell>
          <cell r="D18400">
            <v>8.01</v>
          </cell>
        </row>
        <row r="18401">
          <cell r="A18401" t="str">
            <v>I1477</v>
          </cell>
          <cell r="B18401" t="str">
            <v>LÂMPADA VAPOR DE MERCURIO 250W</v>
          </cell>
          <cell r="C18401" t="str">
            <v>UN</v>
          </cell>
          <cell r="D18401">
            <v>28.04</v>
          </cell>
        </row>
        <row r="18402">
          <cell r="A18402" t="str">
            <v>I1478</v>
          </cell>
          <cell r="B18402" t="str">
            <v>LÂMPADA VAPOR DE MERCURIO 400W/220V</v>
          </cell>
          <cell r="C18402" t="str">
            <v>UN</v>
          </cell>
          <cell r="D18402">
            <v>43.93</v>
          </cell>
        </row>
        <row r="18403">
          <cell r="A18403" t="str">
            <v>I1479</v>
          </cell>
          <cell r="B18403" t="str">
            <v>LÂMPADA VAPOR DE SÓDIO 220W</v>
          </cell>
          <cell r="C18403" t="str">
            <v>UN</v>
          </cell>
          <cell r="D18403">
            <v>49.41</v>
          </cell>
        </row>
        <row r="18404">
          <cell r="A18404" t="str">
            <v>I1480</v>
          </cell>
          <cell r="B18404" t="str">
            <v>LÂMPADA VAPOR DE SÓDIO 360W</v>
          </cell>
          <cell r="C18404" t="str">
            <v>UN</v>
          </cell>
          <cell r="D18404">
            <v>49.41</v>
          </cell>
        </row>
        <row r="18405">
          <cell r="A18405" t="str">
            <v>I1481</v>
          </cell>
          <cell r="B18405" t="str">
            <v>LÂMPADA VAPOR DE SÓDIO 70W</v>
          </cell>
          <cell r="C18405" t="str">
            <v>UN</v>
          </cell>
          <cell r="D18405">
            <v>30.43</v>
          </cell>
        </row>
        <row r="18406">
          <cell r="A18406" t="str">
            <v>I1482</v>
          </cell>
          <cell r="B18406" t="str">
            <v>LÂMPADA VAPOR MERCURIO 160W</v>
          </cell>
          <cell r="C18406" t="str">
            <v>UN</v>
          </cell>
          <cell r="D18406">
            <v>28</v>
          </cell>
        </row>
        <row r="18407">
          <cell r="A18407" t="str">
            <v>I8351</v>
          </cell>
          <cell r="B18407" t="str">
            <v>LÂMPADA VAPOR METÁLICO 70W</v>
          </cell>
          <cell r="C18407" t="str">
            <v>UN</v>
          </cell>
          <cell r="D18407">
            <v>41.5</v>
          </cell>
        </row>
        <row r="18408">
          <cell r="A18408" t="str">
            <v>I1483</v>
          </cell>
          <cell r="B18408" t="str">
            <v>LÂMPADA VAPOR METÁLICO DE 1000W</v>
          </cell>
          <cell r="C18408" t="str">
            <v>UN</v>
          </cell>
          <cell r="D18408">
            <v>502.9</v>
          </cell>
        </row>
        <row r="18409">
          <cell r="A18409" t="str">
            <v>I1484</v>
          </cell>
          <cell r="B18409" t="str">
            <v>LÂMPADA VAPOR METÁLICO DE 150W/220V</v>
          </cell>
          <cell r="C18409" t="str">
            <v>UN</v>
          </cell>
          <cell r="D18409">
            <v>65.569999999999993</v>
          </cell>
        </row>
        <row r="18410">
          <cell r="A18410" t="str">
            <v>I1485</v>
          </cell>
          <cell r="B18410" t="str">
            <v>LÂMPADA VAPOR METÁLICO DE 2000W</v>
          </cell>
          <cell r="C18410" t="str">
            <v>UN</v>
          </cell>
          <cell r="D18410">
            <v>587.13</v>
          </cell>
        </row>
        <row r="18411">
          <cell r="A18411" t="str">
            <v>I1486</v>
          </cell>
          <cell r="B18411" t="str">
            <v>LÂMPADA VAPOR METÁLICO DE 250W/220V</v>
          </cell>
          <cell r="C18411" t="str">
            <v>UN</v>
          </cell>
          <cell r="D18411">
            <v>77.78</v>
          </cell>
        </row>
        <row r="18412">
          <cell r="A18412" t="str">
            <v>I1487</v>
          </cell>
          <cell r="B18412" t="str">
            <v>LÂMPADA VAPOR METÁLICO DE 400W/220V</v>
          </cell>
          <cell r="C18412" t="str">
            <v>UN</v>
          </cell>
          <cell r="D18412">
            <v>104.46</v>
          </cell>
        </row>
        <row r="18413">
          <cell r="A18413" t="str">
            <v>I6737</v>
          </cell>
          <cell r="B18413" t="str">
            <v>LAVA OLHOS DE EMERGÊNCIA C/ CUBA FLEXÍVEL E CHUVEIRO P/ LABORATÓRIO</v>
          </cell>
          <cell r="C18413" t="str">
            <v>UN</v>
          </cell>
          <cell r="D18413">
            <v>2340</v>
          </cell>
        </row>
        <row r="18414">
          <cell r="A18414" t="str">
            <v>I2481</v>
          </cell>
          <cell r="B18414" t="str">
            <v>LAVANDERIA DE MARMORITE 1,10x0,60m</v>
          </cell>
          <cell r="C18414" t="str">
            <v>UN</v>
          </cell>
          <cell r="D18414">
            <v>144.80000000000001</v>
          </cell>
        </row>
        <row r="18415">
          <cell r="A18415" t="str">
            <v>I8637</v>
          </cell>
          <cell r="B18415" t="str">
            <v>LAVATÓRIO COM COLUNA SUSPENSA</v>
          </cell>
          <cell r="C18415" t="str">
            <v>UN</v>
          </cell>
          <cell r="D18415">
            <v>277.8</v>
          </cell>
        </row>
        <row r="18416">
          <cell r="A18416" t="str">
            <v>I1343</v>
          </cell>
          <cell r="B18416" t="str">
            <v>LAVATÓRIO DE LOUÇA BRANCA COM COLUNA</v>
          </cell>
          <cell r="C18416" t="str">
            <v>UN</v>
          </cell>
          <cell r="D18416">
            <v>89.86</v>
          </cell>
        </row>
        <row r="18417">
          <cell r="A18417" t="str">
            <v>I1344</v>
          </cell>
          <cell r="B18417" t="str">
            <v>LAVATÓRIO DE LOUÇA BRANCA SEM COLUNA</v>
          </cell>
          <cell r="C18417" t="str">
            <v>UN</v>
          </cell>
          <cell r="D18417">
            <v>44.2</v>
          </cell>
        </row>
        <row r="18418">
          <cell r="A18418" t="str">
            <v>I6018</v>
          </cell>
          <cell r="B18418" t="str">
            <v>LEITO EM FIBRA DE VIDRO 0,30 x 0,10 x 3,00m</v>
          </cell>
          <cell r="C18418" t="str">
            <v>UN</v>
          </cell>
          <cell r="D18418">
            <v>999.63</v>
          </cell>
        </row>
        <row r="18419">
          <cell r="A18419" t="str">
            <v>I6019</v>
          </cell>
          <cell r="B18419" t="str">
            <v>LEITO EM FIBRA DE VIDRO 0,50 x 0,10 x 3,00m</v>
          </cell>
          <cell r="C18419" t="str">
            <v>UN</v>
          </cell>
          <cell r="D18419">
            <v>1658.68</v>
          </cell>
        </row>
        <row r="18420">
          <cell r="A18420" t="str">
            <v>I6374</v>
          </cell>
          <cell r="B18420" t="str">
            <v>LEITORA DE CARTÃO TECNOLOGIA DE PROXIMIDADE</v>
          </cell>
          <cell r="C18420" t="str">
            <v>UN</v>
          </cell>
          <cell r="D18420">
            <v>3294.46</v>
          </cell>
        </row>
        <row r="18421">
          <cell r="A18421" t="str">
            <v>I7529</v>
          </cell>
          <cell r="B18421" t="str">
            <v>LEITORA DE CARTÕES</v>
          </cell>
          <cell r="C18421" t="str">
            <v>UN</v>
          </cell>
          <cell r="D18421">
            <v>1372.7</v>
          </cell>
        </row>
        <row r="18422">
          <cell r="A18422" t="str">
            <v>I0175</v>
          </cell>
          <cell r="B18422" t="str">
            <v>LEVANTAMENTO BATIMÉTRICO</v>
          </cell>
          <cell r="C18422" t="str">
            <v>M2</v>
          </cell>
          <cell r="D18422">
            <v>0.41</v>
          </cell>
        </row>
        <row r="18423">
          <cell r="A18423" t="str">
            <v>I7525</v>
          </cell>
          <cell r="B18423" t="str">
            <v>LICENÇA PLACA JAM ETHERNET</v>
          </cell>
          <cell r="C18423" t="str">
            <v>UN</v>
          </cell>
          <cell r="D18423">
            <v>479.59</v>
          </cell>
        </row>
        <row r="18424">
          <cell r="A18424" t="str">
            <v>I2367</v>
          </cell>
          <cell r="B18424" t="str">
            <v>LINHA DE MADEIRA DE LEI DE 6"x3"</v>
          </cell>
          <cell r="C18424" t="str">
            <v>M</v>
          </cell>
          <cell r="D18424">
            <v>29.7348</v>
          </cell>
        </row>
        <row r="18425">
          <cell r="A18425" t="str">
            <v>I6519</v>
          </cell>
          <cell r="B18425" t="str">
            <v>LINHA DE MASSARANDUBA 12 x 6 CM ( 5" x 2 1/2")</v>
          </cell>
          <cell r="C18425" t="str">
            <v>M</v>
          </cell>
          <cell r="D18425">
            <v>20.649100000000001</v>
          </cell>
        </row>
        <row r="18426">
          <cell r="A18426" t="str">
            <v>I6509</v>
          </cell>
          <cell r="B18426" t="str">
            <v>LINHA DE MASSARANDUBA 14 x 7 CM ( 6" x 3")</v>
          </cell>
          <cell r="C18426" t="str">
            <v>M</v>
          </cell>
          <cell r="D18426">
            <v>29.7348</v>
          </cell>
        </row>
        <row r="18427">
          <cell r="A18427" t="str">
            <v>I2368</v>
          </cell>
          <cell r="B18427" t="str">
            <v>LINHA DE NYLON REF. 050</v>
          </cell>
          <cell r="C18427" t="str">
            <v>KG</v>
          </cell>
          <cell r="D18427">
            <v>52</v>
          </cell>
        </row>
        <row r="18428">
          <cell r="A18428" t="str">
            <v>I2369</v>
          </cell>
          <cell r="B18428" t="str">
            <v>LINHA EM MADEIRA DE LEI DE 4"x2"</v>
          </cell>
          <cell r="C18428" t="str">
            <v>M</v>
          </cell>
          <cell r="D18428">
            <v>13.2155</v>
          </cell>
        </row>
        <row r="18429">
          <cell r="A18429" t="str">
            <v>I2370</v>
          </cell>
          <cell r="B18429" t="str">
            <v>LINHA EM MADEIRA DE LEI DE 5"x2.1/2"</v>
          </cell>
          <cell r="C18429" t="str">
            <v>M</v>
          </cell>
          <cell r="D18429">
            <v>20.649100000000001</v>
          </cell>
        </row>
        <row r="18430">
          <cell r="A18430" t="str">
            <v>I6165</v>
          </cell>
          <cell r="B18430" t="str">
            <v>LIQUIBRILHO INCOLOR</v>
          </cell>
          <cell r="C18430" t="str">
            <v>L</v>
          </cell>
          <cell r="D18430">
            <v>10.25</v>
          </cell>
        </row>
        <row r="18431">
          <cell r="A18431" t="str">
            <v>I1488</v>
          </cell>
          <cell r="B18431" t="str">
            <v>LÍQUIDO PREPARADOR DE SUPERFICIES</v>
          </cell>
          <cell r="C18431" t="str">
            <v>L</v>
          </cell>
          <cell r="D18431">
            <v>15.37</v>
          </cell>
        </row>
        <row r="18432">
          <cell r="A18432" t="str">
            <v>I1489</v>
          </cell>
          <cell r="B18432" t="str">
            <v>LÍQUIDO SELADOR IF</v>
          </cell>
          <cell r="C18432" t="str">
            <v>L</v>
          </cell>
          <cell r="D18432">
            <v>4.4000000000000004</v>
          </cell>
        </row>
        <row r="18433">
          <cell r="A18433" t="str">
            <v>I1490</v>
          </cell>
          <cell r="B18433" t="str">
            <v>LÍQUIDO SELADOR PARA PINTURA LATEX</v>
          </cell>
          <cell r="C18433" t="str">
            <v>L</v>
          </cell>
          <cell r="D18433">
            <v>7.35</v>
          </cell>
        </row>
        <row r="18434">
          <cell r="A18434" t="str">
            <v>I8627</v>
          </cell>
          <cell r="B18434" t="str">
            <v>LIXA D'ÁGUA N.100</v>
          </cell>
          <cell r="C18434" t="str">
            <v>UN</v>
          </cell>
          <cell r="D18434">
            <v>1.08</v>
          </cell>
        </row>
        <row r="18435">
          <cell r="A18435" t="str">
            <v>I1345</v>
          </cell>
          <cell r="B18435" t="str">
            <v>LIXA DE CARBURETO DE SILÍCIO DE 7''</v>
          </cell>
          <cell r="C18435" t="str">
            <v>UN</v>
          </cell>
          <cell r="D18435">
            <v>3.94</v>
          </cell>
        </row>
        <row r="18436">
          <cell r="A18436" t="str">
            <v>I1346</v>
          </cell>
          <cell r="B18436" t="str">
            <v>LIXA PARA FERRO</v>
          </cell>
          <cell r="C18436" t="str">
            <v>UN</v>
          </cell>
          <cell r="D18436">
            <v>2.2000000000000002</v>
          </cell>
        </row>
        <row r="18437">
          <cell r="A18437" t="str">
            <v>I1347</v>
          </cell>
          <cell r="B18437" t="str">
            <v>LIXA PARA MADEIRA/MASSA</v>
          </cell>
          <cell r="C18437" t="str">
            <v>UN</v>
          </cell>
          <cell r="D18437">
            <v>0.55000000000000004</v>
          </cell>
        </row>
        <row r="18438">
          <cell r="A18438" t="str">
            <v>I8426</v>
          </cell>
          <cell r="B18438" t="str">
            <v>LIXADEIRA</v>
          </cell>
          <cell r="C18438" t="str">
            <v>H</v>
          </cell>
          <cell r="D18438">
            <v>0.1</v>
          </cell>
        </row>
        <row r="18439">
          <cell r="A18439" t="str">
            <v>I0974</v>
          </cell>
          <cell r="B18439" t="str">
            <v>LIXEIRA EM FIBRA DE VIDRO CAP.=40L E DIAM.=35cm</v>
          </cell>
          <cell r="C18439" t="str">
            <v>UN</v>
          </cell>
          <cell r="D18439">
            <v>213.84</v>
          </cell>
        </row>
        <row r="18440">
          <cell r="A18440" t="str">
            <v>I0499</v>
          </cell>
          <cell r="B18440" t="str">
            <v>LOCAÇÃO DE JAZIDAS EM MAR</v>
          </cell>
          <cell r="C18440" t="str">
            <v>M2</v>
          </cell>
          <cell r="D18440">
            <v>0.47</v>
          </cell>
        </row>
        <row r="18441">
          <cell r="A18441" t="str">
            <v>I0472</v>
          </cell>
          <cell r="B18441" t="str">
            <v>LOCAÇÃO DE OBRAS EM MAR</v>
          </cell>
          <cell r="C18441" t="str">
            <v>M2</v>
          </cell>
          <cell r="D18441">
            <v>0.41</v>
          </cell>
        </row>
        <row r="18442">
          <cell r="A18442" t="str">
            <v>I8395</v>
          </cell>
          <cell r="B18442" t="str">
            <v>LONA C/ APLICAÇÃO DE ILHOSES E LACRES, IMPRESSA C/ LOGOMARCAS E DESCRIÇÃO DA OBRA</v>
          </cell>
          <cell r="C18442" t="str">
            <v>M2</v>
          </cell>
          <cell r="D18442">
            <v>79.39</v>
          </cell>
        </row>
        <row r="18443">
          <cell r="A18443" t="str">
            <v>I1348</v>
          </cell>
          <cell r="B18443" t="str">
            <v>LONA PLASTICA PRETA</v>
          </cell>
          <cell r="C18443" t="str">
            <v>M2</v>
          </cell>
          <cell r="D18443">
            <v>3.5</v>
          </cell>
        </row>
        <row r="18444">
          <cell r="A18444" t="str">
            <v>I1350</v>
          </cell>
          <cell r="B18444" t="str">
            <v>LUBRIFICANTE PARA TUBO DE FERRO FUNDIDO</v>
          </cell>
          <cell r="C18444" t="str">
            <v>KG</v>
          </cell>
          <cell r="D18444">
            <v>37.450000000000003</v>
          </cell>
        </row>
        <row r="18445">
          <cell r="A18445" t="str">
            <v>I1351</v>
          </cell>
          <cell r="B18445" t="str">
            <v>LUBRIFICANTE PARA TUBO DE PVC</v>
          </cell>
          <cell r="C18445" t="str">
            <v>KG</v>
          </cell>
          <cell r="D18445">
            <v>33</v>
          </cell>
        </row>
        <row r="18446">
          <cell r="A18446" t="str">
            <v>I1353</v>
          </cell>
          <cell r="B18446" t="str">
            <v>LUM.REFLETORA C/LAMP. DICROICA 50W</v>
          </cell>
          <cell r="C18446" t="str">
            <v>UN</v>
          </cell>
          <cell r="D18446">
            <v>21.9</v>
          </cell>
        </row>
        <row r="18447">
          <cell r="A18447" t="str">
            <v>I1354</v>
          </cell>
          <cell r="B18447" t="str">
            <v>LUMINARIA A PROVA DE TEMPO, VAPOR, ETC</v>
          </cell>
          <cell r="C18447" t="str">
            <v>UN</v>
          </cell>
          <cell r="D18447">
            <v>44.5</v>
          </cell>
        </row>
        <row r="18448">
          <cell r="A18448" t="str">
            <v>I6697</v>
          </cell>
          <cell r="B18448" t="str">
            <v>LUMINARIA ALTO RENDIMENTO, CORPO EM ALUMINIO FUNDIDO MOD. TP-295 VP-40 FAB.TROPICO OU SUMILAR</v>
          </cell>
          <cell r="C18448" t="str">
            <v>UN</v>
          </cell>
          <cell r="D18448">
            <v>332.63</v>
          </cell>
        </row>
        <row r="18449">
          <cell r="A18449" t="str">
            <v>I7932</v>
          </cell>
          <cell r="B18449" t="str">
            <v>LUMINÁRIA APLICADA NAS LATERAIS DAS PAREDES EXPOSITORAS EM CHAPA DE AÇO PINTADA COM REFLETOR DE ALUMÍNIO ANODIZADO ALTO BRILHO E DIFUSOR EM VIDRO TRANSPARENTE TEMPERADO COM PONTO DE LUZ DE 300W A 2M DO PISO</v>
          </cell>
          <cell r="C18449" t="str">
            <v>UN</v>
          </cell>
          <cell r="D18449">
            <v>246.65</v>
          </cell>
        </row>
        <row r="18450">
          <cell r="A18450" t="str">
            <v>I7921</v>
          </cell>
          <cell r="B18450" t="str">
            <v>LUMINÁRIA CILÍNDRICA DE EMBUTIR COM ANEL DE ARREMATE EM ALUMÍNIO ANODIZADO E PINTADO POR PROCESSO ELETROSTÁTICO COM REFLETOR EM ALUMÍNIO ANODIZADO ALTO BRILHO COM CONTROLE ANTIOFUSCAMENTO PARA LÂMPADA FLUORESCENTE COMPACTA DE 23W</v>
          </cell>
          <cell r="C18450" t="str">
            <v>UN</v>
          </cell>
          <cell r="D18450">
            <v>102.78</v>
          </cell>
        </row>
        <row r="18451">
          <cell r="A18451" t="str">
            <v>I7930</v>
          </cell>
          <cell r="B18451" t="str">
            <v>LUMINÁRIA DE APLICAR EM CHAPA DE AÇO TRATADA E PINTADA EM EPÓXI BRANCO COM REFLETOR PARABÓLICO EM CHAPA DE ALUMÍNIO ANODIZADO ALTO BRILHO PARA LÂMPADA FLUORESCENTE 1X32W COR QUENTE MAIS REATOR AFP-PR</v>
          </cell>
          <cell r="C18451" t="str">
            <v>UN</v>
          </cell>
          <cell r="D18451">
            <v>109.62</v>
          </cell>
        </row>
        <row r="18452">
          <cell r="A18452" t="str">
            <v>I7922</v>
          </cell>
          <cell r="B18452" t="str">
            <v>LUMINÁRIA DE EMBUTIR COM ANEL DE ARREMATE EM ALUMÍNIO ANODIZADO E PINTADO POR PROCESSO ELETROSTÁTICO COM REFLETOR EM ALUMÍNIO ANODIZADO ALTO BRILHO COM CONTROLE ANTIOFUSCAMENTO PARA LÂMPADA FLUORESCENTE COMPACTA DE 26W</v>
          </cell>
          <cell r="C18452" t="str">
            <v>UN</v>
          </cell>
          <cell r="D18452">
            <v>102.78</v>
          </cell>
        </row>
        <row r="18453">
          <cell r="A18453" t="str">
            <v>I7923</v>
          </cell>
          <cell r="B18453" t="str">
            <v>LUMINÁRIA DE EMBUTIR COM ANEL DE ARREMATE EM ALUMÍNIO ANODIZADO E PINTADO POR PROCESSO ELETROSTÁTICO PARA LÂMPADA DICRÓICA DE 50W</v>
          </cell>
          <cell r="C18453" t="str">
            <v>UN</v>
          </cell>
          <cell r="D18453">
            <v>66.930000000000007</v>
          </cell>
        </row>
        <row r="18454">
          <cell r="A18454" t="str">
            <v>I8394</v>
          </cell>
          <cell r="B18454" t="str">
            <v>LUMINÁRIA DE EMBUTIR CORPO E GRADE DE PROTEÇÃO EM LIGA DE ALUMÍNIO FUNDIDO, REFLETOR EM CHAPA DE ALUMÍNIO ANODIZADO</v>
          </cell>
          <cell r="C18454" t="str">
            <v>UN</v>
          </cell>
          <cell r="D18454">
            <v>84.13</v>
          </cell>
        </row>
        <row r="18455">
          <cell r="A18455" t="str">
            <v>I8353</v>
          </cell>
          <cell r="B18455" t="str">
            <v>LUMINÁRIA DE EMBUTIR EM TETO, CIRCULAR, CORPO EM ALUM. ANOD. C/ LÂMPADA HQI DE 70W</v>
          </cell>
          <cell r="C18455" t="str">
            <v>UN</v>
          </cell>
          <cell r="D18455">
            <v>31.26</v>
          </cell>
        </row>
        <row r="18456">
          <cell r="A18456" t="str">
            <v>I8246</v>
          </cell>
          <cell r="B18456" t="str">
            <v>LUMINÁRIA DE EMERGÊNCIA</v>
          </cell>
          <cell r="C18456" t="str">
            <v>UN</v>
          </cell>
          <cell r="D18456">
            <v>252.78</v>
          </cell>
        </row>
        <row r="18457">
          <cell r="A18457" t="str">
            <v>I8350</v>
          </cell>
          <cell r="B18457" t="str">
            <v>LUMINÁRIA DE PISO MÓVEL, CORPO EM ALUMÍNIO, REFLETOR EM ALUM. ANOD. C/ PROTETOR DE VIDRO EM GRADE DE ALUMÍNIO</v>
          </cell>
          <cell r="C18457" t="str">
            <v>UN</v>
          </cell>
          <cell r="D18457">
            <v>47.47</v>
          </cell>
        </row>
        <row r="18458">
          <cell r="A18458" t="str">
            <v>I6698</v>
          </cell>
          <cell r="B18458" t="str">
            <v>LUMINARIA DECORATIVA, CORPO EM ALUMINIO FUNDIDO MOD.TPD-288 VP-40 FAB.TROPICO OU SUMILAR</v>
          </cell>
          <cell r="C18458" t="str">
            <v>UN</v>
          </cell>
          <cell r="D18458">
            <v>275.67</v>
          </cell>
        </row>
        <row r="18459">
          <cell r="A18459" t="str">
            <v>I7399</v>
          </cell>
          <cell r="B18459" t="str">
            <v>LUMINÁRIA ELEVADA MÉDIA INTENSIDADE SN-05</v>
          </cell>
          <cell r="C18459" t="str">
            <v>UN</v>
          </cell>
          <cell r="D18459">
            <v>253.93</v>
          </cell>
        </row>
        <row r="18460">
          <cell r="A18460" t="str">
            <v>I1358</v>
          </cell>
          <cell r="B18460" t="str">
            <v>LUMINARIA FECHADA C/ LENTE DE VIDRO</v>
          </cell>
          <cell r="C18460" t="str">
            <v>UN</v>
          </cell>
          <cell r="D18460">
            <v>130</v>
          </cell>
        </row>
        <row r="18461">
          <cell r="A18461" t="str">
            <v>I2371</v>
          </cell>
          <cell r="B18461" t="str">
            <v>LUMINARIA FECHADA DO TIPO INCORPA LP 14/2</v>
          </cell>
          <cell r="C18461" t="str">
            <v>UN</v>
          </cell>
          <cell r="D18461">
            <v>76.33</v>
          </cell>
        </row>
        <row r="18462">
          <cell r="A18462" t="str">
            <v>I1359</v>
          </cell>
          <cell r="B18462" t="str">
            <v>LUMINARIA FECHADA P/MURO C/LAMPADA,TIPO"TROPICOS"</v>
          </cell>
          <cell r="C18462" t="str">
            <v>UN</v>
          </cell>
          <cell r="D18462">
            <v>40.21</v>
          </cell>
        </row>
        <row r="18463">
          <cell r="A18463" t="str">
            <v>I1360</v>
          </cell>
          <cell r="B18463" t="str">
            <v>LUMINARIA FLUOR. 1X20W COMPLETA C/ LAMPADA</v>
          </cell>
          <cell r="C18463" t="str">
            <v>UN</v>
          </cell>
          <cell r="D18463">
            <v>34.270000000000003</v>
          </cell>
        </row>
        <row r="18464">
          <cell r="A18464" t="str">
            <v>I1361</v>
          </cell>
          <cell r="B18464" t="str">
            <v>LUMINARIA FLUOR. 1X40W COMPLETA C/ LAMPADA</v>
          </cell>
          <cell r="C18464" t="str">
            <v>UN</v>
          </cell>
          <cell r="D18464">
            <v>36</v>
          </cell>
        </row>
        <row r="18465">
          <cell r="A18465" t="str">
            <v>I1362</v>
          </cell>
          <cell r="B18465" t="str">
            <v>LUMINARIA FLUOR. 3X40 W COMPLETA C/ LAMPADA</v>
          </cell>
          <cell r="C18465" t="str">
            <v>UN</v>
          </cell>
          <cell r="D18465">
            <v>67.8</v>
          </cell>
        </row>
        <row r="18466">
          <cell r="A18466" t="str">
            <v>I1363</v>
          </cell>
          <cell r="B18466" t="str">
            <v>LUMINARIA FLUORESCENTE 2X20W COMPLETA COM LAMPADA</v>
          </cell>
          <cell r="C18466" t="str">
            <v>UN</v>
          </cell>
          <cell r="D18466">
            <v>45.96</v>
          </cell>
        </row>
        <row r="18467">
          <cell r="A18467" t="str">
            <v>I1364</v>
          </cell>
          <cell r="B18467" t="str">
            <v>LUMINARIA FLUORESCENTE 2X40W COMPLETA COM LAMPADA</v>
          </cell>
          <cell r="C18467" t="str">
            <v>UN</v>
          </cell>
          <cell r="D18467">
            <v>55.63</v>
          </cell>
        </row>
        <row r="18468">
          <cell r="A18468" t="str">
            <v>I1365</v>
          </cell>
          <cell r="B18468" t="str">
            <v>LUMINARIA FLUORESCENTE 2X65W COMPLETA COM LAMPADA</v>
          </cell>
          <cell r="C18468" t="str">
            <v>UN</v>
          </cell>
          <cell r="D18468">
            <v>126.58</v>
          </cell>
        </row>
        <row r="18469">
          <cell r="A18469" t="str">
            <v>I1366</v>
          </cell>
          <cell r="B18469" t="str">
            <v>LUMINARIA FLUORESCENTE 4X20W COMPLETA COM LAMPADA</v>
          </cell>
          <cell r="C18469" t="str">
            <v>UN</v>
          </cell>
          <cell r="D18469">
            <v>87.33</v>
          </cell>
        </row>
        <row r="18470">
          <cell r="A18470" t="str">
            <v>I1367</v>
          </cell>
          <cell r="B18470" t="str">
            <v>LUMINARIA FLUORESCENTE 4X40W COMPLETA COM LAMPADA</v>
          </cell>
          <cell r="C18470" t="str">
            <v>UN</v>
          </cell>
          <cell r="D18470">
            <v>115.63</v>
          </cell>
        </row>
        <row r="18471">
          <cell r="A18471" t="str">
            <v>I1368</v>
          </cell>
          <cell r="B18471" t="str">
            <v>LUMINARIA FLUORESCENTE COMPLETA ( 1 X 16 )W</v>
          </cell>
          <cell r="C18471" t="str">
            <v>UN</v>
          </cell>
          <cell r="D18471">
            <v>38.26</v>
          </cell>
        </row>
        <row r="18472">
          <cell r="A18472" t="str">
            <v>I1369</v>
          </cell>
          <cell r="B18472" t="str">
            <v>LUMINARIA FLUORESCENTE COMPLETA ( 1 X 32 )W</v>
          </cell>
          <cell r="C18472" t="str">
            <v>UN</v>
          </cell>
          <cell r="D18472">
            <v>53.32</v>
          </cell>
        </row>
        <row r="18473">
          <cell r="A18473" t="str">
            <v>I1370</v>
          </cell>
          <cell r="B18473" t="str">
            <v>LUMINARIA FLUORESCENTE COMPLETA ( 2 X 16 )W</v>
          </cell>
          <cell r="C18473" t="str">
            <v>UN</v>
          </cell>
          <cell r="D18473">
            <v>58.93</v>
          </cell>
        </row>
        <row r="18474">
          <cell r="A18474" t="str">
            <v>I1371</v>
          </cell>
          <cell r="B18474" t="str">
            <v>LUMINARIA FLUORESCENTE COMPLETA ( 2 X 32 )W</v>
          </cell>
          <cell r="C18474" t="str">
            <v>UN</v>
          </cell>
          <cell r="D18474">
            <v>91.17</v>
          </cell>
        </row>
        <row r="18475">
          <cell r="A18475" t="str">
            <v>I1372</v>
          </cell>
          <cell r="B18475" t="str">
            <v>LUMINARIA FLUORESCENTE COMPLETA ( 4 X 16 )W</v>
          </cell>
          <cell r="C18475" t="str">
            <v>UN</v>
          </cell>
          <cell r="D18475">
            <v>140.97</v>
          </cell>
        </row>
        <row r="18476">
          <cell r="A18476" t="str">
            <v>I1373</v>
          </cell>
          <cell r="B18476" t="str">
            <v>LUMINARIA FLUORESCENTE COMPLETA ( 4 X 32 )W</v>
          </cell>
          <cell r="C18476" t="str">
            <v>UN</v>
          </cell>
          <cell r="D18476">
            <v>183.84</v>
          </cell>
        </row>
        <row r="18477">
          <cell r="A18477" t="str">
            <v>I1374</v>
          </cell>
          <cell r="B18477" t="str">
            <v>LUMINARIA PAREDE, TIPO ARANDELA</v>
          </cell>
          <cell r="C18477" t="str">
            <v>UN</v>
          </cell>
          <cell r="D18477">
            <v>28.16</v>
          </cell>
        </row>
        <row r="18478">
          <cell r="A18478" t="str">
            <v>I7929</v>
          </cell>
          <cell r="B18478" t="str">
            <v>LUMINÁRIA QUADRADA EMBUTIDA NA PAREDE PARA LÂMPADA FLUORESCENTE COMPACTA 2X26W EM ALUMÍNIO FUNDIDO E PINTADO POR PROCESSO ELETROSTÁTICO COM REFLETOR EM ALUMÍNIO ANODIZADO ALTO BRILHO E DIFUSOR EM VIDRO TRANSPARENTE PRISMÁTICO</v>
          </cell>
          <cell r="C18478" t="str">
            <v>UN</v>
          </cell>
          <cell r="D18478">
            <v>390.51</v>
          </cell>
        </row>
        <row r="18479">
          <cell r="A18479" t="str">
            <v>I1375</v>
          </cell>
          <cell r="B18479" t="str">
            <v>LUMINARIA REF.TPD-285,FAB.TROPICO</v>
          </cell>
          <cell r="C18479" t="str">
            <v>UN</v>
          </cell>
          <cell r="D18479">
            <v>596.29999999999995</v>
          </cell>
        </row>
        <row r="18480">
          <cell r="A18480" t="str">
            <v>I1352</v>
          </cell>
          <cell r="B18480" t="str">
            <v>LUMINARIA REFLETORA C/LAMP. DICROICA 75W</v>
          </cell>
          <cell r="C18480" t="str">
            <v>UN</v>
          </cell>
          <cell r="D18480">
            <v>43.92</v>
          </cell>
        </row>
        <row r="18481">
          <cell r="A18481" t="str">
            <v>I1376</v>
          </cell>
          <cell r="B18481" t="str">
            <v>LUMINARIA REFLETORA SIMPLES COM VIDRO</v>
          </cell>
          <cell r="C18481" t="str">
            <v>UN</v>
          </cell>
          <cell r="D18481">
            <v>42.8</v>
          </cell>
        </row>
        <row r="18482">
          <cell r="A18482" t="str">
            <v>I1377</v>
          </cell>
          <cell r="B18482" t="str">
            <v>LUMINARIA SPOT DIRECIONAL C/BRACO</v>
          </cell>
          <cell r="C18482" t="str">
            <v>UN</v>
          </cell>
          <cell r="D18482">
            <v>36.1</v>
          </cell>
        </row>
        <row r="18483">
          <cell r="A18483" t="str">
            <v>I1378</v>
          </cell>
          <cell r="B18483" t="str">
            <v>LUMINARIA TIPO GLOBO DE VIDRO</v>
          </cell>
          <cell r="C18483" t="str">
            <v>UN</v>
          </cell>
          <cell r="D18483">
            <v>34.700000000000003</v>
          </cell>
        </row>
        <row r="18484">
          <cell r="A18484" t="str">
            <v>I1379</v>
          </cell>
          <cell r="B18484" t="str">
            <v>LUMINARIA TIPO GLOBO PLASTICO</v>
          </cell>
          <cell r="C18484" t="str">
            <v>UN</v>
          </cell>
          <cell r="D18484">
            <v>15.1</v>
          </cell>
        </row>
        <row r="18485">
          <cell r="A18485" t="str">
            <v>I6793</v>
          </cell>
          <cell r="B18485" t="str">
            <v>LUMINÁRIA TIPO PÉTALA FAB.REEME REF.: ZE-157 OU SIMILAR</v>
          </cell>
          <cell r="C18485" t="str">
            <v>UN</v>
          </cell>
          <cell r="D18485">
            <v>200.8</v>
          </cell>
        </row>
        <row r="18486">
          <cell r="A18486" t="str">
            <v>I1380</v>
          </cell>
          <cell r="B18486" t="str">
            <v>LUMINARIA TIPO SPOT SIMPLES</v>
          </cell>
          <cell r="C18486" t="str">
            <v>UN</v>
          </cell>
          <cell r="D18486">
            <v>10.7</v>
          </cell>
        </row>
        <row r="18487">
          <cell r="A18487" t="str">
            <v>I3921</v>
          </cell>
          <cell r="B18487" t="str">
            <v>LUVA  CORRER JUNTA MECÂNICA DN 100</v>
          </cell>
          <cell r="C18487" t="str">
            <v>UN</v>
          </cell>
          <cell r="D18487">
            <v>469.4</v>
          </cell>
        </row>
        <row r="18488">
          <cell r="A18488" t="str">
            <v>I3934</v>
          </cell>
          <cell r="B18488" t="str">
            <v>LUVA  CORRER JUNTA MECÂNICA DN 1000</v>
          </cell>
          <cell r="C18488" t="str">
            <v>UN</v>
          </cell>
          <cell r="D18488">
            <v>19434.04</v>
          </cell>
        </row>
        <row r="18489">
          <cell r="A18489" t="str">
            <v>I3935</v>
          </cell>
          <cell r="B18489" t="str">
            <v>LUVA  CORRER JUNTA MECÂNICA DN 1200</v>
          </cell>
          <cell r="C18489" t="str">
            <v>UN</v>
          </cell>
          <cell r="D18489">
            <v>22809.89</v>
          </cell>
        </row>
        <row r="18490">
          <cell r="A18490" t="str">
            <v>I3922</v>
          </cell>
          <cell r="B18490" t="str">
            <v>LUVA  CORRER JUNTA MECÂNICA DN 150</v>
          </cell>
          <cell r="C18490" t="str">
            <v>UN</v>
          </cell>
          <cell r="D18490">
            <v>576</v>
          </cell>
        </row>
        <row r="18491">
          <cell r="A18491" t="str">
            <v>I3923</v>
          </cell>
          <cell r="B18491" t="str">
            <v>LUVA  CORRER JUNTA MECÂNICA DN 200</v>
          </cell>
          <cell r="C18491" t="str">
            <v>UN</v>
          </cell>
          <cell r="D18491">
            <v>698.29</v>
          </cell>
        </row>
        <row r="18492">
          <cell r="A18492" t="str">
            <v>I3924</v>
          </cell>
          <cell r="B18492" t="str">
            <v>LUVA  CORRER JUNTA MECÂNICA DN 250</v>
          </cell>
          <cell r="C18492" t="str">
            <v>UN</v>
          </cell>
          <cell r="D18492">
            <v>1106.97</v>
          </cell>
        </row>
        <row r="18493">
          <cell r="A18493" t="str">
            <v>I3925</v>
          </cell>
          <cell r="B18493" t="str">
            <v>LUVA  CORRER JUNTA MECÂNICA DN 300</v>
          </cell>
          <cell r="C18493" t="str">
            <v>UN</v>
          </cell>
          <cell r="D18493">
            <v>1694.89</v>
          </cell>
        </row>
        <row r="18494">
          <cell r="A18494" t="str">
            <v>I3926</v>
          </cell>
          <cell r="B18494" t="str">
            <v>LUVA  CORRER JUNTA MECÂNICA DN 350</v>
          </cell>
          <cell r="C18494" t="str">
            <v>UN</v>
          </cell>
          <cell r="D18494">
            <v>2425.48</v>
          </cell>
        </row>
        <row r="18495">
          <cell r="A18495" t="str">
            <v>I3927</v>
          </cell>
          <cell r="B18495" t="str">
            <v>LUVA  CORRER JUNTA MECÂNICA DN 400</v>
          </cell>
          <cell r="C18495" t="str">
            <v>UN</v>
          </cell>
          <cell r="D18495">
            <v>2472.48</v>
          </cell>
        </row>
        <row r="18496">
          <cell r="A18496" t="str">
            <v>I3928</v>
          </cell>
          <cell r="B18496" t="str">
            <v>LUVA  CORRER JUNTA MECÂNICA DN 450</v>
          </cell>
          <cell r="C18496" t="str">
            <v>UN</v>
          </cell>
          <cell r="D18496">
            <v>3311.92</v>
          </cell>
        </row>
        <row r="18497">
          <cell r="A18497" t="str">
            <v>I3919</v>
          </cell>
          <cell r="B18497" t="str">
            <v>LUVA  CORRER JUNTA MECÂNICA DN 50</v>
          </cell>
          <cell r="C18497" t="str">
            <v>UN</v>
          </cell>
          <cell r="D18497">
            <v>250</v>
          </cell>
        </row>
        <row r="18498">
          <cell r="A18498" t="str">
            <v>I3929</v>
          </cell>
          <cell r="B18498" t="str">
            <v>LUVA  CORRER JUNTA MECÂNICA DN 500</v>
          </cell>
          <cell r="C18498" t="str">
            <v>UN</v>
          </cell>
          <cell r="D18498">
            <v>4073.8</v>
          </cell>
        </row>
        <row r="18499">
          <cell r="A18499" t="str">
            <v>I3930</v>
          </cell>
          <cell r="B18499" t="str">
            <v>LUVA  CORRER JUNTA MECÂNICA DN 600</v>
          </cell>
          <cell r="C18499" t="str">
            <v>UN</v>
          </cell>
          <cell r="D18499">
            <v>7522.09</v>
          </cell>
        </row>
        <row r="18500">
          <cell r="A18500" t="str">
            <v>I3931</v>
          </cell>
          <cell r="B18500" t="str">
            <v>LUVA  CORRER JUNTA MECÂNICA DN 700</v>
          </cell>
          <cell r="C18500" t="str">
            <v>UN</v>
          </cell>
          <cell r="D18500">
            <v>13079.68</v>
          </cell>
        </row>
        <row r="18501">
          <cell r="A18501" t="str">
            <v>I3920</v>
          </cell>
          <cell r="B18501" t="str">
            <v>LUVA  CORRER JUNTA MECÂNICA DN 75</v>
          </cell>
          <cell r="C18501" t="str">
            <v>UN</v>
          </cell>
          <cell r="D18501">
            <v>331.67</v>
          </cell>
        </row>
        <row r="18502">
          <cell r="A18502" t="str">
            <v>I7132</v>
          </cell>
          <cell r="B18502" t="str">
            <v>LUVA  CORRER JUNTA MECÂNICA DN 80</v>
          </cell>
          <cell r="C18502" t="str">
            <v>UN</v>
          </cell>
          <cell r="D18502">
            <v>446.83</v>
          </cell>
        </row>
        <row r="18503">
          <cell r="A18503" t="str">
            <v>I3932</v>
          </cell>
          <cell r="B18503" t="str">
            <v>LUVA  CORRER JUNTA MECÂNICA DN 800</v>
          </cell>
          <cell r="C18503" t="str">
            <v>UN</v>
          </cell>
          <cell r="D18503">
            <v>14271.57</v>
          </cell>
        </row>
        <row r="18504">
          <cell r="A18504" t="str">
            <v>I3933</v>
          </cell>
          <cell r="B18504" t="str">
            <v>LUVA  CORRER JUNTA MECÂNICA DN 900</v>
          </cell>
          <cell r="C18504" t="str">
            <v>UN</v>
          </cell>
          <cell r="D18504">
            <v>15594.26</v>
          </cell>
        </row>
        <row r="18505">
          <cell r="A18505" t="str">
            <v>I4938</v>
          </cell>
          <cell r="B18505" t="str">
            <v>LUVA  HASTE DN 1</v>
          </cell>
          <cell r="C18505" t="str">
            <v>UN</v>
          </cell>
          <cell r="D18505">
            <v>525.88</v>
          </cell>
        </row>
        <row r="18506">
          <cell r="A18506" t="str">
            <v>I4939</v>
          </cell>
          <cell r="B18506" t="str">
            <v>LUVA  HASTE DN 2</v>
          </cell>
          <cell r="C18506" t="str">
            <v>UN</v>
          </cell>
          <cell r="D18506">
            <v>563.41999999999996</v>
          </cell>
        </row>
        <row r="18507">
          <cell r="A18507" t="str">
            <v>I4940</v>
          </cell>
          <cell r="B18507" t="str">
            <v>LUVA  HASTE DN 3</v>
          </cell>
          <cell r="C18507" t="str">
            <v>UN</v>
          </cell>
          <cell r="D18507">
            <v>714.57</v>
          </cell>
        </row>
        <row r="18508">
          <cell r="A18508" t="str">
            <v>I4941</v>
          </cell>
          <cell r="B18508" t="str">
            <v>LUVA  HASTE DN 4</v>
          </cell>
          <cell r="C18508" t="str">
            <v>UN</v>
          </cell>
          <cell r="D18508">
            <v>707.67</v>
          </cell>
        </row>
        <row r="18509">
          <cell r="A18509" t="str">
            <v>I1385</v>
          </cell>
          <cell r="B18509" t="str">
            <v>LUVA AÇO GALVANIZADO 3 X 2 1/2''</v>
          </cell>
          <cell r="C18509" t="str">
            <v>UN</v>
          </cell>
          <cell r="D18509">
            <v>38.47</v>
          </cell>
        </row>
        <row r="18510">
          <cell r="A18510" t="str">
            <v>I1386</v>
          </cell>
          <cell r="B18510" t="str">
            <v>LUVA AÇO GALVANIZADO 3/4 X 1/2''</v>
          </cell>
          <cell r="C18510" t="str">
            <v>UN</v>
          </cell>
          <cell r="D18510">
            <v>3.15</v>
          </cell>
        </row>
        <row r="18511">
          <cell r="A18511" t="str">
            <v>I1387</v>
          </cell>
          <cell r="B18511" t="str">
            <v>LUVA AÇO GALVANIZADO DE 1 1/4''</v>
          </cell>
          <cell r="C18511" t="str">
            <v>UN</v>
          </cell>
          <cell r="D18511">
            <v>6.64</v>
          </cell>
        </row>
        <row r="18512">
          <cell r="A18512" t="str">
            <v>I1388</v>
          </cell>
          <cell r="B18512" t="str">
            <v>LUVA AÇO GALVANIZADO DE 2 1/2''</v>
          </cell>
          <cell r="C18512" t="str">
            <v>UN</v>
          </cell>
          <cell r="D18512">
            <v>19.66</v>
          </cell>
        </row>
        <row r="18513">
          <cell r="A18513" t="str">
            <v>I1389</v>
          </cell>
          <cell r="B18513" t="str">
            <v>LUVA AÇO GALVANIZADO DE 2''</v>
          </cell>
          <cell r="C18513" t="str">
            <v>UN</v>
          </cell>
          <cell r="D18513">
            <v>14.77</v>
          </cell>
        </row>
        <row r="18514">
          <cell r="A18514" t="str">
            <v>I8661</v>
          </cell>
          <cell r="B18514" t="str">
            <v>LUVA AÇO GALVANIZADO DE 3"</v>
          </cell>
          <cell r="C18514" t="str">
            <v>UN</v>
          </cell>
          <cell r="D18514">
            <v>30.93</v>
          </cell>
        </row>
        <row r="18515">
          <cell r="A18515" t="str">
            <v>I1390</v>
          </cell>
          <cell r="B18515" t="str">
            <v>LUVA AÇO GALVANIZADO DE 4''</v>
          </cell>
          <cell r="C18515" t="str">
            <v>UN</v>
          </cell>
          <cell r="D18515">
            <v>58.3</v>
          </cell>
        </row>
        <row r="18516">
          <cell r="A18516" t="str">
            <v>I1391</v>
          </cell>
          <cell r="B18516" t="str">
            <v>LUVA BIPARTIDA FERRO FUNDIDO 100MM (4'')</v>
          </cell>
          <cell r="C18516" t="str">
            <v>UN</v>
          </cell>
          <cell r="D18516">
            <v>99.31</v>
          </cell>
        </row>
        <row r="18517">
          <cell r="A18517" t="str">
            <v>I1392</v>
          </cell>
          <cell r="B18517" t="str">
            <v>LUVA BIPARTIDA FERRO FUNDIDO 150MM (6'')</v>
          </cell>
          <cell r="C18517" t="str">
            <v>UN</v>
          </cell>
          <cell r="D18517">
            <v>176.9</v>
          </cell>
        </row>
        <row r="18518">
          <cell r="A18518" t="str">
            <v>I1393</v>
          </cell>
          <cell r="B18518" t="str">
            <v>LUVA BIPARTIDA FERRO FUNDIDO 50MM (2'')</v>
          </cell>
          <cell r="C18518" t="str">
            <v>UN</v>
          </cell>
          <cell r="D18518">
            <v>71.2</v>
          </cell>
        </row>
        <row r="18519">
          <cell r="A18519" t="str">
            <v>I1394</v>
          </cell>
          <cell r="B18519" t="str">
            <v>LUVA BIPARTIDA FERRO FUNDIDO 75MM (3'')</v>
          </cell>
          <cell r="C18519" t="str">
            <v>UN</v>
          </cell>
          <cell r="D18519">
            <v>83.09</v>
          </cell>
        </row>
        <row r="18520">
          <cell r="A18520" t="str">
            <v>I7620</v>
          </cell>
          <cell r="B18520" t="str">
            <v>LUVA BIPARTIDA P/BOLSAS DN 200</v>
          </cell>
          <cell r="C18520" t="str">
            <v>UN</v>
          </cell>
          <cell r="D18520">
            <v>960.85</v>
          </cell>
        </row>
        <row r="18521">
          <cell r="A18521" t="str">
            <v>I7621</v>
          </cell>
          <cell r="B18521" t="str">
            <v>LUVA BIPARTIDA P/BOLSAS DN 250</v>
          </cell>
          <cell r="C18521" t="str">
            <v>UN</v>
          </cell>
          <cell r="D18521">
            <v>2321.96</v>
          </cell>
        </row>
        <row r="18522">
          <cell r="A18522" t="str">
            <v>I7622</v>
          </cell>
          <cell r="B18522" t="str">
            <v>LUVA BIPARTIDA P/BOLSAS DN 300</v>
          </cell>
          <cell r="C18522" t="str">
            <v>UN</v>
          </cell>
          <cell r="D18522">
            <v>3160.83</v>
          </cell>
        </row>
        <row r="18523">
          <cell r="A18523" t="str">
            <v>I7623</v>
          </cell>
          <cell r="B18523" t="str">
            <v>LUVA BIPARTIDA P/BOLSAS DN 350</v>
          </cell>
          <cell r="C18523" t="str">
            <v>UN</v>
          </cell>
          <cell r="D18523">
            <v>3669.3</v>
          </cell>
        </row>
        <row r="18524">
          <cell r="A18524" t="str">
            <v>I7624</v>
          </cell>
          <cell r="B18524" t="str">
            <v>LUVA BIPARTIDA P/BOLSAS DN 400</v>
          </cell>
          <cell r="C18524" t="str">
            <v>UN</v>
          </cell>
          <cell r="D18524">
            <v>4743.8900000000003</v>
          </cell>
        </row>
        <row r="18525">
          <cell r="A18525" t="str">
            <v>I7625</v>
          </cell>
          <cell r="B18525" t="str">
            <v>LUVA BIPARTIDA P/BOLSAS DN 450</v>
          </cell>
          <cell r="C18525" t="str">
            <v>UN</v>
          </cell>
          <cell r="D18525">
            <v>4968.57</v>
          </cell>
        </row>
        <row r="18526">
          <cell r="A18526" t="str">
            <v>I7626</v>
          </cell>
          <cell r="B18526" t="str">
            <v>LUVA BIPARTIDA P/BOLSAS DN 500</v>
          </cell>
          <cell r="C18526" t="str">
            <v>UN</v>
          </cell>
          <cell r="D18526">
            <v>4981.8100000000004</v>
          </cell>
        </row>
        <row r="18527">
          <cell r="A18527" t="str">
            <v>I7627</v>
          </cell>
          <cell r="B18527" t="str">
            <v>LUVA BIPARTIDA P/BOLSAS DN 600</v>
          </cell>
          <cell r="C18527" t="str">
            <v>UN</v>
          </cell>
          <cell r="D18527">
            <v>6333.13</v>
          </cell>
        </row>
        <row r="18528">
          <cell r="A18528" t="str">
            <v>I1395</v>
          </cell>
          <cell r="B18528" t="str">
            <v>LUVA BOLSAXBOLSA FERRO FUNDIDO 100MM (4'')</v>
          </cell>
          <cell r="C18528" t="str">
            <v>UN</v>
          </cell>
          <cell r="D18528">
            <v>129.71</v>
          </cell>
        </row>
        <row r="18529">
          <cell r="A18529" t="str">
            <v>I1396</v>
          </cell>
          <cell r="B18529" t="str">
            <v>LUVA BOLSAXBOLSA FERRO FUNDIDO 150MM (6'')</v>
          </cell>
          <cell r="C18529" t="str">
            <v>UN</v>
          </cell>
          <cell r="D18529">
            <v>165.96</v>
          </cell>
        </row>
        <row r="18530">
          <cell r="A18530" t="str">
            <v>I1397</v>
          </cell>
          <cell r="B18530" t="str">
            <v>LUVA BOLSAXBOLSA FERRO FUNDIDO 50MM (2'')</v>
          </cell>
          <cell r="C18530" t="str">
            <v>UN</v>
          </cell>
          <cell r="D18530">
            <v>18.07</v>
          </cell>
        </row>
        <row r="18531">
          <cell r="A18531" t="str">
            <v>I1398</v>
          </cell>
          <cell r="B18531" t="str">
            <v>LUVA BOLSAXBOLSA FERRO FUNDIDO 75MM (3'')</v>
          </cell>
          <cell r="C18531" t="str">
            <v>UN</v>
          </cell>
          <cell r="D18531">
            <v>24.57</v>
          </cell>
        </row>
        <row r="18532">
          <cell r="A18532" t="str">
            <v>I1399</v>
          </cell>
          <cell r="B18532" t="str">
            <v>LUVA DE BORRACHA PARA ALTA TENSAO 15KV</v>
          </cell>
          <cell r="C18532" t="str">
            <v>UN</v>
          </cell>
          <cell r="D18532">
            <v>219.33</v>
          </cell>
        </row>
        <row r="18533">
          <cell r="A18533" t="str">
            <v>I3002</v>
          </cell>
          <cell r="B18533" t="str">
            <v>LUVA DE CORRER OCRE DN 100</v>
          </cell>
          <cell r="C18533" t="str">
            <v>UN</v>
          </cell>
          <cell r="D18533">
            <v>6.4</v>
          </cell>
        </row>
        <row r="18534">
          <cell r="A18534" t="str">
            <v>I3003</v>
          </cell>
          <cell r="B18534" t="str">
            <v>LUVA DE CORRER OCRE DN 125</v>
          </cell>
          <cell r="C18534" t="str">
            <v>UN</v>
          </cell>
          <cell r="D18534">
            <v>29.14</v>
          </cell>
        </row>
        <row r="18535">
          <cell r="A18535" t="str">
            <v>I3004</v>
          </cell>
          <cell r="B18535" t="str">
            <v>LUVA DE CORRER OCRE DN 150</v>
          </cell>
          <cell r="C18535" t="str">
            <v>UN</v>
          </cell>
          <cell r="D18535">
            <v>21.82</v>
          </cell>
        </row>
        <row r="18536">
          <cell r="A18536" t="str">
            <v>I3005</v>
          </cell>
          <cell r="B18536" t="str">
            <v>LUVA DE CORRER OCRE DN 200</v>
          </cell>
          <cell r="C18536" t="str">
            <v>UN</v>
          </cell>
          <cell r="D18536">
            <v>58.19</v>
          </cell>
        </row>
        <row r="18537">
          <cell r="A18537" t="str">
            <v>I3006</v>
          </cell>
          <cell r="B18537" t="str">
            <v>LUVA DE CORRER OCRE DN 250</v>
          </cell>
          <cell r="C18537" t="str">
            <v>UN</v>
          </cell>
          <cell r="D18537">
            <v>63.81</v>
          </cell>
        </row>
        <row r="18538">
          <cell r="A18538" t="str">
            <v>I3007</v>
          </cell>
          <cell r="B18538" t="str">
            <v>LUVA DE CORRER OCRE DN 300</v>
          </cell>
          <cell r="C18538" t="str">
            <v>UN</v>
          </cell>
          <cell r="D18538">
            <v>153.37</v>
          </cell>
        </row>
        <row r="18539">
          <cell r="A18539" t="str">
            <v>I3008</v>
          </cell>
          <cell r="B18539" t="str">
            <v>LUVA DE CORRER OCRE DN 350</v>
          </cell>
          <cell r="C18539" t="str">
            <v>UN</v>
          </cell>
          <cell r="D18539">
            <v>188.4</v>
          </cell>
        </row>
        <row r="18540">
          <cell r="A18540" t="str">
            <v>I3009</v>
          </cell>
          <cell r="B18540" t="str">
            <v>LUVA DE CORRER OCRE DN 400</v>
          </cell>
          <cell r="C18540" t="str">
            <v>UN</v>
          </cell>
          <cell r="D18540">
            <v>218.23</v>
          </cell>
        </row>
        <row r="18541">
          <cell r="A18541" t="str">
            <v>I6892</v>
          </cell>
          <cell r="B18541" t="str">
            <v>LUVA DE CORRER OCRE JEI DN 100</v>
          </cell>
          <cell r="C18541" t="str">
            <v>UN</v>
          </cell>
          <cell r="D18541">
            <v>8.8000000000000007</v>
          </cell>
        </row>
        <row r="18542">
          <cell r="A18542" t="str">
            <v>I6893</v>
          </cell>
          <cell r="B18542" t="str">
            <v>LUVA DE CORRER OCRE JEI DN 150</v>
          </cell>
          <cell r="C18542" t="str">
            <v>UN</v>
          </cell>
          <cell r="D18542">
            <v>19.559999999999999</v>
          </cell>
        </row>
        <row r="18543">
          <cell r="A18543" t="str">
            <v>I6894</v>
          </cell>
          <cell r="B18543" t="str">
            <v>LUVA DE CORRER OCRE JEI DN 200</v>
          </cell>
          <cell r="C18543" t="str">
            <v>UN</v>
          </cell>
          <cell r="D18543">
            <v>64.430000000000007</v>
          </cell>
        </row>
        <row r="18544">
          <cell r="A18544" t="str">
            <v>I6895</v>
          </cell>
          <cell r="B18544" t="str">
            <v>LUVA DE CORRER OCRE JEI DN 250</v>
          </cell>
          <cell r="C18544" t="str">
            <v>UN</v>
          </cell>
          <cell r="D18544">
            <v>111.09</v>
          </cell>
        </row>
        <row r="18545">
          <cell r="A18545" t="str">
            <v>I6896</v>
          </cell>
          <cell r="B18545" t="str">
            <v>LUVA DE CORRER OCRE JEI DN 300</v>
          </cell>
          <cell r="C18545" t="str">
            <v>UN</v>
          </cell>
          <cell r="D18545">
            <v>160.32</v>
          </cell>
        </row>
        <row r="18546">
          <cell r="A18546" t="str">
            <v>I6897</v>
          </cell>
          <cell r="B18546" t="str">
            <v>LUVA DE CORRER OCRE JEI DN 350</v>
          </cell>
          <cell r="C18546" t="str">
            <v>UN</v>
          </cell>
          <cell r="D18546">
            <v>212.05</v>
          </cell>
        </row>
        <row r="18547">
          <cell r="A18547" t="str">
            <v>I6898</v>
          </cell>
          <cell r="B18547" t="str">
            <v>LUVA DE CORRER OCRE JEI DN 400</v>
          </cell>
          <cell r="C18547" t="str">
            <v>UN</v>
          </cell>
          <cell r="D18547">
            <v>250.49</v>
          </cell>
        </row>
        <row r="18548">
          <cell r="A18548" t="str">
            <v>I3125</v>
          </cell>
          <cell r="B18548" t="str">
            <v>LUVA DE CORRER PBA DN 100</v>
          </cell>
          <cell r="C18548" t="str">
            <v>UN</v>
          </cell>
          <cell r="D18548">
            <v>34.299999999999997</v>
          </cell>
        </row>
        <row r="18549">
          <cell r="A18549" t="str">
            <v>I3123</v>
          </cell>
          <cell r="B18549" t="str">
            <v>LUVA DE CORRER PBA DN 50</v>
          </cell>
          <cell r="C18549" t="str">
            <v>UN</v>
          </cell>
          <cell r="D18549">
            <v>8.32</v>
          </cell>
        </row>
        <row r="18550">
          <cell r="A18550" t="str">
            <v>I3124</v>
          </cell>
          <cell r="B18550" t="str">
            <v>LUVA DE CORRER PBA DN 75</v>
          </cell>
          <cell r="C18550" t="str">
            <v>UN</v>
          </cell>
          <cell r="D18550">
            <v>20.87</v>
          </cell>
        </row>
        <row r="18551">
          <cell r="A18551" t="str">
            <v>I3127</v>
          </cell>
          <cell r="B18551" t="str">
            <v>LUVA DE CORRER PVC DEFoFo DN 100</v>
          </cell>
          <cell r="C18551" t="str">
            <v>UN</v>
          </cell>
          <cell r="D18551">
            <v>123.31</v>
          </cell>
        </row>
        <row r="18552">
          <cell r="A18552" t="str">
            <v>I3128</v>
          </cell>
          <cell r="B18552" t="str">
            <v>LUVA DE CORRER PVC DEFoFo DN 150</v>
          </cell>
          <cell r="C18552" t="str">
            <v>UN</v>
          </cell>
          <cell r="D18552">
            <v>181.67</v>
          </cell>
        </row>
        <row r="18553">
          <cell r="A18553" t="str">
            <v>I3129</v>
          </cell>
          <cell r="B18553" t="str">
            <v>LUVA DE CORRER PVC DEFoFo DN 200</v>
          </cell>
          <cell r="C18553" t="str">
            <v>UN</v>
          </cell>
          <cell r="D18553">
            <v>252.41</v>
          </cell>
        </row>
        <row r="18554">
          <cell r="A18554" t="str">
            <v>I3130</v>
          </cell>
          <cell r="B18554" t="str">
            <v>LUVA DE CORRER PVC DEFoFo DN 250</v>
          </cell>
          <cell r="C18554" t="str">
            <v>UN</v>
          </cell>
          <cell r="D18554">
            <v>390.02</v>
          </cell>
        </row>
        <row r="18555">
          <cell r="A18555" t="str">
            <v>I3131</v>
          </cell>
          <cell r="B18555" t="str">
            <v>LUVA DE CORRER PVC DEFoFo DN 300</v>
          </cell>
          <cell r="C18555" t="str">
            <v>UN</v>
          </cell>
          <cell r="D18555">
            <v>572.85</v>
          </cell>
        </row>
        <row r="18556">
          <cell r="A18556" t="str">
            <v>I1401</v>
          </cell>
          <cell r="B18556" t="str">
            <v>LUVA DE PVC PARA ELETRODUTO 2 1/2''</v>
          </cell>
          <cell r="C18556" t="str">
            <v>UN</v>
          </cell>
          <cell r="D18556">
            <v>9.8699999999999992</v>
          </cell>
        </row>
        <row r="18557">
          <cell r="A18557" t="str">
            <v>I1402</v>
          </cell>
          <cell r="B18557" t="str">
            <v>LUVA DE PVC PARA ELETRODUTO 3''</v>
          </cell>
          <cell r="C18557" t="str">
            <v>UN</v>
          </cell>
          <cell r="D18557">
            <v>13.1</v>
          </cell>
        </row>
        <row r="18558">
          <cell r="A18558" t="str">
            <v>I1403</v>
          </cell>
          <cell r="B18558" t="str">
            <v>LUVA DE PVC PARA ELETRODUTO 4''</v>
          </cell>
          <cell r="C18558" t="str">
            <v>UN</v>
          </cell>
          <cell r="D18558">
            <v>25.04</v>
          </cell>
        </row>
        <row r="18559">
          <cell r="A18559" t="str">
            <v>I1404</v>
          </cell>
          <cell r="B18559" t="str">
            <v>LUVA DE PVC RIGIDO PARA ELETRODUTO 1 1/2''</v>
          </cell>
          <cell r="C18559" t="str">
            <v>UN</v>
          </cell>
          <cell r="D18559">
            <v>2.25</v>
          </cell>
        </row>
        <row r="18560">
          <cell r="A18560" t="str">
            <v>I1405</v>
          </cell>
          <cell r="B18560" t="str">
            <v>LUVA DE PVC RIGIDO PARA ELETRODUTO 1 1/4''</v>
          </cell>
          <cell r="C18560" t="str">
            <v>UN</v>
          </cell>
          <cell r="D18560">
            <v>1.88</v>
          </cell>
        </row>
        <row r="18561">
          <cell r="A18561" t="str">
            <v>I1406</v>
          </cell>
          <cell r="B18561" t="str">
            <v>LUVA DE PVC RIGIDO PARA ELETRODUTO 1''</v>
          </cell>
          <cell r="C18561" t="str">
            <v>UN</v>
          </cell>
          <cell r="D18561">
            <v>1.25</v>
          </cell>
        </row>
        <row r="18562">
          <cell r="A18562" t="str">
            <v>I1407</v>
          </cell>
          <cell r="B18562" t="str">
            <v>LUVA DE PVC RIGIDO PARA ELETRODUTO 1/2''</v>
          </cell>
          <cell r="C18562" t="str">
            <v>UN</v>
          </cell>
          <cell r="D18562">
            <v>0.7</v>
          </cell>
        </row>
        <row r="18563">
          <cell r="A18563" t="str">
            <v>I1408</v>
          </cell>
          <cell r="B18563" t="str">
            <v>LUVA DE PVC RIGIDO PARA ELETRODUTO 2''</v>
          </cell>
          <cell r="C18563" t="str">
            <v>UN</v>
          </cell>
          <cell r="D18563">
            <v>3.56</v>
          </cell>
        </row>
        <row r="18564">
          <cell r="A18564" t="str">
            <v>I1409</v>
          </cell>
          <cell r="B18564" t="str">
            <v>LUVA DE PVC RIGIDO PARA ELETRODUTO 3/4''</v>
          </cell>
          <cell r="C18564" t="str">
            <v>UN</v>
          </cell>
          <cell r="D18564">
            <v>0.8</v>
          </cell>
        </row>
        <row r="18565">
          <cell r="A18565" t="str">
            <v>I6357</v>
          </cell>
          <cell r="B18565" t="str">
            <v>LUVA DE REDUÇÃO AÇO GALVANIZADO COM ROSCA DN 3x2"</v>
          </cell>
          <cell r="C18565" t="str">
            <v>UN</v>
          </cell>
          <cell r="D18565">
            <v>32.549999999999997</v>
          </cell>
        </row>
        <row r="18566">
          <cell r="A18566" t="str">
            <v>I8664</v>
          </cell>
          <cell r="B18566" t="str">
            <v>LUVA DE REDUÇÃO DE AÇO GALV. 2"x1/2"</v>
          </cell>
          <cell r="C18566" t="str">
            <v>UN</v>
          </cell>
          <cell r="D18566">
            <v>7.08</v>
          </cell>
        </row>
        <row r="18567">
          <cell r="A18567" t="str">
            <v>I6265</v>
          </cell>
          <cell r="B18567" t="str">
            <v>LUVA DE UNIÃO F. GALV. COM ROSCA DN 2"</v>
          </cell>
          <cell r="C18567" t="str">
            <v>UN</v>
          </cell>
          <cell r="D18567">
            <v>35.119999999999997</v>
          </cell>
        </row>
        <row r="18568">
          <cell r="A18568" t="str">
            <v>I7384</v>
          </cell>
          <cell r="B18568" t="str">
            <v>LUVA DE UNIÃO FG DN 2"</v>
          </cell>
          <cell r="C18568" t="str">
            <v>UN</v>
          </cell>
          <cell r="D18568">
            <v>41.33</v>
          </cell>
        </row>
        <row r="18569">
          <cell r="A18569" t="str">
            <v>I1434</v>
          </cell>
          <cell r="B18569" t="str">
            <v>LUVA DUPLA PVC ESGOTO 100MM</v>
          </cell>
          <cell r="C18569" t="str">
            <v>UN</v>
          </cell>
          <cell r="D18569">
            <v>8.6</v>
          </cell>
        </row>
        <row r="18570">
          <cell r="A18570" t="str">
            <v>I1435</v>
          </cell>
          <cell r="B18570" t="str">
            <v>LUVA DUPLA PVC ESGOTO 50MM</v>
          </cell>
          <cell r="C18570" t="str">
            <v>UN</v>
          </cell>
          <cell r="D18570">
            <v>3.4</v>
          </cell>
        </row>
        <row r="18571">
          <cell r="A18571" t="str">
            <v>I1436</v>
          </cell>
          <cell r="B18571" t="str">
            <v>LUVA DUPLA PVC ESGOTO 75MM</v>
          </cell>
          <cell r="C18571" t="str">
            <v>UN</v>
          </cell>
          <cell r="D18571">
            <v>6.97</v>
          </cell>
        </row>
        <row r="18572">
          <cell r="A18572" t="str">
            <v>I5806</v>
          </cell>
          <cell r="B18572" t="str">
            <v>LUVA EDUTOR PVC  DN 40</v>
          </cell>
          <cell r="C18572" t="str">
            <v>UN</v>
          </cell>
          <cell r="D18572">
            <v>263.47000000000003</v>
          </cell>
        </row>
        <row r="18573">
          <cell r="A18573" t="str">
            <v>I5807</v>
          </cell>
          <cell r="B18573" t="str">
            <v>LUVA EDUTOR PVC DN 50</v>
          </cell>
          <cell r="C18573" t="str">
            <v>UN</v>
          </cell>
          <cell r="D18573">
            <v>384.9</v>
          </cell>
        </row>
        <row r="18574">
          <cell r="A18574" t="str">
            <v>I8192</v>
          </cell>
          <cell r="B18574" t="str">
            <v>LUVA P/ PERFURATRIZ</v>
          </cell>
          <cell r="C18574" t="str">
            <v>UN</v>
          </cell>
          <cell r="D18574">
            <v>285.95999999999998</v>
          </cell>
        </row>
        <row r="18575">
          <cell r="A18575" t="str">
            <v>I6176</v>
          </cell>
          <cell r="B18575" t="str">
            <v>LUVA PARA CANALETA SISTEMA DLP 60MM X 50MM</v>
          </cell>
          <cell r="C18575" t="str">
            <v>UN</v>
          </cell>
          <cell r="D18575">
            <v>12.03</v>
          </cell>
        </row>
        <row r="18576">
          <cell r="A18576" t="str">
            <v>I6899</v>
          </cell>
          <cell r="B18576" t="str">
            <v>LUVA PVC PBS DN 160</v>
          </cell>
          <cell r="C18576" t="str">
            <v>UN</v>
          </cell>
          <cell r="D18576">
            <v>88.17</v>
          </cell>
        </row>
        <row r="18577">
          <cell r="A18577" t="str">
            <v>I1437</v>
          </cell>
          <cell r="B18577" t="str">
            <v>LUVA PVC ROSCAVEL DE 1 1/2''</v>
          </cell>
          <cell r="C18577" t="str">
            <v>UN</v>
          </cell>
          <cell r="D18577">
            <v>4.6100000000000003</v>
          </cell>
        </row>
        <row r="18578">
          <cell r="A18578" t="str">
            <v>I1438</v>
          </cell>
          <cell r="B18578" t="str">
            <v>LUVA PVC ROSCAVEL DE 1 1/4''</v>
          </cell>
          <cell r="C18578" t="str">
            <v>UN</v>
          </cell>
          <cell r="D18578">
            <v>4.26</v>
          </cell>
        </row>
        <row r="18579">
          <cell r="A18579" t="str">
            <v>I1439</v>
          </cell>
          <cell r="B18579" t="str">
            <v>LUVA PVC ROSCAVEL DE 1''</v>
          </cell>
          <cell r="C18579" t="str">
            <v>UN</v>
          </cell>
          <cell r="D18579">
            <v>1.88</v>
          </cell>
        </row>
        <row r="18580">
          <cell r="A18580" t="str">
            <v>I1440</v>
          </cell>
          <cell r="B18580" t="str">
            <v>LUVA PVC ROSCAVEL DE 1/2''</v>
          </cell>
          <cell r="C18580" t="str">
            <v>UN</v>
          </cell>
          <cell r="D18580">
            <v>0.83</v>
          </cell>
        </row>
        <row r="18581">
          <cell r="A18581" t="str">
            <v>I1441</v>
          </cell>
          <cell r="B18581" t="str">
            <v>LUVA PVC ROSCAVEL DE 2 1/2''</v>
          </cell>
          <cell r="C18581" t="str">
            <v>UN</v>
          </cell>
          <cell r="D18581">
            <v>13.91</v>
          </cell>
        </row>
        <row r="18582">
          <cell r="A18582" t="str">
            <v>I1442</v>
          </cell>
          <cell r="B18582" t="str">
            <v>LUVA PVC ROSCAVEL DE 2''</v>
          </cell>
          <cell r="C18582" t="str">
            <v>UN</v>
          </cell>
          <cell r="D18582">
            <v>9.42</v>
          </cell>
        </row>
        <row r="18583">
          <cell r="A18583" t="str">
            <v>I1443</v>
          </cell>
          <cell r="B18583" t="str">
            <v>LUVA PVC ROSCAVEL DE 3''</v>
          </cell>
          <cell r="C18583" t="str">
            <v>UN</v>
          </cell>
          <cell r="D18583">
            <v>22.9</v>
          </cell>
        </row>
        <row r="18584">
          <cell r="A18584" t="str">
            <v>I1444</v>
          </cell>
          <cell r="B18584" t="str">
            <v>LUVA PVC ROSCAVEL DE 3/4''</v>
          </cell>
          <cell r="C18584" t="str">
            <v>UN</v>
          </cell>
          <cell r="D18584">
            <v>1.26</v>
          </cell>
        </row>
        <row r="18585">
          <cell r="A18585" t="str">
            <v>I1445</v>
          </cell>
          <cell r="B18585" t="str">
            <v>LUVA PVC ROSCAVEL DE 4''</v>
          </cell>
          <cell r="C18585" t="str">
            <v>UN</v>
          </cell>
          <cell r="D18585">
            <v>28.48</v>
          </cell>
        </row>
        <row r="18586">
          <cell r="A18586" t="str">
            <v>I1446</v>
          </cell>
          <cell r="B18586" t="str">
            <v>LUVA PVC SOLDAVEL AZUL DE 20X1/2''</v>
          </cell>
          <cell r="C18586" t="str">
            <v>UN</v>
          </cell>
          <cell r="D18586">
            <v>4.25</v>
          </cell>
        </row>
        <row r="18587">
          <cell r="A18587" t="str">
            <v>I1447</v>
          </cell>
          <cell r="B18587" t="str">
            <v>LUVA PVC SOLDAVEL AZUL DE 25X3/4''</v>
          </cell>
          <cell r="C18587" t="str">
            <v>UN</v>
          </cell>
          <cell r="D18587">
            <v>4.1900000000000004</v>
          </cell>
        </row>
        <row r="18588">
          <cell r="A18588" t="str">
            <v>I1410</v>
          </cell>
          <cell r="B18588" t="str">
            <v>LUVA PVC SOLDAVEL DE 20MM</v>
          </cell>
          <cell r="C18588" t="str">
            <v>UN</v>
          </cell>
          <cell r="D18588">
            <v>0.53</v>
          </cell>
        </row>
        <row r="18589">
          <cell r="A18589" t="str">
            <v>I1411</v>
          </cell>
          <cell r="B18589" t="str">
            <v>LUVA PVC SOLDAVEL DE 25MM</v>
          </cell>
          <cell r="C18589" t="str">
            <v>UN</v>
          </cell>
          <cell r="D18589">
            <v>0.55000000000000004</v>
          </cell>
        </row>
        <row r="18590">
          <cell r="A18590" t="str">
            <v>I1412</v>
          </cell>
          <cell r="B18590" t="str">
            <v>LUVA PVC SOLDAVEL DE 32MM</v>
          </cell>
          <cell r="C18590" t="str">
            <v>UN</v>
          </cell>
          <cell r="D18590">
            <v>1.22</v>
          </cell>
        </row>
        <row r="18591">
          <cell r="A18591" t="str">
            <v>I1413</v>
          </cell>
          <cell r="B18591" t="str">
            <v>LUVA PVC SOLDAVEL DE 40MM</v>
          </cell>
          <cell r="C18591" t="str">
            <v>UN</v>
          </cell>
          <cell r="D18591">
            <v>2.72</v>
          </cell>
        </row>
        <row r="18592">
          <cell r="A18592" t="str">
            <v>I1414</v>
          </cell>
          <cell r="B18592" t="str">
            <v>LUVA PVC SOLDAVEL DE 50MM</v>
          </cell>
          <cell r="C18592" t="str">
            <v>UN</v>
          </cell>
          <cell r="D18592">
            <v>3.22</v>
          </cell>
        </row>
        <row r="18593">
          <cell r="A18593" t="str">
            <v>I1415</v>
          </cell>
          <cell r="B18593" t="str">
            <v>LUVA PVC SOLDAVEL DE 60MM</v>
          </cell>
          <cell r="C18593" t="str">
            <v>UN</v>
          </cell>
          <cell r="D18593">
            <v>9.08</v>
          </cell>
        </row>
        <row r="18594">
          <cell r="A18594" t="str">
            <v>I1416</v>
          </cell>
          <cell r="B18594" t="str">
            <v>LUVA PVC SOLDAVEL DE 75MM</v>
          </cell>
          <cell r="C18594" t="str">
            <v>UN</v>
          </cell>
          <cell r="D18594">
            <v>13.45</v>
          </cell>
        </row>
        <row r="18595">
          <cell r="A18595" t="str">
            <v>I1417</v>
          </cell>
          <cell r="B18595" t="str">
            <v>LUVA PVC SOLDAVEL DE 85MM</v>
          </cell>
          <cell r="C18595" t="str">
            <v>UN</v>
          </cell>
          <cell r="D18595">
            <v>31.52</v>
          </cell>
        </row>
        <row r="18596">
          <cell r="A18596" t="str">
            <v>I1448</v>
          </cell>
          <cell r="B18596" t="str">
            <v>LUVA PVC SOLDAVEL/ROSCA DE 20X1/2''</v>
          </cell>
          <cell r="C18596" t="str">
            <v>UN</v>
          </cell>
          <cell r="D18596">
            <v>0.96</v>
          </cell>
        </row>
        <row r="18597">
          <cell r="A18597" t="str">
            <v>I1449</v>
          </cell>
          <cell r="B18597" t="str">
            <v>LUVA PVC SOLDAVEL/ROSCA DE 25X3/4''</v>
          </cell>
          <cell r="C18597" t="str">
            <v>UN</v>
          </cell>
          <cell r="D18597">
            <v>1</v>
          </cell>
        </row>
        <row r="18598">
          <cell r="A18598" t="str">
            <v>I1450</v>
          </cell>
          <cell r="B18598" t="str">
            <v>LUVA PVC SOLDAVEL/ROSCA DE 32X1''</v>
          </cell>
          <cell r="C18598" t="str">
            <v>UN</v>
          </cell>
          <cell r="D18598">
            <v>3.26</v>
          </cell>
        </row>
        <row r="18599">
          <cell r="A18599" t="str">
            <v>I1451</v>
          </cell>
          <cell r="B18599" t="str">
            <v>LUVA PVC SOLDAVEL/ROSCA DE 40X11/4''</v>
          </cell>
          <cell r="C18599" t="str">
            <v>UN</v>
          </cell>
          <cell r="D18599">
            <v>7.81</v>
          </cell>
        </row>
        <row r="18600">
          <cell r="A18600" t="str">
            <v>I1452</v>
          </cell>
          <cell r="B18600" t="str">
            <v>LUVA PVC SOLDAVEL/ROSCA DE 50X1 1/2''</v>
          </cell>
          <cell r="C18600" t="str">
            <v>UN</v>
          </cell>
          <cell r="D18600">
            <v>15.43</v>
          </cell>
        </row>
        <row r="18601">
          <cell r="A18601" t="str">
            <v>I1418</v>
          </cell>
          <cell r="B18601" t="str">
            <v>LUVA REDUÇÃO AÇO GALV 1 1/4X1/2''</v>
          </cell>
          <cell r="C18601" t="str">
            <v>UN</v>
          </cell>
          <cell r="D18601">
            <v>8.0299999999999994</v>
          </cell>
        </row>
        <row r="18602">
          <cell r="A18602" t="str">
            <v>I1419</v>
          </cell>
          <cell r="B18602" t="str">
            <v>LUVA REDUÇÃO AÇO GALV 4X2 1/2''</v>
          </cell>
          <cell r="C18602" t="str">
            <v>UN</v>
          </cell>
          <cell r="D18602">
            <v>62.26</v>
          </cell>
        </row>
        <row r="18603">
          <cell r="A18603" t="str">
            <v>I1420</v>
          </cell>
          <cell r="B18603" t="str">
            <v>LUVA REDUÇÃO AÇO GALV 4X2''</v>
          </cell>
          <cell r="C18603" t="str">
            <v>UN</v>
          </cell>
          <cell r="D18603">
            <v>55.4</v>
          </cell>
        </row>
        <row r="18604">
          <cell r="A18604" t="str">
            <v>I1421</v>
          </cell>
          <cell r="B18604" t="str">
            <v>LUVA REDUÇÃO AÇO GALV 4X3''</v>
          </cell>
          <cell r="C18604" t="str">
            <v>UN</v>
          </cell>
          <cell r="D18604">
            <v>70.400000000000006</v>
          </cell>
        </row>
        <row r="18605">
          <cell r="A18605" t="str">
            <v>I6900</v>
          </cell>
          <cell r="B18605" t="str">
            <v>LUVA REDUÇÃO PVC PBS C/ BOLSAS DN 150 x 100 mm</v>
          </cell>
          <cell r="C18605" t="str">
            <v>UN</v>
          </cell>
          <cell r="D18605">
            <v>100.19</v>
          </cell>
        </row>
        <row r="18606">
          <cell r="A18606" t="str">
            <v>I1455</v>
          </cell>
          <cell r="B18606" t="str">
            <v>LUVA REDUÇÃO PVC ROSCAVEL DE 1X3/4''</v>
          </cell>
          <cell r="C18606" t="str">
            <v>UN</v>
          </cell>
          <cell r="D18606">
            <v>2.98</v>
          </cell>
        </row>
        <row r="18607">
          <cell r="A18607" t="str">
            <v>I1456</v>
          </cell>
          <cell r="B18607" t="str">
            <v>LUVA REDUÇÃO PVC ROSCAVEL DE 3/4X1/2''</v>
          </cell>
          <cell r="C18607" t="str">
            <v>UN</v>
          </cell>
          <cell r="D18607">
            <v>1.67</v>
          </cell>
        </row>
        <row r="18608">
          <cell r="A18608" t="str">
            <v>I1453</v>
          </cell>
          <cell r="B18608" t="str">
            <v>LUVA REDUÇÃO PVC SOLD. AZUL DE 25X1/2''</v>
          </cell>
          <cell r="C18608" t="str">
            <v>UN</v>
          </cell>
          <cell r="D18608">
            <v>4.24</v>
          </cell>
        </row>
        <row r="18609">
          <cell r="A18609" t="str">
            <v>I1454</v>
          </cell>
          <cell r="B18609" t="str">
            <v>LUVA REDUÇÃO PVC SOLD/ROSCA DE 25X1/2''</v>
          </cell>
          <cell r="C18609" t="str">
            <v>UN</v>
          </cell>
          <cell r="D18609">
            <v>1.43</v>
          </cell>
        </row>
        <row r="18610">
          <cell r="A18610" t="str">
            <v>I1422</v>
          </cell>
          <cell r="B18610" t="str">
            <v>LUVA REDUÇÃO PVC SOLDAVEL DE 110X60MM</v>
          </cell>
          <cell r="C18610" t="str">
            <v>UN</v>
          </cell>
          <cell r="D18610">
            <v>32.590000000000003</v>
          </cell>
        </row>
        <row r="18611">
          <cell r="A18611" t="str">
            <v>I1423</v>
          </cell>
          <cell r="B18611" t="str">
            <v>LUVA REDUÇÃO PVC SOLDAVEL DE 110X75MM</v>
          </cell>
          <cell r="C18611" t="str">
            <v>UN</v>
          </cell>
          <cell r="D18611">
            <v>36.81</v>
          </cell>
        </row>
        <row r="18612">
          <cell r="A18612" t="str">
            <v>I1424</v>
          </cell>
          <cell r="B18612" t="str">
            <v>LUVA REDUÇÃO PVC SOLDAVEL DE 110X85MM</v>
          </cell>
          <cell r="C18612" t="str">
            <v>UN</v>
          </cell>
          <cell r="D18612">
            <v>36.43</v>
          </cell>
        </row>
        <row r="18613">
          <cell r="A18613" t="str">
            <v>I1425</v>
          </cell>
          <cell r="B18613" t="str">
            <v>LUVA REDUÇÃO PVC SOLDAVEL DE 25X20MM</v>
          </cell>
          <cell r="C18613" t="str">
            <v>UN</v>
          </cell>
          <cell r="D18613">
            <v>0.98</v>
          </cell>
        </row>
        <row r="18614">
          <cell r="A18614" t="str">
            <v>I1426</v>
          </cell>
          <cell r="B18614" t="str">
            <v>LUVA REDUÇÃO PVC SOLDAVEL DE 32X25MM</v>
          </cell>
          <cell r="C18614" t="str">
            <v>UN</v>
          </cell>
          <cell r="D18614">
            <v>2.2799999999999998</v>
          </cell>
        </row>
        <row r="18615">
          <cell r="A18615" t="str">
            <v>I1427</v>
          </cell>
          <cell r="B18615" t="str">
            <v>LUVA REDUÇÃO PVC SOLDAVEL DE 40X32MM</v>
          </cell>
          <cell r="C18615" t="str">
            <v>UN</v>
          </cell>
          <cell r="D18615">
            <v>2.4700000000000002</v>
          </cell>
        </row>
        <row r="18616">
          <cell r="A18616" t="str">
            <v>I1428</v>
          </cell>
          <cell r="B18616" t="str">
            <v>LUVA REDUÇÃO PVC SOLDAVEL DE 75X60MM</v>
          </cell>
          <cell r="C18616" t="str">
            <v>UN</v>
          </cell>
          <cell r="D18616">
            <v>12.72</v>
          </cell>
        </row>
        <row r="18617">
          <cell r="A18617" t="str">
            <v>I1429</v>
          </cell>
          <cell r="B18617" t="str">
            <v>LUVA REDUÇÃO PVC SOLDAVEL DE 85X60MM</v>
          </cell>
          <cell r="C18617" t="str">
            <v>UN</v>
          </cell>
          <cell r="D18617">
            <v>18.48</v>
          </cell>
        </row>
        <row r="18618">
          <cell r="A18618" t="str">
            <v>I1430</v>
          </cell>
          <cell r="B18618" t="str">
            <v>LUVA REDUÇÃO PVC SOLDAVEL DE 85X75MM</v>
          </cell>
          <cell r="C18618" t="str">
            <v>UN</v>
          </cell>
          <cell r="D18618">
            <v>22.87</v>
          </cell>
        </row>
        <row r="18619">
          <cell r="A18619" t="str">
            <v>I6469</v>
          </cell>
          <cell r="B18619" t="str">
            <v>LUVA RETA  PARA EMENDA DE ELETRODUTO DE AÇO ZINCADO DN 1 1/2"</v>
          </cell>
          <cell r="C18619" t="str">
            <v>UN</v>
          </cell>
          <cell r="D18619">
            <v>3.92</v>
          </cell>
        </row>
        <row r="18620">
          <cell r="A18620" t="str">
            <v>I6468</v>
          </cell>
          <cell r="B18620" t="str">
            <v>LUVA RETA  PARA EMENDA DE ELETRODUTO DE AÇO ZINCADO DN 1/2"</v>
          </cell>
          <cell r="C18620" t="str">
            <v>UN</v>
          </cell>
          <cell r="D18620">
            <v>1.23</v>
          </cell>
        </row>
        <row r="18621">
          <cell r="A18621" t="str">
            <v>I7706</v>
          </cell>
          <cell r="B18621" t="str">
            <v>LUVA SIMPLES FoFo JTE DN 1000</v>
          </cell>
          <cell r="C18621" t="str">
            <v>UN</v>
          </cell>
          <cell r="D18621">
            <v>26435.26</v>
          </cell>
        </row>
        <row r="18622">
          <cell r="A18622" t="str">
            <v>I7707</v>
          </cell>
          <cell r="B18622" t="str">
            <v>LUVA SIMPLES FoFo JTE DN 1200</v>
          </cell>
          <cell r="C18622" t="str">
            <v>UN</v>
          </cell>
          <cell r="D18622">
            <v>28030.04</v>
          </cell>
        </row>
        <row r="18623">
          <cell r="A18623" t="str">
            <v>I7699</v>
          </cell>
          <cell r="B18623" t="str">
            <v>LUVA SIMPLES FoFo JTE DN 300</v>
          </cell>
          <cell r="C18623" t="str">
            <v>UN</v>
          </cell>
          <cell r="D18623">
            <v>2417.64</v>
          </cell>
        </row>
        <row r="18624">
          <cell r="A18624" t="str">
            <v>I7700</v>
          </cell>
          <cell r="B18624" t="str">
            <v>LUVA SIMPLES FoFo JTE DN 350</v>
          </cell>
          <cell r="C18624" t="str">
            <v>UN</v>
          </cell>
          <cell r="D18624">
            <v>3169.74</v>
          </cell>
        </row>
        <row r="18625">
          <cell r="A18625" t="str">
            <v>I7701</v>
          </cell>
          <cell r="B18625" t="str">
            <v>LUVA SIMPLES FoFo JTE DN 400</v>
          </cell>
          <cell r="C18625" t="str">
            <v>UN</v>
          </cell>
          <cell r="D18625">
            <v>4139.8100000000004</v>
          </cell>
        </row>
        <row r="18626">
          <cell r="A18626" t="str">
            <v>I7702</v>
          </cell>
          <cell r="B18626" t="str">
            <v>LUVA SIMPLES FoFo JTE DN 500</v>
          </cell>
          <cell r="C18626" t="str">
            <v>UN</v>
          </cell>
          <cell r="D18626">
            <v>5598.97</v>
          </cell>
        </row>
        <row r="18627">
          <cell r="A18627" t="str">
            <v>I7703</v>
          </cell>
          <cell r="B18627" t="str">
            <v>LUVA SIMPLES FoFo JTE DN 600</v>
          </cell>
          <cell r="C18627" t="str">
            <v>UN</v>
          </cell>
          <cell r="D18627">
            <v>8286.9599999999991</v>
          </cell>
        </row>
        <row r="18628">
          <cell r="A18628" t="str">
            <v>I7704</v>
          </cell>
          <cell r="B18628" t="str">
            <v>LUVA SIMPLES FoFo JTE DN 700</v>
          </cell>
          <cell r="C18628" t="str">
            <v>UN</v>
          </cell>
          <cell r="D18628">
            <v>14845.86</v>
          </cell>
        </row>
        <row r="18629">
          <cell r="A18629" t="str">
            <v>I7705</v>
          </cell>
          <cell r="B18629" t="str">
            <v>LUVA SIMPLES FoFo JTE DN 800</v>
          </cell>
          <cell r="C18629" t="str">
            <v>UN</v>
          </cell>
          <cell r="D18629">
            <v>17626.47</v>
          </cell>
        </row>
        <row r="18630">
          <cell r="A18630" t="str">
            <v>I3904</v>
          </cell>
          <cell r="B18630" t="str">
            <v>LUVA SIMPLES FoFo JUNTA ELASTICA DN 100</v>
          </cell>
          <cell r="C18630" t="str">
            <v>UN</v>
          </cell>
          <cell r="D18630">
            <v>182.57</v>
          </cell>
        </row>
        <row r="18631">
          <cell r="A18631" t="str">
            <v>I3916</v>
          </cell>
          <cell r="B18631" t="str">
            <v>LUVA SIMPLES FoFo JUNTA ELASTICA DN 1000</v>
          </cell>
          <cell r="C18631" t="str">
            <v>UN</v>
          </cell>
          <cell r="D18631">
            <v>9165.0400000000009</v>
          </cell>
        </row>
        <row r="18632">
          <cell r="A18632" t="str">
            <v>I3918</v>
          </cell>
          <cell r="B18632" t="str">
            <v>LUVA SIMPLES FoFo JUNTA ELASTICA DN 1200</v>
          </cell>
          <cell r="C18632" t="str">
            <v>UN</v>
          </cell>
          <cell r="D18632">
            <v>9902.2800000000007</v>
          </cell>
        </row>
        <row r="18633">
          <cell r="A18633" t="str">
            <v>I3905</v>
          </cell>
          <cell r="B18633" t="str">
            <v>LUVA SIMPLES FoFo JUNTA ELASTICA DN 150</v>
          </cell>
          <cell r="C18633" t="str">
            <v>UN</v>
          </cell>
          <cell r="D18633">
            <v>274.8</v>
          </cell>
        </row>
        <row r="18634">
          <cell r="A18634" t="str">
            <v>I3906</v>
          </cell>
          <cell r="B18634" t="str">
            <v>LUVA SIMPLES FoFo JUNTA ELASTICA DN 200</v>
          </cell>
          <cell r="C18634" t="str">
            <v>UN</v>
          </cell>
          <cell r="D18634">
            <v>384.54</v>
          </cell>
        </row>
        <row r="18635">
          <cell r="A18635" t="str">
            <v>I3907</v>
          </cell>
          <cell r="B18635" t="str">
            <v>LUVA SIMPLES FoFo JUNTA ELASTICA DN 250</v>
          </cell>
          <cell r="C18635" t="str">
            <v>UN</v>
          </cell>
          <cell r="D18635">
            <v>501.85</v>
          </cell>
        </row>
        <row r="18636">
          <cell r="A18636" t="str">
            <v>I3908</v>
          </cell>
          <cell r="B18636" t="str">
            <v>LUVA SIMPLES FoFo JUNTA ELASTICA DN 300</v>
          </cell>
          <cell r="C18636" t="str">
            <v>UN</v>
          </cell>
          <cell r="D18636">
            <v>610.15</v>
          </cell>
        </row>
        <row r="18637">
          <cell r="A18637" t="str">
            <v>I3909</v>
          </cell>
          <cell r="B18637" t="str">
            <v>LUVA SIMPLES FoFo JUNTA ELASTICA DN 350</v>
          </cell>
          <cell r="C18637" t="str">
            <v>UN</v>
          </cell>
          <cell r="D18637">
            <v>1033.03</v>
          </cell>
        </row>
        <row r="18638">
          <cell r="A18638" t="str">
            <v>I3910</v>
          </cell>
          <cell r="B18638" t="str">
            <v>LUVA SIMPLES FoFo JUNTA ELASTICA DN 400</v>
          </cell>
          <cell r="C18638" t="str">
            <v>UN</v>
          </cell>
          <cell r="D18638">
            <v>1210.4000000000001</v>
          </cell>
        </row>
        <row r="18639">
          <cell r="A18639" t="str">
            <v>I7604</v>
          </cell>
          <cell r="B18639" t="str">
            <v>LUVA SIMPLES FoFo JUNTA ELÁSTICA DN 450</v>
          </cell>
          <cell r="C18639" t="str">
            <v>UN</v>
          </cell>
          <cell r="D18639">
            <v>1512.37</v>
          </cell>
        </row>
        <row r="18640">
          <cell r="A18640" t="str">
            <v>I3902</v>
          </cell>
          <cell r="B18640" t="str">
            <v>LUVA SIMPLES FoFo JUNTA ELASTICA DN 50</v>
          </cell>
          <cell r="C18640" t="str">
            <v>UN</v>
          </cell>
          <cell r="D18640">
            <v>69.64</v>
          </cell>
        </row>
        <row r="18641">
          <cell r="A18641" t="str">
            <v>I3911</v>
          </cell>
          <cell r="B18641" t="str">
            <v>LUVA SIMPLES FoFo JUNTA ELASTICA DN 500</v>
          </cell>
          <cell r="C18641" t="str">
            <v>UN</v>
          </cell>
          <cell r="D18641">
            <v>1694.02</v>
          </cell>
        </row>
        <row r="18642">
          <cell r="A18642" t="str">
            <v>I3912</v>
          </cell>
          <cell r="B18642" t="str">
            <v>LUVA SIMPLES FoFo JUNTA ELASTICA DN 600</v>
          </cell>
          <cell r="C18642" t="str">
            <v>UN</v>
          </cell>
          <cell r="D18642">
            <v>4145.25</v>
          </cell>
        </row>
        <row r="18643">
          <cell r="A18643" t="str">
            <v>I3913</v>
          </cell>
          <cell r="B18643" t="str">
            <v>LUVA SIMPLES FoFo JUNTA ELASTICA DN 700</v>
          </cell>
          <cell r="C18643" t="str">
            <v>UN</v>
          </cell>
          <cell r="D18643">
            <v>5012.6499999999996</v>
          </cell>
        </row>
        <row r="18644">
          <cell r="A18644" t="str">
            <v>I3903</v>
          </cell>
          <cell r="B18644" t="str">
            <v>LUVA SIMPLES FoFo JUNTA ELASTICA DN 75</v>
          </cell>
          <cell r="C18644" t="str">
            <v>UN</v>
          </cell>
          <cell r="D18644">
            <v>180.22</v>
          </cell>
        </row>
        <row r="18645">
          <cell r="A18645" t="str">
            <v>I7133</v>
          </cell>
          <cell r="B18645" t="str">
            <v>LUVA SIMPLES FoFo JUNTA ELASTICA DN 80</v>
          </cell>
          <cell r="C18645" t="str">
            <v>UN</v>
          </cell>
          <cell r="D18645">
            <v>180.22</v>
          </cell>
        </row>
        <row r="18646">
          <cell r="A18646" t="str">
            <v>I3914</v>
          </cell>
          <cell r="B18646" t="str">
            <v>LUVA SIMPLES FoFo JUNTA ELASTICA DN 800</v>
          </cell>
          <cell r="C18646" t="str">
            <v>UN</v>
          </cell>
          <cell r="D18646">
            <v>6540.69</v>
          </cell>
        </row>
        <row r="18647">
          <cell r="A18647" t="str">
            <v>I3915</v>
          </cell>
          <cell r="B18647" t="str">
            <v>LUVA SIMPLES FoFo JUNTA ELASTICA DN 900</v>
          </cell>
          <cell r="C18647" t="str">
            <v>UN</v>
          </cell>
          <cell r="D18647">
            <v>8274.09</v>
          </cell>
        </row>
        <row r="18648">
          <cell r="A18648" t="str">
            <v>I1457</v>
          </cell>
          <cell r="B18648" t="str">
            <v>LUVA SIMPLES PVC ESGOTO 100MM</v>
          </cell>
          <cell r="C18648" t="str">
            <v>UN</v>
          </cell>
          <cell r="D18648">
            <v>4.53</v>
          </cell>
        </row>
        <row r="18649">
          <cell r="A18649" t="str">
            <v>I1458</v>
          </cell>
          <cell r="B18649" t="str">
            <v>LUVA SIMPLES PVC ESGOTO 40MM</v>
          </cell>
          <cell r="C18649" t="str">
            <v>UN</v>
          </cell>
          <cell r="D18649">
            <v>1.1000000000000001</v>
          </cell>
        </row>
        <row r="18650">
          <cell r="A18650" t="str">
            <v>I1459</v>
          </cell>
          <cell r="B18650" t="str">
            <v>LUVA SIMPLES PVC ESGOTO 50MM</v>
          </cell>
          <cell r="C18650" t="str">
            <v>UN</v>
          </cell>
          <cell r="D18650">
            <v>2.13</v>
          </cell>
        </row>
        <row r="18651">
          <cell r="A18651" t="str">
            <v>I1460</v>
          </cell>
          <cell r="B18651" t="str">
            <v>LUVA SIMPLES PVC ESGOTO 75MM</v>
          </cell>
          <cell r="C18651" t="str">
            <v>UN</v>
          </cell>
          <cell r="D18651">
            <v>3.78</v>
          </cell>
        </row>
        <row r="18652">
          <cell r="A18652" t="str">
            <v>I1461</v>
          </cell>
          <cell r="B18652" t="str">
            <v>LUVA SIMPLES PVC ESGOTO DE 150MM</v>
          </cell>
          <cell r="C18652" t="str">
            <v>UN</v>
          </cell>
          <cell r="D18652">
            <v>20.61</v>
          </cell>
        </row>
        <row r="18653">
          <cell r="A18653" t="str">
            <v>I3134</v>
          </cell>
          <cell r="B18653" t="str">
            <v>LUVA SIMPLES PVC PBA DN 100</v>
          </cell>
          <cell r="C18653" t="str">
            <v>UN</v>
          </cell>
          <cell r="D18653">
            <v>48.1</v>
          </cell>
        </row>
        <row r="18654">
          <cell r="A18654" t="str">
            <v>I3132</v>
          </cell>
          <cell r="B18654" t="str">
            <v>LUVA SIMPLES PVC PBA DN 50</v>
          </cell>
          <cell r="C18654" t="str">
            <v>UN</v>
          </cell>
          <cell r="D18654">
            <v>22.53</v>
          </cell>
        </row>
        <row r="18655">
          <cell r="A18655" t="str">
            <v>I3133</v>
          </cell>
          <cell r="B18655" t="str">
            <v>LUVA SIMPLES PVC PBA DN 75</v>
          </cell>
          <cell r="C18655" t="str">
            <v>UN</v>
          </cell>
          <cell r="D18655">
            <v>29.71</v>
          </cell>
        </row>
        <row r="18656">
          <cell r="A18656" t="str">
            <v>I6778</v>
          </cell>
          <cell r="B18656" t="str">
            <v>LUVA UNIÃO AÇO ASTM A-120 DE 20mm (3/4")</v>
          </cell>
          <cell r="C18656" t="str">
            <v>UN</v>
          </cell>
          <cell r="D18656">
            <v>53.4</v>
          </cell>
        </row>
        <row r="18657">
          <cell r="A18657" t="str">
            <v>I6779</v>
          </cell>
          <cell r="B18657" t="str">
            <v>LUVA UNIÃO AÇO ASTM A-120 DE 25mm (1")</v>
          </cell>
          <cell r="C18657" t="str">
            <v>UN</v>
          </cell>
          <cell r="D18657">
            <v>65.73</v>
          </cell>
        </row>
        <row r="18658">
          <cell r="A18658" t="str">
            <v>I8254</v>
          </cell>
          <cell r="B18658" t="str">
            <v>LUVA UNIÃO AÇO ASTM A-120 DE 40mm (1 1/2")</v>
          </cell>
          <cell r="C18658" t="str">
            <v>UN</v>
          </cell>
          <cell r="D18658">
            <v>82.8</v>
          </cell>
        </row>
        <row r="18659">
          <cell r="A18659" t="str">
            <v>I1433</v>
          </cell>
          <cell r="B18659" t="str">
            <v>LUVA UNIÃO AÇO GALVANIZADO (F.G) (2 1/2")</v>
          </cell>
          <cell r="C18659" t="str">
            <v>UN</v>
          </cell>
          <cell r="D18659">
            <v>59.03</v>
          </cell>
        </row>
        <row r="18660">
          <cell r="A18660" t="str">
            <v>I1431</v>
          </cell>
          <cell r="B18660" t="str">
            <v>LUVA UNIÃO AÇO GALVANIZADO (F.G) (3'')</v>
          </cell>
          <cell r="C18660" t="str">
            <v>UN</v>
          </cell>
          <cell r="D18660">
            <v>85.4</v>
          </cell>
        </row>
        <row r="18661">
          <cell r="A18661" t="str">
            <v>I1432</v>
          </cell>
          <cell r="B18661" t="str">
            <v>LUVA UNIÃO AÇO GALVANIZADO (F.G) (4'')</v>
          </cell>
          <cell r="C18661" t="str">
            <v>UN</v>
          </cell>
          <cell r="D18661">
            <v>121.9</v>
          </cell>
        </row>
        <row r="18662">
          <cell r="A18662" t="str">
            <v>I8916</v>
          </cell>
          <cell r="B18662" t="str">
            <v>LUVAS DE PROTEÇÃO EM PVC DE CANO LONGO</v>
          </cell>
          <cell r="C18662" t="str">
            <v>UN</v>
          </cell>
          <cell r="D18662">
            <v>7.87</v>
          </cell>
        </row>
        <row r="18663">
          <cell r="A18663" t="str">
            <v>I7956</v>
          </cell>
          <cell r="B18663" t="str">
            <v>MACACO HIDRÁULICO - 200 T</v>
          </cell>
          <cell r="C18663" t="str">
            <v>H</v>
          </cell>
          <cell r="D18663">
            <v>93</v>
          </cell>
        </row>
        <row r="18664">
          <cell r="A18664" t="str">
            <v>I1012</v>
          </cell>
          <cell r="B18664" t="str">
            <v>MACACO HIDRAULICO DE 50 T(ALUGUEL)</v>
          </cell>
          <cell r="C18664" t="str">
            <v>MÊS</v>
          </cell>
          <cell r="D18664">
            <v>658</v>
          </cell>
        </row>
        <row r="18665">
          <cell r="A18665" t="str">
            <v>I8638</v>
          </cell>
          <cell r="B18665" t="str">
            <v>MAÇANETA TIPO ALAVANCA CROMADO</v>
          </cell>
          <cell r="C18665" t="str">
            <v>PAR</v>
          </cell>
          <cell r="D18665">
            <v>45</v>
          </cell>
        </row>
        <row r="18666">
          <cell r="A18666" t="str">
            <v>I1495</v>
          </cell>
          <cell r="B18666" t="str">
            <v>MADEIRA (PEROBA)</v>
          </cell>
          <cell r="C18666" t="str">
            <v>M3</v>
          </cell>
          <cell r="D18666">
            <v>2643.09</v>
          </cell>
        </row>
        <row r="18667">
          <cell r="A18667" t="str">
            <v>I1496</v>
          </cell>
          <cell r="B18667" t="str">
            <v>MADEIRA (PINHO) DE 1A.</v>
          </cell>
          <cell r="C18667" t="str">
            <v>M3</v>
          </cell>
          <cell r="D18667">
            <v>1893.16</v>
          </cell>
        </row>
        <row r="18668">
          <cell r="A18668" t="str">
            <v>I1497</v>
          </cell>
          <cell r="B18668" t="str">
            <v>MADEIRA DE SUCUPIRA</v>
          </cell>
          <cell r="C18668" t="str">
            <v>M3</v>
          </cell>
          <cell r="D18668">
            <v>1893.16</v>
          </cell>
        </row>
        <row r="18669">
          <cell r="A18669" t="str">
            <v>I1498</v>
          </cell>
          <cell r="B18669" t="str">
            <v>MADEIRA TRABALHADA P/ CORRIMÃO</v>
          </cell>
          <cell r="C18669" t="str">
            <v>M</v>
          </cell>
          <cell r="D18669">
            <v>27</v>
          </cell>
        </row>
        <row r="18670">
          <cell r="A18670" t="str">
            <v>I4942</v>
          </cell>
          <cell r="B18670" t="str">
            <v>MANCAL INTERMEDIÁRIO DN 1</v>
          </cell>
          <cell r="C18670" t="str">
            <v>UN</v>
          </cell>
          <cell r="D18670">
            <v>1404.86</v>
          </cell>
        </row>
        <row r="18671">
          <cell r="A18671" t="str">
            <v>I4943</v>
          </cell>
          <cell r="B18671" t="str">
            <v>MANCAL INTERMEDIÁRIO DN 2</v>
          </cell>
          <cell r="C18671" t="str">
            <v>UN</v>
          </cell>
          <cell r="D18671">
            <v>1405.13</v>
          </cell>
        </row>
        <row r="18672">
          <cell r="A18672" t="str">
            <v>I4944</v>
          </cell>
          <cell r="B18672" t="str">
            <v>MANCAL INTERMEDIÁRIO DN 3</v>
          </cell>
          <cell r="C18672" t="str">
            <v>UN</v>
          </cell>
          <cell r="D18672">
            <v>1404.23</v>
          </cell>
        </row>
        <row r="18673">
          <cell r="A18673" t="str">
            <v>I4945</v>
          </cell>
          <cell r="B18673" t="str">
            <v>MANCAL INTERMEDIÁRIO DN 4</v>
          </cell>
          <cell r="C18673" t="str">
            <v>UN</v>
          </cell>
          <cell r="D18673">
            <v>1397.96</v>
          </cell>
        </row>
        <row r="18674">
          <cell r="A18674" t="str">
            <v>I1499</v>
          </cell>
          <cell r="B18674" t="str">
            <v>MANGUEIRA COM UNIÃO ENGATE RÁPIDO 2 1/2''X30M</v>
          </cell>
          <cell r="C18674" t="str">
            <v>UN</v>
          </cell>
          <cell r="D18674">
            <v>277.67</v>
          </cell>
        </row>
        <row r="18675">
          <cell r="A18675" t="str">
            <v>I2374</v>
          </cell>
          <cell r="B18675" t="str">
            <v>MANILHA DE BARRO VITRIFICADO PB D=100mm(L=1.00m)</v>
          </cell>
          <cell r="C18675" t="str">
            <v>M</v>
          </cell>
          <cell r="D18675">
            <v>10.88</v>
          </cell>
        </row>
        <row r="18676">
          <cell r="A18676" t="str">
            <v>I2375</v>
          </cell>
          <cell r="B18676" t="str">
            <v>MANILHA DE BARRO VITRIFICADO PB D=150mm(L=1.50m)</v>
          </cell>
          <cell r="C18676" t="str">
            <v>M</v>
          </cell>
          <cell r="D18676">
            <v>15.09</v>
          </cell>
        </row>
        <row r="18677">
          <cell r="A18677" t="str">
            <v>I2376</v>
          </cell>
          <cell r="B18677" t="str">
            <v>MANILHA DE BARRO VITRIFICADO PB D=200mm(L=1.50m)</v>
          </cell>
          <cell r="C18677" t="str">
            <v>M</v>
          </cell>
          <cell r="D18677">
            <v>25.27</v>
          </cell>
        </row>
        <row r="18678">
          <cell r="A18678" t="str">
            <v>I7402</v>
          </cell>
          <cell r="B18678" t="str">
            <v>MANILHA DE CONCRETO CA-2 DN 600mm</v>
          </cell>
          <cell r="C18678" t="str">
            <v>UN</v>
          </cell>
          <cell r="D18678">
            <v>132</v>
          </cell>
        </row>
        <row r="18679">
          <cell r="A18679" t="str">
            <v>I8077</v>
          </cell>
          <cell r="B18679" t="str">
            <v>MANILHA SAPATILHA PARA ALÇA PREFORMADA</v>
          </cell>
          <cell r="C18679" t="str">
            <v>UN</v>
          </cell>
          <cell r="D18679">
            <v>6.91</v>
          </cell>
        </row>
        <row r="18680">
          <cell r="A18680" t="str">
            <v>I6375</v>
          </cell>
          <cell r="B18680" t="str">
            <v>MANÔMETRO 1/2 x 4" escala 0 -20 kg/cm2</v>
          </cell>
          <cell r="C18680" t="str">
            <v>UN</v>
          </cell>
          <cell r="D18680">
            <v>139.84</v>
          </cell>
        </row>
        <row r="18681">
          <cell r="A18681" t="str">
            <v>I8917</v>
          </cell>
          <cell r="B18681" t="str">
            <v>MANÔMETRO GLICERINADO DN 62MM, CONEXÃO 1/4 NPT, CLASSE DE PRECISÃO ABNT, ATÉ 150PSI</v>
          </cell>
          <cell r="C18681" t="str">
            <v>UN</v>
          </cell>
          <cell r="D18681">
            <v>104.81</v>
          </cell>
        </row>
        <row r="18682">
          <cell r="A18682" t="str">
            <v>I1500</v>
          </cell>
          <cell r="B18682" t="str">
            <v>MANTA ASFALT.C/ ARMADURA FILME POLIETILENO E= 3MM</v>
          </cell>
          <cell r="C18682" t="str">
            <v>M2</v>
          </cell>
          <cell r="D18682">
            <v>22.25</v>
          </cell>
        </row>
        <row r="18683">
          <cell r="A18683" t="str">
            <v>I1501</v>
          </cell>
          <cell r="B18683" t="str">
            <v>MANTA ASFALTICA AUTO-ADESIVA</v>
          </cell>
          <cell r="C18683" t="str">
            <v>M2</v>
          </cell>
          <cell r="D18683">
            <v>18.600000000000001</v>
          </cell>
        </row>
        <row r="18684">
          <cell r="A18684" t="str">
            <v>I1502</v>
          </cell>
          <cell r="B18684" t="str">
            <v>MANTA ASFALTICA POLIMERICA</v>
          </cell>
          <cell r="C18684" t="str">
            <v>M2</v>
          </cell>
          <cell r="D18684">
            <v>18.329999999999998</v>
          </cell>
        </row>
        <row r="18685">
          <cell r="A18685" t="str">
            <v>I1503</v>
          </cell>
          <cell r="B18685" t="str">
            <v>MANTA BUTILICA. ESPESSURA 0.8MM</v>
          </cell>
          <cell r="C18685" t="str">
            <v>M2</v>
          </cell>
          <cell r="D18685">
            <v>51</v>
          </cell>
        </row>
        <row r="18686">
          <cell r="A18686" t="str">
            <v>I7946</v>
          </cell>
          <cell r="B18686" t="str">
            <v>MANTA DE ALUMÍNIO P/ IMPERMEABILIZAÇÃO</v>
          </cell>
          <cell r="C18686" t="str">
            <v>M2</v>
          </cell>
          <cell r="D18686">
            <v>20.46</v>
          </cell>
        </row>
        <row r="18687">
          <cell r="A18687" t="str">
            <v>I8555</v>
          </cell>
          <cell r="B18687" t="str">
            <v>MANTA DE FIBRA DE VIDRO 450 g/m²</v>
          </cell>
          <cell r="C18687" t="str">
            <v>KG</v>
          </cell>
          <cell r="D18687">
            <v>11.8</v>
          </cell>
        </row>
        <row r="18688">
          <cell r="A18688" t="str">
            <v>I1504</v>
          </cell>
          <cell r="B18688" t="str">
            <v>MANTA DE FIBRA DE VIDRO DE 7.5CM</v>
          </cell>
          <cell r="C18688" t="str">
            <v>M2</v>
          </cell>
          <cell r="D18688">
            <v>12.76</v>
          </cell>
        </row>
        <row r="18689">
          <cell r="A18689" t="str">
            <v>I1505</v>
          </cell>
          <cell r="B18689" t="str">
            <v>MANTA DE FIBRA DE VIDRO. ESPESSURA 5CM</v>
          </cell>
          <cell r="C18689" t="str">
            <v>M2</v>
          </cell>
          <cell r="D18689">
            <v>41.93</v>
          </cell>
        </row>
        <row r="18690">
          <cell r="A18690" t="str">
            <v>I1506</v>
          </cell>
          <cell r="B18690" t="str">
            <v>MANTA EM FELTRO P/ REVESTIMENTO</v>
          </cell>
          <cell r="C18690" t="str">
            <v>M2</v>
          </cell>
          <cell r="D18690">
            <v>15.21</v>
          </cell>
        </row>
        <row r="18691">
          <cell r="A18691" t="str">
            <v>I7945</v>
          </cell>
          <cell r="B18691" t="str">
            <v>MANTA POLIÉSTER ESTRUTURADA 4mm - TIPO IV (NBR 9952/98)</v>
          </cell>
          <cell r="C18691" t="str">
            <v>M2</v>
          </cell>
          <cell r="D18691">
            <v>26.68</v>
          </cell>
        </row>
        <row r="18692">
          <cell r="A18692" t="str">
            <v>I2703</v>
          </cell>
          <cell r="B18692" t="str">
            <v>MANUTENÇÃO</v>
          </cell>
          <cell r="C18692" t="str">
            <v>H</v>
          </cell>
          <cell r="D18692">
            <v>1</v>
          </cell>
        </row>
        <row r="18693">
          <cell r="A18693" t="str">
            <v>I2710</v>
          </cell>
          <cell r="B18693" t="str">
            <v>MAO DE OBRA DE OPERACAO AQ.FLUIDO TERMICO</v>
          </cell>
          <cell r="C18693" t="str">
            <v>H</v>
          </cell>
          <cell r="D18693">
            <v>6.49</v>
          </cell>
        </row>
        <row r="18694">
          <cell r="A18694" t="str">
            <v>I2712</v>
          </cell>
          <cell r="B18694" t="str">
            <v>MAO DE OBRA DE OPERAÇÃO BET.ELET.320L</v>
          </cell>
          <cell r="C18694" t="str">
            <v>H</v>
          </cell>
          <cell r="D18694">
            <v>6.49</v>
          </cell>
        </row>
        <row r="18695">
          <cell r="A18695" t="str">
            <v>I2714</v>
          </cell>
          <cell r="B18695" t="str">
            <v>MAO DE OBRA DE OPERAÇÃO BET.ELET.580L</v>
          </cell>
          <cell r="C18695" t="str">
            <v>H</v>
          </cell>
          <cell r="D18695">
            <v>6.49</v>
          </cell>
        </row>
        <row r="18696">
          <cell r="A18696" t="str">
            <v>I2716</v>
          </cell>
          <cell r="B18696" t="str">
            <v>MAO DE OBRA DE OPERAÇÃO BET.MOTOR DIESEL</v>
          </cell>
          <cell r="C18696" t="str">
            <v>H</v>
          </cell>
          <cell r="D18696">
            <v>6.49</v>
          </cell>
        </row>
        <row r="18697">
          <cell r="A18697" t="str">
            <v>I2751</v>
          </cell>
          <cell r="B18697" t="str">
            <v>MÃO DE OBRA DE OPERAÇÃO DA BOMBA C/ MOTOR DIESEL</v>
          </cell>
          <cell r="C18697" t="str">
            <v>H</v>
          </cell>
          <cell r="D18697">
            <v>4.42</v>
          </cell>
        </row>
        <row r="18698">
          <cell r="A18698" t="str">
            <v>I2748</v>
          </cell>
          <cell r="B18698" t="str">
            <v>MÃO DE OBRA DE OPERAÇÃO DA CAMINHONETE SAVEIRO</v>
          </cell>
          <cell r="C18698" t="str">
            <v>H</v>
          </cell>
          <cell r="D18698">
            <v>7.4</v>
          </cell>
        </row>
        <row r="18699">
          <cell r="A18699" t="str">
            <v>I2753</v>
          </cell>
          <cell r="B18699" t="str">
            <v>MÃO DE OBRA DE OPERAÇÃO DA CARREGADEIRA DE PNEUS (111 HP)</v>
          </cell>
          <cell r="C18699" t="str">
            <v>H</v>
          </cell>
          <cell r="D18699">
            <v>8.94</v>
          </cell>
        </row>
        <row r="18700">
          <cell r="A18700" t="str">
            <v>I2868</v>
          </cell>
          <cell r="B18700" t="str">
            <v>MÃO DE OBRA DE OPERAÇÃO DA CARREGADEIRA DE PNEUS (111 HP) (ALUGUEL)</v>
          </cell>
          <cell r="C18700" t="str">
            <v>H</v>
          </cell>
          <cell r="D18700">
            <v>8.94</v>
          </cell>
        </row>
        <row r="18701">
          <cell r="A18701" t="str">
            <v>I2755</v>
          </cell>
          <cell r="B18701" t="str">
            <v>MÃO DE OBRA DE OPERAÇÃO DA CARREGADEIRA DE PNEUS (180 HP)</v>
          </cell>
          <cell r="C18701" t="str">
            <v>H</v>
          </cell>
          <cell r="D18701">
            <v>8.94</v>
          </cell>
        </row>
        <row r="18702">
          <cell r="A18702" t="str">
            <v>I2870</v>
          </cell>
          <cell r="B18702" t="str">
            <v>MÃO DE OBRA DE OPERAÇÃO DA CARREGADEIRA DE PNEUS (180 HP) (ALUGUEL)</v>
          </cell>
          <cell r="C18702" t="str">
            <v>H</v>
          </cell>
          <cell r="D18702">
            <v>8.94</v>
          </cell>
        </row>
        <row r="18703">
          <cell r="A18703" t="str">
            <v>I2785</v>
          </cell>
          <cell r="B18703" t="str">
            <v>MÃO DE OBRA DE OPERAÇÃO DA DRAG LINE</v>
          </cell>
          <cell r="C18703" t="str">
            <v>H</v>
          </cell>
          <cell r="D18703">
            <v>9.3000000000000007</v>
          </cell>
        </row>
        <row r="18704">
          <cell r="A18704" t="str">
            <v>I2787</v>
          </cell>
          <cell r="B18704" t="str">
            <v>MÃO DE OBRA DE OPERAÇÃO DA ESCAVADEIRA HIDRÁULICA</v>
          </cell>
          <cell r="C18704" t="str">
            <v>H</v>
          </cell>
          <cell r="D18704">
            <v>9.3000000000000007</v>
          </cell>
        </row>
        <row r="18705">
          <cell r="A18705" t="str">
            <v>I2884</v>
          </cell>
          <cell r="B18705" t="str">
            <v>MÃO DE OBRA DE OPERAÇÃO DA ESCAVADEIRA HIDRÁULICA (ALUGUEL)</v>
          </cell>
          <cell r="C18705" t="str">
            <v>H</v>
          </cell>
          <cell r="D18705">
            <v>9.3000000000000007</v>
          </cell>
        </row>
        <row r="18706">
          <cell r="A18706" t="str">
            <v>I8419</v>
          </cell>
          <cell r="B18706" t="str">
            <v>MÃO DE OBRA DE OPERAÇÃO DA FRESADORA A FRIO</v>
          </cell>
          <cell r="C18706" t="str">
            <v>H</v>
          </cell>
          <cell r="D18706">
            <v>11.4</v>
          </cell>
        </row>
        <row r="18707">
          <cell r="A18707" t="str">
            <v>I2809</v>
          </cell>
          <cell r="B18707" t="str">
            <v>MÃO DE OBRA DE OPERAÇÃO DA MÁQUINA DE POLIR</v>
          </cell>
          <cell r="C18707" t="str">
            <v>H</v>
          </cell>
          <cell r="D18707">
            <v>4.42</v>
          </cell>
        </row>
        <row r="18708">
          <cell r="A18708" t="str">
            <v>I2805</v>
          </cell>
          <cell r="B18708" t="str">
            <v>MÃO DE OBRA DE OPERAÇÃO DA MÁQUINA DE SOLDA</v>
          </cell>
          <cell r="C18708" t="str">
            <v>H</v>
          </cell>
          <cell r="D18708">
            <v>6.49</v>
          </cell>
        </row>
        <row r="18709">
          <cell r="A18709" t="str">
            <v>I2807</v>
          </cell>
          <cell r="B18709" t="str">
            <v>MÃO DE OBRA DE OPERAÇÃO DA MÁQUINA P/ CONCRETO PROJETADO</v>
          </cell>
          <cell r="C18709" t="str">
            <v>H</v>
          </cell>
          <cell r="D18709">
            <v>6.49</v>
          </cell>
        </row>
        <row r="18710">
          <cell r="A18710" t="str">
            <v>I2811</v>
          </cell>
          <cell r="B18710" t="str">
            <v>MÃO DE OBRA DE OPERAÇÃO DA MÁQUINA P/ JATEAMENTO</v>
          </cell>
          <cell r="C18710" t="str">
            <v>H</v>
          </cell>
          <cell r="D18710">
            <v>6.49</v>
          </cell>
        </row>
        <row r="18711">
          <cell r="A18711" t="str">
            <v>I2813</v>
          </cell>
          <cell r="B18711" t="str">
            <v>MÃO DE OBRA DE OPERAÇÃO DA MÁQUINA P/ PINT. FAIXAS SINALIZ. AUTOP.</v>
          </cell>
          <cell r="C18711" t="str">
            <v>H</v>
          </cell>
          <cell r="D18711">
            <v>6.49</v>
          </cell>
        </row>
        <row r="18712">
          <cell r="A18712" t="str">
            <v>I2815</v>
          </cell>
          <cell r="B18712" t="str">
            <v>MÃO DE OBRA DE OPERAÇÃO DA MESA VIBRATÓRIA E FORMAS</v>
          </cell>
          <cell r="C18712" t="str">
            <v>H</v>
          </cell>
          <cell r="D18712">
            <v>4.42</v>
          </cell>
        </row>
        <row r="18713">
          <cell r="A18713" t="str">
            <v>I2819</v>
          </cell>
          <cell r="B18713" t="str">
            <v>MÃO DE OBRA DE OPERAÇÃO DA MOTO ESCAV. TRANSPORTADOR</v>
          </cell>
          <cell r="C18713" t="str">
            <v>H</v>
          </cell>
          <cell r="D18713">
            <v>9.5500000000000007</v>
          </cell>
        </row>
        <row r="18714">
          <cell r="A18714" t="str">
            <v>I2821</v>
          </cell>
          <cell r="B18714" t="str">
            <v>MÃO DE OBRA DE OPERAÇÃO DA MOTO NIVELADORA</v>
          </cell>
          <cell r="C18714" t="str">
            <v>H</v>
          </cell>
          <cell r="D18714">
            <v>11.4</v>
          </cell>
        </row>
        <row r="18715">
          <cell r="A18715" t="str">
            <v>I2886</v>
          </cell>
          <cell r="B18715" t="str">
            <v>MÃO DE OBRA DE OPERAÇÃO DA MOTONIVELADORA (ALUGUEL)</v>
          </cell>
          <cell r="C18715" t="str">
            <v>H</v>
          </cell>
          <cell r="D18715">
            <v>11.4</v>
          </cell>
        </row>
        <row r="18716">
          <cell r="A18716" t="str">
            <v>I2823</v>
          </cell>
          <cell r="B18716" t="str">
            <v>MÃO DE OBRA DE OPERAÇÃO DA PERFURATRIZ PNEUMÁTICA</v>
          </cell>
          <cell r="C18716" t="str">
            <v>H</v>
          </cell>
          <cell r="D18716">
            <v>6.49</v>
          </cell>
        </row>
        <row r="18717">
          <cell r="A18717" t="str">
            <v>I2830</v>
          </cell>
          <cell r="B18717" t="str">
            <v>MÃO DE OBRA DE OPERAÇÃO DA RÉGUA VIBRATÓRIA DE CONCRETO (1,5 HP)</v>
          </cell>
          <cell r="C18717" t="str">
            <v>H</v>
          </cell>
          <cell r="D18717">
            <v>4.42</v>
          </cell>
        </row>
        <row r="18718">
          <cell r="A18718" t="str">
            <v>I2832</v>
          </cell>
          <cell r="B18718" t="str">
            <v>MÃO DE OBRA DE OPERAÇÃO DA RÉGUA VIBRATÓRIA DE CONCRETO (3 HP)</v>
          </cell>
          <cell r="C18718" t="str">
            <v>H</v>
          </cell>
          <cell r="D18718">
            <v>4.42</v>
          </cell>
        </row>
        <row r="18719">
          <cell r="A18719" t="str">
            <v>I2827</v>
          </cell>
          <cell r="B18719" t="str">
            <v>MÃO DE OBRA DE OPERAÇÃO DA RETRO ESCAVADEIRA DE PNEUS</v>
          </cell>
          <cell r="C18719" t="str">
            <v>H</v>
          </cell>
          <cell r="D18719">
            <v>9.3000000000000007</v>
          </cell>
        </row>
        <row r="18720">
          <cell r="A18720" t="str">
            <v>I2888</v>
          </cell>
          <cell r="B18720" t="str">
            <v>MÃO DE OBRA DE OPERAÇÃO DA RETRO ESCAVADEIRA DE PNEUS (ALUGUEL)</v>
          </cell>
          <cell r="C18720" t="str">
            <v>H</v>
          </cell>
          <cell r="D18720">
            <v>9.3000000000000007</v>
          </cell>
        </row>
        <row r="18721">
          <cell r="A18721" t="str">
            <v>I2834</v>
          </cell>
          <cell r="B18721" t="str">
            <v>MÃO DE OBRA DE OPERAÇÃO DA ROÇADEIRA COSTAL</v>
          </cell>
          <cell r="C18721" t="str">
            <v>H</v>
          </cell>
          <cell r="D18721">
            <v>4.42</v>
          </cell>
        </row>
        <row r="18722">
          <cell r="A18722" t="str">
            <v>I2835</v>
          </cell>
          <cell r="B18722" t="str">
            <v>MÃO DE OBRA DE OPERAÇÃO DA ROÇADEIRA REBOCÁVEL</v>
          </cell>
          <cell r="C18722" t="str">
            <v>H</v>
          </cell>
          <cell r="D18722">
            <v>4.7699999999999996</v>
          </cell>
        </row>
        <row r="18723">
          <cell r="A18723" t="str">
            <v>I8397</v>
          </cell>
          <cell r="B18723" t="str">
            <v>MÃO DE OBRA DE OPERAÇÃO DA USINA DE MICRO-REVESTIMENTO</v>
          </cell>
          <cell r="C18723" t="str">
            <v>H</v>
          </cell>
          <cell r="D18723">
            <v>17.88</v>
          </cell>
        </row>
        <row r="18724">
          <cell r="A18724" t="str">
            <v>I2845</v>
          </cell>
          <cell r="B18724" t="str">
            <v>MÃO DE OBRA DE OPERAÇÃO DA USINA DE MISTURAS BETUM. A FRIO</v>
          </cell>
          <cell r="C18724" t="str">
            <v>H</v>
          </cell>
          <cell r="D18724">
            <v>8.33</v>
          </cell>
        </row>
        <row r="18725">
          <cell r="A18725" t="str">
            <v>I2847</v>
          </cell>
          <cell r="B18725" t="str">
            <v>MÃO DE OBRA DE OPERAÇÃO DA USINA DE MISTURAS BETUM. A QUENTE</v>
          </cell>
          <cell r="C18725" t="str">
            <v>H</v>
          </cell>
          <cell r="D18725">
            <v>8.33</v>
          </cell>
        </row>
        <row r="18726">
          <cell r="A18726" t="str">
            <v>I2848</v>
          </cell>
          <cell r="B18726" t="str">
            <v>MÃO DE OBRA DE OPERAÇÃO DA USINA MISTURADORA DE SOLOS</v>
          </cell>
          <cell r="C18726" t="str">
            <v>H</v>
          </cell>
          <cell r="D18726">
            <v>9.5500000000000007</v>
          </cell>
        </row>
        <row r="18727">
          <cell r="A18727" t="str">
            <v>I2894</v>
          </cell>
          <cell r="B18727" t="str">
            <v>MÃO DE OBRA DE OPERAÇÃO DA VIBRO ACABADORA MIST. BETUMINOSAS (ALUGUEL)</v>
          </cell>
          <cell r="C18727" t="str">
            <v>H</v>
          </cell>
          <cell r="D18727">
            <v>9.5500000000000007</v>
          </cell>
        </row>
        <row r="18728">
          <cell r="A18728" t="str">
            <v>I2705</v>
          </cell>
          <cell r="B18728" t="str">
            <v>MAO DE OBRA DE OPERAÇÃO DO BATE ESTACA</v>
          </cell>
          <cell r="C18728" t="str">
            <v>H</v>
          </cell>
          <cell r="D18728">
            <v>12.33</v>
          </cell>
        </row>
        <row r="18729">
          <cell r="A18729" t="str">
            <v>I2736</v>
          </cell>
          <cell r="B18729" t="str">
            <v>MÃO DE OBRA DE OPERAÇÃO DO CAMINHÃO ADAPTADO A JATO</v>
          </cell>
          <cell r="C18729" t="str">
            <v>H</v>
          </cell>
          <cell r="D18729">
            <v>7.4</v>
          </cell>
        </row>
        <row r="18730">
          <cell r="A18730" t="str">
            <v>I2738</v>
          </cell>
          <cell r="B18730" t="str">
            <v>MÃO DE OBRA DE OPERAÇÃO DO CAMINHÃO ADAPTADO A VÁCUO</v>
          </cell>
          <cell r="C18730" t="str">
            <v>H</v>
          </cell>
          <cell r="D18730">
            <v>7.4</v>
          </cell>
        </row>
        <row r="18731">
          <cell r="A18731" t="str">
            <v>I2860</v>
          </cell>
          <cell r="B18731" t="str">
            <v>MÃO DE OBRA DE OPERAÇÃO DO CAMINHÃO BASCULANTE 12 M3 (ALUGUEL)</v>
          </cell>
          <cell r="C18731" t="str">
            <v>H</v>
          </cell>
          <cell r="D18731">
            <v>7.4</v>
          </cell>
        </row>
        <row r="18732">
          <cell r="A18732" t="str">
            <v>I2724</v>
          </cell>
          <cell r="B18732" t="str">
            <v>MÃO DE OBRA DE OPERAÇÃO DO CAMINHÃO BASCULANTE 12M3</v>
          </cell>
          <cell r="C18732" t="str">
            <v>H</v>
          </cell>
          <cell r="D18732">
            <v>7.4</v>
          </cell>
        </row>
        <row r="18733">
          <cell r="A18733" t="str">
            <v>I2722</v>
          </cell>
          <cell r="B18733" t="str">
            <v>MÃO DE OBRA DE OPERAÇÃO DO CAMINHÃO BASCULANTE 6M3</v>
          </cell>
          <cell r="C18733" t="str">
            <v>H</v>
          </cell>
          <cell r="D18733">
            <v>7.4</v>
          </cell>
        </row>
        <row r="18734">
          <cell r="A18734" t="str">
            <v>I2858</v>
          </cell>
          <cell r="B18734" t="str">
            <v>MÃO DE OBRA DE OPERAÇÃO DO CAMINHÃO BASCULANTE 6M3 (ALUGUEL)</v>
          </cell>
          <cell r="C18734" t="str">
            <v>H</v>
          </cell>
          <cell r="D18734">
            <v>7.4</v>
          </cell>
        </row>
        <row r="18735">
          <cell r="A18735" t="str">
            <v>I2726</v>
          </cell>
          <cell r="B18735" t="str">
            <v>MÃO DE OBRA DE OPERAÇÃO DO CAMINHÃO BASCULANTE P/ ROCHA</v>
          </cell>
          <cell r="C18735" t="str">
            <v>H</v>
          </cell>
          <cell r="D18735">
            <v>7.4</v>
          </cell>
        </row>
        <row r="18736">
          <cell r="A18736" t="str">
            <v>I2730</v>
          </cell>
          <cell r="B18736" t="str">
            <v>MÃO DE OBRA DE OPERAÇÃO DO CAMINHÃO C/ CARROCERIA DE MADEIRA (136 HP)</v>
          </cell>
          <cell r="C18736" t="str">
            <v>H</v>
          </cell>
          <cell r="D18736">
            <v>7.4</v>
          </cell>
        </row>
        <row r="18737">
          <cell r="A18737" t="str">
            <v>I2732</v>
          </cell>
          <cell r="B18737" t="str">
            <v>MÃO DE OBRA DE OPERAÇÃO DO CAMINHÃO C/ CARROCERIA DE MADEIRA (184 HP)</v>
          </cell>
          <cell r="C18737" t="str">
            <v>H</v>
          </cell>
          <cell r="D18737">
            <v>7.4</v>
          </cell>
        </row>
        <row r="18738">
          <cell r="A18738" t="str">
            <v>I2728</v>
          </cell>
          <cell r="B18738" t="str">
            <v>MÃO DE OBRA DE OPERAÇÃO DO CAMINHÃO C/ CARROCERIA DE MADEIRA (92 HP)</v>
          </cell>
          <cell r="C18738" t="str">
            <v>H</v>
          </cell>
          <cell r="D18738">
            <v>7.4</v>
          </cell>
        </row>
        <row r="18739">
          <cell r="A18739" t="str">
            <v>I2734</v>
          </cell>
          <cell r="B18739" t="str">
            <v>MÃO DE OBRA DE OPERAÇÃO DO CAMINHÃO COMERC. EQUIP. C/ GUINDAUTO</v>
          </cell>
          <cell r="C18739" t="str">
            <v>H</v>
          </cell>
          <cell r="D18739">
            <v>7.4</v>
          </cell>
        </row>
        <row r="18740">
          <cell r="A18740" t="str">
            <v>I2740</v>
          </cell>
          <cell r="B18740" t="str">
            <v>MÃO DE OBRA DE OPERAÇÃO DO CAMINHÃO DISTRIBUIDOR DE LIGANTE</v>
          </cell>
          <cell r="C18740" t="str">
            <v>H</v>
          </cell>
          <cell r="D18740">
            <v>15.73</v>
          </cell>
        </row>
        <row r="18741">
          <cell r="A18741" t="str">
            <v>I2866</v>
          </cell>
          <cell r="B18741" t="str">
            <v>MÃO DE OBRA DE OPERAÇÃO DO CAMINHÃO DISTRIBUIDOR DE LIGANTE (ALUGUEL)</v>
          </cell>
          <cell r="C18741" t="str">
            <v>H</v>
          </cell>
          <cell r="D18741">
            <v>15.73</v>
          </cell>
        </row>
        <row r="18742">
          <cell r="A18742" t="str">
            <v>I2742</v>
          </cell>
          <cell r="B18742" t="str">
            <v>MÃO DE OBRA DE OPERAÇÃO DO CAMINHÃO EQUIP. C/ USINA LAMA ASF.</v>
          </cell>
          <cell r="C18742" t="str">
            <v>H</v>
          </cell>
          <cell r="D18742">
            <v>15.73</v>
          </cell>
        </row>
        <row r="18743">
          <cell r="A18743" t="str">
            <v>I2744</v>
          </cell>
          <cell r="B18743" t="str">
            <v>MÃO DE OBRA DE OPERAÇÃO DO CAMINHÃO TANQUE 6.000 L</v>
          </cell>
          <cell r="C18743" t="str">
            <v>H</v>
          </cell>
          <cell r="D18743">
            <v>7.4</v>
          </cell>
        </row>
        <row r="18744">
          <cell r="A18744" t="str">
            <v>I2862</v>
          </cell>
          <cell r="B18744" t="str">
            <v>MÃO DE OBRA DE OPERAÇÃO DO CAMINHÃO TANQUE 6000 L (ALUGUEL)</v>
          </cell>
          <cell r="C18744" t="str">
            <v>H</v>
          </cell>
          <cell r="D18744">
            <v>7.4</v>
          </cell>
        </row>
        <row r="18745">
          <cell r="A18745" t="str">
            <v>I2746</v>
          </cell>
          <cell r="B18745" t="str">
            <v>MÃO DE OBRA DE OPERAÇÃO DO CAMINHÃO TANQUE 8.000 L</v>
          </cell>
          <cell r="C18745" t="str">
            <v>H</v>
          </cell>
          <cell r="D18745">
            <v>7.4</v>
          </cell>
        </row>
        <row r="18746">
          <cell r="A18746" t="str">
            <v>I2864</v>
          </cell>
          <cell r="B18746" t="str">
            <v>MÃO DE OBRA DE OPERAÇÃO DO CAMINHÃO TANQUE 8000 L (ALUGUEL)</v>
          </cell>
          <cell r="C18746" t="str">
            <v>H</v>
          </cell>
          <cell r="D18746">
            <v>7.4</v>
          </cell>
        </row>
        <row r="18747">
          <cell r="A18747" t="str">
            <v>I2756</v>
          </cell>
          <cell r="B18747" t="str">
            <v>MÃO DE OBRA DE OPERAÇÃO DO CARRINHO DE MÃO</v>
          </cell>
          <cell r="C18747" t="str">
            <v>H</v>
          </cell>
          <cell r="D18747">
            <v>4.42</v>
          </cell>
        </row>
        <row r="18748">
          <cell r="A18748" t="str">
            <v>I2758</v>
          </cell>
          <cell r="B18748" t="str">
            <v>MÃO DE OBRA DE OPERAÇÃO DO CAVALO MEC. C/ PRANC. 2 EIXOS</v>
          </cell>
          <cell r="C18748" t="str">
            <v>H</v>
          </cell>
          <cell r="D18748">
            <v>9.5500000000000007</v>
          </cell>
        </row>
        <row r="18749">
          <cell r="A18749" t="str">
            <v>I2760</v>
          </cell>
          <cell r="B18749" t="str">
            <v>MÃO DE OBRA DE OPERAÇÃO DO CAVALO MEC. C/ PRANC. 3 EIXOS</v>
          </cell>
          <cell r="C18749" t="str">
            <v>H</v>
          </cell>
          <cell r="D18749">
            <v>9.5500000000000007</v>
          </cell>
        </row>
        <row r="18750">
          <cell r="A18750" t="str">
            <v>I2872</v>
          </cell>
          <cell r="B18750" t="str">
            <v>MÃO DE OBRA DE OPERAÇÃO DO CAVALO MEC. C/ PRANCHA 2 EIXOS (ALUGUEL)</v>
          </cell>
          <cell r="C18750" t="str">
            <v>H</v>
          </cell>
          <cell r="D18750">
            <v>9.5500000000000007</v>
          </cell>
        </row>
        <row r="18751">
          <cell r="A18751" t="str">
            <v>I2874</v>
          </cell>
          <cell r="B18751" t="str">
            <v>MÃO DE OBRA DE OPERAÇÃO DO CAVALO MEC. C/ PRANCHA 3 EIXOS (ALUGUEL)</v>
          </cell>
          <cell r="C18751" t="str">
            <v>H</v>
          </cell>
          <cell r="D18751">
            <v>9.5500000000000007</v>
          </cell>
        </row>
        <row r="18752">
          <cell r="A18752" t="str">
            <v>I2882</v>
          </cell>
          <cell r="B18752" t="str">
            <v>MÃO DE OBRA DE OPERAÇÃO DO COMP. DE PNEUS PRESSÃO VAR. AUTOP. (ALUGUEL)</v>
          </cell>
          <cell r="C18752" t="str">
            <v>H</v>
          </cell>
          <cell r="D18752">
            <v>8.94</v>
          </cell>
        </row>
        <row r="18753">
          <cell r="A18753" t="str">
            <v>I2876</v>
          </cell>
          <cell r="B18753" t="str">
            <v>MÃO DE OBRA DE OPERAÇÃO DO COMP. LISO TANDEM AUTOPROPELIDO (ALUGUEL)</v>
          </cell>
          <cell r="C18753" t="str">
            <v>H</v>
          </cell>
          <cell r="D18753">
            <v>8.94</v>
          </cell>
        </row>
        <row r="18754">
          <cell r="A18754" t="str">
            <v>I2878</v>
          </cell>
          <cell r="B18754" t="str">
            <v>MÃO DE OBRA DE OPERAÇÃO DO COMP. LISO VIBRATÓRIO AUTOPROPELIDO (ALUGUEL)</v>
          </cell>
          <cell r="C18754" t="str">
            <v>H</v>
          </cell>
          <cell r="D18754">
            <v>8.94</v>
          </cell>
        </row>
        <row r="18755">
          <cell r="A18755" t="str">
            <v>I2880</v>
          </cell>
          <cell r="B18755" t="str">
            <v>MÃO DE OBRA DE OPERAÇÃO DO COMP. PÉ DE CARNEIRO VIB. AUTOPROP. (ALUGUEL)</v>
          </cell>
          <cell r="C18755" t="str">
            <v>H</v>
          </cell>
          <cell r="D18755">
            <v>8.94</v>
          </cell>
        </row>
        <row r="18756">
          <cell r="A18756" t="str">
            <v>I2768</v>
          </cell>
          <cell r="B18756" t="str">
            <v>MÃO DE OBRA DE OPERAÇÃO DO COMPAC. DE PNEUS PRES. VAR. AUTOPR.</v>
          </cell>
          <cell r="C18756" t="str">
            <v>H</v>
          </cell>
          <cell r="D18756">
            <v>8.94</v>
          </cell>
        </row>
        <row r="18757">
          <cell r="A18757" t="str">
            <v>I2762</v>
          </cell>
          <cell r="B18757" t="str">
            <v>MÃO DE OBRA DE OPERAÇÃO DO COMPAC. LISO TANDEM AUTOPR.</v>
          </cell>
          <cell r="C18757" t="str">
            <v>H</v>
          </cell>
          <cell r="D18757">
            <v>8.94</v>
          </cell>
        </row>
        <row r="18758">
          <cell r="A18758" t="str">
            <v>I2764</v>
          </cell>
          <cell r="B18758" t="str">
            <v>MÃO DE OBRA DE OPERAÇÃO DO COMPAC. LISO VIBRAT. AUTOPROPELIDO</v>
          </cell>
          <cell r="C18758" t="str">
            <v>H</v>
          </cell>
          <cell r="D18758">
            <v>8.94</v>
          </cell>
        </row>
        <row r="18759">
          <cell r="A18759" t="str">
            <v>I2766</v>
          </cell>
          <cell r="B18759" t="str">
            <v>MÃO DE OBRA DE OPERAÇÃO DO COMPAC. PE DE CARN. VIBRAT. AUTOPR.</v>
          </cell>
          <cell r="C18759" t="str">
            <v>H</v>
          </cell>
          <cell r="D18759">
            <v>8.94</v>
          </cell>
        </row>
        <row r="18760">
          <cell r="A18760" t="str">
            <v>I2770</v>
          </cell>
          <cell r="B18760" t="str">
            <v>MÃO DE OBRA DE OPERAÇÃO DO COMPACTADOR DE PLACA VIBRATÓRIA (4 HP)</v>
          </cell>
          <cell r="C18760" t="str">
            <v>H</v>
          </cell>
          <cell r="D18760">
            <v>6.49</v>
          </cell>
        </row>
        <row r="18761">
          <cell r="A18761" t="str">
            <v>I2772</v>
          </cell>
          <cell r="B18761" t="str">
            <v>MÃO DE OBRA DE OPERAÇÃO DO COMPACTADOR DE PLACA VIBRATÓRIA (7 HP)</v>
          </cell>
          <cell r="C18761" t="str">
            <v>H</v>
          </cell>
          <cell r="D18761">
            <v>6.49</v>
          </cell>
        </row>
        <row r="18762">
          <cell r="A18762" t="str">
            <v>I2774</v>
          </cell>
          <cell r="B18762" t="str">
            <v>MÃO DE OBRA DE OPERAÇÃO DO COMPRESSOR DE AR 170PCM</v>
          </cell>
          <cell r="C18762" t="str">
            <v>H</v>
          </cell>
          <cell r="D18762">
            <v>8.94</v>
          </cell>
        </row>
        <row r="18763">
          <cell r="A18763" t="str">
            <v>I2776</v>
          </cell>
          <cell r="B18763" t="str">
            <v>MÃO DE OBRA DE OPERAÇÃO DO COMPRESSOR DE AR 250 PCM</v>
          </cell>
          <cell r="C18763" t="str">
            <v>H</v>
          </cell>
          <cell r="D18763">
            <v>8.94</v>
          </cell>
        </row>
        <row r="18764">
          <cell r="A18764" t="str">
            <v>I2778</v>
          </cell>
          <cell r="B18764" t="str">
            <v>MÃO DE OBRA DE OPERAÇÃO DO COMPRESSOR DE AR 335 PCM</v>
          </cell>
          <cell r="C18764" t="str">
            <v>H</v>
          </cell>
          <cell r="D18764">
            <v>8.94</v>
          </cell>
        </row>
        <row r="18765">
          <cell r="A18765" t="str">
            <v>I2780</v>
          </cell>
          <cell r="B18765" t="str">
            <v>MÃO DE OBRA DE OPERAÇÃO DO COMPRESSOR DE AR 765 PCM</v>
          </cell>
          <cell r="C18765" t="str">
            <v>H</v>
          </cell>
          <cell r="D18765">
            <v>8.94</v>
          </cell>
        </row>
        <row r="18766">
          <cell r="A18766" t="str">
            <v>I2781</v>
          </cell>
          <cell r="B18766" t="str">
            <v>MÃO DE OBRA DE OPERAÇÃO DO CONJUNTO DE BRITAGEM 30 M3/H</v>
          </cell>
          <cell r="C18766" t="str">
            <v>H</v>
          </cell>
          <cell r="D18766">
            <v>9.5500000000000007</v>
          </cell>
        </row>
        <row r="18767">
          <cell r="A18767" t="str">
            <v>I2792</v>
          </cell>
          <cell r="B18767" t="str">
            <v>MÃO DE OBRA DE OPERAÇÃO DO GRUPO GERADOR 145 KVA</v>
          </cell>
          <cell r="C18767" t="str">
            <v>H</v>
          </cell>
          <cell r="D18767">
            <v>6.49</v>
          </cell>
        </row>
        <row r="18768">
          <cell r="A18768" t="str">
            <v>I2794</v>
          </cell>
          <cell r="B18768" t="str">
            <v>MÃO DE OBRA DE OPERAÇÃO DO GRUPO GERADOR 180 KVA</v>
          </cell>
          <cell r="C18768" t="str">
            <v>H</v>
          </cell>
          <cell r="D18768">
            <v>6.49</v>
          </cell>
        </row>
        <row r="18769">
          <cell r="A18769" t="str">
            <v>I2790</v>
          </cell>
          <cell r="B18769" t="str">
            <v>MÃO DE OBRA DE OPERAÇÃO DO GRUPO GERADOR 36 KVA</v>
          </cell>
          <cell r="C18769" t="str">
            <v>H</v>
          </cell>
          <cell r="D18769">
            <v>6.49</v>
          </cell>
        </row>
        <row r="18770">
          <cell r="A18770" t="str">
            <v>I2796</v>
          </cell>
          <cell r="B18770" t="str">
            <v>MÃO DE OBRA DE OPERAÇÃO DO GUINDASTE DE TORRE (11 HP)</v>
          </cell>
          <cell r="C18770" t="str">
            <v>H</v>
          </cell>
          <cell r="D18770">
            <v>9.3000000000000007</v>
          </cell>
        </row>
        <row r="18771">
          <cell r="A18771" t="str">
            <v>I2798</v>
          </cell>
          <cell r="B18771" t="str">
            <v>MÃO DE OBRA DE OPERAÇÃO DO GUINDASTE DE TORRE (20 HP)</v>
          </cell>
          <cell r="C18771" t="str">
            <v>H</v>
          </cell>
          <cell r="D18771">
            <v>9.3000000000000007</v>
          </cell>
        </row>
        <row r="18772">
          <cell r="A18772" t="str">
            <v>I2800</v>
          </cell>
          <cell r="B18772" t="str">
            <v>MÃO DE OBRA DE OPERAÇÃO DO GUINDASTE DE TORRE (40 HP)</v>
          </cell>
          <cell r="C18772" t="str">
            <v>H</v>
          </cell>
          <cell r="D18772">
            <v>9.3000000000000007</v>
          </cell>
        </row>
        <row r="18773">
          <cell r="A18773" t="str">
            <v>I2804</v>
          </cell>
          <cell r="B18773" t="str">
            <v>MÃO DE OBRA DE OPERAÇÃO DO GUINDASTE HIDRÁULICO SOBRE PNEUS (142 HP)</v>
          </cell>
          <cell r="C18773" t="str">
            <v>H</v>
          </cell>
          <cell r="D18773">
            <v>9.3000000000000007</v>
          </cell>
        </row>
        <row r="18774">
          <cell r="A18774" t="str">
            <v>I2802</v>
          </cell>
          <cell r="B18774" t="str">
            <v>MÃO DE OBRA DE OPERAÇÃO DO GUINDASTE HIDRÁULICO SOBRE PNEUS (45 HP)</v>
          </cell>
          <cell r="C18774" t="str">
            <v>H</v>
          </cell>
          <cell r="D18774">
            <v>9.3000000000000007</v>
          </cell>
        </row>
        <row r="18775">
          <cell r="A18775" t="str">
            <v>I2817</v>
          </cell>
          <cell r="B18775" t="str">
            <v>MÃO DE OBRA DE OPERAÇÃO DO MICROTRATOR C/ APAR. DE GRAMA</v>
          </cell>
          <cell r="C18775" t="str">
            <v>H</v>
          </cell>
          <cell r="D18775">
            <v>7.4</v>
          </cell>
        </row>
        <row r="18776">
          <cell r="A18776" t="str">
            <v>I2822</v>
          </cell>
          <cell r="B18776" t="str">
            <v>MÃO DE OBRA DE OPERAÇÃO DO NÍVEL</v>
          </cell>
          <cell r="C18776" t="str">
            <v>H</v>
          </cell>
          <cell r="D18776">
            <v>9.5500000000000007</v>
          </cell>
        </row>
        <row r="18777">
          <cell r="A18777" t="str">
            <v>I2825</v>
          </cell>
          <cell r="B18777" t="str">
            <v>MÃO DE OBRA DE OPERAÇÃO DO PULVERIZADOR SOBRE PNEUS</v>
          </cell>
          <cell r="C18777" t="str">
            <v>H</v>
          </cell>
          <cell r="D18777">
            <v>4.42</v>
          </cell>
        </row>
        <row r="18778">
          <cell r="A18778" t="str">
            <v>I2828</v>
          </cell>
          <cell r="B18778" t="str">
            <v>MÃO DE OBRA DE OPERAÇÃO DO ROMPEDOR PNEUMÁTICO</v>
          </cell>
          <cell r="C18778" t="str">
            <v>H</v>
          </cell>
          <cell r="D18778">
            <v>6.49</v>
          </cell>
        </row>
        <row r="18779">
          <cell r="A18779" t="str">
            <v>I2836</v>
          </cell>
          <cell r="B18779" t="str">
            <v>MÃO DE OBRA DE OPERAÇÃO DO TEODOLITO</v>
          </cell>
          <cell r="C18779" t="str">
            <v>H</v>
          </cell>
          <cell r="D18779">
            <v>11.8</v>
          </cell>
        </row>
        <row r="18780">
          <cell r="A18780" t="str">
            <v>I2890</v>
          </cell>
          <cell r="B18780" t="str">
            <v>MÃO DE OBRA DE OPERAÇÃO DO TRATOR DE ESTEIRA C/ LÂM. E ESCARIF. (ALUGUEL)</v>
          </cell>
          <cell r="C18780" t="str">
            <v>H</v>
          </cell>
          <cell r="D18780">
            <v>9.5500000000000007</v>
          </cell>
        </row>
        <row r="18781">
          <cell r="A18781" t="str">
            <v>I2840</v>
          </cell>
          <cell r="B18781" t="str">
            <v>MÃO DE OBRA DE OPERAÇÃO DO TRATOR DE ESTEIRAS C/ LÂMINA</v>
          </cell>
          <cell r="C18781" t="str">
            <v>H</v>
          </cell>
          <cell r="D18781">
            <v>9.5500000000000007</v>
          </cell>
        </row>
        <row r="18782">
          <cell r="A18782" t="str">
            <v>I2842</v>
          </cell>
          <cell r="B18782" t="str">
            <v>MÃO DE OBRA DE OPERAÇÃO DO TRATOR DE ESTEIRAS C/ LÂMINA E ESC. (155 HP)</v>
          </cell>
          <cell r="C18782" t="str">
            <v>H</v>
          </cell>
          <cell r="D18782">
            <v>9.5500000000000007</v>
          </cell>
        </row>
        <row r="18783">
          <cell r="A18783" t="str">
            <v>I2838</v>
          </cell>
          <cell r="B18783" t="str">
            <v>MÃO DE OBRA DE OPERAÇÃO DO TRATOR DE ESTEIRAS C/ LÂMINA E ESC. (328 HP)</v>
          </cell>
          <cell r="C18783" t="str">
            <v>H</v>
          </cell>
          <cell r="D18783">
            <v>9.5500000000000007</v>
          </cell>
        </row>
        <row r="18784">
          <cell r="A18784" t="str">
            <v>I2844</v>
          </cell>
          <cell r="B18784" t="str">
            <v>MÃO DE OBRA DE OPERAÇÃO DO TRATOR DE PNEUS</v>
          </cell>
          <cell r="C18784" t="str">
            <v>H</v>
          </cell>
          <cell r="D18784">
            <v>7.4</v>
          </cell>
        </row>
        <row r="18785">
          <cell r="A18785" t="str">
            <v>I2892</v>
          </cell>
          <cell r="B18785" t="str">
            <v>MÃO DE OBRA DE OPERAÇÃO DO TRATOR DE PNEUS (ALUGUEL)</v>
          </cell>
          <cell r="C18785" t="str">
            <v>H</v>
          </cell>
          <cell r="D18785">
            <v>7.4</v>
          </cell>
        </row>
        <row r="18786">
          <cell r="A18786" t="str">
            <v>I2856</v>
          </cell>
          <cell r="B18786" t="str">
            <v>MÃO DE OBRA DE OPERAÇÃO DO VEÍCULO UTILITÁRIO KOMBI</v>
          </cell>
          <cell r="C18786" t="str">
            <v>H</v>
          </cell>
          <cell r="D18786">
            <v>7.4</v>
          </cell>
        </row>
        <row r="18787">
          <cell r="A18787" t="str">
            <v>I2850</v>
          </cell>
          <cell r="B18787" t="str">
            <v>MÃO DE OBRA DE OPERAÇÃO DO VIBRADOR IMERSÃO C/ MOTOR DIESEL</v>
          </cell>
          <cell r="C18787" t="str">
            <v>H</v>
          </cell>
          <cell r="D18787">
            <v>6.49</v>
          </cell>
        </row>
        <row r="18788">
          <cell r="A18788" t="str">
            <v>I2852</v>
          </cell>
          <cell r="B18788" t="str">
            <v>MÃO DE OBRA DE OPERAÇÃO DO VIBRADOR IMERSÃO C/ MOTOR ELÉTRICO</v>
          </cell>
          <cell r="C18788" t="str">
            <v>H</v>
          </cell>
          <cell r="D18788">
            <v>6.49</v>
          </cell>
        </row>
        <row r="18789">
          <cell r="A18789" t="str">
            <v>I2854</v>
          </cell>
          <cell r="B18789" t="str">
            <v>MÃO DE OBRA DE OPERAÇÃO DO VIBRO ACABAD. DE MISTURAS BETUM.</v>
          </cell>
          <cell r="C18789" t="str">
            <v>H</v>
          </cell>
          <cell r="D18789">
            <v>9.5500000000000007</v>
          </cell>
        </row>
        <row r="18790">
          <cell r="A18790" t="str">
            <v>I6021</v>
          </cell>
          <cell r="B18790" t="str">
            <v>MÃO FRANCESA EM AÇO GALVANIZADO A FOGO REVESTIDA EM FIBRA DE VIDRO PARA ELETROCALHA 300mm</v>
          </cell>
          <cell r="C18790" t="str">
            <v>UN</v>
          </cell>
          <cell r="D18790">
            <v>47.17</v>
          </cell>
        </row>
        <row r="18791">
          <cell r="A18791" t="str">
            <v>I6022</v>
          </cell>
          <cell r="B18791" t="str">
            <v>MÃO FRANCESA EM AÇO GALVANIZADO A FOGO REVESTIDA EM FIBRA DE VIDRO PARA ELETROCALHA 500mm</v>
          </cell>
          <cell r="C18791" t="str">
            <v>UN</v>
          </cell>
          <cell r="D18791">
            <v>60.64</v>
          </cell>
        </row>
        <row r="18792">
          <cell r="A18792" t="str">
            <v>I8632</v>
          </cell>
          <cell r="B18792" t="str">
            <v>MÁQUINA DE CORTE</v>
          </cell>
          <cell r="C18792" t="str">
            <v>H</v>
          </cell>
          <cell r="D18792">
            <v>0.5</v>
          </cell>
        </row>
        <row r="18793">
          <cell r="A18793" t="str">
            <v>I2686</v>
          </cell>
          <cell r="B18793" t="str">
            <v>MÁQUINA DE POLIR</v>
          </cell>
          <cell r="C18793" t="str">
            <v>UN</v>
          </cell>
          <cell r="D18793">
            <v>3484</v>
          </cell>
        </row>
        <row r="18794">
          <cell r="A18794" t="str">
            <v>I0634</v>
          </cell>
          <cell r="B18794" t="str">
            <v>MÁQUINA DE POLIR (CHI)</v>
          </cell>
          <cell r="C18794" t="str">
            <v>H</v>
          </cell>
          <cell r="D18794">
            <v>4.6043200000000004</v>
          </cell>
        </row>
        <row r="18795">
          <cell r="A18795" t="str">
            <v>I0748</v>
          </cell>
          <cell r="B18795" t="str">
            <v>MÁQUINA DE POLIR (CHP)</v>
          </cell>
          <cell r="C18795" t="str">
            <v>H</v>
          </cell>
          <cell r="D18795">
            <v>6.3086200000000003</v>
          </cell>
        </row>
        <row r="18796">
          <cell r="A18796" t="str">
            <v>I2687</v>
          </cell>
          <cell r="B18796" t="str">
            <v>MÁQUINA DE SOLDA</v>
          </cell>
          <cell r="C18796" t="str">
            <v>UN</v>
          </cell>
          <cell r="D18796">
            <v>4029</v>
          </cell>
        </row>
        <row r="18797">
          <cell r="A18797" t="str">
            <v>I0635</v>
          </cell>
          <cell r="B18797" t="str">
            <v>MÁQUINA DE SOLDA (CHI)</v>
          </cell>
          <cell r="C18797" t="str">
            <v>H</v>
          </cell>
          <cell r="D18797">
            <v>6.8007999999999997</v>
          </cell>
        </row>
        <row r="18798">
          <cell r="A18798" t="str">
            <v>I0749</v>
          </cell>
          <cell r="B18798" t="str">
            <v>MÁQUINA DE SOLDA (CHP)</v>
          </cell>
          <cell r="C18798" t="str">
            <v>H</v>
          </cell>
          <cell r="D18798">
            <v>11.73855</v>
          </cell>
        </row>
        <row r="18799">
          <cell r="A18799" t="str">
            <v>I8410</v>
          </cell>
          <cell r="B18799" t="str">
            <v>MÁQUINA ESPARGIDORA C/ CONTROLE COMPUTADORIZADO</v>
          </cell>
          <cell r="C18799" t="str">
            <v>H</v>
          </cell>
          <cell r="D18799">
            <v>321</v>
          </cell>
        </row>
        <row r="18800">
          <cell r="A18800" t="str">
            <v>I2642</v>
          </cell>
          <cell r="B18800" t="str">
            <v>MÁQUINA P/ CONCRETO PROJETADO</v>
          </cell>
          <cell r="C18800" t="str">
            <v>UN</v>
          </cell>
          <cell r="D18800">
            <v>74042</v>
          </cell>
        </row>
        <row r="18801">
          <cell r="A18801" t="str">
            <v>I6169</v>
          </cell>
          <cell r="B18801" t="str">
            <v>MÁQUINA P/ CRAVAÇÃO (MÉTODO NÃO DESTRUTIVO)</v>
          </cell>
          <cell r="C18801" t="str">
            <v>H</v>
          </cell>
          <cell r="D18801">
            <v>214</v>
          </cell>
        </row>
        <row r="18802">
          <cell r="A18802" t="str">
            <v>I2688</v>
          </cell>
          <cell r="B18802" t="str">
            <v>MÁQUINA P/ JATEAMENTO</v>
          </cell>
          <cell r="C18802" t="str">
            <v>UN</v>
          </cell>
          <cell r="D18802">
            <v>54443</v>
          </cell>
        </row>
        <row r="18803">
          <cell r="A18803" t="str">
            <v>I2643</v>
          </cell>
          <cell r="B18803" t="str">
            <v>MÁQUINA P/ PINTURA FAIXAS SINAL. AUTOPROPELIDO</v>
          </cell>
          <cell r="C18803" t="str">
            <v>UN</v>
          </cell>
          <cell r="D18803">
            <v>293991</v>
          </cell>
        </row>
        <row r="18804">
          <cell r="A18804" t="str">
            <v>I0636</v>
          </cell>
          <cell r="B18804" t="str">
            <v>MÁQUINA P/CONCRETO PROJETADO (CHI)</v>
          </cell>
          <cell r="C18804" t="str">
            <v>H</v>
          </cell>
          <cell r="D18804">
            <v>10.50625</v>
          </cell>
        </row>
        <row r="18805">
          <cell r="A18805" t="str">
            <v>I0750</v>
          </cell>
          <cell r="B18805" t="str">
            <v>MÁQUINA P/CONCRETO PROJETADO (CHP)</v>
          </cell>
          <cell r="C18805" t="str">
            <v>H</v>
          </cell>
          <cell r="D18805">
            <v>33.318125000000002</v>
          </cell>
        </row>
        <row r="18806">
          <cell r="A18806" t="str">
            <v>I0637</v>
          </cell>
          <cell r="B18806" t="str">
            <v>MÁQUINA P/JATEAMENTO (CHI)</v>
          </cell>
          <cell r="C18806" t="str">
            <v>H</v>
          </cell>
          <cell r="D18806">
            <v>9.3250000000000011</v>
          </cell>
        </row>
        <row r="18807">
          <cell r="A18807" t="str">
            <v>I0751</v>
          </cell>
          <cell r="B18807" t="str">
            <v>MÁQUINA P/JATEAMENTO (CHP)</v>
          </cell>
          <cell r="C18807" t="str">
            <v>H</v>
          </cell>
          <cell r="D18807">
            <v>19.9255</v>
          </cell>
        </row>
        <row r="18808">
          <cell r="A18808" t="str">
            <v>I0638</v>
          </cell>
          <cell r="B18808" t="str">
            <v>MÁQUINA P/PINT. FAIXAS SINAL. AUTOPR. (CHI)</v>
          </cell>
          <cell r="C18808" t="str">
            <v>H</v>
          </cell>
          <cell r="D18808">
            <v>25.626249999999999</v>
          </cell>
        </row>
        <row r="18809">
          <cell r="A18809" t="str">
            <v>I0752</v>
          </cell>
          <cell r="B18809" t="str">
            <v>MÁQUINA P/PINT. FAIXAS SINAL. AUTOPR. (CHP)</v>
          </cell>
          <cell r="C18809" t="str">
            <v>H</v>
          </cell>
          <cell r="D18809">
            <v>110.14750000000001</v>
          </cell>
        </row>
        <row r="18810">
          <cell r="A18810" t="str">
            <v>I8695</v>
          </cell>
          <cell r="B18810" t="str">
            <v>MÁQUINA REGULADORA DE LASTRO CONTÍNUA AUTOMÁTICA PESADA -SERVIÇOS ESPECIALIZADO</v>
          </cell>
          <cell r="C18810" t="str">
            <v>H</v>
          </cell>
          <cell r="D18810">
            <v>1495.31</v>
          </cell>
        </row>
        <row r="18811">
          <cell r="A18811" t="str">
            <v>I8694</v>
          </cell>
          <cell r="B18811" t="str">
            <v>MAQUINA SOCADORA E NIVELADORA CONTÍNUA AUTOMÁTICA PESADA - SERVIÇO ESPECIALIZADO</v>
          </cell>
          <cell r="C18811" t="str">
            <v>H</v>
          </cell>
          <cell r="D18811">
            <v>2926.02</v>
          </cell>
        </row>
        <row r="18812">
          <cell r="A18812" t="str">
            <v>I1508</v>
          </cell>
          <cell r="B18812" t="str">
            <v>MAQUINISTA ELEVADOR</v>
          </cell>
          <cell r="C18812" t="str">
            <v>H</v>
          </cell>
          <cell r="D18812">
            <v>4.7699999999999996</v>
          </cell>
        </row>
        <row r="18813">
          <cell r="A18813" t="str">
            <v>I1509</v>
          </cell>
          <cell r="B18813" t="str">
            <v>MARMORE BRANCO, ESP.=3CM</v>
          </cell>
          <cell r="C18813" t="str">
            <v>M2</v>
          </cell>
          <cell r="D18813">
            <v>160</v>
          </cell>
        </row>
        <row r="18814">
          <cell r="A18814" t="str">
            <v>I8918</v>
          </cell>
          <cell r="B18814" t="str">
            <v>MARRETA MÉDIA OITAVADA DE 500G</v>
          </cell>
          <cell r="C18814" t="str">
            <v>UN</v>
          </cell>
          <cell r="D18814">
            <v>19.059999999999999</v>
          </cell>
        </row>
        <row r="18815">
          <cell r="A18815" t="str">
            <v>I7430</v>
          </cell>
          <cell r="B18815" t="str">
            <v>MARTELO PNEUMÁTICO</v>
          </cell>
          <cell r="C18815" t="str">
            <v>H</v>
          </cell>
          <cell r="D18815">
            <v>135</v>
          </cell>
        </row>
        <row r="18816">
          <cell r="A18816" t="str">
            <v>I7959</v>
          </cell>
          <cell r="B18816" t="str">
            <v>MARTELO PNEUMÁTICO (VIBRATÓRIO)</v>
          </cell>
          <cell r="C18816" t="str">
            <v>H</v>
          </cell>
          <cell r="D18816">
            <v>183</v>
          </cell>
        </row>
        <row r="18817">
          <cell r="A18817" t="str">
            <v>I1510</v>
          </cell>
          <cell r="B18817" t="str">
            <v>MASSA A BASE DE EPOXI</v>
          </cell>
          <cell r="C18817" t="str">
            <v>KG</v>
          </cell>
          <cell r="D18817">
            <v>2.65</v>
          </cell>
        </row>
        <row r="18818">
          <cell r="A18818" t="str">
            <v>I1511</v>
          </cell>
          <cell r="B18818" t="str">
            <v>MASSA ACRILICA PARA PINTURA LATEX</v>
          </cell>
          <cell r="C18818" t="str">
            <v>KG</v>
          </cell>
          <cell r="D18818">
            <v>6.83</v>
          </cell>
        </row>
        <row r="18819">
          <cell r="A18819" t="str">
            <v>I1512</v>
          </cell>
          <cell r="B18819" t="str">
            <v>MASSA CORRIDA A BASE DE OLEO</v>
          </cell>
          <cell r="C18819" t="str">
            <v>KG</v>
          </cell>
          <cell r="D18819">
            <v>9.4600000000000009</v>
          </cell>
        </row>
        <row r="18820">
          <cell r="A18820" t="str">
            <v>I1513</v>
          </cell>
          <cell r="B18820" t="str">
            <v>MASSA CORRIDA A BASE DE PVA</v>
          </cell>
          <cell r="C18820" t="str">
            <v>KG</v>
          </cell>
          <cell r="D18820">
            <v>5.26</v>
          </cell>
        </row>
        <row r="18821">
          <cell r="A18821" t="str">
            <v>I1514</v>
          </cell>
          <cell r="B18821" t="str">
            <v>MASSA DE VEDAÇÃO</v>
          </cell>
          <cell r="C18821" t="str">
            <v>KG</v>
          </cell>
          <cell r="D18821">
            <v>11.8</v>
          </cell>
        </row>
        <row r="18822">
          <cell r="A18822" t="str">
            <v>I1515</v>
          </cell>
          <cell r="B18822" t="str">
            <v>MASSA IGAS PARA CAIXILHO DE ALUMINIO</v>
          </cell>
          <cell r="C18822" t="str">
            <v>KG</v>
          </cell>
          <cell r="D18822">
            <v>3.1</v>
          </cell>
        </row>
        <row r="18823">
          <cell r="A18823" t="str">
            <v>I1516</v>
          </cell>
          <cell r="B18823" t="str">
            <v>MASSA PARA VIDRO</v>
          </cell>
          <cell r="C18823" t="str">
            <v>KG</v>
          </cell>
          <cell r="D18823">
            <v>4.3</v>
          </cell>
        </row>
        <row r="18824">
          <cell r="A18824" t="str">
            <v>I8554</v>
          </cell>
          <cell r="B18824" t="str">
            <v>MASTIQUE BETUMINOSO MODIFICADO COM POLIURETANO, TIXOTRÓPICO, BICOMPONENTE PARA JUNTA DE DILATAÇÃO</v>
          </cell>
          <cell r="C18824" t="str">
            <v>KG</v>
          </cell>
          <cell r="D18824">
            <v>10</v>
          </cell>
        </row>
        <row r="18825">
          <cell r="A18825" t="str">
            <v>I1517</v>
          </cell>
          <cell r="B18825" t="str">
            <v>MASTIQUE ELASTICO</v>
          </cell>
          <cell r="C18825" t="str">
            <v>KG</v>
          </cell>
          <cell r="D18825">
            <v>28.12</v>
          </cell>
        </row>
        <row r="18826">
          <cell r="A18826" t="str">
            <v>I6804</v>
          </cell>
          <cell r="B18826" t="str">
            <v>MASTIQUE ELASTICO A BASE DE POLIURETANO NA COR CINZA - UNIPLAC 400ml</v>
          </cell>
          <cell r="C18826" t="str">
            <v>UN</v>
          </cell>
          <cell r="D18826">
            <v>124.01</v>
          </cell>
        </row>
        <row r="18827">
          <cell r="A18827" t="str">
            <v>I1518</v>
          </cell>
          <cell r="B18827" t="str">
            <v>MASTRO SIMPLE FG DE 1 1/2''X3M</v>
          </cell>
          <cell r="C18827" t="str">
            <v>M</v>
          </cell>
          <cell r="D18827">
            <v>15.412100000000001</v>
          </cell>
        </row>
        <row r="18828">
          <cell r="A18828" t="str">
            <v>I8517</v>
          </cell>
          <cell r="B18828" t="str">
            <v>MASTRO SIMPLES 2,0m x 2"</v>
          </cell>
          <cell r="C18828" t="str">
            <v>UN</v>
          </cell>
          <cell r="D18828">
            <v>43.19</v>
          </cell>
        </row>
        <row r="18829">
          <cell r="A18829" t="str">
            <v>I6111</v>
          </cell>
          <cell r="B18829" t="str">
            <v>MATA JUNTA (PADRÃO MUTIRÃO)</v>
          </cell>
          <cell r="C18829" t="str">
            <v>M</v>
          </cell>
          <cell r="D18829">
            <v>2.87</v>
          </cell>
        </row>
        <row r="18830">
          <cell r="A18830" t="str">
            <v>I8155</v>
          </cell>
          <cell r="B18830" t="str">
            <v>MATERIAIS E ACESSÓRIOS PARA LINHA DE TRANSMISSÃO, CLASSE 72,5 KV, PADRÃO RURAL, COM CRUZETA DE CONCRETO ARMADO PARA CABO DE ALUMÍNIO LIGA 6201, EM POSTE DE CONCRETO ARMADO DUPLO T1500/17 B (CONDUTOR NÃO INCLUSO)</v>
          </cell>
          <cell r="C18830" t="str">
            <v>KM</v>
          </cell>
          <cell r="D18830">
            <v>100484.76</v>
          </cell>
        </row>
        <row r="18831">
          <cell r="A18831" t="str">
            <v>I8154</v>
          </cell>
          <cell r="B18831" t="str">
            <v>MATERIAIS E ACESSÓRIOS PARA LINHA DE TRANSMISSÃO, CLASSE 72,5 KV, PADRÃO URBANO, COM ISOLADOR POLIMÉRICO PARA CABO DE ALUMÍNIO LIGA 6201, EM POSTE DE CONCRETO ARMADO DUPLO T600/17 B (CONDUTOR NÃO INCLUSO)</v>
          </cell>
          <cell r="C18831" t="str">
            <v>KM</v>
          </cell>
          <cell r="D18831">
            <v>158568.6</v>
          </cell>
        </row>
        <row r="18832">
          <cell r="A18832" t="str">
            <v>I8150</v>
          </cell>
          <cell r="B18832" t="str">
            <v>MATERIAIS E ACESSÓRIOS PARA REDE DE DISTRIBUIÇÃO RURAL PRIMÁRIA, TENSÃO DE 13,80 KV, PARA CABO DE ALUMÍNIO, COM ESTRUTURA DE ALINHAMENTO EM POSTE DE CONCRETO ARMADO DUPLO T 150/10 (CONDUTOR NÃO INCLUSO)</v>
          </cell>
          <cell r="C18832" t="str">
            <v>KM</v>
          </cell>
          <cell r="D18832">
            <v>14731.61</v>
          </cell>
        </row>
        <row r="18833">
          <cell r="A18833" t="str">
            <v>I8151</v>
          </cell>
          <cell r="B18833" t="str">
            <v>MATERIAIS E ACESSÓRIOS PARA REDE DE DISTRIBUIÇÃO RURAL PRIMÁRIA, TENSÃO DE 13,80 KV, PARA CABO DE COBRE, COM ESTRUTURA DE ALINHAMENTO EM POSTE DE CONCRETO ARMADO DUPLO T 150/10 (CONDUTOR NÃO INCLUSO)</v>
          </cell>
          <cell r="C18833" t="str">
            <v>KM</v>
          </cell>
          <cell r="D18833">
            <v>20548.14</v>
          </cell>
        </row>
        <row r="18834">
          <cell r="A18834" t="str">
            <v>I8148</v>
          </cell>
          <cell r="B18834" t="str">
            <v>MATERIAIS E ACESSÓRIOS PARA REDE DE DISTRIBUIÇÃO SECUNDÁRIA, PARA CABO DE ALUMÍNIO, NA TENSÃO DE 380 V, COM ESTRUTURA DE ALINHAMENTO EM POSTE DE CONCRETO ARMADO DUPLO T 150/9 (CONDUTOR E TRANSFORMADOR NÃO INCLUSOS)</v>
          </cell>
          <cell r="C18834" t="str">
            <v>KM</v>
          </cell>
          <cell r="D18834">
            <v>19080.419999999998</v>
          </cell>
        </row>
        <row r="18835">
          <cell r="A18835" t="str">
            <v>I8152</v>
          </cell>
          <cell r="B18835" t="str">
            <v>MATERIAIS E ACESSÓRIOS PARA REDE DE DISTRIBUIÇÃO SECUNDÁRIA, PARA CABO DE ALUMÍNIO, TENSÃO DE 380 V, COM ESTRUTURA DE ALINHAMENTO EM POSTE DE CONCRETO ARMADO DUPLO T 150/9 (CONDUTOR E TRANSFORMADOR NÃO INCLUSOS)</v>
          </cell>
          <cell r="C18835" t="str">
            <v>KM</v>
          </cell>
          <cell r="D18835">
            <v>19080.419999999998</v>
          </cell>
        </row>
        <row r="18836">
          <cell r="A18836" t="str">
            <v>I8149</v>
          </cell>
          <cell r="B18836" t="str">
            <v>MATERIAIS E ACESSÓRIOS PARA REDE DE DISTRIBUIÇÃO SECUNDÁRIA, PARA CABO DE COBRE, NA TENSÃO DE 380 V, COM ESTRUTURA DE ALINHAMENTO EM POSTE DE CONCRETO ARMADO DUPLO T 150/9 (CONDUTOR E TRANSFORMADOR NÃO INCLUSOS)</v>
          </cell>
          <cell r="C18836" t="str">
            <v>KM</v>
          </cell>
          <cell r="D18836">
            <v>25277.48</v>
          </cell>
        </row>
        <row r="18837">
          <cell r="A18837" t="str">
            <v>I8153</v>
          </cell>
          <cell r="B18837" t="str">
            <v>MATERIAIS E ACESSÓRIOS PARA REDE DE DISTRIBUIÇÃO SECUNDÁRIA, PARA CABO DE COBRE, TENSÃO DE 380 V, COM ESTRUTURA DE ALINHAMENTO EM POSTE DE CONCRETO ARMADO DUPLO T 150/9 (CONDUTOR E TRANSFORMADOR NÃO INCLUSOS)</v>
          </cell>
          <cell r="C18837" t="str">
            <v>KM</v>
          </cell>
          <cell r="D18837">
            <v>25277.48</v>
          </cell>
        </row>
        <row r="18838">
          <cell r="A18838" t="str">
            <v>I8146</v>
          </cell>
          <cell r="B18838" t="str">
            <v>MATERIAIS E ACESSÓRIOS PARA REDE DE DISTRIBUIÇÃO URBANA PRIMÁRIA NA TENSÃO DE 13,80 KV, PARA CABO DE ALUMÍNIO, COM ESTRUTURA DE ALINHAMENTO EM POSTE DE CONCRETO ARMADO DUPLO T 150/10 (CONDUTOR NÃO INCLUSO)</v>
          </cell>
          <cell r="C18838" t="str">
            <v>KM</v>
          </cell>
          <cell r="D18838">
            <v>38791.410000000003</v>
          </cell>
        </row>
        <row r="18839">
          <cell r="A18839" t="str">
            <v>I8147</v>
          </cell>
          <cell r="B18839" t="str">
            <v>MATERIAIS E ACESSÓRIOS PARA REDE DE DISTRIBUIÇÃO URBANA PRIMÁRIA NA TENSÃO DE 13,80 KV, PARA CABO DE COBRE, COM ESTRUTURA DE ALINHAMENTO EM POSTE DE CONCRETO ARMADO DUPLO T 150/10 (CONDUTOR NÃO INCLUSO)</v>
          </cell>
          <cell r="C18839" t="str">
            <v>KM</v>
          </cell>
          <cell r="D18839">
            <v>41835.58</v>
          </cell>
        </row>
        <row r="18840">
          <cell r="A18840" t="str">
            <v>I8126</v>
          </cell>
          <cell r="B18840" t="str">
            <v>MATERIAIS E ACESSÓRIOS PARA SUBESTAÇÃO ABRIGADA EM ALVENARIA DE 1000 KVA/13.800-380/220 V, ENTRADA AÉREA, COM POSTO DE MEDIÇÃO, DISJUNÇÃO E TRANSFORMAÇÃO, FORNECIDA COM QUADRO DE PROTEÇÃO GERAL DE BAIXA TENSÃO</v>
          </cell>
          <cell r="C18840" t="str">
            <v>UN</v>
          </cell>
          <cell r="D18840">
            <v>100979.43</v>
          </cell>
        </row>
        <row r="18841">
          <cell r="A18841" t="str">
            <v>I8127</v>
          </cell>
          <cell r="B18841" t="str">
            <v>MATERIAIS E ACESSÓRIOS PARA SUBESTAÇÃO ABRIGADA EM ALVENARIA DE 1250 KVA/13.800-380/220 V, ENTRADA AÉREA, COM POSTO DE MEDIÇÃO, DISJUNÇÃO E TRANSFORMAÇÃO, FORNECIDA COM QUADRO DE PROTEÇÃO GERAL DE BAIXA TENSÃO</v>
          </cell>
          <cell r="C18841" t="str">
            <v>UN</v>
          </cell>
          <cell r="D18841">
            <v>117037.43</v>
          </cell>
        </row>
        <row r="18842">
          <cell r="A18842" t="str">
            <v>I8128</v>
          </cell>
          <cell r="B18842" t="str">
            <v>MATERIAIS E ACESSÓRIOS PARA SUBESTAÇÃO ABRIGADA EM ALVENARIA DE 1500 KVA/13.800-380/220 V, ENTRADA AÉREA, COM POSTO DE MEDIÇÃO, DISJUNÇÃO E TRANSFORMAÇÃO, FORNECIDA COM QUADRO DE PROTEÇÃO GERAL DE BAIXA TENSÃO</v>
          </cell>
          <cell r="C18842" t="str">
            <v>UN</v>
          </cell>
          <cell r="D18842">
            <v>138053.07</v>
          </cell>
        </row>
        <row r="18843">
          <cell r="A18843" t="str">
            <v>I8122</v>
          </cell>
          <cell r="B18843" t="str">
            <v>MATERIAIS E ACESSÓRIOS PARA SUBESTAÇÃO ABRIGADA EM ALVENARIA DE 225 KVA/13.800-380/220 V, ENTRADA AÉREA, COM POSTO DE TRANSFORMAÇÃO, FORNECIDA COM QUADRO DE MEDIÇÃO E PROTEÇÃO GERAL DE BAIXA TENSÃO</v>
          </cell>
          <cell r="C18843" t="str">
            <v>UN</v>
          </cell>
          <cell r="D18843">
            <v>37899.9</v>
          </cell>
        </row>
        <row r="18844">
          <cell r="A18844" t="str">
            <v>I8123</v>
          </cell>
          <cell r="B18844" t="str">
            <v>MATERIAIS E ACESSÓRIOS PARA SUBESTAÇÃO ABRIGADA EM ALVENARIA DE 300 KVA/13.800-380/220 V, ENTRADA AÉREA, COM POSTO DE MEDIÇÃO, DISJUNÇÃO E TRANSFORMAÇÃO, FORNECIDA COM QUADRO DE PROTEÇÃO GERAL DE BAIXA TENSÃO</v>
          </cell>
          <cell r="C18844" t="str">
            <v>UN</v>
          </cell>
          <cell r="D18844">
            <v>65871.47</v>
          </cell>
        </row>
        <row r="18845">
          <cell r="A18845" t="str">
            <v>I8124</v>
          </cell>
          <cell r="B18845" t="str">
            <v>MATERIAIS E ACESSÓRIOS PARA SUBESTAÇÃO ABRIGADA EM ALVENARIA DE 500 KVA/13.800-380/220 V, ENTRADA AÉREA, COM POSTO DE MEDIÇÃO, DISJUNÇÃO E TRANSFORMAÇÃO, FORNECIDA COM QUADRO DE PROTEÇÃO GERAL DE BAIXA TENSÃO</v>
          </cell>
          <cell r="C18845" t="str">
            <v>UN</v>
          </cell>
          <cell r="D18845">
            <v>77571.960000000006</v>
          </cell>
        </row>
        <row r="18846">
          <cell r="A18846" t="str">
            <v>I8125</v>
          </cell>
          <cell r="B18846" t="str">
            <v>MATERIAIS E ACESSÓRIOS PARA SUBESTAÇÃO ABRIGADA EM ALVENARIA DE 750 KVA/13.800-380/220 V, ENTRADA AÉREA, COM POSTO DE MEDIÇÃO, DISJUNÇÃO E TRANSFORMAÇÃO, FORNECIDA COM QUADRO DE PROTEÇÃO GERAL DE BAIXA TENSÃO</v>
          </cell>
          <cell r="C18846" t="str">
            <v>UN</v>
          </cell>
          <cell r="D18846">
            <v>88661.43</v>
          </cell>
        </row>
        <row r="18847">
          <cell r="A18847" t="str">
            <v>I8119</v>
          </cell>
          <cell r="B18847" t="str">
            <v>MATERIAIS E ACESSÓRIOS PARA SUBESTAÇÃO AÉREA DE 112,5 KVA / 13.800-380/220V COM QUADRO DE MEDIÇÃO E PROTEÇÃO GERAL</v>
          </cell>
          <cell r="C18847" t="str">
            <v>UN</v>
          </cell>
          <cell r="D18847">
            <v>11415.63</v>
          </cell>
        </row>
        <row r="18848">
          <cell r="A18848" t="str">
            <v>I8115</v>
          </cell>
          <cell r="B18848" t="str">
            <v>MATERIAIS E ACESSÓRIOS PARA SUBESTAÇÃO AÉREA DE 15 KVA / 13.800-380/220V COM QUADRO DE MEDIÇÃO E PROTEÇÃO GERAL</v>
          </cell>
          <cell r="C18848" t="str">
            <v>UN</v>
          </cell>
          <cell r="D18848">
            <v>6327.52</v>
          </cell>
        </row>
        <row r="18849">
          <cell r="A18849" t="str">
            <v>I8120</v>
          </cell>
          <cell r="B18849" t="str">
            <v>MATERIAIS E ACESSÓRIOS PARA SUBESTAÇÃO AÉREA DE 150 KVA / 13.800-380/220V COM QUADRO DE MEDIÇÃO E PROTEÇÃO GERAL</v>
          </cell>
          <cell r="C18849" t="str">
            <v>UN</v>
          </cell>
          <cell r="D18849">
            <v>13524.81</v>
          </cell>
        </row>
        <row r="18850">
          <cell r="A18850" t="str">
            <v>I8121</v>
          </cell>
          <cell r="B18850" t="str">
            <v>MATERIAIS E ACESSÓRIOS PARA SUBESTAÇÃO AÉREA DE 225 KVA / 13.800-380/220V COM QUADRO DE MEDIÇÃO E PROTEÇÃO GERAL</v>
          </cell>
          <cell r="C18850" t="str">
            <v>UN</v>
          </cell>
          <cell r="D18850">
            <v>17351.759999999998</v>
          </cell>
        </row>
        <row r="18851">
          <cell r="A18851" t="str">
            <v>I8116</v>
          </cell>
          <cell r="B18851" t="str">
            <v>MATERIAIS E ACESSÓRIOS PARA SUBESTAÇÃO AÉREA DE 30 KVA / 13.800-380/220V COM QUADRO DE MEDIÇÃO E PROTEÇÃO GERAL</v>
          </cell>
          <cell r="C18851" t="str">
            <v>UN</v>
          </cell>
          <cell r="D18851">
            <v>7121.19</v>
          </cell>
        </row>
        <row r="18852">
          <cell r="A18852" t="str">
            <v>I8117</v>
          </cell>
          <cell r="B18852" t="str">
            <v>MATERIAIS E ACESSÓRIOS PARA SUBESTAÇÃO AÉREA DE 45 KVA / 13.800-380/220V COM QUADRO DE MEDIÇÃO E PROTEÇÃO GERAL</v>
          </cell>
          <cell r="C18852" t="str">
            <v>UN</v>
          </cell>
          <cell r="D18852">
            <v>7903.96</v>
          </cell>
        </row>
        <row r="18853">
          <cell r="A18853" t="str">
            <v>I8118</v>
          </cell>
          <cell r="B18853" t="str">
            <v>MATERIAIS E ACESSÓRIOS PARA SUBESTAÇÃO AÉREA DE 75 KVA / 13.800-380/220V COM QUADRO DE MEDIÇÃO E PROTEÇÃO GERAL</v>
          </cell>
          <cell r="C18853" t="str">
            <v>UN</v>
          </cell>
          <cell r="D18853">
            <v>9458.67</v>
          </cell>
        </row>
        <row r="18854">
          <cell r="A18854" t="str">
            <v>I8132</v>
          </cell>
          <cell r="B18854" t="str">
            <v xml:space="preserve">MATERIAIS E ACESSÓRIOS PARA SUBESTAÇÃO AO TEMPO AO NÍVEL DO SOLO DE </v>
          </cell>
          <cell r="C18854" t="str">
            <v>UN</v>
          </cell>
          <cell r="D18854">
            <v>86324.22</v>
          </cell>
        </row>
        <row r="18856">
          <cell r="B18856" t="str">
            <v>1000 KVA/13.800-380/220 V, COM CONJUNTO DE MEDIÇÃO PRIMÁRIA EM POSTE DE CONCRETO, POSTO DE DISJUNÇÃO EM CUBÍCULO METÁLICO, FORNECIDA COM QUADRO GERAL DE PROTEÇÃO DE BAIXA TENSÃO</v>
          </cell>
        </row>
        <row r="18857">
          <cell r="A18857" t="str">
            <v>I8133</v>
          </cell>
          <cell r="B18857" t="str">
            <v>MATERIAIS E ACESSÓRIOS PARA SUBESTAÇÃO AO TEMPO AO NÍVEL DO SOLO DE 1250 KVA/13.800-380/220 V, COM CONJUNTO DE MEDIÇÃO PRIMÁRIA EM POSTE DE CONCRETO, POSTO DE DISJUNÇÃO EM CUBÍCULO METÁLICO, FORNECIDA COM QUADRO GERAL DE PROTEÇÃO DE BAIXA TENSÃO</v>
          </cell>
          <cell r="C18857" t="str">
            <v>UN</v>
          </cell>
          <cell r="D18857">
            <v>102414.55</v>
          </cell>
        </row>
        <row r="18858">
          <cell r="A18858" t="str">
            <v>I8134</v>
          </cell>
          <cell r="B18858" t="str">
            <v>MATERIAIS E ACESSÓRIOS PARA SUBESTAÇÃO AO TEMPO AO NÍVEL DO SOLO DE 1500 KVA/13.800-380/220 V, COM CONJUNTO DE MEDIÇÃO PRIMÁRIA EM POSTE DE CONCRETO, POSTO DE DISJUNÇÃO EM CUBÍCULO METÁLICO, FORNECIDA COM QUADRO GERAL DE PROTEÇÃO DE BAIXA TENSÃO</v>
          </cell>
          <cell r="C18858" t="str">
            <v>UN</v>
          </cell>
          <cell r="D18858">
            <v>117635.39</v>
          </cell>
        </row>
        <row r="18859">
          <cell r="A18859" t="str">
            <v>I8129</v>
          </cell>
          <cell r="B18859" t="str">
            <v>MATERIAIS E ACESSÓRIOS PARA SUBESTAÇÃO AO TEMPO AO NÍVEL DO SOLO DE 300 KVA/13.800-380/220 V, COM CONJUNTO DE MEDIÇÃO PRIMÁRIA EM POSTE DE CONCRETO, POSTO DE DISJUNÇÃO EM CUBÍCULO METÁLICO, FORNECIDA COM QUADRO GERAL DE PROTEÇÃO DE BAIXA TENSÃO</v>
          </cell>
          <cell r="C18859" t="str">
            <v>UN</v>
          </cell>
          <cell r="D18859">
            <v>57600.03</v>
          </cell>
        </row>
        <row r="18860">
          <cell r="A18860" t="str">
            <v>I8130</v>
          </cell>
          <cell r="B18860" t="str">
            <v>MATERIAIS E ACESSÓRIOS PARA SUBESTAÇÃO AO TEMPO AO NÍVEL DO SOLO DE 500 KVA/13.800-380/220 V, COM CONJUNTO DE MEDIÇÃO PRIMÁRIA EM POSTE DE CONCRETO, POSTO DE DISJUNÇÃO EM CUBÍCULO METÁLICO, FORNECIDA COM QUADRO GERAL DE PROTEÇÃO DE BAIXA TENSÃO</v>
          </cell>
          <cell r="C18860" t="str">
            <v>UN</v>
          </cell>
          <cell r="D18860">
            <v>68102.42</v>
          </cell>
        </row>
        <row r="18861">
          <cell r="A18861" t="str">
            <v>I8131</v>
          </cell>
          <cell r="B18861" t="str">
            <v>MATERIAIS E ACESSÓRIOS PARA SUBESTAÇÃO AO TEMPO AO NÍVEL DO SOLO DE 750 KVA/13.800-380/220 V, COM CONJUNTO DE MEDIÇÃO PRIMÁRIA EM POSTE DE CONCRETO, POSTO DE DISJUNÇÃO EM CUBÍCULO METÁLICO, FORNECIDA COM QUADRO GERAL DE PROTEÇÃO DE BAIXA TENSÃO</v>
          </cell>
          <cell r="C18861" t="str">
            <v>UN</v>
          </cell>
          <cell r="D18861">
            <v>77207.740000000005</v>
          </cell>
        </row>
        <row r="18862">
          <cell r="A18862" t="str">
            <v>I8143</v>
          </cell>
          <cell r="B18862" t="str">
            <v xml:space="preserve">MATERIAIS E ACESSÓRIOS PARA SUBESTAÇÃO AO TEMPO, AO NÍVEL DO SOLO, DE 10/12,5 MVA/69.000-13.800 V, COM 1 (UM) VÃO DE ENTRADA (69 KV) E 4 (QUATRO) VÃOS DE SAÍDA (13,8 KV) EM ESTRUTURA DE CONCRETO ARMADO, COM DISJUNTOR DE PROTEÇÃO NO PRIMÁRIO E SECUNDÁRIO, </v>
          </cell>
          <cell r="C18862" t="str">
            <v>UN</v>
          </cell>
          <cell r="D18862">
            <v>2436205.02</v>
          </cell>
        </row>
        <row r="18863">
          <cell r="A18863" t="str">
            <v>I8144</v>
          </cell>
          <cell r="B18863" t="str">
            <v>MATERIAIS E ACESSÓRIOS PARA SUBESTAÇÃO AO TEMPO, AO NÍVEL DO SOLO, DE 15/20 MVA/69.000-13.800 V, COM 1 (UM) VÃO DE ENTRADA (69 KV) E 5 (CINCO) VÃOS DE SAÍDA (13,8 KV) EM ESTRUTURA DE CONCRETO ARMADO, COM DISJUNTOR DE PROTEÇÃO NO PRIMÁRIO E SECUNDÁRIO, TRA</v>
          </cell>
          <cell r="C18863" t="str">
            <v>UN</v>
          </cell>
          <cell r="D18863">
            <v>4316740.46</v>
          </cell>
        </row>
        <row r="18864">
          <cell r="A18864" t="str">
            <v>I8145</v>
          </cell>
          <cell r="B18864" t="str">
            <v>MATERIAIS E ACESSÓRIOS PARA SUBESTAÇÃO AO TEMPO, AO NÍVEL DO SOLO, DE 20/33 MVA/69.000-13.800 V, COM 1 (UM) VÃO DE ENTRADA (69 KV) E 5 (CINCO) VÃOS DE SAÍDA (13,8 KV) EM ESTRUTURA DE CONCRETO ARMADO, COM DISJUNTOR DE PROTEÇÃO NO PRIMÁRIO E SECUNDÁRIO, TRA</v>
          </cell>
          <cell r="C18864" t="str">
            <v>UN</v>
          </cell>
          <cell r="D18864">
            <v>4923834.75</v>
          </cell>
        </row>
        <row r="18865">
          <cell r="A18865" t="str">
            <v>I8141</v>
          </cell>
          <cell r="B18865" t="str">
            <v>MATERIAIS E ACESSÓRIOS PARA SUBESTAÇÃO AO TEMPO, AO NÍVEL DO SOLO, DE 5 MVA/69.000-13.800 V, COM 1 (UM) VÃO DE ENTRADA (69 KV) E 2 (DOIS) VÃOS DE SAÍDA (13,8 KV) EM ESTRUTURA DE CONCRETO ARMADO, COM DISJUNTOR DE PROTEÇÃO SOMENTE NO SECUNDÁRIO, CASA DE COM</v>
          </cell>
          <cell r="C18865" t="str">
            <v>UN</v>
          </cell>
          <cell r="D18865">
            <v>1239432.33</v>
          </cell>
        </row>
        <row r="18866">
          <cell r="A18866" t="str">
            <v>I8142</v>
          </cell>
          <cell r="B18866" t="str">
            <v>MATERIAIS E ACESSÓRIOS PARA SUBESTAÇÃO AO TEMPO, AO NÍVEL DO SOLO, DE 7,5 MVA/69.000-13.800 V, COM 1 (UM) VÃO DE ENTRADA (69 KV) E 3 (TRÊS) VÃOS DE SAÍDA (13,8 KV) EM ESTRUTURA DE CONCRETO ARMADO, COM DISJUNTOR DE PROTEÇÃO SOMENTE NO SECUNDÁRIO, CASA DE C</v>
          </cell>
          <cell r="C18866" t="str">
            <v>UN</v>
          </cell>
          <cell r="D18866">
            <v>1750417.85</v>
          </cell>
        </row>
        <row r="18867">
          <cell r="A18867" t="str">
            <v>I8136</v>
          </cell>
          <cell r="B18867" t="str">
            <v>MATERIAIS E ACESSÓRIOS PARA SUBESTAÇÃO TIPO PEDESTAL DE 112,5 KVA/13.800-380/220 V, ENTRADA SUBTERRÂNEA, COM FUSÍVEL PRIMÁRIO BAIONETA, FORNECIDA COM PROTEÇÃO, SECCIONAMENTO GERAL E MEDIÇÃO EM BAIXA TENSÃO</v>
          </cell>
          <cell r="C18867" t="str">
            <v>UN</v>
          </cell>
          <cell r="D18867">
            <v>28232.5</v>
          </cell>
        </row>
        <row r="18868">
          <cell r="A18868" t="str">
            <v>I8137</v>
          </cell>
          <cell r="B18868" t="str">
            <v>MATERIAIS E ACESSÓRIOS PARA SUBESTAÇÃO TIPO PEDESTAL DE 150 KVA/13.800-380/220 V, ENTRADA SUBTERRÂNEA, COM FUSÍVEL PRIMÁRIO BAIONETA, FORNECIDA COM PROTEÇÃO, SECCIONAMENTO GERAL E MEDIÇÃO EM BAIXA TENSÃO</v>
          </cell>
          <cell r="C18868" t="str">
            <v>UN</v>
          </cell>
          <cell r="D18868">
            <v>30311.22</v>
          </cell>
        </row>
        <row r="18869">
          <cell r="A18869" t="str">
            <v>I8138</v>
          </cell>
          <cell r="B18869" t="str">
            <v>MATERIAIS E ACESSÓRIOS PARA SUBESTAÇÃO TIPO PEDESTAL DE 225 KVA/13.800-380/220 V, ENTRADA SUBTERRÂNEA, COM FUSÍVEL PRIMÁRIO BAIONETA, FORNECIDA COM PROTEÇÃO, SECCIONAMENTO GERAL E MEDIÇÃO EM BAIXA TENSÃO</v>
          </cell>
          <cell r="C18869" t="str">
            <v>UN</v>
          </cell>
          <cell r="D18869">
            <v>34469.78</v>
          </cell>
        </row>
        <row r="18870">
          <cell r="A18870" t="str">
            <v>I8139</v>
          </cell>
          <cell r="B18870" t="str">
            <v>MATERIAIS E ACESSÓRIOS PARA SUBESTAÇÃO TIPO PEDESTAL DE 300 KVA/13.800-380/220 V, ENTRADA SUBTERRÂNEA, COM FUSÍVEL PRIMÁRIO BAIONETA, FORNECIDA COM PROTEÇÃO, SECCIONAMENTO GERAL E MEDIÇÃO EM BAIXA TENSÃO</v>
          </cell>
          <cell r="C18870" t="str">
            <v>UN</v>
          </cell>
          <cell r="D18870">
            <v>38658.78</v>
          </cell>
        </row>
        <row r="18871">
          <cell r="A18871" t="str">
            <v>I8140</v>
          </cell>
          <cell r="B18871" t="str">
            <v>MATERIAIS E ACESSÓRIOS PARA SUBESTAÇÃO TIPO PEDESTAL DE 500 KVA/13.800-380/220 V, ENTRADA SUBTERRÂNEA, COM FUSÍVEL PRIMÁRIO BAIONETA, FORNECIDA COM PROTEÇÃO, SECCIONAMENTO GERAL E MEDIÇÃO EM BAIXA TENSÃO</v>
          </cell>
          <cell r="C18871" t="str">
            <v>UN</v>
          </cell>
          <cell r="D18871">
            <v>49780.86</v>
          </cell>
        </row>
        <row r="18872">
          <cell r="A18872" t="str">
            <v>I8135</v>
          </cell>
          <cell r="B18872" t="str">
            <v>MATERIAIS E ACESSÓRIOS PARA SUBESTAÇÃO TIPO PEDESTAL DE 75 KVA/13.800-380/220 V, ENTRADA SUBTERRÂNEA, COM FUSÍVEL PRIMÁRIO BAIONETA, FORNECIDA COM PROTEÇÃO, SECCIONAMENTO GERAL E MEDIÇÃO EM BAIXA TENSÃO</v>
          </cell>
          <cell r="C18872" t="str">
            <v>UN</v>
          </cell>
          <cell r="D18872">
            <v>26153.759999999998</v>
          </cell>
        </row>
        <row r="18873">
          <cell r="A18873" t="str">
            <v>I2841</v>
          </cell>
          <cell r="B18873" t="str">
            <v>MATERIAL  DE OPERAÇÃO DO TRATOR DE ESTEIRAS C/ LÂMINA E ESC. (155 HP)</v>
          </cell>
          <cell r="C18873" t="str">
            <v>H</v>
          </cell>
          <cell r="D18873">
            <v>57.892499999999998</v>
          </cell>
        </row>
        <row r="18874">
          <cell r="A18874" t="str">
            <v>I2709</v>
          </cell>
          <cell r="B18874" t="str">
            <v>MATERIAL DE OPERACAO AQ.FLUIDO TERMICO</v>
          </cell>
          <cell r="C18874" t="str">
            <v>H</v>
          </cell>
          <cell r="D18874">
            <v>87.2</v>
          </cell>
        </row>
        <row r="18875">
          <cell r="A18875" t="str">
            <v>I2711</v>
          </cell>
          <cell r="B18875" t="str">
            <v>MATERIAL DE OPERAÇÃO BET.ELET.320L</v>
          </cell>
          <cell r="C18875" t="str">
            <v>H</v>
          </cell>
          <cell r="D18875">
            <v>1.9125000000000001</v>
          </cell>
        </row>
        <row r="18876">
          <cell r="A18876" t="str">
            <v>I2713</v>
          </cell>
          <cell r="B18876" t="str">
            <v>MATERIAL DE OPERAÇÃO BET.ELET.580L</v>
          </cell>
          <cell r="C18876" t="str">
            <v>H</v>
          </cell>
          <cell r="D18876">
            <v>2.8687499999999999</v>
          </cell>
        </row>
        <row r="18877">
          <cell r="A18877" t="str">
            <v>I2715</v>
          </cell>
          <cell r="B18877" t="str">
            <v>MATERIAL DE OPERAÇÃO BET.MOTOR DIESEL</v>
          </cell>
          <cell r="C18877" t="str">
            <v>H</v>
          </cell>
          <cell r="D18877">
            <v>2.80125</v>
          </cell>
        </row>
        <row r="18878">
          <cell r="A18878" t="str">
            <v>I2750</v>
          </cell>
          <cell r="B18878" t="str">
            <v>MATERIAL DE OPERAÇÃO DA BOMBA C/ MOTOR DIESEL</v>
          </cell>
          <cell r="C18878" t="str">
            <v>H</v>
          </cell>
          <cell r="D18878">
            <v>2.80125</v>
          </cell>
        </row>
        <row r="18879">
          <cell r="A18879" t="str">
            <v>I2717</v>
          </cell>
          <cell r="B18879" t="str">
            <v>MATERIAL DE OPERAÇÃO DA BOMBA ELÉTRICA P/ DRENAGEM (1,3 HP)</v>
          </cell>
          <cell r="C18879" t="str">
            <v>H</v>
          </cell>
          <cell r="D18879">
            <v>0.49724999999999997</v>
          </cell>
        </row>
        <row r="18880">
          <cell r="A18880" t="str">
            <v>I2718</v>
          </cell>
          <cell r="B18880" t="str">
            <v>MATERIAL DE OPERAÇÃO DA BOMBA ELÉTRICA P/ DRENAGEM (3,6 HP)</v>
          </cell>
          <cell r="C18880" t="str">
            <v>H</v>
          </cell>
          <cell r="D18880">
            <v>1.377</v>
          </cell>
        </row>
        <row r="18881">
          <cell r="A18881" t="str">
            <v>I2720</v>
          </cell>
          <cell r="B18881" t="str">
            <v>MATERIAL DE OPERAÇÃO DA BOMBA SUBMERSÍVEL ABS</v>
          </cell>
          <cell r="C18881" t="str">
            <v>H</v>
          </cell>
          <cell r="D18881">
            <v>1.53</v>
          </cell>
        </row>
        <row r="18882">
          <cell r="A18882" t="str">
            <v>I2719</v>
          </cell>
          <cell r="B18882" t="str">
            <v>MATERIAL DE OPERAÇÃO DA BOMBA SUBMERSÍVEL FLYGT</v>
          </cell>
          <cell r="C18882" t="str">
            <v>H</v>
          </cell>
          <cell r="D18882">
            <v>1.53</v>
          </cell>
        </row>
        <row r="18883">
          <cell r="A18883" t="str">
            <v>I2747</v>
          </cell>
          <cell r="B18883" t="str">
            <v>MATERIAL DE OPERAÇÃO DA CAMINHONETE SAVEIRO</v>
          </cell>
          <cell r="C18883" t="str">
            <v>H</v>
          </cell>
          <cell r="D18883">
            <v>29.154</v>
          </cell>
        </row>
        <row r="18884">
          <cell r="A18884" t="str">
            <v>I2749</v>
          </cell>
          <cell r="B18884" t="str">
            <v>MATERIAL DE OPERAÇÃO DA CARREGADEIRA DE PNEUS</v>
          </cell>
          <cell r="C18884" t="str">
            <v>H</v>
          </cell>
          <cell r="D18884">
            <v>67.23</v>
          </cell>
        </row>
        <row r="18885">
          <cell r="A18885" t="str">
            <v>I2752</v>
          </cell>
          <cell r="B18885" t="str">
            <v>MATERIAL DE OPERAÇÃO DA CARREGADEIRA DE PNEUS (111 HP)</v>
          </cell>
          <cell r="C18885" t="str">
            <v>H</v>
          </cell>
          <cell r="D18885">
            <v>41.458499999999994</v>
          </cell>
        </row>
        <row r="18886">
          <cell r="A18886" t="str">
            <v>I2867</v>
          </cell>
          <cell r="B18886" t="str">
            <v>MATERIAL DE OPERAÇÃO DA CARREGADEIRA DE PNEUS (111 HP) (ALUGUEL)</v>
          </cell>
          <cell r="C18886" t="str">
            <v>H</v>
          </cell>
          <cell r="D18886">
            <v>29.020949999999999</v>
          </cell>
        </row>
        <row r="18887">
          <cell r="A18887" t="str">
            <v>I2754</v>
          </cell>
          <cell r="B18887" t="str">
            <v>MATERIAL DE OPERAÇÃO DA CARREGADEIRA DE PNEUS (180 HP)</v>
          </cell>
          <cell r="C18887" t="str">
            <v>H</v>
          </cell>
          <cell r="D18887">
            <v>67.23</v>
          </cell>
        </row>
        <row r="18888">
          <cell r="A18888" t="str">
            <v>I2869</v>
          </cell>
          <cell r="B18888" t="str">
            <v>MATERIAL DE OPERAÇÃO DA CARREGADEIRA DE PNEUS (180 HP) (ALUGUEL)</v>
          </cell>
          <cell r="C18888" t="str">
            <v>H</v>
          </cell>
          <cell r="D18888">
            <v>47.061</v>
          </cell>
        </row>
        <row r="18889">
          <cell r="A18889" t="str">
            <v>I2783</v>
          </cell>
          <cell r="B18889" t="str">
            <v>MATERIAL DE OPERAÇÃO DA DESEMPENADEIRA ELÉTRICA</v>
          </cell>
          <cell r="C18889" t="str">
            <v>H</v>
          </cell>
          <cell r="D18889">
            <v>0.38250000000000001</v>
          </cell>
        </row>
        <row r="18890">
          <cell r="A18890" t="str">
            <v>I2784</v>
          </cell>
          <cell r="B18890" t="str">
            <v>MATERIAL DE OPERAÇÃO DA DRAG LINE</v>
          </cell>
          <cell r="C18890" t="str">
            <v>H</v>
          </cell>
          <cell r="D18890">
            <v>52.29</v>
          </cell>
        </row>
        <row r="18891">
          <cell r="A18891" t="str">
            <v>I2786</v>
          </cell>
          <cell r="B18891" t="str">
            <v>MATERIAL DE OPERAÇÃO DA ESCAVADEIRA HIDRÁULICA</v>
          </cell>
          <cell r="C18891" t="str">
            <v>H</v>
          </cell>
          <cell r="D18891">
            <v>39.591000000000001</v>
          </cell>
        </row>
        <row r="18892">
          <cell r="A18892" t="str">
            <v>I2883</v>
          </cell>
          <cell r="B18892" t="str">
            <v>MATERIAL DE OPERAÇÃO DA ESCAVADEIRA HIDRÁULICA (ALUGUEL)</v>
          </cell>
          <cell r="C18892" t="str">
            <v>H</v>
          </cell>
          <cell r="D18892">
            <v>27.713700000000003</v>
          </cell>
        </row>
        <row r="18893">
          <cell r="A18893" t="str">
            <v>I2788</v>
          </cell>
          <cell r="B18893" t="str">
            <v>MATERIAL DE OPERAÇÃO DA ESMERILHADEIRA INDUSTRIAL</v>
          </cell>
          <cell r="C18893" t="str">
            <v>H</v>
          </cell>
          <cell r="D18893">
            <v>0.76500000000000001</v>
          </cell>
        </row>
        <row r="18894">
          <cell r="A18894" t="str">
            <v>I8420</v>
          </cell>
          <cell r="B18894" t="str">
            <v>MATERIAL DE OPERAÇÃO DA FRESADORA A FRIO</v>
          </cell>
          <cell r="C18894" t="str">
            <v>H</v>
          </cell>
          <cell r="D18894">
            <v>110.92949999999999</v>
          </cell>
        </row>
        <row r="18895">
          <cell r="A18895" t="str">
            <v>I2808</v>
          </cell>
          <cell r="B18895" t="str">
            <v>MATERIAL DE OPERAÇÃO DA MÁQUINA DE POLIR</v>
          </cell>
          <cell r="C18895" t="str">
            <v>H</v>
          </cell>
          <cell r="D18895">
            <v>1.1475</v>
          </cell>
        </row>
        <row r="18896">
          <cell r="A18896" t="str">
            <v>I2806</v>
          </cell>
          <cell r="B18896" t="str">
            <v>MATERIAL DE OPERAÇÃO DA MÁQUINA P/ CONCRETO PROJETADO</v>
          </cell>
          <cell r="C18896" t="str">
            <v>H</v>
          </cell>
          <cell r="D18896">
            <v>4.59</v>
          </cell>
        </row>
        <row r="18897">
          <cell r="A18897" t="str">
            <v>I2810</v>
          </cell>
          <cell r="B18897" t="str">
            <v>MATERIAL DE OPERAÇÃO DA MÁQUINA P/ JATEAMENTO</v>
          </cell>
          <cell r="C18897" t="str">
            <v>H</v>
          </cell>
          <cell r="D18897">
            <v>2.988</v>
          </cell>
        </row>
        <row r="18898">
          <cell r="A18898" t="str">
            <v>I2812</v>
          </cell>
          <cell r="B18898" t="str">
            <v>MATERIAL DE OPERAÇÃO DA MÁQUINA P/ PINT. FAIXAS SINALIZ. AUTOP.</v>
          </cell>
          <cell r="C18898" t="str">
            <v>H</v>
          </cell>
          <cell r="D18898">
            <v>24.2775</v>
          </cell>
        </row>
        <row r="18899">
          <cell r="A18899" t="str">
            <v>I2814</v>
          </cell>
          <cell r="B18899" t="str">
            <v>MATERIAL DE OPERAÇÃO DA MESA VIBRATÓRIA E FORMAS</v>
          </cell>
          <cell r="C18899" t="str">
            <v>H</v>
          </cell>
          <cell r="D18899">
            <v>3.8250000000000002</v>
          </cell>
        </row>
        <row r="18900">
          <cell r="A18900" t="str">
            <v>I2818</v>
          </cell>
          <cell r="B18900" t="str">
            <v>MATERIAL DE OPERAÇÃO DA MOTO ESCAV. TRANSPORTADOR</v>
          </cell>
          <cell r="C18900" t="str">
            <v>H</v>
          </cell>
          <cell r="D18900">
            <v>129.6045</v>
          </cell>
        </row>
        <row r="18901">
          <cell r="A18901" t="str">
            <v>I2820</v>
          </cell>
          <cell r="B18901" t="str">
            <v>MATERIAL DE OPERAÇÃO DA MOTO NIVELADORA</v>
          </cell>
          <cell r="C18901" t="str">
            <v>H</v>
          </cell>
          <cell r="D18901">
            <v>52.29</v>
          </cell>
        </row>
        <row r="18902">
          <cell r="A18902" t="str">
            <v>I2885</v>
          </cell>
          <cell r="B18902" t="str">
            <v>MATERIAL DE OPERAÇÃO DA MOTONIVELADORA (ALUGUEL)</v>
          </cell>
          <cell r="C18902" t="str">
            <v>H</v>
          </cell>
          <cell r="D18902">
            <v>36.603000000000002</v>
          </cell>
        </row>
        <row r="18903">
          <cell r="A18903" t="str">
            <v>I2829</v>
          </cell>
          <cell r="B18903" t="str">
            <v>MATERIAL DE OPERAÇÃO DA RÉGUA VIBRATÓRIA DE CONCRETO (1,5 HP)</v>
          </cell>
          <cell r="C18903" t="str">
            <v>H</v>
          </cell>
          <cell r="D18903">
            <v>0.57374999999999998</v>
          </cell>
        </row>
        <row r="18904">
          <cell r="A18904" t="str">
            <v>I2831</v>
          </cell>
          <cell r="B18904" t="str">
            <v>MATERIAL DE OPERAÇÃO DA RÉGUA VIBRATÓRIA DE CONCRETO (3 HP)</v>
          </cell>
          <cell r="C18904" t="str">
            <v>H</v>
          </cell>
          <cell r="D18904">
            <v>1.1475</v>
          </cell>
        </row>
        <row r="18905">
          <cell r="A18905" t="str">
            <v>I2826</v>
          </cell>
          <cell r="B18905" t="str">
            <v>MATERIAL DE OPERAÇÃO DA RETRO ESCAVADEIRA DE PNEUS</v>
          </cell>
          <cell r="C18905" t="str">
            <v>H</v>
          </cell>
          <cell r="D18905">
            <v>28.012499999999999</v>
          </cell>
        </row>
        <row r="18906">
          <cell r="A18906" t="str">
            <v>I2887</v>
          </cell>
          <cell r="B18906" t="str">
            <v>MATERIAL DE OPERAÇÃO DA RETRO ESCAVADEIRA DE PNEUS (ALUGUEL)</v>
          </cell>
          <cell r="C18906" t="str">
            <v>H</v>
          </cell>
          <cell r="D18906">
            <v>19.608750000000001</v>
          </cell>
        </row>
        <row r="18907">
          <cell r="A18907" t="str">
            <v>I2833</v>
          </cell>
          <cell r="B18907" t="str">
            <v>MATERIAL DE OPERAÇÃO DA ROÇADEIRA COSTAL</v>
          </cell>
          <cell r="C18907" t="str">
            <v>H</v>
          </cell>
          <cell r="D18907">
            <v>1.0170000000000001</v>
          </cell>
        </row>
        <row r="18908">
          <cell r="A18908" t="str">
            <v>I8398</v>
          </cell>
          <cell r="B18908" t="str">
            <v>MATERIAL DE OPERAÇÃO DA USINA DE MICRO-REVESTIMENTO</v>
          </cell>
          <cell r="C18908" t="str">
            <v>H</v>
          </cell>
          <cell r="D18908">
            <v>102.339</v>
          </cell>
        </row>
        <row r="18909">
          <cell r="A18909" t="str">
            <v>I2846</v>
          </cell>
          <cell r="B18909" t="str">
            <v>MATERIAL DE OPERAÇÃO DA USINA DE MISTURAS BETUM. A QUENTE</v>
          </cell>
          <cell r="C18909" t="str">
            <v>H</v>
          </cell>
          <cell r="D18909">
            <v>545</v>
          </cell>
        </row>
        <row r="18910">
          <cell r="A18910" t="str">
            <v>I2893</v>
          </cell>
          <cell r="B18910" t="str">
            <v>MATERIAL DE OPERAÇÃO DA VIBRO ACABADORA MIST. BETUMINOSAS (ALUGUEL)</v>
          </cell>
          <cell r="C18910" t="str">
            <v>H</v>
          </cell>
          <cell r="D18910">
            <v>12.811049999999998</v>
          </cell>
        </row>
        <row r="18911">
          <cell r="A18911" t="str">
            <v>I2895</v>
          </cell>
          <cell r="B18911" t="str">
            <v>MATERIAL DE OPERAÇÃO DE MÁQUINA DE SOLDA</v>
          </cell>
          <cell r="C18911" t="str">
            <v>H</v>
          </cell>
          <cell r="D18911">
            <v>3.06</v>
          </cell>
        </row>
        <row r="18912">
          <cell r="A18912" t="str">
            <v>I2704</v>
          </cell>
          <cell r="B18912" t="str">
            <v>MATERIAL DE OPERAÇÃO DO BATE ESTACA</v>
          </cell>
          <cell r="C18912" t="str">
            <v>H</v>
          </cell>
          <cell r="D18912">
            <v>10.831499999999998</v>
          </cell>
        </row>
        <row r="18913">
          <cell r="A18913" t="str">
            <v>I2735</v>
          </cell>
          <cell r="B18913" t="str">
            <v>MATERIAL DE OPERAÇÃO DO CAMINHÃO ADAPTADO A JATO</v>
          </cell>
          <cell r="C18913" t="str">
            <v>H</v>
          </cell>
          <cell r="D18913">
            <v>33.863999999999997</v>
          </cell>
        </row>
        <row r="18914">
          <cell r="A18914" t="str">
            <v>I2737</v>
          </cell>
          <cell r="B18914" t="str">
            <v>MATERIAL DE OPERAÇÃO DO CAMINHÃO ADAPTADO A VÁCUO</v>
          </cell>
          <cell r="C18914" t="str">
            <v>H</v>
          </cell>
          <cell r="D18914">
            <v>33.863999999999997</v>
          </cell>
        </row>
        <row r="18915">
          <cell r="A18915" t="str">
            <v>I2859</v>
          </cell>
          <cell r="B18915" t="str">
            <v>MATERIAL DE OPERAÇÃO DO CAMINHÃO BASCULANTE 12 M3 (ALUGUEL)</v>
          </cell>
          <cell r="C18915" t="str">
            <v>H</v>
          </cell>
          <cell r="D18915">
            <v>32.071200000000005</v>
          </cell>
        </row>
        <row r="18916">
          <cell r="A18916" t="str">
            <v>I2723</v>
          </cell>
          <cell r="B18916" t="str">
            <v>MATERIAL DE OPERAÇÃO DO CAMINHÃO BASCULANTE 12M3</v>
          </cell>
          <cell r="C18916" t="str">
            <v>H</v>
          </cell>
          <cell r="D18916">
            <v>45.815999999999995</v>
          </cell>
        </row>
        <row r="18917">
          <cell r="A18917" t="str">
            <v>I2721</v>
          </cell>
          <cell r="B18917" t="str">
            <v>MATERIAL DE OPERAÇÃO DO CAMINHÃO BASCULANTE 6M3</v>
          </cell>
          <cell r="C18917" t="str">
            <v>H</v>
          </cell>
          <cell r="D18917">
            <v>33.863999999999997</v>
          </cell>
        </row>
        <row r="18918">
          <cell r="A18918" t="str">
            <v>I2857</v>
          </cell>
          <cell r="B18918" t="str">
            <v>MATERIAL DE OPERAÇÃO DO CAMINHÃO BASCULANTE 6M3 (ALUGUEL)</v>
          </cell>
          <cell r="C18918" t="str">
            <v>H</v>
          </cell>
          <cell r="D18918">
            <v>23.704799999999999</v>
          </cell>
        </row>
        <row r="18919">
          <cell r="A18919" t="str">
            <v>I2725</v>
          </cell>
          <cell r="B18919" t="str">
            <v>MATERIAL DE OPERAÇÃO DO CAMINHÃO BASCULANTE P/ ROCHA</v>
          </cell>
          <cell r="C18919" t="str">
            <v>H</v>
          </cell>
          <cell r="D18919">
            <v>45.815999999999995</v>
          </cell>
        </row>
        <row r="18920">
          <cell r="A18920" t="str">
            <v>I2729</v>
          </cell>
          <cell r="B18920" t="str">
            <v>MATERIAL DE OPERAÇÃO DO CAMINHÃO C/ CARROCERIA DE MADEIRA (136 HP)</v>
          </cell>
          <cell r="C18920" t="str">
            <v>H</v>
          </cell>
          <cell r="D18920">
            <v>33.863999999999997</v>
          </cell>
        </row>
        <row r="18921">
          <cell r="A18921" t="str">
            <v>I2731</v>
          </cell>
          <cell r="B18921" t="str">
            <v>MATERIAL DE OPERAÇÃO DO CAMINHÃO C/ CARROCERIA DE MADEIRA (184 HP)</v>
          </cell>
          <cell r="C18921" t="str">
            <v>H</v>
          </cell>
          <cell r="D18921">
            <v>45.815999999999995</v>
          </cell>
        </row>
        <row r="18922">
          <cell r="A18922" t="str">
            <v>I2727</v>
          </cell>
          <cell r="B18922" t="str">
            <v>MATERIAL DE OPERAÇÃO DO CAMINHÃO C/ CARROCERIA DE MADEIRA (92 HP)</v>
          </cell>
          <cell r="C18922" t="str">
            <v>H</v>
          </cell>
          <cell r="D18922">
            <v>22.907999999999998</v>
          </cell>
        </row>
        <row r="18923">
          <cell r="A18923" t="str">
            <v>I2733</v>
          </cell>
          <cell r="B18923" t="str">
            <v>MATERIAL DE OPERAÇÃO DO CAMINHÃO COMERC. EQUIP. C/ GUINDAUTO</v>
          </cell>
          <cell r="C18923" t="str">
            <v>H</v>
          </cell>
          <cell r="D18923">
            <v>33.863999999999997</v>
          </cell>
        </row>
        <row r="18924">
          <cell r="A18924" t="str">
            <v>I2739</v>
          </cell>
          <cell r="B18924" t="str">
            <v>MATERIAL DE OPERAÇÃO DO CAMINHÃO DISTRIBUIDOR DE LIGANTE</v>
          </cell>
          <cell r="C18924" t="str">
            <v>H</v>
          </cell>
          <cell r="D18924">
            <v>57.254999999999995</v>
          </cell>
        </row>
        <row r="18925">
          <cell r="A18925" t="str">
            <v>I2865</v>
          </cell>
          <cell r="B18925" t="str">
            <v>MATERIAL DE OPERAÇÃO DO CAMINHÃO DISTRIBUIDOR DE LIGANTE (ALUGUEL)</v>
          </cell>
          <cell r="C18925" t="str">
            <v>H</v>
          </cell>
          <cell r="D18925">
            <v>40.078499999999998</v>
          </cell>
        </row>
        <row r="18926">
          <cell r="A18926" t="str">
            <v>I2741</v>
          </cell>
          <cell r="B18926" t="str">
            <v>MATERIAL DE OPERAÇÃO DO CAMINHÃO EQUIP. C/ USINA LAMA ASF.</v>
          </cell>
          <cell r="C18926" t="str">
            <v>H</v>
          </cell>
          <cell r="D18926">
            <v>43.017000000000003</v>
          </cell>
        </row>
        <row r="18927">
          <cell r="A18927" t="str">
            <v>I2743</v>
          </cell>
          <cell r="B18927" t="str">
            <v>MATERIAL DE OPERAÇÃO DO CAMINHÃO TANQUE 6.000 L</v>
          </cell>
          <cell r="C18927" t="str">
            <v>H</v>
          </cell>
          <cell r="D18927">
            <v>33.863999999999997</v>
          </cell>
        </row>
        <row r="18928">
          <cell r="A18928" t="str">
            <v>I2861</v>
          </cell>
          <cell r="B18928" t="str">
            <v>MATERIAL DE OPERAÇÃO DO CAMINHÃO TANQUE 6000 L (ALUGUEL)</v>
          </cell>
          <cell r="C18928" t="str">
            <v>H</v>
          </cell>
          <cell r="D18928">
            <v>23.704799999999999</v>
          </cell>
        </row>
        <row r="18929">
          <cell r="A18929" t="str">
            <v>I2745</v>
          </cell>
          <cell r="B18929" t="str">
            <v>MATERIAL DE OPERAÇÃO DO CAMINHÃO TANQUE 8.000 L</v>
          </cell>
          <cell r="C18929" t="str">
            <v>H</v>
          </cell>
          <cell r="D18929">
            <v>45.815999999999995</v>
          </cell>
        </row>
        <row r="18930">
          <cell r="A18930" t="str">
            <v>I2863</v>
          </cell>
          <cell r="B18930" t="str">
            <v>MATERIAL DE OPERAÇÃO DO CAMINHÃO TANQUE 8000 L (ALUGUEL)</v>
          </cell>
          <cell r="C18930" t="str">
            <v>H</v>
          </cell>
          <cell r="D18930">
            <v>32.071200000000005</v>
          </cell>
        </row>
        <row r="18931">
          <cell r="A18931" t="str">
            <v>I2757</v>
          </cell>
          <cell r="B18931" t="str">
            <v>MATERIAL DE OPERAÇÃO DO CAVALO MEC. C/ PRANC. 2 EIXOS</v>
          </cell>
          <cell r="C18931" t="str">
            <v>H</v>
          </cell>
          <cell r="D18931">
            <v>56.771999999999998</v>
          </cell>
        </row>
        <row r="18932">
          <cell r="A18932" t="str">
            <v>I2759</v>
          </cell>
          <cell r="B18932" t="str">
            <v>MATERIAL DE OPERAÇÃO DO CAVALO MEC. C/ PRANC. 3 EIXOS</v>
          </cell>
          <cell r="C18932" t="str">
            <v>H</v>
          </cell>
          <cell r="D18932">
            <v>83.913000000000011</v>
          </cell>
        </row>
        <row r="18933">
          <cell r="A18933" t="str">
            <v>I2871</v>
          </cell>
          <cell r="B18933" t="str">
            <v>MATERIAL DE OPERAÇÃO DO CAVALO MEC. C/ PRANCHA 2 EIXOS (ALUGUEL)</v>
          </cell>
          <cell r="C18933" t="str">
            <v>H</v>
          </cell>
          <cell r="D18933">
            <v>39.740400000000001</v>
          </cell>
        </row>
        <row r="18934">
          <cell r="A18934" t="str">
            <v>I2873</v>
          </cell>
          <cell r="B18934" t="str">
            <v>MATERIAL DE OPERAÇÃO DO CAVALO MEC. C/ PRANCHA 3 EIXOS (ALUGUEL)</v>
          </cell>
          <cell r="C18934" t="str">
            <v>H</v>
          </cell>
          <cell r="D18934">
            <v>58.739100000000001</v>
          </cell>
        </row>
        <row r="18935">
          <cell r="A18935" t="str">
            <v>I2881</v>
          </cell>
          <cell r="B18935" t="str">
            <v>MATERIAL DE OPERAÇÃO DO COMP. DE PNEUS PRESSÃO VAR. AUTOP. (ALUGUEL)</v>
          </cell>
          <cell r="C18935" t="str">
            <v>H</v>
          </cell>
          <cell r="D18935">
            <v>33.988500000000002</v>
          </cell>
        </row>
        <row r="18936">
          <cell r="A18936" t="str">
            <v>I2875</v>
          </cell>
          <cell r="B18936" t="str">
            <v>MATERIAL DE OPERAÇÃO DO COMP. LISO TANDEM AUTOPROPELIDO (ALUGUEL)</v>
          </cell>
          <cell r="C18936" t="str">
            <v>H</v>
          </cell>
          <cell r="D18936">
            <v>11.5038</v>
          </cell>
        </row>
        <row r="18937">
          <cell r="A18937" t="str">
            <v>I2877</v>
          </cell>
          <cell r="B18937" t="str">
            <v>MATERIAL DE OPERAÇÃO DO COMP. LISO VIBRATÓRIO AUTOPROPELIDO (ALUGUEL)</v>
          </cell>
          <cell r="C18937" t="str">
            <v>H</v>
          </cell>
          <cell r="D18937">
            <v>33.204150000000006</v>
          </cell>
        </row>
        <row r="18938">
          <cell r="A18938" t="str">
            <v>I2879</v>
          </cell>
          <cell r="B18938" t="str">
            <v>MATERIAL DE OPERAÇÃO DO COMP. PÉ DE CARNEIRO VIB. AUTOPROP. (ALUGUEL)</v>
          </cell>
          <cell r="C18938" t="str">
            <v>H</v>
          </cell>
          <cell r="D18938">
            <v>33.204150000000006</v>
          </cell>
        </row>
        <row r="18939">
          <cell r="A18939" t="str">
            <v>I2767</v>
          </cell>
          <cell r="B18939" t="str">
            <v>MATERIAL DE OPERAÇÃO DO COMPAC. DE PNEUS PRES. VAR. AUTOPR.</v>
          </cell>
          <cell r="C18939" t="str">
            <v>H</v>
          </cell>
          <cell r="D18939">
            <v>48.555</v>
          </cell>
        </row>
        <row r="18940">
          <cell r="A18940" t="str">
            <v>I2761</v>
          </cell>
          <cell r="B18940" t="str">
            <v>MATERIAL DE OPERAÇÃO DO COMPAC. LISO TANDEM AUTOPR.</v>
          </cell>
          <cell r="C18940" t="str">
            <v>H</v>
          </cell>
          <cell r="D18940">
            <v>16.433999999999997</v>
          </cell>
        </row>
        <row r="18941">
          <cell r="A18941" t="str">
            <v>I2763</v>
          </cell>
          <cell r="B18941" t="str">
            <v>MATERIAL DE OPERAÇÃO DO COMPAC. LISO VIBRAT. AUTOPROPELIDO</v>
          </cell>
          <cell r="C18941" t="str">
            <v>H</v>
          </cell>
          <cell r="D18941">
            <v>47.4345</v>
          </cell>
        </row>
        <row r="18942">
          <cell r="A18942" t="str">
            <v>I2765</v>
          </cell>
          <cell r="B18942" t="str">
            <v>MATERIAL DE OPERAÇÃO DO COMPAC. PE DE CARN. VIBRAT. AUTOPR.</v>
          </cell>
          <cell r="C18942" t="str">
            <v>H</v>
          </cell>
          <cell r="D18942">
            <v>47.4345</v>
          </cell>
        </row>
        <row r="18943">
          <cell r="A18943" t="str">
            <v>I2769</v>
          </cell>
          <cell r="B18943" t="str">
            <v>MATERIAL DE OPERAÇÃO DO COMPACTADOR DE PLACA VIBRATÓRIA (4HP)</v>
          </cell>
          <cell r="C18943" t="str">
            <v>H</v>
          </cell>
          <cell r="D18943">
            <v>1.494</v>
          </cell>
        </row>
        <row r="18944">
          <cell r="A18944" t="str">
            <v>I2771</v>
          </cell>
          <cell r="B18944" t="str">
            <v>MATERIAL DE OPERAÇÃO DO COMPACTADOR DE PLACA VIBRATÓRIA (7 HP)</v>
          </cell>
          <cell r="C18944" t="str">
            <v>H</v>
          </cell>
          <cell r="D18944">
            <v>2.6145</v>
          </cell>
        </row>
        <row r="18945">
          <cell r="A18945" t="str">
            <v>I2773</v>
          </cell>
          <cell r="B18945" t="str">
            <v>MATERIAL DE OPERAÇÃO DO COMPRESSOR DE AR 170PCM</v>
          </cell>
          <cell r="C18945" t="str">
            <v>H</v>
          </cell>
          <cell r="D18945">
            <v>29.506499999999999</v>
          </cell>
        </row>
        <row r="18946">
          <cell r="A18946" t="str">
            <v>I2775</v>
          </cell>
          <cell r="B18946" t="str">
            <v>MATERIAL DE OPERAÇÃO DO COMPRESSOR DE AR 250 PCM</v>
          </cell>
          <cell r="C18946" t="str">
            <v>H</v>
          </cell>
          <cell r="D18946">
            <v>35.109000000000002</v>
          </cell>
        </row>
        <row r="18947">
          <cell r="A18947" t="str">
            <v>I2777</v>
          </cell>
          <cell r="B18947" t="str">
            <v>MATERIAL DE OPERAÇÃO DO COMPRESSOR DE AR 335 PCM</v>
          </cell>
          <cell r="C18947" t="str">
            <v>H</v>
          </cell>
          <cell r="D18947">
            <v>44.4465</v>
          </cell>
        </row>
        <row r="18948">
          <cell r="A18948" t="str">
            <v>I2779</v>
          </cell>
          <cell r="B18948" t="str">
            <v>MATERIAL DE OPERAÇÃO DO COMPRESSOR DE AR 765 PCM</v>
          </cell>
          <cell r="C18948" t="str">
            <v>H</v>
          </cell>
          <cell r="D18948">
            <v>100.47150000000001</v>
          </cell>
        </row>
        <row r="18949">
          <cell r="A18949" t="str">
            <v>I2782</v>
          </cell>
          <cell r="B18949" t="str">
            <v>MATERIAL DE OPERAÇÃO DO COMPUTADOR PENTIUM</v>
          </cell>
          <cell r="C18949" t="str">
            <v>H</v>
          </cell>
          <cell r="D18949">
            <v>0.38250000000000001</v>
          </cell>
        </row>
        <row r="18950">
          <cell r="A18950" t="str">
            <v>I2791</v>
          </cell>
          <cell r="B18950" t="str">
            <v>MATERIAL DE OPERAÇÃO DO GRUPO GERADOR 145 KVA</v>
          </cell>
          <cell r="C18950" t="str">
            <v>H</v>
          </cell>
          <cell r="D18950">
            <v>67.23</v>
          </cell>
        </row>
        <row r="18951">
          <cell r="A18951" t="str">
            <v>I2793</v>
          </cell>
          <cell r="B18951" t="str">
            <v>MATERIAL DE OPERAÇÃO DO GRUPO GERADOR 180 KVA</v>
          </cell>
          <cell r="C18951" t="str">
            <v>H</v>
          </cell>
          <cell r="D18951">
            <v>84.037499999999994</v>
          </cell>
        </row>
        <row r="18952">
          <cell r="A18952" t="str">
            <v>I2789</v>
          </cell>
          <cell r="B18952" t="str">
            <v>MATERIAL DE OPERAÇÃO DO GRUPO GERADOR 36 KVA</v>
          </cell>
          <cell r="C18952" t="str">
            <v>H</v>
          </cell>
          <cell r="D18952">
            <v>16.807500000000001</v>
          </cell>
        </row>
        <row r="18953">
          <cell r="A18953" t="str">
            <v>I2795</v>
          </cell>
          <cell r="B18953" t="str">
            <v>MATERIAL DE OPERAÇÃO DO GUINDASTE DE TORRE (11 HP)</v>
          </cell>
          <cell r="C18953" t="str">
            <v>H</v>
          </cell>
          <cell r="D18953">
            <v>4.2074999999999996</v>
          </cell>
        </row>
        <row r="18954">
          <cell r="A18954" t="str">
            <v>I2797</v>
          </cell>
          <cell r="B18954" t="str">
            <v>MATERIAL DE OPERAÇÃO DO GUINDASTE DE TORRE (20 HP)</v>
          </cell>
          <cell r="C18954" t="str">
            <v>H</v>
          </cell>
          <cell r="D18954">
            <v>7.65</v>
          </cell>
        </row>
        <row r="18955">
          <cell r="A18955" t="str">
            <v>I2799</v>
          </cell>
          <cell r="B18955" t="str">
            <v>MATERIAL DE OPERAÇÃO DO GUINDASTE DE TORRE (40 HP)</v>
          </cell>
          <cell r="C18955" t="str">
            <v>H</v>
          </cell>
          <cell r="D18955">
            <v>15.3</v>
          </cell>
        </row>
        <row r="18956">
          <cell r="A18956" t="str">
            <v>I2803</v>
          </cell>
          <cell r="B18956" t="str">
            <v>MATERIAL DE OPERAÇÃO DO GUINDASTE HIDRÁULICO SOBRE PNEUS (142 HP)</v>
          </cell>
          <cell r="C18956" t="str">
            <v>H</v>
          </cell>
          <cell r="D18956">
            <v>53.036999999999999</v>
          </cell>
        </row>
        <row r="18957">
          <cell r="A18957" t="str">
            <v>I2801</v>
          </cell>
          <cell r="B18957" t="str">
            <v>MATERIAL DE OPERAÇÃO DO GUINDASTE HIDRÁULICO SOBRE PNEUS (45 HP)</v>
          </cell>
          <cell r="C18957" t="str">
            <v>H</v>
          </cell>
          <cell r="D18957">
            <v>16.807500000000001</v>
          </cell>
        </row>
        <row r="18958">
          <cell r="A18958" t="str">
            <v>I2816</v>
          </cell>
          <cell r="B18958" t="str">
            <v>MATERIAL DE OPERAÇÃO DO MICROTRATOR C/ APAR. DE GRAMA</v>
          </cell>
          <cell r="C18958" t="str">
            <v>H</v>
          </cell>
          <cell r="D18958">
            <v>3.3615000000000004</v>
          </cell>
        </row>
        <row r="18959">
          <cell r="A18959" t="str">
            <v>I2824</v>
          </cell>
          <cell r="B18959" t="str">
            <v>MATERIAL DE OPERAÇÃO DO PLOTTER</v>
          </cell>
          <cell r="C18959" t="str">
            <v>H</v>
          </cell>
          <cell r="D18959">
            <v>0.38250000000000001</v>
          </cell>
        </row>
        <row r="18960">
          <cell r="A18960" t="str">
            <v>I2889</v>
          </cell>
          <cell r="B18960" t="str">
            <v>MATERIAL DE OPERAÇÃO DO TRATOR DE ESTEIRA C/ LÂM. E ESCARIF. (ALUGUEL)</v>
          </cell>
          <cell r="C18960" t="str">
            <v>H</v>
          </cell>
          <cell r="D18960">
            <v>40.524749999999997</v>
          </cell>
        </row>
        <row r="18961">
          <cell r="A18961" t="str">
            <v>I2839</v>
          </cell>
          <cell r="B18961" t="str">
            <v>MATERIAL DE OPERAÇÃO DO TRATOR DE ESTEIRAS C/ LÂMINA</v>
          </cell>
          <cell r="C18961" t="str">
            <v>H</v>
          </cell>
          <cell r="D18961">
            <v>122.50800000000001</v>
          </cell>
        </row>
        <row r="18962">
          <cell r="A18962" t="str">
            <v>I2837</v>
          </cell>
          <cell r="B18962" t="str">
            <v>MATERIAL DE OPERAÇÃO DO TRATOR DE ESTEIRAS C/ LÂMINA E ESC. (328 HP)</v>
          </cell>
          <cell r="C18962" t="str">
            <v>H</v>
          </cell>
          <cell r="D18962">
            <v>122.50800000000001</v>
          </cell>
        </row>
        <row r="18963">
          <cell r="A18963" t="str">
            <v>I2843</v>
          </cell>
          <cell r="B18963" t="str">
            <v>MATERIAL DE OPERAÇÃO DO TRATOR DE PNEUS</v>
          </cell>
          <cell r="C18963" t="str">
            <v>H</v>
          </cell>
          <cell r="D18963">
            <v>37.35</v>
          </cell>
        </row>
        <row r="18964">
          <cell r="A18964" t="str">
            <v>I2891</v>
          </cell>
          <cell r="B18964" t="str">
            <v>MATERIAL DE OPERAÇÃO DO TRATOR DE PNEUS (ALUGUEL)</v>
          </cell>
          <cell r="C18964" t="str">
            <v>H</v>
          </cell>
          <cell r="D18964">
            <v>26.145</v>
          </cell>
        </row>
        <row r="18965">
          <cell r="A18965" t="str">
            <v>I2855</v>
          </cell>
          <cell r="B18965" t="str">
            <v>MATERIAL DE OPERAÇÃO DO VEÍCULO UTILITÁRIO KOMBI</v>
          </cell>
          <cell r="C18965" t="str">
            <v>H</v>
          </cell>
          <cell r="D18965">
            <v>29.154</v>
          </cell>
        </row>
        <row r="18966">
          <cell r="A18966" t="str">
            <v>I2849</v>
          </cell>
          <cell r="B18966" t="str">
            <v>MATERIAL DE OPERAÇÃO DO VIBRADOR IMERSÃO C/ MOTOR DIESEL</v>
          </cell>
          <cell r="C18966" t="str">
            <v>H</v>
          </cell>
          <cell r="D18966">
            <v>0.747</v>
          </cell>
        </row>
        <row r="18967">
          <cell r="A18967" t="str">
            <v>I2851</v>
          </cell>
          <cell r="B18967" t="str">
            <v>MATERIAL DE OPERAÇÃO DO VIBRADOR IMERSÃO C/ MOTOR ELÉTRICO</v>
          </cell>
          <cell r="C18967" t="str">
            <v>H</v>
          </cell>
          <cell r="D18967">
            <v>0.76500000000000001</v>
          </cell>
        </row>
        <row r="18968">
          <cell r="A18968" t="str">
            <v>I2853</v>
          </cell>
          <cell r="B18968" t="str">
            <v>MATERIAL DE OPERAÇÃO DO VIBRO ACABAD. DE MISTURAS BETUM.</v>
          </cell>
          <cell r="C18968" t="str">
            <v>H</v>
          </cell>
          <cell r="D18968">
            <v>18.301500000000001</v>
          </cell>
        </row>
        <row r="18969">
          <cell r="A18969" t="str">
            <v>I1519</v>
          </cell>
          <cell r="B18969" t="str">
            <v>MATERIAL PARA EMENDA DE CALHAS DE FIBERGLASS</v>
          </cell>
          <cell r="C18969" t="str">
            <v>KG</v>
          </cell>
          <cell r="D18969">
            <v>12.83</v>
          </cell>
        </row>
        <row r="18970">
          <cell r="A18970" t="str">
            <v>I7460</v>
          </cell>
          <cell r="B18970" t="str">
            <v>MATRIX DE CHAVEAMENTO MICROPROCESSADA, LOOP DE INPUTS INCORPORADO, 24 ENTRADAS, 4 SAÍDAS, CCU INCORPORADA, ALIMENTAÇÃO 220 VAC, CONEXÕES EM BNC</v>
          </cell>
          <cell r="C18970" t="str">
            <v>UN</v>
          </cell>
          <cell r="D18970">
            <v>8355.43</v>
          </cell>
        </row>
        <row r="18971">
          <cell r="A18971" t="str">
            <v>I1520</v>
          </cell>
          <cell r="B18971" t="str">
            <v>MEADA</v>
          </cell>
          <cell r="C18971" t="str">
            <v>KG</v>
          </cell>
          <cell r="D18971">
            <v>5.25</v>
          </cell>
        </row>
        <row r="18972">
          <cell r="A18972" t="str">
            <v>I2378</v>
          </cell>
          <cell r="B18972" t="str">
            <v>MECANICO HIDROMETRO INIC. CAGE</v>
          </cell>
          <cell r="C18972" t="str">
            <v>H</v>
          </cell>
          <cell r="D18972">
            <v>9.8000000000000007</v>
          </cell>
        </row>
        <row r="18973">
          <cell r="A18973" t="str">
            <v>I8589</v>
          </cell>
          <cell r="B18973" t="str">
            <v>MÉDICO DO TRABALHO</v>
          </cell>
          <cell r="C18973" t="str">
            <v>HxMÊS</v>
          </cell>
          <cell r="D18973">
            <v>5230.3846999999996</v>
          </cell>
        </row>
        <row r="18974">
          <cell r="A18974" t="str">
            <v>I8919</v>
          </cell>
          <cell r="B18974" t="str">
            <v>MEDIDOR DE COR, IN-LINE, FAIXA, 0 A 300UH, SAÍDA 4-20MA</v>
          </cell>
          <cell r="C18974" t="str">
            <v>UN</v>
          </cell>
          <cell r="D18974">
            <v>97973.68</v>
          </cell>
        </row>
        <row r="18975">
          <cell r="A18975" t="str">
            <v>I7440</v>
          </cell>
          <cell r="B18975" t="str">
            <v>MEDIDOR DE GRANDEZAS ELÉTRICAS TIPO "POWER METER" PM 600 SCHNEIDER COM DISPLAY NÃO INCORPORADO</v>
          </cell>
          <cell r="C18975" t="str">
            <v>UN</v>
          </cell>
          <cell r="D18975">
            <v>6015.91</v>
          </cell>
        </row>
        <row r="18976">
          <cell r="A18976" t="str">
            <v>I8881</v>
          </cell>
          <cell r="B18976" t="str">
            <v>MEDIDOR DE VAZÃO ELETROMAGNÉTICO DN 250 C/ CONV./TOTALIZAD</v>
          </cell>
          <cell r="C18976" t="str">
            <v>UN</v>
          </cell>
          <cell r="D18976">
            <v>15950.46</v>
          </cell>
        </row>
        <row r="18977">
          <cell r="A18977" t="str">
            <v>I8880</v>
          </cell>
          <cell r="B18977" t="str">
            <v>MEDIDOR DE VAZÃO ELETROMAGNÉTICO DN 300 C/ CONV./TOTALIZAD</v>
          </cell>
          <cell r="C18977" t="str">
            <v>UN</v>
          </cell>
          <cell r="D18977">
            <v>18060.95</v>
          </cell>
        </row>
        <row r="18978">
          <cell r="A18978" t="str">
            <v>I8882</v>
          </cell>
          <cell r="B18978" t="str">
            <v>MEDIDOR DE VAZÃO ELETROMAGNÉTICO DN 500 C/ CONV./TOTALIZAD</v>
          </cell>
          <cell r="C18978" t="str">
            <v>UN</v>
          </cell>
          <cell r="D18978">
            <v>22322.86</v>
          </cell>
        </row>
        <row r="18979">
          <cell r="A18979" t="str">
            <v>I8883</v>
          </cell>
          <cell r="B18979" t="str">
            <v>MEDIDOR DE VAZÃO ELETROMAGNÉTICO DN 80 C/ CONV./TOTALIZAD</v>
          </cell>
          <cell r="C18979" t="str">
            <v>UN</v>
          </cell>
          <cell r="D18979">
            <v>9713.68</v>
          </cell>
        </row>
        <row r="18980">
          <cell r="A18980" t="str">
            <v>I2956</v>
          </cell>
          <cell r="B18980" t="str">
            <v>MEDIDOR DE VAZÃO MAGNÉTICO DN 100 C/ CONV./ TOTALIZAD</v>
          </cell>
          <cell r="C18980" t="str">
            <v>UN</v>
          </cell>
          <cell r="D18980">
            <v>7266.46</v>
          </cell>
        </row>
        <row r="18981">
          <cell r="A18981" t="str">
            <v>I2957</v>
          </cell>
          <cell r="B18981" t="str">
            <v>MEDIDOR DE VAZÃO MAGNÉTICO DN 150 C/ CONV./ TOTALIZAD</v>
          </cell>
          <cell r="C18981" t="str">
            <v>UN</v>
          </cell>
          <cell r="D18981">
            <v>9077.16</v>
          </cell>
        </row>
        <row r="18982">
          <cell r="A18982" t="str">
            <v>I2958</v>
          </cell>
          <cell r="B18982" t="str">
            <v>MEDIDOR DE VAZÃO MAGNÉTICO DN 200 C/ CONV./ TOTALIZAD</v>
          </cell>
          <cell r="C18982" t="str">
            <v>UN</v>
          </cell>
          <cell r="D18982">
            <v>10757.68</v>
          </cell>
        </row>
        <row r="18983">
          <cell r="A18983" t="str">
            <v>I2959</v>
          </cell>
          <cell r="B18983" t="str">
            <v>MEDIDOR DE VAZÃO MAGNÉTICO DN 250 C/ CONV./ TOTALIZAD</v>
          </cell>
          <cell r="C18983" t="str">
            <v>UN</v>
          </cell>
          <cell r="D18983">
            <v>11550.59</v>
          </cell>
        </row>
        <row r="18984">
          <cell r="A18984" t="str">
            <v>I2960</v>
          </cell>
          <cell r="B18984" t="str">
            <v>MEDIDOR DE VAZÃO MAGNÉTICO DN 350 C/ CONV./ TOTALIZAD</v>
          </cell>
          <cell r="C18984" t="str">
            <v>UN</v>
          </cell>
          <cell r="D18984">
            <v>15089.15</v>
          </cell>
        </row>
        <row r="18985">
          <cell r="A18985" t="str">
            <v>I2954</v>
          </cell>
          <cell r="B18985" t="str">
            <v>MEDIDOR DE VAZÃO MAGNÉTICO DN 50 C/ CONV./ TOTALIZAD</v>
          </cell>
          <cell r="C18985" t="str">
            <v>UN</v>
          </cell>
          <cell r="D18985">
            <v>5574.11</v>
          </cell>
        </row>
        <row r="18986">
          <cell r="A18986" t="str">
            <v>I2955</v>
          </cell>
          <cell r="B18986" t="str">
            <v>MEDIDOR DE VAZÃO MAGNÉTICO DN 75 C/ CONV./ TOTALIZAD</v>
          </cell>
          <cell r="C18986" t="str">
            <v>UN</v>
          </cell>
          <cell r="D18986">
            <v>6319.69</v>
          </cell>
        </row>
        <row r="18987">
          <cell r="A18987" t="str">
            <v>I2520</v>
          </cell>
          <cell r="B18987" t="str">
            <v>MEIO FIO DE PEDRA GRANITICA</v>
          </cell>
          <cell r="C18987" t="str">
            <v>M</v>
          </cell>
          <cell r="D18987">
            <v>8.2528000000000006</v>
          </cell>
        </row>
        <row r="18988">
          <cell r="A18988" t="str">
            <v>I0971</v>
          </cell>
          <cell r="B18988" t="str">
            <v>MEIO FIO PRE MOLDADO DIM.=(0,07x0,30x1,00)m</v>
          </cell>
          <cell r="C18988" t="str">
            <v>M</v>
          </cell>
          <cell r="D18988">
            <v>11.27</v>
          </cell>
        </row>
        <row r="18989">
          <cell r="A18989" t="str">
            <v>I1521</v>
          </cell>
          <cell r="B18989" t="str">
            <v>MEMBRANA ACRILICA</v>
          </cell>
          <cell r="C18989" t="str">
            <v>KG</v>
          </cell>
          <cell r="D18989">
            <v>11.72</v>
          </cell>
        </row>
        <row r="18990">
          <cell r="A18990" t="str">
            <v>I1522</v>
          </cell>
          <cell r="B18990" t="str">
            <v>MEMBRANA ELASTICA</v>
          </cell>
          <cell r="C18990" t="str">
            <v>KG</v>
          </cell>
          <cell r="D18990">
            <v>5.62</v>
          </cell>
        </row>
        <row r="18991">
          <cell r="A18991" t="str">
            <v>I7961</v>
          </cell>
          <cell r="B18991" t="str">
            <v>MERGULHADOR</v>
          </cell>
          <cell r="C18991" t="str">
            <v>H</v>
          </cell>
          <cell r="D18991">
            <v>12.33</v>
          </cell>
        </row>
        <row r="18992">
          <cell r="A18992" t="str">
            <v>I8920</v>
          </cell>
          <cell r="B18992" t="str">
            <v>MESA DE COMANDO PARA VÁLVULAS LAVAGEM FILTROS (8X3/4CV - 380V - 60HZ</v>
          </cell>
          <cell r="C18992" t="str">
            <v>UN</v>
          </cell>
          <cell r="D18992">
            <v>13751.34</v>
          </cell>
        </row>
        <row r="18993">
          <cell r="A18993" t="str">
            <v>I8921</v>
          </cell>
          <cell r="B18993" t="str">
            <v>MESA DE PLÁSTICO QUADRADA</v>
          </cell>
          <cell r="C18993" t="str">
            <v>UN</v>
          </cell>
          <cell r="D18993">
            <v>69.41</v>
          </cell>
        </row>
        <row r="18994">
          <cell r="A18994" t="str">
            <v>I2644</v>
          </cell>
          <cell r="B18994" t="str">
            <v>MESA VIBRATÓRIA E FORMAS</v>
          </cell>
          <cell r="C18994" t="str">
            <v>UN</v>
          </cell>
          <cell r="D18994">
            <v>18511</v>
          </cell>
        </row>
        <row r="18995">
          <cell r="A18995" t="str">
            <v>I0639</v>
          </cell>
          <cell r="B18995" t="str">
            <v>MESA VIBRATÓRIA E FORMAS (CHI)</v>
          </cell>
          <cell r="C18995" t="str">
            <v>H</v>
          </cell>
          <cell r="D18995">
            <v>5.5981000000000005</v>
          </cell>
        </row>
        <row r="18996">
          <cell r="A18996" t="str">
            <v>I0753</v>
          </cell>
          <cell r="B18996" t="str">
            <v>MESA VIBRATÓRIA E FORMAS (CHP)</v>
          </cell>
          <cell r="C18996" t="str">
            <v>H</v>
          </cell>
          <cell r="D18996">
            <v>11.9221</v>
          </cell>
        </row>
        <row r="18997">
          <cell r="A18997" t="str">
            <v>I7989</v>
          </cell>
          <cell r="B18997" t="str">
            <v>MESTRE DE LINHA</v>
          </cell>
          <cell r="C18997" t="str">
            <v>H</v>
          </cell>
          <cell r="D18997">
            <v>12.33</v>
          </cell>
        </row>
        <row r="18998">
          <cell r="A18998" t="str">
            <v>I2521</v>
          </cell>
          <cell r="B18998" t="str">
            <v>MICRO ESFERA DE VIDRO</v>
          </cell>
          <cell r="C18998" t="str">
            <v>KG</v>
          </cell>
          <cell r="D18998">
            <v>4.16</v>
          </cell>
        </row>
        <row r="18999">
          <cell r="A18999" t="str">
            <v>I2689</v>
          </cell>
          <cell r="B18999" t="str">
            <v>MICROTRATOR C/ APAR. DE GRAMA</v>
          </cell>
          <cell r="C18999" t="str">
            <v>UN</v>
          </cell>
          <cell r="D18999">
            <v>21777</v>
          </cell>
        </row>
        <row r="19000">
          <cell r="A19000" t="str">
            <v>I0640</v>
          </cell>
          <cell r="B19000" t="str">
            <v>MICROTRATOR C/APAR. DE GRAMA (CHI)</v>
          </cell>
          <cell r="C19000" t="str">
            <v>H</v>
          </cell>
          <cell r="D19000">
            <v>8.3450000000000006</v>
          </cell>
        </row>
        <row r="19001">
          <cell r="A19001" t="str">
            <v>I0754</v>
          </cell>
          <cell r="B19001" t="str">
            <v>MICROTRATOR C/APAR. DE GRAMA (CHP)</v>
          </cell>
          <cell r="C19001" t="str">
            <v>H</v>
          </cell>
          <cell r="D19001">
            <v>16.4315</v>
          </cell>
        </row>
        <row r="19002">
          <cell r="A19002" t="str">
            <v>I1523</v>
          </cell>
          <cell r="B19002" t="str">
            <v>MICTORIO COLETIVO DE AÇO INOXIDAVEL</v>
          </cell>
          <cell r="C19002" t="str">
            <v>M</v>
          </cell>
          <cell r="D19002">
            <v>482.53</v>
          </cell>
        </row>
        <row r="19003">
          <cell r="A19003" t="str">
            <v>I1524</v>
          </cell>
          <cell r="B19003" t="str">
            <v>MICTORIO DE LOUÇA BRANCA COM ACESSÓRIOS</v>
          </cell>
          <cell r="C19003" t="str">
            <v>UN</v>
          </cell>
          <cell r="D19003">
            <v>169.9</v>
          </cell>
        </row>
        <row r="19004">
          <cell r="A19004" t="str">
            <v>I6128</v>
          </cell>
          <cell r="B19004" t="str">
            <v>MINI POSTE 1,50 M, REX MONO E ROLD. (PADRÃO MUTIRÃO)</v>
          </cell>
          <cell r="C19004" t="str">
            <v>UN</v>
          </cell>
          <cell r="D19004">
            <v>17.55</v>
          </cell>
        </row>
        <row r="19005">
          <cell r="A19005" t="str">
            <v>I2379</v>
          </cell>
          <cell r="B19005" t="str">
            <v>MINI POSTE F.G. 1 1/14" C/2.00M E REX MONOFASICO</v>
          </cell>
          <cell r="C19005" t="str">
            <v>UN</v>
          </cell>
          <cell r="D19005">
            <v>47.96</v>
          </cell>
        </row>
        <row r="19006">
          <cell r="A19006" t="str">
            <v>I7988</v>
          </cell>
          <cell r="B19006" t="str">
            <v>MISCELÂNEOS</v>
          </cell>
          <cell r="C19006" t="str">
            <v>UN</v>
          </cell>
          <cell r="D19006">
            <v>137.03</v>
          </cell>
        </row>
        <row r="19007">
          <cell r="A19007" t="str">
            <v>I8922</v>
          </cell>
          <cell r="B19007" t="str">
            <v>MISTURADOR SUBMERSÍVEL TRIFÁSICO PARA LÍQUIDOS CORROSIVOS - P=A CV</v>
          </cell>
          <cell r="C19007" t="str">
            <v>UN</v>
          </cell>
          <cell r="D19007">
            <v>6166.52</v>
          </cell>
        </row>
        <row r="19008">
          <cell r="A19008" t="str">
            <v>I7503</v>
          </cell>
          <cell r="B19008" t="str">
            <v>MODULAR CARD SLOT FILLER FOR PLC MOD. 1746 - N2 AB</v>
          </cell>
          <cell r="C19008" t="str">
            <v>UN</v>
          </cell>
          <cell r="D19008">
            <v>24.71</v>
          </cell>
        </row>
        <row r="19009">
          <cell r="A19009" t="str">
            <v>I8955</v>
          </cell>
          <cell r="B19009" t="str">
            <v>MÓDULO ACOPLADOR DP/PA</v>
          </cell>
          <cell r="C19009" t="str">
            <v>UN</v>
          </cell>
          <cell r="D19009">
            <v>5623.48</v>
          </cell>
        </row>
        <row r="19010">
          <cell r="A19010" t="str">
            <v>I8923</v>
          </cell>
          <cell r="B19010" t="str">
            <v>MÓDULO CAPACITOR TRIFÁSICO 440V, 60HZ, EM CANECA DE ALUMÍNIO CILÍNDRICA, C/ DISPOSITIVO ANTI-EXPLOSÃO, POTÊNCIA DE 1,0KVAr</v>
          </cell>
          <cell r="C19010" t="str">
            <v>UN</v>
          </cell>
          <cell r="D19010">
            <v>49.59</v>
          </cell>
        </row>
        <row r="19011">
          <cell r="A19011" t="str">
            <v>I8924</v>
          </cell>
          <cell r="B19011" t="str">
            <v>MÓDULO CAPACITOR TRIFÁSICO 440V, 60HZ, EM CANECA DE ALUMÍNIO CILÍNDRICA, C/ DISPOSITIVO ANTI-EXPLOSÃO, POTÊNCIA DE 10,0KVAr</v>
          </cell>
          <cell r="C19011" t="str">
            <v>UN</v>
          </cell>
          <cell r="D19011">
            <v>121.74</v>
          </cell>
        </row>
        <row r="19012">
          <cell r="A19012" t="str">
            <v>I8925</v>
          </cell>
          <cell r="B19012" t="str">
            <v>MÓDULO CAPACITOR TRIFÁSICO 440V, 60HZ, EM CANECA DE ALUMÍNIO CILÍNDRICA, C/ DISPOSITIVO ANTI-EXPLOSÃO, POTÊNCIA DE 2,5KVAr</v>
          </cell>
          <cell r="C19012" t="str">
            <v>UN</v>
          </cell>
          <cell r="D19012">
            <v>61.82</v>
          </cell>
        </row>
        <row r="19013">
          <cell r="A19013" t="str">
            <v>I8926</v>
          </cell>
          <cell r="B19013" t="str">
            <v>MÓDULO CAPACITOR TRIFÁSICO 440V, 60HZ, EM CANECA DE ALUMÍNIO CILÍNDRICA, C/ DISPOSITIVO ANTI-EXPLOSÃO, POTÊNCIA DE 3,0KVAr</v>
          </cell>
          <cell r="C19013" t="str">
            <v>UN</v>
          </cell>
          <cell r="D19013">
            <v>64.48</v>
          </cell>
        </row>
        <row r="19014">
          <cell r="A19014" t="str">
            <v>I8884</v>
          </cell>
          <cell r="B19014" t="str">
            <v>MÓDULO CPU REMOTA C/ 3 PORTAS ETHERNET INDUSTRIAL TCP/IP E 1 PORTA PROFIBUS-DP INTEGRADA</v>
          </cell>
          <cell r="C19014" t="str">
            <v>UN</v>
          </cell>
          <cell r="D19014">
            <v>3764.61</v>
          </cell>
        </row>
        <row r="19015">
          <cell r="A19015" t="str">
            <v>I6368</v>
          </cell>
          <cell r="B19015" t="str">
            <v>MÓDULO DE CONTROLE DE SIRENE</v>
          </cell>
          <cell r="C19015" t="str">
            <v>UN</v>
          </cell>
          <cell r="D19015">
            <v>54.91</v>
          </cell>
        </row>
        <row r="19016">
          <cell r="A19016" t="str">
            <v>I8441</v>
          </cell>
          <cell r="B19016" t="str">
            <v>MÓDULO DE EMERGÊNCIA PARA LUMINÁRIA COMUM - FORNECIMENTO E INSTALAÇÃO</v>
          </cell>
          <cell r="C19016" t="str">
            <v>UN</v>
          </cell>
          <cell r="D19016">
            <v>88.09</v>
          </cell>
        </row>
        <row r="19017">
          <cell r="A19017" t="str">
            <v>I8927</v>
          </cell>
          <cell r="B19017" t="str">
            <v>MÓDULO DE REDUNDÂNCIA DE FONTES VDC 15A</v>
          </cell>
          <cell r="C19017" t="str">
            <v>UN</v>
          </cell>
          <cell r="D19017">
            <v>781.22</v>
          </cell>
        </row>
        <row r="19018">
          <cell r="A19018" t="str">
            <v>I6369</v>
          </cell>
          <cell r="B19018" t="str">
            <v>MÓDULO DE SINALIZAÇÃO DE DETECTORES</v>
          </cell>
          <cell r="C19018" t="str">
            <v>UN</v>
          </cell>
          <cell r="D19018">
            <v>68.64</v>
          </cell>
        </row>
        <row r="19019">
          <cell r="A19019" t="str">
            <v>I8885</v>
          </cell>
          <cell r="B19019" t="str">
            <v>MÓDULO INTERFACE PROFIBUS-DP MASTER</v>
          </cell>
          <cell r="C19019" t="str">
            <v>UN</v>
          </cell>
          <cell r="D19019">
            <v>2660.39</v>
          </cell>
        </row>
        <row r="19020">
          <cell r="A19020" t="str">
            <v>I7980</v>
          </cell>
          <cell r="B19020" t="str">
            <v>MÓDULO PARA COMUNICAÇÃO EM REDE RS 485 PROTOCOLO MODBUS RTU</v>
          </cell>
          <cell r="C19020" t="str">
            <v>UN</v>
          </cell>
          <cell r="D19020">
            <v>2127.6999999999998</v>
          </cell>
        </row>
        <row r="19021">
          <cell r="A19021" t="str">
            <v>I8928</v>
          </cell>
          <cell r="B19021" t="str">
            <v>MÓDULO UPS 24 Vdc/6A</v>
          </cell>
          <cell r="C19021" t="str">
            <v>UN</v>
          </cell>
          <cell r="D19021">
            <v>804.65</v>
          </cell>
        </row>
        <row r="19022">
          <cell r="A19022" t="str">
            <v>I1525</v>
          </cell>
          <cell r="B19022" t="str">
            <v>MOLA HIDRAULICA P/PORTA DE VIDRO (1012)</v>
          </cell>
          <cell r="C19022" t="str">
            <v>UN</v>
          </cell>
          <cell r="D19022">
            <v>564.79999999999995</v>
          </cell>
        </row>
        <row r="19023">
          <cell r="A19023" t="str">
            <v>I1526</v>
          </cell>
          <cell r="B19023" t="str">
            <v>MOLA P/ PORTA, TIPO "COIMBRA"</v>
          </cell>
          <cell r="C19023" t="str">
            <v>UN</v>
          </cell>
          <cell r="D19023">
            <v>158.9</v>
          </cell>
        </row>
        <row r="19024">
          <cell r="A19024" t="str">
            <v>I7379</v>
          </cell>
          <cell r="B19024" t="str">
            <v>MOLDE P/ SOLDA TIPO "T" ATÉ 35mm²</v>
          </cell>
          <cell r="C19024" t="str">
            <v>UN</v>
          </cell>
          <cell r="D19024">
            <v>176.58</v>
          </cell>
        </row>
        <row r="19025">
          <cell r="A19025" t="str">
            <v>I1527</v>
          </cell>
          <cell r="B19025" t="str">
            <v>MOLDURA 110X110MM P/CAIXA LIGAÇÃO</v>
          </cell>
          <cell r="C19025" t="str">
            <v>UN</v>
          </cell>
          <cell r="D19025">
            <v>22.93</v>
          </cell>
        </row>
        <row r="19026">
          <cell r="A19026" t="str">
            <v>I8929</v>
          </cell>
          <cell r="B19026" t="str">
            <v>MONITOR DE COAGULAÇÃO, IN-LINE, SAÍDA 4-20 MA</v>
          </cell>
          <cell r="C19026" t="str">
            <v>UN</v>
          </cell>
          <cell r="D19026">
            <v>46034.57</v>
          </cell>
        </row>
        <row r="19027">
          <cell r="A19027" t="str">
            <v>I7462</v>
          </cell>
          <cell r="B19027" t="str">
            <v>MONITOR INDUSTRIAL DE VÍDEO COLORIDO, DIGITAL, TELA 19", PORTA PARALELA</v>
          </cell>
          <cell r="C19027" t="str">
            <v>UN</v>
          </cell>
          <cell r="D19027">
            <v>1430.46</v>
          </cell>
        </row>
        <row r="19028">
          <cell r="A19028" t="str">
            <v>I7463</v>
          </cell>
          <cell r="B19028" t="str">
            <v>MONITOR INDUSTRIAL DE VÍDEO COLORIDO, VÍDEO COMPOSTO, 2 CANAIS DE ENTRADA E 1 DE SAÍDA, DIMENSÕES 14"</v>
          </cell>
          <cell r="C19028" t="str">
            <v>UN</v>
          </cell>
          <cell r="D19028">
            <v>816.76</v>
          </cell>
        </row>
        <row r="19029">
          <cell r="A19029" t="str">
            <v>I1530</v>
          </cell>
          <cell r="B19029" t="str">
            <v>MONTADOR</v>
          </cell>
          <cell r="C19029" t="str">
            <v>H</v>
          </cell>
          <cell r="D19029">
            <v>6.49</v>
          </cell>
        </row>
        <row r="19030">
          <cell r="A19030" t="str">
            <v>I1531</v>
          </cell>
          <cell r="B19030" t="str">
            <v>MOSAICO VIDROSO 2X2CM</v>
          </cell>
          <cell r="C19030" t="str">
            <v>M2</v>
          </cell>
          <cell r="D19030">
            <v>177.78</v>
          </cell>
        </row>
        <row r="19031">
          <cell r="A19031" t="str">
            <v>I0641</v>
          </cell>
          <cell r="B19031" t="str">
            <v>MOTO ESCAV. TRANSPORTADOR (CHI)</v>
          </cell>
          <cell r="C19031" t="str">
            <v>H</v>
          </cell>
          <cell r="D19031">
            <v>82.217720588235295</v>
          </cell>
        </row>
        <row r="19032">
          <cell r="A19032" t="str">
            <v>I0755</v>
          </cell>
          <cell r="B19032" t="str">
            <v>MOTO ESCAV. TRANSPORTADOR (CHP)</v>
          </cell>
          <cell r="C19032" t="str">
            <v>H</v>
          </cell>
          <cell r="D19032">
            <v>521.33288235294117</v>
          </cell>
        </row>
        <row r="19033">
          <cell r="A19033" t="str">
            <v>I2690</v>
          </cell>
          <cell r="B19033" t="str">
            <v>MOTO ESCAVO TRANSPORTADOR</v>
          </cell>
          <cell r="C19033" t="str">
            <v>UN</v>
          </cell>
          <cell r="D19033">
            <v>1897873</v>
          </cell>
        </row>
        <row r="19034">
          <cell r="A19034" t="str">
            <v>I0642</v>
          </cell>
          <cell r="B19034" t="str">
            <v>MOTO NIVELADORA (CHI)</v>
          </cell>
          <cell r="C19034" t="str">
            <v>H</v>
          </cell>
          <cell r="D19034">
            <v>34.4</v>
          </cell>
        </row>
        <row r="19035">
          <cell r="A19035" t="str">
            <v>I0756</v>
          </cell>
          <cell r="B19035" t="str">
            <v>MOTO NIVELADORA (CHP)</v>
          </cell>
          <cell r="C19035" t="str">
            <v>H</v>
          </cell>
          <cell r="D19035">
            <v>155.69</v>
          </cell>
        </row>
        <row r="19036">
          <cell r="A19036" t="str">
            <v>I8683</v>
          </cell>
          <cell r="B19036" t="str">
            <v>MOTOBOMBA DE LAVAGEM</v>
          </cell>
          <cell r="C19036" t="str">
            <v>H</v>
          </cell>
          <cell r="D19036">
            <v>2.6</v>
          </cell>
        </row>
        <row r="19037">
          <cell r="A19037" t="str">
            <v>I2645</v>
          </cell>
          <cell r="B19037" t="str">
            <v>MOTONIVELADORA</v>
          </cell>
          <cell r="C19037" t="str">
            <v>UN</v>
          </cell>
          <cell r="D19037">
            <v>626091</v>
          </cell>
        </row>
        <row r="19038">
          <cell r="A19038" t="str">
            <v>I2646</v>
          </cell>
          <cell r="B19038" t="str">
            <v>MOTONIVELADORA - ALUGUEL</v>
          </cell>
          <cell r="C19038" t="str">
            <v>UN</v>
          </cell>
          <cell r="D19038">
            <v>626091</v>
          </cell>
        </row>
        <row r="19039">
          <cell r="A19039" t="str">
            <v>I0643</v>
          </cell>
          <cell r="B19039" t="str">
            <v>MOTONIVELADORA - ALUGUEL (CHI)</v>
          </cell>
          <cell r="C19039" t="str">
            <v>H</v>
          </cell>
          <cell r="D19039">
            <v>33.824999999999996</v>
          </cell>
        </row>
        <row r="19040">
          <cell r="A19040" t="str">
            <v>I0757</v>
          </cell>
          <cell r="B19040" t="str">
            <v>MOTONIVELADORA - ALUGUEL (CHP)</v>
          </cell>
          <cell r="C19040" t="str">
            <v>H</v>
          </cell>
          <cell r="D19040">
            <v>113.553</v>
          </cell>
        </row>
        <row r="19041">
          <cell r="A19041" t="str">
            <v>I8886</v>
          </cell>
          <cell r="B19041" t="str">
            <v>MOTOR ELÉTRICO P/ ACIONAMENTO DE COMPORTAS, P=1 CV</v>
          </cell>
          <cell r="C19041" t="str">
            <v>UN</v>
          </cell>
          <cell r="D19041">
            <v>14928.37</v>
          </cell>
        </row>
        <row r="19042">
          <cell r="A19042" t="str">
            <v>I8887</v>
          </cell>
          <cell r="B19042" t="str">
            <v>MOTOR ELÉTRICO P/ ACIONAMENTO DE VÁLVULAS BORBOLETAS 250 MM, P=1CV</v>
          </cell>
          <cell r="C19042" t="str">
            <v>UN</v>
          </cell>
          <cell r="D19042">
            <v>12908.43</v>
          </cell>
        </row>
        <row r="19043">
          <cell r="A19043" t="str">
            <v>I8888</v>
          </cell>
          <cell r="B19043" t="str">
            <v>MOTOR ELÉTRICO P/ ACIONAMENTO DE VÁLVULAS BORBOLETAS 400 MM, P=1CV</v>
          </cell>
          <cell r="C19043" t="str">
            <v>UN</v>
          </cell>
          <cell r="D19043">
            <v>15812.83</v>
          </cell>
        </row>
        <row r="19044">
          <cell r="A19044" t="str">
            <v>I8889</v>
          </cell>
          <cell r="B19044" t="str">
            <v>MOTOR ELÉTRICO P/ ACIONAMENTO DE VÁLVULAS BORBOLETAS 600 MM, P=1CV</v>
          </cell>
          <cell r="C19044" t="str">
            <v>UN</v>
          </cell>
          <cell r="D19044">
            <v>15812.83</v>
          </cell>
        </row>
        <row r="19045">
          <cell r="A19045" t="str">
            <v>I2380</v>
          </cell>
          <cell r="B19045" t="str">
            <v>MOTORISTA</v>
          </cell>
          <cell r="C19045" t="str">
            <v>H</v>
          </cell>
          <cell r="D19045">
            <v>7.4</v>
          </cell>
        </row>
        <row r="19046">
          <cell r="A19046" t="str">
            <v>I8603</v>
          </cell>
          <cell r="B19046" t="str">
            <v>MOTORISTA</v>
          </cell>
          <cell r="C19046" t="str">
            <v>HxMÊS</v>
          </cell>
          <cell r="D19046">
            <v>2453.7199999999998</v>
          </cell>
        </row>
        <row r="19047">
          <cell r="A19047" t="str">
            <v>I2545</v>
          </cell>
          <cell r="B19047" t="str">
            <v>MOTORISTA DE CARRETA</v>
          </cell>
          <cell r="C19047" t="str">
            <v>H</v>
          </cell>
          <cell r="D19047">
            <v>9.5500000000000007</v>
          </cell>
        </row>
        <row r="19048">
          <cell r="A19048" t="str">
            <v>I1532</v>
          </cell>
          <cell r="B19048" t="str">
            <v>MOURÃO CONCRETO 'T' H=2.7M C/45CM INCL. 3 FUROS</v>
          </cell>
          <cell r="C19048" t="str">
            <v>UN</v>
          </cell>
          <cell r="D19048">
            <v>32.33</v>
          </cell>
        </row>
        <row r="19049">
          <cell r="A19049" t="str">
            <v>I1533</v>
          </cell>
          <cell r="B19049" t="str">
            <v>MOURÃO CONCRETO BASE 15X15CM H=2.3 C/ 12 FUROS</v>
          </cell>
          <cell r="C19049" t="str">
            <v>UN</v>
          </cell>
          <cell r="D19049">
            <v>23</v>
          </cell>
        </row>
        <row r="19050">
          <cell r="A19050" t="str">
            <v>I1534</v>
          </cell>
          <cell r="B19050" t="str">
            <v>MOURÃO CONCRETO COM ENCAIXE 12X12X260CM</v>
          </cell>
          <cell r="C19050" t="str">
            <v>UN</v>
          </cell>
          <cell r="D19050">
            <v>39.770000000000003</v>
          </cell>
        </row>
        <row r="19051">
          <cell r="A19051" t="str">
            <v>I2522</v>
          </cell>
          <cell r="B19051" t="str">
            <v>MOURÃO DE MADEIRA DE 220CM</v>
          </cell>
          <cell r="C19051" t="str">
            <v>UN</v>
          </cell>
          <cell r="D19051">
            <v>8.67</v>
          </cell>
        </row>
        <row r="19052">
          <cell r="A19052" t="str">
            <v>I1535</v>
          </cell>
          <cell r="B19052" t="str">
            <v>MUFLA INTERNA/EXTERNA 15KV</v>
          </cell>
          <cell r="C19052" t="str">
            <v>UN</v>
          </cell>
          <cell r="D19052">
            <v>644.33000000000004</v>
          </cell>
        </row>
        <row r="19053">
          <cell r="A19053" t="str">
            <v>I8930</v>
          </cell>
          <cell r="B19053" t="str">
            <v>MULTIMEDIDOR DE GRANDEZAS ELÉTRICAS, DIGITAL, COM MEMÓRIA DE MASSA 800KB, 4 REGISTROS DE DADOS, DISPLAY LCD, SAÍDA 485/234, OU ACOMPANHADO DE CONVERSOR, ENTRADA TRIFÁSICA ATÉ 600VCA, ENTRADA DE CORRENTE 5A</v>
          </cell>
          <cell r="C19053" t="str">
            <v>UN</v>
          </cell>
          <cell r="D19053">
            <v>1919.16</v>
          </cell>
        </row>
        <row r="19054">
          <cell r="A19054" t="str">
            <v>I1538</v>
          </cell>
          <cell r="B19054" t="str">
            <v>NEOPRENE P/ JUNTAS DE DILATAÇÃO</v>
          </cell>
          <cell r="C19054" t="str">
            <v>M</v>
          </cell>
          <cell r="D19054">
            <v>28.35</v>
          </cell>
        </row>
        <row r="19055">
          <cell r="A19055" t="str">
            <v>I7506</v>
          </cell>
          <cell r="B19055" t="str">
            <v>NET CONVERTER USB/DH 485 MODULAR, MOD. 1747 - UIC</v>
          </cell>
          <cell r="C19055" t="str">
            <v>UN</v>
          </cell>
          <cell r="D19055">
            <v>778.07</v>
          </cell>
        </row>
        <row r="19056">
          <cell r="A19056" t="str">
            <v>I6358</v>
          </cell>
          <cell r="B19056" t="str">
            <v>NIPLE DUPLO AÇO GALV. COM ROSCA DN 1"</v>
          </cell>
          <cell r="C19056" t="str">
            <v>UN</v>
          </cell>
          <cell r="D19056">
            <v>4.1500000000000004</v>
          </cell>
        </row>
        <row r="19057">
          <cell r="A19057" t="str">
            <v>I6355</v>
          </cell>
          <cell r="B19057" t="str">
            <v>NIPLE DUPLO AÇO GALV. COM ROSCA DN 2"</v>
          </cell>
          <cell r="C19057" t="str">
            <v>UN</v>
          </cell>
          <cell r="D19057">
            <v>12.97</v>
          </cell>
        </row>
        <row r="19058">
          <cell r="A19058" t="str">
            <v>I1539</v>
          </cell>
          <cell r="B19058" t="str">
            <v>NIPLE DUPLO AÇO GALVANIZADO 1 1/4''</v>
          </cell>
          <cell r="C19058" t="str">
            <v>UN</v>
          </cell>
          <cell r="D19058">
            <v>6.7</v>
          </cell>
        </row>
        <row r="19059">
          <cell r="A19059" t="str">
            <v>I1540</v>
          </cell>
          <cell r="B19059" t="str">
            <v>NIPLE DUPLO AÇO GALVANIZADO 1/2''</v>
          </cell>
          <cell r="C19059" t="str">
            <v>UN</v>
          </cell>
          <cell r="D19059">
            <v>2</v>
          </cell>
        </row>
        <row r="19060">
          <cell r="A19060" t="str">
            <v>I1541</v>
          </cell>
          <cell r="B19060" t="str">
            <v>NIPLE DUPLO AÇO GALVANIZADO 2 1/2''</v>
          </cell>
          <cell r="C19060" t="str">
            <v>UN</v>
          </cell>
          <cell r="D19060">
            <v>20.5</v>
          </cell>
        </row>
        <row r="19061">
          <cell r="A19061" t="str">
            <v>I8662</v>
          </cell>
          <cell r="B19061" t="str">
            <v>NIPLE DUPLO AÇO GALVANIZADO 3"</v>
          </cell>
          <cell r="C19061" t="str">
            <v>UN</v>
          </cell>
          <cell r="D19061">
            <v>23.11</v>
          </cell>
        </row>
        <row r="19062">
          <cell r="A19062" t="str">
            <v>I1542</v>
          </cell>
          <cell r="B19062" t="str">
            <v>NIPLE DUPLO AÇO GALVANIZADO 4''</v>
          </cell>
          <cell r="C19062" t="str">
            <v>UN</v>
          </cell>
          <cell r="D19062">
            <v>44.5</v>
          </cell>
        </row>
        <row r="19063">
          <cell r="A19063" t="str">
            <v>I1543</v>
          </cell>
          <cell r="B19063" t="str">
            <v>NIPLE DUPLO REDUCÃO GALV 1 1/4X1/2''</v>
          </cell>
          <cell r="C19063" t="str">
            <v>UN</v>
          </cell>
          <cell r="D19063">
            <v>7.2</v>
          </cell>
        </row>
        <row r="19064">
          <cell r="A19064" t="str">
            <v>I1544</v>
          </cell>
          <cell r="B19064" t="str">
            <v>NIPLE DUPLO REDUCÃO GALV 2 1/2X1 1/4''</v>
          </cell>
          <cell r="C19064" t="str">
            <v>UN</v>
          </cell>
          <cell r="D19064">
            <v>19.2</v>
          </cell>
        </row>
        <row r="19065">
          <cell r="A19065" t="str">
            <v>I1545</v>
          </cell>
          <cell r="B19065" t="str">
            <v>NIPLE DUPLO REDUCÃO GALV 3/4X1/2''</v>
          </cell>
          <cell r="C19065" t="str">
            <v>UN</v>
          </cell>
          <cell r="D19065">
            <v>3.3</v>
          </cell>
        </row>
        <row r="19066">
          <cell r="A19066" t="str">
            <v>I1546</v>
          </cell>
          <cell r="B19066" t="str">
            <v>NIPLE DUPLO REDUCÃO GALV 3X2''</v>
          </cell>
          <cell r="C19066" t="str">
            <v>UN</v>
          </cell>
          <cell r="D19066">
            <v>21.2</v>
          </cell>
        </row>
        <row r="19067">
          <cell r="A19067" t="str">
            <v>I1547</v>
          </cell>
          <cell r="B19067" t="str">
            <v>NIPLE PVC COM ROSCA DE 1 1/4''</v>
          </cell>
          <cell r="C19067" t="str">
            <v>UN</v>
          </cell>
          <cell r="D19067">
            <v>4.3</v>
          </cell>
        </row>
        <row r="19068">
          <cell r="A19068" t="str">
            <v>I1548</v>
          </cell>
          <cell r="B19068" t="str">
            <v>NIPLE PVC COM ROSCA DE 2 1/2''</v>
          </cell>
          <cell r="C19068" t="str">
            <v>UN</v>
          </cell>
          <cell r="D19068">
            <v>14.13</v>
          </cell>
        </row>
        <row r="19069">
          <cell r="A19069" t="str">
            <v>I2381</v>
          </cell>
          <cell r="B19069" t="str">
            <v>NIPLE PVC COM ROSCA DE 3/4"</v>
          </cell>
          <cell r="C19069" t="str">
            <v>UN</v>
          </cell>
          <cell r="D19069">
            <v>0.9</v>
          </cell>
        </row>
        <row r="19070">
          <cell r="A19070" t="str">
            <v>I2691</v>
          </cell>
          <cell r="B19070" t="str">
            <v>NÍVEL</v>
          </cell>
          <cell r="C19070" t="str">
            <v>UN</v>
          </cell>
          <cell r="D19070">
            <v>4682</v>
          </cell>
        </row>
        <row r="19071">
          <cell r="A19071" t="str">
            <v>I0644</v>
          </cell>
          <cell r="B19071" t="str">
            <v>NÍVEL (CHI)</v>
          </cell>
          <cell r="C19071" t="str">
            <v>H</v>
          </cell>
          <cell r="D19071">
            <v>9.7202800000000007</v>
          </cell>
        </row>
        <row r="19072">
          <cell r="A19072" t="str">
            <v>I0758</v>
          </cell>
          <cell r="B19072" t="str">
            <v>NÍVEL (CHP)</v>
          </cell>
          <cell r="C19072" t="str">
            <v>H</v>
          </cell>
          <cell r="D19072">
            <v>10.055680000000001</v>
          </cell>
        </row>
        <row r="19073">
          <cell r="A19073" t="str">
            <v>I2382</v>
          </cell>
          <cell r="B19073" t="str">
            <v>NIVELADOR</v>
          </cell>
          <cell r="C19073" t="str">
            <v>H</v>
          </cell>
          <cell r="D19073">
            <v>9.5500000000000007</v>
          </cell>
        </row>
        <row r="19074">
          <cell r="A19074" t="str">
            <v>I8593</v>
          </cell>
          <cell r="B19074" t="str">
            <v>NIVELADOR</v>
          </cell>
          <cell r="C19074" t="str">
            <v>HxMÊS</v>
          </cell>
          <cell r="D19074">
            <v>3166.63</v>
          </cell>
        </row>
        <row r="19075">
          <cell r="A19075" t="str">
            <v>I7432</v>
          </cell>
          <cell r="B19075" t="str">
            <v>NO-BREAK 3Ø, 380/380 VAC-LL, 60 Hz, 2000VA, BATERIAS INCORPORADAS, AUTO-PORTANTE EM GABINETE IP-44</v>
          </cell>
          <cell r="C19075" t="str">
            <v>CJ</v>
          </cell>
          <cell r="D19075">
            <v>917.1</v>
          </cell>
        </row>
        <row r="19076">
          <cell r="A19076" t="str">
            <v>I2383</v>
          </cell>
          <cell r="B19076" t="str">
            <v>NOFUSE DE 70 A.</v>
          </cell>
          <cell r="C19076" t="str">
            <v>UN</v>
          </cell>
          <cell r="D19076">
            <v>70.239999999999995</v>
          </cell>
        </row>
        <row r="19077">
          <cell r="A19077" t="str">
            <v>I6395</v>
          </cell>
          <cell r="B19077" t="str">
            <v>NOTEBOOK, 40 GB, 516MB, 2,5MHz, DRIVERS</v>
          </cell>
          <cell r="C19077" t="str">
            <v>UN</v>
          </cell>
          <cell r="D19077">
            <v>2343.44</v>
          </cell>
        </row>
        <row r="19078">
          <cell r="A19078" t="str">
            <v>I6794</v>
          </cell>
          <cell r="B19078" t="str">
            <v>NÚCLEO P/01 LUMINÁRIA   FAB. REEME REF.:ZE-157 OU SIMILAR</v>
          </cell>
          <cell r="C19078" t="str">
            <v>UN</v>
          </cell>
          <cell r="D19078">
            <v>56.97</v>
          </cell>
        </row>
        <row r="19079">
          <cell r="A19079" t="str">
            <v>I6797</v>
          </cell>
          <cell r="B19079" t="str">
            <v>NÚCLEO P/02 LUMINÁRIAS FAB. REEME REF.:ZE-157 OU SIMILAR</v>
          </cell>
          <cell r="C19079" t="str">
            <v>UN</v>
          </cell>
          <cell r="D19079">
            <v>70.3</v>
          </cell>
        </row>
        <row r="19080">
          <cell r="A19080" t="str">
            <v>I6798</v>
          </cell>
          <cell r="B19080" t="str">
            <v>NÚCLEO P/03 LUMINÁRIAS FAB. REEME REF.:ZE-157 OU SIMILAR</v>
          </cell>
          <cell r="C19080" t="str">
            <v>UN</v>
          </cell>
          <cell r="D19080">
            <v>92.13</v>
          </cell>
        </row>
        <row r="19081">
          <cell r="A19081" t="str">
            <v>I6799</v>
          </cell>
          <cell r="B19081" t="str">
            <v>NÚCLEO P/04 LUMINÁRIAS FAB. REEME REF.:ZE-157 OU SIMILAR</v>
          </cell>
          <cell r="C19081" t="str">
            <v>UN</v>
          </cell>
          <cell r="D19081">
            <v>126.39</v>
          </cell>
        </row>
        <row r="19082">
          <cell r="A19082" t="str">
            <v>I8931</v>
          </cell>
          <cell r="B19082" t="str">
            <v>ÓCULOS DE PLÁSTICO TRANSPARENTE C/ PROTEÇÃO DE PARTÍCULAS VOLANTES</v>
          </cell>
          <cell r="C19082" t="str">
            <v>UN</v>
          </cell>
          <cell r="D19082">
            <v>5.19</v>
          </cell>
        </row>
        <row r="19083">
          <cell r="A19083" t="str">
            <v>I8932</v>
          </cell>
          <cell r="B19083" t="str">
            <v>ÓCULOS INCOLOR ANTIEMBAÇANTE</v>
          </cell>
          <cell r="C19083" t="str">
            <v>UN</v>
          </cell>
          <cell r="D19083">
            <v>17.64</v>
          </cell>
        </row>
        <row r="19084">
          <cell r="A19084" t="str">
            <v>I2295</v>
          </cell>
          <cell r="B19084" t="str">
            <v>ÓLEO DE LINHACA</v>
          </cell>
          <cell r="C19084" t="str">
            <v>L</v>
          </cell>
          <cell r="D19084">
            <v>12.4</v>
          </cell>
        </row>
        <row r="19085">
          <cell r="A19085" t="str">
            <v>I2706</v>
          </cell>
          <cell r="B19085" t="str">
            <v>OLEO DIESEL</v>
          </cell>
          <cell r="C19085" t="str">
            <v>L</v>
          </cell>
          <cell r="D19085">
            <v>2.4900000000000002</v>
          </cell>
        </row>
        <row r="19086">
          <cell r="A19086" t="str">
            <v>I8078</v>
          </cell>
          <cell r="B19086" t="str">
            <v>OLHAL PARA PARAFUSO</v>
          </cell>
          <cell r="C19086" t="str">
            <v>UN</v>
          </cell>
          <cell r="D19086">
            <v>7.98</v>
          </cell>
        </row>
        <row r="19087">
          <cell r="A19087" t="str">
            <v>I1549</v>
          </cell>
          <cell r="B19087" t="str">
            <v>OLHAL PARA PARAFUSO DE 5/8''</v>
          </cell>
          <cell r="C19087" t="str">
            <v>UN</v>
          </cell>
          <cell r="D19087">
            <v>11.97</v>
          </cell>
        </row>
        <row r="19088">
          <cell r="A19088" t="str">
            <v>I1550</v>
          </cell>
          <cell r="B19088" t="str">
            <v>OPERADOR BOMBA CONCRETO</v>
          </cell>
          <cell r="C19088" t="str">
            <v>H</v>
          </cell>
          <cell r="D19088">
            <v>6.49</v>
          </cell>
        </row>
        <row r="19089">
          <cell r="A19089" t="str">
            <v>I2546</v>
          </cell>
          <cell r="B19089" t="str">
            <v>OPERADOR DE AQUECEDOR DE FLUIDO TERMICO</v>
          </cell>
          <cell r="C19089" t="str">
            <v>H</v>
          </cell>
          <cell r="D19089">
            <v>6.49</v>
          </cell>
        </row>
        <row r="19090">
          <cell r="A19090" t="str">
            <v>I2547</v>
          </cell>
          <cell r="B19090" t="str">
            <v>OPERADOR DE BATE ESTACA</v>
          </cell>
          <cell r="C19090" t="str">
            <v>H</v>
          </cell>
          <cell r="D19090">
            <v>12.33</v>
          </cell>
        </row>
        <row r="19091">
          <cell r="A19091" t="str">
            <v>I2548</v>
          </cell>
          <cell r="B19091" t="str">
            <v>OPERADOR DE BETONEIRA</v>
          </cell>
          <cell r="C19091" t="str">
            <v>H</v>
          </cell>
          <cell r="D19091">
            <v>6.49</v>
          </cell>
        </row>
        <row r="19092">
          <cell r="A19092" t="str">
            <v>I1551</v>
          </cell>
          <cell r="B19092" t="str">
            <v>OPERADOR DE BOMBA A JATO</v>
          </cell>
          <cell r="C19092" t="str">
            <v>H</v>
          </cell>
          <cell r="D19092">
            <v>6.49</v>
          </cell>
        </row>
        <row r="19093">
          <cell r="A19093" t="str">
            <v>I2549</v>
          </cell>
          <cell r="B19093" t="str">
            <v>OPERADOR DE CALDEIRA ESPARGIDORA DE ASFALTO</v>
          </cell>
          <cell r="C19093" t="str">
            <v>H</v>
          </cell>
          <cell r="D19093">
            <v>8.33</v>
          </cell>
        </row>
        <row r="19094">
          <cell r="A19094" t="str">
            <v>I2550</v>
          </cell>
          <cell r="B19094" t="str">
            <v>OPERADOR DE CARREGADEIRA</v>
          </cell>
          <cell r="C19094" t="str">
            <v>H</v>
          </cell>
          <cell r="D19094">
            <v>8.94</v>
          </cell>
        </row>
        <row r="19095">
          <cell r="A19095" t="str">
            <v>I2551</v>
          </cell>
          <cell r="B19095" t="str">
            <v>OPERADOR DE COMPACTADOR AUTO PROPELIDO</v>
          </cell>
          <cell r="C19095" t="str">
            <v>H</v>
          </cell>
          <cell r="D19095">
            <v>8.94</v>
          </cell>
        </row>
        <row r="19096">
          <cell r="A19096" t="str">
            <v>I2552</v>
          </cell>
          <cell r="B19096" t="str">
            <v>OPERADOR DE COMPACTADOR DE PLACA VIBRATORIA</v>
          </cell>
          <cell r="C19096" t="str">
            <v>H</v>
          </cell>
          <cell r="D19096">
            <v>6.49</v>
          </cell>
        </row>
        <row r="19097">
          <cell r="A19097" t="str">
            <v>I2553</v>
          </cell>
          <cell r="B19097" t="str">
            <v>OPERADOR DE COMPRESSOR DE AR</v>
          </cell>
          <cell r="C19097" t="str">
            <v>H</v>
          </cell>
          <cell r="D19097">
            <v>8.94</v>
          </cell>
        </row>
        <row r="19098">
          <cell r="A19098" t="str">
            <v>I2384</v>
          </cell>
          <cell r="B19098" t="str">
            <v>OPERADOR DE COMPUTADOR</v>
          </cell>
          <cell r="C19098" t="str">
            <v>H</v>
          </cell>
          <cell r="D19098">
            <v>9.25</v>
          </cell>
        </row>
        <row r="19099">
          <cell r="A19099" t="str">
            <v>I2554</v>
          </cell>
          <cell r="B19099" t="str">
            <v>OPERADOR DE CONJUNTO DE BRITAGEM</v>
          </cell>
          <cell r="C19099" t="str">
            <v>H</v>
          </cell>
          <cell r="D19099">
            <v>9.5500000000000007</v>
          </cell>
        </row>
        <row r="19100">
          <cell r="A19100" t="str">
            <v>I1009</v>
          </cell>
          <cell r="B19100" t="str">
            <v>OPERADOR DE EQUIPAMENTOS</v>
          </cell>
          <cell r="C19100" t="str">
            <v>H</v>
          </cell>
          <cell r="D19100">
            <v>7.7</v>
          </cell>
        </row>
        <row r="19101">
          <cell r="A19101" t="str">
            <v>I2555</v>
          </cell>
          <cell r="B19101" t="str">
            <v>OPERADOR DE GRUPO GERADOR</v>
          </cell>
          <cell r="C19101" t="str">
            <v>H</v>
          </cell>
          <cell r="D19101">
            <v>6.49</v>
          </cell>
        </row>
        <row r="19102">
          <cell r="A19102" t="str">
            <v>I2556</v>
          </cell>
          <cell r="B19102" t="str">
            <v>OPERADOR DE MAQUINA DE CONCRETO PROJETADO</v>
          </cell>
          <cell r="C19102" t="str">
            <v>H</v>
          </cell>
          <cell r="D19102">
            <v>6.49</v>
          </cell>
        </row>
        <row r="19103">
          <cell r="A19103" t="str">
            <v>I2557</v>
          </cell>
          <cell r="B19103" t="str">
            <v>OPERADOR DE MAQUINA DE PINTAR FAIXAS</v>
          </cell>
          <cell r="C19103" t="str">
            <v>H</v>
          </cell>
          <cell r="D19103">
            <v>6.49</v>
          </cell>
        </row>
        <row r="19104">
          <cell r="A19104" t="str">
            <v>I2559</v>
          </cell>
          <cell r="B19104" t="str">
            <v>OPERADOR DE MOTO ESCAVO TRASPORTADOR</v>
          </cell>
          <cell r="C19104" t="str">
            <v>H</v>
          </cell>
          <cell r="D19104">
            <v>9.5500000000000007</v>
          </cell>
        </row>
        <row r="19105">
          <cell r="A19105" t="str">
            <v>I2560</v>
          </cell>
          <cell r="B19105" t="str">
            <v>OPERADOR DE MOTONIVELADORA</v>
          </cell>
          <cell r="C19105" t="str">
            <v>H</v>
          </cell>
          <cell r="D19105">
            <v>11.4</v>
          </cell>
        </row>
        <row r="19106">
          <cell r="A19106" t="str">
            <v>I2523</v>
          </cell>
          <cell r="B19106" t="str">
            <v>OPERADOR DE PERFURATRIZ/ROMPEDOR PNEUMATICO</v>
          </cell>
          <cell r="C19106" t="str">
            <v>H</v>
          </cell>
          <cell r="D19106">
            <v>6.49</v>
          </cell>
        </row>
        <row r="19107">
          <cell r="A19107" t="str">
            <v>I7422</v>
          </cell>
          <cell r="B19107" t="str">
            <v>OPERADOR DE RECICLADORA</v>
          </cell>
          <cell r="C19107" t="str">
            <v>H</v>
          </cell>
          <cell r="D19107">
            <v>11.4</v>
          </cell>
        </row>
        <row r="19108">
          <cell r="A19108" t="str">
            <v>I2561</v>
          </cell>
          <cell r="B19108" t="str">
            <v>OPERADOR DE RETRO ESCAVADEIRA</v>
          </cell>
          <cell r="C19108" t="str">
            <v>H</v>
          </cell>
          <cell r="D19108">
            <v>9.3000000000000007</v>
          </cell>
        </row>
        <row r="19109">
          <cell r="A19109" t="str">
            <v>I2562</v>
          </cell>
          <cell r="B19109" t="str">
            <v>OPERADOR DE TRATOR DE ESTEIRAS</v>
          </cell>
          <cell r="C19109" t="str">
            <v>H</v>
          </cell>
          <cell r="D19109">
            <v>9.5500000000000007</v>
          </cell>
        </row>
        <row r="19110">
          <cell r="A19110" t="str">
            <v>I2563</v>
          </cell>
          <cell r="B19110" t="str">
            <v>OPERADOR DE TRATOR DE PNEUS</v>
          </cell>
          <cell r="C19110" t="str">
            <v>H</v>
          </cell>
          <cell r="D19110">
            <v>7.4</v>
          </cell>
        </row>
        <row r="19111">
          <cell r="A19111" t="str">
            <v>I2564</v>
          </cell>
          <cell r="B19111" t="str">
            <v>OPERADOR DE USINA DE MISTURA BETUMINOSA</v>
          </cell>
          <cell r="C19111" t="str">
            <v>H</v>
          </cell>
          <cell r="D19111">
            <v>8.33</v>
          </cell>
        </row>
        <row r="19112">
          <cell r="A19112" t="str">
            <v>I2524</v>
          </cell>
          <cell r="B19112" t="str">
            <v>OPERADOR DE USINA MISTURADORA DE SOLOS E AGREGADOS</v>
          </cell>
          <cell r="C19112" t="str">
            <v>H</v>
          </cell>
          <cell r="D19112">
            <v>9.5500000000000007</v>
          </cell>
        </row>
        <row r="19113">
          <cell r="A19113" t="str">
            <v>I2565</v>
          </cell>
          <cell r="B19113" t="str">
            <v>OPERADOR DE VIBRADOR DE IMERSAO</v>
          </cell>
          <cell r="C19113" t="str">
            <v>H</v>
          </cell>
          <cell r="D19113">
            <v>6.49</v>
          </cell>
        </row>
        <row r="19114">
          <cell r="A19114" t="str">
            <v>I2566</v>
          </cell>
          <cell r="B19114" t="str">
            <v>OPERADOR DE VIBRO ACABADORA DE MISTURAS BETUMINOSAS</v>
          </cell>
          <cell r="C19114" t="str">
            <v>H</v>
          </cell>
          <cell r="D19114">
            <v>9.5500000000000007</v>
          </cell>
        </row>
        <row r="19115">
          <cell r="A19115" t="str">
            <v>I1552</v>
          </cell>
          <cell r="B19115" t="str">
            <v>OPERADOR GUINCHO</v>
          </cell>
          <cell r="C19115" t="str">
            <v>H</v>
          </cell>
          <cell r="D19115">
            <v>6.49</v>
          </cell>
        </row>
        <row r="19116">
          <cell r="A19116" t="str">
            <v>I6360</v>
          </cell>
          <cell r="B19116" t="str">
            <v>ORELHÃO COM APARELHO EM CAIXA METÁLICA P/ REDE DE EMERGÊNCIA</v>
          </cell>
          <cell r="C19116" t="str">
            <v>UN</v>
          </cell>
          <cell r="D19116">
            <v>483.44</v>
          </cell>
        </row>
        <row r="19117">
          <cell r="A19117" t="str">
            <v>I6361</v>
          </cell>
          <cell r="B19117" t="str">
            <v>ORELHÃO COM APARELHO EM CAIXA METÁLICA P/ REDE INTERNA</v>
          </cell>
          <cell r="C19117" t="str">
            <v>UN</v>
          </cell>
          <cell r="D19117">
            <v>414.38</v>
          </cell>
        </row>
        <row r="19118">
          <cell r="A19118" t="str">
            <v>I8448</v>
          </cell>
          <cell r="B19118" t="str">
            <v>ORGANIZADOR DE CABOS HORIZONTAL, ABERTO, PADRÃO RACK 19"</v>
          </cell>
          <cell r="C19118" t="str">
            <v>UN</v>
          </cell>
          <cell r="D19118">
            <v>37.700000000000003</v>
          </cell>
        </row>
        <row r="19119">
          <cell r="A19119" t="str">
            <v>I8628</v>
          </cell>
          <cell r="B19119" t="str">
            <v>ORQUIMOL</v>
          </cell>
          <cell r="C19119" t="str">
            <v>L</v>
          </cell>
          <cell r="D19119">
            <v>3.3</v>
          </cell>
        </row>
        <row r="19120">
          <cell r="A19120" t="str">
            <v>I0988</v>
          </cell>
          <cell r="B19120" t="str">
            <v>OXIGÊNIO</v>
          </cell>
          <cell r="C19120" t="str">
            <v>M3</v>
          </cell>
          <cell r="D19120">
            <v>12.86</v>
          </cell>
        </row>
        <row r="19121">
          <cell r="A19121" t="str">
            <v>I8933</v>
          </cell>
          <cell r="B19121" t="str">
            <v>PÁ DE BICO</v>
          </cell>
          <cell r="C19121" t="str">
            <v>UN</v>
          </cell>
          <cell r="D19121">
            <v>23.94</v>
          </cell>
        </row>
        <row r="19122">
          <cell r="A19122" t="str">
            <v>I1553</v>
          </cell>
          <cell r="B19122" t="str">
            <v>PAINEL DE CONCRETO PROTENDIDO 10CM</v>
          </cell>
          <cell r="C19122" t="str">
            <v>M2</v>
          </cell>
          <cell r="D19122">
            <v>133</v>
          </cell>
        </row>
        <row r="19123">
          <cell r="A19123" t="str">
            <v>I1554</v>
          </cell>
          <cell r="B19123" t="str">
            <v>PAINEL DE CONCRETO PROTENDIDO 15CM</v>
          </cell>
          <cell r="C19123" t="str">
            <v>M2</v>
          </cell>
          <cell r="D19123">
            <v>165</v>
          </cell>
        </row>
        <row r="19124">
          <cell r="A19124" t="str">
            <v>I1555</v>
          </cell>
          <cell r="B19124" t="str">
            <v>PAINEL DE CONCRETO PROTENDIDO 20CM</v>
          </cell>
          <cell r="C19124" t="str">
            <v>M2</v>
          </cell>
          <cell r="D19124">
            <v>203.9</v>
          </cell>
        </row>
        <row r="19125">
          <cell r="A19125" t="str">
            <v>I6197</v>
          </cell>
          <cell r="B19125" t="str">
            <v>PAINEL DE CORRENTE CONTÍNUA 125VCC</v>
          </cell>
          <cell r="C19125" t="str">
            <v>UN</v>
          </cell>
          <cell r="D19125">
            <v>2740.48</v>
          </cell>
        </row>
        <row r="19126">
          <cell r="A19126" t="str">
            <v>I1556</v>
          </cell>
          <cell r="B19126" t="str">
            <v>PAINEL DIV.COMP.NAVAL.E=40MM REV C/PLACA FIBROC.</v>
          </cell>
          <cell r="C19126" t="str">
            <v>M2</v>
          </cell>
          <cell r="D19126">
            <v>134.08000000000001</v>
          </cell>
        </row>
        <row r="19127">
          <cell r="A19127" t="str">
            <v>I8934</v>
          </cell>
          <cell r="B19127" t="str">
            <v>PAINEL DO MÓDULO - CAIXA METÁLICA 1100X1800X360MM, AUTO-SUPORTADA, PARA MONTAGEM DE COMPONENTES, PORTA COM VISOR EM ACRÍLICO 900X1600, DOIS COMPARTIMENTOS INTERNOS SEPARADOS POR PLACA METÁLICA, COM ENTRADA DE AR LATERAL COM GRELHA E FILTRO E EXAUSTÃO INDI</v>
          </cell>
          <cell r="C19127" t="str">
            <v>UN</v>
          </cell>
          <cell r="D19127">
            <v>9075.2199999999993</v>
          </cell>
        </row>
        <row r="19128">
          <cell r="A19128" t="str">
            <v>I8935</v>
          </cell>
          <cell r="B19128" t="str">
            <v>PAINEL DO MÓDULO - CAIXA METÁLICA 1100X1800X360MM, AUTO-SUPORTADA, PARA MONTAGEM DE COMPONENTES, PORTA COM VISOR EM ACRÍLICO, COM ENTRADA DE AR LATERAL COM GRELHA E FILTRO E EXAUSTÃO INDIVIDUAL</v>
          </cell>
          <cell r="C19128" t="str">
            <v>UN</v>
          </cell>
          <cell r="D19128">
            <v>397.23</v>
          </cell>
        </row>
        <row r="19129">
          <cell r="A19129" t="str">
            <v>I8936</v>
          </cell>
          <cell r="B19129" t="str">
            <v>PAINEL ELÉTRICO C/ 2 INVERSORES DE FREQUÊNCIA 0,5 CV, 380 V / 60HZ</v>
          </cell>
          <cell r="C19129" t="str">
            <v>UN</v>
          </cell>
          <cell r="D19129">
            <v>20212.09</v>
          </cell>
        </row>
        <row r="19130">
          <cell r="A19130" t="str">
            <v>I8528</v>
          </cell>
          <cell r="B19130" t="str">
            <v>PAINEL ELÉTRICO C/ 2 INVERSORES DE FREQUÊNCIA 10 CV, 380 V / 60 Hz</v>
          </cell>
          <cell r="C19130" t="str">
            <v>UN</v>
          </cell>
          <cell r="D19130">
            <v>17090</v>
          </cell>
        </row>
        <row r="19131">
          <cell r="A19131" t="str">
            <v>I8529</v>
          </cell>
          <cell r="B19131" t="str">
            <v>PAINEL ELÉTRICO C/ 2 INVERSORES DE FREQUÊNCIA 15 CV, 380 V / 60 Hz</v>
          </cell>
          <cell r="C19131" t="str">
            <v>UN</v>
          </cell>
          <cell r="D19131">
            <v>20200</v>
          </cell>
        </row>
        <row r="19132">
          <cell r="A19132" t="str">
            <v>I8530</v>
          </cell>
          <cell r="B19132" t="str">
            <v>PAINEL ELÉTRICO C/ 2 INVERSORES DE FREQUÊNCIA 20 CV, 380 V / 60 Hz</v>
          </cell>
          <cell r="C19132" t="str">
            <v>UN</v>
          </cell>
          <cell r="D19132">
            <v>25100</v>
          </cell>
        </row>
        <row r="19133">
          <cell r="A19133" t="str">
            <v>I8938</v>
          </cell>
          <cell r="B19133" t="str">
            <v>PAINEL ELÉTRICO C/ 2 INVERSORES DE FREQUÊNCIA 250 CV, 380 V / 60HZ</v>
          </cell>
          <cell r="C19133" t="str">
            <v>UN</v>
          </cell>
          <cell r="D19133">
            <v>64543.1</v>
          </cell>
        </row>
        <row r="19134">
          <cell r="A19134" t="str">
            <v>I8531</v>
          </cell>
          <cell r="B19134" t="str">
            <v>PAINEL ELÉTRICO C/ 2 INVERSORES DE FREQUÊNCIA 30 CV, 380 V / 60 Hz</v>
          </cell>
          <cell r="C19134" t="str">
            <v>UN</v>
          </cell>
          <cell r="D19134">
            <v>28500</v>
          </cell>
        </row>
        <row r="19135">
          <cell r="A19135" t="str">
            <v>I8532</v>
          </cell>
          <cell r="B19135" t="str">
            <v>PAINEL ELÉTRICO C/ 2 INVERSORES DE FREQUÊNCIA 40 CV, 380 V / 60 Hz</v>
          </cell>
          <cell r="C19135" t="str">
            <v>UN</v>
          </cell>
          <cell r="D19135">
            <v>30900</v>
          </cell>
        </row>
        <row r="19136">
          <cell r="A19136" t="str">
            <v>I8533</v>
          </cell>
          <cell r="B19136" t="str">
            <v>PAINEL ELÉTRICO C/ 2 INVERSORES DE FREQUÊNCIA 50 CV, 380 V / 60 Hz</v>
          </cell>
          <cell r="C19136" t="str">
            <v>UN</v>
          </cell>
          <cell r="D19136">
            <v>33000</v>
          </cell>
        </row>
        <row r="19137">
          <cell r="A19137" t="str">
            <v>I8534</v>
          </cell>
          <cell r="B19137" t="str">
            <v>PAINEL ELÉTRICO C/ 2 INVERSORES DE FREQUÊNCIA 60 CV, 380 V / 60 Hz</v>
          </cell>
          <cell r="C19137" t="str">
            <v>UN</v>
          </cell>
          <cell r="D19137">
            <v>35800</v>
          </cell>
        </row>
        <row r="19138">
          <cell r="A19138" t="str">
            <v>I8527</v>
          </cell>
          <cell r="B19138" t="str">
            <v>PAINEL ELÉTRICO C/ 2 INVERSORES DE FREQUÊNCIA 7,5 CV, 380 V / 60 Hz</v>
          </cell>
          <cell r="C19138" t="str">
            <v>UN</v>
          </cell>
          <cell r="D19138">
            <v>15830</v>
          </cell>
        </row>
        <row r="19139">
          <cell r="A19139" t="str">
            <v>I8535</v>
          </cell>
          <cell r="B19139" t="str">
            <v>PAINEL ELÉTRICO C/ 2 INVERSORES DE FREQUÊNCIA 75 CV, 380 V / 60 Hz</v>
          </cell>
          <cell r="C19139" t="str">
            <v>UN</v>
          </cell>
          <cell r="D19139">
            <v>39600</v>
          </cell>
        </row>
        <row r="19140">
          <cell r="A19140" t="str">
            <v>I8939</v>
          </cell>
          <cell r="B19140" t="str">
            <v>PAINEL ELÉTRICO C/ 2 INVERSORES DE FREQUÊNCIA 80 CV, 380 V / 60HZ</v>
          </cell>
          <cell r="C19140" t="str">
            <v>UN</v>
          </cell>
          <cell r="D19140">
            <v>51900</v>
          </cell>
        </row>
        <row r="19141">
          <cell r="A19141" t="str">
            <v>I8940</v>
          </cell>
          <cell r="B19141" t="str">
            <v>PAINEL ELÉTRICO C/ 2 SOFT START 35 CV, 380 V / 60HZ</v>
          </cell>
          <cell r="C19141" t="str">
            <v>UN</v>
          </cell>
          <cell r="D19141">
            <v>20383.330000000002</v>
          </cell>
        </row>
        <row r="19142">
          <cell r="A19142" t="str">
            <v>I6004</v>
          </cell>
          <cell r="B19142" t="str">
            <v>PAINEL ELÉTRICO C/ 2 SOFT START 60CV,380V,60Hz</v>
          </cell>
          <cell r="C19142" t="str">
            <v>UN</v>
          </cell>
          <cell r="D19142">
            <v>14960</v>
          </cell>
        </row>
        <row r="19143">
          <cell r="A19143" t="str">
            <v>I8937</v>
          </cell>
          <cell r="B19143" t="str">
            <v>PAINEL ELÉTRICO C/ 3 INVERSORES DE FREQUÊNCIA 15 CV, 380 V / 60HZ</v>
          </cell>
          <cell r="C19143" t="str">
            <v>UN</v>
          </cell>
          <cell r="D19143">
            <v>53066.2</v>
          </cell>
        </row>
        <row r="19144">
          <cell r="A19144" t="str">
            <v>I6010</v>
          </cell>
          <cell r="B19144" t="str">
            <v>PAINEL ELETRICO C/1 SOFT START 10CV,380V,60Hz</v>
          </cell>
          <cell r="C19144" t="str">
            <v>UN</v>
          </cell>
          <cell r="D19144">
            <v>10850</v>
          </cell>
        </row>
        <row r="19145">
          <cell r="A19145" t="str">
            <v>I6011</v>
          </cell>
          <cell r="B19145" t="str">
            <v>PAINEL ELETRICO C/1 SOFT START 12.5CV,380,60Hz</v>
          </cell>
          <cell r="C19145" t="str">
            <v>UN</v>
          </cell>
          <cell r="D19145">
            <v>11430</v>
          </cell>
        </row>
        <row r="19146">
          <cell r="A19146" t="str">
            <v>I6013</v>
          </cell>
          <cell r="B19146" t="str">
            <v>PAINEL ELETRICO C/1 SOFT START 20CV,380V,60Hz</v>
          </cell>
          <cell r="C19146" t="str">
            <v>UN</v>
          </cell>
          <cell r="D19146">
            <v>10000</v>
          </cell>
        </row>
        <row r="19147">
          <cell r="A19147" t="str">
            <v>I6014</v>
          </cell>
          <cell r="B19147" t="str">
            <v>PAINEL ELETRICO C/1 SOFT START 25CV,380V,60Hz</v>
          </cell>
          <cell r="C19147" t="str">
            <v>UN</v>
          </cell>
          <cell r="D19147">
            <v>11370</v>
          </cell>
        </row>
        <row r="19148">
          <cell r="A19148" t="str">
            <v>I6015</v>
          </cell>
          <cell r="B19148" t="str">
            <v>PAINEL ELETRICO C/1 SOFT START 30CV,380V,60Hz</v>
          </cell>
          <cell r="C19148" t="str">
            <v>UN</v>
          </cell>
          <cell r="D19148">
            <v>11960</v>
          </cell>
        </row>
        <row r="19149">
          <cell r="A19149" t="str">
            <v>I6016</v>
          </cell>
          <cell r="B19149" t="str">
            <v>PAINEL ELETRICO C/1 SOFT START 40CV,380V,60Hz</v>
          </cell>
          <cell r="C19149" t="str">
            <v>UN</v>
          </cell>
          <cell r="D19149">
            <v>12380</v>
          </cell>
        </row>
        <row r="19150">
          <cell r="A19150" t="str">
            <v>I6017</v>
          </cell>
          <cell r="B19150" t="str">
            <v>PAINEL ELETRICO C/1 SOFT START 50CV,380V,60Hz</v>
          </cell>
          <cell r="C19150" t="str">
            <v>UN</v>
          </cell>
          <cell r="D19150">
            <v>12530</v>
          </cell>
        </row>
        <row r="19151">
          <cell r="A19151" t="str">
            <v>I6009</v>
          </cell>
          <cell r="B19151" t="str">
            <v>PAINEL ELETRICO C/1 SOFT START 7,5CV,380V,60Hz</v>
          </cell>
          <cell r="C19151" t="str">
            <v>UN</v>
          </cell>
          <cell r="D19151">
            <v>10680</v>
          </cell>
        </row>
        <row r="19152">
          <cell r="A19152" t="str">
            <v>I5996</v>
          </cell>
          <cell r="B19152" t="str">
            <v>PAINEL ELETRICO C/2 SOFT START 10CV,380V,60Hz</v>
          </cell>
          <cell r="C19152" t="str">
            <v>UN</v>
          </cell>
          <cell r="D19152">
            <v>12050</v>
          </cell>
        </row>
        <row r="19153">
          <cell r="A19153" t="str">
            <v>I5997</v>
          </cell>
          <cell r="B19153" t="str">
            <v>PAINEL ELETRICO C/2 SOFT START 12,5CV,380/60Hz</v>
          </cell>
          <cell r="C19153" t="str">
            <v>UN</v>
          </cell>
          <cell r="D19153">
            <v>12670</v>
          </cell>
        </row>
        <row r="19154">
          <cell r="A19154" t="str">
            <v>I5998</v>
          </cell>
          <cell r="B19154" t="str">
            <v>PAINEL ELETRICO C/2 SOFT START 15CV,380V,60Hz</v>
          </cell>
          <cell r="C19154" t="str">
            <v>UN</v>
          </cell>
          <cell r="D19154">
            <v>12850</v>
          </cell>
        </row>
        <row r="19155">
          <cell r="A19155" t="str">
            <v>I5999</v>
          </cell>
          <cell r="B19155" t="str">
            <v>PAINEL ELETRICO C/2 SOFT START 20CV,380,60Hz</v>
          </cell>
          <cell r="C19155" t="str">
            <v>UN</v>
          </cell>
          <cell r="D19155">
            <v>13120</v>
          </cell>
        </row>
        <row r="19156">
          <cell r="A19156" t="str">
            <v>I6000</v>
          </cell>
          <cell r="B19156" t="str">
            <v>PAINEL ELETRICO C/2 SOFT START 25CV,380V,60Hz</v>
          </cell>
          <cell r="C19156" t="str">
            <v>UN</v>
          </cell>
          <cell r="D19156">
            <v>13240</v>
          </cell>
        </row>
        <row r="19157">
          <cell r="A19157" t="str">
            <v>I6001</v>
          </cell>
          <cell r="B19157" t="str">
            <v>PAINEL ELETRICO C/2 SOFT START 30CV,380V,60Hz</v>
          </cell>
          <cell r="C19157" t="str">
            <v>UN</v>
          </cell>
          <cell r="D19157">
            <v>13490</v>
          </cell>
        </row>
        <row r="19158">
          <cell r="A19158" t="str">
            <v>I6002</v>
          </cell>
          <cell r="B19158" t="str">
            <v>PAINEL ELETRICO C/2 SOFT START 40CV,380V,60Hz</v>
          </cell>
          <cell r="C19158" t="str">
            <v>UN</v>
          </cell>
          <cell r="D19158">
            <v>13970</v>
          </cell>
        </row>
        <row r="19159">
          <cell r="A19159" t="str">
            <v>I6003</v>
          </cell>
          <cell r="B19159" t="str">
            <v>PAINEL ELETRICO C/2 SOFT START 50CV,380V,60Hz</v>
          </cell>
          <cell r="C19159" t="str">
            <v>UN</v>
          </cell>
          <cell r="D19159">
            <v>14200</v>
          </cell>
        </row>
        <row r="19160">
          <cell r="A19160" t="str">
            <v>I5995</v>
          </cell>
          <cell r="B19160" t="str">
            <v>PAINEL ELETRICO C/2 SOFT START 7,5CV,380V/60Hz</v>
          </cell>
          <cell r="C19160" t="str">
            <v>UN</v>
          </cell>
          <cell r="D19160">
            <v>11830</v>
          </cell>
        </row>
        <row r="19161">
          <cell r="A19161" t="str">
            <v>I1557</v>
          </cell>
          <cell r="B19161" t="str">
            <v>PAINEL FLEXIVEL DE LA DE VIDRO. ESPESSURA 50MM</v>
          </cell>
          <cell r="C19161" t="str">
            <v>M2</v>
          </cell>
          <cell r="D19161">
            <v>20.12</v>
          </cell>
        </row>
        <row r="19162">
          <cell r="A19162" t="str">
            <v>I1558</v>
          </cell>
          <cell r="B19162" t="str">
            <v>PAINEL RIGIDO DE LA DE VIDRO. ESPESSURA 25MM</v>
          </cell>
          <cell r="C19162" t="str">
            <v>M2</v>
          </cell>
          <cell r="D19162">
            <v>59.01</v>
          </cell>
        </row>
        <row r="19163">
          <cell r="A19163" t="str">
            <v>I1559</v>
          </cell>
          <cell r="B19163" t="str">
            <v>PAINEL-COBERTURA CONCR CELULAR 7.5X40X280CM</v>
          </cell>
          <cell r="C19163" t="str">
            <v>M2</v>
          </cell>
          <cell r="D19163">
            <v>57.75</v>
          </cell>
        </row>
        <row r="19164">
          <cell r="A19164" t="str">
            <v>I1560</v>
          </cell>
          <cell r="B19164" t="str">
            <v>PAINEL-LAJE CONCRETO CELULAR 10X40X280CM</v>
          </cell>
          <cell r="C19164" t="str">
            <v>M2</v>
          </cell>
          <cell r="D19164">
            <v>71.7</v>
          </cell>
        </row>
        <row r="19165">
          <cell r="A19165" t="str">
            <v>I6750</v>
          </cell>
          <cell r="B19165" t="str">
            <v>PALHAS DE CARNAÚBA</v>
          </cell>
          <cell r="C19165" t="str">
            <v>UN</v>
          </cell>
          <cell r="D19165">
            <v>0.15</v>
          </cell>
        </row>
        <row r="19166">
          <cell r="A19166" t="str">
            <v>I1561</v>
          </cell>
          <cell r="B19166" t="str">
            <v>PAPEL DE PAREDE</v>
          </cell>
          <cell r="C19166" t="str">
            <v>M2</v>
          </cell>
          <cell r="D19166">
            <v>39.619999999999997</v>
          </cell>
        </row>
        <row r="19167">
          <cell r="A19167" t="str">
            <v>I1562</v>
          </cell>
          <cell r="B19167" t="str">
            <v>PAPEL KRAFT BETUMADO DUPLO</v>
          </cell>
          <cell r="C19167" t="str">
            <v>M2</v>
          </cell>
          <cell r="D19167">
            <v>3.9</v>
          </cell>
        </row>
        <row r="19168">
          <cell r="A19168" t="str">
            <v>I6039</v>
          </cell>
          <cell r="B19168" t="str">
            <v>PAPEL OFÍCIO</v>
          </cell>
          <cell r="C19168" t="str">
            <v>UN</v>
          </cell>
          <cell r="D19168">
            <v>0.05</v>
          </cell>
        </row>
        <row r="19169">
          <cell r="A19169" t="str">
            <v>I2385</v>
          </cell>
          <cell r="B19169" t="str">
            <v>PAPEL VEGETAL GRAMATURA 90/95g</v>
          </cell>
          <cell r="C19169" t="str">
            <v>M2</v>
          </cell>
          <cell r="D19169">
            <v>6.65</v>
          </cell>
        </row>
        <row r="19170">
          <cell r="A19170" t="str">
            <v>I8082</v>
          </cell>
          <cell r="B19170" t="str">
            <v>PÁRA-RAIO TIPO VÁLVULA PARA SISTEMA DE DISTRIBUIÇÃO DE 15 kV</v>
          </cell>
          <cell r="C19170" t="str">
            <v>UN</v>
          </cell>
          <cell r="D19170">
            <v>53.26</v>
          </cell>
        </row>
        <row r="19171">
          <cell r="A19171" t="str">
            <v>I1563</v>
          </cell>
          <cell r="B19171" t="str">
            <v>PARA-RAIOS TIPO CRISTAL VALVER</v>
          </cell>
          <cell r="C19171" t="str">
            <v>UN</v>
          </cell>
          <cell r="D19171">
            <v>194.9</v>
          </cell>
        </row>
        <row r="19172">
          <cell r="A19172" t="str">
            <v>I1564</v>
          </cell>
          <cell r="B19172" t="str">
            <v>PARA-RAIOS TIPO VALVULA - 15KV</v>
          </cell>
          <cell r="C19172" t="str">
            <v>UN</v>
          </cell>
          <cell r="D19172">
            <v>220.07</v>
          </cell>
        </row>
        <row r="19173">
          <cell r="A19173" t="str">
            <v>I1565</v>
          </cell>
          <cell r="B19173" t="str">
            <v>PARAF GALV 5/16''X50 C/BUCHA S 10 PUMEX</v>
          </cell>
          <cell r="C19173" t="str">
            <v>UN</v>
          </cell>
          <cell r="D19173">
            <v>0.55000000000000004</v>
          </cell>
        </row>
        <row r="19174">
          <cell r="A19174" t="str">
            <v>I1566</v>
          </cell>
          <cell r="B19174" t="str">
            <v>PARAFUSO - 8MM COM BUCHA PLASTICA</v>
          </cell>
          <cell r="C19174" t="str">
            <v>UN</v>
          </cell>
          <cell r="D19174">
            <v>0.35</v>
          </cell>
        </row>
        <row r="19175">
          <cell r="A19175" t="str">
            <v>I1568</v>
          </cell>
          <cell r="B19175" t="str">
            <v>PARAFUSO ABAULADO M16X150MM</v>
          </cell>
          <cell r="C19175" t="str">
            <v>UN</v>
          </cell>
          <cell r="D19175">
            <v>5.66</v>
          </cell>
        </row>
        <row r="19176">
          <cell r="A19176" t="str">
            <v>I6397</v>
          </cell>
          <cell r="B19176" t="str">
            <v>PARAFUSO C/ PORCA E ARRUELA P/ TALA DE JUNÇÃO DE TRILHO TR 37</v>
          </cell>
          <cell r="C19176" t="str">
            <v>UN</v>
          </cell>
          <cell r="D19176">
            <v>13.81</v>
          </cell>
        </row>
        <row r="19177">
          <cell r="A19177" t="str">
            <v>I4241</v>
          </cell>
          <cell r="B19177" t="str">
            <v>PARAFUSO C/ PORCAS PARA FLANGES DN 16 x 80</v>
          </cell>
          <cell r="C19177" t="str">
            <v>UN</v>
          </cell>
          <cell r="D19177">
            <v>33.369999999999997</v>
          </cell>
        </row>
        <row r="19178">
          <cell r="A19178" t="str">
            <v>I4242</v>
          </cell>
          <cell r="B19178" t="str">
            <v>PARAFUSO C/ PORCAS PARA FLANGES DN 20 x 90</v>
          </cell>
          <cell r="C19178" t="str">
            <v>UN</v>
          </cell>
          <cell r="D19178">
            <v>53.61</v>
          </cell>
        </row>
        <row r="19179">
          <cell r="A19179" t="str">
            <v>I4243</v>
          </cell>
          <cell r="B19179" t="str">
            <v>PARAFUSO C/ PORCAS PARA FLANGES DN 24 x 100</v>
          </cell>
          <cell r="C19179" t="str">
            <v>UN</v>
          </cell>
          <cell r="D19179">
            <v>69.650000000000006</v>
          </cell>
        </row>
        <row r="19180">
          <cell r="A19180" t="str">
            <v>I4244</v>
          </cell>
          <cell r="B19180" t="str">
            <v>PARAFUSO C/ PORCAS PARA FLANGES DN 27 x 120</v>
          </cell>
          <cell r="C19180" t="str">
            <v>UN</v>
          </cell>
          <cell r="D19180">
            <v>107.99</v>
          </cell>
        </row>
        <row r="19181">
          <cell r="A19181" t="str">
            <v>I4245</v>
          </cell>
          <cell r="B19181" t="str">
            <v>PARAFUSO C/ PORCAS PARA FLANGES DN 30 x 130</v>
          </cell>
          <cell r="C19181" t="str">
            <v>UN</v>
          </cell>
          <cell r="D19181">
            <v>112.29</v>
          </cell>
        </row>
        <row r="19182">
          <cell r="A19182" t="str">
            <v>I4246</v>
          </cell>
          <cell r="B19182" t="str">
            <v>PARAFUSO C/ PORCAS PARA FLANGES DN 33 x 130</v>
          </cell>
          <cell r="C19182" t="str">
            <v>UN</v>
          </cell>
          <cell r="D19182">
            <v>147.72</v>
          </cell>
        </row>
        <row r="19183">
          <cell r="A19183" t="str">
            <v>I4247</v>
          </cell>
          <cell r="B19183" t="str">
            <v>PARAFUSO C/ PORCAS PARA FLANGES DN 36 x 140</v>
          </cell>
          <cell r="C19183" t="str">
            <v>UN</v>
          </cell>
          <cell r="D19183">
            <v>234.05</v>
          </cell>
        </row>
        <row r="19184">
          <cell r="A19184" t="str">
            <v>I4248</v>
          </cell>
          <cell r="B19184" t="str">
            <v>PARAFUSO C/ PORCAS PARA FLANGES DN 39 x 150</v>
          </cell>
          <cell r="C19184" t="str">
            <v>UN</v>
          </cell>
          <cell r="D19184">
            <v>424.15</v>
          </cell>
        </row>
        <row r="19185">
          <cell r="A19185" t="str">
            <v>I4249</v>
          </cell>
          <cell r="B19185" t="str">
            <v>PARAFUSO C/ PORCAS PARA FLANGES DN 45 x 180</v>
          </cell>
          <cell r="C19185" t="str">
            <v>UN</v>
          </cell>
          <cell r="D19185">
            <v>39.119999999999997</v>
          </cell>
        </row>
        <row r="19186">
          <cell r="A19186" t="str">
            <v>I4250</v>
          </cell>
          <cell r="B19186" t="str">
            <v>PARAFUSO C/ PORCAS PARA FLANGES DN 52 x 200</v>
          </cell>
          <cell r="C19186" t="str">
            <v>UN</v>
          </cell>
          <cell r="D19186">
            <v>52.88</v>
          </cell>
        </row>
        <row r="19187">
          <cell r="A19187" t="str">
            <v>I2525</v>
          </cell>
          <cell r="B19187" t="str">
            <v>PARAFUSO C/PORCA E ARRUELA DE 1/4X1 1/2"</v>
          </cell>
          <cell r="C19187" t="str">
            <v>UN</v>
          </cell>
          <cell r="D19187">
            <v>0.48</v>
          </cell>
        </row>
        <row r="19188">
          <cell r="A19188" t="str">
            <v>I2526</v>
          </cell>
          <cell r="B19188" t="str">
            <v>PARAFUSO C/PORCA E ARRUELA DE 5/16X3 1/2"</v>
          </cell>
          <cell r="C19188" t="str">
            <v>UN</v>
          </cell>
          <cell r="D19188">
            <v>0.71</v>
          </cell>
        </row>
        <row r="19189">
          <cell r="A19189" t="str">
            <v>I8079</v>
          </cell>
          <cell r="B19189" t="str">
            <v>PARAFUSO CABEÇA QUADRADA M16 x 2 C-350, R-220</v>
          </cell>
          <cell r="C19189" t="str">
            <v>UN</v>
          </cell>
          <cell r="D19189">
            <v>6.4</v>
          </cell>
        </row>
        <row r="19190">
          <cell r="A19190" t="str">
            <v>I8080</v>
          </cell>
          <cell r="B19190" t="str">
            <v>PARAFUSO CABEÇA QUADRADA M16 x 2 C-400, R-320</v>
          </cell>
          <cell r="C19190" t="str">
            <v>UN</v>
          </cell>
          <cell r="D19190">
            <v>7.18</v>
          </cell>
        </row>
        <row r="19191">
          <cell r="A19191" t="str">
            <v>I8100</v>
          </cell>
          <cell r="B19191" t="str">
            <v>PARAFUSO COM PORCA E ARRUELA TR 45</v>
          </cell>
          <cell r="C19191" t="str">
            <v>UN</v>
          </cell>
          <cell r="D19191">
            <v>14.44</v>
          </cell>
        </row>
        <row r="19192">
          <cell r="A19192" t="str">
            <v>I1570</v>
          </cell>
          <cell r="B19192" t="str">
            <v>PARAFUSO COM ROSCA SOBERBA 1/4X 1 1/2''</v>
          </cell>
          <cell r="C19192" t="str">
            <v>UN</v>
          </cell>
          <cell r="D19192">
            <v>0.25</v>
          </cell>
        </row>
        <row r="19193">
          <cell r="A19193" t="str">
            <v>I1571</v>
          </cell>
          <cell r="B19193" t="str">
            <v>PARAFUSO COM ROSCA SOBERBA 8X110MM</v>
          </cell>
          <cell r="C19193" t="str">
            <v>UN</v>
          </cell>
          <cell r="D19193">
            <v>1.03</v>
          </cell>
        </row>
        <row r="19194">
          <cell r="A19194" t="str">
            <v>I1572</v>
          </cell>
          <cell r="B19194" t="str">
            <v>PARAFUSO COM ROSCA SOBERBA 8X130MM</v>
          </cell>
          <cell r="C19194" t="str">
            <v>UN</v>
          </cell>
          <cell r="D19194">
            <v>1.03</v>
          </cell>
        </row>
        <row r="19195">
          <cell r="A19195" t="str">
            <v>I1573</v>
          </cell>
          <cell r="B19195" t="str">
            <v>PARAFUSO COM ROSCA SOBERBA 8X165MM</v>
          </cell>
          <cell r="C19195" t="str">
            <v>UN</v>
          </cell>
          <cell r="D19195">
            <v>1.1499999999999999</v>
          </cell>
        </row>
        <row r="19196">
          <cell r="A19196" t="str">
            <v>I1574</v>
          </cell>
          <cell r="B19196" t="str">
            <v>PARAFUSO COM ROSCA SOBERBA 8X180MM</v>
          </cell>
          <cell r="C19196" t="str">
            <v>UN</v>
          </cell>
          <cell r="D19196">
            <v>1.22</v>
          </cell>
        </row>
        <row r="19197">
          <cell r="A19197" t="str">
            <v>I1575</v>
          </cell>
          <cell r="B19197" t="str">
            <v>PARAFUSO COM ROSCA SOBERBA 8X230MM</v>
          </cell>
          <cell r="C19197" t="str">
            <v>UN</v>
          </cell>
          <cell r="D19197">
            <v>1.3</v>
          </cell>
        </row>
        <row r="19198">
          <cell r="A19198" t="str">
            <v>I1576</v>
          </cell>
          <cell r="B19198" t="str">
            <v>PARAFUSO COM ROSCA SOBERBA 8X250MM</v>
          </cell>
          <cell r="C19198" t="str">
            <v>UN</v>
          </cell>
          <cell r="D19198">
            <v>1.42</v>
          </cell>
        </row>
        <row r="19199">
          <cell r="A19199" t="str">
            <v>I1577</v>
          </cell>
          <cell r="B19199" t="str">
            <v>PARAFUSO COM ROSCA SOBERBA 8X50MM</v>
          </cell>
          <cell r="C19199" t="str">
            <v>UN</v>
          </cell>
          <cell r="D19199">
            <v>0.57999999999999996</v>
          </cell>
        </row>
        <row r="19200">
          <cell r="A19200" t="str">
            <v>I1578</v>
          </cell>
          <cell r="B19200" t="str">
            <v>PARAFUSO COM ROSCA SOBERBA 8X85MM</v>
          </cell>
          <cell r="C19200" t="str">
            <v>UN</v>
          </cell>
          <cell r="D19200">
            <v>0.81</v>
          </cell>
        </row>
        <row r="19201">
          <cell r="A19201" t="str">
            <v>I1579</v>
          </cell>
          <cell r="B19201" t="str">
            <v>PARAFUSO CROMADO P/FIXAÇÃO SANITARIOS</v>
          </cell>
          <cell r="C19201" t="str">
            <v>UN</v>
          </cell>
          <cell r="D19201">
            <v>1.85</v>
          </cell>
        </row>
        <row r="19202">
          <cell r="A19202" t="str">
            <v>I2387</v>
          </cell>
          <cell r="B19202" t="str">
            <v>PARAFUSO DE 5/16"x 110MM C/ARRUELA</v>
          </cell>
          <cell r="C19202" t="str">
            <v>UN</v>
          </cell>
          <cell r="D19202">
            <v>0.95</v>
          </cell>
        </row>
        <row r="19203">
          <cell r="A19203" t="str">
            <v>I7348</v>
          </cell>
          <cell r="B19203" t="str">
            <v>PARAFUSO DE AÇO C/ PORCA E ARRUELA - 1/2" x  4"</v>
          </cell>
          <cell r="C19203" t="str">
            <v>UN</v>
          </cell>
          <cell r="D19203">
            <v>1.87</v>
          </cell>
        </row>
        <row r="19204">
          <cell r="A19204" t="str">
            <v>I8114</v>
          </cell>
          <cell r="B19204" t="str">
            <v>PARAFUSO DE AÇO COM PORCA E ARRUELA 1" x 10"</v>
          </cell>
          <cell r="C19204" t="str">
            <v>UN</v>
          </cell>
          <cell r="D19204">
            <v>22.55</v>
          </cell>
        </row>
        <row r="19205">
          <cell r="A19205" t="str">
            <v>I7411</v>
          </cell>
          <cell r="B19205" t="str">
            <v>PARAFUSO DE AJUSTE 16A</v>
          </cell>
          <cell r="C19205" t="str">
            <v>UN</v>
          </cell>
          <cell r="D19205">
            <v>3.37</v>
          </cell>
        </row>
        <row r="19206">
          <cell r="A19206" t="str">
            <v>I2483</v>
          </cell>
          <cell r="B19206" t="str">
            <v>PARAFUSO DE FIXAÇÃO 8MM</v>
          </cell>
          <cell r="C19206" t="str">
            <v>UN</v>
          </cell>
          <cell r="D19206">
            <v>0.51</v>
          </cell>
        </row>
        <row r="19207">
          <cell r="A19207" t="str">
            <v>I2388</v>
          </cell>
          <cell r="B19207" t="str">
            <v>PARAFUSO EM AÇO C/PORCA, CABEÇA SEXTAVADA 1/2 x  2"</v>
          </cell>
          <cell r="C19207" t="str">
            <v>UN</v>
          </cell>
          <cell r="D19207">
            <v>1.3</v>
          </cell>
        </row>
        <row r="19208">
          <cell r="A19208" t="str">
            <v>I7395</v>
          </cell>
          <cell r="B19208" t="str">
            <v>PARAFUSO EM AÇO INOX 3/8" x 3/4" ROSCA 16NC-2</v>
          </cell>
          <cell r="C19208" t="str">
            <v>UN</v>
          </cell>
          <cell r="D19208">
            <v>6.5</v>
          </cell>
        </row>
        <row r="19209">
          <cell r="A19209" t="str">
            <v>I1580</v>
          </cell>
          <cell r="B19209" t="str">
            <v>PARAFUSO FRANCES 1/2''X8'' COM 2 PORCAS</v>
          </cell>
          <cell r="C19209" t="str">
            <v>UN</v>
          </cell>
          <cell r="D19209">
            <v>3.72</v>
          </cell>
        </row>
        <row r="19210">
          <cell r="A19210" t="str">
            <v>I1581</v>
          </cell>
          <cell r="B19210" t="str">
            <v>PARAFUSO FRANCES 1/2''X9'' COM 2 PORCAS</v>
          </cell>
          <cell r="C19210" t="str">
            <v>UN</v>
          </cell>
          <cell r="D19210">
            <v>4.33</v>
          </cell>
        </row>
        <row r="19211">
          <cell r="A19211" t="str">
            <v>I2389</v>
          </cell>
          <cell r="B19211" t="str">
            <v>PARAFUSO MAQUINA ZINCADO 5/8 x 14" C/ ARRUELAS/PORCA</v>
          </cell>
          <cell r="C19211" t="str">
            <v>UN</v>
          </cell>
          <cell r="D19211">
            <v>6.5</v>
          </cell>
        </row>
        <row r="19212">
          <cell r="A19212" t="str">
            <v>I2390</v>
          </cell>
          <cell r="B19212" t="str">
            <v>PARAFUSO MAQUINA ZINCADO 5/8 x 16" C/ ARRUELAS/PORCA</v>
          </cell>
          <cell r="C19212" t="str">
            <v>UN</v>
          </cell>
          <cell r="D19212">
            <v>12</v>
          </cell>
        </row>
        <row r="19213">
          <cell r="A19213" t="str">
            <v>I1582</v>
          </cell>
          <cell r="B19213" t="str">
            <v>PARAFUSO N.12X25MM</v>
          </cell>
          <cell r="C19213" t="str">
            <v>UN</v>
          </cell>
          <cell r="D19213">
            <v>0.6</v>
          </cell>
        </row>
        <row r="19214">
          <cell r="A19214" t="str">
            <v>I1583</v>
          </cell>
          <cell r="B19214" t="str">
            <v>PARAFUSO N.14X40MM</v>
          </cell>
          <cell r="C19214" t="str">
            <v>UN</v>
          </cell>
          <cell r="D19214">
            <v>1.6</v>
          </cell>
        </row>
        <row r="19215">
          <cell r="A19215" t="str">
            <v>I4234</v>
          </cell>
          <cell r="B19215" t="str">
            <v>PARAFUSO P/ JUNTA MECÂNICA DN 16 x 80</v>
          </cell>
          <cell r="C19215" t="str">
            <v>UN</v>
          </cell>
          <cell r="D19215">
            <v>24.66</v>
          </cell>
        </row>
        <row r="19216">
          <cell r="A19216" t="str">
            <v>I4236</v>
          </cell>
          <cell r="B19216" t="str">
            <v>PARAFUSO P/ JUNTA MECÂNICA DN 18 x 110</v>
          </cell>
          <cell r="C19216" t="str">
            <v>UN</v>
          </cell>
          <cell r="D19216">
            <v>25.97</v>
          </cell>
        </row>
        <row r="19217">
          <cell r="A19217" t="str">
            <v>I4237</v>
          </cell>
          <cell r="B19217" t="str">
            <v>PARAFUSO P/ JUNTA MECÂNICA DN 18 x 120</v>
          </cell>
          <cell r="C19217" t="str">
            <v>UN</v>
          </cell>
          <cell r="D19217">
            <v>26.17</v>
          </cell>
        </row>
        <row r="19218">
          <cell r="A19218" t="str">
            <v>I4235</v>
          </cell>
          <cell r="B19218" t="str">
            <v>PARAFUSO P/ JUNTA MECÂNICA DN 18 x 90</v>
          </cell>
          <cell r="C19218" t="str">
            <v>UN</v>
          </cell>
          <cell r="D19218">
            <v>26.13</v>
          </cell>
        </row>
        <row r="19219">
          <cell r="A19219" t="str">
            <v>I4238</v>
          </cell>
          <cell r="B19219" t="str">
            <v>PARAFUSO P/ JUNTA MECÂNICA DN 20 x 120</v>
          </cell>
          <cell r="C19219" t="str">
            <v>UN</v>
          </cell>
          <cell r="D19219">
            <v>52.45</v>
          </cell>
        </row>
        <row r="19220">
          <cell r="A19220" t="str">
            <v>I4239</v>
          </cell>
          <cell r="B19220" t="str">
            <v>PARAFUSO P/ JUNTA MECÂNICA DN 20 x 130</v>
          </cell>
          <cell r="C19220" t="str">
            <v>UN</v>
          </cell>
          <cell r="D19220">
            <v>31.56</v>
          </cell>
        </row>
        <row r="19221">
          <cell r="A19221" t="str">
            <v>I4240</v>
          </cell>
          <cell r="B19221" t="str">
            <v>PARAFUSO P/ JUNTA MECÂNICA DN 24 x 160</v>
          </cell>
          <cell r="C19221" t="str">
            <v>UN</v>
          </cell>
          <cell r="D19221">
            <v>37.409999999999997</v>
          </cell>
        </row>
        <row r="19222">
          <cell r="A19222" t="str">
            <v>I1584</v>
          </cell>
          <cell r="B19222" t="str">
            <v>PARAFUSO P/ MADEIRA CABEÇA CHATA 3.8 X 30MM</v>
          </cell>
          <cell r="C19222" t="str">
            <v>UN</v>
          </cell>
          <cell r="D19222">
            <v>0.06</v>
          </cell>
        </row>
        <row r="19223">
          <cell r="A19223" t="str">
            <v>I1586</v>
          </cell>
          <cell r="B19223" t="str">
            <v>PARAFUSO P/MADEIRA CABEÇA CHATA 2.8X16MM</v>
          </cell>
          <cell r="C19223" t="str">
            <v>UN</v>
          </cell>
          <cell r="D19223">
            <v>7.0000000000000007E-2</v>
          </cell>
        </row>
        <row r="19224">
          <cell r="A19224" t="str">
            <v>I8432</v>
          </cell>
          <cell r="B19224" t="str">
            <v>PARAFUSO PARA GRANITO</v>
          </cell>
          <cell r="C19224" t="str">
            <v>UN</v>
          </cell>
          <cell r="D19224">
            <v>2.6484000000000001</v>
          </cell>
        </row>
        <row r="19225">
          <cell r="A19225" t="str">
            <v>I1587</v>
          </cell>
          <cell r="B19225" t="str">
            <v>PARAFUSO PARA MADEIRA 1 3/4''X10MM</v>
          </cell>
          <cell r="C19225" t="str">
            <v>UN</v>
          </cell>
          <cell r="D19225">
            <v>0.15</v>
          </cell>
        </row>
        <row r="19226">
          <cell r="A19226" t="str">
            <v>I1588</v>
          </cell>
          <cell r="B19226" t="str">
            <v>PARAFUSO PARA MADEIRA 1''X10MM</v>
          </cell>
          <cell r="C19226" t="str">
            <v>UN</v>
          </cell>
          <cell r="D19226">
            <v>0.15</v>
          </cell>
        </row>
        <row r="19227">
          <cell r="A19227" t="str">
            <v>I1589</v>
          </cell>
          <cell r="B19227" t="str">
            <v>PARAFUSO PARA MADEIRA COM CABEÇA REDONDA 5X38</v>
          </cell>
          <cell r="C19227" t="str">
            <v>UN</v>
          </cell>
          <cell r="D19227">
            <v>0.15</v>
          </cell>
        </row>
        <row r="19228">
          <cell r="A19228" t="str">
            <v>I1590</v>
          </cell>
          <cell r="B19228" t="str">
            <v>PARAFUSO PARA MADEIRA DE 80MM</v>
          </cell>
          <cell r="C19228" t="str">
            <v>UN</v>
          </cell>
          <cell r="D19228">
            <v>0.27</v>
          </cell>
        </row>
        <row r="19229">
          <cell r="A19229" t="str">
            <v>I7553</v>
          </cell>
          <cell r="B19229" t="str">
            <v>PARAFUSO SEXT. UNC. GALVANIZADO 1/4"x2"</v>
          </cell>
          <cell r="C19229" t="str">
            <v>UN</v>
          </cell>
          <cell r="D19229">
            <v>0.44</v>
          </cell>
        </row>
        <row r="19230">
          <cell r="A19230" t="str">
            <v>I1592</v>
          </cell>
          <cell r="B19230" t="str">
            <v>PARAFUSO SEXTAVADO 1/4''X2''</v>
          </cell>
          <cell r="C19230" t="str">
            <v>UN</v>
          </cell>
          <cell r="D19230">
            <v>0.4</v>
          </cell>
        </row>
        <row r="19231">
          <cell r="A19231" t="str">
            <v>I1593</v>
          </cell>
          <cell r="B19231" t="str">
            <v>PARAFUSO SEXTAVADO 5/16''X1''</v>
          </cell>
          <cell r="C19231" t="str">
            <v>UN</v>
          </cell>
          <cell r="D19231">
            <v>0.43</v>
          </cell>
        </row>
        <row r="19232">
          <cell r="A19232" t="str">
            <v>I2527</v>
          </cell>
          <cell r="B19232" t="str">
            <v>PARALELEPIPEDO (11 X 18 CM)</v>
          </cell>
          <cell r="C19232" t="str">
            <v>UN</v>
          </cell>
          <cell r="D19232">
            <v>0.75309999999999999</v>
          </cell>
        </row>
        <row r="19233">
          <cell r="A19233" t="str">
            <v>I8333</v>
          </cell>
          <cell r="B19233" t="str">
            <v>PAREDE DE BLOCO DE GESSO HIDROFUGANTE, INCLUSIVE EMASSAMENTO</v>
          </cell>
          <cell r="C19233" t="str">
            <v>M2</v>
          </cell>
          <cell r="D19233">
            <v>51.3</v>
          </cell>
        </row>
        <row r="19234">
          <cell r="A19234" t="str">
            <v>I8332</v>
          </cell>
          <cell r="B19234" t="str">
            <v>PAREDE DE BLOCO DE GESSO STAND, INCLUSIVE EMASSAMENTO</v>
          </cell>
          <cell r="C19234" t="str">
            <v>M2</v>
          </cell>
          <cell r="D19234">
            <v>41.31</v>
          </cell>
        </row>
        <row r="19235">
          <cell r="A19235" t="str">
            <v>I1594</v>
          </cell>
          <cell r="B19235" t="str">
            <v>PARQUETE DE PEROBA (MADEIRA DE 1A QUALIDADE) DE 12X12CM</v>
          </cell>
          <cell r="C19235" t="str">
            <v>M2</v>
          </cell>
          <cell r="D19235">
            <v>61.64</v>
          </cell>
        </row>
        <row r="19236">
          <cell r="A19236" t="str">
            <v>I1595</v>
          </cell>
          <cell r="B19236" t="str">
            <v>PASTA DE CIMENTO BRANCO</v>
          </cell>
          <cell r="C19236" t="str">
            <v>KG</v>
          </cell>
          <cell r="D19236">
            <v>2.85</v>
          </cell>
        </row>
        <row r="19237">
          <cell r="A19237" t="str">
            <v>I7500</v>
          </cell>
          <cell r="B19237" t="str">
            <v>PASTA LUBRIFICANTE - BISNAGA 1000 g</v>
          </cell>
          <cell r="C19237" t="str">
            <v>UN</v>
          </cell>
          <cell r="D19237">
            <v>33.32</v>
          </cell>
        </row>
        <row r="19238">
          <cell r="A19238" t="str">
            <v>I7475</v>
          </cell>
          <cell r="B19238" t="str">
            <v>PASTA LUBRIFICANTE - BISNAGA 160 g</v>
          </cell>
          <cell r="C19238" t="str">
            <v>UN</v>
          </cell>
          <cell r="D19238">
            <v>6</v>
          </cell>
        </row>
        <row r="19239">
          <cell r="A19239" t="str">
            <v>I7476</v>
          </cell>
          <cell r="B19239" t="str">
            <v>PASTA LUBRIFICANTE - BISNAGA 400 g</v>
          </cell>
          <cell r="C19239" t="str">
            <v>UN</v>
          </cell>
          <cell r="D19239">
            <v>15.28</v>
          </cell>
        </row>
        <row r="19240">
          <cell r="A19240" t="str">
            <v>I7474</v>
          </cell>
          <cell r="B19240" t="str">
            <v>PASTA LUBRIFICANTE - POTE 2400 g</v>
          </cell>
          <cell r="C19240" t="str">
            <v>UN</v>
          </cell>
          <cell r="D19240">
            <v>72.31</v>
          </cell>
        </row>
        <row r="19241">
          <cell r="A19241" t="str">
            <v>I1596</v>
          </cell>
          <cell r="B19241" t="str">
            <v>PASTA PARA SOLDAR</v>
          </cell>
          <cell r="C19241" t="str">
            <v>UN</v>
          </cell>
          <cell r="D19241">
            <v>40.93</v>
          </cell>
        </row>
        <row r="19242">
          <cell r="A19242" t="str">
            <v>I8112</v>
          </cell>
          <cell r="B19242" t="str">
            <v>PASTA VEDAÇÃO THERMIT - 1,5 Kg</v>
          </cell>
          <cell r="C19242" t="str">
            <v>UN</v>
          </cell>
          <cell r="D19242">
            <v>4.16</v>
          </cell>
        </row>
        <row r="19243">
          <cell r="A19243" t="str">
            <v>I8349</v>
          </cell>
          <cell r="B19243" t="str">
            <v>PASTILHA 5x5cm</v>
          </cell>
          <cell r="C19243" t="str">
            <v>M2</v>
          </cell>
          <cell r="D19243">
            <v>77.92</v>
          </cell>
        </row>
        <row r="19244">
          <cell r="A19244" t="str">
            <v>I8699</v>
          </cell>
          <cell r="B19244" t="str">
            <v>PASTILHA DE CLORO ORGÂNICO - TRICOLO-S-TRIAZINA-TRIONA 99%</v>
          </cell>
          <cell r="C19244" t="str">
            <v>KG</v>
          </cell>
          <cell r="D19244">
            <v>30</v>
          </cell>
        </row>
        <row r="19245">
          <cell r="A19245" t="str">
            <v>I1598</v>
          </cell>
          <cell r="B19245" t="str">
            <v>PASTILHA DE PORCELANA ESMALTADA</v>
          </cell>
          <cell r="C19245" t="str">
            <v>M2</v>
          </cell>
          <cell r="D19245">
            <v>90.37</v>
          </cell>
        </row>
        <row r="19246">
          <cell r="A19246" t="str">
            <v>I1599</v>
          </cell>
          <cell r="B19246" t="str">
            <v>PASTILHEIRO</v>
          </cell>
          <cell r="C19246" t="str">
            <v>H</v>
          </cell>
          <cell r="D19246">
            <v>6.49</v>
          </cell>
        </row>
        <row r="19247">
          <cell r="A19247" t="str">
            <v>I8361</v>
          </cell>
          <cell r="B19247" t="str">
            <v>PATCH CABLE EXTRA-FLEXÍVEL RJ-45/RJ-45 - 2,50m</v>
          </cell>
          <cell r="C19247" t="str">
            <v>UN</v>
          </cell>
          <cell r="D19247">
            <v>11.3</v>
          </cell>
        </row>
        <row r="19248">
          <cell r="A19248" t="str">
            <v>I6834</v>
          </cell>
          <cell r="B19248" t="str">
            <v>PATCH CABLE EXTRA-FLEXÍVEL RJ-45/RJ-45 DE 1,50m</v>
          </cell>
          <cell r="C19248" t="str">
            <v>UN</v>
          </cell>
          <cell r="D19248">
            <v>7.5</v>
          </cell>
        </row>
        <row r="19249">
          <cell r="A19249" t="str">
            <v>I6832</v>
          </cell>
          <cell r="B19249" t="str">
            <v>PATCH PANEL 24 PORTAS, CATEGORIA "5" FURUKAWA</v>
          </cell>
          <cell r="C19249" t="str">
            <v>UN</v>
          </cell>
          <cell r="D19249">
            <v>345.55</v>
          </cell>
        </row>
        <row r="19250">
          <cell r="A19250" t="str">
            <v>I0242</v>
          </cell>
          <cell r="B19250" t="str">
            <v>PAVIMENTO ARTICULADO COM 6 FACES e = 4,5 cm</v>
          </cell>
          <cell r="C19250" t="str">
            <v>M2</v>
          </cell>
          <cell r="D19250">
            <v>23.3</v>
          </cell>
        </row>
        <row r="19251">
          <cell r="A19251" t="str">
            <v>I0243</v>
          </cell>
          <cell r="B19251" t="str">
            <v>PAVIMENTO ARTICULADO COM 6 FACES e = 6,0 cm</v>
          </cell>
          <cell r="C19251" t="str">
            <v>M2</v>
          </cell>
          <cell r="D19251">
            <v>26</v>
          </cell>
        </row>
        <row r="19252">
          <cell r="A19252" t="str">
            <v>I1644</v>
          </cell>
          <cell r="B19252" t="str">
            <v>PEÇA ' L' DE ANCORAGEM</v>
          </cell>
          <cell r="C19252" t="str">
            <v>UN</v>
          </cell>
          <cell r="D19252">
            <v>0.3</v>
          </cell>
        </row>
        <row r="19253">
          <cell r="A19253" t="str">
            <v>I2328</v>
          </cell>
          <cell r="B19253" t="str">
            <v>PEÇA DE MADEIRA PARA CERCA D = 19CM, H = 2,20M</v>
          </cell>
          <cell r="C19253" t="str">
            <v>UN</v>
          </cell>
          <cell r="D19253">
            <v>8.67</v>
          </cell>
        </row>
        <row r="19254">
          <cell r="A19254" t="str">
            <v>I1645</v>
          </cell>
          <cell r="B19254" t="str">
            <v>PEÇA DE MAMORITE POLIDO 1 FACE</v>
          </cell>
          <cell r="C19254" t="str">
            <v>M2</v>
          </cell>
          <cell r="D19254">
            <v>64.319999999999993</v>
          </cell>
        </row>
        <row r="19255">
          <cell r="A19255" t="str">
            <v>I1646</v>
          </cell>
          <cell r="B19255" t="str">
            <v>PEÇAS DE APOIO DEFICIENTE C/TUBO INOX EM WC'S</v>
          </cell>
          <cell r="C19255" t="str">
            <v>M</v>
          </cell>
          <cell r="D19255">
            <v>196.44</v>
          </cell>
        </row>
        <row r="19256">
          <cell r="A19256" t="str">
            <v>I2528</v>
          </cell>
          <cell r="B19256" t="str">
            <v>PEÇAS DE DESGASTE DO BRITADOR</v>
          </cell>
          <cell r="C19256" t="str">
            <v>CJ</v>
          </cell>
          <cell r="D19256">
            <v>26583.18</v>
          </cell>
        </row>
        <row r="19257">
          <cell r="A19257" t="str">
            <v>I1647</v>
          </cell>
          <cell r="B19257" t="str">
            <v>PEÇAS DE MARMORITE NATURAL, POLIDA 2 FACES</v>
          </cell>
          <cell r="C19257" t="str">
            <v>M2</v>
          </cell>
          <cell r="D19257">
            <v>102.91</v>
          </cell>
        </row>
        <row r="19258">
          <cell r="A19258" t="str">
            <v>I8207</v>
          </cell>
          <cell r="B19258" t="str">
            <v>PEÇAS METÁLICAS P/ FORMAS</v>
          </cell>
          <cell r="C19258" t="str">
            <v>KG</v>
          </cell>
          <cell r="D19258">
            <v>7.55</v>
          </cell>
        </row>
        <row r="19259">
          <cell r="A19259" t="str">
            <v>I4974</v>
          </cell>
          <cell r="B19259" t="str">
            <v>PEDESTAL MANOBRA C/ ENGRENAGEM DN 06</v>
          </cell>
          <cell r="C19259" t="str">
            <v>UN</v>
          </cell>
          <cell r="D19259">
            <v>10459.780000000001</v>
          </cell>
        </row>
        <row r="19260">
          <cell r="A19260" t="str">
            <v>I4975</v>
          </cell>
          <cell r="B19260" t="str">
            <v>PEDESTAL MANOBRA C/ ENGRENAGEM DN 07</v>
          </cell>
          <cell r="C19260" t="str">
            <v>UN</v>
          </cell>
          <cell r="D19260">
            <v>10530.25</v>
          </cell>
        </row>
        <row r="19261">
          <cell r="A19261" t="str">
            <v>I4976</v>
          </cell>
          <cell r="B19261" t="str">
            <v>PEDESTAL MANOBRA C/ENGRENAGEM E INDICADOR DN 18x62</v>
          </cell>
          <cell r="C19261" t="str">
            <v>UN</v>
          </cell>
          <cell r="D19261">
            <v>14576.82</v>
          </cell>
        </row>
        <row r="19262">
          <cell r="A19262" t="str">
            <v>I4977</v>
          </cell>
          <cell r="B19262" t="str">
            <v>PEDESTAL MANOBRA C/ENGRENAGEM E INDICADOR DN 18x63</v>
          </cell>
          <cell r="C19262" t="str">
            <v>UN</v>
          </cell>
          <cell r="D19262">
            <v>14546.61</v>
          </cell>
        </row>
        <row r="19263">
          <cell r="A19263" t="str">
            <v>I4978</v>
          </cell>
          <cell r="B19263" t="str">
            <v>PEDESTAL MANOBRA C/ENGRENAGEM E INDICADOR DN 18x65</v>
          </cell>
          <cell r="C19263" t="str">
            <v>UN</v>
          </cell>
          <cell r="D19263">
            <v>14527.54</v>
          </cell>
        </row>
        <row r="19264">
          <cell r="A19264" t="str">
            <v>I4979</v>
          </cell>
          <cell r="B19264" t="str">
            <v>PEDESTAL MANOBRA C/ENGRENAGEM E INDICADOR DN 18x78</v>
          </cell>
          <cell r="C19264" t="str">
            <v>UN</v>
          </cell>
          <cell r="D19264">
            <v>14531.22</v>
          </cell>
        </row>
        <row r="19265">
          <cell r="A19265" t="str">
            <v>I4980</v>
          </cell>
          <cell r="B19265" t="str">
            <v>PEDESTAL MANOBRA C/ENGRENAGEM E INDICADOR DN 18x79</v>
          </cell>
          <cell r="C19265" t="str">
            <v>UN</v>
          </cell>
          <cell r="D19265">
            <v>14597.85</v>
          </cell>
        </row>
        <row r="19266">
          <cell r="A19266" t="str">
            <v>I4981</v>
          </cell>
          <cell r="B19266" t="str">
            <v>PEDESTAL MANOBRA C/ENGRENAGEM E INDICADOR DN 20x65</v>
          </cell>
          <cell r="C19266" t="str">
            <v>UN</v>
          </cell>
          <cell r="D19266">
            <v>14823.84</v>
          </cell>
        </row>
        <row r="19267">
          <cell r="A19267" t="str">
            <v>I4982</v>
          </cell>
          <cell r="B19267" t="str">
            <v>PEDESTAL MANOBRA C/ENGRENAGEM E INDICADOR DN 20x66</v>
          </cell>
          <cell r="C19267" t="str">
            <v>UN</v>
          </cell>
          <cell r="D19267">
            <v>14789.07</v>
          </cell>
        </row>
        <row r="19268">
          <cell r="A19268" t="str">
            <v>I4983</v>
          </cell>
          <cell r="B19268" t="str">
            <v>PEDESTAL MANOBRA C/ENGRENAGEM E INDICADOR DN 20x67</v>
          </cell>
          <cell r="C19268" t="str">
            <v>UN</v>
          </cell>
          <cell r="D19268">
            <v>14918.24</v>
          </cell>
        </row>
        <row r="19269">
          <cell r="A19269" t="str">
            <v>I4984</v>
          </cell>
          <cell r="B19269" t="str">
            <v>PEDESTAL MANOBRA C/ENGRENAGEM E INDICADOR DN 20x80</v>
          </cell>
          <cell r="C19269" t="str">
            <v>UN</v>
          </cell>
          <cell r="D19269">
            <v>14831.75</v>
          </cell>
        </row>
        <row r="19270">
          <cell r="A19270" t="str">
            <v>I4985</v>
          </cell>
          <cell r="B19270" t="str">
            <v>PEDESTAL MANOBRA C/ENGRENAGEM E INDICADOR DN 20x98</v>
          </cell>
          <cell r="C19270" t="str">
            <v>UN</v>
          </cell>
          <cell r="D19270">
            <v>14844.16</v>
          </cell>
        </row>
        <row r="19271">
          <cell r="A19271" t="str">
            <v>I4986</v>
          </cell>
          <cell r="B19271" t="str">
            <v>PEDESTAL MANOBRA C/ENGRENAGEM E INDICADOR DN 20x99</v>
          </cell>
          <cell r="C19271" t="str">
            <v>UN</v>
          </cell>
          <cell r="D19271">
            <v>14771.78</v>
          </cell>
        </row>
        <row r="19272">
          <cell r="A19272" t="str">
            <v>I4987</v>
          </cell>
          <cell r="B19272" t="str">
            <v>PEDESTAL MANOBRA SIMPLES DN 1</v>
          </cell>
          <cell r="C19272" t="str">
            <v>UN</v>
          </cell>
          <cell r="D19272">
            <v>5058.25</v>
          </cell>
        </row>
        <row r="19273">
          <cell r="A19273" t="str">
            <v>I4988</v>
          </cell>
          <cell r="B19273" t="str">
            <v>PEDESTAL MANOBRA SIMPLES DN 2</v>
          </cell>
          <cell r="C19273" t="str">
            <v>UN</v>
          </cell>
          <cell r="D19273">
            <v>5111.17</v>
          </cell>
        </row>
        <row r="19274">
          <cell r="A19274" t="str">
            <v>I4989</v>
          </cell>
          <cell r="B19274" t="str">
            <v>PEDESTAL MANOBRA SIMPLES DN 3</v>
          </cell>
          <cell r="C19274" t="str">
            <v>UN</v>
          </cell>
          <cell r="D19274">
            <v>7102.16</v>
          </cell>
        </row>
        <row r="19275">
          <cell r="A19275" t="str">
            <v>I4990</v>
          </cell>
          <cell r="B19275" t="str">
            <v>PEDESTAL MANOBRA SIMPLES DN 4</v>
          </cell>
          <cell r="C19275" t="str">
            <v>UN</v>
          </cell>
          <cell r="D19275">
            <v>7152.23</v>
          </cell>
        </row>
        <row r="19276">
          <cell r="A19276" t="str">
            <v>I4992</v>
          </cell>
          <cell r="B19276" t="str">
            <v>PEDESTAL MANOBRA SIMPLES INDIC. ABERTURA DN 08x50</v>
          </cell>
          <cell r="C19276" t="str">
            <v>UN</v>
          </cell>
          <cell r="D19276">
            <v>6037.26</v>
          </cell>
        </row>
        <row r="19277">
          <cell r="A19277" t="str">
            <v>I4993</v>
          </cell>
          <cell r="B19277" t="str">
            <v>PEDESTAL MANOBRA SIMPLES INDIC. ABERTURA DN 08x52</v>
          </cell>
          <cell r="C19277" t="str">
            <v>UN</v>
          </cell>
          <cell r="D19277">
            <v>6048.88</v>
          </cell>
        </row>
        <row r="19278">
          <cell r="A19278" t="str">
            <v>I4994</v>
          </cell>
          <cell r="B19278" t="str">
            <v>PEDESTAL MANOBRA SIMPLES INDIC. ABERTURA DN 08x53</v>
          </cell>
          <cell r="C19278" t="str">
            <v>UN</v>
          </cell>
          <cell r="D19278">
            <v>6043.35</v>
          </cell>
        </row>
        <row r="19279">
          <cell r="A19279" t="str">
            <v>I4995</v>
          </cell>
          <cell r="B19279" t="str">
            <v>PEDESTAL MANOBRA SIMPLES INDIC. ABERTURA DN 09x55</v>
          </cell>
          <cell r="C19279" t="str">
            <v>UN</v>
          </cell>
          <cell r="D19279">
            <v>6021.73</v>
          </cell>
        </row>
        <row r="19280">
          <cell r="A19280" t="str">
            <v>I4996</v>
          </cell>
          <cell r="B19280" t="str">
            <v>PEDESTAL MANOBRA SIMPLES INDIC. ABERTURA DN 09x56</v>
          </cell>
          <cell r="C19280" t="str">
            <v>UN</v>
          </cell>
          <cell r="D19280">
            <v>6330.87</v>
          </cell>
        </row>
        <row r="19281">
          <cell r="A19281" t="str">
            <v>I4997</v>
          </cell>
          <cell r="B19281" t="str">
            <v>PEDESTAL MANOBRA SIMPLES INDIC. ABERTURA DN 09x58</v>
          </cell>
          <cell r="C19281" t="str">
            <v>UN</v>
          </cell>
          <cell r="D19281">
            <v>6034.82</v>
          </cell>
        </row>
        <row r="19282">
          <cell r="A19282" t="str">
            <v>I4998</v>
          </cell>
          <cell r="B19282" t="str">
            <v>PEDESTAL MANOBRA SIMPLES INDIC. ABERTURA DN 09x59</v>
          </cell>
          <cell r="C19282" t="str">
            <v>UN</v>
          </cell>
          <cell r="D19282">
            <v>6029.43</v>
          </cell>
        </row>
        <row r="19283">
          <cell r="A19283" t="str">
            <v>I4999</v>
          </cell>
          <cell r="B19283" t="str">
            <v>PEDESTAL MANOBRA SIMPLES INDIC. ABERTURA DN 09x60</v>
          </cell>
          <cell r="C19283" t="str">
            <v>UN</v>
          </cell>
          <cell r="D19283">
            <v>6045.27</v>
          </cell>
        </row>
        <row r="19284">
          <cell r="A19284" t="str">
            <v>I5000</v>
          </cell>
          <cell r="B19284" t="str">
            <v>PEDESTAL MANOBRA SIMPLES INDIC. ABERTURA DN 10x55</v>
          </cell>
          <cell r="C19284" t="str">
            <v>UN</v>
          </cell>
          <cell r="D19284">
            <v>6308.79</v>
          </cell>
        </row>
        <row r="19285">
          <cell r="A19285" t="str">
            <v>I5001</v>
          </cell>
          <cell r="B19285" t="str">
            <v>PEDESTAL MANOBRA SIMPLES INDIC. ABERTURA DN 10x56</v>
          </cell>
          <cell r="C19285" t="str">
            <v>UN</v>
          </cell>
          <cell r="D19285">
            <v>6239.2</v>
          </cell>
        </row>
        <row r="19286">
          <cell r="A19286" t="str">
            <v>I5002</v>
          </cell>
          <cell r="B19286" t="str">
            <v>PEDESTAL MANOBRA SIMPLES INDIC. ABERTURA DN 10x58</v>
          </cell>
          <cell r="C19286" t="str">
            <v>UN</v>
          </cell>
          <cell r="D19286">
            <v>6273.21</v>
          </cell>
        </row>
        <row r="19287">
          <cell r="A19287" t="str">
            <v>I5003</v>
          </cell>
          <cell r="B19287" t="str">
            <v>PEDESTAL MANOBRA SIMPLES INDIC. ABERTURA DN 10x60</v>
          </cell>
          <cell r="C19287" t="str">
            <v>UN</v>
          </cell>
          <cell r="D19287">
            <v>6295.43</v>
          </cell>
        </row>
        <row r="19288">
          <cell r="A19288" t="str">
            <v>I5004</v>
          </cell>
          <cell r="B19288" t="str">
            <v>PEDESTAL MANOBRA SIMPLES INDIC. ABERTURA DN 10x61</v>
          </cell>
          <cell r="C19288" t="str">
            <v>UN</v>
          </cell>
          <cell r="D19288">
            <v>6278.22</v>
          </cell>
        </row>
        <row r="19289">
          <cell r="A19289" t="str">
            <v>I5005</v>
          </cell>
          <cell r="B19289" t="str">
            <v>PEDESTAL MANOBRA SIMPLES INDIC. ABERTURA DN 10x62</v>
          </cell>
          <cell r="C19289" t="str">
            <v>UN</v>
          </cell>
          <cell r="D19289">
            <v>6260.89</v>
          </cell>
        </row>
        <row r="19290">
          <cell r="A19290" t="str">
            <v>I5006</v>
          </cell>
          <cell r="B19290" t="str">
            <v>PEDESTAL MANOBRA SIMPLES INDIC. ABERTURA DN 12x63</v>
          </cell>
          <cell r="C19290" t="str">
            <v>UN</v>
          </cell>
          <cell r="D19290">
            <v>6299.8</v>
          </cell>
        </row>
        <row r="19291">
          <cell r="A19291" t="str">
            <v>I5007</v>
          </cell>
          <cell r="B19291" t="str">
            <v>PEDESTAL MANOBRA SIMPLES INDIC. ABERTURA DN 12x65</v>
          </cell>
          <cell r="C19291" t="str">
            <v>UN</v>
          </cell>
          <cell r="D19291">
            <v>6299.8</v>
          </cell>
        </row>
        <row r="19292">
          <cell r="A19292" t="str">
            <v>I5008</v>
          </cell>
          <cell r="B19292" t="str">
            <v>PEDESTAL MANOBRA SIMPLES INDIC. ABERTURA DN 13x62</v>
          </cell>
          <cell r="C19292" t="str">
            <v>UN</v>
          </cell>
          <cell r="D19292">
            <v>9210.17</v>
          </cell>
        </row>
        <row r="19293">
          <cell r="A19293" t="str">
            <v>I5009</v>
          </cell>
          <cell r="B19293" t="str">
            <v>PEDESTAL MANOBRA SIMPLES INDIC. ABERTURA DN 13x63</v>
          </cell>
          <cell r="C19293" t="str">
            <v>UN</v>
          </cell>
          <cell r="D19293">
            <v>9127.35</v>
          </cell>
        </row>
        <row r="19294">
          <cell r="A19294" t="str">
            <v>I5010</v>
          </cell>
          <cell r="B19294" t="str">
            <v>PEDESTAL MANOBRA SIMPLES INDIC. ABERTURA DN 13x65</v>
          </cell>
          <cell r="C19294" t="str">
            <v>UN</v>
          </cell>
          <cell r="D19294">
            <v>9091.19</v>
          </cell>
        </row>
        <row r="19295">
          <cell r="A19295" t="str">
            <v>I5011</v>
          </cell>
          <cell r="B19295" t="str">
            <v>PEDESTAL MANOBRA SIMPLES INDIC. ABERTURA DN 13x77</v>
          </cell>
          <cell r="C19295" t="str">
            <v>UN</v>
          </cell>
          <cell r="D19295">
            <v>9094.59</v>
          </cell>
        </row>
        <row r="19296">
          <cell r="A19296" t="str">
            <v>I5012</v>
          </cell>
          <cell r="B19296" t="str">
            <v>PEDESTAL MANOBRA SIMPLES INDIC. ABERTURA DN 13x78</v>
          </cell>
          <cell r="C19296" t="str">
            <v>UN</v>
          </cell>
          <cell r="D19296">
            <v>9166.18</v>
          </cell>
        </row>
        <row r="19297">
          <cell r="A19297" t="str">
            <v>I5013</v>
          </cell>
          <cell r="B19297" t="str">
            <v>PEDESTAL MANOBRA SIMPLES INDIC. ABERTURA DN 13x79</v>
          </cell>
          <cell r="C19297" t="str">
            <v>UN</v>
          </cell>
          <cell r="D19297">
            <v>9176.74</v>
          </cell>
        </row>
        <row r="19298">
          <cell r="A19298" t="str">
            <v>I5014</v>
          </cell>
          <cell r="B19298" t="str">
            <v>PEDESTAL MANOBRA SIMPLES INDIC. ABERTURA DN 14x65</v>
          </cell>
          <cell r="C19298" t="str">
            <v>UN</v>
          </cell>
          <cell r="D19298">
            <v>9484.23</v>
          </cell>
        </row>
        <row r="19299">
          <cell r="A19299" t="str">
            <v>I5015</v>
          </cell>
          <cell r="B19299" t="str">
            <v>PEDESTAL MANOBRA SIMPLES INDIC. ABERTURA DN 14x66</v>
          </cell>
          <cell r="C19299" t="str">
            <v>UN</v>
          </cell>
          <cell r="D19299">
            <v>9543.24</v>
          </cell>
        </row>
        <row r="19300">
          <cell r="A19300" t="str">
            <v>I5016</v>
          </cell>
          <cell r="B19300" t="str">
            <v>PEDESTAL MANOBRA SIMPLES INDIC. ABERTURA DN 14x67</v>
          </cell>
          <cell r="C19300" t="str">
            <v>UN</v>
          </cell>
          <cell r="D19300">
            <v>9483</v>
          </cell>
        </row>
        <row r="19301">
          <cell r="A19301" t="str">
            <v>I5017</v>
          </cell>
          <cell r="B19301" t="str">
            <v>PEDESTAL MANOBRA SIMPLES INDIC. ABERTURA DN 14x68</v>
          </cell>
          <cell r="C19301" t="str">
            <v>UN</v>
          </cell>
          <cell r="D19301">
            <v>9485.91</v>
          </cell>
        </row>
        <row r="19302">
          <cell r="A19302" t="str">
            <v>I5018</v>
          </cell>
          <cell r="B19302" t="str">
            <v>PEDESTAL MANOBRA SIMPLES INDIC. ABERTURA DN 14x69</v>
          </cell>
          <cell r="C19302" t="str">
            <v>UN</v>
          </cell>
          <cell r="D19302">
            <v>9564.81</v>
          </cell>
        </row>
        <row r="19303">
          <cell r="A19303" t="str">
            <v>I4953</v>
          </cell>
          <cell r="B19303" t="str">
            <v>PEDESTAL SUSPENSÃO C/ ENGRENAGEM DN 46</v>
          </cell>
          <cell r="C19303" t="str">
            <v>UN</v>
          </cell>
          <cell r="D19303">
            <v>13490.71</v>
          </cell>
        </row>
        <row r="19304">
          <cell r="A19304" t="str">
            <v>I4954</v>
          </cell>
          <cell r="B19304" t="str">
            <v>PEDESTAL SUSPENSÃO C/ ENGRENAGEM DN 47</v>
          </cell>
          <cell r="C19304" t="str">
            <v>UN</v>
          </cell>
          <cell r="D19304">
            <v>14143.17</v>
          </cell>
        </row>
        <row r="19305">
          <cell r="A19305" t="str">
            <v>I4955</v>
          </cell>
          <cell r="B19305" t="str">
            <v>PEDESTAL SUSPENSÃO C/ ENGRENAGEM DN 48</v>
          </cell>
          <cell r="C19305" t="str">
            <v>UN</v>
          </cell>
          <cell r="D19305">
            <v>14173.4</v>
          </cell>
        </row>
        <row r="19306">
          <cell r="A19306" t="str">
            <v>I4956</v>
          </cell>
          <cell r="B19306" t="str">
            <v>PEDESTAL SUSPENSÃO C/ ENGRENAGEM DN 49</v>
          </cell>
          <cell r="C19306" t="str">
            <v>UN</v>
          </cell>
          <cell r="D19306">
            <v>14185.45</v>
          </cell>
        </row>
        <row r="19307">
          <cell r="A19307" t="str">
            <v>I4957</v>
          </cell>
          <cell r="B19307" t="str">
            <v>PEDESTAL SUSPENSÃO C/ ENGRENAGEM DN 50</v>
          </cell>
          <cell r="C19307" t="str">
            <v>UN</v>
          </cell>
          <cell r="D19307">
            <v>14692.95</v>
          </cell>
        </row>
        <row r="19308">
          <cell r="A19308" t="str">
            <v>I4958</v>
          </cell>
          <cell r="B19308" t="str">
            <v>PEDESTAL SUSPENSÃO C/ ENGRENAGEM DN 51</v>
          </cell>
          <cell r="C19308" t="str">
            <v>UN</v>
          </cell>
          <cell r="D19308">
            <v>14717.11</v>
          </cell>
        </row>
        <row r="19309">
          <cell r="A19309" t="str">
            <v>I4959</v>
          </cell>
          <cell r="B19309" t="str">
            <v>PEDESTAL SUSPENSÃO C/ ENGRENAGEM DN 52</v>
          </cell>
          <cell r="C19309" t="str">
            <v>UN</v>
          </cell>
          <cell r="D19309">
            <v>15085.63</v>
          </cell>
        </row>
        <row r="19310">
          <cell r="A19310" t="str">
            <v>I4967</v>
          </cell>
          <cell r="B19310" t="str">
            <v>PEDESTAL SUSPENSÃO C/ENGRENAGEM E INDICADOR DN 35x92</v>
          </cell>
          <cell r="C19310" t="str">
            <v>UN</v>
          </cell>
          <cell r="D19310">
            <v>18691.73</v>
          </cell>
        </row>
        <row r="19311">
          <cell r="A19311" t="str">
            <v>I4968</v>
          </cell>
          <cell r="B19311" t="str">
            <v>PEDESTAL SUSPENSÃO C/ENGRENAGEM E INDICADOR DN 36x93</v>
          </cell>
          <cell r="C19311" t="str">
            <v>UN</v>
          </cell>
          <cell r="D19311">
            <v>18286.14</v>
          </cell>
        </row>
        <row r="19312">
          <cell r="A19312" t="str">
            <v>I4969</v>
          </cell>
          <cell r="B19312" t="str">
            <v>PEDESTAL SUSPENSÃO C/ENGRENAGEM E INDICADOR DN 37x94</v>
          </cell>
          <cell r="C19312" t="str">
            <v>UN</v>
          </cell>
          <cell r="D19312">
            <v>18102.05</v>
          </cell>
        </row>
        <row r="19313">
          <cell r="A19313" t="str">
            <v>I4970</v>
          </cell>
          <cell r="B19313" t="str">
            <v>PEDESTAL SUSPENSÃO C/ENGRENAGEM E INDICADOR DN 38x95</v>
          </cell>
          <cell r="C19313" t="str">
            <v>UN</v>
          </cell>
          <cell r="D19313">
            <v>18261.25</v>
          </cell>
        </row>
        <row r="19314">
          <cell r="A19314" t="str">
            <v>I4971</v>
          </cell>
          <cell r="B19314" t="str">
            <v>PEDESTAL SUSPENSÃO C/ENGRENAGEM E INDICADOR DN 39x96</v>
          </cell>
          <cell r="C19314" t="str">
            <v>UN</v>
          </cell>
          <cell r="D19314">
            <v>18467.63</v>
          </cell>
        </row>
        <row r="19315">
          <cell r="A19315" t="str">
            <v>I4972</v>
          </cell>
          <cell r="B19315" t="str">
            <v>PEDESTAL SUSPENSÃO C/ENGRENAGEM E INDICADOR DN 40x97</v>
          </cell>
          <cell r="C19315" t="str">
            <v>UN</v>
          </cell>
          <cell r="D19315">
            <v>18487.68</v>
          </cell>
        </row>
        <row r="19316">
          <cell r="A19316" t="str">
            <v>I4973</v>
          </cell>
          <cell r="B19316" t="str">
            <v>PEDESTAL SUSPENSÃO C/ENGRENAGEM E INDICADOR DN 41x98</v>
          </cell>
          <cell r="C19316" t="str">
            <v>UN</v>
          </cell>
          <cell r="D19316">
            <v>20272.37</v>
          </cell>
        </row>
        <row r="19317">
          <cell r="A19317" t="str">
            <v>I5045</v>
          </cell>
          <cell r="B19317" t="str">
            <v>PEDESTAL SUSPENSÃO SIMPLES C/INDIC. ABERTURA DN 54x10</v>
          </cell>
          <cell r="C19317" t="str">
            <v>UN</v>
          </cell>
          <cell r="D19317">
            <v>8268.57</v>
          </cell>
        </row>
        <row r="19318">
          <cell r="A19318" t="str">
            <v>I5046</v>
          </cell>
          <cell r="B19318" t="str">
            <v>PEDESTAL SUSPENSÃO SIMPLES C/INDIC. ABERTURA DN 55x11</v>
          </cell>
          <cell r="C19318" t="str">
            <v>UN</v>
          </cell>
          <cell r="D19318">
            <v>8532.32</v>
          </cell>
        </row>
        <row r="19319">
          <cell r="A19319" t="str">
            <v>I5047</v>
          </cell>
          <cell r="B19319" t="str">
            <v>PEDESTAL SUSPENSÃO SIMPLES C/INDIC. ABERTURA DN 56x12</v>
          </cell>
          <cell r="C19319" t="str">
            <v>UN</v>
          </cell>
          <cell r="D19319">
            <v>8835.7900000000009</v>
          </cell>
        </row>
        <row r="19320">
          <cell r="A19320" t="str">
            <v>I5026</v>
          </cell>
          <cell r="B19320" t="str">
            <v>PEDESTAL SUSPENSÃO SIMPLES DN 01</v>
          </cell>
          <cell r="C19320" t="str">
            <v>UN</v>
          </cell>
          <cell r="D19320">
            <v>7969.38</v>
          </cell>
        </row>
        <row r="19321">
          <cell r="A19321" t="str">
            <v>I1600</v>
          </cell>
          <cell r="B19321" t="str">
            <v>PEDRA DE MÃO (RACHÃO)</v>
          </cell>
          <cell r="C19321" t="str">
            <v>M3</v>
          </cell>
          <cell r="D19321">
            <v>45</v>
          </cell>
        </row>
        <row r="19322">
          <cell r="A19322" t="str">
            <v>I1601</v>
          </cell>
          <cell r="B19322" t="str">
            <v>PEDRA PORTUGUESA  BRANCA</v>
          </cell>
          <cell r="C19322" t="str">
            <v>M3</v>
          </cell>
          <cell r="D19322">
            <v>160</v>
          </cell>
        </row>
        <row r="19323">
          <cell r="A19323" t="str">
            <v>I1602</v>
          </cell>
          <cell r="B19323" t="str">
            <v>PEDRA PORTUGUESA PRETA/VERMELHA</v>
          </cell>
          <cell r="C19323" t="str">
            <v>M3</v>
          </cell>
          <cell r="D19323">
            <v>340</v>
          </cell>
        </row>
        <row r="19324">
          <cell r="A19324" t="str">
            <v>I2484</v>
          </cell>
          <cell r="B19324" t="str">
            <v>PEDRA SÃO TOMÉ</v>
          </cell>
          <cell r="C19324" t="str">
            <v>M2</v>
          </cell>
          <cell r="D19324">
            <v>83.45</v>
          </cell>
        </row>
        <row r="19325">
          <cell r="A19325" t="str">
            <v>I1603</v>
          </cell>
          <cell r="B19325" t="str">
            <v>PEDRAS NATURAIS DECORATIVAS</v>
          </cell>
          <cell r="C19325" t="str">
            <v>M2</v>
          </cell>
          <cell r="D19325">
            <v>25.85</v>
          </cell>
        </row>
        <row r="19326">
          <cell r="A19326" t="str">
            <v>I1604</v>
          </cell>
          <cell r="B19326" t="str">
            <v>PEDRAS NATURAIS DECORATIVAS POLIDAS</v>
          </cell>
          <cell r="C19326" t="str">
            <v>M2</v>
          </cell>
          <cell r="D19326">
            <v>29.88</v>
          </cell>
        </row>
        <row r="19327">
          <cell r="A19327" t="str">
            <v>I6046</v>
          </cell>
          <cell r="B19327" t="str">
            <v>PEDREGULHO 12,70 A 6,35MM</v>
          </cell>
          <cell r="C19327" t="str">
            <v>M3</v>
          </cell>
          <cell r="D19327">
            <v>526.69000000000005</v>
          </cell>
        </row>
        <row r="19328">
          <cell r="A19328" t="str">
            <v>I6045</v>
          </cell>
          <cell r="B19328" t="str">
            <v>PEDREGULHO 19,05 A 12,70MM</v>
          </cell>
          <cell r="C19328" t="str">
            <v>M3</v>
          </cell>
          <cell r="D19328">
            <v>526.69000000000005</v>
          </cell>
        </row>
        <row r="19329">
          <cell r="A19329" t="str">
            <v>I6044</v>
          </cell>
          <cell r="B19329" t="str">
            <v>PEDREGULHO 25,40 A 19,05MM</v>
          </cell>
          <cell r="C19329" t="str">
            <v>M3</v>
          </cell>
          <cell r="D19329">
            <v>526.69000000000005</v>
          </cell>
        </row>
        <row r="19330">
          <cell r="A19330" t="str">
            <v>I6048</v>
          </cell>
          <cell r="B19330" t="str">
            <v>PEDREGULHO 3,20 A 2,362MM</v>
          </cell>
          <cell r="C19330" t="str">
            <v>M3</v>
          </cell>
          <cell r="D19330">
            <v>526.69000000000005</v>
          </cell>
        </row>
        <row r="19331">
          <cell r="A19331" t="str">
            <v>I6047</v>
          </cell>
          <cell r="B19331" t="str">
            <v>PEDREGULHO 6,35 A 3,20MM</v>
          </cell>
          <cell r="C19331" t="str">
            <v>M3</v>
          </cell>
          <cell r="D19331">
            <v>526.69000000000005</v>
          </cell>
        </row>
        <row r="19332">
          <cell r="A19332" t="str">
            <v>I2391</v>
          </cell>
          <cell r="B19332" t="str">
            <v>PEDREIRO</v>
          </cell>
          <cell r="C19332" t="str">
            <v>H</v>
          </cell>
          <cell r="D19332">
            <v>6.49</v>
          </cell>
        </row>
        <row r="19333">
          <cell r="A19333" t="str">
            <v>I1605</v>
          </cell>
          <cell r="B19333" t="str">
            <v>PEDRISCO</v>
          </cell>
          <cell r="C19333" t="str">
            <v>M3</v>
          </cell>
          <cell r="D19333">
            <v>59</v>
          </cell>
        </row>
        <row r="19334">
          <cell r="A19334" t="str">
            <v>I1606</v>
          </cell>
          <cell r="B19334" t="str">
            <v>PEGADOR METALICO P/PORTA, INTERNO</v>
          </cell>
          <cell r="C19334" t="str">
            <v>UN</v>
          </cell>
          <cell r="D19334">
            <v>6.9</v>
          </cell>
        </row>
        <row r="19335">
          <cell r="A19335" t="str">
            <v>I1608</v>
          </cell>
          <cell r="B19335" t="str">
            <v>PEITORIL DE MARMORE  - 25CM</v>
          </cell>
          <cell r="C19335" t="str">
            <v>M</v>
          </cell>
          <cell r="D19335">
            <v>50</v>
          </cell>
        </row>
        <row r="19336">
          <cell r="A19336" t="str">
            <v>I1607</v>
          </cell>
          <cell r="B19336" t="str">
            <v>PEITORIL DE MARMORE - 15CM</v>
          </cell>
          <cell r="C19336" t="str">
            <v>M</v>
          </cell>
          <cell r="D19336">
            <v>30</v>
          </cell>
        </row>
        <row r="19337">
          <cell r="A19337" t="str">
            <v>I2485</v>
          </cell>
          <cell r="B19337" t="str">
            <v>PEITORIL DE MARMORITE</v>
          </cell>
          <cell r="C19337" t="str">
            <v>M2</v>
          </cell>
          <cell r="D19337">
            <v>64.319999999999993</v>
          </cell>
        </row>
        <row r="19338">
          <cell r="A19338" t="str">
            <v>I1609</v>
          </cell>
          <cell r="B19338" t="str">
            <v>PEITORIL PRE-MOLDADO DE GRANILITE DE L= 10 cm</v>
          </cell>
          <cell r="C19338" t="str">
            <v>M</v>
          </cell>
          <cell r="D19338">
            <v>14.27</v>
          </cell>
        </row>
        <row r="19339">
          <cell r="A19339" t="str">
            <v>I1610</v>
          </cell>
          <cell r="B19339" t="str">
            <v>PEITORIS DE GRANITO 15CM</v>
          </cell>
          <cell r="C19339" t="str">
            <v>M</v>
          </cell>
          <cell r="D19339">
            <v>42.55</v>
          </cell>
        </row>
        <row r="19340">
          <cell r="A19340" t="str">
            <v>I1611</v>
          </cell>
          <cell r="B19340" t="str">
            <v>PELICULA DE INSULFILM</v>
          </cell>
          <cell r="C19340" t="str">
            <v>M2</v>
          </cell>
          <cell r="D19340">
            <v>35</v>
          </cell>
        </row>
        <row r="19341">
          <cell r="A19341" t="str">
            <v>I1612</v>
          </cell>
          <cell r="B19341" t="str">
            <v>PELÍCULA DE POLIESTER , INVESTIGAÇÃO</v>
          </cell>
          <cell r="C19341" t="str">
            <v>M2</v>
          </cell>
          <cell r="D19341">
            <v>35</v>
          </cell>
        </row>
        <row r="19342">
          <cell r="A19342" t="str">
            <v>I8430</v>
          </cell>
          <cell r="B19342" t="str">
            <v>PELÍCULA REFLETIVA LENTES EXPOSTAS</v>
          </cell>
          <cell r="C19342" t="str">
            <v>M2</v>
          </cell>
          <cell r="D19342">
            <v>110.38</v>
          </cell>
        </row>
        <row r="19343">
          <cell r="A19343" t="str">
            <v>I8429</v>
          </cell>
          <cell r="B19343" t="str">
            <v>PELÍCULA REFLETIVA LENTES INCLUSAS</v>
          </cell>
          <cell r="C19343" t="str">
            <v>M2</v>
          </cell>
          <cell r="D19343">
            <v>74.25</v>
          </cell>
        </row>
        <row r="19344">
          <cell r="A19344" t="str">
            <v>I1613</v>
          </cell>
          <cell r="B19344" t="str">
            <v>PENTOX P/ MADEIRAS</v>
          </cell>
          <cell r="C19344" t="str">
            <v>L</v>
          </cell>
          <cell r="D19344">
            <v>17.16</v>
          </cell>
        </row>
        <row r="19345">
          <cell r="A19345" t="str">
            <v>I7951</v>
          </cell>
          <cell r="B19345" t="str">
            <v>PERFIL "I" 12" ASTM A36 (ALMA 6,6 mm)</v>
          </cell>
          <cell r="C19345" t="str">
            <v>KG</v>
          </cell>
          <cell r="D19345">
            <v>5.74</v>
          </cell>
        </row>
        <row r="19346">
          <cell r="A19346" t="str">
            <v>I1614</v>
          </cell>
          <cell r="B19346" t="str">
            <v>PERFIL "U" EM ALUMÍNIO  (1X1) CM P/ FACHADAS</v>
          </cell>
          <cell r="C19346" t="str">
            <v>M</v>
          </cell>
          <cell r="D19346">
            <v>1.23</v>
          </cell>
        </row>
        <row r="19347">
          <cell r="A19347" t="str">
            <v>I8247</v>
          </cell>
          <cell r="B19347" t="str">
            <v>PERFIL "U" EM ALUMÍNIO 3/4" x 3/4"</v>
          </cell>
          <cell r="C19347" t="str">
            <v>M</v>
          </cell>
          <cell r="D19347">
            <v>9.25</v>
          </cell>
        </row>
        <row r="19348">
          <cell r="A19348" t="str">
            <v>I2392</v>
          </cell>
          <cell r="B19348" t="str">
            <v>PERFIL ' I '  10" 1A. ALMA</v>
          </cell>
          <cell r="C19348" t="str">
            <v>KG</v>
          </cell>
          <cell r="D19348">
            <v>7.32</v>
          </cell>
        </row>
        <row r="19349">
          <cell r="A19349" t="str">
            <v>I1618</v>
          </cell>
          <cell r="B19349" t="str">
            <v>PERFIL 'U' - CHAPA 20 (ACO) 41.5X15MM</v>
          </cell>
          <cell r="C19349" t="str">
            <v>KG</v>
          </cell>
          <cell r="D19349">
            <v>1.28</v>
          </cell>
        </row>
        <row r="19350">
          <cell r="A19350" t="str">
            <v>I1619</v>
          </cell>
          <cell r="B19350" t="str">
            <v>PERFIL 'U' DE AÇO 1 1/2X3X1/8' CHAPA 26 (DIVISÓRIA)</v>
          </cell>
          <cell r="C19350" t="str">
            <v>M</v>
          </cell>
          <cell r="D19350">
            <v>6.63</v>
          </cell>
        </row>
        <row r="19351">
          <cell r="A19351" t="str">
            <v>I1135</v>
          </cell>
          <cell r="B19351" t="str">
            <v>PERFIL 'U' DE AÇO ENRIJECIDO, C/PRIMER CHAPA 10 (DIVISÓRIA)</v>
          </cell>
          <cell r="C19351" t="str">
            <v>KG</v>
          </cell>
          <cell r="D19351">
            <v>1.2</v>
          </cell>
        </row>
        <row r="19352">
          <cell r="A19352" t="str">
            <v>I1621</v>
          </cell>
          <cell r="B19352" t="str">
            <v>PERFIL BATENTE DE AÇO (14/24)X44MM CHAPA 20 (DIVISÓRIA)</v>
          </cell>
          <cell r="C19352" t="str">
            <v>KG</v>
          </cell>
          <cell r="D19352">
            <v>2.33</v>
          </cell>
        </row>
        <row r="19353">
          <cell r="A19353" t="str">
            <v>I8355</v>
          </cell>
          <cell r="B19353" t="str">
            <v>PERFIL C (VENEZIANA) DE 2" x 1" EM CHAPA GALVANIZADA DE 2mm COM PINTURA ELETROSTÁTICA</v>
          </cell>
          <cell r="C19353" t="str">
            <v>M2</v>
          </cell>
          <cell r="D19353">
            <v>72.150000000000006</v>
          </cell>
        </row>
        <row r="19354">
          <cell r="A19354" t="str">
            <v>I6809</v>
          </cell>
          <cell r="B19354" t="str">
            <v>PERFIL DE ALUMINIO (5X5)CM</v>
          </cell>
          <cell r="C19354" t="str">
            <v>M</v>
          </cell>
          <cell r="D19354">
            <v>15.03</v>
          </cell>
        </row>
        <row r="19355">
          <cell r="A19355" t="str">
            <v>I1623</v>
          </cell>
          <cell r="B19355" t="str">
            <v>PERFIL DE ALUMINIO ANODIZADO FOSCO (DIVISORIA)</v>
          </cell>
          <cell r="C19355" t="str">
            <v>KG</v>
          </cell>
          <cell r="D19355">
            <v>21.38</v>
          </cell>
        </row>
        <row r="19356">
          <cell r="A19356" t="str">
            <v>I1624</v>
          </cell>
          <cell r="B19356" t="str">
            <v>PERFIL DE ALUMINIO TIPO ( L - T - U )</v>
          </cell>
          <cell r="C19356" t="str">
            <v>M</v>
          </cell>
          <cell r="D19356">
            <v>3.24</v>
          </cell>
        </row>
        <row r="19357">
          <cell r="A19357" t="str">
            <v>I1625</v>
          </cell>
          <cell r="B19357" t="str">
            <v>PERFIL ESTRUTURAL 100X50X15X2.65MM</v>
          </cell>
          <cell r="C19357" t="str">
            <v>M</v>
          </cell>
          <cell r="D19357">
            <v>16.95</v>
          </cell>
        </row>
        <row r="19358">
          <cell r="A19358" t="str">
            <v>I1626</v>
          </cell>
          <cell r="B19358" t="str">
            <v>PERFIL ESTRUTURAL 35X35X15X1.25MM</v>
          </cell>
          <cell r="C19358" t="str">
            <v>M</v>
          </cell>
          <cell r="D19358">
            <v>10.79</v>
          </cell>
        </row>
        <row r="19359">
          <cell r="A19359" t="str">
            <v>I1627</v>
          </cell>
          <cell r="B19359" t="str">
            <v>PERFIL ESTRUTURAL 35X35X7X1.5MM</v>
          </cell>
          <cell r="C19359" t="str">
            <v>M</v>
          </cell>
          <cell r="D19359">
            <v>2.82</v>
          </cell>
        </row>
        <row r="19360">
          <cell r="A19360" t="str">
            <v>I1628</v>
          </cell>
          <cell r="B19360" t="str">
            <v>PERFIL ESTRUTURAL 75X50X15X2.65MM</v>
          </cell>
          <cell r="C19360" t="str">
            <v>M</v>
          </cell>
          <cell r="D19360">
            <v>15.52</v>
          </cell>
        </row>
        <row r="19361">
          <cell r="A19361" t="str">
            <v>I8685</v>
          </cell>
          <cell r="B19361" t="str">
            <v>PERFIL METÁLICO "I" OU "H"</v>
          </cell>
          <cell r="C19361" t="str">
            <v>KG</v>
          </cell>
          <cell r="D19361">
            <v>3.59</v>
          </cell>
        </row>
        <row r="19362">
          <cell r="A19362" t="str">
            <v>I1629</v>
          </cell>
          <cell r="B19362" t="str">
            <v>PERFIL METÁLICO ' I ' , H=300MM</v>
          </cell>
          <cell r="C19362" t="str">
            <v>M</v>
          </cell>
          <cell r="D19362">
            <v>329.86</v>
          </cell>
        </row>
        <row r="19363">
          <cell r="A19363" t="str">
            <v>I1630</v>
          </cell>
          <cell r="B19363" t="str">
            <v>PERFIL METÁLICO ' I ' , H=400MM</v>
          </cell>
          <cell r="C19363" t="str">
            <v>M</v>
          </cell>
          <cell r="D19363">
            <v>450.48</v>
          </cell>
        </row>
        <row r="19364">
          <cell r="A19364" t="str">
            <v>I1631</v>
          </cell>
          <cell r="B19364" t="str">
            <v>PERFIL METÁLICO ' I ' , H=500MM</v>
          </cell>
          <cell r="C19364" t="str">
            <v>M</v>
          </cell>
          <cell r="D19364">
            <v>710.75</v>
          </cell>
        </row>
        <row r="19365">
          <cell r="A19365" t="str">
            <v>I1632</v>
          </cell>
          <cell r="B19365" t="str">
            <v>PERFIL METÁLICO ' I ',  H=200MM</v>
          </cell>
          <cell r="C19365" t="str">
            <v>M</v>
          </cell>
          <cell r="D19365">
            <v>120.04</v>
          </cell>
        </row>
        <row r="19366">
          <cell r="A19366" t="str">
            <v>I6740</v>
          </cell>
          <cell r="B19366" t="str">
            <v>PERFIL METÁLICO EM " U " -  6"x2"x3/16"</v>
          </cell>
          <cell r="C19366" t="str">
            <v>M</v>
          </cell>
          <cell r="D19366">
            <v>26.42</v>
          </cell>
        </row>
        <row r="19367">
          <cell r="A19367" t="str">
            <v>I1633</v>
          </cell>
          <cell r="B19367" t="str">
            <v>PERFIS LEVES DE AÇO CHAPA 20 (DIVISÓRIA)</v>
          </cell>
          <cell r="C19367" t="str">
            <v>KG</v>
          </cell>
          <cell r="D19367">
            <v>2.25</v>
          </cell>
        </row>
        <row r="19368">
          <cell r="A19368" t="str">
            <v>I7332</v>
          </cell>
          <cell r="B19368" t="str">
            <v>PERFURAÇÃO DE POÇO PROFUNDO D=6"</v>
          </cell>
          <cell r="C19368" t="str">
            <v>M</v>
          </cell>
          <cell r="D19368">
            <v>170.4</v>
          </cell>
        </row>
        <row r="19369">
          <cell r="A19369" t="str">
            <v>I2647</v>
          </cell>
          <cell r="B19369" t="str">
            <v>PERFURATRIZ PNEUMÁTICA</v>
          </cell>
          <cell r="C19369" t="str">
            <v>UN</v>
          </cell>
          <cell r="D19369">
            <v>8166</v>
          </cell>
        </row>
        <row r="19370">
          <cell r="A19370" t="str">
            <v>I0645</v>
          </cell>
          <cell r="B19370" t="str">
            <v>PERFURATRIZ PNEUMÁTICA (CHI)</v>
          </cell>
          <cell r="C19370" t="str">
            <v>H</v>
          </cell>
          <cell r="D19370">
            <v>6.9625000000000004</v>
          </cell>
        </row>
        <row r="19371">
          <cell r="A19371" t="str">
            <v>I0759</v>
          </cell>
          <cell r="B19371" t="str">
            <v>PERFURATRIZ PNEUMÁTICA (CHP)</v>
          </cell>
          <cell r="C19371" t="str">
            <v>H</v>
          </cell>
          <cell r="D19371">
            <v>9.1675000000000004</v>
          </cell>
        </row>
        <row r="19372">
          <cell r="A19372" t="str">
            <v>I8208</v>
          </cell>
          <cell r="B19372" t="str">
            <v>PERFURATRIZ PNEUMÁTICA MONTADA EM CARRETA</v>
          </cell>
          <cell r="C19372" t="str">
            <v>H</v>
          </cell>
          <cell r="D19372">
            <v>160</v>
          </cell>
        </row>
        <row r="19373">
          <cell r="A19373" t="str">
            <v>I8681</v>
          </cell>
          <cell r="B19373" t="str">
            <v>PERFURATRIZ ROTATIVA HIDRÁULICA COM SACA TUBOS E MOTOR ELÉTRICO</v>
          </cell>
          <cell r="C19373" t="str">
            <v>H</v>
          </cell>
          <cell r="D19373">
            <v>136</v>
          </cell>
        </row>
        <row r="19374">
          <cell r="A19374" t="str">
            <v>I7439</v>
          </cell>
          <cell r="B19374" t="str">
            <v>PERFURATRIZ WIRTH C/ ACESSÓRIOS</v>
          </cell>
          <cell r="C19374" t="str">
            <v>H</v>
          </cell>
          <cell r="D19374">
            <v>726</v>
          </cell>
        </row>
        <row r="19375">
          <cell r="A19375" t="str">
            <v>I1634</v>
          </cell>
          <cell r="B19375" t="str">
            <v>PETROLET ALUMÍNIO 2", TIPO T- X - L</v>
          </cell>
          <cell r="C19375" t="str">
            <v>UN</v>
          </cell>
          <cell r="D19375">
            <v>42.97</v>
          </cell>
        </row>
        <row r="19376">
          <cell r="A19376" t="str">
            <v>I1643</v>
          </cell>
          <cell r="B19376" t="str">
            <v>PETROLET ALUMÍNIO 4", TIPO T - X - L</v>
          </cell>
          <cell r="C19376" t="str">
            <v>UN</v>
          </cell>
          <cell r="D19376">
            <v>182.13</v>
          </cell>
        </row>
        <row r="19377">
          <cell r="A19377" t="str">
            <v>I1635</v>
          </cell>
          <cell r="B19377" t="str">
            <v>PETROLET ALUMÍNIO DE 1 1/2", TIPO T- X - L</v>
          </cell>
          <cell r="C19377" t="str">
            <v>UN</v>
          </cell>
          <cell r="D19377">
            <v>27.73</v>
          </cell>
        </row>
        <row r="19378">
          <cell r="A19378" t="str">
            <v>I1636</v>
          </cell>
          <cell r="B19378" t="str">
            <v>PETROLET ALUMÍNIO DE 1 1/4", TIPO T- X- L</v>
          </cell>
          <cell r="C19378" t="str">
            <v>UN</v>
          </cell>
          <cell r="D19378">
            <v>22.73</v>
          </cell>
        </row>
        <row r="19379">
          <cell r="A19379" t="str">
            <v>I1637</v>
          </cell>
          <cell r="B19379" t="str">
            <v>PETROLET ALUMÍNIO DE 1", TIPO T- X- L</v>
          </cell>
          <cell r="C19379" t="str">
            <v>UN</v>
          </cell>
          <cell r="D19379">
            <v>13.1</v>
          </cell>
        </row>
        <row r="19380">
          <cell r="A19380" t="str">
            <v>I1638</v>
          </cell>
          <cell r="B19380" t="str">
            <v>PETROLET ALUMÍNIO DE 1/2", TIPO T- X - L</v>
          </cell>
          <cell r="C19380" t="str">
            <v>UN</v>
          </cell>
          <cell r="D19380">
            <v>7.7</v>
          </cell>
        </row>
        <row r="19381">
          <cell r="A19381" t="str">
            <v>I1639</v>
          </cell>
          <cell r="B19381" t="str">
            <v>PETROLET ALUMÍNIO DE 2 1/2", TIPO T- X - L</v>
          </cell>
          <cell r="C19381" t="str">
            <v>UN</v>
          </cell>
          <cell r="D19381">
            <v>69.5</v>
          </cell>
        </row>
        <row r="19382">
          <cell r="A19382" t="str">
            <v>I1640</v>
          </cell>
          <cell r="B19382" t="str">
            <v>PETROLET ALUMÍNIO DE 3 1/2", TIPO T - X - L</v>
          </cell>
          <cell r="C19382" t="str">
            <v>UN</v>
          </cell>
          <cell r="D19382">
            <v>96.3</v>
          </cell>
        </row>
        <row r="19383">
          <cell r="A19383" t="str">
            <v>I1641</v>
          </cell>
          <cell r="B19383" t="str">
            <v>PETROLET ALUMÍNIO DE 3", TIPO T -  X - L</v>
          </cell>
          <cell r="C19383" t="str">
            <v>UN</v>
          </cell>
          <cell r="D19383">
            <v>87.13</v>
          </cell>
        </row>
        <row r="19384">
          <cell r="A19384" t="str">
            <v>I1642</v>
          </cell>
          <cell r="B19384" t="str">
            <v>PETROLET ALUMÍNIO DE 3/4", TIPO T- X - L</v>
          </cell>
          <cell r="C19384" t="str">
            <v>UN</v>
          </cell>
          <cell r="D19384">
            <v>9.4700000000000006</v>
          </cell>
        </row>
        <row r="19385">
          <cell r="A19385" t="str">
            <v>I6119</v>
          </cell>
          <cell r="B19385" t="str">
            <v>PIA DE COZINHA DE CIMENTO - 1,20 M (PADRÃO MUTIRÃO)</v>
          </cell>
          <cell r="C19385" t="str">
            <v>UN</v>
          </cell>
          <cell r="D19385">
            <v>26</v>
          </cell>
        </row>
        <row r="19386">
          <cell r="A19386" t="str">
            <v>I2486</v>
          </cell>
          <cell r="B19386" t="str">
            <v>PIA DE MARMORITE (1,00x0,50)m  C/CUBA (0,45x0,36x0,15)m  (PADRÃO POPULAR)</v>
          </cell>
          <cell r="C19386" t="str">
            <v>UN</v>
          </cell>
          <cell r="D19386">
            <v>62.24</v>
          </cell>
        </row>
        <row r="19387">
          <cell r="A19387" t="str">
            <v>I2487</v>
          </cell>
          <cell r="B19387" t="str">
            <v>PIA EM INOX 1,20x0,60 C/ 1 CUBA - C18/A304</v>
          </cell>
          <cell r="C19387" t="str">
            <v>UN</v>
          </cell>
          <cell r="D19387">
            <v>207.57</v>
          </cell>
        </row>
        <row r="19388">
          <cell r="A19388" t="str">
            <v>I1649</v>
          </cell>
          <cell r="B19388" t="str">
            <v>PIA EM INOX 1.50x0.58 C/ 1 CUBA</v>
          </cell>
          <cell r="C19388" t="str">
            <v>UN</v>
          </cell>
          <cell r="D19388">
            <v>256.39999999999998</v>
          </cell>
        </row>
        <row r="19389">
          <cell r="A19389" t="str">
            <v>I2490</v>
          </cell>
          <cell r="B19389" t="str">
            <v>PIA EM INOX 2,20x0,60 C/ 1 CUBA - C18/A304</v>
          </cell>
          <cell r="C19389" t="str">
            <v>UN</v>
          </cell>
          <cell r="D19389">
            <v>769</v>
          </cell>
        </row>
        <row r="19390">
          <cell r="A19390" t="str">
            <v>I1648</v>
          </cell>
          <cell r="B19390" t="str">
            <v>PIA EM INOX 2.00x0.58 C/ 2 CUBAS</v>
          </cell>
          <cell r="C19390" t="str">
            <v>UN</v>
          </cell>
          <cell r="D19390">
            <v>649</v>
          </cell>
        </row>
        <row r="19391">
          <cell r="A19391" t="str">
            <v>I2491</v>
          </cell>
          <cell r="B19391" t="str">
            <v>PIA EM INOX 3,00x0,60 C/ 1 CUBA - C18/A304</v>
          </cell>
          <cell r="C19391" t="str">
            <v>UN</v>
          </cell>
          <cell r="D19391">
            <v>917</v>
          </cell>
        </row>
        <row r="19392">
          <cell r="A19392" t="str">
            <v>I2492</v>
          </cell>
          <cell r="B19392" t="str">
            <v>PIA EM INOX 4,20x0,60m C/ 2 CUBAS</v>
          </cell>
          <cell r="C19392" t="str">
            <v>UN</v>
          </cell>
          <cell r="D19392">
            <v>1483.14</v>
          </cell>
        </row>
        <row r="19393">
          <cell r="A19393" t="str">
            <v>I2493</v>
          </cell>
          <cell r="B19393" t="str">
            <v>PIÇARRA</v>
          </cell>
          <cell r="C19393" t="str">
            <v>M3</v>
          </cell>
          <cell r="D19393">
            <v>30</v>
          </cell>
        </row>
        <row r="19394">
          <cell r="A19394" t="str">
            <v>I1650</v>
          </cell>
          <cell r="B19394" t="str">
            <v>PIGMENTO PARA TINTA</v>
          </cell>
          <cell r="C19394" t="str">
            <v>KG</v>
          </cell>
          <cell r="D19394">
            <v>12.62</v>
          </cell>
        </row>
        <row r="19395">
          <cell r="A19395" t="str">
            <v>I6617</v>
          </cell>
          <cell r="B19395" t="str">
            <v>PILAR EM MADEIRA LIMPA DE 1A QUALIDADE  20x20cm</v>
          </cell>
          <cell r="C19395" t="str">
            <v>M</v>
          </cell>
          <cell r="D19395">
            <v>80</v>
          </cell>
        </row>
        <row r="19396">
          <cell r="A19396" t="str">
            <v>I6131</v>
          </cell>
          <cell r="B19396" t="str">
            <v>PINCEL DE TUCUM PARA CAIAÇÃO (PADRÃO MUTIRÃO)</v>
          </cell>
          <cell r="C19396" t="str">
            <v>KG</v>
          </cell>
          <cell r="D19396">
            <v>4.8</v>
          </cell>
        </row>
        <row r="19397">
          <cell r="A19397" t="str">
            <v>I2394</v>
          </cell>
          <cell r="B19397" t="str">
            <v>PINO DE FIXAÇÃO COM CARTUCHO</v>
          </cell>
          <cell r="C19397" t="str">
            <v>UN</v>
          </cell>
          <cell r="D19397">
            <v>0.85</v>
          </cell>
        </row>
        <row r="19398">
          <cell r="A19398" t="str">
            <v>I1651</v>
          </cell>
          <cell r="B19398" t="str">
            <v>PINO PARA ISOLADOR 15KV</v>
          </cell>
          <cell r="C19398" t="str">
            <v>UN</v>
          </cell>
          <cell r="D19398">
            <v>18.2</v>
          </cell>
        </row>
        <row r="19399">
          <cell r="A19399" t="str">
            <v>I2395</v>
          </cell>
          <cell r="B19399" t="str">
            <v>PINTOR</v>
          </cell>
          <cell r="C19399" t="str">
            <v>H</v>
          </cell>
          <cell r="D19399">
            <v>6.49</v>
          </cell>
        </row>
        <row r="19400">
          <cell r="A19400" t="str">
            <v>I1652</v>
          </cell>
          <cell r="B19400" t="str">
            <v>PIQUETE DE PEROBA (MADEIRA DE 1A QUALIDADE)</v>
          </cell>
          <cell r="C19400" t="str">
            <v>M</v>
          </cell>
          <cell r="D19400">
            <v>1.43</v>
          </cell>
        </row>
        <row r="19401">
          <cell r="A19401" t="str">
            <v>I1653</v>
          </cell>
          <cell r="B19401" t="str">
            <v>PISO ANTIDERR. NITROPISO TF-5000, SELADO C/FC-140</v>
          </cell>
          <cell r="C19401" t="str">
            <v>M2</v>
          </cell>
          <cell r="D19401">
            <v>107.6</v>
          </cell>
        </row>
        <row r="19402">
          <cell r="A19402" t="str">
            <v>I1655</v>
          </cell>
          <cell r="B19402" t="str">
            <v>PISO CERÂMICO GAIL 240X115X14 MM</v>
          </cell>
          <cell r="C19402" t="str">
            <v>M2</v>
          </cell>
          <cell r="D19402">
            <v>38</v>
          </cell>
        </row>
        <row r="19403">
          <cell r="A19403" t="str">
            <v>I1657</v>
          </cell>
          <cell r="B19403" t="str">
            <v>PISO DE BORRACHA 50X50CM ESPESSURA 13MM</v>
          </cell>
          <cell r="C19403" t="str">
            <v>M2</v>
          </cell>
          <cell r="D19403">
            <v>174.65</v>
          </cell>
        </row>
        <row r="19404">
          <cell r="A19404" t="str">
            <v>I1656</v>
          </cell>
          <cell r="B19404" t="str">
            <v>PISO DE BORRACHA 50x50cm ESPESSURA 7,5mm</v>
          </cell>
          <cell r="C19404" t="str">
            <v>M2</v>
          </cell>
          <cell r="D19404">
            <v>99</v>
          </cell>
        </row>
        <row r="19405">
          <cell r="A19405" t="str">
            <v>I1658</v>
          </cell>
          <cell r="B19405" t="str">
            <v>PISO ELEVADO COMPOSTO DE PLACAS DE AÇO GALVANIZADO ESTAMPADO, MIOLO EM CONCRETO LEVE, REVESTIMENTO EM PAVIFLEX, MONTADO EM ESTRUTURA DE SUSTENTAÇÃO REGULÁVEL ( FORNECIMENTO E MONTAGEM )</v>
          </cell>
          <cell r="C19405" t="str">
            <v>M2</v>
          </cell>
          <cell r="D19405">
            <v>462.48</v>
          </cell>
        </row>
        <row r="19406">
          <cell r="A19406" t="str">
            <v>I2396</v>
          </cell>
          <cell r="B19406" t="str">
            <v>PISO EM BORRACHA ANTI-DERRAPANTE (COLOCADO)</v>
          </cell>
          <cell r="C19406" t="str">
            <v>M2</v>
          </cell>
          <cell r="D19406">
            <v>139.72</v>
          </cell>
        </row>
        <row r="19407">
          <cell r="A19407" t="str">
            <v>I1660</v>
          </cell>
          <cell r="B19407" t="str">
            <v>PISO LENCOL  BORRACHA ANTIDER. TIPO GRAO DE ARROZ</v>
          </cell>
          <cell r="C19407" t="str">
            <v>M2</v>
          </cell>
          <cell r="D19407">
            <v>82.45</v>
          </cell>
        </row>
        <row r="19408">
          <cell r="A19408" t="str">
            <v>I7969</v>
          </cell>
          <cell r="B19408" t="str">
            <v>PISO MONOLÍTICO DE POLIURETANO, ANTIDERRAPANTE, AUTONIVELANTE, S/ JUNTA</v>
          </cell>
          <cell r="C19408" t="str">
            <v>M2</v>
          </cell>
          <cell r="D19408">
            <v>143.80000000000001</v>
          </cell>
        </row>
        <row r="19409">
          <cell r="A19409" t="str">
            <v>I1661</v>
          </cell>
          <cell r="B19409" t="str">
            <v>PISO PEDRA CARIRI E=2CM</v>
          </cell>
          <cell r="C19409" t="str">
            <v>M2</v>
          </cell>
          <cell r="D19409">
            <v>20.2</v>
          </cell>
        </row>
        <row r="19410">
          <cell r="A19410" t="str">
            <v>I1662</v>
          </cell>
          <cell r="B19410" t="str">
            <v>PISO PRÉ-MOLDADO ARTICULADO E INTERTRAVADO DE 16 FACES - e = 4,5 cm P/ PASSEIO</v>
          </cell>
          <cell r="C19410" t="str">
            <v>M2</v>
          </cell>
          <cell r="D19410">
            <v>24</v>
          </cell>
        </row>
        <row r="19411">
          <cell r="A19411" t="str">
            <v>I6201</v>
          </cell>
          <cell r="B19411" t="str">
            <v>PISO PRÉ-MOLDADO ARTICULADO E INTERTRAVADO DE 16 FACES - e = 6,0 cm P/ TRÁFEGO LEVE</v>
          </cell>
          <cell r="C19411" t="str">
            <v>M2</v>
          </cell>
          <cell r="D19411">
            <v>29.67</v>
          </cell>
        </row>
        <row r="19412">
          <cell r="A19412" t="str">
            <v>I7004</v>
          </cell>
          <cell r="B19412" t="str">
            <v>PISO PRÉ-MOLDADO ARTICULADO E INTERTRAVADO DE 16 FACES - e = 8,0 cm (35 MPa) P/ TRÁFEGO PESADO</v>
          </cell>
          <cell r="C19412" t="str">
            <v>M2</v>
          </cell>
          <cell r="D19412">
            <v>34.6</v>
          </cell>
        </row>
        <row r="19413">
          <cell r="A19413" t="str">
            <v>I8558</v>
          </cell>
          <cell r="B19413" t="str">
            <v>PISO PRÉ-MOLDADO ARTICULADO, INTERTRAVADO, SEXTAVADO E COM CUNHAS MACHO E FÊMEA NAS FACES LATERAIS e=8,0cm (fck=35Mpa) P/ TRÁFEGO PESADO</v>
          </cell>
          <cell r="C19413" t="str">
            <v>M2</v>
          </cell>
          <cell r="D19413">
            <v>47</v>
          </cell>
        </row>
        <row r="19414">
          <cell r="A19414" t="str">
            <v>I8623</v>
          </cell>
          <cell r="B19414" t="str">
            <v>PISO TÁTIL ALERTA OU DIRECIONAL EM PMC ESP. 3cm</v>
          </cell>
          <cell r="C19414" t="str">
            <v>M2</v>
          </cell>
          <cell r="D19414">
            <v>34.47</v>
          </cell>
        </row>
        <row r="19415">
          <cell r="A19415" t="str">
            <v>I8622</v>
          </cell>
          <cell r="B19415" t="str">
            <v>PISO TÁTIL ALERTA OU DIRECIONAL EMBORRACHADO COR PRETO</v>
          </cell>
          <cell r="C19415" t="str">
            <v>M2</v>
          </cell>
          <cell r="D19415">
            <v>87.3</v>
          </cell>
        </row>
        <row r="19416">
          <cell r="A19416" t="str">
            <v>I7541</v>
          </cell>
          <cell r="B19416" t="str">
            <v>PISO TIPO MONOLÍTICO DE ALTA RESISTÊNCIA, DE BAIXA ESPESSURA, DE POLIURETAMO ANTIDERRAPANTE, S/ JUNTAS, TIPO DUROCOR OU SIMILAR (FORN/MONT)</v>
          </cell>
          <cell r="C19416" t="str">
            <v>M2</v>
          </cell>
          <cell r="D19416">
            <v>218.09</v>
          </cell>
        </row>
        <row r="19417">
          <cell r="A19417" t="str">
            <v>I8328</v>
          </cell>
          <cell r="B19417" t="str">
            <v>PISO VINÍLICO TIPO "PAVIFLEX", e=1,6mm</v>
          </cell>
          <cell r="C19417" t="str">
            <v>M2</v>
          </cell>
          <cell r="D19417">
            <v>43.6</v>
          </cell>
        </row>
        <row r="19418">
          <cell r="A19418" t="str">
            <v>I8329</v>
          </cell>
          <cell r="B19418" t="str">
            <v>PISO VINÍLICO TIPO "PAVIFLEX", e=2,0mm</v>
          </cell>
          <cell r="C19418" t="str">
            <v>M2</v>
          </cell>
          <cell r="D19418">
            <v>54.1</v>
          </cell>
        </row>
        <row r="19419">
          <cell r="A19419" t="str">
            <v>I2397</v>
          </cell>
          <cell r="B19419" t="str">
            <v>PISTOLA WALSYVA</v>
          </cell>
          <cell r="C19419" t="str">
            <v>UN</v>
          </cell>
          <cell r="D19419">
            <v>1061.98</v>
          </cell>
        </row>
        <row r="19420">
          <cell r="A19420" t="str">
            <v>I4015</v>
          </cell>
          <cell r="B19420" t="str">
            <v>PLACA  REDUÇÃO DN 100 x 50 PN10</v>
          </cell>
          <cell r="C19420" t="str">
            <v>UN</v>
          </cell>
          <cell r="D19420">
            <v>124.29</v>
          </cell>
        </row>
        <row r="19421">
          <cell r="A19421" t="str">
            <v>I4032</v>
          </cell>
          <cell r="B19421" t="str">
            <v>PLACA  REDUÇÃO DN 1000 x 700 PN10</v>
          </cell>
          <cell r="C19421" t="str">
            <v>UN</v>
          </cell>
          <cell r="D19421">
            <v>5408.73</v>
          </cell>
        </row>
        <row r="19422">
          <cell r="A19422" t="str">
            <v>I4033</v>
          </cell>
          <cell r="B19422" t="str">
            <v>PLACA  REDUÇÃO DN 1000 x 800 PN10</v>
          </cell>
          <cell r="C19422" t="str">
            <v>UN</v>
          </cell>
          <cell r="D19422">
            <v>5562.78</v>
          </cell>
        </row>
        <row r="19423">
          <cell r="A19423" t="str">
            <v>I4017</v>
          </cell>
          <cell r="B19423" t="str">
            <v>PLACA  REDUÇÃO DN 200 x 100 PN10</v>
          </cell>
          <cell r="C19423" t="str">
            <v>UN</v>
          </cell>
          <cell r="D19423">
            <v>464.44</v>
          </cell>
        </row>
        <row r="19424">
          <cell r="A19424" t="str">
            <v>I4016</v>
          </cell>
          <cell r="B19424" t="str">
            <v>PLACA  REDUÇÃO DN 200 x 75 PN10</v>
          </cell>
          <cell r="C19424" t="str">
            <v>UN</v>
          </cell>
          <cell r="D19424">
            <v>288.82</v>
          </cell>
        </row>
        <row r="19425">
          <cell r="A19425" t="str">
            <v>I7135</v>
          </cell>
          <cell r="B19425" t="str">
            <v>PLACA  REDUÇÃO DN 200 x 80 PN10</v>
          </cell>
          <cell r="C19425" t="str">
            <v>UN</v>
          </cell>
          <cell r="D19425">
            <v>287.77999999999997</v>
          </cell>
        </row>
        <row r="19426">
          <cell r="A19426" t="str">
            <v>I4018</v>
          </cell>
          <cell r="B19426" t="str">
            <v>PLACA  REDUÇÃO DN 250 x 200 PN10</v>
          </cell>
          <cell r="C19426" t="str">
            <v>UN</v>
          </cell>
          <cell r="D19426">
            <v>787.29</v>
          </cell>
        </row>
        <row r="19427">
          <cell r="A19427" t="str">
            <v>I4019</v>
          </cell>
          <cell r="B19427" t="str">
            <v>PLACA  REDUÇÃO DN 350 x 150 PN10</v>
          </cell>
          <cell r="C19427" t="str">
            <v>UN</v>
          </cell>
          <cell r="D19427">
            <v>930.68</v>
          </cell>
        </row>
        <row r="19428">
          <cell r="A19428" t="str">
            <v>I4020</v>
          </cell>
          <cell r="B19428" t="str">
            <v>PLACA  REDUÇÃO DN 350 x 250 PN10</v>
          </cell>
          <cell r="C19428" t="str">
            <v>UN</v>
          </cell>
          <cell r="D19428">
            <v>956.15</v>
          </cell>
        </row>
        <row r="19429">
          <cell r="A19429" t="str">
            <v>I4021</v>
          </cell>
          <cell r="B19429" t="str">
            <v>PLACA  REDUÇÃO DN 400 x 150 PN10</v>
          </cell>
          <cell r="C19429" t="str">
            <v>UN</v>
          </cell>
          <cell r="D19429">
            <v>986.62</v>
          </cell>
        </row>
        <row r="19430">
          <cell r="A19430" t="str">
            <v>I4022</v>
          </cell>
          <cell r="B19430" t="str">
            <v>PLACA  REDUÇÃO DN 400 x 200 PN10</v>
          </cell>
          <cell r="C19430" t="str">
            <v>UN</v>
          </cell>
          <cell r="D19430">
            <v>1015.55</v>
          </cell>
        </row>
        <row r="19431">
          <cell r="A19431" t="str">
            <v>I4023</v>
          </cell>
          <cell r="B19431" t="str">
            <v>PLACA  REDUÇÃO DN 400 x 250 PN10</v>
          </cell>
          <cell r="C19431" t="str">
            <v>UN</v>
          </cell>
          <cell r="D19431">
            <v>1056</v>
          </cell>
        </row>
        <row r="19432">
          <cell r="A19432" t="str">
            <v>I4024</v>
          </cell>
          <cell r="B19432" t="str">
            <v>PLACA  REDUÇÃO DN 400 x 300 PN10</v>
          </cell>
          <cell r="C19432" t="str">
            <v>UN</v>
          </cell>
          <cell r="D19432">
            <v>1076.3399999999999</v>
          </cell>
        </row>
        <row r="19433">
          <cell r="A19433" t="str">
            <v>I4025</v>
          </cell>
          <cell r="B19433" t="str">
            <v>PLACA  REDUÇÃO DN 450 x 350 PN10</v>
          </cell>
          <cell r="C19433" t="str">
            <v>UN</v>
          </cell>
          <cell r="D19433">
            <v>879.42</v>
          </cell>
        </row>
        <row r="19434">
          <cell r="A19434" t="str">
            <v>I4026</v>
          </cell>
          <cell r="B19434" t="str">
            <v>PLACA  REDUÇÃO DN 500 x 350 PN10</v>
          </cell>
          <cell r="C19434" t="str">
            <v>UN</v>
          </cell>
          <cell r="D19434">
            <v>3222.27</v>
          </cell>
        </row>
        <row r="19435">
          <cell r="A19435" t="str">
            <v>I4027</v>
          </cell>
          <cell r="B19435" t="str">
            <v>PLACA  REDUÇÃO DN 500 x 400 PN10</v>
          </cell>
          <cell r="C19435" t="str">
            <v>UN</v>
          </cell>
          <cell r="D19435">
            <v>3518.53</v>
          </cell>
        </row>
        <row r="19436">
          <cell r="A19436" t="str">
            <v>I4029</v>
          </cell>
          <cell r="B19436" t="str">
            <v>PLACA  REDUÇÃO DN 600 x 450 PN10</v>
          </cell>
          <cell r="C19436" t="str">
            <v>UN</v>
          </cell>
          <cell r="D19436">
            <v>4478.57</v>
          </cell>
        </row>
        <row r="19437">
          <cell r="A19437" t="str">
            <v>I4030</v>
          </cell>
          <cell r="B19437" t="str">
            <v>PLACA  REDUÇÃO DN 700 x 500 PN10</v>
          </cell>
          <cell r="C19437" t="str">
            <v>UN</v>
          </cell>
          <cell r="D19437">
            <v>4589.68</v>
          </cell>
        </row>
        <row r="19438">
          <cell r="A19438" t="str">
            <v>I4031</v>
          </cell>
          <cell r="B19438" t="str">
            <v>PLACA  REDUÇÃO DN 900 x 700 PN10</v>
          </cell>
          <cell r="C19438" t="str">
            <v>UN</v>
          </cell>
          <cell r="D19438">
            <v>4653.09</v>
          </cell>
        </row>
        <row r="19439">
          <cell r="A19439" t="str">
            <v>I1664</v>
          </cell>
          <cell r="B19439" t="str">
            <v>PLACA 30X20CM 'NÃO MANOBRAR CHAVE EM CARGA'</v>
          </cell>
          <cell r="C19439" t="str">
            <v>UN</v>
          </cell>
          <cell r="D19439">
            <v>22.7</v>
          </cell>
        </row>
        <row r="19440">
          <cell r="A19440" t="str">
            <v>I1665</v>
          </cell>
          <cell r="B19440" t="str">
            <v>PLACA 30X20CM 'PERIGO DE MORTE - AT'</v>
          </cell>
          <cell r="C19440" t="str">
            <v>UN</v>
          </cell>
          <cell r="D19440">
            <v>22.7</v>
          </cell>
        </row>
        <row r="19441">
          <cell r="A19441" t="str">
            <v>I8101</v>
          </cell>
          <cell r="B19441" t="str">
            <v>PLACA DE APOIO TR 45</v>
          </cell>
          <cell r="C19441" t="str">
            <v>UN</v>
          </cell>
          <cell r="D19441">
            <v>31.4</v>
          </cell>
        </row>
        <row r="19442">
          <cell r="A19442" t="str">
            <v>I1667</v>
          </cell>
          <cell r="B19442" t="str">
            <v>PLACA DE CONCRETO CELULAR 5CM</v>
          </cell>
          <cell r="C19442" t="str">
            <v>M2</v>
          </cell>
          <cell r="D19442">
            <v>16.5</v>
          </cell>
        </row>
        <row r="19443">
          <cell r="A19443" t="str">
            <v>I8424</v>
          </cell>
          <cell r="B19443" t="str">
            <v>PLACA DE INAUGURAÇÃO DE OBRA (35x35)cm, EM AÇO INOX, COM IMPRESSÃO EM BAIXO RELEVO</v>
          </cell>
          <cell r="C19443" t="str">
            <v>UN</v>
          </cell>
          <cell r="D19443">
            <v>318.7</v>
          </cell>
        </row>
        <row r="19444">
          <cell r="A19444" t="str">
            <v>I1670</v>
          </cell>
          <cell r="B19444" t="str">
            <v>PLACA DE MÁRMORE PADRONIZADA 15X30CM</v>
          </cell>
          <cell r="C19444" t="str">
            <v>M2</v>
          </cell>
          <cell r="D19444">
            <v>175</v>
          </cell>
        </row>
        <row r="19445">
          <cell r="A19445" t="str">
            <v>I8890</v>
          </cell>
          <cell r="B19445" t="str">
            <v>PLACA DE PVC DE 2,00MX1,00M, ESP=25MM P/ FLOCULADOR C/ FUROS CONF. PROJETO</v>
          </cell>
          <cell r="C19445" t="str">
            <v>UN</v>
          </cell>
          <cell r="D19445">
            <v>1279.82</v>
          </cell>
        </row>
        <row r="19446">
          <cell r="A19446" t="str">
            <v>I8891</v>
          </cell>
          <cell r="B19446" t="str">
            <v>PLACA DE PVC DE 2,47MX0,75M, ESP=6MM P/ FLOCULADOR</v>
          </cell>
          <cell r="C19446" t="str">
            <v>UN</v>
          </cell>
          <cell r="D19446">
            <v>206.19</v>
          </cell>
        </row>
        <row r="19447">
          <cell r="A19447" t="str">
            <v>I8892</v>
          </cell>
          <cell r="B19447" t="str">
            <v>PLACA DE PVC DE 2,65MX0,75M, ESP=6MM P/ FLOCULADOR</v>
          </cell>
          <cell r="C19447" t="str">
            <v>UN</v>
          </cell>
          <cell r="D19447">
            <v>221.22</v>
          </cell>
        </row>
        <row r="19448">
          <cell r="A19448" t="str">
            <v>I8893</v>
          </cell>
          <cell r="B19448" t="str">
            <v>PLACA DE PVC DE 2,80MX0,75M, ESP=6MM P/ FLOCULADOR</v>
          </cell>
          <cell r="C19448" t="str">
            <v>UN</v>
          </cell>
          <cell r="D19448">
            <v>233.74</v>
          </cell>
        </row>
        <row r="19449">
          <cell r="A19449" t="str">
            <v>I8894</v>
          </cell>
          <cell r="B19449" t="str">
            <v>PLACA DE PVC DE 2,92MX0,75M, ESP=6MM P/ FLOCULADOR</v>
          </cell>
          <cell r="C19449" t="str">
            <v>UN</v>
          </cell>
          <cell r="D19449">
            <v>243.76</v>
          </cell>
        </row>
        <row r="19450">
          <cell r="A19450" t="str">
            <v>I8895</v>
          </cell>
          <cell r="B19450" t="str">
            <v>PLACA DE PVC DE 5,00MX0,65M, ESP=10MM P/ FLOCULADOR C/ FUROS</v>
          </cell>
          <cell r="C19450" t="str">
            <v>UN</v>
          </cell>
          <cell r="D19450">
            <v>1363.03</v>
          </cell>
        </row>
        <row r="19451">
          <cell r="A19451" t="str">
            <v>I2398</v>
          </cell>
          <cell r="B19451" t="str">
            <v>PLACA DE VENTILAÇÃO P/TELHA 49</v>
          </cell>
          <cell r="C19451" t="str">
            <v>UN</v>
          </cell>
          <cell r="D19451">
            <v>4.59</v>
          </cell>
        </row>
        <row r="19452">
          <cell r="A19452" t="str">
            <v>I2399</v>
          </cell>
          <cell r="B19452" t="str">
            <v>PLACA DE VENTILAÇÃO P/TELHA 90</v>
          </cell>
          <cell r="C19452" t="str">
            <v>UN</v>
          </cell>
          <cell r="D19452">
            <v>9.19</v>
          </cell>
        </row>
        <row r="19453">
          <cell r="A19453" t="str">
            <v>I8635</v>
          </cell>
          <cell r="B19453" t="str">
            <v>PLACA EM ACRÍLICO 60x40cm COM TEXTOS EM BRAILLE E ALTO RELEVO</v>
          </cell>
          <cell r="C19453" t="str">
            <v>UN</v>
          </cell>
          <cell r="D19453">
            <v>559.98</v>
          </cell>
        </row>
        <row r="19454">
          <cell r="A19454" t="str">
            <v>I6699</v>
          </cell>
          <cell r="B19454" t="str">
            <v>PLACA EM CHAPA GALV. C/ESTRUT. INT. METALON, PINT.ESMALTE SINT. E IMPRESSÃO EM VINIL 02 FACES</v>
          </cell>
          <cell r="C19454" t="str">
            <v>M2</v>
          </cell>
          <cell r="D19454">
            <v>332.2</v>
          </cell>
        </row>
        <row r="19455">
          <cell r="A19455" t="str">
            <v>I2400</v>
          </cell>
          <cell r="B19455" t="str">
            <v>PLACA EM CHAPA PRETA PARA OBRA</v>
          </cell>
          <cell r="C19455" t="str">
            <v>M2</v>
          </cell>
          <cell r="D19455">
            <v>65.14</v>
          </cell>
        </row>
        <row r="19456">
          <cell r="A19456" t="str">
            <v>I6632</v>
          </cell>
          <cell r="B19456" t="str">
            <v>PLACA EM FIBRA DE VIDRO ESP=3mm</v>
          </cell>
          <cell r="C19456" t="str">
            <v>M2</v>
          </cell>
          <cell r="D19456">
            <v>107.6</v>
          </cell>
        </row>
        <row r="19457">
          <cell r="A19457" t="str">
            <v>I1671</v>
          </cell>
          <cell r="B19457" t="str">
            <v>PLACA PRÉ-FABRICADA PARA MURO 200X50X3.5CM</v>
          </cell>
          <cell r="C19457" t="str">
            <v>UN</v>
          </cell>
          <cell r="D19457">
            <v>48.16</v>
          </cell>
        </row>
        <row r="19458">
          <cell r="A19458" t="str">
            <v>I1672</v>
          </cell>
          <cell r="B19458" t="str">
            <v>PLACA PRÉ-MOLDADA DE GRANILITE DE 3CM</v>
          </cell>
          <cell r="C19458" t="str">
            <v>M2</v>
          </cell>
          <cell r="D19458">
            <v>103.06</v>
          </cell>
        </row>
        <row r="19459">
          <cell r="A19459" t="str">
            <v>I4028</v>
          </cell>
          <cell r="B19459" t="str">
            <v>PLACA REDUÇÃO DN 600 x 150 PN10</v>
          </cell>
          <cell r="C19459" t="str">
            <v>UN</v>
          </cell>
          <cell r="D19459">
            <v>4410.43</v>
          </cell>
        </row>
        <row r="19460">
          <cell r="A19460" t="str">
            <v>I2695</v>
          </cell>
          <cell r="B19460" t="str">
            <v>PLACA REFLECTIVA DE ACO GALVANIZADO</v>
          </cell>
          <cell r="C19460" t="str">
            <v>M2</v>
          </cell>
          <cell r="D19460">
            <v>448.38</v>
          </cell>
        </row>
        <row r="19461">
          <cell r="A19461" t="str">
            <v>I2573</v>
          </cell>
          <cell r="B19461" t="str">
            <v>PLACA REFLETIVA DE AÇO GALVANIZADO C/PELICULA ANTI-PICHANTE</v>
          </cell>
          <cell r="C19461" t="str">
            <v>M2</v>
          </cell>
          <cell r="D19461">
            <v>482.36</v>
          </cell>
        </row>
        <row r="19462">
          <cell r="A19462" t="str">
            <v>I2696</v>
          </cell>
          <cell r="B19462" t="str">
            <v>PLACA REFLETIVA DE ALUMÍNIO</v>
          </cell>
          <cell r="C19462" t="str">
            <v>M2</v>
          </cell>
          <cell r="D19462">
            <v>474.42</v>
          </cell>
        </row>
        <row r="19463">
          <cell r="A19463" t="str">
            <v>I2572</v>
          </cell>
          <cell r="B19463" t="str">
            <v>PLACA REFLETIVA DE ALUMINIO C/PELICULA ANTI-PICHANTE</v>
          </cell>
          <cell r="C19463" t="str">
            <v>M2</v>
          </cell>
          <cell r="D19463">
            <v>508.39</v>
          </cell>
        </row>
        <row r="19464">
          <cell r="A19464" t="str">
            <v>I2697</v>
          </cell>
          <cell r="B19464" t="str">
            <v>PLACA REFLETIVA DE POLIÉSTER DE FIBRA DE VIDRO</v>
          </cell>
          <cell r="C19464" t="str">
            <v>M2</v>
          </cell>
          <cell r="D19464">
            <v>828.83</v>
          </cell>
        </row>
        <row r="19465">
          <cell r="A19465" t="str">
            <v>I2574</v>
          </cell>
          <cell r="B19465" t="str">
            <v>PLACA REFLETIVA DE POLIESTER DE FIBRA DE VIDRO C/PELICULA ANTI-PICHANTE</v>
          </cell>
          <cell r="C19465" t="str">
            <v>M2</v>
          </cell>
          <cell r="D19465">
            <v>862.8</v>
          </cell>
        </row>
        <row r="19466">
          <cell r="A19466" t="str">
            <v>I2698</v>
          </cell>
          <cell r="B19466" t="str">
            <v>PLACA SEMI REFLETIVA DE AÇO GALVANIZADO</v>
          </cell>
          <cell r="C19466" t="str">
            <v>M2</v>
          </cell>
          <cell r="D19466">
            <v>305.70999999999998</v>
          </cell>
        </row>
        <row r="19467">
          <cell r="A19467" t="str">
            <v>I2576</v>
          </cell>
          <cell r="B19467" t="str">
            <v>PLACA SEMI REFLETIVA DE AÇO GALVANIZADO C/PELICULA ANTI-PICHANTE</v>
          </cell>
          <cell r="C19467" t="str">
            <v>M2</v>
          </cell>
          <cell r="D19467">
            <v>339.69</v>
          </cell>
        </row>
        <row r="19468">
          <cell r="A19468" t="str">
            <v>I2699</v>
          </cell>
          <cell r="B19468" t="str">
            <v>PLACA SEMI REFLETIVA DE ALUMÍNIO</v>
          </cell>
          <cell r="C19468" t="str">
            <v>M2</v>
          </cell>
          <cell r="D19468">
            <v>442.72</v>
          </cell>
        </row>
        <row r="19469">
          <cell r="A19469" t="str">
            <v>I2575</v>
          </cell>
          <cell r="B19469" t="str">
            <v>PLACA SEMI REFLETIVA DE ALUMINIO C/PELICULA ANTI-PICHANTE</v>
          </cell>
          <cell r="C19469" t="str">
            <v>M2</v>
          </cell>
          <cell r="D19469">
            <v>476.69</v>
          </cell>
        </row>
        <row r="19470">
          <cell r="A19470" t="str">
            <v>I2700</v>
          </cell>
          <cell r="B19470" t="str">
            <v>PLACA SEMI REFLETIVA DE POLIÉSTER C/ FIBRA DE VIDRO</v>
          </cell>
          <cell r="C19470" t="str">
            <v>M2</v>
          </cell>
          <cell r="D19470">
            <v>721.26</v>
          </cell>
        </row>
        <row r="19471">
          <cell r="A19471" t="str">
            <v>I2577</v>
          </cell>
          <cell r="B19471" t="str">
            <v>PLACA SEMI REFLETIVA DE POLIESTER C/FIBRA DE VIDRO C/PELICULA ANTI-PICHANTE</v>
          </cell>
          <cell r="C19471" t="str">
            <v>M2</v>
          </cell>
          <cell r="D19471">
            <v>755.23</v>
          </cell>
        </row>
        <row r="19472">
          <cell r="A19472" t="str">
            <v>I7393</v>
          </cell>
          <cell r="B19472" t="str">
            <v>PLACA SUPORTE P/ LUMINÁRIA SN-05</v>
          </cell>
          <cell r="C19472" t="str">
            <v>UN</v>
          </cell>
          <cell r="D19472">
            <v>65.67</v>
          </cell>
        </row>
        <row r="19473">
          <cell r="A19473" t="str">
            <v>I8649</v>
          </cell>
          <cell r="B19473" t="str">
            <v>PLACAS COM BRAILLE PARA SINALIZAÇÃO TÁTIL</v>
          </cell>
          <cell r="C19473" t="str">
            <v>UN</v>
          </cell>
          <cell r="D19473">
            <v>46.54</v>
          </cell>
        </row>
        <row r="19474">
          <cell r="A19474" t="str">
            <v>I1674</v>
          </cell>
          <cell r="B19474" t="str">
            <v>PLAFONIER COM GLOBO LEITOSO 9'X4' TIPO BRASIL</v>
          </cell>
          <cell r="C19474" t="str">
            <v>UN</v>
          </cell>
          <cell r="D19474">
            <v>12.13</v>
          </cell>
        </row>
        <row r="19475">
          <cell r="A19475" t="str">
            <v>I7413</v>
          </cell>
          <cell r="B19475" t="str">
            <v>PLAQUETA DE IDENTIFICAÇÀO ALUM. 2,5x5,0</v>
          </cell>
          <cell r="C19475" t="str">
            <v>UN</v>
          </cell>
          <cell r="D19475">
            <v>6.33</v>
          </cell>
        </row>
        <row r="19476">
          <cell r="A19476" t="str">
            <v>I7957</v>
          </cell>
          <cell r="B19476" t="str">
            <v>PLATAFORMA "OFF-SHORE"</v>
          </cell>
          <cell r="C19476" t="str">
            <v>H</v>
          </cell>
          <cell r="D19476">
            <v>775</v>
          </cell>
        </row>
        <row r="19477">
          <cell r="A19477" t="str">
            <v>I8210</v>
          </cell>
          <cell r="B19477" t="str">
            <v>PLATAFORMA FLUTUANTE COMPLETA</v>
          </cell>
          <cell r="C19477" t="str">
            <v>H</v>
          </cell>
          <cell r="D19477">
            <v>632</v>
          </cell>
        </row>
        <row r="19478">
          <cell r="A19478" t="str">
            <v>I8209</v>
          </cell>
          <cell r="B19478" t="str">
            <v>PLATAFORMA TIPO "CANTITRAVELLER"</v>
          </cell>
          <cell r="C19478" t="str">
            <v>H</v>
          </cell>
          <cell r="D19478">
            <v>701</v>
          </cell>
        </row>
        <row r="19479">
          <cell r="A19479" t="str">
            <v>I8612</v>
          </cell>
          <cell r="B19479" t="str">
            <v>PLOTTER</v>
          </cell>
          <cell r="C19479" t="str">
            <v>UNxMÊS</v>
          </cell>
          <cell r="D19479">
            <v>320</v>
          </cell>
        </row>
        <row r="19480">
          <cell r="A19480" t="str">
            <v>I2692</v>
          </cell>
          <cell r="B19480" t="str">
            <v>PLOTTER</v>
          </cell>
          <cell r="C19480" t="str">
            <v>UN</v>
          </cell>
          <cell r="D19480">
            <v>19599</v>
          </cell>
        </row>
        <row r="19481">
          <cell r="A19481" t="str">
            <v>I0646</v>
          </cell>
          <cell r="B19481" t="str">
            <v>PLOTTER (CHI)</v>
          </cell>
          <cell r="C19481" t="str">
            <v>H</v>
          </cell>
          <cell r="D19481">
            <v>0.94499999999999995</v>
          </cell>
        </row>
        <row r="19482">
          <cell r="A19482" t="str">
            <v>I0760</v>
          </cell>
          <cell r="B19482" t="str">
            <v>PLOTTER (CHP)</v>
          </cell>
          <cell r="C19482" t="str">
            <v>H</v>
          </cell>
          <cell r="D19482">
            <v>4.1624999999999996</v>
          </cell>
        </row>
        <row r="19483">
          <cell r="A19483" t="str">
            <v>I6577</v>
          </cell>
          <cell r="B19483" t="str">
            <v>PLUG AÇO GALVANIZADO 2"</v>
          </cell>
          <cell r="C19483" t="str">
            <v>UN</v>
          </cell>
          <cell r="D19483">
            <v>8.7100000000000009</v>
          </cell>
        </row>
        <row r="19484">
          <cell r="A19484" t="str">
            <v>I1676</v>
          </cell>
          <cell r="B19484" t="str">
            <v>PLUG FERRO FUNDIDO 100MM (4')</v>
          </cell>
          <cell r="C19484" t="str">
            <v>UN</v>
          </cell>
          <cell r="D19484">
            <v>62.25</v>
          </cell>
        </row>
        <row r="19485">
          <cell r="A19485" t="str">
            <v>I1677</v>
          </cell>
          <cell r="B19485" t="str">
            <v>PLUG FERRO FUNDIDO 150MM (6')</v>
          </cell>
          <cell r="C19485" t="str">
            <v>UN</v>
          </cell>
          <cell r="D19485">
            <v>90.79</v>
          </cell>
        </row>
        <row r="19486">
          <cell r="A19486" t="str">
            <v>I1678</v>
          </cell>
          <cell r="B19486" t="str">
            <v>PLUG FERRO FUNDIDO 50MM (2')</v>
          </cell>
          <cell r="C19486" t="str">
            <v>UN</v>
          </cell>
          <cell r="D19486">
            <v>46.68</v>
          </cell>
        </row>
        <row r="19487">
          <cell r="A19487" t="str">
            <v>I1679</v>
          </cell>
          <cell r="B19487" t="str">
            <v>PLUG FERRO FUNDIDO 75MM (3')</v>
          </cell>
          <cell r="C19487" t="str">
            <v>UN</v>
          </cell>
          <cell r="D19487">
            <v>59.68</v>
          </cell>
        </row>
        <row r="19488">
          <cell r="A19488" t="str">
            <v>I3010</v>
          </cell>
          <cell r="B19488" t="str">
            <v>PLUG OCRE DN 100</v>
          </cell>
          <cell r="C19488" t="str">
            <v>UN</v>
          </cell>
          <cell r="D19488">
            <v>10.47</v>
          </cell>
        </row>
        <row r="19489">
          <cell r="A19489" t="str">
            <v>I3011</v>
          </cell>
          <cell r="B19489" t="str">
            <v>PLUG OCRE DN 125</v>
          </cell>
          <cell r="C19489" t="str">
            <v>UN</v>
          </cell>
          <cell r="D19489">
            <v>27.01</v>
          </cell>
        </row>
        <row r="19490">
          <cell r="A19490" t="str">
            <v>I3012</v>
          </cell>
          <cell r="B19490" t="str">
            <v>PLUG OCRE DN 150</v>
          </cell>
          <cell r="C19490" t="str">
            <v>UN</v>
          </cell>
          <cell r="D19490">
            <v>19.260000000000002</v>
          </cell>
        </row>
        <row r="19491">
          <cell r="A19491" t="str">
            <v>I3013</v>
          </cell>
          <cell r="B19491" t="str">
            <v>PLUG OCRE DN 200</v>
          </cell>
          <cell r="C19491" t="str">
            <v>UN</v>
          </cell>
          <cell r="D19491">
            <v>79.010000000000005</v>
          </cell>
        </row>
        <row r="19492">
          <cell r="A19492" t="str">
            <v>I3014</v>
          </cell>
          <cell r="B19492" t="str">
            <v>PLUG OCRE DN 250</v>
          </cell>
          <cell r="C19492" t="str">
            <v>UN</v>
          </cell>
          <cell r="D19492">
            <v>56.76</v>
          </cell>
        </row>
        <row r="19493">
          <cell r="A19493" t="str">
            <v>I3015</v>
          </cell>
          <cell r="B19493" t="str">
            <v>PLUG OCRE DN 300</v>
          </cell>
          <cell r="C19493" t="str">
            <v>UN</v>
          </cell>
          <cell r="D19493">
            <v>109.34</v>
          </cell>
        </row>
        <row r="19494">
          <cell r="A19494" t="str">
            <v>I3016</v>
          </cell>
          <cell r="B19494" t="str">
            <v>PLUG OCRE DN 350</v>
          </cell>
          <cell r="C19494" t="str">
            <v>UN</v>
          </cell>
          <cell r="D19494">
            <v>137.4</v>
          </cell>
        </row>
        <row r="19495">
          <cell r="A19495" t="str">
            <v>I3017</v>
          </cell>
          <cell r="B19495" t="str">
            <v>PLUG OCRE DN 400</v>
          </cell>
          <cell r="C19495" t="str">
            <v>UN</v>
          </cell>
          <cell r="D19495">
            <v>138.57</v>
          </cell>
        </row>
        <row r="19496">
          <cell r="A19496" t="str">
            <v>I2401</v>
          </cell>
          <cell r="B19496" t="str">
            <v>PLUG PVC COM ROSCA DE 3/4"</v>
          </cell>
          <cell r="C19496" t="str">
            <v>UN</v>
          </cell>
          <cell r="D19496">
            <v>0.5</v>
          </cell>
        </row>
        <row r="19497">
          <cell r="A19497" t="str">
            <v>I1680</v>
          </cell>
          <cell r="B19497" t="str">
            <v>PLUG PVC ESGOTO DE 100MM</v>
          </cell>
          <cell r="C19497" t="str">
            <v>UN</v>
          </cell>
          <cell r="D19497">
            <v>7.5</v>
          </cell>
        </row>
        <row r="19498">
          <cell r="A19498" t="str">
            <v>I1681</v>
          </cell>
          <cell r="B19498" t="str">
            <v>PLUG PVC ESGOTO DE 50MM</v>
          </cell>
          <cell r="C19498" t="str">
            <v>UN</v>
          </cell>
          <cell r="D19498">
            <v>2.6</v>
          </cell>
        </row>
        <row r="19499">
          <cell r="A19499" t="str">
            <v>I1682</v>
          </cell>
          <cell r="B19499" t="str">
            <v>PLUG PVC ESGOTO DE 75MM</v>
          </cell>
          <cell r="C19499" t="str">
            <v>UN</v>
          </cell>
          <cell r="D19499">
            <v>5.8</v>
          </cell>
        </row>
        <row r="19500">
          <cell r="A19500" t="str">
            <v>I1683</v>
          </cell>
          <cell r="B19500" t="str">
            <v>PLUG TRIPOLAR ( 3P+T ) - 32A / 380V</v>
          </cell>
          <cell r="C19500" t="str">
            <v>UN</v>
          </cell>
          <cell r="D19500">
            <v>37.299999999999997</v>
          </cell>
        </row>
        <row r="19501">
          <cell r="A19501" t="str">
            <v>I1684</v>
          </cell>
          <cell r="B19501" t="str">
            <v>PO DE MARMORE</v>
          </cell>
          <cell r="C19501" t="str">
            <v>KG</v>
          </cell>
          <cell r="D19501">
            <v>0.25</v>
          </cell>
        </row>
        <row r="19502">
          <cell r="A19502" t="str">
            <v>I2403</v>
          </cell>
          <cell r="B19502" t="str">
            <v>PO DE PEDRA</v>
          </cell>
          <cell r="C19502" t="str">
            <v>M3</v>
          </cell>
          <cell r="D19502">
            <v>28.5</v>
          </cell>
        </row>
        <row r="19503">
          <cell r="A19503" t="str">
            <v>I1685</v>
          </cell>
          <cell r="B19503" t="str">
            <v>POCEIRO</v>
          </cell>
          <cell r="C19503" t="str">
            <v>H</v>
          </cell>
          <cell r="D19503">
            <v>6.49</v>
          </cell>
        </row>
        <row r="19504">
          <cell r="A19504" t="str">
            <v>I6097</v>
          </cell>
          <cell r="B19504" t="str">
            <v>POÇO DE VISITA PRE-MOLDADO CONF. PROJETO CAGECE</v>
          </cell>
          <cell r="C19504" t="str">
            <v>UN</v>
          </cell>
          <cell r="D19504">
            <v>574.20000000000005</v>
          </cell>
        </row>
        <row r="19505">
          <cell r="A19505" t="str">
            <v>I7919</v>
          </cell>
          <cell r="B19505" t="str">
            <v>POLIESTIRENO EXPANDIDO (ISOPOR) EM CAIXÃO PERDIDO</v>
          </cell>
          <cell r="C19505" t="str">
            <v>M3</v>
          </cell>
          <cell r="D19505">
            <v>172.88</v>
          </cell>
        </row>
        <row r="19506">
          <cell r="A19506" t="str">
            <v>I1686</v>
          </cell>
          <cell r="B19506" t="str">
            <v>POLIESTIRENO EXPANDIDO DE 5CM (ISOPOR)</v>
          </cell>
          <cell r="C19506" t="str">
            <v>M2</v>
          </cell>
          <cell r="D19506">
            <v>33.33</v>
          </cell>
        </row>
        <row r="19507">
          <cell r="A19507" t="str">
            <v>I7920</v>
          </cell>
          <cell r="B19507" t="str">
            <v>POLIMENTO EM CONCRETO NIVELADO À LASER</v>
          </cell>
          <cell r="C19507" t="str">
            <v>M2</v>
          </cell>
          <cell r="D19507">
            <v>11.75</v>
          </cell>
        </row>
        <row r="19508">
          <cell r="A19508" t="str">
            <v>I8941</v>
          </cell>
          <cell r="B19508" t="str">
            <v>POLÍMERO CATIÔNICO</v>
          </cell>
          <cell r="C19508" t="str">
            <v>L</v>
          </cell>
          <cell r="D19508">
            <v>14.92</v>
          </cell>
        </row>
        <row r="19509">
          <cell r="A19509" t="str">
            <v>I7970</v>
          </cell>
          <cell r="B19509" t="str">
            <v>POLTRONA C/ BASE DE ASSENTO REBATÍVEL, ACABAMENTO METÁLICO EM PINTURA PÓ EPOXE PRETO FOSCO, REVESTIMENTO EM LÃ FLORA, EQUIPADA C/ PRANCHETA E BRAÇO (FORNECIMENTO E MONTAGEM)</v>
          </cell>
          <cell r="C19509" t="str">
            <v>UN</v>
          </cell>
          <cell r="D19509">
            <v>1449.53</v>
          </cell>
        </row>
        <row r="19510">
          <cell r="A19510" t="str">
            <v>I1687</v>
          </cell>
          <cell r="B19510" t="str">
            <v>PONTA DE LANÇA METÁLICA EM EXTREMIDADES</v>
          </cell>
          <cell r="C19510" t="str">
            <v>M</v>
          </cell>
          <cell r="D19510">
            <v>59.35</v>
          </cell>
        </row>
        <row r="19511">
          <cell r="A19511" t="str">
            <v>I1688</v>
          </cell>
          <cell r="B19511" t="str">
            <v>PONTA PLÁSTICA</v>
          </cell>
          <cell r="C19511" t="str">
            <v>UN</v>
          </cell>
          <cell r="D19511">
            <v>2.57</v>
          </cell>
        </row>
        <row r="19512">
          <cell r="A19512" t="str">
            <v>I1691</v>
          </cell>
          <cell r="B19512" t="str">
            <v>PONTALETE / BARROTE DE 3"x3"</v>
          </cell>
          <cell r="C19512" t="str">
            <v>M</v>
          </cell>
          <cell r="D19512">
            <v>15.43</v>
          </cell>
        </row>
        <row r="19513">
          <cell r="A19513" t="str">
            <v>I0198</v>
          </cell>
          <cell r="B19513" t="str">
            <v>PONTALETE / BARROTE DE 3"x3" - APARELHADO</v>
          </cell>
          <cell r="C19513" t="str">
            <v>M</v>
          </cell>
          <cell r="D19513">
            <v>17.71</v>
          </cell>
        </row>
        <row r="19514">
          <cell r="A19514" t="str">
            <v>I1692</v>
          </cell>
          <cell r="B19514" t="str">
            <v>PONTE DE CRUZAMENTO EM CAIXAS DERIVAÇÃO/LIGACÃO</v>
          </cell>
          <cell r="C19514" t="str">
            <v>UN</v>
          </cell>
          <cell r="D19514">
            <v>9.02</v>
          </cell>
        </row>
        <row r="19515">
          <cell r="A19515" t="str">
            <v>I7458</v>
          </cell>
          <cell r="B19515" t="str">
            <v>PONTE ROLANTE</v>
          </cell>
          <cell r="C19515" t="str">
            <v>H</v>
          </cell>
          <cell r="D19515">
            <v>63</v>
          </cell>
        </row>
        <row r="19516">
          <cell r="A19516" t="str">
            <v>I8072</v>
          </cell>
          <cell r="B19516" t="str">
            <v>PORCA QUADRADA PARA PARAFUSO M16 x 2</v>
          </cell>
          <cell r="C19516" t="str">
            <v>UN</v>
          </cell>
          <cell r="D19516">
            <v>0.7</v>
          </cell>
        </row>
        <row r="19517">
          <cell r="A19517" t="str">
            <v>I1694</v>
          </cell>
          <cell r="B19517" t="str">
            <v>PORCA SEXTAVADA 1/4'</v>
          </cell>
          <cell r="C19517" t="str">
            <v>UN</v>
          </cell>
          <cell r="D19517">
            <v>9.5000000000000001E-2</v>
          </cell>
        </row>
        <row r="19518">
          <cell r="A19518" t="str">
            <v>I1695</v>
          </cell>
          <cell r="B19518" t="str">
            <v>PORCA SEXTAVADA 5/16'</v>
          </cell>
          <cell r="C19518" t="str">
            <v>UN</v>
          </cell>
          <cell r="D19518">
            <v>0.19</v>
          </cell>
        </row>
        <row r="19519">
          <cell r="A19519" t="str">
            <v>I8110</v>
          </cell>
          <cell r="B19519" t="str">
            <v>PORÇÃO DE SOLDA THERMIT TR 37 SOWOS 80</v>
          </cell>
          <cell r="C19519" t="str">
            <v>UN</v>
          </cell>
          <cell r="D19519">
            <v>129.96</v>
          </cell>
        </row>
        <row r="19520">
          <cell r="A19520" t="str">
            <v>I8108</v>
          </cell>
          <cell r="B19520" t="str">
            <v>PORÇÃO DE SOLDA THERMIT TR 45 SOWOS 80</v>
          </cell>
          <cell r="C19520" t="str">
            <v>UN</v>
          </cell>
          <cell r="D19520">
            <v>142.96</v>
          </cell>
        </row>
        <row r="19521">
          <cell r="A19521" t="str">
            <v>I6503</v>
          </cell>
          <cell r="B19521" t="str">
            <v>PORCELANATO NATURAL (FOSCO)</v>
          </cell>
          <cell r="C19521" t="str">
            <v>M2</v>
          </cell>
          <cell r="D19521">
            <v>27.5</v>
          </cell>
        </row>
        <row r="19522">
          <cell r="A19522" t="str">
            <v>I6501</v>
          </cell>
          <cell r="B19522" t="str">
            <v>PORCELANATO POLIDO</v>
          </cell>
          <cell r="C19522" t="str">
            <v>M2</v>
          </cell>
          <cell r="D19522">
            <v>56.65</v>
          </cell>
        </row>
        <row r="19523">
          <cell r="A19523" t="str">
            <v>I8248</v>
          </cell>
          <cell r="B19523" t="str">
            <v>PORTA 0,60 x 1,80 TIPO VENEZIANA</v>
          </cell>
          <cell r="C19523" t="str">
            <v>UN</v>
          </cell>
          <cell r="D19523">
            <v>602.51</v>
          </cell>
        </row>
        <row r="19524">
          <cell r="A19524" t="str">
            <v>I1697</v>
          </cell>
          <cell r="B19524" t="str">
            <v>PORTA COMPLETA BLINDOR/CHUMBO ( 0,60 X 2,10 )m</v>
          </cell>
          <cell r="C19524" t="str">
            <v>UN</v>
          </cell>
          <cell r="D19524">
            <v>919.64</v>
          </cell>
        </row>
        <row r="19525">
          <cell r="A19525" t="str">
            <v>I1698</v>
          </cell>
          <cell r="B19525" t="str">
            <v>PORTA COMPLETA BLINDOR/CHUMBO ( 0,80 X 2,10 )m</v>
          </cell>
          <cell r="C19525" t="str">
            <v>UN</v>
          </cell>
          <cell r="D19525">
            <v>1056.25</v>
          </cell>
        </row>
        <row r="19526">
          <cell r="A19526" t="str">
            <v>I1696</v>
          </cell>
          <cell r="B19526" t="str">
            <v>PORTA COMPLETA BLINDOR/CHUMBO ( 1,20 X 2,10 )m</v>
          </cell>
          <cell r="C19526" t="str">
            <v>UN</v>
          </cell>
          <cell r="D19526">
            <v>1368.77</v>
          </cell>
        </row>
        <row r="19527">
          <cell r="A19527" t="str">
            <v>I1700</v>
          </cell>
          <cell r="B19527" t="str">
            <v>PORTA CORTA-FOGO (0,80X2,10)m</v>
          </cell>
          <cell r="C19527" t="str">
            <v>UN</v>
          </cell>
          <cell r="D19527">
            <v>878.32</v>
          </cell>
        </row>
        <row r="19528">
          <cell r="A19528" t="str">
            <v>I1699</v>
          </cell>
          <cell r="B19528" t="str">
            <v>PORTA CORTA-FOGO (1,60X2,10)m</v>
          </cell>
          <cell r="C19528" t="str">
            <v>UN</v>
          </cell>
          <cell r="D19528">
            <v>1482.53</v>
          </cell>
        </row>
        <row r="19529">
          <cell r="A19529" t="str">
            <v>I1701</v>
          </cell>
          <cell r="B19529" t="str">
            <v>PORTA CORTA-FOGO DE CORRER INDUSTRIAL</v>
          </cell>
          <cell r="C19529" t="str">
            <v>M2</v>
          </cell>
          <cell r="D19529">
            <v>1367.55</v>
          </cell>
        </row>
        <row r="19530">
          <cell r="A19530" t="str">
            <v>I1703</v>
          </cell>
          <cell r="B19530" t="str">
            <v>PORTA DE AÇO DE CHAPA ONDULADA</v>
          </cell>
          <cell r="C19530" t="str">
            <v>M2</v>
          </cell>
          <cell r="D19530">
            <v>187.5</v>
          </cell>
        </row>
        <row r="19531">
          <cell r="A19531" t="str">
            <v>I1702</v>
          </cell>
          <cell r="B19531" t="str">
            <v>PORTA DE ALUMÍNIO</v>
          </cell>
          <cell r="C19531" t="str">
            <v>M2</v>
          </cell>
          <cell r="D19531">
            <v>313.67</v>
          </cell>
        </row>
        <row r="19532">
          <cell r="A19532" t="str">
            <v>I1704</v>
          </cell>
          <cell r="B19532" t="str">
            <v>PORTA DE FERRO EM CHAPA DUPLA N.14</v>
          </cell>
          <cell r="C19532" t="str">
            <v>M2</v>
          </cell>
          <cell r="D19532">
            <v>83.9</v>
          </cell>
        </row>
        <row r="19533">
          <cell r="A19533" t="str">
            <v>I1705</v>
          </cell>
          <cell r="B19533" t="str">
            <v>PORTA DE FICHA EMBUTIDA</v>
          </cell>
          <cell r="C19533" t="str">
            <v>M2</v>
          </cell>
          <cell r="D19533">
            <v>252.6</v>
          </cell>
        </row>
        <row r="19534">
          <cell r="A19534" t="str">
            <v>I8577</v>
          </cell>
          <cell r="B19534" t="str">
            <v>PORTA DE MUIRACATIARA 0,60x2,10x0,03</v>
          </cell>
          <cell r="C19534" t="str">
            <v>UN</v>
          </cell>
          <cell r="D19534">
            <v>271</v>
          </cell>
        </row>
        <row r="19535">
          <cell r="A19535" t="str">
            <v>I8412</v>
          </cell>
          <cell r="B19535" t="str">
            <v>PORTA DENTE P/ FRESADORA</v>
          </cell>
          <cell r="C19535" t="str">
            <v>UN</v>
          </cell>
          <cell r="D19535">
            <v>210.66</v>
          </cell>
        </row>
        <row r="19536">
          <cell r="A19536" t="str">
            <v>I8416</v>
          </cell>
          <cell r="B19536" t="str">
            <v>PORTA DENTES P/ RECICLADORA</v>
          </cell>
          <cell r="C19536" t="str">
            <v>UN</v>
          </cell>
          <cell r="D19536">
            <v>225.32</v>
          </cell>
        </row>
        <row r="19537">
          <cell r="A19537" t="str">
            <v>I8342</v>
          </cell>
          <cell r="B19537" t="str">
            <v>PORTA EM ALUMÍNIO ANODIZADO NATURAL/FOSCO, DE ABRIR, COM BANDEIROLA E/OU PEITORIL, SEM VIDRO</v>
          </cell>
          <cell r="C19537" t="str">
            <v>M2</v>
          </cell>
          <cell r="D19537">
            <v>319.5</v>
          </cell>
        </row>
        <row r="19538">
          <cell r="A19538" t="str">
            <v>I8341</v>
          </cell>
          <cell r="B19538" t="str">
            <v>PORTA EM ALUMÍNIO ANODIZADO NATURAL/FOSCO, DE ABRIR, SEM BANDEIROLA E/OU PEITORIL, SEM VIDRO</v>
          </cell>
          <cell r="C19538" t="str">
            <v>M2</v>
          </cell>
          <cell r="D19538">
            <v>287.60000000000002</v>
          </cell>
        </row>
        <row r="19539">
          <cell r="A19539" t="str">
            <v>I8340</v>
          </cell>
          <cell r="B19539" t="str">
            <v>PORTA EM ALUMÍNIO ANODIZADO NATURAL/FOSCO, DE CORRER, COM BANDEIROLA E/OU PEITORIL, SEM VIDRO</v>
          </cell>
          <cell r="C19539" t="str">
            <v>M2</v>
          </cell>
          <cell r="D19539">
            <v>311.57</v>
          </cell>
        </row>
        <row r="19540">
          <cell r="A19540" t="str">
            <v>I8338</v>
          </cell>
          <cell r="B19540" t="str">
            <v>PORTA EM ALUMÍNIO ANODIZADO NATURAL/FOSCO, DE CORRER, SEM BANDEIROLA E/OU PEITORIL, SEM VIDRO</v>
          </cell>
          <cell r="C19540" t="str">
            <v>M2</v>
          </cell>
          <cell r="D19540">
            <v>283.60000000000002</v>
          </cell>
        </row>
        <row r="19541">
          <cell r="A19541" t="str">
            <v>I8348</v>
          </cell>
          <cell r="B19541" t="str">
            <v>PORTA EM ALUMÍNIO ANODIZADO PRETO, DE ABRIR, COM BANDEIROLA E/OU PEITORIL, SEM VIDRO</v>
          </cell>
          <cell r="C19541" t="str">
            <v>M2</v>
          </cell>
          <cell r="D19541">
            <v>351.5</v>
          </cell>
        </row>
        <row r="19542">
          <cell r="A19542" t="str">
            <v>I8347</v>
          </cell>
          <cell r="B19542" t="str">
            <v>PORTA EM ALUMÍNIO ANODIZADO PRETO, DE ABRIR, SEM BANDEIROLA E/OU PEITORIL, SEM VIDRO</v>
          </cell>
          <cell r="C19542" t="str">
            <v>M2</v>
          </cell>
          <cell r="D19542">
            <v>319.5</v>
          </cell>
        </row>
        <row r="19543">
          <cell r="A19543" t="str">
            <v>I8346</v>
          </cell>
          <cell r="B19543" t="str">
            <v>PORTA EM ALUMÍNIO ANODIZADO PRETO, DE CORRER, COM BANDEIROLA E/OU PEITORIL, SEM VIDRO</v>
          </cell>
          <cell r="C19543" t="str">
            <v>M2</v>
          </cell>
          <cell r="D19543">
            <v>330.2</v>
          </cell>
        </row>
        <row r="19544">
          <cell r="A19544" t="str">
            <v>I8344</v>
          </cell>
          <cell r="B19544" t="str">
            <v>PORTA EM ALUMÍNIO ANODIZADO PRETO, DE CORRER, SEM BANDEIROLA E/OU PEITORIL, SEM VIDRO</v>
          </cell>
          <cell r="C19544" t="str">
            <v>M2</v>
          </cell>
          <cell r="D19544">
            <v>316.3</v>
          </cell>
        </row>
        <row r="19545">
          <cell r="A19545" t="str">
            <v>I6743</v>
          </cell>
          <cell r="B19545" t="str">
            <v>PORTA EM PVC P/DIVISÓRIA (0,80 X 2,10)M INCLUS. FECHADURA, DOBRADIÇA E REQUADRO ( FORNECIMENTO E MONTAGEM )</v>
          </cell>
          <cell r="C19545" t="str">
            <v>UN</v>
          </cell>
          <cell r="D19545">
            <v>306.33</v>
          </cell>
        </row>
        <row r="19546">
          <cell r="A19546" t="str">
            <v>I6742</v>
          </cell>
          <cell r="B19546" t="str">
            <v>PORTA EM PVC SANFONADA (0,80 X 2,10)M, INCLUS. PERFIL "U",  FECHO E TRILHO ( FORNECIMENTO E MONTAGEM )</v>
          </cell>
          <cell r="C19546" t="str">
            <v>UN</v>
          </cell>
          <cell r="D19546">
            <v>222.5</v>
          </cell>
        </row>
        <row r="19547">
          <cell r="A19547" t="str">
            <v>I6811</v>
          </cell>
          <cell r="B19547" t="str">
            <v>PORTA FRIGORIFICA TERMOISOLANTE DE ACIONAMENTO MANUAL C/AQUEC. DIM.:2100X1000X150MM - COLOCADA</v>
          </cell>
          <cell r="C19547" t="str">
            <v>UN</v>
          </cell>
          <cell r="D19547">
            <v>2756.78</v>
          </cell>
        </row>
        <row r="19548">
          <cell r="A19548" t="str">
            <v>I1706</v>
          </cell>
          <cell r="B19548" t="str">
            <v>PORTA LISA DE CEDRO 0.60X2.10M</v>
          </cell>
          <cell r="C19548" t="str">
            <v>UN</v>
          </cell>
          <cell r="D19548">
            <v>118</v>
          </cell>
        </row>
        <row r="19549">
          <cell r="A19549" t="str">
            <v>I1707</v>
          </cell>
          <cell r="B19549" t="str">
            <v>PORTA LISA DE CEDRO 0.70X2.10M</v>
          </cell>
          <cell r="C19549" t="str">
            <v>UN</v>
          </cell>
          <cell r="D19549">
            <v>138</v>
          </cell>
        </row>
        <row r="19550">
          <cell r="A19550" t="str">
            <v>I1708</v>
          </cell>
          <cell r="B19550" t="str">
            <v>PORTA LISA DE CEDRO 0.80X2.10M</v>
          </cell>
          <cell r="C19550" t="str">
            <v>UN</v>
          </cell>
          <cell r="D19550">
            <v>158</v>
          </cell>
        </row>
        <row r="19551">
          <cell r="A19551" t="str">
            <v>I1709</v>
          </cell>
          <cell r="B19551" t="str">
            <v>PORTA LISA DE CEDRO 0.90X2.10M</v>
          </cell>
          <cell r="C19551" t="str">
            <v>UN</v>
          </cell>
          <cell r="D19551">
            <v>177</v>
          </cell>
        </row>
        <row r="19552">
          <cell r="A19552" t="str">
            <v>I1710</v>
          </cell>
          <cell r="B19552" t="str">
            <v>PORTA LISA DE CEDRO 1.00X2.10M</v>
          </cell>
          <cell r="C19552" t="str">
            <v>UN</v>
          </cell>
          <cell r="D19552">
            <v>197</v>
          </cell>
        </row>
        <row r="19553">
          <cell r="A19553" t="str">
            <v>I1711</v>
          </cell>
          <cell r="B19553" t="str">
            <v>PORTA PAPEL DE LOUÇA BRANCA 15X15CM</v>
          </cell>
          <cell r="C19553" t="str">
            <v>UN</v>
          </cell>
          <cell r="D19553">
            <v>19.7</v>
          </cell>
        </row>
        <row r="19554">
          <cell r="A19554" t="str">
            <v>I8670</v>
          </cell>
          <cell r="B19554" t="str">
            <v>PORTA PAPEL METÁLICO</v>
          </cell>
          <cell r="C19554" t="str">
            <v>UN</v>
          </cell>
          <cell r="D19554">
            <v>18</v>
          </cell>
        </row>
        <row r="19555">
          <cell r="A19555" t="str">
            <v>I8271</v>
          </cell>
          <cell r="B19555" t="str">
            <v>PORTA PARANÁ (0,60 x 2,10 m)</v>
          </cell>
          <cell r="C19555" t="str">
            <v>UN</v>
          </cell>
          <cell r="D19555">
            <v>68</v>
          </cell>
        </row>
        <row r="19556">
          <cell r="A19556" t="str">
            <v>I8272</v>
          </cell>
          <cell r="B19556" t="str">
            <v>PORTA PARANÁ (0,70 x 2,10 m)</v>
          </cell>
          <cell r="C19556" t="str">
            <v>UN</v>
          </cell>
          <cell r="D19556">
            <v>73.599999999999994</v>
          </cell>
        </row>
        <row r="19557">
          <cell r="A19557" t="str">
            <v>I8273</v>
          </cell>
          <cell r="B19557" t="str">
            <v>PORTA PARANÁ (0,80 x 2,10 m)</v>
          </cell>
          <cell r="C19557" t="str">
            <v>UN</v>
          </cell>
          <cell r="D19557">
            <v>80.001599999999996</v>
          </cell>
        </row>
        <row r="19558">
          <cell r="A19558" t="str">
            <v>I1712</v>
          </cell>
          <cell r="B19558" t="str">
            <v>PORTA SABÃO LÍQUIDO DE VIDRO</v>
          </cell>
          <cell r="C19558" t="str">
            <v>UN</v>
          </cell>
          <cell r="D19558">
            <v>13.22</v>
          </cell>
        </row>
        <row r="19559">
          <cell r="A19559" t="str">
            <v>I1713</v>
          </cell>
          <cell r="B19559" t="str">
            <v>PORTA SASAZAKI-VENEZIANA, INCLUS. BATENTES E FERRAGENS</v>
          </cell>
          <cell r="C19559" t="str">
            <v>M2</v>
          </cell>
          <cell r="D19559">
            <v>202.65</v>
          </cell>
        </row>
        <row r="19560">
          <cell r="A19560" t="str">
            <v>I1714</v>
          </cell>
          <cell r="B19560" t="str">
            <v>PORTA TIPO EUCATEX - PADRÃO</v>
          </cell>
          <cell r="C19560" t="str">
            <v>UN</v>
          </cell>
          <cell r="D19560">
            <v>119.87</v>
          </cell>
        </row>
        <row r="19561">
          <cell r="A19561" t="str">
            <v>I6112</v>
          </cell>
          <cell r="B19561" t="str">
            <v>PORTA TIPO FICHA 0,60 X 2,10 M MADEIRA MISTA (PADRÃO MUTIRÃO)</v>
          </cell>
          <cell r="C19561" t="str">
            <v>UN</v>
          </cell>
          <cell r="D19561">
            <v>77.040000000000006</v>
          </cell>
        </row>
        <row r="19562">
          <cell r="A19562" t="str">
            <v>I6113</v>
          </cell>
          <cell r="B19562" t="str">
            <v>PORTA TIPO FICHA 0,80 X 2,10 M ROLADA MADEIRA MISTA (PADRÃO MUTIRÃO)</v>
          </cell>
          <cell r="C19562" t="str">
            <v>UN</v>
          </cell>
          <cell r="D19562">
            <v>105.34</v>
          </cell>
        </row>
        <row r="19563">
          <cell r="A19563" t="str">
            <v>I1715</v>
          </cell>
          <cell r="B19563" t="str">
            <v>PORTA TIPO PARANÁ</v>
          </cell>
          <cell r="C19563" t="str">
            <v>M2</v>
          </cell>
          <cell r="D19563">
            <v>47.62</v>
          </cell>
        </row>
        <row r="19564">
          <cell r="A19564" t="str">
            <v>I1716</v>
          </cell>
          <cell r="B19564" t="str">
            <v>PORTA TOALHA DE LOUÇA BRANCA</v>
          </cell>
          <cell r="C19564" t="str">
            <v>UN</v>
          </cell>
          <cell r="D19564">
            <v>15.37</v>
          </cell>
        </row>
        <row r="19565">
          <cell r="A19565" t="str">
            <v>I1717</v>
          </cell>
          <cell r="B19565" t="str">
            <v>PORTA TOALHA DE PAPEL - METÁLICO</v>
          </cell>
          <cell r="C19565" t="str">
            <v>UN</v>
          </cell>
          <cell r="D19565">
            <v>28.39</v>
          </cell>
        </row>
        <row r="19566">
          <cell r="A19566" t="str">
            <v>I6805</v>
          </cell>
          <cell r="B19566" t="str">
            <v>PORTÃO DE ALUMÍNIO ANODIZADO NATURAL, FECHAMENTO COM  LAMBRI BOLA E CORREDIÇO (FORNECIMENTO E MONTAGEM)</v>
          </cell>
          <cell r="C19566" t="str">
            <v>M2</v>
          </cell>
          <cell r="D19566">
            <v>285</v>
          </cell>
        </row>
        <row r="19567">
          <cell r="A19567" t="str">
            <v>I8249</v>
          </cell>
          <cell r="B19567" t="str">
            <v>PORTÃO EM ALUMÍNIO EM TUBOS DE 20 mm</v>
          </cell>
          <cell r="C19567" t="str">
            <v>M2</v>
          </cell>
          <cell r="D19567">
            <v>352.88</v>
          </cell>
        </row>
        <row r="19568">
          <cell r="A19568" t="str">
            <v>I6727</v>
          </cell>
          <cell r="B19568" t="str">
            <v>PORTÃO EM METALON E BARRA CHATA DE FERRO C/FECHADURA E DOBRADIÇAS, INCLUS. PINTURA ESMALTE SINTÉTICO</v>
          </cell>
          <cell r="C19568" t="str">
            <v>UN</v>
          </cell>
          <cell r="D19568">
            <v>290.39999999999998</v>
          </cell>
        </row>
        <row r="19569">
          <cell r="A19569" t="str">
            <v>I8436</v>
          </cell>
          <cell r="B19569" t="str">
            <v>PORTÃO TIPO BASCULANTE COM PAINÉIS NYLOFOR, EM AÇO REVESTIDO, COR VERDE - FORNECIMENTO E COLOCAÇÃO</v>
          </cell>
          <cell r="C19569" t="str">
            <v>M2</v>
          </cell>
          <cell r="D19569">
            <v>501.69</v>
          </cell>
        </row>
        <row r="19570">
          <cell r="A19570" t="str">
            <v>I8437</v>
          </cell>
          <cell r="B19570" t="str">
            <v>PORTÃO TIPO CORRER COM PAINÉIS NYLOFOR, EM AÇO REVESTIDO, COR VERDE - FORNECIMENTO E COLOCAÇÃO</v>
          </cell>
          <cell r="C19570" t="str">
            <v>M2</v>
          </cell>
          <cell r="D19570">
            <v>501.69</v>
          </cell>
        </row>
        <row r="19571">
          <cell r="A19571" t="str">
            <v>I8573</v>
          </cell>
          <cell r="B19571" t="str">
            <v>PÓRTICO</v>
          </cell>
          <cell r="C19571" t="str">
            <v>UN</v>
          </cell>
          <cell r="D19571">
            <v>37848.5</v>
          </cell>
        </row>
        <row r="19572">
          <cell r="A19572" t="str">
            <v>I7486</v>
          </cell>
          <cell r="B19572" t="str">
            <v>PÓRTICO 27 TON</v>
          </cell>
          <cell r="C19572" t="str">
            <v>H</v>
          </cell>
          <cell r="D19572">
            <v>63</v>
          </cell>
        </row>
        <row r="19573">
          <cell r="A19573" t="str">
            <v>I2530</v>
          </cell>
          <cell r="B19573" t="str">
            <v>PORTICO DUPLO</v>
          </cell>
          <cell r="C19573" t="str">
            <v>UN</v>
          </cell>
          <cell r="D19573">
            <v>32676.59</v>
          </cell>
        </row>
        <row r="19574">
          <cell r="A19574" t="str">
            <v>I2531</v>
          </cell>
          <cell r="B19574" t="str">
            <v>PORTICO SIMPLES</v>
          </cell>
          <cell r="C19574" t="str">
            <v>UN</v>
          </cell>
          <cell r="D19574">
            <v>23904.78</v>
          </cell>
        </row>
        <row r="19575">
          <cell r="A19575" t="str">
            <v>I6795</v>
          </cell>
          <cell r="B19575" t="str">
            <v>POSTE CONCRETO ARMADO CIRCULAR - H=12M</v>
          </cell>
          <cell r="C19575" t="str">
            <v>UN</v>
          </cell>
          <cell r="D19575">
            <v>877.26</v>
          </cell>
        </row>
        <row r="19576">
          <cell r="A19576" t="str">
            <v>I6518</v>
          </cell>
          <cell r="B19576" t="str">
            <v>POSTE CONCRETO ARMADO CIRCULAR, H = 22 m</v>
          </cell>
          <cell r="C19576" t="str">
            <v>UN</v>
          </cell>
          <cell r="D19576">
            <v>3942.02</v>
          </cell>
        </row>
        <row r="19577">
          <cell r="A19577" t="str">
            <v>I1718</v>
          </cell>
          <cell r="B19577" t="str">
            <v>POSTE DE ACO - 6MX4 1/2'</v>
          </cell>
          <cell r="C19577" t="str">
            <v>UN</v>
          </cell>
          <cell r="D19577">
            <v>206.82</v>
          </cell>
        </row>
        <row r="19578">
          <cell r="A19578" t="str">
            <v>I1719</v>
          </cell>
          <cell r="B19578" t="str">
            <v>POSTE DE CONCRETO 11MX400KG</v>
          </cell>
          <cell r="C19578" t="str">
            <v>UN</v>
          </cell>
          <cell r="D19578">
            <v>880.3</v>
          </cell>
        </row>
        <row r="19579">
          <cell r="A19579" t="str">
            <v>I1720</v>
          </cell>
          <cell r="B19579" t="str">
            <v>POSTE DE CONCRETO 8MX300KG</v>
          </cell>
          <cell r="C19579" t="str">
            <v>UN</v>
          </cell>
          <cell r="D19579">
            <v>542.9</v>
          </cell>
        </row>
        <row r="19580">
          <cell r="A19580" t="str">
            <v>I2405</v>
          </cell>
          <cell r="B19580" t="str">
            <v>POSTE DE CONCRETO DUPLO T 150/9</v>
          </cell>
          <cell r="C19580" t="str">
            <v>UN</v>
          </cell>
          <cell r="D19580">
            <v>420</v>
          </cell>
        </row>
        <row r="19581">
          <cell r="A19581" t="str">
            <v>I1721</v>
          </cell>
          <cell r="B19581" t="str">
            <v>POSTE DE FERRO, H= 2,80M C/GLOBO DE VIDRO</v>
          </cell>
          <cell r="C19581" t="str">
            <v>UN</v>
          </cell>
          <cell r="D19581">
            <v>236.5</v>
          </cell>
        </row>
        <row r="19582">
          <cell r="A19582" t="str">
            <v>I6694</v>
          </cell>
          <cell r="B19582" t="str">
            <v>POSTE METALICO CONICO RETO H=10.0m,  MOD. LP-531.B/100.GJ  - FAB.TROPICO OU SIMILAR</v>
          </cell>
          <cell r="C19582" t="str">
            <v>UN</v>
          </cell>
          <cell r="D19582">
            <v>631.5</v>
          </cell>
        </row>
        <row r="19583">
          <cell r="A19583" t="str">
            <v>I6696</v>
          </cell>
          <cell r="B19583" t="str">
            <v>POSTE METALICO DECORATIVO H=4.0m , MOD. LP-588.B/140.GJ - FAB.TROPICO OU SIMILAR</v>
          </cell>
          <cell r="C19583" t="str">
            <v>UN</v>
          </cell>
          <cell r="D19583">
            <v>414.64</v>
          </cell>
        </row>
        <row r="19584">
          <cell r="A19584" t="str">
            <v>I7504</v>
          </cell>
          <cell r="B19584" t="str">
            <v>POWER SUPLLY RACK MOUNT, 5 AMP FOR MODULAR PLC MOD. 1746 - P4 AB</v>
          </cell>
          <cell r="C19584" t="str">
            <v>UN</v>
          </cell>
          <cell r="D19584">
            <v>1964.74</v>
          </cell>
        </row>
        <row r="19585">
          <cell r="A19585" t="str">
            <v>I1723</v>
          </cell>
          <cell r="B19585" t="str">
            <v>PRANCHA 3 X 16 CM</v>
          </cell>
          <cell r="C19585" t="str">
            <v>M</v>
          </cell>
          <cell r="D19585">
            <v>14.3</v>
          </cell>
        </row>
        <row r="19586">
          <cell r="A19586" t="str">
            <v>I1349</v>
          </cell>
          <cell r="B19586" t="str">
            <v>PRANCHA 6 X 16 CM</v>
          </cell>
          <cell r="C19586" t="str">
            <v>M</v>
          </cell>
          <cell r="D19586">
            <v>17.600000000000001</v>
          </cell>
        </row>
        <row r="19587">
          <cell r="A19587" t="str">
            <v>I6682</v>
          </cell>
          <cell r="B19587" t="str">
            <v>PRANCHA DE MADEIRA MAÇARANDUBA (2,15X0,20X0,05)m</v>
          </cell>
          <cell r="C19587" t="str">
            <v>UN</v>
          </cell>
          <cell r="D19587">
            <v>112.5</v>
          </cell>
        </row>
        <row r="19588">
          <cell r="A19588" t="str">
            <v>I6681</v>
          </cell>
          <cell r="B19588" t="str">
            <v>PRANCHA DE MADEIRA MAÇARANDUBA (2,15X0,25X0,05)m</v>
          </cell>
          <cell r="C19588" t="str">
            <v>UN</v>
          </cell>
          <cell r="D19588">
            <v>143.08000000000001</v>
          </cell>
        </row>
        <row r="19589">
          <cell r="A19589" t="str">
            <v>I2407</v>
          </cell>
          <cell r="B19589" t="str">
            <v>PRANCHA EM MADEIRA DE LEI</v>
          </cell>
          <cell r="C19589" t="str">
            <v>M3</v>
          </cell>
          <cell r="D19589">
            <v>1893.16</v>
          </cell>
        </row>
        <row r="19590">
          <cell r="A19590" t="str">
            <v>I2532</v>
          </cell>
          <cell r="B19590" t="str">
            <v>PRANCHÃO DE 50MM X 300MM</v>
          </cell>
          <cell r="C19590" t="str">
            <v>M</v>
          </cell>
          <cell r="D19590">
            <v>28.4</v>
          </cell>
        </row>
        <row r="19591">
          <cell r="A19591" t="str">
            <v>I8956</v>
          </cell>
          <cell r="B19591" t="str">
            <v>PRANCHETA DE MADEIRA C/ PRENDEDOR DE METAL</v>
          </cell>
          <cell r="C19591" t="str">
            <v>UN</v>
          </cell>
          <cell r="D19591">
            <v>4.17</v>
          </cell>
        </row>
        <row r="19592">
          <cell r="A19592" t="str">
            <v>I1724</v>
          </cell>
          <cell r="B19592" t="str">
            <v>PREGO</v>
          </cell>
          <cell r="C19592" t="str">
            <v>KG</v>
          </cell>
          <cell r="D19592">
            <v>8.42</v>
          </cell>
        </row>
        <row r="19593">
          <cell r="A19593" t="str">
            <v>I2408</v>
          </cell>
          <cell r="B19593" t="str">
            <v>PREGO 1 1/2" x 14</v>
          </cell>
          <cell r="C19593" t="str">
            <v>KG</v>
          </cell>
          <cell r="D19593">
            <v>8.48</v>
          </cell>
        </row>
        <row r="19594">
          <cell r="A19594" t="str">
            <v>I2409</v>
          </cell>
          <cell r="B19594" t="str">
            <v>PREGO 1 1/4" x 14</v>
          </cell>
          <cell r="C19594" t="str">
            <v>KG</v>
          </cell>
          <cell r="D19594">
            <v>8.48</v>
          </cell>
        </row>
        <row r="19595">
          <cell r="A19595" t="str">
            <v>I2494</v>
          </cell>
          <cell r="B19595" t="str">
            <v>PREGO 12 x 12</v>
          </cell>
          <cell r="C19595" t="str">
            <v>KG</v>
          </cell>
          <cell r="D19595">
            <v>8.48</v>
          </cell>
        </row>
        <row r="19596">
          <cell r="A19596" t="str">
            <v>I1725</v>
          </cell>
          <cell r="B19596" t="str">
            <v>PREGO 15X15</v>
          </cell>
          <cell r="C19596" t="str">
            <v>KG</v>
          </cell>
          <cell r="D19596">
            <v>8.84</v>
          </cell>
        </row>
        <row r="19597">
          <cell r="A19597" t="str">
            <v>I1726</v>
          </cell>
          <cell r="B19597" t="str">
            <v>PREGO 16X24</v>
          </cell>
          <cell r="C19597" t="str">
            <v>KG</v>
          </cell>
          <cell r="D19597">
            <v>9.43</v>
          </cell>
        </row>
        <row r="19598">
          <cell r="A19598" t="str">
            <v>I1727</v>
          </cell>
          <cell r="B19598" t="str">
            <v>PREGO 18 X 27 C/ ANILHA DE PVC</v>
          </cell>
          <cell r="C19598" t="str">
            <v>UN</v>
          </cell>
          <cell r="D19598">
            <v>0.3</v>
          </cell>
        </row>
        <row r="19599">
          <cell r="A19599" t="str">
            <v>I1728</v>
          </cell>
          <cell r="B19599" t="str">
            <v>PREGO 18X27</v>
          </cell>
          <cell r="C19599" t="str">
            <v>KG</v>
          </cell>
          <cell r="D19599">
            <v>8.84</v>
          </cell>
        </row>
        <row r="19600">
          <cell r="A19600" t="str">
            <v>I1729</v>
          </cell>
          <cell r="B19600" t="str">
            <v>PREGO 18X27 GALVANIZADO</v>
          </cell>
          <cell r="C19600" t="str">
            <v>UN</v>
          </cell>
          <cell r="D19600">
            <v>0.1</v>
          </cell>
        </row>
        <row r="19601">
          <cell r="A19601" t="str">
            <v>I1730</v>
          </cell>
          <cell r="B19601" t="str">
            <v>PREGO 18X30</v>
          </cell>
          <cell r="C19601" t="str">
            <v>KG</v>
          </cell>
          <cell r="D19601">
            <v>9.5299999999999994</v>
          </cell>
        </row>
        <row r="19602">
          <cell r="A19602" t="str">
            <v>I1731</v>
          </cell>
          <cell r="B19602" t="str">
            <v>PREGO 19X33</v>
          </cell>
          <cell r="C19602" t="str">
            <v>KG</v>
          </cell>
          <cell r="D19602">
            <v>8.48</v>
          </cell>
        </row>
        <row r="19603">
          <cell r="A19603" t="str">
            <v>I2410</v>
          </cell>
          <cell r="B19603" t="str">
            <v>PREGO 2 1/2" x  10</v>
          </cell>
          <cell r="C19603" t="str">
            <v>KG</v>
          </cell>
          <cell r="D19603">
            <v>8.69</v>
          </cell>
        </row>
        <row r="19604">
          <cell r="A19604" t="str">
            <v>I1732</v>
          </cell>
          <cell r="B19604" t="str">
            <v>PREGO 22X48</v>
          </cell>
          <cell r="C19604" t="str">
            <v>KG</v>
          </cell>
          <cell r="D19604">
            <v>7.84</v>
          </cell>
        </row>
        <row r="19605">
          <cell r="A19605" t="str">
            <v>I1733</v>
          </cell>
          <cell r="B19605" t="str">
            <v>PRENDEDOR METÁLICO PARA PORTA</v>
          </cell>
          <cell r="C19605" t="str">
            <v>UN</v>
          </cell>
          <cell r="D19605">
            <v>13.1</v>
          </cell>
        </row>
        <row r="19606">
          <cell r="A19606" t="str">
            <v>I1734</v>
          </cell>
          <cell r="B19606" t="str">
            <v>PRIMER A BASE DE BORRACHA CLORADA</v>
          </cell>
          <cell r="C19606" t="str">
            <v>L</v>
          </cell>
          <cell r="D19606">
            <v>25.15</v>
          </cell>
        </row>
        <row r="19607">
          <cell r="A19607" t="str">
            <v>I1735</v>
          </cell>
          <cell r="B19607" t="str">
            <v>PRIMER A BASE DE EPOXI</v>
          </cell>
          <cell r="C19607" t="str">
            <v>L</v>
          </cell>
          <cell r="D19607">
            <v>27.5</v>
          </cell>
        </row>
        <row r="19608">
          <cell r="A19608" t="str">
            <v>I1736</v>
          </cell>
          <cell r="B19608" t="str">
            <v>PRIMER P/ MANTA FK</v>
          </cell>
          <cell r="C19608" t="str">
            <v>KG</v>
          </cell>
          <cell r="D19608">
            <v>3.68</v>
          </cell>
        </row>
        <row r="19609">
          <cell r="A19609" t="str">
            <v>I1737</v>
          </cell>
          <cell r="B19609" t="str">
            <v>PRIMER SINTÉTICO</v>
          </cell>
          <cell r="C19609" t="str">
            <v>L</v>
          </cell>
          <cell r="D19609">
            <v>18.84</v>
          </cell>
        </row>
        <row r="19610">
          <cell r="A19610" t="str">
            <v>I7936</v>
          </cell>
          <cell r="B19610" t="str">
            <v>PROJETOR EM ALUMÍNIO POLIDO COM REFLETOR EM ALUMÍNIO ANODIZADO E DIFUSOR EM VIDRO PLANO TEMPERADO TRANSPARENTE DIÂMETRO= 40CM PARA LÂMPADA VAPOR METÁLICO 400W MAIS REATOR E IGNITOR</v>
          </cell>
          <cell r="C19610" t="str">
            <v>UN</v>
          </cell>
          <cell r="D19610">
            <v>631.5</v>
          </cell>
        </row>
        <row r="19611">
          <cell r="A19611" t="str">
            <v>I7933</v>
          </cell>
          <cell r="B19611" t="str">
            <v>PROJETOR EMBUTIDO NO FORRO EM CHAPA DE AÇO PINTADA COM REFLETOR DE ALUMÍNIO ANODIZADO ALTO BRILHO E DIFUSOR EM VIDRO TRANSPARENTE TEMPERADO PARA LÂMPADA VAPOR METÁLICO 400W MAIS REATOR E IGNITOR</v>
          </cell>
          <cell r="C19611" t="str">
            <v>UN</v>
          </cell>
          <cell r="D19611">
            <v>357.45</v>
          </cell>
        </row>
        <row r="19612">
          <cell r="A19612" t="str">
            <v>I1738</v>
          </cell>
          <cell r="B19612" t="str">
            <v>PROJETOR EXTERNO COM ÂNGULO ELEV REGULÁVEL</v>
          </cell>
          <cell r="C19612" t="str">
            <v>UN</v>
          </cell>
          <cell r="D19612">
            <v>74.150000000000006</v>
          </cell>
        </row>
        <row r="19613">
          <cell r="A19613" t="str">
            <v>I8957</v>
          </cell>
          <cell r="B19613" t="str">
            <v>PROJETOR FECHADO, CORPO EM CHAPA DE ALUMÍNIO, COM ALOJAMENTO PARA EQUIPAMENTO AUXILIAR TEMPERADO, COM SOQUETE E40 PARA LÂMPADA MULTIVAPORES METÁLICOS DE 70W, COM REATOR DE ALTO FATOR DE POTÊNCIA</v>
          </cell>
          <cell r="C19613" t="str">
            <v>UN</v>
          </cell>
          <cell r="D19613">
            <v>134.72999999999999</v>
          </cell>
        </row>
        <row r="19614">
          <cell r="A19614" t="str">
            <v>I6193</v>
          </cell>
          <cell r="B19614" t="str">
            <v>PROJETOR PROVA EXPLOSÃO REF. MAC EXN 105/15 EM AÇO INOX</v>
          </cell>
          <cell r="C19614" t="str">
            <v>UN</v>
          </cell>
          <cell r="D19614">
            <v>2196.31</v>
          </cell>
        </row>
        <row r="19615">
          <cell r="A19615" t="str">
            <v>I1739</v>
          </cell>
          <cell r="B19615" t="str">
            <v>PROJETOR REF. MA - 331, FAB. REEME</v>
          </cell>
          <cell r="C19615" t="str">
            <v>UN</v>
          </cell>
          <cell r="D19615">
            <v>165</v>
          </cell>
        </row>
        <row r="19616">
          <cell r="A19616" t="str">
            <v>I1740</v>
          </cell>
          <cell r="B19616" t="str">
            <v>PROJETOR TIPO CANHÃO</v>
          </cell>
          <cell r="C19616" t="str">
            <v>UN</v>
          </cell>
          <cell r="D19616">
            <v>970.23</v>
          </cell>
        </row>
        <row r="19617">
          <cell r="A19617" t="str">
            <v>I1741</v>
          </cell>
          <cell r="B19617" t="str">
            <v>PROTECÃO ARMADURA C/INIBIDOR NITROPRIMER</v>
          </cell>
          <cell r="C19617" t="str">
            <v>M2</v>
          </cell>
          <cell r="D19617">
            <v>23.87</v>
          </cell>
        </row>
        <row r="19618">
          <cell r="A19618" t="str">
            <v>I8942</v>
          </cell>
          <cell r="B19618" t="str">
            <v>PROTETOR DE SURTOS, CLASSE I, 30KA</v>
          </cell>
          <cell r="C19618" t="str">
            <v>UN</v>
          </cell>
          <cell r="D19618">
            <v>47.57</v>
          </cell>
        </row>
        <row r="19619">
          <cell r="A19619" t="str">
            <v>I8943</v>
          </cell>
          <cell r="B19619" t="str">
            <v>PROTETOR DE SURTOS, CLASSE II, 5KA</v>
          </cell>
          <cell r="C19619" t="str">
            <v>UN</v>
          </cell>
          <cell r="D19619">
            <v>47.57</v>
          </cell>
        </row>
        <row r="19620">
          <cell r="A19620" t="str">
            <v>I8944</v>
          </cell>
          <cell r="B19620" t="str">
            <v>PROVETA GRADUADA 500ML</v>
          </cell>
          <cell r="C19620" t="str">
            <v>UN</v>
          </cell>
          <cell r="D19620">
            <v>30.57</v>
          </cell>
        </row>
        <row r="19621">
          <cell r="A19621" t="str">
            <v>I2580</v>
          </cell>
          <cell r="B19621" t="str">
            <v>PULVERIZADOR SOBRE PNEUS</v>
          </cell>
          <cell r="C19621" t="str">
            <v>UN</v>
          </cell>
          <cell r="D19621">
            <v>11977</v>
          </cell>
        </row>
        <row r="19622">
          <cell r="A19622" t="str">
            <v>I0647</v>
          </cell>
          <cell r="B19622" t="str">
            <v>PULVERIZADOR SOBRE PNEUS (CHI)</v>
          </cell>
          <cell r="C19622" t="str">
            <v>H</v>
          </cell>
          <cell r="D19622">
            <v>4.8357999999999999</v>
          </cell>
        </row>
        <row r="19623">
          <cell r="A19623" t="str">
            <v>I0761</v>
          </cell>
          <cell r="B19623" t="str">
            <v>PULVERIZADOR SOBRE PNEUS (CHP)</v>
          </cell>
          <cell r="C19623" t="str">
            <v>H</v>
          </cell>
          <cell r="D19623">
            <v>6.3372999999999999</v>
          </cell>
        </row>
        <row r="19624">
          <cell r="A19624" t="str">
            <v>I8190</v>
          </cell>
          <cell r="B19624" t="str">
            <v>PUNHO P/ PERFURATRIZ</v>
          </cell>
          <cell r="C19624" t="str">
            <v>UN</v>
          </cell>
          <cell r="D19624">
            <v>629.12</v>
          </cell>
        </row>
        <row r="19625">
          <cell r="A19625" t="str">
            <v>I1742</v>
          </cell>
          <cell r="B19625" t="str">
            <v>PURGADOR PLÁSTICO PARA ANCORAGEM</v>
          </cell>
          <cell r="C19625" t="str">
            <v>UN</v>
          </cell>
          <cell r="D19625">
            <v>4.5599999999999996</v>
          </cell>
        </row>
        <row r="19626">
          <cell r="A19626" t="str">
            <v>I1743</v>
          </cell>
          <cell r="B19626" t="str">
            <v>PUXADOR CONCHA (1606)</v>
          </cell>
          <cell r="C19626" t="str">
            <v>UN</v>
          </cell>
          <cell r="D19626">
            <v>28.9</v>
          </cell>
        </row>
        <row r="19627">
          <cell r="A19627" t="str">
            <v>I8639</v>
          </cell>
          <cell r="B19627" t="str">
            <v>PUXADOR HORIZONTAL/VERTICAL PARA PORTA</v>
          </cell>
          <cell r="C19627" t="str">
            <v>M</v>
          </cell>
          <cell r="D19627">
            <v>220.51</v>
          </cell>
        </row>
        <row r="19628">
          <cell r="A19628" t="str">
            <v>I1744</v>
          </cell>
          <cell r="B19628" t="str">
            <v>PUXADOR P/PORTAS DE MÓVEIS</v>
          </cell>
          <cell r="C19628" t="str">
            <v>UN</v>
          </cell>
          <cell r="D19628">
            <v>4.2</v>
          </cell>
        </row>
        <row r="19629">
          <cell r="A19629" t="str">
            <v>I2412</v>
          </cell>
          <cell r="B19629" t="str">
            <v>QUADRO DE DISTRIBUIÇÃO PARA 6 CIRCUITOS</v>
          </cell>
          <cell r="C19629" t="str">
            <v>UN</v>
          </cell>
          <cell r="D19629">
            <v>23.9</v>
          </cell>
        </row>
        <row r="19630">
          <cell r="A19630" t="str">
            <v>I1747</v>
          </cell>
          <cell r="B19630" t="str">
            <v>QUADRO DE DISTRIBUIÇÃO SOBREPOR ATÉ 6 DIVISÕES</v>
          </cell>
          <cell r="C19630" t="str">
            <v>UN</v>
          </cell>
          <cell r="D19630">
            <v>23.9</v>
          </cell>
        </row>
        <row r="19631">
          <cell r="A19631" t="str">
            <v>I1751</v>
          </cell>
          <cell r="B19631" t="str">
            <v>QUADRO DE FORÇA  (0,90 X 1,90 X 0,60)M</v>
          </cell>
          <cell r="C19631" t="str">
            <v>UN</v>
          </cell>
          <cell r="D19631">
            <v>2262</v>
          </cell>
        </row>
        <row r="19632">
          <cell r="A19632" t="str">
            <v>I1752</v>
          </cell>
          <cell r="B19632" t="str">
            <v>QUADRO DE FORÇA  (1,80 X 1,90 X 0,60)M</v>
          </cell>
          <cell r="C19632" t="str">
            <v>UN</v>
          </cell>
          <cell r="D19632">
            <v>4900.1000000000004</v>
          </cell>
        </row>
        <row r="19633">
          <cell r="A19633" t="str">
            <v>I2413</v>
          </cell>
          <cell r="B19633" t="str">
            <v>QUADRO DE MEDIÇÃO TRIFASICA EM POSTE</v>
          </cell>
          <cell r="C19633" t="str">
            <v>UN</v>
          </cell>
          <cell r="D19633">
            <v>263.2</v>
          </cell>
        </row>
        <row r="19634">
          <cell r="A19634" t="str">
            <v>I6424</v>
          </cell>
          <cell r="B19634" t="str">
            <v>QUADRO DE MEDIÇÃO TRIFÁSICO PADRÃO COELCE</v>
          </cell>
          <cell r="C19634" t="str">
            <v>UN</v>
          </cell>
          <cell r="D19634">
            <v>229.33</v>
          </cell>
        </row>
        <row r="19635">
          <cell r="A19635" t="str">
            <v>I1753</v>
          </cell>
          <cell r="B19635" t="str">
            <v>QUADRO DISTRIBUIÇÃO EMBUTIR, C/3 DIVISÕES</v>
          </cell>
          <cell r="C19635" t="str">
            <v>UN</v>
          </cell>
          <cell r="D19635">
            <v>12</v>
          </cell>
        </row>
        <row r="19636">
          <cell r="A19636" t="str">
            <v>I1754</v>
          </cell>
          <cell r="B19636" t="str">
            <v>QUADRO DISTRIBUIÇÃO LUZ 207X332X95MM</v>
          </cell>
          <cell r="C19636" t="str">
            <v>UN</v>
          </cell>
          <cell r="D19636">
            <v>123</v>
          </cell>
        </row>
        <row r="19637">
          <cell r="A19637" t="str">
            <v>I1755</v>
          </cell>
          <cell r="B19637" t="str">
            <v>QUADRO DISTRIBUIÇÃO LUZ 255X315X135MM</v>
          </cell>
          <cell r="C19637" t="str">
            <v>UN</v>
          </cell>
          <cell r="D19637">
            <v>151.02000000000001</v>
          </cell>
        </row>
        <row r="19638">
          <cell r="A19638" t="str">
            <v>I1756</v>
          </cell>
          <cell r="B19638" t="str">
            <v>QUADRO DISTRIBUIÇÃO LUZ 332X332X95MM</v>
          </cell>
          <cell r="C19638" t="str">
            <v>UN</v>
          </cell>
          <cell r="D19638">
            <v>123</v>
          </cell>
        </row>
        <row r="19639">
          <cell r="A19639" t="str">
            <v>I1757</v>
          </cell>
          <cell r="B19639" t="str">
            <v>QUADRO DISTRIBUIÇÃO LUZ 450X315X135MM</v>
          </cell>
          <cell r="C19639" t="str">
            <v>UN</v>
          </cell>
          <cell r="D19639">
            <v>208.67</v>
          </cell>
        </row>
        <row r="19640">
          <cell r="A19640" t="str">
            <v>I1758</v>
          </cell>
          <cell r="B19640" t="str">
            <v>QUADRO DISTRIBUIÇÃO LUZ 457X332X95MM</v>
          </cell>
          <cell r="C19640" t="str">
            <v>UN</v>
          </cell>
          <cell r="D19640">
            <v>148.27000000000001</v>
          </cell>
        </row>
        <row r="19641">
          <cell r="A19641" t="str">
            <v>I1759</v>
          </cell>
          <cell r="B19641" t="str">
            <v>QUADRO DISTRIBUIÇÃO LUZ 457X646X95MM</v>
          </cell>
          <cell r="C19641" t="str">
            <v>UN</v>
          </cell>
          <cell r="D19641">
            <v>349.91</v>
          </cell>
        </row>
        <row r="19642">
          <cell r="A19642" t="str">
            <v>I1760</v>
          </cell>
          <cell r="B19642" t="str">
            <v>QUADRO DISTRIBUIÇÃO LUZ 45X646X150MM</v>
          </cell>
          <cell r="C19642" t="str">
            <v>UN</v>
          </cell>
          <cell r="D19642">
            <v>343.7</v>
          </cell>
        </row>
        <row r="19643">
          <cell r="A19643" t="str">
            <v>I1761</v>
          </cell>
          <cell r="B19643" t="str">
            <v>QUADRO DISTRIBUIÇÃO LUZ 650X440X205MM</v>
          </cell>
          <cell r="C19643" t="str">
            <v>UN</v>
          </cell>
          <cell r="D19643">
            <v>329.5</v>
          </cell>
        </row>
        <row r="19644">
          <cell r="A19644" t="str">
            <v>I1762</v>
          </cell>
          <cell r="B19644" t="str">
            <v>QUADRO DISTRIBUIÇÃO LUZ 650X875X205MM</v>
          </cell>
          <cell r="C19644" t="str">
            <v>UN</v>
          </cell>
          <cell r="D19644">
            <v>478.31</v>
          </cell>
        </row>
        <row r="19645">
          <cell r="A19645" t="str">
            <v>I1746</v>
          </cell>
          <cell r="B19645" t="str">
            <v>QUADRO EM CHAPA 'TELEBRAS' 1200X1000X150MM</v>
          </cell>
          <cell r="C19645" t="str">
            <v>UN</v>
          </cell>
          <cell r="D19645">
            <v>335.51</v>
          </cell>
        </row>
        <row r="19646">
          <cell r="A19646" t="str">
            <v>I1748</v>
          </cell>
          <cell r="B19646" t="str">
            <v>QUADRO EM CHAPA 'TELEBRAS' 1200X1200X150MM</v>
          </cell>
          <cell r="C19646" t="str">
            <v>UN</v>
          </cell>
          <cell r="D19646">
            <v>451.56</v>
          </cell>
        </row>
        <row r="19647">
          <cell r="A19647" t="str">
            <v>I1749</v>
          </cell>
          <cell r="B19647" t="str">
            <v>QUADRO EM CHAPA 'TELEBRAS' 1200X1500X150MM</v>
          </cell>
          <cell r="C19647" t="str">
            <v>UN</v>
          </cell>
          <cell r="D19647">
            <v>453.86</v>
          </cell>
        </row>
        <row r="19648">
          <cell r="A19648" t="str">
            <v>I1750</v>
          </cell>
          <cell r="B19648" t="str">
            <v>QUADRO EM CHAPA 'TELEBRAS' 1200X1700X150MM</v>
          </cell>
          <cell r="C19648" t="str">
            <v>UN</v>
          </cell>
          <cell r="D19648">
            <v>710.08</v>
          </cell>
        </row>
        <row r="19649">
          <cell r="A19649" t="str">
            <v>I1763</v>
          </cell>
          <cell r="B19649" t="str">
            <v>QUADRO EM CHAPA 'TELEBRAS' 200X200X120MM</v>
          </cell>
          <cell r="C19649" t="str">
            <v>UN</v>
          </cell>
          <cell r="D19649">
            <v>26.86</v>
          </cell>
        </row>
        <row r="19650">
          <cell r="A19650" t="str">
            <v>I1764</v>
          </cell>
          <cell r="B19650" t="str">
            <v>QUADRO EM CHAPA 'TELEBRAS' 400X400X120MM</v>
          </cell>
          <cell r="C19650" t="str">
            <v>UN</v>
          </cell>
          <cell r="D19650">
            <v>62.75</v>
          </cell>
        </row>
        <row r="19651">
          <cell r="A19651" t="str">
            <v>I1765</v>
          </cell>
          <cell r="B19651" t="str">
            <v>QUADRO EM CHAPA 'TELEBRAS' 600X600X120MM</v>
          </cell>
          <cell r="C19651" t="str">
            <v>UN</v>
          </cell>
          <cell r="D19651">
            <v>110.34</v>
          </cell>
        </row>
        <row r="19652">
          <cell r="A19652" t="str">
            <v>I1766</v>
          </cell>
          <cell r="B19652" t="str">
            <v>QUADRO EM CHAPA 'TELEBRAS' 800X800X120MM</v>
          </cell>
          <cell r="C19652" t="str">
            <v>UN</v>
          </cell>
          <cell r="D19652">
            <v>198.31</v>
          </cell>
        </row>
        <row r="19653">
          <cell r="A19653" t="str">
            <v>I7423</v>
          </cell>
          <cell r="B19653" t="str">
            <v>QUADRO GERAL, COM BARRAMENTO - 15 kV, METÁLICO CHAPA 11MSG, PINTURA EPÓXI, 2,30 x 1,00 x 2,00</v>
          </cell>
          <cell r="C19653" t="str">
            <v>CJ</v>
          </cell>
          <cell r="D19653">
            <v>8922.49</v>
          </cell>
        </row>
        <row r="19654">
          <cell r="A19654" t="str">
            <v>I6129</v>
          </cell>
          <cell r="B19654" t="str">
            <v>QUADRO MEDIÇÃO PADRÃO COELCE (PADRÃO MUTIRÃO)</v>
          </cell>
          <cell r="C19654" t="str">
            <v>UN</v>
          </cell>
          <cell r="D19654">
            <v>44.8</v>
          </cell>
        </row>
        <row r="19655">
          <cell r="A19655" t="str">
            <v>I7477</v>
          </cell>
          <cell r="B19655" t="str">
            <v>QUADRO METÁLICO (600 x 400 x 400)mm</v>
          </cell>
          <cell r="C19655" t="str">
            <v>UN</v>
          </cell>
          <cell r="D19655">
            <v>1516.68</v>
          </cell>
        </row>
        <row r="19656">
          <cell r="A19656" t="str">
            <v>I7383</v>
          </cell>
          <cell r="B19656" t="str">
            <v>QUADRO METÁLICO 800x1054x360mm</v>
          </cell>
          <cell r="C19656" t="str">
            <v>UN</v>
          </cell>
          <cell r="D19656">
            <v>1959.57</v>
          </cell>
        </row>
        <row r="19657">
          <cell r="A19657" t="str">
            <v>I1767</v>
          </cell>
          <cell r="B19657" t="str">
            <v>QUADRO METÁLICO P/QGBT (1,90 X 0,90 X 0,60)M</v>
          </cell>
          <cell r="C19657" t="str">
            <v>UN</v>
          </cell>
          <cell r="D19657">
            <v>953.67</v>
          </cell>
        </row>
        <row r="19658">
          <cell r="A19658" t="str">
            <v>I1768</v>
          </cell>
          <cell r="B19658" t="str">
            <v>QUADRO P/ MEDIÇÃO PRIMÁRIA 15KV</v>
          </cell>
          <cell r="C19658" t="str">
            <v>UN</v>
          </cell>
          <cell r="D19658">
            <v>631</v>
          </cell>
        </row>
        <row r="19659">
          <cell r="A19659" t="str">
            <v>I1769</v>
          </cell>
          <cell r="B19659" t="str">
            <v>QUADRO P/MEDIÇÃO PRIMÁRIA 15KV HORO-SAZONAL</v>
          </cell>
          <cell r="C19659" t="str">
            <v>UN</v>
          </cell>
          <cell r="D19659">
            <v>631</v>
          </cell>
        </row>
        <row r="19660">
          <cell r="A19660" t="str">
            <v>I6828</v>
          </cell>
          <cell r="B19660" t="str">
            <v>RACK FECHADO 24 U's, 670mm PROFUNDIDADE PADRÃO 19"</v>
          </cell>
          <cell r="C19660" t="str">
            <v>UN</v>
          </cell>
          <cell r="D19660">
            <v>1702.4</v>
          </cell>
        </row>
        <row r="19661">
          <cell r="A19661" t="str">
            <v>I6827</v>
          </cell>
          <cell r="B19661" t="str">
            <v>RACK FECHADO 36 U's, 670mm PROFUNDIDADE PADRÃO 19"</v>
          </cell>
          <cell r="C19661" t="str">
            <v>UN</v>
          </cell>
          <cell r="D19661">
            <v>1915.36</v>
          </cell>
        </row>
        <row r="19662">
          <cell r="A19662" t="str">
            <v>I6826</v>
          </cell>
          <cell r="B19662" t="str">
            <v>RACK FECHADO 44 U's, 670mm PROFUNDIDADE PADRÃO 19"</v>
          </cell>
          <cell r="C19662" t="str">
            <v>UN</v>
          </cell>
          <cell r="D19662">
            <v>2285.63</v>
          </cell>
        </row>
        <row r="19663">
          <cell r="A19663" t="str">
            <v>I6362</v>
          </cell>
          <cell r="B19663" t="str">
            <v>RÁDIO VMF - 1W PORTÁTIL ICOM</v>
          </cell>
          <cell r="C19663" t="str">
            <v>UN</v>
          </cell>
          <cell r="D19663">
            <v>3228.52</v>
          </cell>
        </row>
        <row r="19664">
          <cell r="A19664" t="str">
            <v>I1770</v>
          </cell>
          <cell r="B19664" t="str">
            <v>RALO SECO PVC 10 CM</v>
          </cell>
          <cell r="C19664" t="str">
            <v>UN</v>
          </cell>
          <cell r="D19664">
            <v>6.8</v>
          </cell>
        </row>
        <row r="19665">
          <cell r="A19665" t="str">
            <v>I1771</v>
          </cell>
          <cell r="B19665" t="str">
            <v>RALO SIFONADO F.FUNDIDO DN 150MM</v>
          </cell>
          <cell r="C19665" t="str">
            <v>UN</v>
          </cell>
          <cell r="D19665">
            <v>26.8</v>
          </cell>
        </row>
        <row r="19666">
          <cell r="A19666" t="str">
            <v>I1772</v>
          </cell>
          <cell r="B19666" t="str">
            <v>RASPADOR</v>
          </cell>
          <cell r="C19666" t="str">
            <v>H</v>
          </cell>
          <cell r="D19666">
            <v>6.49</v>
          </cell>
        </row>
        <row r="19667">
          <cell r="A19667" t="str">
            <v>I8409</v>
          </cell>
          <cell r="B19667" t="str">
            <v>RASTELEIRO</v>
          </cell>
          <cell r="C19667" t="str">
            <v>H</v>
          </cell>
          <cell r="D19667">
            <v>4.7699999999999996</v>
          </cell>
        </row>
        <row r="19668">
          <cell r="A19668" t="str">
            <v>I8352</v>
          </cell>
          <cell r="B19668" t="str">
            <v>REATOR / IGNITOR</v>
          </cell>
          <cell r="C19668" t="str">
            <v>UN</v>
          </cell>
          <cell r="D19668">
            <v>36.200000000000003</v>
          </cell>
        </row>
        <row r="19669">
          <cell r="A19669" t="str">
            <v>I1780</v>
          </cell>
          <cell r="B19669" t="str">
            <v>REATOR AFP P/ LÂMP. FLORESC.</v>
          </cell>
          <cell r="C19669" t="str">
            <v>UN</v>
          </cell>
          <cell r="D19669">
            <v>23</v>
          </cell>
        </row>
        <row r="19670">
          <cell r="A19670" t="str">
            <v>I1773</v>
          </cell>
          <cell r="B19670" t="str">
            <v>REATOR AFP P/ LÂMP. FLUORESC. COMPACTA</v>
          </cell>
          <cell r="C19670" t="str">
            <v>UN</v>
          </cell>
          <cell r="D19670">
            <v>23</v>
          </cell>
        </row>
        <row r="19671">
          <cell r="A19671" t="str">
            <v>I1781</v>
          </cell>
          <cell r="B19671" t="str">
            <v>REATOR AFP P/ LÂMP. V. MERCÚRIO 250 W</v>
          </cell>
          <cell r="C19671" t="str">
            <v>UN</v>
          </cell>
          <cell r="D19671">
            <v>69.33</v>
          </cell>
        </row>
        <row r="19672">
          <cell r="A19672" t="str">
            <v>I1775</v>
          </cell>
          <cell r="B19672" t="str">
            <v>REATOR AFP P/ LÂMP. V. MERCÚRIO 400W</v>
          </cell>
          <cell r="C19672" t="str">
            <v>UN</v>
          </cell>
          <cell r="D19672">
            <v>85.32</v>
          </cell>
        </row>
        <row r="19673">
          <cell r="A19673" t="str">
            <v>I1777</v>
          </cell>
          <cell r="B19673" t="str">
            <v>REATOR AFP P/ LÂMP. V. METÁLICO 1000W</v>
          </cell>
          <cell r="C19673" t="str">
            <v>UN</v>
          </cell>
          <cell r="D19673">
            <v>367.4</v>
          </cell>
        </row>
        <row r="19674">
          <cell r="A19674" t="str">
            <v>I1778</v>
          </cell>
          <cell r="B19674" t="str">
            <v>REATOR AFP P/ LÂMP. V. METÁLICO 400W</v>
          </cell>
          <cell r="C19674" t="str">
            <v>UN</v>
          </cell>
          <cell r="D19674">
            <v>116.47</v>
          </cell>
        </row>
        <row r="19675">
          <cell r="A19675" t="str">
            <v>I1782</v>
          </cell>
          <cell r="B19675" t="str">
            <v>REATOR AFP P/ LÂMP. V. SÓDIO 360W</v>
          </cell>
          <cell r="C19675" t="str">
            <v>UN</v>
          </cell>
          <cell r="D19675">
            <v>122.3</v>
          </cell>
        </row>
        <row r="19676">
          <cell r="A19676" t="str">
            <v>I1776</v>
          </cell>
          <cell r="B19676" t="str">
            <v>REATOR AFP P/ LÂMP. V. SODIO 70W</v>
          </cell>
          <cell r="C19676" t="str">
            <v>UN</v>
          </cell>
          <cell r="D19676">
            <v>66.900000000000006</v>
          </cell>
        </row>
        <row r="19677">
          <cell r="A19677" t="str">
            <v>I6316</v>
          </cell>
          <cell r="B19677" t="str">
            <v>REATOR ANAERÓBIO EM FIBRA CAPACIDADE 100 m3/DIA</v>
          </cell>
          <cell r="C19677" t="str">
            <v>UN</v>
          </cell>
          <cell r="D19677">
            <v>123480.5</v>
          </cell>
        </row>
        <row r="19678">
          <cell r="A19678" t="str">
            <v>I6317</v>
          </cell>
          <cell r="B19678" t="str">
            <v>REATOR ANAERÓBIO EM FIBRA CAPACIDADE 145 m3/DIA</v>
          </cell>
          <cell r="C19678" t="str">
            <v>UN</v>
          </cell>
          <cell r="D19678">
            <v>136851</v>
          </cell>
        </row>
        <row r="19679">
          <cell r="A19679" t="str">
            <v>I6318</v>
          </cell>
          <cell r="B19679" t="str">
            <v>REATOR ANAERÓBIO EM FIBRA CAPACIDADE 180 m3/DIA</v>
          </cell>
          <cell r="C19679" t="str">
            <v>UN</v>
          </cell>
          <cell r="D19679">
            <v>175546.8</v>
          </cell>
        </row>
        <row r="19680">
          <cell r="A19680" t="str">
            <v>I6319</v>
          </cell>
          <cell r="B19680" t="str">
            <v>REATOR ANAERÓBIO EM FIBRA CAPACIDADE 270 m3/DIA</v>
          </cell>
          <cell r="C19680" t="str">
            <v>UN</v>
          </cell>
          <cell r="D19680">
            <v>212355</v>
          </cell>
        </row>
        <row r="19681">
          <cell r="A19681" t="str">
            <v>I6320</v>
          </cell>
          <cell r="B19681" t="str">
            <v>REATOR ANAERÓBIO EM FIBRA CAPACIDADE 350 m3/DIA</v>
          </cell>
          <cell r="C19681" t="str">
            <v>UN</v>
          </cell>
          <cell r="D19681">
            <v>287859</v>
          </cell>
        </row>
        <row r="19682">
          <cell r="A19682" t="str">
            <v>I6315</v>
          </cell>
          <cell r="B19682" t="str">
            <v>REATOR ANAERÓBIO EM FIBRA CAPACIDADE 80 m3/DIA</v>
          </cell>
          <cell r="C19682" t="str">
            <v>UN</v>
          </cell>
          <cell r="D19682">
            <v>95953</v>
          </cell>
        </row>
        <row r="19683">
          <cell r="A19683" t="str">
            <v>I1779</v>
          </cell>
          <cell r="B19683" t="str">
            <v>REATOR DUPLO  AFP P/ LÂMP. FLUORESC.</v>
          </cell>
          <cell r="C19683" t="str">
            <v>UN</v>
          </cell>
          <cell r="D19683">
            <v>32.17</v>
          </cell>
        </row>
        <row r="19684">
          <cell r="A19684" t="str">
            <v>I1783</v>
          </cell>
          <cell r="B19684" t="str">
            <v>REBITE DIAM.5MM COMPR. 12MM</v>
          </cell>
          <cell r="C19684" t="str">
            <v>UN</v>
          </cell>
          <cell r="D19684">
            <v>0.1</v>
          </cell>
        </row>
        <row r="19685">
          <cell r="A19685" t="str">
            <v>I1784</v>
          </cell>
          <cell r="B19685" t="str">
            <v>REBITES</v>
          </cell>
          <cell r="C19685" t="str">
            <v>KG</v>
          </cell>
          <cell r="D19685">
            <v>27.51</v>
          </cell>
        </row>
        <row r="19686">
          <cell r="A19686" t="str">
            <v>I7958</v>
          </cell>
          <cell r="B19686" t="str">
            <v>REBOCADOR - 300 HP</v>
          </cell>
          <cell r="C19686" t="str">
            <v>H</v>
          </cell>
          <cell r="D19686">
            <v>342</v>
          </cell>
        </row>
        <row r="19687">
          <cell r="A19687" t="str">
            <v>I8335</v>
          </cell>
          <cell r="B19687" t="str">
            <v>REBOCO DE GESSO SOBRE BLOCO DE CONCRETO E/OU TIJOLO CERÂMICO</v>
          </cell>
          <cell r="C19687" t="str">
            <v>M2</v>
          </cell>
          <cell r="D19687">
            <v>14.4</v>
          </cell>
        </row>
        <row r="19688">
          <cell r="A19688" t="str">
            <v>I8334</v>
          </cell>
          <cell r="B19688" t="str">
            <v>REBOCO DE GESSO SOBRE GESSO E/OU EMBOÇO</v>
          </cell>
          <cell r="C19688" t="str">
            <v>M2</v>
          </cell>
          <cell r="D19688">
            <v>11.27</v>
          </cell>
        </row>
        <row r="19689">
          <cell r="A19689" t="str">
            <v>I8113</v>
          </cell>
          <cell r="B19689" t="str">
            <v>REBOLO DE ESMERIL</v>
          </cell>
          <cell r="C19689" t="str">
            <v>UN</v>
          </cell>
          <cell r="D19689">
            <v>70.84</v>
          </cell>
        </row>
        <row r="19690">
          <cell r="A19690" t="str">
            <v>I7419</v>
          </cell>
          <cell r="B19690" t="str">
            <v>RECICLADORA À FRIO</v>
          </cell>
          <cell r="C19690" t="str">
            <v>UN</v>
          </cell>
          <cell r="D19690">
            <v>2177708</v>
          </cell>
        </row>
        <row r="19691">
          <cell r="A19691" t="str">
            <v>I7421</v>
          </cell>
          <cell r="B19691" t="str">
            <v>RECICLADORA À FRIO (CHI)</v>
          </cell>
          <cell r="C19691" t="str">
            <v>H</v>
          </cell>
          <cell r="D19691">
            <v>105.9</v>
          </cell>
        </row>
        <row r="19692">
          <cell r="A19692" t="str">
            <v>I7420</v>
          </cell>
          <cell r="B19692" t="str">
            <v>RECICLADORA À FRIO (CHP)</v>
          </cell>
          <cell r="C19692" t="str">
            <v>H</v>
          </cell>
          <cell r="D19692">
            <v>546.02250000000004</v>
          </cell>
        </row>
        <row r="19693">
          <cell r="A19693" t="str">
            <v>I1785</v>
          </cell>
          <cell r="B19693" t="str">
            <v>RECONSTITUIÇÃO ARGAM. C/GROUT - RENDEROC.RG.</v>
          </cell>
          <cell r="C19693" t="str">
            <v>M2</v>
          </cell>
          <cell r="D19693">
            <v>161.99</v>
          </cell>
        </row>
        <row r="19694">
          <cell r="A19694" t="str">
            <v>I1786</v>
          </cell>
          <cell r="B19694" t="str">
            <v>RECONSTITUIÇÃO ARGAM.POLIMERICA-RENDEROC.S</v>
          </cell>
          <cell r="C19694" t="str">
            <v>M2</v>
          </cell>
          <cell r="D19694">
            <v>89.28</v>
          </cell>
        </row>
        <row r="19695">
          <cell r="A19695" t="str">
            <v>I1787</v>
          </cell>
          <cell r="B19695" t="str">
            <v>RECONSTITUIÇÃO C/MICROCONCRETO FLUIDO-RENDEROC.LA</v>
          </cell>
          <cell r="C19695" t="str">
            <v>M2</v>
          </cell>
          <cell r="D19695">
            <v>843.04</v>
          </cell>
        </row>
        <row r="19696">
          <cell r="A19696" t="str">
            <v>I7509</v>
          </cell>
          <cell r="B19696" t="str">
            <v>REDE DE GÁS P/ COZINHA</v>
          </cell>
          <cell r="C19696" t="str">
            <v>M</v>
          </cell>
          <cell r="D19696">
            <v>18.32</v>
          </cell>
        </row>
        <row r="19697">
          <cell r="A19697" t="str">
            <v>I7944</v>
          </cell>
          <cell r="B19697" t="str">
            <v>REDE DE INSUFLAMENTO/RETORNO C/ DUTOS EM CHAPA GALVANIZADA, DEFLETORES, CHAVEAMENTOS, FIXAÇÕES, ISOLAMENTO TÉRMICO EM CHAPAS DE ISOPOR AUTO-EXTINGUÍVEL, DUTOS FLEXÍVEIS DE LIGAÇÃO ETC.</v>
          </cell>
          <cell r="C19697" t="str">
            <v>KG</v>
          </cell>
          <cell r="D19697">
            <v>10.119999999999999</v>
          </cell>
        </row>
        <row r="19698">
          <cell r="A19698" t="str">
            <v>I7940</v>
          </cell>
          <cell r="B19698" t="str">
            <v>REDE DE INSUFLAMENTO/RETORNO, C/ DUTOS EM CHAPA GALVANIZADA, DEFLETORES, CHAVEAMENTOS, FIXAÇÕES, ISOLAMENTO TÉRMICO EM MANTAS DE LÃ DE ROCHA OU VIDRO, DUTOS FLEXÍVEIS DE LIGAÇÃO ETC.</v>
          </cell>
          <cell r="C19698" t="str">
            <v>KG</v>
          </cell>
          <cell r="D19698">
            <v>13.07</v>
          </cell>
        </row>
        <row r="19699">
          <cell r="A19699" t="str">
            <v>I6777</v>
          </cell>
          <cell r="B19699" t="str">
            <v>REDUÇÃO AÇO ASTM A-120 ROSCÁVEL DE (1"x 1 1/2")  À (1"x 3/4")</v>
          </cell>
          <cell r="C19699" t="str">
            <v>UN</v>
          </cell>
          <cell r="D19699">
            <v>19.23</v>
          </cell>
        </row>
        <row r="19700">
          <cell r="A19700" t="str">
            <v>I6776</v>
          </cell>
          <cell r="B19700" t="str">
            <v>REDUÇÃO AÇO ASTM A-120 ROSCÁVEL DE (2"x 1 1/2")  À (2"x 3/4")</v>
          </cell>
          <cell r="C19700" t="str">
            <v>UN</v>
          </cell>
          <cell r="D19700">
            <v>19.23</v>
          </cell>
        </row>
        <row r="19701">
          <cell r="A19701" t="str">
            <v>I6775</v>
          </cell>
          <cell r="B19701" t="str">
            <v>REDUÇÃO AÇO ASTM A-120 ROSCÁVEL DE (3"x 2 1/2")  À (3"x 3/4")</v>
          </cell>
          <cell r="C19701" t="str">
            <v>UN</v>
          </cell>
          <cell r="D19701">
            <v>19.27</v>
          </cell>
        </row>
        <row r="19702">
          <cell r="A19702" t="str">
            <v>I6774</v>
          </cell>
          <cell r="B19702" t="str">
            <v>REDUÇÃO AÇO ASTM A-120 ROSCÁVEL DE (4"x 2")</v>
          </cell>
          <cell r="C19702" t="str">
            <v>UN</v>
          </cell>
          <cell r="D19702">
            <v>29.37</v>
          </cell>
        </row>
        <row r="19703">
          <cell r="A19703" t="str">
            <v>I6773</v>
          </cell>
          <cell r="B19703" t="str">
            <v>REDUÇÃO AÇO ASTM A-120 ROSCÁVEL DE (4"x 3")</v>
          </cell>
          <cell r="C19703" t="str">
            <v>UN</v>
          </cell>
          <cell r="D19703">
            <v>25.83</v>
          </cell>
        </row>
        <row r="19704">
          <cell r="A19704" t="str">
            <v>I4066</v>
          </cell>
          <cell r="B19704" t="str">
            <v>REDUÇÃO EXCÊNTRICA C/ FLANGES DN 100 x 75 PN10</v>
          </cell>
          <cell r="C19704" t="str">
            <v>UN</v>
          </cell>
          <cell r="D19704">
            <v>307.98</v>
          </cell>
        </row>
        <row r="19705">
          <cell r="A19705" t="str">
            <v>I7136</v>
          </cell>
          <cell r="B19705" t="str">
            <v>REDUÇÃO EXCENTRICA C/ FLANGES DN 100 x 80 PN10</v>
          </cell>
          <cell r="C19705" t="str">
            <v>UN</v>
          </cell>
          <cell r="D19705">
            <v>304.57</v>
          </cell>
        </row>
        <row r="19706">
          <cell r="A19706" t="str">
            <v>I4068</v>
          </cell>
          <cell r="B19706" t="str">
            <v>REDUÇÃO EXCÊNTRICA C/ FLANGES DN 150 x 100 PN10</v>
          </cell>
          <cell r="C19706" t="str">
            <v>UN</v>
          </cell>
          <cell r="D19706">
            <v>491.46</v>
          </cell>
        </row>
        <row r="19707">
          <cell r="A19707" t="str">
            <v>I4067</v>
          </cell>
          <cell r="B19707" t="str">
            <v>REDUÇÃO EXCÊNTRICA C/ FLANGES DN 150 x 75 PN10</v>
          </cell>
          <cell r="C19707" t="str">
            <v>UN</v>
          </cell>
          <cell r="D19707">
            <v>481.43</v>
          </cell>
        </row>
        <row r="19708">
          <cell r="A19708" t="str">
            <v>I7605</v>
          </cell>
          <cell r="B19708" t="str">
            <v>REDUÇÃO EXCÊNTRICA C/ FLANGES DN 150 x 80 PN10</v>
          </cell>
          <cell r="C19708" t="str">
            <v>UN</v>
          </cell>
          <cell r="D19708">
            <v>485.08</v>
          </cell>
        </row>
        <row r="19709">
          <cell r="A19709" t="str">
            <v>I4070</v>
          </cell>
          <cell r="B19709" t="str">
            <v>REDUÇÃO EXCÊNTRICA C/ FLANGES DN 200 x 100 PN10</v>
          </cell>
          <cell r="C19709" t="str">
            <v>UN</v>
          </cell>
          <cell r="D19709">
            <v>826.28</v>
          </cell>
        </row>
        <row r="19710">
          <cell r="A19710" t="str">
            <v>I4071</v>
          </cell>
          <cell r="B19710" t="str">
            <v>REDUÇÃO EXCÊNTRICA C/ FLANGES DN 200 x 150 PN10</v>
          </cell>
          <cell r="C19710" t="str">
            <v>UN</v>
          </cell>
          <cell r="D19710">
            <v>844.02</v>
          </cell>
        </row>
        <row r="19711">
          <cell r="A19711" t="str">
            <v>I4072</v>
          </cell>
          <cell r="B19711" t="str">
            <v>REDUÇÃO EXCÊNTRICA C/ FLANGES DN 250 x 150 PN10</v>
          </cell>
          <cell r="C19711" t="str">
            <v>UN</v>
          </cell>
          <cell r="D19711">
            <v>911.35</v>
          </cell>
        </row>
        <row r="19712">
          <cell r="A19712" t="str">
            <v>I4073</v>
          </cell>
          <cell r="B19712" t="str">
            <v>REDUÇÃO EXCÊNTRICA C/ FLANGES DN 250 x 200 PN10</v>
          </cell>
          <cell r="C19712" t="str">
            <v>UN</v>
          </cell>
          <cell r="D19712">
            <v>931.74</v>
          </cell>
        </row>
        <row r="19713">
          <cell r="A19713" t="str">
            <v>I4074</v>
          </cell>
          <cell r="B19713" t="str">
            <v>REDUÇÃO EXCÊNTRICA C/ FLANGES DN 300 x 150 PN10</v>
          </cell>
          <cell r="C19713" t="str">
            <v>UN</v>
          </cell>
          <cell r="D19713">
            <v>1051.52</v>
          </cell>
        </row>
        <row r="19714">
          <cell r="A19714" t="str">
            <v>I4075</v>
          </cell>
          <cell r="B19714" t="str">
            <v>REDUÇÃO EXCÊNTRICA C/ FLANGES DN 300 x 200 PN10</v>
          </cell>
          <cell r="C19714" t="str">
            <v>UN</v>
          </cell>
          <cell r="D19714">
            <v>1095.3800000000001</v>
          </cell>
        </row>
        <row r="19715">
          <cell r="A19715" t="str">
            <v>I4076</v>
          </cell>
          <cell r="B19715" t="str">
            <v>REDUÇÃO EXCÊNTRICA C/ FLANGES DN 300 x 250 PN10</v>
          </cell>
          <cell r="C19715" t="str">
            <v>UN</v>
          </cell>
          <cell r="D19715">
            <v>1117.24</v>
          </cell>
        </row>
        <row r="19716">
          <cell r="A19716" t="str">
            <v>I4077</v>
          </cell>
          <cell r="B19716" t="str">
            <v>REDUÇÃO EXCÊNTRICA C/ FLANGES DN 400 x 250 PN10</v>
          </cell>
          <cell r="C19716" t="str">
            <v>UN</v>
          </cell>
          <cell r="D19716">
            <v>1727.03</v>
          </cell>
        </row>
        <row r="19717">
          <cell r="A19717" t="str">
            <v>I4078</v>
          </cell>
          <cell r="B19717" t="str">
            <v>REDUÇÃO EXCÊNTRICA C/ FLANGES DN 400 x 300 PN10</v>
          </cell>
          <cell r="C19717" t="str">
            <v>UN</v>
          </cell>
          <cell r="D19717">
            <v>1967.81</v>
          </cell>
        </row>
        <row r="19718">
          <cell r="A19718" t="str">
            <v>I4064</v>
          </cell>
          <cell r="B19718" t="str">
            <v>REDUÇÃO EXCÊNTRICA C/ FLANGES DN 75 x 50 PN10</v>
          </cell>
          <cell r="C19718" t="str">
            <v>UN</v>
          </cell>
          <cell r="D19718">
            <v>104.81</v>
          </cell>
        </row>
        <row r="19719">
          <cell r="A19719" t="str">
            <v>I7137</v>
          </cell>
          <cell r="B19719" t="str">
            <v>REDUÇÃO EXCENTRICA C/ FLANGES DN 80 x 50 PN10</v>
          </cell>
          <cell r="C19719" t="str">
            <v>UN</v>
          </cell>
          <cell r="D19719">
            <v>114.99</v>
          </cell>
        </row>
        <row r="19720">
          <cell r="A19720" t="str">
            <v>I3018</v>
          </cell>
          <cell r="B19720" t="str">
            <v>REDUÇÃO EXCÊNTRICA OCRE PB - JE DN 125 x 100</v>
          </cell>
          <cell r="C19720" t="str">
            <v>UN</v>
          </cell>
          <cell r="D19720">
            <v>8.5500000000000007</v>
          </cell>
        </row>
        <row r="19721">
          <cell r="A19721" t="str">
            <v>I3019</v>
          </cell>
          <cell r="B19721" t="str">
            <v>REDUÇÃO EXCÊNTRICA OCRE PB - JE DN 150 x 10</v>
          </cell>
          <cell r="C19721" t="str">
            <v>UN</v>
          </cell>
          <cell r="D19721">
            <v>19.46</v>
          </cell>
        </row>
        <row r="19722">
          <cell r="A19722" t="str">
            <v>I3020</v>
          </cell>
          <cell r="B19722" t="str">
            <v>REDUÇÃO EXCÊNTRICA OCRE PB - JE DN 150 x 125</v>
          </cell>
          <cell r="C19722" t="str">
            <v>UN</v>
          </cell>
          <cell r="D19722">
            <v>33.229999999999997</v>
          </cell>
        </row>
        <row r="19723">
          <cell r="A19723" t="str">
            <v>I3021</v>
          </cell>
          <cell r="B19723" t="str">
            <v>REDUÇÃO EXCÊNTRICA OCRE PB - JE DN 200 x 150</v>
          </cell>
          <cell r="C19723" t="str">
            <v>UN</v>
          </cell>
          <cell r="D19723">
            <v>23.51</v>
          </cell>
        </row>
        <row r="19724">
          <cell r="A19724" t="str">
            <v>I3022</v>
          </cell>
          <cell r="B19724" t="str">
            <v>REDUÇÃO EXCÊNTRICA OCRE PB - JE DN 250 x 200</v>
          </cell>
          <cell r="C19724" t="str">
            <v>UN</v>
          </cell>
          <cell r="D19724">
            <v>38.29</v>
          </cell>
        </row>
        <row r="19725">
          <cell r="A19725" t="str">
            <v>I3023</v>
          </cell>
          <cell r="B19725" t="str">
            <v>REDUÇÃO EXCÊNTRICA OCRE PB - JE DN 300 x 250</v>
          </cell>
          <cell r="C19725" t="str">
            <v>UN</v>
          </cell>
          <cell r="D19725">
            <v>135.55000000000001</v>
          </cell>
        </row>
        <row r="19726">
          <cell r="A19726" t="str">
            <v>I3024</v>
          </cell>
          <cell r="B19726" t="str">
            <v>REDUÇÃO EXCÊNTRICA OCRE PB - JE DN 350 x 300</v>
          </cell>
          <cell r="C19726" t="str">
            <v>UN</v>
          </cell>
          <cell r="D19726">
            <v>195.26</v>
          </cell>
        </row>
        <row r="19727">
          <cell r="A19727" t="str">
            <v>I3025</v>
          </cell>
          <cell r="B19727" t="str">
            <v>REDUÇÃO EXCÊNTRICA OCRE PB - JE DN 400 x 300</v>
          </cell>
          <cell r="C19727" t="str">
            <v>UN</v>
          </cell>
          <cell r="D19727">
            <v>257.07</v>
          </cell>
        </row>
        <row r="19728">
          <cell r="A19728" t="str">
            <v>I3026</v>
          </cell>
          <cell r="B19728" t="str">
            <v>REDUÇÃO EXCÊNTRICA OCRE PB - JE DN 400 x 350</v>
          </cell>
          <cell r="C19728" t="str">
            <v>UN</v>
          </cell>
          <cell r="D19728">
            <v>351.54</v>
          </cell>
        </row>
        <row r="19729">
          <cell r="A19729" t="str">
            <v>I6901</v>
          </cell>
          <cell r="B19729" t="str">
            <v>REDUÇÃO EXCÊNTRICA OCRE PB - JEI DN 125 x 100</v>
          </cell>
          <cell r="C19729" t="str">
            <v>UN</v>
          </cell>
          <cell r="D19729">
            <v>18.23</v>
          </cell>
        </row>
        <row r="19730">
          <cell r="A19730" t="str">
            <v>I6902</v>
          </cell>
          <cell r="B19730" t="str">
            <v>REDUÇÃO EXCÊNTRICA OCRE PB - JEI DN 150 x 100</v>
          </cell>
          <cell r="C19730" t="str">
            <v>UN</v>
          </cell>
          <cell r="D19730">
            <v>21.08</v>
          </cell>
        </row>
        <row r="19731">
          <cell r="A19731" t="str">
            <v>I6903</v>
          </cell>
          <cell r="B19731" t="str">
            <v>REDUÇÃO EXCÊNTRICA OCRE PB - JEI DN 200 x 150</v>
          </cell>
          <cell r="C19731" t="str">
            <v>UN</v>
          </cell>
          <cell r="D19731">
            <v>35.090000000000003</v>
          </cell>
        </row>
        <row r="19732">
          <cell r="A19732" t="str">
            <v>I6904</v>
          </cell>
          <cell r="B19732" t="str">
            <v>REDUÇÃO EXCÊNTRICA OCRE PB - JEI DN 250 x 200</v>
          </cell>
          <cell r="C19732" t="str">
            <v>UN</v>
          </cell>
          <cell r="D19732">
            <v>61.72</v>
          </cell>
        </row>
        <row r="19733">
          <cell r="A19733" t="str">
            <v>I6906</v>
          </cell>
          <cell r="B19733" t="str">
            <v>REDUÇÃO EXCÊNTRICA OCRE PB - JEI DN 300 x 250</v>
          </cell>
          <cell r="C19733" t="str">
            <v>UN</v>
          </cell>
          <cell r="D19733">
            <v>136.41999999999999</v>
          </cell>
        </row>
        <row r="19734">
          <cell r="A19734" t="str">
            <v>I6905</v>
          </cell>
          <cell r="B19734" t="str">
            <v>REDUÇÃO EXCÊNTRICA OCRE PB - JEI DN 300x 200</v>
          </cell>
          <cell r="C19734" t="str">
            <v>UN</v>
          </cell>
          <cell r="D19734">
            <v>190.36</v>
          </cell>
        </row>
        <row r="19735">
          <cell r="A19735" t="str">
            <v>I6907</v>
          </cell>
          <cell r="B19735" t="str">
            <v>REDUÇÃO EXCÊNTRICA OCRE PB - JEI DN 350 x 300</v>
          </cell>
          <cell r="C19735" t="str">
            <v>UN</v>
          </cell>
          <cell r="D19735">
            <v>183.12</v>
          </cell>
        </row>
        <row r="19736">
          <cell r="A19736" t="str">
            <v>I6908</v>
          </cell>
          <cell r="B19736" t="str">
            <v>REDUÇÃO EXCÊNTRICA OCRE PB - JEI DN 400 x 300</v>
          </cell>
          <cell r="C19736" t="str">
            <v>UN</v>
          </cell>
          <cell r="D19736">
            <v>224.82</v>
          </cell>
        </row>
        <row r="19737">
          <cell r="A19737" t="str">
            <v>I6909</v>
          </cell>
          <cell r="B19737" t="str">
            <v>REDUÇÃO EXCÊNTRICA OCRE PB - JEI DN 400 x 350</v>
          </cell>
          <cell r="C19737" t="str">
            <v>UN</v>
          </cell>
          <cell r="D19737">
            <v>288.39999999999998</v>
          </cell>
        </row>
        <row r="19738">
          <cell r="A19738" t="str">
            <v>I8024</v>
          </cell>
          <cell r="B19738" t="str">
            <v>REDUÇÃO EXCÊNTRICA OCRE PB- JE DN 300 X 200</v>
          </cell>
          <cell r="C19738" t="str">
            <v>UN</v>
          </cell>
          <cell r="D19738">
            <v>247.17</v>
          </cell>
        </row>
        <row r="19739">
          <cell r="A19739" t="str">
            <v>I1789</v>
          </cell>
          <cell r="B19739" t="str">
            <v>REDUÇÃO EXCÊNTRICA PVC BRANCO 100X100MM</v>
          </cell>
          <cell r="C19739" t="str">
            <v>UN</v>
          </cell>
          <cell r="D19739">
            <v>7.15</v>
          </cell>
        </row>
        <row r="19740">
          <cell r="A19740" t="str">
            <v>I1788</v>
          </cell>
          <cell r="B19740" t="str">
            <v>REDUÇÃO EXCÊNTRICA PVC BRANCO 150X150MM</v>
          </cell>
          <cell r="C19740" t="str">
            <v>UN</v>
          </cell>
          <cell r="D19740">
            <v>22.5</v>
          </cell>
        </row>
        <row r="19741">
          <cell r="A19741" t="str">
            <v>I1790</v>
          </cell>
          <cell r="B19741" t="str">
            <v>REDUÇÃO EXCENTRICA PVC ESGOTO 100X50MM</v>
          </cell>
          <cell r="C19741" t="str">
            <v>UN</v>
          </cell>
          <cell r="D19741">
            <v>6.13</v>
          </cell>
        </row>
        <row r="19742">
          <cell r="A19742" t="str">
            <v>I1791</v>
          </cell>
          <cell r="B19742" t="str">
            <v>REDUÇÃO EXCENTRICA PVC ESGOTO 75X50MM</v>
          </cell>
          <cell r="C19742" t="str">
            <v>UN</v>
          </cell>
          <cell r="D19742">
            <v>5.13</v>
          </cell>
        </row>
        <row r="19743">
          <cell r="A19743" t="str">
            <v>I4080</v>
          </cell>
          <cell r="B19743" t="str">
            <v>REDUÇÃO FoFo FF DN 100 x 50 PN10</v>
          </cell>
          <cell r="C19743" t="str">
            <v>UN</v>
          </cell>
          <cell r="D19743">
            <v>227.89</v>
          </cell>
        </row>
        <row r="19744">
          <cell r="A19744" t="str">
            <v>I4081</v>
          </cell>
          <cell r="B19744" t="str">
            <v>REDUÇÃO FoFo FF DN 100 x 75 PN10</v>
          </cell>
          <cell r="C19744" t="str">
            <v>UN</v>
          </cell>
          <cell r="D19744">
            <v>250.8</v>
          </cell>
        </row>
        <row r="19745">
          <cell r="A19745" t="str">
            <v>I7138</v>
          </cell>
          <cell r="B19745" t="str">
            <v>REDUÇÃO FoFo FF DN 100 x 80 PN10</v>
          </cell>
          <cell r="C19745" t="str">
            <v>UN</v>
          </cell>
          <cell r="D19745">
            <v>250.81</v>
          </cell>
        </row>
        <row r="19746">
          <cell r="A19746" t="str">
            <v>I4111</v>
          </cell>
          <cell r="B19746" t="str">
            <v>REDUÇÃO FoFo FF DN 1000 x 900 PN10</v>
          </cell>
          <cell r="C19746" t="str">
            <v>UN</v>
          </cell>
          <cell r="D19746">
            <v>7558.44</v>
          </cell>
        </row>
        <row r="19747">
          <cell r="A19747" t="str">
            <v>I4112</v>
          </cell>
          <cell r="B19747" t="str">
            <v>REDUÇÃO FoFo FF DN 1200 x 1000 PN10</v>
          </cell>
          <cell r="C19747" t="str">
            <v>UN</v>
          </cell>
          <cell r="D19747">
            <v>12575.6</v>
          </cell>
        </row>
        <row r="19748">
          <cell r="A19748" t="str">
            <v>I4084</v>
          </cell>
          <cell r="B19748" t="str">
            <v>REDUÇÃO FoFo FF DN 150 x 100 PN10</v>
          </cell>
          <cell r="C19748" t="str">
            <v>UN</v>
          </cell>
          <cell r="D19748">
            <v>349.26</v>
          </cell>
        </row>
        <row r="19749">
          <cell r="A19749" t="str">
            <v>I4083</v>
          </cell>
          <cell r="B19749" t="str">
            <v>REDUÇÃO FoFo FF DN 150 x 75 PN10</v>
          </cell>
          <cell r="C19749" t="str">
            <v>UN</v>
          </cell>
          <cell r="D19749">
            <v>344.22</v>
          </cell>
        </row>
        <row r="19750">
          <cell r="A19750" t="str">
            <v>I7139</v>
          </cell>
          <cell r="B19750" t="str">
            <v>REDUÇÃO FoFo FF DN 150 x 80 PN10</v>
          </cell>
          <cell r="C19750" t="str">
            <v>UN</v>
          </cell>
          <cell r="D19750">
            <v>344.22</v>
          </cell>
        </row>
        <row r="19751">
          <cell r="A19751" t="str">
            <v>I4086</v>
          </cell>
          <cell r="B19751" t="str">
            <v>REDUÇÃO FoFo FF DN 200 x 100 PN10</v>
          </cell>
          <cell r="C19751" t="str">
            <v>UN</v>
          </cell>
          <cell r="D19751">
            <v>808.48</v>
          </cell>
        </row>
        <row r="19752">
          <cell r="A19752" t="str">
            <v>I4087</v>
          </cell>
          <cell r="B19752" t="str">
            <v>REDUÇÃO FoFo FF DN 200 x 150 PN10</v>
          </cell>
          <cell r="C19752" t="str">
            <v>UN</v>
          </cell>
          <cell r="D19752">
            <v>824.05</v>
          </cell>
        </row>
        <row r="19753">
          <cell r="A19753" t="str">
            <v>I4088</v>
          </cell>
          <cell r="B19753" t="str">
            <v>REDUÇÃO FoFo FF DN 250 x 150 PN10</v>
          </cell>
          <cell r="C19753" t="str">
            <v>UN</v>
          </cell>
          <cell r="D19753">
            <v>855.44</v>
          </cell>
        </row>
        <row r="19754">
          <cell r="A19754" t="str">
            <v>I4089</v>
          </cell>
          <cell r="B19754" t="str">
            <v>REDUÇÃO FoFo FF DN 250 x 200 PN10</v>
          </cell>
          <cell r="C19754" t="str">
            <v>UN</v>
          </cell>
          <cell r="D19754">
            <v>869.35</v>
          </cell>
        </row>
        <row r="19755">
          <cell r="A19755" t="str">
            <v>I4090</v>
          </cell>
          <cell r="B19755" t="str">
            <v>REDUÇÃO FoFo FF DN 300 x 150 PN10</v>
          </cell>
          <cell r="C19755" t="str">
            <v>UN</v>
          </cell>
          <cell r="D19755">
            <v>953.2</v>
          </cell>
        </row>
        <row r="19756">
          <cell r="A19756" t="str">
            <v>I4091</v>
          </cell>
          <cell r="B19756" t="str">
            <v>REDUÇÃO FoFo FF DN 300 x 200 PN10</v>
          </cell>
          <cell r="C19756" t="str">
            <v>UN</v>
          </cell>
          <cell r="D19756">
            <v>970.63</v>
          </cell>
        </row>
        <row r="19757">
          <cell r="A19757" t="str">
            <v>I4092</v>
          </cell>
          <cell r="B19757" t="str">
            <v>REDUÇÃO FoFo FF DN 300 x 250 PN10</v>
          </cell>
          <cell r="C19757" t="str">
            <v>UN</v>
          </cell>
          <cell r="D19757">
            <v>985.79</v>
          </cell>
        </row>
        <row r="19758">
          <cell r="A19758" t="str">
            <v>I4093</v>
          </cell>
          <cell r="B19758" t="str">
            <v>REDUÇÃO FoFo FF DN 350 x 200 PN10</v>
          </cell>
          <cell r="C19758" t="str">
            <v>UN</v>
          </cell>
          <cell r="D19758">
            <v>1171.78</v>
          </cell>
        </row>
        <row r="19759">
          <cell r="A19759" t="str">
            <v>I4094</v>
          </cell>
          <cell r="B19759" t="str">
            <v>REDUÇÃO FoFo FF DN 350 x 250 PN10</v>
          </cell>
          <cell r="C19759" t="str">
            <v>UN</v>
          </cell>
          <cell r="D19759">
            <v>1335.57</v>
          </cell>
        </row>
        <row r="19760">
          <cell r="A19760" t="str">
            <v>I4095</v>
          </cell>
          <cell r="B19760" t="str">
            <v>REDUÇÃO FoFo FF DN 350 x 300 PN10</v>
          </cell>
          <cell r="C19760" t="str">
            <v>UN</v>
          </cell>
          <cell r="D19760">
            <v>1329.39</v>
          </cell>
        </row>
        <row r="19761">
          <cell r="A19761" t="str">
            <v>I4096</v>
          </cell>
          <cell r="B19761" t="str">
            <v>REDUÇÃO FoFo FF DN 400 x 250 PN10</v>
          </cell>
          <cell r="C19761" t="str">
            <v>UN</v>
          </cell>
          <cell r="D19761">
            <v>1211.3699999999999</v>
          </cell>
        </row>
        <row r="19762">
          <cell r="A19762" t="str">
            <v>I4097</v>
          </cell>
          <cell r="B19762" t="str">
            <v>REDUÇÃO FoFo FF DN 400 x 300 PN10</v>
          </cell>
          <cell r="C19762" t="str">
            <v>UN</v>
          </cell>
          <cell r="D19762">
            <v>1196.06</v>
          </cell>
        </row>
        <row r="19763">
          <cell r="A19763" t="str">
            <v>I4098</v>
          </cell>
          <cell r="B19763" t="str">
            <v>REDUÇÃO FoFo FF DN 400 x 350 PN10</v>
          </cell>
          <cell r="C19763" t="str">
            <v>UN</v>
          </cell>
          <cell r="D19763">
            <v>1297.05</v>
          </cell>
        </row>
        <row r="19764">
          <cell r="A19764" t="str">
            <v>I4099</v>
          </cell>
          <cell r="B19764" t="str">
            <v>REDUÇÃO FoFo FF DN 450 x 300 PN10</v>
          </cell>
          <cell r="C19764" t="str">
            <v>UN</v>
          </cell>
          <cell r="D19764">
            <v>1621.19</v>
          </cell>
        </row>
        <row r="19765">
          <cell r="A19765" t="str">
            <v>I4100</v>
          </cell>
          <cell r="B19765" t="str">
            <v>REDUÇÃO FoFo FF DN 450 x 350 PN10</v>
          </cell>
          <cell r="C19765" t="str">
            <v>UN</v>
          </cell>
          <cell r="D19765">
            <v>1669.39</v>
          </cell>
        </row>
        <row r="19766">
          <cell r="A19766" t="str">
            <v>I4101</v>
          </cell>
          <cell r="B19766" t="str">
            <v>REDUÇÃO FoFo FF DN 450 x 400 PN10</v>
          </cell>
          <cell r="C19766" t="str">
            <v>UN</v>
          </cell>
          <cell r="D19766">
            <v>1682.35</v>
          </cell>
        </row>
        <row r="19767">
          <cell r="A19767" t="str">
            <v>I4102</v>
          </cell>
          <cell r="B19767" t="str">
            <v>REDUÇÃO FoFo FF DN 500 x 350 PN10</v>
          </cell>
          <cell r="C19767" t="str">
            <v>UN</v>
          </cell>
          <cell r="D19767">
            <v>1840.91</v>
          </cell>
        </row>
        <row r="19768">
          <cell r="A19768" t="str">
            <v>I4103</v>
          </cell>
          <cell r="B19768" t="str">
            <v>REDUÇÃO FoFo FF DN 500 x 400 PN10</v>
          </cell>
          <cell r="C19768" t="str">
            <v>UN</v>
          </cell>
          <cell r="D19768">
            <v>3462.95</v>
          </cell>
        </row>
        <row r="19769">
          <cell r="A19769" t="str">
            <v>I4104</v>
          </cell>
          <cell r="B19769" t="str">
            <v>REDUÇÃO FoFo FF DN 500 x 450 PN10</v>
          </cell>
          <cell r="C19769" t="str">
            <v>UN</v>
          </cell>
          <cell r="D19769">
            <v>3705.31</v>
          </cell>
        </row>
        <row r="19770">
          <cell r="A19770" t="str">
            <v>I4105</v>
          </cell>
          <cell r="B19770" t="str">
            <v>REDUÇÃO FoFo FF DN 600 x 400 PN10</v>
          </cell>
          <cell r="C19770" t="str">
            <v>UN</v>
          </cell>
          <cell r="D19770">
            <v>3961.36</v>
          </cell>
        </row>
        <row r="19771">
          <cell r="A19771" t="str">
            <v>I4106</v>
          </cell>
          <cell r="B19771" t="str">
            <v>REDUÇÃO FoFo FF DN 600 x 450 PN10</v>
          </cell>
          <cell r="C19771" t="str">
            <v>UN</v>
          </cell>
          <cell r="D19771">
            <v>4578.3900000000003</v>
          </cell>
        </row>
        <row r="19772">
          <cell r="A19772" t="str">
            <v>I4107</v>
          </cell>
          <cell r="B19772" t="str">
            <v>REDUÇÃO FoFo FF DN 600 x 500 PN10</v>
          </cell>
          <cell r="C19772" t="str">
            <v>UN</v>
          </cell>
          <cell r="D19772">
            <v>4853.8599999999997</v>
          </cell>
        </row>
        <row r="19773">
          <cell r="A19773" t="str">
            <v>I4108</v>
          </cell>
          <cell r="B19773" t="str">
            <v>REDUÇÃO FoFo FF DN 700 x 600 PN10</v>
          </cell>
          <cell r="C19773" t="str">
            <v>UN</v>
          </cell>
          <cell r="D19773">
            <v>5332.33</v>
          </cell>
        </row>
        <row r="19774">
          <cell r="A19774" t="str">
            <v>I4079</v>
          </cell>
          <cell r="B19774" t="str">
            <v>REDUÇÃO FoFo FF DN 75 x 50 PN10</v>
          </cell>
          <cell r="C19774" t="str">
            <v>UN</v>
          </cell>
          <cell r="D19774">
            <v>99.88</v>
          </cell>
        </row>
        <row r="19775">
          <cell r="A19775" t="str">
            <v>I7140</v>
          </cell>
          <cell r="B19775" t="str">
            <v>REDUÇÃO FoFo FF DN 80 x 50 PN10</v>
          </cell>
          <cell r="C19775" t="str">
            <v>UN</v>
          </cell>
          <cell r="D19775">
            <v>99.88</v>
          </cell>
        </row>
        <row r="19776">
          <cell r="A19776" t="str">
            <v>I7619</v>
          </cell>
          <cell r="B19776" t="str">
            <v>REDUÇÃO FoFo FF DN 80 x 75 PN10</v>
          </cell>
          <cell r="C19776" t="str">
            <v>UN</v>
          </cell>
          <cell r="D19776">
            <v>113.29</v>
          </cell>
        </row>
        <row r="19777">
          <cell r="A19777" t="str">
            <v>I4109</v>
          </cell>
          <cell r="B19777" t="str">
            <v>REDUÇÃO FoFo FF DN 800 x 700 PN10</v>
          </cell>
          <cell r="C19777" t="str">
            <v>UN</v>
          </cell>
          <cell r="D19777">
            <v>5552.34</v>
          </cell>
        </row>
        <row r="19778">
          <cell r="A19778" t="str">
            <v>I4110</v>
          </cell>
          <cell r="B19778" t="str">
            <v>REDUÇÃO FoFo FF DN 900 x 800 PN10</v>
          </cell>
          <cell r="C19778" t="str">
            <v>UN</v>
          </cell>
          <cell r="D19778">
            <v>6860.36</v>
          </cell>
        </row>
        <row r="19779">
          <cell r="A19779" t="str">
            <v>I7725</v>
          </cell>
          <cell r="B19779" t="str">
            <v>REDUÇÃO FoFo JTE DN 1000 x 800</v>
          </cell>
          <cell r="C19779" t="str">
            <v>UN</v>
          </cell>
          <cell r="D19779">
            <v>19841.810000000001</v>
          </cell>
        </row>
        <row r="19780">
          <cell r="A19780" t="str">
            <v>I7726</v>
          </cell>
          <cell r="B19780" t="str">
            <v>REDUÇÃO FoFo JTE DN 1000 x 900</v>
          </cell>
          <cell r="C19780" t="str">
            <v>UN</v>
          </cell>
          <cell r="D19780">
            <v>19938.849999999999</v>
          </cell>
        </row>
        <row r="19781">
          <cell r="A19781" t="str">
            <v>I7727</v>
          </cell>
          <cell r="B19781" t="str">
            <v>REDUÇÃO FoFo JTE DN 1200 x 1000</v>
          </cell>
          <cell r="C19781" t="str">
            <v>UN</v>
          </cell>
          <cell r="D19781">
            <v>24987.11</v>
          </cell>
        </row>
        <row r="19782">
          <cell r="A19782" t="str">
            <v>I7712</v>
          </cell>
          <cell r="B19782" t="str">
            <v>REDUÇÃO FoFo JTE DN 350 x 300</v>
          </cell>
          <cell r="C19782" t="str">
            <v>UN</v>
          </cell>
          <cell r="D19782">
            <v>2416.15</v>
          </cell>
        </row>
        <row r="19783">
          <cell r="A19783" t="str">
            <v>I7713</v>
          </cell>
          <cell r="B19783" t="str">
            <v>REDUÇÃO FoFo JTE DN 400 x 300</v>
          </cell>
          <cell r="C19783" t="str">
            <v>UN</v>
          </cell>
          <cell r="D19783">
            <v>2880.15</v>
          </cell>
        </row>
        <row r="19784">
          <cell r="A19784" t="str">
            <v>I7714</v>
          </cell>
          <cell r="B19784" t="str">
            <v>REDUÇÃO FoFo JTE DN 400 x 350</v>
          </cell>
          <cell r="C19784" t="str">
            <v>UN</v>
          </cell>
          <cell r="D19784">
            <v>3016.39</v>
          </cell>
        </row>
        <row r="19785">
          <cell r="A19785" t="str">
            <v>I7715</v>
          </cell>
          <cell r="B19785" t="str">
            <v>REDUÇÃO FoFo JTE DN 500 x 350</v>
          </cell>
          <cell r="C19785" t="str">
            <v>UN</v>
          </cell>
          <cell r="D19785">
            <v>3985.62</v>
          </cell>
        </row>
        <row r="19786">
          <cell r="A19786" t="str">
            <v>I7716</v>
          </cell>
          <cell r="B19786" t="str">
            <v>REDUÇÃO FoFo JTE DN 500 x 400</v>
          </cell>
          <cell r="C19786" t="str">
            <v>UN</v>
          </cell>
          <cell r="D19786">
            <v>4176.1400000000003</v>
          </cell>
        </row>
        <row r="19787">
          <cell r="A19787" t="str">
            <v>I7717</v>
          </cell>
          <cell r="B19787" t="str">
            <v>REDUÇÃO FoFo JTE DN 600 x 400</v>
          </cell>
          <cell r="C19787" t="str">
            <v>UN</v>
          </cell>
          <cell r="D19787">
            <v>6185.5</v>
          </cell>
        </row>
        <row r="19788">
          <cell r="A19788" t="str">
            <v>I7718</v>
          </cell>
          <cell r="B19788" t="str">
            <v>REDUÇÃO FoFo JTE DN 600 x 500</v>
          </cell>
          <cell r="C19788" t="str">
            <v>UN</v>
          </cell>
          <cell r="D19788">
            <v>7198.27</v>
          </cell>
        </row>
        <row r="19789">
          <cell r="A19789" t="str">
            <v>I7719</v>
          </cell>
          <cell r="B19789" t="str">
            <v>REDUÇÃO FoFo JTE DN 700 x 500</v>
          </cell>
          <cell r="C19789" t="str">
            <v>UN</v>
          </cell>
          <cell r="D19789">
            <v>11518.88</v>
          </cell>
        </row>
        <row r="19790">
          <cell r="A19790" t="str">
            <v>I7720</v>
          </cell>
          <cell r="B19790" t="str">
            <v>REDUÇÃO FoFo JTE DN 700 x 600</v>
          </cell>
          <cell r="C19790" t="str">
            <v>UN</v>
          </cell>
          <cell r="D19790">
            <v>18171.53</v>
          </cell>
        </row>
        <row r="19791">
          <cell r="A19791" t="str">
            <v>I7721</v>
          </cell>
          <cell r="B19791" t="str">
            <v>REDUÇÃO FoFo JTE DN 800 x 600</v>
          </cell>
          <cell r="C19791" t="str">
            <v>UN</v>
          </cell>
          <cell r="D19791">
            <v>6914.97</v>
          </cell>
        </row>
        <row r="19792">
          <cell r="A19792" t="str">
            <v>I7722</v>
          </cell>
          <cell r="B19792" t="str">
            <v>REDUÇÃO FoFo JTE DN 800 x 700</v>
          </cell>
          <cell r="C19792" t="str">
            <v>UN</v>
          </cell>
          <cell r="D19792">
            <v>13941.02</v>
          </cell>
        </row>
        <row r="19793">
          <cell r="A19793" t="str">
            <v>I7723</v>
          </cell>
          <cell r="B19793" t="str">
            <v>REDUÇÃO FoFo JTE DN 900 x 700</v>
          </cell>
          <cell r="C19793" t="str">
            <v>UN</v>
          </cell>
          <cell r="D19793">
            <v>16365.85</v>
          </cell>
        </row>
        <row r="19794">
          <cell r="A19794" t="str">
            <v>I7724</v>
          </cell>
          <cell r="B19794" t="str">
            <v>REDUÇÃO FoFo JTE DN 900 x 800</v>
          </cell>
          <cell r="C19794" t="str">
            <v>UN</v>
          </cell>
          <cell r="D19794">
            <v>16853.88</v>
          </cell>
        </row>
        <row r="19795">
          <cell r="A19795" t="str">
            <v>I7708</v>
          </cell>
          <cell r="B19795" t="str">
            <v>REDUÇÃO FoFo JTI DN 350 x 200</v>
          </cell>
          <cell r="C19795" t="str">
            <v>UN</v>
          </cell>
          <cell r="D19795">
            <v>1849.47</v>
          </cell>
        </row>
        <row r="19796">
          <cell r="A19796" t="str">
            <v>I7709</v>
          </cell>
          <cell r="B19796" t="str">
            <v>REDUÇÃO FoFo JTI DN 350 x 250</v>
          </cell>
          <cell r="C19796" t="str">
            <v>UN</v>
          </cell>
          <cell r="D19796">
            <v>1931.2</v>
          </cell>
        </row>
        <row r="19797">
          <cell r="A19797" t="str">
            <v>I7710</v>
          </cell>
          <cell r="B19797" t="str">
            <v>REDUÇÃO FoFo JTI DN 400 x 250</v>
          </cell>
          <cell r="C19797" t="str">
            <v>UN</v>
          </cell>
          <cell r="D19797">
            <v>2452.62</v>
          </cell>
        </row>
        <row r="19798">
          <cell r="A19798" t="str">
            <v>I4059</v>
          </cell>
          <cell r="B19798" t="str">
            <v>REDUÇÃO PB JE FoFo/PVC DN 100 x 50</v>
          </cell>
          <cell r="C19798" t="str">
            <v>UN</v>
          </cell>
          <cell r="D19798">
            <v>189.56</v>
          </cell>
        </row>
        <row r="19799">
          <cell r="A19799" t="str">
            <v>I4060</v>
          </cell>
          <cell r="B19799" t="str">
            <v>REDUÇÃO PB JE FoFo/PVC DN 100 x 75</v>
          </cell>
          <cell r="C19799" t="str">
            <v>UN</v>
          </cell>
          <cell r="D19799">
            <v>193.2</v>
          </cell>
        </row>
        <row r="19800">
          <cell r="A19800" t="str">
            <v>I4062</v>
          </cell>
          <cell r="B19800" t="str">
            <v>REDUÇÃO PB JE FoFo/PVC DN 150 x 100</v>
          </cell>
          <cell r="C19800" t="str">
            <v>UN</v>
          </cell>
          <cell r="D19800">
            <v>249.25</v>
          </cell>
        </row>
        <row r="19801">
          <cell r="A19801" t="str">
            <v>I7141</v>
          </cell>
          <cell r="B19801" t="str">
            <v>REDUÇÃO PB JE FoFo/PVC DN 150 x 50</v>
          </cell>
          <cell r="C19801" t="str">
            <v>UN</v>
          </cell>
          <cell r="D19801">
            <v>211.25</v>
          </cell>
        </row>
        <row r="19802">
          <cell r="A19802" t="str">
            <v>I4061</v>
          </cell>
          <cell r="B19802" t="str">
            <v>REDUÇÃO PB JE FoFo/PVC DN 150 x 75</v>
          </cell>
          <cell r="C19802" t="str">
            <v>UN</v>
          </cell>
          <cell r="D19802">
            <v>213.86</v>
          </cell>
        </row>
        <row r="19803">
          <cell r="A19803" t="str">
            <v>I4063</v>
          </cell>
          <cell r="B19803" t="str">
            <v>REDUÇÃO PB JE FoFo/PVC DN 200 x 100</v>
          </cell>
          <cell r="C19803" t="str">
            <v>UN</v>
          </cell>
          <cell r="D19803">
            <v>261.86</v>
          </cell>
        </row>
        <row r="19804">
          <cell r="A19804" t="str">
            <v>I7142</v>
          </cell>
          <cell r="B19804" t="str">
            <v>REDUÇÃO PB JE FoFo/PVC DN 250 x 100</v>
          </cell>
          <cell r="C19804" t="str">
            <v>UN</v>
          </cell>
          <cell r="D19804">
            <v>372.68</v>
          </cell>
        </row>
        <row r="19805">
          <cell r="A19805" t="str">
            <v>I7728</v>
          </cell>
          <cell r="B19805" t="str">
            <v>REDUÇÃO PJTI FoFo DN 150 x 80</v>
          </cell>
          <cell r="C19805" t="str">
            <v>UN</v>
          </cell>
          <cell r="D19805">
            <v>280.77</v>
          </cell>
        </row>
        <row r="19806">
          <cell r="A19806" t="str">
            <v>I7730</v>
          </cell>
          <cell r="B19806" t="str">
            <v>REDUÇÃO PJTI FoFo DN 200 x 100</v>
          </cell>
          <cell r="C19806" t="str">
            <v>UN</v>
          </cell>
          <cell r="D19806">
            <v>549.16</v>
          </cell>
        </row>
        <row r="19807">
          <cell r="A19807" t="str">
            <v>I7729</v>
          </cell>
          <cell r="B19807" t="str">
            <v>REDUÇÃO PJTI FoFo DN 200 x 80</v>
          </cell>
          <cell r="C19807" t="str">
            <v>UN</v>
          </cell>
          <cell r="D19807">
            <v>536.87</v>
          </cell>
        </row>
        <row r="19808">
          <cell r="A19808" t="str">
            <v>I7731</v>
          </cell>
          <cell r="B19808" t="str">
            <v>REDUÇÃO PJTI FoFo DN 250 x 150</v>
          </cell>
          <cell r="C19808" t="str">
            <v>UN</v>
          </cell>
          <cell r="D19808">
            <v>579.67999999999995</v>
          </cell>
        </row>
        <row r="19809">
          <cell r="A19809" t="str">
            <v>I7732</v>
          </cell>
          <cell r="B19809" t="str">
            <v>REDUÇÃO PJTI FoFo DN 300 x 200</v>
          </cell>
          <cell r="C19809" t="str">
            <v>UN</v>
          </cell>
          <cell r="D19809">
            <v>619.20000000000005</v>
          </cell>
        </row>
        <row r="19810">
          <cell r="A19810" t="str">
            <v>I4037</v>
          </cell>
          <cell r="B19810" t="str">
            <v>REDUÇÃO PONTA/BOLSA JE FoFo DN 100 x 75</v>
          </cell>
          <cell r="C19810" t="str">
            <v>UN</v>
          </cell>
          <cell r="D19810">
            <v>156.01</v>
          </cell>
        </row>
        <row r="19811">
          <cell r="A19811" t="str">
            <v>I7143</v>
          </cell>
          <cell r="B19811" t="str">
            <v>REDUÇÃO PONTA/BOLSA JE FoFo DN 100 x 80</v>
          </cell>
          <cell r="C19811" t="str">
            <v>UN</v>
          </cell>
          <cell r="D19811">
            <v>155.38999999999999</v>
          </cell>
        </row>
        <row r="19812">
          <cell r="A19812" t="str">
            <v>I4040</v>
          </cell>
          <cell r="B19812" t="str">
            <v>REDUÇÃO PONTA/BOLSA JE FoFo DN 150 x 100</v>
          </cell>
          <cell r="C19812" t="str">
            <v>UN</v>
          </cell>
          <cell r="D19812">
            <v>196.57</v>
          </cell>
        </row>
        <row r="19813">
          <cell r="A19813" t="str">
            <v>I4039</v>
          </cell>
          <cell r="B19813" t="str">
            <v>REDUÇÃO PONTA/BOLSA JE FoFo DN 150 x 75</v>
          </cell>
          <cell r="C19813" t="str">
            <v>UN</v>
          </cell>
          <cell r="D19813">
            <v>178.73</v>
          </cell>
        </row>
        <row r="19814">
          <cell r="A19814" t="str">
            <v>I7144</v>
          </cell>
          <cell r="B19814" t="str">
            <v>REDUÇÃO PONTA/BOLSA JE FoFo DN 150 x 80</v>
          </cell>
          <cell r="C19814" t="str">
            <v>UN</v>
          </cell>
          <cell r="D19814">
            <v>178.21</v>
          </cell>
        </row>
        <row r="19815">
          <cell r="A19815" t="str">
            <v>I4041</v>
          </cell>
          <cell r="B19815" t="str">
            <v>REDUÇÃO PONTA/BOLSA JE FoFo DN 200 x 100</v>
          </cell>
          <cell r="C19815" t="str">
            <v>UN</v>
          </cell>
          <cell r="D19815">
            <v>479.67</v>
          </cell>
        </row>
        <row r="19816">
          <cell r="A19816" t="str">
            <v>I4042</v>
          </cell>
          <cell r="B19816" t="str">
            <v>REDUÇÃO PONTA/BOLSA JE FoFo DN 200 x 150</v>
          </cell>
          <cell r="C19816" t="str">
            <v>UN</v>
          </cell>
          <cell r="D19816">
            <v>488.21</v>
          </cell>
        </row>
        <row r="19817">
          <cell r="A19817" t="str">
            <v>I7145</v>
          </cell>
          <cell r="B19817" t="str">
            <v>REDUÇÃO PONTA/BOLSA JE FoFo DN 200 x 80</v>
          </cell>
          <cell r="C19817" t="str">
            <v>UN</v>
          </cell>
          <cell r="D19817">
            <v>469.74</v>
          </cell>
        </row>
        <row r="19818">
          <cell r="A19818" t="str">
            <v>I4044</v>
          </cell>
          <cell r="B19818" t="str">
            <v>REDUÇÃO PONTA/BOLSA JE FoFo DN 250 x 150</v>
          </cell>
          <cell r="C19818" t="str">
            <v>UN</v>
          </cell>
          <cell r="D19818">
            <v>502.67</v>
          </cell>
        </row>
        <row r="19819">
          <cell r="A19819" t="str">
            <v>I4045</v>
          </cell>
          <cell r="B19819" t="str">
            <v>REDUÇÃO PONTA/BOLSA JE FoFo DN 250 x 200</v>
          </cell>
          <cell r="C19819" t="str">
            <v>UN</v>
          </cell>
          <cell r="D19819">
            <v>509.74</v>
          </cell>
        </row>
        <row r="19820">
          <cell r="A19820" t="str">
            <v>I4046</v>
          </cell>
          <cell r="B19820" t="str">
            <v>REDUÇÃO PONTA/BOLSA JE FoFo DN 300 x 150</v>
          </cell>
          <cell r="C19820" t="str">
            <v>UN</v>
          </cell>
          <cell r="D19820">
            <v>425.65</v>
          </cell>
        </row>
        <row r="19821">
          <cell r="A19821" t="str">
            <v>I4047</v>
          </cell>
          <cell r="B19821" t="str">
            <v>REDUÇÃO PONTA/BOLSA JE FoFo DN 300 X 200</v>
          </cell>
          <cell r="C19821" t="str">
            <v>UN</v>
          </cell>
          <cell r="D19821">
            <v>437.39</v>
          </cell>
        </row>
        <row r="19822">
          <cell r="A19822" t="str">
            <v>I4048</v>
          </cell>
          <cell r="B19822" t="str">
            <v>REDUÇÃO PONTA/BOLSA JE FoFo DN 300 x 250</v>
          </cell>
          <cell r="C19822" t="str">
            <v>UN</v>
          </cell>
          <cell r="D19822">
            <v>761.15</v>
          </cell>
        </row>
        <row r="19823">
          <cell r="A19823" t="str">
            <v>I4049</v>
          </cell>
          <cell r="B19823" t="str">
            <v>REDUÇÃO PONTA/BOLSA JE FoFo DN 350 x 200</v>
          </cell>
          <cell r="C19823" t="str">
            <v>UN</v>
          </cell>
          <cell r="D19823">
            <v>781.2</v>
          </cell>
        </row>
        <row r="19824">
          <cell r="A19824" t="str">
            <v>I4050</v>
          </cell>
          <cell r="B19824" t="str">
            <v>REDUÇÃO PONTA/BOLSA JE FoFo DN 350 x 250</v>
          </cell>
          <cell r="C19824" t="str">
            <v>UN</v>
          </cell>
          <cell r="D19824">
            <v>832.38</v>
          </cell>
        </row>
        <row r="19825">
          <cell r="A19825" t="str">
            <v>I4051</v>
          </cell>
          <cell r="B19825" t="str">
            <v>REDUÇÃO PONTA/BOLSA JE FoFo DN 350 x 300</v>
          </cell>
          <cell r="C19825" t="str">
            <v>UN</v>
          </cell>
          <cell r="D19825">
            <v>851.88</v>
          </cell>
        </row>
        <row r="19826">
          <cell r="A19826" t="str">
            <v>I4052</v>
          </cell>
          <cell r="B19826" t="str">
            <v>REDUÇÃO PONTA/BOLSA JE FoFo DN 400 x 250</v>
          </cell>
          <cell r="C19826" t="str">
            <v>UN</v>
          </cell>
          <cell r="D19826">
            <v>899.65</v>
          </cell>
        </row>
        <row r="19827">
          <cell r="A19827" t="str">
            <v>I4053</v>
          </cell>
          <cell r="B19827" t="str">
            <v>REDUÇÃO PONTA/BOLSA JE FoFo DN 400 x 300</v>
          </cell>
          <cell r="C19827" t="str">
            <v>UN</v>
          </cell>
          <cell r="D19827">
            <v>916.26</v>
          </cell>
        </row>
        <row r="19828">
          <cell r="A19828" t="str">
            <v>I4054</v>
          </cell>
          <cell r="B19828" t="str">
            <v>REDUÇÃO PONTA/BOLSA JE FoFo DN 400 x 350</v>
          </cell>
          <cell r="C19828" t="str">
            <v>UN</v>
          </cell>
          <cell r="D19828">
            <v>925.28</v>
          </cell>
        </row>
        <row r="19829">
          <cell r="A19829" t="str">
            <v>I4055</v>
          </cell>
          <cell r="B19829" t="str">
            <v>REDUÇÃO PONTA/BOLSA JE FoFo DN 500 x 350</v>
          </cell>
          <cell r="C19829" t="str">
            <v>UN</v>
          </cell>
          <cell r="D19829">
            <v>1431.9</v>
          </cell>
        </row>
        <row r="19830">
          <cell r="A19830" t="str">
            <v>I4056</v>
          </cell>
          <cell r="B19830" t="str">
            <v>REDUÇÃO PONTA/BOLSA JE FoFo DN 500 x 400</v>
          </cell>
          <cell r="C19830" t="str">
            <v>UN</v>
          </cell>
          <cell r="D19830">
            <v>1470.44</v>
          </cell>
        </row>
        <row r="19831">
          <cell r="A19831" t="str">
            <v>I4057</v>
          </cell>
          <cell r="B19831" t="str">
            <v>REDUÇÃO PONTA/BOLSA JE FoFo DN 600 x 400</v>
          </cell>
          <cell r="C19831" t="str">
            <v>UN</v>
          </cell>
          <cell r="D19831">
            <v>3504.45</v>
          </cell>
        </row>
        <row r="19832">
          <cell r="A19832" t="str">
            <v>I4058</v>
          </cell>
          <cell r="B19832" t="str">
            <v>REDUÇÃO PONTA/BOLSA JE FoFo DN 600 x 500</v>
          </cell>
          <cell r="C19832" t="str">
            <v>UN</v>
          </cell>
          <cell r="D19832">
            <v>3577.95</v>
          </cell>
        </row>
        <row r="19833">
          <cell r="A19833" t="str">
            <v>I7146</v>
          </cell>
          <cell r="B19833" t="str">
            <v>REDUÇÃO PONTA/BOLSA JE FoFo DN 80 x 50</v>
          </cell>
          <cell r="C19833" t="str">
            <v>UN</v>
          </cell>
          <cell r="D19833">
            <v>82.61</v>
          </cell>
        </row>
        <row r="19834">
          <cell r="A19834" t="str">
            <v>I1792</v>
          </cell>
          <cell r="B19834" t="str">
            <v>REDUÇÃO PVC PBA 3 X 2</v>
          </cell>
          <cell r="C19834" t="str">
            <v>UN</v>
          </cell>
          <cell r="D19834">
            <v>5</v>
          </cell>
        </row>
        <row r="19835">
          <cell r="A19835" t="str">
            <v>I1793</v>
          </cell>
          <cell r="B19835" t="str">
            <v>REDUÇÃO PVC PBA 4 X 2</v>
          </cell>
          <cell r="C19835" t="str">
            <v>UN</v>
          </cell>
          <cell r="D19835">
            <v>5.03</v>
          </cell>
        </row>
        <row r="19836">
          <cell r="A19836" t="str">
            <v>I1794</v>
          </cell>
          <cell r="B19836" t="str">
            <v>REDUÇÃO PVC PBA 4 X 3</v>
          </cell>
          <cell r="C19836" t="str">
            <v>UN</v>
          </cell>
          <cell r="D19836">
            <v>5.0999999999999996</v>
          </cell>
        </row>
        <row r="19837">
          <cell r="A19837" t="str">
            <v>I1795</v>
          </cell>
          <cell r="B19837" t="str">
            <v>REDUÇÃO PVC PBA 6 X 4</v>
          </cell>
          <cell r="C19837" t="str">
            <v>UN</v>
          </cell>
          <cell r="D19837">
            <v>23.8</v>
          </cell>
        </row>
        <row r="19838">
          <cell r="A19838" t="str">
            <v>I3138</v>
          </cell>
          <cell r="B19838" t="str">
            <v>REDUÇÃO PVC PBA BOLSA / BOLSA DN 75 x 50</v>
          </cell>
          <cell r="C19838" t="str">
            <v>UN</v>
          </cell>
          <cell r="D19838">
            <v>53.82</v>
          </cell>
        </row>
        <row r="19839">
          <cell r="A19839" t="str">
            <v>I3140</v>
          </cell>
          <cell r="B19839" t="str">
            <v>REDUÇÃO PVC PBA PONTA / BOLSA DN 100 x 50</v>
          </cell>
          <cell r="C19839" t="str">
            <v>UN</v>
          </cell>
          <cell r="D19839">
            <v>21.68</v>
          </cell>
        </row>
        <row r="19840">
          <cell r="A19840" t="str">
            <v>I3141</v>
          </cell>
          <cell r="B19840" t="str">
            <v>REDUÇÃO PVC PBA PONTA / BOLSA DN 100 x 75</v>
          </cell>
          <cell r="C19840" t="str">
            <v>UN</v>
          </cell>
          <cell r="D19840">
            <v>25.28</v>
          </cell>
        </row>
        <row r="19841">
          <cell r="A19841" t="str">
            <v>I3139</v>
          </cell>
          <cell r="B19841" t="str">
            <v>REDUÇÃO PVC PBA PONTA / BOLSA DN 75 x 50</v>
          </cell>
          <cell r="C19841" t="str">
            <v>UN</v>
          </cell>
          <cell r="D19841">
            <v>11.68</v>
          </cell>
        </row>
        <row r="19842">
          <cell r="A19842" t="str">
            <v>I5798</v>
          </cell>
          <cell r="B19842" t="str">
            <v>REDUÇÃO PVC REFORÇADO DN 154 x 115</v>
          </cell>
          <cell r="C19842" t="str">
            <v>UN</v>
          </cell>
          <cell r="D19842">
            <v>362.97</v>
          </cell>
        </row>
        <row r="19843">
          <cell r="A19843" t="str">
            <v>I5799</v>
          </cell>
          <cell r="B19843" t="str">
            <v>REDUÇÃO PVC REFORÇADO DN 200 x 150</v>
          </cell>
          <cell r="C19843" t="str">
            <v>UN</v>
          </cell>
          <cell r="D19843">
            <v>592.36</v>
          </cell>
        </row>
        <row r="19844">
          <cell r="A19844" t="str">
            <v>I5800</v>
          </cell>
          <cell r="B19844" t="str">
            <v>REDUÇÃO PVC REFORÇADO DN 206 x 150</v>
          </cell>
          <cell r="C19844" t="str">
            <v>UN</v>
          </cell>
          <cell r="D19844">
            <v>595.73</v>
          </cell>
        </row>
        <row r="19845">
          <cell r="A19845" t="str">
            <v>I5801</v>
          </cell>
          <cell r="B19845" t="str">
            <v>REDUÇÃO PVC REFORÇADO DN 250 x 200</v>
          </cell>
          <cell r="C19845" t="str">
            <v>UN</v>
          </cell>
          <cell r="D19845">
            <v>834.7</v>
          </cell>
        </row>
        <row r="19846">
          <cell r="A19846" t="str">
            <v>I6182</v>
          </cell>
          <cell r="B19846" t="str">
            <v>REGISTO ESFERA PVC ROSCA EXTERNA 2"</v>
          </cell>
          <cell r="C19846" t="str">
            <v>UN</v>
          </cell>
          <cell r="D19846">
            <v>76.849999999999994</v>
          </cell>
        </row>
        <row r="19847">
          <cell r="A19847" t="str">
            <v>I5094</v>
          </cell>
          <cell r="B19847" t="str">
            <v>REGISTRO C/ VOLANTE E FLANGE DN 200 PN10</v>
          </cell>
          <cell r="C19847" t="str">
            <v>UN</v>
          </cell>
          <cell r="D19847">
            <v>2639.61</v>
          </cell>
        </row>
        <row r="19848">
          <cell r="A19848" t="str">
            <v>I5095</v>
          </cell>
          <cell r="B19848" t="str">
            <v>REGISTRO C/ VOLANTE E FLANGE DN 250 PN10</v>
          </cell>
          <cell r="C19848" t="str">
            <v>UN</v>
          </cell>
          <cell r="D19848">
            <v>4137.79</v>
          </cell>
        </row>
        <row r="19849">
          <cell r="A19849" t="str">
            <v>I5096</v>
          </cell>
          <cell r="B19849" t="str">
            <v>REGISTRO C/ VOLANTE E FLANGE DN 300 PN10</v>
          </cell>
          <cell r="C19849" t="str">
            <v>UN</v>
          </cell>
          <cell r="D19849">
            <v>7736.61</v>
          </cell>
        </row>
        <row r="19850">
          <cell r="A19850" t="str">
            <v>I5097</v>
          </cell>
          <cell r="B19850" t="str">
            <v>REGISTRO C/ VOLANTE E FLANGE DN 350 PN10</v>
          </cell>
          <cell r="C19850" t="str">
            <v>UN</v>
          </cell>
          <cell r="D19850">
            <v>9979.2900000000009</v>
          </cell>
        </row>
        <row r="19851">
          <cell r="A19851" t="str">
            <v>I5098</v>
          </cell>
          <cell r="B19851" t="str">
            <v>REGISTRO C/ VOLANTE E FLANGE DN 400 PN10</v>
          </cell>
          <cell r="C19851" t="str">
            <v>UN</v>
          </cell>
          <cell r="D19851">
            <v>21751.06</v>
          </cell>
        </row>
        <row r="19852">
          <cell r="A19852" t="str">
            <v>I5099</v>
          </cell>
          <cell r="B19852" t="str">
            <v>REGISTRO C/ VOLANTE E FLANGE DN 450 PN10</v>
          </cell>
          <cell r="C19852" t="str">
            <v>UN</v>
          </cell>
          <cell r="D19852">
            <v>34618.080000000002</v>
          </cell>
        </row>
        <row r="19853">
          <cell r="A19853" t="str">
            <v>I5100</v>
          </cell>
          <cell r="B19853" t="str">
            <v>REGISTRO C/ VOLANTE E FLANGE DN 500 PN10</v>
          </cell>
          <cell r="C19853" t="str">
            <v>UN</v>
          </cell>
          <cell r="D19853">
            <v>41746.959999999999</v>
          </cell>
        </row>
        <row r="19854">
          <cell r="A19854" t="str">
            <v>I5101</v>
          </cell>
          <cell r="B19854" t="str">
            <v>REGISTRO C/ VOLANTE E FLANGE DN 600 PN10</v>
          </cell>
          <cell r="C19854" t="str">
            <v>UN</v>
          </cell>
          <cell r="D19854">
            <v>54111.97</v>
          </cell>
        </row>
        <row r="19855">
          <cell r="A19855" t="str">
            <v>I5315</v>
          </cell>
          <cell r="B19855" t="str">
            <v>REGISTRO CABEÇOTE/FLANGE C/REDUTOR DN 350 PN10</v>
          </cell>
          <cell r="C19855" t="str">
            <v>UN</v>
          </cell>
          <cell r="D19855">
            <v>33750.120000000003</v>
          </cell>
        </row>
        <row r="19856">
          <cell r="A19856" t="str">
            <v>I5316</v>
          </cell>
          <cell r="B19856" t="str">
            <v>REGISTRO CABEÇOTE/FLANGE C/REDUTOR DN 400 PN10</v>
          </cell>
          <cell r="C19856" t="str">
            <v>UN</v>
          </cell>
          <cell r="D19856">
            <v>36786.11</v>
          </cell>
        </row>
        <row r="19857">
          <cell r="A19857" t="str">
            <v>I5317</v>
          </cell>
          <cell r="B19857" t="str">
            <v>REGISTRO CABEÇOTE/FLANGE C/REDUTOR DN 450 PN10</v>
          </cell>
          <cell r="C19857" t="str">
            <v>UN</v>
          </cell>
          <cell r="D19857">
            <v>41796.300000000003</v>
          </cell>
        </row>
        <row r="19858">
          <cell r="A19858" t="str">
            <v>I5318</v>
          </cell>
          <cell r="B19858" t="str">
            <v>REGISTRO CABEÇOTE/FLANGE C/REDUTOR DN 500 PN10</v>
          </cell>
          <cell r="C19858" t="str">
            <v>UN</v>
          </cell>
          <cell r="D19858">
            <v>49133.49</v>
          </cell>
        </row>
        <row r="19859">
          <cell r="A19859" t="str">
            <v>I5319</v>
          </cell>
          <cell r="B19859" t="str">
            <v>REGISTRO CABEÇOTE/FLANGE C/REDUTOR DN 600 PN10</v>
          </cell>
          <cell r="C19859" t="str">
            <v>UN</v>
          </cell>
          <cell r="D19859">
            <v>61918.43</v>
          </cell>
        </row>
        <row r="19860">
          <cell r="A19860" t="str">
            <v>I6185</v>
          </cell>
          <cell r="B19860" t="str">
            <v>REGISTRO DE ESFERA COM BORBOLETA 1/2"</v>
          </cell>
          <cell r="C19860" t="str">
            <v>UN</v>
          </cell>
          <cell r="D19860">
            <v>4.8</v>
          </cell>
        </row>
        <row r="19861">
          <cell r="A19861" t="str">
            <v>I2415</v>
          </cell>
          <cell r="B19861" t="str">
            <v>REGISTRO DE ESFERA COM BORBOLETA 3/4"</v>
          </cell>
          <cell r="C19861" t="str">
            <v>UN</v>
          </cell>
          <cell r="D19861">
            <v>12.86</v>
          </cell>
        </row>
        <row r="19862">
          <cell r="A19862" t="str">
            <v>I6186</v>
          </cell>
          <cell r="B19862" t="str">
            <v>REGISTRO DE ESFERA COM BORBOLETA 3/4"</v>
          </cell>
          <cell r="C19862" t="str">
            <v>UN</v>
          </cell>
          <cell r="D19862">
            <v>7.76</v>
          </cell>
        </row>
        <row r="19863">
          <cell r="A19863" t="str">
            <v>I6183</v>
          </cell>
          <cell r="B19863" t="str">
            <v>REGISTRO DE ESFERA COM CABECA QUADRADA 1/2"</v>
          </cell>
          <cell r="C19863" t="str">
            <v>UN</v>
          </cell>
          <cell r="D19863">
            <v>4.54</v>
          </cell>
        </row>
        <row r="19864">
          <cell r="A19864" t="str">
            <v>I6184</v>
          </cell>
          <cell r="B19864" t="str">
            <v>REGISTRO DE ESFERA COM CABECA QUADRADA 3/4"</v>
          </cell>
          <cell r="C19864" t="str">
            <v>UN</v>
          </cell>
          <cell r="D19864">
            <v>7.49</v>
          </cell>
        </row>
        <row r="19865">
          <cell r="A19865" t="str">
            <v>I1796</v>
          </cell>
          <cell r="B19865" t="str">
            <v>REGISTRO DE GAVETA BRUTO 100MM (4')</v>
          </cell>
          <cell r="C19865" t="str">
            <v>UN</v>
          </cell>
          <cell r="D19865">
            <v>625.97</v>
          </cell>
        </row>
        <row r="19866">
          <cell r="A19866" t="str">
            <v>I1797</v>
          </cell>
          <cell r="B19866" t="str">
            <v>REGISTRO DE GAVETA BRUTO 15MM (1/2')</v>
          </cell>
          <cell r="C19866" t="str">
            <v>UN</v>
          </cell>
          <cell r="D19866">
            <v>25</v>
          </cell>
        </row>
        <row r="19867">
          <cell r="A19867" t="str">
            <v>I1798</v>
          </cell>
          <cell r="B19867" t="str">
            <v>REGISTRO DE GAVETA BRUTO 20MM (3/4')</v>
          </cell>
          <cell r="C19867" t="str">
            <v>UN</v>
          </cell>
          <cell r="D19867">
            <v>24.5</v>
          </cell>
        </row>
        <row r="19868">
          <cell r="A19868" t="str">
            <v>I1799</v>
          </cell>
          <cell r="B19868" t="str">
            <v>REGISTRO DE GAVETA BRUTO 25MM (1')</v>
          </cell>
          <cell r="C19868" t="str">
            <v>UN</v>
          </cell>
          <cell r="D19868">
            <v>34.6</v>
          </cell>
        </row>
        <row r="19869">
          <cell r="A19869" t="str">
            <v>I1800</v>
          </cell>
          <cell r="B19869" t="str">
            <v>REGISTRO DE GAVETA BRUTO 32MM (1 1/4')</v>
          </cell>
          <cell r="C19869" t="str">
            <v>UN</v>
          </cell>
          <cell r="D19869">
            <v>52.7</v>
          </cell>
        </row>
        <row r="19870">
          <cell r="A19870" t="str">
            <v>I1801</v>
          </cell>
          <cell r="B19870" t="str">
            <v>REGISTRO DE GAVETA BRUTO 40MM (1 1/2')</v>
          </cell>
          <cell r="C19870" t="str">
            <v>UN</v>
          </cell>
          <cell r="D19870">
            <v>62.2</v>
          </cell>
        </row>
        <row r="19871">
          <cell r="A19871" t="str">
            <v>I1802</v>
          </cell>
          <cell r="B19871" t="str">
            <v>REGISTRO DE GAVETA BRUTO 50MM (2')</v>
          </cell>
          <cell r="C19871" t="str">
            <v>UN</v>
          </cell>
          <cell r="D19871">
            <v>94.7</v>
          </cell>
        </row>
        <row r="19872">
          <cell r="A19872" t="str">
            <v>I1803</v>
          </cell>
          <cell r="B19872" t="str">
            <v>REGISTRO DE GAVETA BRUTO 65MM (2 1/2')</v>
          </cell>
          <cell r="C19872" t="str">
            <v>UN</v>
          </cell>
          <cell r="D19872">
            <v>246.7</v>
          </cell>
        </row>
        <row r="19873">
          <cell r="A19873" t="str">
            <v>I1804</v>
          </cell>
          <cell r="B19873" t="str">
            <v>REGISTRO DE GAVETA BRUTO 80MM (3')</v>
          </cell>
          <cell r="C19873" t="str">
            <v>UN</v>
          </cell>
          <cell r="D19873">
            <v>374.17</v>
          </cell>
        </row>
        <row r="19874">
          <cell r="A19874" t="str">
            <v>I1805</v>
          </cell>
          <cell r="B19874" t="str">
            <v>REGISTRO DE GAVETA CROMADO 15MM (1/2')</v>
          </cell>
          <cell r="C19874" t="str">
            <v>UN</v>
          </cell>
          <cell r="D19874">
            <v>60.12</v>
          </cell>
        </row>
        <row r="19875">
          <cell r="A19875" t="str">
            <v>I1806</v>
          </cell>
          <cell r="B19875" t="str">
            <v>REGISTRO DE GAVETA CROMADO 20MM (3/4')</v>
          </cell>
          <cell r="C19875" t="str">
            <v>UN</v>
          </cell>
          <cell r="D19875">
            <v>60.5</v>
          </cell>
        </row>
        <row r="19876">
          <cell r="A19876" t="str">
            <v>I1807</v>
          </cell>
          <cell r="B19876" t="str">
            <v>REGISTRO DE GAVETA CROMADO 25MM (1')</v>
          </cell>
          <cell r="C19876" t="str">
            <v>UN</v>
          </cell>
          <cell r="D19876">
            <v>70.599999999999994</v>
          </cell>
        </row>
        <row r="19877">
          <cell r="A19877" t="str">
            <v>I1808</v>
          </cell>
          <cell r="B19877" t="str">
            <v>REGISTRO DE GAVETA CROMADO 32MM (1 1/4')</v>
          </cell>
          <cell r="C19877" t="str">
            <v>UN</v>
          </cell>
          <cell r="D19877">
            <v>112.6</v>
          </cell>
        </row>
        <row r="19878">
          <cell r="A19878" t="str">
            <v>I1809</v>
          </cell>
          <cell r="B19878" t="str">
            <v>REGISTRO DE GAVETA CROMADO 40MM (1 1/2')</v>
          </cell>
          <cell r="C19878" t="str">
            <v>UN</v>
          </cell>
          <cell r="D19878">
            <v>118.5</v>
          </cell>
        </row>
        <row r="19879">
          <cell r="A19879" t="str">
            <v>I1810</v>
          </cell>
          <cell r="B19879" t="str">
            <v>REGISTRO DE PRESSÃO CROMADO 15MM (1/2')</v>
          </cell>
          <cell r="C19879" t="str">
            <v>UN</v>
          </cell>
          <cell r="D19879">
            <v>43.5</v>
          </cell>
        </row>
        <row r="19880">
          <cell r="A19880" t="str">
            <v>I1811</v>
          </cell>
          <cell r="B19880" t="str">
            <v>REGISTRO DE PRESSÃO CROMADO 20MM (3/4')</v>
          </cell>
          <cell r="C19880" t="str">
            <v>UN</v>
          </cell>
          <cell r="D19880">
            <v>54.8</v>
          </cell>
        </row>
        <row r="19881">
          <cell r="A19881" t="str">
            <v>I2593</v>
          </cell>
          <cell r="B19881" t="str">
            <v>REGISTRO DE PRESSÃO CROMADO 25MM (1")</v>
          </cell>
          <cell r="C19881" t="str">
            <v>UN</v>
          </cell>
          <cell r="D19881">
            <v>58.7</v>
          </cell>
        </row>
        <row r="19882">
          <cell r="A19882" t="str">
            <v>I2416</v>
          </cell>
          <cell r="B19882" t="str">
            <v>REGISTRO DE PRESSÃO EM BRONZE Ø 1/2"</v>
          </cell>
          <cell r="C19882" t="str">
            <v>UN</v>
          </cell>
          <cell r="D19882">
            <v>17.600000000000001</v>
          </cell>
        </row>
        <row r="19883">
          <cell r="A19883" t="str">
            <v>I6189</v>
          </cell>
          <cell r="B19883" t="str">
            <v>REGISTRO DE PRESSAO S-30 ROSCAVEL 1/2"</v>
          </cell>
          <cell r="C19883" t="str">
            <v>UN</v>
          </cell>
          <cell r="D19883">
            <v>9.07</v>
          </cell>
        </row>
        <row r="19884">
          <cell r="A19884" t="str">
            <v>I6190</v>
          </cell>
          <cell r="B19884" t="str">
            <v>REGISTRO DE PRESSAO S-30 ROSCAVEL 3/4"</v>
          </cell>
          <cell r="C19884" t="str">
            <v>UN</v>
          </cell>
          <cell r="D19884">
            <v>22.24</v>
          </cell>
        </row>
        <row r="19885">
          <cell r="A19885" t="str">
            <v>I6187</v>
          </cell>
          <cell r="B19885" t="str">
            <v>REGISTRO DE PRESSAO S-30 SOLDAVEL 20</v>
          </cell>
          <cell r="C19885" t="str">
            <v>UN</v>
          </cell>
          <cell r="D19885">
            <v>21.65</v>
          </cell>
        </row>
        <row r="19886">
          <cell r="A19886" t="str">
            <v>I6188</v>
          </cell>
          <cell r="B19886" t="str">
            <v>REGISTRO DE PRESSAO S-30 SOLDAVEL 25</v>
          </cell>
          <cell r="C19886" t="str">
            <v>UN</v>
          </cell>
          <cell r="D19886">
            <v>27.94</v>
          </cell>
        </row>
        <row r="19887">
          <cell r="A19887" t="str">
            <v>I6121</v>
          </cell>
          <cell r="B19887" t="str">
            <v>REGISTRO DE PRESSÃO SIMPLES 3/4" (PADRÃO MUTIRÃO)</v>
          </cell>
          <cell r="C19887" t="str">
            <v>UN</v>
          </cell>
          <cell r="D19887">
            <v>12</v>
          </cell>
        </row>
        <row r="19888">
          <cell r="A19888" t="str">
            <v>I6057</v>
          </cell>
          <cell r="B19888" t="str">
            <v>REGISTRO FECHO RÁPIDO 1/2" ROSCA INTERNA/EXTERNA</v>
          </cell>
          <cell r="C19888" t="str">
            <v>UN</v>
          </cell>
          <cell r="D19888">
            <v>19.190000000000001</v>
          </cell>
        </row>
        <row r="19889">
          <cell r="A19889" t="str">
            <v>I6058</v>
          </cell>
          <cell r="B19889" t="str">
            <v>REGISTRO FECHO RÁPIDO 3/4"ROSCA INTERNA/EXTERNA</v>
          </cell>
          <cell r="C19889" t="str">
            <v>UN</v>
          </cell>
          <cell r="D19889">
            <v>29.33</v>
          </cell>
        </row>
        <row r="19890">
          <cell r="A19890" t="str">
            <v>I5310</v>
          </cell>
          <cell r="B19890" t="str">
            <v>REGISTRO FLANGE/CABEÇOTE C/ BY-PASS DN 350 PN10</v>
          </cell>
          <cell r="C19890" t="str">
            <v>UN</v>
          </cell>
          <cell r="D19890">
            <v>26578.560000000001</v>
          </cell>
        </row>
        <row r="19891">
          <cell r="A19891" t="str">
            <v>I5311</v>
          </cell>
          <cell r="B19891" t="str">
            <v>REGISTRO FLANGE/CABEÇOTE C/ BY-PASS DN 400 PN10</v>
          </cell>
          <cell r="C19891" t="str">
            <v>UN</v>
          </cell>
          <cell r="D19891">
            <v>30331.1</v>
          </cell>
        </row>
        <row r="19892">
          <cell r="A19892" t="str">
            <v>I5312</v>
          </cell>
          <cell r="B19892" t="str">
            <v>REGISTRO FLANGE/CABEÇOTE C/ BY-PASS DN 450 PN10</v>
          </cell>
          <cell r="C19892" t="str">
            <v>UN</v>
          </cell>
          <cell r="D19892">
            <v>34739.019999999997</v>
          </cell>
        </row>
        <row r="19893">
          <cell r="A19893" t="str">
            <v>I5313</v>
          </cell>
          <cell r="B19893" t="str">
            <v>REGISTRO FLANGE/CABEÇOTE C/ BY-PASS DN 500 PN10</v>
          </cell>
          <cell r="C19893" t="str">
            <v>UN</v>
          </cell>
          <cell r="D19893">
            <v>41184.46</v>
          </cell>
        </row>
        <row r="19894">
          <cell r="A19894" t="str">
            <v>I5314</v>
          </cell>
          <cell r="B19894" t="str">
            <v>REGISTRO FLANGE/CABEÇOTE C/ BY-PASS DN 600 PN10</v>
          </cell>
          <cell r="C19894" t="str">
            <v>UN</v>
          </cell>
          <cell r="D19894">
            <v>54107.19</v>
          </cell>
        </row>
        <row r="19895">
          <cell r="A19895" t="str">
            <v>I5320</v>
          </cell>
          <cell r="B19895" t="str">
            <v>REGISTRO FLANGE/CABEÇOTE C/ BY-PASS E REDUTOR DN 350 PN10</v>
          </cell>
          <cell r="C19895" t="str">
            <v>UN</v>
          </cell>
          <cell r="D19895">
            <v>40092.31</v>
          </cell>
        </row>
        <row r="19896">
          <cell r="A19896" t="str">
            <v>I5321</v>
          </cell>
          <cell r="B19896" t="str">
            <v>REGISTRO FLANGE/CABEÇOTE C/ BY-PASS E REDUTOR DN 400 PN10</v>
          </cell>
          <cell r="C19896" t="str">
            <v>UN</v>
          </cell>
          <cell r="D19896">
            <v>42562.71</v>
          </cell>
        </row>
        <row r="19897">
          <cell r="A19897" t="str">
            <v>I5322</v>
          </cell>
          <cell r="B19897" t="str">
            <v>REGISTRO FLANGE/CABEÇOTE C/ BY-PASS E REDUTOR DN 450 PN10</v>
          </cell>
          <cell r="C19897" t="str">
            <v>UN</v>
          </cell>
          <cell r="D19897">
            <v>50677.120000000003</v>
          </cell>
        </row>
        <row r="19898">
          <cell r="A19898" t="str">
            <v>I5323</v>
          </cell>
          <cell r="B19898" t="str">
            <v>REGISTRO FLANGE/CABEÇOTE C/ BY-PASS E REDUTOR DN 500 PN10</v>
          </cell>
          <cell r="C19898" t="str">
            <v>UN</v>
          </cell>
          <cell r="D19898">
            <v>58465.67</v>
          </cell>
        </row>
        <row r="19899">
          <cell r="A19899" t="str">
            <v>I5324</v>
          </cell>
          <cell r="B19899" t="str">
            <v>REGISTRO FLANGE/CABEÇOTE C/ BY-PASS E REDUTOR DN 600 PN10</v>
          </cell>
          <cell r="C19899" t="str">
            <v>UN</v>
          </cell>
          <cell r="D19899">
            <v>71231.520000000004</v>
          </cell>
        </row>
        <row r="19900">
          <cell r="A19900" t="str">
            <v>I5307</v>
          </cell>
          <cell r="B19900" t="str">
            <v>REGISTRO FLANGE/CABEÇOTE DN 100 PN16</v>
          </cell>
          <cell r="C19900" t="str">
            <v>UN</v>
          </cell>
          <cell r="D19900">
            <v>818.73</v>
          </cell>
        </row>
        <row r="19901">
          <cell r="A19901" t="str">
            <v>I5308</v>
          </cell>
          <cell r="B19901" t="str">
            <v>REGISTRO FLANGE/CABEÇOTE DN 150 PN16</v>
          </cell>
          <cell r="C19901" t="str">
            <v>UN</v>
          </cell>
          <cell r="D19901">
            <v>1530.71</v>
          </cell>
        </row>
        <row r="19902">
          <cell r="A19902" t="str">
            <v>I5297</v>
          </cell>
          <cell r="B19902" t="str">
            <v>REGISTRO FLANGE/CABEÇOTE DN 200 PN10</v>
          </cell>
          <cell r="C19902" t="str">
            <v>UN</v>
          </cell>
          <cell r="D19902">
            <v>2800.38</v>
          </cell>
        </row>
        <row r="19903">
          <cell r="A19903" t="str">
            <v>I5309</v>
          </cell>
          <cell r="B19903" t="str">
            <v>REGISTRO FLANGE/CABEÇOTE DN 200 PN16</v>
          </cell>
          <cell r="C19903" t="str">
            <v>UN</v>
          </cell>
          <cell r="D19903">
            <v>2526.4</v>
          </cell>
        </row>
        <row r="19904">
          <cell r="A19904" t="str">
            <v>I5298</v>
          </cell>
          <cell r="B19904" t="str">
            <v>REGISTRO FLANGE/CABEÇOTE DN 250 PN10</v>
          </cell>
          <cell r="C19904" t="str">
            <v>UN</v>
          </cell>
          <cell r="D19904">
            <v>4100.46</v>
          </cell>
        </row>
        <row r="19905">
          <cell r="A19905" t="str">
            <v>I5299</v>
          </cell>
          <cell r="B19905" t="str">
            <v>REGISTRO FLANGE/CABEÇOTE DN 300 PN10</v>
          </cell>
          <cell r="C19905" t="str">
            <v>UN</v>
          </cell>
          <cell r="D19905">
            <v>7918.27</v>
          </cell>
        </row>
        <row r="19906">
          <cell r="A19906" t="str">
            <v>I5300</v>
          </cell>
          <cell r="B19906" t="str">
            <v>REGISTRO FLANGE/CABEÇOTE DN 350 PN10</v>
          </cell>
          <cell r="C19906" t="str">
            <v>UN</v>
          </cell>
          <cell r="D19906">
            <v>9868.2900000000009</v>
          </cell>
        </row>
        <row r="19907">
          <cell r="A19907" t="str">
            <v>I5301</v>
          </cell>
          <cell r="B19907" t="str">
            <v>REGISTRO FLANGE/CABEÇOTE DN 400 PN10</v>
          </cell>
          <cell r="C19907" t="str">
            <v>UN</v>
          </cell>
          <cell r="D19907">
            <v>21631.14</v>
          </cell>
        </row>
        <row r="19908">
          <cell r="A19908" t="str">
            <v>I5302</v>
          </cell>
          <cell r="B19908" t="str">
            <v>REGISTRO FLANGE/CABEÇOTE DN 450 PN10</v>
          </cell>
          <cell r="C19908" t="str">
            <v>UN</v>
          </cell>
          <cell r="D19908">
            <v>34235.199999999997</v>
          </cell>
        </row>
        <row r="19909">
          <cell r="A19909" t="str">
            <v>I5305</v>
          </cell>
          <cell r="B19909" t="str">
            <v>REGISTRO FLANGE/CABEÇOTE DN 50 PN16</v>
          </cell>
          <cell r="C19909" t="str">
            <v>UN</v>
          </cell>
          <cell r="D19909">
            <v>559.70000000000005</v>
          </cell>
        </row>
        <row r="19910">
          <cell r="A19910" t="str">
            <v>I5303</v>
          </cell>
          <cell r="B19910" t="str">
            <v>REGISTRO FLANGE/CABEÇOTE DN 500 PN10</v>
          </cell>
          <cell r="C19910" t="str">
            <v>UN</v>
          </cell>
          <cell r="D19910">
            <v>40544.18</v>
          </cell>
        </row>
        <row r="19911">
          <cell r="A19911" t="str">
            <v>I5304</v>
          </cell>
          <cell r="B19911" t="str">
            <v>REGISTRO FLANGE/CABEÇOTE DN 600 PN10</v>
          </cell>
          <cell r="C19911" t="str">
            <v>UN</v>
          </cell>
          <cell r="D19911">
            <v>53052.01</v>
          </cell>
        </row>
        <row r="19912">
          <cell r="A19912" t="str">
            <v>I5306</v>
          </cell>
          <cell r="B19912" t="str">
            <v>REGISTRO FLANGE/CABEÇOTE DN 75 PN16</v>
          </cell>
          <cell r="C19912" t="str">
            <v>UN</v>
          </cell>
          <cell r="D19912">
            <v>751.36</v>
          </cell>
        </row>
        <row r="19913">
          <cell r="A19913" t="str">
            <v>I7147</v>
          </cell>
          <cell r="B19913" t="str">
            <v>REGISTRO FLANGE/CABEÇOTE DN 80 PN16</v>
          </cell>
          <cell r="C19913" t="str">
            <v>UN</v>
          </cell>
          <cell r="D19913">
            <v>699.41</v>
          </cell>
        </row>
        <row r="19914">
          <cell r="A19914" t="str">
            <v>I5448</v>
          </cell>
          <cell r="B19914" t="str">
            <v>REGISTRO GAV, OVAL C/ CABEÇOTE/FLANGE DN 700 PN25</v>
          </cell>
          <cell r="C19914" t="str">
            <v>UN</v>
          </cell>
          <cell r="D19914">
            <v>87668.08</v>
          </cell>
        </row>
        <row r="19915">
          <cell r="A19915" t="str">
            <v>I5438</v>
          </cell>
          <cell r="B19915" t="str">
            <v>REGISTRO GAV. OVAL C/ CABEÇOTE/FLANGE DN 100 PN25</v>
          </cell>
          <cell r="C19915" t="str">
            <v>UN</v>
          </cell>
          <cell r="D19915">
            <v>10922.3</v>
          </cell>
        </row>
        <row r="19916">
          <cell r="A19916" t="str">
            <v>I5451</v>
          </cell>
          <cell r="B19916" t="str">
            <v>REGISTRO GAV. OVAL C/ CABEÇOTE/FLANGE DN 1000 PN25</v>
          </cell>
          <cell r="C19916" t="str">
            <v>UN</v>
          </cell>
          <cell r="D19916">
            <v>148316.88</v>
          </cell>
        </row>
        <row r="19917">
          <cell r="A19917" t="str">
            <v>I5439</v>
          </cell>
          <cell r="B19917" t="str">
            <v>REGISTRO GAV. OVAL C/ CABEÇOTE/FLANGE DN 150 PN25</v>
          </cell>
          <cell r="C19917" t="str">
            <v>UN</v>
          </cell>
          <cell r="D19917">
            <v>13104.1</v>
          </cell>
        </row>
        <row r="19918">
          <cell r="A19918" t="str">
            <v>I5440</v>
          </cell>
          <cell r="B19918" t="str">
            <v>REGISTRO GAV. OVAL C/ CABEÇOTE/FLANGE DN 200 PN25</v>
          </cell>
          <cell r="C19918" t="str">
            <v>UN</v>
          </cell>
          <cell r="D19918">
            <v>15501.39</v>
          </cell>
        </row>
        <row r="19919">
          <cell r="A19919" t="str">
            <v>I5441</v>
          </cell>
          <cell r="B19919" t="str">
            <v>REGISTRO GAV. OVAL C/ CABEÇOTE/FLANGE DN 250 PN25</v>
          </cell>
          <cell r="C19919" t="str">
            <v>UN</v>
          </cell>
          <cell r="D19919">
            <v>22320.79</v>
          </cell>
        </row>
        <row r="19920">
          <cell r="A19920" t="str">
            <v>I5442</v>
          </cell>
          <cell r="B19920" t="str">
            <v>REGISTRO GAV. OVAL C/ CABEÇOTE/FLANGE DN 300 PN25</v>
          </cell>
          <cell r="C19920" t="str">
            <v>UN</v>
          </cell>
          <cell r="D19920">
            <v>23461.88</v>
          </cell>
        </row>
        <row r="19921">
          <cell r="A19921" t="str">
            <v>I5443</v>
          </cell>
          <cell r="B19921" t="str">
            <v>REGISTRO GAV. OVAL C/ CABEÇOTE/FLANGE DN 350 PN25</v>
          </cell>
          <cell r="C19921" t="str">
            <v>UN</v>
          </cell>
          <cell r="D19921">
            <v>28226.959999999999</v>
          </cell>
        </row>
        <row r="19922">
          <cell r="A19922" t="str">
            <v>I5444</v>
          </cell>
          <cell r="B19922" t="str">
            <v>REGISTRO GAV. OVAL C/ CABEÇOTE/FLANGE DN 400 PN25</v>
          </cell>
          <cell r="C19922" t="str">
            <v>UN</v>
          </cell>
          <cell r="D19922">
            <v>33062</v>
          </cell>
        </row>
        <row r="19923">
          <cell r="A19923" t="str">
            <v>I5445</v>
          </cell>
          <cell r="B19923" t="str">
            <v>REGISTRO GAV. OVAL C/ CABEÇOTE/FLANGE DN 450 PN25</v>
          </cell>
          <cell r="C19923" t="str">
            <v>UN</v>
          </cell>
          <cell r="D19923">
            <v>41467.589999999997</v>
          </cell>
        </row>
        <row r="19924">
          <cell r="A19924" t="str">
            <v>I5436</v>
          </cell>
          <cell r="B19924" t="str">
            <v>REGISTRO GAV. OVAL C/ CABEÇOTE/FLANGE DN 50 PN25</v>
          </cell>
          <cell r="C19924" t="str">
            <v>UN</v>
          </cell>
          <cell r="D19924">
            <v>8017.93</v>
          </cell>
        </row>
        <row r="19925">
          <cell r="A19925" t="str">
            <v>I5446</v>
          </cell>
          <cell r="B19925" t="str">
            <v>REGISTRO GAV. OVAL C/ CABEÇOTE/FLANGE DN 500 PN25</v>
          </cell>
          <cell r="C19925" t="str">
            <v>UN</v>
          </cell>
          <cell r="D19925">
            <v>44693.17</v>
          </cell>
        </row>
        <row r="19926">
          <cell r="A19926" t="str">
            <v>I5447</v>
          </cell>
          <cell r="B19926" t="str">
            <v>REGISTRO GAV. OVAL C/ CABEÇOTE/FLANGE DN 600 PN25</v>
          </cell>
          <cell r="C19926" t="str">
            <v>UN</v>
          </cell>
          <cell r="D19926">
            <v>67345.820000000007</v>
          </cell>
        </row>
        <row r="19927">
          <cell r="A19927" t="str">
            <v>I5437</v>
          </cell>
          <cell r="B19927" t="str">
            <v>REGISTRO GAV. OVAL C/ CABEÇOTE/FLANGE DN 75 PN25</v>
          </cell>
          <cell r="C19927" t="str">
            <v>UN</v>
          </cell>
          <cell r="D19927">
            <v>7945.34</v>
          </cell>
        </row>
        <row r="19928">
          <cell r="A19928" t="str">
            <v>I5449</v>
          </cell>
          <cell r="B19928" t="str">
            <v>REGISTRO GAV. OVAL C/ CABEÇOTE/FLANGE DN 800 PN25</v>
          </cell>
          <cell r="C19928" t="str">
            <v>UN</v>
          </cell>
          <cell r="D19928">
            <v>99910.71</v>
          </cell>
        </row>
        <row r="19929">
          <cell r="A19929" t="str">
            <v>I5450</v>
          </cell>
          <cell r="B19929" t="str">
            <v>REGISTRO GAV. OVAL C/ CABEÇOTE/FLANGE DN 900 PN25</v>
          </cell>
          <cell r="C19929" t="str">
            <v>UN</v>
          </cell>
          <cell r="D19929">
            <v>119442.79</v>
          </cell>
        </row>
        <row r="19930">
          <cell r="A19930" t="str">
            <v>I7148</v>
          </cell>
          <cell r="B19930" t="str">
            <v>REGISTRO GAV. OVAL CABEÇOTE E FLANGE DN 80 PN25</v>
          </cell>
          <cell r="C19930" t="str">
            <v>UN</v>
          </cell>
          <cell r="D19930">
            <v>8491.5400000000009</v>
          </cell>
        </row>
        <row r="19931">
          <cell r="A19931" t="str">
            <v>I5083</v>
          </cell>
          <cell r="B19931" t="str">
            <v>REGISTRO GAVETA  OVAL B/C REDUTOR/BY-PASS DN 350 PN10/16</v>
          </cell>
          <cell r="C19931" t="str">
            <v>UN</v>
          </cell>
          <cell r="D19931">
            <v>37230.199999999997</v>
          </cell>
        </row>
        <row r="19932">
          <cell r="A19932" t="str">
            <v>I5054</v>
          </cell>
          <cell r="B19932" t="str">
            <v>REGISTRO GAVETA BOLSA / CABEÇOTE DN 100 PN10/16</v>
          </cell>
          <cell r="C19932" t="str">
            <v>UN</v>
          </cell>
          <cell r="D19932">
            <v>987.11</v>
          </cell>
        </row>
        <row r="19933">
          <cell r="A19933" t="str">
            <v>I5053</v>
          </cell>
          <cell r="B19933" t="str">
            <v>REGISTRO GAVETA BOLSA / CABEÇOTE DN 75 PN10/16</v>
          </cell>
          <cell r="C19933" t="str">
            <v>UN</v>
          </cell>
          <cell r="D19933">
            <v>739.44</v>
          </cell>
        </row>
        <row r="19934">
          <cell r="A19934" t="str">
            <v>I7149</v>
          </cell>
          <cell r="B19934" t="str">
            <v>REGISTRO GAVETA BOLSA/CABEÇOTE DN 80 PN10/16</v>
          </cell>
          <cell r="C19934" t="str">
            <v>UN</v>
          </cell>
          <cell r="D19934">
            <v>777.24</v>
          </cell>
        </row>
        <row r="19935">
          <cell r="A19935" t="str">
            <v>I5090</v>
          </cell>
          <cell r="B19935" t="str">
            <v>REGISTRO GAVETA BOLSA/VOLANTE DN 100 PN10/16</v>
          </cell>
          <cell r="C19935" t="str">
            <v>UN</v>
          </cell>
          <cell r="D19935">
            <v>1056.44</v>
          </cell>
        </row>
        <row r="19936">
          <cell r="A19936" t="str">
            <v>I5089</v>
          </cell>
          <cell r="B19936" t="str">
            <v>REGISTRO GAVETA BOLSA/VOLANTE DN 75 PN10/16</v>
          </cell>
          <cell r="C19936" t="str">
            <v>UN</v>
          </cell>
          <cell r="D19936">
            <v>786.65</v>
          </cell>
        </row>
        <row r="19937">
          <cell r="A19937" t="str">
            <v>I7150</v>
          </cell>
          <cell r="B19937" t="str">
            <v>REGISTRO GAVETA BOLSA/VOLANTE DN 80 PN10/16</v>
          </cell>
          <cell r="C19937" t="str">
            <v>UN</v>
          </cell>
          <cell r="D19937">
            <v>805.21</v>
          </cell>
        </row>
        <row r="19938">
          <cell r="A19938" t="str">
            <v>I5058</v>
          </cell>
          <cell r="B19938" t="str">
            <v>REGISTRO GAVETA C/ BOLSA E CABEÇOTE DN 150 PN10</v>
          </cell>
          <cell r="C19938" t="str">
            <v>UN</v>
          </cell>
          <cell r="D19938">
            <v>1507.06</v>
          </cell>
        </row>
        <row r="19939">
          <cell r="A19939" t="str">
            <v>I5059</v>
          </cell>
          <cell r="B19939" t="str">
            <v>REGISTRO GAVETA C/ BOLSA E CABEÇOTE DN 200 PN10</v>
          </cell>
          <cell r="C19939" t="str">
            <v>UN</v>
          </cell>
          <cell r="D19939">
            <v>2481.4499999999998</v>
          </cell>
        </row>
        <row r="19940">
          <cell r="A19940" t="str">
            <v>I5060</v>
          </cell>
          <cell r="B19940" t="str">
            <v>REGISTRO GAVETA C/ BOLSA E CABEÇOTE DN 250 PN10</v>
          </cell>
          <cell r="C19940" t="str">
            <v>UN</v>
          </cell>
          <cell r="D19940">
            <v>3890.01</v>
          </cell>
        </row>
        <row r="19941">
          <cell r="A19941" t="str">
            <v>I5061</v>
          </cell>
          <cell r="B19941" t="str">
            <v>REGISTRO GAVETA C/ BOLSA E CABEÇOTE DN 300 PN10</v>
          </cell>
          <cell r="C19941" t="str">
            <v>UN</v>
          </cell>
          <cell r="D19941">
            <v>7485.34</v>
          </cell>
        </row>
        <row r="19942">
          <cell r="A19942" t="str">
            <v>I5117</v>
          </cell>
          <cell r="B19942" t="str">
            <v>REGISTRO GAVETA C/ BOLSA E VOLANTE DN 150 PN10</v>
          </cell>
          <cell r="C19942" t="str">
            <v>UN</v>
          </cell>
          <cell r="D19942">
            <v>1582.19</v>
          </cell>
        </row>
        <row r="19943">
          <cell r="A19943" t="str">
            <v>I5118</v>
          </cell>
          <cell r="B19943" t="str">
            <v>REGISTRO GAVETA C/ BOLSA E VOLANTE DN 200 PN10</v>
          </cell>
          <cell r="C19943" t="str">
            <v>UN</v>
          </cell>
          <cell r="D19943">
            <v>2609.5100000000002</v>
          </cell>
        </row>
        <row r="19944">
          <cell r="A19944" t="str">
            <v>I5119</v>
          </cell>
          <cell r="B19944" t="str">
            <v>REGISTRO GAVETA C/ BOLSA E VOLANTE DN 250 PN10</v>
          </cell>
          <cell r="C19944" t="str">
            <v>UN</v>
          </cell>
          <cell r="D19944">
            <v>4039.82</v>
          </cell>
        </row>
        <row r="19945">
          <cell r="A19945" t="str">
            <v>I5120</v>
          </cell>
          <cell r="B19945" t="str">
            <v>REGISTRO GAVETA C/ BOLSA E VOLANTE DN 300 PN10</v>
          </cell>
          <cell r="C19945" t="str">
            <v>UN</v>
          </cell>
          <cell r="D19945">
            <v>7601.97</v>
          </cell>
        </row>
        <row r="19946">
          <cell r="A19946" t="str">
            <v>I5071</v>
          </cell>
          <cell r="B19946" t="str">
            <v>REGISTRO GAVETA OVAL B/C BY-PASS DN 350 PN10/16</v>
          </cell>
          <cell r="C19946" t="str">
            <v>UN</v>
          </cell>
          <cell r="D19946">
            <v>27502.21</v>
          </cell>
        </row>
        <row r="19947">
          <cell r="A19947" t="str">
            <v>I5072</v>
          </cell>
          <cell r="B19947" t="str">
            <v>REGISTRO GAVETA OVAL B/C BY-PASS DN 400 PN10/16</v>
          </cell>
          <cell r="C19947" t="str">
            <v>UN</v>
          </cell>
          <cell r="D19947">
            <v>32813.46</v>
          </cell>
        </row>
        <row r="19948">
          <cell r="A19948" t="str">
            <v>I5073</v>
          </cell>
          <cell r="B19948" t="str">
            <v>REGISTRO GAVETA OVAL B/C BY-PASS DN 450 PN10/16</v>
          </cell>
          <cell r="C19948" t="str">
            <v>UN</v>
          </cell>
          <cell r="D19948">
            <v>40273.35</v>
          </cell>
        </row>
        <row r="19949">
          <cell r="A19949" t="str">
            <v>I5074</v>
          </cell>
          <cell r="B19949" t="str">
            <v>REGISTRO GAVETA OVAL B/C BY-PASS DN 500 PN10/16</v>
          </cell>
          <cell r="C19949" t="str">
            <v>UN</v>
          </cell>
          <cell r="D19949">
            <v>42181.599999999999</v>
          </cell>
        </row>
        <row r="19950">
          <cell r="A19950" t="str">
            <v>I5075</v>
          </cell>
          <cell r="B19950" t="str">
            <v>REGISTRO GAVETA OVAL B/C BY-PASS DN 600 PN10/16</v>
          </cell>
          <cell r="C19950" t="str">
            <v>UN</v>
          </cell>
          <cell r="D19950">
            <v>61024.81</v>
          </cell>
        </row>
        <row r="19951">
          <cell r="A19951" t="str">
            <v>I5077</v>
          </cell>
          <cell r="B19951" t="str">
            <v>REGISTRO GAVETA OVAL B/C REDUTOR DN 350 PN10/16</v>
          </cell>
          <cell r="C19951" t="str">
            <v>UN</v>
          </cell>
          <cell r="D19951">
            <v>37638.92</v>
          </cell>
        </row>
        <row r="19952">
          <cell r="A19952" t="str">
            <v>I5078</v>
          </cell>
          <cell r="B19952" t="str">
            <v>REGISTRO GAVETA OVAL B/C REDUTOR DN 400 PN10/16</v>
          </cell>
          <cell r="C19952" t="str">
            <v>UN</v>
          </cell>
          <cell r="D19952">
            <v>41592.17</v>
          </cell>
        </row>
        <row r="19953">
          <cell r="A19953" t="str">
            <v>I5079</v>
          </cell>
          <cell r="B19953" t="str">
            <v>REGISTRO GAVETA OVAL B/C REDUTOR DN 450 PN10/16</v>
          </cell>
          <cell r="C19953" t="str">
            <v>UN</v>
          </cell>
          <cell r="D19953">
            <v>48716.84</v>
          </cell>
        </row>
        <row r="19954">
          <cell r="A19954" t="str">
            <v>I5080</v>
          </cell>
          <cell r="B19954" t="str">
            <v>REGISTRO GAVETA OVAL B/C REDUTOR DN 500 PN10/16</v>
          </cell>
          <cell r="C19954" t="str">
            <v>UN</v>
          </cell>
          <cell r="D19954">
            <v>50802.96</v>
          </cell>
        </row>
        <row r="19955">
          <cell r="A19955" t="str">
            <v>I5081</v>
          </cell>
          <cell r="B19955" t="str">
            <v>REGISTRO GAVETA OVAL B/C REDUTOR DN 600 PN10/16</v>
          </cell>
          <cell r="C19955" t="str">
            <v>UN</v>
          </cell>
          <cell r="D19955">
            <v>70210.37</v>
          </cell>
        </row>
        <row r="19956">
          <cell r="A19956" t="str">
            <v>I5084</v>
          </cell>
          <cell r="B19956" t="str">
            <v>REGISTRO GAVETA OVAL B/C REDUTOR/BY-PASS DN 400 PN10/16</v>
          </cell>
          <cell r="C19956" t="str">
            <v>UN</v>
          </cell>
          <cell r="D19956">
            <v>41085.760000000002</v>
          </cell>
        </row>
        <row r="19957">
          <cell r="A19957" t="str">
            <v>I5085</v>
          </cell>
          <cell r="B19957" t="str">
            <v>REGISTRO GAVETA OVAL B/C REDUTOR/BY-PASS DN 450 PN10/16</v>
          </cell>
          <cell r="C19957" t="str">
            <v>UN</v>
          </cell>
          <cell r="D19957">
            <v>48016.5</v>
          </cell>
        </row>
        <row r="19958">
          <cell r="A19958" t="str">
            <v>I5086</v>
          </cell>
          <cell r="B19958" t="str">
            <v>REGISTRO GAVETA OVAL B/C REDUTOR/BY-PASS DN 500 PN10/16</v>
          </cell>
          <cell r="C19958" t="str">
            <v>UN</v>
          </cell>
          <cell r="D19958">
            <v>58397.24</v>
          </cell>
        </row>
        <row r="19959">
          <cell r="A19959" t="str">
            <v>I5087</v>
          </cell>
          <cell r="B19959" t="str">
            <v>REGISTRO GAVETA OVAL B/C REDUTOR/BY-PASS DN 600 PN10/16</v>
          </cell>
          <cell r="C19959" t="str">
            <v>UN</v>
          </cell>
          <cell r="D19959">
            <v>70266.210000000006</v>
          </cell>
        </row>
        <row r="19960">
          <cell r="A19960" t="str">
            <v>I5278</v>
          </cell>
          <cell r="B19960" t="str">
            <v>REGISTRO GAVETA OVAL B/V COM BY-PASS DN 250 PN10/16</v>
          </cell>
          <cell r="C19960" t="str">
            <v>UN</v>
          </cell>
          <cell r="D19960">
            <v>4251.8</v>
          </cell>
        </row>
        <row r="19961">
          <cell r="A19961" t="str">
            <v>I5279</v>
          </cell>
          <cell r="B19961" t="str">
            <v>REGISTRO GAVETA OVAL B/V COM BY-PASS DN 300 PN10/16</v>
          </cell>
          <cell r="C19961" t="str">
            <v>UN</v>
          </cell>
          <cell r="D19961">
            <v>5389.34</v>
          </cell>
        </row>
        <row r="19962">
          <cell r="A19962" t="str">
            <v>I5280</v>
          </cell>
          <cell r="B19962" t="str">
            <v>REGISTRO GAVETA OVAL B/V COM BY-PASS DN 350 PN10/16</v>
          </cell>
          <cell r="C19962" t="str">
            <v>UN</v>
          </cell>
          <cell r="D19962">
            <v>29071.34</v>
          </cell>
        </row>
        <row r="19963">
          <cell r="A19963" t="str">
            <v>I5281</v>
          </cell>
          <cell r="B19963" t="str">
            <v>REGISTRO GAVETA OVAL B/V COM BY-PASS DN 400 PN10/16</v>
          </cell>
          <cell r="C19963" t="str">
            <v>UN</v>
          </cell>
          <cell r="D19963">
            <v>34549.440000000002</v>
          </cell>
        </row>
        <row r="19964">
          <cell r="A19964" t="str">
            <v>I5282</v>
          </cell>
          <cell r="B19964" t="str">
            <v>REGISTRO GAVETA OVAL B/V COM BY-PASS DN 450 PN10/16</v>
          </cell>
          <cell r="C19964" t="str">
            <v>UN</v>
          </cell>
          <cell r="D19964">
            <v>42335.27</v>
          </cell>
        </row>
        <row r="19965">
          <cell r="A19965" t="str">
            <v>I5283</v>
          </cell>
          <cell r="B19965" t="str">
            <v>REGISTRO GAVETA OVAL B/V COM BY-PASS DN 500 PN10/16</v>
          </cell>
          <cell r="C19965" t="str">
            <v>UN</v>
          </cell>
          <cell r="D19965">
            <v>44760.959999999999</v>
          </cell>
        </row>
        <row r="19966">
          <cell r="A19966" t="str">
            <v>I5284</v>
          </cell>
          <cell r="B19966" t="str">
            <v>REGISTRO GAVETA OVAL B/V COM BY-PASS DN 600 PN10/16</v>
          </cell>
          <cell r="C19966" t="str">
            <v>UN</v>
          </cell>
          <cell r="D19966">
            <v>64064.86</v>
          </cell>
        </row>
        <row r="19967">
          <cell r="A19967" t="str">
            <v>I5286</v>
          </cell>
          <cell r="B19967" t="str">
            <v>REGISTRO GAVETA OVAL B/V MEC/REDUTOR DN 350 PN10/16</v>
          </cell>
          <cell r="C19967" t="str">
            <v>UN</v>
          </cell>
          <cell r="D19967">
            <v>34440.76</v>
          </cell>
        </row>
        <row r="19968">
          <cell r="A19968" t="str">
            <v>I5287</v>
          </cell>
          <cell r="B19968" t="str">
            <v>REGISTRO GAVETA OVAL B/V MEC/REDUTOR DN 400 PN10/16</v>
          </cell>
          <cell r="C19968" t="str">
            <v>UN</v>
          </cell>
          <cell r="D19968">
            <v>37584.83</v>
          </cell>
        </row>
        <row r="19969">
          <cell r="A19969" t="str">
            <v>I5288</v>
          </cell>
          <cell r="B19969" t="str">
            <v>REGISTRO GAVETA OVAL B/V MEC/REDUTOR DN 450 PN10/16</v>
          </cell>
          <cell r="C19969" t="str">
            <v>UN</v>
          </cell>
          <cell r="D19969">
            <v>44115.95</v>
          </cell>
        </row>
        <row r="19970">
          <cell r="A19970" t="str">
            <v>I5289</v>
          </cell>
          <cell r="B19970" t="str">
            <v>REGISTRO GAVETA OVAL B/V MEC/REDUTOR DN 500 PN10/16</v>
          </cell>
          <cell r="C19970" t="str">
            <v>UN</v>
          </cell>
          <cell r="D19970">
            <v>46377.84</v>
          </cell>
        </row>
        <row r="19971">
          <cell r="A19971" t="str">
            <v>I5290</v>
          </cell>
          <cell r="B19971" t="str">
            <v>REGISTRO GAVETA OVAL B/V MEC/REDUTOR DN 600 PN10/16</v>
          </cell>
          <cell r="C19971" t="str">
            <v>UN</v>
          </cell>
          <cell r="D19971">
            <v>63654.36</v>
          </cell>
        </row>
        <row r="19972">
          <cell r="A19972" t="str">
            <v>I5292</v>
          </cell>
          <cell r="B19972" t="str">
            <v>REGISTRO GAVETA OVAL B/V REDUTOR/BY-PASS DN 350 PN10/16</v>
          </cell>
          <cell r="C19972" t="str">
            <v>UN</v>
          </cell>
          <cell r="D19972">
            <v>38547.589999999997</v>
          </cell>
        </row>
        <row r="19973">
          <cell r="A19973" t="str">
            <v>I5293</v>
          </cell>
          <cell r="B19973" t="str">
            <v>REGISTRO GAVETA OVAL B/V REDUTOR/BY-PASS DN 400 PN10/16</v>
          </cell>
          <cell r="C19973" t="str">
            <v>UN</v>
          </cell>
          <cell r="D19973">
            <v>42759.82</v>
          </cell>
        </row>
        <row r="19974">
          <cell r="A19974" t="str">
            <v>I5294</v>
          </cell>
          <cell r="B19974" t="str">
            <v>REGISTRO GAVETA OVAL B/V REDUTOR/BY-PASS DN 450 PN10/16</v>
          </cell>
          <cell r="C19974" t="str">
            <v>UN</v>
          </cell>
          <cell r="D19974">
            <v>49589.24</v>
          </cell>
        </row>
        <row r="19975">
          <cell r="A19975" t="str">
            <v>I5295</v>
          </cell>
          <cell r="B19975" t="str">
            <v>REGISTRO GAVETA OVAL B/V REDUTOR/BY-PASS DN 500 PN10/16</v>
          </cell>
          <cell r="C19975" t="str">
            <v>UN</v>
          </cell>
          <cell r="D19975">
            <v>60667.62</v>
          </cell>
        </row>
        <row r="19976">
          <cell r="A19976" t="str">
            <v>I5296</v>
          </cell>
          <cell r="B19976" t="str">
            <v>REGISTRO GAVETA OVAL B/V REDUTOR/BY-PASS DN 600 PN10/16</v>
          </cell>
          <cell r="C19976" t="str">
            <v>UN</v>
          </cell>
          <cell r="D19976">
            <v>71700.59</v>
          </cell>
        </row>
        <row r="19977">
          <cell r="A19977" t="str">
            <v>I5064</v>
          </cell>
          <cell r="B19977" t="str">
            <v>REGISTRO GAVETA OVAL BOLSA / CABEÇOTE DN 350 PN10/16</v>
          </cell>
          <cell r="C19977" t="str">
            <v>UN</v>
          </cell>
          <cell r="D19977">
            <v>27838.34</v>
          </cell>
        </row>
        <row r="19978">
          <cell r="A19978" t="str">
            <v>I5066</v>
          </cell>
          <cell r="B19978" t="str">
            <v>REGISTRO GAVETA OVAL BOLSA / CABEÇOTE DN 450 PN10/16</v>
          </cell>
          <cell r="C19978" t="str">
            <v>UN</v>
          </cell>
          <cell r="D19978">
            <v>40091.870000000003</v>
          </cell>
        </row>
        <row r="19979">
          <cell r="A19979" t="str">
            <v>I5067</v>
          </cell>
          <cell r="B19979" t="str">
            <v>REGISTRO GAVETA OVAL BOLSA / CABEÇOTE DN 500 PN10/16</v>
          </cell>
          <cell r="C19979" t="str">
            <v>UN</v>
          </cell>
          <cell r="D19979">
            <v>38906.68</v>
          </cell>
        </row>
        <row r="19980">
          <cell r="A19980" t="str">
            <v>I5068</v>
          </cell>
          <cell r="B19980" t="str">
            <v>REGISTRO GAVETA OVAL BOLSA / CABEÇOTE DN 600 PN10/16</v>
          </cell>
          <cell r="C19980" t="str">
            <v>UN</v>
          </cell>
          <cell r="D19980">
            <v>55114.94</v>
          </cell>
        </row>
        <row r="19981">
          <cell r="A19981" t="str">
            <v>I5271</v>
          </cell>
          <cell r="B19981" t="str">
            <v>REGISTRO GAVETA OVAL BOLSA/VOLANTE DN 250 PN10/16</v>
          </cell>
          <cell r="C19981" t="str">
            <v>UN</v>
          </cell>
          <cell r="D19981">
            <v>3605.05</v>
          </cell>
        </row>
        <row r="19982">
          <cell r="A19982" t="str">
            <v>I5272</v>
          </cell>
          <cell r="B19982" t="str">
            <v>REGISTRO GAVETA OVAL BOLSA/VOLANTE DN 300 PN10/16</v>
          </cell>
          <cell r="C19982" t="str">
            <v>UN</v>
          </cell>
          <cell r="D19982">
            <v>4748.46</v>
          </cell>
        </row>
        <row r="19983">
          <cell r="A19983" t="str">
            <v>I5273</v>
          </cell>
          <cell r="B19983" t="str">
            <v>REGISTRO GAVETA OVAL BOLSA/VOLANTE DN 350 PN10/16</v>
          </cell>
          <cell r="C19983" t="str">
            <v>UN</v>
          </cell>
          <cell r="D19983">
            <v>28483.37</v>
          </cell>
        </row>
        <row r="19984">
          <cell r="A19984" t="str">
            <v>I5274</v>
          </cell>
          <cell r="B19984" t="str">
            <v>REGISTRO GAVETA OVAL BOLSA/VOLANTE DN 400 PN10/16</v>
          </cell>
          <cell r="C19984" t="str">
            <v>UN</v>
          </cell>
          <cell r="D19984">
            <v>33112.35</v>
          </cell>
        </row>
        <row r="19985">
          <cell r="A19985" t="str">
            <v>I5275</v>
          </cell>
          <cell r="B19985" t="str">
            <v>REGISTRO GAVETA OVAL BOLSA/VOLANTE DN 450 PN10/16</v>
          </cell>
          <cell r="C19985" t="str">
            <v>UN</v>
          </cell>
          <cell r="D19985">
            <v>41081.839999999997</v>
          </cell>
        </row>
        <row r="19986">
          <cell r="A19986" t="str">
            <v>I5276</v>
          </cell>
          <cell r="B19986" t="str">
            <v>REGISTRO GAVETA OVAL BOLSA/VOLANTE DN 500 PN10/16</v>
          </cell>
          <cell r="C19986" t="str">
            <v>UN</v>
          </cell>
          <cell r="D19986">
            <v>43904.97</v>
          </cell>
        </row>
        <row r="19987">
          <cell r="A19987" t="str">
            <v>I5277</v>
          </cell>
          <cell r="B19987" t="str">
            <v>REGISTRO GAVETA OVAL BOLSA/VOLANTE DN 600 PN10/16</v>
          </cell>
          <cell r="C19987" t="str">
            <v>UN</v>
          </cell>
          <cell r="D19987">
            <v>62076.18</v>
          </cell>
        </row>
        <row r="19988">
          <cell r="A19988" t="str">
            <v>I5383</v>
          </cell>
          <cell r="B19988" t="str">
            <v>REGISTRO GAVETA OVAL C/F E BY-PASS DN 1000 PN10</v>
          </cell>
          <cell r="C19988" t="str">
            <v>UN</v>
          </cell>
          <cell r="D19988">
            <v>149221.84</v>
          </cell>
        </row>
        <row r="19989">
          <cell r="A19989" t="str">
            <v>I5394</v>
          </cell>
          <cell r="B19989" t="str">
            <v>REGISTRO GAVETA OVAL C/F E BY-PASS DN 1000 PN16</v>
          </cell>
          <cell r="C19989" t="str">
            <v>UN</v>
          </cell>
          <cell r="D19989">
            <v>150279.53</v>
          </cell>
        </row>
        <row r="19990">
          <cell r="A19990" t="str">
            <v>I5405</v>
          </cell>
          <cell r="B19990" t="str">
            <v>REGISTRO GAVETA OVAL C/F E BY-PASS DN 1000 PN25</v>
          </cell>
          <cell r="C19990" t="str">
            <v>UN</v>
          </cell>
          <cell r="D19990">
            <v>160541.91</v>
          </cell>
        </row>
        <row r="19991">
          <cell r="A19991" t="str">
            <v>I5373</v>
          </cell>
          <cell r="B19991" t="str">
            <v>REGISTRO GAVETA OVAL C/F E BY-PASS DN 250 PN10</v>
          </cell>
          <cell r="C19991" t="str">
            <v>UN</v>
          </cell>
          <cell r="D19991">
            <v>4480.67</v>
          </cell>
        </row>
        <row r="19992">
          <cell r="A19992" t="str">
            <v>I5384</v>
          </cell>
          <cell r="B19992" t="str">
            <v>REGISTRO GAVETA OVAL C/F E BY-PASS DN 250 PN16</v>
          </cell>
          <cell r="C19992" t="str">
            <v>UN</v>
          </cell>
          <cell r="D19992">
            <v>4453.29</v>
          </cell>
        </row>
        <row r="19993">
          <cell r="A19993" t="str">
            <v>I5395</v>
          </cell>
          <cell r="B19993" t="str">
            <v>REGISTRO GAVETA OVAL C/F E BY-PASS DN 250 PN25</v>
          </cell>
          <cell r="C19993" t="str">
            <v>UN</v>
          </cell>
          <cell r="D19993">
            <v>4720.62</v>
          </cell>
        </row>
        <row r="19994">
          <cell r="A19994" t="str">
            <v>I5374</v>
          </cell>
          <cell r="B19994" t="str">
            <v>REGISTRO GAVETA OVAL C/F E BY-PASS DN 300 PN10</v>
          </cell>
          <cell r="C19994" t="str">
            <v>UN</v>
          </cell>
          <cell r="D19994">
            <v>5638.39</v>
          </cell>
        </row>
        <row r="19995">
          <cell r="A19995" t="str">
            <v>I5385</v>
          </cell>
          <cell r="B19995" t="str">
            <v>REGISTRO GAVETA OVAL C/F E BY-PASS DN 300 PN16</v>
          </cell>
          <cell r="C19995" t="str">
            <v>UN</v>
          </cell>
          <cell r="D19995">
            <v>5705.56</v>
          </cell>
        </row>
        <row r="19996">
          <cell r="A19996" t="str">
            <v>I5396</v>
          </cell>
          <cell r="B19996" t="str">
            <v>REGISTRO GAVETA OVAL C/F E BY-PASS DN 300 PN25</v>
          </cell>
          <cell r="C19996" t="str">
            <v>UN</v>
          </cell>
          <cell r="D19996">
            <v>5782.2</v>
          </cell>
        </row>
        <row r="19997">
          <cell r="A19997" t="str">
            <v>I5375</v>
          </cell>
          <cell r="B19997" t="str">
            <v>REGISTRO GAVETA OVAL C/F E BY-PASS DN 350 PN10</v>
          </cell>
          <cell r="C19997" t="str">
            <v>UN</v>
          </cell>
          <cell r="D19997">
            <v>28433.14</v>
          </cell>
        </row>
        <row r="19998">
          <cell r="A19998" t="str">
            <v>I5386</v>
          </cell>
          <cell r="B19998" t="str">
            <v>REGISTRO GAVETA OVAL C/F E BY-PASS DN 350 PN16</v>
          </cell>
          <cell r="C19998" t="str">
            <v>UN</v>
          </cell>
          <cell r="D19998">
            <v>31595.88</v>
          </cell>
        </row>
        <row r="19999">
          <cell r="A19999" t="str">
            <v>I5397</v>
          </cell>
          <cell r="B19999" t="str">
            <v>REGISTRO GAVETA OVAL C/F E BY-PASS DN 350 PN25</v>
          </cell>
          <cell r="C19999" t="str">
            <v>UN</v>
          </cell>
          <cell r="D19999">
            <v>28945.919999999998</v>
          </cell>
        </row>
        <row r="20000">
          <cell r="A20000" t="str">
            <v>I5376</v>
          </cell>
          <cell r="B20000" t="str">
            <v>REGISTRO GAVETA OVAL C/F E BY-PASS DN 400 PN10</v>
          </cell>
          <cell r="C20000" t="str">
            <v>UN</v>
          </cell>
          <cell r="D20000">
            <v>33295.230000000003</v>
          </cell>
        </row>
        <row r="20001">
          <cell r="A20001" t="str">
            <v>I5387</v>
          </cell>
          <cell r="B20001" t="str">
            <v>REGISTRO GAVETA OVAL C/F E BY-PASS DN 400 PN16</v>
          </cell>
          <cell r="C20001" t="str">
            <v>UN</v>
          </cell>
          <cell r="D20001">
            <v>34432.129999999997</v>
          </cell>
        </row>
        <row r="20002">
          <cell r="A20002" t="str">
            <v>I5398</v>
          </cell>
          <cell r="B20002" t="str">
            <v>REGISTRO GAVETA OVAL C/F E BY-PASS DN 400 PN25</v>
          </cell>
          <cell r="C20002" t="str">
            <v>UN</v>
          </cell>
          <cell r="D20002">
            <v>34485.96</v>
          </cell>
        </row>
        <row r="20003">
          <cell r="A20003" t="str">
            <v>I5377</v>
          </cell>
          <cell r="B20003" t="str">
            <v>REGISTRO GAVETA OVAL C/F E BY-PASS DN 450 PN10</v>
          </cell>
          <cell r="C20003" t="str">
            <v>UN</v>
          </cell>
          <cell r="D20003">
            <v>41964.36</v>
          </cell>
        </row>
        <row r="20004">
          <cell r="A20004" t="str">
            <v>I5388</v>
          </cell>
          <cell r="B20004" t="str">
            <v>REGISTRO GAVETA OVAL C/F E BY-PASS DN 450 PN16</v>
          </cell>
          <cell r="C20004" t="str">
            <v>UN</v>
          </cell>
          <cell r="D20004">
            <v>42186.06</v>
          </cell>
        </row>
        <row r="20005">
          <cell r="A20005" t="str">
            <v>I5399</v>
          </cell>
          <cell r="B20005" t="str">
            <v>REGISTRO GAVETA OVAL C/F E BY-PASS DN 450 PN25</v>
          </cell>
          <cell r="C20005" t="str">
            <v>UN</v>
          </cell>
          <cell r="D20005">
            <v>42359.78</v>
          </cell>
        </row>
        <row r="20006">
          <cell r="A20006" t="str">
            <v>I5378</v>
          </cell>
          <cell r="B20006" t="str">
            <v>REGISTRO GAVETA OVAL C/F E BY-PASS DN 500 PN10</v>
          </cell>
          <cell r="C20006" t="str">
            <v>UN</v>
          </cell>
          <cell r="D20006">
            <v>44193.83</v>
          </cell>
        </row>
        <row r="20007">
          <cell r="A20007" t="str">
            <v>I5389</v>
          </cell>
          <cell r="B20007" t="str">
            <v>REGISTRO GAVETA OVAL C/F E BY-PASS DN 500 PN16</v>
          </cell>
          <cell r="C20007" t="str">
            <v>UN</v>
          </cell>
          <cell r="D20007">
            <v>43901.69</v>
          </cell>
        </row>
        <row r="20008">
          <cell r="A20008" t="str">
            <v>I5400</v>
          </cell>
          <cell r="B20008" t="str">
            <v>REGISTRO GAVETA OVAL C/F E BY-PASS DN 500 PN25</v>
          </cell>
          <cell r="C20008" t="str">
            <v>UN</v>
          </cell>
          <cell r="D20008">
            <v>53628.55</v>
          </cell>
        </row>
        <row r="20009">
          <cell r="A20009" t="str">
            <v>I5379</v>
          </cell>
          <cell r="B20009" t="str">
            <v>REGISTRO GAVETA OVAL C/F E BY-PASS DN 600 PN10</v>
          </cell>
          <cell r="C20009" t="str">
            <v>UN</v>
          </cell>
          <cell r="D20009">
            <v>62881.25</v>
          </cell>
        </row>
        <row r="20010">
          <cell r="A20010" t="str">
            <v>I5390</v>
          </cell>
          <cell r="B20010" t="str">
            <v>REGISTRO GAVETA OVAL C/F E BY-PASS DN 600 PN16</v>
          </cell>
          <cell r="C20010" t="str">
            <v>UN</v>
          </cell>
          <cell r="D20010">
            <v>63462.26</v>
          </cell>
        </row>
        <row r="20011">
          <cell r="A20011" t="str">
            <v>I5401</v>
          </cell>
          <cell r="B20011" t="str">
            <v>REGISTRO GAVETA OVAL C/F E BY-PASS DN 600 PN25</v>
          </cell>
          <cell r="C20011" t="str">
            <v>UN</v>
          </cell>
          <cell r="D20011">
            <v>74515.02</v>
          </cell>
        </row>
        <row r="20012">
          <cell r="A20012" t="str">
            <v>I5380</v>
          </cell>
          <cell r="B20012" t="str">
            <v>REGISTRO GAVETA OVAL C/F E BY-PASS DN 700 PN10</v>
          </cell>
          <cell r="C20012" t="str">
            <v>UN</v>
          </cell>
          <cell r="D20012">
            <v>87127.039999999994</v>
          </cell>
        </row>
        <row r="20013">
          <cell r="A20013" t="str">
            <v>I5391</v>
          </cell>
          <cell r="B20013" t="str">
            <v>REGISTRO GAVETA OVAL C/F E BY-PASS DN 700 PN16</v>
          </cell>
          <cell r="C20013" t="str">
            <v>UN</v>
          </cell>
          <cell r="D20013">
            <v>88204.67</v>
          </cell>
        </row>
        <row r="20014">
          <cell r="A20014" t="str">
            <v>I5402</v>
          </cell>
          <cell r="B20014" t="str">
            <v>REGISTRO GAVETA OVAL C/F E BY-PASS DN 700 PN25</v>
          </cell>
          <cell r="C20014" t="str">
            <v>UN</v>
          </cell>
          <cell r="D20014">
            <v>89815.86</v>
          </cell>
        </row>
        <row r="20015">
          <cell r="A20015" t="str">
            <v>I5381</v>
          </cell>
          <cell r="B20015" t="str">
            <v>REGISTRO GAVETA OVAL C/F E BY-PASS DN 800 PN10</v>
          </cell>
          <cell r="C20015" t="str">
            <v>UN</v>
          </cell>
          <cell r="D20015">
            <v>99582.6</v>
          </cell>
        </row>
        <row r="20016">
          <cell r="A20016" t="str">
            <v>I5392</v>
          </cell>
          <cell r="B20016" t="str">
            <v>REGISTRO GAVETA OVAL C/F E BY-PASS DN 800 PN16</v>
          </cell>
          <cell r="C20016" t="str">
            <v>UN</v>
          </cell>
          <cell r="D20016">
            <v>106098.33</v>
          </cell>
        </row>
        <row r="20017">
          <cell r="A20017" t="str">
            <v>I5403</v>
          </cell>
          <cell r="B20017" t="str">
            <v>REGISTRO GAVETA OVAL C/F E BY-PASS DN 800 PN25</v>
          </cell>
          <cell r="C20017" t="str">
            <v>UN</v>
          </cell>
          <cell r="D20017">
            <v>101382.36</v>
          </cell>
        </row>
        <row r="20018">
          <cell r="A20018" t="str">
            <v>I5382</v>
          </cell>
          <cell r="B20018" t="str">
            <v>REGISTRO GAVETA OVAL C/F E BY-PASS DN 900 PN10</v>
          </cell>
          <cell r="C20018" t="str">
            <v>UN</v>
          </cell>
          <cell r="D20018">
            <v>122309.12</v>
          </cell>
        </row>
        <row r="20019">
          <cell r="A20019" t="str">
            <v>I5393</v>
          </cell>
          <cell r="B20019" t="str">
            <v>REGISTRO GAVETA OVAL C/F E BY-PASS DN 900 PN16</v>
          </cell>
          <cell r="C20019" t="str">
            <v>UN</v>
          </cell>
          <cell r="D20019">
            <v>118582.49</v>
          </cell>
        </row>
        <row r="20020">
          <cell r="A20020" t="str">
            <v>I5404</v>
          </cell>
          <cell r="B20020" t="str">
            <v>REGISTRO GAVETA OVAL C/F E BY-PASS DN 900 PN25</v>
          </cell>
          <cell r="C20020" t="str">
            <v>UN</v>
          </cell>
          <cell r="D20020">
            <v>126295.51</v>
          </cell>
        </row>
        <row r="20021">
          <cell r="A20021" t="str">
            <v>I5415</v>
          </cell>
          <cell r="B20021" t="str">
            <v>REGISTRO GAVETA OVAL C/F E MEC/REDUTOR DN 1000 PN10</v>
          </cell>
          <cell r="C20021" t="str">
            <v>UN</v>
          </cell>
          <cell r="D20021">
            <v>156952.57</v>
          </cell>
        </row>
        <row r="20022">
          <cell r="A20022" t="str">
            <v>I5425</v>
          </cell>
          <cell r="B20022" t="str">
            <v>REGISTRO GAVETA OVAL C/F E MEC/REDUTOR DN 1000 PN16</v>
          </cell>
          <cell r="C20022" t="str">
            <v>UN</v>
          </cell>
          <cell r="D20022">
            <v>163819.16</v>
          </cell>
        </row>
        <row r="20023">
          <cell r="A20023" t="str">
            <v>I5435</v>
          </cell>
          <cell r="B20023" t="str">
            <v>REGISTRO GAVETA OVAL C/F E MEC/REDUTOR DN 1000 PN25</v>
          </cell>
          <cell r="C20023" t="str">
            <v>UN</v>
          </cell>
          <cell r="D20023">
            <v>157849.32</v>
          </cell>
        </row>
        <row r="20024">
          <cell r="A20024" t="str">
            <v>I5407</v>
          </cell>
          <cell r="B20024" t="str">
            <v>REGISTRO GAVETA OVAL C/F E MEC/REDUTOR DN 350 PN10</v>
          </cell>
          <cell r="C20024" t="str">
            <v>UN</v>
          </cell>
          <cell r="D20024">
            <v>38379.75</v>
          </cell>
        </row>
        <row r="20025">
          <cell r="A20025" t="str">
            <v>I5417</v>
          </cell>
          <cell r="B20025" t="str">
            <v>REGISTRO GAVETA OVAL C/F E MEC/REDUTOR DN 350 PN16</v>
          </cell>
          <cell r="C20025" t="str">
            <v>UN</v>
          </cell>
          <cell r="D20025">
            <v>39876.1</v>
          </cell>
        </row>
        <row r="20026">
          <cell r="A20026" t="str">
            <v>I5427</v>
          </cell>
          <cell r="B20026" t="str">
            <v>REGISTRO GAVETA OVAL C/F E MEC/REDUTOR DN 350 PN25</v>
          </cell>
          <cell r="C20026" t="str">
            <v>UN</v>
          </cell>
          <cell r="D20026">
            <v>38794.82</v>
          </cell>
        </row>
        <row r="20027">
          <cell r="A20027" t="str">
            <v>I5408</v>
          </cell>
          <cell r="B20027" t="str">
            <v>REGISTRO GAVETA OVAL C/F E MEC/REDUTOR DN 400 PN10</v>
          </cell>
          <cell r="C20027" t="str">
            <v>UN</v>
          </cell>
          <cell r="D20027">
            <v>41722.400000000001</v>
          </cell>
        </row>
        <row r="20028">
          <cell r="A20028" t="str">
            <v>I5418</v>
          </cell>
          <cell r="B20028" t="str">
            <v>REGISTRO GAVETA OVAL C/F E MEC/REDUTOR DN 400 PN16</v>
          </cell>
          <cell r="C20028" t="str">
            <v>UN</v>
          </cell>
          <cell r="D20028">
            <v>43459.87</v>
          </cell>
        </row>
        <row r="20029">
          <cell r="A20029" t="str">
            <v>I5428</v>
          </cell>
          <cell r="B20029" t="str">
            <v>REGISTRO GAVETA OVAL C/F E MEC/REDUTOR DN 400 PN25</v>
          </cell>
          <cell r="C20029" t="str">
            <v>UN</v>
          </cell>
          <cell r="D20029">
            <v>42876.04</v>
          </cell>
        </row>
        <row r="20030">
          <cell r="A20030" t="str">
            <v>I5409</v>
          </cell>
          <cell r="B20030" t="str">
            <v>REGISTRO GAVETA OVAL C/F E MEC/REDUTOR DN 450 PN10</v>
          </cell>
          <cell r="C20030" t="str">
            <v>UN</v>
          </cell>
          <cell r="D20030">
            <v>49708.01</v>
          </cell>
        </row>
        <row r="20031">
          <cell r="A20031" t="str">
            <v>I5419</v>
          </cell>
          <cell r="B20031" t="str">
            <v>REGISTRO GAVETA OVAL C/F E MEC/REDUTOR DN 450 PN16</v>
          </cell>
          <cell r="C20031" t="str">
            <v>UN</v>
          </cell>
          <cell r="D20031">
            <v>50556.09</v>
          </cell>
        </row>
        <row r="20032">
          <cell r="A20032" t="str">
            <v>I5429</v>
          </cell>
          <cell r="B20032" t="str">
            <v>REGISTRO GAVETA OVAL C/F E MEC/REDUTOR DN 450 PN25</v>
          </cell>
          <cell r="C20032" t="str">
            <v>UN</v>
          </cell>
          <cell r="D20032">
            <v>50845.98</v>
          </cell>
        </row>
        <row r="20033">
          <cell r="A20033" t="str">
            <v>I5410</v>
          </cell>
          <cell r="B20033" t="str">
            <v>REGISTRO GAVETA OVAL C/F E MEC/REDUTOR DN 500 PN10</v>
          </cell>
          <cell r="C20033" t="str">
            <v>UN</v>
          </cell>
          <cell r="D20033">
            <v>52388.25</v>
          </cell>
        </row>
        <row r="20034">
          <cell r="A20034" t="str">
            <v>I5420</v>
          </cell>
          <cell r="B20034" t="str">
            <v>REGISTRO GAVETA OVAL C/F E MEC/REDUTOR DN 500 PN16</v>
          </cell>
          <cell r="C20034" t="str">
            <v>UN</v>
          </cell>
          <cell r="D20034">
            <v>52526.53</v>
          </cell>
        </row>
        <row r="20035">
          <cell r="A20035" t="str">
            <v>I5430</v>
          </cell>
          <cell r="B20035" t="str">
            <v>REGISTRO GAVETA OVAL C/F E MEC/REDUTOR DN 500 PN25</v>
          </cell>
          <cell r="C20035" t="str">
            <v>UN</v>
          </cell>
          <cell r="D20035">
            <v>54462.83</v>
          </cell>
        </row>
        <row r="20036">
          <cell r="A20036" t="str">
            <v>I5411</v>
          </cell>
          <cell r="B20036" t="str">
            <v>REGISTRO GAVETA OVAL C/F E MEC/REDUTOR DN 600 PN10</v>
          </cell>
          <cell r="C20036" t="str">
            <v>UN</v>
          </cell>
          <cell r="D20036">
            <v>71070.75</v>
          </cell>
        </row>
        <row r="20037">
          <cell r="A20037" t="str">
            <v>I5421</v>
          </cell>
          <cell r="B20037" t="str">
            <v>REGISTRO GAVETA OVAL C/F E MEC/REDUTOR DN 600 PN16</v>
          </cell>
          <cell r="C20037" t="str">
            <v>UN</v>
          </cell>
          <cell r="D20037">
            <v>71685.75</v>
          </cell>
        </row>
        <row r="20038">
          <cell r="A20038" t="str">
            <v>I5431</v>
          </cell>
          <cell r="B20038" t="str">
            <v>REGISTRO GAVETA OVAL C/F E MEC/REDUTOR DN 600 PN25</v>
          </cell>
          <cell r="C20038" t="str">
            <v>UN</v>
          </cell>
          <cell r="D20038">
            <v>84500.160000000003</v>
          </cell>
        </row>
        <row r="20039">
          <cell r="A20039" t="str">
            <v>I5412</v>
          </cell>
          <cell r="B20039" t="str">
            <v>REGISTRO GAVETA OVAL C/F E MEC/REDUTOR DN 700 PN10</v>
          </cell>
          <cell r="C20039" t="str">
            <v>UN</v>
          </cell>
          <cell r="D20039">
            <v>94564.58</v>
          </cell>
        </row>
        <row r="20040">
          <cell r="A20040" t="str">
            <v>I5422</v>
          </cell>
          <cell r="B20040" t="str">
            <v>REGISTRO GAVETA OVAL C/F E MEC/REDUTOR DN 700 PN16</v>
          </cell>
          <cell r="C20040" t="str">
            <v>UN</v>
          </cell>
          <cell r="D20040">
            <v>95432.49</v>
          </cell>
        </row>
        <row r="20041">
          <cell r="A20041" t="str">
            <v>I5432</v>
          </cell>
          <cell r="B20041" t="str">
            <v>REGISTRO GAVETA OVAL C/F E MEC/REDUTOR DN 700 PN25</v>
          </cell>
          <cell r="C20041" t="str">
            <v>UN</v>
          </cell>
          <cell r="D20041">
            <v>97094.94</v>
          </cell>
        </row>
        <row r="20042">
          <cell r="A20042" t="str">
            <v>I5413</v>
          </cell>
          <cell r="B20042" t="str">
            <v>REGISTRO GAVETA OVAL C/F E MEC/REDUTOR DN 800 PN10</v>
          </cell>
          <cell r="C20042" t="str">
            <v>UN</v>
          </cell>
          <cell r="D20042">
            <v>107711.09</v>
          </cell>
        </row>
        <row r="20043">
          <cell r="A20043" t="str">
            <v>I5423</v>
          </cell>
          <cell r="B20043" t="str">
            <v>REGISTRO GAVETA OVAL C/F E MEC/REDUTOR DN 800 PN16</v>
          </cell>
          <cell r="C20043" t="str">
            <v>UN</v>
          </cell>
          <cell r="D20043">
            <v>114028.94</v>
          </cell>
        </row>
        <row r="20044">
          <cell r="A20044" t="str">
            <v>I5433</v>
          </cell>
          <cell r="B20044" t="str">
            <v>REGISTRO GAVETA OVAL C/F E MEC/REDUTOR DN 800 PN25</v>
          </cell>
          <cell r="C20044" t="str">
            <v>UN</v>
          </cell>
          <cell r="D20044">
            <v>113177.38</v>
          </cell>
        </row>
        <row r="20045">
          <cell r="A20045" t="str">
            <v>I5414</v>
          </cell>
          <cell r="B20045" t="str">
            <v>REGISTRO GAVETA OVAL C/F E MEC/REDUTOR DN 900 PN10</v>
          </cell>
          <cell r="C20045" t="str">
            <v>UN</v>
          </cell>
          <cell r="D20045">
            <v>128016.57</v>
          </cell>
        </row>
        <row r="20046">
          <cell r="A20046" t="str">
            <v>I5424</v>
          </cell>
          <cell r="B20046" t="str">
            <v>REGISTRO GAVETA OVAL C/F E MEC/REDUTOR DN 900 PN16</v>
          </cell>
          <cell r="C20046" t="str">
            <v>UN</v>
          </cell>
          <cell r="D20046">
            <v>126003.7</v>
          </cell>
        </row>
        <row r="20047">
          <cell r="A20047" t="str">
            <v>I5434</v>
          </cell>
          <cell r="B20047" t="str">
            <v>REGISTRO GAVETA OVAL C/F E MEC/REDUTOR DN 900 PN25</v>
          </cell>
          <cell r="C20047" t="str">
            <v>UN</v>
          </cell>
          <cell r="D20047">
            <v>128908.54</v>
          </cell>
        </row>
        <row r="20048">
          <cell r="A20048" t="str">
            <v>I5343</v>
          </cell>
          <cell r="B20048" t="str">
            <v>REGISTRO GAVETA OVAL CABEÇOTE E FLANGE DN 100 PN16</v>
          </cell>
          <cell r="C20048" t="str">
            <v>UN</v>
          </cell>
          <cell r="D20048">
            <v>1398.18</v>
          </cell>
        </row>
        <row r="20049">
          <cell r="A20049" t="str">
            <v>I5341</v>
          </cell>
          <cell r="B20049" t="str">
            <v>REGISTRO GAVETA OVAL CABEÇOTE E FLANGE DN 1000 PN10</v>
          </cell>
          <cell r="C20049" t="str">
            <v>UN</v>
          </cell>
          <cell r="D20049">
            <v>144501.51</v>
          </cell>
        </row>
        <row r="20050">
          <cell r="A20050" t="str">
            <v>I5356</v>
          </cell>
          <cell r="B20050" t="str">
            <v>REGISTRO GAVETA OVAL CABEÇOTE E FLANGE DN 1000 PN16</v>
          </cell>
          <cell r="C20050" t="str">
            <v>UN</v>
          </cell>
          <cell r="D20050">
            <v>146450.34</v>
          </cell>
        </row>
        <row r="20051">
          <cell r="A20051" t="str">
            <v>I5344</v>
          </cell>
          <cell r="B20051" t="str">
            <v>REGISTRO GAVETA OVAL CABEÇOTE E FLANGE DN 150 PN16</v>
          </cell>
          <cell r="C20051" t="str">
            <v>UN</v>
          </cell>
          <cell r="D20051">
            <v>1881.53</v>
          </cell>
        </row>
        <row r="20052">
          <cell r="A20052" t="str">
            <v>I5330</v>
          </cell>
          <cell r="B20052" t="str">
            <v>REGISTRO GAVETA OVAL CABEÇOTE E FLANGE DN 200 PN10</v>
          </cell>
          <cell r="C20052" t="str">
            <v>UN</v>
          </cell>
          <cell r="D20052">
            <v>2297.0300000000002</v>
          </cell>
        </row>
        <row r="20053">
          <cell r="A20053" t="str">
            <v>I5345</v>
          </cell>
          <cell r="B20053" t="str">
            <v>REGISTRO GAVETA OVAL CABEÇOTE E FLANGE DN 200 PN16</v>
          </cell>
          <cell r="C20053" t="str">
            <v>UN</v>
          </cell>
          <cell r="D20053">
            <v>2462.98</v>
          </cell>
        </row>
        <row r="20054">
          <cell r="A20054" t="str">
            <v>I5331</v>
          </cell>
          <cell r="B20054" t="str">
            <v>REGISTRO GAVETA OVAL CABEÇOTE E FLANGE DN 250 PN10</v>
          </cell>
          <cell r="C20054" t="str">
            <v>UN</v>
          </cell>
          <cell r="D20054">
            <v>3671.37</v>
          </cell>
        </row>
        <row r="20055">
          <cell r="A20055" t="str">
            <v>I5332</v>
          </cell>
          <cell r="B20055" t="str">
            <v>REGISTRO GAVETA OVAL CABEÇOTE E FLANGE DN 300 PN10</v>
          </cell>
          <cell r="C20055" t="str">
            <v>UN</v>
          </cell>
          <cell r="D20055">
            <v>4851.5</v>
          </cell>
        </row>
        <row r="20056">
          <cell r="A20056" t="str">
            <v>I5347</v>
          </cell>
          <cell r="B20056" t="str">
            <v>REGISTRO GAVETA OVAL CABEÇOTE E FLANGE DN 300 PN16</v>
          </cell>
          <cell r="C20056" t="str">
            <v>UN</v>
          </cell>
          <cell r="D20056">
            <v>5354.01</v>
          </cell>
        </row>
        <row r="20057">
          <cell r="A20057" t="str">
            <v>I5333</v>
          </cell>
          <cell r="B20057" t="str">
            <v>REGISTRO GAVETA OVAL CABEÇOTE E FLANGE DN 350 PN10</v>
          </cell>
          <cell r="C20057" t="str">
            <v>UN</v>
          </cell>
          <cell r="D20057">
            <v>27869.75</v>
          </cell>
        </row>
        <row r="20058">
          <cell r="A20058" t="str">
            <v>I5348</v>
          </cell>
          <cell r="B20058" t="str">
            <v>REGISTRO GAVETA OVAL CABEÇOTE E FLANGE DN 350 PN16</v>
          </cell>
          <cell r="C20058" t="str">
            <v>UN</v>
          </cell>
          <cell r="D20058">
            <v>28157.42</v>
          </cell>
        </row>
        <row r="20059">
          <cell r="A20059" t="str">
            <v>I5334</v>
          </cell>
          <cell r="B20059" t="str">
            <v>REGISTRO GAVETA OVAL CABEÇOTE E FLANGE DN 400 PN10</v>
          </cell>
          <cell r="C20059" t="str">
            <v>UN</v>
          </cell>
          <cell r="D20059">
            <v>32496.92</v>
          </cell>
        </row>
        <row r="20060">
          <cell r="A20060" t="str">
            <v>I5349</v>
          </cell>
          <cell r="B20060" t="str">
            <v>REGISTRO GAVETA OVAL CABEÇOTE E FLANGE DN 400 PN16</v>
          </cell>
          <cell r="C20060" t="str">
            <v>UN</v>
          </cell>
          <cell r="D20060">
            <v>33521.42</v>
          </cell>
        </row>
        <row r="20061">
          <cell r="A20061" t="str">
            <v>I5335</v>
          </cell>
          <cell r="B20061" t="str">
            <v>REGISTRO GAVETA OVAL CABEÇOTE E FLANGE DN 450 PN10</v>
          </cell>
          <cell r="C20061" t="str">
            <v>UN</v>
          </cell>
          <cell r="D20061">
            <v>41094.589999999997</v>
          </cell>
        </row>
        <row r="20062">
          <cell r="A20062" t="str">
            <v>I5350</v>
          </cell>
          <cell r="B20062" t="str">
            <v>REGISTRO GAVETA OVAL CABEÇOTE E FLANGE DN 450 PN16</v>
          </cell>
          <cell r="C20062" t="str">
            <v>UN</v>
          </cell>
          <cell r="D20062">
            <v>41592.49</v>
          </cell>
        </row>
        <row r="20063">
          <cell r="A20063" t="str">
            <v>I5351</v>
          </cell>
          <cell r="B20063" t="str">
            <v>REGISTRO GAVETA OVAL CABEÇOTE E FLANGE DN 500 PN16</v>
          </cell>
          <cell r="C20063" t="str">
            <v>UN</v>
          </cell>
          <cell r="D20063">
            <v>43540.99</v>
          </cell>
        </row>
        <row r="20064">
          <cell r="A20064" t="str">
            <v>I5337</v>
          </cell>
          <cell r="B20064" t="str">
            <v>REGISTRO GAVETA OVAL CABEÇOTE E FLANGE DN 600 PN10</v>
          </cell>
          <cell r="C20064" t="str">
            <v>UN</v>
          </cell>
          <cell r="D20064">
            <v>62132.68</v>
          </cell>
        </row>
        <row r="20065">
          <cell r="A20065" t="str">
            <v>I5352</v>
          </cell>
          <cell r="B20065" t="str">
            <v>REGISTRO GAVETA OVAL CABEÇOTE E FLANGE DN 600 PN16</v>
          </cell>
          <cell r="C20065" t="str">
            <v>UN</v>
          </cell>
          <cell r="D20065">
            <v>62963.67</v>
          </cell>
        </row>
        <row r="20066">
          <cell r="A20066" t="str">
            <v>I5338</v>
          </cell>
          <cell r="B20066" t="str">
            <v>REGISTRO GAVETA OVAL CABEÇOTE E FLANGE DN 700 PN10</v>
          </cell>
          <cell r="C20066" t="str">
            <v>UN</v>
          </cell>
          <cell r="D20066">
            <v>84978.82</v>
          </cell>
        </row>
        <row r="20067">
          <cell r="A20067" t="str">
            <v>I5353</v>
          </cell>
          <cell r="B20067" t="str">
            <v>REGISTRO GAVETA OVAL CABEÇOTE E FLANGE DN 700 PN16</v>
          </cell>
          <cell r="C20067" t="str">
            <v>UN</v>
          </cell>
          <cell r="D20067">
            <v>85866.89</v>
          </cell>
        </row>
        <row r="20068">
          <cell r="A20068" t="str">
            <v>I5342</v>
          </cell>
          <cell r="B20068" t="str">
            <v>REGISTRO GAVETA OVAL CABEÇOTE E FLANGE DN 75 PN16</v>
          </cell>
          <cell r="C20068" t="str">
            <v>UN</v>
          </cell>
          <cell r="D20068">
            <v>965.64</v>
          </cell>
        </row>
        <row r="20069">
          <cell r="A20069" t="str">
            <v>I5339</v>
          </cell>
          <cell r="B20069" t="str">
            <v>REGISTRO GAVETA OVAL CABEÇOTE E FLANGE DN 800 PN10</v>
          </cell>
          <cell r="C20069" t="str">
            <v>UN</v>
          </cell>
          <cell r="D20069">
            <v>98651.86</v>
          </cell>
        </row>
        <row r="20070">
          <cell r="A20070" t="str">
            <v>I5354</v>
          </cell>
          <cell r="B20070" t="str">
            <v>REGISTRO GAVETA OVAL CABEÇOTE E FLANGE DN 800 PN16</v>
          </cell>
          <cell r="C20070" t="str">
            <v>UN</v>
          </cell>
          <cell r="D20070">
            <v>102893.74</v>
          </cell>
        </row>
        <row r="20071">
          <cell r="A20071" t="str">
            <v>I5340</v>
          </cell>
          <cell r="B20071" t="str">
            <v>REGISTRO GAVETA OVAL CABEÇOTE E FLANGE DN 900 PN10</v>
          </cell>
          <cell r="C20071" t="str">
            <v>UN</v>
          </cell>
          <cell r="D20071">
            <v>120789.72</v>
          </cell>
        </row>
        <row r="20072">
          <cell r="A20072" t="str">
            <v>I5355</v>
          </cell>
          <cell r="B20072" t="str">
            <v>REGISTRO GAVETA OVAL CABEÇOTE E FLANGE DN 900 PN16</v>
          </cell>
          <cell r="C20072" t="str">
            <v>UN</v>
          </cell>
          <cell r="D20072">
            <v>117741.82</v>
          </cell>
        </row>
        <row r="20073">
          <cell r="A20073" t="str">
            <v>I5229</v>
          </cell>
          <cell r="B20073" t="str">
            <v>REGISTRO GAVETA OVAL F/V COM REDUTOR DN 900 PN16</v>
          </cell>
          <cell r="C20073" t="str">
            <v>UN</v>
          </cell>
          <cell r="D20073">
            <v>127424.58</v>
          </cell>
        </row>
        <row r="20074">
          <cell r="A20074" t="str">
            <v>I5188</v>
          </cell>
          <cell r="B20074" t="str">
            <v>REGISTRO GAVETA OVAL V/F COM BY-PASS DN 1000 PN10</v>
          </cell>
          <cell r="C20074" t="str">
            <v>UN</v>
          </cell>
          <cell r="D20074">
            <v>147417.06</v>
          </cell>
        </row>
        <row r="20075">
          <cell r="A20075" t="str">
            <v>I5199</v>
          </cell>
          <cell r="B20075" t="str">
            <v>REGISTRO GAVETA OVAL V/F COM BY-PASS DN 1000 PN16</v>
          </cell>
          <cell r="C20075" t="str">
            <v>UN</v>
          </cell>
          <cell r="D20075">
            <v>149017.76999999999</v>
          </cell>
        </row>
        <row r="20076">
          <cell r="A20076" t="str">
            <v>I5210</v>
          </cell>
          <cell r="B20076" t="str">
            <v>REGISTRO GAVETA OVAL V/F COM BY-PASS DN 1000 PN25</v>
          </cell>
          <cell r="C20076" t="str">
            <v>UN</v>
          </cell>
          <cell r="D20076">
            <v>159558.84</v>
          </cell>
        </row>
        <row r="20077">
          <cell r="A20077" t="str">
            <v>I5178</v>
          </cell>
          <cell r="B20077" t="str">
            <v>REGISTRO GAVETA OVAL V/F COM BY-PASS DN 250 PN10</v>
          </cell>
          <cell r="C20077" t="str">
            <v>UN</v>
          </cell>
          <cell r="D20077">
            <v>4626.88</v>
          </cell>
        </row>
        <row r="20078">
          <cell r="A20078" t="str">
            <v>I5189</v>
          </cell>
          <cell r="B20078" t="str">
            <v>REGISTRO GAVETA OVAL V/F COM BY-PASS DN 250 PN16</v>
          </cell>
          <cell r="C20078" t="str">
            <v>UN</v>
          </cell>
          <cell r="D20078">
            <v>4612.33</v>
          </cell>
        </row>
        <row r="20079">
          <cell r="A20079" t="str">
            <v>I5200</v>
          </cell>
          <cell r="B20079" t="str">
            <v>REGISTRO GAVETA OVAL V/F COM BY-PASS DN 250 PN25</v>
          </cell>
          <cell r="C20079" t="str">
            <v>UN</v>
          </cell>
          <cell r="D20079">
            <v>4917.38</v>
          </cell>
        </row>
        <row r="20080">
          <cell r="A20080" t="str">
            <v>I5179</v>
          </cell>
          <cell r="B20080" t="str">
            <v>REGISTRO GAVETA OVAL V/F COM BY-PASS DN 300 PN10</v>
          </cell>
          <cell r="C20080" t="str">
            <v>UN</v>
          </cell>
          <cell r="D20080">
            <v>5840.88</v>
          </cell>
        </row>
        <row r="20081">
          <cell r="A20081" t="str">
            <v>I5190</v>
          </cell>
          <cell r="B20081" t="str">
            <v>REGISTRO GAVETA OVAL V/F COM BY-PASS DN 300 PN16</v>
          </cell>
          <cell r="C20081" t="str">
            <v>UN</v>
          </cell>
          <cell r="D20081">
            <v>5767.14</v>
          </cell>
        </row>
        <row r="20082">
          <cell r="A20082" t="str">
            <v>I5201</v>
          </cell>
          <cell r="B20082" t="str">
            <v>REGISTRO GAVETA OVAL V/F COM BY-PASS DN 300 PN25</v>
          </cell>
          <cell r="C20082" t="str">
            <v>UN</v>
          </cell>
          <cell r="D20082">
            <v>5973.67</v>
          </cell>
        </row>
        <row r="20083">
          <cell r="A20083" t="str">
            <v>I5180</v>
          </cell>
          <cell r="B20083" t="str">
            <v>REGISTRO GAVETA OVAL V/F COM BY-PASS DN 350 PN10</v>
          </cell>
          <cell r="C20083" t="str">
            <v>UN</v>
          </cell>
          <cell r="D20083">
            <v>29508.07</v>
          </cell>
        </row>
        <row r="20084">
          <cell r="A20084" t="str">
            <v>I5191</v>
          </cell>
          <cell r="B20084" t="str">
            <v>REGISTRO GAVETA OVAL V/F COM BY-PASS DN 350 PN16</v>
          </cell>
          <cell r="C20084" t="str">
            <v>UN</v>
          </cell>
          <cell r="D20084">
            <v>32601.95</v>
          </cell>
        </row>
        <row r="20085">
          <cell r="A20085" t="str">
            <v>I5202</v>
          </cell>
          <cell r="B20085" t="str">
            <v>REGISTRO GAVETA OVAL V/F COM BY-PASS DN 350 PN25</v>
          </cell>
          <cell r="C20085" t="str">
            <v>UN</v>
          </cell>
          <cell r="D20085">
            <v>29763.13</v>
          </cell>
        </row>
        <row r="20086">
          <cell r="A20086" t="str">
            <v>I5181</v>
          </cell>
          <cell r="B20086" t="str">
            <v>REGISTRO GAVETA OVAL V/F COM BY-PASS DN 400 PN10</v>
          </cell>
          <cell r="C20086" t="str">
            <v>UN</v>
          </cell>
          <cell r="D20086">
            <v>33991.199999999997</v>
          </cell>
        </row>
        <row r="20087">
          <cell r="A20087" t="str">
            <v>I5192</v>
          </cell>
          <cell r="B20087" t="str">
            <v>REGISTRO GAVETA OVAL V/F COM BY-PASS DN 400 PN16</v>
          </cell>
          <cell r="C20087" t="str">
            <v>UN</v>
          </cell>
          <cell r="D20087">
            <v>35299.06</v>
          </cell>
        </row>
        <row r="20088">
          <cell r="A20088" t="str">
            <v>I5203</v>
          </cell>
          <cell r="B20088" t="str">
            <v>REGISTRO GAVETA OVAL V/F COM BY-PASS DN 400 PN25</v>
          </cell>
          <cell r="C20088" t="str">
            <v>UN</v>
          </cell>
          <cell r="D20088">
            <v>34933.58</v>
          </cell>
        </row>
        <row r="20089">
          <cell r="A20089" t="str">
            <v>I5182</v>
          </cell>
          <cell r="B20089" t="str">
            <v>REGISTRO GAVETA OVAL V/F COM BY-PASS DN 450 PN10</v>
          </cell>
          <cell r="C20089" t="str">
            <v>UN</v>
          </cell>
          <cell r="D20089">
            <v>42669.95</v>
          </cell>
        </row>
        <row r="20090">
          <cell r="A20090" t="str">
            <v>I5193</v>
          </cell>
          <cell r="B20090" t="str">
            <v>REGISTRO GAVETA OVAL V/F COM BY-PASS DN 450 PN16</v>
          </cell>
          <cell r="C20090" t="str">
            <v>UN</v>
          </cell>
          <cell r="D20090">
            <v>42797.06</v>
          </cell>
        </row>
        <row r="20091">
          <cell r="A20091" t="str">
            <v>I5204</v>
          </cell>
          <cell r="B20091" t="str">
            <v>REGISTRO GAVETA OVAL V/F COM BY-PASS DN 450 PN25</v>
          </cell>
          <cell r="C20091" t="str">
            <v>UN</v>
          </cell>
          <cell r="D20091">
            <v>43136.24</v>
          </cell>
        </row>
        <row r="20092">
          <cell r="A20092" t="str">
            <v>I5183</v>
          </cell>
          <cell r="B20092" t="str">
            <v>REGISTRO GAVETA OVAL V/F COM BY-PASS DN 500 PN10</v>
          </cell>
          <cell r="C20092" t="str">
            <v>UN</v>
          </cell>
          <cell r="D20092">
            <v>44185.96</v>
          </cell>
        </row>
        <row r="20093">
          <cell r="A20093" t="str">
            <v>I5194</v>
          </cell>
          <cell r="B20093" t="str">
            <v>REGISTRO GAVETA OVAL V/F COM BY-PASS DN 500 PN16</v>
          </cell>
          <cell r="C20093" t="str">
            <v>UN</v>
          </cell>
          <cell r="D20093">
            <v>44111.85</v>
          </cell>
        </row>
        <row r="20094">
          <cell r="A20094" t="str">
            <v>I5205</v>
          </cell>
          <cell r="B20094" t="str">
            <v>REGISTRO GAVETA OVAL V/F COM BY-PASS DN 500 PN25</v>
          </cell>
          <cell r="C20094" t="str">
            <v>UN</v>
          </cell>
          <cell r="D20094">
            <v>54036.959999999999</v>
          </cell>
        </row>
        <row r="20095">
          <cell r="A20095" t="str">
            <v>I5184</v>
          </cell>
          <cell r="B20095" t="str">
            <v>REGISTRO GAVETA OVAL V/F COM BY-PASS DN 600 PN10</v>
          </cell>
          <cell r="C20095" t="str">
            <v>UN</v>
          </cell>
          <cell r="D20095">
            <v>63096.23</v>
          </cell>
        </row>
        <row r="20096">
          <cell r="A20096" t="str">
            <v>I5195</v>
          </cell>
          <cell r="B20096" t="str">
            <v>REGISTRO GAVETA OVAL V/F COM BY-PASS DN 600 PN16</v>
          </cell>
          <cell r="C20096" t="str">
            <v>UN</v>
          </cell>
          <cell r="D20096">
            <v>63924.73</v>
          </cell>
        </row>
        <row r="20097">
          <cell r="A20097" t="str">
            <v>I5206</v>
          </cell>
          <cell r="B20097" t="str">
            <v>REGISTRO GAVETA OVAL V/F COM BY-PASS DN 600 PN25</v>
          </cell>
          <cell r="C20097" t="str">
            <v>UN</v>
          </cell>
          <cell r="D20097">
            <v>74594.080000000002</v>
          </cell>
        </row>
        <row r="20098">
          <cell r="A20098" t="str">
            <v>I5185</v>
          </cell>
          <cell r="B20098" t="str">
            <v>REGISTRO GAVETA OVAL V/F COM BY-PASS DN 700 PN10</v>
          </cell>
          <cell r="C20098" t="str">
            <v>UN</v>
          </cell>
          <cell r="D20098">
            <v>87928.31</v>
          </cell>
        </row>
        <row r="20099">
          <cell r="A20099" t="str">
            <v>I5196</v>
          </cell>
          <cell r="B20099" t="str">
            <v>REGISTRO GAVETA OVAL V/F COM BY-PASS DN 700 PN16</v>
          </cell>
          <cell r="C20099" t="str">
            <v>UN</v>
          </cell>
          <cell r="D20099">
            <v>88469.05</v>
          </cell>
        </row>
        <row r="20100">
          <cell r="A20100" t="str">
            <v>I5207</v>
          </cell>
          <cell r="B20100" t="str">
            <v>REGISTRO GAVETA OVAL V/F COM BY-PASS DN 700 PN25</v>
          </cell>
          <cell r="C20100" t="str">
            <v>UN</v>
          </cell>
          <cell r="D20100">
            <v>90622.65</v>
          </cell>
        </row>
        <row r="20101">
          <cell r="A20101" t="str">
            <v>I5186</v>
          </cell>
          <cell r="B20101" t="str">
            <v>REGISTRO GAVETA OVAL V/F COM BY-PASS DN 800 PN10</v>
          </cell>
          <cell r="C20101" t="str">
            <v>UN</v>
          </cell>
          <cell r="D20101">
            <v>100437.32</v>
          </cell>
        </row>
        <row r="20102">
          <cell r="A20102" t="str">
            <v>I5197</v>
          </cell>
          <cell r="B20102" t="str">
            <v>REGISTRO GAVETA OVAL V/F COM BY-PASS DN 800 PN16</v>
          </cell>
          <cell r="C20102" t="str">
            <v>UN</v>
          </cell>
          <cell r="D20102">
            <v>107339.64</v>
          </cell>
        </row>
        <row r="20103">
          <cell r="A20103" t="str">
            <v>I5208</v>
          </cell>
          <cell r="B20103" t="str">
            <v>REGISTRO GAVETA OVAL V/F COM BY-PASS DN 800 PN25</v>
          </cell>
          <cell r="C20103" t="str">
            <v>UN</v>
          </cell>
          <cell r="D20103">
            <v>102660.05</v>
          </cell>
        </row>
        <row r="20104">
          <cell r="A20104" t="str">
            <v>I5187</v>
          </cell>
          <cell r="B20104" t="str">
            <v>REGISTRO GAVETA OVAL V/F COM BY-PASS DN 900 PN10</v>
          </cell>
          <cell r="C20104" t="str">
            <v>UN</v>
          </cell>
          <cell r="D20104">
            <v>124494.77</v>
          </cell>
        </row>
        <row r="20105">
          <cell r="A20105" t="str">
            <v>I5198</v>
          </cell>
          <cell r="B20105" t="str">
            <v>REGISTRO GAVETA OVAL V/F COM BY-PASS DN 900 PN16</v>
          </cell>
          <cell r="C20105" t="str">
            <v>UN</v>
          </cell>
          <cell r="D20105">
            <v>119863.6</v>
          </cell>
        </row>
        <row r="20106">
          <cell r="A20106" t="str">
            <v>I5209</v>
          </cell>
          <cell r="B20106" t="str">
            <v>REGISTRO GAVETA OVAL V/F COM BY-PASS DN 900 PN25</v>
          </cell>
          <cell r="C20106" t="str">
            <v>UN</v>
          </cell>
          <cell r="D20106">
            <v>127995.89</v>
          </cell>
        </row>
        <row r="20107">
          <cell r="A20107" t="str">
            <v>I5220</v>
          </cell>
          <cell r="B20107" t="str">
            <v>REGISTRO GAVETA OVAL V/F COM REDUTOR DN 1000 PN10</v>
          </cell>
          <cell r="C20107" t="str">
            <v>UN</v>
          </cell>
          <cell r="D20107">
            <v>158280.78</v>
          </cell>
        </row>
        <row r="20108">
          <cell r="A20108" t="str">
            <v>I5230</v>
          </cell>
          <cell r="B20108" t="str">
            <v>REGISTRO GAVETA OVAL V/F COM REDUTOR DN 1000 PN16</v>
          </cell>
          <cell r="C20108" t="str">
            <v>UN</v>
          </cell>
          <cell r="D20108">
            <v>163111.31</v>
          </cell>
        </row>
        <row r="20109">
          <cell r="A20109" t="str">
            <v>I5240</v>
          </cell>
          <cell r="B20109" t="str">
            <v>REGISTRO GAVETA OVAL V/F COM REDUTOR DN 1000 PN25</v>
          </cell>
          <cell r="C20109" t="str">
            <v>UN</v>
          </cell>
          <cell r="D20109">
            <v>158685.57</v>
          </cell>
        </row>
        <row r="20110">
          <cell r="A20110" t="str">
            <v>I5212</v>
          </cell>
          <cell r="B20110" t="str">
            <v>REGISTRO GAVETA OVAL V/F COM REDUTOR DN 350 PN10</v>
          </cell>
          <cell r="C20110" t="str">
            <v>UN</v>
          </cell>
          <cell r="D20110">
            <v>39700.01</v>
          </cell>
        </row>
        <row r="20111">
          <cell r="A20111" t="str">
            <v>I5222</v>
          </cell>
          <cell r="B20111" t="str">
            <v>REGISTRO GAVETA OVAL V/F COM REDUTOR DN 350 PN16</v>
          </cell>
          <cell r="C20111" t="str">
            <v>UN</v>
          </cell>
          <cell r="D20111">
            <v>39949.46</v>
          </cell>
        </row>
        <row r="20112">
          <cell r="A20112" t="str">
            <v>I5232</v>
          </cell>
          <cell r="B20112" t="str">
            <v>REGISTRO GAVETA OVAL V/F COM REDUTOR DN 350 PN25</v>
          </cell>
          <cell r="C20112" t="str">
            <v>UN</v>
          </cell>
          <cell r="D20112">
            <v>40267.07</v>
          </cell>
        </row>
        <row r="20113">
          <cell r="A20113" t="str">
            <v>I5213</v>
          </cell>
          <cell r="B20113" t="str">
            <v>REGISTRO GAVETA OVAL V/F COM REDUTOR DN 400 PN10</v>
          </cell>
          <cell r="C20113" t="str">
            <v>UN</v>
          </cell>
          <cell r="D20113">
            <v>42025.59</v>
          </cell>
        </row>
        <row r="20114">
          <cell r="A20114" t="str">
            <v>I5223</v>
          </cell>
          <cell r="B20114" t="str">
            <v>REGISTRO GAVETA OVAL V/F COM REDUTOR DN 400 PN16</v>
          </cell>
          <cell r="C20114" t="str">
            <v>UN</v>
          </cell>
          <cell r="D20114">
            <v>43838.12</v>
          </cell>
        </row>
        <row r="20115">
          <cell r="A20115" t="str">
            <v>I5233</v>
          </cell>
          <cell r="B20115" t="str">
            <v>REGISTRO GAVETA OVAL V/F COM REDUTOR DN 400 PN25</v>
          </cell>
          <cell r="C20115" t="str">
            <v>UN</v>
          </cell>
          <cell r="D20115">
            <v>43648.85</v>
          </cell>
        </row>
        <row r="20116">
          <cell r="A20116" t="str">
            <v>I5214</v>
          </cell>
          <cell r="B20116" t="str">
            <v>REGISTRO GAVETA OVAL V/F COM REDUTOR DN 450 PN10</v>
          </cell>
          <cell r="C20116" t="str">
            <v>UN</v>
          </cell>
          <cell r="D20116">
            <v>50005.31</v>
          </cell>
        </row>
        <row r="20117">
          <cell r="A20117" t="str">
            <v>I5224</v>
          </cell>
          <cell r="B20117" t="str">
            <v>REGISTRO GAVETA OVAL V/F COM REDUTOR DN 450 PN16</v>
          </cell>
          <cell r="C20117" t="str">
            <v>UN</v>
          </cell>
          <cell r="D20117">
            <v>51087.15</v>
          </cell>
        </row>
        <row r="20118">
          <cell r="A20118" t="str">
            <v>I5234</v>
          </cell>
          <cell r="B20118" t="str">
            <v>REGISTRO GAVETA OVAL V/F COM REDUTOR DN 450 PN25</v>
          </cell>
          <cell r="C20118" t="str">
            <v>UN</v>
          </cell>
          <cell r="D20118">
            <v>50896.32</v>
          </cell>
        </row>
        <row r="20119">
          <cell r="A20119" t="str">
            <v>I5215</v>
          </cell>
          <cell r="B20119" t="str">
            <v>REGISTRO GAVETA OVAL V/F COM REDUTOR DN 500 PN10</v>
          </cell>
          <cell r="C20119" t="str">
            <v>UN</v>
          </cell>
          <cell r="D20119">
            <v>52486.67</v>
          </cell>
        </row>
        <row r="20120">
          <cell r="A20120" t="str">
            <v>I5225</v>
          </cell>
          <cell r="B20120" t="str">
            <v>REGISTRO GAVETA OVAL V/F COM REDUTOR DN 500 PN16</v>
          </cell>
          <cell r="C20120" t="str">
            <v>UN</v>
          </cell>
          <cell r="D20120">
            <v>52580.73</v>
          </cell>
        </row>
        <row r="20121">
          <cell r="A20121" t="str">
            <v>I5235</v>
          </cell>
          <cell r="B20121" t="str">
            <v>REGISTRO GAVETA OVAL V/F COM REDUTOR DN 500 PN25</v>
          </cell>
          <cell r="C20121" t="str">
            <v>UN</v>
          </cell>
          <cell r="D20121">
            <v>54345.34</v>
          </cell>
        </row>
        <row r="20122">
          <cell r="A20122" t="str">
            <v>I5216</v>
          </cell>
          <cell r="B20122" t="str">
            <v>REGISTRO GAVETA OVAL V/F COM REDUTOR DN 600 PN10</v>
          </cell>
          <cell r="C20122" t="str">
            <v>UN</v>
          </cell>
          <cell r="D20122">
            <v>70912.69</v>
          </cell>
        </row>
        <row r="20123">
          <cell r="A20123" t="str">
            <v>I5226</v>
          </cell>
          <cell r="B20123" t="str">
            <v>REGISTRO GAVETA OVAL V/F COM REDUTOR DN 600 PN16</v>
          </cell>
          <cell r="C20123" t="str">
            <v>UN</v>
          </cell>
          <cell r="D20123">
            <v>71802.31</v>
          </cell>
        </row>
        <row r="20124">
          <cell r="A20124" t="str">
            <v>I5236</v>
          </cell>
          <cell r="B20124" t="str">
            <v>REGISTRO GAVETA OVAL V/F COM REDUTOR DN 600 PN25</v>
          </cell>
          <cell r="C20124" t="str">
            <v>UN</v>
          </cell>
          <cell r="D20124">
            <v>83916.88</v>
          </cell>
        </row>
        <row r="20125">
          <cell r="A20125" t="str">
            <v>I5217</v>
          </cell>
          <cell r="B20125" t="str">
            <v>REGISTRO GAVETA OVAL V/F COM REDUTOR DN 700 PN10</v>
          </cell>
          <cell r="C20125" t="str">
            <v>UN</v>
          </cell>
          <cell r="D20125">
            <v>94773.54</v>
          </cell>
        </row>
        <row r="20126">
          <cell r="A20126" t="str">
            <v>I5227</v>
          </cell>
          <cell r="B20126" t="str">
            <v>REGISTRO GAVETA OVAL V/F COM REDUTOR DN 700 PN16</v>
          </cell>
          <cell r="C20126" t="str">
            <v>UN</v>
          </cell>
          <cell r="D20126">
            <v>95066.55</v>
          </cell>
        </row>
        <row r="20127">
          <cell r="A20127" t="str">
            <v>I5237</v>
          </cell>
          <cell r="B20127" t="str">
            <v>REGISTRO GAVETA OVAL V/F COM REDUTOR DN 700 PN25</v>
          </cell>
          <cell r="C20127" t="str">
            <v>UN</v>
          </cell>
          <cell r="D20127">
            <v>97741.29</v>
          </cell>
        </row>
        <row r="20128">
          <cell r="A20128" t="str">
            <v>I5218</v>
          </cell>
          <cell r="B20128" t="str">
            <v>REGISTRO GAVETA OVAL V/F COM REDUTOR DN 800 PN10</v>
          </cell>
          <cell r="C20128" t="str">
            <v>UN</v>
          </cell>
          <cell r="D20128">
            <v>108038.51</v>
          </cell>
        </row>
        <row r="20129">
          <cell r="A20129" t="str">
            <v>I5228</v>
          </cell>
          <cell r="B20129" t="str">
            <v>REGISTRO GAVETA OVAL V/F COM REDUTOR DN 800 PN16</v>
          </cell>
          <cell r="C20129" t="str">
            <v>UN</v>
          </cell>
          <cell r="D20129">
            <v>114042.74</v>
          </cell>
        </row>
        <row r="20130">
          <cell r="A20130" t="str">
            <v>I5238</v>
          </cell>
          <cell r="B20130" t="str">
            <v>REGISTRO GAVETA OVAL V/F COM REDUTOR DN 800 PN25</v>
          </cell>
          <cell r="C20130" t="str">
            <v>UN</v>
          </cell>
          <cell r="D20130">
            <v>113429.7</v>
          </cell>
        </row>
        <row r="20131">
          <cell r="A20131" t="str">
            <v>I5219</v>
          </cell>
          <cell r="B20131" t="str">
            <v>REGISTRO GAVETA OVAL V/F COM REDUTOR DN 900 PN10</v>
          </cell>
          <cell r="C20131" t="str">
            <v>UN</v>
          </cell>
          <cell r="D20131">
            <v>128042.9</v>
          </cell>
        </row>
        <row r="20132">
          <cell r="A20132" t="str">
            <v>I5239</v>
          </cell>
          <cell r="B20132" t="str">
            <v>REGISTRO GAVETA OVAL V/F COM REDUTOR DN 900 PN25</v>
          </cell>
          <cell r="C20132" t="str">
            <v>UN</v>
          </cell>
          <cell r="D20132">
            <v>127302.36</v>
          </cell>
        </row>
        <row r="20133">
          <cell r="A20133" t="str">
            <v>I5250</v>
          </cell>
          <cell r="B20133" t="str">
            <v>REGISTRO GAVETA OVAL V/F REDUTOR/BY-PASS DN 1000 PN10</v>
          </cell>
          <cell r="C20133" t="str">
            <v>UN</v>
          </cell>
          <cell r="D20133">
            <v>160786.71</v>
          </cell>
        </row>
        <row r="20134">
          <cell r="A20134" t="str">
            <v>I5260</v>
          </cell>
          <cell r="B20134" t="str">
            <v>REGISTRO GAVETA OVAL V/F REDUTOR/BY-PASS DN 1000 PN16</v>
          </cell>
          <cell r="C20134" t="str">
            <v>UN</v>
          </cell>
          <cell r="D20134">
            <v>160809.74</v>
          </cell>
        </row>
        <row r="20135">
          <cell r="A20135" t="str">
            <v>I5270</v>
          </cell>
          <cell r="B20135" t="str">
            <v>REGISTRO GAVETA OVAL V/F REDUTOR/BY-PASS DN 1000 PN25</v>
          </cell>
          <cell r="C20135" t="str">
            <v>UN</v>
          </cell>
          <cell r="D20135">
            <v>172945.26</v>
          </cell>
        </row>
        <row r="20136">
          <cell r="A20136" t="str">
            <v>I5242</v>
          </cell>
          <cell r="B20136" t="str">
            <v>REGISTRO GAVETA OVAL V/F REDUTOR/BY-PASS DN 350 PN10</v>
          </cell>
          <cell r="C20136" t="str">
            <v>UN</v>
          </cell>
          <cell r="D20136">
            <v>40413.32</v>
          </cell>
        </row>
        <row r="20137">
          <cell r="A20137" t="str">
            <v>I5252</v>
          </cell>
          <cell r="B20137" t="str">
            <v>REGISTRO GAVETA OVAL V/F REDUTOR/BY-PASS DN 350 PN16</v>
          </cell>
          <cell r="C20137" t="str">
            <v>UN</v>
          </cell>
          <cell r="D20137">
            <v>40721.99</v>
          </cell>
        </row>
        <row r="20138">
          <cell r="A20138" t="str">
            <v>I5262</v>
          </cell>
          <cell r="B20138" t="str">
            <v>REGISTRO GAVETA OVAL V/F REDUTOR/BY-PASS DN 350 PN25</v>
          </cell>
          <cell r="C20138" t="str">
            <v>UN</v>
          </cell>
          <cell r="D20138">
            <v>40905.050000000003</v>
          </cell>
        </row>
        <row r="20139">
          <cell r="A20139" t="str">
            <v>I5243</v>
          </cell>
          <cell r="B20139" t="str">
            <v>REGISTRO GAVETA OVAL V/F REDUTOR/BY-PASS DN 400 PN10</v>
          </cell>
          <cell r="C20139" t="str">
            <v>UN</v>
          </cell>
          <cell r="D20139">
            <v>42683.96</v>
          </cell>
        </row>
        <row r="20140">
          <cell r="A20140" t="str">
            <v>I5253</v>
          </cell>
          <cell r="B20140" t="str">
            <v>REGISTRO GAVETA OVAL V/F REDUTOR/BY-PASS DN 400 PN16</v>
          </cell>
          <cell r="C20140" t="str">
            <v>UN</v>
          </cell>
          <cell r="D20140">
            <v>43389.82</v>
          </cell>
        </row>
        <row r="20141">
          <cell r="A20141" t="str">
            <v>I5263</v>
          </cell>
          <cell r="B20141" t="str">
            <v>REGISTRO GAVETA OVAL V/F REDUTOR/BY-PASS DN 400 PN25</v>
          </cell>
          <cell r="C20141" t="str">
            <v>UN</v>
          </cell>
          <cell r="D20141">
            <v>44024.52</v>
          </cell>
        </row>
        <row r="20142">
          <cell r="A20142" t="str">
            <v>I5244</v>
          </cell>
          <cell r="B20142" t="str">
            <v>REGISTRO GAVETA OVAL V/F REDUTOR/BY-PASS DN 450 PN10</v>
          </cell>
          <cell r="C20142" t="str">
            <v>UN</v>
          </cell>
          <cell r="D20142">
            <v>50520.78</v>
          </cell>
        </row>
        <row r="20143">
          <cell r="A20143" t="str">
            <v>I5254</v>
          </cell>
          <cell r="B20143" t="str">
            <v>REGISTRO GAVETA OVAL V/F REDUTOR/BY-PASS DN 450 PN16</v>
          </cell>
          <cell r="C20143" t="str">
            <v>UN</v>
          </cell>
          <cell r="D20143">
            <v>50412.03</v>
          </cell>
        </row>
        <row r="20144">
          <cell r="A20144" t="str">
            <v>I5264</v>
          </cell>
          <cell r="B20144" t="str">
            <v>REGISTRO GAVETA OVAL V/F REDUTOR/BY-PASS DN 450 PN25</v>
          </cell>
          <cell r="C20144" t="str">
            <v>UN</v>
          </cell>
          <cell r="D20144">
            <v>51228.44</v>
          </cell>
        </row>
        <row r="20145">
          <cell r="A20145" t="str">
            <v>I5245</v>
          </cell>
          <cell r="B20145" t="str">
            <v>REGISTRO GAVETA OVAL V/F REDUTOR/BY-PASS DN 500 PN10</v>
          </cell>
          <cell r="C20145" t="str">
            <v>UN</v>
          </cell>
          <cell r="D20145">
            <v>58937.68</v>
          </cell>
        </row>
        <row r="20146">
          <cell r="A20146" t="str">
            <v>I5255</v>
          </cell>
          <cell r="B20146" t="str">
            <v>REGISTRO GAVETA OVAL V/F REDUTOR/BY-PASS DN 500 PN16</v>
          </cell>
          <cell r="C20146" t="str">
            <v>UN</v>
          </cell>
          <cell r="D20146">
            <v>53236.54</v>
          </cell>
        </row>
        <row r="20147">
          <cell r="A20147" t="str">
            <v>I5265</v>
          </cell>
          <cell r="B20147" t="str">
            <v>REGISTRO GAVETA OVAL V/F REDUTOR/BY-PASS DN 500 PN25</v>
          </cell>
          <cell r="C20147" t="str">
            <v>UN</v>
          </cell>
          <cell r="D20147">
            <v>62979.8</v>
          </cell>
        </row>
        <row r="20148">
          <cell r="A20148" t="str">
            <v>I5246</v>
          </cell>
          <cell r="B20148" t="str">
            <v>REGISTRO GAVETA OVAL V/F REDUTOR/BY-PASS DN 600 PN10</v>
          </cell>
          <cell r="C20148" t="str">
            <v>UN</v>
          </cell>
          <cell r="D20148">
            <v>71600.539999999994</v>
          </cell>
        </row>
        <row r="20149">
          <cell r="A20149" t="str">
            <v>I5256</v>
          </cell>
          <cell r="B20149" t="str">
            <v>REGISTRO GAVETA OVAL V/F REDUTOR/BY-PASS DN 600 PN16</v>
          </cell>
          <cell r="C20149" t="str">
            <v>UN</v>
          </cell>
          <cell r="D20149">
            <v>71847.11</v>
          </cell>
        </row>
        <row r="20150">
          <cell r="A20150" t="str">
            <v>I5266</v>
          </cell>
          <cell r="B20150" t="str">
            <v>REGISTRO GAVETA OVAL V/F REDUTOR/BY-PASS DN 600 PN25</v>
          </cell>
          <cell r="C20150" t="str">
            <v>UN</v>
          </cell>
          <cell r="D20150">
            <v>84178.01</v>
          </cell>
        </row>
        <row r="20151">
          <cell r="A20151" t="str">
            <v>I5247</v>
          </cell>
          <cell r="B20151" t="str">
            <v>REGISTRO GAVETA OVAL V/F REDUTOR/BY-PASS DN 700 PN10</v>
          </cell>
          <cell r="C20151" t="str">
            <v>UN</v>
          </cell>
          <cell r="D20151">
            <v>94801.55</v>
          </cell>
        </row>
        <row r="20152">
          <cell r="A20152" t="str">
            <v>I5267</v>
          </cell>
          <cell r="B20152" t="str">
            <v>REGISTRO GAVETA OVAL V/F REDUTOR/BY-PASS DN 700 PN25</v>
          </cell>
          <cell r="C20152" t="str">
            <v>UN</v>
          </cell>
          <cell r="D20152">
            <v>104820.31</v>
          </cell>
        </row>
        <row r="20153">
          <cell r="A20153" t="str">
            <v>I5248</v>
          </cell>
          <cell r="B20153" t="str">
            <v>REGISTRO GAVETA OVAL V/F REDUTOR/BY-PASS DN 800 PN10</v>
          </cell>
          <cell r="C20153" t="str">
            <v>UN</v>
          </cell>
          <cell r="D20153">
            <v>109175.61</v>
          </cell>
        </row>
        <row r="20154">
          <cell r="A20154" t="str">
            <v>I5258</v>
          </cell>
          <cell r="B20154" t="str">
            <v>REGISTRO GAVETA OVAL V/F REDUTOR/BY-PASS DN 800 PN16</v>
          </cell>
          <cell r="C20154" t="str">
            <v>UN</v>
          </cell>
          <cell r="D20154">
            <v>114490.38</v>
          </cell>
        </row>
        <row r="20155">
          <cell r="A20155" t="str">
            <v>I5268</v>
          </cell>
          <cell r="B20155" t="str">
            <v>REGISTRO GAVETA OVAL V/F REDUTOR/BY-PASS DN 800 PN25</v>
          </cell>
          <cell r="C20155" t="str">
            <v>UN</v>
          </cell>
          <cell r="D20155">
            <v>116657.28</v>
          </cell>
        </row>
        <row r="20156">
          <cell r="A20156" t="str">
            <v>I5249</v>
          </cell>
          <cell r="B20156" t="str">
            <v>REGISTRO GAVETA OVAL V/F REDUTOR/BY-PASS DN 900 PN10</v>
          </cell>
          <cell r="C20156" t="str">
            <v>UN</v>
          </cell>
          <cell r="D20156">
            <v>130100.36</v>
          </cell>
        </row>
        <row r="20157">
          <cell r="A20157" t="str">
            <v>I5259</v>
          </cell>
          <cell r="B20157" t="str">
            <v>REGISTRO GAVETA OVAL V/F REDUTOR/BY-PASS DN 900 PN16</v>
          </cell>
          <cell r="C20157" t="str">
            <v>UN</v>
          </cell>
          <cell r="D20157">
            <v>131762.38</v>
          </cell>
        </row>
        <row r="20158">
          <cell r="A20158" t="str">
            <v>I5164</v>
          </cell>
          <cell r="B20158" t="str">
            <v>REGISTRO GAVETA OVAL VOLANTE E FLANGE DN 100 PN16</v>
          </cell>
          <cell r="C20158" t="str">
            <v>UN</v>
          </cell>
          <cell r="D20158">
            <v>1486.39</v>
          </cell>
        </row>
        <row r="20159">
          <cell r="A20159" t="str">
            <v>I5162</v>
          </cell>
          <cell r="B20159" t="str">
            <v>REGISTRO GAVETA OVAL VOLANTE E FLANGE DN 1000 PN10</v>
          </cell>
          <cell r="C20159" t="str">
            <v>UN</v>
          </cell>
          <cell r="D20159">
            <v>150311.95000000001</v>
          </cell>
        </row>
        <row r="20160">
          <cell r="A20160" t="str">
            <v>I5177</v>
          </cell>
          <cell r="B20160" t="str">
            <v>REGISTRO GAVETA OVAL VOLANTE E FLANGE DN 1000 PN16</v>
          </cell>
          <cell r="C20160" t="str">
            <v>UN</v>
          </cell>
          <cell r="D20160">
            <v>147411.87</v>
          </cell>
        </row>
        <row r="20161">
          <cell r="A20161" t="str">
            <v>I5165</v>
          </cell>
          <cell r="B20161" t="str">
            <v>REGISTRO GAVETA OVAL VOLANTE E FLANGE DN 150 PN16</v>
          </cell>
          <cell r="C20161" t="str">
            <v>UN</v>
          </cell>
          <cell r="D20161">
            <v>2071.16</v>
          </cell>
        </row>
        <row r="20162">
          <cell r="A20162" t="str">
            <v>I5166</v>
          </cell>
          <cell r="B20162" t="str">
            <v>REGISTRO GAVETA OVAL VOLANTE E FLANGE DN 200 PN16</v>
          </cell>
          <cell r="C20162" t="str">
            <v>UN</v>
          </cell>
          <cell r="D20162">
            <v>2652.92</v>
          </cell>
        </row>
        <row r="20163">
          <cell r="A20163" t="str">
            <v>I5152</v>
          </cell>
          <cell r="B20163" t="str">
            <v>REGISTRO GAVETA OVAL VOLANTE E FLANGE DN 250 PN10</v>
          </cell>
          <cell r="C20163" t="str">
            <v>UN</v>
          </cell>
          <cell r="D20163">
            <v>3894.56</v>
          </cell>
        </row>
        <row r="20164">
          <cell r="A20164" t="str">
            <v>I5167</v>
          </cell>
          <cell r="B20164" t="str">
            <v>REGISTRO GAVETA OVAL VOLANTE E FLANGE DN 250 PN16</v>
          </cell>
          <cell r="C20164" t="str">
            <v>UN</v>
          </cell>
          <cell r="D20164">
            <v>4263.84</v>
          </cell>
        </row>
        <row r="20165">
          <cell r="A20165" t="str">
            <v>I5153</v>
          </cell>
          <cell r="B20165" t="str">
            <v>REGISTRO GAVETA OVAL VOLANTE E FLANGE DN 300 PN10</v>
          </cell>
          <cell r="C20165" t="str">
            <v>UN</v>
          </cell>
          <cell r="D20165">
            <v>5070.96</v>
          </cell>
        </row>
        <row r="20166">
          <cell r="A20166" t="str">
            <v>I5168</v>
          </cell>
          <cell r="B20166" t="str">
            <v>REGISTRO GAVETA OVAL VOLANTE E FLANGE DN 300 PN16</v>
          </cell>
          <cell r="C20166" t="str">
            <v>UN</v>
          </cell>
          <cell r="D20166">
            <v>5592.54</v>
          </cell>
        </row>
        <row r="20167">
          <cell r="A20167" t="str">
            <v>I5154</v>
          </cell>
          <cell r="B20167" t="str">
            <v>REGISTRO GAVETA OVAL VOLANTE E FLANGE DN 350 PN10</v>
          </cell>
          <cell r="C20167" t="str">
            <v>UN</v>
          </cell>
          <cell r="D20167">
            <v>28387.24</v>
          </cell>
        </row>
        <row r="20168">
          <cell r="A20168" t="str">
            <v>I5169</v>
          </cell>
          <cell r="B20168" t="str">
            <v>REGISTRO GAVETA OVAL VOLANTE E FLANGE DN 350 PN16</v>
          </cell>
          <cell r="C20168" t="str">
            <v>UN</v>
          </cell>
          <cell r="D20168">
            <v>28995.919999999998</v>
          </cell>
        </row>
        <row r="20169">
          <cell r="A20169" t="str">
            <v>I5155</v>
          </cell>
          <cell r="B20169" t="str">
            <v>REGISTRO GAVETA OVAL VOLANTE E FLANGE DN 400 PN10</v>
          </cell>
          <cell r="C20169" t="str">
            <v>UN</v>
          </cell>
          <cell r="D20169">
            <v>33454</v>
          </cell>
        </row>
        <row r="20170">
          <cell r="A20170" t="str">
            <v>I5170</v>
          </cell>
          <cell r="B20170" t="str">
            <v>REGISTRO GAVETA OVAL VOLANTE E FLANGE DN 400 PN16</v>
          </cell>
          <cell r="C20170" t="str">
            <v>UN</v>
          </cell>
          <cell r="D20170">
            <v>34424.25</v>
          </cell>
        </row>
        <row r="20171">
          <cell r="A20171" t="str">
            <v>I5156</v>
          </cell>
          <cell r="B20171" t="str">
            <v>REGISTRO GAVETA OVAL VOLANTE E FLANGE DN 450 PN10</v>
          </cell>
          <cell r="C20171" t="str">
            <v>UN</v>
          </cell>
          <cell r="D20171">
            <v>41575.07</v>
          </cell>
        </row>
        <row r="20172">
          <cell r="A20172" t="str">
            <v>I5171</v>
          </cell>
          <cell r="B20172" t="str">
            <v>REGISTRO GAVETA OVAL VOLANTE E FLANGE DN 450 PN16</v>
          </cell>
          <cell r="C20172" t="str">
            <v>UN</v>
          </cell>
          <cell r="D20172">
            <v>42271.58</v>
          </cell>
        </row>
        <row r="20173">
          <cell r="A20173" t="str">
            <v>I5157</v>
          </cell>
          <cell r="B20173" t="str">
            <v>REGISTRO GAVETA OVAL VOLANTE E FLANGE DN 500 PN10</v>
          </cell>
          <cell r="C20173" t="str">
            <v>UN</v>
          </cell>
          <cell r="D20173">
            <v>43454.54</v>
          </cell>
        </row>
        <row r="20174">
          <cell r="A20174" t="str">
            <v>I5172</v>
          </cell>
          <cell r="B20174" t="str">
            <v>REGISTRO GAVETA OVAL VOLANTE E FLANGE DN 500 PN16</v>
          </cell>
          <cell r="C20174" t="str">
            <v>UN</v>
          </cell>
          <cell r="D20174">
            <v>43967.57</v>
          </cell>
        </row>
        <row r="20175">
          <cell r="A20175" t="str">
            <v>I5158</v>
          </cell>
          <cell r="B20175" t="str">
            <v>REGISTRO GAVETA OVAL VOLANTE E FLANGE DN 600 PN10</v>
          </cell>
          <cell r="C20175" t="str">
            <v>UN</v>
          </cell>
          <cell r="D20175">
            <v>62719.33</v>
          </cell>
        </row>
        <row r="20176">
          <cell r="A20176" t="str">
            <v>I5173</v>
          </cell>
          <cell r="B20176" t="str">
            <v>REGISTRO GAVETA OVAL VOLANTE E FLANGE DN 600 PN16</v>
          </cell>
          <cell r="C20176" t="str">
            <v>UN</v>
          </cell>
          <cell r="D20176">
            <v>62957.53</v>
          </cell>
        </row>
        <row r="20177">
          <cell r="A20177" t="str">
            <v>I5159</v>
          </cell>
          <cell r="B20177" t="str">
            <v>REGISTRO GAVETA OVAL VOLANTE E FLANGE DN 700 PN10</v>
          </cell>
          <cell r="C20177" t="str">
            <v>UN</v>
          </cell>
          <cell r="D20177">
            <v>85426.39</v>
          </cell>
        </row>
        <row r="20178">
          <cell r="A20178" t="str">
            <v>I5174</v>
          </cell>
          <cell r="B20178" t="str">
            <v>REGISTRO GAVETA OVAL VOLANTE E FLANGE DN 700 PN16</v>
          </cell>
          <cell r="C20178" t="str">
            <v>UN</v>
          </cell>
          <cell r="D20178">
            <v>85912.62</v>
          </cell>
        </row>
        <row r="20179">
          <cell r="A20179" t="str">
            <v>I5160</v>
          </cell>
          <cell r="B20179" t="str">
            <v>REGISTRO GAVETA OVAL VOLANTE E FLANGE DN 800 PN10</v>
          </cell>
          <cell r="C20179" t="str">
            <v>UN</v>
          </cell>
          <cell r="D20179">
            <v>99851.03</v>
          </cell>
        </row>
        <row r="20180">
          <cell r="A20180" t="str">
            <v>I5175</v>
          </cell>
          <cell r="B20180" t="str">
            <v>REGISTRO GAVETA OVAL VOLANTE E FLANGE DN 800 PN16</v>
          </cell>
          <cell r="C20180" t="str">
            <v>UN</v>
          </cell>
          <cell r="D20180">
            <v>104742.98</v>
          </cell>
        </row>
        <row r="20181">
          <cell r="A20181" t="str">
            <v>I5161</v>
          </cell>
          <cell r="B20181" t="str">
            <v>REGISTRO GAVETA OVAL VOLANTE E FLANGE DN 900 PN10</v>
          </cell>
          <cell r="C20181" t="str">
            <v>UN</v>
          </cell>
          <cell r="D20181">
            <v>121420.71</v>
          </cell>
        </row>
        <row r="20182">
          <cell r="A20182" t="str">
            <v>I5176</v>
          </cell>
          <cell r="B20182" t="str">
            <v>REGISTRO GAVETA OVAL VOLANTE E FLANGE DN 900 PN16</v>
          </cell>
          <cell r="C20182" t="str">
            <v>UN</v>
          </cell>
          <cell r="D20182">
            <v>116968.14</v>
          </cell>
        </row>
        <row r="20183">
          <cell r="A20183" t="str">
            <v>I5057</v>
          </cell>
          <cell r="B20183" t="str">
            <v>REGISTRO GAVETA P/ PVC C/ CABEÇOTE DN 100 PN10</v>
          </cell>
          <cell r="C20183" t="str">
            <v>UN</v>
          </cell>
          <cell r="D20183">
            <v>802.31</v>
          </cell>
        </row>
        <row r="20184">
          <cell r="A20184" t="str">
            <v>I5055</v>
          </cell>
          <cell r="B20184" t="str">
            <v>REGISTRO GAVETA P/ PVC C/ CABEÇOTE DN 50 PN10</v>
          </cell>
          <cell r="C20184" t="str">
            <v>UN</v>
          </cell>
          <cell r="D20184">
            <v>553.73</v>
          </cell>
        </row>
        <row r="20185">
          <cell r="A20185" t="str">
            <v>I5056</v>
          </cell>
          <cell r="B20185" t="str">
            <v>REGISTRO GAVETA P/ PVC C/ CABEÇOTE DN 75 PN10</v>
          </cell>
          <cell r="C20185" t="str">
            <v>UN</v>
          </cell>
          <cell r="D20185">
            <v>760.87</v>
          </cell>
        </row>
        <row r="20186">
          <cell r="A20186" t="str">
            <v>I5093</v>
          </cell>
          <cell r="B20186" t="str">
            <v>REGISTRO GAVETA P/ PVC COM VOLANTE DN 100 PN10</v>
          </cell>
          <cell r="C20186" t="str">
            <v>UN</v>
          </cell>
          <cell r="D20186">
            <v>878.39</v>
          </cell>
        </row>
        <row r="20187">
          <cell r="A20187" t="str">
            <v>I5091</v>
          </cell>
          <cell r="B20187" t="str">
            <v>REGISTRO GAVETA P/ PVC COM VOLANTE DN 50 PN10</v>
          </cell>
          <cell r="C20187" t="str">
            <v>UN</v>
          </cell>
          <cell r="D20187">
            <v>580.4</v>
          </cell>
        </row>
        <row r="20188">
          <cell r="A20188" t="str">
            <v>I5092</v>
          </cell>
          <cell r="B20188" t="str">
            <v>REGISTRO GAVETA P/ PVC COM VOLANTE DN 75 PN10</v>
          </cell>
          <cell r="C20188" t="str">
            <v>UN</v>
          </cell>
          <cell r="D20188">
            <v>789.38</v>
          </cell>
        </row>
        <row r="20189">
          <cell r="A20189" t="str">
            <v>I5065</v>
          </cell>
          <cell r="B20189" t="str">
            <v>REGISTRO GAVETA. OVAL BOLSA / CABEÇOTE DN 400 PN10/16</v>
          </cell>
          <cell r="C20189" t="str">
            <v>UN</v>
          </cell>
          <cell r="D20189">
            <v>32674.880000000001</v>
          </cell>
        </row>
        <row r="20190">
          <cell r="A20190" t="str">
            <v>I5346</v>
          </cell>
          <cell r="B20190" t="str">
            <v>REGISTRO GAVETA. OVAL CABEÇOTE E FLANGE DN 250 PN16</v>
          </cell>
          <cell r="C20190" t="str">
            <v>UN</v>
          </cell>
          <cell r="D20190">
            <v>4026.12</v>
          </cell>
        </row>
        <row r="20191">
          <cell r="A20191" t="str">
            <v>I5336</v>
          </cell>
          <cell r="B20191" t="str">
            <v>REGISTRO GAVETA. OVAL CABEÇOTE E FLANGE DN 500 PN10</v>
          </cell>
          <cell r="C20191" t="str">
            <v>UN</v>
          </cell>
          <cell r="D20191">
            <v>43152.47</v>
          </cell>
        </row>
        <row r="20192">
          <cell r="A20192" t="str">
            <v>I5257</v>
          </cell>
          <cell r="B20192" t="str">
            <v>REGISTRO GAVETA. OVAL V/F REDUTOR/BY-PASS DN 700 PN16</v>
          </cell>
          <cell r="C20192" t="str">
            <v>UN</v>
          </cell>
          <cell r="D20192">
            <v>95701.73</v>
          </cell>
        </row>
        <row r="20193">
          <cell r="A20193" t="str">
            <v>I5269</v>
          </cell>
          <cell r="B20193" t="str">
            <v>REGISTRO GAVETA. OVAL V/F REDUTOR/BY-PASS DN 900 PN25</v>
          </cell>
          <cell r="C20193" t="str">
            <v>UN</v>
          </cell>
          <cell r="D20193">
            <v>131080.28</v>
          </cell>
        </row>
        <row r="20194">
          <cell r="A20194" t="str">
            <v>I1813</v>
          </cell>
          <cell r="B20194" t="str">
            <v>REGISTRO GLOBO (FECHO RAPIDO) DE 1 1/4"</v>
          </cell>
          <cell r="C20194" t="str">
            <v>UN</v>
          </cell>
          <cell r="D20194">
            <v>60.5</v>
          </cell>
        </row>
        <row r="20195">
          <cell r="A20195" t="str">
            <v>I1812</v>
          </cell>
          <cell r="B20195" t="str">
            <v>REGISTRO GLOBO (FECHO RAPIDO) DE 1"</v>
          </cell>
          <cell r="C20195" t="str">
            <v>UN</v>
          </cell>
          <cell r="D20195">
            <v>45.9</v>
          </cell>
        </row>
        <row r="20196">
          <cell r="A20196" t="str">
            <v>I8255</v>
          </cell>
          <cell r="B20196" t="str">
            <v>REGISTRO GLOBO (FECHO RÁPIDO) DE 2 1/2"</v>
          </cell>
          <cell r="C20196" t="str">
            <v>UN</v>
          </cell>
          <cell r="D20196">
            <v>174.53</v>
          </cell>
        </row>
        <row r="20197">
          <cell r="A20197" t="str">
            <v>I1814</v>
          </cell>
          <cell r="B20197" t="str">
            <v>REGISTRO GLOBO (FECHO RAPIDO) DE 2"</v>
          </cell>
          <cell r="C20197" t="str">
            <v>UN</v>
          </cell>
          <cell r="D20197">
            <v>100.83</v>
          </cell>
        </row>
        <row r="20198">
          <cell r="A20198" t="str">
            <v>I1815</v>
          </cell>
          <cell r="B20198" t="str">
            <v>REGISTRO GLOBO (FECHO RAPIDO) DE 3/4"</v>
          </cell>
          <cell r="C20198" t="str">
            <v>UN</v>
          </cell>
          <cell r="D20198">
            <v>45.9</v>
          </cell>
        </row>
        <row r="20199">
          <cell r="A20199" t="str">
            <v>I1816</v>
          </cell>
          <cell r="B20199" t="str">
            <v>REGISTRO GLOBO ANGULAR 65MM (2 1/2")</v>
          </cell>
          <cell r="C20199" t="str">
            <v>UN</v>
          </cell>
          <cell r="D20199">
            <v>102.67</v>
          </cell>
        </row>
        <row r="20200">
          <cell r="A20200" t="str">
            <v>I6781</v>
          </cell>
          <cell r="B20200" t="str">
            <v>REGISTRO GLOBO EM BRONZE ROSCÁVEL DE 1"</v>
          </cell>
          <cell r="C20200" t="str">
            <v>UN</v>
          </cell>
          <cell r="D20200">
            <v>96.55</v>
          </cell>
        </row>
        <row r="20201">
          <cell r="A20201" t="str">
            <v>I6780</v>
          </cell>
          <cell r="B20201" t="str">
            <v>REGISTRO GLOBO EM BRONZE ROSCÁVEL DE 3/4"</v>
          </cell>
          <cell r="C20201" t="str">
            <v>UN</v>
          </cell>
          <cell r="D20201">
            <v>69.52</v>
          </cell>
        </row>
        <row r="20202">
          <cell r="A20202" t="str">
            <v>I1817</v>
          </cell>
          <cell r="B20202" t="str">
            <v>REGISTRO GLOBO(FECHO RAPIDO) DE 1 1/2'</v>
          </cell>
          <cell r="C20202" t="str">
            <v>UN</v>
          </cell>
          <cell r="D20202">
            <v>90.73</v>
          </cell>
        </row>
        <row r="20203">
          <cell r="A20203" t="str">
            <v>I5115</v>
          </cell>
          <cell r="B20203" t="str">
            <v>REGISTRO VOLANTE E FLANGE  C/ REDUTOR E C/ BY-PASS DN 500 PN10</v>
          </cell>
          <cell r="C20203" t="str">
            <v>UN</v>
          </cell>
          <cell r="D20203">
            <v>49758.75</v>
          </cell>
        </row>
        <row r="20204">
          <cell r="A20204" t="str">
            <v>I5102</v>
          </cell>
          <cell r="B20204" t="str">
            <v>REGISTRO VOLANTE E FLANGE C/ BY-PASS DN 350 PN10</v>
          </cell>
          <cell r="C20204" t="str">
            <v>UN</v>
          </cell>
          <cell r="D20204">
            <v>26635.67</v>
          </cell>
        </row>
        <row r="20205">
          <cell r="A20205" t="str">
            <v>I5103</v>
          </cell>
          <cell r="B20205" t="str">
            <v>REGISTRO VOLANTE E FLANGE C/ BY-PASS DN 400 PN10</v>
          </cell>
          <cell r="C20205" t="str">
            <v>UN</v>
          </cell>
          <cell r="D20205">
            <v>30599.34</v>
          </cell>
        </row>
        <row r="20206">
          <cell r="A20206" t="str">
            <v>I5104</v>
          </cell>
          <cell r="B20206" t="str">
            <v>REGISTRO VOLANTE E FLANGE C/ BY-PASS DN 450 PN10</v>
          </cell>
          <cell r="C20206" t="str">
            <v>UN</v>
          </cell>
          <cell r="D20206">
            <v>35160.07</v>
          </cell>
        </row>
        <row r="20207">
          <cell r="A20207" t="str">
            <v>I5105</v>
          </cell>
          <cell r="B20207" t="str">
            <v>REGISTRO VOLANTE E FLANGE C/ BY-PASS DN 500 PN10</v>
          </cell>
          <cell r="C20207" t="str">
            <v>UN</v>
          </cell>
          <cell r="D20207">
            <v>42087.76</v>
          </cell>
        </row>
        <row r="20208">
          <cell r="A20208" t="str">
            <v>I5106</v>
          </cell>
          <cell r="B20208" t="str">
            <v>REGISTRO VOLANTE E FLANGE C/ BY-PASS DN 600 PN10</v>
          </cell>
          <cell r="C20208" t="str">
            <v>UN</v>
          </cell>
          <cell r="D20208">
            <v>54531.97</v>
          </cell>
        </row>
        <row r="20209">
          <cell r="A20209" t="str">
            <v>I5107</v>
          </cell>
          <cell r="B20209" t="str">
            <v>REGISTRO VOLANTE E FLANGE C/ REDUTOR DN 350 PN10</v>
          </cell>
          <cell r="C20209" t="str">
            <v>UN</v>
          </cell>
          <cell r="D20209">
            <v>34283.89</v>
          </cell>
        </row>
        <row r="20210">
          <cell r="A20210" t="str">
            <v>I5108</v>
          </cell>
          <cell r="B20210" t="str">
            <v>REGISTRO VOLANTE E FLANGE C/ REDUTOR DN 400 PN10</v>
          </cell>
          <cell r="C20210" t="str">
            <v>UN</v>
          </cell>
          <cell r="D20210">
            <v>39660.239999999998</v>
          </cell>
        </row>
        <row r="20211">
          <cell r="A20211" t="str">
            <v>I5109</v>
          </cell>
          <cell r="B20211" t="str">
            <v>REGISTRO VOLANTE E FLANGE C/ REDUTOR DN 450 PN10</v>
          </cell>
          <cell r="C20211" t="str">
            <v>UN</v>
          </cell>
          <cell r="D20211">
            <v>41918.5</v>
          </cell>
        </row>
        <row r="20212">
          <cell r="A20212" t="str">
            <v>I5110</v>
          </cell>
          <cell r="B20212" t="str">
            <v>REGISTRO VOLANTE E FLANGE C/ REDUTOR DN 500 PN10</v>
          </cell>
          <cell r="C20212" t="str">
            <v>UN</v>
          </cell>
          <cell r="D20212">
            <v>49182.79</v>
          </cell>
        </row>
        <row r="20213">
          <cell r="A20213" t="str">
            <v>I5111</v>
          </cell>
          <cell r="B20213" t="str">
            <v>REGISTRO VOLANTE E FLANGE C/ REDUTOR DN 600 PN10</v>
          </cell>
          <cell r="C20213" t="str">
            <v>UN</v>
          </cell>
          <cell r="D20213">
            <v>61841.07</v>
          </cell>
        </row>
        <row r="20214">
          <cell r="A20214" t="str">
            <v>I5112</v>
          </cell>
          <cell r="B20214" t="str">
            <v>REGISTRO VOLANTE E FLANGE C/ REDUTOR E C/ BY-PASS DN 350 PN10</v>
          </cell>
          <cell r="C20214" t="str">
            <v>UN</v>
          </cell>
          <cell r="D20214">
            <v>35642.18</v>
          </cell>
        </row>
        <row r="20215">
          <cell r="A20215" t="str">
            <v>I5113</v>
          </cell>
          <cell r="B20215" t="str">
            <v>REGISTRO VOLANTE E FLANGE C/ REDUTOR E C/ BY-PASS DN 400 PN10</v>
          </cell>
          <cell r="C20215" t="str">
            <v>UN</v>
          </cell>
          <cell r="D20215">
            <v>40946.21</v>
          </cell>
        </row>
        <row r="20216">
          <cell r="A20216" t="str">
            <v>I5114</v>
          </cell>
          <cell r="B20216" t="str">
            <v>REGISTRO VOLANTE E FLANGE C/ REDUTOR E C/ BY-PASS DN 450 PN10</v>
          </cell>
          <cell r="C20216" t="str">
            <v>UN</v>
          </cell>
          <cell r="D20216">
            <v>42366.559999999998</v>
          </cell>
        </row>
        <row r="20217">
          <cell r="A20217" t="str">
            <v>I5116</v>
          </cell>
          <cell r="B20217" t="str">
            <v>REGISTRO VOLANTE E FLANGE C/ REDUTOR E C/ BY-PASS DN 600 PN10</v>
          </cell>
          <cell r="C20217" t="str">
            <v>UN</v>
          </cell>
          <cell r="D20217">
            <v>62893.81</v>
          </cell>
        </row>
        <row r="20218">
          <cell r="A20218" t="str">
            <v>I5327</v>
          </cell>
          <cell r="B20218" t="str">
            <v>REGISTRO VOLANTE E FLANGE DN 100 PN16</v>
          </cell>
          <cell r="C20218" t="str">
            <v>UN</v>
          </cell>
          <cell r="D20218">
            <v>975.44</v>
          </cell>
        </row>
        <row r="20219">
          <cell r="A20219" t="str">
            <v>I5328</v>
          </cell>
          <cell r="B20219" t="str">
            <v>REGISTRO VOLANTE E FLANGE DN 150 PN16</v>
          </cell>
          <cell r="C20219" t="str">
            <v>UN</v>
          </cell>
          <cell r="D20219">
            <v>1765.43</v>
          </cell>
        </row>
        <row r="20220">
          <cell r="A20220" t="str">
            <v>I5329</v>
          </cell>
          <cell r="B20220" t="str">
            <v>REGISTRO VOLANTE E FLANGE DN 200 PN16</v>
          </cell>
          <cell r="C20220" t="str">
            <v>UN</v>
          </cell>
          <cell r="D20220">
            <v>2898.58</v>
          </cell>
        </row>
        <row r="20221">
          <cell r="A20221" t="str">
            <v>I5325</v>
          </cell>
          <cell r="B20221" t="str">
            <v>REGISTRO VOLANTE E FLANGE DN 50 PN16</v>
          </cell>
          <cell r="C20221" t="str">
            <v>UN</v>
          </cell>
          <cell r="D20221">
            <v>640.97</v>
          </cell>
        </row>
        <row r="20222">
          <cell r="A20222" t="str">
            <v>I5326</v>
          </cell>
          <cell r="B20222" t="str">
            <v>REGISTRO VOLANTE E FLANGE DN 75 PN16</v>
          </cell>
          <cell r="C20222" t="str">
            <v>UN</v>
          </cell>
          <cell r="D20222">
            <v>855.12</v>
          </cell>
        </row>
        <row r="20223">
          <cell r="A20223" t="str">
            <v>I7615</v>
          </cell>
          <cell r="B20223" t="str">
            <v>REGISTRO VOLANTE E FLANGE DN 80 PN16</v>
          </cell>
          <cell r="C20223" t="str">
            <v>UN</v>
          </cell>
          <cell r="D20223">
            <v>805.64</v>
          </cell>
        </row>
        <row r="20224">
          <cell r="A20224" t="str">
            <v>I6232</v>
          </cell>
          <cell r="B20224" t="str">
            <v>REGUA DE MADEIRA  (1X10)CM</v>
          </cell>
          <cell r="C20224" t="str">
            <v>M</v>
          </cell>
          <cell r="D20224">
            <v>6.42</v>
          </cell>
        </row>
        <row r="20225">
          <cell r="A20225" t="str">
            <v>I8449</v>
          </cell>
          <cell r="B20225" t="str">
            <v>RÉGUA DE TOMADAS ELÉTRICAS, COM 08 TOMADAS, PADRÃO RACK 19"</v>
          </cell>
          <cell r="C20225" t="str">
            <v>UN</v>
          </cell>
          <cell r="D20225">
            <v>92.4</v>
          </cell>
        </row>
        <row r="20226">
          <cell r="A20226" t="str">
            <v>I0650</v>
          </cell>
          <cell r="B20226" t="str">
            <v>RÉGUA VIBRATÓRIA DE CONCRETO HP 1,5 (CHI)</v>
          </cell>
          <cell r="C20226" t="str">
            <v>H</v>
          </cell>
          <cell r="D20226">
            <v>4.9618000000000002</v>
          </cell>
        </row>
        <row r="20227">
          <cell r="A20227" t="str">
            <v>I0762</v>
          </cell>
          <cell r="B20227" t="str">
            <v>RÉGUA VIBRATÓRIA DE CONCRETO HP 1,5 (CHP)</v>
          </cell>
          <cell r="C20227" t="str">
            <v>H</v>
          </cell>
          <cell r="D20227">
            <v>7.4920499999999999</v>
          </cell>
        </row>
        <row r="20228">
          <cell r="A20228" t="str">
            <v>I0649</v>
          </cell>
          <cell r="B20228" t="str">
            <v>RÉGUA VIBRATÓRIA DE CONCRETO HP 3 (CHI)</v>
          </cell>
          <cell r="C20228" t="str">
            <v>H</v>
          </cell>
          <cell r="D20228">
            <v>5.2389999999999999</v>
          </cell>
        </row>
        <row r="20229">
          <cell r="A20229" t="str">
            <v>I0763</v>
          </cell>
          <cell r="B20229" t="str">
            <v>RÉGUA VIBRATÓRIA DE CONCRETO HP 3 (CHP)</v>
          </cell>
          <cell r="C20229" t="str">
            <v>H</v>
          </cell>
          <cell r="D20229">
            <v>9.3439999999999994</v>
          </cell>
        </row>
        <row r="20230">
          <cell r="A20230" t="str">
            <v>I2581</v>
          </cell>
          <cell r="B20230" t="str">
            <v>RÉGUA VIBRATÓRIA DE CONCRETO HP=1,5</v>
          </cell>
          <cell r="C20230" t="str">
            <v>UN</v>
          </cell>
          <cell r="D20230">
            <v>4682</v>
          </cell>
        </row>
        <row r="20231">
          <cell r="A20231" t="str">
            <v>I2582</v>
          </cell>
          <cell r="B20231" t="str">
            <v>RÉGUA VIBRATÓRIA DE CONCRETO HP=3,0</v>
          </cell>
          <cell r="C20231" t="str">
            <v>UN</v>
          </cell>
          <cell r="D20231">
            <v>7078</v>
          </cell>
        </row>
        <row r="20232">
          <cell r="A20232" t="str">
            <v>I7890</v>
          </cell>
          <cell r="B20232" t="str">
            <v>REJUNTE PARA GRANITO</v>
          </cell>
          <cell r="C20232" t="str">
            <v>KG</v>
          </cell>
          <cell r="D20232">
            <v>2.59</v>
          </cell>
        </row>
        <row r="20233">
          <cell r="A20233" t="str">
            <v>I8411</v>
          </cell>
          <cell r="B20233" t="str">
            <v>REJUVENESCEDOR DE PENETRAÇÃO DIRETA</v>
          </cell>
          <cell r="C20233" t="str">
            <v>L</v>
          </cell>
          <cell r="D20233">
            <v>56</v>
          </cell>
        </row>
        <row r="20234">
          <cell r="A20234" t="str">
            <v>I7417</v>
          </cell>
          <cell r="B20234" t="str">
            <v>RELÉ BIMETÁLICO SOBRECARGA 3UA52 P/ 3TF42/43</v>
          </cell>
          <cell r="C20234" t="str">
            <v>UN</v>
          </cell>
          <cell r="D20234">
            <v>104.9</v>
          </cell>
        </row>
        <row r="20235">
          <cell r="A20235" t="str">
            <v>I8953</v>
          </cell>
          <cell r="B20235" t="str">
            <v>RELÉ DE NÍVEL COM 2 ELETRODOS CONTATOS DE 10A - 250V</v>
          </cell>
          <cell r="C20235" t="str">
            <v>UN</v>
          </cell>
          <cell r="D20235">
            <v>87.26</v>
          </cell>
        </row>
        <row r="20236">
          <cell r="A20236" t="str">
            <v>I7427</v>
          </cell>
          <cell r="B20236" t="str">
            <v>RELÉ DIGITAL MULTIFUNÇÃO, TRIFÁSICO, 115V, TENSÃO AUXILIAR 120Vcc</v>
          </cell>
          <cell r="C20236" t="str">
            <v>UN</v>
          </cell>
          <cell r="D20236">
            <v>11667.88</v>
          </cell>
        </row>
        <row r="20237">
          <cell r="A20237" t="str">
            <v>I6807</v>
          </cell>
          <cell r="B20237" t="str">
            <v>REMANEJAMENTO DE CONDENSADORES DE MINICENTRAIS DE AR CONDICIONADO, INCLUSIVE PONTO DE FORÇA E RECARGA DE GAS</v>
          </cell>
          <cell r="C20237" t="str">
            <v>UN</v>
          </cell>
          <cell r="D20237">
            <v>1003.18</v>
          </cell>
        </row>
        <row r="20238">
          <cell r="A20238" t="str">
            <v>I8327</v>
          </cell>
          <cell r="B20238" t="str">
            <v>REMANEJAMENTO DE DIVISÓRIA</v>
          </cell>
          <cell r="C20238" t="str">
            <v>M2</v>
          </cell>
          <cell r="D20238">
            <v>14.29</v>
          </cell>
        </row>
        <row r="20239">
          <cell r="A20239" t="str">
            <v>I8336</v>
          </cell>
          <cell r="B20239" t="str">
            <v>REMANEJAMENTO DE FORROS (PACOTE / MODULADOS)</v>
          </cell>
          <cell r="C20239" t="str">
            <v>M2</v>
          </cell>
          <cell r="D20239">
            <v>10.18</v>
          </cell>
        </row>
        <row r="20240">
          <cell r="A20240" t="str">
            <v>I7368</v>
          </cell>
          <cell r="B20240" t="str">
            <v>REMANEJAMENTO DE GRELHA DE INSUFLAMENTO/RETORNO ATÉ 0,25 M2</v>
          </cell>
          <cell r="C20240" t="str">
            <v>UN</v>
          </cell>
          <cell r="D20240">
            <v>26.17</v>
          </cell>
        </row>
        <row r="20241">
          <cell r="A20241" t="str">
            <v>I7369</v>
          </cell>
          <cell r="B20241" t="str">
            <v>REMANEJAMENTO DE GRELHA DE INSUFLAMENTO/RETORNO DE 0,26 M2 ATÉ 0,49 M2</v>
          </cell>
          <cell r="C20241" t="str">
            <v>UN</v>
          </cell>
          <cell r="D20241">
            <v>53.09</v>
          </cell>
        </row>
        <row r="20242">
          <cell r="A20242" t="str">
            <v>I7370</v>
          </cell>
          <cell r="B20242" t="str">
            <v>REMANEJAMENTO DE GRELHA DE INSUFLAMENTO/RETORNO DE 0,50 M2 ATÉ 0,64M2</v>
          </cell>
          <cell r="C20242" t="str">
            <v>UN</v>
          </cell>
          <cell r="D20242">
            <v>65.44</v>
          </cell>
        </row>
        <row r="20243">
          <cell r="A20243" t="str">
            <v>I7371</v>
          </cell>
          <cell r="B20243" t="str">
            <v>REMANEJAMENTO DE GRELHA DE INSUFLAMENTO/RETORNO DE 0,65 M2 À 0,81 M2</v>
          </cell>
          <cell r="C20243" t="str">
            <v>UN</v>
          </cell>
          <cell r="D20243">
            <v>82.86</v>
          </cell>
        </row>
        <row r="20244">
          <cell r="A20244" t="str">
            <v>I7372</v>
          </cell>
          <cell r="B20244" t="str">
            <v>REMANEJAMENTO DE GRELHA DE INSUFLAMENTO/RETORNO DE 0,81 M2 ATÉ 1,00 M2</v>
          </cell>
          <cell r="C20244" t="str">
            <v>UN</v>
          </cell>
          <cell r="D20244">
            <v>101.77</v>
          </cell>
        </row>
        <row r="20245">
          <cell r="A20245" t="str">
            <v>I2648</v>
          </cell>
          <cell r="B20245" t="str">
            <v>RESERVATÓRIO DE AR COMPRIMIDO</v>
          </cell>
          <cell r="C20245" t="str">
            <v>UN</v>
          </cell>
          <cell r="D20245">
            <v>23955</v>
          </cell>
        </row>
        <row r="20246">
          <cell r="A20246" t="str">
            <v>I0651</v>
          </cell>
          <cell r="B20246" t="str">
            <v>RESERVATÓRIO DE AR COMPRIMIDO (CHI)</v>
          </cell>
          <cell r="C20246" t="str">
            <v>H</v>
          </cell>
          <cell r="D20246">
            <v>1.1940923076923078</v>
          </cell>
        </row>
        <row r="20247">
          <cell r="A20247" t="str">
            <v>I0764</v>
          </cell>
          <cell r="B20247" t="str">
            <v>RESERVATÓRIO DE AR COMPRIMIDO (CHP)</v>
          </cell>
          <cell r="C20247" t="str">
            <v>H</v>
          </cell>
          <cell r="D20247">
            <v>3.255323076923077</v>
          </cell>
        </row>
        <row r="20248">
          <cell r="A20248" t="str">
            <v>I8404</v>
          </cell>
          <cell r="B20248" t="str">
            <v>RESERVATÓRIO EM ANÉIS PRÉ-MOLDADOS DE CONCRETO, Ø 2,00m, CAP. 20m³, COM CISTERNA DE 10m³, H=11,83m, ESCADA METÁLICA COM GUARDA CORPO E ABRIGO P/ MOTOBOMBA COM PORTÃO DE FERRO - FUSTE 5,02m</v>
          </cell>
          <cell r="C20248" t="str">
            <v>UN</v>
          </cell>
          <cell r="D20248">
            <v>20800</v>
          </cell>
        </row>
        <row r="20249">
          <cell r="A20249" t="str">
            <v>I8405</v>
          </cell>
          <cell r="B20249" t="str">
            <v>RESERVATÓRIO EM ANÉIS PRÉ-MOLDADOS DE CONCRETO, Ø 2,00m, CAP. 20m³, COM CISTERNA DE 10m³, H=11,83m, ESCADA METÁLICA COM GUARDA CORPO E ABRIGO P/ MOTOBOMBA COM PORTÃO DE FERRO - FUSTE 6,70m</v>
          </cell>
          <cell r="C20249" t="str">
            <v>UN</v>
          </cell>
          <cell r="D20249">
            <v>24790</v>
          </cell>
        </row>
        <row r="20250">
          <cell r="A20250" t="str">
            <v>I8406</v>
          </cell>
          <cell r="B20250" t="str">
            <v>RESERVATÓRIO EM ANÉIS PRÉ-MOLDADOS DE CONCRETO, Ø 2,50m, CAP. 20m³, COM CISTERNA DE 10m³, H=11,43m, ESCADA METÁLICA COM GUARDA CORPO E ABRIGO P/ MOTOBOMBA COM PORTÃO DE FERRO - FUSTE 6,70m</v>
          </cell>
          <cell r="C20250" t="str">
            <v>UN</v>
          </cell>
          <cell r="D20250">
            <v>27690</v>
          </cell>
        </row>
        <row r="20251">
          <cell r="A20251" t="str">
            <v>I8403</v>
          </cell>
          <cell r="B20251" t="str">
            <v>RESERVATÓRIO EM ANÉIS PRÉ-MOLDADOS DE CONCRETO, Ø 2,50m, CAP. 20m³, COM CISTERNA DE 10m³, H=9,37m, ESCADA METÁLICA COM GUARDA CORPO E ABRIGO P/ MOTOBOMBA COM PORTÃO DE FERRO - FUSTE 4,65m</v>
          </cell>
          <cell r="C20251" t="str">
            <v>UN</v>
          </cell>
          <cell r="D20251">
            <v>23290</v>
          </cell>
        </row>
        <row r="20252">
          <cell r="A20252" t="str">
            <v>I8401</v>
          </cell>
          <cell r="B20252" t="str">
            <v>RESERVATÓRIO EM ANÉIS PRÉ-MOLDADOS DE CONCRETO, Ø 3,00m, CAP. 20m³, COM CISTERNA DE 10m³, H=7,30m, ESCADA METÁLICA COM GUARDA CORPO E ABRIGO P/ MOTOBOMBA COM PORTÃO DE FERRO - FUSTE 4,14m</v>
          </cell>
          <cell r="C20252" t="str">
            <v>UN</v>
          </cell>
          <cell r="D20252">
            <v>22900</v>
          </cell>
        </row>
        <row r="20253">
          <cell r="A20253" t="str">
            <v>I8402</v>
          </cell>
          <cell r="B20253" t="str">
            <v>RESERVATÓRIO EM ANÉIS PRÉ-MOLDADOS DE CONCRETO, Ø 3,00m, CAP. 20m³, COM CISTERNA DE 10m³, H=9,37m, ESCADA METÁLICA COM GUARDA CORPO E ABRIGO P/ MOTOBOMBA COM PORTÃO DE FERRO - FUSTE 6,20m</v>
          </cell>
          <cell r="C20253" t="str">
            <v>UN</v>
          </cell>
          <cell r="D20253">
            <v>27290</v>
          </cell>
        </row>
        <row r="20254">
          <cell r="A20254" t="str">
            <v>I6721</v>
          </cell>
          <cell r="B20254" t="str">
            <v>RESERVATÓRIO PRE MOLDADO ELEVADO CILINDRICO D=2,0M, CAP.=12,0M3, H=9,0M COMPLETO E CISTERNA CAP.=4,5M3</v>
          </cell>
          <cell r="C20254" t="str">
            <v>UN</v>
          </cell>
          <cell r="D20254">
            <v>20314.349999999999</v>
          </cell>
        </row>
        <row r="20255">
          <cell r="A20255" t="str">
            <v>I1818</v>
          </cell>
          <cell r="B20255" t="str">
            <v>RESINA ACRÍLICA</v>
          </cell>
          <cell r="C20255" t="str">
            <v>L</v>
          </cell>
          <cell r="D20255">
            <v>11.65</v>
          </cell>
        </row>
        <row r="20256">
          <cell r="A20256" t="str">
            <v>I1819</v>
          </cell>
          <cell r="B20256" t="str">
            <v>RESINA DE EPÓXI</v>
          </cell>
          <cell r="C20256" t="str">
            <v>KG</v>
          </cell>
          <cell r="D20256">
            <v>27.33</v>
          </cell>
        </row>
        <row r="20257">
          <cell r="A20257" t="str">
            <v>I8556</v>
          </cell>
          <cell r="B20257" t="str">
            <v>RESINA POLIÉSTER COMUM</v>
          </cell>
          <cell r="C20257" t="str">
            <v>KG</v>
          </cell>
          <cell r="D20257">
            <v>12</v>
          </cell>
        </row>
        <row r="20258">
          <cell r="A20258" t="str">
            <v>I8561</v>
          </cell>
          <cell r="B20258" t="str">
            <v>RESINA POLIÉSTER ISOFTÁLICA</v>
          </cell>
          <cell r="C20258" t="str">
            <v>KG</v>
          </cell>
          <cell r="D20258">
            <v>21.6</v>
          </cell>
        </row>
        <row r="20259">
          <cell r="A20259" t="str">
            <v>I2417</v>
          </cell>
          <cell r="B20259" t="str">
            <v>RETARDO 10 SEGUNDOS</v>
          </cell>
          <cell r="C20259" t="str">
            <v>UN</v>
          </cell>
          <cell r="D20259">
            <v>22</v>
          </cell>
        </row>
        <row r="20260">
          <cell r="A20260" t="str">
            <v>I2583</v>
          </cell>
          <cell r="B20260" t="str">
            <v>RETRO ESCAVADEIRA DE PNEUS</v>
          </cell>
          <cell r="C20260" t="str">
            <v>UN</v>
          </cell>
          <cell r="D20260">
            <v>190549</v>
          </cell>
        </row>
        <row r="20261">
          <cell r="A20261" t="str">
            <v>I2649</v>
          </cell>
          <cell r="B20261" t="str">
            <v>RETRO ESCAVADEIRA DE PNEUS (ALUGUEL)</v>
          </cell>
          <cell r="C20261" t="str">
            <v>UN</v>
          </cell>
          <cell r="D20261">
            <v>190549</v>
          </cell>
        </row>
        <row r="20262">
          <cell r="A20262" t="str">
            <v>I0653</v>
          </cell>
          <cell r="B20262" t="str">
            <v>RETRO ESCAVADEIRA DE PNEUS (CHI)</v>
          </cell>
          <cell r="C20262" t="str">
            <v>H</v>
          </cell>
          <cell r="D20262">
            <v>16.595955882352943</v>
          </cell>
        </row>
        <row r="20263">
          <cell r="A20263" t="str">
            <v>I0765</v>
          </cell>
          <cell r="B20263" t="str">
            <v>RETRO ESCAVADEIRA DE PNEUS (CHP)</v>
          </cell>
          <cell r="C20263" t="str">
            <v>H</v>
          </cell>
          <cell r="D20263">
            <v>71.630514705882348</v>
          </cell>
        </row>
        <row r="20264">
          <cell r="A20264" t="str">
            <v>I0652</v>
          </cell>
          <cell r="B20264" t="str">
            <v>RETRO ESCAVADEIRA DE PNEUS - ALUGUEL (CHI)</v>
          </cell>
          <cell r="C20264" t="str">
            <v>H</v>
          </cell>
          <cell r="D20264">
            <v>16.433823529411764</v>
          </cell>
        </row>
        <row r="20265">
          <cell r="A20265" t="str">
            <v>I0766</v>
          </cell>
          <cell r="B20265" t="str">
            <v>RETRO ESCAVADEIRA DE PNEUS - ALUGUEL (CHP)</v>
          </cell>
          <cell r="C20265" t="str">
            <v>H</v>
          </cell>
          <cell r="D20265">
            <v>54.417573529411769</v>
          </cell>
        </row>
        <row r="20266">
          <cell r="A20266" t="str">
            <v>I1820</v>
          </cell>
          <cell r="B20266" t="str">
            <v>REVESTIMENTO EPÓXICO PARA PISOS</v>
          </cell>
          <cell r="C20266" t="str">
            <v>KG</v>
          </cell>
          <cell r="D20266">
            <v>48.5</v>
          </cell>
        </row>
        <row r="20267">
          <cell r="A20267" t="str">
            <v>I1821</v>
          </cell>
          <cell r="B20267" t="str">
            <v>REVESTIMENTO METÁLICO, TIPO REYNOBOND, DUAS CHAPAS</v>
          </cell>
          <cell r="C20267" t="str">
            <v>M2</v>
          </cell>
          <cell r="D20267">
            <v>214.5</v>
          </cell>
        </row>
        <row r="20268">
          <cell r="A20268" t="str">
            <v>I1822</v>
          </cell>
          <cell r="B20268" t="str">
            <v>REVESTIMENTO TEXTURADO PERMALIT DESEMPENADEIRA 222</v>
          </cell>
          <cell r="C20268" t="str">
            <v>KG</v>
          </cell>
          <cell r="D20268">
            <v>5.72</v>
          </cell>
        </row>
        <row r="20269">
          <cell r="A20269" t="str">
            <v>I1823</v>
          </cell>
          <cell r="B20269" t="str">
            <v>REVESTIMENTO TEXTURADO PERMALIT-ROLO 444</v>
          </cell>
          <cell r="C20269" t="str">
            <v>KG</v>
          </cell>
          <cell r="D20269">
            <v>5.72</v>
          </cell>
        </row>
        <row r="20270">
          <cell r="A20270" t="str">
            <v>I6116</v>
          </cell>
          <cell r="B20270" t="str">
            <v>RIPA 2" X 1/2" (PADRÃO MUTIRÃO)</v>
          </cell>
          <cell r="C20270" t="str">
            <v>M</v>
          </cell>
          <cell r="D20270">
            <v>1.75</v>
          </cell>
        </row>
        <row r="20271">
          <cell r="A20271" t="str">
            <v>I1824</v>
          </cell>
          <cell r="B20271" t="str">
            <v>RIPA DE PEROBA (MADEIRA DE 1A QUALIDADE) DE 1X5CM</v>
          </cell>
          <cell r="C20271" t="str">
            <v>M</v>
          </cell>
          <cell r="D20271">
            <v>1.35</v>
          </cell>
        </row>
        <row r="20272">
          <cell r="A20272" t="str">
            <v>I1825</v>
          </cell>
          <cell r="B20272" t="str">
            <v>RIPA DE PEROBA (MADEIRA DE 1A QUALIDADE) DE 1X7CM</v>
          </cell>
          <cell r="C20272" t="str">
            <v>M</v>
          </cell>
          <cell r="D20272">
            <v>2.63</v>
          </cell>
        </row>
        <row r="20273">
          <cell r="A20273" t="str">
            <v>I1826</v>
          </cell>
          <cell r="B20273" t="str">
            <v>RIPA DE PEROBA (MADEIRA DE 1A QUALIDADE) DE 2X8CM</v>
          </cell>
          <cell r="C20273" t="str">
            <v>M</v>
          </cell>
          <cell r="D20273">
            <v>2.63</v>
          </cell>
        </row>
        <row r="20274">
          <cell r="A20274" t="str">
            <v>I2584</v>
          </cell>
          <cell r="B20274" t="str">
            <v>ROÇADEIRA COSTAL</v>
          </cell>
          <cell r="C20274" t="str">
            <v>UN</v>
          </cell>
          <cell r="D20274">
            <v>2504</v>
          </cell>
        </row>
        <row r="20275">
          <cell r="A20275" t="str">
            <v>I0655</v>
          </cell>
          <cell r="B20275" t="str">
            <v>ROÇADEIRA COSTAL (CHI)</v>
          </cell>
          <cell r="C20275" t="str">
            <v>H</v>
          </cell>
          <cell r="D20275">
            <v>5.2893999999999997</v>
          </cell>
        </row>
        <row r="20276">
          <cell r="A20276" t="str">
            <v>I0767</v>
          </cell>
          <cell r="B20276" t="str">
            <v>ROÇADEIRA COSTAL (CHP)</v>
          </cell>
          <cell r="C20276" t="str">
            <v>H</v>
          </cell>
          <cell r="D20276">
            <v>9.6874000000000002</v>
          </cell>
        </row>
        <row r="20277">
          <cell r="A20277" t="str">
            <v>I2585</v>
          </cell>
          <cell r="B20277" t="str">
            <v>ROÇADEIRA REBOCÁVEL</v>
          </cell>
          <cell r="C20277" t="str">
            <v>UN</v>
          </cell>
          <cell r="D20277">
            <v>10344</v>
          </cell>
        </row>
        <row r="20278">
          <cell r="A20278" t="str">
            <v>I0656</v>
          </cell>
          <cell r="B20278" t="str">
            <v>ROÇADEIRA REBOCÁVEL (CHI)</v>
          </cell>
          <cell r="C20278" t="str">
            <v>H</v>
          </cell>
          <cell r="D20278">
            <v>5.4882</v>
          </cell>
        </row>
        <row r="20279">
          <cell r="A20279" t="str">
            <v>I0768</v>
          </cell>
          <cell r="B20279" t="str">
            <v>ROÇADEIRA REBOCÁVEL (CHP)</v>
          </cell>
          <cell r="C20279" t="str">
            <v>H</v>
          </cell>
          <cell r="D20279">
            <v>8.6801999999999992</v>
          </cell>
        </row>
        <row r="20280">
          <cell r="A20280" t="str">
            <v>I7497</v>
          </cell>
          <cell r="B20280" t="str">
            <v>RODAPÉ DE GRANITO H=10 cm</v>
          </cell>
          <cell r="C20280" t="str">
            <v>M</v>
          </cell>
          <cell r="D20280">
            <v>19.100000000000001</v>
          </cell>
        </row>
        <row r="20281">
          <cell r="A20281" t="str">
            <v>I1828</v>
          </cell>
          <cell r="B20281" t="str">
            <v>RODAPÉ DE MÁRMORE COLOCADO - 10CM</v>
          </cell>
          <cell r="C20281" t="str">
            <v>M</v>
          </cell>
          <cell r="D20281">
            <v>20.13</v>
          </cell>
        </row>
        <row r="20282">
          <cell r="A20282" t="str">
            <v>I1829</v>
          </cell>
          <cell r="B20282" t="str">
            <v>RODAPÉ DE PEROBA (MADEIRA DE 1A QUALIDADE) DE 1.5X7CM</v>
          </cell>
          <cell r="C20282" t="str">
            <v>M</v>
          </cell>
          <cell r="D20282">
            <v>13.47</v>
          </cell>
        </row>
        <row r="20283">
          <cell r="A20283" t="str">
            <v>I1830</v>
          </cell>
          <cell r="B20283" t="str">
            <v>RODAPÉ PRE-MOLDADO DE GRANILITE DE 10CM</v>
          </cell>
          <cell r="C20283" t="str">
            <v>M</v>
          </cell>
          <cell r="D20283">
            <v>17.600000000000001</v>
          </cell>
        </row>
        <row r="20284">
          <cell r="A20284" t="str">
            <v>I8330</v>
          </cell>
          <cell r="B20284" t="str">
            <v>RODAPÉ VINÍLICO, H=5cm</v>
          </cell>
          <cell r="C20284" t="str">
            <v>M</v>
          </cell>
          <cell r="D20284">
            <v>13.27</v>
          </cell>
        </row>
        <row r="20285">
          <cell r="A20285" t="str">
            <v>I1833</v>
          </cell>
          <cell r="B20285" t="str">
            <v>RODÍZIO GIRATÓRIO RB 82L NOVEX</v>
          </cell>
          <cell r="C20285" t="str">
            <v>UN</v>
          </cell>
          <cell r="D20285">
            <v>39.840400000000002</v>
          </cell>
        </row>
        <row r="20286">
          <cell r="A20286" t="str">
            <v>I2650</v>
          </cell>
          <cell r="B20286" t="str">
            <v>ROMPEDOR PNEUMÁTICO</v>
          </cell>
          <cell r="C20286" t="str">
            <v>UN</v>
          </cell>
          <cell r="D20286">
            <v>7404</v>
          </cell>
        </row>
        <row r="20287">
          <cell r="A20287" t="str">
            <v>I0654</v>
          </cell>
          <cell r="B20287" t="str">
            <v>ROMPEDOR PNEUMÁTICO (CHI)</v>
          </cell>
          <cell r="C20287" t="str">
            <v>H</v>
          </cell>
          <cell r="D20287">
            <v>6.9184000000000001</v>
          </cell>
        </row>
        <row r="20288">
          <cell r="A20288" t="str">
            <v>I0769</v>
          </cell>
          <cell r="B20288" t="str">
            <v>ROMPEDOR PNEUMÁTICO (CHP)</v>
          </cell>
          <cell r="C20288" t="str">
            <v>H</v>
          </cell>
          <cell r="D20288">
            <v>8.9176000000000002</v>
          </cell>
        </row>
        <row r="20289">
          <cell r="A20289" t="str">
            <v>I8443</v>
          </cell>
          <cell r="B20289" t="str">
            <v>ROTEADOR AUTO-GERENCIÁVEL P/ COMUNICAÇÃO DE DADOS, PARA FIBRA ÓPTICA MONO-MODO, COM CONECTORES ST - PADRÃO RACK 19" - FORNECIMENTO E INSTALAÇÃO</v>
          </cell>
          <cell r="C20289" t="str">
            <v>UN</v>
          </cell>
          <cell r="D20289">
            <v>5451.74</v>
          </cell>
        </row>
        <row r="20290">
          <cell r="A20290" t="str">
            <v>I1834</v>
          </cell>
          <cell r="B20290" t="str">
            <v>RUFO FIBROCIMENTO (CANALETE 49)</v>
          </cell>
          <cell r="C20290" t="str">
            <v>UN</v>
          </cell>
          <cell r="D20290">
            <v>37.65</v>
          </cell>
        </row>
        <row r="20291">
          <cell r="A20291" t="str">
            <v>I1835</v>
          </cell>
          <cell r="B20291" t="str">
            <v>RUFO FIBROCIMENTO (CANALETE 90)</v>
          </cell>
          <cell r="C20291" t="str">
            <v>UN</v>
          </cell>
          <cell r="D20291">
            <v>51.71</v>
          </cell>
        </row>
        <row r="20292">
          <cell r="A20292" t="str">
            <v>I1836</v>
          </cell>
          <cell r="B20292" t="str">
            <v>RUFO FIBROCIMENTO (MAXIPLAC)</v>
          </cell>
          <cell r="C20292" t="str">
            <v>M</v>
          </cell>
          <cell r="D20292">
            <v>47.07</v>
          </cell>
        </row>
        <row r="20293">
          <cell r="A20293" t="str">
            <v>I1837</v>
          </cell>
          <cell r="B20293" t="str">
            <v>RUFO FIBROCIMENTO (MODULADA)</v>
          </cell>
          <cell r="C20293" t="str">
            <v>UN</v>
          </cell>
          <cell r="D20293">
            <v>39.81</v>
          </cell>
        </row>
        <row r="20294">
          <cell r="A20294" t="str">
            <v>I1838</v>
          </cell>
          <cell r="B20294" t="str">
            <v>RUFO FIBROCIMENTO (ONDULADA)</v>
          </cell>
          <cell r="C20294" t="str">
            <v>UN</v>
          </cell>
          <cell r="D20294">
            <v>46.48</v>
          </cell>
        </row>
        <row r="20295">
          <cell r="A20295" t="str">
            <v>I1841</v>
          </cell>
          <cell r="B20295" t="str">
            <v>SABÃO</v>
          </cell>
          <cell r="C20295" t="str">
            <v>KG</v>
          </cell>
          <cell r="D20295">
            <v>6.55</v>
          </cell>
        </row>
        <row r="20296">
          <cell r="A20296" t="str">
            <v>I1839</v>
          </cell>
          <cell r="B20296" t="str">
            <v>SABONETEIRA DE LOUÇA BRANCA 7.5X15CM</v>
          </cell>
          <cell r="C20296" t="str">
            <v>UN</v>
          </cell>
          <cell r="D20296">
            <v>20.9</v>
          </cell>
        </row>
        <row r="20297">
          <cell r="A20297" t="str">
            <v>I1840</v>
          </cell>
          <cell r="B20297" t="str">
            <v>SABONETEIRA DE LOUÇA BRANCA SEM ALÇA 15X15CM</v>
          </cell>
          <cell r="C20297" t="str">
            <v>UN</v>
          </cell>
          <cell r="D20297">
            <v>22</v>
          </cell>
        </row>
        <row r="20298">
          <cell r="A20298" t="str">
            <v>I8671</v>
          </cell>
          <cell r="B20298" t="str">
            <v>SABONETEIRA METÁLICA</v>
          </cell>
          <cell r="C20298" t="str">
            <v>UN</v>
          </cell>
          <cell r="D20298">
            <v>23.3</v>
          </cell>
        </row>
        <row r="20299">
          <cell r="A20299" t="str">
            <v>I2418</v>
          </cell>
          <cell r="B20299" t="str">
            <v>SACO PLÁSTICO EM PROLIPROPILENO PARA 50kg</v>
          </cell>
          <cell r="C20299" t="str">
            <v>UN</v>
          </cell>
          <cell r="D20299">
            <v>0.77</v>
          </cell>
        </row>
        <row r="20300">
          <cell r="A20300" t="str">
            <v>I1842</v>
          </cell>
          <cell r="B20300" t="str">
            <v>SACOS PLÁSTICOS</v>
          </cell>
          <cell r="C20300" t="str">
            <v>UN</v>
          </cell>
          <cell r="D20300">
            <v>0.11</v>
          </cell>
        </row>
        <row r="20301">
          <cell r="A20301" t="str">
            <v>I8896</v>
          </cell>
          <cell r="B20301" t="str">
            <v>SAL DE COZINHA - NaCL</v>
          </cell>
          <cell r="C20301" t="str">
            <v>KG</v>
          </cell>
          <cell r="D20301">
            <v>1.17</v>
          </cell>
        </row>
        <row r="20302">
          <cell r="A20302" t="str">
            <v>I2419</v>
          </cell>
          <cell r="B20302" t="str">
            <v>SAL GROSSO PARA ATERRAMENTO</v>
          </cell>
          <cell r="C20302" t="str">
            <v>KG</v>
          </cell>
          <cell r="D20302">
            <v>4.3</v>
          </cell>
        </row>
        <row r="20303">
          <cell r="A20303" t="str">
            <v>I8331</v>
          </cell>
          <cell r="B20303" t="str">
            <v>SANCA DE GESSO P/ FORRO ACARTONADO</v>
          </cell>
          <cell r="C20303" t="str">
            <v>M</v>
          </cell>
          <cell r="D20303">
            <v>23.45</v>
          </cell>
        </row>
        <row r="20304">
          <cell r="A20304" t="str">
            <v>I8290</v>
          </cell>
          <cell r="B20304" t="str">
            <v>SANCA DE GESSO P/ FORRO CONVENCIONAL</v>
          </cell>
          <cell r="C20304" t="str">
            <v>M</v>
          </cell>
          <cell r="D20304">
            <v>12.8</v>
          </cell>
        </row>
        <row r="20305">
          <cell r="A20305" t="str">
            <v>I5802</v>
          </cell>
          <cell r="B20305" t="str">
            <v>SAPATA APOIO PVC STANDARD DN 154</v>
          </cell>
          <cell r="C20305" t="str">
            <v>UN</v>
          </cell>
          <cell r="D20305">
            <v>536.13</v>
          </cell>
        </row>
        <row r="20306">
          <cell r="A20306" t="str">
            <v>I1847</v>
          </cell>
          <cell r="B20306" t="str">
            <v>SARRAFO DE 1" - L = 8cm</v>
          </cell>
          <cell r="C20306" t="str">
            <v>M</v>
          </cell>
          <cell r="D20306">
            <v>2.63</v>
          </cell>
        </row>
        <row r="20307">
          <cell r="A20307" t="str">
            <v>I2517</v>
          </cell>
          <cell r="B20307" t="str">
            <v>SARRAFO DE 1" x 6"</v>
          </cell>
          <cell r="C20307" t="str">
            <v>M</v>
          </cell>
          <cell r="D20307">
            <v>7.01</v>
          </cell>
        </row>
        <row r="20308">
          <cell r="A20308" t="str">
            <v>I1846</v>
          </cell>
          <cell r="B20308" t="str">
            <v>SARRAFO DE 1"X4"</v>
          </cell>
          <cell r="C20308" t="str">
            <v>M</v>
          </cell>
          <cell r="D20308">
            <v>4.5999999999999996</v>
          </cell>
        </row>
        <row r="20309">
          <cell r="A20309" t="str">
            <v>I1845</v>
          </cell>
          <cell r="B20309" t="str">
            <v>SARRAFO DE 1"X4" APARELHADO</v>
          </cell>
          <cell r="C20309" t="str">
            <v>M</v>
          </cell>
          <cell r="D20309">
            <v>6.48</v>
          </cell>
        </row>
        <row r="20310">
          <cell r="A20310" t="str">
            <v>I1848</v>
          </cell>
          <cell r="B20310" t="str">
            <v>SECCIONADOR FUSÍVEL DIAZED 1X25A</v>
          </cell>
          <cell r="C20310" t="str">
            <v>UN</v>
          </cell>
          <cell r="D20310">
            <v>51.8</v>
          </cell>
        </row>
        <row r="20311">
          <cell r="A20311" t="str">
            <v>I1849</v>
          </cell>
          <cell r="B20311" t="str">
            <v>SECCIONADOR FUSÍVEL DIAZED 1X63A</v>
          </cell>
          <cell r="C20311" t="str">
            <v>UN</v>
          </cell>
          <cell r="D20311">
            <v>91.2</v>
          </cell>
        </row>
        <row r="20312">
          <cell r="A20312" t="str">
            <v>I1850</v>
          </cell>
          <cell r="B20312" t="str">
            <v>SECCIONADOR FUSÍVEL NH 3X125A</v>
          </cell>
          <cell r="C20312" t="str">
            <v>UN</v>
          </cell>
          <cell r="D20312">
            <v>163</v>
          </cell>
        </row>
        <row r="20313">
          <cell r="A20313" t="str">
            <v>I1851</v>
          </cell>
          <cell r="B20313" t="str">
            <v>SECCIONADOR FUSÍVEL NH 3X250A</v>
          </cell>
          <cell r="C20313" t="str">
            <v>UN</v>
          </cell>
          <cell r="D20313">
            <v>325.89999999999998</v>
          </cell>
        </row>
        <row r="20314">
          <cell r="A20314" t="str">
            <v>I1852</v>
          </cell>
          <cell r="B20314" t="str">
            <v>SECCIONADOR FUSÍVEL NH 3X400A</v>
          </cell>
          <cell r="C20314" t="str">
            <v>UN</v>
          </cell>
          <cell r="D20314">
            <v>536.70000000000005</v>
          </cell>
        </row>
        <row r="20315">
          <cell r="A20315" t="str">
            <v>I1853</v>
          </cell>
          <cell r="B20315" t="str">
            <v>SECCIONADOR FUSÍVEL NH 3X630A</v>
          </cell>
          <cell r="C20315" t="str">
            <v>UN</v>
          </cell>
          <cell r="D20315">
            <v>652.9</v>
          </cell>
        </row>
        <row r="20316">
          <cell r="A20316" t="str">
            <v>I6685</v>
          </cell>
          <cell r="B20316" t="str">
            <v>SEGREGADOR DE TRAFEGO TIPO JABOTI  D=25cm  E  H=15cm</v>
          </cell>
          <cell r="C20316" t="str">
            <v>UN</v>
          </cell>
          <cell r="D20316">
            <v>96.25</v>
          </cell>
        </row>
        <row r="20317">
          <cell r="A20317" t="str">
            <v>I1854</v>
          </cell>
          <cell r="B20317" t="str">
            <v>SEIXO ROLADO</v>
          </cell>
          <cell r="C20317" t="str">
            <v>M3</v>
          </cell>
          <cell r="D20317">
            <v>390</v>
          </cell>
        </row>
        <row r="20318">
          <cell r="A20318" t="str">
            <v>I1856</v>
          </cell>
          <cell r="B20318" t="str">
            <v>SELADOR ACRÍLICO</v>
          </cell>
          <cell r="C20318" t="str">
            <v>L</v>
          </cell>
          <cell r="D20318">
            <v>8.3000000000000007</v>
          </cell>
        </row>
        <row r="20319">
          <cell r="A20319" t="str">
            <v>I1857</v>
          </cell>
          <cell r="B20319" t="str">
            <v>SELADOR ACRÍLICO P/CONCRETO</v>
          </cell>
          <cell r="C20319" t="str">
            <v>L</v>
          </cell>
          <cell r="D20319">
            <v>18.149999999999999</v>
          </cell>
        </row>
        <row r="20320">
          <cell r="A20320" t="str">
            <v>I3027</v>
          </cell>
          <cell r="B20320" t="str">
            <v>SELIM 90 ELÁSTICO OCRE DN 125 x 100</v>
          </cell>
          <cell r="C20320" t="str">
            <v>UN</v>
          </cell>
          <cell r="D20320">
            <v>18.79</v>
          </cell>
        </row>
        <row r="20321">
          <cell r="A20321" t="str">
            <v>I3028</v>
          </cell>
          <cell r="B20321" t="str">
            <v>SELIM 90 ELÁSTICO OCRE DN 150 x 100</v>
          </cell>
          <cell r="C20321" t="str">
            <v>UN</v>
          </cell>
          <cell r="D20321">
            <v>18.45</v>
          </cell>
        </row>
        <row r="20322">
          <cell r="A20322" t="str">
            <v>I3029</v>
          </cell>
          <cell r="B20322" t="str">
            <v>SELIM 90 ELÁSTICO OCRE DN 200 x 100</v>
          </cell>
          <cell r="C20322" t="str">
            <v>UN</v>
          </cell>
          <cell r="D20322">
            <v>30.02</v>
          </cell>
        </row>
        <row r="20323">
          <cell r="A20323" t="str">
            <v>I3030</v>
          </cell>
          <cell r="B20323" t="str">
            <v>SELIM 90 ELÁSTICO OCRE DN 250 x 100</v>
          </cell>
          <cell r="C20323" t="str">
            <v>UN</v>
          </cell>
          <cell r="D20323">
            <v>55.72</v>
          </cell>
        </row>
        <row r="20324">
          <cell r="A20324" t="str">
            <v>I3031</v>
          </cell>
          <cell r="B20324" t="str">
            <v>SELIM 90 ELÁSTICO OCRE DN 300 x 100</v>
          </cell>
          <cell r="C20324" t="str">
            <v>UN</v>
          </cell>
          <cell r="D20324">
            <v>81.56</v>
          </cell>
        </row>
        <row r="20325">
          <cell r="A20325" t="str">
            <v>I3032</v>
          </cell>
          <cell r="B20325" t="str">
            <v>SELIM 90 ELÁSTICO VFORT. PAREDE DUPLA DN 150 x 100</v>
          </cell>
          <cell r="C20325" t="str">
            <v>UN</v>
          </cell>
          <cell r="D20325">
            <v>21.74</v>
          </cell>
        </row>
        <row r="20326">
          <cell r="A20326" t="str">
            <v>I8029</v>
          </cell>
          <cell r="B20326" t="str">
            <v>SELIM COMPACTO OCRE DN 150 x 100</v>
          </cell>
          <cell r="C20326" t="str">
            <v>UN</v>
          </cell>
          <cell r="D20326">
            <v>21.52</v>
          </cell>
        </row>
        <row r="20327">
          <cell r="A20327" t="str">
            <v>I8030</v>
          </cell>
          <cell r="B20327" t="str">
            <v>SELIM COMPACTO OCRE DN 200 x 100</v>
          </cell>
          <cell r="C20327" t="str">
            <v>UN</v>
          </cell>
          <cell r="D20327">
            <v>22.25</v>
          </cell>
        </row>
        <row r="20328">
          <cell r="A20328" t="str">
            <v>I8031</v>
          </cell>
          <cell r="B20328" t="str">
            <v>SELIM COMPACTO OCRE DN 250 x 100</v>
          </cell>
          <cell r="C20328" t="str">
            <v>UN</v>
          </cell>
          <cell r="D20328">
            <v>33.409999999999997</v>
          </cell>
        </row>
        <row r="20329">
          <cell r="A20329" t="str">
            <v>I8032</v>
          </cell>
          <cell r="B20329" t="str">
            <v>SELIM COMPACTO OCRE DN 300 x 100</v>
          </cell>
          <cell r="C20329" t="str">
            <v>UN</v>
          </cell>
          <cell r="D20329">
            <v>33.43</v>
          </cell>
        </row>
        <row r="20330">
          <cell r="A20330" t="str">
            <v>I6789</v>
          </cell>
          <cell r="B20330" t="str">
            <v>SELO DE ALUMINIO 1/2"</v>
          </cell>
          <cell r="C20330" t="str">
            <v>UN</v>
          </cell>
          <cell r="D20330">
            <v>0.35</v>
          </cell>
        </row>
        <row r="20331">
          <cell r="A20331" t="str">
            <v>I7454</v>
          </cell>
          <cell r="B20331" t="str">
            <v>SENSOR DE INTRUSÃO MICRO-PROCESSADOR, TIPO MULTIFEIXES, MONTAGEM DE PAREDE, ALIMENTAÇÃO 220 VAC, UMA</v>
          </cell>
          <cell r="C20331" t="str">
            <v>UN</v>
          </cell>
          <cell r="D20331">
            <v>113.95</v>
          </cell>
        </row>
        <row r="20332">
          <cell r="A20332" t="str">
            <v>I8897</v>
          </cell>
          <cell r="B20332" t="str">
            <v>SENSOR DIGITAL DE CLORO LIVRE, ELETROQUÍMICO</v>
          </cell>
          <cell r="C20332" t="str">
            <v>UN</v>
          </cell>
          <cell r="D20332">
            <v>10760.2</v>
          </cell>
        </row>
        <row r="20333">
          <cell r="A20333" t="str">
            <v>I8898</v>
          </cell>
          <cell r="B20333" t="str">
            <v>SENSOR DIGITAL DE DIÓXIDO DE CLORO</v>
          </cell>
          <cell r="C20333" t="str">
            <v>UN</v>
          </cell>
          <cell r="D20333">
            <v>2954.39</v>
          </cell>
        </row>
        <row r="20334">
          <cell r="A20334" t="str">
            <v>I8899</v>
          </cell>
          <cell r="B20334" t="str">
            <v>SENSOR DIGITAL DE PH, FAIXA 0 - 14 PH</v>
          </cell>
          <cell r="C20334" t="str">
            <v>UN</v>
          </cell>
          <cell r="D20334">
            <v>6050.15</v>
          </cell>
        </row>
        <row r="20335">
          <cell r="A20335" t="str">
            <v>I8900</v>
          </cell>
          <cell r="B20335" t="str">
            <v>SENSOR DIGITAL DE TURBIDEZ, FAIXA 0 - 100 UT</v>
          </cell>
          <cell r="C20335" t="str">
            <v>UN</v>
          </cell>
          <cell r="D20335">
            <v>14285.07</v>
          </cell>
        </row>
        <row r="20336">
          <cell r="A20336" t="str">
            <v>I7535</v>
          </cell>
          <cell r="B20336" t="str">
            <v>SENSOR INFRA-VERMELHO ATIVO/PASSIVO FEIXE DUPLO DISTÂNCIA MÁXIMA 100m</v>
          </cell>
          <cell r="C20336" t="str">
            <v>UN</v>
          </cell>
          <cell r="D20336">
            <v>617.64</v>
          </cell>
        </row>
        <row r="20337">
          <cell r="A20337" t="str">
            <v>I7484</v>
          </cell>
          <cell r="B20337" t="str">
            <v>SEPAROL</v>
          </cell>
          <cell r="C20337" t="str">
            <v>L</v>
          </cell>
          <cell r="D20337">
            <v>10.88</v>
          </cell>
        </row>
        <row r="20338">
          <cell r="A20338" t="str">
            <v>I2535</v>
          </cell>
          <cell r="B20338" t="str">
            <v>SÉRIE DE BROCAS S.12 D=22MM</v>
          </cell>
          <cell r="C20338" t="str">
            <v>JG</v>
          </cell>
          <cell r="D20338">
            <v>3988.8</v>
          </cell>
        </row>
        <row r="20339">
          <cell r="A20339" t="str">
            <v>I2586</v>
          </cell>
          <cell r="B20339" t="str">
            <v>SERRA CIRCULAR D=0,20m</v>
          </cell>
          <cell r="C20339" t="str">
            <v>UN</v>
          </cell>
          <cell r="D20339">
            <v>1524</v>
          </cell>
        </row>
        <row r="20340">
          <cell r="A20340" t="str">
            <v>I0657</v>
          </cell>
          <cell r="B20340" t="str">
            <v>SERRA CIRCULAR D=0,20m (CHI)</v>
          </cell>
          <cell r="C20340" t="str">
            <v>H</v>
          </cell>
          <cell r="D20340">
            <v>9.8000000000000004E-2</v>
          </cell>
        </row>
        <row r="20341">
          <cell r="A20341" t="str">
            <v>I0770</v>
          </cell>
          <cell r="B20341" t="str">
            <v>SERRA CIRCULAR D=0,20m (CHP)</v>
          </cell>
          <cell r="C20341" t="str">
            <v>H</v>
          </cell>
          <cell r="D20341">
            <v>0.32666666666666666</v>
          </cell>
        </row>
        <row r="20342">
          <cell r="A20342" t="str">
            <v>I1858</v>
          </cell>
          <cell r="B20342" t="str">
            <v>SERRALHEIRO</v>
          </cell>
          <cell r="C20342" t="str">
            <v>H</v>
          </cell>
          <cell r="D20342">
            <v>6.49</v>
          </cell>
        </row>
        <row r="20343">
          <cell r="A20343" t="str">
            <v>I2543</v>
          </cell>
          <cell r="B20343" t="str">
            <v>SERVENTE</v>
          </cell>
          <cell r="C20343" t="str">
            <v>H</v>
          </cell>
          <cell r="D20343">
            <v>4.42</v>
          </cell>
        </row>
        <row r="20344">
          <cell r="A20344" t="str">
            <v>I8604</v>
          </cell>
          <cell r="B20344" t="str">
            <v>SERVENTE</v>
          </cell>
          <cell r="C20344" t="str">
            <v>HxMÊS</v>
          </cell>
          <cell r="D20344">
            <v>1465.6</v>
          </cell>
        </row>
        <row r="20345">
          <cell r="A20345" t="str">
            <v>I7406</v>
          </cell>
          <cell r="B20345" t="str">
            <v>SERVIÇO DE SONDAGEM  ROTATIVA</v>
          </cell>
          <cell r="C20345" t="str">
            <v>M</v>
          </cell>
          <cell r="D20345">
            <v>284.45999999999998</v>
          </cell>
        </row>
        <row r="20346">
          <cell r="A20346" t="str">
            <v>I7531</v>
          </cell>
          <cell r="B20346" t="str">
            <v>SERVIÇOS DE ABERTURA</v>
          </cell>
          <cell r="C20346" t="str">
            <v>UN</v>
          </cell>
          <cell r="D20346">
            <v>45.22</v>
          </cell>
        </row>
        <row r="20347">
          <cell r="A20347" t="str">
            <v>I1859</v>
          </cell>
          <cell r="B20347" t="str">
            <v>SERVIÇOS DE HIDROSSEMEADURA</v>
          </cell>
          <cell r="C20347" t="str">
            <v>HA</v>
          </cell>
          <cell r="D20347">
            <v>21405.91</v>
          </cell>
        </row>
        <row r="20348">
          <cell r="A20348" t="str">
            <v>I7534</v>
          </cell>
          <cell r="B20348" t="str">
            <v>SERVIÇOS DE IMPLANTAÇÃO DA CAPTURA DE IMAGENS E IMPRESSORAS</v>
          </cell>
          <cell r="C20348" t="str">
            <v>CJ</v>
          </cell>
          <cell r="D20348">
            <v>397.38</v>
          </cell>
        </row>
        <row r="20349">
          <cell r="A20349" t="str">
            <v>I7533</v>
          </cell>
          <cell r="B20349" t="str">
            <v>SERVIÇOS DE IMPLANTAÇÃO DAS CATRACAS</v>
          </cell>
          <cell r="C20349" t="str">
            <v>CJ</v>
          </cell>
          <cell r="D20349">
            <v>1918.34</v>
          </cell>
        </row>
        <row r="20350">
          <cell r="A20350" t="str">
            <v>I7532</v>
          </cell>
          <cell r="B20350" t="str">
            <v>SERVIÇOS DE IMPLANTAÇÃO DO SISTEMA - PORTARIA</v>
          </cell>
          <cell r="C20350" t="str">
            <v>CJ</v>
          </cell>
          <cell r="D20350">
            <v>493.29</v>
          </cell>
        </row>
        <row r="20351">
          <cell r="A20351" t="str">
            <v>I1860</v>
          </cell>
          <cell r="B20351" t="str">
            <v>SERVIÇOS DE SONDAGEM À PERCUSSÃO</v>
          </cell>
          <cell r="C20351" t="str">
            <v>M</v>
          </cell>
          <cell r="D20351">
            <v>50.57</v>
          </cell>
        </row>
        <row r="20352">
          <cell r="A20352" t="str">
            <v>I0454</v>
          </cell>
          <cell r="B20352" t="str">
            <v>SERVIÇOS DE SONDAGEM GEOTÉCNICA MISTA EM ROCHA</v>
          </cell>
          <cell r="C20352" t="str">
            <v>M</v>
          </cell>
          <cell r="D20352">
            <v>910.25</v>
          </cell>
        </row>
        <row r="20353">
          <cell r="A20353" t="str">
            <v>I0412</v>
          </cell>
          <cell r="B20353" t="str">
            <v>SERVIÇOS DE SONDAGEM GEOTÉCNICA MISTA EM SOLOS</v>
          </cell>
          <cell r="C20353" t="str">
            <v>M</v>
          </cell>
          <cell r="D20353">
            <v>218.09</v>
          </cell>
        </row>
        <row r="20354">
          <cell r="A20354" t="str">
            <v>I1861</v>
          </cell>
          <cell r="B20354" t="str">
            <v>SIFÃO CROMADO 1 1/4"X1 1/2"</v>
          </cell>
          <cell r="C20354" t="str">
            <v>UN</v>
          </cell>
          <cell r="D20354">
            <v>53</v>
          </cell>
        </row>
        <row r="20355">
          <cell r="A20355" t="str">
            <v>I1862</v>
          </cell>
          <cell r="B20355" t="str">
            <v>SIFÃO CROMADO 1 1/4"X2"</v>
          </cell>
          <cell r="C20355" t="str">
            <v>UN</v>
          </cell>
          <cell r="D20355">
            <v>86</v>
          </cell>
        </row>
        <row r="20356">
          <cell r="A20356" t="str">
            <v>I1863</v>
          </cell>
          <cell r="B20356" t="str">
            <v>SIFÃO CROMADO 2"</v>
          </cell>
          <cell r="C20356" t="str">
            <v>UN</v>
          </cell>
          <cell r="D20356">
            <v>86</v>
          </cell>
        </row>
        <row r="20357">
          <cell r="A20357" t="str">
            <v>I1864</v>
          </cell>
          <cell r="B20357" t="str">
            <v>SIFÃO METALICO TIPO COPO DN 1"X1 1/2"</v>
          </cell>
          <cell r="C20357" t="str">
            <v>UN</v>
          </cell>
          <cell r="D20357">
            <v>79.900000000000006</v>
          </cell>
        </row>
        <row r="20358">
          <cell r="A20358" t="str">
            <v>I2420</v>
          </cell>
          <cell r="B20358" t="str">
            <v>SIFÃO PVC 1.1/2" PARA LAVATORIO</v>
          </cell>
          <cell r="C20358" t="str">
            <v>UN</v>
          </cell>
          <cell r="D20358">
            <v>9.01</v>
          </cell>
        </row>
        <row r="20359">
          <cell r="A20359" t="str">
            <v>I7603</v>
          </cell>
          <cell r="B20359" t="str">
            <v>SIFÃO PVC MULTI-USO (PIAS/TANQUES/LAVATÓRIO)</v>
          </cell>
          <cell r="C20359" t="str">
            <v>UN</v>
          </cell>
          <cell r="D20359">
            <v>15.9</v>
          </cell>
        </row>
        <row r="20360">
          <cell r="A20360" t="str">
            <v>I1865</v>
          </cell>
          <cell r="B20360" t="str">
            <v>SIFÃO PVC RIGIDO TIPO COPO DN 2"X2"</v>
          </cell>
          <cell r="C20360" t="str">
            <v>UN</v>
          </cell>
          <cell r="D20360">
            <v>8.1</v>
          </cell>
        </row>
        <row r="20361">
          <cell r="A20361" t="str">
            <v>I2421</v>
          </cell>
          <cell r="B20361" t="str">
            <v>SIKA 1</v>
          </cell>
          <cell r="C20361" t="str">
            <v>KG</v>
          </cell>
          <cell r="D20361">
            <v>7.6</v>
          </cell>
        </row>
        <row r="20362">
          <cell r="A20362" t="str">
            <v>I7557</v>
          </cell>
          <cell r="B20362" t="str">
            <v>SIKA TOP 107 CX</v>
          </cell>
          <cell r="C20362" t="str">
            <v>KG</v>
          </cell>
          <cell r="D20362">
            <v>2.63</v>
          </cell>
        </row>
        <row r="20363">
          <cell r="A20363" t="str">
            <v>I2422</v>
          </cell>
          <cell r="B20363" t="str">
            <v>SIKADUR 32</v>
          </cell>
          <cell r="C20363" t="str">
            <v>KG</v>
          </cell>
          <cell r="D20363">
            <v>48</v>
          </cell>
        </row>
        <row r="20364">
          <cell r="A20364" t="str">
            <v>I6803</v>
          </cell>
          <cell r="B20364" t="str">
            <v>SÍLICA ATIVA</v>
          </cell>
          <cell r="C20364" t="str">
            <v>KG</v>
          </cell>
          <cell r="D20364">
            <v>1.99</v>
          </cell>
        </row>
        <row r="20365">
          <cell r="A20365" t="str">
            <v>I1866</v>
          </cell>
          <cell r="B20365" t="str">
            <v>SILICONE - HIDRAFUGANTE</v>
          </cell>
          <cell r="C20365" t="str">
            <v>L</v>
          </cell>
          <cell r="D20365">
            <v>20.5</v>
          </cell>
        </row>
        <row r="20366">
          <cell r="A20366" t="str">
            <v>I8640</v>
          </cell>
          <cell r="B20366" t="str">
            <v>SÍMBOLO INTERNACIONAL DE ACESSO - SIA</v>
          </cell>
          <cell r="C20366" t="str">
            <v>M2</v>
          </cell>
          <cell r="D20366">
            <v>435.54</v>
          </cell>
        </row>
        <row r="20367">
          <cell r="A20367" t="str">
            <v>I2578</v>
          </cell>
          <cell r="B20367" t="str">
            <v>SINALEIRO</v>
          </cell>
          <cell r="C20367" t="str">
            <v>H</v>
          </cell>
          <cell r="D20367">
            <v>6.49</v>
          </cell>
        </row>
        <row r="20368">
          <cell r="A20368" t="str">
            <v>I1867</v>
          </cell>
          <cell r="B20368" t="str">
            <v>SINALIZADOR AUDIO-VISUAL, SIRENE BITONAL E STROBO</v>
          </cell>
          <cell r="C20368" t="str">
            <v>UN</v>
          </cell>
          <cell r="D20368">
            <v>179.09</v>
          </cell>
        </row>
        <row r="20369">
          <cell r="A20369" t="str">
            <v>I7407</v>
          </cell>
          <cell r="B20369" t="str">
            <v>SINALIZADOR DE COMANDO VERMELHO 220V</v>
          </cell>
          <cell r="C20369" t="str">
            <v>UN</v>
          </cell>
          <cell r="D20369">
            <v>47.54</v>
          </cell>
        </row>
        <row r="20370">
          <cell r="A20370" t="str">
            <v>I1868</v>
          </cell>
          <cell r="B20370" t="str">
            <v>SINALIZADOR ROTATIVO PISCA-PISCA PARA VEICULOS</v>
          </cell>
          <cell r="C20370" t="str">
            <v>UN</v>
          </cell>
          <cell r="D20370">
            <v>206</v>
          </cell>
        </row>
        <row r="20371">
          <cell r="A20371" t="str">
            <v>I1869</v>
          </cell>
          <cell r="B20371" t="str">
            <v>SINTECO P/ PISOS DE MADEIRA</v>
          </cell>
          <cell r="C20371" t="str">
            <v>L</v>
          </cell>
          <cell r="D20371">
            <v>29.7</v>
          </cell>
        </row>
        <row r="20372">
          <cell r="A20372" t="str">
            <v>I7939</v>
          </cell>
          <cell r="B20372" t="str">
            <v>SIST. AR CONDIC. EXP. INDIRETA, C/ "CHILLERS", TORRES, REDES HIDRÁULICAS (TUBULAÇÕES, REGISTROS, VÁLVULAS, CHAVES ETC.), REDES ELÉTRICAS (QUADROS, ELETRODUTOS, ELETROCALHAS, FIAÇÃO ETC.), BOMBAS, "FAN COILS", FILTROS DE AR, RENOS, UNID. DE CONTROLE ETC.</v>
          </cell>
          <cell r="C20372" t="str">
            <v>TR</v>
          </cell>
          <cell r="D20372">
            <v>5185.8999999999996</v>
          </cell>
        </row>
        <row r="20373">
          <cell r="A20373" t="str">
            <v>I7943</v>
          </cell>
          <cell r="B20373" t="str">
            <v>SIST. DE AR CONDIC. - EXP. DIRETA, C/ "FAN COILS" ("SELF CONTAINED"  OU C/ UNIDADE REMOTA), TUBULAÇÕES FRIGORÍGENAS, CARGA DE GÁS, REDES ELÉTRICAS (QUADROS, ELETRODUTOS, ELETROCALHAS, FIAÇÃO ETC.), FILTROS DE AR, DRENOS, UNID. DE CONTROLE ETC.</v>
          </cell>
          <cell r="C20373" t="str">
            <v>TR</v>
          </cell>
          <cell r="D20373">
            <v>3468.15</v>
          </cell>
        </row>
        <row r="20374">
          <cell r="A20374" t="str">
            <v>I7931</v>
          </cell>
          <cell r="B20374" t="str">
            <v>SISTEMA DE ILUMINAÇÃO COM LED BRANCO PARA FIXAÇÃO LATERAL EM LINHA COM DISPERSÃO A 90 GRAUS E SUPORTE DE ALUMÍNIO. ALIMENTAÇÃO POR DRIVER REMOTO EM CC.</v>
          </cell>
          <cell r="C20374" t="str">
            <v>M</v>
          </cell>
          <cell r="D20374">
            <v>548.1</v>
          </cell>
        </row>
        <row r="20375">
          <cell r="A20375" t="str">
            <v>I6194</v>
          </cell>
          <cell r="B20375" t="str">
            <v>SISTEMA DE PRESSURIZAÇÃO P/ SUBESTAÇÃO</v>
          </cell>
          <cell r="C20375" t="str">
            <v>CJ</v>
          </cell>
          <cell r="D20375">
            <v>82124.289999999994</v>
          </cell>
        </row>
        <row r="20376">
          <cell r="A20376" t="str">
            <v>I8644</v>
          </cell>
          <cell r="B20376" t="str">
            <v>SISTEMA DE SINALIZAÇÃO SONORA</v>
          </cell>
          <cell r="C20376" t="str">
            <v>CJ</v>
          </cell>
          <cell r="D20376">
            <v>605.65</v>
          </cell>
        </row>
        <row r="20377">
          <cell r="A20377" t="str">
            <v>I7967</v>
          </cell>
          <cell r="B20377" t="str">
            <v>SISTEMA DE SONORIZAÇÃO COMPLETO PARA 100 PONTOS (80 SONOFLETORES, 06 CORNETAS E 14 RESERVAS), 80 TRAFOS DE LINHA, 35 ATENUADORES DE VOLUME COM DIAL, CD PLAYER, 5 AMPLIFICADORES DE POTÊNCIA, 3 EQUALIZADORES, 2 LINKS FÍSICOS (TRANSMISSOR/RECEPTOR), 1 PRÉ-MI</v>
          </cell>
          <cell r="C20377" t="str">
            <v>CJ</v>
          </cell>
          <cell r="D20377">
            <v>115746.83</v>
          </cell>
        </row>
        <row r="20378">
          <cell r="A20378" t="str">
            <v>I6363</v>
          </cell>
          <cell r="B20378" t="str">
            <v>SISTEMA ELÉTRICO / FONTE AUXILIAR DEDICADO</v>
          </cell>
          <cell r="C20378" t="str">
            <v>CJ</v>
          </cell>
          <cell r="D20378">
            <v>2745.38</v>
          </cell>
        </row>
        <row r="20379">
          <cell r="A20379" t="str">
            <v>I6356</v>
          </cell>
          <cell r="B20379" t="str">
            <v>SISTEMA ELÉTRICO DEDICADO</v>
          </cell>
          <cell r="C20379" t="str">
            <v>UN</v>
          </cell>
          <cell r="D20379">
            <v>16472.29</v>
          </cell>
        </row>
        <row r="20380">
          <cell r="A20380" t="str">
            <v>I1870</v>
          </cell>
          <cell r="B20380" t="str">
            <v>SISTEMA PRE-FABRICADO DE FORMA METALICA (ALUGUEL)</v>
          </cell>
          <cell r="C20380" t="str">
            <v>M2</v>
          </cell>
          <cell r="D20380">
            <v>26</v>
          </cell>
        </row>
        <row r="20381">
          <cell r="A20381" t="str">
            <v>I7505</v>
          </cell>
          <cell r="B20381" t="str">
            <v>SLC 5/04 PROGRAMABLE CONTROLLER, 32 K MEMORY, MOD. 1747 - L542 AB</v>
          </cell>
          <cell r="C20381" t="str">
            <v>UN</v>
          </cell>
          <cell r="D20381">
            <v>6269.08</v>
          </cell>
        </row>
        <row r="20382">
          <cell r="A20382" t="str">
            <v>I1871</v>
          </cell>
          <cell r="B20382" t="str">
            <v>SODA CAUSTICA</v>
          </cell>
          <cell r="C20382" t="str">
            <v>KG</v>
          </cell>
          <cell r="D20382">
            <v>4.16</v>
          </cell>
        </row>
        <row r="20383">
          <cell r="A20383" t="str">
            <v>I7523</v>
          </cell>
          <cell r="B20383" t="str">
            <v>SOFTWARE DE CATRACAS</v>
          </cell>
          <cell r="C20383" t="str">
            <v>UN</v>
          </cell>
          <cell r="D20383">
            <v>2110.17</v>
          </cell>
        </row>
        <row r="20384">
          <cell r="A20384" t="str">
            <v>I8250</v>
          </cell>
          <cell r="B20384" t="str">
            <v>SOFTWARE DE GERENCIAMENTO DE PESAGEM</v>
          </cell>
          <cell r="C20384" t="str">
            <v>UN</v>
          </cell>
          <cell r="D20384">
            <v>2740.48</v>
          </cell>
        </row>
        <row r="20385">
          <cell r="A20385" t="str">
            <v>I7979</v>
          </cell>
          <cell r="B20385" t="str">
            <v>SOFTWARE DE GERENCIAMENTO E CADASTRAMENTO COM BANCO DE DADOS, INTERFACE AMIGÁVEL, PLATAFORMA WINDOWS</v>
          </cell>
          <cell r="C20385" t="str">
            <v>UN</v>
          </cell>
          <cell r="D20385">
            <v>6411.47</v>
          </cell>
        </row>
        <row r="20386">
          <cell r="A20386" t="str">
            <v>I7978</v>
          </cell>
          <cell r="B20386" t="str">
            <v>SOFTWARE DE MONITORAÇÃO E CONTROLE SOBRE PLATAFORMA WINDOWS, PROTOCOLO DE COMUNICAÇÃO ABERTO</v>
          </cell>
          <cell r="C20386" t="str">
            <v>UN</v>
          </cell>
          <cell r="D20386">
            <v>1659.61</v>
          </cell>
        </row>
        <row r="20387">
          <cell r="A20387" t="str">
            <v>I7977</v>
          </cell>
          <cell r="B20387" t="str">
            <v>SOFTWARE DE MONITORAÇÃO E CONTROLE SOBRE PLATAFORMA WINDOWS, PROTOCOLO DE COMUNICAÇÃO ABERTO, MÓDULO GRÁFICO PARA CRIAÇÃO DE TELAS</v>
          </cell>
          <cell r="C20387" t="str">
            <v>UN</v>
          </cell>
          <cell r="D20387">
            <v>6411.47</v>
          </cell>
        </row>
        <row r="20388">
          <cell r="A20388" t="str">
            <v>I7508</v>
          </cell>
          <cell r="B20388" t="str">
            <v>SOFTWARE DE PROGRAMAÇÃO DE PLCs RSLOGIX 500, CD</v>
          </cell>
          <cell r="C20388" t="str">
            <v>UN</v>
          </cell>
          <cell r="D20388">
            <v>4795.8599999999997</v>
          </cell>
        </row>
        <row r="20389">
          <cell r="A20389" t="str">
            <v>I7450</v>
          </cell>
          <cell r="B20389" t="str">
            <v>SOFTWARE SUPERVISÓRIO RS VIEW 32 VERSÃO RUN TIME 150 WITH GERENCIADOR DE COMUNICAÇÕES RSLINX</v>
          </cell>
          <cell r="C20389" t="str">
            <v>UN</v>
          </cell>
          <cell r="D20389">
            <v>4316.2700000000004</v>
          </cell>
        </row>
        <row r="20390">
          <cell r="A20390" t="str">
            <v>I7507</v>
          </cell>
          <cell r="B20390" t="str">
            <v>SOFTWARE SUPERVISÓRIO RSVIEW 32 VERSÃO RUNTIME 1500 COM GERENCIADOR DE COMUNICAÇÕES RSLINX</v>
          </cell>
          <cell r="C20390" t="str">
            <v>UN</v>
          </cell>
          <cell r="D20390">
            <v>22533.65</v>
          </cell>
        </row>
        <row r="20391">
          <cell r="A20391" t="str">
            <v>I1872</v>
          </cell>
          <cell r="B20391" t="str">
            <v>SOLDA 50X50</v>
          </cell>
          <cell r="C20391" t="str">
            <v>KG</v>
          </cell>
          <cell r="D20391">
            <v>53.5</v>
          </cell>
        </row>
        <row r="20392">
          <cell r="A20392" t="str">
            <v>I1873</v>
          </cell>
          <cell r="B20392" t="str">
            <v>SOLDA 70X30</v>
          </cell>
          <cell r="C20392" t="str">
            <v>KG</v>
          </cell>
          <cell r="D20392">
            <v>48.4</v>
          </cell>
        </row>
        <row r="20393">
          <cell r="A20393" t="str">
            <v>I8687</v>
          </cell>
          <cell r="B20393" t="str">
            <v>SOLDA DE TOPO EM PERFIL METÁLICO "I" OU "H"</v>
          </cell>
          <cell r="C20393" t="str">
            <v>UN</v>
          </cell>
          <cell r="D20393">
            <v>178.35</v>
          </cell>
        </row>
        <row r="20394">
          <cell r="A20394" t="str">
            <v>I1878</v>
          </cell>
          <cell r="B20394" t="str">
            <v>SOLDA LONGITUDINAL EM PERFIL METALICO - EMPREIT</v>
          </cell>
          <cell r="C20394" t="str">
            <v>M</v>
          </cell>
          <cell r="D20394">
            <v>22.35</v>
          </cell>
        </row>
        <row r="20395">
          <cell r="A20395" t="str">
            <v>I1879</v>
          </cell>
          <cell r="B20395" t="str">
            <v>SOLDADOR</v>
          </cell>
          <cell r="C20395" t="str">
            <v>H</v>
          </cell>
          <cell r="D20395">
            <v>6.49</v>
          </cell>
        </row>
        <row r="20396">
          <cell r="A20396" t="str">
            <v>I2424</v>
          </cell>
          <cell r="B20396" t="str">
            <v>SOLDADOR RAIO X</v>
          </cell>
          <cell r="C20396" t="str">
            <v>H</v>
          </cell>
          <cell r="D20396">
            <v>9.5500000000000007</v>
          </cell>
        </row>
        <row r="20397">
          <cell r="A20397" t="str">
            <v>I1880</v>
          </cell>
          <cell r="B20397" t="str">
            <v>SOLEIRA DE GRANITO DE 15CM</v>
          </cell>
          <cell r="C20397" t="str">
            <v>M</v>
          </cell>
          <cell r="D20397">
            <v>42.55</v>
          </cell>
        </row>
        <row r="20398">
          <cell r="A20398" t="str">
            <v>I1881</v>
          </cell>
          <cell r="B20398" t="str">
            <v>SOLEIRA DE GRANITO DE 25CM</v>
          </cell>
          <cell r="C20398" t="str">
            <v>M</v>
          </cell>
          <cell r="D20398">
            <v>70.92</v>
          </cell>
        </row>
        <row r="20399">
          <cell r="A20399" t="str">
            <v>I1882</v>
          </cell>
          <cell r="B20399" t="str">
            <v>SOLEIRA DE MARMORE DE 15CM</v>
          </cell>
          <cell r="C20399" t="str">
            <v>M</v>
          </cell>
          <cell r="D20399">
            <v>26</v>
          </cell>
        </row>
        <row r="20400">
          <cell r="A20400" t="str">
            <v>I1883</v>
          </cell>
          <cell r="B20400" t="str">
            <v>SOLEIRA DE MARMORE DE 25CM</v>
          </cell>
          <cell r="C20400" t="str">
            <v>M</v>
          </cell>
          <cell r="D20400">
            <v>44</v>
          </cell>
        </row>
        <row r="20401">
          <cell r="A20401" t="str">
            <v>I2495</v>
          </cell>
          <cell r="B20401" t="str">
            <v>SOLEIRA DE MARMORITE</v>
          </cell>
          <cell r="C20401" t="str">
            <v>M2</v>
          </cell>
          <cell r="D20401">
            <v>57.89</v>
          </cell>
        </row>
        <row r="20402">
          <cell r="A20402" t="str">
            <v>I1884</v>
          </cell>
          <cell r="B20402" t="str">
            <v>SOLEIRA PRE-MOLDADA DE GRANILITE DE 15CM</v>
          </cell>
          <cell r="C20402" t="str">
            <v>M</v>
          </cell>
          <cell r="D20402">
            <v>23.1</v>
          </cell>
        </row>
        <row r="20403">
          <cell r="A20403" t="str">
            <v>I1885</v>
          </cell>
          <cell r="B20403" t="str">
            <v>SOLEIRA PRE-MOLDADA DE GRANILITE DE 25CM</v>
          </cell>
          <cell r="C20403" t="str">
            <v>M</v>
          </cell>
          <cell r="D20403">
            <v>38.5</v>
          </cell>
        </row>
        <row r="20404">
          <cell r="A20404" t="str">
            <v>I1886</v>
          </cell>
          <cell r="B20404" t="str">
            <v>SOLUÇÃO DE CLOROPRENE</v>
          </cell>
          <cell r="C20404" t="str">
            <v>L</v>
          </cell>
          <cell r="D20404">
            <v>32.840000000000003</v>
          </cell>
        </row>
        <row r="20405">
          <cell r="A20405" t="str">
            <v>I1887</v>
          </cell>
          <cell r="B20405" t="str">
            <v>SOLUÇÃO HERBICIDA</v>
          </cell>
          <cell r="C20405" t="str">
            <v>L</v>
          </cell>
          <cell r="D20405">
            <v>21.83</v>
          </cell>
        </row>
        <row r="20406">
          <cell r="A20406" t="str">
            <v>I1888</v>
          </cell>
          <cell r="B20406" t="str">
            <v>SOLUÇÃO LIMPADORA PARA PVC RIGIDO</v>
          </cell>
          <cell r="C20406" t="str">
            <v>L</v>
          </cell>
          <cell r="D20406">
            <v>38.700000000000003</v>
          </cell>
        </row>
        <row r="20407">
          <cell r="A20407" t="str">
            <v>I1889</v>
          </cell>
          <cell r="B20407" t="str">
            <v>SOLUÇÃO POLIETILENO CLOROSSULFONADO</v>
          </cell>
          <cell r="C20407" t="str">
            <v>L</v>
          </cell>
          <cell r="D20407">
            <v>35.840000000000003</v>
          </cell>
        </row>
        <row r="20408">
          <cell r="A20408" t="str">
            <v>I2425</v>
          </cell>
          <cell r="B20408" t="str">
            <v>SOLVENTE</v>
          </cell>
          <cell r="C20408" t="str">
            <v>L</v>
          </cell>
          <cell r="D20408">
            <v>7.38</v>
          </cell>
        </row>
        <row r="20409">
          <cell r="A20409" t="str">
            <v>I2533</v>
          </cell>
          <cell r="B20409" t="str">
            <v>SOLVENTE (TOLUENO)</v>
          </cell>
          <cell r="C20409" t="str">
            <v>L</v>
          </cell>
          <cell r="D20409">
            <v>3.49</v>
          </cell>
        </row>
        <row r="20410">
          <cell r="A20410" t="str">
            <v>I2426</v>
          </cell>
          <cell r="B20410" t="str">
            <v>SOLVENTE P/RESINA POLIURETANA</v>
          </cell>
          <cell r="C20410" t="str">
            <v>L</v>
          </cell>
          <cell r="D20410">
            <v>12.38</v>
          </cell>
        </row>
        <row r="20411">
          <cell r="A20411" t="str">
            <v>I1890</v>
          </cell>
          <cell r="B20411" t="str">
            <v>SOLVENTE P/TINTA EPOXI E BORRACHA CLORADA</v>
          </cell>
          <cell r="C20411" t="str">
            <v>L</v>
          </cell>
          <cell r="D20411">
            <v>13.39</v>
          </cell>
        </row>
        <row r="20412">
          <cell r="A20412" t="str">
            <v>I6130</v>
          </cell>
          <cell r="B20412" t="str">
            <v>SOQUETE DE BAQUELITE (PADRÃO MUTIRÃO)</v>
          </cell>
          <cell r="C20412" t="str">
            <v>UN</v>
          </cell>
          <cell r="D20412">
            <v>2.5</v>
          </cell>
        </row>
        <row r="20413">
          <cell r="A20413" t="str">
            <v>I2427</v>
          </cell>
          <cell r="B20413" t="str">
            <v>SOQUETE DE RABICHO SEM CHAVE</v>
          </cell>
          <cell r="C20413" t="str">
            <v>UN</v>
          </cell>
          <cell r="D20413">
            <v>2.2799999999999998</v>
          </cell>
        </row>
        <row r="20414">
          <cell r="A20414" t="str">
            <v>I7350</v>
          </cell>
          <cell r="B20414" t="str">
            <v>SPLIT SYSTEM COMPLETO C/ CONTROLE REMOTO CAP. 1,00 TR (FORN. E MONTAGEM)</v>
          </cell>
          <cell r="C20414" t="str">
            <v>UN</v>
          </cell>
          <cell r="D20414">
            <v>2488.66</v>
          </cell>
        </row>
        <row r="20415">
          <cell r="A20415" t="str">
            <v>I7351</v>
          </cell>
          <cell r="B20415" t="str">
            <v>SPLIT SYSTEM COMPLETO C/ CONTROLE REMOTO CAP. 1,50 TR (FORN. E MONTAGEM)</v>
          </cell>
          <cell r="C20415" t="str">
            <v>UN</v>
          </cell>
          <cell r="D20415">
            <v>3272.25</v>
          </cell>
        </row>
        <row r="20416">
          <cell r="A20416" t="str">
            <v>I7352</v>
          </cell>
          <cell r="B20416" t="str">
            <v>SPLIT SYSTEM COMPLETO C/ CONTROLE REMOTO CAP. 2,00 TR (FORN. E MONTAGEM)</v>
          </cell>
          <cell r="C20416" t="str">
            <v>UN</v>
          </cell>
          <cell r="D20416">
            <v>3637.7</v>
          </cell>
        </row>
        <row r="20417">
          <cell r="A20417" t="str">
            <v>I7353</v>
          </cell>
          <cell r="B20417" t="str">
            <v>SPLIT SYSTEM COMPLETO C/ CONTROLE REMOTO CAP. 2,50 TR (FORN. E MONTAGEM)</v>
          </cell>
          <cell r="C20417" t="str">
            <v>UN</v>
          </cell>
          <cell r="D20417">
            <v>5197.04</v>
          </cell>
        </row>
        <row r="20418">
          <cell r="A20418" t="str">
            <v>I7354</v>
          </cell>
          <cell r="B20418" t="str">
            <v>SPLIT SYSTEM COMPLETO C/ CONTROLE REMOTO CAP. 3,00 TR (FORN. E MONTAGEM)</v>
          </cell>
          <cell r="C20418" t="str">
            <v>UN</v>
          </cell>
          <cell r="D20418">
            <v>6130.84</v>
          </cell>
        </row>
        <row r="20419">
          <cell r="A20419" t="str">
            <v>I7355</v>
          </cell>
          <cell r="B20419" t="str">
            <v>SPLIT SYSTEM COMPLETO C/ CONTROLE REMOTO CAP. 4,00 TR (FORN. E MONTAGEM)</v>
          </cell>
          <cell r="C20419" t="str">
            <v>UN</v>
          </cell>
          <cell r="D20419">
            <v>7312.4</v>
          </cell>
        </row>
        <row r="20420">
          <cell r="A20420" t="str">
            <v>I7934</v>
          </cell>
          <cell r="B20420" t="str">
            <v>SPOT ORIENTÁVEL PARA PLUG DE GUITARRA. PARA LÂMPADAS DICRÓICAS DIVERSAS</v>
          </cell>
          <cell r="C20420" t="str">
            <v>UN</v>
          </cell>
          <cell r="D20420">
            <v>101.52</v>
          </cell>
        </row>
        <row r="20421">
          <cell r="A20421" t="str">
            <v>I1891</v>
          </cell>
          <cell r="B20421" t="str">
            <v>SPRINKLERS CROMADO</v>
          </cell>
          <cell r="C20421" t="str">
            <v>UN</v>
          </cell>
          <cell r="D20421">
            <v>24.73</v>
          </cell>
        </row>
        <row r="20422">
          <cell r="A20422" t="str">
            <v>I1892</v>
          </cell>
          <cell r="B20422" t="str">
            <v>SPRINKLERS EM BRONZE</v>
          </cell>
          <cell r="C20422" t="str">
            <v>UN</v>
          </cell>
          <cell r="D20422">
            <v>30.03</v>
          </cell>
        </row>
        <row r="20423">
          <cell r="A20423" t="str">
            <v>I2428</v>
          </cell>
          <cell r="B20423" t="str">
            <v>SULFATO DE COBRE GRANULADO</v>
          </cell>
          <cell r="C20423" t="str">
            <v>KG</v>
          </cell>
          <cell r="D20423">
            <v>3.38</v>
          </cell>
        </row>
        <row r="20424">
          <cell r="A20424" t="str">
            <v>I2496</v>
          </cell>
          <cell r="B20424" t="str">
            <v>SUPERCAL</v>
          </cell>
          <cell r="C20424" t="str">
            <v>KG</v>
          </cell>
          <cell r="D20424">
            <v>0.96</v>
          </cell>
        </row>
        <row r="20425">
          <cell r="A20425" t="str">
            <v>I6802</v>
          </cell>
          <cell r="B20425" t="str">
            <v>SUPERPLASTIFICANTE DENSIFICADOR E RETARDADOR DE PEGA</v>
          </cell>
          <cell r="C20425" t="str">
            <v>KG</v>
          </cell>
          <cell r="D20425">
            <v>4.0677000000000003</v>
          </cell>
        </row>
        <row r="20426">
          <cell r="A20426" t="str">
            <v>I6035</v>
          </cell>
          <cell r="B20426" t="str">
            <v>SUPERVISOR DE CADASTRO</v>
          </cell>
          <cell r="C20426" t="str">
            <v>H</v>
          </cell>
          <cell r="D20426">
            <v>6.49</v>
          </cell>
        </row>
        <row r="20427">
          <cell r="A20427" t="str">
            <v>I1893</v>
          </cell>
          <cell r="B20427" t="str">
            <v>SUPORTE COM MIOLO PARA 2 VIDROS (1306)</v>
          </cell>
          <cell r="C20427" t="str">
            <v>UN</v>
          </cell>
          <cell r="D20427">
            <v>42.9</v>
          </cell>
        </row>
        <row r="20428">
          <cell r="A20428" t="str">
            <v>I1894</v>
          </cell>
          <cell r="B20428" t="str">
            <v>SUPORTE COM MIOLO PARA 3 VIDROS (1308)</v>
          </cell>
          <cell r="C20428" t="str">
            <v>UN</v>
          </cell>
          <cell r="D20428">
            <v>49.5</v>
          </cell>
        </row>
        <row r="20429">
          <cell r="A20429" t="str">
            <v>I1895</v>
          </cell>
          <cell r="B20429" t="str">
            <v>SUPORTE DE ABAS SIMPLES (CANELETE 90)</v>
          </cell>
          <cell r="C20429" t="str">
            <v>UN</v>
          </cell>
          <cell r="D20429">
            <v>17.5</v>
          </cell>
        </row>
        <row r="20430">
          <cell r="A20430" t="str">
            <v>I1896</v>
          </cell>
          <cell r="B20430" t="str">
            <v>SUPORTE DE CANTO (1302)</v>
          </cell>
          <cell r="C20430" t="str">
            <v>UN</v>
          </cell>
          <cell r="D20430">
            <v>18.53</v>
          </cell>
        </row>
        <row r="20431">
          <cell r="A20431" t="str">
            <v>I1897</v>
          </cell>
          <cell r="B20431" t="str">
            <v>SUPORTE DE CENTRO (1329)</v>
          </cell>
          <cell r="C20431" t="str">
            <v>UN</v>
          </cell>
          <cell r="D20431">
            <v>18.53</v>
          </cell>
        </row>
        <row r="20432">
          <cell r="A20432" t="str">
            <v>I6168</v>
          </cell>
          <cell r="B20432" t="str">
            <v>SUPORTE DE EQUIPAMENTOS</v>
          </cell>
          <cell r="C20432" t="str">
            <v>UN</v>
          </cell>
          <cell r="D20432">
            <v>14.18</v>
          </cell>
        </row>
        <row r="20433">
          <cell r="A20433" t="str">
            <v>I1898</v>
          </cell>
          <cell r="B20433" t="str">
            <v>SUPORTE ISOLADOR C/1 DESCIDA</v>
          </cell>
          <cell r="C20433" t="str">
            <v>UN</v>
          </cell>
          <cell r="D20433">
            <v>7.78</v>
          </cell>
        </row>
        <row r="20434">
          <cell r="A20434" t="str">
            <v>I1900</v>
          </cell>
          <cell r="B20434" t="str">
            <v>SUPORTE MÁRMORE PARA FILTRO</v>
          </cell>
          <cell r="C20434" t="str">
            <v>UN</v>
          </cell>
          <cell r="D20434">
            <v>34.24</v>
          </cell>
        </row>
        <row r="20435">
          <cell r="A20435" t="str">
            <v>I6695</v>
          </cell>
          <cell r="B20435" t="str">
            <v>SUPORTE METÁLICO CENTRAL P/LUMINARIA MOD.TPC.295/1" FAB.TROPICO OU SIMILAR</v>
          </cell>
          <cell r="C20435" t="str">
            <v>UN</v>
          </cell>
          <cell r="D20435">
            <v>106.12</v>
          </cell>
        </row>
        <row r="20436">
          <cell r="A20436" t="str">
            <v>I1899</v>
          </cell>
          <cell r="B20436" t="str">
            <v>SUPORTE METÁLICO PARA TELEVISÃO</v>
          </cell>
          <cell r="C20436" t="str">
            <v>UN</v>
          </cell>
          <cell r="D20436">
            <v>92.5</v>
          </cell>
        </row>
        <row r="20437">
          <cell r="A20437" t="str">
            <v>I1901</v>
          </cell>
          <cell r="B20437" t="str">
            <v>SUPORTE P/APAR. C/1 TOMADA 2POLOS E TERRA</v>
          </cell>
          <cell r="C20437" t="str">
            <v>UN</v>
          </cell>
          <cell r="D20437">
            <v>19</v>
          </cell>
        </row>
        <row r="20438">
          <cell r="A20438" t="str">
            <v>I1902</v>
          </cell>
          <cell r="B20438" t="str">
            <v>SUPORTE P/APAR. C/1 TOMADA TELEF.</v>
          </cell>
          <cell r="C20438" t="str">
            <v>UN</v>
          </cell>
          <cell r="D20438">
            <v>17.3</v>
          </cell>
        </row>
        <row r="20439">
          <cell r="A20439" t="str">
            <v>I1903</v>
          </cell>
          <cell r="B20439" t="str">
            <v>SUPORTE P/APAR. C/2 TOMADAS UNIV. E 2 TELEF.</v>
          </cell>
          <cell r="C20439" t="str">
            <v>UN</v>
          </cell>
          <cell r="D20439">
            <v>38.1</v>
          </cell>
        </row>
        <row r="20440">
          <cell r="A20440" t="str">
            <v>I1904</v>
          </cell>
          <cell r="B20440" t="str">
            <v>SUPORTE P/TUBO PROTEÇÃO</v>
          </cell>
          <cell r="C20440" t="str">
            <v>UN</v>
          </cell>
          <cell r="D20440">
            <v>7.64</v>
          </cell>
        </row>
        <row r="20441">
          <cell r="A20441" t="str">
            <v>I1905</v>
          </cell>
          <cell r="B20441" t="str">
            <v>SUPORTE PARA BANDEIRA COM PONTO GIRO (1203)</v>
          </cell>
          <cell r="C20441" t="str">
            <v>UN</v>
          </cell>
          <cell r="D20441">
            <v>47.52</v>
          </cell>
        </row>
        <row r="20442">
          <cell r="A20442" t="str">
            <v>I1906</v>
          </cell>
          <cell r="B20442" t="str">
            <v>SUPORTE PARA DOBRADIÇA BASCULANTE (1230)</v>
          </cell>
          <cell r="C20442" t="str">
            <v>UN</v>
          </cell>
          <cell r="D20442">
            <v>22.9</v>
          </cell>
        </row>
        <row r="20443">
          <cell r="A20443" t="str">
            <v>I1907</v>
          </cell>
          <cell r="B20443" t="str">
            <v>SUPORTE PARA FIXAÇÃO DE 4 VIDROS (1317)</v>
          </cell>
          <cell r="C20443" t="str">
            <v>UN</v>
          </cell>
          <cell r="D20443">
            <v>65.8</v>
          </cell>
        </row>
        <row r="20444">
          <cell r="A20444" t="str">
            <v>I8513</v>
          </cell>
          <cell r="B20444" t="str">
            <v>SUPORTE PARA TELHA CERÂMICA</v>
          </cell>
          <cell r="C20444" t="str">
            <v>UN</v>
          </cell>
          <cell r="D20444">
            <v>4.42</v>
          </cell>
        </row>
        <row r="20445">
          <cell r="A20445" t="str">
            <v>I8521</v>
          </cell>
          <cell r="B20445" t="str">
            <v>SUPORTE PARA TUBO DE 2" FIXAÇÃO HORIZONTAL</v>
          </cell>
          <cell r="C20445" t="str">
            <v>UN</v>
          </cell>
          <cell r="D20445">
            <v>3.37</v>
          </cell>
        </row>
        <row r="20446">
          <cell r="A20446" t="str">
            <v>I1909</v>
          </cell>
          <cell r="B20446" t="str">
            <v>SUPORTE PARA UNIÃO DE 3 VIDROS COM BATENTE (1315)</v>
          </cell>
          <cell r="C20446" t="str">
            <v>UN</v>
          </cell>
          <cell r="D20446">
            <v>47.2</v>
          </cell>
        </row>
        <row r="20447">
          <cell r="A20447" t="str">
            <v>I1910</v>
          </cell>
          <cell r="B20447" t="str">
            <v>SUPORTE SIMPLES C/ROLDANA</v>
          </cell>
          <cell r="C20447" t="str">
            <v>UN</v>
          </cell>
          <cell r="D20447">
            <v>7.16</v>
          </cell>
        </row>
        <row r="20448">
          <cell r="A20448" t="str">
            <v>I6370</v>
          </cell>
          <cell r="B20448" t="str">
            <v>SUPORTES PARA SENSORES ATIVOS C/ DUPLO FEIXE</v>
          </cell>
          <cell r="C20448" t="str">
            <v>UN</v>
          </cell>
          <cell r="D20448">
            <v>38.58</v>
          </cell>
        </row>
        <row r="20449">
          <cell r="A20449" t="str">
            <v>I7974</v>
          </cell>
          <cell r="B20449" t="str">
            <v>SWITCHER AUTO-GERENCIÁVEL P/ COMUNICACÃO DE DADOS COM 24 PORTAS EM CONECTORES RJ 45, 10/100 KBPS E DUAS PORTAS 10/100/1000 KBPS - PADRÃO RACK 19"</v>
          </cell>
          <cell r="C20449" t="str">
            <v>UN</v>
          </cell>
          <cell r="D20449">
            <v>5021.37</v>
          </cell>
        </row>
        <row r="20450">
          <cell r="A20450" t="str">
            <v>I1911</v>
          </cell>
          <cell r="B20450" t="str">
            <v>TABELAS DE BASQUETE</v>
          </cell>
          <cell r="C20450" t="str">
            <v>CJ</v>
          </cell>
          <cell r="D20450">
            <v>391.15179999999998</v>
          </cell>
        </row>
        <row r="20451">
          <cell r="A20451" t="str">
            <v>I1917</v>
          </cell>
          <cell r="B20451" t="str">
            <v>TABUA DE 1" - L = 12cm</v>
          </cell>
          <cell r="C20451" t="str">
            <v>M</v>
          </cell>
          <cell r="D20451">
            <v>8.3000000000000007</v>
          </cell>
        </row>
        <row r="20452">
          <cell r="A20452" t="str">
            <v>I1916</v>
          </cell>
          <cell r="B20452" t="str">
            <v>TABUA DE 1" DE 3A. - L = 30cm</v>
          </cell>
          <cell r="C20452" t="str">
            <v>M</v>
          </cell>
          <cell r="D20452">
            <v>14.9</v>
          </cell>
        </row>
        <row r="20453">
          <cell r="A20453" t="str">
            <v>I1912</v>
          </cell>
          <cell r="B20453" t="str">
            <v>TABUA DE 1"X12" DE 1A.</v>
          </cell>
          <cell r="C20453" t="str">
            <v>M2</v>
          </cell>
          <cell r="D20453">
            <v>69</v>
          </cell>
        </row>
        <row r="20454">
          <cell r="A20454" t="str">
            <v>I1915</v>
          </cell>
          <cell r="B20454" t="str">
            <v>TABUA DE 1"X12" DE 2A.</v>
          </cell>
          <cell r="C20454" t="str">
            <v>M2</v>
          </cell>
          <cell r="D20454">
            <v>56</v>
          </cell>
        </row>
        <row r="20455">
          <cell r="A20455" t="str">
            <v>I2429</v>
          </cell>
          <cell r="B20455" t="str">
            <v>TABUA DE VIROLA DE 12"x 1"</v>
          </cell>
          <cell r="C20455" t="str">
            <v>M2</v>
          </cell>
          <cell r="D20455">
            <v>49.5</v>
          </cell>
        </row>
        <row r="20456">
          <cell r="A20456" t="str">
            <v>I2462</v>
          </cell>
          <cell r="B20456" t="str">
            <v>TÁBUA EM MADEIRA MUIRACATIARA PLAINADA DE 32mm</v>
          </cell>
          <cell r="C20456" t="str">
            <v>M2</v>
          </cell>
          <cell r="D20456">
            <v>60.58</v>
          </cell>
        </row>
        <row r="20457">
          <cell r="A20457" t="str">
            <v>I2430</v>
          </cell>
          <cell r="B20457" t="str">
            <v>TABUA EM MADEIRA TAIPA</v>
          </cell>
          <cell r="C20457" t="str">
            <v>M2</v>
          </cell>
          <cell r="D20457">
            <v>29.9</v>
          </cell>
        </row>
        <row r="20458">
          <cell r="A20458" t="str">
            <v>I8362</v>
          </cell>
          <cell r="B20458" t="str">
            <v>TACHAS BIDIRECIONAIS</v>
          </cell>
          <cell r="C20458" t="str">
            <v>UN</v>
          </cell>
          <cell r="D20458">
            <v>13.79</v>
          </cell>
        </row>
        <row r="20459">
          <cell r="A20459" t="str">
            <v>I2536</v>
          </cell>
          <cell r="B20459" t="str">
            <v>TACHAS MONODIRECIONAIS</v>
          </cell>
          <cell r="C20459" t="str">
            <v>UN</v>
          </cell>
          <cell r="D20459">
            <v>11.75</v>
          </cell>
        </row>
        <row r="20460">
          <cell r="A20460" t="str">
            <v>I8363</v>
          </cell>
          <cell r="B20460" t="str">
            <v>TACHÕES BIDIRECIONAIS</v>
          </cell>
          <cell r="C20460" t="str">
            <v>UN</v>
          </cell>
          <cell r="D20460">
            <v>28.36</v>
          </cell>
        </row>
        <row r="20461">
          <cell r="A20461" t="str">
            <v>I2537</v>
          </cell>
          <cell r="B20461" t="str">
            <v>TACHÕES MONODIRECIONAIS</v>
          </cell>
          <cell r="C20461" t="str">
            <v>UN</v>
          </cell>
          <cell r="D20461">
            <v>25.79</v>
          </cell>
        </row>
        <row r="20462">
          <cell r="A20462" t="str">
            <v>I1918</v>
          </cell>
          <cell r="B20462" t="str">
            <v>TACO DE PEROBA (MADEIRA DE 1A QUALIDADE) 7X21CM</v>
          </cell>
          <cell r="C20462" t="str">
            <v>M2</v>
          </cell>
          <cell r="D20462">
            <v>65</v>
          </cell>
        </row>
        <row r="20463">
          <cell r="A20463" t="str">
            <v>I1919</v>
          </cell>
          <cell r="B20463" t="str">
            <v>TACO PARA FIXAÇÃO DE BATENTE/RODAPÉ</v>
          </cell>
          <cell r="C20463" t="str">
            <v>UN</v>
          </cell>
          <cell r="D20463">
            <v>0.65</v>
          </cell>
        </row>
        <row r="20464">
          <cell r="A20464" t="str">
            <v>I1920</v>
          </cell>
          <cell r="B20464" t="str">
            <v>TALA DE AJUSTE</v>
          </cell>
          <cell r="C20464" t="str">
            <v>UN</v>
          </cell>
          <cell r="D20464">
            <v>0.27</v>
          </cell>
        </row>
        <row r="20465">
          <cell r="A20465" t="str">
            <v>I6396</v>
          </cell>
          <cell r="B20465" t="str">
            <v>TALA DE JUNÇÃO P/ TRILHO TR 37</v>
          </cell>
          <cell r="C20465" t="str">
            <v>UN</v>
          </cell>
          <cell r="D20465">
            <v>138.16999999999999</v>
          </cell>
        </row>
        <row r="20466">
          <cell r="A20466" t="str">
            <v>I8099</v>
          </cell>
          <cell r="B20466" t="str">
            <v>TALA DE JUNÇÃO TR 45</v>
          </cell>
          <cell r="C20466" t="str">
            <v>UN</v>
          </cell>
          <cell r="D20466">
            <v>150.72</v>
          </cell>
        </row>
        <row r="20467">
          <cell r="A20467" t="str">
            <v>I0658</v>
          </cell>
          <cell r="B20467" t="str">
            <v>TALHA MANUAL (CHI)</v>
          </cell>
          <cell r="C20467" t="str">
            <v>H</v>
          </cell>
          <cell r="D20467">
            <v>4.7123999999999999E-2</v>
          </cell>
        </row>
        <row r="20468">
          <cell r="A20468" t="str">
            <v>I0771</v>
          </cell>
          <cell r="B20468" t="str">
            <v>TALHA MANUAL (CHP)</v>
          </cell>
          <cell r="C20468" t="str">
            <v>H</v>
          </cell>
          <cell r="D20468">
            <v>0.14708399999999999</v>
          </cell>
        </row>
        <row r="20469">
          <cell r="A20469" t="str">
            <v>I0977</v>
          </cell>
          <cell r="B20469" t="str">
            <v>TALHA MANUAL 0,5 T C/ CORRENTE 5,0m</v>
          </cell>
          <cell r="C20469" t="str">
            <v>UN</v>
          </cell>
          <cell r="D20469">
            <v>817</v>
          </cell>
        </row>
        <row r="20470">
          <cell r="A20470" t="str">
            <v>I2651</v>
          </cell>
          <cell r="B20470" t="str">
            <v>TALHA MANUAL 1,0 T C/ CORRENTE 5,0m</v>
          </cell>
          <cell r="C20470" t="str">
            <v>UN</v>
          </cell>
          <cell r="D20470">
            <v>926</v>
          </cell>
        </row>
        <row r="20471">
          <cell r="A20471" t="str">
            <v>I0979</v>
          </cell>
          <cell r="B20471" t="str">
            <v>TALHA MANUAL 2,0 T C/ CORRENTE 5,0m</v>
          </cell>
          <cell r="C20471" t="str">
            <v>UN</v>
          </cell>
          <cell r="D20471">
            <v>1198</v>
          </cell>
        </row>
        <row r="20472">
          <cell r="A20472" t="str">
            <v>I0772</v>
          </cell>
          <cell r="B20472" t="str">
            <v>TALHA TIRFOR 1,6 T (CHP)</v>
          </cell>
          <cell r="C20472" t="str">
            <v>H</v>
          </cell>
          <cell r="D20472">
            <v>0.553728</v>
          </cell>
        </row>
        <row r="20473">
          <cell r="A20473" t="str">
            <v>I2587</v>
          </cell>
          <cell r="B20473" t="str">
            <v>TALHA TIRFOR 1,6T</v>
          </cell>
          <cell r="C20473" t="str">
            <v>UN</v>
          </cell>
          <cell r="D20473">
            <v>3484</v>
          </cell>
        </row>
        <row r="20474">
          <cell r="A20474" t="str">
            <v>I0659</v>
          </cell>
          <cell r="B20474" t="str">
            <v>TALHA TIRFOR 1,6T (CHI)</v>
          </cell>
          <cell r="C20474" t="str">
            <v>H</v>
          </cell>
          <cell r="D20474">
            <v>0.17740800000000001</v>
          </cell>
        </row>
        <row r="20475">
          <cell r="A20475" t="str">
            <v>I0773</v>
          </cell>
          <cell r="B20475" t="str">
            <v>TALHA TIRFOR 3,2 T (CHP)</v>
          </cell>
          <cell r="C20475" t="str">
            <v>H</v>
          </cell>
          <cell r="D20475">
            <v>1.0036320000000001</v>
          </cell>
        </row>
        <row r="20476">
          <cell r="A20476" t="str">
            <v>I2588</v>
          </cell>
          <cell r="B20476" t="str">
            <v>TALHA TIRFOR 3,2T</v>
          </cell>
          <cell r="C20476" t="str">
            <v>UN</v>
          </cell>
          <cell r="D20476">
            <v>6315</v>
          </cell>
        </row>
        <row r="20477">
          <cell r="A20477" t="str">
            <v>I0660</v>
          </cell>
          <cell r="B20477" t="str">
            <v>TALHA TIRFOR 3,2T (CHI)</v>
          </cell>
          <cell r="C20477" t="str">
            <v>H</v>
          </cell>
          <cell r="D20477">
            <v>0.321552</v>
          </cell>
        </row>
        <row r="20478">
          <cell r="A20478" t="str">
            <v>I1921</v>
          </cell>
          <cell r="B20478" t="str">
            <v>TAMPA CEGA PLASTICA, SISTEMA "X"</v>
          </cell>
          <cell r="C20478" t="str">
            <v>UN</v>
          </cell>
          <cell r="D20478">
            <v>5.8</v>
          </cell>
        </row>
        <row r="20479">
          <cell r="A20479" t="str">
            <v>I7403</v>
          </cell>
          <cell r="B20479" t="str">
            <v>TAMPA DE CONCRETO P/ POÇO D=0,60m</v>
          </cell>
          <cell r="C20479" t="str">
            <v>UN</v>
          </cell>
          <cell r="D20479">
            <v>25</v>
          </cell>
        </row>
        <row r="20480">
          <cell r="A20480" t="str">
            <v>I6092</v>
          </cell>
          <cell r="B20480" t="str">
            <v>TAMPA DE FECHAMENTO PRE-MOLDADA, D = 0,72X0,07</v>
          </cell>
          <cell r="C20480" t="str">
            <v>UN</v>
          </cell>
          <cell r="D20480">
            <v>32.380000000000003</v>
          </cell>
        </row>
        <row r="20481">
          <cell r="A20481" t="str">
            <v>I7401</v>
          </cell>
          <cell r="B20481" t="str">
            <v>TAMPA DE FERRO FUNDIDO TIPO T-33</v>
          </cell>
          <cell r="C20481" t="str">
            <v>UN</v>
          </cell>
          <cell r="D20481">
            <v>366.97</v>
          </cell>
        </row>
        <row r="20482">
          <cell r="A20482" t="str">
            <v>I8901</v>
          </cell>
          <cell r="B20482" t="str">
            <v>TAMPA EM FIBRA DE VIDRO PULTRUGADA C/ ESP=3MM</v>
          </cell>
          <cell r="C20482" t="str">
            <v>M2</v>
          </cell>
          <cell r="D20482">
            <v>919.52</v>
          </cell>
        </row>
        <row r="20483">
          <cell r="A20483" t="str">
            <v>I8201</v>
          </cell>
          <cell r="B20483" t="str">
            <v>TAMPA EM FoFo - D=600mm</v>
          </cell>
          <cell r="C20483" t="str">
            <v>UN</v>
          </cell>
          <cell r="D20483">
            <v>591.35</v>
          </cell>
        </row>
        <row r="20484">
          <cell r="A20484" t="str">
            <v>I8202</v>
          </cell>
          <cell r="B20484" t="str">
            <v>TAMPA EM FoFo - D=800mm</v>
          </cell>
          <cell r="C20484" t="str">
            <v>UN</v>
          </cell>
          <cell r="D20484">
            <v>712.43</v>
          </cell>
        </row>
        <row r="20485">
          <cell r="A20485" t="str">
            <v>I2431</v>
          </cell>
          <cell r="B20485" t="str">
            <v>TAMPA EM FoFo PARA LIGAÇÃO DE ESGOTO</v>
          </cell>
          <cell r="C20485" t="str">
            <v>UN</v>
          </cell>
          <cell r="D20485">
            <v>148.47</v>
          </cell>
        </row>
        <row r="20486">
          <cell r="A20486" t="str">
            <v>I8372</v>
          </cell>
          <cell r="B20486" t="str">
            <v>TAMPA NORMAL P/ DUTO PERFURADO, ATÉ (100 X 300)MM</v>
          </cell>
          <cell r="C20486" t="str">
            <v>M</v>
          </cell>
          <cell r="D20486">
            <v>62.6</v>
          </cell>
        </row>
        <row r="20487">
          <cell r="A20487" t="str">
            <v>I1922</v>
          </cell>
          <cell r="B20487" t="str">
            <v>TAMPA NORMAL P/ DUTO PERFURADO, ATE (100X200)MM</v>
          </cell>
          <cell r="C20487" t="str">
            <v>M</v>
          </cell>
          <cell r="D20487">
            <v>43.8</v>
          </cell>
        </row>
        <row r="20488">
          <cell r="A20488" t="str">
            <v>I1923</v>
          </cell>
          <cell r="B20488" t="str">
            <v>TAMPA NORMAL P/DUTO PERFURADO,ATE (100X100)MM</v>
          </cell>
          <cell r="C20488" t="str">
            <v>M</v>
          </cell>
          <cell r="D20488">
            <v>34.6</v>
          </cell>
        </row>
        <row r="20489">
          <cell r="A20489" t="str">
            <v>I1924</v>
          </cell>
          <cell r="B20489" t="str">
            <v>TAMPA PADRÃO COELCE</v>
          </cell>
          <cell r="C20489" t="str">
            <v>UN</v>
          </cell>
          <cell r="D20489">
            <v>173.9</v>
          </cell>
        </row>
        <row r="20490">
          <cell r="A20490" t="str">
            <v>I8525</v>
          </cell>
          <cell r="B20490" t="str">
            <v>TAMPA PARA CAIXA DE INSPEÇÃO DE TERRA EM FERRO FUNDIDO 300mm</v>
          </cell>
          <cell r="C20490" t="str">
            <v>UN</v>
          </cell>
          <cell r="D20490">
            <v>31.6</v>
          </cell>
        </row>
        <row r="20491">
          <cell r="A20491" t="str">
            <v>I1925</v>
          </cell>
          <cell r="B20491" t="str">
            <v>TAMPA PLASTICA PARA BACIA</v>
          </cell>
          <cell r="C20491" t="str">
            <v>UN</v>
          </cell>
          <cell r="D20491">
            <v>18.7</v>
          </cell>
        </row>
        <row r="20492">
          <cell r="A20492" t="str">
            <v>I7336</v>
          </cell>
          <cell r="B20492" t="str">
            <v>TAMPA PLÁSTICA PARA BACIA - CRIANÇA</v>
          </cell>
          <cell r="C20492" t="str">
            <v>UN</v>
          </cell>
          <cell r="D20492">
            <v>19.37</v>
          </cell>
        </row>
        <row r="20493">
          <cell r="A20493" t="str">
            <v>I6084</v>
          </cell>
          <cell r="B20493" t="str">
            <v>TAMPA PRE-MOLDADA COM DOIS FUROS DE 0,60M, D = 2,16M</v>
          </cell>
          <cell r="C20493" t="str">
            <v>UN</v>
          </cell>
          <cell r="D20493">
            <v>457.53</v>
          </cell>
        </row>
        <row r="20494">
          <cell r="A20494" t="str">
            <v>I6085</v>
          </cell>
          <cell r="B20494" t="str">
            <v>TAMPA PRE-MOLDADA COM DOIS FUROS DE 0,60M, D = 2,66M</v>
          </cell>
          <cell r="C20494" t="str">
            <v>UN</v>
          </cell>
          <cell r="D20494">
            <v>612.30999999999995</v>
          </cell>
        </row>
        <row r="20495">
          <cell r="A20495" t="str">
            <v>I6086</v>
          </cell>
          <cell r="B20495" t="str">
            <v>TAMPA PRE-MOLDADA COM DOIS FUROS DE 0,60M, D = 3,16M</v>
          </cell>
          <cell r="C20495" t="str">
            <v>UN</v>
          </cell>
          <cell r="D20495">
            <v>882.81</v>
          </cell>
        </row>
        <row r="20496">
          <cell r="A20496" t="str">
            <v>I6087</v>
          </cell>
          <cell r="B20496" t="str">
            <v>TAMPA PRE-MOLDADA COM DOIS FUROS DE 0,60M, D = 3,66M</v>
          </cell>
          <cell r="C20496" t="str">
            <v>UN</v>
          </cell>
          <cell r="D20496">
            <v>1500.08</v>
          </cell>
        </row>
        <row r="20497">
          <cell r="A20497" t="str">
            <v>I6088</v>
          </cell>
          <cell r="B20497" t="str">
            <v>TAMPA PRE-MOLDADA COM TRES FUROS DE 0,60M, D = 2,16M</v>
          </cell>
          <cell r="C20497" t="str">
            <v>UN</v>
          </cell>
          <cell r="D20497">
            <v>427.95</v>
          </cell>
        </row>
        <row r="20498">
          <cell r="A20498" t="str">
            <v>I6089</v>
          </cell>
          <cell r="B20498" t="str">
            <v>TAMPA PRE-MOLDADA COM TRES FUROS DE 0,60M, D = 2,66M</v>
          </cell>
          <cell r="C20498" t="str">
            <v>UN</v>
          </cell>
          <cell r="D20498">
            <v>608.73</v>
          </cell>
        </row>
        <row r="20499">
          <cell r="A20499" t="str">
            <v>I6090</v>
          </cell>
          <cell r="B20499" t="str">
            <v>TAMPA PRE-MOLDADA COM TRES FUROS DE 0,60M, D = 3,16M</v>
          </cell>
          <cell r="C20499" t="str">
            <v>UN</v>
          </cell>
          <cell r="D20499">
            <v>885.87</v>
          </cell>
        </row>
        <row r="20500">
          <cell r="A20500" t="str">
            <v>I6091</v>
          </cell>
          <cell r="B20500" t="str">
            <v>TAMPA PRE-MOLDADA COM TRES FUROS DE 0,60M, D = 3,66M</v>
          </cell>
          <cell r="C20500" t="str">
            <v>UN</v>
          </cell>
          <cell r="D20500">
            <v>1515.21</v>
          </cell>
        </row>
        <row r="20501">
          <cell r="A20501" t="str">
            <v>I6413</v>
          </cell>
          <cell r="B20501" t="str">
            <v>TAMPA PRÉ-MOLDADA D=4,24m h=12cm</v>
          </cell>
          <cell r="C20501" t="str">
            <v>UN</v>
          </cell>
          <cell r="D20501">
            <v>1883.57</v>
          </cell>
        </row>
        <row r="20502">
          <cell r="A20502" t="str">
            <v>I6412</v>
          </cell>
          <cell r="B20502" t="str">
            <v>TAMPA PRÉ-MOLDADA D=5,30m h=12cm</v>
          </cell>
          <cell r="C20502" t="str">
            <v>UN</v>
          </cell>
          <cell r="D20502">
            <v>2944.44</v>
          </cell>
        </row>
        <row r="20503">
          <cell r="A20503" t="str">
            <v>I7965</v>
          </cell>
          <cell r="B20503" t="str">
            <v>TAMPA PRE-MOLDADA DE CONCRETO P/ FOSSA E SUMIDOURO DE  D=1,20M,E=0,10M</v>
          </cell>
          <cell r="C20503" t="str">
            <v>UN</v>
          </cell>
          <cell r="D20503">
            <v>128.66999999999999</v>
          </cell>
        </row>
        <row r="20504">
          <cell r="A20504" t="str">
            <v>I6095</v>
          </cell>
          <cell r="B20504" t="str">
            <v>TAMPA PRE-MOLDADA DE CONCRETO, D = 0,70X0,05M</v>
          </cell>
          <cell r="C20504" t="str">
            <v>UN</v>
          </cell>
          <cell r="D20504">
            <v>31.08</v>
          </cell>
        </row>
        <row r="20505">
          <cell r="A20505" t="str">
            <v>I6094</v>
          </cell>
          <cell r="B20505" t="str">
            <v>TAMPA PRE-MOLDADA DE CONCRETO, D = 0.60X0,05M</v>
          </cell>
          <cell r="C20505" t="str">
            <v>UN</v>
          </cell>
          <cell r="D20505">
            <v>28.64</v>
          </cell>
        </row>
        <row r="20506">
          <cell r="A20506" t="str">
            <v>I6096</v>
          </cell>
          <cell r="B20506" t="str">
            <v>TAMPA PRE-MOLDADA DE CONCRETO, D = 1,00X0,05M</v>
          </cell>
          <cell r="C20506" t="str">
            <v>UN</v>
          </cell>
          <cell r="D20506">
            <v>70.02</v>
          </cell>
        </row>
        <row r="20507">
          <cell r="A20507" t="str">
            <v>I6093</v>
          </cell>
          <cell r="B20507" t="str">
            <v>TAMPA PRE-MOLDADE DE CONCRETO, D = 0,50X0,05M</v>
          </cell>
          <cell r="C20507" t="str">
            <v>UN</v>
          </cell>
          <cell r="D20507">
            <v>27.08</v>
          </cell>
        </row>
        <row r="20508">
          <cell r="A20508" t="str">
            <v>I1927</v>
          </cell>
          <cell r="B20508" t="str">
            <v>TAMPÃO AÇO GALVANIZADO (25MM) 1'</v>
          </cell>
          <cell r="C20508" t="str">
            <v>UN</v>
          </cell>
          <cell r="D20508">
            <v>4.4000000000000004</v>
          </cell>
        </row>
        <row r="20509">
          <cell r="A20509" t="str">
            <v>I1928</v>
          </cell>
          <cell r="B20509" t="str">
            <v>TAMPÃO AÇO GALVANIZADO (32MM) 1 1/4'</v>
          </cell>
          <cell r="C20509" t="str">
            <v>UN</v>
          </cell>
          <cell r="D20509">
            <v>6.3</v>
          </cell>
        </row>
        <row r="20510">
          <cell r="A20510" t="str">
            <v>I1929</v>
          </cell>
          <cell r="B20510" t="str">
            <v>TAMPÃO AÇO GALVANIZADO 100MM (4')</v>
          </cell>
          <cell r="C20510" t="str">
            <v>UN</v>
          </cell>
          <cell r="D20510">
            <v>24.33</v>
          </cell>
        </row>
        <row r="20511">
          <cell r="A20511" t="str">
            <v>I1930</v>
          </cell>
          <cell r="B20511" t="str">
            <v>TAMPÃO AÇO GALVANIZADO 65MM (2 1/2')</v>
          </cell>
          <cell r="C20511" t="str">
            <v>UN</v>
          </cell>
          <cell r="D20511">
            <v>13.6</v>
          </cell>
        </row>
        <row r="20512">
          <cell r="A20512" t="str">
            <v>I3071</v>
          </cell>
          <cell r="B20512" t="str">
            <v>TAMPÃO COMPLETO P/ TIL DN 100</v>
          </cell>
          <cell r="C20512" t="str">
            <v>UN</v>
          </cell>
          <cell r="D20512">
            <v>44.68</v>
          </cell>
        </row>
        <row r="20513">
          <cell r="A20513" t="str">
            <v>I3072</v>
          </cell>
          <cell r="B20513" t="str">
            <v>TAMPÃO COMPLETO P/ TIL DN 125</v>
          </cell>
          <cell r="C20513" t="str">
            <v>UN</v>
          </cell>
          <cell r="D20513">
            <v>17.600000000000001</v>
          </cell>
        </row>
        <row r="20514">
          <cell r="A20514" t="str">
            <v>I3073</v>
          </cell>
          <cell r="B20514" t="str">
            <v>TAMPÃO COMPLETO P/ TIL DN 150</v>
          </cell>
          <cell r="C20514" t="str">
            <v>UN</v>
          </cell>
          <cell r="D20514">
            <v>84.16</v>
          </cell>
        </row>
        <row r="20515">
          <cell r="A20515" t="str">
            <v>I3074</v>
          </cell>
          <cell r="B20515" t="str">
            <v>TAMPÃO COMPLETO P/ TIL DN 200</v>
          </cell>
          <cell r="C20515" t="str">
            <v>UN</v>
          </cell>
          <cell r="D20515">
            <v>110.56</v>
          </cell>
        </row>
        <row r="20516">
          <cell r="A20516" t="str">
            <v>I7598</v>
          </cell>
          <cell r="B20516" t="str">
            <v>TAMPÃO COMPLETO P/ TIL DN 250</v>
          </cell>
          <cell r="C20516" t="str">
            <v>UN</v>
          </cell>
          <cell r="D20516">
            <v>217.23</v>
          </cell>
        </row>
        <row r="20517">
          <cell r="A20517" t="str">
            <v>I3075</v>
          </cell>
          <cell r="B20517" t="str">
            <v>TAMPÃO DE FoFo DÚCTIL DN 600mm CL-300 PADRÃO CAGECE</v>
          </cell>
          <cell r="C20517" t="str">
            <v>UN</v>
          </cell>
          <cell r="D20517">
            <v>642.76</v>
          </cell>
        </row>
        <row r="20518">
          <cell r="A20518" t="str">
            <v>I8450</v>
          </cell>
          <cell r="B20518" t="str">
            <v>TAMPÃO DE FoFo DÚCTIL DN 600mm CL-400 PADRÃO CAGECE</v>
          </cell>
          <cell r="C20518" t="str">
            <v>UN</v>
          </cell>
          <cell r="D20518">
            <v>425</v>
          </cell>
        </row>
        <row r="20519">
          <cell r="A20519" t="str">
            <v>I1931</v>
          </cell>
          <cell r="B20519" t="str">
            <v>TAMPÃO FERRO FUNDIDO PARA POÇO DE VISITA T-170</v>
          </cell>
          <cell r="C20519" t="str">
            <v>UN</v>
          </cell>
          <cell r="D20519">
            <v>388.48</v>
          </cell>
        </row>
        <row r="20520">
          <cell r="A20520" t="str">
            <v>I1932</v>
          </cell>
          <cell r="B20520" t="str">
            <v>TAMPÃO FIBROCIMENTO (CANALETE 90)</v>
          </cell>
          <cell r="C20520" t="str">
            <v>UN</v>
          </cell>
          <cell r="D20520">
            <v>22.41</v>
          </cell>
        </row>
        <row r="20521">
          <cell r="A20521" t="str">
            <v>I1933</v>
          </cell>
          <cell r="B20521" t="str">
            <v>TAMPÃO FIBROCIMENTO (KALHETA DELTA)</v>
          </cell>
          <cell r="C20521" t="str">
            <v>UN</v>
          </cell>
          <cell r="D20521">
            <v>15.56</v>
          </cell>
        </row>
        <row r="20522">
          <cell r="A20522" t="str">
            <v>I1934</v>
          </cell>
          <cell r="B20522" t="str">
            <v>TAMPÃO FIBROCIMENTO (KALHETÃO)</v>
          </cell>
          <cell r="C20522" t="str">
            <v>UN</v>
          </cell>
          <cell r="D20522">
            <v>22.49</v>
          </cell>
        </row>
        <row r="20523">
          <cell r="A20523" t="str">
            <v>I3077</v>
          </cell>
          <cell r="B20523" t="str">
            <v>TAMPÃO FoFo D=200 x 200mm PARA LIGAÇÃO ESGOTO</v>
          </cell>
          <cell r="C20523" t="str">
            <v>UN</v>
          </cell>
          <cell r="D20523">
            <v>78.790000000000006</v>
          </cell>
        </row>
        <row r="20524">
          <cell r="A20524" t="str">
            <v>I3076</v>
          </cell>
          <cell r="B20524" t="str">
            <v>TAMPÃO FoFo DÚCTIL DN 600 CL-300, DISPOS. ANTI-ROUBO</v>
          </cell>
          <cell r="C20524" t="str">
            <v>UN</v>
          </cell>
          <cell r="D20524">
            <v>880.62</v>
          </cell>
        </row>
        <row r="20525">
          <cell r="A20525" t="str">
            <v>I2432</v>
          </cell>
          <cell r="B20525" t="str">
            <v>TAMPÃO FoFo/CONCRETO PARA LIGAÇÃO ESGOTO</v>
          </cell>
          <cell r="C20525" t="str">
            <v>UN</v>
          </cell>
          <cell r="D20525">
            <v>273.02</v>
          </cell>
        </row>
        <row r="20526">
          <cell r="A20526" t="str">
            <v>I1926</v>
          </cell>
          <cell r="B20526" t="str">
            <v>TAMPO DE AÇO INOX P/ BANCADAS</v>
          </cell>
          <cell r="C20526" t="str">
            <v>M2</v>
          </cell>
          <cell r="D20526">
            <v>249.9</v>
          </cell>
        </row>
        <row r="20527">
          <cell r="A20527" t="str">
            <v>I1935</v>
          </cell>
          <cell r="B20527" t="str">
            <v>TANQUE DE AÇO INOXIDÁVEL</v>
          </cell>
          <cell r="C20527" t="str">
            <v>UN</v>
          </cell>
          <cell r="D20527">
            <v>387</v>
          </cell>
        </row>
        <row r="20528">
          <cell r="A20528" t="str">
            <v>I1936</v>
          </cell>
          <cell r="B20528" t="str">
            <v>TANQUE DE CONCRETO 80X70CM</v>
          </cell>
          <cell r="C20528" t="str">
            <v>UN</v>
          </cell>
          <cell r="D20528">
            <v>69.900000000000006</v>
          </cell>
        </row>
        <row r="20529">
          <cell r="A20529" t="str">
            <v>I8375</v>
          </cell>
          <cell r="B20529" t="str">
            <v>TANQUE DE CONTATO CAPACIDADE DE 0,77M³ DN 0,70M ALTURA 2,20, FABRICADO EM FIBRA DE VIDRO, COMPLETO</v>
          </cell>
          <cell r="C20529" t="str">
            <v>UN</v>
          </cell>
          <cell r="D20529">
            <v>2113.87</v>
          </cell>
        </row>
        <row r="20530">
          <cell r="A20530" t="str">
            <v>I8376</v>
          </cell>
          <cell r="B20530" t="str">
            <v>TANQUE DE CONTATO CAPACIDADE DE 1,81M³ DN 1,00M ALTURA 2,50, FABRICADO EM FIBRA DE VIDRO, COMPLETO</v>
          </cell>
          <cell r="C20530" t="str">
            <v>UN</v>
          </cell>
          <cell r="D20530">
            <v>3085.5</v>
          </cell>
        </row>
        <row r="20531">
          <cell r="A20531" t="str">
            <v>I8380</v>
          </cell>
          <cell r="B20531" t="str">
            <v>TANQUE DE CONTATO CAPACIDADE DE 11,29M³ DN 2,50M ALTURA 2,50, FABRICADO EM FIBRA DE VIDRO, COMPLETO</v>
          </cell>
          <cell r="C20531" t="str">
            <v>UN</v>
          </cell>
          <cell r="D20531">
            <v>19879.09</v>
          </cell>
        </row>
        <row r="20532">
          <cell r="A20532" t="str">
            <v>I8381</v>
          </cell>
          <cell r="B20532" t="str">
            <v>TANQUE DE CONTATO CAPACIDADE DE 16,26M³ DN 3,00M ALTURA 2,50, FABRICADO EM FIBRA DE VIDRO, COMPLETO</v>
          </cell>
          <cell r="C20532" t="str">
            <v>UN</v>
          </cell>
          <cell r="D20532">
            <v>27745.3</v>
          </cell>
        </row>
        <row r="20533">
          <cell r="A20533" t="str">
            <v>I8377</v>
          </cell>
          <cell r="B20533" t="str">
            <v>TANQUE DE CONTATO CAPACIDADE DE 2,60M³ DN 1,20M ALTURA 2,50, FABRICADO EM FIBRA DE VIDRO, COMPLETO</v>
          </cell>
          <cell r="C20533" t="str">
            <v>UN</v>
          </cell>
          <cell r="D20533">
            <v>7084.55</v>
          </cell>
        </row>
        <row r="20534">
          <cell r="A20534" t="str">
            <v>I8382</v>
          </cell>
          <cell r="B20534" t="str">
            <v>TANQUE DE CONTATO CAPACIDADE DE 22,13M³ DN 3,50M ALTURA 2,50, FABRICADO EM FIBRA DE VIDRO, COMPLETO</v>
          </cell>
          <cell r="C20534" t="str">
            <v>UN</v>
          </cell>
          <cell r="D20534">
            <v>36647.269999999997</v>
          </cell>
        </row>
        <row r="20535">
          <cell r="A20535" t="str">
            <v>I8378</v>
          </cell>
          <cell r="B20535" t="str">
            <v>TANQUE DE CONTATO CAPACIDADE DE 4,06M³ DN 1,50M ALTURA 2,50, FABRICADO EM FIBRA DE VIDRO, COMPLETO</v>
          </cell>
          <cell r="C20535" t="str">
            <v>UN</v>
          </cell>
          <cell r="D20535">
            <v>10451.98</v>
          </cell>
        </row>
        <row r="20536">
          <cell r="A20536" t="str">
            <v>I8379</v>
          </cell>
          <cell r="B20536" t="str">
            <v>TANQUE DE CONTATO CAPACIDADE DE 7,23M³ DN 2,00M ALTURA 2,50, FABRICADO EM FIBRA DE VIDRO, COMPLETO</v>
          </cell>
          <cell r="C20536" t="str">
            <v>UN</v>
          </cell>
          <cell r="D20536">
            <v>12804.22</v>
          </cell>
        </row>
        <row r="20537">
          <cell r="A20537" t="str">
            <v>I2652</v>
          </cell>
          <cell r="B20537" t="str">
            <v>TANQUE DE ESTOCAGEM DE ASFALTO</v>
          </cell>
          <cell r="C20537" t="str">
            <v>UN</v>
          </cell>
          <cell r="D20537">
            <v>54443</v>
          </cell>
        </row>
        <row r="20538">
          <cell r="A20538" t="str">
            <v>I0661</v>
          </cell>
          <cell r="B20538" t="str">
            <v>TANQUE DE ESTOCAGEM DE ASFALTO (CHI)</v>
          </cell>
          <cell r="C20538" t="str">
            <v>H</v>
          </cell>
          <cell r="D20538">
            <v>1.7718750000000001</v>
          </cell>
        </row>
        <row r="20539">
          <cell r="A20539" t="str">
            <v>I0774</v>
          </cell>
          <cell r="B20539" t="str">
            <v>TANQUE DE ESTOCAGEM DE ASFALTO (CHP)</v>
          </cell>
          <cell r="C20539" t="str">
            <v>H</v>
          </cell>
          <cell r="D20539">
            <v>6.5296874999999996</v>
          </cell>
        </row>
        <row r="20540">
          <cell r="A20540" t="str">
            <v>I2497</v>
          </cell>
          <cell r="B20540" t="str">
            <v>TANQUE DE LAVAR CIMENTO (1,00x0,50)m C/TANQUE (0,45x0,45x0,25)m  (PADRÃO POPULAR)</v>
          </cell>
          <cell r="C20540" t="str">
            <v>UN</v>
          </cell>
          <cell r="D20540">
            <v>29.6</v>
          </cell>
        </row>
        <row r="20541">
          <cell r="A20541" t="str">
            <v>I1937</v>
          </cell>
          <cell r="B20541" t="str">
            <v>TANQUE DE LOUÇA BRANCA COM COLUNA</v>
          </cell>
          <cell r="C20541" t="str">
            <v>UN</v>
          </cell>
          <cell r="D20541">
            <v>179.9</v>
          </cell>
        </row>
        <row r="20542">
          <cell r="A20542" t="str">
            <v>I6236</v>
          </cell>
          <cell r="B20542" t="str">
            <v>TANQUE EM CONCRETO CAP 150L C/ SUPORTE DE APOIO (PADRÃO FUNASA)</v>
          </cell>
          <cell r="C20542" t="str">
            <v>UN</v>
          </cell>
          <cell r="D20542">
            <v>34.65</v>
          </cell>
        </row>
        <row r="20543">
          <cell r="A20543" t="str">
            <v>I8905</v>
          </cell>
          <cell r="B20543" t="str">
            <v>TANQUE HIDROPNEUMÁTICO C/ CAP. 4500L</v>
          </cell>
          <cell r="C20543" t="str">
            <v>UN</v>
          </cell>
          <cell r="D20543">
            <v>108916.44</v>
          </cell>
        </row>
        <row r="20544">
          <cell r="A20544" t="str">
            <v>I8903</v>
          </cell>
          <cell r="B20544" t="str">
            <v>TANQUE HIDROPNEUMÁTICO C/CAP 1000L</v>
          </cell>
          <cell r="C20544" t="str">
            <v>UN</v>
          </cell>
          <cell r="D20544">
            <v>70250</v>
          </cell>
        </row>
        <row r="20545">
          <cell r="A20545" t="str">
            <v>I8904</v>
          </cell>
          <cell r="B20545" t="str">
            <v>TANQUE HIDROPNEUMÁTICO C/CAP 3500L</v>
          </cell>
          <cell r="C20545" t="str">
            <v>UN</v>
          </cell>
          <cell r="D20545">
            <v>103350</v>
          </cell>
        </row>
        <row r="20546">
          <cell r="A20546" t="str">
            <v>I8902</v>
          </cell>
          <cell r="B20546" t="str">
            <v>TANQUE HIDROPNEUMÁTICO C/CAP 500L</v>
          </cell>
          <cell r="C20546" t="str">
            <v>UN</v>
          </cell>
          <cell r="D20546">
            <v>42880</v>
          </cell>
        </row>
        <row r="20547">
          <cell r="A20547" t="str">
            <v>I6749</v>
          </cell>
          <cell r="B20547" t="str">
            <v xml:space="preserve">TANQUE LAVANDERIA DE AÇO INOX C/ CUBA E ESFREGADOR DIMENSÃO </v>
          </cell>
          <cell r="C20547" t="str">
            <v>UN</v>
          </cell>
          <cell r="D20547">
            <v>708.27</v>
          </cell>
        </row>
        <row r="20549">
          <cell r="B20549" t="str">
            <v>1200X600X200MM</v>
          </cell>
        </row>
        <row r="20550">
          <cell r="A20550" t="str">
            <v>I8251</v>
          </cell>
          <cell r="B20550" t="str">
            <v>TANQUE P/ RECOLHIMENTO DE ÓLEO EM ALVENARIA</v>
          </cell>
          <cell r="C20550" t="str">
            <v>UN</v>
          </cell>
          <cell r="D20550">
            <v>2275.63</v>
          </cell>
        </row>
        <row r="20551">
          <cell r="A20551" t="str">
            <v>I1938</v>
          </cell>
          <cell r="B20551" t="str">
            <v>TAPETE TIPO TABACOW, DE 6MM A 10MM (COLOCADO)</v>
          </cell>
          <cell r="C20551" t="str">
            <v>M2</v>
          </cell>
          <cell r="D20551">
            <v>61.7</v>
          </cell>
        </row>
        <row r="20552">
          <cell r="A20552" t="str">
            <v>I1939</v>
          </cell>
          <cell r="B20552" t="str">
            <v>TAPETE TIPO TABACOW,ATE 6MM (COLOCADO)</v>
          </cell>
          <cell r="C20552" t="str">
            <v>M2</v>
          </cell>
          <cell r="D20552">
            <v>40.340000000000003</v>
          </cell>
        </row>
        <row r="20553">
          <cell r="A20553" t="str">
            <v>I1940</v>
          </cell>
          <cell r="B20553" t="str">
            <v>TAQUEIRO</v>
          </cell>
          <cell r="C20553" t="str">
            <v>H</v>
          </cell>
          <cell r="D20553">
            <v>6.49</v>
          </cell>
        </row>
        <row r="20554">
          <cell r="A20554" t="str">
            <v>I1941</v>
          </cell>
          <cell r="B20554" t="str">
            <v>TARGETA CROMADA P/JANELAS VENEZIANA</v>
          </cell>
          <cell r="C20554" t="str">
            <v>UN</v>
          </cell>
          <cell r="D20554">
            <v>3</v>
          </cell>
        </row>
        <row r="20555">
          <cell r="A20555" t="str">
            <v>I2433</v>
          </cell>
          <cell r="B20555" t="str">
            <v>TARGETA DE FERRO 2"</v>
          </cell>
          <cell r="C20555" t="str">
            <v>UN</v>
          </cell>
          <cell r="D20555">
            <v>3.9001999999999999</v>
          </cell>
        </row>
        <row r="20556">
          <cell r="A20556" t="str">
            <v>I1942</v>
          </cell>
          <cell r="B20556" t="str">
            <v>TARGETA LIVRE-OCUPADO 60X65MM-FAMA 1260/L.F.719-AE</v>
          </cell>
          <cell r="C20556" t="str">
            <v>UN</v>
          </cell>
          <cell r="D20556">
            <v>23.15</v>
          </cell>
        </row>
        <row r="20557">
          <cell r="A20557" t="str">
            <v>I2539</v>
          </cell>
          <cell r="B20557" t="str">
            <v>TARTARUGAS PARA SINALIZAÇÃO</v>
          </cell>
          <cell r="C20557" t="str">
            <v>UN</v>
          </cell>
          <cell r="D20557">
            <v>22.53</v>
          </cell>
        </row>
        <row r="20558">
          <cell r="A20558" t="str">
            <v>I3033</v>
          </cell>
          <cell r="B20558" t="str">
            <v>TE 90 DE REDUÇÃO OCRE BBB - JE DN 200 x150</v>
          </cell>
          <cell r="C20558" t="str">
            <v>UN</v>
          </cell>
          <cell r="D20558">
            <v>102.95</v>
          </cell>
        </row>
        <row r="20559">
          <cell r="A20559" t="str">
            <v>I3034</v>
          </cell>
          <cell r="B20559" t="str">
            <v>TE 90 DE REDUÇÃO OCRE BBB - JE DN 250 x150</v>
          </cell>
          <cell r="C20559" t="str">
            <v>UN</v>
          </cell>
          <cell r="D20559">
            <v>155.16</v>
          </cell>
        </row>
        <row r="20560">
          <cell r="A20560" t="str">
            <v>I8025</v>
          </cell>
          <cell r="B20560" t="str">
            <v>TÊ 90 DE REDUÇÃO OCRE BBB - JE DN 300 x 150</v>
          </cell>
          <cell r="C20560" t="str">
            <v>UN</v>
          </cell>
          <cell r="D20560">
            <v>237.16</v>
          </cell>
        </row>
        <row r="20561">
          <cell r="A20561" t="str">
            <v>I6911</v>
          </cell>
          <cell r="B20561" t="str">
            <v>TE 90° DE REDUÇÃO OCRE BBB - JEI DN 200 x 150</v>
          </cell>
          <cell r="C20561" t="str">
            <v>UN</v>
          </cell>
          <cell r="D20561">
            <v>211.55</v>
          </cell>
        </row>
        <row r="20562">
          <cell r="A20562" t="str">
            <v>I6912</v>
          </cell>
          <cell r="B20562" t="str">
            <v>TE 90° DE REDUÇÃO OCRE BBB - JEI DN 250 x 150</v>
          </cell>
          <cell r="C20562" t="str">
            <v>UN</v>
          </cell>
          <cell r="D20562">
            <v>315.57</v>
          </cell>
        </row>
        <row r="20563">
          <cell r="A20563" t="str">
            <v>I3036</v>
          </cell>
          <cell r="B20563" t="str">
            <v>TE 90 OCRE BBB - JE DN 100</v>
          </cell>
          <cell r="C20563" t="str">
            <v>UN</v>
          </cell>
          <cell r="D20563">
            <v>45.74</v>
          </cell>
        </row>
        <row r="20564">
          <cell r="A20564" t="str">
            <v>I3037</v>
          </cell>
          <cell r="B20564" t="str">
            <v>TE 90 OCRE BBB - JE DN 125</v>
          </cell>
          <cell r="C20564" t="str">
            <v>UN</v>
          </cell>
          <cell r="D20564">
            <v>24.43</v>
          </cell>
        </row>
        <row r="20565">
          <cell r="A20565" t="str">
            <v>I3038</v>
          </cell>
          <cell r="B20565" t="str">
            <v>TE 90 OCRE BBB - JE DN 150</v>
          </cell>
          <cell r="C20565" t="str">
            <v>UN</v>
          </cell>
          <cell r="D20565">
            <v>206.94</v>
          </cell>
        </row>
        <row r="20566">
          <cell r="A20566" t="str">
            <v>I3039</v>
          </cell>
          <cell r="B20566" t="str">
            <v>TE 90 OCRE BBB - JE DN 200</v>
          </cell>
          <cell r="C20566" t="str">
            <v>UN</v>
          </cell>
          <cell r="D20566">
            <v>172.84</v>
          </cell>
        </row>
        <row r="20567">
          <cell r="A20567" t="str">
            <v>I3040</v>
          </cell>
          <cell r="B20567" t="str">
            <v>TE 90 OCRE BBB - JE DN 250</v>
          </cell>
          <cell r="C20567" t="str">
            <v>UN</v>
          </cell>
          <cell r="D20567">
            <v>227.83</v>
          </cell>
        </row>
        <row r="20568">
          <cell r="A20568" t="str">
            <v>I3041</v>
          </cell>
          <cell r="B20568" t="str">
            <v>TE 90 OCRE BBB - JE DN 300</v>
          </cell>
          <cell r="C20568" t="str">
            <v>UN</v>
          </cell>
          <cell r="D20568">
            <v>429.22</v>
          </cell>
        </row>
        <row r="20569">
          <cell r="A20569" t="str">
            <v>I3042</v>
          </cell>
          <cell r="B20569" t="str">
            <v>TE 90 OCRE BBB - JE DN 400</v>
          </cell>
          <cell r="C20569" t="str">
            <v>UN</v>
          </cell>
          <cell r="D20569">
            <v>859.88</v>
          </cell>
        </row>
        <row r="20570">
          <cell r="A20570" t="str">
            <v>I6913</v>
          </cell>
          <cell r="B20570" t="str">
            <v>TE 90° OCRE BBB - JEI DN 100</v>
          </cell>
          <cell r="C20570" t="str">
            <v>UN</v>
          </cell>
          <cell r="D20570">
            <v>101.88</v>
          </cell>
        </row>
        <row r="20571">
          <cell r="A20571" t="str">
            <v>I6914</v>
          </cell>
          <cell r="B20571" t="str">
            <v>TE 90° OCRE BBB - JEI DN 150</v>
          </cell>
          <cell r="C20571" t="str">
            <v>UN</v>
          </cell>
          <cell r="D20571">
            <v>144.26</v>
          </cell>
        </row>
        <row r="20572">
          <cell r="A20572" t="str">
            <v>I6915</v>
          </cell>
          <cell r="B20572" t="str">
            <v>TE 90° OCRE BBB - JEI DN 200</v>
          </cell>
          <cell r="C20572" t="str">
            <v>UN</v>
          </cell>
          <cell r="D20572">
            <v>220.22</v>
          </cell>
        </row>
        <row r="20573">
          <cell r="A20573" t="str">
            <v>I6916</v>
          </cell>
          <cell r="B20573" t="str">
            <v>TE 90° OCRE BBB - JEI DN 250</v>
          </cell>
          <cell r="C20573" t="str">
            <v>UN</v>
          </cell>
          <cell r="D20573">
            <v>777.68</v>
          </cell>
        </row>
        <row r="20574">
          <cell r="A20574" t="str">
            <v>I6917</v>
          </cell>
          <cell r="B20574" t="str">
            <v>TE 90° OCRE BBB - JEI DN 300</v>
          </cell>
          <cell r="C20574" t="str">
            <v>UN</v>
          </cell>
          <cell r="D20574">
            <v>964.23</v>
          </cell>
        </row>
        <row r="20575">
          <cell r="A20575" t="str">
            <v>I6918</v>
          </cell>
          <cell r="B20575" t="str">
            <v>TE 90° OCRE BBB - JEI DN 400</v>
          </cell>
          <cell r="C20575" t="str">
            <v>UN</v>
          </cell>
          <cell r="D20575">
            <v>1737.54</v>
          </cell>
        </row>
        <row r="20576">
          <cell r="A20576" t="str">
            <v>I3035</v>
          </cell>
          <cell r="B20576" t="str">
            <v>TE 90 OCRE BBP INJETADO DN 100</v>
          </cell>
          <cell r="C20576" t="str">
            <v>UN</v>
          </cell>
          <cell r="D20576">
            <v>14.25</v>
          </cell>
        </row>
        <row r="20577">
          <cell r="A20577" t="str">
            <v>I6919</v>
          </cell>
          <cell r="B20577" t="str">
            <v>TE 90° OCRE BBP JEI INJETADO DN 100</v>
          </cell>
          <cell r="C20577" t="str">
            <v>UN</v>
          </cell>
          <cell r="D20577">
            <v>26.26</v>
          </cell>
        </row>
        <row r="20578">
          <cell r="A20578" t="str">
            <v>I6910</v>
          </cell>
          <cell r="B20578" t="str">
            <v>TE 90° PVC PBS COM BOLSAS DN 150</v>
          </cell>
          <cell r="C20578" t="str">
            <v>UN</v>
          </cell>
          <cell r="D20578">
            <v>544.91999999999996</v>
          </cell>
        </row>
        <row r="20579">
          <cell r="A20579" t="str">
            <v>I6765</v>
          </cell>
          <cell r="B20579" t="str">
            <v>TE AÇO ASTM  A-120 ROSCÁVEL DE 100mm (4")</v>
          </cell>
          <cell r="C20579" t="str">
            <v>UN</v>
          </cell>
          <cell r="D20579">
            <v>118</v>
          </cell>
        </row>
        <row r="20580">
          <cell r="A20580" t="str">
            <v>I6760</v>
          </cell>
          <cell r="B20580" t="str">
            <v>TE AÇO ASTM  A-120 ROSCÁVEL DE 25mm (1")</v>
          </cell>
          <cell r="C20580" t="str">
            <v>UN</v>
          </cell>
          <cell r="D20580">
            <v>3.8</v>
          </cell>
        </row>
        <row r="20581">
          <cell r="A20581" t="str">
            <v>I6761</v>
          </cell>
          <cell r="B20581" t="str">
            <v>TE AÇO ASTM  A-120 ROSCÁVEL DE 32mm (1 1/4")</v>
          </cell>
          <cell r="C20581" t="str">
            <v>UN</v>
          </cell>
          <cell r="D20581">
            <v>4.2699999999999996</v>
          </cell>
        </row>
        <row r="20582">
          <cell r="A20582" t="str">
            <v>I6762</v>
          </cell>
          <cell r="B20582" t="str">
            <v>TE AÇO ASTM  A-120 ROSCÁVEL DE 40mm (1 1/2")</v>
          </cell>
          <cell r="C20582" t="str">
            <v>UN</v>
          </cell>
          <cell r="D20582">
            <v>5.3</v>
          </cell>
        </row>
        <row r="20583">
          <cell r="A20583" t="str">
            <v>I6763</v>
          </cell>
          <cell r="B20583" t="str">
            <v>TE AÇO ASTM  A-120 ROSCÁVEL DE 50mm (2")</v>
          </cell>
          <cell r="C20583" t="str">
            <v>UN</v>
          </cell>
          <cell r="D20583">
            <v>72.42</v>
          </cell>
        </row>
        <row r="20584">
          <cell r="A20584" t="str">
            <v>I6764</v>
          </cell>
          <cell r="B20584" t="str">
            <v>TE AÇO ASTM  A-120 ROSCÁVEL DE 80mm (3")</v>
          </cell>
          <cell r="C20584" t="str">
            <v>UN</v>
          </cell>
          <cell r="D20584">
            <v>97</v>
          </cell>
        </row>
        <row r="20585">
          <cell r="A20585" t="str">
            <v>I6759</v>
          </cell>
          <cell r="B20585" t="str">
            <v>TE AÇO ASTM A-120 ROSCÁVEL DE 20mm (3/4")</v>
          </cell>
          <cell r="C20585" t="str">
            <v>UN</v>
          </cell>
          <cell r="D20585">
            <v>3.2</v>
          </cell>
        </row>
        <row r="20586">
          <cell r="A20586" t="str">
            <v>I6390</v>
          </cell>
          <cell r="B20586" t="str">
            <v>TÊ AÇO CARBONO DN 6", PN 16 SOLDA</v>
          </cell>
          <cell r="C20586" t="str">
            <v>UN</v>
          </cell>
          <cell r="D20586">
            <v>432.58</v>
          </cell>
        </row>
        <row r="20587">
          <cell r="A20587" t="str">
            <v>I6266</v>
          </cell>
          <cell r="B20587" t="str">
            <v>TE AÇO GALVANIZADO C/ ROSCA DN 2"X1"</v>
          </cell>
          <cell r="C20587" t="str">
            <v>UN</v>
          </cell>
          <cell r="D20587">
            <v>23.42</v>
          </cell>
        </row>
        <row r="20588">
          <cell r="A20588" t="str">
            <v>I1945</v>
          </cell>
          <cell r="B20588" t="str">
            <v>TE AÇO GALVANIZADO DE 1 1/2'</v>
          </cell>
          <cell r="C20588" t="str">
            <v>UN</v>
          </cell>
          <cell r="D20588">
            <v>16</v>
          </cell>
        </row>
        <row r="20589">
          <cell r="A20589" t="str">
            <v>I1946</v>
          </cell>
          <cell r="B20589" t="str">
            <v>TE AÇO GALVANIZADO DE 1 1/4'</v>
          </cell>
          <cell r="C20589" t="str">
            <v>UN</v>
          </cell>
          <cell r="D20589">
            <v>13.67</v>
          </cell>
        </row>
        <row r="20590">
          <cell r="A20590" t="str">
            <v>I1947</v>
          </cell>
          <cell r="B20590" t="str">
            <v>TE AÇO GALVANIZADO DE 1'</v>
          </cell>
          <cell r="C20590" t="str">
            <v>UN</v>
          </cell>
          <cell r="D20590">
            <v>8</v>
          </cell>
        </row>
        <row r="20591">
          <cell r="A20591" t="str">
            <v>I1948</v>
          </cell>
          <cell r="B20591" t="str">
            <v>TE AÇO GALVANIZADO DE 1/2'</v>
          </cell>
          <cell r="C20591" t="str">
            <v>UN</v>
          </cell>
          <cell r="D20591">
            <v>3.37</v>
          </cell>
        </row>
        <row r="20592">
          <cell r="A20592" t="str">
            <v>I1949</v>
          </cell>
          <cell r="B20592" t="str">
            <v>TE AÇO GALVANIZADO DE 2 1/2'</v>
          </cell>
          <cell r="C20592" t="str">
            <v>UN</v>
          </cell>
          <cell r="D20592">
            <v>46.1</v>
          </cell>
        </row>
        <row r="20593">
          <cell r="A20593" t="str">
            <v>I1950</v>
          </cell>
          <cell r="B20593" t="str">
            <v>TE AÇO GALVANIZADO DE 2'</v>
          </cell>
          <cell r="C20593" t="str">
            <v>UN</v>
          </cell>
          <cell r="D20593">
            <v>29.4</v>
          </cell>
        </row>
        <row r="20594">
          <cell r="A20594" t="str">
            <v>I1951</v>
          </cell>
          <cell r="B20594" t="str">
            <v>TE AÇO GALVANIZADO DE 3'</v>
          </cell>
          <cell r="C20594" t="str">
            <v>UN</v>
          </cell>
          <cell r="D20594">
            <v>57</v>
          </cell>
        </row>
        <row r="20595">
          <cell r="A20595" t="str">
            <v>I1952</v>
          </cell>
          <cell r="B20595" t="str">
            <v>TE AÇO GALVANIZADO DE 3/4'</v>
          </cell>
          <cell r="C20595" t="str">
            <v>UN</v>
          </cell>
          <cell r="D20595">
            <v>5.3</v>
          </cell>
        </row>
        <row r="20596">
          <cell r="A20596" t="str">
            <v>I1953</v>
          </cell>
          <cell r="B20596" t="str">
            <v>TE AÇO GALVANIZADO DE 3/4X1/2'</v>
          </cell>
          <cell r="C20596" t="str">
            <v>UN</v>
          </cell>
          <cell r="D20596">
            <v>5.4</v>
          </cell>
        </row>
        <row r="20597">
          <cell r="A20597" t="str">
            <v>I1954</v>
          </cell>
          <cell r="B20597" t="str">
            <v>TE AÇO GALVANIZADO DE 4'</v>
          </cell>
          <cell r="C20597" t="str">
            <v>UN</v>
          </cell>
          <cell r="D20597">
            <v>113.33</v>
          </cell>
        </row>
        <row r="20598">
          <cell r="A20598" t="str">
            <v>I1955</v>
          </cell>
          <cell r="B20598" t="str">
            <v>TE AÇO GALVANIZADO DE 5'</v>
          </cell>
          <cell r="C20598" t="str">
            <v>UN</v>
          </cell>
          <cell r="D20598">
            <v>304.5</v>
          </cell>
        </row>
        <row r="20599">
          <cell r="A20599" t="str">
            <v>I1956</v>
          </cell>
          <cell r="B20599" t="str">
            <v>TE AÇO GALVANIZADO DE 6"</v>
          </cell>
          <cell r="C20599" t="str">
            <v>UN</v>
          </cell>
          <cell r="D20599">
            <v>304.5</v>
          </cell>
        </row>
        <row r="20600">
          <cell r="A20600" t="str">
            <v>I1958</v>
          </cell>
          <cell r="B20600" t="str">
            <v>TE C/INSPEÇÃO DE PVC DE 3'</v>
          </cell>
          <cell r="C20600" t="str">
            <v>UN</v>
          </cell>
          <cell r="D20600">
            <v>20.13</v>
          </cell>
        </row>
        <row r="20601">
          <cell r="A20601" t="str">
            <v>I1957</v>
          </cell>
          <cell r="B20601" t="str">
            <v>TE C/INSPECAO DE PVC DE 4'</v>
          </cell>
          <cell r="C20601" t="str">
            <v>UN</v>
          </cell>
          <cell r="D20601">
            <v>22.03</v>
          </cell>
        </row>
        <row r="20602">
          <cell r="A20602" t="str">
            <v>I1959</v>
          </cell>
          <cell r="B20602" t="str">
            <v>TE C/INSPEÇÃO DE PVC DE 6'</v>
          </cell>
          <cell r="C20602" t="str">
            <v>UN</v>
          </cell>
          <cell r="D20602">
            <v>132.69999999999999</v>
          </cell>
        </row>
        <row r="20603">
          <cell r="A20603" t="str">
            <v>I1960</v>
          </cell>
          <cell r="B20603" t="str">
            <v>TE COBRE/BRONZE DIAMETRO 104MM</v>
          </cell>
          <cell r="C20603" t="str">
            <v>UN</v>
          </cell>
          <cell r="D20603">
            <v>762.95</v>
          </cell>
        </row>
        <row r="20604">
          <cell r="A20604" t="str">
            <v>I1962</v>
          </cell>
          <cell r="B20604" t="str">
            <v>TE COBRE/BRONZE DIAMETRO 15MM</v>
          </cell>
          <cell r="C20604" t="str">
            <v>UN</v>
          </cell>
          <cell r="D20604">
            <v>3.7</v>
          </cell>
        </row>
        <row r="20605">
          <cell r="A20605" t="str">
            <v>I1963</v>
          </cell>
          <cell r="B20605" t="str">
            <v>TE COBRE/BRONZE DIAMETRO 22MM</v>
          </cell>
          <cell r="C20605" t="str">
            <v>UN</v>
          </cell>
          <cell r="D20605">
            <v>6.53</v>
          </cell>
        </row>
        <row r="20606">
          <cell r="A20606" t="str">
            <v>I1964</v>
          </cell>
          <cell r="B20606" t="str">
            <v>TE COBRE/BRONZE DIAMETRO 28MM</v>
          </cell>
          <cell r="C20606" t="str">
            <v>UN</v>
          </cell>
          <cell r="D20606">
            <v>13.4</v>
          </cell>
        </row>
        <row r="20607">
          <cell r="A20607" t="str">
            <v>I1965</v>
          </cell>
          <cell r="B20607" t="str">
            <v>TE COBRE/BRONZE DIAMETRO 35MM</v>
          </cell>
          <cell r="C20607" t="str">
            <v>UN</v>
          </cell>
          <cell r="D20607">
            <v>28.03</v>
          </cell>
        </row>
        <row r="20608">
          <cell r="A20608" t="str">
            <v>I1966</v>
          </cell>
          <cell r="B20608" t="str">
            <v>TE COBRE/BRONZE DIAMETRO 42MM</v>
          </cell>
          <cell r="C20608" t="str">
            <v>UN</v>
          </cell>
          <cell r="D20608">
            <v>44.57</v>
          </cell>
        </row>
        <row r="20609">
          <cell r="A20609" t="str">
            <v>I1967</v>
          </cell>
          <cell r="B20609" t="str">
            <v>TE COBRE/BRONZE DIAMETRO 54MM</v>
          </cell>
          <cell r="C20609" t="str">
            <v>UN</v>
          </cell>
          <cell r="D20609">
            <v>93.57</v>
          </cell>
        </row>
        <row r="20610">
          <cell r="A20610" t="str">
            <v>I1968</v>
          </cell>
          <cell r="B20610" t="str">
            <v>TE COBRE/BRONZE DIAMETRO 66MM</v>
          </cell>
          <cell r="C20610" t="str">
            <v>UN</v>
          </cell>
          <cell r="D20610">
            <v>223.06</v>
          </cell>
        </row>
        <row r="20611">
          <cell r="A20611" t="str">
            <v>I1961</v>
          </cell>
          <cell r="B20611" t="str">
            <v>TE COBRE/BRONZE DIAMETRO 79MM</v>
          </cell>
          <cell r="C20611" t="str">
            <v>UN</v>
          </cell>
          <cell r="D20611">
            <v>349</v>
          </cell>
        </row>
        <row r="20612">
          <cell r="A20612" t="str">
            <v>I1943</v>
          </cell>
          <cell r="B20612" t="str">
            <v>TE DE  PVC  AZUL SOLDAVEL C/ ROSCA METÁLICA 25 mm x 3/4"</v>
          </cell>
          <cell r="C20612" t="str">
            <v>UN</v>
          </cell>
          <cell r="D20612">
            <v>7.03</v>
          </cell>
        </row>
        <row r="20613">
          <cell r="A20613" t="str">
            <v>I1985</v>
          </cell>
          <cell r="B20613" t="str">
            <v>TE FERRO FUNDIDO - 100X100MM</v>
          </cell>
          <cell r="C20613" t="str">
            <v>UN</v>
          </cell>
          <cell r="D20613">
            <v>238.67</v>
          </cell>
        </row>
        <row r="20614">
          <cell r="A20614" t="str">
            <v>I1986</v>
          </cell>
          <cell r="B20614" t="str">
            <v>TE FERRO FUNDIDO - 100X50MM</v>
          </cell>
          <cell r="C20614" t="str">
            <v>UN</v>
          </cell>
          <cell r="D20614">
            <v>207.8</v>
          </cell>
        </row>
        <row r="20615">
          <cell r="A20615" t="str">
            <v>I1987</v>
          </cell>
          <cell r="B20615" t="str">
            <v>TE FERRO FUNDIDO - 100X75MM</v>
          </cell>
          <cell r="C20615" t="str">
            <v>UN</v>
          </cell>
          <cell r="D20615">
            <v>224.63</v>
          </cell>
        </row>
        <row r="20616">
          <cell r="A20616" t="str">
            <v>I1988</v>
          </cell>
          <cell r="B20616" t="str">
            <v>TE FERRO FUNDIDO - 150X100MM</v>
          </cell>
          <cell r="C20616" t="str">
            <v>UN</v>
          </cell>
          <cell r="D20616">
            <v>323.13</v>
          </cell>
        </row>
        <row r="20617">
          <cell r="A20617" t="str">
            <v>I1989</v>
          </cell>
          <cell r="B20617" t="str">
            <v>TE FERRO FUNDIDO - 150X150MM</v>
          </cell>
          <cell r="C20617" t="str">
            <v>UN</v>
          </cell>
          <cell r="D20617">
            <v>360.67</v>
          </cell>
        </row>
        <row r="20618">
          <cell r="A20618" t="str">
            <v>I1990</v>
          </cell>
          <cell r="B20618" t="str">
            <v>TE FERRO FUNDIDO - 50X50MM</v>
          </cell>
          <cell r="C20618" t="str">
            <v>UN</v>
          </cell>
          <cell r="D20618">
            <v>140.47</v>
          </cell>
        </row>
        <row r="20619">
          <cell r="A20619" t="str">
            <v>I1991</v>
          </cell>
          <cell r="B20619" t="str">
            <v>TE FERRO FUNDIDO - 75X50MM</v>
          </cell>
          <cell r="C20619" t="str">
            <v>UN</v>
          </cell>
          <cell r="D20619">
            <v>161.77000000000001</v>
          </cell>
        </row>
        <row r="20620">
          <cell r="A20620" t="str">
            <v>I1992</v>
          </cell>
          <cell r="B20620" t="str">
            <v>TE FERRO FUNDIDO - 75X75MM</v>
          </cell>
          <cell r="C20620" t="str">
            <v>UN</v>
          </cell>
          <cell r="D20620">
            <v>191.13</v>
          </cell>
        </row>
        <row r="20621">
          <cell r="A20621" t="str">
            <v>I3540</v>
          </cell>
          <cell r="B20621" t="str">
            <v>TE FoFo BBB JUNTA ELÁSTICA DN 100 x 100</v>
          </cell>
          <cell r="C20621" t="str">
            <v>UN</v>
          </cell>
          <cell r="D20621">
            <v>347.99</v>
          </cell>
        </row>
        <row r="20622">
          <cell r="A20622" t="str">
            <v>I3539</v>
          </cell>
          <cell r="B20622" t="str">
            <v>TE FoFo BBB JUNTA ELÁSTICA DN 100 x 75</v>
          </cell>
          <cell r="C20622" t="str">
            <v>UN</v>
          </cell>
          <cell r="D20622">
            <v>341.26</v>
          </cell>
        </row>
        <row r="20623">
          <cell r="A20623" t="str">
            <v>I7151</v>
          </cell>
          <cell r="B20623" t="str">
            <v>TE FoFo BBB JUNTA ELASTICA DN 100 x 80</v>
          </cell>
          <cell r="C20623" t="str">
            <v>UN</v>
          </cell>
          <cell r="D20623">
            <v>341.26</v>
          </cell>
        </row>
        <row r="20624">
          <cell r="A20624" t="str">
            <v>I3543</v>
          </cell>
          <cell r="B20624" t="str">
            <v>TE FoFo BBB JUNTA ELÁSTICA DN 150 x 100</v>
          </cell>
          <cell r="C20624" t="str">
            <v>UN</v>
          </cell>
          <cell r="D20624">
            <v>380.89</v>
          </cell>
        </row>
        <row r="20625">
          <cell r="A20625" t="str">
            <v>I3544</v>
          </cell>
          <cell r="B20625" t="str">
            <v>TE FoFo BBB JUNTA ELÁSTICA DN 150 x 150</v>
          </cell>
          <cell r="C20625" t="str">
            <v>UN</v>
          </cell>
          <cell r="D20625">
            <v>446.48</v>
          </cell>
        </row>
        <row r="20626">
          <cell r="A20626" t="str">
            <v>I3542</v>
          </cell>
          <cell r="B20626" t="str">
            <v>TE FoFo BBB JUNTA ELÁSTICA DN 150 x 75</v>
          </cell>
          <cell r="C20626" t="str">
            <v>UN</v>
          </cell>
          <cell r="D20626">
            <v>364.03</v>
          </cell>
        </row>
        <row r="20627">
          <cell r="A20627" t="str">
            <v>I7152</v>
          </cell>
          <cell r="B20627" t="str">
            <v>TE FoFo BBB JUNTA ELASTICA DN 150 x 80</v>
          </cell>
          <cell r="C20627" t="str">
            <v>UN</v>
          </cell>
          <cell r="D20627">
            <v>364.03</v>
          </cell>
        </row>
        <row r="20628">
          <cell r="A20628" t="str">
            <v>I3547</v>
          </cell>
          <cell r="B20628" t="str">
            <v>TE FoFo BBB JUNTA ELÁSTICA DN 200 x 100</v>
          </cell>
          <cell r="C20628" t="str">
            <v>UN</v>
          </cell>
          <cell r="D20628">
            <v>763.76</v>
          </cell>
        </row>
        <row r="20629">
          <cell r="A20629" t="str">
            <v>I7153</v>
          </cell>
          <cell r="B20629" t="str">
            <v>TE FoFo BBB JUNTA ELASTICA DN 200 x 150</v>
          </cell>
          <cell r="C20629" t="str">
            <v>UN</v>
          </cell>
          <cell r="D20629">
            <v>780.93</v>
          </cell>
        </row>
        <row r="20630">
          <cell r="A20630" t="str">
            <v>I3548</v>
          </cell>
          <cell r="B20630" t="str">
            <v>TE FoFo BBB JUNTA ELÁSTICA DN 200 x 200</v>
          </cell>
          <cell r="C20630" t="str">
            <v>UN</v>
          </cell>
          <cell r="D20630">
            <v>802.08</v>
          </cell>
        </row>
        <row r="20631">
          <cell r="A20631" t="str">
            <v>I3546</v>
          </cell>
          <cell r="B20631" t="str">
            <v>TE FoFo BBB JUNTA ELÁSTICA DN 200 x 75</v>
          </cell>
          <cell r="C20631" t="str">
            <v>UN</v>
          </cell>
          <cell r="D20631">
            <v>757.06</v>
          </cell>
        </row>
        <row r="20632">
          <cell r="A20632" t="str">
            <v>I7154</v>
          </cell>
          <cell r="B20632" t="str">
            <v>TE FoFo BBB JUNTA ELASTICA DN 200 x 80</v>
          </cell>
          <cell r="C20632" t="str">
            <v>UN</v>
          </cell>
          <cell r="D20632">
            <v>757.06</v>
          </cell>
        </row>
        <row r="20633">
          <cell r="A20633" t="str">
            <v>I3551</v>
          </cell>
          <cell r="B20633" t="str">
            <v>TE FoFo BBB JUNTA ELÁSTICA DN 250 x 100</v>
          </cell>
          <cell r="C20633" t="str">
            <v>UN</v>
          </cell>
          <cell r="D20633">
            <v>667.58</v>
          </cell>
        </row>
        <row r="20634">
          <cell r="A20634" t="str">
            <v>I3552</v>
          </cell>
          <cell r="B20634" t="str">
            <v>TE FoFo BBB JUNTA ELÁSTICA DN 250 x 250</v>
          </cell>
          <cell r="C20634" t="str">
            <v>UN</v>
          </cell>
          <cell r="D20634">
            <v>892.51</v>
          </cell>
        </row>
        <row r="20635">
          <cell r="A20635" t="str">
            <v>I3550</v>
          </cell>
          <cell r="B20635" t="str">
            <v>TE FoFo BBB JUNTA ELÁSTICA DN 250 x 75</v>
          </cell>
          <cell r="C20635" t="str">
            <v>UN</v>
          </cell>
          <cell r="D20635">
            <v>644.02</v>
          </cell>
        </row>
        <row r="20636">
          <cell r="A20636" t="str">
            <v>I7155</v>
          </cell>
          <cell r="B20636" t="str">
            <v>TE FoFo BBB JUNTA ELASTICA DN 250 x 80</v>
          </cell>
          <cell r="C20636" t="str">
            <v>UN</v>
          </cell>
          <cell r="D20636">
            <v>644.02</v>
          </cell>
        </row>
        <row r="20637">
          <cell r="A20637" t="str">
            <v>I3554</v>
          </cell>
          <cell r="B20637" t="str">
            <v>TE FoFo BBB JUNTA ELÁSTICA DN 300 x 100</v>
          </cell>
          <cell r="C20637" t="str">
            <v>UN</v>
          </cell>
          <cell r="D20637">
            <v>903.35</v>
          </cell>
        </row>
        <row r="20638">
          <cell r="A20638" t="str">
            <v>I3555</v>
          </cell>
          <cell r="B20638" t="str">
            <v>TE FoFo BBB JUNTA ELÁSTICA DN 300 x 150</v>
          </cell>
          <cell r="C20638" t="str">
            <v>UN</v>
          </cell>
          <cell r="D20638">
            <v>917.14</v>
          </cell>
        </row>
        <row r="20639">
          <cell r="A20639" t="str">
            <v>I3556</v>
          </cell>
          <cell r="B20639" t="str">
            <v>TE FoFo BBB JUNTA ELÁSTICA DN 300 x 200</v>
          </cell>
          <cell r="C20639" t="str">
            <v>UN</v>
          </cell>
          <cell r="D20639">
            <v>1279.23</v>
          </cell>
        </row>
        <row r="20640">
          <cell r="A20640" t="str">
            <v>I3557</v>
          </cell>
          <cell r="B20640" t="str">
            <v>TE FoFo BBB JUNTA ELÁSTICA DN 300 x 250</v>
          </cell>
          <cell r="C20640" t="str">
            <v>UN</v>
          </cell>
          <cell r="D20640">
            <v>1303.82</v>
          </cell>
        </row>
        <row r="20641">
          <cell r="A20641" t="str">
            <v>I3558</v>
          </cell>
          <cell r="B20641" t="str">
            <v>TE FoFo BBB JUNTA ELÁSTICA DN 300 x 300</v>
          </cell>
          <cell r="C20641" t="str">
            <v>UN</v>
          </cell>
          <cell r="D20641">
            <v>1352.75</v>
          </cell>
        </row>
        <row r="20642">
          <cell r="A20642" t="str">
            <v>I3553</v>
          </cell>
          <cell r="B20642" t="str">
            <v>TE FoFo BBB JUNTA ELÁSTICA DN 300 x 75</v>
          </cell>
          <cell r="C20642" t="str">
            <v>UN</v>
          </cell>
          <cell r="D20642">
            <v>833.36</v>
          </cell>
        </row>
        <row r="20643">
          <cell r="A20643" t="str">
            <v>I7156</v>
          </cell>
          <cell r="B20643" t="str">
            <v>TE FoFo BBB JUNTA ELASTICA DN 300 x 80</v>
          </cell>
          <cell r="C20643" t="str">
            <v>UN</v>
          </cell>
          <cell r="D20643">
            <v>833.36</v>
          </cell>
        </row>
        <row r="20644">
          <cell r="A20644" t="str">
            <v>I7157</v>
          </cell>
          <cell r="B20644" t="str">
            <v>TE FoFo BBB JUNTA ELASTICA DN 350 x 100</v>
          </cell>
          <cell r="C20644" t="str">
            <v>UN</v>
          </cell>
          <cell r="D20644">
            <v>1164.5899999999999</v>
          </cell>
        </row>
        <row r="20645">
          <cell r="A20645" t="str">
            <v>I7606</v>
          </cell>
          <cell r="B20645" t="str">
            <v>TÊ FoFo BBB JUNTA ELÁSTICA DN 350 x 200</v>
          </cell>
          <cell r="C20645" t="str">
            <v>UN</v>
          </cell>
          <cell r="D20645">
            <v>1343.82</v>
          </cell>
        </row>
        <row r="20646">
          <cell r="A20646" t="str">
            <v>I7158</v>
          </cell>
          <cell r="B20646" t="str">
            <v>TE FoFo BBB JUNTA ELASTICA DN 350 x 250</v>
          </cell>
          <cell r="C20646" t="str">
            <v>UN</v>
          </cell>
          <cell r="D20646">
            <v>1594.35</v>
          </cell>
        </row>
        <row r="20647">
          <cell r="A20647" t="str">
            <v>I7607</v>
          </cell>
          <cell r="B20647" t="str">
            <v>TÊ FoFo BBB JUNTA ELÁSTICA DN 350 x 350</v>
          </cell>
          <cell r="C20647" t="str">
            <v>UN</v>
          </cell>
          <cell r="D20647">
            <v>4026.78</v>
          </cell>
        </row>
        <row r="20648">
          <cell r="A20648" t="str">
            <v>I3560</v>
          </cell>
          <cell r="B20648" t="str">
            <v>TE FoFo BBB JUNTA ELÁSTICA DN 400 x 100</v>
          </cell>
          <cell r="C20648" t="str">
            <v>UN</v>
          </cell>
          <cell r="D20648">
            <v>1663.06</v>
          </cell>
        </row>
        <row r="20649">
          <cell r="A20649" t="str">
            <v>I3561</v>
          </cell>
          <cell r="B20649" t="str">
            <v>TE FoFo BBB JUNTA ELÁSTICA DN 400 x 200</v>
          </cell>
          <cell r="C20649" t="str">
            <v>UN</v>
          </cell>
          <cell r="D20649">
            <v>1930.52</v>
          </cell>
        </row>
        <row r="20650">
          <cell r="A20650" t="str">
            <v>I3562</v>
          </cell>
          <cell r="B20650" t="str">
            <v>TE FoFo BBB JUNTA ELÁSTICA DN 400 x 300</v>
          </cell>
          <cell r="C20650" t="str">
            <v>UN</v>
          </cell>
          <cell r="D20650">
            <v>2232.25</v>
          </cell>
        </row>
        <row r="20651">
          <cell r="A20651" t="str">
            <v>I3563</v>
          </cell>
          <cell r="B20651" t="str">
            <v>TE FoFo BBB JUNTA ELÁSTICA DN 400 x 400</v>
          </cell>
          <cell r="C20651" t="str">
            <v>UN</v>
          </cell>
          <cell r="D20651">
            <v>2346.5500000000002</v>
          </cell>
        </row>
        <row r="20652">
          <cell r="A20652" t="str">
            <v>I3559</v>
          </cell>
          <cell r="B20652" t="str">
            <v>TE FoFo BBB JUNTA ELÁSTICA DN 400 x 75</v>
          </cell>
          <cell r="C20652" t="str">
            <v>UN</v>
          </cell>
          <cell r="D20652">
            <v>1460.22</v>
          </cell>
        </row>
        <row r="20653">
          <cell r="A20653" t="str">
            <v>I7159</v>
          </cell>
          <cell r="B20653" t="str">
            <v>TE FoFo BBB JUNTA ELASTICA DN 400 x 80</v>
          </cell>
          <cell r="C20653" t="str">
            <v>UN</v>
          </cell>
          <cell r="D20653">
            <v>1460.22</v>
          </cell>
        </row>
        <row r="20654">
          <cell r="A20654" t="str">
            <v>I3564</v>
          </cell>
          <cell r="B20654" t="str">
            <v>TE FoFo BBB JUNTA ELÁSTICA DN 500 x 100</v>
          </cell>
          <cell r="C20654" t="str">
            <v>UN</v>
          </cell>
          <cell r="D20654">
            <v>2112.85</v>
          </cell>
        </row>
        <row r="20655">
          <cell r="A20655" t="str">
            <v>I3565</v>
          </cell>
          <cell r="B20655" t="str">
            <v>TE FoFo BBB JUNTA ELÁSTICA DN 500 x 200</v>
          </cell>
          <cell r="C20655" t="str">
            <v>UN</v>
          </cell>
          <cell r="D20655">
            <v>2556.0700000000002</v>
          </cell>
        </row>
        <row r="20656">
          <cell r="A20656" t="str">
            <v>I3566</v>
          </cell>
          <cell r="B20656" t="str">
            <v>TE FoFo BBB JUNTA ELÁSTICA DN 500 x 300</v>
          </cell>
          <cell r="C20656" t="str">
            <v>UN</v>
          </cell>
          <cell r="D20656">
            <v>4926.0600000000004</v>
          </cell>
        </row>
        <row r="20657">
          <cell r="A20657" t="str">
            <v>I3567</v>
          </cell>
          <cell r="B20657" t="str">
            <v>TE FoFo BBB JUNTA ELÁSTICA DN 500 x 500</v>
          </cell>
          <cell r="C20657" t="str">
            <v>UN</v>
          </cell>
          <cell r="D20657">
            <v>5544.8</v>
          </cell>
        </row>
        <row r="20658">
          <cell r="A20658" t="str">
            <v>I7608</v>
          </cell>
          <cell r="B20658" t="str">
            <v>TÊ FoFo BBB JUNTA ELÁSTICA DN 500 x 80</v>
          </cell>
          <cell r="C20658" t="str">
            <v>UN</v>
          </cell>
          <cell r="D20658">
            <v>2166.98</v>
          </cell>
        </row>
        <row r="20659">
          <cell r="A20659" t="str">
            <v>I3568</v>
          </cell>
          <cell r="B20659" t="str">
            <v>TE FoFo BBB JUNTA ELÁSTICA DN 600 x 100</v>
          </cell>
          <cell r="C20659" t="str">
            <v>UN</v>
          </cell>
          <cell r="D20659">
            <v>5782.46</v>
          </cell>
        </row>
        <row r="20660">
          <cell r="A20660" t="str">
            <v>I3569</v>
          </cell>
          <cell r="B20660" t="str">
            <v>TE FoFo BBB JUNTA ELÁSTICA DN 600 x 200</v>
          </cell>
          <cell r="C20660" t="str">
            <v>UN</v>
          </cell>
          <cell r="D20660">
            <v>6061.45</v>
          </cell>
        </row>
        <row r="20661">
          <cell r="A20661" t="str">
            <v>I3570</v>
          </cell>
          <cell r="B20661" t="str">
            <v>TE FoFo BBB JUNTA ELÁSTICA DN 600 x 300</v>
          </cell>
          <cell r="C20661" t="str">
            <v>UN</v>
          </cell>
          <cell r="D20661">
            <v>6369.84</v>
          </cell>
        </row>
        <row r="20662">
          <cell r="A20662" t="str">
            <v>I7161</v>
          </cell>
          <cell r="B20662" t="str">
            <v>TE FoFo BBB JUNTA ELASTICA DN 600 x 300</v>
          </cell>
          <cell r="C20662" t="str">
            <v>UN</v>
          </cell>
          <cell r="D20662">
            <v>6369.84</v>
          </cell>
        </row>
        <row r="20663">
          <cell r="A20663" t="str">
            <v>I3571</v>
          </cell>
          <cell r="B20663" t="str">
            <v>TE FoFo BBB JUNTA ELÁSTICA DN 600 x 400</v>
          </cell>
          <cell r="C20663" t="str">
            <v>UN</v>
          </cell>
          <cell r="D20663">
            <v>6659.75</v>
          </cell>
        </row>
        <row r="20664">
          <cell r="A20664" t="str">
            <v>I7162</v>
          </cell>
          <cell r="B20664" t="str">
            <v>TE FoFo BBB JUNTA ELASTICA DN 600 x 500</v>
          </cell>
          <cell r="C20664" t="str">
            <v>UN</v>
          </cell>
          <cell r="D20664">
            <v>5012.24</v>
          </cell>
        </row>
        <row r="20665">
          <cell r="A20665" t="str">
            <v>I3572</v>
          </cell>
          <cell r="B20665" t="str">
            <v>TE FoFo BBB JUNTA ELÁSTICA DN 600 x 600</v>
          </cell>
          <cell r="C20665" t="str">
            <v>UN</v>
          </cell>
          <cell r="D20665">
            <v>6912.18</v>
          </cell>
        </row>
        <row r="20666">
          <cell r="A20666" t="str">
            <v>I3537</v>
          </cell>
          <cell r="B20666" t="str">
            <v>TE FoFo BBB JUNTA ELÁSTICA DN 75 x 75</v>
          </cell>
          <cell r="C20666" t="str">
            <v>UN</v>
          </cell>
          <cell r="D20666">
            <v>222.17</v>
          </cell>
        </row>
        <row r="20667">
          <cell r="A20667" t="str">
            <v>I7163</v>
          </cell>
          <cell r="B20667" t="str">
            <v>TE FoFo BBB JUNTA ELASTICA DN 80 x 80</v>
          </cell>
          <cell r="C20667" t="str">
            <v>UN</v>
          </cell>
          <cell r="D20667">
            <v>222.17</v>
          </cell>
        </row>
        <row r="20668">
          <cell r="A20668" t="str">
            <v>I7164</v>
          </cell>
          <cell r="B20668" t="str">
            <v>TE FoFo BBF DN 100 x 100 PN10</v>
          </cell>
          <cell r="C20668" t="str">
            <v>UN</v>
          </cell>
          <cell r="D20668">
            <v>330.22</v>
          </cell>
        </row>
        <row r="20669">
          <cell r="A20669" t="str">
            <v>I3576</v>
          </cell>
          <cell r="B20669" t="str">
            <v>TE FoFo BBF DN 100 x 50 PN10</v>
          </cell>
          <cell r="C20669" t="str">
            <v>UN</v>
          </cell>
          <cell r="D20669">
            <v>284.14999999999998</v>
          </cell>
        </row>
        <row r="20670">
          <cell r="A20670" t="str">
            <v>I7609</v>
          </cell>
          <cell r="B20670" t="str">
            <v>TÊ FoFo BBF DN 100 x 80 PN10</v>
          </cell>
          <cell r="C20670" t="str">
            <v>UN</v>
          </cell>
          <cell r="D20670">
            <v>287.17</v>
          </cell>
        </row>
        <row r="20671">
          <cell r="A20671" t="str">
            <v>I3622</v>
          </cell>
          <cell r="B20671" t="str">
            <v>TE FoFo BBF DN 1000 x 1000 PN 10</v>
          </cell>
          <cell r="C20671" t="str">
            <v>UN</v>
          </cell>
          <cell r="D20671">
            <v>19445.8</v>
          </cell>
        </row>
        <row r="20672">
          <cell r="A20672" t="str">
            <v>I3618</v>
          </cell>
          <cell r="B20672" t="str">
            <v>TE FoFo BBF DN 1000 x 200 PN 10</v>
          </cell>
          <cell r="C20672" t="str">
            <v>UN</v>
          </cell>
          <cell r="D20672">
            <v>10558.47</v>
          </cell>
        </row>
        <row r="20673">
          <cell r="A20673" t="str">
            <v>I3619</v>
          </cell>
          <cell r="B20673" t="str">
            <v>TE FoFo BBF DN 1000 x 400 PN 10</v>
          </cell>
          <cell r="C20673" t="str">
            <v>UN</v>
          </cell>
          <cell r="D20673">
            <v>12506.45</v>
          </cell>
        </row>
        <row r="20674">
          <cell r="A20674" t="str">
            <v>I3620</v>
          </cell>
          <cell r="B20674" t="str">
            <v>TE FoFo BBF DN 1000 x 600 PN 10</v>
          </cell>
          <cell r="C20674" t="str">
            <v>UN</v>
          </cell>
          <cell r="D20674">
            <v>17823.169999999998</v>
          </cell>
        </row>
        <row r="20675">
          <cell r="A20675" t="str">
            <v>I3621</v>
          </cell>
          <cell r="B20675" t="str">
            <v>TE FoFo BBF DN 1000 x 800 PN 10</v>
          </cell>
          <cell r="C20675" t="str">
            <v>UN</v>
          </cell>
          <cell r="D20675">
            <v>18338.14</v>
          </cell>
        </row>
        <row r="20676">
          <cell r="A20676" t="str">
            <v>I3627</v>
          </cell>
          <cell r="B20676" t="str">
            <v>TE FoFo BBF DN 1200 x 1000 PN 10</v>
          </cell>
          <cell r="C20676" t="str">
            <v>UN</v>
          </cell>
          <cell r="D20676">
            <v>24793</v>
          </cell>
        </row>
        <row r="20677">
          <cell r="A20677" t="str">
            <v>I3628</v>
          </cell>
          <cell r="B20677" t="str">
            <v>TE FoFo BBF DN 1200 x 1200 PN 10</v>
          </cell>
          <cell r="C20677" t="str">
            <v>UN</v>
          </cell>
          <cell r="D20677">
            <v>26451.8</v>
          </cell>
        </row>
        <row r="20678">
          <cell r="A20678" t="str">
            <v>I3623</v>
          </cell>
          <cell r="B20678" t="str">
            <v>TE FoFo BBF DN 1200 x 200 PN 10</v>
          </cell>
          <cell r="C20678" t="str">
            <v>UN</v>
          </cell>
          <cell r="D20678">
            <v>16794.349999999999</v>
          </cell>
        </row>
        <row r="20679">
          <cell r="A20679" t="str">
            <v>I3624</v>
          </cell>
          <cell r="B20679" t="str">
            <v>TE FoFo BBF DN 1200 x 400 PN10</v>
          </cell>
          <cell r="C20679" t="str">
            <v>UN</v>
          </cell>
          <cell r="D20679">
            <v>18621.23</v>
          </cell>
        </row>
        <row r="20680">
          <cell r="A20680" t="str">
            <v>I3625</v>
          </cell>
          <cell r="B20680" t="str">
            <v>TE FoFo BBF DN 1200 x 600 PN 10</v>
          </cell>
          <cell r="C20680" t="str">
            <v>UN</v>
          </cell>
          <cell r="D20680">
            <v>21028.89</v>
          </cell>
        </row>
        <row r="20681">
          <cell r="A20681" t="str">
            <v>I3626</v>
          </cell>
          <cell r="B20681" t="str">
            <v>TE FoFo BBF DN 1200 x 800 PN 10</v>
          </cell>
          <cell r="C20681" t="str">
            <v>UN</v>
          </cell>
          <cell r="D20681">
            <v>23610.35</v>
          </cell>
        </row>
        <row r="20682">
          <cell r="A20682" t="str">
            <v>I7165</v>
          </cell>
          <cell r="B20682" t="str">
            <v>TE FoFo BBF DN 150 x 100 PN10</v>
          </cell>
          <cell r="C20682" t="str">
            <v>UN</v>
          </cell>
          <cell r="D20682">
            <v>393.79</v>
          </cell>
        </row>
        <row r="20683">
          <cell r="A20683" t="str">
            <v>I7166</v>
          </cell>
          <cell r="B20683" t="str">
            <v>TE FoFo BBF DN 150 x 150 PN10</v>
          </cell>
          <cell r="C20683" t="str">
            <v>UN</v>
          </cell>
          <cell r="D20683">
            <v>510.93</v>
          </cell>
        </row>
        <row r="20684">
          <cell r="A20684" t="str">
            <v>I3577</v>
          </cell>
          <cell r="B20684" t="str">
            <v>TE FoFo BBF DN 150 x 50 PN10</v>
          </cell>
          <cell r="C20684" t="str">
            <v>UN</v>
          </cell>
          <cell r="D20684">
            <v>377.3</v>
          </cell>
        </row>
        <row r="20685">
          <cell r="A20685" t="str">
            <v>I3578</v>
          </cell>
          <cell r="B20685" t="str">
            <v>TE FoFo BBF DN 150 x 75 PN10</v>
          </cell>
          <cell r="C20685" t="str">
            <v>UN</v>
          </cell>
          <cell r="D20685">
            <v>377.48</v>
          </cell>
        </row>
        <row r="20686">
          <cell r="A20686" t="str">
            <v>I7167</v>
          </cell>
          <cell r="B20686" t="str">
            <v>TE FoFo BBF DN 150 x 80 PN10</v>
          </cell>
          <cell r="C20686" t="str">
            <v>UN</v>
          </cell>
          <cell r="D20686">
            <v>377.48</v>
          </cell>
        </row>
        <row r="20687">
          <cell r="A20687" t="str">
            <v>I3581</v>
          </cell>
          <cell r="B20687" t="str">
            <v>TE FoFo BBF DN 200 x 100 PN 10</v>
          </cell>
          <cell r="C20687" t="str">
            <v>UN</v>
          </cell>
          <cell r="D20687">
            <v>613.54</v>
          </cell>
        </row>
        <row r="20688">
          <cell r="A20688" t="str">
            <v>I7610</v>
          </cell>
          <cell r="B20688" t="str">
            <v>TÊ FoFo BBF DN 200 x 150 PN10</v>
          </cell>
          <cell r="C20688" t="str">
            <v>UN</v>
          </cell>
          <cell r="D20688">
            <v>705.27</v>
          </cell>
        </row>
        <row r="20689">
          <cell r="A20689" t="str">
            <v>I7168</v>
          </cell>
          <cell r="B20689" t="str">
            <v>TE FoFo BBF DN 200 x 200 PN 10</v>
          </cell>
          <cell r="C20689" t="str">
            <v>UN</v>
          </cell>
          <cell r="D20689">
            <v>711.27</v>
          </cell>
        </row>
        <row r="20690">
          <cell r="A20690" t="str">
            <v>I3579</v>
          </cell>
          <cell r="B20690" t="str">
            <v>TE FoFo BBF DN 200 x 50 PN10</v>
          </cell>
          <cell r="C20690" t="str">
            <v>UN</v>
          </cell>
          <cell r="D20690">
            <v>693.64</v>
          </cell>
        </row>
        <row r="20691">
          <cell r="A20691" t="str">
            <v>I3580</v>
          </cell>
          <cell r="B20691" t="str">
            <v>TE FoFo BBF DN 200 x 75 PN10</v>
          </cell>
          <cell r="C20691" t="str">
            <v>UN</v>
          </cell>
          <cell r="D20691">
            <v>602.39</v>
          </cell>
        </row>
        <row r="20692">
          <cell r="A20692" t="str">
            <v>I7169</v>
          </cell>
          <cell r="B20692" t="str">
            <v>TE FoFo BBF DN 200 x 80 PN10</v>
          </cell>
          <cell r="C20692" t="str">
            <v>UN</v>
          </cell>
          <cell r="D20692">
            <v>552.6</v>
          </cell>
        </row>
        <row r="20693">
          <cell r="A20693" t="str">
            <v>I3584</v>
          </cell>
          <cell r="B20693" t="str">
            <v>TE FoFo BBF DN 250 x 100 PN 10</v>
          </cell>
          <cell r="C20693" t="str">
            <v>UN</v>
          </cell>
          <cell r="D20693">
            <v>727.82</v>
          </cell>
        </row>
        <row r="20694">
          <cell r="A20694" t="str">
            <v>I7170</v>
          </cell>
          <cell r="B20694" t="str">
            <v>TE FoFo BBF DN 250 x 250 PN 10</v>
          </cell>
          <cell r="C20694" t="str">
            <v>UN</v>
          </cell>
          <cell r="D20694">
            <v>1066.33</v>
          </cell>
        </row>
        <row r="20695">
          <cell r="A20695" t="str">
            <v>I3582</v>
          </cell>
          <cell r="B20695" t="str">
            <v>TE FoFo BBF DN 250 x 50 PN10</v>
          </cell>
          <cell r="C20695" t="str">
            <v>UN</v>
          </cell>
          <cell r="D20695">
            <v>527.97</v>
          </cell>
        </row>
        <row r="20696">
          <cell r="A20696" t="str">
            <v>I3583</v>
          </cell>
          <cell r="B20696" t="str">
            <v>TE FoFo BBF DN 250 x 75 PN10</v>
          </cell>
          <cell r="C20696" t="str">
            <v>UN</v>
          </cell>
          <cell r="D20696">
            <v>537.87</v>
          </cell>
        </row>
        <row r="20697">
          <cell r="A20697" t="str">
            <v>I7171</v>
          </cell>
          <cell r="B20697" t="str">
            <v>TE FoFo BBF DN 250 x 80 PN10</v>
          </cell>
          <cell r="C20697" t="str">
            <v>UN</v>
          </cell>
          <cell r="D20697">
            <v>537.87</v>
          </cell>
        </row>
        <row r="20698">
          <cell r="A20698" t="str">
            <v>I3585</v>
          </cell>
          <cell r="B20698" t="str">
            <v>TE FoFo BBF DN 300 x 100 PN10</v>
          </cell>
          <cell r="C20698" t="str">
            <v>UN</v>
          </cell>
          <cell r="D20698">
            <v>1053.1600000000001</v>
          </cell>
        </row>
        <row r="20699">
          <cell r="A20699" t="str">
            <v>I3587</v>
          </cell>
          <cell r="B20699" t="str">
            <v>TE FoFo BBF DN 300 x 300 PN 10</v>
          </cell>
          <cell r="C20699" t="str">
            <v>UN</v>
          </cell>
          <cell r="D20699">
            <v>1325.14</v>
          </cell>
        </row>
        <row r="20700">
          <cell r="A20700" t="str">
            <v>I3586</v>
          </cell>
          <cell r="B20700" t="str">
            <v>TE FoFo BBF DN 300x200 PN 10</v>
          </cell>
          <cell r="C20700" t="str">
            <v>UN</v>
          </cell>
          <cell r="D20700">
            <v>1299.6600000000001</v>
          </cell>
        </row>
        <row r="20701">
          <cell r="A20701" t="str">
            <v>I3588</v>
          </cell>
          <cell r="B20701" t="str">
            <v>TE FoFo BBF DN 350 x 100 PN 10</v>
          </cell>
          <cell r="C20701" t="str">
            <v>UN</v>
          </cell>
          <cell r="D20701">
            <v>1349.72</v>
          </cell>
        </row>
        <row r="20702">
          <cell r="A20702" t="str">
            <v>I3589</v>
          </cell>
          <cell r="B20702" t="str">
            <v>TE FoFo BBF DN 350 x 200 PN 10</v>
          </cell>
          <cell r="C20702" t="str">
            <v>UN</v>
          </cell>
          <cell r="D20702">
            <v>1622.58</v>
          </cell>
        </row>
        <row r="20703">
          <cell r="A20703" t="str">
            <v>I3590</v>
          </cell>
          <cell r="B20703" t="str">
            <v>TE FoFo BBF DN 350 x 350 PN 10</v>
          </cell>
          <cell r="C20703" t="str">
            <v>UN</v>
          </cell>
          <cell r="D20703">
            <v>4081.24</v>
          </cell>
        </row>
        <row r="20704">
          <cell r="A20704" t="str">
            <v>I3591</v>
          </cell>
          <cell r="B20704" t="str">
            <v>TE FoFo BBF DN 400 x 100 PN 10</v>
          </cell>
          <cell r="C20704" t="str">
            <v>UN</v>
          </cell>
          <cell r="D20704">
            <v>1590.45</v>
          </cell>
        </row>
        <row r="20705">
          <cell r="A20705" t="str">
            <v>I3592</v>
          </cell>
          <cell r="B20705" t="str">
            <v>TE FoFo BBF DN 400 x 200 PN 10</v>
          </cell>
          <cell r="C20705" t="str">
            <v>UN</v>
          </cell>
          <cell r="D20705">
            <v>1868.8</v>
          </cell>
        </row>
        <row r="20706">
          <cell r="A20706" t="str">
            <v>I3593</v>
          </cell>
          <cell r="B20706" t="str">
            <v>TE FoFo BBF DN 400 x 300 PN 10</v>
          </cell>
          <cell r="C20706" t="str">
            <v>UN</v>
          </cell>
          <cell r="D20706">
            <v>2219.65</v>
          </cell>
        </row>
        <row r="20707">
          <cell r="A20707" t="str">
            <v>I3594</v>
          </cell>
          <cell r="B20707" t="str">
            <v>TE FoFo BBF DN 400 x 400 PN 10</v>
          </cell>
          <cell r="C20707" t="str">
            <v>UN</v>
          </cell>
          <cell r="D20707">
            <v>4220.05</v>
          </cell>
        </row>
        <row r="20708">
          <cell r="A20708" t="str">
            <v>I3595</v>
          </cell>
          <cell r="B20708" t="str">
            <v>TE FoFo BBF DN 500 x 100 PN 10</v>
          </cell>
          <cell r="C20708" t="str">
            <v>UN</v>
          </cell>
          <cell r="D20708">
            <v>2285.84</v>
          </cell>
        </row>
        <row r="20709">
          <cell r="A20709" t="str">
            <v>I3596</v>
          </cell>
          <cell r="B20709" t="str">
            <v>TE FoFo BBF DN 500 x 200 PN 10</v>
          </cell>
          <cell r="C20709" t="str">
            <v>UN</v>
          </cell>
          <cell r="D20709">
            <v>2493.46</v>
          </cell>
        </row>
        <row r="20710">
          <cell r="A20710" t="str">
            <v>I3597</v>
          </cell>
          <cell r="B20710" t="str">
            <v>TE FoFo BBF DN 500 x 300 PN 10</v>
          </cell>
          <cell r="C20710" t="str">
            <v>UN</v>
          </cell>
          <cell r="D20710">
            <v>2998.05</v>
          </cell>
        </row>
        <row r="20711">
          <cell r="A20711" t="str">
            <v>I3598</v>
          </cell>
          <cell r="B20711" t="str">
            <v>TE FoFo BBF DN 500 x 400 PN 10</v>
          </cell>
          <cell r="C20711" t="str">
            <v>UN</v>
          </cell>
          <cell r="D20711">
            <v>4982.9799999999996</v>
          </cell>
        </row>
        <row r="20712">
          <cell r="A20712" t="str">
            <v>I3599</v>
          </cell>
          <cell r="B20712" t="str">
            <v>TE FoFo BBF DN 500 x 500 PN 10</v>
          </cell>
          <cell r="C20712" t="str">
            <v>UN</v>
          </cell>
          <cell r="D20712">
            <v>5691.95</v>
          </cell>
        </row>
        <row r="20713">
          <cell r="A20713" t="str">
            <v>I3600</v>
          </cell>
          <cell r="B20713" t="str">
            <v>TE FoFo BBF DN 600 x 100 PN 10</v>
          </cell>
          <cell r="C20713" t="str">
            <v>UN</v>
          </cell>
          <cell r="D20713">
            <v>4454.71</v>
          </cell>
        </row>
        <row r="20714">
          <cell r="A20714" t="str">
            <v>I3601</v>
          </cell>
          <cell r="B20714" t="str">
            <v>TE FoFo BBF DN 600 x 200 PN 10</v>
          </cell>
          <cell r="C20714" t="str">
            <v>UN</v>
          </cell>
          <cell r="D20714">
            <v>4067.11</v>
          </cell>
        </row>
        <row r="20715">
          <cell r="A20715" t="str">
            <v>I3602</v>
          </cell>
          <cell r="B20715" t="str">
            <v>TE FoFo BBF DN 600 x 300 PN 10</v>
          </cell>
          <cell r="C20715" t="str">
            <v>UN</v>
          </cell>
          <cell r="D20715">
            <v>5425.37</v>
          </cell>
        </row>
        <row r="20716">
          <cell r="A20716" t="str">
            <v>I3603</v>
          </cell>
          <cell r="B20716" t="str">
            <v>TE FoFo BBF DN 600 x 400 PN 10</v>
          </cell>
          <cell r="C20716" t="str">
            <v>UN</v>
          </cell>
          <cell r="D20716">
            <v>5822.2</v>
          </cell>
        </row>
        <row r="20717">
          <cell r="A20717" t="str">
            <v>I3604</v>
          </cell>
          <cell r="B20717" t="str">
            <v>TE FoFo BBF DN 600 x 600 PN 10</v>
          </cell>
          <cell r="C20717" t="str">
            <v>UN</v>
          </cell>
          <cell r="D20717">
            <v>6576.15</v>
          </cell>
        </row>
        <row r="20718">
          <cell r="A20718" t="str">
            <v>I3605</v>
          </cell>
          <cell r="B20718" t="str">
            <v>TE FoFo BBF DN 700 x 200 PN 10</v>
          </cell>
          <cell r="C20718" t="str">
            <v>UN</v>
          </cell>
          <cell r="D20718">
            <v>5903.48</v>
          </cell>
        </row>
        <row r="20719">
          <cell r="A20719" t="str">
            <v>I3606</v>
          </cell>
          <cell r="B20719" t="str">
            <v>TE FoFo BBF DN 700 x 400 PN 10</v>
          </cell>
          <cell r="C20719" t="str">
            <v>UN</v>
          </cell>
          <cell r="D20719">
            <v>6593.72</v>
          </cell>
        </row>
        <row r="20720">
          <cell r="A20720" t="str">
            <v>I3607</v>
          </cell>
          <cell r="B20720" t="str">
            <v>TE FoFo BBF DN 700 x 600 PN 10</v>
          </cell>
          <cell r="C20720" t="str">
            <v>UN</v>
          </cell>
          <cell r="D20720">
            <v>9381.4699999999993</v>
          </cell>
        </row>
        <row r="20721">
          <cell r="A20721" t="str">
            <v>I3608</v>
          </cell>
          <cell r="B20721" t="str">
            <v>TE FoFo BBF DN 700 x 700 PN 10</v>
          </cell>
          <cell r="C20721" t="str">
            <v>UN</v>
          </cell>
          <cell r="D20721">
            <v>10567.18</v>
          </cell>
        </row>
        <row r="20722">
          <cell r="A20722" t="str">
            <v>I3574</v>
          </cell>
          <cell r="B20722" t="str">
            <v>TE FoFo BBF DN 75 x 50 PN10</v>
          </cell>
          <cell r="C20722" t="str">
            <v>UN</v>
          </cell>
          <cell r="D20722">
            <v>240.9</v>
          </cell>
        </row>
        <row r="20723">
          <cell r="A20723" t="str">
            <v>I3575</v>
          </cell>
          <cell r="B20723" t="str">
            <v>TE FoFo BBF DN 75 x 75 PN10</v>
          </cell>
          <cell r="C20723" t="str">
            <v>UN</v>
          </cell>
          <cell r="D20723">
            <v>240.37</v>
          </cell>
        </row>
        <row r="20724">
          <cell r="A20724" t="str">
            <v>I7172</v>
          </cell>
          <cell r="B20724" t="str">
            <v>TE FoFo BBF DN 80 x 50 PN10</v>
          </cell>
          <cell r="C20724" t="str">
            <v>UN</v>
          </cell>
          <cell r="D20724">
            <v>240.9</v>
          </cell>
        </row>
        <row r="20725">
          <cell r="A20725" t="str">
            <v>I7173</v>
          </cell>
          <cell r="B20725" t="str">
            <v>TE FoFo BBF DN 80 x 80 PN10</v>
          </cell>
          <cell r="C20725" t="str">
            <v>UN</v>
          </cell>
          <cell r="D20725">
            <v>240.37</v>
          </cell>
        </row>
        <row r="20726">
          <cell r="A20726" t="str">
            <v>I3609</v>
          </cell>
          <cell r="B20726" t="str">
            <v>TE FoFo BBF DN 800 x 200 PN 10</v>
          </cell>
          <cell r="C20726" t="str">
            <v>UN</v>
          </cell>
          <cell r="D20726">
            <v>7268.66</v>
          </cell>
        </row>
        <row r="20727">
          <cell r="A20727" t="str">
            <v>I3610</v>
          </cell>
          <cell r="B20727" t="str">
            <v>TE FoFo BBF DN 800 x 400 PN 10</v>
          </cell>
          <cell r="C20727" t="str">
            <v>UN</v>
          </cell>
          <cell r="D20727">
            <v>9201.65</v>
          </cell>
        </row>
        <row r="20728">
          <cell r="A20728" t="str">
            <v>I3611</v>
          </cell>
          <cell r="B20728" t="str">
            <v>TE FoFo BBF DN 800 x 600 PN 10</v>
          </cell>
          <cell r="C20728" t="str">
            <v>UN</v>
          </cell>
          <cell r="D20728">
            <v>10846.86</v>
          </cell>
        </row>
        <row r="20729">
          <cell r="A20729" t="str">
            <v>I3612</v>
          </cell>
          <cell r="B20729" t="str">
            <v>TE FoFo BBF DN 800 x 800 PN 10</v>
          </cell>
          <cell r="C20729" t="str">
            <v>UN</v>
          </cell>
          <cell r="D20729">
            <v>12618.42</v>
          </cell>
        </row>
        <row r="20730">
          <cell r="A20730" t="str">
            <v>I3613</v>
          </cell>
          <cell r="B20730" t="str">
            <v>TE FoFo BBF DN 900 x 200 PN 10</v>
          </cell>
          <cell r="C20730" t="str">
            <v>UN</v>
          </cell>
          <cell r="D20730">
            <v>6956.72</v>
          </cell>
        </row>
        <row r="20731">
          <cell r="A20731" t="str">
            <v>I3614</v>
          </cell>
          <cell r="B20731" t="str">
            <v>TE FoFo BBF DN 900 x 400 PN 10</v>
          </cell>
          <cell r="C20731" t="str">
            <v>UN</v>
          </cell>
          <cell r="D20731">
            <v>9917.11</v>
          </cell>
        </row>
        <row r="20732">
          <cell r="A20732" t="str">
            <v>I3615</v>
          </cell>
          <cell r="B20732" t="str">
            <v>TE FoFo BBF DN 900 x 600 PN 10</v>
          </cell>
          <cell r="C20732" t="str">
            <v>UN</v>
          </cell>
          <cell r="D20732">
            <v>12611.46</v>
          </cell>
        </row>
        <row r="20733">
          <cell r="A20733" t="str">
            <v>I3616</v>
          </cell>
          <cell r="B20733" t="str">
            <v>TE FoFo BBF DN 900 x 800 PN 10</v>
          </cell>
          <cell r="C20733" t="str">
            <v>UN</v>
          </cell>
          <cell r="D20733">
            <v>17040.77</v>
          </cell>
        </row>
        <row r="20734">
          <cell r="A20734" t="str">
            <v>I3617</v>
          </cell>
          <cell r="B20734" t="str">
            <v>TE FoFo BBF DN 900 x 900 PN 10</v>
          </cell>
          <cell r="C20734" t="str">
            <v>UN</v>
          </cell>
          <cell r="D20734">
            <v>17434.13</v>
          </cell>
        </row>
        <row r="20735">
          <cell r="A20735" t="str">
            <v>I3678</v>
          </cell>
          <cell r="B20735" t="str">
            <v>TE FoFo FF  DN 500 x 300 PN10</v>
          </cell>
          <cell r="C20735" t="str">
            <v>UN</v>
          </cell>
          <cell r="D20735">
            <v>5744.05</v>
          </cell>
        </row>
        <row r="20736">
          <cell r="A20736" t="str">
            <v>I3645</v>
          </cell>
          <cell r="B20736" t="str">
            <v>TE FoFo FF DN 100 x 100 PN10</v>
          </cell>
          <cell r="C20736" t="str">
            <v>UN</v>
          </cell>
          <cell r="D20736">
            <v>508.74</v>
          </cell>
        </row>
        <row r="20737">
          <cell r="A20737" t="str">
            <v>I3643</v>
          </cell>
          <cell r="B20737" t="str">
            <v>TE FoFo FF DN 100 x 50 PN10</v>
          </cell>
          <cell r="C20737" t="str">
            <v>UN</v>
          </cell>
          <cell r="D20737">
            <v>398.38</v>
          </cell>
        </row>
        <row r="20738">
          <cell r="A20738" t="str">
            <v>I3644</v>
          </cell>
          <cell r="B20738" t="str">
            <v>TE FoFo FF DN 100 x 75 PN10</v>
          </cell>
          <cell r="C20738" t="str">
            <v>UN</v>
          </cell>
          <cell r="D20738">
            <v>502.3</v>
          </cell>
        </row>
        <row r="20739">
          <cell r="A20739" t="str">
            <v>I7174</v>
          </cell>
          <cell r="B20739" t="str">
            <v>TE FoFo FF DN 100 x 80 PN10</v>
          </cell>
          <cell r="C20739" t="str">
            <v>UN</v>
          </cell>
          <cell r="D20739">
            <v>502.3</v>
          </cell>
        </row>
        <row r="20740">
          <cell r="A20740" t="str">
            <v>I3701</v>
          </cell>
          <cell r="B20740" t="str">
            <v>TE FoFo FF DN 1000 x 1000 PN10</v>
          </cell>
          <cell r="C20740" t="str">
            <v>UN</v>
          </cell>
          <cell r="D20740">
            <v>17550.21</v>
          </cell>
        </row>
        <row r="20741">
          <cell r="A20741" t="str">
            <v>I3698</v>
          </cell>
          <cell r="B20741" t="str">
            <v>TE FoFo FF DN 1000 x 200 PN10</v>
          </cell>
          <cell r="C20741" t="str">
            <v>UN</v>
          </cell>
          <cell r="D20741">
            <v>10523.51</v>
          </cell>
        </row>
        <row r="20742">
          <cell r="A20742" t="str">
            <v>I3699</v>
          </cell>
          <cell r="B20742" t="str">
            <v>TE FoFo FF DN 1000 x 400 PN10</v>
          </cell>
          <cell r="C20742" t="str">
            <v>UN</v>
          </cell>
          <cell r="D20742">
            <v>11734.12</v>
          </cell>
        </row>
        <row r="20743">
          <cell r="A20743" t="str">
            <v>I3700</v>
          </cell>
          <cell r="B20743" t="str">
            <v>TE FoFo FF DN 1000 x 600 PN10</v>
          </cell>
          <cell r="C20743" t="str">
            <v>UN</v>
          </cell>
          <cell r="D20743">
            <v>16701.810000000001</v>
          </cell>
        </row>
        <row r="20744">
          <cell r="A20744" t="str">
            <v>I3706</v>
          </cell>
          <cell r="B20744" t="str">
            <v>TE FoFo FF DN 1200 x 1000 PN10</v>
          </cell>
          <cell r="C20744" t="str">
            <v>UN</v>
          </cell>
          <cell r="D20744">
            <v>23576.2</v>
          </cell>
        </row>
        <row r="20745">
          <cell r="A20745" t="str">
            <v>I3707</v>
          </cell>
          <cell r="B20745" t="str">
            <v>TE FoFo FF DN 1200 x 1200 PN10</v>
          </cell>
          <cell r="C20745" t="str">
            <v>UN</v>
          </cell>
          <cell r="D20745">
            <v>23490.75</v>
          </cell>
        </row>
        <row r="20746">
          <cell r="A20746" t="str">
            <v>I3702</v>
          </cell>
          <cell r="B20746" t="str">
            <v>TE FoFo FF DN 1200 x 200 PN10</v>
          </cell>
          <cell r="C20746" t="str">
            <v>UN</v>
          </cell>
          <cell r="D20746">
            <v>14675.17</v>
          </cell>
        </row>
        <row r="20747">
          <cell r="A20747" t="str">
            <v>I3703</v>
          </cell>
          <cell r="B20747" t="str">
            <v>TE FoFo FF DN 1200 x 400 PN10</v>
          </cell>
          <cell r="C20747" t="str">
            <v>UN</v>
          </cell>
          <cell r="D20747">
            <v>16256.45</v>
          </cell>
        </row>
        <row r="20748">
          <cell r="A20748" t="str">
            <v>I3704</v>
          </cell>
          <cell r="B20748" t="str">
            <v>TE FoFo FF DN 1200 x 600 PN10</v>
          </cell>
          <cell r="C20748" t="str">
            <v>UN</v>
          </cell>
          <cell r="D20748">
            <v>17283.91</v>
          </cell>
        </row>
        <row r="20749">
          <cell r="A20749" t="str">
            <v>I3705</v>
          </cell>
          <cell r="B20749" t="str">
            <v>TE FoFo FF DN 1200 x 800 PN10</v>
          </cell>
          <cell r="C20749" t="str">
            <v>UN</v>
          </cell>
          <cell r="D20749">
            <v>20864.990000000002</v>
          </cell>
        </row>
        <row r="20750">
          <cell r="A20750" t="str">
            <v>I3648</v>
          </cell>
          <cell r="B20750" t="str">
            <v>TE FoFo FF DN 150 x 100 PN10</v>
          </cell>
          <cell r="C20750" t="str">
            <v>UN</v>
          </cell>
          <cell r="D20750">
            <v>675.75</v>
          </cell>
        </row>
        <row r="20751">
          <cell r="A20751" t="str">
            <v>I3649</v>
          </cell>
          <cell r="B20751" t="str">
            <v>TE FoFo FF DN 150 x 150 PN10</v>
          </cell>
          <cell r="C20751" t="str">
            <v>UN</v>
          </cell>
          <cell r="D20751">
            <v>698.12</v>
          </cell>
        </row>
        <row r="20752">
          <cell r="A20752" t="str">
            <v>I3646</v>
          </cell>
          <cell r="B20752" t="str">
            <v>TE FoFo FF DN 150 x 50 PN10</v>
          </cell>
          <cell r="C20752" t="str">
            <v>UN</v>
          </cell>
          <cell r="D20752">
            <v>635.28</v>
          </cell>
        </row>
        <row r="20753">
          <cell r="A20753" t="str">
            <v>I3647</v>
          </cell>
          <cell r="B20753" t="str">
            <v>TE FoFo FF DN 150 x 75 PN10</v>
          </cell>
          <cell r="C20753" t="str">
            <v>UN</v>
          </cell>
          <cell r="D20753">
            <v>659.86</v>
          </cell>
        </row>
        <row r="20754">
          <cell r="A20754" t="str">
            <v>I7175</v>
          </cell>
          <cell r="B20754" t="str">
            <v>TE FoFo FF DN 150 x 80 PN10</v>
          </cell>
          <cell r="C20754" t="str">
            <v>UN</v>
          </cell>
          <cell r="D20754">
            <v>659.86</v>
          </cell>
        </row>
        <row r="20755">
          <cell r="A20755" t="str">
            <v>I3652</v>
          </cell>
          <cell r="B20755" t="str">
            <v>TE FoFo FF DN 200 x 100 PN10</v>
          </cell>
          <cell r="C20755" t="str">
            <v>UN</v>
          </cell>
          <cell r="D20755">
            <v>1011.76</v>
          </cell>
        </row>
        <row r="20756">
          <cell r="A20756" t="str">
            <v>I3653</v>
          </cell>
          <cell r="B20756" t="str">
            <v>TE FoFo FF DN 200 x 150 PN10</v>
          </cell>
          <cell r="C20756" t="str">
            <v>UN</v>
          </cell>
          <cell r="D20756">
            <v>1096.45</v>
          </cell>
        </row>
        <row r="20757">
          <cell r="A20757" t="str">
            <v>I3654</v>
          </cell>
          <cell r="B20757" t="str">
            <v>TE FoFo FF DN 200 x 200 PN10</v>
          </cell>
          <cell r="C20757" t="str">
            <v>UN</v>
          </cell>
          <cell r="D20757">
            <v>1176.43</v>
          </cell>
        </row>
        <row r="20758">
          <cell r="A20758" t="str">
            <v>I3650</v>
          </cell>
          <cell r="B20758" t="str">
            <v>TE FoFo FF DN 200 x 50 PN10</v>
          </cell>
          <cell r="C20758" t="str">
            <v>UN</v>
          </cell>
          <cell r="D20758">
            <v>725.51</v>
          </cell>
        </row>
        <row r="20759">
          <cell r="A20759" t="str">
            <v>I3651</v>
          </cell>
          <cell r="B20759" t="str">
            <v>TE FoFo FF DN 200 x 75 PN10</v>
          </cell>
          <cell r="C20759" t="str">
            <v>UN</v>
          </cell>
          <cell r="D20759">
            <v>999.96</v>
          </cell>
        </row>
        <row r="20760">
          <cell r="A20760" t="str">
            <v>I7176</v>
          </cell>
          <cell r="B20760" t="str">
            <v>TE FoFo FF DN 200 x 80 PN10</v>
          </cell>
          <cell r="C20760" t="str">
            <v>UN</v>
          </cell>
          <cell r="D20760">
            <v>999.96</v>
          </cell>
        </row>
        <row r="20761">
          <cell r="A20761" t="str">
            <v>I3657</v>
          </cell>
          <cell r="B20761" t="str">
            <v>TE FoFo FF DN 250 x 100 PN10</v>
          </cell>
          <cell r="C20761" t="str">
            <v>UN</v>
          </cell>
          <cell r="D20761">
            <v>1345.76</v>
          </cell>
        </row>
        <row r="20762">
          <cell r="A20762" t="str">
            <v>I3658</v>
          </cell>
          <cell r="B20762" t="str">
            <v>TE FoFo FF DN 250 x 200 PN10</v>
          </cell>
          <cell r="C20762" t="str">
            <v>UN</v>
          </cell>
          <cell r="D20762">
            <v>1512.26</v>
          </cell>
        </row>
        <row r="20763">
          <cell r="A20763" t="str">
            <v>I3659</v>
          </cell>
          <cell r="B20763" t="str">
            <v>TE FoFo FF DN 250 x 250 PN10</v>
          </cell>
          <cell r="C20763" t="str">
            <v>UN</v>
          </cell>
          <cell r="D20763">
            <v>1535.45</v>
          </cell>
        </row>
        <row r="20764">
          <cell r="A20764" t="str">
            <v>I3655</v>
          </cell>
          <cell r="B20764" t="str">
            <v>TE FoFo FF DN 250 x 50 PN10</v>
          </cell>
          <cell r="C20764" t="str">
            <v>UN</v>
          </cell>
          <cell r="D20764">
            <v>1289.49</v>
          </cell>
        </row>
        <row r="20765">
          <cell r="A20765" t="str">
            <v>I3656</v>
          </cell>
          <cell r="B20765" t="str">
            <v>TE FoFo FF DN 250 x 75 PN10</v>
          </cell>
          <cell r="C20765" t="str">
            <v>UN</v>
          </cell>
          <cell r="D20765">
            <v>1333.64</v>
          </cell>
        </row>
        <row r="20766">
          <cell r="A20766" t="str">
            <v>I7177</v>
          </cell>
          <cell r="B20766" t="str">
            <v>TE FoFo FF DN 250 x 80 PN10</v>
          </cell>
          <cell r="C20766" t="str">
            <v>UN</v>
          </cell>
          <cell r="D20766">
            <v>1333.64</v>
          </cell>
        </row>
        <row r="20767">
          <cell r="A20767" t="str">
            <v>I3660</v>
          </cell>
          <cell r="B20767" t="str">
            <v>TE FoFo FF DN 300 x 100 PN10</v>
          </cell>
          <cell r="C20767" t="str">
            <v>UN</v>
          </cell>
          <cell r="D20767">
            <v>1478.49</v>
          </cell>
        </row>
        <row r="20768">
          <cell r="A20768" t="str">
            <v>I3661</v>
          </cell>
          <cell r="B20768" t="str">
            <v>TE FoFo FF DN 300 x 200 PN10</v>
          </cell>
          <cell r="C20768" t="str">
            <v>UN</v>
          </cell>
          <cell r="D20768">
            <v>1663.56</v>
          </cell>
        </row>
        <row r="20769">
          <cell r="A20769" t="str">
            <v>I3662</v>
          </cell>
          <cell r="B20769" t="str">
            <v>TE FoFo FF DN 300 x 300 PN10</v>
          </cell>
          <cell r="C20769" t="str">
            <v>UN</v>
          </cell>
          <cell r="D20769">
            <v>1850.68</v>
          </cell>
        </row>
        <row r="20770">
          <cell r="A20770" t="str">
            <v>I3663</v>
          </cell>
          <cell r="B20770" t="str">
            <v>TE FoFo FF DN 350 x 100 PN10</v>
          </cell>
          <cell r="C20770" t="str">
            <v>UN</v>
          </cell>
          <cell r="D20770">
            <v>2395.6</v>
          </cell>
        </row>
        <row r="20771">
          <cell r="A20771" t="str">
            <v>I3664</v>
          </cell>
          <cell r="B20771" t="str">
            <v>TE FoFo FF DN 350 x 200 PN10</v>
          </cell>
          <cell r="C20771" t="str">
            <v>UN</v>
          </cell>
          <cell r="D20771">
            <v>2609.1999999999998</v>
          </cell>
        </row>
        <row r="20772">
          <cell r="A20772" t="str">
            <v>I3665</v>
          </cell>
          <cell r="B20772" t="str">
            <v>TE FoFo FF DN 350 x 300 PN10</v>
          </cell>
          <cell r="C20772" t="str">
            <v>UN</v>
          </cell>
          <cell r="D20772">
            <v>2656.32</v>
          </cell>
        </row>
        <row r="20773">
          <cell r="A20773" t="str">
            <v>I3666</v>
          </cell>
          <cell r="B20773" t="str">
            <v>TE FoFo FF DN 350 x 350 PN10</v>
          </cell>
          <cell r="C20773" t="str">
            <v>UN</v>
          </cell>
          <cell r="D20773">
            <v>2696.31</v>
          </cell>
        </row>
        <row r="20774">
          <cell r="A20774" t="str">
            <v>I3667</v>
          </cell>
          <cell r="B20774" t="str">
            <v>TE FoFo FF DN 400 x 100 PN10</v>
          </cell>
          <cell r="C20774" t="str">
            <v>UN</v>
          </cell>
          <cell r="D20774">
            <v>4414.1499999999996</v>
          </cell>
        </row>
        <row r="20775">
          <cell r="A20775" t="str">
            <v>I3668</v>
          </cell>
          <cell r="B20775" t="str">
            <v>TE FoFo FF DN 400 x 200 PN10</v>
          </cell>
          <cell r="C20775" t="str">
            <v>UN</v>
          </cell>
          <cell r="D20775">
            <v>4470.25</v>
          </cell>
        </row>
        <row r="20776">
          <cell r="A20776" t="str">
            <v>I3669</v>
          </cell>
          <cell r="B20776" t="str">
            <v>TE FoFo FF DN 400 x 300 PN10</v>
          </cell>
          <cell r="C20776" t="str">
            <v>UN</v>
          </cell>
          <cell r="D20776">
            <v>4634.74</v>
          </cell>
        </row>
        <row r="20777">
          <cell r="A20777" t="str">
            <v>I3670</v>
          </cell>
          <cell r="B20777" t="str">
            <v>TE FoFo FF DN 400 x 400 PN10</v>
          </cell>
          <cell r="C20777" t="str">
            <v>UN</v>
          </cell>
          <cell r="D20777">
            <v>5294.08</v>
          </cell>
        </row>
        <row r="20778">
          <cell r="A20778" t="str">
            <v>I3671</v>
          </cell>
          <cell r="B20778" t="str">
            <v>TE FoFo FF DN 450 x 100 PN10</v>
          </cell>
          <cell r="C20778" t="str">
            <v>UN</v>
          </cell>
          <cell r="D20778">
            <v>4544.05</v>
          </cell>
        </row>
        <row r="20779">
          <cell r="A20779" t="str">
            <v>I3672</v>
          </cell>
          <cell r="B20779" t="str">
            <v>TE FoFo FF DN 450 x 200 PN10</v>
          </cell>
          <cell r="C20779" t="str">
            <v>UN</v>
          </cell>
          <cell r="D20779">
            <v>4618.03</v>
          </cell>
        </row>
        <row r="20780">
          <cell r="A20780" t="str">
            <v>I3673</v>
          </cell>
          <cell r="B20780" t="str">
            <v>TE FoFo FF DN 450 x 300 PN10</v>
          </cell>
          <cell r="C20780" t="str">
            <v>UN</v>
          </cell>
          <cell r="D20780">
            <v>5023.26</v>
          </cell>
        </row>
        <row r="20781">
          <cell r="A20781" t="str">
            <v>I3674</v>
          </cell>
          <cell r="B20781" t="str">
            <v>TE FoFo FF DN 450 x 400 PN10</v>
          </cell>
          <cell r="C20781" t="str">
            <v>UN</v>
          </cell>
          <cell r="D20781">
            <v>5401.19</v>
          </cell>
        </row>
        <row r="20782">
          <cell r="A20782" t="str">
            <v>I3675</v>
          </cell>
          <cell r="B20782" t="str">
            <v>TE FoFo FF DN 450 x 450 PN10</v>
          </cell>
          <cell r="C20782" t="str">
            <v>UN</v>
          </cell>
          <cell r="D20782">
            <v>5531.36</v>
          </cell>
        </row>
        <row r="20783">
          <cell r="A20783" t="str">
            <v>I3676</v>
          </cell>
          <cell r="B20783" t="str">
            <v>TE FoFo FF DN 500 x 100 PN10</v>
          </cell>
          <cell r="C20783" t="str">
            <v>UN</v>
          </cell>
          <cell r="D20783">
            <v>5487.5</v>
          </cell>
        </row>
        <row r="20784">
          <cell r="A20784" t="str">
            <v>I3677</v>
          </cell>
          <cell r="B20784" t="str">
            <v>TE FoFo FF DN 500 x 200 PN10</v>
          </cell>
          <cell r="C20784" t="str">
            <v>UN</v>
          </cell>
          <cell r="D20784">
            <v>5630.86</v>
          </cell>
        </row>
        <row r="20785">
          <cell r="A20785" t="str">
            <v>I3679</v>
          </cell>
          <cell r="B20785" t="str">
            <v>TE FoFo FF DN 500 x 400 PN10</v>
          </cell>
          <cell r="C20785" t="str">
            <v>UN</v>
          </cell>
          <cell r="D20785">
            <v>6100.49</v>
          </cell>
        </row>
        <row r="20786">
          <cell r="A20786" t="str">
            <v>I3680</v>
          </cell>
          <cell r="B20786" t="str">
            <v>TE FoFo FF DN 500 x 500 PN10</v>
          </cell>
          <cell r="C20786" t="str">
            <v>UN</v>
          </cell>
          <cell r="D20786">
            <v>6260.22</v>
          </cell>
        </row>
        <row r="20787">
          <cell r="A20787" t="str">
            <v>I3681</v>
          </cell>
          <cell r="B20787" t="str">
            <v>TE FoFo FF DN 600 x 100 PN10</v>
          </cell>
          <cell r="C20787" t="str">
            <v>UN</v>
          </cell>
          <cell r="D20787">
            <v>6599.51</v>
          </cell>
        </row>
        <row r="20788">
          <cell r="A20788" t="str">
            <v>I3682</v>
          </cell>
          <cell r="B20788" t="str">
            <v>TE FoFo FF DN 600 x 200 PN10</v>
          </cell>
          <cell r="C20788" t="str">
            <v>UN</v>
          </cell>
          <cell r="D20788">
            <v>6689.13</v>
          </cell>
        </row>
        <row r="20789">
          <cell r="A20789" t="str">
            <v>I3683</v>
          </cell>
          <cell r="B20789" t="str">
            <v>TE FoFo FF DN 600 x 300 PN10</v>
          </cell>
          <cell r="C20789" t="str">
            <v>UN</v>
          </cell>
          <cell r="D20789">
            <v>7701.82</v>
          </cell>
        </row>
        <row r="20790">
          <cell r="A20790" t="str">
            <v>I3684</v>
          </cell>
          <cell r="B20790" t="str">
            <v>TE FoFo FF DN 600 x 400 PN10</v>
          </cell>
          <cell r="C20790" t="str">
            <v>UN</v>
          </cell>
          <cell r="D20790">
            <v>7901.89</v>
          </cell>
        </row>
        <row r="20791">
          <cell r="A20791" t="str">
            <v>I3685</v>
          </cell>
          <cell r="B20791" t="str">
            <v>TE FoFo FF DN 600 x 500 PN10</v>
          </cell>
          <cell r="C20791" t="str">
            <v>UN</v>
          </cell>
          <cell r="D20791">
            <v>7971.77</v>
          </cell>
        </row>
        <row r="20792">
          <cell r="A20792" t="str">
            <v>I3686</v>
          </cell>
          <cell r="B20792" t="str">
            <v>TE FoFo FF DN 600 x 600 PN10</v>
          </cell>
          <cell r="C20792" t="str">
            <v>UN</v>
          </cell>
          <cell r="D20792">
            <v>8245.48</v>
          </cell>
        </row>
        <row r="20793">
          <cell r="A20793" t="str">
            <v>I3687</v>
          </cell>
          <cell r="B20793" t="str">
            <v>TE FoFo FF DN 700 x 200 PN10</v>
          </cell>
          <cell r="C20793" t="str">
            <v>UN</v>
          </cell>
          <cell r="D20793">
            <v>6702.4</v>
          </cell>
        </row>
        <row r="20794">
          <cell r="A20794" t="str">
            <v>I3688</v>
          </cell>
          <cell r="B20794" t="str">
            <v>TE FoFo FF DN 700 x 400 PN10</v>
          </cell>
          <cell r="C20794" t="str">
            <v>UN</v>
          </cell>
          <cell r="D20794">
            <v>7872.87</v>
          </cell>
        </row>
        <row r="20795">
          <cell r="A20795" t="str">
            <v>I3689</v>
          </cell>
          <cell r="B20795" t="str">
            <v>TE FoFo FF DN 700 x 700 PN10</v>
          </cell>
          <cell r="C20795" t="str">
            <v>UN</v>
          </cell>
          <cell r="D20795">
            <v>10347.15</v>
          </cell>
        </row>
        <row r="20796">
          <cell r="A20796" t="str">
            <v>I3641</v>
          </cell>
          <cell r="B20796" t="str">
            <v>TE FoFo FF DN 75 x 50 PN10</v>
          </cell>
          <cell r="C20796" t="str">
            <v>UN</v>
          </cell>
          <cell r="D20796">
            <v>215.67</v>
          </cell>
        </row>
        <row r="20797">
          <cell r="A20797" t="str">
            <v>I3642</v>
          </cell>
          <cell r="B20797" t="str">
            <v>TE FoFo FF DN 75 x 75 PN10</v>
          </cell>
          <cell r="C20797" t="str">
            <v>UN</v>
          </cell>
          <cell r="D20797">
            <v>237.16</v>
          </cell>
        </row>
        <row r="20798">
          <cell r="A20798" t="str">
            <v>I7179</v>
          </cell>
          <cell r="B20798" t="str">
            <v>TE FoFo FF DN 80 x 50 PN10</v>
          </cell>
          <cell r="C20798" t="str">
            <v>UN</v>
          </cell>
          <cell r="D20798">
            <v>215.67</v>
          </cell>
        </row>
        <row r="20799">
          <cell r="A20799" t="str">
            <v>I7180</v>
          </cell>
          <cell r="B20799" t="str">
            <v>TE FoFo FF DN 80 x 80 PN10</v>
          </cell>
          <cell r="C20799" t="str">
            <v>UN</v>
          </cell>
          <cell r="D20799">
            <v>237.16</v>
          </cell>
        </row>
        <row r="20800">
          <cell r="A20800" t="str">
            <v>I3690</v>
          </cell>
          <cell r="B20800" t="str">
            <v>TE FoFo FF DN 800 x 200 PN10</v>
          </cell>
          <cell r="C20800" t="str">
            <v>UN</v>
          </cell>
          <cell r="D20800">
            <v>7995.91</v>
          </cell>
        </row>
        <row r="20801">
          <cell r="A20801" t="str">
            <v>I3691</v>
          </cell>
          <cell r="B20801" t="str">
            <v>TE FoFo FF DN 800 x 400 PN10</v>
          </cell>
          <cell r="C20801" t="str">
            <v>UN</v>
          </cell>
          <cell r="D20801">
            <v>9738.36</v>
          </cell>
        </row>
        <row r="20802">
          <cell r="A20802" t="str">
            <v>I3692</v>
          </cell>
          <cell r="B20802" t="str">
            <v>TE FoFo FF DN 800 x 600 PN10</v>
          </cell>
          <cell r="C20802" t="str">
            <v>UN</v>
          </cell>
          <cell r="D20802">
            <v>10622.61</v>
          </cell>
        </row>
        <row r="20803">
          <cell r="A20803" t="str">
            <v>I3693</v>
          </cell>
          <cell r="B20803" t="str">
            <v>TE FoFo FF DN 800 x 800 PN10</v>
          </cell>
          <cell r="C20803" t="str">
            <v>UN</v>
          </cell>
          <cell r="D20803">
            <v>11288.53</v>
          </cell>
        </row>
        <row r="20804">
          <cell r="A20804" t="str">
            <v>I3694</v>
          </cell>
          <cell r="B20804" t="str">
            <v>TE FoFo FF DN 900 x 200 PN10</v>
          </cell>
          <cell r="C20804" t="str">
            <v>UN</v>
          </cell>
          <cell r="D20804">
            <v>9665.9</v>
          </cell>
        </row>
        <row r="20805">
          <cell r="A20805" t="str">
            <v>I3695</v>
          </cell>
          <cell r="B20805" t="str">
            <v>TE FoFo FF DN 900 x 400 PN10</v>
          </cell>
          <cell r="C20805" t="str">
            <v>UN</v>
          </cell>
          <cell r="D20805">
            <v>11363.33</v>
          </cell>
        </row>
        <row r="20806">
          <cell r="A20806" t="str">
            <v>I3696</v>
          </cell>
          <cell r="B20806" t="str">
            <v>TE FoFo FF DN 900 x 600 PN10</v>
          </cell>
          <cell r="C20806" t="str">
            <v>UN</v>
          </cell>
          <cell r="D20806">
            <v>15583.07</v>
          </cell>
        </row>
        <row r="20807">
          <cell r="A20807" t="str">
            <v>I3697</v>
          </cell>
          <cell r="B20807" t="str">
            <v>TE FoFo FF DN 900 x 900 PN10</v>
          </cell>
          <cell r="C20807" t="str">
            <v>UN</v>
          </cell>
          <cell r="D20807">
            <v>16119.53</v>
          </cell>
        </row>
        <row r="20808">
          <cell r="A20808" t="str">
            <v>I7733</v>
          </cell>
          <cell r="B20808" t="str">
            <v>TE FoFo JTE DN 300 x 300 PN10</v>
          </cell>
          <cell r="C20808" t="str">
            <v>UN</v>
          </cell>
          <cell r="D20808">
            <v>3147.45</v>
          </cell>
        </row>
        <row r="20809">
          <cell r="A20809" t="str">
            <v>I7734</v>
          </cell>
          <cell r="B20809" t="str">
            <v>TE FoFo JTE DN 400 x 300 PN10</v>
          </cell>
          <cell r="C20809" t="str">
            <v>UN</v>
          </cell>
          <cell r="D20809">
            <v>4769.25</v>
          </cell>
        </row>
        <row r="20810">
          <cell r="A20810" t="str">
            <v>I7735</v>
          </cell>
          <cell r="B20810" t="str">
            <v>TE FoFo JTE DN 400 x 400 PN10</v>
          </cell>
          <cell r="C20810" t="str">
            <v>UN</v>
          </cell>
          <cell r="D20810">
            <v>6595.67</v>
          </cell>
        </row>
        <row r="20811">
          <cell r="A20811" t="str">
            <v>I7736</v>
          </cell>
          <cell r="B20811" t="str">
            <v>TE FoFo JTE DN 500 x 300 PN10</v>
          </cell>
          <cell r="C20811" t="str">
            <v>UN</v>
          </cell>
          <cell r="D20811">
            <v>6740.06</v>
          </cell>
        </row>
        <row r="20812">
          <cell r="A20812" t="str">
            <v>I7737</v>
          </cell>
          <cell r="B20812" t="str">
            <v>TE FoFo JTE DN 500 x 500 PN10</v>
          </cell>
          <cell r="C20812" t="str">
            <v>UN</v>
          </cell>
          <cell r="D20812">
            <v>8786.2000000000007</v>
          </cell>
        </row>
        <row r="20813">
          <cell r="A20813" t="str">
            <v>I7738</v>
          </cell>
          <cell r="B20813" t="str">
            <v>TE FoFo JTE DN 600 x 300 PN10</v>
          </cell>
          <cell r="C20813" t="str">
            <v>UN</v>
          </cell>
          <cell r="D20813">
            <v>9451.5</v>
          </cell>
        </row>
        <row r="20814">
          <cell r="A20814" t="str">
            <v>I7739</v>
          </cell>
          <cell r="B20814" t="str">
            <v>TE FoFo JTE DN 600 x 400 PN10</v>
          </cell>
          <cell r="C20814" t="str">
            <v>UN</v>
          </cell>
          <cell r="D20814">
            <v>9735.2099999999991</v>
          </cell>
        </row>
        <row r="20815">
          <cell r="A20815" t="str">
            <v>I7740</v>
          </cell>
          <cell r="B20815" t="str">
            <v>TE FoFo JTE DN 600 x 600 PN10</v>
          </cell>
          <cell r="C20815" t="str">
            <v>UN</v>
          </cell>
          <cell r="D20815">
            <v>10536.31</v>
          </cell>
        </row>
        <row r="20816">
          <cell r="A20816" t="str">
            <v>I7777</v>
          </cell>
          <cell r="B20816" t="str">
            <v>TE FoFo JTEF DN 1000 x 1000 PN10</v>
          </cell>
          <cell r="C20816" t="str">
            <v>UN</v>
          </cell>
          <cell r="D20816">
            <v>36435.800000000003</v>
          </cell>
        </row>
        <row r="20817">
          <cell r="A20817" t="str">
            <v>I7819</v>
          </cell>
          <cell r="B20817" t="str">
            <v>TE FoFo JTEF DN 1000 x 1000 PN16</v>
          </cell>
          <cell r="C20817" t="str">
            <v>UN</v>
          </cell>
          <cell r="D20817">
            <v>37023.769999999997</v>
          </cell>
        </row>
        <row r="20818">
          <cell r="A20818" t="str">
            <v>I7861</v>
          </cell>
          <cell r="B20818" t="str">
            <v>TE FoFo JTEF DN 1000 x 1000 PN25</v>
          </cell>
          <cell r="C20818" t="str">
            <v>UN</v>
          </cell>
          <cell r="D20818">
            <v>36755.919999999998</v>
          </cell>
        </row>
        <row r="20819">
          <cell r="A20819" t="str">
            <v>I7773</v>
          </cell>
          <cell r="B20819" t="str">
            <v>TE FoFo JTEF DN 1000 x 200 PN10</v>
          </cell>
          <cell r="C20819" t="str">
            <v>UN</v>
          </cell>
          <cell r="D20819">
            <v>28995.93</v>
          </cell>
        </row>
        <row r="20820">
          <cell r="A20820" t="str">
            <v>I7815</v>
          </cell>
          <cell r="B20820" t="str">
            <v>TE FoFo JTEF DN 1000 x 200 PN16</v>
          </cell>
          <cell r="C20820" t="str">
            <v>UN</v>
          </cell>
          <cell r="D20820">
            <v>29286.69</v>
          </cell>
        </row>
        <row r="20821">
          <cell r="A20821" t="str">
            <v>I7857</v>
          </cell>
          <cell r="B20821" t="str">
            <v>TE FoFo JTEF DN 1000 x 200 PN25</v>
          </cell>
          <cell r="C20821" t="str">
            <v>UN</v>
          </cell>
          <cell r="D20821">
            <v>26374.23</v>
          </cell>
        </row>
        <row r="20822">
          <cell r="A20822" t="str">
            <v>I7774</v>
          </cell>
          <cell r="B20822" t="str">
            <v>TE FoFo JTEF DN 1000 x 400 PN10</v>
          </cell>
          <cell r="C20822" t="str">
            <v>UN</v>
          </cell>
          <cell r="D20822">
            <v>30991.87</v>
          </cell>
        </row>
        <row r="20823">
          <cell r="A20823" t="str">
            <v>I7816</v>
          </cell>
          <cell r="B20823" t="str">
            <v>TE FoFo JTEF DN 1000 x 400 PN16</v>
          </cell>
          <cell r="C20823" t="str">
            <v>UN</v>
          </cell>
          <cell r="D20823">
            <v>31503.14</v>
          </cell>
        </row>
        <row r="20824">
          <cell r="A20824" t="str">
            <v>I7858</v>
          </cell>
          <cell r="B20824" t="str">
            <v>TE FoFo JTEF DN 1000 x 400 PN25</v>
          </cell>
          <cell r="C20824" t="str">
            <v>UN</v>
          </cell>
          <cell r="D20824">
            <v>28673.45</v>
          </cell>
        </row>
        <row r="20825">
          <cell r="A20825" t="str">
            <v>I7775</v>
          </cell>
          <cell r="B20825" t="str">
            <v>TE FoFo JTEF DN 1000 x 600 PN10</v>
          </cell>
          <cell r="C20825" t="str">
            <v>UN</v>
          </cell>
          <cell r="D20825">
            <v>36285.5</v>
          </cell>
        </row>
        <row r="20826">
          <cell r="A20826" t="str">
            <v>I7817</v>
          </cell>
          <cell r="B20826" t="str">
            <v>TE FoFo JTEF DN 1000 x 600 PN16</v>
          </cell>
          <cell r="C20826" t="str">
            <v>UN</v>
          </cell>
          <cell r="D20826">
            <v>36347.15</v>
          </cell>
        </row>
        <row r="20827">
          <cell r="A20827" t="str">
            <v>I7859</v>
          </cell>
          <cell r="B20827" t="str">
            <v>TE FoFo JTEF DN 1000 x 600 PN25</v>
          </cell>
          <cell r="C20827" t="str">
            <v>UN</v>
          </cell>
          <cell r="D20827">
            <v>33350.629999999997</v>
          </cell>
        </row>
        <row r="20828">
          <cell r="A20828" t="str">
            <v>I7776</v>
          </cell>
          <cell r="B20828" t="str">
            <v>TE FoFo JTEF DN 1000 x 800 PN10</v>
          </cell>
          <cell r="C20828" t="str">
            <v>UN</v>
          </cell>
          <cell r="D20828">
            <v>36653.279999999999</v>
          </cell>
        </row>
        <row r="20829">
          <cell r="A20829" t="str">
            <v>I7818</v>
          </cell>
          <cell r="B20829" t="str">
            <v>TE FoFo JTEF DN 1000 x 800 PN16</v>
          </cell>
          <cell r="C20829" t="str">
            <v>UN</v>
          </cell>
          <cell r="D20829">
            <v>37349.660000000003</v>
          </cell>
        </row>
        <row r="20830">
          <cell r="A20830" t="str">
            <v>I7860</v>
          </cell>
          <cell r="B20830" t="str">
            <v>TE FoFo JTEF DN 1000 x 800 PN25</v>
          </cell>
          <cell r="C20830" t="str">
            <v>UN</v>
          </cell>
          <cell r="D20830">
            <v>34345.620000000003</v>
          </cell>
        </row>
        <row r="20831">
          <cell r="A20831" t="str">
            <v>I7782</v>
          </cell>
          <cell r="B20831" t="str">
            <v>TE FoFo JTEF DN 1200 x 1000 PN10</v>
          </cell>
          <cell r="C20831" t="str">
            <v>UN</v>
          </cell>
          <cell r="D20831">
            <v>41845.03</v>
          </cell>
        </row>
        <row r="20832">
          <cell r="A20832" t="str">
            <v>I7824</v>
          </cell>
          <cell r="B20832" t="str">
            <v>TE FoFo JTEF DN 1200 x 1000 PN16</v>
          </cell>
          <cell r="C20832" t="str">
            <v>UN</v>
          </cell>
          <cell r="D20832">
            <v>45019.38</v>
          </cell>
        </row>
        <row r="20833">
          <cell r="A20833" t="str">
            <v>I7866</v>
          </cell>
          <cell r="B20833" t="str">
            <v>TE FoFo JTEF DN 1200 x 1000 PN25</v>
          </cell>
          <cell r="C20833" t="str">
            <v>UN</v>
          </cell>
          <cell r="D20833">
            <v>45792.67</v>
          </cell>
        </row>
        <row r="20834">
          <cell r="A20834" t="str">
            <v>I7783</v>
          </cell>
          <cell r="B20834" t="str">
            <v>TE FoFo JTEF DN 1200 x 1200 PN10</v>
          </cell>
          <cell r="C20834" t="str">
            <v>UN</v>
          </cell>
          <cell r="D20834">
            <v>43234.92</v>
          </cell>
        </row>
        <row r="20835">
          <cell r="A20835" t="str">
            <v>I7825</v>
          </cell>
          <cell r="B20835" t="str">
            <v>TE FoFo JTEF DN 1200 x 1200 PN16</v>
          </cell>
          <cell r="C20835" t="str">
            <v>UN</v>
          </cell>
          <cell r="D20835">
            <v>46514.75</v>
          </cell>
        </row>
        <row r="20836">
          <cell r="A20836" t="str">
            <v>I7867</v>
          </cell>
          <cell r="B20836" t="str">
            <v>TE FoFo JTEF DN 1200 x 1200 PN25</v>
          </cell>
          <cell r="C20836" t="str">
            <v>UN</v>
          </cell>
          <cell r="D20836">
            <v>46708.52</v>
          </cell>
        </row>
        <row r="20837">
          <cell r="A20837" t="str">
            <v>I7778</v>
          </cell>
          <cell r="B20837" t="str">
            <v>TE FoFo JTEF DN 1200 x 200 PN10</v>
          </cell>
          <cell r="C20837" t="str">
            <v>UN</v>
          </cell>
          <cell r="D20837">
            <v>34558.480000000003</v>
          </cell>
        </row>
        <row r="20838">
          <cell r="A20838" t="str">
            <v>I7820</v>
          </cell>
          <cell r="B20838" t="str">
            <v>TE FoFo JTEF DN 1200 x 200 PN16</v>
          </cell>
          <cell r="C20838" t="str">
            <v>UN</v>
          </cell>
          <cell r="D20838">
            <v>32973.07</v>
          </cell>
        </row>
        <row r="20839">
          <cell r="A20839" t="str">
            <v>I7862</v>
          </cell>
          <cell r="B20839" t="str">
            <v>TE FoFo JTEF DN 1200 x 200 PN25</v>
          </cell>
          <cell r="C20839" t="str">
            <v>UN</v>
          </cell>
          <cell r="D20839">
            <v>32633.54</v>
          </cell>
        </row>
        <row r="20840">
          <cell r="A20840" t="str">
            <v>I7779</v>
          </cell>
          <cell r="B20840" t="str">
            <v>TE FoFo JTEF DN 1200 x 400 PN10</v>
          </cell>
          <cell r="C20840" t="str">
            <v>UN</v>
          </cell>
          <cell r="D20840">
            <v>36567.82</v>
          </cell>
        </row>
        <row r="20841">
          <cell r="A20841" t="str">
            <v>I7821</v>
          </cell>
          <cell r="B20841" t="str">
            <v>TE FoFo JTEF DN 1200 x 400 PN16</v>
          </cell>
          <cell r="C20841" t="str">
            <v>UN</v>
          </cell>
          <cell r="D20841">
            <v>36443.53</v>
          </cell>
        </row>
        <row r="20842">
          <cell r="A20842" t="str">
            <v>I7863</v>
          </cell>
          <cell r="B20842" t="str">
            <v>TE FoFo JTEF DN 1200 x 400 PN25</v>
          </cell>
          <cell r="C20842" t="str">
            <v>UN</v>
          </cell>
          <cell r="D20842">
            <v>33290.22</v>
          </cell>
        </row>
        <row r="20843">
          <cell r="A20843" t="str">
            <v>I7780</v>
          </cell>
          <cell r="B20843" t="str">
            <v>TE FoFo JTEF DN 1200 x 600 PN10</v>
          </cell>
          <cell r="C20843" t="str">
            <v>UN</v>
          </cell>
          <cell r="D20843">
            <v>37743.370000000003</v>
          </cell>
        </row>
        <row r="20844">
          <cell r="A20844" t="str">
            <v>I7822</v>
          </cell>
          <cell r="B20844" t="str">
            <v>TE FoFo JTEF DN 1200 x 600 PN16</v>
          </cell>
          <cell r="C20844" t="str">
            <v>UN</v>
          </cell>
          <cell r="D20844">
            <v>37430.720000000001</v>
          </cell>
        </row>
        <row r="20845">
          <cell r="A20845" t="str">
            <v>I7864</v>
          </cell>
          <cell r="B20845" t="str">
            <v>TE FoFo JTEF DN 1200 x 600 PN25</v>
          </cell>
          <cell r="C20845" t="str">
            <v>UN</v>
          </cell>
          <cell r="D20845">
            <v>35888.31</v>
          </cell>
        </row>
        <row r="20846">
          <cell r="A20846" t="str">
            <v>I7781</v>
          </cell>
          <cell r="B20846" t="str">
            <v>TE FoFo JTEF DN 1200 x 800 PN10</v>
          </cell>
          <cell r="C20846" t="str">
            <v>UN</v>
          </cell>
          <cell r="D20846">
            <v>41024.97</v>
          </cell>
        </row>
        <row r="20847">
          <cell r="A20847" t="str">
            <v>I7823</v>
          </cell>
          <cell r="B20847" t="str">
            <v>TE FoFo JTEF DN 1200 x 800 PN16</v>
          </cell>
          <cell r="C20847" t="str">
            <v>UN</v>
          </cell>
          <cell r="D20847">
            <v>41211.620000000003</v>
          </cell>
        </row>
        <row r="20848">
          <cell r="A20848" t="str">
            <v>I7865</v>
          </cell>
          <cell r="B20848" t="str">
            <v>TE FoFo JTEF DN 1200 x 800 PN25</v>
          </cell>
          <cell r="C20848" t="str">
            <v>UN</v>
          </cell>
          <cell r="D20848">
            <v>37986.74</v>
          </cell>
        </row>
        <row r="20849">
          <cell r="A20849" t="str">
            <v>I7741</v>
          </cell>
          <cell r="B20849" t="str">
            <v>TE FoFo JTEF DN 300 x 100 PN10</v>
          </cell>
          <cell r="C20849" t="str">
            <v>UN</v>
          </cell>
          <cell r="D20849">
            <v>2885.26</v>
          </cell>
        </row>
        <row r="20850">
          <cell r="A20850" t="str">
            <v>I7784</v>
          </cell>
          <cell r="B20850" t="str">
            <v>TE FoFo JTEF DN 300 x 100 PN16</v>
          </cell>
          <cell r="C20850" t="str">
            <v>UN</v>
          </cell>
          <cell r="D20850">
            <v>2885.26</v>
          </cell>
        </row>
        <row r="20851">
          <cell r="A20851" t="str">
            <v>I7742</v>
          </cell>
          <cell r="B20851" t="str">
            <v>TE FoFo JTEF DN 300 x 200 PN10</v>
          </cell>
          <cell r="C20851" t="str">
            <v>UN</v>
          </cell>
          <cell r="D20851">
            <v>3157.99</v>
          </cell>
        </row>
        <row r="20852">
          <cell r="A20852" t="str">
            <v>I7785</v>
          </cell>
          <cell r="B20852" t="str">
            <v>TE FoFo JTEF DN 300 x 200 PN16</v>
          </cell>
          <cell r="C20852" t="str">
            <v>UN</v>
          </cell>
          <cell r="D20852">
            <v>3157.99</v>
          </cell>
        </row>
        <row r="20853">
          <cell r="A20853" t="str">
            <v>I7827</v>
          </cell>
          <cell r="B20853" t="str">
            <v>TE FoFo JTEF DN 300 x 200 PN25</v>
          </cell>
          <cell r="C20853" t="str">
            <v>UN</v>
          </cell>
          <cell r="D20853">
            <v>2956.17</v>
          </cell>
        </row>
        <row r="20854">
          <cell r="A20854" t="str">
            <v>I7743</v>
          </cell>
          <cell r="B20854" t="str">
            <v>TE FoFo JTEF DN 300 x 300 PN10</v>
          </cell>
          <cell r="C20854" t="str">
            <v>UN</v>
          </cell>
          <cell r="D20854">
            <v>3203.16</v>
          </cell>
        </row>
        <row r="20855">
          <cell r="A20855" t="str">
            <v>I7786</v>
          </cell>
          <cell r="B20855" t="str">
            <v>TE FoFo JTEF DN 300 x 300 PN16</v>
          </cell>
          <cell r="C20855" t="str">
            <v>UN</v>
          </cell>
          <cell r="D20855">
            <v>3203.16</v>
          </cell>
        </row>
        <row r="20856">
          <cell r="A20856" t="str">
            <v>I7828</v>
          </cell>
          <cell r="B20856" t="str">
            <v>TE FoFo JTEF DN 300 x 300 PN25</v>
          </cell>
          <cell r="C20856" t="str">
            <v>UN</v>
          </cell>
          <cell r="D20856">
            <v>2989.07</v>
          </cell>
        </row>
        <row r="20857">
          <cell r="A20857" t="str">
            <v>I7744</v>
          </cell>
          <cell r="B20857" t="str">
            <v>TE FoFo JTEF DN 350 x 100 PN10</v>
          </cell>
          <cell r="C20857" t="str">
            <v>UN</v>
          </cell>
          <cell r="D20857">
            <v>2765.36</v>
          </cell>
        </row>
        <row r="20858">
          <cell r="A20858" t="str">
            <v>I7787</v>
          </cell>
          <cell r="B20858" t="str">
            <v>TE FoFo JTEF DN 350 x 100 PN16</v>
          </cell>
          <cell r="C20858" t="str">
            <v>UN</v>
          </cell>
          <cell r="D20858">
            <v>2765.36</v>
          </cell>
        </row>
        <row r="20859">
          <cell r="A20859" t="str">
            <v>I7829</v>
          </cell>
          <cell r="B20859" t="str">
            <v>TE FoFo JTEF DN 350 x 100 PN25</v>
          </cell>
          <cell r="C20859" t="str">
            <v>UN</v>
          </cell>
          <cell r="D20859">
            <v>3530</v>
          </cell>
        </row>
        <row r="20860">
          <cell r="A20860" t="str">
            <v>I7745</v>
          </cell>
          <cell r="B20860" t="str">
            <v>TE FoFo JTEF DN 350 x 200 PN10</v>
          </cell>
          <cell r="C20860" t="str">
            <v>UN</v>
          </cell>
          <cell r="D20860">
            <v>3879.49</v>
          </cell>
        </row>
        <row r="20861">
          <cell r="A20861" t="str">
            <v>I7788</v>
          </cell>
          <cell r="B20861" t="str">
            <v>TE FoFo JTEF DN 350 x 200 PN16</v>
          </cell>
          <cell r="C20861" t="str">
            <v>UN</v>
          </cell>
          <cell r="D20861">
            <v>3961.17</v>
          </cell>
        </row>
        <row r="20862">
          <cell r="A20862" t="str">
            <v>I7830</v>
          </cell>
          <cell r="B20862" t="str">
            <v>TE FoFo JTEF DN 350 x 200 PN25</v>
          </cell>
          <cell r="C20862" t="str">
            <v>UN</v>
          </cell>
          <cell r="D20862">
            <v>4032.64</v>
          </cell>
        </row>
        <row r="20863">
          <cell r="A20863" t="str">
            <v>I7746</v>
          </cell>
          <cell r="B20863" t="str">
            <v>TE FoFo JTEF DN 350 x 350 PN10</v>
          </cell>
          <cell r="C20863" t="str">
            <v>UN</v>
          </cell>
          <cell r="D20863">
            <v>6189.19</v>
          </cell>
        </row>
        <row r="20864">
          <cell r="A20864" t="str">
            <v>I7789</v>
          </cell>
          <cell r="B20864" t="str">
            <v>TE FoFo JTEF DN 350 x 350 PN16</v>
          </cell>
          <cell r="C20864" t="str">
            <v>UN</v>
          </cell>
          <cell r="D20864">
            <v>6212.5</v>
          </cell>
        </row>
        <row r="20865">
          <cell r="A20865" t="str">
            <v>I7831</v>
          </cell>
          <cell r="B20865" t="str">
            <v>TE FoFo JTEF DN 350 x 350 PN25</v>
          </cell>
          <cell r="C20865" t="str">
            <v>UN</v>
          </cell>
          <cell r="D20865">
            <v>5746.33</v>
          </cell>
        </row>
        <row r="20866">
          <cell r="A20866" t="str">
            <v>I7747</v>
          </cell>
          <cell r="B20866" t="str">
            <v>TE FoFo JTEF DN 400 x 100 PN10</v>
          </cell>
          <cell r="C20866" t="str">
            <v>UN</v>
          </cell>
          <cell r="D20866">
            <v>4161.12</v>
          </cell>
        </row>
        <row r="20867">
          <cell r="A20867" t="str">
            <v>I7832</v>
          </cell>
          <cell r="B20867" t="str">
            <v>TE FoFo JTEF DN 400 x 100 PN25</v>
          </cell>
          <cell r="C20867" t="str">
            <v>UN</v>
          </cell>
          <cell r="D20867">
            <v>3807.49</v>
          </cell>
        </row>
        <row r="20868">
          <cell r="A20868" t="str">
            <v>I7748</v>
          </cell>
          <cell r="B20868" t="str">
            <v>TE FoFo JTEF DN 400 x 200 PN10</v>
          </cell>
          <cell r="C20868" t="str">
            <v>UN</v>
          </cell>
          <cell r="D20868">
            <v>4464.45</v>
          </cell>
        </row>
        <row r="20869">
          <cell r="A20869" t="str">
            <v>I7790</v>
          </cell>
          <cell r="B20869" t="str">
            <v>TE FoFo JTEF DN 400 x 200 PN16</v>
          </cell>
          <cell r="C20869" t="str">
            <v>UN</v>
          </cell>
          <cell r="D20869">
            <v>4532.8999999999996</v>
          </cell>
        </row>
        <row r="20870">
          <cell r="A20870" t="str">
            <v>I7833</v>
          </cell>
          <cell r="B20870" t="str">
            <v>TE FoFo JTEF DN 400 x 200 PN25</v>
          </cell>
          <cell r="C20870" t="str">
            <v>UN</v>
          </cell>
          <cell r="D20870">
            <v>4255.58</v>
          </cell>
        </row>
        <row r="20871">
          <cell r="A20871" t="str">
            <v>I7749</v>
          </cell>
          <cell r="B20871" t="str">
            <v>TE FoFo JTEF DN 400 x 300 PN10</v>
          </cell>
          <cell r="C20871" t="str">
            <v>UN</v>
          </cell>
          <cell r="D20871">
            <v>4769.25</v>
          </cell>
        </row>
        <row r="20872">
          <cell r="A20872" t="str">
            <v>I7791</v>
          </cell>
          <cell r="B20872" t="str">
            <v>TE FoFo JTEF DN 400 x 300 PN16</v>
          </cell>
          <cell r="C20872" t="str">
            <v>UN</v>
          </cell>
          <cell r="D20872">
            <v>4813.13</v>
          </cell>
        </row>
        <row r="20873">
          <cell r="A20873" t="str">
            <v>I7750</v>
          </cell>
          <cell r="B20873" t="str">
            <v>TE FoFo JTEF DN 400 x 400 PN10</v>
          </cell>
          <cell r="C20873" t="str">
            <v>UN</v>
          </cell>
          <cell r="D20873">
            <v>6595.67</v>
          </cell>
        </row>
        <row r="20874">
          <cell r="A20874" t="str">
            <v>I7792</v>
          </cell>
          <cell r="B20874" t="str">
            <v>TE FoFo JTEF DN 400 x 400 PN16</v>
          </cell>
          <cell r="C20874" t="str">
            <v>UN</v>
          </cell>
          <cell r="D20874">
            <v>7180.68</v>
          </cell>
        </row>
        <row r="20875">
          <cell r="A20875" t="str">
            <v>I7834</v>
          </cell>
          <cell r="B20875" t="str">
            <v>TE FoFo JTEF DN 400 x 400 PN25</v>
          </cell>
          <cell r="C20875" t="str">
            <v>UN</v>
          </cell>
          <cell r="D20875">
            <v>6390.24</v>
          </cell>
        </row>
        <row r="20876">
          <cell r="A20876" t="str">
            <v>I7751</v>
          </cell>
          <cell r="B20876" t="str">
            <v>TE FoFo JTEF DN 500 x 100 PN10</v>
          </cell>
          <cell r="C20876" t="str">
            <v>UN</v>
          </cell>
          <cell r="D20876">
            <v>6147.2</v>
          </cell>
        </row>
        <row r="20877">
          <cell r="A20877" t="str">
            <v>I7793</v>
          </cell>
          <cell r="B20877" t="str">
            <v>TE FoFo JTEF DN 500 x 100 PN16</v>
          </cell>
          <cell r="C20877" t="str">
            <v>UN</v>
          </cell>
          <cell r="D20877">
            <v>6147.2</v>
          </cell>
        </row>
        <row r="20878">
          <cell r="A20878" t="str">
            <v>I7835</v>
          </cell>
          <cell r="B20878" t="str">
            <v>TE FoFo JTEF DN 500 x 100 PN25</v>
          </cell>
          <cell r="C20878" t="str">
            <v>UN</v>
          </cell>
          <cell r="D20878">
            <v>5711.17</v>
          </cell>
        </row>
        <row r="20879">
          <cell r="A20879" t="str">
            <v>I7752</v>
          </cell>
          <cell r="B20879" t="str">
            <v>TE FoFo JTEF DN 500 x 200 PN10</v>
          </cell>
          <cell r="C20879" t="str">
            <v>UN</v>
          </cell>
          <cell r="D20879">
            <v>6248.06</v>
          </cell>
        </row>
        <row r="20880">
          <cell r="A20880" t="str">
            <v>I7794</v>
          </cell>
          <cell r="B20880" t="str">
            <v>TE FoFo JTEF DN 500 x 200 PN16</v>
          </cell>
          <cell r="C20880" t="str">
            <v>UN</v>
          </cell>
          <cell r="D20880">
            <v>6401.98</v>
          </cell>
        </row>
        <row r="20881">
          <cell r="A20881" t="str">
            <v>I7836</v>
          </cell>
          <cell r="B20881" t="str">
            <v>TE FoFo JTEF DN 500 x 200 PN25</v>
          </cell>
          <cell r="C20881" t="str">
            <v>UN</v>
          </cell>
          <cell r="D20881">
            <v>5971.5</v>
          </cell>
        </row>
        <row r="20882">
          <cell r="A20882" t="str">
            <v>I7753</v>
          </cell>
          <cell r="B20882" t="str">
            <v>TE FoFo JTEF DN 500 x 300 PN10</v>
          </cell>
          <cell r="C20882" t="str">
            <v>UN</v>
          </cell>
          <cell r="D20882">
            <v>6740.06</v>
          </cell>
        </row>
        <row r="20883">
          <cell r="A20883" t="str">
            <v>I7795</v>
          </cell>
          <cell r="B20883" t="str">
            <v>TE FoFo JTEF DN 500 x 300 PN16</v>
          </cell>
          <cell r="C20883" t="str">
            <v>UN</v>
          </cell>
          <cell r="D20883">
            <v>6887.12</v>
          </cell>
        </row>
        <row r="20884">
          <cell r="A20884" t="str">
            <v>I7837</v>
          </cell>
          <cell r="B20884" t="str">
            <v>TE FoFo JTEF DN 500 x 300 PN25</v>
          </cell>
          <cell r="C20884" t="str">
            <v>UN</v>
          </cell>
          <cell r="D20884">
            <v>6387.99</v>
          </cell>
        </row>
        <row r="20885">
          <cell r="A20885" t="str">
            <v>I7754</v>
          </cell>
          <cell r="B20885" t="str">
            <v>TE FoFo JTEF DN 500 x 400 PN10</v>
          </cell>
          <cell r="C20885" t="str">
            <v>UN</v>
          </cell>
          <cell r="D20885">
            <v>8162.06</v>
          </cell>
        </row>
        <row r="20886">
          <cell r="A20886" t="str">
            <v>I7796</v>
          </cell>
          <cell r="B20886" t="str">
            <v>TE FoFo JTEF DN 500 x 400 PN16</v>
          </cell>
          <cell r="C20886" t="str">
            <v>UN</v>
          </cell>
          <cell r="D20886">
            <v>8257.99</v>
          </cell>
        </row>
        <row r="20887">
          <cell r="A20887" t="str">
            <v>I7838</v>
          </cell>
          <cell r="B20887" t="str">
            <v>TE FoFo JTEF DN 500 x 400 PN25</v>
          </cell>
          <cell r="C20887" t="str">
            <v>UN</v>
          </cell>
          <cell r="D20887">
            <v>7937.77</v>
          </cell>
        </row>
        <row r="20888">
          <cell r="A20888" t="str">
            <v>I7755</v>
          </cell>
          <cell r="B20888" t="str">
            <v>TE FoFo JTEF DN 500 x 500 PN10</v>
          </cell>
          <cell r="C20888" t="str">
            <v>UN</v>
          </cell>
          <cell r="D20888">
            <v>8786.2000000000007</v>
          </cell>
        </row>
        <row r="20889">
          <cell r="A20889" t="str">
            <v>I7797</v>
          </cell>
          <cell r="B20889" t="str">
            <v>TE FoFo JTEF DN 500 x 500 PN16</v>
          </cell>
          <cell r="C20889" t="str">
            <v>UN</v>
          </cell>
          <cell r="D20889">
            <v>9033.6299999999992</v>
          </cell>
        </row>
        <row r="20890">
          <cell r="A20890" t="str">
            <v>I7839</v>
          </cell>
          <cell r="B20890" t="str">
            <v>TE FoFo JTEF DN 500 x 500 PN25</v>
          </cell>
          <cell r="C20890" t="str">
            <v>UN</v>
          </cell>
          <cell r="D20890">
            <v>8371.0300000000007</v>
          </cell>
        </row>
        <row r="20891">
          <cell r="A20891" t="str">
            <v>I7756</v>
          </cell>
          <cell r="B20891" t="str">
            <v>TE FoFo JTEF DN 600 x 100 PN10</v>
          </cell>
          <cell r="C20891" t="str">
            <v>UN</v>
          </cell>
          <cell r="D20891">
            <v>8413.98</v>
          </cell>
        </row>
        <row r="20892">
          <cell r="A20892" t="str">
            <v>I7798</v>
          </cell>
          <cell r="B20892" t="str">
            <v>TE FoFo JTEF DN 600 x 100 PN16</v>
          </cell>
          <cell r="C20892" t="str">
            <v>UN</v>
          </cell>
          <cell r="D20892">
            <v>8413.98</v>
          </cell>
        </row>
        <row r="20893">
          <cell r="A20893" t="str">
            <v>I7840</v>
          </cell>
          <cell r="B20893" t="str">
            <v>TE FoFo JTEF DN 600 x 100 PN25</v>
          </cell>
          <cell r="C20893" t="str">
            <v>UN</v>
          </cell>
          <cell r="D20893">
            <v>7599.75</v>
          </cell>
        </row>
        <row r="20894">
          <cell r="A20894" t="str">
            <v>I7757</v>
          </cell>
          <cell r="B20894" t="str">
            <v>TE FoFo JTEF DN 600 x 200 PN10</v>
          </cell>
          <cell r="C20894" t="str">
            <v>UN</v>
          </cell>
          <cell r="D20894">
            <v>8100.57</v>
          </cell>
        </row>
        <row r="20895">
          <cell r="A20895" t="str">
            <v>I7799</v>
          </cell>
          <cell r="B20895" t="str">
            <v>TE FoFo JTEF DN 600 x 200 PN16</v>
          </cell>
          <cell r="C20895" t="str">
            <v>UN</v>
          </cell>
          <cell r="D20895">
            <v>8730.84</v>
          </cell>
        </row>
        <row r="20896">
          <cell r="A20896" t="str">
            <v>I7841</v>
          </cell>
          <cell r="B20896" t="str">
            <v>TE FoFo JTEF DN 600 x 200 PN25</v>
          </cell>
          <cell r="C20896" t="str">
            <v>UN</v>
          </cell>
          <cell r="D20896">
            <v>7923.97</v>
          </cell>
        </row>
        <row r="20897">
          <cell r="A20897" t="str">
            <v>I7758</v>
          </cell>
          <cell r="B20897" t="str">
            <v>TE FoFo JTEF DN 600 x 300 PN10</v>
          </cell>
          <cell r="C20897" t="str">
            <v>UN</v>
          </cell>
          <cell r="D20897">
            <v>9451.5</v>
          </cell>
        </row>
        <row r="20898">
          <cell r="A20898" t="str">
            <v>I7800</v>
          </cell>
          <cell r="B20898" t="str">
            <v>TE FoFo JTEF DN 600 x 300 PN16</v>
          </cell>
          <cell r="C20898" t="str">
            <v>UN</v>
          </cell>
          <cell r="D20898">
            <v>9596.27</v>
          </cell>
        </row>
        <row r="20899">
          <cell r="A20899" t="str">
            <v>I7842</v>
          </cell>
          <cell r="B20899" t="str">
            <v>TE FoFo JTEF DN 600 x 300 PN25</v>
          </cell>
          <cell r="C20899" t="str">
            <v>UN</v>
          </cell>
          <cell r="D20899">
            <v>8429.3700000000008</v>
          </cell>
        </row>
        <row r="20900">
          <cell r="A20900" t="str">
            <v>I7759</v>
          </cell>
          <cell r="B20900" t="str">
            <v>TE FoFo JTEF DN 600 x 400 PN10</v>
          </cell>
          <cell r="C20900" t="str">
            <v>UN</v>
          </cell>
          <cell r="D20900">
            <v>9735.2099999999991</v>
          </cell>
        </row>
        <row r="20901">
          <cell r="A20901" t="str">
            <v>I7801</v>
          </cell>
          <cell r="B20901" t="str">
            <v>TE FoFo JTEF DN 600 x 400 PN16</v>
          </cell>
          <cell r="C20901" t="str">
            <v>UN</v>
          </cell>
          <cell r="D20901">
            <v>9784.32</v>
          </cell>
        </row>
        <row r="20902">
          <cell r="A20902" t="str">
            <v>I7843</v>
          </cell>
          <cell r="B20902" t="str">
            <v>TE FoFo JTEF DN 600 x 400 PN25</v>
          </cell>
          <cell r="C20902" t="str">
            <v>UN</v>
          </cell>
          <cell r="D20902">
            <v>9029.9699999999993</v>
          </cell>
        </row>
        <row r="20903">
          <cell r="A20903" t="str">
            <v>I7760</v>
          </cell>
          <cell r="B20903" t="str">
            <v>TE FoFo JTEF DN 600 x 600 PN10</v>
          </cell>
          <cell r="C20903" t="str">
            <v>UN</v>
          </cell>
          <cell r="D20903">
            <v>10536.31</v>
          </cell>
        </row>
        <row r="20904">
          <cell r="A20904" t="str">
            <v>I7802</v>
          </cell>
          <cell r="B20904" t="str">
            <v>TE FoFo JTEF DN 600 x 600 PN16</v>
          </cell>
          <cell r="C20904" t="str">
            <v>UN</v>
          </cell>
          <cell r="D20904">
            <v>11545.2</v>
          </cell>
        </row>
        <row r="20905">
          <cell r="A20905" t="str">
            <v>I7844</v>
          </cell>
          <cell r="B20905" t="str">
            <v>TE FoFo JTEF DN 600 x 600 PN25</v>
          </cell>
          <cell r="C20905" t="str">
            <v>UN</v>
          </cell>
          <cell r="D20905">
            <v>10509.73</v>
          </cell>
        </row>
        <row r="20906">
          <cell r="A20906" t="str">
            <v>I7761</v>
          </cell>
          <cell r="B20906" t="str">
            <v>TE FoFo JTEF DN 700 x 200 PN10</v>
          </cell>
          <cell r="C20906" t="str">
            <v>UN</v>
          </cell>
          <cell r="D20906">
            <v>15864.45</v>
          </cell>
        </row>
        <row r="20907">
          <cell r="A20907" t="str">
            <v>I7803</v>
          </cell>
          <cell r="B20907" t="str">
            <v>TE FoFo JTEF DN 700 x 200 PN16</v>
          </cell>
          <cell r="C20907" t="str">
            <v>UN</v>
          </cell>
          <cell r="D20907">
            <v>15997.01</v>
          </cell>
        </row>
        <row r="20908">
          <cell r="A20908" t="str">
            <v>I7845</v>
          </cell>
          <cell r="B20908" t="str">
            <v>TE FoFo JTEF DN 700 x 200 PN25</v>
          </cell>
          <cell r="C20908" t="str">
            <v>UN</v>
          </cell>
          <cell r="D20908">
            <v>14289.72</v>
          </cell>
        </row>
        <row r="20909">
          <cell r="A20909" t="str">
            <v>I7762</v>
          </cell>
          <cell r="B20909" t="str">
            <v>TE FoFo JTEF DN 700 x 600 PN10</v>
          </cell>
          <cell r="C20909" t="str">
            <v>UN</v>
          </cell>
          <cell r="D20909">
            <v>19415.580000000002</v>
          </cell>
        </row>
        <row r="20910">
          <cell r="A20910" t="str">
            <v>I7804</v>
          </cell>
          <cell r="B20910" t="str">
            <v>TE FoFo JTEF DN 700 x 600 PN16</v>
          </cell>
          <cell r="C20910" t="str">
            <v>UN</v>
          </cell>
          <cell r="D20910">
            <v>19052.28</v>
          </cell>
        </row>
        <row r="20911">
          <cell r="A20911" t="str">
            <v>I7846</v>
          </cell>
          <cell r="B20911" t="str">
            <v>TE FoFo JTEF DN 700 x 600 PN25</v>
          </cell>
          <cell r="C20911" t="str">
            <v>UN</v>
          </cell>
          <cell r="D20911">
            <v>17320.96</v>
          </cell>
        </row>
        <row r="20912">
          <cell r="A20912" t="str">
            <v>I7763</v>
          </cell>
          <cell r="B20912" t="str">
            <v>TE FoFo JTEF DN 700 x 700 PN10</v>
          </cell>
          <cell r="C20912" t="str">
            <v>UN</v>
          </cell>
          <cell r="D20912">
            <v>20512.45</v>
          </cell>
        </row>
        <row r="20913">
          <cell r="A20913" t="str">
            <v>I7805</v>
          </cell>
          <cell r="B20913" t="str">
            <v>TE FoFo JTEF DN 700 x 700 PN16</v>
          </cell>
          <cell r="C20913" t="str">
            <v>UN</v>
          </cell>
          <cell r="D20913">
            <v>19127.32</v>
          </cell>
        </row>
        <row r="20914">
          <cell r="A20914" t="str">
            <v>I7847</v>
          </cell>
          <cell r="B20914" t="str">
            <v>TE FoFo JTEF DN 700 x 700 PN25</v>
          </cell>
          <cell r="C20914" t="str">
            <v>UN</v>
          </cell>
          <cell r="D20914">
            <v>18157.3</v>
          </cell>
        </row>
        <row r="20915">
          <cell r="A20915" t="str">
            <v>I7764</v>
          </cell>
          <cell r="B20915" t="str">
            <v>TE FoFo JTEF DN 800 x 200 PN10</v>
          </cell>
          <cell r="C20915" t="str">
            <v>UN</v>
          </cell>
          <cell r="D20915">
            <v>18093.66</v>
          </cell>
        </row>
        <row r="20916">
          <cell r="A20916" t="str">
            <v>I7806</v>
          </cell>
          <cell r="B20916" t="str">
            <v>TE FoFo JTEF DN 800 x 200 PN16</v>
          </cell>
          <cell r="C20916" t="str">
            <v>UN</v>
          </cell>
          <cell r="D20916">
            <v>18944.71</v>
          </cell>
        </row>
        <row r="20917">
          <cell r="A20917" t="str">
            <v>I7848</v>
          </cell>
          <cell r="B20917" t="str">
            <v>TE FoFo JTEF DN 800 x 200 PN25</v>
          </cell>
          <cell r="C20917" t="str">
            <v>UN</v>
          </cell>
          <cell r="D20917">
            <v>16481.77</v>
          </cell>
        </row>
        <row r="20918">
          <cell r="A20918" t="str">
            <v>I7765</v>
          </cell>
          <cell r="B20918" t="str">
            <v>TE FoFo JTEF DN 800 x 400 PN10</v>
          </cell>
          <cell r="C20918" t="str">
            <v>UN</v>
          </cell>
          <cell r="D20918">
            <v>20182.45</v>
          </cell>
        </row>
        <row r="20919">
          <cell r="A20919" t="str">
            <v>I7807</v>
          </cell>
          <cell r="B20919" t="str">
            <v>TE FoFo JTEF DN 800 x 400 PN16</v>
          </cell>
          <cell r="C20919" t="str">
            <v>UN</v>
          </cell>
          <cell r="D20919">
            <v>19689.79</v>
          </cell>
        </row>
        <row r="20920">
          <cell r="A20920" t="str">
            <v>I7849</v>
          </cell>
          <cell r="B20920" t="str">
            <v>TE FoFo JTEF DN 800 x 400 PN25</v>
          </cell>
          <cell r="C20920" t="str">
            <v>UN</v>
          </cell>
          <cell r="D20920">
            <v>18006.47</v>
          </cell>
        </row>
        <row r="20921">
          <cell r="A20921" t="str">
            <v>I7766</v>
          </cell>
          <cell r="B20921" t="str">
            <v>TE FoFo JTEF DN 800 x 600 PN10</v>
          </cell>
          <cell r="C20921" t="str">
            <v>UN</v>
          </cell>
          <cell r="D20921">
            <v>21763.19</v>
          </cell>
        </row>
        <row r="20922">
          <cell r="A20922" t="str">
            <v>I7808</v>
          </cell>
          <cell r="B20922" t="str">
            <v>TE FoFo JTEF DN 800 x 600 PN16</v>
          </cell>
          <cell r="C20922" t="str">
            <v>UN</v>
          </cell>
          <cell r="D20922">
            <v>21726.1</v>
          </cell>
        </row>
        <row r="20923">
          <cell r="A20923" t="str">
            <v>I7850</v>
          </cell>
          <cell r="B20923" t="str">
            <v>TE FoFo JTEF DN 800 x 600 PN25</v>
          </cell>
          <cell r="C20923" t="str">
            <v>UN</v>
          </cell>
          <cell r="D20923">
            <v>20196.79</v>
          </cell>
        </row>
        <row r="20924">
          <cell r="A20924" t="str">
            <v>I7767</v>
          </cell>
          <cell r="B20924" t="str">
            <v>TE FoFo JTEF DN 800 x 800 PN10</v>
          </cell>
          <cell r="C20924" t="str">
            <v>UN</v>
          </cell>
          <cell r="D20924">
            <v>23747.77</v>
          </cell>
        </row>
        <row r="20925">
          <cell r="A20925" t="str">
            <v>I7809</v>
          </cell>
          <cell r="B20925" t="str">
            <v>TE FoFo JTEF DN 800 x 800 PN16</v>
          </cell>
          <cell r="C20925" t="str">
            <v>UN</v>
          </cell>
          <cell r="D20925">
            <v>22271.06</v>
          </cell>
        </row>
        <row r="20926">
          <cell r="A20926" t="str">
            <v>I7851</v>
          </cell>
          <cell r="B20926" t="str">
            <v>TE FoFo JTEF DN 800 x 800 PN25</v>
          </cell>
          <cell r="C20926" t="str">
            <v>UN</v>
          </cell>
          <cell r="D20926">
            <v>23010.19</v>
          </cell>
        </row>
        <row r="20927">
          <cell r="A20927" t="str">
            <v>I7768</v>
          </cell>
          <cell r="B20927" t="str">
            <v>TE FoFo JTEF DN 900 x 200 PN10</v>
          </cell>
          <cell r="C20927" t="str">
            <v>UN</v>
          </cell>
          <cell r="D20927">
            <v>18679.009999999998</v>
          </cell>
        </row>
        <row r="20928">
          <cell r="A20928" t="str">
            <v>I7810</v>
          </cell>
          <cell r="B20928" t="str">
            <v>TE FoFo JTEF DN 900 x 200 PN16</v>
          </cell>
          <cell r="C20928" t="str">
            <v>UN</v>
          </cell>
          <cell r="D20928">
            <v>20169.14</v>
          </cell>
        </row>
        <row r="20929">
          <cell r="A20929" t="str">
            <v>I7852</v>
          </cell>
          <cell r="B20929" t="str">
            <v>TE FoFo JTEF DN 900 x 200 PN25</v>
          </cell>
          <cell r="C20929" t="str">
            <v>UN</v>
          </cell>
          <cell r="D20929">
            <v>17177.78</v>
          </cell>
        </row>
        <row r="20930">
          <cell r="A20930" t="str">
            <v>I7769</v>
          </cell>
          <cell r="B20930" t="str">
            <v>TE FoFo JTEF DN 900 x 400 PN10</v>
          </cell>
          <cell r="C20930" t="str">
            <v>UN</v>
          </cell>
          <cell r="D20930">
            <v>21749.9</v>
          </cell>
        </row>
        <row r="20931">
          <cell r="A20931" t="str">
            <v>I7811</v>
          </cell>
          <cell r="B20931" t="str">
            <v>TE FoFo JTEF DN 900 x 400 PN16</v>
          </cell>
          <cell r="C20931" t="str">
            <v>UN</v>
          </cell>
          <cell r="D20931">
            <v>21883.98</v>
          </cell>
        </row>
        <row r="20932">
          <cell r="A20932" t="str">
            <v>I7853</v>
          </cell>
          <cell r="B20932" t="str">
            <v>TE FoFo JTEF DN 900 x 400 PN25</v>
          </cell>
          <cell r="C20932" t="str">
            <v>UN</v>
          </cell>
          <cell r="D20932">
            <v>19777.009999999998</v>
          </cell>
        </row>
        <row r="20933">
          <cell r="A20933" t="str">
            <v>I7770</v>
          </cell>
          <cell r="B20933" t="str">
            <v>TE FoFo JTEF DN 900 x 600 PN10</v>
          </cell>
          <cell r="C20933" t="str">
            <v>UN</v>
          </cell>
          <cell r="D20933">
            <v>26443.23</v>
          </cell>
        </row>
        <row r="20934">
          <cell r="A20934" t="str">
            <v>I7812</v>
          </cell>
          <cell r="B20934" t="str">
            <v>TE FoFo JTEF DN 900 x 600 PN16</v>
          </cell>
          <cell r="C20934" t="str">
            <v>UN</v>
          </cell>
          <cell r="D20934">
            <v>26680.27</v>
          </cell>
        </row>
        <row r="20935">
          <cell r="A20935" t="str">
            <v>I7854</v>
          </cell>
          <cell r="B20935" t="str">
            <v>TE FoFo JTEF DN 900 x 600 PN25</v>
          </cell>
          <cell r="C20935" t="str">
            <v>UN</v>
          </cell>
          <cell r="D20935">
            <v>27719.07</v>
          </cell>
        </row>
        <row r="20936">
          <cell r="A20936" t="str">
            <v>I7771</v>
          </cell>
          <cell r="B20936" t="str">
            <v>TE FoFo JTEF DN 900 x 800 PN10</v>
          </cell>
          <cell r="C20936" t="str">
            <v>UN</v>
          </cell>
          <cell r="D20936">
            <v>28868.69</v>
          </cell>
        </row>
        <row r="20937">
          <cell r="A20937" t="str">
            <v>I7813</v>
          </cell>
          <cell r="B20937" t="str">
            <v>TE FoFo JTEF DN 900 x 800 PN16</v>
          </cell>
          <cell r="C20937" t="str">
            <v>UN</v>
          </cell>
          <cell r="D20937">
            <v>27556.82</v>
          </cell>
        </row>
        <row r="20938">
          <cell r="A20938" t="str">
            <v>I7855</v>
          </cell>
          <cell r="B20938" t="str">
            <v>TE FoFo JTEF DN 900 x 800 PN25</v>
          </cell>
          <cell r="C20938" t="str">
            <v>UN</v>
          </cell>
          <cell r="D20938">
            <v>30533.03</v>
          </cell>
        </row>
        <row r="20939">
          <cell r="A20939" t="str">
            <v>I7772</v>
          </cell>
          <cell r="B20939" t="str">
            <v>TE FoFo JTEF DN 900 x 900 PN10</v>
          </cell>
          <cell r="C20939" t="str">
            <v>UN</v>
          </cell>
          <cell r="D20939">
            <v>29409.26</v>
          </cell>
        </row>
        <row r="20940">
          <cell r="A20940" t="str">
            <v>I7814</v>
          </cell>
          <cell r="B20940" t="str">
            <v>TE FoFo JTEF DN 900 x 900 PN16</v>
          </cell>
          <cell r="C20940" t="str">
            <v>UN</v>
          </cell>
          <cell r="D20940">
            <v>29599.99</v>
          </cell>
        </row>
        <row r="20941">
          <cell r="A20941" t="str">
            <v>I7856</v>
          </cell>
          <cell r="B20941" t="str">
            <v>TE FoFo JTEF DN 900 x 900 PN25</v>
          </cell>
          <cell r="C20941" t="str">
            <v>UN</v>
          </cell>
          <cell r="D20941">
            <v>32531.87</v>
          </cell>
        </row>
        <row r="20942">
          <cell r="A20942" t="str">
            <v>I3629</v>
          </cell>
          <cell r="B20942" t="str">
            <v>TE JE FoFo/ PVC BBB DN 100 x 50</v>
          </cell>
          <cell r="C20942" t="str">
            <v>UN</v>
          </cell>
          <cell r="D20942">
            <v>399.38</v>
          </cell>
        </row>
        <row r="20943">
          <cell r="A20943" t="str">
            <v>I3630</v>
          </cell>
          <cell r="B20943" t="str">
            <v>TE JE FoFo/ PVC BBB DN 100 x 75</v>
          </cell>
          <cell r="C20943" t="str">
            <v>UN</v>
          </cell>
          <cell r="D20943">
            <v>416.8</v>
          </cell>
        </row>
        <row r="20944">
          <cell r="A20944" t="str">
            <v>I3633</v>
          </cell>
          <cell r="B20944" t="str">
            <v>TE JE FoFo/ PVC BBB DN 150 x 100</v>
          </cell>
          <cell r="C20944" t="str">
            <v>UN</v>
          </cell>
          <cell r="D20944">
            <v>478.57</v>
          </cell>
        </row>
        <row r="20945">
          <cell r="A20945" t="str">
            <v>I3631</v>
          </cell>
          <cell r="B20945" t="str">
            <v>TE JE FoFo/ PVC BBB DN 150 x 50</v>
          </cell>
          <cell r="C20945" t="str">
            <v>UN</v>
          </cell>
          <cell r="D20945">
            <v>423.06</v>
          </cell>
        </row>
        <row r="20946">
          <cell r="A20946" t="str">
            <v>I3632</v>
          </cell>
          <cell r="B20946" t="str">
            <v>TE JE FoFo/ PVC BBB DN 150 x 75</v>
          </cell>
          <cell r="C20946" t="str">
            <v>UN</v>
          </cell>
          <cell r="D20946">
            <v>448.91</v>
          </cell>
        </row>
        <row r="20947">
          <cell r="A20947" t="str">
            <v>I3636</v>
          </cell>
          <cell r="B20947" t="str">
            <v>TE JE FoFo/ PVC BBB DN 200 x 100</v>
          </cell>
          <cell r="C20947" t="str">
            <v>UN</v>
          </cell>
          <cell r="D20947">
            <v>742.01</v>
          </cell>
        </row>
        <row r="20948">
          <cell r="A20948" t="str">
            <v>I3634</v>
          </cell>
          <cell r="B20948" t="str">
            <v>TE JE FoFo/ PVC BBB DN 200 x 50</v>
          </cell>
          <cell r="C20948" t="str">
            <v>UN</v>
          </cell>
          <cell r="D20948">
            <v>726.96</v>
          </cell>
        </row>
        <row r="20949">
          <cell r="A20949" t="str">
            <v>I3635</v>
          </cell>
          <cell r="B20949" t="str">
            <v>TE JE FoFo/ PVC BBB DN 200 x 75</v>
          </cell>
          <cell r="C20949" t="str">
            <v>UN</v>
          </cell>
          <cell r="D20949">
            <v>733.54</v>
          </cell>
        </row>
        <row r="20950">
          <cell r="A20950" t="str">
            <v>I3639</v>
          </cell>
          <cell r="B20950" t="str">
            <v>TE JE FoFo/ PVC BBB DN 250 x 100</v>
          </cell>
          <cell r="C20950" t="str">
            <v>UN</v>
          </cell>
          <cell r="D20950">
            <v>743.7</v>
          </cell>
        </row>
        <row r="20951">
          <cell r="A20951" t="str">
            <v>I3637</v>
          </cell>
          <cell r="B20951" t="str">
            <v>TE JE FoFo/ PVC BBB DN 250 x 50</v>
          </cell>
          <cell r="C20951" t="str">
            <v>UN</v>
          </cell>
          <cell r="D20951">
            <v>714.19</v>
          </cell>
        </row>
        <row r="20952">
          <cell r="A20952" t="str">
            <v>I3638</v>
          </cell>
          <cell r="B20952" t="str">
            <v>TE JE FoFo/ PVC BBB DN 250 x 75</v>
          </cell>
          <cell r="C20952" t="str">
            <v>UN</v>
          </cell>
          <cell r="D20952">
            <v>729.12</v>
          </cell>
        </row>
        <row r="20953">
          <cell r="A20953" t="str">
            <v>I3752</v>
          </cell>
          <cell r="B20953" t="str">
            <v>TE JUNTA MECÂNICA E FLANGE DN 1000 x 1000 PN10</v>
          </cell>
          <cell r="C20953" t="str">
            <v>UN</v>
          </cell>
          <cell r="D20953">
            <v>21850.45</v>
          </cell>
        </row>
        <row r="20954">
          <cell r="A20954" t="str">
            <v>I3748</v>
          </cell>
          <cell r="B20954" t="str">
            <v>TE JUNTA MECÂNICA E FLANGE DN 1000 x 200 PN10</v>
          </cell>
          <cell r="C20954" t="str">
            <v>UN</v>
          </cell>
          <cell r="D20954">
            <v>14372.96</v>
          </cell>
        </row>
        <row r="20955">
          <cell r="A20955" t="str">
            <v>I3749</v>
          </cell>
          <cell r="B20955" t="str">
            <v>TE JUNTA MECÂNICA E FLANGE DN 1000 x 400 PN10</v>
          </cell>
          <cell r="C20955" t="str">
            <v>UN</v>
          </cell>
          <cell r="D20955">
            <v>15517.19</v>
          </cell>
        </row>
        <row r="20956">
          <cell r="A20956" t="str">
            <v>I3750</v>
          </cell>
          <cell r="B20956" t="str">
            <v>TE JUNTA MECÂNICA E FLANGE DN 1000 x 600 PN10</v>
          </cell>
          <cell r="C20956" t="str">
            <v>UN</v>
          </cell>
          <cell r="D20956">
            <v>19812.98</v>
          </cell>
        </row>
        <row r="20957">
          <cell r="A20957" t="str">
            <v>I3751</v>
          </cell>
          <cell r="B20957" t="str">
            <v>TE JUNTA MECÂNICA E FLANGE DN 1000 x 800 PN10</v>
          </cell>
          <cell r="C20957" t="str">
            <v>UN</v>
          </cell>
          <cell r="D20957">
            <v>20751.34</v>
          </cell>
        </row>
        <row r="20958">
          <cell r="A20958" t="str">
            <v>I3757</v>
          </cell>
          <cell r="B20958" t="str">
            <v>TE JUNTA MECÂNICA E FLANGE DN 1200 x 1000 PN10</v>
          </cell>
          <cell r="C20958" t="str">
            <v>UN</v>
          </cell>
          <cell r="D20958">
            <v>29426.799999999999</v>
          </cell>
        </row>
        <row r="20959">
          <cell r="A20959" t="str">
            <v>I3758</v>
          </cell>
          <cell r="B20959" t="str">
            <v>TE JUNTA MECÂNICA E FLANGE DN 1200 x 1200 PN10</v>
          </cell>
          <cell r="C20959" t="str">
            <v>UN</v>
          </cell>
          <cell r="D20959">
            <v>30930.85</v>
          </cell>
        </row>
        <row r="20960">
          <cell r="A20960" t="str">
            <v>I3753</v>
          </cell>
          <cell r="B20960" t="str">
            <v>TE JUNTA MECÂNICA E FLANGE DN 1200 x 200 PN10</v>
          </cell>
          <cell r="C20960" t="str">
            <v>UN</v>
          </cell>
          <cell r="D20960">
            <v>17691.48</v>
          </cell>
        </row>
        <row r="20961">
          <cell r="A20961" t="str">
            <v>I3754</v>
          </cell>
          <cell r="B20961" t="str">
            <v>TE JUNTA MECÂNICA E FLANGE DN 1200 x 400 PN10</v>
          </cell>
          <cell r="C20961" t="str">
            <v>UN</v>
          </cell>
          <cell r="D20961">
            <v>19660.310000000001</v>
          </cell>
        </row>
        <row r="20962">
          <cell r="A20962" t="str">
            <v>I3755</v>
          </cell>
          <cell r="B20962" t="str">
            <v>TE JUNTA MECÂNICA E FLANGE DN 1200 x 600 PN10</v>
          </cell>
          <cell r="C20962" t="str">
            <v>UN</v>
          </cell>
          <cell r="D20962">
            <v>23492.35</v>
          </cell>
        </row>
        <row r="20963">
          <cell r="A20963" t="str">
            <v>I3756</v>
          </cell>
          <cell r="B20963" t="str">
            <v>TE JUNTA MECÂNICA E FLANGE DN 1200 x 800 PN10</v>
          </cell>
          <cell r="C20963" t="str">
            <v>UN</v>
          </cell>
          <cell r="D20963">
            <v>27405.27</v>
          </cell>
        </row>
        <row r="20964">
          <cell r="A20964" t="str">
            <v>I3708</v>
          </cell>
          <cell r="B20964" t="str">
            <v>TE JUNTA MECÂNICA E FLANGE DN 300 x 100 PN10</v>
          </cell>
          <cell r="C20964" t="str">
            <v>UN</v>
          </cell>
          <cell r="D20964">
            <v>1209.33</v>
          </cell>
        </row>
        <row r="20965">
          <cell r="A20965" t="str">
            <v>I3709</v>
          </cell>
          <cell r="B20965" t="str">
            <v>TE JUNTA MECÂNICA E FLANGE DN 300 x 200 PN10</v>
          </cell>
          <cell r="C20965" t="str">
            <v>UN</v>
          </cell>
          <cell r="D20965">
            <v>1245.97</v>
          </cell>
        </row>
        <row r="20966">
          <cell r="A20966" t="str">
            <v>I3710</v>
          </cell>
          <cell r="B20966" t="str">
            <v>TE JUNTA MECÂNICA E FLANGE DN 300 x 300 PN10</v>
          </cell>
          <cell r="C20966" t="str">
            <v>UN</v>
          </cell>
          <cell r="D20966">
            <v>1746.28</v>
          </cell>
        </row>
        <row r="20967">
          <cell r="A20967" t="str">
            <v>I3711</v>
          </cell>
          <cell r="B20967" t="str">
            <v>TE JUNTA MECÂNICA E FLANGE DN 350 x 100 PN10</v>
          </cell>
          <cell r="C20967" t="str">
            <v>UN</v>
          </cell>
          <cell r="D20967">
            <v>3378.78</v>
          </cell>
        </row>
        <row r="20968">
          <cell r="A20968" t="str">
            <v>I3712</v>
          </cell>
          <cell r="B20968" t="str">
            <v>TE JUNTA MECÂNICA E FLANGE DN 350 x 200 PN10</v>
          </cell>
          <cell r="C20968" t="str">
            <v>UN</v>
          </cell>
          <cell r="D20968">
            <v>4265.24</v>
          </cell>
        </row>
        <row r="20969">
          <cell r="A20969" t="str">
            <v>I3713</v>
          </cell>
          <cell r="B20969" t="str">
            <v>TE JUNTA MECÂNICA E FLANGE DN 350 x 250 PN10</v>
          </cell>
          <cell r="C20969" t="str">
            <v>UN</v>
          </cell>
          <cell r="D20969">
            <v>4385.28</v>
          </cell>
        </row>
        <row r="20970">
          <cell r="A20970" t="str">
            <v>I3714</v>
          </cell>
          <cell r="B20970" t="str">
            <v>TE JUNTA MECÂNICA E FLANGE DN 350 x 300 PN10</v>
          </cell>
          <cell r="C20970" t="str">
            <v>UN</v>
          </cell>
          <cell r="D20970">
            <v>4529.7299999999996</v>
          </cell>
        </row>
        <row r="20971">
          <cell r="A20971" t="str">
            <v>I3715</v>
          </cell>
          <cell r="B20971" t="str">
            <v>TE JUNTA MECÂNICA E FLANGE DN 350 x 350 PN10</v>
          </cell>
          <cell r="C20971" t="str">
            <v>UN</v>
          </cell>
          <cell r="D20971">
            <v>5939.44</v>
          </cell>
        </row>
        <row r="20972">
          <cell r="A20972" t="str">
            <v>I3716</v>
          </cell>
          <cell r="B20972" t="str">
            <v>TE JUNTA MECÂNICA E FLANGE DN 400 x 100 PN10</v>
          </cell>
          <cell r="C20972" t="str">
            <v>UN</v>
          </cell>
          <cell r="D20972">
            <v>2063.4499999999998</v>
          </cell>
        </row>
        <row r="20973">
          <cell r="A20973" t="str">
            <v>I3717</v>
          </cell>
          <cell r="B20973" t="str">
            <v>TE JUNTA MECÂNICA E FLANGE DN 400 x 200 PN10</v>
          </cell>
          <cell r="C20973" t="str">
            <v>UN</v>
          </cell>
          <cell r="D20973">
            <v>2281.48</v>
          </cell>
        </row>
        <row r="20974">
          <cell r="A20974" t="str">
            <v>I3718</v>
          </cell>
          <cell r="B20974" t="str">
            <v>TE JUNTA MECÂNICA E FLANGE DN 400 x 300 PN10</v>
          </cell>
          <cell r="C20974" t="str">
            <v>UN</v>
          </cell>
          <cell r="D20974">
            <v>3247.8</v>
          </cell>
        </row>
        <row r="20975">
          <cell r="A20975" t="str">
            <v>I3719</v>
          </cell>
          <cell r="B20975" t="str">
            <v>TE JUNTA MECÂNICA E FLANGE DN 400 x 400 PN10</v>
          </cell>
          <cell r="C20975" t="str">
            <v>UN</v>
          </cell>
          <cell r="D20975">
            <v>3501.41</v>
          </cell>
        </row>
        <row r="20976">
          <cell r="A20976" t="str">
            <v>I3720</v>
          </cell>
          <cell r="B20976" t="str">
            <v>TE JUNTA MECÂNICA E FLANGE DN 450 x 100 PN10</v>
          </cell>
          <cell r="C20976" t="str">
            <v>UN</v>
          </cell>
          <cell r="D20976">
            <v>3734.47</v>
          </cell>
        </row>
        <row r="20977">
          <cell r="A20977" t="str">
            <v>I3721</v>
          </cell>
          <cell r="B20977" t="str">
            <v>TE JUNTA MECÂNICA E FLANGE DN 450 x 200 PN10</v>
          </cell>
          <cell r="C20977" t="str">
            <v>UN</v>
          </cell>
          <cell r="D20977">
            <v>4027.81</v>
          </cell>
        </row>
        <row r="20978">
          <cell r="A20978" t="str">
            <v>I3722</v>
          </cell>
          <cell r="B20978" t="str">
            <v>TE JUNTA MECÂNICA E FLANGE DN 450 x 300 PN10</v>
          </cell>
          <cell r="C20978" t="str">
            <v>UN</v>
          </cell>
          <cell r="D20978">
            <v>4443.3500000000004</v>
          </cell>
        </row>
        <row r="20979">
          <cell r="A20979" t="str">
            <v>I3723</v>
          </cell>
          <cell r="B20979" t="str">
            <v>TE JUNTA MECÂNICA E FLANGE DN 450 x 400 PN10</v>
          </cell>
          <cell r="C20979" t="str">
            <v>UN</v>
          </cell>
          <cell r="D20979">
            <v>4965.3900000000003</v>
          </cell>
        </row>
        <row r="20980">
          <cell r="A20980" t="str">
            <v>I3724</v>
          </cell>
          <cell r="B20980" t="str">
            <v>TE JUNTA MECÂNICA E FLANGE DN 450 x 450 PN10</v>
          </cell>
          <cell r="C20980" t="str">
            <v>UN</v>
          </cell>
          <cell r="D20980">
            <v>5303.24</v>
          </cell>
        </row>
        <row r="20981">
          <cell r="A20981" t="str">
            <v>I3725</v>
          </cell>
          <cell r="B20981" t="str">
            <v>TE JUNTA MECÂNICA E FLANGE DN 500 x 100 PN10</v>
          </cell>
          <cell r="C20981" t="str">
            <v>UN</v>
          </cell>
          <cell r="D20981">
            <v>3381.21</v>
          </cell>
        </row>
        <row r="20982">
          <cell r="A20982" t="str">
            <v>I3726</v>
          </cell>
          <cell r="B20982" t="str">
            <v>TE JUNTA MECÂNICA E FLANGE DN 500 x 200 PN10</v>
          </cell>
          <cell r="C20982" t="str">
            <v>UN</v>
          </cell>
          <cell r="D20982">
            <v>3644.5</v>
          </cell>
        </row>
        <row r="20983">
          <cell r="A20983" t="str">
            <v>I3727</v>
          </cell>
          <cell r="B20983" t="str">
            <v>TE JUNTA MECÂNICA E FLANGE DN 500 x 300 PN10</v>
          </cell>
          <cell r="C20983" t="str">
            <v>UN</v>
          </cell>
          <cell r="D20983">
            <v>3961.4</v>
          </cell>
        </row>
        <row r="20984">
          <cell r="A20984" t="str">
            <v>I3728</v>
          </cell>
          <cell r="B20984" t="str">
            <v>TE JUNTA MECÂNICA E FLANGE DN 500 x 400 PN10</v>
          </cell>
          <cell r="C20984" t="str">
            <v>UN</v>
          </cell>
          <cell r="D20984">
            <v>4433.3999999999996</v>
          </cell>
        </row>
        <row r="20985">
          <cell r="A20985" t="str">
            <v>I3729</v>
          </cell>
          <cell r="B20985" t="str">
            <v>TE JUNTA MECÂNICA E FLANGE DN 500 x 500 PN10</v>
          </cell>
          <cell r="C20985" t="str">
            <v>UN</v>
          </cell>
          <cell r="D20985">
            <v>4862.59</v>
          </cell>
        </row>
        <row r="20986">
          <cell r="A20986" t="str">
            <v>I3730</v>
          </cell>
          <cell r="B20986" t="str">
            <v>TE JUNTA MECÂNICA E FLANGE DN 600 x 100 PN10</v>
          </cell>
          <cell r="C20986" t="str">
            <v>UN</v>
          </cell>
          <cell r="D20986">
            <v>4144.53</v>
          </cell>
        </row>
        <row r="20987">
          <cell r="A20987" t="str">
            <v>I3731</v>
          </cell>
          <cell r="B20987" t="str">
            <v>TE JUNTA MECÂNICA E FLANGE DN 600 x 200 PN10</v>
          </cell>
          <cell r="C20987" t="str">
            <v>UN</v>
          </cell>
          <cell r="D20987">
            <v>4561.2</v>
          </cell>
        </row>
        <row r="20988">
          <cell r="A20988" t="str">
            <v>I3732</v>
          </cell>
          <cell r="B20988" t="str">
            <v>TE JUNTA MECÂNICA E FLANGE DN 600 x 300 PN10</v>
          </cell>
          <cell r="C20988" t="str">
            <v>UN</v>
          </cell>
          <cell r="D20988">
            <v>4955.7700000000004</v>
          </cell>
        </row>
        <row r="20989">
          <cell r="A20989" t="str">
            <v>I3733</v>
          </cell>
          <cell r="B20989" t="str">
            <v>TE JUNTA MECÂNICA E FLANGE DN 600 x 400 PN10</v>
          </cell>
          <cell r="C20989" t="str">
            <v>UN</v>
          </cell>
          <cell r="D20989">
            <v>5569.3</v>
          </cell>
        </row>
        <row r="20990">
          <cell r="A20990" t="str">
            <v>I3734</v>
          </cell>
          <cell r="B20990" t="str">
            <v>TE JUNTA MECÂNICA E FLANGE DN 600 x 600 PN10</v>
          </cell>
          <cell r="C20990" t="str">
            <v>UN</v>
          </cell>
          <cell r="D20990">
            <v>6423.78</v>
          </cell>
        </row>
        <row r="20991">
          <cell r="A20991" t="str">
            <v>I3735</v>
          </cell>
          <cell r="B20991" t="str">
            <v>TE JUNTA MECÂNICA E FLANGE DN 700 x 200 PN10</v>
          </cell>
          <cell r="C20991" t="str">
            <v>UN</v>
          </cell>
          <cell r="D20991">
            <v>5877.36</v>
          </cell>
        </row>
        <row r="20992">
          <cell r="A20992" t="str">
            <v>I3736</v>
          </cell>
          <cell r="B20992" t="str">
            <v>TE JUNTA MECÂNICA E FLANGE DN 700 x 400 PN10</v>
          </cell>
          <cell r="C20992" t="str">
            <v>UN</v>
          </cell>
          <cell r="D20992">
            <v>6901.51</v>
          </cell>
        </row>
        <row r="20993">
          <cell r="A20993" t="str">
            <v>I3737</v>
          </cell>
          <cell r="B20993" t="str">
            <v>TE JUNTA MECÂNICA E FLANGE DN 700 x 600 PN10</v>
          </cell>
          <cell r="C20993" t="str">
            <v>UN</v>
          </cell>
          <cell r="D20993">
            <v>8069.29</v>
          </cell>
        </row>
        <row r="20994">
          <cell r="A20994" t="str">
            <v>I3738</v>
          </cell>
          <cell r="B20994" t="str">
            <v>TE JUNTA MECÂNICA E FLANGE DN 700 x 700 PN10</v>
          </cell>
          <cell r="C20994" t="str">
            <v>UN</v>
          </cell>
          <cell r="D20994">
            <v>8426.59</v>
          </cell>
        </row>
        <row r="20995">
          <cell r="A20995" t="str">
            <v>I3739</v>
          </cell>
          <cell r="B20995" t="str">
            <v>TE JUNTA MECÂNICA E FLANGE DN 800 x 200 PN10</v>
          </cell>
          <cell r="C20995" t="str">
            <v>UN</v>
          </cell>
          <cell r="D20995">
            <v>7570.75</v>
          </cell>
        </row>
        <row r="20996">
          <cell r="A20996" t="str">
            <v>I3740</v>
          </cell>
          <cell r="B20996" t="str">
            <v>TE JUNTA MECÂNICA E FLANGE DN 800 x 400 PN10</v>
          </cell>
          <cell r="C20996" t="str">
            <v>UN</v>
          </cell>
          <cell r="D20996">
            <v>8785.19</v>
          </cell>
        </row>
        <row r="20997">
          <cell r="A20997" t="str">
            <v>I3741</v>
          </cell>
          <cell r="B20997" t="str">
            <v>TE JUNTA MECÂNICA E FLANGE DN 800 x 600 PN10</v>
          </cell>
          <cell r="C20997" t="str">
            <v>UN</v>
          </cell>
          <cell r="D20997">
            <v>11669.94</v>
          </cell>
        </row>
        <row r="20998">
          <cell r="A20998" t="str">
            <v>I3742</v>
          </cell>
          <cell r="B20998" t="str">
            <v>TE JUNTA MECÂNICA E FLANGE DN 800 x 800 PN10</v>
          </cell>
          <cell r="C20998" t="str">
            <v>UN</v>
          </cell>
          <cell r="D20998">
            <v>12064.67</v>
          </cell>
        </row>
        <row r="20999">
          <cell r="A20999" t="str">
            <v>I3743</v>
          </cell>
          <cell r="B20999" t="str">
            <v>TE JUNTA MECÂNICA E FLANGE DN 900 x 200 PN10</v>
          </cell>
          <cell r="C20999" t="str">
            <v>UN</v>
          </cell>
          <cell r="D20999">
            <v>9414.34</v>
          </cell>
        </row>
        <row r="21000">
          <cell r="A21000" t="str">
            <v>I3744</v>
          </cell>
          <cell r="B21000" t="str">
            <v>TE JUNTA MECÂNICA E FLANGE DN 900 x 400 PN10</v>
          </cell>
          <cell r="C21000" t="str">
            <v>UN</v>
          </cell>
          <cell r="D21000">
            <v>11106.24</v>
          </cell>
        </row>
        <row r="21001">
          <cell r="A21001" t="str">
            <v>I3745</v>
          </cell>
          <cell r="B21001" t="str">
            <v>TE JUNTA MECÂNICA E FLANGE DN 900 x 600 PN10</v>
          </cell>
          <cell r="C21001" t="str">
            <v>UN</v>
          </cell>
          <cell r="D21001">
            <v>14059.07</v>
          </cell>
        </row>
        <row r="21002">
          <cell r="A21002" t="str">
            <v>I3746</v>
          </cell>
          <cell r="B21002" t="str">
            <v>TE JUNTA MECÂNICA E FLANGE DN 900 x 800 PN10</v>
          </cell>
          <cell r="C21002" t="str">
            <v>UN</v>
          </cell>
          <cell r="D21002">
            <v>14963.66</v>
          </cell>
        </row>
        <row r="21003">
          <cell r="A21003" t="str">
            <v>I3747</v>
          </cell>
          <cell r="B21003" t="str">
            <v>TE JUNTA MECÂNICA E FLANGE DN 900 x 900 PN10</v>
          </cell>
          <cell r="C21003" t="str">
            <v>UN</v>
          </cell>
          <cell r="D21003">
            <v>17141.45</v>
          </cell>
        </row>
        <row r="21004">
          <cell r="A21004" t="str">
            <v>I6986</v>
          </cell>
          <cell r="B21004" t="str">
            <v>TE PRFV PB JE DN 150 x 50</v>
          </cell>
          <cell r="C21004" t="str">
            <v>UN</v>
          </cell>
          <cell r="D21004">
            <v>220.49</v>
          </cell>
        </row>
        <row r="21005">
          <cell r="A21005" t="str">
            <v>I6987</v>
          </cell>
          <cell r="B21005" t="str">
            <v>TE PRFV PB JE DN 200 x 50</v>
          </cell>
          <cell r="C21005" t="str">
            <v>UN</v>
          </cell>
          <cell r="D21005">
            <v>374.99</v>
          </cell>
        </row>
        <row r="21006">
          <cell r="A21006" t="str">
            <v>I6988</v>
          </cell>
          <cell r="B21006" t="str">
            <v>TE PRFV PB JE DN 250 x 100</v>
          </cell>
          <cell r="C21006" t="str">
            <v>UN</v>
          </cell>
          <cell r="D21006">
            <v>504.44</v>
          </cell>
        </row>
        <row r="21007">
          <cell r="A21007" t="str">
            <v>I6989</v>
          </cell>
          <cell r="B21007" t="str">
            <v>TE PRFV PB JE DN 300 x 100</v>
          </cell>
          <cell r="C21007" t="str">
            <v>UN</v>
          </cell>
          <cell r="D21007">
            <v>1742.95</v>
          </cell>
        </row>
        <row r="21008">
          <cell r="A21008" t="str">
            <v>I2006</v>
          </cell>
          <cell r="B21008" t="str">
            <v>TE PVC CINZA C/ INSP P/ ESG DIAM 150MM (6')</v>
          </cell>
          <cell r="C21008" t="str">
            <v>UN</v>
          </cell>
          <cell r="D21008">
            <v>142.26</v>
          </cell>
        </row>
        <row r="21009">
          <cell r="A21009" t="str">
            <v>I2007</v>
          </cell>
          <cell r="B21009" t="str">
            <v>TE PVC CINZA P/ESG. DIAM 150MM (6')</v>
          </cell>
          <cell r="C21009" t="str">
            <v>UN</v>
          </cell>
          <cell r="D21009">
            <v>73.23</v>
          </cell>
        </row>
        <row r="21010">
          <cell r="A21010" t="str">
            <v>I1969</v>
          </cell>
          <cell r="B21010" t="str">
            <v>TE PVC PARA ESGOTO 6'</v>
          </cell>
          <cell r="C21010" t="str">
            <v>UN</v>
          </cell>
          <cell r="D21010">
            <v>44.5</v>
          </cell>
        </row>
        <row r="21011">
          <cell r="A21011" t="str">
            <v>I3144</v>
          </cell>
          <cell r="B21011" t="str">
            <v>TE PVC PBA 90 COM BOLSAS DN 100</v>
          </cell>
          <cell r="C21011" t="str">
            <v>UN</v>
          </cell>
          <cell r="D21011">
            <v>62.02</v>
          </cell>
        </row>
        <row r="21012">
          <cell r="A21012" t="str">
            <v>I3142</v>
          </cell>
          <cell r="B21012" t="str">
            <v>TE PVC PBA 90 COM BOLSAS DN 50</v>
          </cell>
          <cell r="C21012" t="str">
            <v>UN</v>
          </cell>
          <cell r="D21012">
            <v>13.94</v>
          </cell>
        </row>
        <row r="21013">
          <cell r="A21013" t="str">
            <v>I3143</v>
          </cell>
          <cell r="B21013" t="str">
            <v>TE PVC PBA 90 COM BOLSAS DN 75</v>
          </cell>
          <cell r="C21013" t="str">
            <v>UN</v>
          </cell>
          <cell r="D21013">
            <v>34.450000000000003</v>
          </cell>
        </row>
        <row r="21014">
          <cell r="A21014" t="str">
            <v>I2008</v>
          </cell>
          <cell r="B21014" t="str">
            <v>TE PVC REDUÇÃO ESGOTO DE 100X50MM</v>
          </cell>
          <cell r="C21014" t="str">
            <v>UN</v>
          </cell>
          <cell r="D21014">
            <v>10.199999999999999</v>
          </cell>
        </row>
        <row r="21015">
          <cell r="A21015" t="str">
            <v>I2009</v>
          </cell>
          <cell r="B21015" t="str">
            <v>TE PVC REDUÇÃO ESGOTO DE 100X75MM</v>
          </cell>
          <cell r="C21015" t="str">
            <v>UN</v>
          </cell>
          <cell r="D21015">
            <v>10.5</v>
          </cell>
        </row>
        <row r="21016">
          <cell r="A21016" t="str">
            <v>I2010</v>
          </cell>
          <cell r="B21016" t="str">
            <v>TE PVC REDUÇÃO ESGOTO DE 150X100MM</v>
          </cell>
          <cell r="C21016" t="str">
            <v>UN</v>
          </cell>
          <cell r="D21016">
            <v>31.24</v>
          </cell>
        </row>
        <row r="21017">
          <cell r="A21017" t="str">
            <v>I2011</v>
          </cell>
          <cell r="B21017" t="str">
            <v>TE PVC REDUÇÃO ESGOTO DE 75X50MM</v>
          </cell>
          <cell r="C21017" t="str">
            <v>UN</v>
          </cell>
          <cell r="D21017">
            <v>8.1</v>
          </cell>
        </row>
        <row r="21018">
          <cell r="A21018" t="str">
            <v>I2012</v>
          </cell>
          <cell r="B21018" t="str">
            <v>TE PVC RIGIDO. PARA ESGOTO - 100MM (4')</v>
          </cell>
          <cell r="C21018" t="str">
            <v>UN</v>
          </cell>
          <cell r="D21018">
            <v>13.53</v>
          </cell>
        </row>
        <row r="21019">
          <cell r="A21019" t="str">
            <v>I2013</v>
          </cell>
          <cell r="B21019" t="str">
            <v>TE PVC RIGIDO. PARA ESGOTO - 40MM (1 1/2')</v>
          </cell>
          <cell r="C21019" t="str">
            <v>UN</v>
          </cell>
          <cell r="D21019">
            <v>2.85</v>
          </cell>
        </row>
        <row r="21020">
          <cell r="A21020" t="str">
            <v>I2014</v>
          </cell>
          <cell r="B21020" t="str">
            <v>TE PVC RIGIDO. PARA ESGOTO - 50MM (2')</v>
          </cell>
          <cell r="C21020" t="str">
            <v>UN</v>
          </cell>
          <cell r="D21020">
            <v>5.97</v>
          </cell>
        </row>
        <row r="21021">
          <cell r="A21021" t="str">
            <v>I2015</v>
          </cell>
          <cell r="B21021" t="str">
            <v>TE PVC RIGIDO. PARA ESGOTO - 75MM (3')</v>
          </cell>
          <cell r="C21021" t="str">
            <v>UN</v>
          </cell>
          <cell r="D21021">
            <v>10.6</v>
          </cell>
        </row>
        <row r="21022">
          <cell r="A21022" t="str">
            <v>I1993</v>
          </cell>
          <cell r="B21022" t="str">
            <v>TE PVC ROSCAVEL 2'</v>
          </cell>
          <cell r="C21022" t="str">
            <v>UN</v>
          </cell>
          <cell r="D21022">
            <v>20.59</v>
          </cell>
        </row>
        <row r="21023">
          <cell r="A21023" t="str">
            <v>I1994</v>
          </cell>
          <cell r="B21023" t="str">
            <v>TE PVC ROSCAVEL 4'</v>
          </cell>
          <cell r="C21023" t="str">
            <v>UN</v>
          </cell>
          <cell r="D21023">
            <v>119.6</v>
          </cell>
        </row>
        <row r="21024">
          <cell r="A21024" t="str">
            <v>I1995</v>
          </cell>
          <cell r="B21024" t="str">
            <v>TE PVC ROSCAVEL DE 1 1/2'</v>
          </cell>
          <cell r="C21024" t="str">
            <v>UN</v>
          </cell>
          <cell r="D21024">
            <v>13.27</v>
          </cell>
        </row>
        <row r="21025">
          <cell r="A21025" t="str">
            <v>I1996</v>
          </cell>
          <cell r="B21025" t="str">
            <v>TE PVC ROSCAVEL DE 1 1/4'</v>
          </cell>
          <cell r="C21025" t="str">
            <v>UN</v>
          </cell>
          <cell r="D21025">
            <v>10.18</v>
          </cell>
        </row>
        <row r="21026">
          <cell r="A21026" t="str">
            <v>I1997</v>
          </cell>
          <cell r="B21026" t="str">
            <v>TE PVC ROSCAVEL DE 1'</v>
          </cell>
          <cell r="C21026" t="str">
            <v>UN</v>
          </cell>
          <cell r="D21026">
            <v>5.4</v>
          </cell>
        </row>
        <row r="21027">
          <cell r="A21027" t="str">
            <v>I1998</v>
          </cell>
          <cell r="B21027" t="str">
            <v>TE PVC ROSCAVEL DE 1/2'</v>
          </cell>
          <cell r="C21027" t="str">
            <v>UN</v>
          </cell>
          <cell r="D21027">
            <v>1.9</v>
          </cell>
        </row>
        <row r="21028">
          <cell r="A21028" t="str">
            <v>I1999</v>
          </cell>
          <cell r="B21028" t="str">
            <v>TE PVC ROSCAVEL DE 2 1/2'</v>
          </cell>
          <cell r="C21028" t="str">
            <v>UN</v>
          </cell>
          <cell r="D21028">
            <v>38.57</v>
          </cell>
        </row>
        <row r="21029">
          <cell r="A21029" t="str">
            <v>I2000</v>
          </cell>
          <cell r="B21029" t="str">
            <v>TE PVC ROSCAVEL DE 3'</v>
          </cell>
          <cell r="C21029" t="str">
            <v>UN</v>
          </cell>
          <cell r="D21029">
            <v>56.7</v>
          </cell>
        </row>
        <row r="21030">
          <cell r="A21030" t="str">
            <v>I2001</v>
          </cell>
          <cell r="B21030" t="str">
            <v>TE PVC ROSCAVEL DE 3/4'</v>
          </cell>
          <cell r="C21030" t="str">
            <v>UN</v>
          </cell>
          <cell r="D21030">
            <v>2.33</v>
          </cell>
        </row>
        <row r="21031">
          <cell r="A21031" t="str">
            <v>I2002</v>
          </cell>
          <cell r="B21031" t="str">
            <v>TE PVC SOLD/ROSCA BOLSA CENTRAL 20X1/2''</v>
          </cell>
          <cell r="C21031" t="str">
            <v>UN</v>
          </cell>
          <cell r="D21031">
            <v>1.6</v>
          </cell>
        </row>
        <row r="21032">
          <cell r="A21032" t="str">
            <v>I2003</v>
          </cell>
          <cell r="B21032" t="str">
            <v>TE PVC SOLD/ROSCA BOLSA CENTRAL 25X3/4''</v>
          </cell>
          <cell r="C21032" t="str">
            <v>UN</v>
          </cell>
          <cell r="D21032">
            <v>2.83</v>
          </cell>
        </row>
        <row r="21033">
          <cell r="A21033" t="str">
            <v>I2004</v>
          </cell>
          <cell r="B21033" t="str">
            <v>TE PVC SOLD/ROSCA BOLSA CENTRAL 32X1''</v>
          </cell>
          <cell r="C21033" t="str">
            <v>UN</v>
          </cell>
          <cell r="D21033">
            <v>2.67</v>
          </cell>
        </row>
        <row r="21034">
          <cell r="A21034" t="str">
            <v>I1970</v>
          </cell>
          <cell r="B21034" t="str">
            <v>TE PVC SOLDAVEL 110MM</v>
          </cell>
          <cell r="C21034" t="str">
            <v>UN</v>
          </cell>
          <cell r="D21034">
            <v>97.87</v>
          </cell>
        </row>
        <row r="21035">
          <cell r="A21035" t="str">
            <v>I1971</v>
          </cell>
          <cell r="B21035" t="str">
            <v>TE PVC SOLDAVEL 20MM</v>
          </cell>
          <cell r="C21035" t="str">
            <v>UN</v>
          </cell>
          <cell r="D21035">
            <v>0.7</v>
          </cell>
        </row>
        <row r="21036">
          <cell r="A21036" t="str">
            <v>I1972</v>
          </cell>
          <cell r="B21036" t="str">
            <v>TE PVC SOLDAVEL 25MM</v>
          </cell>
          <cell r="C21036" t="str">
            <v>UN</v>
          </cell>
          <cell r="D21036">
            <v>0.9</v>
          </cell>
        </row>
        <row r="21037">
          <cell r="A21037" t="str">
            <v>I1973</v>
          </cell>
          <cell r="B21037" t="str">
            <v>TE PVC SOLDAVEL 32MM</v>
          </cell>
          <cell r="C21037" t="str">
            <v>UN</v>
          </cell>
          <cell r="D21037">
            <v>2.2999999999999998</v>
          </cell>
        </row>
        <row r="21038">
          <cell r="A21038" t="str">
            <v>I1974</v>
          </cell>
          <cell r="B21038" t="str">
            <v>TE PVC SOLDAVEL 40MM</v>
          </cell>
          <cell r="C21038" t="str">
            <v>UN</v>
          </cell>
          <cell r="D21038">
            <v>6.8</v>
          </cell>
        </row>
        <row r="21039">
          <cell r="A21039" t="str">
            <v>I1975</v>
          </cell>
          <cell r="B21039" t="str">
            <v>TE PVC SOLDAVEL 50MM</v>
          </cell>
          <cell r="C21039" t="str">
            <v>UN</v>
          </cell>
          <cell r="D21039">
            <v>7.73</v>
          </cell>
        </row>
        <row r="21040">
          <cell r="A21040" t="str">
            <v>I1976</v>
          </cell>
          <cell r="B21040" t="str">
            <v>TE PVC SOLDAVEL 60MM</v>
          </cell>
          <cell r="C21040" t="str">
            <v>UN</v>
          </cell>
          <cell r="D21040">
            <v>21.17</v>
          </cell>
        </row>
        <row r="21041">
          <cell r="A21041" t="str">
            <v>I1977</v>
          </cell>
          <cell r="B21041" t="str">
            <v>TE PVC SOLDAVEL 75MM</v>
          </cell>
          <cell r="C21041" t="str">
            <v>UN</v>
          </cell>
          <cell r="D21041">
            <v>41.77</v>
          </cell>
        </row>
        <row r="21042">
          <cell r="A21042" t="str">
            <v>I1978</v>
          </cell>
          <cell r="B21042" t="str">
            <v>TE PVC SOLDAVEL 85MM</v>
          </cell>
          <cell r="C21042" t="str">
            <v>UN</v>
          </cell>
          <cell r="D21042">
            <v>52.47</v>
          </cell>
        </row>
        <row r="21043">
          <cell r="A21043" t="str">
            <v>I2005</v>
          </cell>
          <cell r="B21043" t="str">
            <v>TE PVC SOLDAVEL AZUL DE 20X1/2''</v>
          </cell>
          <cell r="C21043" t="str">
            <v>UN</v>
          </cell>
          <cell r="D21043">
            <v>5.83</v>
          </cell>
        </row>
        <row r="21044">
          <cell r="A21044" t="str">
            <v>I6920</v>
          </cell>
          <cell r="B21044" t="str">
            <v>TE RED 90° PVC PBS COM BOLSAS DN 150 x 100 mm</v>
          </cell>
          <cell r="C21044" t="str">
            <v>UN</v>
          </cell>
          <cell r="D21044">
            <v>378.54</v>
          </cell>
        </row>
        <row r="21045">
          <cell r="A21045" t="str">
            <v>I2030</v>
          </cell>
          <cell r="B21045" t="str">
            <v>TE REDUÇÃO AÇO GALVANIZADO 1 1/4X1/2'</v>
          </cell>
          <cell r="C21045" t="str">
            <v>UN</v>
          </cell>
          <cell r="D21045">
            <v>13.3</v>
          </cell>
        </row>
        <row r="21046">
          <cell r="A21046" t="str">
            <v>I2031</v>
          </cell>
          <cell r="B21046" t="str">
            <v>TE REDUÇÃO AÇO GALVANIZADO 2 1/2X1'</v>
          </cell>
          <cell r="C21046" t="str">
            <v>UN</v>
          </cell>
          <cell r="D21046">
            <v>41.9</v>
          </cell>
        </row>
        <row r="21047">
          <cell r="A21047" t="str">
            <v>I2032</v>
          </cell>
          <cell r="B21047" t="str">
            <v>TE REDUÇÃO AÇO GALVANIZADO 4X2'</v>
          </cell>
          <cell r="C21047" t="str">
            <v>UN</v>
          </cell>
          <cell r="D21047">
            <v>109</v>
          </cell>
        </row>
        <row r="21048">
          <cell r="A21048" t="str">
            <v>I3146</v>
          </cell>
          <cell r="B21048" t="str">
            <v>TE REDUÇÃO PVC 90 PBA COM BOLSAS DN 100 x 50</v>
          </cell>
          <cell r="C21048" t="str">
            <v>UN</v>
          </cell>
          <cell r="D21048">
            <v>50.01</v>
          </cell>
        </row>
        <row r="21049">
          <cell r="A21049" t="str">
            <v>I3147</v>
          </cell>
          <cell r="B21049" t="str">
            <v>TE REDUÇÃO PVC 90 PBA COM BOLSAS DN 100 x 75</v>
          </cell>
          <cell r="C21049" t="str">
            <v>UN</v>
          </cell>
          <cell r="D21049">
            <v>54.8</v>
          </cell>
        </row>
        <row r="21050">
          <cell r="A21050" t="str">
            <v>I3145</v>
          </cell>
          <cell r="B21050" t="str">
            <v>TE REDUÇÃO PVC 90 PBA COM BOLSAS DN 75 x 50</v>
          </cell>
          <cell r="C21050" t="str">
            <v>UN</v>
          </cell>
          <cell r="D21050">
            <v>29.11</v>
          </cell>
        </row>
        <row r="21051">
          <cell r="A21051" t="str">
            <v>I1979</v>
          </cell>
          <cell r="B21051" t="str">
            <v>TE REDUCAO PVC ROSCAVEL 1 1/2X1 1/4'</v>
          </cell>
          <cell r="C21051" t="str">
            <v>UN</v>
          </cell>
          <cell r="D21051">
            <v>8.92</v>
          </cell>
        </row>
        <row r="21052">
          <cell r="A21052" t="str">
            <v>I2027</v>
          </cell>
          <cell r="B21052" t="str">
            <v>TE REDUCAO PVC ROSCAVEL 1 1/2X3/4'</v>
          </cell>
          <cell r="C21052" t="str">
            <v>UN</v>
          </cell>
          <cell r="D21052">
            <v>9.2200000000000006</v>
          </cell>
        </row>
        <row r="21053">
          <cell r="A21053" t="str">
            <v>I1980</v>
          </cell>
          <cell r="B21053" t="str">
            <v>TE REDUCAO PVC ROSCAVEL 1 1/4X1'</v>
          </cell>
          <cell r="C21053" t="str">
            <v>UN</v>
          </cell>
          <cell r="D21053">
            <v>5.16</v>
          </cell>
        </row>
        <row r="21054">
          <cell r="A21054" t="str">
            <v>I2028</v>
          </cell>
          <cell r="B21054" t="str">
            <v>TE REDUCAO PVC ROSCAVEL 1X3/4'</v>
          </cell>
          <cell r="C21054" t="str">
            <v>UN</v>
          </cell>
          <cell r="D21054">
            <v>5.43</v>
          </cell>
        </row>
        <row r="21055">
          <cell r="A21055" t="str">
            <v>I1981</v>
          </cell>
          <cell r="B21055" t="str">
            <v>TE REDUCAO PVC ROSCAVEL 1X3/4'</v>
          </cell>
          <cell r="C21055" t="str">
            <v>UN</v>
          </cell>
          <cell r="D21055">
            <v>5.43</v>
          </cell>
        </row>
        <row r="21056">
          <cell r="A21056" t="str">
            <v>I1982</v>
          </cell>
          <cell r="B21056" t="str">
            <v>TE REDUCAO PVC ROSCAVEL 2 1/2X2'</v>
          </cell>
          <cell r="C21056" t="str">
            <v>UN</v>
          </cell>
          <cell r="D21056">
            <v>45.79</v>
          </cell>
        </row>
        <row r="21057">
          <cell r="A21057" t="str">
            <v>I1983</v>
          </cell>
          <cell r="B21057" t="str">
            <v>TE REDUCAO PVC ROSCAVEL 3/4X1/2'</v>
          </cell>
          <cell r="C21057" t="str">
            <v>UN</v>
          </cell>
          <cell r="D21057">
            <v>3.03</v>
          </cell>
        </row>
        <row r="21058">
          <cell r="A21058" t="str">
            <v>I1984</v>
          </cell>
          <cell r="B21058" t="str">
            <v>TE REDUCAO PVC ROSCAVEL 3X2 1/2'</v>
          </cell>
          <cell r="C21058" t="str">
            <v>UN</v>
          </cell>
          <cell r="D21058">
            <v>47.38</v>
          </cell>
        </row>
        <row r="21059">
          <cell r="A21059" t="str">
            <v>I2029</v>
          </cell>
          <cell r="B21059" t="str">
            <v>TE REDUCAO PVC ROSCAVEL DE 3/4X1/2'</v>
          </cell>
          <cell r="C21059" t="str">
            <v>UN</v>
          </cell>
          <cell r="D21059">
            <v>3.03</v>
          </cell>
        </row>
        <row r="21060">
          <cell r="A21060" t="str">
            <v>I2018</v>
          </cell>
          <cell r="B21060" t="str">
            <v>TE REDUÇÃO PVC SOLD. AZUL DIAM. 25X1/2''</v>
          </cell>
          <cell r="C21060" t="str">
            <v>UN</v>
          </cell>
          <cell r="D21060">
            <v>6.77</v>
          </cell>
        </row>
        <row r="21061">
          <cell r="A21061" t="str">
            <v>I2016</v>
          </cell>
          <cell r="B21061" t="str">
            <v>TE REDUÇÃO PVC SOLD.AZUL DE 32X3/4''</v>
          </cell>
          <cell r="C21061" t="str">
            <v>UN</v>
          </cell>
          <cell r="D21061">
            <v>10.59</v>
          </cell>
        </row>
        <row r="21062">
          <cell r="A21062" t="str">
            <v>I2017</v>
          </cell>
          <cell r="B21062" t="str">
            <v>TE REDUÇÃO PVC SOLD/ROSCA BOLSA CEN 25X1/2''</v>
          </cell>
          <cell r="C21062" t="str">
            <v>UN</v>
          </cell>
          <cell r="D21062">
            <v>2.4700000000000002</v>
          </cell>
        </row>
        <row r="21063">
          <cell r="A21063" t="str">
            <v>I2019</v>
          </cell>
          <cell r="B21063" t="str">
            <v>TE REDUCAO PVC SOLDAVEL DE 110X60MM</v>
          </cell>
          <cell r="C21063" t="str">
            <v>UN</v>
          </cell>
          <cell r="D21063">
            <v>70.599999999999994</v>
          </cell>
        </row>
        <row r="21064">
          <cell r="A21064" t="str">
            <v>I2020</v>
          </cell>
          <cell r="B21064" t="str">
            <v>TE REDUCAO PVC SOLDAVEL DE 110X75MM</v>
          </cell>
          <cell r="C21064" t="str">
            <v>UN</v>
          </cell>
          <cell r="D21064">
            <v>90.3</v>
          </cell>
        </row>
        <row r="21065">
          <cell r="A21065" t="str">
            <v>I2021</v>
          </cell>
          <cell r="B21065" t="str">
            <v>TE REDUCAO PVC SOLDAVEL DE 110X85MM</v>
          </cell>
          <cell r="C21065" t="str">
            <v>UN</v>
          </cell>
          <cell r="D21065">
            <v>94.8</v>
          </cell>
        </row>
        <row r="21066">
          <cell r="A21066" t="str">
            <v>I2022</v>
          </cell>
          <cell r="B21066" t="str">
            <v>TE REDUCAO PVC SOLDAVEL DE 50X20MM</v>
          </cell>
          <cell r="C21066" t="str">
            <v>UN</v>
          </cell>
          <cell r="D21066">
            <v>7</v>
          </cell>
        </row>
        <row r="21067">
          <cell r="A21067" t="str">
            <v>I2023</v>
          </cell>
          <cell r="B21067" t="str">
            <v>TE REDUCAO PVC SOLDAVEL DE 50X25MM</v>
          </cell>
          <cell r="C21067" t="str">
            <v>UN</v>
          </cell>
          <cell r="D21067">
            <v>7</v>
          </cell>
        </row>
        <row r="21068">
          <cell r="A21068" t="str">
            <v>I2024</v>
          </cell>
          <cell r="B21068" t="str">
            <v>TE REDUCAO PVC SOLDAVEL DE 50X32MM</v>
          </cell>
          <cell r="C21068" t="str">
            <v>UN</v>
          </cell>
          <cell r="D21068">
            <v>8.69</v>
          </cell>
        </row>
        <row r="21069">
          <cell r="A21069" t="str">
            <v>I2025</v>
          </cell>
          <cell r="B21069" t="str">
            <v>TE REDUCAO PVC SOLDAVEL DE 75X50MM</v>
          </cell>
          <cell r="C21069" t="str">
            <v>UN</v>
          </cell>
          <cell r="D21069">
            <v>26.6</v>
          </cell>
        </row>
        <row r="21070">
          <cell r="A21070" t="str">
            <v>I2026</v>
          </cell>
          <cell r="B21070" t="str">
            <v>TE REDUCAO PVC SOLDAVEL DE 85X60MM</v>
          </cell>
          <cell r="C21070" t="str">
            <v>UN</v>
          </cell>
          <cell r="D21070">
            <v>45.79</v>
          </cell>
        </row>
        <row r="21071">
          <cell r="A21071" t="str">
            <v>I1944</v>
          </cell>
          <cell r="B21071" t="str">
            <v>TE REDUÇÃO PVC SOLDAVEL/ROSCA. DIAM. 32mm x 32mm x 3/4"</v>
          </cell>
          <cell r="C21071" t="str">
            <v>UN</v>
          </cell>
          <cell r="D21071">
            <v>6.67</v>
          </cell>
        </row>
        <row r="21072">
          <cell r="A21072" t="str">
            <v>I8587</v>
          </cell>
          <cell r="B21072" t="str">
            <v>TÉCNICO DE NÍVEL MÉDIO</v>
          </cell>
          <cell r="C21072" t="str">
            <v>HxMÊS</v>
          </cell>
          <cell r="D21072">
            <v>4271.4934999999996</v>
          </cell>
        </row>
        <row r="21073">
          <cell r="A21073" t="str">
            <v>I8588</v>
          </cell>
          <cell r="B21073" t="str">
            <v>TÉCNICO DE SEGURANÇA DO TRABALHO</v>
          </cell>
          <cell r="C21073" t="str">
            <v>HxMÊS</v>
          </cell>
          <cell r="D21073">
            <v>2745.9517000000001</v>
          </cell>
        </row>
        <row r="21074">
          <cell r="A21074" t="str">
            <v>I8679</v>
          </cell>
          <cell r="B21074" t="str">
            <v>TECNICO DE SONDAGEM</v>
          </cell>
          <cell r="C21074" t="str">
            <v>H</v>
          </cell>
          <cell r="D21074">
            <v>12.33</v>
          </cell>
        </row>
        <row r="21075">
          <cell r="A21075" t="str">
            <v>I2434</v>
          </cell>
          <cell r="B21075" t="str">
            <v>TECNICO INDUSTRIAL</v>
          </cell>
          <cell r="C21075" t="str">
            <v>H</v>
          </cell>
          <cell r="D21075">
            <v>11.8</v>
          </cell>
        </row>
        <row r="21076">
          <cell r="A21076" t="str">
            <v>I2435</v>
          </cell>
          <cell r="B21076" t="str">
            <v>TECNICO INDUSTRIAL INIC. CAGEC</v>
          </cell>
          <cell r="C21076" t="str">
            <v>H</v>
          </cell>
          <cell r="D21076">
            <v>16.7</v>
          </cell>
        </row>
        <row r="21077">
          <cell r="A21077" t="str">
            <v>I2567</v>
          </cell>
          <cell r="B21077" t="str">
            <v>TECNICO PRE MARCADOR</v>
          </cell>
          <cell r="C21077" t="str">
            <v>H</v>
          </cell>
          <cell r="D21077">
            <v>12.8</v>
          </cell>
        </row>
        <row r="21078">
          <cell r="A21078" t="str">
            <v>I2033</v>
          </cell>
          <cell r="B21078" t="str">
            <v>TELA ADESIVA DE POLIESTER 15CM</v>
          </cell>
          <cell r="C21078" t="str">
            <v>M</v>
          </cell>
          <cell r="D21078">
            <v>5</v>
          </cell>
        </row>
        <row r="21079">
          <cell r="A21079" t="str">
            <v>I2034</v>
          </cell>
          <cell r="B21079" t="str">
            <v>TELA DE ACABAMENTO NO FORRO - E. EOLICO</v>
          </cell>
          <cell r="C21079" t="str">
            <v>UN</v>
          </cell>
          <cell r="D21079">
            <v>59.64</v>
          </cell>
        </row>
        <row r="21080">
          <cell r="A21080" t="str">
            <v>I8252</v>
          </cell>
          <cell r="B21080" t="str">
            <v>TELA DE AÇO ELETROSOLDADA COM FIOS DE 3,4mm C/ 15 cm</v>
          </cell>
          <cell r="C21080" t="str">
            <v>KG</v>
          </cell>
          <cell r="D21080">
            <v>5.08</v>
          </cell>
        </row>
        <row r="21081">
          <cell r="A21081" t="str">
            <v>I8253</v>
          </cell>
          <cell r="B21081" t="str">
            <v>TELA DE AÇO ELETROSOLDADA COM FIOS DE 5,0mm C/ 15 cm</v>
          </cell>
          <cell r="C21081" t="str">
            <v>KG</v>
          </cell>
          <cell r="D21081">
            <v>4.79</v>
          </cell>
        </row>
        <row r="21082">
          <cell r="A21082" t="str">
            <v>I7555</v>
          </cell>
          <cell r="B21082" t="str">
            <v>TELA DE AÇO SOLDÁVEL Q-92</v>
          </cell>
          <cell r="C21082" t="str">
            <v>M2</v>
          </cell>
          <cell r="D21082">
            <v>7.44</v>
          </cell>
        </row>
        <row r="21083">
          <cell r="A21083" t="str">
            <v>I2035</v>
          </cell>
          <cell r="B21083" t="str">
            <v>TELA DE ARAME GALVANIZADO DE 2' FIO N.12 BWG</v>
          </cell>
          <cell r="C21083" t="str">
            <v>M2</v>
          </cell>
          <cell r="D21083">
            <v>21.2</v>
          </cell>
        </row>
        <row r="21084">
          <cell r="A21084" t="str">
            <v>I2036</v>
          </cell>
          <cell r="B21084" t="str">
            <v>TELA DE ARAME GALVANIZADO DE 2' FIO N.14 BWG</v>
          </cell>
          <cell r="C21084" t="str">
            <v>M2</v>
          </cell>
          <cell r="D21084">
            <v>15.3</v>
          </cell>
        </row>
        <row r="21085">
          <cell r="A21085" t="str">
            <v>I2038</v>
          </cell>
          <cell r="B21085" t="str">
            <v>TELA DE METAL DEPLOYE DE 3/4'</v>
          </cell>
          <cell r="C21085" t="str">
            <v>M2</v>
          </cell>
          <cell r="D21085">
            <v>1.51</v>
          </cell>
        </row>
        <row r="21086">
          <cell r="A21086" t="str">
            <v>I6219</v>
          </cell>
          <cell r="B21086" t="str">
            <v>TELA DE NYLON e=3mm RETICULADA DE 5x5cm</v>
          </cell>
          <cell r="C21086" t="str">
            <v>M2</v>
          </cell>
          <cell r="D21086">
            <v>2.87</v>
          </cell>
        </row>
        <row r="21087">
          <cell r="A21087" t="str">
            <v>I2039</v>
          </cell>
          <cell r="B21087" t="str">
            <v>TELA ELETROSSOLDADA MALHA RETANG 10X5CM FIO N.11</v>
          </cell>
          <cell r="C21087" t="str">
            <v>M2</v>
          </cell>
          <cell r="D21087">
            <v>10.27</v>
          </cell>
        </row>
        <row r="21088">
          <cell r="A21088" t="str">
            <v>I6810</v>
          </cell>
          <cell r="B21088" t="str">
            <v>TELA EM ALUMINIO FIO 1,5MM E MALHA 4MM</v>
          </cell>
          <cell r="C21088" t="str">
            <v>M2</v>
          </cell>
          <cell r="D21088">
            <v>30.8</v>
          </cell>
        </row>
        <row r="21089">
          <cell r="A21089" t="str">
            <v>I2436</v>
          </cell>
          <cell r="B21089" t="str">
            <v>TELA GALVANIZADA MALHA QUADRADA 2" FIO 10</v>
          </cell>
          <cell r="C21089" t="str">
            <v>M2</v>
          </cell>
          <cell r="D21089">
            <v>22.63</v>
          </cell>
        </row>
        <row r="21090">
          <cell r="A21090" t="str">
            <v>I6747</v>
          </cell>
          <cell r="B21090" t="str">
            <v>TELA LOSANGULAR EM PVC FIO 10 MALHA 2"X2"</v>
          </cell>
          <cell r="C21090" t="str">
            <v>M2</v>
          </cell>
          <cell r="D21090">
            <v>38.35</v>
          </cell>
        </row>
        <row r="21091">
          <cell r="A21091" t="str">
            <v>I2040</v>
          </cell>
          <cell r="B21091" t="str">
            <v>TELA SOLDADA EM ACO CA-60 B</v>
          </cell>
          <cell r="C21091" t="str">
            <v>M2</v>
          </cell>
          <cell r="D21091">
            <v>9.6999999999999993</v>
          </cell>
        </row>
        <row r="21092">
          <cell r="A21092" t="str">
            <v>I8613</v>
          </cell>
          <cell r="B21092" t="str">
            <v>TELEFONE FIXO</v>
          </cell>
          <cell r="C21092" t="str">
            <v>UNxMÊS</v>
          </cell>
          <cell r="D21092">
            <v>255</v>
          </cell>
        </row>
        <row r="21093">
          <cell r="A21093" t="str">
            <v>I8614</v>
          </cell>
          <cell r="B21093" t="str">
            <v>TELEFONE MÓVEL</v>
          </cell>
          <cell r="C21093" t="str">
            <v>UNxMÊS</v>
          </cell>
          <cell r="D21093">
            <v>230</v>
          </cell>
        </row>
        <row r="21094">
          <cell r="A21094" t="str">
            <v>I2041</v>
          </cell>
          <cell r="B21094" t="str">
            <v>TELHA ALUMÍNIO, MIOLO POLIURETANO, T+ L</v>
          </cell>
          <cell r="C21094" t="str">
            <v>M2</v>
          </cell>
          <cell r="D21094">
            <v>91.38</v>
          </cell>
        </row>
        <row r="21095">
          <cell r="A21095" t="str">
            <v>I2042</v>
          </cell>
          <cell r="B21095" t="str">
            <v>TELHA ALUMÍNIO, MIOLO POLIURETANO, T+T</v>
          </cell>
          <cell r="C21095" t="str">
            <v>M2</v>
          </cell>
          <cell r="D21095">
            <v>91.38</v>
          </cell>
        </row>
        <row r="21096">
          <cell r="A21096" t="str">
            <v>I2437</v>
          </cell>
          <cell r="B21096" t="str">
            <v>TELHA CANALETE 49 EM FIBROCIMENTO DE 4.00M</v>
          </cell>
          <cell r="C21096" t="str">
            <v>UN</v>
          </cell>
          <cell r="D21096">
            <v>180.11</v>
          </cell>
        </row>
        <row r="21097">
          <cell r="A21097" t="str">
            <v>I2438</v>
          </cell>
          <cell r="B21097" t="str">
            <v>TELHA CANALETE 90 EM FIBROCIMENTO DE 6.00M</v>
          </cell>
          <cell r="C21097" t="str">
            <v>UN</v>
          </cell>
          <cell r="D21097">
            <v>399.37</v>
          </cell>
        </row>
        <row r="21098">
          <cell r="A21098" t="str">
            <v>I2043</v>
          </cell>
          <cell r="B21098" t="str">
            <v>TELHA CERÂMICA , TIPO CANAL C/ ESBARRO"TIMON"</v>
          </cell>
          <cell r="C21098" t="str">
            <v>UN</v>
          </cell>
          <cell r="D21098">
            <v>1.5</v>
          </cell>
        </row>
        <row r="21099">
          <cell r="A21099" t="str">
            <v>I2045</v>
          </cell>
          <cell r="B21099" t="str">
            <v>TELHA CERÂMICA COLONIAL</v>
          </cell>
          <cell r="C21099" t="str">
            <v>UN</v>
          </cell>
          <cell r="D21099">
            <v>0.45</v>
          </cell>
        </row>
        <row r="21100">
          <cell r="A21100" t="str">
            <v>I2044</v>
          </cell>
          <cell r="B21100" t="str">
            <v>TELHA CERÂMICA FRANCESA</v>
          </cell>
          <cell r="C21100" t="str">
            <v>UN</v>
          </cell>
          <cell r="D21100">
            <v>2.17</v>
          </cell>
        </row>
        <row r="21101">
          <cell r="A21101" t="str">
            <v>I2046</v>
          </cell>
          <cell r="B21101" t="str">
            <v>TELHA CERÂMICA PLAN</v>
          </cell>
          <cell r="C21101" t="str">
            <v>UN</v>
          </cell>
          <cell r="D21101">
            <v>1.28</v>
          </cell>
        </row>
        <row r="21102">
          <cell r="A21102" t="str">
            <v>I2047</v>
          </cell>
          <cell r="B21102" t="str">
            <v>TELHA CERÂMICA,TIPO RETANGULAR C/ ESBARRO"TIMON"</v>
          </cell>
          <cell r="C21102" t="str">
            <v>UN</v>
          </cell>
          <cell r="D21102">
            <v>1.5</v>
          </cell>
        </row>
        <row r="21103">
          <cell r="A21103" t="str">
            <v>I2048</v>
          </cell>
          <cell r="B21103" t="str">
            <v>TELHA DE ALUMÍNIO</v>
          </cell>
          <cell r="C21103" t="str">
            <v>KG</v>
          </cell>
          <cell r="D21103">
            <v>25.59</v>
          </cell>
        </row>
        <row r="21104">
          <cell r="A21104" t="str">
            <v>I8434</v>
          </cell>
          <cell r="B21104" t="str">
            <v>TELHA DE ALUMÍNIO, TRAPEZOIDAL e = 0,7mm</v>
          </cell>
          <cell r="C21104" t="str">
            <v>M2</v>
          </cell>
          <cell r="D21104">
            <v>34.08</v>
          </cell>
        </row>
        <row r="21105">
          <cell r="A21105" t="str">
            <v>I2049</v>
          </cell>
          <cell r="B21105" t="str">
            <v>TELHA DE CONCRETO 330X419MM</v>
          </cell>
          <cell r="C21105" t="str">
            <v>UN</v>
          </cell>
          <cell r="D21105">
            <v>2.0299999999999998</v>
          </cell>
        </row>
        <row r="21106">
          <cell r="A21106" t="str">
            <v>I2440</v>
          </cell>
          <cell r="B21106" t="str">
            <v>TELHA DE FIBROCIMENTO DE 4MM (0.50 x 2.44M)</v>
          </cell>
          <cell r="C21106" t="str">
            <v>UN</v>
          </cell>
          <cell r="D21106">
            <v>16.21</v>
          </cell>
        </row>
        <row r="21107">
          <cell r="A21107" t="str">
            <v>I2050</v>
          </cell>
          <cell r="B21107" t="str">
            <v>TELHA DE FIBROCIMENTO MAXIPLAC 6MM</v>
          </cell>
          <cell r="C21107" t="str">
            <v>M2</v>
          </cell>
          <cell r="D21107">
            <v>6.67</v>
          </cell>
        </row>
        <row r="21108">
          <cell r="A21108" t="str">
            <v>I2051</v>
          </cell>
          <cell r="B21108" t="str">
            <v>TELHA DE FIBROCIMENTO ONDULADA - 4MM</v>
          </cell>
          <cell r="C21108" t="str">
            <v>M2</v>
          </cell>
          <cell r="D21108">
            <v>13.92</v>
          </cell>
        </row>
        <row r="21109">
          <cell r="A21109" t="str">
            <v>I2441</v>
          </cell>
          <cell r="B21109" t="str">
            <v>TELHA DE FIBROCIMENTO ONDULADA 6MM (1.10 x 1.83M)</v>
          </cell>
          <cell r="C21109" t="str">
            <v>UN</v>
          </cell>
          <cell r="D21109">
            <v>41.5</v>
          </cell>
        </row>
        <row r="21110">
          <cell r="A21110" t="str">
            <v>I2052</v>
          </cell>
          <cell r="B21110" t="str">
            <v>TELHA DE MADEIRA COMPENSADA - ONDULADA</v>
          </cell>
          <cell r="C21110" t="str">
            <v>M2</v>
          </cell>
          <cell r="D21110">
            <v>16.16</v>
          </cell>
        </row>
        <row r="21111">
          <cell r="A21111" t="str">
            <v>I2053</v>
          </cell>
          <cell r="B21111" t="str">
            <v>TELHA DE POLIESTER ONDULADA</v>
          </cell>
          <cell r="C21111" t="str">
            <v>M2</v>
          </cell>
          <cell r="D21111">
            <v>16.05</v>
          </cell>
        </row>
        <row r="21112">
          <cell r="A21112" t="str">
            <v>I2054</v>
          </cell>
          <cell r="B21112" t="str">
            <v>TELHA FIBROCIMENTO CANALETE 49</v>
          </cell>
          <cell r="C21112" t="str">
            <v>M2</v>
          </cell>
          <cell r="D21112">
            <v>73.69</v>
          </cell>
        </row>
        <row r="21113">
          <cell r="A21113" t="str">
            <v>I2055</v>
          </cell>
          <cell r="B21113" t="str">
            <v>TELHA FIBROCIMENTO CANALETE 90</v>
          </cell>
          <cell r="C21113" t="str">
            <v>M2</v>
          </cell>
          <cell r="D21113">
            <v>67.400000000000006</v>
          </cell>
        </row>
        <row r="21114">
          <cell r="A21114" t="str">
            <v>I2056</v>
          </cell>
          <cell r="B21114" t="str">
            <v>TELHA FIBROCIMENTO KALHETA DELTA</v>
          </cell>
          <cell r="C21114" t="str">
            <v>M2</v>
          </cell>
          <cell r="D21114">
            <v>94.37</v>
          </cell>
        </row>
        <row r="21115">
          <cell r="A21115" t="str">
            <v>I2057</v>
          </cell>
          <cell r="B21115" t="str">
            <v>TELHA FIBROCIMENTO KALHETAO</v>
          </cell>
          <cell r="C21115" t="str">
            <v>M2</v>
          </cell>
          <cell r="D21115">
            <v>74.98</v>
          </cell>
        </row>
        <row r="21116">
          <cell r="A21116" t="str">
            <v>I2058</v>
          </cell>
          <cell r="B21116" t="str">
            <v>TELHA FIBROCIMENTO MODULADA</v>
          </cell>
          <cell r="C21116" t="str">
            <v>M2</v>
          </cell>
          <cell r="D21116">
            <v>95.67</v>
          </cell>
        </row>
        <row r="21117">
          <cell r="A21117" t="str">
            <v>I2059</v>
          </cell>
          <cell r="B21117" t="str">
            <v>TELHA FIBROCIMENTO ONDULADA - 6MM</v>
          </cell>
          <cell r="C21117" t="str">
            <v>M2</v>
          </cell>
          <cell r="D21117">
            <v>20.47</v>
          </cell>
        </row>
        <row r="21118">
          <cell r="A21118" t="str">
            <v>I6814</v>
          </cell>
          <cell r="B21118" t="str">
            <v>TELHA FIBROCIMENTO ONDULADA - 8MM</v>
          </cell>
          <cell r="C21118" t="str">
            <v>M2</v>
          </cell>
          <cell r="D21118">
            <v>30</v>
          </cell>
        </row>
        <row r="21119">
          <cell r="A21119" t="str">
            <v>I2060</v>
          </cell>
          <cell r="B21119" t="str">
            <v>TELHA FIBROCIMENTO VOGATEX</v>
          </cell>
          <cell r="C21119" t="str">
            <v>M2</v>
          </cell>
          <cell r="D21119">
            <v>7.55</v>
          </cell>
        </row>
        <row r="21120">
          <cell r="A21120" t="str">
            <v>I2061</v>
          </cell>
          <cell r="B21120" t="str">
            <v>TELHA ONDULADA DE PVC RIGIDO</v>
          </cell>
          <cell r="C21120" t="str">
            <v>M2</v>
          </cell>
          <cell r="D21120">
            <v>33.92</v>
          </cell>
        </row>
        <row r="21121">
          <cell r="A21121" t="str">
            <v>I2062</v>
          </cell>
          <cell r="B21121" t="str">
            <v>TELHA TERMOACUSTICA</v>
          </cell>
          <cell r="C21121" t="str">
            <v>M2</v>
          </cell>
          <cell r="D21121">
            <v>100.11</v>
          </cell>
        </row>
        <row r="21122">
          <cell r="A21122" t="str">
            <v>I2063</v>
          </cell>
          <cell r="B21122" t="str">
            <v>TELHA TIPO ONDULINE</v>
          </cell>
          <cell r="C21122" t="str">
            <v>M2</v>
          </cell>
          <cell r="D21122">
            <v>22.17</v>
          </cell>
        </row>
        <row r="21123">
          <cell r="A21123" t="str">
            <v>I6117</v>
          </cell>
          <cell r="B21123" t="str">
            <v>TELHA TRANSLÚCIDA PLÁSTICA (PADRÃO MUTIRÃO)</v>
          </cell>
          <cell r="C21123" t="str">
            <v>UN</v>
          </cell>
          <cell r="D21123">
            <v>4.5</v>
          </cell>
        </row>
        <row r="21124">
          <cell r="A21124" t="str">
            <v>I2064</v>
          </cell>
          <cell r="B21124" t="str">
            <v>TELHA TRANSPARENTE ONDULADA</v>
          </cell>
          <cell r="C21124" t="str">
            <v>M2</v>
          </cell>
          <cell r="D21124">
            <v>27.96</v>
          </cell>
        </row>
        <row r="21125">
          <cell r="A21125" t="str">
            <v>I2067</v>
          </cell>
          <cell r="B21125" t="str">
            <v>TELHA ZINCADA PRE-PINTADA C/ MONTAGEM KP-120</v>
          </cell>
          <cell r="C21125" t="str">
            <v>M2</v>
          </cell>
          <cell r="D21125">
            <v>193.67</v>
          </cell>
        </row>
        <row r="21126">
          <cell r="A21126" t="str">
            <v>I2068</v>
          </cell>
          <cell r="B21126" t="str">
            <v>TELHA ZINCADA PRE-PINTADA C/ MONTAGEM KP-135</v>
          </cell>
          <cell r="C21126" t="str">
            <v>M2</v>
          </cell>
          <cell r="D21126">
            <v>163.27000000000001</v>
          </cell>
        </row>
        <row r="21127">
          <cell r="A21127" t="str">
            <v>I2069</v>
          </cell>
          <cell r="B21127" t="str">
            <v>TELHA ZINCADA PRE-PINTADA C/ MONTAGEM KP-150</v>
          </cell>
          <cell r="C21127" t="str">
            <v>M2</v>
          </cell>
          <cell r="D21127">
            <v>152.52000000000001</v>
          </cell>
        </row>
        <row r="21128">
          <cell r="A21128" t="str">
            <v>I2065</v>
          </cell>
          <cell r="B21128" t="str">
            <v>TELHA ZINCADA PRE-PINTADA C/ MONTAGEM KP-90</v>
          </cell>
          <cell r="C21128" t="str">
            <v>M2</v>
          </cell>
          <cell r="D21128">
            <v>91.43</v>
          </cell>
        </row>
        <row r="21129">
          <cell r="A21129" t="str">
            <v>I2066</v>
          </cell>
          <cell r="B21129" t="str">
            <v>TELHA ZINCADA PRE-PINTADA C/ MONTAGEM MK-90</v>
          </cell>
          <cell r="C21129" t="str">
            <v>M2</v>
          </cell>
          <cell r="D21129">
            <v>86.22</v>
          </cell>
        </row>
        <row r="21130">
          <cell r="A21130" t="str">
            <v>I2070</v>
          </cell>
          <cell r="B21130" t="str">
            <v>TELHADISTA</v>
          </cell>
          <cell r="C21130" t="str">
            <v>H</v>
          </cell>
          <cell r="D21130">
            <v>6.49</v>
          </cell>
        </row>
        <row r="21131">
          <cell r="A21131" t="str">
            <v>I2589</v>
          </cell>
          <cell r="B21131" t="str">
            <v>TEODOLITO</v>
          </cell>
          <cell r="C21131" t="str">
            <v>UN</v>
          </cell>
          <cell r="D21131">
            <v>11977</v>
          </cell>
        </row>
        <row r="21132">
          <cell r="A21132" t="str">
            <v>I0662</v>
          </cell>
          <cell r="B21132" t="str">
            <v>TEODOLITO (CHI)</v>
          </cell>
          <cell r="C21132" t="str">
            <v>H</v>
          </cell>
          <cell r="D21132">
            <v>12.2356</v>
          </cell>
        </row>
        <row r="21133">
          <cell r="A21133" t="str">
            <v>I0775</v>
          </cell>
          <cell r="B21133" t="str">
            <v>TEODOLITO (CHP)</v>
          </cell>
          <cell r="C21133" t="str">
            <v>H</v>
          </cell>
          <cell r="D21133">
            <v>13.0936</v>
          </cell>
        </row>
        <row r="21134">
          <cell r="A21134" t="str">
            <v>I8512</v>
          </cell>
          <cell r="B21134" t="str">
            <v>TERMINAL AÉREO 600mm FIXAÇÃO HORIZONTAL, C/ ABRAÇADEIRA</v>
          </cell>
          <cell r="C21134" t="str">
            <v>UN</v>
          </cell>
          <cell r="D21134">
            <v>4.42</v>
          </cell>
        </row>
        <row r="21135">
          <cell r="A21135" t="str">
            <v>I8511</v>
          </cell>
          <cell r="B21135" t="str">
            <v>TERMINAL AÉREO 600mm FIXAÇÃO ROSCA MECÂNICA, C/ ABRAÇADEIRA</v>
          </cell>
          <cell r="C21135" t="str">
            <v>UN</v>
          </cell>
          <cell r="D21135">
            <v>4.74</v>
          </cell>
        </row>
        <row r="21136">
          <cell r="A21136" t="str">
            <v>I7449</v>
          </cell>
          <cell r="B21136" t="str">
            <v>TERMINAL BLOCK FOR PLC, 16 CHANNEL, MOD. 1746-NRC AB</v>
          </cell>
          <cell r="C21136" t="str">
            <v>UN</v>
          </cell>
          <cell r="D21136">
            <v>191.83</v>
          </cell>
        </row>
        <row r="21137">
          <cell r="A21137" t="str">
            <v>I2071</v>
          </cell>
          <cell r="B21137" t="str">
            <v>TERMINAL DE PRESSÃO P/CABOS ATÉ 500 MM2</v>
          </cell>
          <cell r="C21137" t="str">
            <v>UN</v>
          </cell>
          <cell r="D21137">
            <v>47.5</v>
          </cell>
        </row>
        <row r="21138">
          <cell r="A21138" t="str">
            <v>I6160</v>
          </cell>
          <cell r="B21138" t="str">
            <v>TERMINAL OLHAL PARA CABO DE 1,50mm2  A  2,50mm2</v>
          </cell>
          <cell r="C21138" t="str">
            <v>UN</v>
          </cell>
          <cell r="D21138">
            <v>0.17</v>
          </cell>
        </row>
        <row r="21139">
          <cell r="A21139" t="str">
            <v>I6161</v>
          </cell>
          <cell r="B21139" t="str">
            <v>TERMINAL OLHAL PARA CABO DE 4,00mm2  A  6,00mm2</v>
          </cell>
          <cell r="C21139" t="str">
            <v>UN</v>
          </cell>
          <cell r="D21139">
            <v>0.32</v>
          </cell>
        </row>
        <row r="21140">
          <cell r="A21140" t="str">
            <v>I2072</v>
          </cell>
          <cell r="B21140" t="str">
            <v>TERMINAL PARA VERGALHÃO DE COBRE 3/8'</v>
          </cell>
          <cell r="C21140" t="str">
            <v>UN</v>
          </cell>
          <cell r="D21140">
            <v>20</v>
          </cell>
        </row>
        <row r="21141">
          <cell r="A21141" t="str">
            <v>I2073</v>
          </cell>
          <cell r="B21141" t="str">
            <v>TERMINAL PRESSÃO P/CABO 120MM2</v>
          </cell>
          <cell r="C21141" t="str">
            <v>UN</v>
          </cell>
          <cell r="D21141">
            <v>12.89</v>
          </cell>
        </row>
        <row r="21142">
          <cell r="A21142" t="str">
            <v>I2074</v>
          </cell>
          <cell r="B21142" t="str">
            <v>TERMINAL PRESSÃO P/CABO 16MM2</v>
          </cell>
          <cell r="C21142" t="str">
            <v>UN</v>
          </cell>
          <cell r="D21142">
            <v>3.42</v>
          </cell>
        </row>
        <row r="21143">
          <cell r="A21143" t="str">
            <v>I2075</v>
          </cell>
          <cell r="B21143" t="str">
            <v>TERMINAL PRESSÃO P/CABO 240MM2</v>
          </cell>
          <cell r="C21143" t="str">
            <v>UN</v>
          </cell>
          <cell r="D21143">
            <v>21.3</v>
          </cell>
        </row>
        <row r="21144">
          <cell r="A21144" t="str">
            <v>I2076</v>
          </cell>
          <cell r="B21144" t="str">
            <v>TERMINAL PRESSÃO P/CABO 35MM2</v>
          </cell>
          <cell r="C21144" t="str">
            <v>UN</v>
          </cell>
          <cell r="D21144">
            <v>5.3</v>
          </cell>
        </row>
        <row r="21145">
          <cell r="A21145" t="str">
            <v>I2077</v>
          </cell>
          <cell r="B21145" t="str">
            <v>TERRA VEGETAL</v>
          </cell>
          <cell r="C21145" t="str">
            <v>M3</v>
          </cell>
          <cell r="D21145">
            <v>34.1</v>
          </cell>
        </row>
        <row r="21146">
          <cell r="A21146" t="str">
            <v>I8625</v>
          </cell>
          <cell r="B21146" t="str">
            <v>TESOURA PNEUMÁTICA</v>
          </cell>
          <cell r="C21146" t="str">
            <v>H</v>
          </cell>
          <cell r="D21146">
            <v>0.54</v>
          </cell>
        </row>
        <row r="21147">
          <cell r="A21147" t="str">
            <v>I8945</v>
          </cell>
          <cell r="B21147" t="str">
            <v>TESTE NEON - CHAVE TESTE 250V, TAM 1/8X3"</v>
          </cell>
          <cell r="C21147" t="str">
            <v>UN</v>
          </cell>
          <cell r="D21147">
            <v>9.56</v>
          </cell>
        </row>
        <row r="21148">
          <cell r="A21148" t="str">
            <v>I2078</v>
          </cell>
          <cell r="B21148" t="str">
            <v>TESTEIRA EXTRUDIDA PARA DEGRAUS</v>
          </cell>
          <cell r="C21148" t="str">
            <v>M</v>
          </cell>
          <cell r="D21148">
            <v>5.4</v>
          </cell>
        </row>
        <row r="21149">
          <cell r="A21149" t="str">
            <v>I2079</v>
          </cell>
          <cell r="B21149" t="str">
            <v>TEXTURA ACRÍLICA</v>
          </cell>
          <cell r="C21149" t="str">
            <v>KG</v>
          </cell>
          <cell r="D21149">
            <v>5.05</v>
          </cell>
        </row>
        <row r="21150">
          <cell r="A21150" t="str">
            <v>I8631</v>
          </cell>
          <cell r="B21150" t="str">
            <v>THINNER</v>
          </cell>
          <cell r="C21150" t="str">
            <v>L</v>
          </cell>
          <cell r="D21150">
            <v>8.07</v>
          </cell>
        </row>
        <row r="21151">
          <cell r="A21151" t="str">
            <v>I7950</v>
          </cell>
          <cell r="B21151" t="str">
            <v>TIJOLINHO APARENTE 6,50x18cm</v>
          </cell>
          <cell r="C21151" t="str">
            <v>M2</v>
          </cell>
          <cell r="D21151">
            <v>17.600000000000001</v>
          </cell>
        </row>
        <row r="21152">
          <cell r="A21152" t="str">
            <v>I6231</v>
          </cell>
          <cell r="B21152" t="str">
            <v>TIJOLINHO K317 (19,9 X 10 X 4)cm - CINZA</v>
          </cell>
          <cell r="C21152" t="str">
            <v>UN</v>
          </cell>
          <cell r="D21152">
            <v>0.55000000000000004</v>
          </cell>
        </row>
        <row r="21153">
          <cell r="A21153" t="str">
            <v>I6230</v>
          </cell>
          <cell r="B21153" t="str">
            <v>TIJOLINHO K317 (19,9 X 10 X 4)cm - COLORIDO</v>
          </cell>
          <cell r="C21153" t="str">
            <v>UN</v>
          </cell>
          <cell r="D21153">
            <v>0.63</v>
          </cell>
        </row>
        <row r="21154">
          <cell r="A21154" t="str">
            <v>I2081</v>
          </cell>
          <cell r="B21154" t="str">
            <v>TIJOLO CERÂMICO FURADO  9X19X19CM</v>
          </cell>
          <cell r="C21154" t="str">
            <v>UN</v>
          </cell>
          <cell r="D21154">
            <v>0.42</v>
          </cell>
        </row>
        <row r="21155">
          <cell r="A21155" t="str">
            <v>I2080</v>
          </cell>
          <cell r="B21155" t="str">
            <v>TIJOLO CERÂMICO FURADO (10X20X30)CM</v>
          </cell>
          <cell r="C21155" t="str">
            <v>UN</v>
          </cell>
          <cell r="D21155">
            <v>0.59</v>
          </cell>
        </row>
        <row r="21156">
          <cell r="A21156" t="str">
            <v>I2443</v>
          </cell>
          <cell r="B21156" t="str">
            <v>TIJOLO CERÂMICO PARA LAJE VOLTERRÂNEA</v>
          </cell>
          <cell r="C21156" t="str">
            <v>UN</v>
          </cell>
          <cell r="D21156">
            <v>0.9</v>
          </cell>
        </row>
        <row r="21157">
          <cell r="A21157" t="str">
            <v>I6225</v>
          </cell>
          <cell r="B21157" t="str">
            <v>TIJOLO MACIÇO CERÂMICO APARENTE LAMINADO (23 X11X5)CM</v>
          </cell>
          <cell r="C21157" t="str">
            <v>UN</v>
          </cell>
          <cell r="D21157">
            <v>0.8</v>
          </cell>
        </row>
        <row r="21158">
          <cell r="A21158" t="str">
            <v>I2082</v>
          </cell>
          <cell r="B21158" t="str">
            <v>TIJOLO MACIÇO COMUM</v>
          </cell>
          <cell r="C21158" t="str">
            <v>UN</v>
          </cell>
          <cell r="D21158">
            <v>0.25</v>
          </cell>
        </row>
        <row r="21159">
          <cell r="A21159" t="str">
            <v>I2499</v>
          </cell>
          <cell r="B21159" t="str">
            <v>TIJOLO REFRATARIO</v>
          </cell>
          <cell r="C21159" t="str">
            <v>UN</v>
          </cell>
          <cell r="D21159">
            <v>1.9</v>
          </cell>
        </row>
        <row r="21160">
          <cell r="A21160" t="str">
            <v>I6921</v>
          </cell>
          <cell r="B21160" t="str">
            <v>TIL DE PASSAGEM REDE OCRE BBB - JEI DN 100 x 100</v>
          </cell>
          <cell r="C21160" t="str">
            <v>UN</v>
          </cell>
          <cell r="D21160">
            <v>360.97</v>
          </cell>
        </row>
        <row r="21161">
          <cell r="A21161" t="str">
            <v>I6922</v>
          </cell>
          <cell r="B21161" t="str">
            <v>TIL DE PASSAGEM REDE OCRE BBB - JEI DN 150 x 150</v>
          </cell>
          <cell r="C21161" t="str">
            <v>UN</v>
          </cell>
          <cell r="D21161">
            <v>423.28</v>
          </cell>
        </row>
        <row r="21162">
          <cell r="A21162" t="str">
            <v>I6923</v>
          </cell>
          <cell r="B21162" t="str">
            <v>TIL DE PASSAGEM REDE OCRE BBB - JEI DN 200 x 150</v>
          </cell>
          <cell r="C21162" t="str">
            <v>UN</v>
          </cell>
          <cell r="D21162">
            <v>457.83</v>
          </cell>
        </row>
        <row r="21163">
          <cell r="A21163" t="str">
            <v>I6924</v>
          </cell>
          <cell r="B21163" t="str">
            <v>TIL DE PASSAGEM REDE OCRE BBB - JEI DN 250 x 150</v>
          </cell>
          <cell r="C21163" t="str">
            <v>UN</v>
          </cell>
          <cell r="D21163">
            <v>609.66</v>
          </cell>
        </row>
        <row r="21164">
          <cell r="A21164" t="str">
            <v>I6925</v>
          </cell>
          <cell r="B21164" t="str">
            <v>TIL DE PASSAGEM REDE OCRE BBB - JEI DN 300 x 150</v>
          </cell>
          <cell r="C21164" t="str">
            <v>UN</v>
          </cell>
          <cell r="D21164">
            <v>679.03</v>
          </cell>
        </row>
        <row r="21165">
          <cell r="A21165" t="str">
            <v>I3043</v>
          </cell>
          <cell r="B21165" t="str">
            <v>TIL DE PASSAGEM REDE OCRE BBB-JE DN 100 x100</v>
          </cell>
          <cell r="C21165" t="str">
            <v>UN</v>
          </cell>
          <cell r="D21165">
            <v>256.32</v>
          </cell>
        </row>
        <row r="21166">
          <cell r="A21166" t="str">
            <v>I3044</v>
          </cell>
          <cell r="B21166" t="str">
            <v>TIL DE PASSAGEM REDE OCRE BBB-JE DN 125 x125</v>
          </cell>
          <cell r="C21166" t="str">
            <v>UN</v>
          </cell>
          <cell r="D21166">
            <v>146.01</v>
          </cell>
        </row>
        <row r="21167">
          <cell r="A21167" t="str">
            <v>I3045</v>
          </cell>
          <cell r="B21167" t="str">
            <v>TIL DE PASSAGEM REDE OCRE BBB-JE DN 150 x150</v>
          </cell>
          <cell r="C21167" t="str">
            <v>UN</v>
          </cell>
          <cell r="D21167">
            <v>401.17</v>
          </cell>
        </row>
        <row r="21168">
          <cell r="A21168" t="str">
            <v>I3046</v>
          </cell>
          <cell r="B21168" t="str">
            <v>TIL DE PASSAGEM REDE OCRE BBB-JE DN 200 x150</v>
          </cell>
          <cell r="C21168" t="str">
            <v>UN</v>
          </cell>
          <cell r="D21168">
            <v>1326.81</v>
          </cell>
        </row>
        <row r="21169">
          <cell r="A21169" t="str">
            <v>I3047</v>
          </cell>
          <cell r="B21169" t="str">
            <v>TIL DE PASSAGEM REDE OCRE BBB-JE DN 250 x150</v>
          </cell>
          <cell r="C21169" t="str">
            <v>UN</v>
          </cell>
          <cell r="D21169">
            <v>437.29</v>
          </cell>
        </row>
        <row r="21170">
          <cell r="A21170" t="str">
            <v>I3048</v>
          </cell>
          <cell r="B21170" t="str">
            <v>TIL DE PASSAGEM REDE OCRE BBB-JE DN 300 x150</v>
          </cell>
          <cell r="C21170" t="str">
            <v>UN</v>
          </cell>
          <cell r="D21170">
            <v>561</v>
          </cell>
        </row>
        <row r="21171">
          <cell r="A21171" t="str">
            <v>I6926</v>
          </cell>
          <cell r="B21171" t="str">
            <v>TIL LIGAÇÃO PREDIAL OCRE BBB - JEI DN 100</v>
          </cell>
          <cell r="C21171" t="str">
            <v>UN</v>
          </cell>
          <cell r="D21171">
            <v>33.86</v>
          </cell>
        </row>
        <row r="21172">
          <cell r="A21172" t="str">
            <v>I3049</v>
          </cell>
          <cell r="B21172" t="str">
            <v>TIL LIGAÇÃO PREDIAL OCRE BBB-JE DN 100 x100</v>
          </cell>
          <cell r="C21172" t="str">
            <v>UN</v>
          </cell>
          <cell r="D21172">
            <v>28.24</v>
          </cell>
        </row>
        <row r="21173">
          <cell r="A21173" t="str">
            <v>I6927</v>
          </cell>
          <cell r="B21173" t="str">
            <v>TIL RADIAL CONDOMINIAL OCRE BB - JEI DN 100</v>
          </cell>
          <cell r="C21173" t="str">
            <v>UN</v>
          </cell>
          <cell r="D21173">
            <v>30.86</v>
          </cell>
        </row>
        <row r="21174">
          <cell r="A21174" t="str">
            <v>I3050</v>
          </cell>
          <cell r="B21174" t="str">
            <v>TIL RADIAL CONDOMINIAL OCRE BB-JE DN 100x100</v>
          </cell>
          <cell r="C21174" t="str">
            <v>UN</v>
          </cell>
          <cell r="D21174">
            <v>27.89</v>
          </cell>
        </row>
        <row r="21175">
          <cell r="A21175" t="str">
            <v>I3052</v>
          </cell>
          <cell r="B21175" t="str">
            <v>TIL RADIAL REDE OCRE BBB-JE DN 150 x 200</v>
          </cell>
          <cell r="C21175" t="str">
            <v>UN</v>
          </cell>
          <cell r="D21175">
            <v>590.73</v>
          </cell>
        </row>
        <row r="21176">
          <cell r="A21176" t="str">
            <v>I3055</v>
          </cell>
          <cell r="B21176" t="str">
            <v>TIL RADIAL REDE OCRE BBB-JE DN 300 x 200</v>
          </cell>
          <cell r="C21176" t="str">
            <v>UN</v>
          </cell>
          <cell r="D21176">
            <v>1726.3</v>
          </cell>
        </row>
        <row r="21177">
          <cell r="A21177" t="str">
            <v>I6928</v>
          </cell>
          <cell r="B21177" t="str">
            <v>TIL TUBO DE QUEDA OCRE BBB - JEI DN 100 x 100</v>
          </cell>
          <cell r="C21177" t="str">
            <v>UN</v>
          </cell>
          <cell r="D21177">
            <v>332.8</v>
          </cell>
        </row>
        <row r="21178">
          <cell r="A21178" t="str">
            <v>I6929</v>
          </cell>
          <cell r="B21178" t="str">
            <v>TIL TUBO DE QUEDA OCRE BBB - JEI DN 150 x 150</v>
          </cell>
          <cell r="C21178" t="str">
            <v>UN</v>
          </cell>
          <cell r="D21178">
            <v>105.59</v>
          </cell>
        </row>
        <row r="21179">
          <cell r="A21179" t="str">
            <v>I6930</v>
          </cell>
          <cell r="B21179" t="str">
            <v>TIL TUBO DE QUEDA OCRE BBB - JEI DN 200 x 150</v>
          </cell>
          <cell r="C21179" t="str">
            <v>UN</v>
          </cell>
          <cell r="D21179">
            <v>394.53</v>
          </cell>
        </row>
        <row r="21180">
          <cell r="A21180" t="str">
            <v>I6931</v>
          </cell>
          <cell r="B21180" t="str">
            <v>TIL TUBO DE QUEDA OCRE BBB - JEI DN 250 x 150</v>
          </cell>
          <cell r="C21180" t="str">
            <v>UN</v>
          </cell>
          <cell r="D21180">
            <v>1231.81</v>
          </cell>
        </row>
        <row r="21181">
          <cell r="A21181" t="str">
            <v>I6932</v>
          </cell>
          <cell r="B21181" t="str">
            <v>TIL TUBO DE QUEDA OCRE BBB - JEI DN 300 x 150</v>
          </cell>
          <cell r="C21181" t="str">
            <v>UN</v>
          </cell>
          <cell r="D21181">
            <v>968.17</v>
          </cell>
        </row>
        <row r="21182">
          <cell r="A21182" t="str">
            <v>I3056</v>
          </cell>
          <cell r="B21182" t="str">
            <v>TIL TUBO DE QUEDA OCRE BBB-JE DN 100 x 100</v>
          </cell>
          <cell r="C21182" t="str">
            <v>UN</v>
          </cell>
          <cell r="D21182">
            <v>172.88</v>
          </cell>
        </row>
        <row r="21183">
          <cell r="A21183" t="str">
            <v>I3057</v>
          </cell>
          <cell r="B21183" t="str">
            <v>TIL TUBO DE QUEDA OCRE BBB-JE DN 125 x 125</v>
          </cell>
          <cell r="C21183" t="str">
            <v>UN</v>
          </cell>
          <cell r="D21183">
            <v>278.99</v>
          </cell>
        </row>
        <row r="21184">
          <cell r="A21184" t="str">
            <v>I3058</v>
          </cell>
          <cell r="B21184" t="str">
            <v>TIL TUBO DE QUEDA OCRE BBB-JE DN 150 x 150</v>
          </cell>
          <cell r="C21184" t="str">
            <v>UN</v>
          </cell>
          <cell r="D21184">
            <v>68.42</v>
          </cell>
        </row>
        <row r="21185">
          <cell r="A21185" t="str">
            <v>I3059</v>
          </cell>
          <cell r="B21185" t="str">
            <v>TIL TUBO DE QUEDA OCRE BBB-JE DN 200 x 150</v>
          </cell>
          <cell r="C21185" t="str">
            <v>UN</v>
          </cell>
          <cell r="D21185">
            <v>226.41</v>
          </cell>
        </row>
        <row r="21186">
          <cell r="A21186" t="str">
            <v>I3060</v>
          </cell>
          <cell r="B21186" t="str">
            <v>TIL TUBO DE QUEDA OCRE BBB-JE DN 250 x 150</v>
          </cell>
          <cell r="C21186" t="str">
            <v>UN</v>
          </cell>
          <cell r="D21186">
            <v>443.02</v>
          </cell>
        </row>
        <row r="21187">
          <cell r="A21187" t="str">
            <v>I3061</v>
          </cell>
          <cell r="B21187" t="str">
            <v>TIL TUBO DE QUEDA OCRE BBB-JE DN 300 x 150</v>
          </cell>
          <cell r="C21187" t="str">
            <v>UN</v>
          </cell>
          <cell r="D21187">
            <v>516.19000000000005</v>
          </cell>
        </row>
        <row r="21188">
          <cell r="A21188" t="str">
            <v>I2083</v>
          </cell>
          <cell r="B21188" t="str">
            <v>TINTA 100% ACRÍLICA</v>
          </cell>
          <cell r="C21188" t="str">
            <v>L</v>
          </cell>
          <cell r="D21188">
            <v>13.13</v>
          </cell>
        </row>
        <row r="21189">
          <cell r="A21189" t="str">
            <v>I2084</v>
          </cell>
          <cell r="B21189" t="str">
            <v>TINTA A BASE DE EMULSÃO ACRÍLICA (PARA PISOS)</v>
          </cell>
          <cell r="C21189" t="str">
            <v>L</v>
          </cell>
          <cell r="D21189">
            <v>10.51</v>
          </cell>
        </row>
        <row r="21190">
          <cell r="A21190" t="str">
            <v>I2085</v>
          </cell>
          <cell r="B21190" t="str">
            <v>TINTA ACRÍLICA C/QUARTZO P/PISO</v>
          </cell>
          <cell r="C21190" t="str">
            <v>L</v>
          </cell>
          <cell r="D21190">
            <v>12</v>
          </cell>
        </row>
        <row r="21191">
          <cell r="A21191" t="str">
            <v>I2086</v>
          </cell>
          <cell r="B21191" t="str">
            <v>TINTA ALUMÍNIO DE BASE ASFÁLTICA</v>
          </cell>
          <cell r="C21191" t="str">
            <v>L</v>
          </cell>
          <cell r="D21191">
            <v>24.5</v>
          </cell>
        </row>
        <row r="21192">
          <cell r="A21192" t="str">
            <v>I2087</v>
          </cell>
          <cell r="B21192" t="str">
            <v>TINTA ALUMÍNIO SINTÉTICO</v>
          </cell>
          <cell r="C21192" t="str">
            <v>L</v>
          </cell>
          <cell r="D21192">
            <v>17.100000000000001</v>
          </cell>
        </row>
        <row r="21193">
          <cell r="A21193" t="str">
            <v>I8428</v>
          </cell>
          <cell r="B21193" t="str">
            <v>TINTA ANTI-CORROSIVA</v>
          </cell>
          <cell r="C21193" t="str">
            <v>L</v>
          </cell>
          <cell r="D21193">
            <v>12.64</v>
          </cell>
        </row>
        <row r="21194">
          <cell r="A21194" t="str">
            <v>I2088</v>
          </cell>
          <cell r="B21194" t="str">
            <v>TINTA ANTIFLAMA</v>
          </cell>
          <cell r="C21194" t="str">
            <v>L</v>
          </cell>
          <cell r="D21194">
            <v>32.1</v>
          </cell>
        </row>
        <row r="21195">
          <cell r="A21195" t="str">
            <v>I2089</v>
          </cell>
          <cell r="B21195" t="str">
            <v>TINTA ASFÁLTICA</v>
          </cell>
          <cell r="C21195" t="str">
            <v>KG</v>
          </cell>
          <cell r="D21195">
            <v>5.01</v>
          </cell>
        </row>
        <row r="21196">
          <cell r="A21196" t="str">
            <v>I2091</v>
          </cell>
          <cell r="B21196" t="str">
            <v>TINTA BETUMINOSA</v>
          </cell>
          <cell r="C21196" t="str">
            <v>L</v>
          </cell>
          <cell r="D21196">
            <v>10.029999999999999</v>
          </cell>
        </row>
        <row r="21197">
          <cell r="A21197" t="str">
            <v>I2093</v>
          </cell>
          <cell r="B21197" t="str">
            <v>TINTA EPOXI PARA ACABAMENTO</v>
          </cell>
          <cell r="C21197" t="str">
            <v>L</v>
          </cell>
          <cell r="D21197">
            <v>37.450000000000003</v>
          </cell>
        </row>
        <row r="21198">
          <cell r="A21198" t="str">
            <v>I2094</v>
          </cell>
          <cell r="B21198" t="str">
            <v>TINTA EPOXI PARA FUNDO</v>
          </cell>
          <cell r="C21198" t="str">
            <v>L</v>
          </cell>
          <cell r="D21198">
            <v>24.71</v>
          </cell>
        </row>
        <row r="21199">
          <cell r="A21199" t="str">
            <v>I2500</v>
          </cell>
          <cell r="B21199" t="str">
            <v>TINTA ESMALTE SINTETICO</v>
          </cell>
          <cell r="C21199" t="str">
            <v>L</v>
          </cell>
          <cell r="D21199">
            <v>12.06</v>
          </cell>
        </row>
        <row r="21200">
          <cell r="A21200" t="str">
            <v>I2095</v>
          </cell>
          <cell r="B21200" t="str">
            <v>TINTA GRAFITE</v>
          </cell>
          <cell r="C21200" t="str">
            <v>L</v>
          </cell>
          <cell r="D21200">
            <v>19.36</v>
          </cell>
        </row>
        <row r="21201">
          <cell r="A21201" t="str">
            <v>I2096</v>
          </cell>
          <cell r="B21201" t="str">
            <v>TINTA LATEX</v>
          </cell>
          <cell r="C21201" t="str">
            <v>L</v>
          </cell>
          <cell r="D21201">
            <v>13.1</v>
          </cell>
        </row>
        <row r="21202">
          <cell r="A21202" t="str">
            <v>I2097</v>
          </cell>
          <cell r="B21202" t="str">
            <v>TINTA LATEX ACRÍLICA</v>
          </cell>
          <cell r="C21202" t="str">
            <v>L</v>
          </cell>
          <cell r="D21202">
            <v>13.45</v>
          </cell>
        </row>
        <row r="21203">
          <cell r="A21203" t="str">
            <v>I2098</v>
          </cell>
          <cell r="B21203" t="str">
            <v>TINTA MINERAL IMPERMEÁVEL EM PÓ</v>
          </cell>
          <cell r="C21203" t="str">
            <v>KG</v>
          </cell>
          <cell r="D21203">
            <v>4.95</v>
          </cell>
        </row>
        <row r="21204">
          <cell r="A21204" t="str">
            <v>I2100</v>
          </cell>
          <cell r="B21204" t="str">
            <v>TINTA ÓLEO</v>
          </cell>
          <cell r="C21204" t="str">
            <v>L</v>
          </cell>
          <cell r="D21204">
            <v>11.65</v>
          </cell>
        </row>
        <row r="21205">
          <cell r="A21205" t="str">
            <v>I2099</v>
          </cell>
          <cell r="B21205" t="str">
            <v>TINTA PRIMARIA</v>
          </cell>
          <cell r="C21205" t="str">
            <v>L</v>
          </cell>
          <cell r="D21205">
            <v>1.95</v>
          </cell>
        </row>
        <row r="21206">
          <cell r="A21206" t="str">
            <v>I2540</v>
          </cell>
          <cell r="B21206" t="str">
            <v>TINTA REFLETIVA/RESINA ACRÍLICA</v>
          </cell>
          <cell r="C21206" t="str">
            <v>L</v>
          </cell>
          <cell r="D21206">
            <v>18.86</v>
          </cell>
        </row>
        <row r="21207">
          <cell r="A21207" t="str">
            <v>I2541</v>
          </cell>
          <cell r="B21207" t="str">
            <v>TINTA REFLETIVA/RESINA ACRÍLICA A BASE D`AGUA</v>
          </cell>
          <cell r="C21207" t="str">
            <v>L</v>
          </cell>
          <cell r="D21207">
            <v>20.55</v>
          </cell>
        </row>
        <row r="21208">
          <cell r="A21208" t="str">
            <v>I2102</v>
          </cell>
          <cell r="B21208" t="str">
            <v>TIRANTE COMPLETO (KALHETAO)</v>
          </cell>
          <cell r="C21208" t="str">
            <v>UN</v>
          </cell>
          <cell r="D21208">
            <v>30.56</v>
          </cell>
        </row>
        <row r="21209">
          <cell r="A21209" t="str">
            <v>I2103</v>
          </cell>
          <cell r="B21209" t="str">
            <v>TIRANTE DE CONTRA VENTAMENTO P/TELHAS ESTRUT.</v>
          </cell>
          <cell r="C21209" t="str">
            <v>UN</v>
          </cell>
          <cell r="D21209">
            <v>30.56</v>
          </cell>
        </row>
        <row r="21210">
          <cell r="A21210" t="str">
            <v>I4251</v>
          </cell>
          <cell r="B21210" t="str">
            <v>TIRANTES C/ PORCAS PARA CARRETEIS DN 16 x 360</v>
          </cell>
          <cell r="C21210" t="str">
            <v>UN</v>
          </cell>
          <cell r="D21210">
            <v>108.36</v>
          </cell>
        </row>
        <row r="21211">
          <cell r="A21211" t="str">
            <v>I4252</v>
          </cell>
          <cell r="B21211" t="str">
            <v>TIRANTES C/ PORCAS PARA CARRETEIS DN 20 x 370</v>
          </cell>
          <cell r="C21211" t="str">
            <v>UN</v>
          </cell>
          <cell r="D21211">
            <v>173.53</v>
          </cell>
        </row>
        <row r="21212">
          <cell r="A21212" t="str">
            <v>I4253</v>
          </cell>
          <cell r="B21212" t="str">
            <v>TIRANTES C/ PORCAS PARA CARRETEIS DN 24 x 380</v>
          </cell>
          <cell r="C21212" t="str">
            <v>UN</v>
          </cell>
          <cell r="D21212">
            <v>288.18</v>
          </cell>
        </row>
        <row r="21213">
          <cell r="A21213" t="str">
            <v>I4254</v>
          </cell>
          <cell r="B21213" t="str">
            <v>TIRANTES C/ PORCAS PARA CARRETEIS DN 27 x 430</v>
          </cell>
          <cell r="C21213" t="str">
            <v>UN</v>
          </cell>
          <cell r="D21213">
            <v>385.86</v>
          </cell>
        </row>
        <row r="21214">
          <cell r="A21214" t="str">
            <v>I4255</v>
          </cell>
          <cell r="B21214" t="str">
            <v>TIRANTES C/ PORCAS PARA CARRETEIS DN 30 x 450</v>
          </cell>
          <cell r="C21214" t="str">
            <v>UN</v>
          </cell>
          <cell r="D21214">
            <v>386.21</v>
          </cell>
        </row>
        <row r="21215">
          <cell r="A21215" t="str">
            <v>I4256</v>
          </cell>
          <cell r="B21215" t="str">
            <v>TIRANTES C/ PORCAS PARA CARRETEIS DN 33 x 460</v>
          </cell>
          <cell r="C21215" t="str">
            <v>UN</v>
          </cell>
          <cell r="D21215">
            <v>793.8</v>
          </cell>
        </row>
        <row r="21216">
          <cell r="A21216" t="str">
            <v>I4257</v>
          </cell>
          <cell r="B21216" t="str">
            <v>TIRANTES C/ PORCAS PARA CARRETEIS DN 36 x 480</v>
          </cell>
          <cell r="C21216" t="str">
            <v>UN</v>
          </cell>
          <cell r="D21216">
            <v>2423.44</v>
          </cell>
        </row>
        <row r="21217">
          <cell r="A21217" t="str">
            <v>I4258</v>
          </cell>
          <cell r="B21217" t="str">
            <v>TIRANTES C/ PORCAS PARA CARRETEIS DN 39 x 490</v>
          </cell>
          <cell r="C21217" t="str">
            <v>UN</v>
          </cell>
          <cell r="D21217">
            <v>24.61</v>
          </cell>
        </row>
        <row r="21218">
          <cell r="A21218" t="str">
            <v>I4259</v>
          </cell>
          <cell r="B21218" t="str">
            <v>TIRANTES C/ PORCAS PARA CARRETEIS DN 45 x 520</v>
          </cell>
          <cell r="C21218" t="str">
            <v>UN</v>
          </cell>
          <cell r="D21218">
            <v>719.57</v>
          </cell>
        </row>
        <row r="21219">
          <cell r="A21219" t="str">
            <v>I4260</v>
          </cell>
          <cell r="B21219" t="str">
            <v>TIRANTES C/ PORCAS PARA CARRETEIS DN 52 x 550</v>
          </cell>
          <cell r="C21219" t="str">
            <v>UN</v>
          </cell>
          <cell r="D21219">
            <v>2195.9499999999998</v>
          </cell>
        </row>
        <row r="21220">
          <cell r="A21220" t="str">
            <v>I2104</v>
          </cell>
          <cell r="B21220" t="str">
            <v>TIROS E PINOS DE AÇO PARA FIXAÇÃO</v>
          </cell>
          <cell r="C21220" t="str">
            <v>UN</v>
          </cell>
          <cell r="D21220">
            <v>3.87</v>
          </cell>
        </row>
        <row r="21221">
          <cell r="A21221" t="str">
            <v>I3992</v>
          </cell>
          <cell r="B21221" t="str">
            <v>TOCO C/ FLANGES E ABA DE VEDAÇÃO DN 100 PN10</v>
          </cell>
          <cell r="C21221" t="str">
            <v>UN</v>
          </cell>
          <cell r="D21221">
            <v>517.46</v>
          </cell>
        </row>
        <row r="21222">
          <cell r="A21222" t="str">
            <v>I4004</v>
          </cell>
          <cell r="B21222" t="str">
            <v>TOCO C/ FLANGES E ABA DE VEDAÇÃO DN 1000 PN10</v>
          </cell>
          <cell r="C21222" t="str">
            <v>UN</v>
          </cell>
          <cell r="D21222">
            <v>12340.24</v>
          </cell>
        </row>
        <row r="21223">
          <cell r="A21223" t="str">
            <v>I4005</v>
          </cell>
          <cell r="B21223" t="str">
            <v>TOCO C/ FLANGES E ABA DE VEDAÇÃO DN 1200 PN10</v>
          </cell>
          <cell r="C21223" t="str">
            <v>UN</v>
          </cell>
          <cell r="D21223">
            <v>14566.12</v>
          </cell>
        </row>
        <row r="21224">
          <cell r="A21224" t="str">
            <v>I3993</v>
          </cell>
          <cell r="B21224" t="str">
            <v>TOCO C/ FLANGES E ABA DE VEDAÇÃO DN 150 PN10</v>
          </cell>
          <cell r="C21224" t="str">
            <v>UN</v>
          </cell>
          <cell r="D21224">
            <v>834.54</v>
          </cell>
        </row>
        <row r="21225">
          <cell r="A21225" t="str">
            <v>I3994</v>
          </cell>
          <cell r="B21225" t="str">
            <v>TOCO C/ FLANGES E ABA DE VEDAÇÃO DN 200 PN10</v>
          </cell>
          <cell r="C21225" t="str">
            <v>UN</v>
          </cell>
          <cell r="D21225">
            <v>952.78</v>
          </cell>
        </row>
        <row r="21226">
          <cell r="A21226" t="str">
            <v>I3995</v>
          </cell>
          <cell r="B21226" t="str">
            <v>TOCO C/ FLANGES E ABA DE VEDAÇÃO DN 250 PN10</v>
          </cell>
          <cell r="C21226" t="str">
            <v>UN</v>
          </cell>
          <cell r="D21226">
            <v>1365.35</v>
          </cell>
        </row>
        <row r="21227">
          <cell r="A21227" t="str">
            <v>I3996</v>
          </cell>
          <cell r="B21227" t="str">
            <v>TOCO C/ FLANGES E ABA DE VEDAÇÃO DN 300 PN10</v>
          </cell>
          <cell r="C21227" t="str">
            <v>UN</v>
          </cell>
          <cell r="D21227">
            <v>1391.3</v>
          </cell>
        </row>
        <row r="21228">
          <cell r="A21228" t="str">
            <v>I3997</v>
          </cell>
          <cell r="B21228" t="str">
            <v>TOCO C/ FLANGES E ABA DE VEDAÇÃO DN 350 PN10</v>
          </cell>
          <cell r="C21228" t="str">
            <v>UN</v>
          </cell>
          <cell r="D21228">
            <v>2048.48</v>
          </cell>
        </row>
        <row r="21229">
          <cell r="A21229" t="str">
            <v>I3998</v>
          </cell>
          <cell r="B21229" t="str">
            <v>TOCO C/ FLANGES E ABA DE VEDAÇÃO DN 400 PN10</v>
          </cell>
          <cell r="C21229" t="str">
            <v>UN</v>
          </cell>
          <cell r="D21229">
            <v>2153.48</v>
          </cell>
        </row>
        <row r="21230">
          <cell r="A21230" t="str">
            <v>I7181</v>
          </cell>
          <cell r="B21230" t="str">
            <v>TOCO C/ FLANGES E ABA DE VEDAÇÃO DN 450 PN10</v>
          </cell>
          <cell r="C21230" t="str">
            <v>UN</v>
          </cell>
          <cell r="D21230">
            <v>4639.46</v>
          </cell>
        </row>
        <row r="21231">
          <cell r="A21231" t="str">
            <v>I3999</v>
          </cell>
          <cell r="B21231" t="str">
            <v>TOCO C/ FLANGES E ABA DE VEDAÇÃO DN 500 PN10</v>
          </cell>
          <cell r="C21231" t="str">
            <v>UN</v>
          </cell>
          <cell r="D21231">
            <v>4813.24</v>
          </cell>
        </row>
        <row r="21232">
          <cell r="A21232" t="str">
            <v>I4000</v>
          </cell>
          <cell r="B21232" t="str">
            <v>TOCO C/ FLANGES E ABA DE VEDAÇÃO DN 600 PN10</v>
          </cell>
          <cell r="C21232" t="str">
            <v>UN</v>
          </cell>
          <cell r="D21232">
            <v>5569.75</v>
          </cell>
        </row>
        <row r="21233">
          <cell r="A21233" t="str">
            <v>I4001</v>
          </cell>
          <cell r="B21233" t="str">
            <v>TOCO C/ FLANGES E ABA DE VEDAÇÃO DN 700 PN10</v>
          </cell>
          <cell r="C21233" t="str">
            <v>UN</v>
          </cell>
          <cell r="D21233">
            <v>6233.57</v>
          </cell>
        </row>
        <row r="21234">
          <cell r="A21234" t="str">
            <v>I3991</v>
          </cell>
          <cell r="B21234" t="str">
            <v>TOCO C/ FLANGES E ABA DE VEDAÇÃO DN 75 PN10</v>
          </cell>
          <cell r="C21234" t="str">
            <v>UN</v>
          </cell>
          <cell r="D21234">
            <v>456.75</v>
          </cell>
        </row>
        <row r="21235">
          <cell r="A21235" t="str">
            <v>I7182</v>
          </cell>
          <cell r="B21235" t="str">
            <v>TOCO C/ FLANGES E ABA DE VEDAÇÃO DN 80 PN10</v>
          </cell>
          <cell r="C21235" t="str">
            <v>UN</v>
          </cell>
          <cell r="D21235">
            <v>456.75</v>
          </cell>
        </row>
        <row r="21236">
          <cell r="A21236" t="str">
            <v>I4002</v>
          </cell>
          <cell r="B21236" t="str">
            <v>TOCO C/ FLANGES E ABA DE VEDAÇÃO DN 800 PN10</v>
          </cell>
          <cell r="C21236" t="str">
            <v>UN</v>
          </cell>
          <cell r="D21236">
            <v>7975.19</v>
          </cell>
        </row>
        <row r="21237">
          <cell r="A21237" t="str">
            <v>I4003</v>
          </cell>
          <cell r="B21237" t="str">
            <v>TOCO C/ FLANGES E ABA DE VEDAÇÃO DN 900 PN10</v>
          </cell>
          <cell r="C21237" t="str">
            <v>UN</v>
          </cell>
          <cell r="D21237">
            <v>8620.8799999999992</v>
          </cell>
        </row>
        <row r="21238">
          <cell r="A21238" t="str">
            <v>I2105</v>
          </cell>
          <cell r="B21238" t="str">
            <v>TOLDO PLÁSTICO</v>
          </cell>
          <cell r="C21238" t="str">
            <v>M2</v>
          </cell>
          <cell r="D21238">
            <v>95.43</v>
          </cell>
        </row>
        <row r="21239">
          <cell r="A21239" t="str">
            <v>I2106</v>
          </cell>
          <cell r="B21239" t="str">
            <v>TOMADA 2 POLOS, MAIS TERRA 20A - 250V, SISTEMA "X"</v>
          </cell>
          <cell r="C21239" t="str">
            <v>UN</v>
          </cell>
          <cell r="D21239">
            <v>9.7799999999999994</v>
          </cell>
        </row>
        <row r="21240">
          <cell r="A21240" t="str">
            <v>I2107</v>
          </cell>
          <cell r="B21240" t="str">
            <v>TOMADA 2POLOS E TERRA</v>
          </cell>
          <cell r="C21240" t="str">
            <v>UN</v>
          </cell>
          <cell r="D21240">
            <v>12.2</v>
          </cell>
        </row>
        <row r="21241">
          <cell r="A21241" t="str">
            <v>I2108</v>
          </cell>
          <cell r="B21241" t="str">
            <v>TOMADA C/TRAVA MECÂNICA E PLUG, EMBUTIR 30A/250V</v>
          </cell>
          <cell r="C21241" t="str">
            <v>UN</v>
          </cell>
          <cell r="D21241">
            <v>48.6</v>
          </cell>
        </row>
        <row r="21242">
          <cell r="A21242" t="str">
            <v>I2109</v>
          </cell>
          <cell r="B21242" t="str">
            <v>TOMADA C/TRAVA MECÂNICA E PLUG, SOBREPOR 30A/250V</v>
          </cell>
          <cell r="C21242" t="str">
            <v>UN</v>
          </cell>
          <cell r="D21242">
            <v>48.6</v>
          </cell>
        </row>
        <row r="21243">
          <cell r="A21243" t="str">
            <v>I2110</v>
          </cell>
          <cell r="B21243" t="str">
            <v>TOMADA COMPLETA P/ COMPUTADOR</v>
          </cell>
          <cell r="C21243" t="str">
            <v>UN</v>
          </cell>
          <cell r="D21243">
            <v>6.95</v>
          </cell>
        </row>
        <row r="21244">
          <cell r="A21244" t="str">
            <v>I6164</v>
          </cell>
          <cell r="B21244" t="str">
            <v>TOMADA DE PISO FÊMEA PARA RJ-11(TELEFÔNICA)</v>
          </cell>
          <cell r="C21244" t="str">
            <v>UN</v>
          </cell>
          <cell r="D21244">
            <v>33.229999999999997</v>
          </cell>
        </row>
        <row r="21245">
          <cell r="A21245" t="str">
            <v>I6163</v>
          </cell>
          <cell r="B21245" t="str">
            <v>TOMADA DE PISO FÊMEA PARA RJ-45 (LÓGICA)</v>
          </cell>
          <cell r="C21245" t="str">
            <v>UN</v>
          </cell>
          <cell r="D21245">
            <v>33.67</v>
          </cell>
        </row>
        <row r="21246">
          <cell r="A21246" t="str">
            <v>I7938</v>
          </cell>
          <cell r="B21246" t="str">
            <v>TOMADA ENERGIZADA TIPO PLUG DE GUITARRA PARA SPOT ORIENTÁVEL DE 50W. EMBUTIDA NO FORRO DE GESSO. DEMANDA TOTAL 60%</v>
          </cell>
          <cell r="C21246" t="str">
            <v>UN</v>
          </cell>
          <cell r="D21246">
            <v>4.12</v>
          </cell>
        </row>
        <row r="21247">
          <cell r="A21247" t="str">
            <v>I7982</v>
          </cell>
          <cell r="B21247" t="str">
            <v>TOMADA P/ CONEXÃO DE REDE C/ CONECTOR RJ 45 C/ ESPELHO EM CAIXA 4 x 4</v>
          </cell>
          <cell r="C21247" t="str">
            <v>UN</v>
          </cell>
          <cell r="D21247">
            <v>12.1</v>
          </cell>
        </row>
        <row r="21248">
          <cell r="A21248" t="str">
            <v>I2111</v>
          </cell>
          <cell r="B21248" t="str">
            <v>TOMADA P/TELEFONE 4 POLOS, SISTEMA "X"</v>
          </cell>
          <cell r="C21248" t="str">
            <v>UN</v>
          </cell>
          <cell r="D21248">
            <v>12.4</v>
          </cell>
        </row>
        <row r="21249">
          <cell r="A21249" t="str">
            <v>I2112</v>
          </cell>
          <cell r="B21249" t="str">
            <v>TOMADA PARA COMPUTADOR, SISTEMA "X"</v>
          </cell>
          <cell r="C21249" t="str">
            <v>UN</v>
          </cell>
          <cell r="D21249">
            <v>12.4</v>
          </cell>
        </row>
        <row r="21250">
          <cell r="A21250" t="str">
            <v>I6012</v>
          </cell>
          <cell r="B21250" t="str">
            <v>TOMADA STEK 3F + T, 32A</v>
          </cell>
          <cell r="C21250" t="str">
            <v>UN</v>
          </cell>
          <cell r="D21250">
            <v>172.35</v>
          </cell>
        </row>
        <row r="21251">
          <cell r="A21251" t="str">
            <v>I2113</v>
          </cell>
          <cell r="B21251" t="str">
            <v>TOMADA TELEFONE 4 POLOS 'TELEBRAS'</v>
          </cell>
          <cell r="C21251" t="str">
            <v>UN</v>
          </cell>
          <cell r="D21251">
            <v>11</v>
          </cell>
        </row>
        <row r="21252">
          <cell r="A21252" t="str">
            <v>I2114</v>
          </cell>
          <cell r="B21252" t="str">
            <v>TOMADA TELEFONE P/PINO JACK 1/4</v>
          </cell>
          <cell r="C21252" t="str">
            <v>UN</v>
          </cell>
          <cell r="D21252">
            <v>8.9</v>
          </cell>
        </row>
        <row r="21253">
          <cell r="A21253" t="str">
            <v>I2115</v>
          </cell>
          <cell r="B21253" t="str">
            <v>TOMADA TRIPOLAR ( 3P+T ) - 32A / 380V</v>
          </cell>
          <cell r="C21253" t="str">
            <v>UN</v>
          </cell>
          <cell r="D21253">
            <v>25.9</v>
          </cell>
        </row>
        <row r="21254">
          <cell r="A21254" t="str">
            <v>I2116</v>
          </cell>
          <cell r="B21254" t="str">
            <v>TOMADA TRIPOLAR, MAIS TERRA - 25A / 250V</v>
          </cell>
          <cell r="C21254" t="str">
            <v>UN</v>
          </cell>
          <cell r="D21254">
            <v>23.4</v>
          </cell>
        </row>
        <row r="21255">
          <cell r="A21255" t="str">
            <v>I2117</v>
          </cell>
          <cell r="B21255" t="str">
            <v>TOMADA TRIPOLAR, MAIS TERRA - 30A / 250V</v>
          </cell>
          <cell r="C21255" t="str">
            <v>UN</v>
          </cell>
          <cell r="D21255">
            <v>34.200000000000003</v>
          </cell>
        </row>
        <row r="21256">
          <cell r="A21256" t="str">
            <v>I2118</v>
          </cell>
          <cell r="B21256" t="str">
            <v>TOMADA UNIVERSAL 10A - 250V, SISTEMA "X"</v>
          </cell>
          <cell r="C21256" t="str">
            <v>UN</v>
          </cell>
          <cell r="D21256">
            <v>8.6999999999999993</v>
          </cell>
        </row>
        <row r="21257">
          <cell r="A21257" t="str">
            <v>I2119</v>
          </cell>
          <cell r="B21257" t="str">
            <v>TOMADA UNIVERSAL 2POLOS</v>
          </cell>
          <cell r="C21257" t="str">
            <v>UN</v>
          </cell>
          <cell r="D21257">
            <v>5.7</v>
          </cell>
        </row>
        <row r="21258">
          <cell r="A21258" t="str">
            <v>I2444</v>
          </cell>
          <cell r="B21258" t="str">
            <v>TOMADA UNIVERSAL DE SOBREPOR</v>
          </cell>
          <cell r="C21258" t="str">
            <v>UN</v>
          </cell>
          <cell r="D21258">
            <v>5.23</v>
          </cell>
        </row>
        <row r="21259">
          <cell r="A21259" t="str">
            <v>I2120</v>
          </cell>
          <cell r="B21259" t="str">
            <v>TOMADA VOLTAMP - 30A (MACHO/FEMEA)</v>
          </cell>
          <cell r="C21259" t="str">
            <v>UN</v>
          </cell>
          <cell r="D21259">
            <v>43.59</v>
          </cell>
        </row>
        <row r="21260">
          <cell r="A21260" t="str">
            <v>I2121</v>
          </cell>
          <cell r="B21260" t="str">
            <v>TOMADA VOLTAMP - 60A ( MACHO/FEMEA)</v>
          </cell>
          <cell r="C21260" t="str">
            <v>UN</v>
          </cell>
          <cell r="D21260">
            <v>94.6</v>
          </cell>
        </row>
        <row r="21261">
          <cell r="A21261" t="str">
            <v>I2445</v>
          </cell>
          <cell r="B21261" t="str">
            <v>TOPOGRAFO</v>
          </cell>
          <cell r="C21261" t="str">
            <v>H</v>
          </cell>
          <cell r="D21261">
            <v>11.8</v>
          </cell>
        </row>
        <row r="21262">
          <cell r="A21262" t="str">
            <v>I8592</v>
          </cell>
          <cell r="B21262" t="str">
            <v>TOPÓGRAFO</v>
          </cell>
          <cell r="C21262" t="str">
            <v>HxMÊS</v>
          </cell>
          <cell r="D21262">
            <v>3912.69</v>
          </cell>
        </row>
        <row r="21263">
          <cell r="A21263" t="str">
            <v>I7496</v>
          </cell>
          <cell r="B21263" t="str">
            <v>TORNEIRA  P/ JARDIM CROMADA</v>
          </cell>
          <cell r="C21263" t="str">
            <v>UN</v>
          </cell>
          <cell r="D21263">
            <v>20.010000000000002</v>
          </cell>
        </row>
        <row r="21264">
          <cell r="A21264" t="str">
            <v>I2446</v>
          </cell>
          <cell r="B21264" t="str">
            <v>TORNEIRA BOIA EM PVC Ø 3/4"</v>
          </cell>
          <cell r="C21264" t="str">
            <v>UN</v>
          </cell>
          <cell r="D21264">
            <v>4.91</v>
          </cell>
        </row>
        <row r="21265">
          <cell r="A21265" t="str">
            <v>I2125</v>
          </cell>
          <cell r="B21265" t="str">
            <v>TORNEIRA CIRÚRGICA</v>
          </cell>
          <cell r="C21265" t="str">
            <v>UN</v>
          </cell>
          <cell r="D21265">
            <v>209.9</v>
          </cell>
        </row>
        <row r="21266">
          <cell r="A21266" t="str">
            <v>I2126</v>
          </cell>
          <cell r="B21266" t="str">
            <v>TORNEIRA DE BOIA EM LATÃO (BOIA PLAST) DN 2'</v>
          </cell>
          <cell r="C21266" t="str">
            <v>UN</v>
          </cell>
          <cell r="D21266">
            <v>106.58</v>
          </cell>
        </row>
        <row r="21267">
          <cell r="A21267" t="str">
            <v>I2127</v>
          </cell>
          <cell r="B21267" t="str">
            <v>TORNEIRA DE BOIA EM LATÃO (BOIA PLAST) DN 20MM (3/4)</v>
          </cell>
          <cell r="C21267" t="str">
            <v>UN</v>
          </cell>
          <cell r="D21267">
            <v>46.8</v>
          </cell>
        </row>
        <row r="21268">
          <cell r="A21268" t="str">
            <v>I2122</v>
          </cell>
          <cell r="B21268" t="str">
            <v>TORNEIRA DE BOIA EM LATÃO (BOIA PLAST) DN 25MM (1')</v>
          </cell>
          <cell r="C21268" t="str">
            <v>UN</v>
          </cell>
          <cell r="D21268">
            <v>60.9</v>
          </cell>
        </row>
        <row r="21269">
          <cell r="A21269" t="str">
            <v>I2123</v>
          </cell>
          <cell r="B21269" t="str">
            <v>TORNEIRA DE BOIA EM LATÃO (BOIA PLAST) DN 32MM (1 1/4')</v>
          </cell>
          <cell r="C21269" t="str">
            <v>UN</v>
          </cell>
          <cell r="D21269">
            <v>84.3</v>
          </cell>
        </row>
        <row r="21270">
          <cell r="A21270" t="str">
            <v>I2124</v>
          </cell>
          <cell r="B21270" t="str">
            <v>TORNEIRA DE BOIA EM LATÃO (BOIA PLAST) DN 40MM (1 1/2')</v>
          </cell>
          <cell r="C21270" t="str">
            <v>UN</v>
          </cell>
          <cell r="D21270">
            <v>89.67</v>
          </cell>
        </row>
        <row r="21271">
          <cell r="A21271" t="str">
            <v>I2128</v>
          </cell>
          <cell r="B21271" t="str">
            <v>TORNEIRA DE FECHAMENTO AUTOMÁTICO</v>
          </cell>
          <cell r="C21271" t="str">
            <v>UN</v>
          </cell>
          <cell r="D21271">
            <v>521.29999999999995</v>
          </cell>
        </row>
        <row r="21272">
          <cell r="A21272" t="str">
            <v>I2129</v>
          </cell>
          <cell r="B21272" t="str">
            <v>TORNEIRA DE FOTO SENSOR, A BATERIA</v>
          </cell>
          <cell r="C21272" t="str">
            <v>UN</v>
          </cell>
          <cell r="D21272">
            <v>663.5</v>
          </cell>
        </row>
        <row r="21273">
          <cell r="A21273" t="str">
            <v>I2447</v>
          </cell>
          <cell r="B21273" t="str">
            <v>TORNEIRA DE METAL AMARELO Ø 3/4" CANO CURTO (PADRÃO POPULAR)</v>
          </cell>
          <cell r="C21273" t="str">
            <v>UN</v>
          </cell>
          <cell r="D21273">
            <v>28.72</v>
          </cell>
        </row>
        <row r="21274">
          <cell r="A21274" t="str">
            <v>I2501</v>
          </cell>
          <cell r="B21274" t="str">
            <v>TORNEIRA DE METAL AMARELO 3/4", CANO LONGO (PADRÃO POPULAR)</v>
          </cell>
          <cell r="C21274" t="str">
            <v>UN</v>
          </cell>
          <cell r="D21274">
            <v>28.72</v>
          </cell>
        </row>
        <row r="21275">
          <cell r="A21275" t="str">
            <v>I2502</v>
          </cell>
          <cell r="B21275" t="str">
            <v>TORNEIRA DE METAL BRANCO 1/2", CANO CURTO (PADRÃO POPULAR)</v>
          </cell>
          <cell r="C21275" t="str">
            <v>UN</v>
          </cell>
          <cell r="D21275">
            <v>37.119999999999997</v>
          </cell>
        </row>
        <row r="21276">
          <cell r="A21276" t="str">
            <v>I2503</v>
          </cell>
          <cell r="B21276" t="str">
            <v>TORNEIRA DE METAL BRANCO 3/4", CANO LONGO (PADRÃO POPULAR)</v>
          </cell>
          <cell r="C21276" t="str">
            <v>UN</v>
          </cell>
          <cell r="D21276">
            <v>37.700000000000003</v>
          </cell>
        </row>
        <row r="21277">
          <cell r="A21277" t="str">
            <v>I6120</v>
          </cell>
          <cell r="B21277" t="str">
            <v>TORNEIRA DE PLÁSTICO 3/4" (PADRÃO MUTIRÃO)</v>
          </cell>
          <cell r="C21277" t="str">
            <v>UN</v>
          </cell>
          <cell r="D21277">
            <v>3</v>
          </cell>
        </row>
        <row r="21278">
          <cell r="A21278" t="str">
            <v>I6122</v>
          </cell>
          <cell r="B21278" t="str">
            <v>TORNEIRA DE PLÁSTICO CURTA DE 1/2" (PADRÃO MUTIRÃO)</v>
          </cell>
          <cell r="C21278" t="str">
            <v>UN</v>
          </cell>
          <cell r="D21278">
            <v>2.2999999999999998</v>
          </cell>
        </row>
        <row r="21279">
          <cell r="A21279" t="str">
            <v>I2130</v>
          </cell>
          <cell r="B21279" t="str">
            <v>TORNEIRA DE PRESSÃO CROMADA DE USO GERAL 1/2'</v>
          </cell>
          <cell r="C21279" t="str">
            <v>UN</v>
          </cell>
          <cell r="D21279">
            <v>33.619999999999997</v>
          </cell>
        </row>
        <row r="21280">
          <cell r="A21280" t="str">
            <v>I2131</v>
          </cell>
          <cell r="B21280" t="str">
            <v>TORNEIRA DE PRESSÃO CROMADA LONGA P/PIA 3/4'</v>
          </cell>
          <cell r="C21280" t="str">
            <v>UN</v>
          </cell>
          <cell r="D21280">
            <v>41.71</v>
          </cell>
        </row>
        <row r="21281">
          <cell r="A21281" t="str">
            <v>I2132</v>
          </cell>
          <cell r="B21281" t="str">
            <v>TORNEIRA DE PRESSÃO CROMADA P/LAVATORIO 1/2'</v>
          </cell>
          <cell r="C21281" t="str">
            <v>UN</v>
          </cell>
          <cell r="D21281">
            <v>39.5</v>
          </cell>
        </row>
        <row r="21282">
          <cell r="A21282" t="str">
            <v>I2133</v>
          </cell>
          <cell r="B21282" t="str">
            <v>TORNEIRA DE PRESSÃO P/ JARDIM DE 3/4"</v>
          </cell>
          <cell r="C21282" t="str">
            <v>UN</v>
          </cell>
          <cell r="D21282">
            <v>15.97</v>
          </cell>
        </row>
        <row r="21283">
          <cell r="A21283" t="str">
            <v>I2134</v>
          </cell>
          <cell r="B21283" t="str">
            <v>TORNEIRA ELETRICA AUOM. 220V-2500W</v>
          </cell>
          <cell r="C21283" t="str">
            <v>UN</v>
          </cell>
          <cell r="D21283">
            <v>108.9</v>
          </cell>
        </row>
        <row r="21284">
          <cell r="A21284" t="str">
            <v>I7494</v>
          </cell>
          <cell r="B21284" t="str">
            <v>TORNEIRA ELETRÔNICA C/ ANTI-VANDALISMO P/ LAVATÓRIO</v>
          </cell>
          <cell r="C21284" t="str">
            <v>UN</v>
          </cell>
          <cell r="D21284">
            <v>142.1</v>
          </cell>
        </row>
        <row r="21285">
          <cell r="A21285" t="str">
            <v>I7495</v>
          </cell>
          <cell r="B21285" t="str">
            <v>TORNEIRA ELETRÔNICA C/ ANTI-VANDALISMO P/ PIA DE COZINHA</v>
          </cell>
          <cell r="C21285" t="str">
            <v>UN</v>
          </cell>
          <cell r="D21285">
            <v>217.4</v>
          </cell>
        </row>
        <row r="21286">
          <cell r="A21286" t="str">
            <v>I6354</v>
          </cell>
          <cell r="B21286" t="str">
            <v>TORNEIRA PVC 3/4 PARA JARDIM</v>
          </cell>
          <cell r="C21286" t="str">
            <v>UN</v>
          </cell>
          <cell r="D21286">
            <v>1.1100000000000001</v>
          </cell>
        </row>
        <row r="21287">
          <cell r="A21287" t="str">
            <v>I2579</v>
          </cell>
          <cell r="B21287" t="str">
            <v>TORRE METALICA</v>
          </cell>
          <cell r="C21287" t="str">
            <v>UN</v>
          </cell>
          <cell r="D21287">
            <v>2760.21</v>
          </cell>
        </row>
        <row r="21288">
          <cell r="A21288" t="str">
            <v>I6192</v>
          </cell>
          <cell r="B21288" t="str">
            <v>TORRE TRELIÇADA ALTURA 30,0 m, COM PLATAFORMA E ESCADA</v>
          </cell>
          <cell r="C21288" t="str">
            <v>UN</v>
          </cell>
          <cell r="D21288">
            <v>53907.41</v>
          </cell>
        </row>
        <row r="21289">
          <cell r="A21289" t="str">
            <v>I2136</v>
          </cell>
          <cell r="B21289" t="str">
            <v>TRABALHADOR AR COMPRIMIDO</v>
          </cell>
          <cell r="C21289" t="str">
            <v>H</v>
          </cell>
          <cell r="D21289">
            <v>6.49</v>
          </cell>
        </row>
        <row r="21290">
          <cell r="A21290" t="str">
            <v>I2140</v>
          </cell>
          <cell r="B21290" t="str">
            <v>TRABALHO PROFISSIONAL</v>
          </cell>
          <cell r="C21290" t="str">
            <v>UT</v>
          </cell>
          <cell r="D21290">
            <v>13</v>
          </cell>
        </row>
        <row r="21291">
          <cell r="A21291" t="str">
            <v>I6238</v>
          </cell>
          <cell r="B21291" t="str">
            <v>TRABALHO PROFISSIONAL ENG. CALCULISTA (RESERV. APOIADO, ELEVATÓRIA E CAIXA DE AREIA)</v>
          </cell>
          <cell r="C21291" t="str">
            <v>M2</v>
          </cell>
          <cell r="D21291">
            <v>6.16</v>
          </cell>
        </row>
        <row r="21292">
          <cell r="A21292" t="str">
            <v>I6237</v>
          </cell>
          <cell r="B21292" t="str">
            <v>TRABALHO PROFISSIONAL ENG. CALCULISTA (RESERVATÓRIO ELEVADO)</v>
          </cell>
          <cell r="C21292" t="str">
            <v>M2</v>
          </cell>
          <cell r="D21292">
            <v>13.87</v>
          </cell>
        </row>
        <row r="21293">
          <cell r="A21293" t="str">
            <v>I2156</v>
          </cell>
          <cell r="B21293" t="str">
            <v>TRANSFORMADOR CORRENTE EM QD DE 0 - 100A</v>
          </cell>
          <cell r="C21293" t="str">
            <v>UN</v>
          </cell>
          <cell r="D21293">
            <v>99.07</v>
          </cell>
        </row>
        <row r="21294">
          <cell r="A21294" t="str">
            <v>I2152</v>
          </cell>
          <cell r="B21294" t="str">
            <v>TRANSFORMADOR CORRENTE EM QD DE 100 - 250/5A</v>
          </cell>
          <cell r="C21294" t="str">
            <v>UN</v>
          </cell>
          <cell r="D21294">
            <v>100.17</v>
          </cell>
        </row>
        <row r="21295">
          <cell r="A21295" t="str">
            <v>I2153</v>
          </cell>
          <cell r="B21295" t="str">
            <v>TRANSFORMADOR CORRENTE EM QD DE 250 - 400/5A</v>
          </cell>
          <cell r="C21295" t="str">
            <v>UN</v>
          </cell>
          <cell r="D21295">
            <v>102.1</v>
          </cell>
        </row>
        <row r="21296">
          <cell r="A21296" t="str">
            <v>I2154</v>
          </cell>
          <cell r="B21296" t="str">
            <v>TRANSFORMADOR CORRENTE EM QD DE 400 - 500/5A</v>
          </cell>
          <cell r="C21296" t="str">
            <v>UN</v>
          </cell>
          <cell r="D21296">
            <v>108.57</v>
          </cell>
        </row>
        <row r="21297">
          <cell r="A21297" t="str">
            <v>I2155</v>
          </cell>
          <cell r="B21297" t="str">
            <v>TRANSFORMADOR CORRENTE EM QD DE 500 - 800/5A</v>
          </cell>
          <cell r="C21297" t="str">
            <v>UN</v>
          </cell>
          <cell r="D21297">
            <v>125.17</v>
          </cell>
        </row>
        <row r="21298">
          <cell r="A21298" t="str">
            <v>I7542</v>
          </cell>
          <cell r="B21298" t="str">
            <v>TRANSFORMADOR DE CORRENTE 15 KV</v>
          </cell>
          <cell r="C21298" t="str">
            <v>UN</v>
          </cell>
          <cell r="D21298">
            <v>835.55</v>
          </cell>
        </row>
        <row r="21299">
          <cell r="A21299" t="str">
            <v>I8186</v>
          </cell>
          <cell r="B21299" t="str">
            <v>TRANSFORMADOR DE DISTRIBUIÇÃO A ÓLEO MINERAL, 1000 KVA/13.800-380/220V</v>
          </cell>
          <cell r="C21299" t="str">
            <v>UN</v>
          </cell>
          <cell r="D21299">
            <v>43318.52</v>
          </cell>
        </row>
        <row r="21300">
          <cell r="A21300" t="str">
            <v>I2144</v>
          </cell>
          <cell r="B21300" t="str">
            <v>TRANSFORMADOR DE DISTRIBUIÇÃO A ÓLEO MINERAL, 112,5 KVA/13.800-380/220V, USO EM POSTE</v>
          </cell>
          <cell r="C21300" t="str">
            <v>UN</v>
          </cell>
          <cell r="D21300">
            <v>11548.28</v>
          </cell>
        </row>
        <row r="21301">
          <cell r="A21301" t="str">
            <v>I8187</v>
          </cell>
          <cell r="B21301" t="str">
            <v>TRANSFORMADOR DE DISTRIBUIÇÃO A ÓLEO MINERAL, 1250 KVA/13.800-380/220V</v>
          </cell>
          <cell r="C21301" t="str">
            <v>UN</v>
          </cell>
          <cell r="D21301">
            <v>56442.16</v>
          </cell>
        </row>
        <row r="21302">
          <cell r="A21302" t="str">
            <v>I2448</v>
          </cell>
          <cell r="B21302" t="str">
            <v>TRANSFORMADOR DE DISTRIBUIÇÃO A ÓLEO MINERAL, 15 KVA/13.800-380/220V, USO EM POSTE</v>
          </cell>
          <cell r="C21302" t="str">
            <v>UN</v>
          </cell>
          <cell r="D21302">
            <v>4381.43</v>
          </cell>
        </row>
        <row r="21303">
          <cell r="A21303" t="str">
            <v>I2145</v>
          </cell>
          <cell r="B21303" t="str">
            <v>TRANSFORMADOR DE DISTRIBUIÇÃO A ÓLEO MINERAL, 150 KVA/13.800-380/220V, USO EM POSTE</v>
          </cell>
          <cell r="C21303" t="str">
            <v>UN</v>
          </cell>
          <cell r="D21303">
            <v>15702.48</v>
          </cell>
        </row>
        <row r="21304">
          <cell r="A21304" t="str">
            <v>I8188</v>
          </cell>
          <cell r="B21304" t="str">
            <v>TRANSFORMADOR DE DISTRIBUIÇÃO A ÓLEO MINERAL, 1500 KVA/13.800-380/220V</v>
          </cell>
          <cell r="C21304" t="str">
            <v>UN</v>
          </cell>
          <cell r="D21304">
            <v>68352.460000000006</v>
          </cell>
        </row>
        <row r="21305">
          <cell r="A21305" t="str">
            <v>I2146</v>
          </cell>
          <cell r="B21305" t="str">
            <v>TRANSFORMADOR DE DISTRIBUIÇÃO A ÓLEO MINERAL, 225 KVA/13.800-380/220V, USO EM POSTE</v>
          </cell>
          <cell r="C21305" t="str">
            <v>UN</v>
          </cell>
          <cell r="D21305">
            <v>19059.759999999998</v>
          </cell>
        </row>
        <row r="21306">
          <cell r="A21306" t="str">
            <v>I2449</v>
          </cell>
          <cell r="B21306" t="str">
            <v>TRANSFORMADOR DE DISTRIBUIÇÃO A ÓLEO MINERAL, 30 KVA/13.800-380/220V, USO EM POSTE</v>
          </cell>
          <cell r="C21306" t="str">
            <v>UN</v>
          </cell>
          <cell r="D21306">
            <v>5419.71</v>
          </cell>
        </row>
        <row r="21307">
          <cell r="A21307" t="str">
            <v>I2148</v>
          </cell>
          <cell r="B21307" t="str">
            <v>TRANSFORMADOR DE DISTRIBUIÇÃO A ÓLEO MINERAL, 300 KVA/13.800-380/220V</v>
          </cell>
          <cell r="C21307" t="str">
            <v>UN</v>
          </cell>
          <cell r="D21307">
            <v>26149.41</v>
          </cell>
        </row>
        <row r="21308">
          <cell r="A21308" t="str">
            <v>I2149</v>
          </cell>
          <cell r="B21308" t="str">
            <v>TRANSFORMADOR DE DISTRIBUIÇÃO A ÓLEO MINERAL, 45 KVA/13.800-380/220V, USO EM POSTE</v>
          </cell>
          <cell r="C21308" t="str">
            <v>UN</v>
          </cell>
          <cell r="D21308">
            <v>7136.4</v>
          </cell>
        </row>
        <row r="21309">
          <cell r="A21309" t="str">
            <v>I2150</v>
          </cell>
          <cell r="B21309" t="str">
            <v>TRANSFORMADOR DE DISTRIBUIÇÃO A ÓLEO MINERAL, 500 KVA/13.800-380/220V</v>
          </cell>
          <cell r="C21309" t="str">
            <v>UN</v>
          </cell>
          <cell r="D21309">
            <v>21398.65</v>
          </cell>
        </row>
        <row r="21310">
          <cell r="A21310" t="str">
            <v>I2151</v>
          </cell>
          <cell r="B21310" t="str">
            <v>TRANSFORMADOR DE DISTRIBUIÇÃO A ÓLEO MINERAL, 75 KVA/13.800-380/220V, USO EM POSTE</v>
          </cell>
          <cell r="C21310" t="str">
            <v>UN</v>
          </cell>
          <cell r="D21310">
            <v>5996.02</v>
          </cell>
        </row>
        <row r="21311">
          <cell r="A21311" t="str">
            <v>I8185</v>
          </cell>
          <cell r="B21311" t="str">
            <v>TRANSFORMADOR DE DISTRIBUIÇÃO A ÓLEO MINERAL, 750 KVA/13.800-380/220V</v>
          </cell>
          <cell r="C21311" t="str">
            <v>UN</v>
          </cell>
          <cell r="D21311">
            <v>35181.89</v>
          </cell>
        </row>
        <row r="21312">
          <cell r="A21312" t="str">
            <v>I2538</v>
          </cell>
          <cell r="B21312" t="str">
            <v>TRANSFORMADOR DE FORÇA 2000 KVA - 13,8 / 0,44-0,24 KV</v>
          </cell>
          <cell r="C21312" t="str">
            <v>UN</v>
          </cell>
          <cell r="D21312">
            <v>97848.29</v>
          </cell>
        </row>
        <row r="21313">
          <cell r="A21313" t="str">
            <v>I2519</v>
          </cell>
          <cell r="B21313" t="str">
            <v>TRANSFORMADOR DE FORÇA 500 KVA - 13,8 / 0,38-0,22 KV</v>
          </cell>
          <cell r="C21313" t="str">
            <v>UN</v>
          </cell>
          <cell r="D21313">
            <v>43488.13</v>
          </cell>
        </row>
        <row r="21314">
          <cell r="A21314" t="str">
            <v>I8257</v>
          </cell>
          <cell r="B21314" t="str">
            <v>TRANSFORMADOR DE FORÇA À SECO 2.500 KVA/13.800-440/240V</v>
          </cell>
          <cell r="C21314" t="str">
            <v>UN</v>
          </cell>
          <cell r="D21314">
            <v>119592.36</v>
          </cell>
        </row>
        <row r="21315">
          <cell r="A21315" t="str">
            <v>I8256</v>
          </cell>
          <cell r="B21315" t="str">
            <v>TRANSFORMADOR DE FORÇA À SECO 750 KVA/13.800-380/220V</v>
          </cell>
          <cell r="C21315" t="str">
            <v>UN</v>
          </cell>
          <cell r="D21315">
            <v>52185.760000000002</v>
          </cell>
        </row>
        <row r="21316">
          <cell r="A21316" t="str">
            <v>I7543</v>
          </cell>
          <cell r="B21316" t="str">
            <v>TRANSFORMADOR DE POTÊNCIA 15 KV</v>
          </cell>
          <cell r="C21316" t="str">
            <v>UN</v>
          </cell>
          <cell r="D21316">
            <v>1161.4100000000001</v>
          </cell>
        </row>
        <row r="21317">
          <cell r="A21317" t="str">
            <v>I2471</v>
          </cell>
          <cell r="B21317" t="str">
            <v>TRANSFORMADOR DE POTENCIAL 115 VAC 400 VA</v>
          </cell>
          <cell r="C21317" t="str">
            <v>UN</v>
          </cell>
          <cell r="D21317">
            <v>775.87</v>
          </cell>
        </row>
        <row r="21318">
          <cell r="A21318" t="str">
            <v>I2147</v>
          </cell>
          <cell r="B21318" t="str">
            <v>TRANSFORMADOR MONOFÁSICO 2KVA, 220/110</v>
          </cell>
          <cell r="C21318" t="str">
            <v>UN</v>
          </cell>
          <cell r="D21318">
            <v>10384.700000000001</v>
          </cell>
        </row>
        <row r="21319">
          <cell r="A21319" t="str">
            <v>I7937</v>
          </cell>
          <cell r="B21319" t="str">
            <v>TRANSFORMADOR PARA LEDS</v>
          </cell>
          <cell r="C21319" t="str">
            <v>UN</v>
          </cell>
          <cell r="D21319">
            <v>27.46</v>
          </cell>
        </row>
        <row r="21320">
          <cell r="A21320" t="str">
            <v>I8946</v>
          </cell>
          <cell r="B21320" t="str">
            <v>TRANSMISSOR DE PRESSÃO DIFERENCIAL COM FAIXA DE PRESSÃO DIFERENCIAL 0.4BAR=0004, SINAL DE SAÍDA 4.20MA 2 WIRES=44, CONEXÃO ELÉTRICA BLINDER IP67=B</v>
          </cell>
          <cell r="C21320" t="str">
            <v>UN</v>
          </cell>
          <cell r="D21320">
            <v>1106.95</v>
          </cell>
        </row>
        <row r="21321">
          <cell r="A21321" t="str">
            <v>I7536</v>
          </cell>
          <cell r="B21321" t="str">
            <v>TRANSMISSOR ELETRÔNICO DE PRESSÃO TIPO INSERÇÃO, COM INDICADOR INCORPORADO, GERAÇÃO DE SINAL PROPORCIONAL 4-20 Ma, RANGE 0-12 Kgf/cm²</v>
          </cell>
          <cell r="C21321" t="str">
            <v>UN</v>
          </cell>
          <cell r="D21321">
            <v>1871.62</v>
          </cell>
        </row>
        <row r="21322">
          <cell r="A21322" t="str">
            <v>I2896</v>
          </cell>
          <cell r="B21322" t="str">
            <v>TRANSPORTE</v>
          </cell>
          <cell r="C21322" t="str">
            <v>TxKM</v>
          </cell>
          <cell r="D21322">
            <v>1</v>
          </cell>
        </row>
        <row r="21323">
          <cell r="A21323" t="str">
            <v>I0001</v>
          </cell>
          <cell r="B21323" t="str">
            <v>TRANSPORTE COMERCIAL DE MATERIAL BETUMINOSO À FRIO (Y = 0,32X + 31,52)</v>
          </cell>
          <cell r="C21323" t="str">
            <v>T</v>
          </cell>
          <cell r="D21323">
            <v>31.84</v>
          </cell>
        </row>
        <row r="21324">
          <cell r="A21324" t="str">
            <v>I0002</v>
          </cell>
          <cell r="B21324" t="str">
            <v>TRANSPORTE COMERCIAL DE MATERIAL BETUMINOSO À QUENTE (Y = 0,35X + 35,02)</v>
          </cell>
          <cell r="C21324" t="str">
            <v>T</v>
          </cell>
          <cell r="D21324">
            <v>35.370000000000005</v>
          </cell>
        </row>
        <row r="21325">
          <cell r="A21325" t="str">
            <v>I8906</v>
          </cell>
          <cell r="B21325" t="str">
            <v>TRANSUDOR DE PRESSÃO DIFERENCIAL 0-25BAR, PROTOCOLO DE COMUNICAÇÃO PROFIBUS-DP</v>
          </cell>
          <cell r="C21325" t="str">
            <v>UN</v>
          </cell>
          <cell r="D21325">
            <v>2790.06</v>
          </cell>
        </row>
        <row r="21326">
          <cell r="A21326" t="str">
            <v>I7968</v>
          </cell>
          <cell r="B21326" t="str">
            <v>TRATAMENTO EM VIDROS, ANTI-ADERÊNCIA DE PÓ, MARESIA,ETC.</v>
          </cell>
          <cell r="C21326" t="str">
            <v>M2</v>
          </cell>
          <cell r="D21326">
            <v>44.24</v>
          </cell>
        </row>
        <row r="21327">
          <cell r="A21327" t="str">
            <v>I2655</v>
          </cell>
          <cell r="B21327" t="str">
            <v>TRATOR DE ESTEIRA C/ LÂMINA E ESCARIFICADOR HP 155</v>
          </cell>
          <cell r="C21327" t="str">
            <v>UN</v>
          </cell>
          <cell r="D21327">
            <v>744776</v>
          </cell>
        </row>
        <row r="21328">
          <cell r="A21328" t="str">
            <v>I2654</v>
          </cell>
          <cell r="B21328" t="str">
            <v>TRATOR DE ESTEIRA C/ LÂMINA E ESCARIFICADOR HP 155 (ALUGUEL)</v>
          </cell>
          <cell r="C21328" t="str">
            <v>UN</v>
          </cell>
          <cell r="D21328">
            <v>744776</v>
          </cell>
        </row>
        <row r="21329">
          <cell r="A21329" t="str">
            <v>I2653</v>
          </cell>
          <cell r="B21329" t="str">
            <v>TRATOR DE ESTEIRA C/ LÂMINA E ESCARIFICADOR HP 328</v>
          </cell>
          <cell r="C21329" t="str">
            <v>UN</v>
          </cell>
          <cell r="D21329">
            <v>2177708</v>
          </cell>
        </row>
        <row r="21330">
          <cell r="A21330" t="str">
            <v>I2590</v>
          </cell>
          <cell r="B21330" t="str">
            <v>TRATOR DE ESTEIRA C/ LÂMINA HP 328</v>
          </cell>
          <cell r="C21330" t="str">
            <v>UN</v>
          </cell>
          <cell r="D21330">
            <v>2068823</v>
          </cell>
        </row>
        <row r="21331">
          <cell r="A21331" t="str">
            <v>I0663</v>
          </cell>
          <cell r="B21331" t="str">
            <v>TRATOR DE ESTEIRA C/LÂMINA E ESC. HP 328 (CHI)</v>
          </cell>
          <cell r="C21331" t="str">
            <v>H</v>
          </cell>
          <cell r="D21331">
            <v>91.079411764705881</v>
          </cell>
        </row>
        <row r="21332">
          <cell r="A21332" t="str">
            <v>I0776</v>
          </cell>
          <cell r="B21332" t="str">
            <v>TRATOR DE ESTEIRA C/LÂMINA E ESC. HP 328 (CHP)</v>
          </cell>
          <cell r="C21332" t="str">
            <v>H</v>
          </cell>
          <cell r="D21332">
            <v>510.05800000000005</v>
          </cell>
        </row>
        <row r="21333">
          <cell r="A21333" t="str">
            <v>I0664</v>
          </cell>
          <cell r="B21333" t="str">
            <v>TRATOR DE ESTEIRA C/LÂMINA E ESCARIFICADOR - ALUGUEL (CHI)</v>
          </cell>
          <cell r="C21333" t="str">
            <v>H</v>
          </cell>
          <cell r="D21333">
            <v>37.010588235294108</v>
          </cell>
        </row>
        <row r="21334">
          <cell r="A21334" t="str">
            <v>I0777</v>
          </cell>
          <cell r="B21334" t="str">
            <v>TRATOR DE ESTEIRA C/LÂMINA E ESCARIFICADOR - ALUGUEL (CHP)</v>
          </cell>
          <cell r="C21334" t="str">
            <v>H</v>
          </cell>
          <cell r="D21334">
            <v>147.94710294117647</v>
          </cell>
        </row>
        <row r="21335">
          <cell r="A21335" t="str">
            <v>I0666</v>
          </cell>
          <cell r="B21335" t="str">
            <v>TRATOR DE ESTEIRAS C/LÂMINA E ESC. HP 155 (CHI)</v>
          </cell>
          <cell r="C21335" t="str">
            <v>H</v>
          </cell>
          <cell r="D21335">
            <v>37.433058823529414</v>
          </cell>
        </row>
        <row r="21336">
          <cell r="A21336" t="str">
            <v>I0779</v>
          </cell>
          <cell r="B21336" t="str">
            <v>TRATOR DE ESTEIRAS C/LÂMINA E ESC. HP 155 (CHP)</v>
          </cell>
          <cell r="C21336" t="str">
            <v>H</v>
          </cell>
          <cell r="D21336">
            <v>196.71850000000001</v>
          </cell>
        </row>
        <row r="21337">
          <cell r="A21337" t="str">
            <v>I0665</v>
          </cell>
          <cell r="B21337" t="str">
            <v>TRATOR DE ESTEIRAS C/LÂMINA HP 328 (CHI)</v>
          </cell>
          <cell r="C21337" t="str">
            <v>H</v>
          </cell>
          <cell r="D21337">
            <v>87.002941176470586</v>
          </cell>
        </row>
        <row r="21338">
          <cell r="A21338" t="str">
            <v>I0778</v>
          </cell>
          <cell r="B21338" t="str">
            <v>TRATOR DE ESTEIRAS C/LÂMINA HP 328 (CHP)</v>
          </cell>
          <cell r="C21338" t="str">
            <v>H</v>
          </cell>
          <cell r="D21338">
            <v>491.15800000000002</v>
          </cell>
        </row>
        <row r="21339">
          <cell r="A21339" t="str">
            <v>I2656</v>
          </cell>
          <cell r="B21339" t="str">
            <v>TRATOR DE PNEUS</v>
          </cell>
          <cell r="C21339" t="str">
            <v>UN</v>
          </cell>
          <cell r="D21339">
            <v>141551</v>
          </cell>
        </row>
        <row r="21340">
          <cell r="A21340" t="str">
            <v>I2657</v>
          </cell>
          <cell r="B21340" t="str">
            <v>TRATOR DE PNEUS (ALUGUEL)</v>
          </cell>
          <cell r="C21340" t="str">
            <v>UN</v>
          </cell>
          <cell r="D21340">
            <v>141551</v>
          </cell>
        </row>
        <row r="21341">
          <cell r="A21341" t="str">
            <v>I0667</v>
          </cell>
          <cell r="B21341" t="str">
            <v>TRATOR DE PNEUS (CHI)</v>
          </cell>
          <cell r="C21341" t="str">
            <v>H</v>
          </cell>
          <cell r="D21341">
            <v>12.699411764705882</v>
          </cell>
        </row>
        <row r="21342">
          <cell r="A21342" t="str">
            <v>I0780</v>
          </cell>
          <cell r="B21342" t="str">
            <v>TRATOR DE PNEUS (CHP)</v>
          </cell>
          <cell r="C21342" t="str">
            <v>H</v>
          </cell>
          <cell r="D21342">
            <v>63.699411764705886</v>
          </cell>
        </row>
        <row r="21343">
          <cell r="A21343" t="str">
            <v>I0668</v>
          </cell>
          <cell r="B21343" t="str">
            <v>TRATOR DE PNEUS - ALUGUEL (CHI)</v>
          </cell>
          <cell r="C21343" t="str">
            <v>H</v>
          </cell>
          <cell r="D21343">
            <v>12.619117647058822</v>
          </cell>
        </row>
        <row r="21344">
          <cell r="A21344" t="str">
            <v>I0781</v>
          </cell>
          <cell r="B21344" t="str">
            <v>TRATOR DE PNEUS - ALUGUEL (CHP)</v>
          </cell>
          <cell r="C21344" t="str">
            <v>H</v>
          </cell>
          <cell r="D21344">
            <v>48.800882352941173</v>
          </cell>
        </row>
        <row r="21345">
          <cell r="A21345" t="str">
            <v>I2542</v>
          </cell>
          <cell r="B21345" t="str">
            <v>TRAVESSA DE MADEIRA C/SECAO DE 3"X1 1/2"</v>
          </cell>
          <cell r="C21345" t="str">
            <v>M</v>
          </cell>
          <cell r="D21345">
            <v>5.32</v>
          </cell>
        </row>
        <row r="21346">
          <cell r="A21346" t="str">
            <v>I7502</v>
          </cell>
          <cell r="B21346" t="str">
            <v>TRIAL CARD 120/240 VAC, 16 OUTPUT CHANNELS, MOD. 1746 - OA16 AB</v>
          </cell>
          <cell r="C21346" t="str">
            <v>UN</v>
          </cell>
          <cell r="D21346">
            <v>1306.8</v>
          </cell>
        </row>
        <row r="21347">
          <cell r="A21347" t="str">
            <v>I8197</v>
          </cell>
          <cell r="B21347" t="str">
            <v>TRILHO A-100</v>
          </cell>
          <cell r="C21347" t="str">
            <v>KG</v>
          </cell>
          <cell r="D21347">
            <v>6.03</v>
          </cell>
        </row>
        <row r="21348">
          <cell r="A21348" t="str">
            <v>I2157</v>
          </cell>
          <cell r="B21348" t="str">
            <v>TRILHO DE ALUMINIO PARA FORRO DE GESSO</v>
          </cell>
          <cell r="C21348" t="str">
            <v>M</v>
          </cell>
          <cell r="D21348">
            <v>6.13</v>
          </cell>
        </row>
        <row r="21349">
          <cell r="A21349" t="str">
            <v>I7410</v>
          </cell>
          <cell r="B21349" t="str">
            <v>TRILHO SUPORTE P/ FIXAÇÃO RÁPIDA DIN</v>
          </cell>
          <cell r="C21349" t="str">
            <v>M</v>
          </cell>
          <cell r="D21349">
            <v>8.2200000000000006</v>
          </cell>
        </row>
        <row r="21350">
          <cell r="A21350" t="str">
            <v>I6247</v>
          </cell>
          <cell r="B21350" t="str">
            <v>TRILHO TR 37</v>
          </cell>
          <cell r="C21350" t="str">
            <v>T</v>
          </cell>
          <cell r="D21350">
            <v>4044.48</v>
          </cell>
        </row>
        <row r="21351">
          <cell r="A21351" t="str">
            <v>I8098</v>
          </cell>
          <cell r="B21351" t="str">
            <v>TRILHO TR 45</v>
          </cell>
          <cell r="C21351" t="str">
            <v>T</v>
          </cell>
          <cell r="D21351">
            <v>4325.42</v>
          </cell>
        </row>
        <row r="21352">
          <cell r="A21352" t="str">
            <v>I2158</v>
          </cell>
          <cell r="B21352" t="str">
            <v>TRINCHA 2'</v>
          </cell>
          <cell r="C21352" t="str">
            <v>UN</v>
          </cell>
          <cell r="D21352">
            <v>3.47</v>
          </cell>
        </row>
        <row r="21353">
          <cell r="A21353" t="str">
            <v>I2159</v>
          </cell>
          <cell r="B21353" t="str">
            <v>TRINCO COM MOLA PARA BASCULANTE (1523)</v>
          </cell>
          <cell r="C21353" t="str">
            <v>UN</v>
          </cell>
          <cell r="D21353">
            <v>14</v>
          </cell>
        </row>
        <row r="21354">
          <cell r="A21354" t="str">
            <v>I2160</v>
          </cell>
          <cell r="B21354" t="str">
            <v>TRINCO INFERIOR (1502)</v>
          </cell>
          <cell r="C21354" t="str">
            <v>UN</v>
          </cell>
          <cell r="D21354">
            <v>21.3</v>
          </cell>
        </row>
        <row r="21355">
          <cell r="A21355" t="str">
            <v>I6758</v>
          </cell>
          <cell r="B21355" t="str">
            <v>TUBO AÇO ASTM A-120 PRETO  C/ ROSCA DE 100mm (4")</v>
          </cell>
          <cell r="C21355" t="str">
            <v>M</v>
          </cell>
          <cell r="D21355">
            <v>136.16999999999999</v>
          </cell>
        </row>
        <row r="21356">
          <cell r="A21356" t="str">
            <v>I6753</v>
          </cell>
          <cell r="B21356" t="str">
            <v>TUBO AÇO ASTM A-120 PRETO  C/ ROSCA DE 25mm(1")</v>
          </cell>
          <cell r="C21356" t="str">
            <v>M</v>
          </cell>
          <cell r="D21356">
            <v>21.25</v>
          </cell>
        </row>
        <row r="21357">
          <cell r="A21357" t="str">
            <v>I6757</v>
          </cell>
          <cell r="B21357" t="str">
            <v>TUBO AÇO ASTM A-120 PRETO  C/ ROSCA DE 80mm (3")</v>
          </cell>
          <cell r="C21357" t="str">
            <v>M</v>
          </cell>
          <cell r="D21357">
            <v>95.88</v>
          </cell>
        </row>
        <row r="21358">
          <cell r="A21358" t="str">
            <v>I6752</v>
          </cell>
          <cell r="B21358" t="str">
            <v>TUBO AÇO ASTM A-120 PRETO C/ ROSCA DE 20mm(3/4")</v>
          </cell>
          <cell r="C21358" t="str">
            <v>M</v>
          </cell>
          <cell r="D21358">
            <v>14.28</v>
          </cell>
        </row>
        <row r="21359">
          <cell r="A21359" t="str">
            <v>I6754</v>
          </cell>
          <cell r="B21359" t="str">
            <v>TUBO AÇO ASTM A-120 PRETO C/ ROSCA DE 32mm(1 1/4")</v>
          </cell>
          <cell r="C21359" t="str">
            <v>M</v>
          </cell>
          <cell r="D21359">
            <v>28.73</v>
          </cell>
        </row>
        <row r="21360">
          <cell r="A21360" t="str">
            <v>I6755</v>
          </cell>
          <cell r="B21360" t="str">
            <v>TUBO AÇO ASTM A-120 PRETO C/ ROSCA DE 40mm(1 1/2")</v>
          </cell>
          <cell r="C21360" t="str">
            <v>M</v>
          </cell>
          <cell r="D21360">
            <v>34.43</v>
          </cell>
        </row>
        <row r="21361">
          <cell r="A21361" t="str">
            <v>I6756</v>
          </cell>
          <cell r="B21361" t="str">
            <v>TUBO AÇO ASTM A-120 PRETO C/ ROSCA DE 50mm (2")</v>
          </cell>
          <cell r="C21361" t="str">
            <v>M</v>
          </cell>
          <cell r="D21361">
            <v>46.16</v>
          </cell>
        </row>
        <row r="21362">
          <cell r="A21362" t="str">
            <v>I2163</v>
          </cell>
          <cell r="B21362" t="str">
            <v>TUBO AÇO GALVANIZADO DE 100MM (4')</v>
          </cell>
          <cell r="C21362" t="str">
            <v>M</v>
          </cell>
          <cell r="D21362">
            <v>94.55</v>
          </cell>
        </row>
        <row r="21363">
          <cell r="A21363" t="str">
            <v>I2164</v>
          </cell>
          <cell r="B21363" t="str">
            <v>TUBO AÇO GALVANIZADO DE 125MM (5')</v>
          </cell>
          <cell r="C21363" t="str">
            <v>M</v>
          </cell>
          <cell r="D21363">
            <v>126.7</v>
          </cell>
        </row>
        <row r="21364">
          <cell r="A21364" t="str">
            <v>I2165</v>
          </cell>
          <cell r="B21364" t="str">
            <v>TUBO AÇO GALVANIZADO DE 150MM (6')</v>
          </cell>
          <cell r="C21364" t="str">
            <v>M</v>
          </cell>
          <cell r="D21364">
            <v>132.80000000000001</v>
          </cell>
        </row>
        <row r="21365">
          <cell r="A21365" t="str">
            <v>I2166</v>
          </cell>
          <cell r="B21365" t="str">
            <v>TUBO AÇO GALVANIZADO DE 15MM (1/2')</v>
          </cell>
          <cell r="C21365" t="str">
            <v>M</v>
          </cell>
          <cell r="D21365">
            <v>10.67</v>
          </cell>
        </row>
        <row r="21366">
          <cell r="A21366" t="str">
            <v>I2167</v>
          </cell>
          <cell r="B21366" t="str">
            <v>TUBO AÇO GALVANIZADO DE 20MM (3/4')</v>
          </cell>
          <cell r="C21366" t="str">
            <v>M</v>
          </cell>
          <cell r="D21366">
            <v>12.96</v>
          </cell>
        </row>
        <row r="21367">
          <cell r="A21367" t="str">
            <v>I2168</v>
          </cell>
          <cell r="B21367" t="str">
            <v>TUBO AÇO GALVANIZADO DE 25MM (1")</v>
          </cell>
          <cell r="C21367" t="str">
            <v>M</v>
          </cell>
          <cell r="D21367">
            <v>19.89</v>
          </cell>
        </row>
        <row r="21368">
          <cell r="A21368" t="str">
            <v>I2169</v>
          </cell>
          <cell r="B21368" t="str">
            <v>TUBO AÇO GALVANIZADO DE 32MM (1 1/4')</v>
          </cell>
          <cell r="C21368" t="str">
            <v>M</v>
          </cell>
          <cell r="D21368">
            <v>24.5</v>
          </cell>
        </row>
        <row r="21369">
          <cell r="A21369" t="str">
            <v>I2170</v>
          </cell>
          <cell r="B21369" t="str">
            <v>TUBO AÇO GALVANIZADO DE 40MM (1 1/2')</v>
          </cell>
          <cell r="C21369" t="str">
            <v>M</v>
          </cell>
          <cell r="D21369">
            <v>30.29</v>
          </cell>
        </row>
        <row r="21370">
          <cell r="A21370" t="str">
            <v>I2171</v>
          </cell>
          <cell r="B21370" t="str">
            <v>TUBO AÇO GALVANIZADO DE 50MM (2')</v>
          </cell>
          <cell r="C21370" t="str">
            <v>M</v>
          </cell>
          <cell r="D21370">
            <v>35.28</v>
          </cell>
        </row>
        <row r="21371">
          <cell r="A21371" t="str">
            <v>I2172</v>
          </cell>
          <cell r="B21371" t="str">
            <v>TUBO AÇO GALVANIZADO DE 65MM (2 1/2')</v>
          </cell>
          <cell r="C21371" t="str">
            <v>M</v>
          </cell>
          <cell r="D21371">
            <v>63.27</v>
          </cell>
        </row>
        <row r="21372">
          <cell r="A21372" t="str">
            <v>I2173</v>
          </cell>
          <cell r="B21372" t="str">
            <v>TUBO AÇO GALVANIZADO DE 80MM (3')</v>
          </cell>
          <cell r="C21372" t="str">
            <v>M</v>
          </cell>
          <cell r="D21372">
            <v>63.4</v>
          </cell>
        </row>
        <row r="21373">
          <cell r="A21373" t="str">
            <v>I2207</v>
          </cell>
          <cell r="B21373" t="str">
            <v>TUBO AÇO INOX</v>
          </cell>
          <cell r="C21373" t="str">
            <v>M</v>
          </cell>
          <cell r="D21373">
            <v>230.11</v>
          </cell>
        </row>
        <row r="21374">
          <cell r="A21374" t="str">
            <v>I8646</v>
          </cell>
          <cell r="B21374" t="str">
            <v>TUBO AÇO INOX DIAM 1 1/2"</v>
          </cell>
          <cell r="C21374" t="str">
            <v>M</v>
          </cell>
          <cell r="D21374">
            <v>126.41</v>
          </cell>
        </row>
        <row r="21375">
          <cell r="A21375" t="str">
            <v>I7335</v>
          </cell>
          <cell r="B21375" t="str">
            <v>TUBO AÇO PRETO C/ CONEXÕES DE 40mm (1 1/2")</v>
          </cell>
          <cell r="C21375" t="str">
            <v>M</v>
          </cell>
          <cell r="D21375">
            <v>53.1</v>
          </cell>
        </row>
        <row r="21376">
          <cell r="A21376" t="str">
            <v>I7334</v>
          </cell>
          <cell r="B21376" t="str">
            <v>TUBO API 5 LX REVESTIDO PE 3C D=6"</v>
          </cell>
          <cell r="C21376" t="str">
            <v>M</v>
          </cell>
          <cell r="D21376">
            <v>163.07</v>
          </cell>
        </row>
        <row r="21377">
          <cell r="A21377" t="str">
            <v>I6170</v>
          </cell>
          <cell r="B21377" t="str">
            <v>TUBO CAMISA AÇO CHAPA ASTM A36 1/4" DN 300mm</v>
          </cell>
          <cell r="C21377" t="str">
            <v>M</v>
          </cell>
          <cell r="D21377">
            <v>372</v>
          </cell>
        </row>
        <row r="21378">
          <cell r="A21378" t="str">
            <v>I6171</v>
          </cell>
          <cell r="B21378" t="str">
            <v>TUBO CAMISA AÇO CHAPA ASTM A36 1/4" DN 400mm</v>
          </cell>
          <cell r="C21378" t="str">
            <v>M</v>
          </cell>
          <cell r="D21378">
            <v>510</v>
          </cell>
        </row>
        <row r="21379">
          <cell r="A21379" t="str">
            <v>I6172</v>
          </cell>
          <cell r="B21379" t="str">
            <v>TUBO CAMISA AÇO CHAPA ASTM A36 1/4" DN 500mm</v>
          </cell>
          <cell r="C21379" t="str">
            <v>M</v>
          </cell>
          <cell r="D21379">
            <v>649.65</v>
          </cell>
        </row>
        <row r="21380">
          <cell r="A21380" t="str">
            <v>I8579</v>
          </cell>
          <cell r="B21380" t="str">
            <v>TUBO CAMISA AÇO CHAPA ASTM A36 5/16" DN 1000mm</v>
          </cell>
          <cell r="C21380" t="str">
            <v>M</v>
          </cell>
          <cell r="D21380">
            <v>1676.12</v>
          </cell>
        </row>
        <row r="21381">
          <cell r="A21381" t="str">
            <v>I8580</v>
          </cell>
          <cell r="B21381" t="str">
            <v>TUBO CAMISA AÇO CHAPA ASTM A36 5/16" DN 1500mm</v>
          </cell>
          <cell r="C21381" t="str">
            <v>M</v>
          </cell>
          <cell r="D21381">
            <v>2514.2199999999998</v>
          </cell>
        </row>
        <row r="21382">
          <cell r="A21382" t="str">
            <v>I8581</v>
          </cell>
          <cell r="B21382" t="str">
            <v>TUBO CAMISA AÇO CHAPA ASTM A36 5/16" DN 2000mm</v>
          </cell>
          <cell r="C21382" t="str">
            <v>M</v>
          </cell>
          <cell r="D21382">
            <v>3352.23</v>
          </cell>
        </row>
        <row r="21383">
          <cell r="A21383" t="str">
            <v>I8085</v>
          </cell>
          <cell r="B21383" t="str">
            <v>TUBO CAMISA AÇO CHAPA ASTM A36 5/16" DN 700mm</v>
          </cell>
          <cell r="C21383" t="str">
            <v>M</v>
          </cell>
          <cell r="D21383">
            <v>1173.26</v>
          </cell>
        </row>
        <row r="21384">
          <cell r="A21384" t="str">
            <v>I2161</v>
          </cell>
          <cell r="B21384" t="str">
            <v>TUBO CERÂMICO DE 100MM</v>
          </cell>
          <cell r="C21384" t="str">
            <v>M</v>
          </cell>
          <cell r="D21384">
            <v>10.88</v>
          </cell>
        </row>
        <row r="21385">
          <cell r="A21385" t="str">
            <v>I2162</v>
          </cell>
          <cell r="B21385" t="str">
            <v>TUBO CERÂMICO DE 300MM</v>
          </cell>
          <cell r="C21385" t="str">
            <v>M</v>
          </cell>
          <cell r="D21385">
            <v>65.7</v>
          </cell>
        </row>
        <row r="21386">
          <cell r="A21386" t="str">
            <v>I2174</v>
          </cell>
          <cell r="B21386" t="str">
            <v>TUBO COBRE DE 104MM</v>
          </cell>
          <cell r="C21386" t="str">
            <v>M</v>
          </cell>
          <cell r="D21386">
            <v>371.67</v>
          </cell>
        </row>
        <row r="21387">
          <cell r="A21387" t="str">
            <v>I2175</v>
          </cell>
          <cell r="B21387" t="str">
            <v>TUBO COBRE DE 15MM</v>
          </cell>
          <cell r="C21387" t="str">
            <v>M</v>
          </cell>
          <cell r="D21387">
            <v>25.59</v>
          </cell>
        </row>
        <row r="21388">
          <cell r="A21388" t="str">
            <v>I2176</v>
          </cell>
          <cell r="B21388" t="str">
            <v>TUBO COBRE DE 22MM</v>
          </cell>
          <cell r="C21388" t="str">
            <v>M</v>
          </cell>
          <cell r="D21388">
            <v>40.159999999999997</v>
          </cell>
        </row>
        <row r="21389">
          <cell r="A21389" t="str">
            <v>I2177</v>
          </cell>
          <cell r="B21389" t="str">
            <v>TUBO COBRE DE 28MM</v>
          </cell>
          <cell r="C21389" t="str">
            <v>M</v>
          </cell>
          <cell r="D21389">
            <v>50.61</v>
          </cell>
        </row>
        <row r="21390">
          <cell r="A21390" t="str">
            <v>I2178</v>
          </cell>
          <cell r="B21390" t="str">
            <v>TUBO COBRE DE 35MM</v>
          </cell>
          <cell r="C21390" t="str">
            <v>M</v>
          </cell>
          <cell r="D21390">
            <v>76.599999999999994</v>
          </cell>
        </row>
        <row r="21391">
          <cell r="A21391" t="str">
            <v>I2179</v>
          </cell>
          <cell r="B21391" t="str">
            <v>TUBO COBRE DE 42MM</v>
          </cell>
          <cell r="C21391" t="str">
            <v>M</v>
          </cell>
          <cell r="D21391">
            <v>91.89</v>
          </cell>
        </row>
        <row r="21392">
          <cell r="A21392" t="str">
            <v>I2180</v>
          </cell>
          <cell r="B21392" t="str">
            <v>TUBO COBRE DE 54MM</v>
          </cell>
          <cell r="C21392" t="str">
            <v>M</v>
          </cell>
          <cell r="D21392">
            <v>129.33000000000001</v>
          </cell>
        </row>
        <row r="21393">
          <cell r="A21393" t="str">
            <v>I2181</v>
          </cell>
          <cell r="B21393" t="str">
            <v>TUBO COBRE DE 66MM</v>
          </cell>
          <cell r="C21393" t="str">
            <v>M</v>
          </cell>
          <cell r="D21393">
            <v>176.05</v>
          </cell>
        </row>
        <row r="21394">
          <cell r="A21394" t="str">
            <v>I2182</v>
          </cell>
          <cell r="B21394" t="str">
            <v>TUBO COBRE DE 79MM</v>
          </cell>
          <cell r="C21394" t="str">
            <v>M</v>
          </cell>
          <cell r="D21394">
            <v>257.19</v>
          </cell>
        </row>
        <row r="21395">
          <cell r="A21395" t="str">
            <v>I2451</v>
          </cell>
          <cell r="B21395" t="str">
            <v>TUBO CONCRETO ARMADO CA2, D=600MM - L=400MM</v>
          </cell>
          <cell r="C21395" t="str">
            <v>UN</v>
          </cell>
          <cell r="D21395">
            <v>107.07</v>
          </cell>
        </row>
        <row r="21396">
          <cell r="A21396" t="str">
            <v>I2183</v>
          </cell>
          <cell r="B21396" t="str">
            <v>TUBO CONCRETO ARMADO DIAM. 100cm</v>
          </cell>
          <cell r="C21396" t="str">
            <v>M</v>
          </cell>
          <cell r="D21396">
            <v>249.37</v>
          </cell>
        </row>
        <row r="21397">
          <cell r="A21397" t="str">
            <v>I2184</v>
          </cell>
          <cell r="B21397" t="str">
            <v>TUBO CONCRETO ARMADO DIAM. 120cm</v>
          </cell>
          <cell r="C21397" t="str">
            <v>M</v>
          </cell>
          <cell r="D21397">
            <v>393.75</v>
          </cell>
        </row>
        <row r="21398">
          <cell r="A21398" t="str">
            <v>I2185</v>
          </cell>
          <cell r="B21398" t="str">
            <v>TUBO CONCRETO ARMADO DIAM. 150cm</v>
          </cell>
          <cell r="C21398" t="str">
            <v>M</v>
          </cell>
          <cell r="D21398">
            <v>507.05</v>
          </cell>
        </row>
        <row r="21399">
          <cell r="A21399" t="str">
            <v>I2186</v>
          </cell>
          <cell r="B21399" t="str">
            <v>TUBO CONCRETO ARMADO DIAM. 60cm</v>
          </cell>
          <cell r="C21399" t="str">
            <v>M</v>
          </cell>
          <cell r="D21399">
            <v>131.30000000000001</v>
          </cell>
        </row>
        <row r="21400">
          <cell r="A21400" t="str">
            <v>I2187</v>
          </cell>
          <cell r="B21400" t="str">
            <v>TUBO CONCRETO ARMADO DIAM. 80cm</v>
          </cell>
          <cell r="C21400" t="str">
            <v>M</v>
          </cell>
          <cell r="D21400">
            <v>190</v>
          </cell>
        </row>
        <row r="21401">
          <cell r="A21401" t="str">
            <v>I2188</v>
          </cell>
          <cell r="B21401" t="str">
            <v>TUBO CONCRETO DIAM. 30cm</v>
          </cell>
          <cell r="C21401" t="str">
            <v>M</v>
          </cell>
          <cell r="D21401">
            <v>65.5</v>
          </cell>
        </row>
        <row r="21402">
          <cell r="A21402" t="str">
            <v>I2189</v>
          </cell>
          <cell r="B21402" t="str">
            <v>TUBO CONCRETO DIAM. 40cm</v>
          </cell>
          <cell r="C21402" t="str">
            <v>M</v>
          </cell>
          <cell r="D21402">
            <v>74.8</v>
          </cell>
        </row>
        <row r="21403">
          <cell r="A21403" t="str">
            <v>I2452</v>
          </cell>
          <cell r="B21403" t="str">
            <v>TUBO CONCRETO POROSO D=15cm</v>
          </cell>
          <cell r="C21403" t="str">
            <v>M</v>
          </cell>
          <cell r="D21403">
            <v>15</v>
          </cell>
        </row>
        <row r="21404">
          <cell r="A21404" t="str">
            <v>I2453</v>
          </cell>
          <cell r="B21404" t="str">
            <v>TUBO CONCRETO POROSO D=20cm</v>
          </cell>
          <cell r="C21404" t="str">
            <v>M</v>
          </cell>
          <cell r="D21404">
            <v>21.59</v>
          </cell>
        </row>
        <row r="21405">
          <cell r="A21405" t="str">
            <v>I2454</v>
          </cell>
          <cell r="B21405" t="str">
            <v>TUBO CONCRETO POROSO D=30cm</v>
          </cell>
          <cell r="C21405" t="str">
            <v>M</v>
          </cell>
          <cell r="D21405">
            <v>29.9</v>
          </cell>
        </row>
        <row r="21406">
          <cell r="A21406" t="str">
            <v>I8677</v>
          </cell>
          <cell r="B21406" t="str">
            <v>TUBO CORRUGADO DUPLA PAREDE PEAD D=105,0cm</v>
          </cell>
          <cell r="C21406" t="str">
            <v>M</v>
          </cell>
          <cell r="D21406">
            <v>498.17</v>
          </cell>
        </row>
        <row r="21407">
          <cell r="A21407" t="str">
            <v>I8678</v>
          </cell>
          <cell r="B21407" t="str">
            <v>TUBO CORRUGADO DUPLA PAREDE PEAD D=120,0cm</v>
          </cell>
          <cell r="C21407" t="str">
            <v>M</v>
          </cell>
          <cell r="D21407">
            <v>633.67999999999995</v>
          </cell>
        </row>
        <row r="21408">
          <cell r="A21408" t="str">
            <v>I8672</v>
          </cell>
          <cell r="B21408" t="str">
            <v>TUBO CORRUGADO DUPLA PAREDE PEAD D=37,5cm</v>
          </cell>
          <cell r="C21408" t="str">
            <v>M</v>
          </cell>
          <cell r="D21408">
            <v>95.11</v>
          </cell>
        </row>
        <row r="21409">
          <cell r="A21409" t="str">
            <v>I8673</v>
          </cell>
          <cell r="B21409" t="str">
            <v>TUBO CORRUGADO DUPLA PAREDE PEAD D=45,0cm</v>
          </cell>
          <cell r="C21409" t="str">
            <v>M</v>
          </cell>
          <cell r="D21409">
            <v>132.25</v>
          </cell>
        </row>
        <row r="21410">
          <cell r="A21410" t="str">
            <v>I8674</v>
          </cell>
          <cell r="B21410" t="str">
            <v>TUBO CORRUGADO DUPLA PAREDE PEAD D=60,0cm</v>
          </cell>
          <cell r="C21410" t="str">
            <v>M</v>
          </cell>
          <cell r="D21410">
            <v>226.4</v>
          </cell>
        </row>
        <row r="21411">
          <cell r="A21411" t="str">
            <v>I8675</v>
          </cell>
          <cell r="B21411" t="str">
            <v>TUBO CORRUGADO DUPLA PAREDE PEAD D=75,0cm</v>
          </cell>
          <cell r="C21411" t="str">
            <v>M</v>
          </cell>
          <cell r="D21411">
            <v>316.99</v>
          </cell>
        </row>
        <row r="21412">
          <cell r="A21412" t="str">
            <v>I8676</v>
          </cell>
          <cell r="B21412" t="str">
            <v>TUBO CORRUGADO DUPLA PAREDE PEAD D=90,0cm</v>
          </cell>
          <cell r="C21412" t="str">
            <v>M</v>
          </cell>
          <cell r="D21412">
            <v>407.57</v>
          </cell>
        </row>
        <row r="21413">
          <cell r="A21413" t="str">
            <v>I7883</v>
          </cell>
          <cell r="B21413" t="str">
            <v>TUBO DE ACO CHAPA ASTM A36 1/2 COM PONTAS DN 1400mm</v>
          </cell>
          <cell r="C21413" t="str">
            <v>M</v>
          </cell>
          <cell r="D21413">
            <v>3725.38</v>
          </cell>
        </row>
        <row r="21414">
          <cell r="A21414" t="str">
            <v>I7884</v>
          </cell>
          <cell r="B21414" t="str">
            <v>TUBO DE ACO CHAPA ASTM A36 1/2 COM PONTAS DN 1600mm</v>
          </cell>
          <cell r="C21414" t="str">
            <v>M</v>
          </cell>
          <cell r="D21414">
            <v>4257.57</v>
          </cell>
        </row>
        <row r="21415">
          <cell r="A21415" t="str">
            <v>I7877</v>
          </cell>
          <cell r="B21415" t="str">
            <v>TUBO DE ACO CHAPA ASTM A36 1/4 COM PONTAS DN 600mm</v>
          </cell>
          <cell r="C21415" t="str">
            <v>M</v>
          </cell>
          <cell r="D21415">
            <v>798.32</v>
          </cell>
        </row>
        <row r="21416">
          <cell r="A21416" t="str">
            <v>I7878</v>
          </cell>
          <cell r="B21416" t="str">
            <v>TUBO DE ACO CHAPA ASTM A36 1/4 COM PONTAS DN 700mm</v>
          </cell>
          <cell r="C21416" t="str">
            <v>M</v>
          </cell>
          <cell r="D21416">
            <v>931.35</v>
          </cell>
        </row>
        <row r="21417">
          <cell r="A21417" t="str">
            <v>I7879</v>
          </cell>
          <cell r="B21417" t="str">
            <v>TUBO DE ACO CHAPA ASTM A36 1/4 COM PONTAS DN 800mm</v>
          </cell>
          <cell r="C21417" t="str">
            <v>M</v>
          </cell>
          <cell r="D21417">
            <v>1064.3699999999999</v>
          </cell>
        </row>
        <row r="21418">
          <cell r="A21418" t="str">
            <v>I7875</v>
          </cell>
          <cell r="B21418" t="str">
            <v>TUBO DE ACO CHAPA ASTM A36 3/16 COM PONTAS DN 400mm</v>
          </cell>
          <cell r="C21418" t="str">
            <v>M</v>
          </cell>
          <cell r="D21418">
            <v>398.14</v>
          </cell>
        </row>
        <row r="21419">
          <cell r="A21419" t="str">
            <v>I7876</v>
          </cell>
          <cell r="B21419" t="str">
            <v>TUBO DE ACO CHAPA ASTM A36 3/16 COM PONTAS DN 500mm</v>
          </cell>
          <cell r="C21419" t="str">
            <v>M</v>
          </cell>
          <cell r="D21419">
            <v>497.68</v>
          </cell>
        </row>
        <row r="21420">
          <cell r="A21420" t="str">
            <v>I7882</v>
          </cell>
          <cell r="B21420" t="str">
            <v>TUBO DE ACO CHAPA ASTM A36 3/8 COM PONTAS DN 1200mm</v>
          </cell>
          <cell r="C21420" t="str">
            <v>M</v>
          </cell>
          <cell r="D21420">
            <v>2716.26</v>
          </cell>
        </row>
        <row r="21421">
          <cell r="A21421" t="str">
            <v>I7881</v>
          </cell>
          <cell r="B21421" t="str">
            <v>TUBO DE ACO CHAPA ASTM A36 5/16 COM PONTAS DN 1000mm</v>
          </cell>
          <cell r="C21421" t="str">
            <v>M</v>
          </cell>
          <cell r="D21421">
            <v>1676.12</v>
          </cell>
        </row>
        <row r="21422">
          <cell r="A21422" t="str">
            <v>I7880</v>
          </cell>
          <cell r="B21422" t="str">
            <v>TUBO DE ACO CHAPA ASTM A36 5/16 COM PONTAS DN 900mm</v>
          </cell>
          <cell r="C21422" t="str">
            <v>M</v>
          </cell>
          <cell r="D21422">
            <v>1508.5</v>
          </cell>
        </row>
        <row r="21423">
          <cell r="A21423" t="str">
            <v>I6059</v>
          </cell>
          <cell r="B21423" t="str">
            <v>TUBO DE CONCRETO ARMADO CA1, D = 500MM</v>
          </cell>
          <cell r="C21423" t="str">
            <v>M</v>
          </cell>
          <cell r="D21423">
            <v>92.82</v>
          </cell>
        </row>
        <row r="21424">
          <cell r="A21424" t="str">
            <v>I6060</v>
          </cell>
          <cell r="B21424" t="str">
            <v>TUBO DE CONCRETO ARMADO CA2, D = 600 - L = 400MM</v>
          </cell>
          <cell r="C21424" t="str">
            <v>UN</v>
          </cell>
          <cell r="D21424">
            <v>36.520000000000003</v>
          </cell>
        </row>
        <row r="21425">
          <cell r="A21425" t="str">
            <v>I2190</v>
          </cell>
          <cell r="B21425" t="str">
            <v>TUBO DE LIGAÇÃO CROMADO COM CANOPLA</v>
          </cell>
          <cell r="C21425" t="str">
            <v>UN</v>
          </cell>
          <cell r="D21425">
            <v>17.7</v>
          </cell>
        </row>
        <row r="21426">
          <cell r="A21426" t="str">
            <v>I2191</v>
          </cell>
          <cell r="B21426" t="str">
            <v>TUBO DE LIGAÇÃO CROMADO COM CANOPLA 1/2' P/CHUV</v>
          </cell>
          <cell r="C21426" t="str">
            <v>UN</v>
          </cell>
          <cell r="D21426">
            <v>17.7</v>
          </cell>
        </row>
        <row r="21427">
          <cell r="A21427" t="str">
            <v>I6933</v>
          </cell>
          <cell r="B21427" t="str">
            <v>TUBO DE POLIETILENO PE 80 AZUL - 20 (NBR-8417)</v>
          </cell>
          <cell r="C21427" t="str">
            <v>M</v>
          </cell>
          <cell r="D21427">
            <v>2.76</v>
          </cell>
        </row>
        <row r="21428">
          <cell r="A21428" t="str">
            <v>I2961</v>
          </cell>
          <cell r="B21428" t="str">
            <v>TUBO DE POLIETILENO PE-5 20 (NBR-8417)</v>
          </cell>
          <cell r="C21428" t="str">
            <v>M</v>
          </cell>
          <cell r="D21428">
            <v>2.4900000000000002</v>
          </cell>
        </row>
        <row r="21429">
          <cell r="A21429" t="str">
            <v>I2962</v>
          </cell>
          <cell r="B21429" t="str">
            <v>TUBO DE POLIETILENO PE-5 32 (NBR-8417)</v>
          </cell>
          <cell r="C21429" t="str">
            <v>M</v>
          </cell>
          <cell r="D21429">
            <v>5.33</v>
          </cell>
        </row>
        <row r="21430">
          <cell r="A21430" t="str">
            <v>I2192</v>
          </cell>
          <cell r="B21430" t="str">
            <v>TUBO DE PVC DE 1 1/2' PARA DESCARGA</v>
          </cell>
          <cell r="C21430" t="str">
            <v>UN</v>
          </cell>
          <cell r="D21430">
            <v>5.9</v>
          </cell>
        </row>
        <row r="21431">
          <cell r="A21431" t="str">
            <v>I6706</v>
          </cell>
          <cell r="B21431" t="str">
            <v>TUBO DE PVC HELICOIDAL "RIB LOC" D=0,40m, INCLUSIVE ADESIVO E JUNTAS</v>
          </cell>
          <cell r="C21431" t="str">
            <v>M</v>
          </cell>
          <cell r="D21431">
            <v>147.52000000000001</v>
          </cell>
        </row>
        <row r="21432">
          <cell r="A21432" t="str">
            <v>I6707</v>
          </cell>
          <cell r="B21432" t="str">
            <v>TUBO DE PVC HELICOIDAL "RIB LOC" D=0,50m, INCLUSIVE ADESIVO E JUNTAS</v>
          </cell>
          <cell r="C21432" t="str">
            <v>M</v>
          </cell>
          <cell r="D21432">
            <v>224</v>
          </cell>
        </row>
        <row r="21433">
          <cell r="A21433" t="str">
            <v>I6708</v>
          </cell>
          <cell r="B21433" t="str">
            <v>TUBO DE PVC HELICOIDAL "RIB LOC" D=0,60m, INCLUSIVE ADESIVO E JUNTAS</v>
          </cell>
          <cell r="C21433" t="str">
            <v>M</v>
          </cell>
          <cell r="D21433">
            <v>285.52999999999997</v>
          </cell>
        </row>
        <row r="21434">
          <cell r="A21434" t="str">
            <v>I6709</v>
          </cell>
          <cell r="B21434" t="str">
            <v>TUBO DE PVC HELICOIDAL "RIB LOC" D=0,70m, INCLUSIVE ADESIVO E JUNTAS</v>
          </cell>
          <cell r="C21434" t="str">
            <v>M</v>
          </cell>
          <cell r="D21434">
            <v>460.61</v>
          </cell>
        </row>
        <row r="21435">
          <cell r="A21435" t="str">
            <v>I6710</v>
          </cell>
          <cell r="B21435" t="str">
            <v>TUBO DE PVC HELICOIDAL "RIB LOC" D=0,80m, INCLUSIVE ADESIVO E JUNTAS</v>
          </cell>
          <cell r="C21435" t="str">
            <v>M</v>
          </cell>
          <cell r="D21435">
            <v>491.72</v>
          </cell>
        </row>
        <row r="21436">
          <cell r="A21436" t="str">
            <v>I6711</v>
          </cell>
          <cell r="B21436" t="str">
            <v>TUBO DE PVC HELICOIDAL "RIB LOC" D=0,90m, INCLUSIVE ADESIVO E JUNTAS</v>
          </cell>
          <cell r="C21436" t="str">
            <v>M</v>
          </cell>
          <cell r="D21436">
            <v>865.48</v>
          </cell>
        </row>
        <row r="21437">
          <cell r="A21437" t="str">
            <v>I6712</v>
          </cell>
          <cell r="B21437" t="str">
            <v>TUBO DE PVC HELICOIDAL "RIB LOC" D=1,00m, INCLUSIVE ADESIVO E JUNTAS</v>
          </cell>
          <cell r="C21437" t="str">
            <v>M</v>
          </cell>
          <cell r="D21437">
            <v>961.88</v>
          </cell>
        </row>
        <row r="21438">
          <cell r="A21438" t="str">
            <v>I6713</v>
          </cell>
          <cell r="B21438" t="str">
            <v>TUBO DE PVC HELICOIDAL "RIB LOC" D=1,20m, INCLUSIVE ADESIVO E JUNTAS</v>
          </cell>
          <cell r="C21438" t="str">
            <v>M</v>
          </cell>
          <cell r="D21438">
            <v>1154.57</v>
          </cell>
        </row>
        <row r="21439">
          <cell r="A21439" t="str">
            <v>I8663</v>
          </cell>
          <cell r="B21439" t="str">
            <v>TUBO EDUTOR EM PVC DN 75MM</v>
          </cell>
          <cell r="C21439" t="str">
            <v>UN</v>
          </cell>
          <cell r="D21439">
            <v>110.6</v>
          </cell>
        </row>
        <row r="21440">
          <cell r="A21440" t="str">
            <v>I5779</v>
          </cell>
          <cell r="B21440" t="str">
            <v>TUBO EDUTOR PVC DN 40</v>
          </cell>
          <cell r="C21440" t="str">
            <v>M</v>
          </cell>
          <cell r="D21440">
            <v>17.36</v>
          </cell>
        </row>
        <row r="21441">
          <cell r="A21441" t="str">
            <v>I5780</v>
          </cell>
          <cell r="B21441" t="str">
            <v>TUBO EDUTOR PVC DN 50</v>
          </cell>
          <cell r="C21441" t="str">
            <v>M</v>
          </cell>
          <cell r="D21441">
            <v>21.76</v>
          </cell>
        </row>
        <row r="21442">
          <cell r="A21442" t="str">
            <v>I5781</v>
          </cell>
          <cell r="B21442" t="str">
            <v>TUBO EDUTOR PVC DN 65</v>
          </cell>
          <cell r="C21442" t="str">
            <v>M</v>
          </cell>
          <cell r="D21442">
            <v>63.95</v>
          </cell>
        </row>
        <row r="21443">
          <cell r="A21443" t="str">
            <v>I7064</v>
          </cell>
          <cell r="B21443" t="str">
            <v>TUBO FoFo C/ FLANGE E BOLSA JE DN 80 PN10 L=500</v>
          </cell>
          <cell r="C21443" t="str">
            <v>UN</v>
          </cell>
          <cell r="D21443">
            <v>350.22</v>
          </cell>
        </row>
        <row r="21444">
          <cell r="A21444" t="str">
            <v>I7065</v>
          </cell>
          <cell r="B21444" t="str">
            <v>TUBO FoFo C/ FLANGE E PONTA JE DN 80 PN10 L=500</v>
          </cell>
          <cell r="C21444" t="str">
            <v>UN</v>
          </cell>
          <cell r="D21444">
            <v>302.43</v>
          </cell>
        </row>
        <row r="21445">
          <cell r="A21445" t="str">
            <v>I3961</v>
          </cell>
          <cell r="B21445" t="str">
            <v>TUBO FoFo C/ FLANGES DN 100  PN10 - L=500</v>
          </cell>
          <cell r="C21445" t="str">
            <v>UN</v>
          </cell>
          <cell r="D21445">
            <v>282.3</v>
          </cell>
        </row>
        <row r="21446">
          <cell r="A21446" t="str">
            <v>I3960</v>
          </cell>
          <cell r="B21446" t="str">
            <v>TUBO FoFo C/ FLANGES DN 100  PN10- - L=250</v>
          </cell>
          <cell r="C21446" t="str">
            <v>UN</v>
          </cell>
          <cell r="D21446">
            <v>223.28</v>
          </cell>
        </row>
        <row r="21447">
          <cell r="A21447" t="str">
            <v>I4458</v>
          </cell>
          <cell r="B21447" t="str">
            <v>TUBO FoFo C/ FLANGES DN 100 PN10 - L=1000</v>
          </cell>
          <cell r="C21447" t="str">
            <v>UN</v>
          </cell>
          <cell r="D21447">
            <v>797.26</v>
          </cell>
        </row>
        <row r="21448">
          <cell r="A21448" t="str">
            <v>I4459</v>
          </cell>
          <cell r="B21448" t="str">
            <v>TUBO FoFo C/ FLANGES DN 100 PN10 - L=1500</v>
          </cell>
          <cell r="C21448" t="str">
            <v>UN</v>
          </cell>
          <cell r="D21448">
            <v>916.48</v>
          </cell>
        </row>
        <row r="21449">
          <cell r="A21449" t="str">
            <v>I4460</v>
          </cell>
          <cell r="B21449" t="str">
            <v>TUBO FoFo C/ FLANGES DN 100 PN10 - L=2000</v>
          </cell>
          <cell r="C21449" t="str">
            <v>UN</v>
          </cell>
          <cell r="D21449">
            <v>1042.3699999999999</v>
          </cell>
        </row>
        <row r="21450">
          <cell r="A21450" t="str">
            <v>I4461</v>
          </cell>
          <cell r="B21450" t="str">
            <v>TUBO FoFo C/ FLANGES DN 100 PN10 - L=2500</v>
          </cell>
          <cell r="C21450" t="str">
            <v>UN</v>
          </cell>
          <cell r="D21450">
            <v>1155.33</v>
          </cell>
        </row>
        <row r="21451">
          <cell r="A21451" t="str">
            <v>I4462</v>
          </cell>
          <cell r="B21451" t="str">
            <v>TUBO FoFo C/ FLANGES DN 100 PN10 - L=3000</v>
          </cell>
          <cell r="C21451" t="str">
            <v>UN</v>
          </cell>
          <cell r="D21451">
            <v>1281.0899999999999</v>
          </cell>
        </row>
        <row r="21452">
          <cell r="A21452" t="str">
            <v>I4463</v>
          </cell>
          <cell r="B21452" t="str">
            <v>TUBO FoFo C/ FLANGES DN 100 PN10 - L=3500</v>
          </cell>
          <cell r="C21452" t="str">
            <v>UN</v>
          </cell>
          <cell r="D21452">
            <v>1387.28</v>
          </cell>
        </row>
        <row r="21453">
          <cell r="A21453" t="str">
            <v>I4464</v>
          </cell>
          <cell r="B21453" t="str">
            <v>TUBO FoFo C/ FLANGES DN 100 PN10 - L=4000</v>
          </cell>
          <cell r="C21453" t="str">
            <v>UN</v>
          </cell>
          <cell r="D21453">
            <v>1505.83</v>
          </cell>
        </row>
        <row r="21454">
          <cell r="A21454" t="str">
            <v>I4465</v>
          </cell>
          <cell r="B21454" t="str">
            <v>TUBO FoFo C/ FLANGES DN 100 PN10 - L=4500</v>
          </cell>
          <cell r="C21454" t="str">
            <v>UN</v>
          </cell>
          <cell r="D21454">
            <v>1642.53</v>
          </cell>
        </row>
        <row r="21455">
          <cell r="A21455" t="str">
            <v>I4466</v>
          </cell>
          <cell r="B21455" t="str">
            <v>TUBO FoFo C/ FLANGES DN 100 PN10 - L=5000</v>
          </cell>
          <cell r="C21455" t="str">
            <v>UN</v>
          </cell>
          <cell r="D21455">
            <v>1762.43</v>
          </cell>
        </row>
        <row r="21456">
          <cell r="A21456" t="str">
            <v>I4467</v>
          </cell>
          <cell r="B21456" t="str">
            <v>TUBO FoFo C/ FLANGES DN 100 PN10 - L=5500</v>
          </cell>
          <cell r="C21456" t="str">
            <v>UN</v>
          </cell>
          <cell r="D21456">
            <v>1876.64</v>
          </cell>
        </row>
        <row r="21457">
          <cell r="A21457" t="str">
            <v>I4468</v>
          </cell>
          <cell r="B21457" t="str">
            <v>TUBO FoFo C/ FLANGES DN 100 PN10 - L=5800</v>
          </cell>
          <cell r="C21457" t="str">
            <v>UN</v>
          </cell>
          <cell r="D21457">
            <v>1959.13</v>
          </cell>
        </row>
        <row r="21458">
          <cell r="A21458" t="str">
            <v>I3987</v>
          </cell>
          <cell r="B21458" t="str">
            <v>TUBO FoFo C/ FLANGES DN 1000  PN10 - L=500</v>
          </cell>
          <cell r="C21458" t="str">
            <v>UN</v>
          </cell>
          <cell r="D21458">
            <v>8376.76</v>
          </cell>
        </row>
        <row r="21459">
          <cell r="A21459" t="str">
            <v>I4607</v>
          </cell>
          <cell r="B21459" t="str">
            <v>TUBO FoFo C/ FLANGES DN 1000 PN10 - L=1000</v>
          </cell>
          <cell r="C21459" t="str">
            <v>UN</v>
          </cell>
          <cell r="D21459">
            <v>29767.13</v>
          </cell>
        </row>
        <row r="21460">
          <cell r="A21460" t="str">
            <v>I4608</v>
          </cell>
          <cell r="B21460" t="str">
            <v>TUBO FoFo C/ FLANGES DN 1000 PN10 - L=1500</v>
          </cell>
          <cell r="C21460" t="str">
            <v>UN</v>
          </cell>
          <cell r="D21460">
            <v>32611.33</v>
          </cell>
        </row>
        <row r="21461">
          <cell r="A21461" t="str">
            <v>I4609</v>
          </cell>
          <cell r="B21461" t="str">
            <v>TUBO FoFo C/ FLANGES DN 1000 PN10 - L=2000</v>
          </cell>
          <cell r="C21461" t="str">
            <v>UN</v>
          </cell>
          <cell r="D21461">
            <v>35055.040000000001</v>
          </cell>
        </row>
        <row r="21462">
          <cell r="A21462" t="str">
            <v>I4610</v>
          </cell>
          <cell r="B21462" t="str">
            <v>TUBO FoFo C/ FLANGES DN 1000 PN10 - L=2500</v>
          </cell>
          <cell r="C21462" t="str">
            <v>UN</v>
          </cell>
          <cell r="D21462">
            <v>37720.629999999997</v>
          </cell>
        </row>
        <row r="21463">
          <cell r="A21463" t="str">
            <v>I4611</v>
          </cell>
          <cell r="B21463" t="str">
            <v>TUBO FoFo C/ FLANGES DN 1000 PN10 - L=3000</v>
          </cell>
          <cell r="C21463" t="str">
            <v>UN</v>
          </cell>
          <cell r="D21463">
            <v>40532.839999999997</v>
          </cell>
        </row>
        <row r="21464">
          <cell r="A21464" t="str">
            <v>I4612</v>
          </cell>
          <cell r="B21464" t="str">
            <v>TUBO FoFo C/ FLANGES DN 1000 PN10 - L=3500</v>
          </cell>
          <cell r="C21464" t="str">
            <v>UN</v>
          </cell>
          <cell r="D21464">
            <v>43119.44</v>
          </cell>
        </row>
        <row r="21465">
          <cell r="A21465" t="str">
            <v>I4613</v>
          </cell>
          <cell r="B21465" t="str">
            <v>TUBO FoFo C/ FLANGES DN 1000 PN10 - L=4000</v>
          </cell>
          <cell r="C21465" t="str">
            <v>UN</v>
          </cell>
          <cell r="D21465">
            <v>45443.06</v>
          </cell>
        </row>
        <row r="21466">
          <cell r="A21466" t="str">
            <v>I4614</v>
          </cell>
          <cell r="B21466" t="str">
            <v>TUBO FoFo C/ FLANGES DN 1000 PN10 - L=4500</v>
          </cell>
          <cell r="C21466" t="str">
            <v>UN</v>
          </cell>
          <cell r="D21466">
            <v>48362.47</v>
          </cell>
        </row>
        <row r="21467">
          <cell r="A21467" t="str">
            <v>I4615</v>
          </cell>
          <cell r="B21467" t="str">
            <v>TUBO FoFo C/ FLANGES DN 1000 PN10 - L=5000</v>
          </cell>
          <cell r="C21467" t="str">
            <v>UN</v>
          </cell>
          <cell r="D21467">
            <v>50327.199999999997</v>
          </cell>
        </row>
        <row r="21468">
          <cell r="A21468" t="str">
            <v>I4616</v>
          </cell>
          <cell r="B21468" t="str">
            <v>TUBO FoFo C/ FLANGES DN 1000 PN10 - L=5500</v>
          </cell>
          <cell r="C21468" t="str">
            <v>UN</v>
          </cell>
          <cell r="D21468">
            <v>53146.12</v>
          </cell>
        </row>
        <row r="21469">
          <cell r="A21469" t="str">
            <v>I4617</v>
          </cell>
          <cell r="B21469" t="str">
            <v>TUBO FoFo C/ FLANGES DN 1000 PN10 - L=6000</v>
          </cell>
          <cell r="C21469" t="str">
            <v>UN</v>
          </cell>
          <cell r="D21469">
            <v>55694.87</v>
          </cell>
        </row>
        <row r="21470">
          <cell r="A21470" t="str">
            <v>I4618</v>
          </cell>
          <cell r="B21470" t="str">
            <v>TUBO FoFo C/ FLANGES DN 1000 PN10 - L=6500</v>
          </cell>
          <cell r="C21470" t="str">
            <v>UN</v>
          </cell>
          <cell r="D21470">
            <v>58431.040000000001</v>
          </cell>
        </row>
        <row r="21471">
          <cell r="A21471" t="str">
            <v>I4619</v>
          </cell>
          <cell r="B21471" t="str">
            <v>TUBO FoFo C/ FLANGES DN 1000 PN10 - L=6800</v>
          </cell>
          <cell r="C21471" t="str">
            <v>UN</v>
          </cell>
          <cell r="D21471">
            <v>60082.9</v>
          </cell>
        </row>
        <row r="21472">
          <cell r="A21472" t="str">
            <v>I3988</v>
          </cell>
          <cell r="B21472" t="str">
            <v>TUBO FoFo C/ FLANGES DN 1200  PN10 - L=250</v>
          </cell>
          <cell r="C21472" t="str">
            <v>UN</v>
          </cell>
          <cell r="D21472">
            <v>8541.61</v>
          </cell>
        </row>
        <row r="21473">
          <cell r="A21473" t="str">
            <v>I3989</v>
          </cell>
          <cell r="B21473" t="str">
            <v>TUBO FoFo C/ FLANGES DN 1200  PN10 - L=500</v>
          </cell>
          <cell r="C21473" t="str">
            <v>UN</v>
          </cell>
          <cell r="D21473">
            <v>14499.49</v>
          </cell>
        </row>
        <row r="21474">
          <cell r="A21474" t="str">
            <v>I4620</v>
          </cell>
          <cell r="B21474" t="str">
            <v>TUBO FoFo C/ FLANGES DN 1200 PN10 - L=1000</v>
          </cell>
          <cell r="C21474" t="str">
            <v>UN</v>
          </cell>
          <cell r="D21474">
            <v>44718.03</v>
          </cell>
        </row>
        <row r="21475">
          <cell r="A21475" t="str">
            <v>I4621</v>
          </cell>
          <cell r="B21475" t="str">
            <v>TUBO FoFo C/ FLANGES DN 1200 PN10 - L=1500</v>
          </cell>
          <cell r="C21475" t="str">
            <v>UN</v>
          </cell>
          <cell r="D21475">
            <v>47873.49</v>
          </cell>
        </row>
        <row r="21476">
          <cell r="A21476" t="str">
            <v>I4622</v>
          </cell>
          <cell r="B21476" t="str">
            <v>TUBO FoFo C/ FLANGES DN 1200 PN10 - L=2000</v>
          </cell>
          <cell r="C21476" t="str">
            <v>UN</v>
          </cell>
          <cell r="D21476">
            <v>50798.58</v>
          </cell>
        </row>
        <row r="21477">
          <cell r="A21477" t="str">
            <v>I4623</v>
          </cell>
          <cell r="B21477" t="str">
            <v>TUBO FoFo C/ FLANGES DN 1200 PN10 - L=2500</v>
          </cell>
          <cell r="C21477" t="str">
            <v>UN</v>
          </cell>
          <cell r="D21477">
            <v>53356.75</v>
          </cell>
        </row>
        <row r="21478">
          <cell r="A21478" t="str">
            <v>I4624</v>
          </cell>
          <cell r="B21478" t="str">
            <v>TUBO FoFo C/ FLANGES DN 1200 PN10 - L=3000</v>
          </cell>
          <cell r="C21478" t="str">
            <v>UN</v>
          </cell>
          <cell r="D21478">
            <v>56758.2</v>
          </cell>
        </row>
        <row r="21479">
          <cell r="A21479" t="str">
            <v>I4625</v>
          </cell>
          <cell r="B21479" t="str">
            <v>TUBO FoFo C/ FLANGES DN 1200 PN10 - L=3500</v>
          </cell>
          <cell r="C21479" t="str">
            <v>UN</v>
          </cell>
          <cell r="D21479">
            <v>58686.1</v>
          </cell>
        </row>
        <row r="21480">
          <cell r="A21480" t="str">
            <v>I4626</v>
          </cell>
          <cell r="B21480" t="str">
            <v>TUBO FoFo C/ FLANGES DN 1200 PN10 - L=4000</v>
          </cell>
          <cell r="C21480" t="str">
            <v>UN</v>
          </cell>
          <cell r="D21480">
            <v>62211.3</v>
          </cell>
        </row>
        <row r="21481">
          <cell r="A21481" t="str">
            <v>I4627</v>
          </cell>
          <cell r="B21481" t="str">
            <v>TUBO FoFo C/ FLANGES DN 1200 PN10 - L=4500</v>
          </cell>
          <cell r="C21481" t="str">
            <v>UN</v>
          </cell>
          <cell r="D21481">
            <v>64454.89</v>
          </cell>
        </row>
        <row r="21482">
          <cell r="A21482" t="str">
            <v>I4628</v>
          </cell>
          <cell r="B21482" t="str">
            <v>TUBO FoFo C/ FLANGES DN 1200 PN10 - L=5000</v>
          </cell>
          <cell r="C21482" t="str">
            <v>UN</v>
          </cell>
          <cell r="D21482">
            <v>67995.100000000006</v>
          </cell>
        </row>
        <row r="21483">
          <cell r="A21483" t="str">
            <v>I4629</v>
          </cell>
          <cell r="B21483" t="str">
            <v>TUBO FoFo C/ FLANGES DN 1200 PN10 - L=5500</v>
          </cell>
          <cell r="C21483" t="str">
            <v>UN</v>
          </cell>
          <cell r="D21483">
            <v>70787.89</v>
          </cell>
        </row>
        <row r="21484">
          <cell r="A21484" t="str">
            <v>I4630</v>
          </cell>
          <cell r="B21484" t="str">
            <v>TUBO FoFo C/ FLANGES DN 1200 PN10 - L=6000</v>
          </cell>
          <cell r="C21484" t="str">
            <v>UN</v>
          </cell>
          <cell r="D21484">
            <v>73701.679999999993</v>
          </cell>
        </row>
        <row r="21485">
          <cell r="A21485" t="str">
            <v>I4631</v>
          </cell>
          <cell r="B21485" t="str">
            <v>TUBO FoFo C/ FLANGES DN 1200 PN10 - L=6500</v>
          </cell>
          <cell r="C21485" t="str">
            <v>UN</v>
          </cell>
          <cell r="D21485">
            <v>76017.039999999994</v>
          </cell>
        </row>
        <row r="21486">
          <cell r="A21486" t="str">
            <v>I4632</v>
          </cell>
          <cell r="B21486" t="str">
            <v>TUBO FoFo C/ FLANGES DN 1200 PN10 - L=6800</v>
          </cell>
          <cell r="C21486" t="str">
            <v>UN</v>
          </cell>
          <cell r="D21486">
            <v>77891.179999999993</v>
          </cell>
        </row>
        <row r="21487">
          <cell r="A21487" t="str">
            <v>I3963</v>
          </cell>
          <cell r="B21487" t="str">
            <v>TUBO FoFo C/ FLANGES DN 150  PN10 - L=500</v>
          </cell>
          <cell r="C21487" t="str">
            <v>UN</v>
          </cell>
          <cell r="D21487">
            <v>783.34</v>
          </cell>
        </row>
        <row r="21488">
          <cell r="A21488" t="str">
            <v>I4469</v>
          </cell>
          <cell r="B21488" t="str">
            <v>TUBO FoFo C/ FLANGES DN 150 PN10 - L=1000</v>
          </cell>
          <cell r="C21488" t="str">
            <v>UN</v>
          </cell>
          <cell r="D21488">
            <v>1055.73</v>
          </cell>
        </row>
        <row r="21489">
          <cell r="A21489" t="str">
            <v>I4470</v>
          </cell>
          <cell r="B21489" t="str">
            <v>TUBO FoFo C/ FLANGES DN 150 PN10 - L=1500</v>
          </cell>
          <cell r="C21489" t="str">
            <v>UN</v>
          </cell>
          <cell r="D21489">
            <v>1206.1199999999999</v>
          </cell>
        </row>
        <row r="21490">
          <cell r="A21490" t="str">
            <v>I4471</v>
          </cell>
          <cell r="B21490" t="str">
            <v>TUBO FoFo C/ FLANGES DN 150 PN10 - L=2000</v>
          </cell>
          <cell r="C21490" t="str">
            <v>UN</v>
          </cell>
          <cell r="D21490">
            <v>1374.57</v>
          </cell>
        </row>
        <row r="21491">
          <cell r="A21491" t="str">
            <v>I3962</v>
          </cell>
          <cell r="B21491" t="str">
            <v>TUBO FoFo C/ FLANGES DN 150 PN10 - L=250</v>
          </cell>
          <cell r="C21491" t="str">
            <v>UN</v>
          </cell>
          <cell r="D21491">
            <v>311.04000000000002</v>
          </cell>
        </row>
        <row r="21492">
          <cell r="A21492" t="str">
            <v>I4472</v>
          </cell>
          <cell r="B21492" t="str">
            <v>TUBO FoFo C/ FLANGES DN 150 PN10 - L=2500</v>
          </cell>
          <cell r="C21492" t="str">
            <v>UN</v>
          </cell>
          <cell r="D21492">
            <v>1534.42</v>
          </cell>
        </row>
        <row r="21493">
          <cell r="A21493" t="str">
            <v>I4473</v>
          </cell>
          <cell r="B21493" t="str">
            <v>TUBO FoFo C/ FLANGES DN 150 PN10 - L=3000</v>
          </cell>
          <cell r="C21493" t="str">
            <v>UN</v>
          </cell>
          <cell r="D21493">
            <v>1689.26</v>
          </cell>
        </row>
        <row r="21494">
          <cell r="A21494" t="str">
            <v>I4474</v>
          </cell>
          <cell r="B21494" t="str">
            <v>TUBO FoFo C/ FLANGES DN 150 PN10 - L=3500</v>
          </cell>
          <cell r="C21494" t="str">
            <v>UN</v>
          </cell>
          <cell r="D21494">
            <v>1864.35</v>
          </cell>
        </row>
        <row r="21495">
          <cell r="A21495" t="str">
            <v>I4475</v>
          </cell>
          <cell r="B21495" t="str">
            <v>TUBO FoFo C/ FLANGES DN 150 PN10 - L=4000</v>
          </cell>
          <cell r="C21495" t="str">
            <v>UN</v>
          </cell>
          <cell r="D21495">
            <v>2029.57</v>
          </cell>
        </row>
        <row r="21496">
          <cell r="A21496" t="str">
            <v>I4476</v>
          </cell>
          <cell r="B21496" t="str">
            <v>TUBO FoFo C/ FLANGES DN 150 PN10 - L=4500</v>
          </cell>
          <cell r="C21496" t="str">
            <v>UN</v>
          </cell>
          <cell r="D21496">
            <v>2874.53</v>
          </cell>
        </row>
        <row r="21497">
          <cell r="A21497" t="str">
            <v>I4477</v>
          </cell>
          <cell r="B21497" t="str">
            <v>TUBO FoFo C/ FLANGES DN 150 PN10 - L=5000</v>
          </cell>
          <cell r="C21497" t="str">
            <v>UN</v>
          </cell>
          <cell r="D21497">
            <v>2337.25</v>
          </cell>
        </row>
        <row r="21498">
          <cell r="A21498" t="str">
            <v>I4478</v>
          </cell>
          <cell r="B21498" t="str">
            <v>TUBO FoFo C/ FLANGES DN 150 PN10 - L=5500</v>
          </cell>
          <cell r="C21498" t="str">
            <v>UN</v>
          </cell>
          <cell r="D21498">
            <v>2509.4</v>
          </cell>
        </row>
        <row r="21499">
          <cell r="A21499" t="str">
            <v>I4479</v>
          </cell>
          <cell r="B21499" t="str">
            <v>TUBO FoFo C/ FLANGES DN 150 PN10 - L=5800</v>
          </cell>
          <cell r="C21499" t="str">
            <v>UN</v>
          </cell>
          <cell r="D21499">
            <v>2621.87</v>
          </cell>
        </row>
        <row r="21500">
          <cell r="A21500" t="str">
            <v>I3964</v>
          </cell>
          <cell r="B21500" t="str">
            <v>TUBO FoFo C/ FLANGES DN 200  PN10 - L=250</v>
          </cell>
          <cell r="C21500" t="str">
            <v>UN</v>
          </cell>
          <cell r="D21500">
            <v>566.37</v>
          </cell>
        </row>
        <row r="21501">
          <cell r="A21501" t="str">
            <v>I3965</v>
          </cell>
          <cell r="B21501" t="str">
            <v>TUBO FoFo C/ FLANGES DN 200  PN10 - L=500</v>
          </cell>
          <cell r="C21501" t="str">
            <v>UN</v>
          </cell>
          <cell r="D21501">
            <v>756.69</v>
          </cell>
        </row>
        <row r="21502">
          <cell r="A21502" t="str">
            <v>I4480</v>
          </cell>
          <cell r="B21502" t="str">
            <v>TUBO FoFo C/ FLANGES DN 200 PN10 - L=1000</v>
          </cell>
          <cell r="C21502" t="str">
            <v>UN</v>
          </cell>
          <cell r="D21502">
            <v>1300.8800000000001</v>
          </cell>
        </row>
        <row r="21503">
          <cell r="A21503" t="str">
            <v>I4481</v>
          </cell>
          <cell r="B21503" t="str">
            <v>TUBO FoFo C/ FLANGES DN 200 PN10 - L=1500</v>
          </cell>
          <cell r="C21503" t="str">
            <v>UN</v>
          </cell>
          <cell r="D21503">
            <v>1501.13</v>
          </cell>
        </row>
        <row r="21504">
          <cell r="A21504" t="str">
            <v>I4482</v>
          </cell>
          <cell r="B21504" t="str">
            <v>TUBO FoFo C/ FLANGES DN 200 PN10 - L=2000</v>
          </cell>
          <cell r="C21504" t="str">
            <v>UN</v>
          </cell>
          <cell r="D21504">
            <v>1714.28</v>
          </cell>
        </row>
        <row r="21505">
          <cell r="A21505" t="str">
            <v>I4483</v>
          </cell>
          <cell r="B21505" t="str">
            <v>TUBO FoFo C/ FLANGES DN 200 PN10 - L=2500</v>
          </cell>
          <cell r="C21505" t="str">
            <v>UN</v>
          </cell>
          <cell r="D21505">
            <v>1929.39</v>
          </cell>
        </row>
        <row r="21506">
          <cell r="A21506" t="str">
            <v>I4484</v>
          </cell>
          <cell r="B21506" t="str">
            <v>TUBO FoFo C/ FLANGES DN 200 PN10 - L=3000</v>
          </cell>
          <cell r="C21506" t="str">
            <v>UN</v>
          </cell>
          <cell r="D21506">
            <v>2144.8000000000002</v>
          </cell>
        </row>
        <row r="21507">
          <cell r="A21507" t="str">
            <v>I4485</v>
          </cell>
          <cell r="B21507" t="str">
            <v>TUBO FoFo C/ FLANGES DN 200 PN10 - L=3500</v>
          </cell>
          <cell r="C21507" t="str">
            <v>UN</v>
          </cell>
          <cell r="D21507">
            <v>2351.34</v>
          </cell>
        </row>
        <row r="21508">
          <cell r="A21508" t="str">
            <v>I4486</v>
          </cell>
          <cell r="B21508" t="str">
            <v>TUBO FoFo C/ FLANGES DN 200 PN10 - L=4000</v>
          </cell>
          <cell r="C21508" t="str">
            <v>UN</v>
          </cell>
          <cell r="D21508">
            <v>2540.2399999999998</v>
          </cell>
        </row>
        <row r="21509">
          <cell r="A21509" t="str">
            <v>I4487</v>
          </cell>
          <cell r="B21509" t="str">
            <v>TUBO FoFo C/ FLANGES DN 200 PN10 - L=4500</v>
          </cell>
          <cell r="C21509" t="str">
            <v>UN</v>
          </cell>
          <cell r="D21509">
            <v>2785.43</v>
          </cell>
        </row>
        <row r="21510">
          <cell r="A21510" t="str">
            <v>I4488</v>
          </cell>
          <cell r="B21510" t="str">
            <v>TUBO FoFo C/ FLANGES DN 200 PN10 - L=5000</v>
          </cell>
          <cell r="C21510" t="str">
            <v>UN</v>
          </cell>
          <cell r="D21510">
            <v>2974.46</v>
          </cell>
        </row>
        <row r="21511">
          <cell r="A21511" t="str">
            <v>I4489</v>
          </cell>
          <cell r="B21511" t="str">
            <v>TUBO FoFo C/ FLANGES DN 200 PN10 - L=5500</v>
          </cell>
          <cell r="C21511" t="str">
            <v>UN</v>
          </cell>
          <cell r="D21511">
            <v>3197.02</v>
          </cell>
        </row>
        <row r="21512">
          <cell r="A21512" t="str">
            <v>I4490</v>
          </cell>
          <cell r="B21512" t="str">
            <v>TUBO FoFo C/ FLANGES DN 200 PN10 - L=5800</v>
          </cell>
          <cell r="C21512" t="str">
            <v>UN</v>
          </cell>
          <cell r="D21512">
            <v>3310.09</v>
          </cell>
        </row>
        <row r="21513">
          <cell r="A21513" t="str">
            <v>I3966</v>
          </cell>
          <cell r="B21513" t="str">
            <v>TUBO FoFo C/ FLANGES DN 250  PN10 - L=250</v>
          </cell>
          <cell r="C21513" t="str">
            <v>UN</v>
          </cell>
          <cell r="D21513">
            <v>435.04</v>
          </cell>
        </row>
        <row r="21514">
          <cell r="A21514" t="str">
            <v>I3967</v>
          </cell>
          <cell r="B21514" t="str">
            <v>TUBO FoFo C/ FLANGES DN 250  PN10 - L=500</v>
          </cell>
          <cell r="C21514" t="str">
            <v>UN</v>
          </cell>
          <cell r="D21514">
            <v>550.79999999999995</v>
          </cell>
        </row>
        <row r="21515">
          <cell r="A21515" t="str">
            <v>I4491</v>
          </cell>
          <cell r="B21515" t="str">
            <v>TUBO FoFo C/ FLANGES DN 250 PN10 - L=1000</v>
          </cell>
          <cell r="C21515" t="str">
            <v>UN</v>
          </cell>
          <cell r="D21515">
            <v>1709.09</v>
          </cell>
        </row>
        <row r="21516">
          <cell r="A21516" t="str">
            <v>I4492</v>
          </cell>
          <cell r="B21516" t="str">
            <v>TUBO FoFo C/ FLANGES DN 250 PN10 - L=1500</v>
          </cell>
          <cell r="C21516" t="str">
            <v>UN</v>
          </cell>
          <cell r="D21516">
            <v>1981.32</v>
          </cell>
        </row>
        <row r="21517">
          <cell r="A21517" t="str">
            <v>I4493</v>
          </cell>
          <cell r="B21517" t="str">
            <v>TUBO FoFo C/ FLANGES DN 250 PN10 - L=2000</v>
          </cell>
          <cell r="C21517" t="str">
            <v>UN</v>
          </cell>
          <cell r="D21517">
            <v>2268.9499999999998</v>
          </cell>
        </row>
        <row r="21518">
          <cell r="A21518" t="str">
            <v>I4494</v>
          </cell>
          <cell r="B21518" t="str">
            <v>TUBO FoFo C/ FLANGES DN 250 PN10 - L=2500</v>
          </cell>
          <cell r="C21518" t="str">
            <v>UN</v>
          </cell>
          <cell r="D21518">
            <v>2535.17</v>
          </cell>
        </row>
        <row r="21519">
          <cell r="A21519" t="str">
            <v>I4495</v>
          </cell>
          <cell r="B21519" t="str">
            <v>TUBO FoFo C/ FLANGES DN 250 PN10 - L=3000</v>
          </cell>
          <cell r="C21519" t="str">
            <v>UN</v>
          </cell>
          <cell r="D21519">
            <v>2817.8</v>
          </cell>
        </row>
        <row r="21520">
          <cell r="A21520" t="str">
            <v>I4496</v>
          </cell>
          <cell r="B21520" t="str">
            <v>TUBO FoFo C/ FLANGES DN 250 PN10 - L=3500</v>
          </cell>
          <cell r="C21520" t="str">
            <v>UN</v>
          </cell>
          <cell r="D21520">
            <v>3107.64</v>
          </cell>
        </row>
        <row r="21521">
          <cell r="A21521" t="str">
            <v>I4497</v>
          </cell>
          <cell r="B21521" t="str">
            <v>TUBO FoFo C/ FLANGES DN 250 PN10 - L=4000</v>
          </cell>
          <cell r="C21521" t="str">
            <v>UN</v>
          </cell>
          <cell r="D21521">
            <v>3387.07</v>
          </cell>
        </row>
        <row r="21522">
          <cell r="A21522" t="str">
            <v>I4498</v>
          </cell>
          <cell r="B21522" t="str">
            <v>TUBO FoFo C/ FLANGES DN 250 PN10 - L=4500</v>
          </cell>
          <cell r="C21522" t="str">
            <v>UN</v>
          </cell>
          <cell r="D21522">
            <v>3658.38</v>
          </cell>
        </row>
        <row r="21523">
          <cell r="A21523" t="str">
            <v>I4499</v>
          </cell>
          <cell r="B21523" t="str">
            <v>TUBO FoFo C/ FLANGES DN 250 PN10 - L=5000</v>
          </cell>
          <cell r="C21523" t="str">
            <v>UN</v>
          </cell>
          <cell r="D21523">
            <v>3954.86</v>
          </cell>
        </row>
        <row r="21524">
          <cell r="A21524" t="str">
            <v>I4500</v>
          </cell>
          <cell r="B21524" t="str">
            <v>TUBO FoFo C/ FLANGES DN 250 PN10 - L=5500</v>
          </cell>
          <cell r="C21524" t="str">
            <v>UN</v>
          </cell>
          <cell r="D21524">
            <v>4240.26</v>
          </cell>
        </row>
        <row r="21525">
          <cell r="A21525" t="str">
            <v>I4501</v>
          </cell>
          <cell r="B21525" t="str">
            <v>TUBO FoFo C/ FLANGES DN 250 PN10 - L=5800</v>
          </cell>
          <cell r="C21525" t="str">
            <v>UN</v>
          </cell>
          <cell r="D21525">
            <v>4437.84</v>
          </cell>
        </row>
        <row r="21526">
          <cell r="A21526" t="str">
            <v>I3968</v>
          </cell>
          <cell r="B21526" t="str">
            <v>TUBO FoFo C/ FLANGES DN 300  PN10 - L=250</v>
          </cell>
          <cell r="C21526" t="str">
            <v>UN</v>
          </cell>
          <cell r="D21526">
            <v>1010.6</v>
          </cell>
        </row>
        <row r="21527">
          <cell r="A21527" t="str">
            <v>I3969</v>
          </cell>
          <cell r="B21527" t="str">
            <v>TUBO FoFo C/ FLANGES DN 300  PN10 - L=500</v>
          </cell>
          <cell r="C21527" t="str">
            <v>UN</v>
          </cell>
          <cell r="D21527">
            <v>1310.6199999999999</v>
          </cell>
        </row>
        <row r="21528">
          <cell r="A21528" t="str">
            <v>I4502</v>
          </cell>
          <cell r="B21528" t="str">
            <v>TUBO FoFo C/ FLANGES DN 300 PN10 - L=1000</v>
          </cell>
          <cell r="C21528" t="str">
            <v>UN</v>
          </cell>
          <cell r="D21528">
            <v>2075.1</v>
          </cell>
        </row>
        <row r="21529">
          <cell r="A21529" t="str">
            <v>I4503</v>
          </cell>
          <cell r="B21529" t="str">
            <v>TUBO FoFo C/ FLANGES DN 300 PN10 - L=1500</v>
          </cell>
          <cell r="C21529" t="str">
            <v>UN</v>
          </cell>
          <cell r="D21529">
            <v>2395.9699999999998</v>
          </cell>
        </row>
        <row r="21530">
          <cell r="A21530" t="str">
            <v>I4504</v>
          </cell>
          <cell r="B21530" t="str">
            <v>TUBO FoFo C/ FLANGES DN 300 PN10 - L=2000</v>
          </cell>
          <cell r="C21530" t="str">
            <v>UN</v>
          </cell>
          <cell r="D21530">
            <v>2762.4</v>
          </cell>
        </row>
        <row r="21531">
          <cell r="A21531" t="str">
            <v>I4505</v>
          </cell>
          <cell r="B21531" t="str">
            <v>TUBO FoFo C/ FLANGES DN 300 PN10 - L=2500</v>
          </cell>
          <cell r="C21531" t="str">
            <v>UN</v>
          </cell>
          <cell r="D21531">
            <v>3117.74</v>
          </cell>
        </row>
        <row r="21532">
          <cell r="A21532" t="str">
            <v>I4506</v>
          </cell>
          <cell r="B21532" t="str">
            <v>TUBO FoFo C/ FLANGES DN 300 PN10 - L=3000</v>
          </cell>
          <cell r="C21532" t="str">
            <v>UN</v>
          </cell>
          <cell r="D21532">
            <v>3449.44</v>
          </cell>
        </row>
        <row r="21533">
          <cell r="A21533" t="str">
            <v>I4507</v>
          </cell>
          <cell r="B21533" t="str">
            <v>TUBO FoFo C/ FLANGES DN 300 PN10 - L=3500</v>
          </cell>
          <cell r="C21533" t="str">
            <v>UN</v>
          </cell>
          <cell r="D21533">
            <v>3799.18</v>
          </cell>
        </row>
        <row r="21534">
          <cell r="A21534" t="str">
            <v>I4508</v>
          </cell>
          <cell r="B21534" t="str">
            <v>TUBO FoFo C/ FLANGES DN 300 PN10 - L=4000</v>
          </cell>
          <cell r="C21534" t="str">
            <v>UN</v>
          </cell>
          <cell r="D21534">
            <v>4131.8100000000004</v>
          </cell>
        </row>
        <row r="21535">
          <cell r="A21535" t="str">
            <v>I4509</v>
          </cell>
          <cell r="B21535" t="str">
            <v>TUBO FoFo C/ FLANGES DN 300 PN10 - L=4500</v>
          </cell>
          <cell r="C21535" t="str">
            <v>UN</v>
          </cell>
          <cell r="D21535">
            <v>4487.43</v>
          </cell>
        </row>
        <row r="21536">
          <cell r="A21536" t="str">
            <v>I4510</v>
          </cell>
          <cell r="B21536" t="str">
            <v>TUBO FoFo C/ FLANGES DN 300 PN10 - L=5000</v>
          </cell>
          <cell r="C21536" t="str">
            <v>UN</v>
          </cell>
          <cell r="D21536">
            <v>4794.7</v>
          </cell>
        </row>
        <row r="21537">
          <cell r="A21537" t="str">
            <v>I4511</v>
          </cell>
          <cell r="B21537" t="str">
            <v>TUBO FoFo C/ FLANGES DN 300 PN10 - L=5500</v>
          </cell>
          <cell r="C21537" t="str">
            <v>UN</v>
          </cell>
          <cell r="D21537">
            <v>5103.25</v>
          </cell>
        </row>
        <row r="21538">
          <cell r="A21538" t="str">
            <v>I4512</v>
          </cell>
          <cell r="B21538" t="str">
            <v>TUBO FoFo C/ FLANGES DN 300 PN10 - L=5800</v>
          </cell>
          <cell r="C21538" t="str">
            <v>UN</v>
          </cell>
          <cell r="D21538">
            <v>5364.66</v>
          </cell>
        </row>
        <row r="21539">
          <cell r="A21539" t="str">
            <v>I3970</v>
          </cell>
          <cell r="B21539" t="str">
            <v>TUBO FoFo C/ FLANGES DN 350  PN10 - L=250</v>
          </cell>
          <cell r="C21539" t="str">
            <v>UN</v>
          </cell>
          <cell r="D21539">
            <v>1238.3800000000001</v>
          </cell>
        </row>
        <row r="21540">
          <cell r="A21540" t="str">
            <v>I3971</v>
          </cell>
          <cell r="B21540" t="str">
            <v>TUBO FoFo C/ FLANGES DN 350  PN10 - L=500</v>
          </cell>
          <cell r="C21540" t="str">
            <v>UN</v>
          </cell>
          <cell r="D21540">
            <v>2092.1799999999998</v>
          </cell>
        </row>
        <row r="21541">
          <cell r="A21541" t="str">
            <v>I4513</v>
          </cell>
          <cell r="B21541" t="str">
            <v>TUBO FoFo C/ FLANGES DN 350 PN10 - L=1000</v>
          </cell>
          <cell r="C21541" t="str">
            <v>UN</v>
          </cell>
          <cell r="D21541">
            <v>2651.44</v>
          </cell>
        </row>
        <row r="21542">
          <cell r="A21542" t="str">
            <v>I4514</v>
          </cell>
          <cell r="B21542" t="str">
            <v>TUBO FoFo C/ FLANGES DN 350 PN10 - L=1500</v>
          </cell>
          <cell r="C21542" t="str">
            <v>UN</v>
          </cell>
          <cell r="D21542">
            <v>3026.57</v>
          </cell>
        </row>
        <row r="21543">
          <cell r="A21543" t="str">
            <v>I4515</v>
          </cell>
          <cell r="B21543" t="str">
            <v>TUBO FoFo C/ FLANGES DN 350 PN10 - L=2000</v>
          </cell>
          <cell r="C21543" t="str">
            <v>UN</v>
          </cell>
          <cell r="D21543">
            <v>3458.59</v>
          </cell>
        </row>
        <row r="21544">
          <cell r="A21544" t="str">
            <v>I4516</v>
          </cell>
          <cell r="B21544" t="str">
            <v>TUBO FoFo C/ FLANGES DN 350 PN10 - L=2500</v>
          </cell>
          <cell r="C21544" t="str">
            <v>UN</v>
          </cell>
          <cell r="D21544">
            <v>3871.47</v>
          </cell>
        </row>
        <row r="21545">
          <cell r="A21545" t="str">
            <v>I4517</v>
          </cell>
          <cell r="B21545" t="str">
            <v>TUBO FoFo C/ FLANGES DN 350 PN10 - L=3000</v>
          </cell>
          <cell r="C21545" t="str">
            <v>UN</v>
          </cell>
          <cell r="D21545">
            <v>4260.33</v>
          </cell>
        </row>
        <row r="21546">
          <cell r="A21546" t="str">
            <v>I4518</v>
          </cell>
          <cell r="B21546" t="str">
            <v>TUBO FoFo C/ FLANGES DN 350 PN10 - L=3500</v>
          </cell>
          <cell r="C21546" t="str">
            <v>UN</v>
          </cell>
          <cell r="D21546">
            <v>4656.9399999999996</v>
          </cell>
        </row>
        <row r="21547">
          <cell r="A21547" t="str">
            <v>I4519</v>
          </cell>
          <cell r="B21547" t="str">
            <v>TUBO FoFo C/ FLANGES DN 350 PN10 - L=4000</v>
          </cell>
          <cell r="C21547" t="str">
            <v>UN</v>
          </cell>
          <cell r="D21547">
            <v>5097.32</v>
          </cell>
        </row>
        <row r="21548">
          <cell r="A21548" t="str">
            <v>I4520</v>
          </cell>
          <cell r="B21548" t="str">
            <v>TUBO FoFo C/ FLANGES DN 350 PN10 - L=4500</v>
          </cell>
          <cell r="C21548" t="str">
            <v>UN</v>
          </cell>
          <cell r="D21548">
            <v>5456.26</v>
          </cell>
        </row>
        <row r="21549">
          <cell r="A21549" t="str">
            <v>I4521</v>
          </cell>
          <cell r="B21549" t="str">
            <v>TUBO FoFo C/ FLANGES DN 350 PN10 - L=5000</v>
          </cell>
          <cell r="C21549" t="str">
            <v>UN</v>
          </cell>
          <cell r="D21549">
            <v>5899.28</v>
          </cell>
        </row>
        <row r="21550">
          <cell r="A21550" t="str">
            <v>I4522</v>
          </cell>
          <cell r="B21550" t="str">
            <v>TUBO FoFo C/ FLANGES DN 350 PN10 - L=5500</v>
          </cell>
          <cell r="C21550" t="str">
            <v>UN</v>
          </cell>
          <cell r="D21550">
            <v>6328.83</v>
          </cell>
        </row>
        <row r="21551">
          <cell r="A21551" t="str">
            <v>I4523</v>
          </cell>
          <cell r="B21551" t="str">
            <v>TUBO FoFo C/ FLANGES DN 350 PN10 - L=5800</v>
          </cell>
          <cell r="C21551" t="str">
            <v>UN</v>
          </cell>
          <cell r="D21551">
            <v>6293.47</v>
          </cell>
        </row>
        <row r="21552">
          <cell r="A21552" t="str">
            <v>I3972</v>
          </cell>
          <cell r="B21552" t="str">
            <v>TUBO FoFo C/ FLANGES DN 400  PN10 - L=250</v>
          </cell>
          <cell r="C21552" t="str">
            <v>UN</v>
          </cell>
          <cell r="D21552">
            <v>1306.01</v>
          </cell>
        </row>
        <row r="21553">
          <cell r="A21553" t="str">
            <v>I4524</v>
          </cell>
          <cell r="B21553" t="str">
            <v>TUBO FoFo C/ FLANGES DN 400 PN10 - L=1000</v>
          </cell>
          <cell r="C21553" t="str">
            <v>UN</v>
          </cell>
          <cell r="D21553">
            <v>2791.97</v>
          </cell>
        </row>
        <row r="21554">
          <cell r="A21554" t="str">
            <v>I4525</v>
          </cell>
          <cell r="B21554" t="str">
            <v>TUBO FoFo C/ FLANGES DN 400 PN10 - L=1500</v>
          </cell>
          <cell r="C21554" t="str">
            <v>UN</v>
          </cell>
          <cell r="D21554">
            <v>3258.86</v>
          </cell>
        </row>
        <row r="21555">
          <cell r="A21555" t="str">
            <v>I4526</v>
          </cell>
          <cell r="B21555" t="str">
            <v>TUBO FoFo C/ FLANGES DN 400 PN10 - L=2000</v>
          </cell>
          <cell r="C21555" t="str">
            <v>UN</v>
          </cell>
          <cell r="D21555">
            <v>3729.94</v>
          </cell>
        </row>
        <row r="21556">
          <cell r="A21556" t="str">
            <v>I4527</v>
          </cell>
          <cell r="B21556" t="str">
            <v>TUBO FoFo C/ FLANGES DN 400 PN10 - L=2500</v>
          </cell>
          <cell r="C21556" t="str">
            <v>UN</v>
          </cell>
          <cell r="D21556">
            <v>4196.0600000000004</v>
          </cell>
        </row>
        <row r="21557">
          <cell r="A21557" t="str">
            <v>I4528</v>
          </cell>
          <cell r="B21557" t="str">
            <v>TUBO FoFo C/ FLANGES DN 400 PN10 - L=3000</v>
          </cell>
          <cell r="C21557" t="str">
            <v>UN</v>
          </cell>
          <cell r="D21557">
            <v>4643.1400000000003</v>
          </cell>
        </row>
        <row r="21558">
          <cell r="A21558" t="str">
            <v>I4529</v>
          </cell>
          <cell r="B21558" t="str">
            <v>TUBO FoFo C/ FLANGES DN 400 PN10 - L=3500</v>
          </cell>
          <cell r="C21558" t="str">
            <v>UN</v>
          </cell>
          <cell r="D21558">
            <v>5130.1499999999996</v>
          </cell>
        </row>
        <row r="21559">
          <cell r="A21559" t="str">
            <v>I4530</v>
          </cell>
          <cell r="B21559" t="str">
            <v>TUBO FoFo C/ FLANGES DN 400 PN10 - L=4000</v>
          </cell>
          <cell r="C21559" t="str">
            <v>UN</v>
          </cell>
          <cell r="D21559">
            <v>5605.06</v>
          </cell>
        </row>
        <row r="21560">
          <cell r="A21560" t="str">
            <v>I4531</v>
          </cell>
          <cell r="B21560" t="str">
            <v>TUBO FoFo C/ FLANGES DN 400 PN10 - L=4500</v>
          </cell>
          <cell r="C21560" t="str">
            <v>UN</v>
          </cell>
          <cell r="D21560">
            <v>6009.73</v>
          </cell>
        </row>
        <row r="21561">
          <cell r="A21561" t="str">
            <v>I4532</v>
          </cell>
          <cell r="B21561" t="str">
            <v>TUBO FoFo C/ FLANGES DN 400 PN10 - L=5000</v>
          </cell>
          <cell r="C21561" t="str">
            <v>UN</v>
          </cell>
          <cell r="D21561">
            <v>6520.9</v>
          </cell>
        </row>
        <row r="21562">
          <cell r="A21562" t="str">
            <v>I3973</v>
          </cell>
          <cell r="B21562" t="str">
            <v>TUBO FoFo C/ FLANGES DN 400 PN10 - L=5000mm</v>
          </cell>
          <cell r="C21562" t="str">
            <v>UN</v>
          </cell>
          <cell r="D21562">
            <v>1868.69</v>
          </cell>
        </row>
        <row r="21563">
          <cell r="A21563" t="str">
            <v>I4533</v>
          </cell>
          <cell r="B21563" t="str">
            <v>TUBO FoFo C/ FLANGES DN 400 PN10 - L=5500</v>
          </cell>
          <cell r="C21563" t="str">
            <v>UN</v>
          </cell>
          <cell r="D21563">
            <v>6979.05</v>
          </cell>
        </row>
        <row r="21564">
          <cell r="A21564" t="str">
            <v>I4534</v>
          </cell>
          <cell r="B21564" t="str">
            <v>TUBO FoFo C/ FLANGES DN 400 PN10 - L=5800</v>
          </cell>
          <cell r="C21564" t="str">
            <v>UN</v>
          </cell>
          <cell r="D21564">
            <v>7213.37</v>
          </cell>
        </row>
        <row r="21565">
          <cell r="A21565" t="str">
            <v>I3974</v>
          </cell>
          <cell r="B21565" t="str">
            <v>TUBO FoFo C/ FLANGES DN 450  PN10 - L=250</v>
          </cell>
          <cell r="C21565" t="str">
            <v>UN</v>
          </cell>
          <cell r="D21565">
            <v>3872.01</v>
          </cell>
        </row>
        <row r="21566">
          <cell r="A21566" t="str">
            <v>I3975</v>
          </cell>
          <cell r="B21566" t="str">
            <v>TUBO FoFo C/ FLANGES DN 450  PN10 - L=500</v>
          </cell>
          <cell r="C21566" t="str">
            <v>UN</v>
          </cell>
          <cell r="D21566">
            <v>4166.33</v>
          </cell>
        </row>
        <row r="21567">
          <cell r="A21567" t="str">
            <v>I4535</v>
          </cell>
          <cell r="B21567" t="str">
            <v>TUBO FoFo C/ FLANGES DN 450 PN10 - L=1000</v>
          </cell>
          <cell r="C21567" t="str">
            <v>UN</v>
          </cell>
          <cell r="D21567">
            <v>3727.36</v>
          </cell>
        </row>
        <row r="21568">
          <cell r="A21568" t="str">
            <v>I4536</v>
          </cell>
          <cell r="B21568" t="str">
            <v>TUBO FoFo C/ FLANGES DN 450 PN10 - L=1500</v>
          </cell>
          <cell r="C21568" t="str">
            <v>UN</v>
          </cell>
          <cell r="D21568">
            <v>4280.3900000000003</v>
          </cell>
        </row>
        <row r="21569">
          <cell r="A21569" t="str">
            <v>I4537</v>
          </cell>
          <cell r="B21569" t="str">
            <v>TUBO FoFo C/ FLANGES DN 450 PN10 - L=2000</v>
          </cell>
          <cell r="C21569" t="str">
            <v>UN</v>
          </cell>
          <cell r="D21569">
            <v>4778.3500000000004</v>
          </cell>
        </row>
        <row r="21570">
          <cell r="A21570" t="str">
            <v>I4538</v>
          </cell>
          <cell r="B21570" t="str">
            <v>TUBO FoFo C/ FLANGES DN 450 PN10 - L=2500</v>
          </cell>
          <cell r="C21570" t="str">
            <v>UN</v>
          </cell>
          <cell r="D21570">
            <v>5343.2</v>
          </cell>
        </row>
        <row r="21571">
          <cell r="A21571" t="str">
            <v>I4539</v>
          </cell>
          <cell r="B21571" t="str">
            <v>TUBO FoFo C/ FLANGES DN 450 PN10 - L=3000</v>
          </cell>
          <cell r="C21571" t="str">
            <v>UN</v>
          </cell>
          <cell r="D21571">
            <v>5846.8</v>
          </cell>
        </row>
        <row r="21572">
          <cell r="A21572" t="str">
            <v>I4540</v>
          </cell>
          <cell r="B21572" t="str">
            <v>TUBO FoFo C/ FLANGES DN 450 PN10 - L=3500</v>
          </cell>
          <cell r="C21572" t="str">
            <v>UN</v>
          </cell>
          <cell r="D21572">
            <v>6421.56</v>
          </cell>
        </row>
        <row r="21573">
          <cell r="A21573" t="str">
            <v>I4541</v>
          </cell>
          <cell r="B21573" t="str">
            <v>TUBO FoFo C/ FLANGES DN 450 PN10 - L=4000</v>
          </cell>
          <cell r="C21573" t="str">
            <v>UN</v>
          </cell>
          <cell r="D21573">
            <v>7026.6</v>
          </cell>
        </row>
        <row r="21574">
          <cell r="A21574" t="str">
            <v>I4542</v>
          </cell>
          <cell r="B21574" t="str">
            <v>TUBO FoFo C/ FLANGES DN 450 PN10 - L=4500</v>
          </cell>
          <cell r="C21574" t="str">
            <v>UN</v>
          </cell>
          <cell r="D21574">
            <v>7431.85</v>
          </cell>
        </row>
        <row r="21575">
          <cell r="A21575" t="str">
            <v>I4543</v>
          </cell>
          <cell r="B21575" t="str">
            <v>TUBO FoFo C/ FLANGES DN 450 PN10 - L=5000</v>
          </cell>
          <cell r="C21575" t="str">
            <v>UN</v>
          </cell>
          <cell r="D21575">
            <v>8035.85</v>
          </cell>
        </row>
        <row r="21576">
          <cell r="A21576" t="str">
            <v>I4544</v>
          </cell>
          <cell r="B21576" t="str">
            <v>TUBO FoFo C/ FLANGES DN 450 PN10 - L=5500</v>
          </cell>
          <cell r="C21576" t="str">
            <v>UN</v>
          </cell>
          <cell r="D21576">
            <v>8636.16</v>
          </cell>
        </row>
        <row r="21577">
          <cell r="A21577" t="str">
            <v>I4545</v>
          </cell>
          <cell r="B21577" t="str">
            <v>TUBO FoFo C/ FLANGES DN 450 PN10 - L=5800</v>
          </cell>
          <cell r="C21577" t="str">
            <v>UN</v>
          </cell>
          <cell r="D21577">
            <v>8914.19</v>
          </cell>
        </row>
        <row r="21578">
          <cell r="A21578" t="str">
            <v>I3956</v>
          </cell>
          <cell r="B21578" t="str">
            <v>TUBO FoFo C/ FLANGES DN 50  PN10 - L=250</v>
          </cell>
          <cell r="C21578" t="str">
            <v>UN</v>
          </cell>
          <cell r="D21578">
            <v>222.73</v>
          </cell>
        </row>
        <row r="21579">
          <cell r="A21579" t="str">
            <v>I3957</v>
          </cell>
          <cell r="B21579" t="str">
            <v>TUBO FoFo C/ FLANGES DN 50  PN10 - L=500</v>
          </cell>
          <cell r="C21579" t="str">
            <v>UN</v>
          </cell>
          <cell r="D21579">
            <v>317</v>
          </cell>
        </row>
        <row r="21580">
          <cell r="A21580" t="str">
            <v>I3976</v>
          </cell>
          <cell r="B21580" t="str">
            <v>TUBO FoFo C/ FLANGES DN 500  PN10 - L=250</v>
          </cell>
          <cell r="C21580" t="str">
            <v>UN</v>
          </cell>
          <cell r="D21580">
            <v>3762.7</v>
          </cell>
        </row>
        <row r="21581">
          <cell r="A21581" t="str">
            <v>I3977</v>
          </cell>
          <cell r="B21581" t="str">
            <v>TUBO FoFo C/ FLANGES DN 500  PN10 - L=500</v>
          </cell>
          <cell r="C21581" t="str">
            <v>UN</v>
          </cell>
          <cell r="D21581">
            <v>4237.24</v>
          </cell>
        </row>
        <row r="21582">
          <cell r="A21582" t="str">
            <v>I4546</v>
          </cell>
          <cell r="B21582" t="str">
            <v>TUBO FoFo C/ FLANGES DN 500 PN10 - L=1000</v>
          </cell>
          <cell r="C21582" t="str">
            <v>UN</v>
          </cell>
          <cell r="D21582">
            <v>3640.13</v>
          </cell>
        </row>
        <row r="21583">
          <cell r="A21583" t="str">
            <v>I4547</v>
          </cell>
          <cell r="B21583" t="str">
            <v>TUBO FoFo C/ FLANGES DN 500 PN10 - L=1500</v>
          </cell>
          <cell r="C21583" t="str">
            <v>UN</v>
          </cell>
          <cell r="D21583">
            <v>4254.1099999999997</v>
          </cell>
        </row>
        <row r="21584">
          <cell r="A21584" t="str">
            <v>I4548</v>
          </cell>
          <cell r="B21584" t="str">
            <v>TUBO FoFo C/ FLANGES DN 500 PN10 - L=2000</v>
          </cell>
          <cell r="C21584" t="str">
            <v>UN</v>
          </cell>
          <cell r="D21584">
            <v>4862.75</v>
          </cell>
        </row>
        <row r="21585">
          <cell r="A21585" t="str">
            <v>I4549</v>
          </cell>
          <cell r="B21585" t="str">
            <v>TUBO FoFo C/ FLANGES DN 500 PN10 - L=2500</v>
          </cell>
          <cell r="C21585" t="str">
            <v>UN</v>
          </cell>
          <cell r="D21585">
            <v>5515.51</v>
          </cell>
        </row>
        <row r="21586">
          <cell r="A21586" t="str">
            <v>I4550</v>
          </cell>
          <cell r="B21586" t="str">
            <v>TUBO FoFo C/ FLANGES DN 500 PN10 - L=3000</v>
          </cell>
          <cell r="C21586" t="str">
            <v>UN</v>
          </cell>
          <cell r="D21586">
            <v>6131.02</v>
          </cell>
        </row>
        <row r="21587">
          <cell r="A21587" t="str">
            <v>I4551</v>
          </cell>
          <cell r="B21587" t="str">
            <v>TUBO FoFo C/ FLANGES DN 500 PN10 - L=3500</v>
          </cell>
          <cell r="C21587" t="str">
            <v>UN</v>
          </cell>
          <cell r="D21587">
            <v>6767.11</v>
          </cell>
        </row>
        <row r="21588">
          <cell r="A21588" t="str">
            <v>I4552</v>
          </cell>
          <cell r="B21588" t="str">
            <v>TUBO FoFo C/ FLANGES DN 500 PN10 - L=4000</v>
          </cell>
          <cell r="C21588" t="str">
            <v>UN</v>
          </cell>
          <cell r="D21588">
            <v>7350.51</v>
          </cell>
        </row>
        <row r="21589">
          <cell r="A21589" t="str">
            <v>I4553</v>
          </cell>
          <cell r="B21589" t="str">
            <v>TUBO FoFo C/ FLANGES DN 500 PN10 - L=4500</v>
          </cell>
          <cell r="C21589" t="str">
            <v>UN</v>
          </cell>
          <cell r="D21589">
            <v>7962.57</v>
          </cell>
        </row>
        <row r="21590">
          <cell r="A21590" t="str">
            <v>I4554</v>
          </cell>
          <cell r="B21590" t="str">
            <v>TUBO FoFo C/ FLANGES DN 500 PN10 - L=5000</v>
          </cell>
          <cell r="C21590" t="str">
            <v>UN</v>
          </cell>
          <cell r="D21590">
            <v>8649.15</v>
          </cell>
        </row>
        <row r="21591">
          <cell r="A21591" t="str">
            <v>I4555</v>
          </cell>
          <cell r="B21591" t="str">
            <v>TUBO FoFo C/ FLANGES DN 500 PN10 - L=5500</v>
          </cell>
          <cell r="C21591" t="str">
            <v>UN</v>
          </cell>
          <cell r="D21591">
            <v>9271.1200000000008</v>
          </cell>
        </row>
        <row r="21592">
          <cell r="A21592" t="str">
            <v>I4556</v>
          </cell>
          <cell r="B21592" t="str">
            <v>TUBO FoFo C/ FLANGES DN 500 PN10 - L=5800</v>
          </cell>
          <cell r="C21592" t="str">
            <v>UN</v>
          </cell>
          <cell r="D21592">
            <v>9565.44</v>
          </cell>
        </row>
        <row r="21593">
          <cell r="A21593" t="str">
            <v>I3978</v>
          </cell>
          <cell r="B21593" t="str">
            <v>TUBO FoFo C/ FLANGES DN 600  PN10 - L=250</v>
          </cell>
          <cell r="C21593" t="str">
            <v>UN</v>
          </cell>
          <cell r="D21593">
            <v>4043.19</v>
          </cell>
        </row>
        <row r="21594">
          <cell r="A21594" t="str">
            <v>I3979</v>
          </cell>
          <cell r="B21594" t="str">
            <v>TUBO FoFo C/ FLANGES DN 600  PN10 - L=500</v>
          </cell>
          <cell r="C21594" t="str">
            <v>UN</v>
          </cell>
          <cell r="D21594">
            <v>4724.63</v>
          </cell>
        </row>
        <row r="21595">
          <cell r="A21595" t="str">
            <v>I4557</v>
          </cell>
          <cell r="B21595" t="str">
            <v>TUBO FoFo C/ FLANGES DN 600 PN10 - L=1000</v>
          </cell>
          <cell r="C21595" t="str">
            <v>UN</v>
          </cell>
          <cell r="D21595">
            <v>4547.79</v>
          </cell>
        </row>
        <row r="21596">
          <cell r="A21596" t="str">
            <v>I4558</v>
          </cell>
          <cell r="B21596" t="str">
            <v>TUBO FoFo C/ FLANGES DN 600 PN10 - L=1500</v>
          </cell>
          <cell r="C21596" t="str">
            <v>UN</v>
          </cell>
          <cell r="D21596">
            <v>5426.15</v>
          </cell>
        </row>
        <row r="21597">
          <cell r="A21597" t="str">
            <v>I4559</v>
          </cell>
          <cell r="B21597" t="str">
            <v>TUBO FoFo C/ FLANGES DN 600 PN10 - L=2000</v>
          </cell>
          <cell r="C21597" t="str">
            <v>UN</v>
          </cell>
          <cell r="D21597">
            <v>6212.95</v>
          </cell>
        </row>
        <row r="21598">
          <cell r="A21598" t="str">
            <v>I4560</v>
          </cell>
          <cell r="B21598" t="str">
            <v>TUBO FoFo C/ FLANGES DN 600 PN10 - L=2500</v>
          </cell>
          <cell r="C21598" t="str">
            <v>UN</v>
          </cell>
          <cell r="D21598">
            <v>7039.92</v>
          </cell>
        </row>
        <row r="21599">
          <cell r="A21599" t="str">
            <v>I4561</v>
          </cell>
          <cell r="B21599" t="str">
            <v>TUBO FoFo C/ FLANGES DN 600 PN10 - L=3000</v>
          </cell>
          <cell r="C21599" t="str">
            <v>UN</v>
          </cell>
          <cell r="D21599">
            <v>7762.1</v>
          </cell>
        </row>
        <row r="21600">
          <cell r="A21600" t="str">
            <v>I4562</v>
          </cell>
          <cell r="B21600" t="str">
            <v>TUBO FoFo C/ FLANGES DN 600 PN10 - L=3500</v>
          </cell>
          <cell r="C21600" t="str">
            <v>UN</v>
          </cell>
          <cell r="D21600">
            <v>8551.48</v>
          </cell>
        </row>
        <row r="21601">
          <cell r="A21601" t="str">
            <v>I4563</v>
          </cell>
          <cell r="B21601" t="str">
            <v>TUBO FoFo C/ FLANGES DN 600 PN10 - L=4000</v>
          </cell>
          <cell r="C21601" t="str">
            <v>UN</v>
          </cell>
          <cell r="D21601">
            <v>9323.35</v>
          </cell>
        </row>
        <row r="21602">
          <cell r="A21602" t="str">
            <v>I4564</v>
          </cell>
          <cell r="B21602" t="str">
            <v>TUBO FoFo C/ FLANGES DN 600 PN10 - L=4500</v>
          </cell>
          <cell r="C21602" t="str">
            <v>UN</v>
          </cell>
          <cell r="D21602">
            <v>10120.84</v>
          </cell>
        </row>
        <row r="21603">
          <cell r="A21603" t="str">
            <v>I4565</v>
          </cell>
          <cell r="B21603" t="str">
            <v>TUBO FoFo C/ FLANGES DN 600 PN10 - L=5000</v>
          </cell>
          <cell r="C21603" t="str">
            <v>UN</v>
          </cell>
          <cell r="D21603">
            <v>11033.42</v>
          </cell>
        </row>
        <row r="21604">
          <cell r="A21604" t="str">
            <v>I4566</v>
          </cell>
          <cell r="B21604" t="str">
            <v>TUBO FoFo C/ FLANGES DN 600 PN10 - L=5500</v>
          </cell>
          <cell r="C21604" t="str">
            <v>UN</v>
          </cell>
          <cell r="D21604">
            <v>11816.3</v>
          </cell>
        </row>
        <row r="21605">
          <cell r="A21605" t="str">
            <v>I4567</v>
          </cell>
          <cell r="B21605" t="str">
            <v>TUBO FoFo C/ FLANGES DN 600 PN10 - L=5800</v>
          </cell>
          <cell r="C21605" t="str">
            <v>UN</v>
          </cell>
          <cell r="D21605">
            <v>12277.9</v>
          </cell>
        </row>
        <row r="21606">
          <cell r="A21606" t="str">
            <v>I3980</v>
          </cell>
          <cell r="B21606" t="str">
            <v>TUBO FoFo C/ FLANGES DN 700  PN10 - L=250</v>
          </cell>
          <cell r="C21606" t="str">
            <v>UN</v>
          </cell>
          <cell r="D21606">
            <v>4869.3500000000004</v>
          </cell>
        </row>
        <row r="21607">
          <cell r="A21607" t="str">
            <v>I3981</v>
          </cell>
          <cell r="B21607" t="str">
            <v>TUBO FoFo C/ FLANGES DN 700  PN10 - L=500</v>
          </cell>
          <cell r="C21607" t="str">
            <v>UN</v>
          </cell>
          <cell r="D21607">
            <v>5788.89</v>
          </cell>
        </row>
        <row r="21608">
          <cell r="A21608" t="str">
            <v>I4568</v>
          </cell>
          <cell r="B21608" t="str">
            <v>TUBO FoFo C/ FLANGES DN 700 PN10 - L=1000</v>
          </cell>
          <cell r="C21608" t="str">
            <v>UN</v>
          </cell>
          <cell r="D21608">
            <v>13063.06</v>
          </cell>
        </row>
        <row r="21609">
          <cell r="A21609" t="str">
            <v>I4569</v>
          </cell>
          <cell r="B21609" t="str">
            <v>TUBO FoFo C/ FLANGES DN 700 PN10 - L=1500</v>
          </cell>
          <cell r="C21609" t="str">
            <v>UN</v>
          </cell>
          <cell r="D21609">
            <v>14340.48</v>
          </cell>
        </row>
        <row r="21610">
          <cell r="A21610" t="str">
            <v>I4570</v>
          </cell>
          <cell r="B21610" t="str">
            <v>TUBO FoFo C/ FLANGES DN 700 PN10 - L=2000</v>
          </cell>
          <cell r="C21610" t="str">
            <v>UN</v>
          </cell>
          <cell r="D21610">
            <v>15471.37</v>
          </cell>
        </row>
        <row r="21611">
          <cell r="A21611" t="str">
            <v>I4571</v>
          </cell>
          <cell r="B21611" t="str">
            <v>TUBO FoFo C/ FLANGES DN 700 PN10 - L=2500</v>
          </cell>
          <cell r="C21611" t="str">
            <v>UN</v>
          </cell>
          <cell r="D21611">
            <v>16930.669999999998</v>
          </cell>
        </row>
        <row r="21612">
          <cell r="A21612" t="str">
            <v>I4572</v>
          </cell>
          <cell r="B21612" t="str">
            <v>TUBO FoFo C/ FLANGES DN 700 PN10 - L=3000</v>
          </cell>
          <cell r="C21612" t="str">
            <v>UN</v>
          </cell>
          <cell r="D21612">
            <v>17880.080000000002</v>
          </cell>
        </row>
        <row r="21613">
          <cell r="A21613" t="str">
            <v>I4573</v>
          </cell>
          <cell r="B21613" t="str">
            <v>TUBO FoFo C/ FLANGES DN 700 PN10 - L=3500</v>
          </cell>
          <cell r="C21613" t="str">
            <v>UN</v>
          </cell>
          <cell r="D21613">
            <v>19327.099999999999</v>
          </cell>
        </row>
        <row r="21614">
          <cell r="A21614" t="str">
            <v>I4574</v>
          </cell>
          <cell r="B21614" t="str">
            <v>TUBO FoFo C/ FLANGES DN 700 PN10 - L=4000</v>
          </cell>
          <cell r="C21614" t="str">
            <v>UN</v>
          </cell>
          <cell r="D21614">
            <v>20477.78</v>
          </cell>
        </row>
        <row r="21615">
          <cell r="A21615" t="str">
            <v>I4575</v>
          </cell>
          <cell r="B21615" t="str">
            <v>TUBO FoFo C/ FLANGES DN 700 PN10 - L=4500</v>
          </cell>
          <cell r="C21615" t="str">
            <v>UN</v>
          </cell>
          <cell r="D21615">
            <v>21777.59</v>
          </cell>
        </row>
        <row r="21616">
          <cell r="A21616" t="str">
            <v>I4576</v>
          </cell>
          <cell r="B21616" t="str">
            <v>TUBO FoFo C/ FLANGES DN 700 PN10 - L=5000</v>
          </cell>
          <cell r="C21616" t="str">
            <v>UN</v>
          </cell>
          <cell r="D21616">
            <v>23033.99</v>
          </cell>
        </row>
        <row r="21617">
          <cell r="A21617" t="str">
            <v>I4577</v>
          </cell>
          <cell r="B21617" t="str">
            <v>TUBO FoFo C/ FLANGES DN 700 PN10 - L=5500</v>
          </cell>
          <cell r="C21617" t="str">
            <v>UN</v>
          </cell>
          <cell r="D21617">
            <v>24310.79</v>
          </cell>
        </row>
        <row r="21618">
          <cell r="A21618" t="str">
            <v>I4578</v>
          </cell>
          <cell r="B21618" t="str">
            <v>TUBO FoFo C/ FLANGES DN 700 PN10 - L=6000</v>
          </cell>
          <cell r="C21618" t="str">
            <v>UN</v>
          </cell>
          <cell r="D21618">
            <v>25371.65</v>
          </cell>
        </row>
        <row r="21619">
          <cell r="A21619" t="str">
            <v>I4579</v>
          </cell>
          <cell r="B21619" t="str">
            <v>TUBO FoFo C/ FLANGES DN 700 PN10 - L=6500</v>
          </cell>
          <cell r="C21619" t="str">
            <v>UN</v>
          </cell>
          <cell r="D21619">
            <v>26790.86</v>
          </cell>
        </row>
        <row r="21620">
          <cell r="A21620" t="str">
            <v>I4580</v>
          </cell>
          <cell r="B21620" t="str">
            <v>TUBO FoFo C/ FLANGES DN 700 PN10 - L=6800</v>
          </cell>
          <cell r="C21620" t="str">
            <v>UN</v>
          </cell>
          <cell r="D21620">
            <v>27615.01</v>
          </cell>
        </row>
        <row r="21621">
          <cell r="A21621" t="str">
            <v>I3958</v>
          </cell>
          <cell r="B21621" t="str">
            <v>TUBO FoFo C/ FLANGES DN 75  PN10 - L=250</v>
          </cell>
          <cell r="C21621" t="str">
            <v>UN</v>
          </cell>
          <cell r="D21621">
            <v>315.73</v>
          </cell>
        </row>
        <row r="21622">
          <cell r="A21622" t="str">
            <v>I3959</v>
          </cell>
          <cell r="B21622" t="str">
            <v>TUBO FoFo C/ FLANGES DN 75  PN10 - L=500</v>
          </cell>
          <cell r="C21622" t="str">
            <v>UN</v>
          </cell>
          <cell r="D21622">
            <v>395.85</v>
          </cell>
        </row>
        <row r="21623">
          <cell r="A21623" t="str">
            <v>I4447</v>
          </cell>
          <cell r="B21623" t="str">
            <v>TUBO FoFo C/ FLANGES DN 75 PN10 - L=1000</v>
          </cell>
          <cell r="C21623" t="str">
            <v>UN</v>
          </cell>
          <cell r="D21623">
            <v>763.82</v>
          </cell>
        </row>
        <row r="21624">
          <cell r="A21624" t="str">
            <v>I4448</v>
          </cell>
          <cell r="B21624" t="str">
            <v>TUBO FoFo C/ FLANGES DN 75 PN10 - L=1500</v>
          </cell>
          <cell r="C21624" t="str">
            <v>UN</v>
          </cell>
          <cell r="D21624">
            <v>871.29</v>
          </cell>
        </row>
        <row r="21625">
          <cell r="A21625" t="str">
            <v>I4449</v>
          </cell>
          <cell r="B21625" t="str">
            <v>TUBO FoFo C/ FLANGES DN 75 PN10 - L=2000</v>
          </cell>
          <cell r="C21625" t="str">
            <v>UN</v>
          </cell>
          <cell r="D21625">
            <v>979.68</v>
          </cell>
        </row>
        <row r="21626">
          <cell r="A21626" t="str">
            <v>I4450</v>
          </cell>
          <cell r="B21626" t="str">
            <v>TUBO FoFo C/ FLANGES DN 75 PN10 - L=2500</v>
          </cell>
          <cell r="C21626" t="str">
            <v>UN</v>
          </cell>
          <cell r="D21626">
            <v>1087.9000000000001</v>
          </cell>
        </row>
        <row r="21627">
          <cell r="A21627" t="str">
            <v>I4451</v>
          </cell>
          <cell r="B21627" t="str">
            <v>TUBO FoFo C/ FLANGES DN 75 PN10 - L=3000</v>
          </cell>
          <cell r="C21627" t="str">
            <v>UN</v>
          </cell>
          <cell r="D21627">
            <v>1186.2</v>
          </cell>
        </row>
        <row r="21628">
          <cell r="A21628" t="str">
            <v>I4452</v>
          </cell>
          <cell r="B21628" t="str">
            <v>TUBO FoFo C/ FLANGES DN 75 PN10 - L=3500</v>
          </cell>
          <cell r="C21628" t="str">
            <v>UN</v>
          </cell>
          <cell r="D21628">
            <v>1297.2</v>
          </cell>
        </row>
        <row r="21629">
          <cell r="A21629" t="str">
            <v>I4453</v>
          </cell>
          <cell r="B21629" t="str">
            <v>TUBO FoFo C/ FLANGES DN 75 PN10 - L=4000</v>
          </cell>
          <cell r="C21629" t="str">
            <v>UN</v>
          </cell>
          <cell r="D21629">
            <v>1396.3</v>
          </cell>
        </row>
        <row r="21630">
          <cell r="A21630" t="str">
            <v>I4454</v>
          </cell>
          <cell r="B21630" t="str">
            <v>TUBO FoFo C/ FLANGES DN 75 PN10 - L=4500</v>
          </cell>
          <cell r="C21630" t="str">
            <v>UN</v>
          </cell>
          <cell r="D21630">
            <v>1510.97</v>
          </cell>
        </row>
        <row r="21631">
          <cell r="A21631" t="str">
            <v>I4455</v>
          </cell>
          <cell r="B21631" t="str">
            <v>TUBO FoFo C/ FLANGES DN 75 PN10 - L=5000</v>
          </cell>
          <cell r="C21631" t="str">
            <v>UN</v>
          </cell>
          <cell r="D21631">
            <v>1618.43</v>
          </cell>
        </row>
        <row r="21632">
          <cell r="A21632" t="str">
            <v>I4456</v>
          </cell>
          <cell r="B21632" t="str">
            <v>TUBO FoFo C/ FLANGES DN 75 PN10 - L=5500</v>
          </cell>
          <cell r="C21632" t="str">
            <v>UN</v>
          </cell>
          <cell r="D21632">
            <v>1718.98</v>
          </cell>
        </row>
        <row r="21633">
          <cell r="A21633" t="str">
            <v>I4457</v>
          </cell>
          <cell r="B21633" t="str">
            <v>TUBO FoFo C/ FLANGES DN 75 PN10 - L=5800</v>
          </cell>
          <cell r="C21633" t="str">
            <v>UN</v>
          </cell>
          <cell r="D21633">
            <v>1776.82</v>
          </cell>
        </row>
        <row r="21634">
          <cell r="A21634" t="str">
            <v>I7183</v>
          </cell>
          <cell r="B21634" t="str">
            <v>TUBO FoFo C/ FLANGES DN 80 PN10 - L=1000</v>
          </cell>
          <cell r="C21634" t="str">
            <v>UN</v>
          </cell>
          <cell r="D21634">
            <v>763.82</v>
          </cell>
        </row>
        <row r="21635">
          <cell r="A21635" t="str">
            <v>I7184</v>
          </cell>
          <cell r="B21635" t="str">
            <v>TUBO FoFo C/ FLANGES DN 80 PN10 - L=1500</v>
          </cell>
          <cell r="C21635" t="str">
            <v>UN</v>
          </cell>
          <cell r="D21635">
            <v>871.29</v>
          </cell>
        </row>
        <row r="21636">
          <cell r="A21636" t="str">
            <v>I7185</v>
          </cell>
          <cell r="B21636" t="str">
            <v>TUBO FoFo C/ FLANGES DN 80 PN10 - L=2000</v>
          </cell>
          <cell r="C21636" t="str">
            <v>UN</v>
          </cell>
          <cell r="D21636">
            <v>979.68</v>
          </cell>
        </row>
        <row r="21637">
          <cell r="A21637" t="str">
            <v>I7186</v>
          </cell>
          <cell r="B21637" t="str">
            <v>TUBO FoFo C/ FLANGES DN 80 PN10 - L=2500</v>
          </cell>
          <cell r="C21637" t="str">
            <v>UN</v>
          </cell>
          <cell r="D21637">
            <v>1087.9000000000001</v>
          </cell>
        </row>
        <row r="21638">
          <cell r="A21638" t="str">
            <v>I7187</v>
          </cell>
          <cell r="B21638" t="str">
            <v>TUBO FoFo C/ FLANGES DN 80 PN10 - L=3000</v>
          </cell>
          <cell r="C21638" t="str">
            <v>UN</v>
          </cell>
          <cell r="D21638">
            <v>1186.2</v>
          </cell>
        </row>
        <row r="21639">
          <cell r="A21639" t="str">
            <v>I7188</v>
          </cell>
          <cell r="B21639" t="str">
            <v>TUBO FoFo C/ FLANGES DN 80 PN10 - L=3500</v>
          </cell>
          <cell r="C21639" t="str">
            <v>UN</v>
          </cell>
          <cell r="D21639">
            <v>1297.2</v>
          </cell>
        </row>
        <row r="21640">
          <cell r="A21640" t="str">
            <v>I7189</v>
          </cell>
          <cell r="B21640" t="str">
            <v>TUBO FoFo C/ FLANGES DN 80 PN10 - L=4000</v>
          </cell>
          <cell r="C21640" t="str">
            <v>UN</v>
          </cell>
          <cell r="D21640">
            <v>1396.3</v>
          </cell>
        </row>
        <row r="21641">
          <cell r="A21641" t="str">
            <v>I7190</v>
          </cell>
          <cell r="B21641" t="str">
            <v>TUBO FoFo C/ FLANGES DN 80 PN10 - L=4500</v>
          </cell>
          <cell r="C21641" t="str">
            <v>UN</v>
          </cell>
          <cell r="D21641">
            <v>1510.97</v>
          </cell>
        </row>
        <row r="21642">
          <cell r="A21642" t="str">
            <v>I7191</v>
          </cell>
          <cell r="B21642" t="str">
            <v>TUBO FoFo C/ FLANGES DN 80 PN10 - L=5000</v>
          </cell>
          <cell r="C21642" t="str">
            <v>UN</v>
          </cell>
          <cell r="D21642">
            <v>1618.43</v>
          </cell>
        </row>
        <row r="21643">
          <cell r="A21643" t="str">
            <v>I7192</v>
          </cell>
          <cell r="B21643" t="str">
            <v>TUBO FoFo C/ FLANGES DN 80 PN10 - L=5500</v>
          </cell>
          <cell r="C21643" t="str">
            <v>UN</v>
          </cell>
          <cell r="D21643">
            <v>1718.98</v>
          </cell>
        </row>
        <row r="21644">
          <cell r="A21644" t="str">
            <v>I7193</v>
          </cell>
          <cell r="B21644" t="str">
            <v>TUBO FoFo C/ FLANGES DN 80 PN10 - L=5800</v>
          </cell>
          <cell r="C21644" t="str">
            <v>UN</v>
          </cell>
          <cell r="D21644">
            <v>1776.82</v>
          </cell>
        </row>
        <row r="21645">
          <cell r="A21645" t="str">
            <v>I7062</v>
          </cell>
          <cell r="B21645" t="str">
            <v>TUBO FoFo C/ FLANGES DN 80 PN10 L=250</v>
          </cell>
          <cell r="C21645" t="str">
            <v>UN</v>
          </cell>
          <cell r="D21645">
            <v>315.73</v>
          </cell>
        </row>
        <row r="21646">
          <cell r="A21646" t="str">
            <v>I7063</v>
          </cell>
          <cell r="B21646" t="str">
            <v>TUBO FoFo C/ FLANGES DN 80 PN10 L=500</v>
          </cell>
          <cell r="C21646" t="str">
            <v>UN</v>
          </cell>
          <cell r="D21646">
            <v>395.85</v>
          </cell>
        </row>
        <row r="21647">
          <cell r="A21647" t="str">
            <v>I3982</v>
          </cell>
          <cell r="B21647" t="str">
            <v>TUBO FoFo C/ FLANGES DN 800  PN10 - L=250</v>
          </cell>
          <cell r="C21647" t="str">
            <v>UN</v>
          </cell>
          <cell r="D21647">
            <v>5065.6499999999996</v>
          </cell>
        </row>
        <row r="21648">
          <cell r="A21648" t="str">
            <v>I3983</v>
          </cell>
          <cell r="B21648" t="str">
            <v>TUBO FoFo C/ FLANGES DN 800  PN10 - L=500</v>
          </cell>
          <cell r="C21648" t="str">
            <v>UN</v>
          </cell>
          <cell r="D21648">
            <v>6098.86</v>
          </cell>
        </row>
        <row r="21649">
          <cell r="A21649" t="str">
            <v>I4581</v>
          </cell>
          <cell r="B21649" t="str">
            <v>TUBO FoFo C/ FLANGES DN 800 PN10 - L=1000</v>
          </cell>
          <cell r="C21649" t="str">
            <v>UN</v>
          </cell>
          <cell r="D21649">
            <v>21310.36</v>
          </cell>
        </row>
        <row r="21650">
          <cell r="A21650" t="str">
            <v>I4582</v>
          </cell>
          <cell r="B21650" t="str">
            <v>TUBO FoFo C/ FLANGES DN 800 PN10 - L=1500</v>
          </cell>
          <cell r="C21650" t="str">
            <v>UN</v>
          </cell>
          <cell r="D21650">
            <v>22625.42</v>
          </cell>
        </row>
        <row r="21651">
          <cell r="A21651" t="str">
            <v>I4583</v>
          </cell>
          <cell r="B21651" t="str">
            <v>TUBO FoFo C/ FLANGES DN 800 PN10 - L=2000</v>
          </cell>
          <cell r="C21651" t="str">
            <v>UN</v>
          </cell>
          <cell r="D21651">
            <v>24196.87</v>
          </cell>
        </row>
        <row r="21652">
          <cell r="A21652" t="str">
            <v>I4584</v>
          </cell>
          <cell r="B21652" t="str">
            <v>TUBO FoFo C/ FLANGES DN 800 PN10 - L=2500</v>
          </cell>
          <cell r="C21652" t="str">
            <v>UN</v>
          </cell>
          <cell r="D21652">
            <v>25757.03</v>
          </cell>
        </row>
        <row r="21653">
          <cell r="A21653" t="str">
            <v>I4585</v>
          </cell>
          <cell r="B21653" t="str">
            <v>TUBO FoFo C/ FLANGES DN 800 PN10 - L=3000</v>
          </cell>
          <cell r="C21653" t="str">
            <v>UN</v>
          </cell>
          <cell r="D21653">
            <v>27383.73</v>
          </cell>
        </row>
        <row r="21654">
          <cell r="A21654" t="str">
            <v>I4586</v>
          </cell>
          <cell r="B21654" t="str">
            <v>TUBO FoFo C/ FLANGES DN 800 PN10 - L=3500</v>
          </cell>
          <cell r="C21654" t="str">
            <v>UN</v>
          </cell>
          <cell r="D21654">
            <v>28640.01</v>
          </cell>
        </row>
        <row r="21655">
          <cell r="A21655" t="str">
            <v>I4587</v>
          </cell>
          <cell r="B21655" t="str">
            <v>TUBO FoFo C/ FLANGES DN 800 PN10 - L=4000</v>
          </cell>
          <cell r="C21655" t="str">
            <v>UN</v>
          </cell>
          <cell r="D21655">
            <v>30338.58</v>
          </cell>
        </row>
        <row r="21656">
          <cell r="A21656" t="str">
            <v>I4588</v>
          </cell>
          <cell r="B21656" t="str">
            <v>TUBO FoFo C/ FLANGES DN 800 PN10 - L=4500</v>
          </cell>
          <cell r="C21656" t="str">
            <v>UN</v>
          </cell>
          <cell r="D21656">
            <v>31772.25</v>
          </cell>
        </row>
        <row r="21657">
          <cell r="A21657" t="str">
            <v>I4589</v>
          </cell>
          <cell r="B21657" t="str">
            <v>TUBO FoFo C/ FLANGES DN 800 PN10 - L=5000</v>
          </cell>
          <cell r="C21657" t="str">
            <v>UN</v>
          </cell>
          <cell r="D21657">
            <v>32168.47</v>
          </cell>
        </row>
        <row r="21658">
          <cell r="A21658" t="str">
            <v>I4590</v>
          </cell>
          <cell r="B21658" t="str">
            <v>TUBO FoFo C/ FLANGES DN 800 PN10 - L=5500</v>
          </cell>
          <cell r="C21658" t="str">
            <v>UN</v>
          </cell>
          <cell r="D21658">
            <v>34891.120000000003</v>
          </cell>
        </row>
        <row r="21659">
          <cell r="A21659" t="str">
            <v>I4591</v>
          </cell>
          <cell r="B21659" t="str">
            <v>TUBO FoFo C/ FLANGES DN 800 PN10 - L=6000</v>
          </cell>
          <cell r="C21659" t="str">
            <v>UN</v>
          </cell>
          <cell r="D21659">
            <v>35720.74</v>
          </cell>
        </row>
        <row r="21660">
          <cell r="A21660" t="str">
            <v>I4592</v>
          </cell>
          <cell r="B21660" t="str">
            <v>TUBO FoFo C/ FLANGES DN 800 PN10 - L=6500</v>
          </cell>
          <cell r="C21660" t="str">
            <v>UN</v>
          </cell>
          <cell r="D21660">
            <v>36299.870000000003</v>
          </cell>
        </row>
        <row r="21661">
          <cell r="A21661" t="str">
            <v>I4593</v>
          </cell>
          <cell r="B21661" t="str">
            <v>TUBO FoFo C/ FLANGES DN 800 PN10 - L=6800</v>
          </cell>
          <cell r="C21661" t="str">
            <v>UN</v>
          </cell>
          <cell r="D21661">
            <v>39177.550000000003</v>
          </cell>
        </row>
        <row r="21662">
          <cell r="A21662" t="str">
            <v>I3984</v>
          </cell>
          <cell r="B21662" t="str">
            <v>TUBO FoFo C/ FLANGES DN 900  PN10 - L=250</v>
          </cell>
          <cell r="C21662" t="str">
            <v>UN</v>
          </cell>
          <cell r="D21662">
            <v>6167.46</v>
          </cell>
        </row>
        <row r="21663">
          <cell r="A21663" t="str">
            <v>I3985</v>
          </cell>
          <cell r="B21663" t="str">
            <v>TUBO FoFo C/ FLANGES DN 900  PN10 - L=500</v>
          </cell>
          <cell r="C21663" t="str">
            <v>UN</v>
          </cell>
          <cell r="D21663">
            <v>7909.37</v>
          </cell>
        </row>
        <row r="21664">
          <cell r="A21664" t="str">
            <v>I4594</v>
          </cell>
          <cell r="B21664" t="str">
            <v>TUBO FoFo C/ FLANGES DN 900 PN10 - L=1000</v>
          </cell>
          <cell r="C21664" t="str">
            <v>UN</v>
          </cell>
          <cell r="D21664">
            <v>24848.62</v>
          </cell>
        </row>
        <row r="21665">
          <cell r="A21665" t="str">
            <v>I4595</v>
          </cell>
          <cell r="B21665" t="str">
            <v>TUBO FoFo C/ FLANGES DN 900 PN10 - L=1500</v>
          </cell>
          <cell r="C21665" t="str">
            <v>UN</v>
          </cell>
          <cell r="D21665">
            <v>26629.01</v>
          </cell>
        </row>
        <row r="21666">
          <cell r="A21666" t="str">
            <v>I4596</v>
          </cell>
          <cell r="B21666" t="str">
            <v>TUBO FoFo C/ FLANGES DN 900 PN10 - L=2000</v>
          </cell>
          <cell r="C21666" t="str">
            <v>UN</v>
          </cell>
          <cell r="D21666">
            <v>28657.61</v>
          </cell>
        </row>
        <row r="21667">
          <cell r="A21667" t="str">
            <v>I4597</v>
          </cell>
          <cell r="B21667" t="str">
            <v>TUBO FoFo C/ FLANGES DN 900 PN10 - L=2500</v>
          </cell>
          <cell r="C21667" t="str">
            <v>UN</v>
          </cell>
          <cell r="D21667">
            <v>30561.19</v>
          </cell>
        </row>
        <row r="21668">
          <cell r="A21668" t="str">
            <v>I4598</v>
          </cell>
          <cell r="B21668" t="str">
            <v>TUBO FoFo C/ FLANGES DN 900 PN10 - L=3000</v>
          </cell>
          <cell r="C21668" t="str">
            <v>UN</v>
          </cell>
          <cell r="D21668">
            <v>32226.29</v>
          </cell>
        </row>
        <row r="21669">
          <cell r="A21669" t="str">
            <v>I4599</v>
          </cell>
          <cell r="B21669" t="str">
            <v>TUBO FoFo C/ FLANGES DN 900 PN10 - L=3500</v>
          </cell>
          <cell r="C21669" t="str">
            <v>UN</v>
          </cell>
          <cell r="D21669">
            <v>34184.04</v>
          </cell>
        </row>
        <row r="21670">
          <cell r="A21670" t="str">
            <v>I4600</v>
          </cell>
          <cell r="B21670" t="str">
            <v>TUBO FoFo C/ FLANGES DN 900 PN10 - L=4000</v>
          </cell>
          <cell r="C21670" t="str">
            <v>UN</v>
          </cell>
          <cell r="D21670">
            <v>35800.379999999997</v>
          </cell>
        </row>
        <row r="21671">
          <cell r="A21671" t="str">
            <v>I4601</v>
          </cell>
          <cell r="B21671" t="str">
            <v>TUBO FoFo C/ FLANGES DN 900 PN10 - L=4500</v>
          </cell>
          <cell r="C21671" t="str">
            <v>UN</v>
          </cell>
          <cell r="D21671">
            <v>37983.58</v>
          </cell>
        </row>
        <row r="21672">
          <cell r="A21672" t="str">
            <v>I4602</v>
          </cell>
          <cell r="B21672" t="str">
            <v>TUBO FoFo C/ FLANGES DN 900 PN10 - L=5000</v>
          </cell>
          <cell r="C21672" t="str">
            <v>UN</v>
          </cell>
          <cell r="D21672">
            <v>39416.400000000001</v>
          </cell>
        </row>
        <row r="21673">
          <cell r="A21673" t="str">
            <v>I4603</v>
          </cell>
          <cell r="B21673" t="str">
            <v>TUBO FoFo C/ FLANGES DN 900 PN10 - L=5500</v>
          </cell>
          <cell r="C21673" t="str">
            <v>UN</v>
          </cell>
          <cell r="D21673">
            <v>41278.199999999997</v>
          </cell>
        </row>
        <row r="21674">
          <cell r="A21674" t="str">
            <v>I4604</v>
          </cell>
          <cell r="B21674" t="str">
            <v>TUBO FoFo C/ FLANGES DN 900 PN10 - L=6000</v>
          </cell>
          <cell r="C21674" t="str">
            <v>UN</v>
          </cell>
          <cell r="D21674">
            <v>43136.42</v>
          </cell>
        </row>
        <row r="21675">
          <cell r="A21675" t="str">
            <v>I4605</v>
          </cell>
          <cell r="B21675" t="str">
            <v>TUBO FoFo C/ FLANGES DN 900 PN10 - L=6500</v>
          </cell>
          <cell r="C21675" t="str">
            <v>UN</v>
          </cell>
          <cell r="D21675">
            <v>45020.7</v>
          </cell>
        </row>
        <row r="21676">
          <cell r="A21676" t="str">
            <v>I4606</v>
          </cell>
          <cell r="B21676" t="str">
            <v>TUBO FoFo C/ FLANGES DN 900 PN10 - L=6800</v>
          </cell>
          <cell r="C21676" t="str">
            <v>UN</v>
          </cell>
          <cell r="D21676">
            <v>46083.63</v>
          </cell>
        </row>
        <row r="21677">
          <cell r="A21677" t="str">
            <v>I6649</v>
          </cell>
          <cell r="B21677" t="str">
            <v>TUBO FoFo C/FLANGE E BOLSA  DN 75 PN10 L=500</v>
          </cell>
          <cell r="C21677" t="str">
            <v>UN</v>
          </cell>
          <cell r="D21677">
            <v>350.22</v>
          </cell>
        </row>
        <row r="21678">
          <cell r="A21678" t="str">
            <v>I6650</v>
          </cell>
          <cell r="B21678" t="str">
            <v>TUBO FoFo C/FLANGE E BOLSA DN 100 PN10 L=500</v>
          </cell>
          <cell r="C21678" t="str">
            <v>UN</v>
          </cell>
          <cell r="D21678">
            <v>391.32</v>
          </cell>
        </row>
        <row r="21679">
          <cell r="A21679" t="str">
            <v>I6663</v>
          </cell>
          <cell r="B21679" t="str">
            <v>TUBO FoFo C/FLANGE E BOLSA DN 1000 PN10 L=500</v>
          </cell>
          <cell r="C21679" t="str">
            <v>UN</v>
          </cell>
          <cell r="D21679">
            <v>14435.01</v>
          </cell>
        </row>
        <row r="21680">
          <cell r="A21680" t="str">
            <v>I6664</v>
          </cell>
          <cell r="B21680" t="str">
            <v>TUBO FoFo C/FLANGE E BOLSA DN 1200 PN10 L=500</v>
          </cell>
          <cell r="C21680" t="str">
            <v>UN</v>
          </cell>
          <cell r="D21680">
            <v>17671.91</v>
          </cell>
        </row>
        <row r="21681">
          <cell r="A21681" t="str">
            <v>I6651</v>
          </cell>
          <cell r="B21681" t="str">
            <v>TUBO FoFo C/FLANGE E BOLSA DN 150 PN10 L=500</v>
          </cell>
          <cell r="C21681" t="str">
            <v>UN</v>
          </cell>
          <cell r="D21681">
            <v>507.41</v>
          </cell>
        </row>
        <row r="21682">
          <cell r="A21682" t="str">
            <v>I6652</v>
          </cell>
          <cell r="B21682" t="str">
            <v>TUBO FoFo C/FLANGE E BOLSA DN 200 PN10 L=500</v>
          </cell>
          <cell r="C21682" t="str">
            <v>UN</v>
          </cell>
          <cell r="D21682">
            <v>637.65</v>
          </cell>
        </row>
        <row r="21683">
          <cell r="A21683" t="str">
            <v>I6653</v>
          </cell>
          <cell r="B21683" t="str">
            <v>TUBO FoFo C/FLANGE E BOLSA DN 250 PN10 L=500</v>
          </cell>
          <cell r="C21683" t="str">
            <v>UN</v>
          </cell>
          <cell r="D21683">
            <v>841.86</v>
          </cell>
        </row>
        <row r="21684">
          <cell r="A21684" t="str">
            <v>I6654</v>
          </cell>
          <cell r="B21684" t="str">
            <v>TUBO FoFo C/FLANGE E BOLSA DN 300 PN10 L=500</v>
          </cell>
          <cell r="C21684" t="str">
            <v>UN</v>
          </cell>
          <cell r="D21684">
            <v>1025.83</v>
          </cell>
        </row>
        <row r="21685">
          <cell r="A21685" t="str">
            <v>I6655</v>
          </cell>
          <cell r="B21685" t="str">
            <v>TUBO FoFo C/FLANGE E BOLSA DN 350 PN10 L=500</v>
          </cell>
          <cell r="C21685" t="str">
            <v>UN</v>
          </cell>
          <cell r="D21685">
            <v>1302.6300000000001</v>
          </cell>
        </row>
        <row r="21686">
          <cell r="A21686" t="str">
            <v>I6656</v>
          </cell>
          <cell r="B21686" t="str">
            <v>TUBO FoFo C/FLANGE E BOLSA DN 400 PN10 L=500</v>
          </cell>
          <cell r="C21686" t="str">
            <v>UN</v>
          </cell>
          <cell r="D21686">
            <v>1401.73</v>
          </cell>
        </row>
        <row r="21687">
          <cell r="A21687" t="str">
            <v>I6657</v>
          </cell>
          <cell r="B21687" t="str">
            <v>TUBO FoFo C/FLANGE E BOLSA DN 450 PN10 L=500</v>
          </cell>
          <cell r="C21687" t="str">
            <v>UN</v>
          </cell>
          <cell r="D21687">
            <v>1808.9</v>
          </cell>
        </row>
        <row r="21688">
          <cell r="A21688" t="str">
            <v>I6658</v>
          </cell>
          <cell r="B21688" t="str">
            <v>TUBO FoFo C/FLANGE E BOLSA DN 500 PN10 L=500</v>
          </cell>
          <cell r="C21688" t="str">
            <v>UN</v>
          </cell>
          <cell r="D21688">
            <v>1857.08</v>
          </cell>
        </row>
        <row r="21689">
          <cell r="A21689" t="str">
            <v>I6659</v>
          </cell>
          <cell r="B21689" t="str">
            <v>TUBO FoFo C/FLANGE E BOLSA DN 600 PN10 L=500</v>
          </cell>
          <cell r="C21689" t="str">
            <v>UN</v>
          </cell>
          <cell r="D21689">
            <v>2358.23</v>
          </cell>
        </row>
        <row r="21690">
          <cell r="A21690" t="str">
            <v>I6660</v>
          </cell>
          <cell r="B21690" t="str">
            <v>TUBO FoFo C/FLANGE E BOLSA DN 700 PN10 L=500</v>
          </cell>
          <cell r="C21690" t="str">
            <v>UN</v>
          </cell>
          <cell r="D21690">
            <v>7183.66</v>
          </cell>
        </row>
        <row r="21691">
          <cell r="A21691" t="str">
            <v>I6661</v>
          </cell>
          <cell r="B21691" t="str">
            <v>TUBO FoFo C/FLANGE E BOLSA DN 800 PN10 L=500</v>
          </cell>
          <cell r="C21691" t="str">
            <v>UN</v>
          </cell>
          <cell r="D21691">
            <v>9391.11</v>
          </cell>
        </row>
        <row r="21692">
          <cell r="A21692" t="str">
            <v>I6662</v>
          </cell>
          <cell r="B21692" t="str">
            <v>TUBO FoFo C/FLANGE E BOLSA DN 900 PN10 L=500</v>
          </cell>
          <cell r="C21692" t="str">
            <v>UN</v>
          </cell>
          <cell r="D21692">
            <v>12749.98</v>
          </cell>
        </row>
        <row r="21693">
          <cell r="A21693" t="str">
            <v>I4272</v>
          </cell>
          <cell r="B21693" t="str">
            <v>TUBO FoFo C/FLANGE E BOLSA JE DN 100 PN10 - L=1000</v>
          </cell>
          <cell r="C21693" t="str">
            <v>UN</v>
          </cell>
          <cell r="D21693">
            <v>540.62</v>
          </cell>
        </row>
        <row r="21694">
          <cell r="A21694" t="str">
            <v>I4273</v>
          </cell>
          <cell r="B21694" t="str">
            <v>TUBO FoFo C/FLANGE E BOLSA JE DN 100 PN10 - L=1500</v>
          </cell>
          <cell r="C21694" t="str">
            <v>UN</v>
          </cell>
          <cell r="D21694">
            <v>661.42</v>
          </cell>
        </row>
        <row r="21695">
          <cell r="A21695" t="str">
            <v>I4274</v>
          </cell>
          <cell r="B21695" t="str">
            <v>TUBO FoFo C/FLANGE E BOLSA JE DN 100 PN10 - L=2000</v>
          </cell>
          <cell r="C21695" t="str">
            <v>UN</v>
          </cell>
          <cell r="D21695">
            <v>784.21</v>
          </cell>
        </row>
        <row r="21696">
          <cell r="A21696" t="str">
            <v>I4275</v>
          </cell>
          <cell r="B21696" t="str">
            <v>TUBO FoFo C/FLANGE E BOLSA JE DN 100 PN10 - L=2500</v>
          </cell>
          <cell r="C21696" t="str">
            <v>UN</v>
          </cell>
          <cell r="D21696">
            <v>893.55</v>
          </cell>
        </row>
        <row r="21697">
          <cell r="A21697" t="str">
            <v>I4276</v>
          </cell>
          <cell r="B21697" t="str">
            <v>TUBO FoFo C/FLANGE E BOLSA JE DN 100 PN10 - L=3000</v>
          </cell>
          <cell r="C21697" t="str">
            <v>UN</v>
          </cell>
          <cell r="D21697">
            <v>1013.07</v>
          </cell>
        </row>
        <row r="21698">
          <cell r="A21698" t="str">
            <v>I4277</v>
          </cell>
          <cell r="B21698" t="str">
            <v>TUBO FoFo C/FLANGE E BOLSA JE DN 100 PN10 - L=3500</v>
          </cell>
          <cell r="C21698" t="str">
            <v>UN</v>
          </cell>
          <cell r="D21698">
            <v>1142.27</v>
          </cell>
        </row>
        <row r="21699">
          <cell r="A21699" t="str">
            <v>I4278</v>
          </cell>
          <cell r="B21699" t="str">
            <v>TUBO FoFo C/FLANGE E BOLSA JE DN 100 PN10 - L=4000</v>
          </cell>
          <cell r="C21699" t="str">
            <v>UN</v>
          </cell>
          <cell r="D21699">
            <v>1263.3399999999999</v>
          </cell>
        </row>
        <row r="21700">
          <cell r="A21700" t="str">
            <v>I4279</v>
          </cell>
          <cell r="B21700" t="str">
            <v>TUBO FoFo C/FLANGE E BOLSA JE DN 100 PN10 - L=4500</v>
          </cell>
          <cell r="C21700" t="str">
            <v>UN</v>
          </cell>
          <cell r="D21700">
            <v>1374.93</v>
          </cell>
        </row>
        <row r="21701">
          <cell r="A21701" t="str">
            <v>I4280</v>
          </cell>
          <cell r="B21701" t="str">
            <v>TUBO FoFo C/FLANGE E BOLSA JE DN 100 PN10 - L=5000</v>
          </cell>
          <cell r="C21701" t="str">
            <v>UN</v>
          </cell>
          <cell r="D21701">
            <v>1505.3</v>
          </cell>
        </row>
        <row r="21702">
          <cell r="A21702" t="str">
            <v>I4281</v>
          </cell>
          <cell r="B21702" t="str">
            <v>TUBO FoFo C/FLANGE E BOLSA JE DN 100 PN10 - L=5500</v>
          </cell>
          <cell r="C21702" t="str">
            <v>UN</v>
          </cell>
          <cell r="D21702">
            <v>1622.53</v>
          </cell>
        </row>
        <row r="21703">
          <cell r="A21703" t="str">
            <v>I4282</v>
          </cell>
          <cell r="B21703" t="str">
            <v>TUBO FoFo C/FLANGE E BOLSA JE DN 100 PN10 - L=5800</v>
          </cell>
          <cell r="C21703" t="str">
            <v>UN</v>
          </cell>
          <cell r="D21703">
            <v>1692.2</v>
          </cell>
        </row>
        <row r="21704">
          <cell r="A21704" t="str">
            <v>I4421</v>
          </cell>
          <cell r="B21704" t="str">
            <v>TUBO FoFo C/FLANGE E BOLSA JE DN 1000 PN10 - L=1000</v>
          </cell>
          <cell r="C21704" t="str">
            <v>UN</v>
          </cell>
          <cell r="D21704">
            <v>20769.09</v>
          </cell>
        </row>
        <row r="21705">
          <cell r="A21705" t="str">
            <v>I4422</v>
          </cell>
          <cell r="B21705" t="str">
            <v>TUBO FoFo C/FLANGE E BOLSA JE DN 1000 PN10 - L=1500</v>
          </cell>
          <cell r="C21705" t="str">
            <v>UN</v>
          </cell>
          <cell r="D21705">
            <v>23005.84</v>
          </cell>
        </row>
        <row r="21706">
          <cell r="A21706" t="str">
            <v>I4423</v>
          </cell>
          <cell r="B21706" t="str">
            <v>TUBO FoFo C/FLANGE E BOLSA JE DN 1000 PN10 - L=2000</v>
          </cell>
          <cell r="C21706" t="str">
            <v>UN</v>
          </cell>
          <cell r="D21706">
            <v>24958.12</v>
          </cell>
        </row>
        <row r="21707">
          <cell r="A21707" t="str">
            <v>I4424</v>
          </cell>
          <cell r="B21707" t="str">
            <v>TUBO FoFo C/FLANGE E BOLSA JE DN 1000 PN10 - L=2500</v>
          </cell>
          <cell r="C21707" t="str">
            <v>UN</v>
          </cell>
          <cell r="D21707">
            <v>27188.77</v>
          </cell>
        </row>
        <row r="21708">
          <cell r="A21708" t="str">
            <v>I4425</v>
          </cell>
          <cell r="B21708" t="str">
            <v>TUBO FoFo C/FLANGE E BOLSA JE DN 1000 PN10 - L=3000</v>
          </cell>
          <cell r="C21708" t="str">
            <v>UN</v>
          </cell>
          <cell r="D21708">
            <v>29491.54</v>
          </cell>
        </row>
        <row r="21709">
          <cell r="A21709" t="str">
            <v>I4426</v>
          </cell>
          <cell r="B21709" t="str">
            <v>TUBO FoFo C/FLANGE E BOLSA JE DN 1000 PN10 - L=3500</v>
          </cell>
          <cell r="C21709" t="str">
            <v>UN</v>
          </cell>
          <cell r="D21709">
            <v>31362.09</v>
          </cell>
        </row>
        <row r="21710">
          <cell r="A21710" t="str">
            <v>I4427</v>
          </cell>
          <cell r="B21710" t="str">
            <v>TUBO FoFo C/FLANGE E BOLSA JE DN 1000 PN10 - L=4000</v>
          </cell>
          <cell r="C21710" t="str">
            <v>UN</v>
          </cell>
          <cell r="D21710">
            <v>33536.03</v>
          </cell>
        </row>
        <row r="21711">
          <cell r="A21711" t="str">
            <v>I4428</v>
          </cell>
          <cell r="B21711" t="str">
            <v>TUBO FoFo C/FLANGE E BOLSA JE DN 1000 PN10 - L=4500</v>
          </cell>
          <cell r="C21711" t="str">
            <v>UN</v>
          </cell>
          <cell r="D21711">
            <v>35811.51</v>
          </cell>
        </row>
        <row r="21712">
          <cell r="A21712" t="str">
            <v>I4429</v>
          </cell>
          <cell r="B21712" t="str">
            <v>TUBO FoFo C/FLANGE E BOLSA JE DN 1000 PN10 - L=5000</v>
          </cell>
          <cell r="C21712" t="str">
            <v>UN</v>
          </cell>
          <cell r="D21712">
            <v>37784.79</v>
          </cell>
        </row>
        <row r="21713">
          <cell r="A21713" t="str">
            <v>I4430</v>
          </cell>
          <cell r="B21713" t="str">
            <v>TUBO FoFo C/FLANGE E BOLSA JE DN 1000 PN10 - L=5500</v>
          </cell>
          <cell r="C21713" t="str">
            <v>UN</v>
          </cell>
          <cell r="D21713">
            <v>40113.11</v>
          </cell>
        </row>
        <row r="21714">
          <cell r="A21714" t="str">
            <v>I4431</v>
          </cell>
          <cell r="B21714" t="str">
            <v>TUBO FoFo C/FLANGE E BOLSA JE DN 1000 PN10 - L=6000</v>
          </cell>
          <cell r="C21714" t="str">
            <v>UN</v>
          </cell>
          <cell r="D21714">
            <v>42058.92</v>
          </cell>
        </row>
        <row r="21715">
          <cell r="A21715" t="str">
            <v>I4432</v>
          </cell>
          <cell r="B21715" t="str">
            <v>TUBO FoFo C/FLANGE E BOLSA JE DN 1000 PN10 - L=6500</v>
          </cell>
          <cell r="C21715" t="str">
            <v>UN</v>
          </cell>
          <cell r="D21715">
            <v>44212.17</v>
          </cell>
        </row>
        <row r="21716">
          <cell r="A21716" t="str">
            <v>I4433</v>
          </cell>
          <cell r="B21716" t="str">
            <v>TUBO FoFo C/FLANGE E BOLSA JE DN 1000 PN10 - L=6800</v>
          </cell>
          <cell r="C21716" t="str">
            <v>UN</v>
          </cell>
          <cell r="D21716">
            <v>45790.67</v>
          </cell>
        </row>
        <row r="21717">
          <cell r="A21717" t="str">
            <v>I4434</v>
          </cell>
          <cell r="B21717" t="str">
            <v>TUBO FoFo C/FLANGE E BOLSA JE DN 1200 PN10 - L=1000</v>
          </cell>
          <cell r="C21717" t="str">
            <v>UN</v>
          </cell>
          <cell r="D21717">
            <v>25449.33</v>
          </cell>
        </row>
        <row r="21718">
          <cell r="A21718" t="str">
            <v>I4435</v>
          </cell>
          <cell r="B21718" t="str">
            <v>TUBO FoFo C/FLANGE E BOLSA JE DN 1200 PN10 - L=1500</v>
          </cell>
          <cell r="C21718" t="str">
            <v>UN</v>
          </cell>
          <cell r="D21718">
            <v>28432.89</v>
          </cell>
        </row>
        <row r="21719">
          <cell r="A21719" t="str">
            <v>I4436</v>
          </cell>
          <cell r="B21719" t="str">
            <v>TUBO FoFo C/FLANGE E BOLSA JE DN 1200 PN10 - L=2000</v>
          </cell>
          <cell r="C21719" t="str">
            <v>UN</v>
          </cell>
          <cell r="D21719">
            <v>31350.53</v>
          </cell>
        </row>
        <row r="21720">
          <cell r="A21720" t="str">
            <v>I4437</v>
          </cell>
          <cell r="B21720" t="str">
            <v>TUBO FoFo C/FLANGE E BOLSA JE DN 1200 PN10 - L=2500</v>
          </cell>
          <cell r="C21720" t="str">
            <v>UN</v>
          </cell>
          <cell r="D21720">
            <v>34018.31</v>
          </cell>
        </row>
        <row r="21721">
          <cell r="A21721" t="str">
            <v>I4438</v>
          </cell>
          <cell r="B21721" t="str">
            <v>TUBO FoFo C/FLANGE E BOLSA JE DN 1200 PN10 - L=3000</v>
          </cell>
          <cell r="C21721" t="str">
            <v>UN</v>
          </cell>
          <cell r="D21721">
            <v>37149.040000000001</v>
          </cell>
        </row>
        <row r="21722">
          <cell r="A21722" t="str">
            <v>I4439</v>
          </cell>
          <cell r="B21722" t="str">
            <v>TUBO FoFo C/FLANGE E BOLSA JE DN 1200 PN10 - L=3500</v>
          </cell>
          <cell r="C21722" t="str">
            <v>UN</v>
          </cell>
          <cell r="D21722">
            <v>39965.5</v>
          </cell>
        </row>
        <row r="21723">
          <cell r="A21723" t="str">
            <v>I4440</v>
          </cell>
          <cell r="B21723" t="str">
            <v>TUBO FoFo C/FLANGE E BOLSA JE DN 1200 PN10 - L=4000</v>
          </cell>
          <cell r="C21723" t="str">
            <v>UN</v>
          </cell>
          <cell r="D21723">
            <v>42635.91</v>
          </cell>
        </row>
        <row r="21724">
          <cell r="A21724" t="str">
            <v>I4441</v>
          </cell>
          <cell r="B21724" t="str">
            <v>TUBO FoFo C/FLANGE E BOLSA JE DN 1200 PN10 - L=4500</v>
          </cell>
          <cell r="C21724" t="str">
            <v>UN</v>
          </cell>
          <cell r="D21724">
            <v>45158.03</v>
          </cell>
        </row>
        <row r="21725">
          <cell r="A21725" t="str">
            <v>I4442</v>
          </cell>
          <cell r="B21725" t="str">
            <v>TUBO FoFo C/FLANGE E BOLSA JE DN 1200 PN10 - L=5000</v>
          </cell>
          <cell r="C21725" t="str">
            <v>UN</v>
          </cell>
          <cell r="D21725">
            <v>48557.48</v>
          </cell>
        </row>
        <row r="21726">
          <cell r="A21726" t="str">
            <v>I4443</v>
          </cell>
          <cell r="B21726" t="str">
            <v>TUBO FoFo C/FLANGE E BOLSA JE DN 1200 PN10 - L=5500</v>
          </cell>
          <cell r="C21726" t="str">
            <v>UN</v>
          </cell>
          <cell r="D21726">
            <v>51368.81</v>
          </cell>
        </row>
        <row r="21727">
          <cell r="A21727" t="str">
            <v>I4444</v>
          </cell>
          <cell r="B21727" t="str">
            <v>TUBO FoFo C/FLANGE E BOLSA JE DN 1200 PN10 - L=6000</v>
          </cell>
          <cell r="C21727" t="str">
            <v>UN</v>
          </cell>
          <cell r="D21727">
            <v>54329.21</v>
          </cell>
        </row>
        <row r="21728">
          <cell r="A21728" t="str">
            <v>I4445</v>
          </cell>
          <cell r="B21728" t="str">
            <v>TUBO FoFo C/FLANGE E BOLSA JE DN 1200 PN10 - L=6500</v>
          </cell>
          <cell r="C21728" t="str">
            <v>UN</v>
          </cell>
          <cell r="D21728">
            <v>57171.47</v>
          </cell>
        </row>
        <row r="21729">
          <cell r="A21729" t="str">
            <v>I4446</v>
          </cell>
          <cell r="B21729" t="str">
            <v>TUBO FoFo C/FLANGE E BOLSA JE DN 1200 PN10 - L=6800</v>
          </cell>
          <cell r="C21729" t="str">
            <v>UN</v>
          </cell>
          <cell r="D21729">
            <v>58454.09</v>
          </cell>
        </row>
        <row r="21730">
          <cell r="A21730" t="str">
            <v>I4283</v>
          </cell>
          <cell r="B21730" t="str">
            <v>TUBO FoFo C/FLANGE E BOLSA JE DN 150 PN10 - L=1000</v>
          </cell>
          <cell r="C21730" t="str">
            <v>UN</v>
          </cell>
          <cell r="D21730">
            <v>730.52</v>
          </cell>
        </row>
        <row r="21731">
          <cell r="A21731" t="str">
            <v>I4284</v>
          </cell>
          <cell r="B21731" t="str">
            <v>TUBO FoFo C/FLANGE E BOLSA JE DN 150 PN10 - L=1500</v>
          </cell>
          <cell r="C21731" t="str">
            <v>UN</v>
          </cell>
          <cell r="D21731">
            <v>897.05</v>
          </cell>
        </row>
        <row r="21732">
          <cell r="A21732" t="str">
            <v>I4285</v>
          </cell>
          <cell r="B21732" t="str">
            <v>TUBO FoFo C/FLANGE E BOLSA JE DN 150 PN10 - L=2000</v>
          </cell>
          <cell r="C21732" t="str">
            <v>UN</v>
          </cell>
          <cell r="D21732">
            <v>1050.21</v>
          </cell>
        </row>
        <row r="21733">
          <cell r="A21733" t="str">
            <v>I4286</v>
          </cell>
          <cell r="B21733" t="str">
            <v>TUBO FoFo C/FLANGE E BOLSA JE DN 150 PN10 - L=2500</v>
          </cell>
          <cell r="C21733" t="str">
            <v>UN</v>
          </cell>
          <cell r="D21733">
            <v>1210.01</v>
          </cell>
        </row>
        <row r="21734">
          <cell r="A21734" t="str">
            <v>I4287</v>
          </cell>
          <cell r="B21734" t="str">
            <v>TUBO FoFo C/FLANGE E BOLSA JE DN 150 PN10 - L=3000</v>
          </cell>
          <cell r="C21734" t="str">
            <v>UN</v>
          </cell>
          <cell r="D21734">
            <v>1390.76</v>
          </cell>
        </row>
        <row r="21735">
          <cell r="A21735" t="str">
            <v>I4288</v>
          </cell>
          <cell r="B21735" t="str">
            <v>TUBO FoFo C/FLANGE E BOLSA JE DN 150 PN10 - L=3500</v>
          </cell>
          <cell r="C21735" t="str">
            <v>UN</v>
          </cell>
          <cell r="D21735">
            <v>1538.42</v>
          </cell>
        </row>
        <row r="21736">
          <cell r="A21736" t="str">
            <v>I4289</v>
          </cell>
          <cell r="B21736" t="str">
            <v>TUBO FoFo C/FLANGE E BOLSA JE DN 150 PN10 - L=4000</v>
          </cell>
          <cell r="C21736" t="str">
            <v>UN</v>
          </cell>
          <cell r="D21736">
            <v>1707.85</v>
          </cell>
        </row>
        <row r="21737">
          <cell r="A21737" t="str">
            <v>I4290</v>
          </cell>
          <cell r="B21737" t="str">
            <v>TUBO FoFo C/FLANGE E BOLSA JE DN 150 PN10 - L=4500</v>
          </cell>
          <cell r="C21737" t="str">
            <v>UN</v>
          </cell>
          <cell r="D21737">
            <v>1859.81</v>
          </cell>
        </row>
        <row r="21738">
          <cell r="A21738" t="str">
            <v>I4291</v>
          </cell>
          <cell r="B21738" t="str">
            <v>TUBO FoFo C/FLANGE E BOLSA JE DN 150 PN10 - L=5000</v>
          </cell>
          <cell r="C21738" t="str">
            <v>UN</v>
          </cell>
          <cell r="D21738">
            <v>2005.6</v>
          </cell>
        </row>
        <row r="21739">
          <cell r="A21739" t="str">
            <v>I4292</v>
          </cell>
          <cell r="B21739" t="str">
            <v>TUBO FoFo C/FLANGE E BOLSA JE DN 150 PN10 - L=5500</v>
          </cell>
          <cell r="C21739" t="str">
            <v>UN</v>
          </cell>
          <cell r="D21739">
            <v>2187.38</v>
          </cell>
        </row>
        <row r="21740">
          <cell r="A21740" t="str">
            <v>I4293</v>
          </cell>
          <cell r="B21740" t="str">
            <v>TUBO FoFo C/FLANGE E BOLSA JE DN 150 PN10 - L=5800</v>
          </cell>
          <cell r="C21740" t="str">
            <v>UN</v>
          </cell>
          <cell r="D21740">
            <v>2281.92</v>
          </cell>
        </row>
        <row r="21741">
          <cell r="A21741" t="str">
            <v>I4294</v>
          </cell>
          <cell r="B21741" t="str">
            <v>TUBO FoFo C/FLANGE E BOLSA JE DN 200 PN10 - L=1000</v>
          </cell>
          <cell r="C21741" t="str">
            <v>UN</v>
          </cell>
          <cell r="D21741">
            <v>924.96</v>
          </cell>
        </row>
        <row r="21742">
          <cell r="A21742" t="str">
            <v>I4295</v>
          </cell>
          <cell r="B21742" t="str">
            <v>TUBO FoFo C/FLANGE E BOLSA JE DN 200 PN10 - L=1500</v>
          </cell>
          <cell r="C21742" t="str">
            <v>UN</v>
          </cell>
          <cell r="D21742">
            <v>1125.74</v>
          </cell>
        </row>
        <row r="21743">
          <cell r="A21743" t="str">
            <v>I4296</v>
          </cell>
          <cell r="B21743" t="str">
            <v>TUBO FoFo C/FLANGE E BOLSA JE DN 200 PN10 - L=2000</v>
          </cell>
          <cell r="C21743" t="str">
            <v>UN</v>
          </cell>
          <cell r="D21743">
            <v>1343.46</v>
          </cell>
        </row>
        <row r="21744">
          <cell r="A21744" t="str">
            <v>I4297</v>
          </cell>
          <cell r="B21744" t="str">
            <v>TUBO FoFo C/FLANGE E BOLSA JE DN 200 PN10 - L=2500</v>
          </cell>
          <cell r="C21744" t="str">
            <v>UN</v>
          </cell>
          <cell r="D21744">
            <v>1550.15</v>
          </cell>
        </row>
        <row r="21745">
          <cell r="A21745" t="str">
            <v>I4298</v>
          </cell>
          <cell r="B21745" t="str">
            <v>TUBO FoFo C/FLANGE E BOLSA JE DN 200 PN10 - L=3000</v>
          </cell>
          <cell r="C21745" t="str">
            <v>UN</v>
          </cell>
          <cell r="D21745">
            <v>1753.24</v>
          </cell>
        </row>
        <row r="21746">
          <cell r="A21746" t="str">
            <v>I4299</v>
          </cell>
          <cell r="B21746" t="str">
            <v>TUBO FoFo C/FLANGE E BOLSA JE DN 200 PN10 - L=3500</v>
          </cell>
          <cell r="C21746" t="str">
            <v>UN</v>
          </cell>
          <cell r="D21746">
            <v>1961.86</v>
          </cell>
        </row>
        <row r="21747">
          <cell r="A21747" t="str">
            <v>I4300</v>
          </cell>
          <cell r="B21747" t="str">
            <v>TUBO FoFo C/FLANGE E BOLSA JE DN 200 PN10 - L=4000</v>
          </cell>
          <cell r="C21747" t="str">
            <v>UN</v>
          </cell>
          <cell r="D21747">
            <v>2168.1</v>
          </cell>
        </row>
        <row r="21748">
          <cell r="A21748" t="str">
            <v>I4301</v>
          </cell>
          <cell r="B21748" t="str">
            <v>TUBO FoFo C/FLANGE E BOLSA JE DN 200 PN10 - L=4500</v>
          </cell>
          <cell r="C21748" t="str">
            <v>UN</v>
          </cell>
          <cell r="D21748">
            <v>2381.81</v>
          </cell>
        </row>
        <row r="21749">
          <cell r="A21749" t="str">
            <v>I4302</v>
          </cell>
          <cell r="B21749" t="str">
            <v>TUBO FoFo C/FLANGE E BOLSA JE DN 200 PN10 - L=5000</v>
          </cell>
          <cell r="C21749" t="str">
            <v>UN</v>
          </cell>
          <cell r="D21749">
            <v>2582.92</v>
          </cell>
        </row>
        <row r="21750">
          <cell r="A21750" t="str">
            <v>I4303</v>
          </cell>
          <cell r="B21750" t="str">
            <v>TUBO FoFo C/FLANGE E BOLSA JE DN 200 PN10 - L=5500</v>
          </cell>
          <cell r="C21750" t="str">
            <v>UN</v>
          </cell>
          <cell r="D21750">
            <v>2791.71</v>
          </cell>
        </row>
        <row r="21751">
          <cell r="A21751" t="str">
            <v>I4304</v>
          </cell>
          <cell r="B21751" t="str">
            <v>TUBO FoFo C/FLANGE E BOLSA JE DN 200 PN10 - L=5800</v>
          </cell>
          <cell r="C21751" t="str">
            <v>UN</v>
          </cell>
          <cell r="D21751">
            <v>2915.98</v>
          </cell>
        </row>
        <row r="21752">
          <cell r="A21752" t="str">
            <v>I4305</v>
          </cell>
          <cell r="B21752" t="str">
            <v>TUBO FoFo C/FLANGE E BOLSA JE DN 250 PN10 - L=1000</v>
          </cell>
          <cell r="C21752" t="str">
            <v>UN</v>
          </cell>
          <cell r="D21752">
            <v>1219.8800000000001</v>
          </cell>
        </row>
        <row r="21753">
          <cell r="A21753" t="str">
            <v>I4306</v>
          </cell>
          <cell r="B21753" t="str">
            <v>TUBO FoFo C/FLANGE E BOLSA JE DN 250 PN10 - L=1500</v>
          </cell>
          <cell r="C21753" t="str">
            <v>UN</v>
          </cell>
          <cell r="D21753">
            <v>1502.36</v>
          </cell>
        </row>
        <row r="21754">
          <cell r="A21754" t="str">
            <v>I4307</v>
          </cell>
          <cell r="B21754" t="str">
            <v>TUBO FoFo C/FLANGE E BOLSA JE DN 250 PN10 - L=2000</v>
          </cell>
          <cell r="C21754" t="str">
            <v>UN</v>
          </cell>
          <cell r="D21754">
            <v>1774.32</v>
          </cell>
        </row>
        <row r="21755">
          <cell r="A21755" t="str">
            <v>I4308</v>
          </cell>
          <cell r="B21755" t="str">
            <v>TUBO FoFo C/FLANGE E BOLSA JE DN 250 PN10 - L=2500</v>
          </cell>
          <cell r="C21755" t="str">
            <v>UN</v>
          </cell>
          <cell r="D21755">
            <v>2062.79</v>
          </cell>
        </row>
        <row r="21756">
          <cell r="A21756" t="str">
            <v>I4309</v>
          </cell>
          <cell r="B21756" t="str">
            <v>TUBO FoFo C/FLANGE E BOLSA JE DN 250 PN10 - L=3000</v>
          </cell>
          <cell r="C21756" t="str">
            <v>UN</v>
          </cell>
          <cell r="D21756">
            <v>2339.13</v>
          </cell>
        </row>
        <row r="21757">
          <cell r="A21757" t="str">
            <v>I4310</v>
          </cell>
          <cell r="B21757" t="str">
            <v>TUBO FoFo C/FLANGE E BOLSA JE DN 250 PN10 - L=3500</v>
          </cell>
          <cell r="C21757" t="str">
            <v>UN</v>
          </cell>
          <cell r="D21757">
            <v>2618.41</v>
          </cell>
        </row>
        <row r="21758">
          <cell r="A21758" t="str">
            <v>I4311</v>
          </cell>
          <cell r="B21758" t="str">
            <v>TUBO FoFo C/FLANGE E BOLSA JE DN 250 PN10 - L=4000</v>
          </cell>
          <cell r="C21758" t="str">
            <v>UN</v>
          </cell>
          <cell r="D21758">
            <v>2908.4</v>
          </cell>
        </row>
        <row r="21759">
          <cell r="A21759" t="str">
            <v>I4312</v>
          </cell>
          <cell r="B21759" t="str">
            <v>TUBO FoFo C/FLANGE E BOLSA JE DN 250 PN10 - L=4500</v>
          </cell>
          <cell r="C21759" t="str">
            <v>UN</v>
          </cell>
          <cell r="D21759">
            <v>3200.6</v>
          </cell>
        </row>
        <row r="21760">
          <cell r="A21760" t="str">
            <v>I4313</v>
          </cell>
          <cell r="B21760" t="str">
            <v>TUBO FoFo C/FLANGE E BOLSA JE DN 250 PN10 - L=5000</v>
          </cell>
          <cell r="C21760" t="str">
            <v>UN</v>
          </cell>
          <cell r="D21760">
            <v>3461.07</v>
          </cell>
        </row>
        <row r="21761">
          <cell r="A21761" t="str">
            <v>I4314</v>
          </cell>
          <cell r="B21761" t="str">
            <v>TUBO FoFo C/FLANGE E BOLSA JE DN 250 PN10 - L=5500</v>
          </cell>
          <cell r="C21761" t="str">
            <v>UN</v>
          </cell>
          <cell r="D21761">
            <v>3734.84</v>
          </cell>
        </row>
        <row r="21762">
          <cell r="A21762" t="str">
            <v>I4315</v>
          </cell>
          <cell r="B21762" t="str">
            <v>TUBO FoFo C/FLANGE E BOLSA JE DN 250 PN10 - L=5800</v>
          </cell>
          <cell r="C21762" t="str">
            <v>UN</v>
          </cell>
          <cell r="D21762">
            <v>3872.73</v>
          </cell>
        </row>
        <row r="21763">
          <cell r="A21763" t="str">
            <v>I4316</v>
          </cell>
          <cell r="B21763" t="str">
            <v>TUBO FoFo C/FLANGE E BOLSA JE DN 300 PN10 - L=1000</v>
          </cell>
          <cell r="C21763" t="str">
            <v>UN</v>
          </cell>
          <cell r="D21763">
            <v>1488.29</v>
          </cell>
        </row>
        <row r="21764">
          <cell r="A21764" t="str">
            <v>I4317</v>
          </cell>
          <cell r="B21764" t="str">
            <v>TUBO FoFo C/FLANGE E BOLSA JE DN 300 PN10 - L=1500</v>
          </cell>
          <cell r="C21764" t="str">
            <v>UN</v>
          </cell>
          <cell r="D21764">
            <v>1826.57</v>
          </cell>
        </row>
        <row r="21765">
          <cell r="A21765" t="str">
            <v>I4318</v>
          </cell>
          <cell r="B21765" t="str">
            <v>TUBO FoFo C/FLANGE E BOLSA JE DN 300 PN10 - L=2000</v>
          </cell>
          <cell r="C21765" t="str">
            <v>UN</v>
          </cell>
          <cell r="D21765">
            <v>2164.37</v>
          </cell>
        </row>
        <row r="21766">
          <cell r="A21766" t="str">
            <v>I4319</v>
          </cell>
          <cell r="B21766" t="str">
            <v>TUBO FoFo C/FLANGE E BOLSA JE DN 300 PN10 - L=2500</v>
          </cell>
          <cell r="C21766" t="str">
            <v>UN</v>
          </cell>
          <cell r="D21766">
            <v>2507.4499999999998</v>
          </cell>
        </row>
        <row r="21767">
          <cell r="A21767" t="str">
            <v>I4320</v>
          </cell>
          <cell r="B21767" t="str">
            <v>TUBO FoFo C/FLANGE E BOLSA JE DN 300 PN10 - L=3000</v>
          </cell>
          <cell r="C21767" t="str">
            <v>UN</v>
          </cell>
          <cell r="D21767">
            <v>2869.35</v>
          </cell>
        </row>
        <row r="21768">
          <cell r="A21768" t="str">
            <v>I4321</v>
          </cell>
          <cell r="B21768" t="str">
            <v>TUBO FoFo C/FLANGE E BOLSA JE DN 300 PN10 - L=3500</v>
          </cell>
          <cell r="C21768" t="str">
            <v>UN</v>
          </cell>
          <cell r="D21768">
            <v>3201.73</v>
          </cell>
        </row>
        <row r="21769">
          <cell r="A21769" t="str">
            <v>I4322</v>
          </cell>
          <cell r="B21769" t="str">
            <v>TUBO FoFo C/FLANGE E BOLSA JE DN 300 PN10 - L=4000</v>
          </cell>
          <cell r="C21769" t="str">
            <v>UN</v>
          </cell>
          <cell r="D21769">
            <v>3553.09</v>
          </cell>
        </row>
        <row r="21770">
          <cell r="A21770" t="str">
            <v>I4323</v>
          </cell>
          <cell r="B21770" t="str">
            <v>TUBO FoFo C/FLANGE E BOLSA JE DN 300 PN10 - L=4500</v>
          </cell>
          <cell r="C21770" t="str">
            <v>UN</v>
          </cell>
          <cell r="D21770">
            <v>3913.49</v>
          </cell>
        </row>
        <row r="21771">
          <cell r="A21771" t="str">
            <v>I4324</v>
          </cell>
          <cell r="B21771" t="str">
            <v>TUBO FoFo C/FLANGE E BOLSA JE DN 300 PN10 - L=5000</v>
          </cell>
          <cell r="C21771" t="str">
            <v>UN</v>
          </cell>
          <cell r="D21771">
            <v>4212.7</v>
          </cell>
        </row>
        <row r="21772">
          <cell r="A21772" t="str">
            <v>I4325</v>
          </cell>
          <cell r="B21772" t="str">
            <v>TUBO FoFo C/FLANGE E BOLSA JE DN 300 PN10 - L=5500</v>
          </cell>
          <cell r="C21772" t="str">
            <v>UN</v>
          </cell>
          <cell r="D21772">
            <v>4602.3500000000004</v>
          </cell>
        </row>
        <row r="21773">
          <cell r="A21773" t="str">
            <v>I4326</v>
          </cell>
          <cell r="B21773" t="str">
            <v>TUBO FoFo C/FLANGE E BOLSA JE DN 300 PN10 - L=5800</v>
          </cell>
          <cell r="C21773" t="str">
            <v>UN</v>
          </cell>
          <cell r="D21773">
            <v>4803.2700000000004</v>
          </cell>
        </row>
        <row r="21774">
          <cell r="A21774" t="str">
            <v>I4327</v>
          </cell>
          <cell r="B21774" t="str">
            <v>TUBO FoFo C/FLANGE E BOLSA JE DN 350 PN10 - L=1000</v>
          </cell>
          <cell r="C21774" t="str">
            <v>UN</v>
          </cell>
          <cell r="D21774">
            <v>1890.27</v>
          </cell>
        </row>
        <row r="21775">
          <cell r="A21775" t="str">
            <v>I4328</v>
          </cell>
          <cell r="B21775" t="str">
            <v>TUBO FoFo C/FLANGE E BOLSA JE DN 350 PN10 - L=1500</v>
          </cell>
          <cell r="C21775" t="str">
            <v>UN</v>
          </cell>
          <cell r="D21775">
            <v>2284.38</v>
          </cell>
        </row>
        <row r="21776">
          <cell r="A21776" t="str">
            <v>I4329</v>
          </cell>
          <cell r="B21776" t="str">
            <v>TUBO FoFo C/FLANGE E BOLSA JE DN 350 PN10 - L=2000</v>
          </cell>
          <cell r="C21776" t="str">
            <v>UN</v>
          </cell>
          <cell r="D21776">
            <v>2683.69</v>
          </cell>
        </row>
        <row r="21777">
          <cell r="A21777" t="str">
            <v>I4330</v>
          </cell>
          <cell r="B21777" t="str">
            <v>TUBO FoFo C/FLANGE E BOLSA JE DN 350 PN10 - L=2500</v>
          </cell>
          <cell r="C21777" t="str">
            <v>UN</v>
          </cell>
          <cell r="D21777">
            <v>3099.18</v>
          </cell>
        </row>
        <row r="21778">
          <cell r="A21778" t="str">
            <v>I4331</v>
          </cell>
          <cell r="B21778" t="str">
            <v>TUBO FoFo C/FLANGE E BOLSA JE DN 350 PN10 - L=3000</v>
          </cell>
          <cell r="C21778" t="str">
            <v>UN</v>
          </cell>
          <cell r="D21778">
            <v>3488.25</v>
          </cell>
        </row>
        <row r="21779">
          <cell r="A21779" t="str">
            <v>I4332</v>
          </cell>
          <cell r="B21779" t="str">
            <v>TUBO FoFo C/FLANGE E BOLSA JE DN 350 PN10 - L=3500</v>
          </cell>
          <cell r="C21779" t="str">
            <v>UN</v>
          </cell>
          <cell r="D21779">
            <v>3888.24</v>
          </cell>
        </row>
        <row r="21780">
          <cell r="A21780" t="str">
            <v>I4333</v>
          </cell>
          <cell r="B21780" t="str">
            <v>TUBO FoFo C/FLANGE E BOLSA JE DN 350 PN10 - L=4000</v>
          </cell>
          <cell r="C21780" t="str">
            <v>UN</v>
          </cell>
          <cell r="D21780">
            <v>4312.2</v>
          </cell>
        </row>
        <row r="21781">
          <cell r="A21781" t="str">
            <v>I4334</v>
          </cell>
          <cell r="B21781" t="str">
            <v>TUBO FoFo C/FLANGE E BOLSA JE DN 350 PN10 - L=4500</v>
          </cell>
          <cell r="C21781" t="str">
            <v>UN</v>
          </cell>
          <cell r="D21781">
            <v>4688.82</v>
          </cell>
        </row>
        <row r="21782">
          <cell r="A21782" t="str">
            <v>I4335</v>
          </cell>
          <cell r="B21782" t="str">
            <v>TUBO FoFo C/FLANGE E BOLSA JE DN 350 PN10 - L=5000</v>
          </cell>
          <cell r="C21782" t="str">
            <v>UN</v>
          </cell>
          <cell r="D21782">
            <v>5109.6899999999996</v>
          </cell>
        </row>
        <row r="21783">
          <cell r="A21783" t="str">
            <v>I4336</v>
          </cell>
          <cell r="B21783" t="str">
            <v>TUBO FoFo C/FLANGE E BOLSA JE DN 350 PN10 - L=5500</v>
          </cell>
          <cell r="C21783" t="str">
            <v>UN</v>
          </cell>
          <cell r="D21783">
            <v>5538.92</v>
          </cell>
        </row>
        <row r="21784">
          <cell r="A21784" t="str">
            <v>I4337</v>
          </cell>
          <cell r="B21784" t="str">
            <v>TUBO FoFo C/FLANGE E BOLSA JE DN 350 PN10 - L=5800</v>
          </cell>
          <cell r="C21784" t="str">
            <v>UN</v>
          </cell>
          <cell r="D21784">
            <v>5781.99</v>
          </cell>
        </row>
        <row r="21785">
          <cell r="A21785" t="str">
            <v>I4338</v>
          </cell>
          <cell r="B21785" t="str">
            <v>TUBO FoFo C/FLANGE E BOLSA JE DN 400 PN10 - L=1000</v>
          </cell>
          <cell r="C21785" t="str">
            <v>UN</v>
          </cell>
          <cell r="D21785">
            <v>2027.36</v>
          </cell>
        </row>
        <row r="21786">
          <cell r="A21786" t="str">
            <v>I4339</v>
          </cell>
          <cell r="B21786" t="str">
            <v>TUBO FoFo C/FLANGE E BOLSA JE DN 400 PN10 - L=1500</v>
          </cell>
          <cell r="C21786" t="str">
            <v>UN</v>
          </cell>
          <cell r="D21786">
            <v>2479.91</v>
          </cell>
        </row>
        <row r="21787">
          <cell r="A21787" t="str">
            <v>I4340</v>
          </cell>
          <cell r="B21787" t="str">
            <v>TUBO FoFo C/FLANGE E BOLSA JE DN 400 PN10 - L=2000</v>
          </cell>
          <cell r="C21787" t="str">
            <v>UN</v>
          </cell>
          <cell r="D21787">
            <v>2968.69</v>
          </cell>
        </row>
        <row r="21788">
          <cell r="A21788" t="str">
            <v>I4341</v>
          </cell>
          <cell r="B21788" t="str">
            <v>TUBO FoFo C/FLANGE E BOLSA JE DN 400 PN10 - L=2500</v>
          </cell>
          <cell r="C21788" t="str">
            <v>UN</v>
          </cell>
          <cell r="D21788">
            <v>3433.19</v>
          </cell>
        </row>
        <row r="21789">
          <cell r="A21789" t="str">
            <v>I4342</v>
          </cell>
          <cell r="B21789" t="str">
            <v>TUBO FoFo C/FLANGE E BOLSA JE DN 400 PN10 - L=3000</v>
          </cell>
          <cell r="C21789" t="str">
            <v>UN</v>
          </cell>
          <cell r="D21789">
            <v>3908.56</v>
          </cell>
        </row>
        <row r="21790">
          <cell r="A21790" t="str">
            <v>I4343</v>
          </cell>
          <cell r="B21790" t="str">
            <v>TUBO FoFo C/FLANGE E BOLSA JE DN 400 PN10 - L=3500</v>
          </cell>
          <cell r="C21790" t="str">
            <v>UN</v>
          </cell>
          <cell r="D21790">
            <v>4406.13</v>
          </cell>
        </row>
        <row r="21791">
          <cell r="A21791" t="str">
            <v>I4344</v>
          </cell>
          <cell r="B21791" t="str">
            <v>TUBO FoFo C/FLANGE E BOLSA JE DN 400 PN10 - L=4000</v>
          </cell>
          <cell r="C21791" t="str">
            <v>UN</v>
          </cell>
          <cell r="D21791">
            <v>4805.3100000000004</v>
          </cell>
        </row>
        <row r="21792">
          <cell r="A21792" t="str">
            <v>I4345</v>
          </cell>
          <cell r="B21792" t="str">
            <v>TUBO FoFo C/FLANGE E BOLSA JE DN 400 PN10 - L=4500</v>
          </cell>
          <cell r="C21792" t="str">
            <v>UN</v>
          </cell>
          <cell r="D21792">
            <v>5273.98</v>
          </cell>
        </row>
        <row r="21793">
          <cell r="A21793" t="str">
            <v>I4346</v>
          </cell>
          <cell r="B21793" t="str">
            <v>TUBO FoFo C/FLANGE E BOLSA JE DN 400 PN10 - L=5000</v>
          </cell>
          <cell r="C21793" t="str">
            <v>UN</v>
          </cell>
          <cell r="D21793">
            <v>5750.94</v>
          </cell>
        </row>
        <row r="21794">
          <cell r="A21794" t="str">
            <v>I4347</v>
          </cell>
          <cell r="B21794" t="str">
            <v>TUBO FoFo C/FLANGE E BOLSA JE DN 400 PN10 - L=5500</v>
          </cell>
          <cell r="C21794" t="str">
            <v>UN</v>
          </cell>
          <cell r="D21794">
            <v>6225.75</v>
          </cell>
        </row>
        <row r="21795">
          <cell r="A21795" t="str">
            <v>I4348</v>
          </cell>
          <cell r="B21795" t="str">
            <v>TUBO FoFo C/FLANGE E BOLSA JE DN 400 PN10 - L=5800</v>
          </cell>
          <cell r="C21795" t="str">
            <v>UN</v>
          </cell>
          <cell r="D21795">
            <v>6539.36</v>
          </cell>
        </row>
        <row r="21796">
          <cell r="A21796" t="str">
            <v>I4349</v>
          </cell>
          <cell r="B21796" t="str">
            <v>TUBO FoFo C/FLANGE E BOLSA JE DN 450 PN10 - L=1000</v>
          </cell>
          <cell r="C21796" t="str">
            <v>UN</v>
          </cell>
          <cell r="D21796">
            <v>2627.87</v>
          </cell>
        </row>
        <row r="21797">
          <cell r="A21797" t="str">
            <v>I4350</v>
          </cell>
          <cell r="B21797" t="str">
            <v>TUBO FoFo C/FLANGE E BOLSA JE DN 450 PN10 - L=1500</v>
          </cell>
          <cell r="C21797" t="str">
            <v>UN</v>
          </cell>
          <cell r="D21797">
            <v>3134.22</v>
          </cell>
        </row>
        <row r="21798">
          <cell r="A21798" t="str">
            <v>I4351</v>
          </cell>
          <cell r="B21798" t="str">
            <v>TUBO FoFo C/FLANGE E BOLSA JE DN 450 PN10 - L=2000</v>
          </cell>
          <cell r="C21798" t="str">
            <v>UN</v>
          </cell>
          <cell r="D21798">
            <v>3690.82</v>
          </cell>
        </row>
        <row r="21799">
          <cell r="A21799" t="str">
            <v>I4352</v>
          </cell>
          <cell r="B21799" t="str">
            <v>TUBO FoFo C/FLANGE E BOLSA JE DN 450 PN10 - L=2500</v>
          </cell>
          <cell r="C21799" t="str">
            <v>UN</v>
          </cell>
          <cell r="D21799">
            <v>4253.67</v>
          </cell>
        </row>
        <row r="21800">
          <cell r="A21800" t="str">
            <v>I4353</v>
          </cell>
          <cell r="B21800" t="str">
            <v>TUBO FoFo C/FLANGE E BOLSA JE DN 450 PN10 - L=3000</v>
          </cell>
          <cell r="C21800" t="str">
            <v>UN</v>
          </cell>
          <cell r="D21800">
            <v>4801.21</v>
          </cell>
        </row>
        <row r="21801">
          <cell r="A21801" t="str">
            <v>I4354</v>
          </cell>
          <cell r="B21801" t="str">
            <v>TUBO FoFo C/FLANGE E BOLSA JE DN 450 PN10 - L=3500</v>
          </cell>
          <cell r="C21801" t="str">
            <v>UN</v>
          </cell>
          <cell r="D21801">
            <v>5329.52</v>
          </cell>
        </row>
        <row r="21802">
          <cell r="A21802" t="str">
            <v>I4355</v>
          </cell>
          <cell r="B21802" t="str">
            <v>TUBO FoFo C/FLANGE E BOLSA JE DN 450 PN10 - L=4000</v>
          </cell>
          <cell r="C21802" t="str">
            <v>UN</v>
          </cell>
          <cell r="D21802">
            <v>5859.69</v>
          </cell>
        </row>
        <row r="21803">
          <cell r="A21803" t="str">
            <v>I4356</v>
          </cell>
          <cell r="B21803" t="str">
            <v>TUBO FoFo C/FLANGE E BOLSA JE DN 450 PN10 - L=4500</v>
          </cell>
          <cell r="C21803" t="str">
            <v>UN</v>
          </cell>
          <cell r="D21803">
            <v>6410.79</v>
          </cell>
        </row>
        <row r="21804">
          <cell r="A21804" t="str">
            <v>I4357</v>
          </cell>
          <cell r="B21804" t="str">
            <v>TUBO FoFo C/FLANGE E BOLSA JE DN 450 PN10 - L=5000</v>
          </cell>
          <cell r="C21804" t="str">
            <v>UN</v>
          </cell>
          <cell r="D21804">
            <v>6920.05</v>
          </cell>
        </row>
        <row r="21805">
          <cell r="A21805" t="str">
            <v>I4358</v>
          </cell>
          <cell r="B21805" t="str">
            <v>TUBO FoFo C/FLANGE E BOLSA JE DN 450 PN10 - L=5500</v>
          </cell>
          <cell r="C21805" t="str">
            <v>UN</v>
          </cell>
          <cell r="D21805">
            <v>7537.65</v>
          </cell>
        </row>
        <row r="21806">
          <cell r="A21806" t="str">
            <v>I4359</v>
          </cell>
          <cell r="B21806" t="str">
            <v>TUBO FoFo C/FLANGE E BOLSA JE DN 450 PN10 - L=5800</v>
          </cell>
          <cell r="C21806" t="str">
            <v>UN</v>
          </cell>
          <cell r="D21806">
            <v>7818.66</v>
          </cell>
        </row>
        <row r="21807">
          <cell r="A21807" t="str">
            <v>I4360</v>
          </cell>
          <cell r="B21807" t="str">
            <v>TUBO FoFo C/FLANGE E BOLSA JE DN 500 PN10 - L=1000</v>
          </cell>
          <cell r="C21807" t="str">
            <v>UN</v>
          </cell>
          <cell r="D21807">
            <v>2680.52</v>
          </cell>
        </row>
        <row r="21808">
          <cell r="A21808" t="str">
            <v>I4361</v>
          </cell>
          <cell r="B21808" t="str">
            <v>TUBO FoFo C/FLANGE E BOLSA JE DN 500 PN10 - L=1500</v>
          </cell>
          <cell r="C21808" t="str">
            <v>UN</v>
          </cell>
          <cell r="D21808">
            <v>3310.6</v>
          </cell>
        </row>
        <row r="21809">
          <cell r="A21809" t="str">
            <v>I4362</v>
          </cell>
          <cell r="B21809" t="str">
            <v>TUBO FoFo C/FLANGE E BOLSA JE DN 500 PN10 - L=2000</v>
          </cell>
          <cell r="C21809" t="str">
            <v>UN</v>
          </cell>
          <cell r="D21809">
            <v>3923.06</v>
          </cell>
        </row>
        <row r="21810">
          <cell r="A21810" t="str">
            <v>I4363</v>
          </cell>
          <cell r="B21810" t="str">
            <v>TUBO FoFo C/FLANGE E BOLSA JE DN 500 PN10 - L=2500</v>
          </cell>
          <cell r="C21810" t="str">
            <v>UN</v>
          </cell>
          <cell r="D21810">
            <v>4556.7700000000004</v>
          </cell>
        </row>
        <row r="21811">
          <cell r="A21811" t="str">
            <v>I4364</v>
          </cell>
          <cell r="B21811" t="str">
            <v>TUBO FoFo C/FLANGE E BOLSA JE DN 500 PN10 - L=3000</v>
          </cell>
          <cell r="C21811" t="str">
            <v>UN</v>
          </cell>
          <cell r="D21811">
            <v>5179.0200000000004</v>
          </cell>
        </row>
        <row r="21812">
          <cell r="A21812" t="str">
            <v>I4365</v>
          </cell>
          <cell r="B21812" t="str">
            <v>TUBO FoFo C/FLANGE E BOLSA JE DN 500 PN10 - L=3500</v>
          </cell>
          <cell r="C21812" t="str">
            <v>UN</v>
          </cell>
          <cell r="D21812">
            <v>5742.83</v>
          </cell>
        </row>
        <row r="21813">
          <cell r="A21813" t="str">
            <v>I4366</v>
          </cell>
          <cell r="B21813" t="str">
            <v>TUBO FoFo C/FLANGE E BOLSA JE DN 500 PN10 - L=4000</v>
          </cell>
          <cell r="C21813" t="str">
            <v>UN</v>
          </cell>
          <cell r="D21813">
            <v>6419.74</v>
          </cell>
        </row>
        <row r="21814">
          <cell r="A21814" t="str">
            <v>I4367</v>
          </cell>
          <cell r="B21814" t="str">
            <v>TUBO FoFo C/FLANGE E BOLSA JE DN 500 PN10 - L=4500</v>
          </cell>
          <cell r="C21814" t="str">
            <v>UN</v>
          </cell>
          <cell r="D21814">
            <v>7009.28</v>
          </cell>
        </row>
        <row r="21815">
          <cell r="A21815" t="str">
            <v>I4368</v>
          </cell>
          <cell r="B21815" t="str">
            <v>TUBO FoFo C/FLANGE E BOLSA JE DN 500 PN10 - L=5000</v>
          </cell>
          <cell r="C21815" t="str">
            <v>UN</v>
          </cell>
          <cell r="D21815">
            <v>7603.19</v>
          </cell>
        </row>
        <row r="21816">
          <cell r="A21816" t="str">
            <v>I4369</v>
          </cell>
          <cell r="B21816" t="str">
            <v>TUBO FoFo C/FLANGE E BOLSA JE DN 500 PN10 - L=5500</v>
          </cell>
          <cell r="C21816" t="str">
            <v>UN</v>
          </cell>
          <cell r="D21816">
            <v>8237.65</v>
          </cell>
        </row>
        <row r="21817">
          <cell r="A21817" t="str">
            <v>I4370</v>
          </cell>
          <cell r="B21817" t="str">
            <v>TUBO FoFo C/FLANGE E BOLSA JE DN 500 PN10 - L=5800</v>
          </cell>
          <cell r="C21817" t="str">
            <v>UN</v>
          </cell>
          <cell r="D21817">
            <v>8668.84</v>
          </cell>
        </row>
        <row r="21818">
          <cell r="A21818" t="str">
            <v>I4371</v>
          </cell>
          <cell r="B21818" t="str">
            <v>TUBO FoFo C/FLANGE E BOLSA JE DN 600 PN10 - L=1000</v>
          </cell>
          <cell r="C21818" t="str">
            <v>UN</v>
          </cell>
          <cell r="D21818">
            <v>3380.51</v>
          </cell>
        </row>
        <row r="21819">
          <cell r="A21819" t="str">
            <v>I4372</v>
          </cell>
          <cell r="B21819" t="str">
            <v>TUBO FoFo C/FLANGE E BOLSA JE DN 600 PN10 - L=1500</v>
          </cell>
          <cell r="C21819" t="str">
            <v>UN</v>
          </cell>
          <cell r="D21819">
            <v>4167.37</v>
          </cell>
        </row>
        <row r="21820">
          <cell r="A21820" t="str">
            <v>I4373</v>
          </cell>
          <cell r="B21820" t="str">
            <v>TUBO FoFo C/FLANGE E BOLSA JE DN 600 PN10 - L=2000</v>
          </cell>
          <cell r="C21820" t="str">
            <v>UN</v>
          </cell>
          <cell r="D21820">
            <v>5039.6499999999996</v>
          </cell>
        </row>
        <row r="21821">
          <cell r="A21821" t="str">
            <v>I4374</v>
          </cell>
          <cell r="B21821" t="str">
            <v>TUBO FoFo C/FLANGE E BOLSA JE DN 600 PN10 - L=2500</v>
          </cell>
          <cell r="C21821" t="str">
            <v>UN</v>
          </cell>
          <cell r="D21821">
            <v>5814.99</v>
          </cell>
        </row>
        <row r="21822">
          <cell r="A21822" t="str">
            <v>I4375</v>
          </cell>
          <cell r="B21822" t="str">
            <v>TUBO FoFo C/FLANGE E BOLSA JE DN 600 PN10 - L=3000</v>
          </cell>
          <cell r="C21822" t="str">
            <v>UN</v>
          </cell>
          <cell r="D21822">
            <v>6638.12</v>
          </cell>
        </row>
        <row r="21823">
          <cell r="A21823" t="str">
            <v>I4376</v>
          </cell>
          <cell r="B21823" t="str">
            <v>TUBO FoFo C/FLANGE E BOLSA JE DN 600 PN10 - L=3500</v>
          </cell>
          <cell r="C21823" t="str">
            <v>UN</v>
          </cell>
          <cell r="D21823">
            <v>7457.4</v>
          </cell>
        </row>
        <row r="21824">
          <cell r="A21824" t="str">
            <v>I4377</v>
          </cell>
          <cell r="B21824" t="str">
            <v>TUBO FoFo C/FLANGE E BOLSA JE DN 600 PN10 - L=4000</v>
          </cell>
          <cell r="C21824" t="str">
            <v>UN</v>
          </cell>
          <cell r="D21824">
            <v>8307.66</v>
          </cell>
        </row>
        <row r="21825">
          <cell r="A21825" t="str">
            <v>I4378</v>
          </cell>
          <cell r="B21825" t="str">
            <v>TUBO FoFo C/FLANGE E BOLSA JE DN 600 PN10 - L=4500</v>
          </cell>
          <cell r="C21825" t="str">
            <v>UN</v>
          </cell>
          <cell r="D21825">
            <v>8996.52</v>
          </cell>
        </row>
        <row r="21826">
          <cell r="A21826" t="str">
            <v>I4379</v>
          </cell>
          <cell r="B21826" t="str">
            <v>TUBO FoFo C/FLANGE E BOLSA JE DN 600 PN10 - L=5000</v>
          </cell>
          <cell r="C21826" t="str">
            <v>UN</v>
          </cell>
          <cell r="D21826">
            <v>9839.1200000000008</v>
          </cell>
        </row>
        <row r="21827">
          <cell r="A21827" t="str">
            <v>I4380</v>
          </cell>
          <cell r="B21827" t="str">
            <v>TUBO FoFo C/FLANGE E BOLSA JE DN 600 PN10 - L=5500</v>
          </cell>
          <cell r="C21827" t="str">
            <v>UN</v>
          </cell>
          <cell r="D21827">
            <v>10601.06</v>
          </cell>
        </row>
        <row r="21828">
          <cell r="A21828" t="str">
            <v>I4381</v>
          </cell>
          <cell r="B21828" t="str">
            <v>TUBO FoFo C/FLANGE E BOLSA JE DN 600 PN10 - L=5800</v>
          </cell>
          <cell r="C21828" t="str">
            <v>UN</v>
          </cell>
          <cell r="D21828">
            <v>11101.83</v>
          </cell>
        </row>
        <row r="21829">
          <cell r="A21829" t="str">
            <v>I4382</v>
          </cell>
          <cell r="B21829" t="str">
            <v>TUBO FoFo C/FLANGE E BOLSA JE DN 700 PN10 - L=1000</v>
          </cell>
          <cell r="C21829" t="str">
            <v>UN</v>
          </cell>
          <cell r="D21829">
            <v>10293.66</v>
          </cell>
        </row>
        <row r="21830">
          <cell r="A21830" t="str">
            <v>I4383</v>
          </cell>
          <cell r="B21830" t="str">
            <v>TUBO FoFo C/FLANGE E BOLSA JE DN 700 PN10 - L=1500</v>
          </cell>
          <cell r="C21830" t="str">
            <v>UN</v>
          </cell>
          <cell r="D21830">
            <v>11669.27</v>
          </cell>
        </row>
        <row r="21831">
          <cell r="A21831" t="str">
            <v>I4384</v>
          </cell>
          <cell r="B21831" t="str">
            <v>TUBO FoFo C/FLANGE E BOLSA JE DN 700 PN10 - L=2000</v>
          </cell>
          <cell r="C21831" t="str">
            <v>UN</v>
          </cell>
          <cell r="D21831">
            <v>12815.56</v>
          </cell>
        </row>
        <row r="21832">
          <cell r="A21832" t="str">
            <v>I4385</v>
          </cell>
          <cell r="B21832" t="str">
            <v>TUBO FoFo C/FLANGE E BOLSA JE DN 700 PN10 - L=2500</v>
          </cell>
          <cell r="C21832" t="str">
            <v>UN</v>
          </cell>
          <cell r="D21832">
            <v>14015.52</v>
          </cell>
        </row>
        <row r="21833">
          <cell r="A21833" t="str">
            <v>I4386</v>
          </cell>
          <cell r="B21833" t="str">
            <v>TUBO FoFo C/FLANGE E BOLSA JE DN 700 PN10 - L=3000</v>
          </cell>
          <cell r="C21833" t="str">
            <v>UN</v>
          </cell>
          <cell r="D21833">
            <v>15301.04</v>
          </cell>
        </row>
        <row r="21834">
          <cell r="A21834" t="str">
            <v>I4387</v>
          </cell>
          <cell r="B21834" t="str">
            <v>TUBO FoFo C/FLANGE E BOLSA JE DN 700 PN10 - L=3500</v>
          </cell>
          <cell r="C21834" t="str">
            <v>UN</v>
          </cell>
          <cell r="D21834">
            <v>16606.259999999998</v>
          </cell>
        </row>
        <row r="21835">
          <cell r="A21835" t="str">
            <v>I4388</v>
          </cell>
          <cell r="B21835" t="str">
            <v>TUBO FoFo C/FLANGE E BOLSA JE DN 700 PN10 - L=4000</v>
          </cell>
          <cell r="C21835" t="str">
            <v>UN</v>
          </cell>
          <cell r="D21835">
            <v>17851.03</v>
          </cell>
        </row>
        <row r="21836">
          <cell r="A21836" t="str">
            <v>I4389</v>
          </cell>
          <cell r="B21836" t="str">
            <v>TUBO FoFo C/FLANGE E BOLSA JE DN 700 PN10 - L=4500</v>
          </cell>
          <cell r="C21836" t="str">
            <v>UN</v>
          </cell>
          <cell r="D21836">
            <v>19145.72</v>
          </cell>
        </row>
        <row r="21837">
          <cell r="A21837" t="str">
            <v>I4390</v>
          </cell>
          <cell r="B21837" t="str">
            <v>TUBO FoFo C/FLANGE E BOLSA JE DN 700 PN10 - L=5000</v>
          </cell>
          <cell r="C21837" t="str">
            <v>UN</v>
          </cell>
          <cell r="D21837">
            <v>20316.22</v>
          </cell>
        </row>
        <row r="21838">
          <cell r="A21838" t="str">
            <v>I4391</v>
          </cell>
          <cell r="B21838" t="str">
            <v>TUBO FoFo C/FLANGE E BOLSA JE DN 700 PN10 - L=5500</v>
          </cell>
          <cell r="C21838" t="str">
            <v>UN</v>
          </cell>
          <cell r="D21838">
            <v>21532.71</v>
          </cell>
        </row>
        <row r="21839">
          <cell r="A21839" t="str">
            <v>I4392</v>
          </cell>
          <cell r="B21839" t="str">
            <v>TUBO FoFo C/FLANGE E BOLSA JE DN 700 PN10 - L=6000</v>
          </cell>
          <cell r="C21839" t="str">
            <v>UN</v>
          </cell>
          <cell r="D21839">
            <v>22772.15</v>
          </cell>
        </row>
        <row r="21840">
          <cell r="A21840" t="str">
            <v>I4393</v>
          </cell>
          <cell r="B21840" t="str">
            <v>TUBO FoFo C/FLANGE E BOLSA JE DN 700 PN10 - L=6500</v>
          </cell>
          <cell r="C21840" t="str">
            <v>UN</v>
          </cell>
          <cell r="D21840">
            <v>24051.38</v>
          </cell>
        </row>
        <row r="21841">
          <cell r="A21841" t="str">
            <v>I4394</v>
          </cell>
          <cell r="B21841" t="str">
            <v>TUBO FoFo C/FLANGE E BOLSA JE DN 700 PN10 - L=6800</v>
          </cell>
          <cell r="C21841" t="str">
            <v>UN</v>
          </cell>
          <cell r="D21841">
            <v>24866.41</v>
          </cell>
        </row>
        <row r="21842">
          <cell r="A21842" t="str">
            <v>I4261</v>
          </cell>
          <cell r="B21842" t="str">
            <v>TUBO FoFo C/FLANGE E BOLSA JE DN 75 PN10 - L=1000</v>
          </cell>
          <cell r="C21842" t="str">
            <v>UN</v>
          </cell>
          <cell r="D21842">
            <v>504.25</v>
          </cell>
        </row>
        <row r="21843">
          <cell r="A21843" t="str">
            <v>I4262</v>
          </cell>
          <cell r="B21843" t="str">
            <v>TUBO FoFo C/FLANGE E BOLSA JE DN 75 PN10 - L=1500</v>
          </cell>
          <cell r="C21843" t="str">
            <v>UN</v>
          </cell>
          <cell r="D21843">
            <v>613.94000000000005</v>
          </cell>
        </row>
        <row r="21844">
          <cell r="A21844" t="str">
            <v>I4263</v>
          </cell>
          <cell r="B21844" t="str">
            <v>TUBO FoFo C/FLANGE E BOLSA JE DN 75 PN10 - L=2000</v>
          </cell>
          <cell r="C21844" t="str">
            <v>UN</v>
          </cell>
          <cell r="D21844">
            <v>716.35</v>
          </cell>
        </row>
        <row r="21845">
          <cell r="A21845" t="str">
            <v>I4264</v>
          </cell>
          <cell r="B21845" t="str">
            <v>TUBO FoFo C/FLANGE E BOLSA JE DN 75 PN10 - L=2500</v>
          </cell>
          <cell r="C21845" t="str">
            <v>UN</v>
          </cell>
          <cell r="D21845">
            <v>823.89</v>
          </cell>
        </row>
        <row r="21846">
          <cell r="A21846" t="str">
            <v>I4265</v>
          </cell>
          <cell r="B21846" t="str">
            <v>TUBO FoFo C/FLANGE E BOLSA JE DN 75 PN10 - L=3000</v>
          </cell>
          <cell r="C21846" t="str">
            <v>UN</v>
          </cell>
          <cell r="D21846">
            <v>929.74</v>
          </cell>
        </row>
        <row r="21847">
          <cell r="A21847" t="str">
            <v>I4266</v>
          </cell>
          <cell r="B21847" t="str">
            <v>TUBO FoFo C/FLANGE E BOLSA JE DN 75 PN10 - L=3500</v>
          </cell>
          <cell r="C21847" t="str">
            <v>UN</v>
          </cell>
          <cell r="D21847">
            <v>1039.68</v>
          </cell>
        </row>
        <row r="21848">
          <cell r="A21848" t="str">
            <v>I4267</v>
          </cell>
          <cell r="B21848" t="str">
            <v>TUBO FoFo C/FLANGE E BOLSA JE DN 75 PN10 - L=4000</v>
          </cell>
          <cell r="C21848" t="str">
            <v>UN</v>
          </cell>
          <cell r="D21848">
            <v>1147.5</v>
          </cell>
        </row>
        <row r="21849">
          <cell r="A21849" t="str">
            <v>I4268</v>
          </cell>
          <cell r="B21849" t="str">
            <v>TUBO FoFo C/FLANGE E BOLSA JE DN 75 PN10 - L=4500</v>
          </cell>
          <cell r="C21849" t="str">
            <v>UN</v>
          </cell>
          <cell r="D21849">
            <v>1256.08</v>
          </cell>
        </row>
        <row r="21850">
          <cell r="A21850" t="str">
            <v>I4269</v>
          </cell>
          <cell r="B21850" t="str">
            <v>TUBO FoFo C/FLANGE E BOLSA JE DN 75 PN10 - L=5000</v>
          </cell>
          <cell r="C21850" t="str">
            <v>UN</v>
          </cell>
          <cell r="D21850">
            <v>1359.36</v>
          </cell>
        </row>
        <row r="21851">
          <cell r="A21851" t="str">
            <v>I4270</v>
          </cell>
          <cell r="B21851" t="str">
            <v>TUBO FoFo C/FLANGE E BOLSA JE DN 75 PN10 - L=5500</v>
          </cell>
          <cell r="C21851" t="str">
            <v>UN</v>
          </cell>
          <cell r="D21851">
            <v>1459.17</v>
          </cell>
        </row>
        <row r="21852">
          <cell r="A21852" t="str">
            <v>I4271</v>
          </cell>
          <cell r="B21852" t="str">
            <v>TUBO FoFo C/FLANGE E BOLSA JE DN 75 PN10 - L=5800</v>
          </cell>
          <cell r="C21852" t="str">
            <v>UN</v>
          </cell>
          <cell r="D21852">
            <v>1535.46</v>
          </cell>
        </row>
        <row r="21853">
          <cell r="A21853" t="str">
            <v>I7194</v>
          </cell>
          <cell r="B21853" t="str">
            <v>TUBO FoFo C/FLANGE E BOLSA JE DN 80 PN10 - L=1000m</v>
          </cell>
          <cell r="C21853" t="str">
            <v>UN</v>
          </cell>
          <cell r="D21853">
            <v>504.25</v>
          </cell>
        </row>
        <row r="21854">
          <cell r="A21854" t="str">
            <v>I7195</v>
          </cell>
          <cell r="B21854" t="str">
            <v>TUBO FoFo C/FLANGE E BOLSA JE DN 80 PN10 - L=1500m</v>
          </cell>
          <cell r="C21854" t="str">
            <v>UN</v>
          </cell>
          <cell r="D21854">
            <v>613.94000000000005</v>
          </cell>
        </row>
        <row r="21855">
          <cell r="A21855" t="str">
            <v>I7196</v>
          </cell>
          <cell r="B21855" t="str">
            <v>TUBO FoFo C/FLANGE E BOLSA JE DN 80 PN10 - L=2000m</v>
          </cell>
          <cell r="C21855" t="str">
            <v>UN</v>
          </cell>
          <cell r="D21855">
            <v>716.35</v>
          </cell>
        </row>
        <row r="21856">
          <cell r="A21856" t="str">
            <v>I7197</v>
          </cell>
          <cell r="B21856" t="str">
            <v>TUBO FoFo C/FLANGE E BOLSA JE DN 80 PN10 - L=2500m</v>
          </cell>
          <cell r="C21856" t="str">
            <v>UN</v>
          </cell>
          <cell r="D21856">
            <v>823.89</v>
          </cell>
        </row>
        <row r="21857">
          <cell r="A21857" t="str">
            <v>I7198</v>
          </cell>
          <cell r="B21857" t="str">
            <v>TUBO FoFo C/FLANGE E BOLSA JE DN 80 PN10 - L=3000m</v>
          </cell>
          <cell r="C21857" t="str">
            <v>UN</v>
          </cell>
          <cell r="D21857">
            <v>929.74</v>
          </cell>
        </row>
        <row r="21858">
          <cell r="A21858" t="str">
            <v>I7199</v>
          </cell>
          <cell r="B21858" t="str">
            <v>TUBO FoFo C/FLANGE E BOLSA JE DN 80 PN10 - L=3500m</v>
          </cell>
          <cell r="C21858" t="str">
            <v>UN</v>
          </cell>
          <cell r="D21858">
            <v>1039.68</v>
          </cell>
        </row>
        <row r="21859">
          <cell r="A21859" t="str">
            <v>I7200</v>
          </cell>
          <cell r="B21859" t="str">
            <v>TUBO FoFo C/FLANGE E BOLSA JE DN 80 PN10 - L=4000m</v>
          </cell>
          <cell r="C21859" t="str">
            <v>UN</v>
          </cell>
          <cell r="D21859">
            <v>1147.5</v>
          </cell>
        </row>
        <row r="21860">
          <cell r="A21860" t="str">
            <v>I7201</v>
          </cell>
          <cell r="B21860" t="str">
            <v>TUBO FoFo C/FLANGE E BOLSA JE DN 80 PN10 - L=4500m</v>
          </cell>
          <cell r="C21860" t="str">
            <v>UN</v>
          </cell>
          <cell r="D21860">
            <v>1256.08</v>
          </cell>
        </row>
        <row r="21861">
          <cell r="A21861" t="str">
            <v>I7202</v>
          </cell>
          <cell r="B21861" t="str">
            <v>TUBO FoFo C/FLANGE E BOLSA JE DN 80 PN10 - L=5000m</v>
          </cell>
          <cell r="C21861" t="str">
            <v>UN</v>
          </cell>
          <cell r="D21861">
            <v>1359.36</v>
          </cell>
        </row>
        <row r="21862">
          <cell r="A21862" t="str">
            <v>I7203</v>
          </cell>
          <cell r="B21862" t="str">
            <v>TUBO FoFo C/FLANGE E BOLSA JE DN 80 PN10 - L=5500m</v>
          </cell>
          <cell r="C21862" t="str">
            <v>UN</v>
          </cell>
          <cell r="D21862">
            <v>1459.17</v>
          </cell>
        </row>
        <row r="21863">
          <cell r="A21863" t="str">
            <v>I7204</v>
          </cell>
          <cell r="B21863" t="str">
            <v>TUBO FoFo C/FLANGE E BOLSA JE DN 80 PN10 - L=5800m</v>
          </cell>
          <cell r="C21863" t="str">
            <v>UN</v>
          </cell>
          <cell r="D21863">
            <v>1535.46</v>
          </cell>
        </row>
        <row r="21864">
          <cell r="A21864" t="str">
            <v>I4395</v>
          </cell>
          <cell r="B21864" t="str">
            <v>TUBO FoFo C/FLANGE E BOLSA JE DN 800 PN10 - L=1000</v>
          </cell>
          <cell r="C21864" t="str">
            <v>UN</v>
          </cell>
          <cell r="D21864">
            <v>13532.54</v>
          </cell>
        </row>
        <row r="21865">
          <cell r="A21865" t="str">
            <v>I4396</v>
          </cell>
          <cell r="B21865" t="str">
            <v>TUBO FoFo C/FLANGE E BOLSA JE DN 800 PN10 - L=1500</v>
          </cell>
          <cell r="C21865" t="str">
            <v>UN</v>
          </cell>
          <cell r="D21865">
            <v>15045.83</v>
          </cell>
        </row>
        <row r="21866">
          <cell r="A21866" t="str">
            <v>I4397</v>
          </cell>
          <cell r="B21866" t="str">
            <v>TUBO FoFo C/FLANGE E BOLSA JE DN 800 PN10 - L=2000</v>
          </cell>
          <cell r="C21866" t="str">
            <v>UN</v>
          </cell>
          <cell r="D21866">
            <v>16657.29</v>
          </cell>
        </row>
        <row r="21867">
          <cell r="A21867" t="str">
            <v>I4398</v>
          </cell>
          <cell r="B21867" t="str">
            <v>TUBO FoFo C/FLANGE E BOLSA JE DN 800 PN10 - L=2500</v>
          </cell>
          <cell r="C21867" t="str">
            <v>UN</v>
          </cell>
          <cell r="D21867">
            <v>18114.98</v>
          </cell>
        </row>
        <row r="21868">
          <cell r="A21868" t="str">
            <v>I4399</v>
          </cell>
          <cell r="B21868" t="str">
            <v>TUBO FoFo C/FLANGE E BOLSA JE DN 800 PN10 - L=3000</v>
          </cell>
          <cell r="C21868" t="str">
            <v>UN</v>
          </cell>
          <cell r="D21868">
            <v>19606.43</v>
          </cell>
        </row>
        <row r="21869">
          <cell r="A21869" t="str">
            <v>I4400</v>
          </cell>
          <cell r="B21869" t="str">
            <v>TUBO FoFo C/FLANGE E BOLSA JE DN 800 PN10 - L=3500</v>
          </cell>
          <cell r="C21869" t="str">
            <v>UN</v>
          </cell>
          <cell r="D21869">
            <v>21169.58</v>
          </cell>
        </row>
        <row r="21870">
          <cell r="A21870" t="str">
            <v>I4401</v>
          </cell>
          <cell r="B21870" t="str">
            <v>TUBO FoFo C/FLANGE E BOLSA JE DN 800 PN10 - L=4000</v>
          </cell>
          <cell r="C21870" t="str">
            <v>UN</v>
          </cell>
          <cell r="D21870">
            <v>22851.439999999999</v>
          </cell>
        </row>
        <row r="21871">
          <cell r="A21871" t="str">
            <v>I4402</v>
          </cell>
          <cell r="B21871" t="str">
            <v>TUBO FoFo C/FLANGE E BOLSA JE DN 800 PN10 - L=4500</v>
          </cell>
          <cell r="C21871" t="str">
            <v>UN</v>
          </cell>
          <cell r="D21871">
            <v>24162.38</v>
          </cell>
        </row>
        <row r="21872">
          <cell r="A21872" t="str">
            <v>I4403</v>
          </cell>
          <cell r="B21872" t="str">
            <v>TUBO FoFo C/FLANGE E BOLSA JE DN 800 PN10 - L=5000</v>
          </cell>
          <cell r="C21872" t="str">
            <v>UN</v>
          </cell>
          <cell r="D21872">
            <v>25563.74</v>
          </cell>
        </row>
        <row r="21873">
          <cell r="A21873" t="str">
            <v>I4404</v>
          </cell>
          <cell r="B21873" t="str">
            <v>TUBO FoFo C/FLANGE E BOLSA JE DN 800 PN10 - L=5500</v>
          </cell>
          <cell r="C21873" t="str">
            <v>UN</v>
          </cell>
          <cell r="D21873">
            <v>27136.38</v>
          </cell>
        </row>
        <row r="21874">
          <cell r="A21874" t="str">
            <v>I4405</v>
          </cell>
          <cell r="B21874" t="str">
            <v>TUBO FoFo C/FLANGE E BOLSA JE DN 800 PN10 - L=6000</v>
          </cell>
          <cell r="C21874" t="str">
            <v>UN</v>
          </cell>
          <cell r="D21874">
            <v>28838.32</v>
          </cell>
        </row>
        <row r="21875">
          <cell r="A21875" t="str">
            <v>I4406</v>
          </cell>
          <cell r="B21875" t="str">
            <v>TUBO FoFo C/FLANGE E BOLSA JE DN 800 PN10 - L=6500</v>
          </cell>
          <cell r="C21875" t="str">
            <v>UN</v>
          </cell>
          <cell r="D21875">
            <v>30096.45</v>
          </cell>
        </row>
        <row r="21876">
          <cell r="A21876" t="str">
            <v>I4407</v>
          </cell>
          <cell r="B21876" t="str">
            <v>TUBO FoFo C/FLANGE E BOLSA JE DN 800 PN10 - L=6800</v>
          </cell>
          <cell r="C21876" t="str">
            <v>UN</v>
          </cell>
          <cell r="D21876">
            <v>31480.12</v>
          </cell>
        </row>
        <row r="21877">
          <cell r="A21877" t="str">
            <v>I4408</v>
          </cell>
          <cell r="B21877" t="str">
            <v>TUBO FoFo C/FLANGE E BOLSA JE DN 900 PN10 - L=1000</v>
          </cell>
          <cell r="C21877" t="str">
            <v>UN</v>
          </cell>
          <cell r="D21877">
            <v>18463.07</v>
          </cell>
        </row>
        <row r="21878">
          <cell r="A21878" t="str">
            <v>I4409</v>
          </cell>
          <cell r="B21878" t="str">
            <v>TUBO FoFo C/FLANGE E BOLSA JE DN 900 PN10 - L=1500</v>
          </cell>
          <cell r="C21878" t="str">
            <v>UN</v>
          </cell>
          <cell r="D21878">
            <v>20151.64</v>
          </cell>
        </row>
        <row r="21879">
          <cell r="A21879" t="str">
            <v>I4410</v>
          </cell>
          <cell r="B21879" t="str">
            <v>TUBO FoFo C/FLANGE E BOLSA JE DN 900 PN10 - L=2000</v>
          </cell>
          <cell r="C21879" t="str">
            <v>UN</v>
          </cell>
          <cell r="D21879">
            <v>22006.06</v>
          </cell>
        </row>
        <row r="21880">
          <cell r="A21880" t="str">
            <v>I4411</v>
          </cell>
          <cell r="B21880" t="str">
            <v>TUBO FoFo C/FLANGE E BOLSA JE DN 900 PN10 - L=2500</v>
          </cell>
          <cell r="C21880" t="str">
            <v>UN</v>
          </cell>
          <cell r="D21880">
            <v>23615.47</v>
          </cell>
        </row>
        <row r="21881">
          <cell r="A21881" t="str">
            <v>I4412</v>
          </cell>
          <cell r="B21881" t="str">
            <v>TUBO FoFo C/FLANGE E BOLSA JE DN 900 PN10 - L=3000</v>
          </cell>
          <cell r="C21881" t="str">
            <v>UN</v>
          </cell>
          <cell r="D21881">
            <v>25481.89</v>
          </cell>
        </row>
        <row r="21882">
          <cell r="A21882" t="str">
            <v>I4413</v>
          </cell>
          <cell r="B21882" t="str">
            <v>TUBO FoFo C/FLANGE E BOLSA JE DN 900 PN10 - L=3500</v>
          </cell>
          <cell r="C21882" t="str">
            <v>UN</v>
          </cell>
          <cell r="D21882">
            <v>27356.01</v>
          </cell>
        </row>
        <row r="21883">
          <cell r="A21883" t="str">
            <v>I4414</v>
          </cell>
          <cell r="B21883" t="str">
            <v>TUBO FoFo C/FLANGE E BOLSA JE DN 900 PN10 - L=4000</v>
          </cell>
          <cell r="C21883" t="str">
            <v>UN</v>
          </cell>
          <cell r="D21883">
            <v>29517.06</v>
          </cell>
        </row>
        <row r="21884">
          <cell r="A21884" t="str">
            <v>I4415</v>
          </cell>
          <cell r="B21884" t="str">
            <v>TUBO FoFo C/FLANGE E BOLSA JE DN 900 PN10 - L=4500</v>
          </cell>
          <cell r="C21884" t="str">
            <v>UN</v>
          </cell>
          <cell r="D21884">
            <v>31214.58</v>
          </cell>
        </row>
        <row r="21885">
          <cell r="A21885" t="str">
            <v>I4416</v>
          </cell>
          <cell r="B21885" t="str">
            <v>TUBO FoFo C/FLANGE E BOLSA JE DN 900 PN10 - L=5000</v>
          </cell>
          <cell r="C21885" t="str">
            <v>UN</v>
          </cell>
          <cell r="D21885">
            <v>33001.21</v>
          </cell>
        </row>
        <row r="21886">
          <cell r="A21886" t="str">
            <v>I4417</v>
          </cell>
          <cell r="B21886" t="str">
            <v>TUBO FoFo C/FLANGE E BOLSA JE DN 900 PN10 - L=5500</v>
          </cell>
          <cell r="C21886" t="str">
            <v>UN</v>
          </cell>
          <cell r="D21886">
            <v>34567.4</v>
          </cell>
        </row>
        <row r="21887">
          <cell r="A21887" t="str">
            <v>I4418</v>
          </cell>
          <cell r="B21887" t="str">
            <v>TUBO FoFo C/FLANGE E BOLSA JE DN 900 PN10 - L=6000</v>
          </cell>
          <cell r="C21887" t="str">
            <v>UN</v>
          </cell>
          <cell r="D21887">
            <v>36546.33</v>
          </cell>
        </row>
        <row r="21888">
          <cell r="A21888" t="str">
            <v>I4419</v>
          </cell>
          <cell r="B21888" t="str">
            <v>TUBO FoFo C/FLANGE E BOLSA JE DN 900 PN10 - L=6500</v>
          </cell>
          <cell r="C21888" t="str">
            <v>UN</v>
          </cell>
          <cell r="D21888">
            <v>38246.879999999997</v>
          </cell>
        </row>
        <row r="21889">
          <cell r="A21889" t="str">
            <v>I4420</v>
          </cell>
          <cell r="B21889" t="str">
            <v>TUBO FoFo C/FLANGE E BOLSA JE DN 900 PN10 - L=6800</v>
          </cell>
          <cell r="C21889" t="str">
            <v>UN</v>
          </cell>
          <cell r="D21889">
            <v>39051.96</v>
          </cell>
        </row>
        <row r="21890">
          <cell r="A21890" t="str">
            <v>I4644</v>
          </cell>
          <cell r="B21890" t="str">
            <v>TUBO FoFo C/FLANGE E PONTA DN 100 PN10 - L=1000</v>
          </cell>
          <cell r="C21890" t="str">
            <v>UN</v>
          </cell>
          <cell r="D21890">
            <v>514.04999999999995</v>
          </cell>
        </row>
        <row r="21891">
          <cell r="A21891" t="str">
            <v>I4645</v>
          </cell>
          <cell r="B21891" t="str">
            <v>TUBO FoFo C/FLANGE E PONTA DN 100 PN10 - L=1500</v>
          </cell>
          <cell r="C21891" t="str">
            <v>UN</v>
          </cell>
          <cell r="D21891">
            <v>635.05999999999995</v>
          </cell>
        </row>
        <row r="21892">
          <cell r="A21892" t="str">
            <v>I4646</v>
          </cell>
          <cell r="B21892" t="str">
            <v>TUBO FoFo C/FLANGE E PONTA DN 100 PN10 - L=2000</v>
          </cell>
          <cell r="C21892" t="str">
            <v>UN</v>
          </cell>
          <cell r="D21892">
            <v>746.49</v>
          </cell>
        </row>
        <row r="21893">
          <cell r="A21893" t="str">
            <v>I4647</v>
          </cell>
          <cell r="B21893" t="str">
            <v>TUBO FoFo C/FLANGE E PONTA DN 100 PN10 - L=2500</v>
          </cell>
          <cell r="C21893" t="str">
            <v>UN</v>
          </cell>
          <cell r="D21893">
            <v>871.32</v>
          </cell>
        </row>
        <row r="21894">
          <cell r="A21894" t="str">
            <v>I4648</v>
          </cell>
          <cell r="B21894" t="str">
            <v>TUBO FoFo C/FLANGE E PONTA DN 100 PN10 - L=3000</v>
          </cell>
          <cell r="C21894" t="str">
            <v>UN</v>
          </cell>
          <cell r="D21894">
            <v>997.67</v>
          </cell>
        </row>
        <row r="21895">
          <cell r="A21895" t="str">
            <v>I4649</v>
          </cell>
          <cell r="B21895" t="str">
            <v>TUBO FoFo C/FLANGE E PONTA DN 100 PN10 - L=3500</v>
          </cell>
          <cell r="C21895" t="str">
            <v>UN</v>
          </cell>
          <cell r="D21895">
            <v>1107.67</v>
          </cell>
        </row>
        <row r="21896">
          <cell r="A21896" t="str">
            <v>I4650</v>
          </cell>
          <cell r="B21896" t="str">
            <v>TUBO FoFo C/FLANGE E PONTA DN 100 PN10 - L=4000</v>
          </cell>
          <cell r="C21896" t="str">
            <v>UN</v>
          </cell>
          <cell r="D21896">
            <v>1231.43</v>
          </cell>
        </row>
        <row r="21897">
          <cell r="A21897" t="str">
            <v>I4651</v>
          </cell>
          <cell r="B21897" t="str">
            <v>TUBO FoFo C/FLANGE E PONTA DN 100 PN10 - L=4500</v>
          </cell>
          <cell r="C21897" t="str">
            <v>UN</v>
          </cell>
          <cell r="D21897">
            <v>1343.55</v>
          </cell>
        </row>
        <row r="21898">
          <cell r="A21898" t="str">
            <v>I4652</v>
          </cell>
          <cell r="B21898" t="str">
            <v>TUBO FoFo C/FLANGE E PONTA DN 100 PN10 - L=5000</v>
          </cell>
          <cell r="C21898" t="str">
            <v>UN</v>
          </cell>
          <cell r="D21898">
            <v>1467.59</v>
          </cell>
        </row>
        <row r="21899">
          <cell r="A21899" t="str">
            <v>I4653</v>
          </cell>
          <cell r="B21899" t="str">
            <v>TUBO FoFo C/FLANGE E PONTA DN 100 PN10 - L=5500</v>
          </cell>
          <cell r="C21899" t="str">
            <v>UN</v>
          </cell>
          <cell r="D21899">
            <v>1602.12</v>
          </cell>
        </row>
        <row r="21900">
          <cell r="A21900" t="str">
            <v>I4654</v>
          </cell>
          <cell r="B21900" t="str">
            <v>TUBO FoFo C/FLANGE E PONTA DN 100 PN10 - L=5800</v>
          </cell>
          <cell r="C21900" t="str">
            <v>UN</v>
          </cell>
          <cell r="D21900">
            <v>1674.62</v>
          </cell>
        </row>
        <row r="21901">
          <cell r="A21901" t="str">
            <v>I6666</v>
          </cell>
          <cell r="B21901" t="str">
            <v>TUBO FoFo C/FLANGE E PONTA DN 100 PN10 L=500</v>
          </cell>
          <cell r="C21901" t="str">
            <v>UN</v>
          </cell>
          <cell r="D21901">
            <v>356.83</v>
          </cell>
        </row>
        <row r="21902">
          <cell r="A21902" t="str">
            <v>I4793</v>
          </cell>
          <cell r="B21902" t="str">
            <v>TUBO FoFo C/FLANGE E PONTA DN 1000 PN10 - L=1000</v>
          </cell>
          <cell r="C21902" t="str">
            <v>UN</v>
          </cell>
          <cell r="D21902">
            <v>19873.82</v>
          </cell>
        </row>
        <row r="21903">
          <cell r="A21903" t="str">
            <v>I4794</v>
          </cell>
          <cell r="B21903" t="str">
            <v>TUBO FoFo C/FLANGE E PONTA DN 1000 PN10 - L=1500</v>
          </cell>
          <cell r="C21903" t="str">
            <v>UN</v>
          </cell>
          <cell r="D21903">
            <v>21950.63</v>
          </cell>
        </row>
        <row r="21904">
          <cell r="A21904" t="str">
            <v>I4795</v>
          </cell>
          <cell r="B21904" t="str">
            <v>TUBO FoFo C/FLANGE E PONTA DN 1000 PN10 - L=2000</v>
          </cell>
          <cell r="C21904" t="str">
            <v>UN</v>
          </cell>
          <cell r="D21904">
            <v>23985.56</v>
          </cell>
        </row>
        <row r="21905">
          <cell r="A21905" t="str">
            <v>I4796</v>
          </cell>
          <cell r="B21905" t="str">
            <v>TUBO FoFo C/FLANGE E PONTA DN 1000 PN10 - L=2500</v>
          </cell>
          <cell r="C21905" t="str">
            <v>UN</v>
          </cell>
          <cell r="D21905">
            <v>26429.34</v>
          </cell>
        </row>
        <row r="21906">
          <cell r="A21906" t="str">
            <v>I4797</v>
          </cell>
          <cell r="B21906" t="str">
            <v>TUBO FoFo C/FLANGE E PONTA DN 1000 PN10 - L=3000</v>
          </cell>
          <cell r="C21906" t="str">
            <v>UN</v>
          </cell>
          <cell r="D21906">
            <v>28553.29</v>
          </cell>
        </row>
        <row r="21907">
          <cell r="A21907" t="str">
            <v>I4798</v>
          </cell>
          <cell r="B21907" t="str">
            <v>TUBO FoFo C/FLANGE E PONTA DN 1000 PN10 - L=3500</v>
          </cell>
          <cell r="C21907" t="str">
            <v>UN</v>
          </cell>
          <cell r="D21907">
            <v>30489.09</v>
          </cell>
        </row>
        <row r="21908">
          <cell r="A21908" t="str">
            <v>I4799</v>
          </cell>
          <cell r="B21908" t="str">
            <v>TUBO FoFo C/FLANGE E PONTA DN 1000 PN10 - L=4000</v>
          </cell>
          <cell r="C21908" t="str">
            <v>UN</v>
          </cell>
          <cell r="D21908">
            <v>32775.129999999997</v>
          </cell>
        </row>
        <row r="21909">
          <cell r="A21909" t="str">
            <v>I4800</v>
          </cell>
          <cell r="B21909" t="str">
            <v>TUBO FoFo C/FLANGE E PONTA DN 1000 PN10 - L=4500</v>
          </cell>
          <cell r="C21909" t="str">
            <v>UN</v>
          </cell>
          <cell r="D21909">
            <v>34582.080000000002</v>
          </cell>
        </row>
        <row r="21910">
          <cell r="A21910" t="str">
            <v>I4801</v>
          </cell>
          <cell r="B21910" t="str">
            <v>TUBO FoFo C/FLANGE E PONTA DN 1000 PN10 - L=5000</v>
          </cell>
          <cell r="C21910" t="str">
            <v>UN</v>
          </cell>
          <cell r="D21910">
            <v>37343.61</v>
          </cell>
        </row>
        <row r="21911">
          <cell r="A21911" t="str">
            <v>I4802</v>
          </cell>
          <cell r="B21911" t="str">
            <v>TUBO FoFo C/FLANGE E PONTA DN 1000 PN10 - L=5500</v>
          </cell>
          <cell r="C21911" t="str">
            <v>UN</v>
          </cell>
          <cell r="D21911">
            <v>38847.449999999997</v>
          </cell>
        </row>
        <row r="21912">
          <cell r="A21912" t="str">
            <v>I4803</v>
          </cell>
          <cell r="B21912" t="str">
            <v>TUBO FoFo C/FLANGE E PONTA DN 1000 PN10 - L=6000</v>
          </cell>
          <cell r="C21912" t="str">
            <v>UN</v>
          </cell>
          <cell r="D21912">
            <v>41226.79</v>
          </cell>
        </row>
        <row r="21913">
          <cell r="A21913" t="str">
            <v>I4804</v>
          </cell>
          <cell r="B21913" t="str">
            <v>TUBO FoFo C/FLANGE E PONTA DN 1000 PN10 - L=6500</v>
          </cell>
          <cell r="C21913" t="str">
            <v>UN</v>
          </cell>
          <cell r="D21913">
            <v>43152.99</v>
          </cell>
        </row>
        <row r="21914">
          <cell r="A21914" t="str">
            <v>I4805</v>
          </cell>
          <cell r="B21914" t="str">
            <v>TUBO FoFo C/FLANGE E PONTA DN 1000 PN10 - L=6800</v>
          </cell>
          <cell r="C21914" t="str">
            <v>UN</v>
          </cell>
          <cell r="D21914">
            <v>45003.78</v>
          </cell>
        </row>
        <row r="21915">
          <cell r="A21915" t="str">
            <v>I6679</v>
          </cell>
          <cell r="B21915" t="str">
            <v>TUBO FoFo C/FLANGE E PONTA DN 1000 PN10 L=500</v>
          </cell>
          <cell r="C21915" t="str">
            <v>UN</v>
          </cell>
          <cell r="D21915">
            <v>13810.77</v>
          </cell>
        </row>
        <row r="21916">
          <cell r="A21916" t="str">
            <v>I4806</v>
          </cell>
          <cell r="B21916" t="str">
            <v>TUBO FoFo C/FLANGE E PONTA DN 1200 PN10 - L=1000</v>
          </cell>
          <cell r="C21916" t="str">
            <v>UN</v>
          </cell>
          <cell r="D21916">
            <v>23989.83</v>
          </cell>
        </row>
        <row r="21917">
          <cell r="A21917" t="str">
            <v>I4807</v>
          </cell>
          <cell r="B21917" t="str">
            <v>TUBO FoFo C/FLANGE E PONTA DN 1200 PN10 - L=1500</v>
          </cell>
          <cell r="C21917" t="str">
            <v>UN</v>
          </cell>
          <cell r="D21917">
            <v>26711.39</v>
          </cell>
        </row>
        <row r="21918">
          <cell r="A21918" t="str">
            <v>I4808</v>
          </cell>
          <cell r="B21918" t="str">
            <v>TUBO FoFo C/FLANGE E PONTA DN 1200 PN10 - L=2000</v>
          </cell>
          <cell r="C21918" t="str">
            <v>UN</v>
          </cell>
          <cell r="D21918">
            <v>29515.77</v>
          </cell>
        </row>
        <row r="21919">
          <cell r="A21919" t="str">
            <v>I4809</v>
          </cell>
          <cell r="B21919" t="str">
            <v>TUBO FoFo C/FLANGE E PONTA DN 1200 PN10 - L=2500</v>
          </cell>
          <cell r="C21919" t="str">
            <v>UN</v>
          </cell>
          <cell r="D21919">
            <v>32402.89</v>
          </cell>
        </row>
        <row r="21920">
          <cell r="A21920" t="str">
            <v>I4810</v>
          </cell>
          <cell r="B21920" t="str">
            <v>TUBO FoFo C/FLANGE E PONTA DN 1200 PN10 - L=3000</v>
          </cell>
          <cell r="C21920" t="str">
            <v>UN</v>
          </cell>
          <cell r="D21920">
            <v>35430.370000000003</v>
          </cell>
        </row>
        <row r="21921">
          <cell r="A21921" t="str">
            <v>I4811</v>
          </cell>
          <cell r="B21921" t="str">
            <v>TUBO FoFo C/FLANGE E PONTA DN 1200 PN10 - L=3500</v>
          </cell>
          <cell r="C21921" t="str">
            <v>UN</v>
          </cell>
          <cell r="D21921">
            <v>38449.379999999997</v>
          </cell>
        </row>
        <row r="21922">
          <cell r="A21922" t="str">
            <v>I4812</v>
          </cell>
          <cell r="B21922" t="str">
            <v>TUBO FoFo C/FLANGE E PONTA DN 1200 PN10 - L=4000</v>
          </cell>
          <cell r="C21922" t="str">
            <v>UN</v>
          </cell>
          <cell r="D21922">
            <v>40952.269999999997</v>
          </cell>
        </row>
        <row r="21923">
          <cell r="A21923" t="str">
            <v>I4813</v>
          </cell>
          <cell r="B21923" t="str">
            <v>TUBO FoFo C/FLANGE E PONTA DN 1200 PN10 - L=4500</v>
          </cell>
          <cell r="C21923" t="str">
            <v>UN</v>
          </cell>
          <cell r="D21923">
            <v>44126.97</v>
          </cell>
        </row>
        <row r="21924">
          <cell r="A21924" t="str">
            <v>I4814</v>
          </cell>
          <cell r="B21924" t="str">
            <v>TUBO FoFo C/FLANGE E PONTA DN 1200 PN10 - L=5000</v>
          </cell>
          <cell r="C21924" t="str">
            <v>UN</v>
          </cell>
          <cell r="D21924">
            <v>46919.839999999997</v>
          </cell>
        </row>
        <row r="21925">
          <cell r="A21925" t="str">
            <v>I4815</v>
          </cell>
          <cell r="B21925" t="str">
            <v>TUBO FoFo C/FLANGE E PONTA DN 1200 PN10 - L=5500</v>
          </cell>
          <cell r="C21925" t="str">
            <v>UN</v>
          </cell>
          <cell r="D21925">
            <v>49955.28</v>
          </cell>
        </row>
        <row r="21926">
          <cell r="A21926" t="str">
            <v>I4816</v>
          </cell>
          <cell r="B21926" t="str">
            <v>TUBO FoFo C/FLANGE E PONTA DN 1200 PN10 - L=6000</v>
          </cell>
          <cell r="C21926" t="str">
            <v>UN</v>
          </cell>
          <cell r="D21926">
            <v>53028.02</v>
          </cell>
        </row>
        <row r="21927">
          <cell r="A21927" t="str">
            <v>I4817</v>
          </cell>
          <cell r="B21927" t="str">
            <v>TUBO FoFo C/FLANGE E PONTA DN 1200 PN10 - L=6500</v>
          </cell>
          <cell r="C21927" t="str">
            <v>UN</v>
          </cell>
          <cell r="D21927">
            <v>55188.83</v>
          </cell>
        </row>
        <row r="21928">
          <cell r="A21928" t="str">
            <v>I4818</v>
          </cell>
          <cell r="B21928" t="str">
            <v>TUBO FoFo C/FLANGE E PONTA DN 1200 PN10 - L=6800</v>
          </cell>
          <cell r="C21928" t="str">
            <v>UN</v>
          </cell>
          <cell r="D21928">
            <v>57624.23</v>
          </cell>
        </row>
        <row r="21929">
          <cell r="A21929" t="str">
            <v>I6680</v>
          </cell>
          <cell r="B21929" t="str">
            <v>TUBO FoFo C/FLANGE E PONTA DN 1200 PN10 L=500</v>
          </cell>
          <cell r="C21929" t="str">
            <v>UN</v>
          </cell>
          <cell r="D21929">
            <v>16590.650000000001</v>
          </cell>
        </row>
        <row r="21930">
          <cell r="A21930" t="str">
            <v>I4655</v>
          </cell>
          <cell r="B21930" t="str">
            <v>TUBO FoFo C/FLANGE E PONTA DN 150 PN10 - L=1000</v>
          </cell>
          <cell r="C21930" t="str">
            <v>UN</v>
          </cell>
          <cell r="D21930">
            <v>690.18</v>
          </cell>
        </row>
        <row r="21931">
          <cell r="A21931" t="str">
            <v>I4656</v>
          </cell>
          <cell r="B21931" t="str">
            <v>TUBO FoFo C/FLANGE E PONTA DN 150 PN10 - L=1500</v>
          </cell>
          <cell r="C21931" t="str">
            <v>UN</v>
          </cell>
          <cell r="D21931">
            <v>850.55</v>
          </cell>
        </row>
        <row r="21932">
          <cell r="A21932" t="str">
            <v>I4657</v>
          </cell>
          <cell r="B21932" t="str">
            <v>TUBO FoFo C/FLANGE E PONTA DN 150 PN10 - L=2000</v>
          </cell>
          <cell r="C21932" t="str">
            <v>UN</v>
          </cell>
          <cell r="D21932">
            <v>1016.95</v>
          </cell>
        </row>
        <row r="21933">
          <cell r="A21933" t="str">
            <v>I4658</v>
          </cell>
          <cell r="B21933" t="str">
            <v>TUBO FoFo C/FLANGE E PONTA DN 150 PN10 - L=2500</v>
          </cell>
          <cell r="C21933" t="str">
            <v>UN</v>
          </cell>
          <cell r="D21933">
            <v>1174.81</v>
          </cell>
        </row>
        <row r="21934">
          <cell r="A21934" t="str">
            <v>I4659</v>
          </cell>
          <cell r="B21934" t="str">
            <v>TUBO FoFo C/FLANGE E PONTA DN 150 PN10 - L=3000</v>
          </cell>
          <cell r="C21934" t="str">
            <v>UN</v>
          </cell>
          <cell r="D21934">
            <v>1338.55</v>
          </cell>
        </row>
        <row r="21935">
          <cell r="A21935" t="str">
            <v>I4660</v>
          </cell>
          <cell r="B21935" t="str">
            <v>TUBO FoFo C/FLANGE E PONTA DN 150 PN10 - L=3500</v>
          </cell>
          <cell r="C21935" t="str">
            <v>UN</v>
          </cell>
          <cell r="D21935">
            <v>1494.38</v>
          </cell>
        </row>
        <row r="21936">
          <cell r="A21936" t="str">
            <v>I4661</v>
          </cell>
          <cell r="B21936" t="str">
            <v>TUBO FoFo C/FLANGE E PONTA DN 150 PN10 - L=4000</v>
          </cell>
          <cell r="C21936" t="str">
            <v>UN</v>
          </cell>
          <cell r="D21936">
            <v>1669.61</v>
          </cell>
        </row>
        <row r="21937">
          <cell r="A21937" t="str">
            <v>I4662</v>
          </cell>
          <cell r="B21937" t="str">
            <v>TUBO FoFo C/FLANGE E PONTA DN 150 PN10 - L=4500</v>
          </cell>
          <cell r="C21937" t="str">
            <v>UN</v>
          </cell>
          <cell r="D21937">
            <v>1830.92</v>
          </cell>
        </row>
        <row r="21938">
          <cell r="A21938" t="str">
            <v>I4663</v>
          </cell>
          <cell r="B21938" t="str">
            <v>TUBO FoFo C/FLANGE E PONTA DN 150 PN10 - L=5000</v>
          </cell>
          <cell r="C21938" t="str">
            <v>UN</v>
          </cell>
          <cell r="D21938">
            <v>1996.9</v>
          </cell>
        </row>
        <row r="21939">
          <cell r="A21939" t="str">
            <v>I4664</v>
          </cell>
          <cell r="B21939" t="str">
            <v>TUBO FoFo C/FLANGE E PONTA DN 150 PN10 - L=5500</v>
          </cell>
          <cell r="C21939" t="str">
            <v>UN</v>
          </cell>
          <cell r="D21939">
            <v>2150.5300000000002</v>
          </cell>
        </row>
        <row r="21940">
          <cell r="A21940" t="str">
            <v>I4665</v>
          </cell>
          <cell r="B21940" t="str">
            <v>TUBO FoFo C/FLANGE E PONTA DN 150 PN10 - L=5800</v>
          </cell>
          <cell r="C21940" t="str">
            <v>UN</v>
          </cell>
          <cell r="D21940">
            <v>2244.14</v>
          </cell>
        </row>
        <row r="21941">
          <cell r="A21941" t="str">
            <v>I6667</v>
          </cell>
          <cell r="B21941" t="str">
            <v>TUBO FoFo C/FLANGE E PONTA DN 150 PN10 L=500</v>
          </cell>
          <cell r="C21941" t="str">
            <v>UN</v>
          </cell>
          <cell r="D21941">
            <v>477.64</v>
          </cell>
        </row>
        <row r="21942">
          <cell r="A21942" t="str">
            <v>I4666</v>
          </cell>
          <cell r="B21942" t="str">
            <v>TUBO FoFo C/FLANGE E PONTA DN 200 PN10 - L=1000</v>
          </cell>
          <cell r="C21942" t="str">
            <v>UN</v>
          </cell>
          <cell r="D21942">
            <v>858.02</v>
          </cell>
        </row>
        <row r="21943">
          <cell r="A21943" t="str">
            <v>I4667</v>
          </cell>
          <cell r="B21943" t="str">
            <v>TUBO FoFo C/FLANGE E PONTA DN 200 PN10 - L=1500</v>
          </cell>
          <cell r="C21943" t="str">
            <v>UN</v>
          </cell>
          <cell r="D21943">
            <v>1060.82</v>
          </cell>
        </row>
        <row r="21944">
          <cell r="A21944" t="str">
            <v>I4668</v>
          </cell>
          <cell r="B21944" t="str">
            <v>TUBO FoFo C/FLANGE E PONTA DN 200 PN10 - L=2000</v>
          </cell>
          <cell r="C21944" t="str">
            <v>UN</v>
          </cell>
          <cell r="D21944">
            <v>1281.08</v>
          </cell>
        </row>
        <row r="21945">
          <cell r="A21945" t="str">
            <v>I4669</v>
          </cell>
          <cell r="B21945" t="str">
            <v>TUBO FoFo C/FLANGE E PONTA DN 200 PN10 - L=2500</v>
          </cell>
          <cell r="C21945" t="str">
            <v>UN</v>
          </cell>
          <cell r="D21945">
            <v>1487.66</v>
          </cell>
        </row>
        <row r="21946">
          <cell r="A21946" t="str">
            <v>I4670</v>
          </cell>
          <cell r="B21946" t="str">
            <v>TUBO FoFo C/FLANGE E PONTA DN 200 PN10 - L=3000</v>
          </cell>
          <cell r="C21946" t="str">
            <v>UN</v>
          </cell>
          <cell r="D21946">
            <v>1699.59</v>
          </cell>
        </row>
        <row r="21947">
          <cell r="A21947" t="str">
            <v>I4671</v>
          </cell>
          <cell r="B21947" t="str">
            <v>TUBO FoFo C/FLANGE E PONTA DN 200 PN10 - L=3500</v>
          </cell>
          <cell r="C21947" t="str">
            <v>UN</v>
          </cell>
          <cell r="D21947">
            <v>1904.21</v>
          </cell>
        </row>
        <row r="21948">
          <cell r="A21948" t="str">
            <v>I4672</v>
          </cell>
          <cell r="B21948" t="str">
            <v>TUBO FoFo C/FLANGE E PONTA DN 200 PN10 - L=4000</v>
          </cell>
          <cell r="C21948" t="str">
            <v>UN</v>
          </cell>
          <cell r="D21948">
            <v>2115.0100000000002</v>
          </cell>
        </row>
        <row r="21949">
          <cell r="A21949" t="str">
            <v>I4673</v>
          </cell>
          <cell r="B21949" t="str">
            <v>TUBO FoFo C/FLANGE E PONTA DN 200 PN10 - L=4500</v>
          </cell>
          <cell r="C21949" t="str">
            <v>UN</v>
          </cell>
          <cell r="D21949">
            <v>2313.16</v>
          </cell>
        </row>
        <row r="21950">
          <cell r="A21950" t="str">
            <v>I4674</v>
          </cell>
          <cell r="B21950" t="str">
            <v>TUBO FoFo C/FLANGE E PONTA DN 200 PN10 - L=5000</v>
          </cell>
          <cell r="C21950" t="str">
            <v>UN</v>
          </cell>
          <cell r="D21950">
            <v>2525.6</v>
          </cell>
        </row>
        <row r="21951">
          <cell r="A21951" t="str">
            <v>I4675</v>
          </cell>
          <cell r="B21951" t="str">
            <v>TUBO FoFo C/FLANGE E PONTA DN 200 PN10 - L=5500</v>
          </cell>
          <cell r="C21951" t="str">
            <v>UN</v>
          </cell>
          <cell r="D21951">
            <v>2732.33</v>
          </cell>
        </row>
        <row r="21952">
          <cell r="A21952" t="str">
            <v>I4676</v>
          </cell>
          <cell r="B21952" t="str">
            <v>TUBO FoFo C/FLANGE E PONTA DN 200 PN10 - L=5800</v>
          </cell>
          <cell r="C21952" t="str">
            <v>UN</v>
          </cell>
          <cell r="D21952">
            <v>2847.53</v>
          </cell>
        </row>
        <row r="21953">
          <cell r="A21953" t="str">
            <v>I6668</v>
          </cell>
          <cell r="B21953" t="str">
            <v>TUBO FoFo C/FLANGE E PONTA DN 200 PN10 L=500</v>
          </cell>
          <cell r="C21953" t="str">
            <v>UN</v>
          </cell>
          <cell r="D21953">
            <v>596.99</v>
          </cell>
        </row>
        <row r="21954">
          <cell r="A21954" t="str">
            <v>I4677</v>
          </cell>
          <cell r="B21954" t="str">
            <v>TUBO FoFo C/FLANGE E PONTA DN 250 PN10 - L=1000</v>
          </cell>
          <cell r="C21954" t="str">
            <v>UN</v>
          </cell>
          <cell r="D21954">
            <v>1134.9000000000001</v>
          </cell>
        </row>
        <row r="21955">
          <cell r="A21955" t="str">
            <v>I4678</v>
          </cell>
          <cell r="B21955" t="str">
            <v>TUBO FoFo C/FLANGE E PONTA DN 250 PN10 - L=1500</v>
          </cell>
          <cell r="C21955" t="str">
            <v>UN</v>
          </cell>
          <cell r="D21955">
            <v>1411.75</v>
          </cell>
        </row>
        <row r="21956">
          <cell r="A21956" t="str">
            <v>I4679</v>
          </cell>
          <cell r="B21956" t="str">
            <v>TUBO FoFo C/FLANGE E PONTA DN 250 PN10 - L=2000</v>
          </cell>
          <cell r="C21956" t="str">
            <v>UN</v>
          </cell>
          <cell r="D21956">
            <v>1682.07</v>
          </cell>
        </row>
        <row r="21957">
          <cell r="A21957" t="str">
            <v>I4680</v>
          </cell>
          <cell r="B21957" t="str">
            <v>TUBO FoFo C/FLANGE E PONTA DN 250 PN10 - L=2500</v>
          </cell>
          <cell r="C21957" t="str">
            <v>UN</v>
          </cell>
          <cell r="D21957">
            <v>1993.73</v>
          </cell>
        </row>
        <row r="21958">
          <cell r="A21958" t="str">
            <v>I4681</v>
          </cell>
          <cell r="B21958" t="str">
            <v>TUBO FoFo C/FLANGE E PONTA DN 250 PN10 - L=3000</v>
          </cell>
          <cell r="C21958" t="str">
            <v>UN</v>
          </cell>
          <cell r="D21958">
            <v>2267.3200000000002</v>
          </cell>
        </row>
        <row r="21959">
          <cell r="A21959" t="str">
            <v>I4682</v>
          </cell>
          <cell r="B21959" t="str">
            <v>TUBO FoFo C/FLANGE E PONTA DN 250 PN10 - L=3500</v>
          </cell>
          <cell r="C21959" t="str">
            <v>UN</v>
          </cell>
          <cell r="D21959">
            <v>2566.09</v>
          </cell>
        </row>
        <row r="21960">
          <cell r="A21960" t="str">
            <v>I4683</v>
          </cell>
          <cell r="B21960" t="str">
            <v>TUBO FoFo C/FLANGE E PONTA DN 250 PN10 - L=4000</v>
          </cell>
          <cell r="C21960" t="str">
            <v>UN</v>
          </cell>
          <cell r="D21960">
            <v>2831.51</v>
          </cell>
        </row>
        <row r="21961">
          <cell r="A21961" t="str">
            <v>I4684</v>
          </cell>
          <cell r="B21961" t="str">
            <v>TUBO FoFo C/FLANGE E PONTA DN 250 PN10 - L=4500</v>
          </cell>
          <cell r="C21961" t="str">
            <v>UN</v>
          </cell>
          <cell r="D21961">
            <v>3103.93</v>
          </cell>
        </row>
        <row r="21962">
          <cell r="A21962" t="str">
            <v>I4685</v>
          </cell>
          <cell r="B21962" t="str">
            <v>TUBO FoFo C/FLANGE E PONTA DN 250 PN10 - L=5000</v>
          </cell>
          <cell r="C21962" t="str">
            <v>UN</v>
          </cell>
          <cell r="D21962">
            <v>3377.67</v>
          </cell>
        </row>
        <row r="21963">
          <cell r="A21963" t="str">
            <v>I4686</v>
          </cell>
          <cell r="B21963" t="str">
            <v>TUBO FoFo C/FLANGE E PONTA DN 250 PN10 - L=5500</v>
          </cell>
          <cell r="C21963" t="str">
            <v>UN</v>
          </cell>
          <cell r="D21963">
            <v>3655.53</v>
          </cell>
        </row>
        <row r="21964">
          <cell r="A21964" t="str">
            <v>I4687</v>
          </cell>
          <cell r="B21964" t="str">
            <v>TUBO FoFo C/FLANGE E PONTA DN 250 PN10 - L=5800</v>
          </cell>
          <cell r="C21964" t="str">
            <v>UN</v>
          </cell>
          <cell r="D21964">
            <v>3848.03</v>
          </cell>
        </row>
        <row r="21965">
          <cell r="A21965" t="str">
            <v>I6669</v>
          </cell>
          <cell r="B21965" t="str">
            <v>TUBO FoFo C/FLANGE E PONTA DN 250 PN10 L=500</v>
          </cell>
          <cell r="C21965" t="str">
            <v>UN</v>
          </cell>
          <cell r="D21965">
            <v>785.29</v>
          </cell>
        </row>
        <row r="21966">
          <cell r="A21966" t="str">
            <v>I4688</v>
          </cell>
          <cell r="B21966" t="str">
            <v>TUBO FoFo C/FLANGE E PONTA DN 300 PN10 - L=1000</v>
          </cell>
          <cell r="C21966" t="str">
            <v>UN</v>
          </cell>
          <cell r="D21966">
            <v>1367.55</v>
          </cell>
        </row>
        <row r="21967">
          <cell r="A21967" t="str">
            <v>I4689</v>
          </cell>
          <cell r="B21967" t="str">
            <v>TUBO FoFo C/FLANGE E PONTA DN 300 PN10 - L=1500</v>
          </cell>
          <cell r="C21967" t="str">
            <v>UN</v>
          </cell>
          <cell r="D21967">
            <v>1712.19</v>
          </cell>
        </row>
        <row r="21968">
          <cell r="A21968" t="str">
            <v>I4690</v>
          </cell>
          <cell r="B21968" t="str">
            <v>TUBO FoFo C/FLANGE E PONTA DN 300 PN10 - L=2000</v>
          </cell>
          <cell r="C21968" t="str">
            <v>UN</v>
          </cell>
          <cell r="D21968">
            <v>2068.5</v>
          </cell>
        </row>
        <row r="21969">
          <cell r="A21969" t="str">
            <v>I4691</v>
          </cell>
          <cell r="B21969" t="str">
            <v>TUBO FoFo C/FLANGE E PONTA DN 300 PN10 - L=2500</v>
          </cell>
          <cell r="C21969" t="str">
            <v>UN</v>
          </cell>
          <cell r="D21969">
            <v>2407.37</v>
          </cell>
        </row>
        <row r="21970">
          <cell r="A21970" t="str">
            <v>I4692</v>
          </cell>
          <cell r="B21970" t="str">
            <v>TUBO FoFo C/FLANGE E PONTA DN 300 PN10 - L=3000</v>
          </cell>
          <cell r="C21970" t="str">
            <v>UN</v>
          </cell>
          <cell r="D21970">
            <v>2758.35</v>
          </cell>
        </row>
        <row r="21971">
          <cell r="A21971" t="str">
            <v>I4693</v>
          </cell>
          <cell r="B21971" t="str">
            <v>TUBO FoFo C/FLANGE E PONTA DN 300 PN10 - L=3500</v>
          </cell>
          <cell r="C21971" t="str">
            <v>UN</v>
          </cell>
          <cell r="D21971">
            <v>3090.84</v>
          </cell>
        </row>
        <row r="21972">
          <cell r="A21972" t="str">
            <v>I4694</v>
          </cell>
          <cell r="B21972" t="str">
            <v>TUBO FoFo C/FLANGE E PONTA DN 300 PN10 - L=4000</v>
          </cell>
          <cell r="C21972" t="str">
            <v>UN</v>
          </cell>
          <cell r="D21972">
            <v>3410.39</v>
          </cell>
        </row>
        <row r="21973">
          <cell r="A21973" t="str">
            <v>I4695</v>
          </cell>
          <cell r="B21973" t="str">
            <v>TUBO FoFo C/FLANGE E PONTA DN 300 PN10 - L=4500</v>
          </cell>
          <cell r="C21973" t="str">
            <v>UN</v>
          </cell>
          <cell r="D21973">
            <v>3770.44</v>
          </cell>
        </row>
        <row r="21974">
          <cell r="A21974" t="str">
            <v>I4696</v>
          </cell>
          <cell r="B21974" t="str">
            <v>TUBO FoFo C/FLANGE E PONTA DN 300 PN10 - L=5000</v>
          </cell>
          <cell r="C21974" t="str">
            <v>UN</v>
          </cell>
          <cell r="D21974">
            <v>4096.63</v>
          </cell>
        </row>
        <row r="21975">
          <cell r="A21975" t="str">
            <v>I4697</v>
          </cell>
          <cell r="B21975" t="str">
            <v>TUBO FoFo C/FLANGE E PONTA DN 300 PN10 - L=5500</v>
          </cell>
          <cell r="C21975" t="str">
            <v>UN</v>
          </cell>
          <cell r="D21975">
            <v>4481.17</v>
          </cell>
        </row>
        <row r="21976">
          <cell r="A21976" t="str">
            <v>I4698</v>
          </cell>
          <cell r="B21976" t="str">
            <v>TUBO FoFo C/FLANGE E PONTA DN 300 PN10 - L=5800</v>
          </cell>
          <cell r="C21976" t="str">
            <v>UN</v>
          </cell>
          <cell r="D21976">
            <v>4676.88</v>
          </cell>
        </row>
        <row r="21977">
          <cell r="A21977" t="str">
            <v>I6670</v>
          </cell>
          <cell r="B21977" t="str">
            <v>TUBO FoFo C/FLANGE E PONTA DN 300 PN10 L=500</v>
          </cell>
          <cell r="C21977" t="str">
            <v>UN</v>
          </cell>
          <cell r="D21977">
            <v>954.65</v>
          </cell>
        </row>
        <row r="21978">
          <cell r="A21978" t="str">
            <v>I4699</v>
          </cell>
          <cell r="B21978" t="str">
            <v>TUBO FoFo C/FLANGE E PONTA DN 350 PN10 - L=1000</v>
          </cell>
          <cell r="C21978" t="str">
            <v>UN</v>
          </cell>
          <cell r="D21978">
            <v>1728.12</v>
          </cell>
        </row>
        <row r="21979">
          <cell r="A21979" t="str">
            <v>I4700</v>
          </cell>
          <cell r="B21979" t="str">
            <v>TUBO FoFo C/FLANGE E PONTA DN 350 PN10 - L=1500</v>
          </cell>
          <cell r="C21979" t="str">
            <v>UN</v>
          </cell>
          <cell r="D21979">
            <v>2119.13</v>
          </cell>
        </row>
        <row r="21980">
          <cell r="A21980" t="str">
            <v>I4701</v>
          </cell>
          <cell r="B21980" t="str">
            <v>TUBO FoFo C/FLANGE E PONTA DN 350 PN10 - L=2000</v>
          </cell>
          <cell r="C21980" t="str">
            <v>UN</v>
          </cell>
          <cell r="D21980">
            <v>2536.36</v>
          </cell>
        </row>
        <row r="21981">
          <cell r="A21981" t="str">
            <v>I4702</v>
          </cell>
          <cell r="B21981" t="str">
            <v>TUBO FoFo C/FLANGE E PONTA DN 350 PN10 - L=2500</v>
          </cell>
          <cell r="C21981" t="str">
            <v>UN</v>
          </cell>
          <cell r="D21981">
            <v>2919.66</v>
          </cell>
        </row>
        <row r="21982">
          <cell r="A21982" t="str">
            <v>I4703</v>
          </cell>
          <cell r="B21982" t="str">
            <v>TUBO FoFo C/FLANGE E PONTA DN 350 PN10 - L=3000</v>
          </cell>
          <cell r="C21982" t="str">
            <v>UN</v>
          </cell>
          <cell r="D21982">
            <v>3333.25</v>
          </cell>
        </row>
        <row r="21983">
          <cell r="A21983" t="str">
            <v>I4704</v>
          </cell>
          <cell r="B21983" t="str">
            <v>TUBO FoFo C/FLANGE E PONTA DN 350 PN10 - L=3500</v>
          </cell>
          <cell r="C21983" t="str">
            <v>UN</v>
          </cell>
          <cell r="D21983">
            <v>3755.49</v>
          </cell>
        </row>
        <row r="21984">
          <cell r="A21984" t="str">
            <v>I4705</v>
          </cell>
          <cell r="B21984" t="str">
            <v>TUBO FoFo C/FLANGE E PONTA DN 350 PN10 - L=4000</v>
          </cell>
          <cell r="C21984" t="str">
            <v>UN</v>
          </cell>
          <cell r="D21984">
            <v>4171.63</v>
          </cell>
        </row>
        <row r="21985">
          <cell r="A21985" t="str">
            <v>I4706</v>
          </cell>
          <cell r="B21985" t="str">
            <v>TUBO FoFo C/FLANGE E PONTA DN 350 PN10 - L=4500</v>
          </cell>
          <cell r="C21985" t="str">
            <v>UN</v>
          </cell>
          <cell r="D21985">
            <v>4606.7</v>
          </cell>
        </row>
        <row r="21986">
          <cell r="A21986" t="str">
            <v>I4707</v>
          </cell>
          <cell r="B21986" t="str">
            <v>TUBO FoFo C/FLANGE E PONTA DN 350 PN10 - L=5000</v>
          </cell>
          <cell r="C21986" t="str">
            <v>UN</v>
          </cell>
          <cell r="D21986">
            <v>4943</v>
          </cell>
        </row>
        <row r="21987">
          <cell r="A21987" t="str">
            <v>I4708</v>
          </cell>
          <cell r="B21987" t="str">
            <v>TUBO FoFo C/FLANGE E PONTA DN 350 PN10 - L=5500</v>
          </cell>
          <cell r="C21987" t="str">
            <v>UN</v>
          </cell>
          <cell r="D21987">
            <v>5327.66</v>
          </cell>
        </row>
        <row r="21988">
          <cell r="A21988" t="str">
            <v>I4709</v>
          </cell>
          <cell r="B21988" t="str">
            <v>TUBO FoFo C/FLANGE E PONTA DN 350 PN10 - L=5800</v>
          </cell>
          <cell r="C21988" t="str">
            <v>UN</v>
          </cell>
          <cell r="D21988">
            <v>5592.36</v>
          </cell>
        </row>
        <row r="21989">
          <cell r="A21989" t="str">
            <v>I6671</v>
          </cell>
          <cell r="B21989" t="str">
            <v>TUBO FoFo C/FLANGE E PONTA DN 350 PN10 L=500</v>
          </cell>
          <cell r="C21989" t="str">
            <v>UN</v>
          </cell>
          <cell r="D21989">
            <v>1199.3900000000001</v>
          </cell>
        </row>
        <row r="21990">
          <cell r="A21990" t="str">
            <v>I4710</v>
          </cell>
          <cell r="B21990" t="str">
            <v>TUBO FoFo C/FLANGE E PONTA DN 400 PN10 - L=1000</v>
          </cell>
          <cell r="C21990" t="str">
            <v>UN</v>
          </cell>
          <cell r="D21990">
            <v>1859.59</v>
          </cell>
        </row>
        <row r="21991">
          <cell r="A21991" t="str">
            <v>I4711</v>
          </cell>
          <cell r="B21991" t="str">
            <v>TUBO FoFo C/FLANGE E PONTA DN 400 PN10 - L=1500</v>
          </cell>
          <cell r="C21991" t="str">
            <v>UN</v>
          </cell>
          <cell r="D21991">
            <v>2314.64</v>
          </cell>
        </row>
        <row r="21992">
          <cell r="A21992" t="str">
            <v>I4712</v>
          </cell>
          <cell r="B21992" t="str">
            <v>TUBO FoFo C/FLANGE E PONTA DN 400 PN10 - L=2000</v>
          </cell>
          <cell r="C21992" t="str">
            <v>UN</v>
          </cell>
          <cell r="D21992">
            <v>2816.25</v>
          </cell>
        </row>
        <row r="21993">
          <cell r="A21993" t="str">
            <v>I4713</v>
          </cell>
          <cell r="B21993" t="str">
            <v>TUBO FoFo C/FLANGE E PONTA DN 400 PN10 - L=2500</v>
          </cell>
          <cell r="C21993" t="str">
            <v>UN</v>
          </cell>
          <cell r="D21993">
            <v>3242.03</v>
          </cell>
        </row>
        <row r="21994">
          <cell r="A21994" t="str">
            <v>I4714</v>
          </cell>
          <cell r="B21994" t="str">
            <v>TUBO FoFo C/FLANGE E PONTA DN 400 PN10 - L=3000</v>
          </cell>
          <cell r="C21994" t="str">
            <v>UN</v>
          </cell>
          <cell r="D21994">
            <v>3737.92</v>
          </cell>
        </row>
        <row r="21995">
          <cell r="A21995" t="str">
            <v>I4715</v>
          </cell>
          <cell r="B21995" t="str">
            <v>TUBO FoFo C/FLANGE E PONTA DN 400 PN10 - L=3500</v>
          </cell>
          <cell r="C21995" t="str">
            <v>UN</v>
          </cell>
          <cell r="D21995">
            <v>4195.4399999999996</v>
          </cell>
        </row>
        <row r="21996">
          <cell r="A21996" t="str">
            <v>I4716</v>
          </cell>
          <cell r="B21996" t="str">
            <v>TUBO FoFo C/FLANGE E PONTA DN 400 PN10 - L=4000</v>
          </cell>
          <cell r="C21996" t="str">
            <v>UN</v>
          </cell>
          <cell r="D21996">
            <v>4651.53</v>
          </cell>
        </row>
        <row r="21997">
          <cell r="A21997" t="str">
            <v>I4717</v>
          </cell>
          <cell r="B21997" t="str">
            <v>TUBO FoFo C/FLANGE E PONTA DN 400 PN10 - L=4500</v>
          </cell>
          <cell r="C21997" t="str">
            <v>UN</v>
          </cell>
          <cell r="D21997">
            <v>5118.33</v>
          </cell>
        </row>
        <row r="21998">
          <cell r="A21998" t="str">
            <v>I4718</v>
          </cell>
          <cell r="B21998" t="str">
            <v>TUBO FoFo C/FLANGE E PONTA DN 400 PN10 - L=5000</v>
          </cell>
          <cell r="C21998" t="str">
            <v>UN</v>
          </cell>
          <cell r="D21998">
            <v>5603.27</v>
          </cell>
        </row>
        <row r="21999">
          <cell r="A21999" t="str">
            <v>I4719</v>
          </cell>
          <cell r="B21999" t="str">
            <v>TUBO FoFo C/FLANGE E PONTA DN 400 PN10 - L=5500</v>
          </cell>
          <cell r="C21999" t="str">
            <v>UN</v>
          </cell>
          <cell r="D21999">
            <v>6083.46</v>
          </cell>
        </row>
        <row r="22000">
          <cell r="A22000" t="str">
            <v>I4720</v>
          </cell>
          <cell r="B22000" t="str">
            <v>TUBO FoFo C/FLANGE E PONTA DN 400 PN10 - L=5800</v>
          </cell>
          <cell r="C22000" t="str">
            <v>UN</v>
          </cell>
          <cell r="D22000">
            <v>6333.65</v>
          </cell>
        </row>
        <row r="22001">
          <cell r="A22001" t="str">
            <v>I6672</v>
          </cell>
          <cell r="B22001" t="str">
            <v>TUBO FoFo C/FLANGE E PONTA DN 400 PN10 L=500</v>
          </cell>
          <cell r="C22001" t="str">
            <v>UN</v>
          </cell>
          <cell r="D22001">
            <v>1290.8</v>
          </cell>
        </row>
        <row r="22002">
          <cell r="A22002" t="str">
            <v>I4721</v>
          </cell>
          <cell r="B22002" t="str">
            <v>TUBO FoFo C/FLANGE E PONTA DN 450 PN10 - L=1000</v>
          </cell>
          <cell r="C22002" t="str">
            <v>UN</v>
          </cell>
          <cell r="D22002">
            <v>2382.59</v>
          </cell>
        </row>
        <row r="22003">
          <cell r="A22003" t="str">
            <v>I4722</v>
          </cell>
          <cell r="B22003" t="str">
            <v>TUBO FoFo C/FLANGE E PONTA DN 450 PN10 - L=1500</v>
          </cell>
          <cell r="C22003" t="str">
            <v>UN</v>
          </cell>
          <cell r="D22003">
            <v>2932.19</v>
          </cell>
        </row>
        <row r="22004">
          <cell r="A22004" t="str">
            <v>I4723</v>
          </cell>
          <cell r="B22004" t="str">
            <v>TUBO FoFo C/FLANGE E PONTA DN 450 PN10 - L=2000</v>
          </cell>
          <cell r="C22004" t="str">
            <v>UN</v>
          </cell>
          <cell r="D22004">
            <v>3507.1</v>
          </cell>
        </row>
        <row r="22005">
          <cell r="A22005" t="str">
            <v>I4724</v>
          </cell>
          <cell r="B22005" t="str">
            <v>TUBO FoFo C/FLANGE E PONTA DN 450 PN10 - L=2500</v>
          </cell>
          <cell r="C22005" t="str">
            <v>UN</v>
          </cell>
          <cell r="D22005">
            <v>3990.97</v>
          </cell>
        </row>
        <row r="22006">
          <cell r="A22006" t="str">
            <v>I4725</v>
          </cell>
          <cell r="B22006" t="str">
            <v>TUBO FoFo C/FLANGE E PONTA DN 450 PN10 - L=3000</v>
          </cell>
          <cell r="C22006" t="str">
            <v>UN</v>
          </cell>
          <cell r="D22006">
            <v>4573.42</v>
          </cell>
        </row>
        <row r="22007">
          <cell r="A22007" t="str">
            <v>I4726</v>
          </cell>
          <cell r="B22007" t="str">
            <v>TUBO FoFo C/FLANGE E PONTA DN 450 PN10 - L=3500</v>
          </cell>
          <cell r="C22007" t="str">
            <v>UN</v>
          </cell>
          <cell r="D22007">
            <v>5113.9799999999996</v>
          </cell>
        </row>
        <row r="22008">
          <cell r="A22008" t="str">
            <v>I4727</v>
          </cell>
          <cell r="B22008" t="str">
            <v>TUBO FoFo C/FLANGE E PONTA DN 450 PN10 - L=4000</v>
          </cell>
          <cell r="C22008" t="str">
            <v>UN</v>
          </cell>
          <cell r="D22008">
            <v>5668.07</v>
          </cell>
        </row>
        <row r="22009">
          <cell r="A22009" t="str">
            <v>I4728</v>
          </cell>
          <cell r="B22009" t="str">
            <v>TUBO FoFo C/FLANGE E PONTA DN 450 PN10 - L=4500</v>
          </cell>
          <cell r="C22009" t="str">
            <v>UN</v>
          </cell>
          <cell r="D22009">
            <v>6221.69</v>
          </cell>
        </row>
        <row r="22010">
          <cell r="A22010" t="str">
            <v>I4729</v>
          </cell>
          <cell r="B22010" t="str">
            <v>TUBO FoFo C/FLANGE E PONTA DN 450 PN10 - L=5000</v>
          </cell>
          <cell r="C22010" t="str">
            <v>UN</v>
          </cell>
          <cell r="D22010">
            <v>6785.36</v>
          </cell>
        </row>
        <row r="22011">
          <cell r="A22011" t="str">
            <v>I4730</v>
          </cell>
          <cell r="B22011" t="str">
            <v>TUBO FoFo C/FLANGE E PONTA DN 450 PN10 - L=5500</v>
          </cell>
          <cell r="C22011" t="str">
            <v>UN</v>
          </cell>
          <cell r="D22011">
            <v>7300.96</v>
          </cell>
        </row>
        <row r="22012">
          <cell r="A22012" t="str">
            <v>I4731</v>
          </cell>
          <cell r="B22012" t="str">
            <v>TUBO FoFo C/FLANGE E PONTA DN 450 PN10 - L=5800</v>
          </cell>
          <cell r="C22012" t="str">
            <v>UN</v>
          </cell>
          <cell r="D22012">
            <v>7681.19</v>
          </cell>
        </row>
        <row r="22013">
          <cell r="A22013" t="str">
            <v>I6673</v>
          </cell>
          <cell r="B22013" t="str">
            <v>TUBO FoFo C/FLANGE E PONTA DN 450 PN10 L=500</v>
          </cell>
          <cell r="C22013" t="str">
            <v>UN</v>
          </cell>
          <cell r="D22013">
            <v>1656.65</v>
          </cell>
        </row>
        <row r="22014">
          <cell r="A22014" t="str">
            <v>I4732</v>
          </cell>
          <cell r="B22014" t="str">
            <v>TUBO FoFo C/FLANGE E PONTA DN 500 PN10 - L=1000</v>
          </cell>
          <cell r="C22014" t="str">
            <v>UN</v>
          </cell>
          <cell r="D22014">
            <v>2440.8000000000002</v>
          </cell>
        </row>
        <row r="22015">
          <cell r="A22015" t="str">
            <v>I4733</v>
          </cell>
          <cell r="B22015" t="str">
            <v>TUBO FoFo C/FLANGE E PONTA DN 500 PN10 - L=1500</v>
          </cell>
          <cell r="C22015" t="str">
            <v>UN</v>
          </cell>
          <cell r="D22015">
            <v>1709.98</v>
          </cell>
        </row>
        <row r="22016">
          <cell r="A22016" t="str">
            <v>I4734</v>
          </cell>
          <cell r="B22016" t="str">
            <v>TUBO FoFo C/FLANGE E PONTA DN 500 PN10 - L=2000</v>
          </cell>
          <cell r="C22016" t="str">
            <v>UN</v>
          </cell>
          <cell r="D22016">
            <v>3683.13</v>
          </cell>
        </row>
        <row r="22017">
          <cell r="A22017" t="str">
            <v>I4735</v>
          </cell>
          <cell r="B22017" t="str">
            <v>TUBO FoFo C/FLANGE E PONTA DN 500 PN10 - L=2500</v>
          </cell>
          <cell r="C22017" t="str">
            <v>UN</v>
          </cell>
          <cell r="D22017">
            <v>4318.22</v>
          </cell>
        </row>
        <row r="22018">
          <cell r="A22018" t="str">
            <v>I4736</v>
          </cell>
          <cell r="B22018" t="str">
            <v>TUBO FoFo C/FLANGE E PONTA DN 500 PN10 - L=3000</v>
          </cell>
          <cell r="C22018" t="str">
            <v>UN</v>
          </cell>
          <cell r="D22018">
            <v>4913.74</v>
          </cell>
        </row>
        <row r="22019">
          <cell r="A22019" t="str">
            <v>I4737</v>
          </cell>
          <cell r="B22019" t="str">
            <v>TUBO FoFo C/FLANGE E PONTA DN 500 PN10 - L=3500</v>
          </cell>
          <cell r="C22019" t="str">
            <v>UN</v>
          </cell>
          <cell r="D22019">
            <v>5560.17</v>
          </cell>
        </row>
        <row r="22020">
          <cell r="A22020" t="str">
            <v>I4738</v>
          </cell>
          <cell r="B22020" t="str">
            <v>TUBO FoFo C/FLANGE E PONTA DN 500 PN10 - L=4000</v>
          </cell>
          <cell r="C22020" t="str">
            <v>UN</v>
          </cell>
          <cell r="D22020">
            <v>6186.09</v>
          </cell>
        </row>
        <row r="22021">
          <cell r="A22021" t="str">
            <v>I4739</v>
          </cell>
          <cell r="B22021" t="str">
            <v>TUBO FoFo C/FLANGE E PONTA DN 500 PN10 - L=4500</v>
          </cell>
          <cell r="C22021" t="str">
            <v>UN</v>
          </cell>
          <cell r="D22021">
            <v>6775.13</v>
          </cell>
        </row>
        <row r="22022">
          <cell r="A22022" t="str">
            <v>I4740</v>
          </cell>
          <cell r="B22022" t="str">
            <v>TUBO FoFo C/FLANGE E PONTA DN 500 PN10 - L=5000</v>
          </cell>
          <cell r="C22022" t="str">
            <v>UN</v>
          </cell>
          <cell r="D22022">
            <v>7342.08</v>
          </cell>
        </row>
        <row r="22023">
          <cell r="A22023" t="str">
            <v>I4741</v>
          </cell>
          <cell r="B22023" t="str">
            <v>TUBO FoFo C/FLANGE E PONTA DN 500 PN10 - L=5500</v>
          </cell>
          <cell r="C22023" t="str">
            <v>UN</v>
          </cell>
          <cell r="D22023">
            <v>7964.3</v>
          </cell>
        </row>
        <row r="22024">
          <cell r="A22024" t="str">
            <v>I4742</v>
          </cell>
          <cell r="B22024" t="str">
            <v>TUBO FoFo C/FLANGE E PONTA DN 500 PN10 - L=5800</v>
          </cell>
          <cell r="C22024" t="str">
            <v>UN</v>
          </cell>
          <cell r="D22024">
            <v>8354.56</v>
          </cell>
        </row>
        <row r="22025">
          <cell r="A22025" t="str">
            <v>I6674</v>
          </cell>
          <cell r="B22025" t="str">
            <v>TUBO FoFo C/FLANGE E PONTA DN 500 PN10 L=500</v>
          </cell>
          <cell r="C22025" t="str">
            <v>UN</v>
          </cell>
          <cell r="D22025">
            <v>1695.76</v>
          </cell>
        </row>
        <row r="22026">
          <cell r="A22026" t="str">
            <v>I4743</v>
          </cell>
          <cell r="B22026" t="str">
            <v>TUBO FoFo C/FLANGE E PONTA DN 600 PN10 - L=1000</v>
          </cell>
          <cell r="C22026" t="str">
            <v>UN</v>
          </cell>
          <cell r="D22026">
            <v>3072.65</v>
          </cell>
        </row>
        <row r="22027">
          <cell r="A22027" t="str">
            <v>I4744</v>
          </cell>
          <cell r="B22027" t="str">
            <v>TUBO FoFo C/FLANGE E PONTA DN 600 PN10 - L=1500</v>
          </cell>
          <cell r="C22027" t="str">
            <v>UN</v>
          </cell>
          <cell r="D22027">
            <v>3901.54</v>
          </cell>
        </row>
        <row r="22028">
          <cell r="A22028" t="str">
            <v>I4745</v>
          </cell>
          <cell r="B22028" t="str">
            <v>TUBO FoFo C/FLANGE E PONTA DN 600 PN10 - L=2000</v>
          </cell>
          <cell r="C22028" t="str">
            <v>UN</v>
          </cell>
          <cell r="D22028">
            <v>4693.67</v>
          </cell>
        </row>
        <row r="22029">
          <cell r="A22029" t="str">
            <v>I4746</v>
          </cell>
          <cell r="B22029" t="str">
            <v>TUBO FoFo C/FLANGE E PONTA DN 600 PN10 - L=2500</v>
          </cell>
          <cell r="C22029" t="str">
            <v>UN</v>
          </cell>
          <cell r="D22029">
            <v>5544.28</v>
          </cell>
        </row>
        <row r="22030">
          <cell r="A22030" t="str">
            <v>I4747</v>
          </cell>
          <cell r="B22030" t="str">
            <v>TUBO FoFo C/FLANGE E PONTA DN 600 PN10 - L=3000</v>
          </cell>
          <cell r="C22030" t="str">
            <v>UN</v>
          </cell>
          <cell r="D22030">
            <v>6269.2</v>
          </cell>
        </row>
        <row r="22031">
          <cell r="A22031" t="str">
            <v>I4748</v>
          </cell>
          <cell r="B22031" t="str">
            <v>TUBO FoFo C/FLANGE E PONTA DN 600 PN10 - L=3500</v>
          </cell>
          <cell r="C22031" t="str">
            <v>UN</v>
          </cell>
          <cell r="D22031">
            <v>7118.67</v>
          </cell>
        </row>
        <row r="22032">
          <cell r="A22032" t="str">
            <v>I4749</v>
          </cell>
          <cell r="B22032" t="str">
            <v>TUBO FoFo C/FLANGE E PONTA DN 600 PN10 - L=4000</v>
          </cell>
          <cell r="C22032" t="str">
            <v>UN</v>
          </cell>
          <cell r="D22032">
            <v>7903.79</v>
          </cell>
        </row>
        <row r="22033">
          <cell r="A22033" t="str">
            <v>I4750</v>
          </cell>
          <cell r="B22033" t="str">
            <v>TUBO FoFo C/FLANGE E PONTA DN 600 PN10 - L=4500</v>
          </cell>
          <cell r="C22033" t="str">
            <v>UN</v>
          </cell>
          <cell r="D22033">
            <v>8697.7999999999993</v>
          </cell>
        </row>
        <row r="22034">
          <cell r="A22034" t="str">
            <v>I4751</v>
          </cell>
          <cell r="B22034" t="str">
            <v>TUBO FoFo C/FLANGE E PONTA DN 600 PN10 - L=5000</v>
          </cell>
          <cell r="C22034" t="str">
            <v>UN</v>
          </cell>
          <cell r="D22034">
            <v>9506.26</v>
          </cell>
        </row>
        <row r="22035">
          <cell r="A22035" t="str">
            <v>I4752</v>
          </cell>
          <cell r="B22035" t="str">
            <v>TUBO FoFo C/FLANGE E PONTA DN 600 PN10 - L=5500</v>
          </cell>
          <cell r="C22035" t="str">
            <v>UN</v>
          </cell>
          <cell r="D22035">
            <v>10279.84</v>
          </cell>
        </row>
        <row r="22036">
          <cell r="A22036" t="str">
            <v>I4753</v>
          </cell>
          <cell r="B22036" t="str">
            <v>TUBO FoFo C/FLANGE E PONTA DN 600 PN10 - L=5800</v>
          </cell>
          <cell r="C22036" t="str">
            <v>UN</v>
          </cell>
          <cell r="D22036">
            <v>10832.28</v>
          </cell>
        </row>
        <row r="22037">
          <cell r="A22037" t="str">
            <v>I6675</v>
          </cell>
          <cell r="B22037" t="str">
            <v>TUBO FoFo C/FLANGE E PONTA DN 600 PN10 L=500</v>
          </cell>
          <cell r="C22037" t="str">
            <v>UN</v>
          </cell>
          <cell r="D22037">
            <v>2139.58</v>
          </cell>
        </row>
        <row r="22038">
          <cell r="A22038" t="str">
            <v>I4754</v>
          </cell>
          <cell r="B22038" t="str">
            <v>TUBO FoFo C/FLANGE E PONTA DN 700 PN10 - L=1000</v>
          </cell>
          <cell r="C22038" t="str">
            <v>UN</v>
          </cell>
          <cell r="D22038">
            <v>9809.11</v>
          </cell>
        </row>
        <row r="22039">
          <cell r="A22039" t="str">
            <v>I4755</v>
          </cell>
          <cell r="B22039" t="str">
            <v>TUBO FoFo C/FLANGE E PONTA DN 700 PN10 - L=1500</v>
          </cell>
          <cell r="C22039" t="str">
            <v>UN</v>
          </cell>
          <cell r="D22039">
            <v>10992.33</v>
          </cell>
        </row>
        <row r="22040">
          <cell r="A22040" t="str">
            <v>I4756</v>
          </cell>
          <cell r="B22040" t="str">
            <v>TUBO FoFo C/FLANGE E PONTA DN 700 PN10 - L=2000</v>
          </cell>
          <cell r="C22040" t="str">
            <v>UN</v>
          </cell>
          <cell r="D22040">
            <v>12274</v>
          </cell>
        </row>
        <row r="22041">
          <cell r="A22041" t="str">
            <v>I4757</v>
          </cell>
          <cell r="B22041" t="str">
            <v>TUBO FoFo C/FLANGE E PONTA DN 700 PN10 - L=2500</v>
          </cell>
          <cell r="C22041" t="str">
            <v>UN</v>
          </cell>
          <cell r="D22041">
            <v>13496.71</v>
          </cell>
        </row>
        <row r="22042">
          <cell r="A22042" t="str">
            <v>I4758</v>
          </cell>
          <cell r="B22042" t="str">
            <v>TUBO FoFo C/FLANGE E PONTA DN 700 PN10 - L=3000</v>
          </cell>
          <cell r="C22042" t="str">
            <v>UN</v>
          </cell>
          <cell r="D22042">
            <v>14850.65</v>
          </cell>
        </row>
        <row r="22043">
          <cell r="A22043" t="str">
            <v>I4759</v>
          </cell>
          <cell r="B22043" t="str">
            <v>TUBO FoFo C/FLANGE E PONTA DN 700 PN10 - L=3500</v>
          </cell>
          <cell r="C22043" t="str">
            <v>UN</v>
          </cell>
          <cell r="D22043">
            <v>15971.84</v>
          </cell>
        </row>
        <row r="22044">
          <cell r="A22044" t="str">
            <v>I4760</v>
          </cell>
          <cell r="B22044" t="str">
            <v>TUBO FoFo C/FLANGE E PONTA DN 700 PN10 - L=4000</v>
          </cell>
          <cell r="C22044" t="str">
            <v>UN</v>
          </cell>
          <cell r="D22044">
            <v>17266.509999999998</v>
          </cell>
        </row>
        <row r="22045">
          <cell r="A22045" t="str">
            <v>I4761</v>
          </cell>
          <cell r="B22045" t="str">
            <v>TUBO FoFo C/FLANGE E PONTA DN 700 PN10 - L=4500</v>
          </cell>
          <cell r="C22045" t="str">
            <v>UN</v>
          </cell>
          <cell r="D22045">
            <v>18629.23</v>
          </cell>
        </row>
        <row r="22046">
          <cell r="A22046" t="str">
            <v>I4762</v>
          </cell>
          <cell r="B22046" t="str">
            <v>TUBO FoFo C/FLANGE E PONTA DN 700 PN10 - L=5000</v>
          </cell>
          <cell r="C22046" t="str">
            <v>UN</v>
          </cell>
          <cell r="D22046">
            <v>19639.98</v>
          </cell>
        </row>
        <row r="22047">
          <cell r="A22047" t="str">
            <v>I4763</v>
          </cell>
          <cell r="B22047" t="str">
            <v>TUBO FoFo C/FLANGE E PONTA DN 700 PN10 - L=5500</v>
          </cell>
          <cell r="C22047" t="str">
            <v>UN</v>
          </cell>
          <cell r="D22047">
            <v>21031.33</v>
          </cell>
        </row>
        <row r="22048">
          <cell r="A22048" t="str">
            <v>I4764</v>
          </cell>
          <cell r="B22048" t="str">
            <v>TUBO FoFo C/FLANGE E PONTA DN 700 PN10 - L=6000</v>
          </cell>
          <cell r="C22048" t="str">
            <v>UN</v>
          </cell>
          <cell r="D22048">
            <v>22232.07</v>
          </cell>
        </row>
        <row r="22049">
          <cell r="A22049" t="str">
            <v>I4765</v>
          </cell>
          <cell r="B22049" t="str">
            <v>TUBO FoFo C/FLANGE E PONTA DN 700 PN10 - L=6500</v>
          </cell>
          <cell r="C22049" t="str">
            <v>UN</v>
          </cell>
          <cell r="D22049">
            <v>23414.5</v>
          </cell>
        </row>
        <row r="22050">
          <cell r="A22050" t="str">
            <v>I4766</v>
          </cell>
          <cell r="B22050" t="str">
            <v>TUBO FoFo C/FLANGE E PONTA DN 700 PN10 - L=6800</v>
          </cell>
          <cell r="C22050" t="str">
            <v>UN</v>
          </cell>
          <cell r="D22050">
            <v>24280.83</v>
          </cell>
        </row>
        <row r="22051">
          <cell r="A22051" t="str">
            <v>I6676</v>
          </cell>
          <cell r="B22051" t="str">
            <v>TUBO FoFo C/FLANGE E PONTA DN 700 PN10 L=500</v>
          </cell>
          <cell r="C22051" t="str">
            <v>UN</v>
          </cell>
          <cell r="D22051">
            <v>6819.05</v>
          </cell>
        </row>
        <row r="22052">
          <cell r="A22052" t="str">
            <v>I4633</v>
          </cell>
          <cell r="B22052" t="str">
            <v>TUBO FoFo C/FLANGE E PONTA DN 75 PN10 - L=1000</v>
          </cell>
          <cell r="C22052" t="str">
            <v>UN</v>
          </cell>
          <cell r="D22052">
            <v>486.4</v>
          </cell>
        </row>
        <row r="22053">
          <cell r="A22053" t="str">
            <v>I4634</v>
          </cell>
          <cell r="B22053" t="str">
            <v>TUBO FoFo C/FLANGE E PONTA DN 75 PN10 - L=1500</v>
          </cell>
          <cell r="C22053" t="str">
            <v>UN</v>
          </cell>
          <cell r="D22053">
            <v>600.66</v>
          </cell>
        </row>
        <row r="22054">
          <cell r="A22054" t="str">
            <v>I4635</v>
          </cell>
          <cell r="B22054" t="str">
            <v>TUBO FoFo C/FLANGE E PONTA DN 75 PN10 - L=2000</v>
          </cell>
          <cell r="C22054" t="str">
            <v>UN</v>
          </cell>
          <cell r="D22054">
            <v>709.82</v>
          </cell>
        </row>
        <row r="22055">
          <cell r="A22055" t="str">
            <v>I4636</v>
          </cell>
          <cell r="B22055" t="str">
            <v>TUBO FoFo C/FLANGE E PONTA DN 75 PN10 - L=2500</v>
          </cell>
          <cell r="C22055" t="str">
            <v>UN</v>
          </cell>
          <cell r="D22055">
            <v>806.15</v>
          </cell>
        </row>
        <row r="22056">
          <cell r="A22056" t="str">
            <v>I4637</v>
          </cell>
          <cell r="B22056" t="str">
            <v>TUBO FoFo C/FLANGE E PONTA DN 75 PN10 - L=3000</v>
          </cell>
          <cell r="C22056" t="str">
            <v>UN</v>
          </cell>
          <cell r="D22056">
            <v>922.06</v>
          </cell>
        </row>
        <row r="22057">
          <cell r="A22057" t="str">
            <v>I4638</v>
          </cell>
          <cell r="B22057" t="str">
            <v>TUBO FoFo C/FLANGE E PONTA DN 75 PN10 - L=3500</v>
          </cell>
          <cell r="C22057" t="str">
            <v>UN</v>
          </cell>
          <cell r="D22057">
            <v>1028.3599999999999</v>
          </cell>
        </row>
        <row r="22058">
          <cell r="A22058" t="str">
            <v>I4639</v>
          </cell>
          <cell r="B22058" t="str">
            <v>TUBO FoFo C/FLANGE E PONTA DN 75 PN10 - L=4000</v>
          </cell>
          <cell r="C22058" t="str">
            <v>UN</v>
          </cell>
          <cell r="D22058">
            <v>1134.3800000000001</v>
          </cell>
        </row>
        <row r="22059">
          <cell r="A22059" t="str">
            <v>I4640</v>
          </cell>
          <cell r="B22059" t="str">
            <v>TUBO FoFo C/FLANGE E PONTA DN 75 PN10 - L=4500</v>
          </cell>
          <cell r="C22059" t="str">
            <v>UN</v>
          </cell>
          <cell r="D22059">
            <v>1236.04</v>
          </cell>
        </row>
        <row r="22060">
          <cell r="A22060" t="str">
            <v>I4641</v>
          </cell>
          <cell r="B22060" t="str">
            <v>TUBO FoFo C/FLANGE E PONTA DN 75 PN10 - L=5000</v>
          </cell>
          <cell r="C22060" t="str">
            <v>UN</v>
          </cell>
          <cell r="D22060">
            <v>1347.6</v>
          </cell>
        </row>
        <row r="22061">
          <cell r="A22061" t="str">
            <v>I4642</v>
          </cell>
          <cell r="B22061" t="str">
            <v>TUBO FoFo C/FLANGE E PONTA DN 75 PN10 - L=5500</v>
          </cell>
          <cell r="C22061" t="str">
            <v>UN</v>
          </cell>
          <cell r="D22061">
            <v>1445.02</v>
          </cell>
        </row>
        <row r="22062">
          <cell r="A22062" t="str">
            <v>I4643</v>
          </cell>
          <cell r="B22062" t="str">
            <v>TUBO FoFo C/FLANGE E PONTA DN 75 PN10 - L=5800</v>
          </cell>
          <cell r="C22062" t="str">
            <v>UN</v>
          </cell>
          <cell r="D22062">
            <v>1527.46</v>
          </cell>
        </row>
        <row r="22063">
          <cell r="A22063" t="str">
            <v>I6665</v>
          </cell>
          <cell r="B22063" t="str">
            <v>TUBO FoFo C/FLANGE E PONTA DN 75 PN10 L=500</v>
          </cell>
          <cell r="C22063" t="str">
            <v>UN</v>
          </cell>
          <cell r="D22063">
            <v>339.06</v>
          </cell>
        </row>
        <row r="22064">
          <cell r="A22064" t="str">
            <v>I7205</v>
          </cell>
          <cell r="B22064" t="str">
            <v>TUBO FoFo C/FLANGE E PONTA DN 80 PN10 - L=1000</v>
          </cell>
          <cell r="C22064" t="str">
            <v>UN</v>
          </cell>
          <cell r="D22064">
            <v>486.4</v>
          </cell>
        </row>
        <row r="22065">
          <cell r="A22065" t="str">
            <v>I7206</v>
          </cell>
          <cell r="B22065" t="str">
            <v>TUBO FoFo C/FLANGE E PONTA DN 80 PN10 - L=1500</v>
          </cell>
          <cell r="C22065" t="str">
            <v>UN</v>
          </cell>
          <cell r="D22065">
            <v>600.66</v>
          </cell>
        </row>
        <row r="22066">
          <cell r="A22066" t="str">
            <v>I7207</v>
          </cell>
          <cell r="B22066" t="str">
            <v>TUBO FoFo C/FLANGE E PONTA DN 80 PN10 - L=2000</v>
          </cell>
          <cell r="C22066" t="str">
            <v>UN</v>
          </cell>
          <cell r="D22066">
            <v>709.82</v>
          </cell>
        </row>
        <row r="22067">
          <cell r="A22067" t="str">
            <v>I7208</v>
          </cell>
          <cell r="B22067" t="str">
            <v>TUBO FoFo C/FLANGE E PONTA DN 80 PN10 - L=2500</v>
          </cell>
          <cell r="C22067" t="str">
            <v>UN</v>
          </cell>
          <cell r="D22067">
            <v>806.15</v>
          </cell>
        </row>
        <row r="22068">
          <cell r="A22068" t="str">
            <v>I7209</v>
          </cell>
          <cell r="B22068" t="str">
            <v>TUBO FoFo C/FLANGE E PONTA DN 80 PN10 - L=3000</v>
          </cell>
          <cell r="C22068" t="str">
            <v>UN</v>
          </cell>
          <cell r="D22068">
            <v>922.06</v>
          </cell>
        </row>
        <row r="22069">
          <cell r="A22069" t="str">
            <v>I7210</v>
          </cell>
          <cell r="B22069" t="str">
            <v>TUBO FoFo C/FLANGE E PONTA DN 80 PN10 - L=3500</v>
          </cell>
          <cell r="C22069" t="str">
            <v>UN</v>
          </cell>
          <cell r="D22069">
            <v>1028.3599999999999</v>
          </cell>
        </row>
        <row r="22070">
          <cell r="A22070" t="str">
            <v>I7211</v>
          </cell>
          <cell r="B22070" t="str">
            <v>TUBO FoFo C/FLANGE E PONTA DN 80 PN10 - L=4000</v>
          </cell>
          <cell r="C22070" t="str">
            <v>UN</v>
          </cell>
          <cell r="D22070">
            <v>1134.3800000000001</v>
          </cell>
        </row>
        <row r="22071">
          <cell r="A22071" t="str">
            <v>I7212</v>
          </cell>
          <cell r="B22071" t="str">
            <v>TUBO FoFo C/FLANGE E PONTA DN 80 PN10 - L=4500</v>
          </cell>
          <cell r="C22071" t="str">
            <v>UN</v>
          </cell>
          <cell r="D22071">
            <v>1236.04</v>
          </cell>
        </row>
        <row r="22072">
          <cell r="A22072" t="str">
            <v>I7213</v>
          </cell>
          <cell r="B22072" t="str">
            <v>TUBO FoFo C/FLANGE E PONTA DN 80 PN10 - L=5000</v>
          </cell>
          <cell r="C22072" t="str">
            <v>UN</v>
          </cell>
          <cell r="D22072">
            <v>1347.6</v>
          </cell>
        </row>
        <row r="22073">
          <cell r="A22073" t="str">
            <v>I7214</v>
          </cell>
          <cell r="B22073" t="str">
            <v>TUBO FoFo C/FLANGE E PONTA DN 80 PN10 - L=5500</v>
          </cell>
          <cell r="C22073" t="str">
            <v>UN</v>
          </cell>
          <cell r="D22073">
            <v>1445.02</v>
          </cell>
        </row>
        <row r="22074">
          <cell r="A22074" t="str">
            <v>I7215</v>
          </cell>
          <cell r="B22074" t="str">
            <v>TUBO FoFo C/FLANGE E PONTA DN 80 PN10 - L=5800</v>
          </cell>
          <cell r="C22074" t="str">
            <v>UN</v>
          </cell>
          <cell r="D22074">
            <v>1527.46</v>
          </cell>
        </row>
        <row r="22075">
          <cell r="A22075" t="str">
            <v>I4767</v>
          </cell>
          <cell r="B22075" t="str">
            <v>TUBO FoFo C/FLANGE E PONTA DN 800 PN10 - L=1000</v>
          </cell>
          <cell r="C22075" t="str">
            <v>UN</v>
          </cell>
          <cell r="D22075">
            <v>13009.38</v>
          </cell>
        </row>
        <row r="22076">
          <cell r="A22076" t="str">
            <v>I4768</v>
          </cell>
          <cell r="B22076" t="str">
            <v>TUBO FoFo C/FLANGE E PONTA DN 800 PN10 - L=1500mm</v>
          </cell>
          <cell r="C22076" t="str">
            <v>UN</v>
          </cell>
          <cell r="D22076">
            <v>14384.32</v>
          </cell>
        </row>
        <row r="22077">
          <cell r="A22077" t="str">
            <v>I4769</v>
          </cell>
          <cell r="B22077" t="str">
            <v>TUBO FoFo C/FLANGE E PONTA DN 800 PN10 - L=2000</v>
          </cell>
          <cell r="C22077" t="str">
            <v>UN</v>
          </cell>
          <cell r="D22077">
            <v>15827.74</v>
          </cell>
        </row>
        <row r="22078">
          <cell r="A22078" t="str">
            <v>I4770</v>
          </cell>
          <cell r="B22078" t="str">
            <v>TUBO FoFo C/FLANGE E PONTA DN 800 PN10 - L=2500</v>
          </cell>
          <cell r="C22078" t="str">
            <v>UN</v>
          </cell>
          <cell r="D22078">
            <v>17551.14</v>
          </cell>
        </row>
        <row r="22079">
          <cell r="A22079" t="str">
            <v>I4771</v>
          </cell>
          <cell r="B22079" t="str">
            <v>TUBO FoFo C/FLANGE E PONTA DN 800 PN10 - L=3000</v>
          </cell>
          <cell r="C22079" t="str">
            <v>UN</v>
          </cell>
          <cell r="D22079">
            <v>19062.71</v>
          </cell>
        </row>
        <row r="22080">
          <cell r="A22080" t="str">
            <v>I4772</v>
          </cell>
          <cell r="B22080" t="str">
            <v>TUBO FoFo C/FLANGE E PONTA DN 800 PN10 - L=3500</v>
          </cell>
          <cell r="C22080" t="str">
            <v>UN</v>
          </cell>
          <cell r="D22080">
            <v>20565.48</v>
          </cell>
        </row>
        <row r="22081">
          <cell r="A22081" t="str">
            <v>I4773</v>
          </cell>
          <cell r="B22081" t="str">
            <v>TUBO FoFo C/FLANGE E PONTA DN 800 PN10 - L=4000</v>
          </cell>
          <cell r="C22081" t="str">
            <v>UN</v>
          </cell>
          <cell r="D22081">
            <v>22002.9</v>
          </cell>
        </row>
        <row r="22082">
          <cell r="A22082" t="str">
            <v>I4774</v>
          </cell>
          <cell r="B22082" t="str">
            <v>TUBO FoFo C/FLANGE E PONTA DN 800 PN10 - L=4500</v>
          </cell>
          <cell r="C22082" t="str">
            <v>UN</v>
          </cell>
          <cell r="D22082">
            <v>23690.91</v>
          </cell>
        </row>
        <row r="22083">
          <cell r="A22083" t="str">
            <v>I4775</v>
          </cell>
          <cell r="B22083" t="str">
            <v>TUBO FoFo C/FLANGE E PONTA DN 800 PN10 - L=5000</v>
          </cell>
          <cell r="C22083" t="str">
            <v>UN</v>
          </cell>
          <cell r="D22083">
            <v>24989.55</v>
          </cell>
        </row>
        <row r="22084">
          <cell r="A22084" t="str">
            <v>I4776</v>
          </cell>
          <cell r="B22084" t="str">
            <v>TUBO FoFo C/FLANGE E PONTA DN 800 PN10 - L=5500</v>
          </cell>
          <cell r="C22084" t="str">
            <v>UN</v>
          </cell>
          <cell r="D22084">
            <v>26793.200000000001</v>
          </cell>
        </row>
        <row r="22085">
          <cell r="A22085" t="str">
            <v>I4777</v>
          </cell>
          <cell r="B22085" t="str">
            <v>TUBO FoFo C/FLANGE E PONTA DN 800 PN10 - L=6000</v>
          </cell>
          <cell r="C22085" t="str">
            <v>UN</v>
          </cell>
          <cell r="D22085">
            <v>28206.1</v>
          </cell>
        </row>
        <row r="22086">
          <cell r="A22086" t="str">
            <v>I4778</v>
          </cell>
          <cell r="B22086" t="str">
            <v>TUBO FoFo C/FLANGE E PONTA DN 800 PN10 - L=6500</v>
          </cell>
          <cell r="C22086" t="str">
            <v>UN</v>
          </cell>
          <cell r="D22086">
            <v>29724.9</v>
          </cell>
        </row>
        <row r="22087">
          <cell r="A22087" t="str">
            <v>I4779</v>
          </cell>
          <cell r="B22087" t="str">
            <v>TUBO FoFo C/FLANGE E PONTA DN 800 PN10 - L=6800</v>
          </cell>
          <cell r="C22087" t="str">
            <v>UN</v>
          </cell>
          <cell r="D22087">
            <v>30485.58</v>
          </cell>
        </row>
        <row r="22088">
          <cell r="A22088" t="str">
            <v>I6677</v>
          </cell>
          <cell r="B22088" t="str">
            <v>TUBO FoFo C/FLANGE E PONTA DN 800 PN10 L=500</v>
          </cell>
          <cell r="C22088" t="str">
            <v>UN</v>
          </cell>
          <cell r="D22088">
            <v>8991.8799999999992</v>
          </cell>
        </row>
        <row r="22089">
          <cell r="A22089" t="str">
            <v>I4780</v>
          </cell>
          <cell r="B22089" t="str">
            <v>TUBO FoFo C/FLANGE E PONTA DN 900 PN10 - L=1000</v>
          </cell>
          <cell r="C22089" t="str">
            <v>UN</v>
          </cell>
          <cell r="D22089">
            <v>17505.689999999999</v>
          </cell>
        </row>
        <row r="22090">
          <cell r="A22090" t="str">
            <v>I4781</v>
          </cell>
          <cell r="B22090" t="str">
            <v>TUBO FoFo C/FLANGE E PONTA DN 900 PN10 - L=1500</v>
          </cell>
          <cell r="C22090" t="str">
            <v>UN</v>
          </cell>
          <cell r="D22090">
            <v>19314.54</v>
          </cell>
        </row>
        <row r="22091">
          <cell r="A22091" t="str">
            <v>I4782</v>
          </cell>
          <cell r="B22091" t="str">
            <v>TUBO FoFo C/FLANGE E PONTA DN 900 PN10 - L=2000</v>
          </cell>
          <cell r="C22091" t="str">
            <v>UN</v>
          </cell>
          <cell r="D22091">
            <v>21152.77</v>
          </cell>
        </row>
        <row r="22092">
          <cell r="A22092" t="str">
            <v>I4783</v>
          </cell>
          <cell r="B22092" t="str">
            <v>TUBO FoFo C/FLANGE E PONTA DN 900 PN10 - L=2500</v>
          </cell>
          <cell r="C22092" t="str">
            <v>UN</v>
          </cell>
          <cell r="D22092">
            <v>23003.279999999999</v>
          </cell>
        </row>
        <row r="22093">
          <cell r="A22093" t="str">
            <v>I4784</v>
          </cell>
          <cell r="B22093" t="str">
            <v>TUBO FoFo C/FLANGE E PONTA DN 900 PN10 - L=3000</v>
          </cell>
          <cell r="C22093" t="str">
            <v>UN</v>
          </cell>
          <cell r="D22093">
            <v>24999.41</v>
          </cell>
        </row>
        <row r="22094">
          <cell r="A22094" t="str">
            <v>I4785</v>
          </cell>
          <cell r="B22094" t="str">
            <v>TUBO FoFo C/FLANGE E PONTA DN 900 PN10 - L=3500</v>
          </cell>
          <cell r="C22094" t="str">
            <v>UN</v>
          </cell>
          <cell r="D22094">
            <v>26529.45</v>
          </cell>
        </row>
        <row r="22095">
          <cell r="A22095" t="str">
            <v>I4786</v>
          </cell>
          <cell r="B22095" t="str">
            <v>TUBO FoFo C/FLANGE E PONTA DN 900 PN10 - L=4000</v>
          </cell>
          <cell r="C22095" t="str">
            <v>UN</v>
          </cell>
          <cell r="D22095">
            <v>28517.15</v>
          </cell>
        </row>
        <row r="22096">
          <cell r="A22096" t="str">
            <v>I4787</v>
          </cell>
          <cell r="B22096" t="str">
            <v>TUBO FoFo C/FLANGE E PONTA DN 900 PN10 - L=4500</v>
          </cell>
          <cell r="C22096" t="str">
            <v>UN</v>
          </cell>
          <cell r="D22096">
            <v>30330.43</v>
          </cell>
        </row>
        <row r="22097">
          <cell r="A22097" t="str">
            <v>I4788</v>
          </cell>
          <cell r="B22097" t="str">
            <v>TUBO FoFo C/FLANGE E PONTA DN 900 PN10 - L=5000</v>
          </cell>
          <cell r="C22097" t="str">
            <v>UN</v>
          </cell>
          <cell r="D22097">
            <v>32170.3</v>
          </cell>
        </row>
        <row r="22098">
          <cell r="A22098" t="str">
            <v>I4789</v>
          </cell>
          <cell r="B22098" t="str">
            <v>TUBO FoFo C/FLANGE E PONTA DN 900 PN10 - L=5500</v>
          </cell>
          <cell r="C22098" t="str">
            <v>UN</v>
          </cell>
          <cell r="D22098">
            <v>33893.9</v>
          </cell>
        </row>
        <row r="22099">
          <cell r="A22099" t="str">
            <v>I4790</v>
          </cell>
          <cell r="B22099" t="str">
            <v>TUBO FoFo C/FLANGE E PONTA DN 900 PN10 - L=6000</v>
          </cell>
          <cell r="C22099" t="str">
            <v>UN</v>
          </cell>
          <cell r="D22099">
            <v>35516.31</v>
          </cell>
        </row>
        <row r="22100">
          <cell r="A22100" t="str">
            <v>I4791</v>
          </cell>
          <cell r="B22100" t="str">
            <v>TUBO FoFo C/FLANGE E PONTA DN 900 PN10 - L=6500</v>
          </cell>
          <cell r="C22100" t="str">
            <v>UN</v>
          </cell>
          <cell r="D22100">
            <v>37815.760000000002</v>
          </cell>
        </row>
        <row r="22101">
          <cell r="A22101" t="str">
            <v>I4792</v>
          </cell>
          <cell r="B22101" t="str">
            <v>TUBO FoFo C/FLANGE E PONTA DN 900 PN10 - L=6800</v>
          </cell>
          <cell r="C22101" t="str">
            <v>UN</v>
          </cell>
          <cell r="D22101">
            <v>38393.760000000002</v>
          </cell>
        </row>
        <row r="22102">
          <cell r="A22102" t="str">
            <v>I6678</v>
          </cell>
          <cell r="B22102" t="str">
            <v>TUBO FoFo C/FLANGE E PONTA DN 900 PN10 L=500</v>
          </cell>
          <cell r="C22102" t="str">
            <v>UN</v>
          </cell>
          <cell r="D22102">
            <v>12185.52</v>
          </cell>
        </row>
        <row r="22103">
          <cell r="A22103" t="str">
            <v>I3986</v>
          </cell>
          <cell r="B22103" t="str">
            <v>TUBO FoFo C/FLANGES DN 1000  PN10 - L=250</v>
          </cell>
          <cell r="C22103" t="str">
            <v>UN</v>
          </cell>
          <cell r="D22103">
            <v>6431.99</v>
          </cell>
        </row>
        <row r="22104">
          <cell r="A22104" t="str">
            <v>I8700</v>
          </cell>
          <cell r="B22104" t="str">
            <v>TUBO FoFo C/FLANGES DN 400 PN10 - L=500</v>
          </cell>
          <cell r="C22104" t="str">
            <v>UN</v>
          </cell>
          <cell r="D22104">
            <v>2269.8200000000002</v>
          </cell>
        </row>
        <row r="22105">
          <cell r="A22105" t="str">
            <v>I8039</v>
          </cell>
          <cell r="B22105" t="str">
            <v>TUBO FoFo CILÍNDRICO P/ ÁGUA DN 100, L = 5800mm</v>
          </cell>
          <cell r="C22105" t="str">
            <v>UN</v>
          </cell>
          <cell r="D22105">
            <v>2220.5700000000002</v>
          </cell>
        </row>
        <row r="22106">
          <cell r="A22106" t="str">
            <v>I8052</v>
          </cell>
          <cell r="B22106" t="str">
            <v>TUBO FoFo CILÍNDRICO P/ ÁGUA DN 1000, L = 6800mm</v>
          </cell>
          <cell r="C22106" t="str">
            <v>UN</v>
          </cell>
          <cell r="D22106">
            <v>42889.19</v>
          </cell>
        </row>
        <row r="22107">
          <cell r="A22107" t="str">
            <v>I8053</v>
          </cell>
          <cell r="B22107" t="str">
            <v>TUBO FoFo CILÍNDRICO P/ ÁGUA DN 1200, L = 6800mm</v>
          </cell>
          <cell r="C22107" t="str">
            <v>UN</v>
          </cell>
          <cell r="D22107">
            <v>55596.55</v>
          </cell>
        </row>
        <row r="22108">
          <cell r="A22108" t="str">
            <v>I8040</v>
          </cell>
          <cell r="B22108" t="str">
            <v>TUBO FoFo CILÍNDRICO P/ ÁGUA DN 150, L = 5800mm</v>
          </cell>
          <cell r="C22108" t="str">
            <v>UN</v>
          </cell>
          <cell r="D22108">
            <v>2837.99</v>
          </cell>
        </row>
        <row r="22109">
          <cell r="A22109" t="str">
            <v>I8041</v>
          </cell>
          <cell r="B22109" t="str">
            <v>TUBO FoFo CILÍNDRICO P/ ÁGUA DN 200, L = 5800mm</v>
          </cell>
          <cell r="C22109" t="str">
            <v>UN</v>
          </cell>
          <cell r="D22109">
            <v>3621.58</v>
          </cell>
        </row>
        <row r="22110">
          <cell r="A22110" t="str">
            <v>I8042</v>
          </cell>
          <cell r="B22110" t="str">
            <v>TUBO FoFo CILÍNDRICO P/ ÁGUA DN 250, L = 5800mm</v>
          </cell>
          <cell r="C22110" t="str">
            <v>UN</v>
          </cell>
          <cell r="D22110">
            <v>4681.0200000000004</v>
          </cell>
        </row>
        <row r="22111">
          <cell r="A22111" t="str">
            <v>I8043</v>
          </cell>
          <cell r="B22111" t="str">
            <v>TUBO FoFo CILÍNDRICO P/ ÁGUA DN 300, L = 5800mm</v>
          </cell>
          <cell r="C22111" t="str">
            <v>UN</v>
          </cell>
          <cell r="D22111">
            <v>5564.65</v>
          </cell>
        </row>
        <row r="22112">
          <cell r="A22112" t="str">
            <v>I8044</v>
          </cell>
          <cell r="B22112" t="str">
            <v>TUBO FoFo CILÍNDRICO P/ ÁGUA DN 350, L = 5800mm</v>
          </cell>
          <cell r="C22112" t="str">
            <v>UN</v>
          </cell>
          <cell r="D22112">
            <v>6547.88</v>
          </cell>
        </row>
        <row r="22113">
          <cell r="A22113" t="str">
            <v>I8045</v>
          </cell>
          <cell r="B22113" t="str">
            <v>TUBO FoFo CILÍNDRICO P/ ÁGUA DN 400, L = 5800mm</v>
          </cell>
          <cell r="C22113" t="str">
            <v>UN</v>
          </cell>
          <cell r="D22113">
            <v>7668.68</v>
          </cell>
        </row>
        <row r="22114">
          <cell r="A22114" t="str">
            <v>I8046</v>
          </cell>
          <cell r="B22114" t="str">
            <v>TUBO FoFo CILÍNDRICO P/ ÁGUA DN 450, L = 5800mm</v>
          </cell>
          <cell r="C22114" t="str">
            <v>UN</v>
          </cell>
          <cell r="D22114">
            <v>8718.2800000000007</v>
          </cell>
        </row>
        <row r="22115">
          <cell r="A22115" t="str">
            <v>I8047</v>
          </cell>
          <cell r="B22115" t="str">
            <v>TUBO FoFo CILÍNDRICO P/ ÁGUA DN 500, L = 5800mm</v>
          </cell>
          <cell r="C22115" t="str">
            <v>UN</v>
          </cell>
          <cell r="D22115">
            <v>9977.77</v>
          </cell>
        </row>
        <row r="22116">
          <cell r="A22116" t="str">
            <v>I8048</v>
          </cell>
          <cell r="B22116" t="str">
            <v>TUBO FoFo CILÍNDRICO P/ ÁGUA DN 600, L = 5800mm</v>
          </cell>
          <cell r="C22116" t="str">
            <v>UN</v>
          </cell>
          <cell r="D22116">
            <v>12859.55</v>
          </cell>
        </row>
        <row r="22117">
          <cell r="A22117" t="str">
            <v>I8049</v>
          </cell>
          <cell r="B22117" t="str">
            <v>TUBO FoFo CILÍNDRICO P/ ÁGUA DN 700, L = 6800mm</v>
          </cell>
          <cell r="C22117" t="str">
            <v>UN</v>
          </cell>
          <cell r="D22117">
            <v>25170.09</v>
          </cell>
        </row>
        <row r="22118">
          <cell r="A22118" t="str">
            <v>I8038</v>
          </cell>
          <cell r="B22118" t="str">
            <v>TUBO FoFo CILÍNDRICO P/ ÁGUA DN 80, L = 5800mm</v>
          </cell>
          <cell r="C22118" t="str">
            <v>UN</v>
          </cell>
          <cell r="D22118">
            <v>2030.79</v>
          </cell>
        </row>
        <row r="22119">
          <cell r="A22119" t="str">
            <v>I8050</v>
          </cell>
          <cell r="B22119" t="str">
            <v>TUBO FoFo CILÍNDRICO P/ ÁGUA DN 800, L = 6800mm</v>
          </cell>
          <cell r="C22119" t="str">
            <v>UN</v>
          </cell>
          <cell r="D22119">
            <v>29880.79</v>
          </cell>
        </row>
        <row r="22120">
          <cell r="A22120" t="str">
            <v>I8051</v>
          </cell>
          <cell r="B22120" t="str">
            <v>TUBO FoFo CILÍNDRICO P/ ÁGUA DN 900, L = 6800mm</v>
          </cell>
          <cell r="C22120" t="str">
            <v>UN</v>
          </cell>
          <cell r="D22120">
            <v>37309.35</v>
          </cell>
        </row>
        <row r="22121">
          <cell r="A22121" t="str">
            <v>I8055</v>
          </cell>
          <cell r="B22121" t="str">
            <v>TUBO FoFo CILÍNDRICO P/ ESGOTO DN 100, L = 5800mm</v>
          </cell>
          <cell r="C22121" t="str">
            <v>UN</v>
          </cell>
          <cell r="D22121">
            <v>2407.66</v>
          </cell>
        </row>
        <row r="22122">
          <cell r="A22122" t="str">
            <v>I8068</v>
          </cell>
          <cell r="B22122" t="str">
            <v>TUBO FoFo CILÍNDRICO P/ ESGOTO DN 1000, L = 6800mm</v>
          </cell>
          <cell r="C22122" t="str">
            <v>UN</v>
          </cell>
          <cell r="D22122">
            <v>39254.44</v>
          </cell>
        </row>
        <row r="22123">
          <cell r="A22123" t="str">
            <v>I8069</v>
          </cell>
          <cell r="B22123" t="str">
            <v>TUBO FoFo CILÍNDRICO P/ ESGOTO DN 1200, L = 6800mm</v>
          </cell>
          <cell r="C22123" t="str">
            <v>UN</v>
          </cell>
          <cell r="D22123">
            <v>50302.239999999998</v>
          </cell>
        </row>
        <row r="22124">
          <cell r="A22124" t="str">
            <v>I8056</v>
          </cell>
          <cell r="B22124" t="str">
            <v>TUBO FoFo CILÍNDRICO P/ ESGOTO DN 150, L = 5800mm</v>
          </cell>
          <cell r="C22124" t="str">
            <v>UN</v>
          </cell>
          <cell r="D22124">
            <v>3164.58</v>
          </cell>
        </row>
        <row r="22125">
          <cell r="A22125" t="str">
            <v>I8057</v>
          </cell>
          <cell r="B22125" t="str">
            <v>TUBO FoFo CILÍNDRICO P/ ESGOTO DN 200, L = 5800mm</v>
          </cell>
          <cell r="C22125" t="str">
            <v>UN</v>
          </cell>
          <cell r="D22125">
            <v>3994.15</v>
          </cell>
        </row>
        <row r="22126">
          <cell r="A22126" t="str">
            <v>I8058</v>
          </cell>
          <cell r="B22126" t="str">
            <v>TUBO FoFo CILÍNDRICO P/ ESGOTO DN 250, L = 5800mm</v>
          </cell>
          <cell r="C22126" t="str">
            <v>UN</v>
          </cell>
          <cell r="D22126">
            <v>5168.21</v>
          </cell>
        </row>
        <row r="22127">
          <cell r="A22127" t="str">
            <v>I8059</v>
          </cell>
          <cell r="B22127" t="str">
            <v>TUBO FoFo CILÍNDRICO P/ ESGOTO DN 300, L = 5800mm</v>
          </cell>
          <cell r="C22127" t="str">
            <v>UN</v>
          </cell>
          <cell r="D22127">
            <v>6435.48</v>
          </cell>
        </row>
        <row r="22128">
          <cell r="A22128" t="str">
            <v>I8060</v>
          </cell>
          <cell r="B22128" t="str">
            <v>TUBO FoFo CILÍNDRICO P/ ESGOTO DN 350, L = 5800mm</v>
          </cell>
          <cell r="C22128" t="str">
            <v>UN</v>
          </cell>
          <cell r="D22128">
            <v>7152.25</v>
          </cell>
        </row>
        <row r="22129">
          <cell r="A22129" t="str">
            <v>I8061</v>
          </cell>
          <cell r="B22129" t="str">
            <v>TUBO FoFo CILÍNDRICO P/ ESGOTO DN 400, L = 5800mm</v>
          </cell>
          <cell r="C22129" t="str">
            <v>UN</v>
          </cell>
          <cell r="D22129">
            <v>8410.42</v>
          </cell>
        </row>
        <row r="22130">
          <cell r="A22130" t="str">
            <v>I8062</v>
          </cell>
          <cell r="B22130" t="str">
            <v>TUBO FoFo CILÍNDRICO P/ ESGOTO DN 450, L = 5800mm</v>
          </cell>
          <cell r="C22130" t="str">
            <v>UN</v>
          </cell>
          <cell r="D22130">
            <v>7443.08</v>
          </cell>
        </row>
        <row r="22131">
          <cell r="A22131" t="str">
            <v>I8063</v>
          </cell>
          <cell r="B22131" t="str">
            <v>TUBO FoFo CILÍNDRICO P/ ESGOTO DN 500, L = 5800mm</v>
          </cell>
          <cell r="C22131" t="str">
            <v>UN</v>
          </cell>
          <cell r="D22131">
            <v>10872.59</v>
          </cell>
        </row>
        <row r="22132">
          <cell r="A22132" t="str">
            <v>I8064</v>
          </cell>
          <cell r="B22132" t="str">
            <v>TUBO FoFo CILÍNDRICO P/ ESGOTO DN 600, L = 5800mm</v>
          </cell>
          <cell r="C22132" t="str">
            <v>UN</v>
          </cell>
          <cell r="D22132">
            <v>14662</v>
          </cell>
        </row>
        <row r="22133">
          <cell r="A22133" t="str">
            <v>I8065</v>
          </cell>
          <cell r="B22133" t="str">
            <v>TUBO FoFo CILÍNDRICO P/ ESGOTO DN 700, L = 6800mm</v>
          </cell>
          <cell r="C22133" t="str">
            <v>UN</v>
          </cell>
          <cell r="D22133">
            <v>22763.8</v>
          </cell>
        </row>
        <row r="22134">
          <cell r="A22134" t="str">
            <v>I8054</v>
          </cell>
          <cell r="B22134" t="str">
            <v>TUBO FoFo CILÍNDRICO P/ ESGOTO DN 80, L = 5800mm</v>
          </cell>
          <cell r="C22134" t="str">
            <v>UN</v>
          </cell>
          <cell r="D22134">
            <v>2215.92</v>
          </cell>
        </row>
        <row r="22135">
          <cell r="A22135" t="str">
            <v>I8066</v>
          </cell>
          <cell r="B22135" t="str">
            <v>TUBO FoFo CILÍNDRICO P/ ESGOTO DN 800, L = 6800mm</v>
          </cell>
          <cell r="C22135" t="str">
            <v>UN</v>
          </cell>
          <cell r="D22135">
            <v>27600.59</v>
          </cell>
        </row>
        <row r="22136">
          <cell r="A22136" t="str">
            <v>I8067</v>
          </cell>
          <cell r="B22136" t="str">
            <v>TUBO FoFo CILÍNDRICO P/ ESGOTO DN 900, L = 6800mm</v>
          </cell>
          <cell r="C22136" t="str">
            <v>UN</v>
          </cell>
          <cell r="D22136">
            <v>34836.14</v>
          </cell>
        </row>
        <row r="22137">
          <cell r="A22137" t="str">
            <v>I8537</v>
          </cell>
          <cell r="B22137" t="str">
            <v>TUBO FoFo DÚCTIL 2GS JE INTEGRAL K-7 P/ ESGOTO DN 100</v>
          </cell>
          <cell r="C22137" t="str">
            <v>M</v>
          </cell>
          <cell r="D22137">
            <v>180.08</v>
          </cell>
        </row>
        <row r="22138">
          <cell r="A22138" t="str">
            <v>I8550</v>
          </cell>
          <cell r="B22138" t="str">
            <v>TUBO FoFo DÚCTIL 2GS JE INTEGRAL K-7 P/ ESGOTO DN 1000</v>
          </cell>
          <cell r="C22138" t="str">
            <v>M</v>
          </cell>
          <cell r="D22138">
            <v>2668.04</v>
          </cell>
        </row>
        <row r="22139">
          <cell r="A22139" t="str">
            <v>I8551</v>
          </cell>
          <cell r="B22139" t="str">
            <v>TUBO FoFo DÚCTIL 2GS JE INTEGRAL K-7 P/ ESGOTO DN 1200</v>
          </cell>
          <cell r="C22139" t="str">
            <v>M</v>
          </cell>
          <cell r="D22139">
            <v>3737.64</v>
          </cell>
        </row>
        <row r="22140">
          <cell r="A22140" t="str">
            <v>I8538</v>
          </cell>
          <cell r="B22140" t="str">
            <v>TUBO FoFo DÚCTIL 2GS JE INTEGRAL K-7 P/ ESGOTO DN 150</v>
          </cell>
          <cell r="C22140" t="str">
            <v>M</v>
          </cell>
          <cell r="D22140">
            <v>223.33</v>
          </cell>
        </row>
        <row r="22141">
          <cell r="A22141" t="str">
            <v>I8539</v>
          </cell>
          <cell r="B22141" t="str">
            <v>TUBO FoFo DÚCTIL 2GS JE INTEGRAL K-7 P/ ESGOTO DN 200</v>
          </cell>
          <cell r="C22141" t="str">
            <v>M</v>
          </cell>
          <cell r="D22141">
            <v>292.31</v>
          </cell>
        </row>
        <row r="22142">
          <cell r="A22142" t="str">
            <v>I8540</v>
          </cell>
          <cell r="B22142" t="str">
            <v>TUBO FoFo DÚCTIL 2GS JE INTEGRAL K-7 P/ ESGOTO DN 250</v>
          </cell>
          <cell r="C22142" t="str">
            <v>M</v>
          </cell>
          <cell r="D22142">
            <v>385.79</v>
          </cell>
        </row>
        <row r="22143">
          <cell r="A22143" t="str">
            <v>I8541</v>
          </cell>
          <cell r="B22143" t="str">
            <v>TUBO FoFo DÚCTIL 2GS JE INTEGRAL K-7 P/ ESGOTO DN 300</v>
          </cell>
          <cell r="C22143" t="str">
            <v>M</v>
          </cell>
          <cell r="D22143">
            <v>453.75</v>
          </cell>
        </row>
        <row r="22144">
          <cell r="A22144" t="str">
            <v>I8542</v>
          </cell>
          <cell r="B22144" t="str">
            <v>TUBO FoFo DÚCTIL 2GS JE INTEGRAL K-7 P/ ESGOTO DN 350</v>
          </cell>
          <cell r="C22144" t="str">
            <v>M</v>
          </cell>
          <cell r="D22144">
            <v>511.12</v>
          </cell>
        </row>
        <row r="22145">
          <cell r="A22145" t="str">
            <v>I8543</v>
          </cell>
          <cell r="B22145" t="str">
            <v>TUBO FoFo DÚCTIL 2GS JE INTEGRAL K-7 P/ ESGOTO DN 400</v>
          </cell>
          <cell r="C22145" t="str">
            <v>M</v>
          </cell>
          <cell r="D22145">
            <v>594.32000000000005</v>
          </cell>
        </row>
        <row r="22146">
          <cell r="A22146" t="str">
            <v>I8544</v>
          </cell>
          <cell r="B22146" t="str">
            <v>TUBO FoFo DÚCTIL 2GS JE INTEGRAL K-7 P/ ESGOTO DN 450</v>
          </cell>
          <cell r="C22146" t="str">
            <v>M</v>
          </cell>
          <cell r="D22146">
            <v>685.15</v>
          </cell>
        </row>
        <row r="22147">
          <cell r="A22147" t="str">
            <v>I8545</v>
          </cell>
          <cell r="B22147" t="str">
            <v>TUBO FoFo DÚCTIL 2GS JE INTEGRAL K-7 P/ ESGOTO DN 500</v>
          </cell>
          <cell r="C22147" t="str">
            <v>M</v>
          </cell>
          <cell r="D22147">
            <v>790.1</v>
          </cell>
        </row>
        <row r="22148">
          <cell r="A22148" t="str">
            <v>I8546</v>
          </cell>
          <cell r="B22148" t="str">
            <v>TUBO FoFo DÚCTIL 2GS JE INTEGRAL K-7 P/ ESGOTO DN 600</v>
          </cell>
          <cell r="C22148" t="str">
            <v>M</v>
          </cell>
          <cell r="D22148">
            <v>1017.22</v>
          </cell>
        </row>
        <row r="22149">
          <cell r="A22149" t="str">
            <v>I8547</v>
          </cell>
          <cell r="B22149" t="str">
            <v>TUBO FoFo DÚCTIL 2GS JE INTEGRAL K-7 P/ ESGOTO DN 700</v>
          </cell>
          <cell r="C22149" t="str">
            <v>M</v>
          </cell>
          <cell r="D22149">
            <v>1648.55</v>
          </cell>
        </row>
        <row r="22150">
          <cell r="A22150" t="str">
            <v>I8536</v>
          </cell>
          <cell r="B22150" t="str">
            <v>TUBO FoFo DÚCTIL 2GS JE INTEGRAL K-7 P/ ESGOTO DN 80</v>
          </cell>
          <cell r="C22150" t="str">
            <v>M</v>
          </cell>
          <cell r="D22150">
            <v>162.94999999999999</v>
          </cell>
        </row>
        <row r="22151">
          <cell r="A22151" t="str">
            <v>I8548</v>
          </cell>
          <cell r="B22151" t="str">
            <v>TUBO FoFo DÚCTIL 2GS JE INTEGRAL K-7 P/ ESGOTO DN 800</v>
          </cell>
          <cell r="C22151" t="str">
            <v>M</v>
          </cell>
          <cell r="D22151">
            <v>2060.86</v>
          </cell>
        </row>
        <row r="22152">
          <cell r="A22152" t="str">
            <v>I8549</v>
          </cell>
          <cell r="B22152" t="str">
            <v>TUBO FoFo DÚCTIL 2GS JE INTEGRAL K-7 P/ ESGOTO DN 900</v>
          </cell>
          <cell r="C22152" t="str">
            <v>M</v>
          </cell>
          <cell r="D22152">
            <v>2333.5100000000002</v>
          </cell>
        </row>
        <row r="22153">
          <cell r="A22153" t="str">
            <v>I3220</v>
          </cell>
          <cell r="B22153" t="str">
            <v>TUBO FoFo DÚCTIL 2GS JE K-7 P/ ÁGUA DN 1000</v>
          </cell>
          <cell r="C22153" t="str">
            <v>M</v>
          </cell>
          <cell r="D22153">
            <v>2543.67</v>
          </cell>
        </row>
        <row r="22154">
          <cell r="A22154" t="str">
            <v>I3222</v>
          </cell>
          <cell r="B22154" t="str">
            <v>TUBO FoFo DÚCTIL 2GS JE K-7 P/ ÁGUA DN 1200</v>
          </cell>
          <cell r="C22154" t="str">
            <v>M</v>
          </cell>
          <cell r="D22154">
            <v>3409.22</v>
          </cell>
        </row>
        <row r="22155">
          <cell r="A22155" t="str">
            <v>I3208</v>
          </cell>
          <cell r="B22155" t="str">
            <v>TUBO FoFo DÚCTIL 2GS JE K-7 P/ ÁGUA DN 150</v>
          </cell>
          <cell r="C22155" t="str">
            <v>M</v>
          </cell>
          <cell r="D22155">
            <v>213.46</v>
          </cell>
        </row>
        <row r="22156">
          <cell r="A22156" t="str">
            <v>I3209</v>
          </cell>
          <cell r="B22156" t="str">
            <v>TUBO FoFo DÚCTIL 2GS JE K-7 P/ ÁGUA DN 200</v>
          </cell>
          <cell r="C22156" t="str">
            <v>M</v>
          </cell>
          <cell r="D22156">
            <v>275.01</v>
          </cell>
        </row>
        <row r="22157">
          <cell r="A22157" t="str">
            <v>I3210</v>
          </cell>
          <cell r="B22157" t="str">
            <v>TUBO FoFo DÚCTIL 2GS JE K-7 P/ ÁGUA DN 250</v>
          </cell>
          <cell r="C22157" t="str">
            <v>M</v>
          </cell>
          <cell r="D22157">
            <v>345.16</v>
          </cell>
        </row>
        <row r="22158">
          <cell r="A22158" t="str">
            <v>I3211</v>
          </cell>
          <cell r="B22158" t="str">
            <v>TUBO FoFo DÚCTIL 2GS JE K-7 P/ ÁGUA DN 300</v>
          </cell>
          <cell r="C22158" t="str">
            <v>M</v>
          </cell>
          <cell r="D22158">
            <v>417.86</v>
          </cell>
        </row>
        <row r="22159">
          <cell r="A22159" t="str">
            <v>I3212</v>
          </cell>
          <cell r="B22159" t="str">
            <v>TUBO FoFo DÚCTIL 2GS JE K-7 P/ ÁGUA DN 350</v>
          </cell>
          <cell r="C22159" t="str">
            <v>M</v>
          </cell>
          <cell r="D22159">
            <v>482.13</v>
          </cell>
        </row>
        <row r="22160">
          <cell r="A22160" t="str">
            <v>I3213</v>
          </cell>
          <cell r="B22160" t="str">
            <v>TUBO FoFo DÚCTIL 2GS JE K-7 P/ ÁGUA DN 400</v>
          </cell>
          <cell r="C22160" t="str">
            <v>M</v>
          </cell>
          <cell r="D22160">
            <v>556.41</v>
          </cell>
        </row>
        <row r="22161">
          <cell r="A22161" t="str">
            <v>I3214</v>
          </cell>
          <cell r="B22161" t="str">
            <v>TUBO FoFo DÚCTIL 2GS JE K-7 P/ ÁGUA DN 450</v>
          </cell>
          <cell r="C22161" t="str">
            <v>M</v>
          </cell>
          <cell r="D22161">
            <v>659.96</v>
          </cell>
        </row>
        <row r="22162">
          <cell r="A22162" t="str">
            <v>I3215</v>
          </cell>
          <cell r="B22162" t="str">
            <v>TUBO FoFo DÚCTIL 2GS JE K-7 P/ ÁGUA DN 500</v>
          </cell>
          <cell r="C22162" t="str">
            <v>M</v>
          </cell>
          <cell r="D22162">
            <v>750.76</v>
          </cell>
        </row>
        <row r="22163">
          <cell r="A22163" t="str">
            <v>I3216</v>
          </cell>
          <cell r="B22163" t="str">
            <v>TUBO FoFo DÚCTIL 2GS JE K-7 P/ ÁGUA DN 600</v>
          </cell>
          <cell r="C22163" t="str">
            <v>M</v>
          </cell>
          <cell r="D22163">
            <v>980.84</v>
          </cell>
        </row>
        <row r="22164">
          <cell r="A22164" t="str">
            <v>I3217</v>
          </cell>
          <cell r="B22164" t="str">
            <v>TUBO FoFo DÚCTIL 2GS JE K-7 P/ ÁGUA DN 700</v>
          </cell>
          <cell r="C22164" t="str">
            <v>M</v>
          </cell>
          <cell r="D22164">
            <v>1504.47</v>
          </cell>
        </row>
        <row r="22165">
          <cell r="A22165" t="str">
            <v>I3218</v>
          </cell>
          <cell r="B22165" t="str">
            <v>TUBO FoFo DÚCTIL 2GS JE K-7 P/ ÁGUA DN 800</v>
          </cell>
          <cell r="C22165" t="str">
            <v>M</v>
          </cell>
          <cell r="D22165">
            <v>1925.13</v>
          </cell>
        </row>
        <row r="22166">
          <cell r="A22166" t="str">
            <v>I3219</v>
          </cell>
          <cell r="B22166" t="str">
            <v>TUBO FoFo DÚCTIL 2GS JE K-7 P/ ÁGUA DN 900</v>
          </cell>
          <cell r="C22166" t="str">
            <v>M</v>
          </cell>
          <cell r="D22166">
            <v>2197.66</v>
          </cell>
        </row>
        <row r="22167">
          <cell r="A22167" t="str">
            <v>I7093</v>
          </cell>
          <cell r="B22167" t="str">
            <v>TUBO FoFo JTE TRAVADA K-9 DN 1000</v>
          </cell>
          <cell r="C22167" t="str">
            <v>M</v>
          </cell>
          <cell r="D22167">
            <v>4033.01</v>
          </cell>
        </row>
        <row r="22168">
          <cell r="A22168" t="str">
            <v>I7094</v>
          </cell>
          <cell r="B22168" t="str">
            <v>TUBO FoFo JTE TRAVADA K-9 DN 1200</v>
          </cell>
          <cell r="C22168" t="str">
            <v>M</v>
          </cell>
          <cell r="D22168">
            <v>4929.72</v>
          </cell>
        </row>
        <row r="22169">
          <cell r="A22169" t="str">
            <v>I7087</v>
          </cell>
          <cell r="B22169" t="str">
            <v>TUBO FoFo JTE TRAVADA K-9 DN 300</v>
          </cell>
          <cell r="C22169" t="str">
            <v>M</v>
          </cell>
          <cell r="D22169">
            <v>638.41999999999996</v>
          </cell>
        </row>
        <row r="22170">
          <cell r="A22170" t="str">
            <v>I7088</v>
          </cell>
          <cell r="B22170" t="str">
            <v>TUBO FoFo JTE TRAVADA K-9 DN 350</v>
          </cell>
          <cell r="C22170" t="str">
            <v>M</v>
          </cell>
          <cell r="D22170">
            <v>765.86</v>
          </cell>
        </row>
        <row r="22171">
          <cell r="A22171" t="str">
            <v>I7089</v>
          </cell>
          <cell r="B22171" t="str">
            <v>TUBO FoFo JTE TRAVADA K-9 DN 400</v>
          </cell>
          <cell r="C22171" t="str">
            <v>M</v>
          </cell>
          <cell r="D22171">
            <v>852.15</v>
          </cell>
        </row>
        <row r="22172">
          <cell r="A22172" t="str">
            <v>I7886</v>
          </cell>
          <cell r="B22172" t="str">
            <v>TUBO FoFo JTE TRAVADA K-9 DN 500</v>
          </cell>
          <cell r="C22172" t="str">
            <v>M</v>
          </cell>
          <cell r="D22172">
            <v>1173.3800000000001</v>
          </cell>
        </row>
        <row r="22173">
          <cell r="A22173" t="str">
            <v>I7887</v>
          </cell>
          <cell r="B22173" t="str">
            <v>TUBO FoFo JTE TRAVADA K-9 DN 600</v>
          </cell>
          <cell r="C22173" t="str">
            <v>M</v>
          </cell>
          <cell r="D22173">
            <v>1580.83</v>
          </cell>
        </row>
        <row r="22174">
          <cell r="A22174" t="str">
            <v>I7090</v>
          </cell>
          <cell r="B22174" t="str">
            <v>TUBO FoFo JTE TRAVADA K-9 DN 700</v>
          </cell>
          <cell r="C22174" t="str">
            <v>M</v>
          </cell>
          <cell r="D22174">
            <v>2428.02</v>
          </cell>
        </row>
        <row r="22175">
          <cell r="A22175" t="str">
            <v>I7091</v>
          </cell>
          <cell r="B22175" t="str">
            <v>TUBO FoFo JTE TRAVADA K-9 DN 800</v>
          </cell>
          <cell r="C22175" t="str">
            <v>M</v>
          </cell>
          <cell r="D22175">
            <v>2880.74</v>
          </cell>
        </row>
        <row r="22176">
          <cell r="A22176" t="str">
            <v>I7092</v>
          </cell>
          <cell r="B22176" t="str">
            <v>TUBO FoFo JTE TRAVADA K-9 DN 900</v>
          </cell>
          <cell r="C22176" t="str">
            <v>M</v>
          </cell>
          <cell r="D22176">
            <v>3286.4</v>
          </cell>
        </row>
        <row r="22177">
          <cell r="A22177" t="str">
            <v>I7085</v>
          </cell>
          <cell r="B22177" t="str">
            <v>TUBO FoFo JTI TRAVADA K-9 DN 250</v>
          </cell>
          <cell r="C22177" t="str">
            <v>M</v>
          </cell>
          <cell r="D22177">
            <v>531.95000000000005</v>
          </cell>
        </row>
        <row r="22178">
          <cell r="A22178" t="str">
            <v>I7086</v>
          </cell>
          <cell r="B22178" t="str">
            <v>TUBO FoFo JTI TRAVADA K-9 DN 300</v>
          </cell>
          <cell r="C22178" t="str">
            <v>M</v>
          </cell>
          <cell r="D22178">
            <v>590.55999999999995</v>
          </cell>
        </row>
        <row r="22179">
          <cell r="A22179" t="str">
            <v>I3225</v>
          </cell>
          <cell r="B22179" t="str">
            <v>TUBO FoFo PB JE K-9 P/ ÁGUA DN 100</v>
          </cell>
          <cell r="C22179" t="str">
            <v>M</v>
          </cell>
          <cell r="D22179">
            <v>183.24</v>
          </cell>
        </row>
        <row r="22180">
          <cell r="A22180" t="str">
            <v>I3238</v>
          </cell>
          <cell r="B22180" t="str">
            <v>TUBO FoFo PB JE K-9 P/ ÁGUA DN 1000</v>
          </cell>
          <cell r="C22180" t="str">
            <v>M</v>
          </cell>
          <cell r="D22180">
            <v>3066.84</v>
          </cell>
        </row>
        <row r="22181">
          <cell r="A22181" t="str">
            <v>I3240</v>
          </cell>
          <cell r="B22181" t="str">
            <v>TUBO FoFo PB JE K-9 P/ ÁGUA DN 1200</v>
          </cell>
          <cell r="C22181" t="str">
            <v>M</v>
          </cell>
          <cell r="D22181">
            <v>4094.15</v>
          </cell>
        </row>
        <row r="22182">
          <cell r="A22182" t="str">
            <v>I3226</v>
          </cell>
          <cell r="B22182" t="str">
            <v>TUBO FoFo PB JE K-9 P/ ÁGUA DN 150</v>
          </cell>
          <cell r="C22182" t="str">
            <v>M</v>
          </cell>
          <cell r="D22182">
            <v>233.71</v>
          </cell>
        </row>
        <row r="22183">
          <cell r="A22183" t="str">
            <v>I3227</v>
          </cell>
          <cell r="B22183" t="str">
            <v>TUBO FoFo PB JE K-9 P/ ÁGUA DN 200</v>
          </cell>
          <cell r="C22183" t="str">
            <v>M</v>
          </cell>
          <cell r="D22183">
            <v>303.26</v>
          </cell>
        </row>
        <row r="22184">
          <cell r="A22184" t="str">
            <v>I3228</v>
          </cell>
          <cell r="B22184" t="str">
            <v>TUBO FoFo PB JE K-9 P/ ÁGUA DN 250</v>
          </cell>
          <cell r="C22184" t="str">
            <v>M</v>
          </cell>
          <cell r="D22184">
            <v>389.95</v>
          </cell>
        </row>
        <row r="22185">
          <cell r="A22185" t="str">
            <v>I3229</v>
          </cell>
          <cell r="B22185" t="str">
            <v>TUBO FoFo PB JE K-9 P/ ÁGUA DN 300</v>
          </cell>
          <cell r="C22185" t="str">
            <v>M</v>
          </cell>
          <cell r="D22185">
            <v>476.36</v>
          </cell>
        </row>
        <row r="22186">
          <cell r="A22186" t="str">
            <v>I3230</v>
          </cell>
          <cell r="B22186" t="str">
            <v>TUBO FoFo PB JE K-9 P/ ÁGUA DN 350</v>
          </cell>
          <cell r="C22186" t="str">
            <v>M</v>
          </cell>
          <cell r="D22186">
            <v>557.35</v>
          </cell>
        </row>
        <row r="22187">
          <cell r="A22187" t="str">
            <v>I3231</v>
          </cell>
          <cell r="B22187" t="str">
            <v>TUBO FoFo PB JE K-9 P/ ÁGUA DN 400</v>
          </cell>
          <cell r="C22187" t="str">
            <v>M</v>
          </cell>
          <cell r="D22187">
            <v>642.26</v>
          </cell>
        </row>
        <row r="22188">
          <cell r="A22188" t="str">
            <v>I3232</v>
          </cell>
          <cell r="B22188" t="str">
            <v>TUBO FoFo PB JE K-9 P/ ÁGUA DN 450</v>
          </cell>
          <cell r="C22188" t="str">
            <v>M</v>
          </cell>
          <cell r="D22188">
            <v>774.58</v>
          </cell>
        </row>
        <row r="22189">
          <cell r="A22189" t="str">
            <v>I3233</v>
          </cell>
          <cell r="B22189" t="str">
            <v>TUBO FoFo PB JE K-9 P/ ÁGUA DN 500</v>
          </cell>
          <cell r="C22189" t="str">
            <v>M</v>
          </cell>
          <cell r="D22189">
            <v>883.58</v>
          </cell>
        </row>
        <row r="22190">
          <cell r="A22190" t="str">
            <v>I3234</v>
          </cell>
          <cell r="B22190" t="str">
            <v>TUBO FoFo PB JE K-9 P/ ÁGUA DN 600</v>
          </cell>
          <cell r="C22190" t="str">
            <v>M</v>
          </cell>
          <cell r="D22190">
            <v>1176.29</v>
          </cell>
        </row>
        <row r="22191">
          <cell r="A22191" t="str">
            <v>I3235</v>
          </cell>
          <cell r="B22191" t="str">
            <v>TUBO FoFo PB JE K-9 P/ ÁGUA DN 700</v>
          </cell>
          <cell r="C22191" t="str">
            <v>M</v>
          </cell>
          <cell r="D22191">
            <v>1765.53</v>
          </cell>
        </row>
        <row r="22192">
          <cell r="A22192" t="str">
            <v>I7262</v>
          </cell>
          <cell r="B22192" t="str">
            <v>TUBO FoFo PB JE K-9 P/ ÁGUA DN 80</v>
          </cell>
          <cell r="C22192" t="str">
            <v>M</v>
          </cell>
          <cell r="D22192">
            <v>157.91999999999999</v>
          </cell>
        </row>
        <row r="22193">
          <cell r="A22193" t="str">
            <v>I3236</v>
          </cell>
          <cell r="B22193" t="str">
            <v>TUBO FoFo PB JE K-9 P/ ÁGUA DN 800</v>
          </cell>
          <cell r="C22193" t="str">
            <v>M</v>
          </cell>
          <cell r="D22193">
            <v>2269.06</v>
          </cell>
        </row>
        <row r="22194">
          <cell r="A22194" t="str">
            <v>I3237</v>
          </cell>
          <cell r="B22194" t="str">
            <v>TUBO FoFo PB JE K-9 P/ ÁGUA DN 900</v>
          </cell>
          <cell r="C22194" t="str">
            <v>M</v>
          </cell>
          <cell r="D22194">
            <v>2629.7</v>
          </cell>
        </row>
        <row r="22195">
          <cell r="A22195" t="str">
            <v>I7264</v>
          </cell>
          <cell r="B22195" t="str">
            <v>TUBO FoFo PB JE K-9 P/ ESGOTO DN 1000</v>
          </cell>
          <cell r="C22195" t="str">
            <v>M</v>
          </cell>
          <cell r="D22195">
            <v>3362.19</v>
          </cell>
        </row>
        <row r="22196">
          <cell r="A22196" t="str">
            <v>I7265</v>
          </cell>
          <cell r="B22196" t="str">
            <v>TUBO FoFo PB JE K-9 P/ ESGOTO DN 1200</v>
          </cell>
          <cell r="C22196" t="str">
            <v>M</v>
          </cell>
          <cell r="D22196">
            <v>4470.62</v>
          </cell>
        </row>
        <row r="22197">
          <cell r="A22197" t="str">
            <v>I7266</v>
          </cell>
          <cell r="B22197" t="str">
            <v>TUBO FoFo PB JE K-9 P/ ESGOTO DN 150</v>
          </cell>
          <cell r="C22197" t="str">
            <v>M</v>
          </cell>
          <cell r="D22197">
            <v>275.31</v>
          </cell>
        </row>
        <row r="22198">
          <cell r="A22198" t="str">
            <v>I7267</v>
          </cell>
          <cell r="B22198" t="str">
            <v>TUBO FoFo PB JE K-9 P/ ESGOTO DN 200</v>
          </cell>
          <cell r="C22198" t="str">
            <v>M</v>
          </cell>
          <cell r="D22198">
            <v>357.42</v>
          </cell>
        </row>
        <row r="22199">
          <cell r="A22199" t="str">
            <v>I7268</v>
          </cell>
          <cell r="B22199" t="str">
            <v>TUBO FoFo PB JE K-9 P/ ESGOTO DN 250</v>
          </cell>
          <cell r="C22199" t="str">
            <v>M</v>
          </cell>
          <cell r="D22199">
            <v>438.68</v>
          </cell>
        </row>
        <row r="22200">
          <cell r="A22200" t="str">
            <v>I7269</v>
          </cell>
          <cell r="B22200" t="str">
            <v>TUBO FoFo PB JE K-9 P/ ESGOTO DN 300</v>
          </cell>
          <cell r="C22200" t="str">
            <v>M</v>
          </cell>
          <cell r="D22200">
            <v>545.07000000000005</v>
          </cell>
        </row>
        <row r="22201">
          <cell r="A22201" t="str">
            <v>I7270</v>
          </cell>
          <cell r="B22201" t="str">
            <v>TUBO FoFo PB JE K-9 P/ ESGOTO DN 350</v>
          </cell>
          <cell r="C22201" t="str">
            <v>M</v>
          </cell>
          <cell r="D22201">
            <v>633.01</v>
          </cell>
        </row>
        <row r="22202">
          <cell r="A22202" t="str">
            <v>I7271</v>
          </cell>
          <cell r="B22202" t="str">
            <v>TUBO FoFo PB JE K-9 P/ ESGOTO DN 400</v>
          </cell>
          <cell r="C22202" t="str">
            <v>M</v>
          </cell>
          <cell r="D22202">
            <v>736.36</v>
          </cell>
        </row>
        <row r="22203">
          <cell r="A22203" t="str">
            <v>I7272</v>
          </cell>
          <cell r="B22203" t="str">
            <v>TUBO FoFo PB JE K-9 P/ ESGOTO DN 450</v>
          </cell>
          <cell r="C22203" t="str">
            <v>M</v>
          </cell>
          <cell r="D22203">
            <v>844.38</v>
          </cell>
        </row>
        <row r="22204">
          <cell r="A22204" t="str">
            <v>I7273</v>
          </cell>
          <cell r="B22204" t="str">
            <v>TUBO FoFo PB JE K-9 P/ ESGOTO DN 500</v>
          </cell>
          <cell r="C22204" t="str">
            <v>M</v>
          </cell>
          <cell r="D22204">
            <v>987.01</v>
          </cell>
        </row>
        <row r="22205">
          <cell r="A22205" t="str">
            <v>I7274</v>
          </cell>
          <cell r="B22205" t="str">
            <v>TUBO FoFo PB JE K-9 P/ ESGOTO DN 600</v>
          </cell>
          <cell r="C22205" t="str">
            <v>M</v>
          </cell>
          <cell r="D22205">
            <v>1273.93</v>
          </cell>
        </row>
        <row r="22206">
          <cell r="A22206" t="str">
            <v>I7275</v>
          </cell>
          <cell r="B22206" t="str">
            <v>TUBO FoFo PB JE K-9 P/ ESGOTO DN 700</v>
          </cell>
          <cell r="C22206" t="str">
            <v>M</v>
          </cell>
          <cell r="D22206">
            <v>2125.34</v>
          </cell>
        </row>
        <row r="22207">
          <cell r="A22207" t="str">
            <v>I7279</v>
          </cell>
          <cell r="B22207" t="str">
            <v>TUBO FoFo PB JE K-9 P/ ESGOTO DN 800</v>
          </cell>
          <cell r="C22207" t="str">
            <v>M</v>
          </cell>
          <cell r="D22207">
            <v>2531.0300000000002</v>
          </cell>
        </row>
        <row r="22208">
          <cell r="A22208" t="str">
            <v>I7278</v>
          </cell>
          <cell r="B22208" t="str">
            <v>TUBO FoFo PB JE K-9 P/ ESGOTO DN 900</v>
          </cell>
          <cell r="C22208" t="str">
            <v>M</v>
          </cell>
          <cell r="D22208">
            <v>2911.46</v>
          </cell>
        </row>
        <row r="22209">
          <cell r="A22209" t="str">
            <v>I6938</v>
          </cell>
          <cell r="B22209" t="str">
            <v>TUBO PE 80 DIN  CLASSE PN10 DE 63 mm</v>
          </cell>
          <cell r="C22209" t="str">
            <v>M</v>
          </cell>
          <cell r="D22209">
            <v>20.09</v>
          </cell>
        </row>
        <row r="22210">
          <cell r="A22210" t="str">
            <v>I6939</v>
          </cell>
          <cell r="B22210" t="str">
            <v>TUBO PE 80 DIN  CLASSE PN10 DE 75 mm</v>
          </cell>
          <cell r="C22210" t="str">
            <v>M</v>
          </cell>
          <cell r="D22210">
            <v>32.97</v>
          </cell>
        </row>
        <row r="22211">
          <cell r="A22211" t="str">
            <v>I6934</v>
          </cell>
          <cell r="B22211" t="str">
            <v>TUBO PE 80 DIN CLASSE PN10 DE 110 mm</v>
          </cell>
          <cell r="C22211" t="str">
            <v>M</v>
          </cell>
          <cell r="D22211">
            <v>60.85</v>
          </cell>
        </row>
        <row r="22212">
          <cell r="A22212" t="str">
            <v>I6935</v>
          </cell>
          <cell r="B22212" t="str">
            <v>TUBO PE 80 DIN CLASSE PN10 DE 160 mm</v>
          </cell>
          <cell r="C22212" t="str">
            <v>M</v>
          </cell>
          <cell r="D22212">
            <v>129.9</v>
          </cell>
        </row>
        <row r="22213">
          <cell r="A22213" t="str">
            <v>I6936</v>
          </cell>
          <cell r="B22213" t="str">
            <v>TUBO PE 80 DIN CLASSE PN10 DE 180 mm</v>
          </cell>
          <cell r="C22213" t="str">
            <v>M</v>
          </cell>
          <cell r="D22213">
            <v>164.01</v>
          </cell>
        </row>
        <row r="22214">
          <cell r="A22214" t="str">
            <v>I6937</v>
          </cell>
          <cell r="B22214" t="str">
            <v>TUBO PE 80 DIN CLASSE PN10 DE 200 mm</v>
          </cell>
          <cell r="C22214" t="str">
            <v>M</v>
          </cell>
          <cell r="D22214">
            <v>202.16</v>
          </cell>
        </row>
        <row r="22215">
          <cell r="A22215" t="str">
            <v>I6940</v>
          </cell>
          <cell r="B22215" t="str">
            <v>TUBO PE 80 DIN CLASSE PN10 DE 90 mm</v>
          </cell>
          <cell r="C22215" t="str">
            <v>M</v>
          </cell>
          <cell r="D22215">
            <v>41.36</v>
          </cell>
        </row>
        <row r="22216">
          <cell r="A22216" t="str">
            <v>I3300</v>
          </cell>
          <cell r="B22216" t="str">
            <v>TUBO PEAD DE=140mm PN 10 C/FLANGES TRAMO 12m</v>
          </cell>
          <cell r="C22216" t="str">
            <v>UN</v>
          </cell>
          <cell r="D22216">
            <v>634.29999999999995</v>
          </cell>
        </row>
        <row r="22217">
          <cell r="A22217" t="str">
            <v>I3301</v>
          </cell>
          <cell r="B22217" t="str">
            <v>TUBO PEAD DE=160mm PN 10 C/FLANGES TRAMO 12m</v>
          </cell>
          <cell r="C22217" t="str">
            <v>UN</v>
          </cell>
          <cell r="D22217">
            <v>791.71</v>
          </cell>
        </row>
        <row r="22218">
          <cell r="A22218" t="str">
            <v>I3302</v>
          </cell>
          <cell r="B22218" t="str">
            <v>TUBO PEAD DE=180mm PN 10 C/FLANGES TRAMO 12m</v>
          </cell>
          <cell r="C22218" t="str">
            <v>UN</v>
          </cell>
          <cell r="D22218">
            <v>1104.6099999999999</v>
          </cell>
        </row>
        <row r="22219">
          <cell r="A22219" t="str">
            <v>I3303</v>
          </cell>
          <cell r="B22219" t="str">
            <v>TUBO PEAD DE=225mm PN 10 C/FLANGES TRAMO 12m</v>
          </cell>
          <cell r="C22219" t="str">
            <v>UN</v>
          </cell>
          <cell r="D22219">
            <v>1671.96</v>
          </cell>
        </row>
        <row r="22220">
          <cell r="A22220" t="str">
            <v>I3304</v>
          </cell>
          <cell r="B22220" t="str">
            <v>TUBO PEAD DE=250mm PN10 C/FLANGES TRAMO 12m</v>
          </cell>
          <cell r="C22220" t="str">
            <v>UN</v>
          </cell>
          <cell r="D22220">
            <v>2120.09</v>
          </cell>
        </row>
        <row r="22221">
          <cell r="A22221" t="str">
            <v>I3305</v>
          </cell>
          <cell r="B22221" t="str">
            <v>TUBO PEAD DE=315mm PN 10 C/FLANGES TRAMO 12m</v>
          </cell>
          <cell r="C22221" t="str">
            <v>UN</v>
          </cell>
          <cell r="D22221">
            <v>3349.95</v>
          </cell>
        </row>
        <row r="22222">
          <cell r="A22222" t="str">
            <v>I3306</v>
          </cell>
          <cell r="B22222" t="str">
            <v>TUBO PEAD DE=355mm PN 10 C/FLANGES TRAMO 12m</v>
          </cell>
          <cell r="C22222" t="str">
            <v>UN</v>
          </cell>
          <cell r="D22222">
            <v>4143.95</v>
          </cell>
        </row>
        <row r="22223">
          <cell r="A22223" t="str">
            <v>I6957</v>
          </cell>
          <cell r="B22223" t="str">
            <v>TUBO PRFV CL 10 JE PB CLASSE DE RIGIDEZ 5.000 N/m² DN 150</v>
          </cell>
          <cell r="C22223" t="str">
            <v>M</v>
          </cell>
          <cell r="D22223">
            <v>142.97999999999999</v>
          </cell>
        </row>
        <row r="22224">
          <cell r="A22224" t="str">
            <v>I6958</v>
          </cell>
          <cell r="B22224" t="str">
            <v>TUBO PRFV CL 10 JE PB CLASSE DE RIGIDEZ 5.000 N/m² DN 200</v>
          </cell>
          <cell r="C22224" t="str">
            <v>M</v>
          </cell>
          <cell r="D22224">
            <v>173.99</v>
          </cell>
        </row>
        <row r="22225">
          <cell r="A22225" t="str">
            <v>I6959</v>
          </cell>
          <cell r="B22225" t="str">
            <v>TUBO PRFV CL 10 JE PB CLASSE DE RIGIDEZ 5.000 N/m² DN 250</v>
          </cell>
          <cell r="C22225" t="str">
            <v>M</v>
          </cell>
          <cell r="D22225">
            <v>211.01</v>
          </cell>
        </row>
        <row r="22226">
          <cell r="A22226" t="str">
            <v>I6960</v>
          </cell>
          <cell r="B22226" t="str">
            <v>TUBO PRFV CL 10 JE PB CLASSE DE RIGIDEZ 5.000 N/m² DN 300</v>
          </cell>
          <cell r="C22226" t="str">
            <v>M</v>
          </cell>
          <cell r="D22226">
            <v>295.95</v>
          </cell>
        </row>
        <row r="22227">
          <cell r="A22227" t="str">
            <v>I6961</v>
          </cell>
          <cell r="B22227" t="str">
            <v>TUBO PRFV CL 12 JE PB CLASSE DE RIGIDEZ 5.000 N/m² DN 150</v>
          </cell>
          <cell r="C22227" t="str">
            <v>M</v>
          </cell>
          <cell r="D22227">
            <v>142.97999999999999</v>
          </cell>
        </row>
        <row r="22228">
          <cell r="A22228" t="str">
            <v>I6962</v>
          </cell>
          <cell r="B22228" t="str">
            <v>TUBO PRFV CL 12 JE PB CLASSE DE RIGIDEZ 5.000 N/m² DN 200</v>
          </cell>
          <cell r="C22228" t="str">
            <v>M</v>
          </cell>
          <cell r="D22228">
            <v>173.99</v>
          </cell>
        </row>
        <row r="22229">
          <cell r="A22229" t="str">
            <v>I6963</v>
          </cell>
          <cell r="B22229" t="str">
            <v>TUBO PRFV CL 12 JE PB CLASSE DE RIGIDEZ 5.000 N/m² DN 250</v>
          </cell>
          <cell r="C22229" t="str">
            <v>M</v>
          </cell>
          <cell r="D22229">
            <v>211.01</v>
          </cell>
        </row>
        <row r="22230">
          <cell r="A22230" t="str">
            <v>I6964</v>
          </cell>
          <cell r="B22230" t="str">
            <v>TUBO PRFV CL 12 JE PB CLASSE DE RIGIDEZ 5.000 N/m² DN 300</v>
          </cell>
          <cell r="C22230" t="str">
            <v>M</v>
          </cell>
          <cell r="D22230">
            <v>261.02999999999997</v>
          </cell>
        </row>
        <row r="22231">
          <cell r="A22231" t="str">
            <v>I6965</v>
          </cell>
          <cell r="B22231" t="str">
            <v>TUBO PRFV CL 16 JE PB CLASSE DE RIGIDEZ 5.000 N/m² DN 150</v>
          </cell>
          <cell r="C22231" t="str">
            <v>M</v>
          </cell>
          <cell r="D22231">
            <v>142.97999999999999</v>
          </cell>
        </row>
        <row r="22232">
          <cell r="A22232" t="str">
            <v>I6966</v>
          </cell>
          <cell r="B22232" t="str">
            <v>TUBO PRFV CL 16 JE PB CLASSE DE RIGIDEZ 5.000 N/m² DN 200</v>
          </cell>
          <cell r="C22232" t="str">
            <v>M</v>
          </cell>
          <cell r="D22232">
            <v>173.99</v>
          </cell>
        </row>
        <row r="22233">
          <cell r="A22233" t="str">
            <v>I6967</v>
          </cell>
          <cell r="B22233" t="str">
            <v>TUBO PRFV CL 16 JE PB CLASSE DE RIGIDEZ 5.000 N/m² DN 250</v>
          </cell>
          <cell r="C22233" t="str">
            <v>M</v>
          </cell>
          <cell r="D22233">
            <v>211.01</v>
          </cell>
        </row>
        <row r="22234">
          <cell r="A22234" t="str">
            <v>I6968</v>
          </cell>
          <cell r="B22234" t="str">
            <v>TUBO PRFV CL 16 JE PB CLASSE DE RIGIDEZ 5.000 N/m² DN 300</v>
          </cell>
          <cell r="C22234" t="str">
            <v>M</v>
          </cell>
          <cell r="D22234">
            <v>261.02999999999997</v>
          </cell>
        </row>
        <row r="22235">
          <cell r="A22235" t="str">
            <v>I6969</v>
          </cell>
          <cell r="B22235" t="str">
            <v>TUBO PRFV CL 16 JE PB CLASSE DE RIGIDEZ 5.000 N/m² DN 400</v>
          </cell>
          <cell r="C22235" t="str">
            <v>M</v>
          </cell>
          <cell r="D22235">
            <v>355.32</v>
          </cell>
        </row>
        <row r="22236">
          <cell r="A22236" t="str">
            <v>I6970</v>
          </cell>
          <cell r="B22236" t="str">
            <v>TUBO PRFV CL 16 JE PB CLASSE DE RIGIDEZ 5.000 N/m² DN 500</v>
          </cell>
          <cell r="C22236" t="str">
            <v>M</v>
          </cell>
          <cell r="D22236">
            <v>430.71</v>
          </cell>
        </row>
        <row r="22237">
          <cell r="A22237" t="str">
            <v>I6971</v>
          </cell>
          <cell r="B22237" t="str">
            <v>TUBO PRFV CL 18 JE PB CLASSE DE RIGIDEZ 5.000 N/m² DN 150</v>
          </cell>
          <cell r="C22237" t="str">
            <v>M</v>
          </cell>
          <cell r="D22237">
            <v>142.97999999999999</v>
          </cell>
        </row>
        <row r="22238">
          <cell r="A22238" t="str">
            <v>I6972</v>
          </cell>
          <cell r="B22238" t="str">
            <v>TUBO PRFV CL 18 JE PB CLASSE DE RIGIDEZ 5.000 N/m² DN 200</v>
          </cell>
          <cell r="C22238" t="str">
            <v>M</v>
          </cell>
          <cell r="D22238">
            <v>173.99</v>
          </cell>
        </row>
        <row r="22239">
          <cell r="A22239" t="str">
            <v>I6973</v>
          </cell>
          <cell r="B22239" t="str">
            <v>TUBO PRFV CL 18 JE PB CLASSE DE RIGIDEZ 5.000 N/m² DN 250</v>
          </cell>
          <cell r="C22239" t="str">
            <v>M</v>
          </cell>
          <cell r="D22239">
            <v>211.01</v>
          </cell>
        </row>
        <row r="22240">
          <cell r="A22240" t="str">
            <v>I6974</v>
          </cell>
          <cell r="B22240" t="str">
            <v>TUBO PRFV CL 18 JE PB CLASSE DE RIGIDEZ 5.000 N/m² DN 300</v>
          </cell>
          <cell r="C22240" t="str">
            <v>M</v>
          </cell>
          <cell r="D22240">
            <v>268.01</v>
          </cell>
        </row>
        <row r="22241">
          <cell r="A22241" t="str">
            <v>I6990</v>
          </cell>
          <cell r="B22241" t="str">
            <v>TUBO PRFV CL 20 JE PB CLASSE DE RIGIDEZ 5.000 N/m² DN 600</v>
          </cell>
          <cell r="C22241" t="str">
            <v>M</v>
          </cell>
          <cell r="D22241">
            <v>892.1</v>
          </cell>
        </row>
        <row r="22242">
          <cell r="A22242" t="str">
            <v>I6991</v>
          </cell>
          <cell r="B22242" t="str">
            <v>TUBO PRFV CL 20 JE PB CLASSE DE RIGIDEZ 5.000 N/m² DN 700</v>
          </cell>
          <cell r="C22242" t="str">
            <v>M</v>
          </cell>
          <cell r="D22242">
            <v>1201.8699999999999</v>
          </cell>
        </row>
        <row r="22243">
          <cell r="A22243" t="str">
            <v>I6992</v>
          </cell>
          <cell r="B22243" t="str">
            <v>TUBO PRFV CL 20 JE PB CLASSE DE RIGIDEZ 5.000 N/m² DN 800</v>
          </cell>
          <cell r="C22243" t="str">
            <v>M</v>
          </cell>
          <cell r="D22243">
            <v>1416.74</v>
          </cell>
        </row>
        <row r="22244">
          <cell r="A22244" t="str">
            <v>I6993</v>
          </cell>
          <cell r="B22244" t="str">
            <v>TUBO PRFV CL 20 JE PB CLASSE DE RIGIDEZ 5.000 N/m² DN 900</v>
          </cell>
          <cell r="C22244" t="str">
            <v>M</v>
          </cell>
          <cell r="D22244">
            <v>1785.43</v>
          </cell>
        </row>
        <row r="22245">
          <cell r="A22245" t="str">
            <v>I6975</v>
          </cell>
          <cell r="B22245" t="str">
            <v>TUBO PRFV CL 6 JE PB CLASSE DE RIGIDEZ 5.000 N/m² DN 400</v>
          </cell>
          <cell r="C22245" t="str">
            <v>M</v>
          </cell>
          <cell r="D22245">
            <v>353.75</v>
          </cell>
        </row>
        <row r="22246">
          <cell r="A22246" t="str">
            <v>I6976</v>
          </cell>
          <cell r="B22246" t="str">
            <v>TUBO PRFV CL 6 JE PB CLASSE DE RIGIDEZ 5.000 N/m² DN 500</v>
          </cell>
          <cell r="C22246" t="str">
            <v>M</v>
          </cell>
          <cell r="D22246">
            <v>395.12</v>
          </cell>
        </row>
        <row r="22247">
          <cell r="A22247" t="str">
            <v>I6977</v>
          </cell>
          <cell r="B22247" t="str">
            <v>TUBO PRFV CL 6 JE PB CLASSE DE RIGIDEZ 5.000 N/m² DN 600</v>
          </cell>
          <cell r="C22247" t="str">
            <v>M</v>
          </cell>
          <cell r="D22247">
            <v>485</v>
          </cell>
        </row>
        <row r="22248">
          <cell r="A22248" t="str">
            <v>I2208</v>
          </cell>
          <cell r="B22248" t="str">
            <v>TUBO PVC BRANCO RÍGIDO ESGOTO D=200MM (8')</v>
          </cell>
          <cell r="C22248" t="str">
            <v>M</v>
          </cell>
          <cell r="D22248">
            <v>42</v>
          </cell>
        </row>
        <row r="22249">
          <cell r="A22249" t="str">
            <v>I3180</v>
          </cell>
          <cell r="B22249" t="str">
            <v>TUBO PVC CORRUGADO E PERFURADO DN 100</v>
          </cell>
          <cell r="C22249" t="str">
            <v>M</v>
          </cell>
          <cell r="D22249">
            <v>29.95</v>
          </cell>
        </row>
        <row r="22250">
          <cell r="A22250" t="str">
            <v>I3181</v>
          </cell>
          <cell r="B22250" t="str">
            <v>TUBO PVC CORRUGADO E PERFURADO DN 150</v>
          </cell>
          <cell r="C22250" t="str">
            <v>M</v>
          </cell>
          <cell r="D22250">
            <v>44.87</v>
          </cell>
        </row>
        <row r="22251">
          <cell r="A22251" t="str">
            <v>I2211</v>
          </cell>
          <cell r="B22251" t="str">
            <v>TUBO PVC CORRUGADO PERFURADO D=10cm</v>
          </cell>
          <cell r="C22251" t="str">
            <v>M</v>
          </cell>
          <cell r="D22251">
            <v>21.27</v>
          </cell>
        </row>
        <row r="22252">
          <cell r="A22252" t="str">
            <v>I2212</v>
          </cell>
          <cell r="B22252" t="str">
            <v>TUBO PVC CORRUGADO PERFURADO D=15cm</v>
          </cell>
          <cell r="C22252" t="str">
            <v>M</v>
          </cell>
          <cell r="D22252">
            <v>35.299999999999997</v>
          </cell>
        </row>
        <row r="22253">
          <cell r="A22253" t="str">
            <v>I2213</v>
          </cell>
          <cell r="B22253" t="str">
            <v>TUBO PVC CORRUGADO PERFURADO D=20cm</v>
          </cell>
          <cell r="C22253" t="str">
            <v>M</v>
          </cell>
          <cell r="D22253">
            <v>36.799999999999997</v>
          </cell>
        </row>
        <row r="22254">
          <cell r="A22254" t="str">
            <v>I6523</v>
          </cell>
          <cell r="B22254" t="str">
            <v>TUBO PVC DEFoFo DÚCTIL JEI 1MPa DN 100 (NBR-7665-07/03/07)</v>
          </cell>
          <cell r="C22254" t="str">
            <v>M</v>
          </cell>
          <cell r="D22254">
            <v>27.59</v>
          </cell>
        </row>
        <row r="22255">
          <cell r="A22255" t="str">
            <v>I6524</v>
          </cell>
          <cell r="B22255" t="str">
            <v>TUBO PVC DEFoFo DÚCTIL JEI 1MPa DN 150 (NBR-7665-07/03/07)</v>
          </cell>
          <cell r="C22255" t="str">
            <v>M</v>
          </cell>
          <cell r="D22255">
            <v>57.44</v>
          </cell>
        </row>
        <row r="22256">
          <cell r="A22256" t="str">
            <v>I6525</v>
          </cell>
          <cell r="B22256" t="str">
            <v>TUBO PVC DEFoFo DÚCTIL JEI 1MPa DN 200 (NBR-7665-07/03/07)</v>
          </cell>
          <cell r="C22256" t="str">
            <v>M</v>
          </cell>
          <cell r="D22256">
            <v>99.23</v>
          </cell>
        </row>
        <row r="22257">
          <cell r="A22257" t="str">
            <v>I6527</v>
          </cell>
          <cell r="B22257" t="str">
            <v>TUBO PVC DEFoFo DÚCTIL JEI 1MPa DN 250 (NBR-7665-07/03/07)</v>
          </cell>
          <cell r="C22257" t="str">
            <v>M</v>
          </cell>
          <cell r="D22257">
            <v>148.46</v>
          </cell>
        </row>
        <row r="22258">
          <cell r="A22258" t="str">
            <v>I6528</v>
          </cell>
          <cell r="B22258" t="str">
            <v>TUBO PVC DEFoFo DÚCTIL JEI 1MPa DN 300 (NBR-7665-07/03/07)</v>
          </cell>
          <cell r="C22258" t="str">
            <v>M</v>
          </cell>
          <cell r="D22258">
            <v>209.87</v>
          </cell>
        </row>
        <row r="22259">
          <cell r="A22259" t="str">
            <v>I8552</v>
          </cell>
          <cell r="B22259" t="str">
            <v>TUBO PVC DEFoFo DÚCTIL JEI 1MPa DN 400 (NBR-7665-07/03/07)</v>
          </cell>
          <cell r="C22259" t="str">
            <v>M</v>
          </cell>
          <cell r="D22259">
            <v>404.31</v>
          </cell>
        </row>
        <row r="22260">
          <cell r="A22260" t="str">
            <v>I8553</v>
          </cell>
          <cell r="B22260" t="str">
            <v>TUBO PVC DEFoFo DÚCTIL JEI 1MPa DN 500 (NBR-7665-07/03/07)</v>
          </cell>
          <cell r="C22260" t="str">
            <v>M</v>
          </cell>
          <cell r="D22260">
            <v>628.74</v>
          </cell>
        </row>
        <row r="22261">
          <cell r="A22261" t="str">
            <v>I2209</v>
          </cell>
          <cell r="B22261" t="str">
            <v>TUBO PVC ESGOTO BRANCO RÍGIDO D=250MM (10')</v>
          </cell>
          <cell r="C22261" t="str">
            <v>M</v>
          </cell>
          <cell r="D22261">
            <v>55.74</v>
          </cell>
        </row>
        <row r="22262">
          <cell r="A22262" t="str">
            <v>I2210</v>
          </cell>
          <cell r="B22262" t="str">
            <v>TUBO PVC ESGOTO BRANCO RÍGIDO D=300MM (12')</v>
          </cell>
          <cell r="C22262" t="str">
            <v>M</v>
          </cell>
          <cell r="D22262">
            <v>77.5</v>
          </cell>
        </row>
        <row r="22263">
          <cell r="A22263" t="str">
            <v>I2456</v>
          </cell>
          <cell r="B22263" t="str">
            <v>TUBO PVC ESGOTO DE 100 (NBR 5688)</v>
          </cell>
          <cell r="C22263" t="str">
            <v>M</v>
          </cell>
          <cell r="D22263">
            <v>11.14</v>
          </cell>
        </row>
        <row r="22264">
          <cell r="A22264" t="str">
            <v>I2193</v>
          </cell>
          <cell r="B22264" t="str">
            <v>TUBO PVC ESGOTO DE 100MM (4')</v>
          </cell>
          <cell r="C22264" t="str">
            <v>M</v>
          </cell>
          <cell r="D22264">
            <v>11.14</v>
          </cell>
        </row>
        <row r="22265">
          <cell r="A22265" t="str">
            <v>I2197</v>
          </cell>
          <cell r="B22265" t="str">
            <v>TUBO PVC ESGOTO DE 150MM (6')</v>
          </cell>
          <cell r="C22265" t="str">
            <v>M</v>
          </cell>
          <cell r="D22265">
            <v>24.99</v>
          </cell>
        </row>
        <row r="22266">
          <cell r="A22266" t="str">
            <v>I2194</v>
          </cell>
          <cell r="B22266" t="str">
            <v>TUBO PVC ESGOTO DE 40MM (1 1/2')</v>
          </cell>
          <cell r="C22266" t="str">
            <v>M</v>
          </cell>
          <cell r="D22266">
            <v>3.17</v>
          </cell>
        </row>
        <row r="22267">
          <cell r="A22267" t="str">
            <v>I2458</v>
          </cell>
          <cell r="B22267" t="str">
            <v>TUBO PVC ESGOTO DE 40MM (NBR 5688)</v>
          </cell>
          <cell r="C22267" t="str">
            <v>M</v>
          </cell>
          <cell r="D22267">
            <v>3.17</v>
          </cell>
        </row>
        <row r="22268">
          <cell r="A22268" t="str">
            <v>I2195</v>
          </cell>
          <cell r="B22268" t="str">
            <v>TUBO PVC ESGOTO DE 50MM (2')</v>
          </cell>
          <cell r="C22268" t="str">
            <v>M</v>
          </cell>
          <cell r="D22268">
            <v>5.13</v>
          </cell>
        </row>
        <row r="22269">
          <cell r="A22269" t="str">
            <v>I2457</v>
          </cell>
          <cell r="B22269" t="str">
            <v>TUBO PVC ESGOTO DE 50MM (NBR 5688)</v>
          </cell>
          <cell r="C22269" t="str">
            <v>M</v>
          </cell>
          <cell r="D22269">
            <v>5.13</v>
          </cell>
        </row>
        <row r="22270">
          <cell r="A22270" t="str">
            <v>I2196</v>
          </cell>
          <cell r="B22270" t="str">
            <v>TUBO PVC ESGOTO DE 75MM (3')</v>
          </cell>
          <cell r="C22270" t="str">
            <v>M</v>
          </cell>
          <cell r="D22270">
            <v>7.83</v>
          </cell>
        </row>
        <row r="22271">
          <cell r="A22271" t="str">
            <v>I6204</v>
          </cell>
          <cell r="B22271" t="str">
            <v>TUBO PVC ESGOTO PRIMARIO DN 150 (NBR 5688)</v>
          </cell>
          <cell r="C22271" t="str">
            <v>M</v>
          </cell>
          <cell r="D22271">
            <v>24.99</v>
          </cell>
        </row>
        <row r="22272">
          <cell r="A22272" t="str">
            <v>I6203</v>
          </cell>
          <cell r="B22272" t="str">
            <v>TUBO PVC ESGOTO PRIMARIO DN 75 (NBR 5688)</v>
          </cell>
          <cell r="C22272" t="str">
            <v>M</v>
          </cell>
          <cell r="D22272">
            <v>7.83</v>
          </cell>
        </row>
        <row r="22273">
          <cell r="A22273" t="str">
            <v>I6205</v>
          </cell>
          <cell r="B22273" t="str">
            <v>TUBO PVC ESGOTO SERIE R DN 100</v>
          </cell>
          <cell r="C22273" t="str">
            <v>M</v>
          </cell>
          <cell r="D22273">
            <v>16.22</v>
          </cell>
        </row>
        <row r="22274">
          <cell r="A22274" t="str">
            <v>I6206</v>
          </cell>
          <cell r="B22274" t="str">
            <v>TUBO PVC ESGOTO SERIE R DN 150</v>
          </cell>
          <cell r="C22274" t="str">
            <v>M</v>
          </cell>
          <cell r="D22274">
            <v>33.94</v>
          </cell>
        </row>
        <row r="22275">
          <cell r="A22275" t="str">
            <v>I7590</v>
          </cell>
          <cell r="B22275" t="str">
            <v>TUBO PVC NERVURADO LEVE DN 154x2m</v>
          </cell>
          <cell r="C22275" t="str">
            <v>UN</v>
          </cell>
          <cell r="D22275">
            <v>147.13</v>
          </cell>
        </row>
        <row r="22276">
          <cell r="A22276" t="str">
            <v>I7591</v>
          </cell>
          <cell r="B22276" t="str">
            <v>TUBO PVC NERVURADO LEVE DN 154x4m</v>
          </cell>
          <cell r="C22276" t="str">
            <v>UN</v>
          </cell>
          <cell r="D22276">
            <v>283.26</v>
          </cell>
        </row>
        <row r="22277">
          <cell r="A22277" t="str">
            <v>I7596</v>
          </cell>
          <cell r="B22277" t="str">
            <v>TUBO PVC NERVURADO REFORÇADO DN 200x2m</v>
          </cell>
          <cell r="C22277" t="str">
            <v>UN</v>
          </cell>
          <cell r="D22277">
            <v>453.34</v>
          </cell>
        </row>
        <row r="22278">
          <cell r="A22278" t="str">
            <v>I7597</v>
          </cell>
          <cell r="B22278" t="str">
            <v>TUBO PVC NERVURADO REFORÇADO DN 200x4m</v>
          </cell>
          <cell r="C22278" t="str">
            <v>UN</v>
          </cell>
          <cell r="D22278">
            <v>882.68</v>
          </cell>
        </row>
        <row r="22279">
          <cell r="A22279" t="str">
            <v>I7592</v>
          </cell>
          <cell r="B22279" t="str">
            <v>TUBO PVC NERVURADO STANDARD DN 154x2m</v>
          </cell>
          <cell r="C22279" t="str">
            <v>UN</v>
          </cell>
          <cell r="D22279">
            <v>208.02</v>
          </cell>
        </row>
        <row r="22280">
          <cell r="A22280" t="str">
            <v>I7593</v>
          </cell>
          <cell r="B22280" t="str">
            <v>TUBO PVC NERVURADO STANDARD DN 154x4m</v>
          </cell>
          <cell r="C22280" t="str">
            <v>UN</v>
          </cell>
          <cell r="D22280">
            <v>412.05</v>
          </cell>
        </row>
        <row r="22281">
          <cell r="A22281" t="str">
            <v>I7594</v>
          </cell>
          <cell r="B22281" t="str">
            <v>TUBO PVC NERVURADO STANDARD DN 206x2m</v>
          </cell>
          <cell r="C22281" t="str">
            <v>UN</v>
          </cell>
          <cell r="D22281">
            <v>744.22</v>
          </cell>
        </row>
        <row r="22282">
          <cell r="A22282" t="str">
            <v>I7595</v>
          </cell>
          <cell r="B22282" t="str">
            <v>TUBO PVC NERVURADO STANDARD DN 206x4m</v>
          </cell>
          <cell r="C22282" t="str">
            <v>UN</v>
          </cell>
          <cell r="D22282">
            <v>377.08</v>
          </cell>
        </row>
        <row r="22283">
          <cell r="A22283" t="str">
            <v>I3070</v>
          </cell>
          <cell r="B22283" t="str">
            <v>TUBO PVC OCRE PAREDE DUPLA JE DN 150(NBR-7362-3)</v>
          </cell>
          <cell r="C22283" t="str">
            <v>M</v>
          </cell>
          <cell r="D22283">
            <v>115.47</v>
          </cell>
        </row>
        <row r="22284">
          <cell r="A22284" t="str">
            <v>I3152</v>
          </cell>
          <cell r="B22284" t="str">
            <v>TUBO PVC PBA JE CL-12 DN 100 (NBR-5647)</v>
          </cell>
          <cell r="C22284" t="str">
            <v>M</v>
          </cell>
          <cell r="D22284">
            <v>26.53</v>
          </cell>
        </row>
        <row r="22285">
          <cell r="A22285" t="str">
            <v>I3150</v>
          </cell>
          <cell r="B22285" t="str">
            <v>TUBO PVC PBA JE CL-12 DN 50 (NBR-5647)</v>
          </cell>
          <cell r="C22285" t="str">
            <v>M</v>
          </cell>
          <cell r="D22285">
            <v>8.16</v>
          </cell>
        </row>
        <row r="22286">
          <cell r="A22286" t="str">
            <v>I3151</v>
          </cell>
          <cell r="B22286" t="str">
            <v>TUBO PVC PBA JE CL-12 DN 75 (NBR-5647)</v>
          </cell>
          <cell r="C22286" t="str">
            <v>M</v>
          </cell>
          <cell r="D22286">
            <v>15.77</v>
          </cell>
        </row>
        <row r="22287">
          <cell r="A22287" t="str">
            <v>I3155</v>
          </cell>
          <cell r="B22287" t="str">
            <v>TUBO PVC PBA JE CL-15 DN 100 (NBR-5647)</v>
          </cell>
          <cell r="C22287" t="str">
            <v>M</v>
          </cell>
          <cell r="D22287">
            <v>31.92</v>
          </cell>
        </row>
        <row r="22288">
          <cell r="A22288" t="str">
            <v>I3153</v>
          </cell>
          <cell r="B22288" t="str">
            <v>TUBO PVC PBA JE CL-15 DN 50 (NBR-5647)</v>
          </cell>
          <cell r="C22288" t="str">
            <v>M</v>
          </cell>
          <cell r="D22288">
            <v>9.7799999999999994</v>
          </cell>
        </row>
        <row r="22289">
          <cell r="A22289" t="str">
            <v>I3154</v>
          </cell>
          <cell r="B22289" t="str">
            <v>TUBO PVC PBA JE CL-15 DN 75 (NBR-5647)</v>
          </cell>
          <cell r="C22289" t="str">
            <v>M</v>
          </cell>
          <cell r="D22289">
            <v>19.12</v>
          </cell>
        </row>
        <row r="22290">
          <cell r="A22290" t="str">
            <v>I3158</v>
          </cell>
          <cell r="B22290" t="str">
            <v>TUBO PVC PBA JE CL-20 DN 100 (NBR-5647)</v>
          </cell>
          <cell r="C22290" t="str">
            <v>M</v>
          </cell>
          <cell r="D22290">
            <v>40.450000000000003</v>
          </cell>
        </row>
        <row r="22291">
          <cell r="A22291" t="str">
            <v>I3156</v>
          </cell>
          <cell r="B22291" t="str">
            <v>TUBO PVC PBA JE CL-20 DN 50 (NBR-5647)</v>
          </cell>
          <cell r="C22291" t="str">
            <v>M</v>
          </cell>
          <cell r="D22291">
            <v>12.29</v>
          </cell>
        </row>
        <row r="22292">
          <cell r="A22292" t="str">
            <v>I3157</v>
          </cell>
          <cell r="B22292" t="str">
            <v>TUBO PVC PBA JE CL-20 DN 75 (NBR-5647)</v>
          </cell>
          <cell r="C22292" t="str">
            <v>M</v>
          </cell>
          <cell r="D22292">
            <v>24.18</v>
          </cell>
        </row>
        <row r="22293">
          <cell r="A22293" t="str">
            <v>I3161</v>
          </cell>
          <cell r="B22293" t="str">
            <v>TUBO PVC PBA JEI CL-12 DN 100 (NBR-5647)</v>
          </cell>
          <cell r="C22293" t="str">
            <v>M</v>
          </cell>
          <cell r="D22293">
            <v>24.59</v>
          </cell>
        </row>
        <row r="22294">
          <cell r="A22294" t="str">
            <v>I3159</v>
          </cell>
          <cell r="B22294" t="str">
            <v>TUBO PVC PBA JEI CL-12 DN 50 (NBR-5647)</v>
          </cell>
          <cell r="C22294" t="str">
            <v>M</v>
          </cell>
          <cell r="D22294">
            <v>7.53</v>
          </cell>
        </row>
        <row r="22295">
          <cell r="A22295" t="str">
            <v>I3160</v>
          </cell>
          <cell r="B22295" t="str">
            <v>TUBO PVC PBA JEI CL-12 DN 75 (NBR-5647)</v>
          </cell>
          <cell r="C22295" t="str">
            <v>M</v>
          </cell>
          <cell r="D22295">
            <v>14.85</v>
          </cell>
        </row>
        <row r="22296">
          <cell r="A22296" t="str">
            <v>I3164</v>
          </cell>
          <cell r="B22296" t="str">
            <v>TUBO PVC PBA JEI CL-15 DN 100 (NBR-5647)</v>
          </cell>
          <cell r="C22296" t="str">
            <v>M</v>
          </cell>
          <cell r="D22296">
            <v>29.05</v>
          </cell>
        </row>
        <row r="22297">
          <cell r="A22297" t="str">
            <v>I3162</v>
          </cell>
          <cell r="B22297" t="str">
            <v>TUBO PVC PBA JEI CL-15 DN 50 (NBR-5647)</v>
          </cell>
          <cell r="C22297" t="str">
            <v>M</v>
          </cell>
          <cell r="D22297">
            <v>8.75</v>
          </cell>
        </row>
        <row r="22298">
          <cell r="A22298" t="str">
            <v>I3163</v>
          </cell>
          <cell r="B22298" t="str">
            <v>TUBO PVC PBA JEI CL-15 DN 75 (NBR-5647)</v>
          </cell>
          <cell r="C22298" t="str">
            <v>M</v>
          </cell>
          <cell r="D22298">
            <v>17.72</v>
          </cell>
        </row>
        <row r="22299">
          <cell r="A22299" t="str">
            <v>I3167</v>
          </cell>
          <cell r="B22299" t="str">
            <v>TUBO PVC PBA JEI CL-20 DN 100 (NBR-5647)</v>
          </cell>
          <cell r="C22299" t="str">
            <v>M</v>
          </cell>
          <cell r="D22299">
            <v>36.200000000000003</v>
          </cell>
        </row>
        <row r="22300">
          <cell r="A22300" t="str">
            <v>I3165</v>
          </cell>
          <cell r="B22300" t="str">
            <v>TUBO PVC PBA JEI CL-20 DN 50 (NBR-5647)</v>
          </cell>
          <cell r="C22300" t="str">
            <v>M</v>
          </cell>
          <cell r="D22300">
            <v>11</v>
          </cell>
        </row>
        <row r="22301">
          <cell r="A22301" t="str">
            <v>I3166</v>
          </cell>
          <cell r="B22301" t="str">
            <v>TUBO PVC PBA JEI CL-20 DN 75 (NBR-5647)</v>
          </cell>
          <cell r="C22301" t="str">
            <v>M</v>
          </cell>
          <cell r="D22301">
            <v>21.97</v>
          </cell>
        </row>
        <row r="22302">
          <cell r="A22302" t="str">
            <v>I6941</v>
          </cell>
          <cell r="B22302" t="str">
            <v>TUBO PVC PBS CLASSE CL-12 DN 150</v>
          </cell>
          <cell r="C22302" t="str">
            <v>M</v>
          </cell>
          <cell r="D22302">
            <v>63.56</v>
          </cell>
        </row>
        <row r="22303">
          <cell r="A22303" t="str">
            <v>I6942</v>
          </cell>
          <cell r="B22303" t="str">
            <v>TUBO PVC PBS CLASSE CL-12 DN 200</v>
          </cell>
          <cell r="C22303" t="str">
            <v>M</v>
          </cell>
          <cell r="D22303">
            <v>102.52</v>
          </cell>
        </row>
        <row r="22304">
          <cell r="A22304" t="str">
            <v>I6943</v>
          </cell>
          <cell r="B22304" t="str">
            <v>TUBO PVC PBS CLASSE CL-15 DN 150</v>
          </cell>
          <cell r="C22304" t="str">
            <v>M</v>
          </cell>
          <cell r="D22304">
            <v>76.069999999999993</v>
          </cell>
        </row>
        <row r="22305">
          <cell r="A22305" t="str">
            <v>I6944</v>
          </cell>
          <cell r="B22305" t="str">
            <v>TUBO PVC PBS CLASSE CL-15 DN 200</v>
          </cell>
          <cell r="C22305" t="str">
            <v>M</v>
          </cell>
          <cell r="D22305">
            <v>120.82</v>
          </cell>
        </row>
        <row r="22306">
          <cell r="A22306" t="str">
            <v>I6945</v>
          </cell>
          <cell r="B22306" t="str">
            <v>TUBO PVC PBS CLASSE CL-20 DN 100</v>
          </cell>
          <cell r="C22306" t="str">
            <v>M</v>
          </cell>
          <cell r="D22306">
            <v>57.56</v>
          </cell>
        </row>
        <row r="22307">
          <cell r="A22307" t="str">
            <v>I6946</v>
          </cell>
          <cell r="B22307" t="str">
            <v>TUBO PVC PBS CLASSE CL-20 DN 150</v>
          </cell>
          <cell r="C22307" t="str">
            <v>M</v>
          </cell>
          <cell r="D22307">
            <v>94.51</v>
          </cell>
        </row>
        <row r="22308">
          <cell r="A22308" t="str">
            <v>I6947</v>
          </cell>
          <cell r="B22308" t="str">
            <v>TUBO PVC PBS CLASSE CL-20 DN 200</v>
          </cell>
          <cell r="C22308" t="str">
            <v>M</v>
          </cell>
          <cell r="D22308">
            <v>147</v>
          </cell>
        </row>
        <row r="22309">
          <cell r="A22309" t="str">
            <v>I6948</v>
          </cell>
          <cell r="B22309" t="str">
            <v>TUBO PVC PBS CLASSE CL-20 DN 50</v>
          </cell>
          <cell r="C22309" t="str">
            <v>M</v>
          </cell>
          <cell r="D22309">
            <v>17.37</v>
          </cell>
        </row>
        <row r="22310">
          <cell r="A22310" t="str">
            <v>I6949</v>
          </cell>
          <cell r="B22310" t="str">
            <v>TUBO PVC PBS CLASSE CL-20 DN 75</v>
          </cell>
          <cell r="C22310" t="str">
            <v>M</v>
          </cell>
          <cell r="D22310">
            <v>36</v>
          </cell>
        </row>
        <row r="22311">
          <cell r="A22311" t="str">
            <v>I2214</v>
          </cell>
          <cell r="B22311" t="str">
            <v>TUBO PVC RÍG.CINZA P/ESGOTO. DIÂMETRO 150MM (6')</v>
          </cell>
          <cell r="C22311" t="str">
            <v>M</v>
          </cell>
          <cell r="D22311">
            <v>44.7</v>
          </cell>
        </row>
        <row r="22312">
          <cell r="A22312" t="str">
            <v>I6207</v>
          </cell>
          <cell r="B22312" t="str">
            <v>TUBO PVC RIGIDO LEVES DN 125</v>
          </cell>
          <cell r="C22312" t="str">
            <v>M</v>
          </cell>
          <cell r="D22312">
            <v>11.49</v>
          </cell>
        </row>
        <row r="22313">
          <cell r="A22313" t="str">
            <v>I2459</v>
          </cell>
          <cell r="B22313" t="str">
            <v>TUBO PVC RÍGIDO LEVES DN 150</v>
          </cell>
          <cell r="C22313" t="str">
            <v>M</v>
          </cell>
          <cell r="D22313">
            <v>29.2</v>
          </cell>
        </row>
        <row r="22314">
          <cell r="A22314" t="str">
            <v>I6208</v>
          </cell>
          <cell r="B22314" t="str">
            <v>TUBO PVC RIGIDO LEVES DN 150</v>
          </cell>
          <cell r="C22314" t="str">
            <v>M</v>
          </cell>
          <cell r="D22314">
            <v>12.7</v>
          </cell>
        </row>
        <row r="22315">
          <cell r="A22315" t="str">
            <v>I6209</v>
          </cell>
          <cell r="B22315" t="str">
            <v>TUBO PVC RIGIDO LEVES DN 200</v>
          </cell>
          <cell r="C22315" t="str">
            <v>M</v>
          </cell>
          <cell r="D22315">
            <v>26.04</v>
          </cell>
        </row>
        <row r="22316">
          <cell r="A22316" t="str">
            <v>I6210</v>
          </cell>
          <cell r="B22316" t="str">
            <v>TUBO PVC RIGIDO LEVES DN 250</v>
          </cell>
          <cell r="C22316" t="str">
            <v>M</v>
          </cell>
          <cell r="D22316">
            <v>37.9</v>
          </cell>
        </row>
        <row r="22317">
          <cell r="A22317" t="str">
            <v>I2460</v>
          </cell>
          <cell r="B22317" t="str">
            <v>TUBO PVC RÍGIDO LEVES DN 300</v>
          </cell>
          <cell r="C22317" t="str">
            <v>M</v>
          </cell>
          <cell r="D22317">
            <v>84.7</v>
          </cell>
        </row>
        <row r="22318">
          <cell r="A22318" t="str">
            <v>I6211</v>
          </cell>
          <cell r="B22318" t="str">
            <v>TUBO PVC RIGIDO LEVES DN 300</v>
          </cell>
          <cell r="C22318" t="str">
            <v>M</v>
          </cell>
          <cell r="D22318">
            <v>54.09</v>
          </cell>
        </row>
        <row r="22319">
          <cell r="A22319" t="str">
            <v>I6212</v>
          </cell>
          <cell r="B22319" t="str">
            <v>TUBO PVC RIGIDO LEVES DN 400</v>
          </cell>
          <cell r="C22319" t="str">
            <v>M</v>
          </cell>
          <cell r="D22319">
            <v>91.37</v>
          </cell>
        </row>
        <row r="22320">
          <cell r="A22320" t="str">
            <v>I6213</v>
          </cell>
          <cell r="B22320" t="str">
            <v>TUBO PVC RIGIDO LEVES DN 450</v>
          </cell>
          <cell r="C22320" t="str">
            <v>M</v>
          </cell>
          <cell r="D22320">
            <v>112.52</v>
          </cell>
        </row>
        <row r="22321">
          <cell r="A22321" t="str">
            <v>I3062</v>
          </cell>
          <cell r="B22321" t="str">
            <v>TUBO PVC RIGIDO OCRE JE DN 100 (NBR-7362)</v>
          </cell>
          <cell r="C22321" t="str">
            <v>M</v>
          </cell>
          <cell r="D22321">
            <v>13.18</v>
          </cell>
        </row>
        <row r="22322">
          <cell r="A22322" t="str">
            <v>I3063</v>
          </cell>
          <cell r="B22322" t="str">
            <v>TUBO PVC RIGIDO OCRE JE DN 125 (NBR-7362)</v>
          </cell>
          <cell r="C22322" t="str">
            <v>M</v>
          </cell>
          <cell r="D22322">
            <v>17.13</v>
          </cell>
        </row>
        <row r="22323">
          <cell r="A22323" t="str">
            <v>I3064</v>
          </cell>
          <cell r="B22323" t="str">
            <v>TUBO PVC RIGIDO OCRE JE DN 150 (NBR-7362)</v>
          </cell>
          <cell r="C22323" t="str">
            <v>M</v>
          </cell>
          <cell r="D22323">
            <v>27.03</v>
          </cell>
        </row>
        <row r="22324">
          <cell r="A22324" t="str">
            <v>I3065</v>
          </cell>
          <cell r="B22324" t="str">
            <v>TUBO PVC RIGIDO OCRE JE DN 200 (NBR-7362)</v>
          </cell>
          <cell r="C22324" t="str">
            <v>M</v>
          </cell>
          <cell r="D22324">
            <v>41.54</v>
          </cell>
        </row>
        <row r="22325">
          <cell r="A22325" t="str">
            <v>I3066</v>
          </cell>
          <cell r="B22325" t="str">
            <v>TUBO PVC RIGIDO OCRE JE DN 250 (NBR-7362)</v>
          </cell>
          <cell r="C22325" t="str">
            <v>M</v>
          </cell>
          <cell r="D22325">
            <v>69.87</v>
          </cell>
        </row>
        <row r="22326">
          <cell r="A22326" t="str">
            <v>I3067</v>
          </cell>
          <cell r="B22326" t="str">
            <v>TUBO PVC RIGIDO OCRE JE DN 300 (NBR-7362)</v>
          </cell>
          <cell r="C22326" t="str">
            <v>M</v>
          </cell>
          <cell r="D22326">
            <v>108.27</v>
          </cell>
        </row>
        <row r="22327">
          <cell r="A22327" t="str">
            <v>I3068</v>
          </cell>
          <cell r="B22327" t="str">
            <v>TUBO PVC RIGIDO OCRE JE DN 350 (NBR-7362)</v>
          </cell>
          <cell r="C22327" t="str">
            <v>M</v>
          </cell>
          <cell r="D22327">
            <v>152.21</v>
          </cell>
        </row>
        <row r="22328">
          <cell r="A22328" t="str">
            <v>I3069</v>
          </cell>
          <cell r="B22328" t="str">
            <v>TUBO PVC RIGIDO OCRE JE DN 400 (NBR-7362)</v>
          </cell>
          <cell r="C22328" t="str">
            <v>M</v>
          </cell>
          <cell r="D22328">
            <v>177.69</v>
          </cell>
        </row>
        <row r="22329">
          <cell r="A22329" t="str">
            <v>I6950</v>
          </cell>
          <cell r="B22329" t="str">
            <v>TUBO PVC RÍGIDO OCRE JEI DN 100 (NBR-7362)</v>
          </cell>
          <cell r="C22329" t="str">
            <v>M</v>
          </cell>
          <cell r="D22329">
            <v>12.24</v>
          </cell>
        </row>
        <row r="22330">
          <cell r="A22330" t="str">
            <v>I6951</v>
          </cell>
          <cell r="B22330" t="str">
            <v>TUBO PVC RÍGIDO OCRE JEI DN 150 (NBR-7362)</v>
          </cell>
          <cell r="C22330" t="str">
            <v>M</v>
          </cell>
          <cell r="D22330">
            <v>25.93</v>
          </cell>
        </row>
        <row r="22331">
          <cell r="A22331" t="str">
            <v>I6952</v>
          </cell>
          <cell r="B22331" t="str">
            <v>TUBO PVC RÍGIDO OCRE JEI DN 200 (NBR-7362)</v>
          </cell>
          <cell r="C22331" t="str">
            <v>M</v>
          </cell>
          <cell r="D22331">
            <v>40.47</v>
          </cell>
        </row>
        <row r="22332">
          <cell r="A22332" t="str">
            <v>I6953</v>
          </cell>
          <cell r="B22332" t="str">
            <v>TUBO PVC RÍGIDO OCRE JEI DN 250 (NBR-7362)</v>
          </cell>
          <cell r="C22332" t="str">
            <v>M</v>
          </cell>
          <cell r="D22332">
            <v>70.150000000000006</v>
          </cell>
        </row>
        <row r="22333">
          <cell r="A22333" t="str">
            <v>I6954</v>
          </cell>
          <cell r="B22333" t="str">
            <v>TUBO PVC RÍGIDO OCRE JEI DN 300 (NBR-7362)</v>
          </cell>
          <cell r="C22333" t="str">
            <v>M</v>
          </cell>
          <cell r="D22333">
            <v>108.93</v>
          </cell>
        </row>
        <row r="22334">
          <cell r="A22334" t="str">
            <v>I6955</v>
          </cell>
          <cell r="B22334" t="str">
            <v>TUBO PVC RÍGIDO OCRE JEI DN 350 (NBR-7362)</v>
          </cell>
          <cell r="C22334" t="str">
            <v>M</v>
          </cell>
          <cell r="D22334">
            <v>145.56</v>
          </cell>
        </row>
        <row r="22335">
          <cell r="A22335" t="str">
            <v>I6956</v>
          </cell>
          <cell r="B22335" t="str">
            <v>TUBO PVC RÍGIDO OCRE JEI DN 400 (NBR-7362)</v>
          </cell>
          <cell r="C22335" t="str">
            <v>M</v>
          </cell>
          <cell r="D22335">
            <v>179.97</v>
          </cell>
        </row>
        <row r="22336">
          <cell r="A22336" t="str">
            <v>I2215</v>
          </cell>
          <cell r="B22336" t="str">
            <v>TUBO PVC RÍGIDO P/PROTEÇÃO CORDOALHA 2'X3M</v>
          </cell>
          <cell r="C22336" t="str">
            <v>UN</v>
          </cell>
          <cell r="D22336">
            <v>19.5</v>
          </cell>
        </row>
        <row r="22337">
          <cell r="A22337" t="str">
            <v>I8203</v>
          </cell>
          <cell r="B22337" t="str">
            <v>TUBO PVC RÍGIDO PBA DEFoFo, INCL. CONEXÕES EM FoFo - DN 100</v>
          </cell>
          <cell r="C22337" t="str">
            <v>M</v>
          </cell>
          <cell r="D22337">
            <v>63.6</v>
          </cell>
        </row>
        <row r="22338">
          <cell r="A22338" t="str">
            <v>I8204</v>
          </cell>
          <cell r="B22338" t="str">
            <v>TUBO PVC RÍGIDO PBA DEFoFo, INCL. CONEXÕES EM FoFo - DN 150</v>
          </cell>
          <cell r="C22338" t="str">
            <v>M</v>
          </cell>
          <cell r="D22338">
            <v>70.599999999999994</v>
          </cell>
        </row>
        <row r="22339">
          <cell r="A22339" t="str">
            <v>I2216</v>
          </cell>
          <cell r="B22339" t="str">
            <v>TUBO PVC RÍGIDO ROSCÁVEL DE 1 1/2'</v>
          </cell>
          <cell r="C22339" t="str">
            <v>M</v>
          </cell>
          <cell r="D22339">
            <v>22.43</v>
          </cell>
        </row>
        <row r="22340">
          <cell r="A22340" t="str">
            <v>I2217</v>
          </cell>
          <cell r="B22340" t="str">
            <v>TUBO PVC RÍGIDO ROSCÁVEL DE 1 1/4'</v>
          </cell>
          <cell r="C22340" t="str">
            <v>M</v>
          </cell>
          <cell r="D22340">
            <v>17.23</v>
          </cell>
        </row>
        <row r="22341">
          <cell r="A22341" t="str">
            <v>I2218</v>
          </cell>
          <cell r="B22341" t="str">
            <v>TUBO PVC RÍGIDO ROSCÁVEL DE 1'</v>
          </cell>
          <cell r="C22341" t="str">
            <v>M</v>
          </cell>
          <cell r="D22341">
            <v>11.47</v>
          </cell>
        </row>
        <row r="22342">
          <cell r="A22342" t="str">
            <v>I2219</v>
          </cell>
          <cell r="B22342" t="str">
            <v>TUBO PVC RÍGIDO ROSCÁVEL DE 1/2'</v>
          </cell>
          <cell r="C22342" t="str">
            <v>M</v>
          </cell>
          <cell r="D22342">
            <v>3.87</v>
          </cell>
        </row>
        <row r="22343">
          <cell r="A22343" t="str">
            <v>I2220</v>
          </cell>
          <cell r="B22343" t="str">
            <v>TUBO PVC RÍGIDO ROSCÁVEL DE 2 1/2'</v>
          </cell>
          <cell r="C22343" t="str">
            <v>M</v>
          </cell>
          <cell r="D22343">
            <v>41.37</v>
          </cell>
        </row>
        <row r="22344">
          <cell r="A22344" t="str">
            <v>I2221</v>
          </cell>
          <cell r="B22344" t="str">
            <v>TUBO PVC RÍGIDO ROSCÁVEL DE 2'</v>
          </cell>
          <cell r="C22344" t="str">
            <v>M</v>
          </cell>
          <cell r="D22344">
            <v>29.1</v>
          </cell>
        </row>
        <row r="22345">
          <cell r="A22345" t="str">
            <v>I2222</v>
          </cell>
          <cell r="B22345" t="str">
            <v>TUBO PVC RÍGIDO ROSCÁVEL DE 3"</v>
          </cell>
          <cell r="C22345" t="str">
            <v>M</v>
          </cell>
          <cell r="D22345">
            <v>52.43</v>
          </cell>
        </row>
        <row r="22346">
          <cell r="A22346" t="str">
            <v>I2223</v>
          </cell>
          <cell r="B22346" t="str">
            <v>TUBO PVC RÍGIDO ROSCÁVEL DE 3/4'</v>
          </cell>
          <cell r="C22346" t="str">
            <v>M</v>
          </cell>
          <cell r="D22346">
            <v>5.3</v>
          </cell>
        </row>
        <row r="22347">
          <cell r="A22347" t="str">
            <v>I2224</v>
          </cell>
          <cell r="B22347" t="str">
            <v>TUBO PVC RÍGIDO ROSCÁVEL DE 4'</v>
          </cell>
          <cell r="C22347" t="str">
            <v>M</v>
          </cell>
          <cell r="D22347">
            <v>64.67</v>
          </cell>
        </row>
        <row r="22348">
          <cell r="A22348" t="str">
            <v>I2461</v>
          </cell>
          <cell r="B22348" t="str">
            <v>TUBO PVC RÍGIDO VINILFORT JE DN 100 (NBR-7362)</v>
          </cell>
          <cell r="C22348" t="str">
            <v>M</v>
          </cell>
          <cell r="D22348">
            <v>20.3</v>
          </cell>
        </row>
        <row r="22349">
          <cell r="A22349" t="str">
            <v>I2198</v>
          </cell>
          <cell r="B22349" t="str">
            <v>TUBO PVC SOLDÁVEL DE 110MM (4')</v>
          </cell>
          <cell r="C22349" t="str">
            <v>M</v>
          </cell>
          <cell r="D22349">
            <v>56.17</v>
          </cell>
        </row>
        <row r="22350">
          <cell r="A22350" t="str">
            <v>I2199</v>
          </cell>
          <cell r="B22350" t="str">
            <v>TUBO PVC SOLDÁVEL DE 20MM (1/2')</v>
          </cell>
          <cell r="C22350" t="str">
            <v>M</v>
          </cell>
          <cell r="D22350">
            <v>2.23</v>
          </cell>
        </row>
        <row r="22351">
          <cell r="A22351" t="str">
            <v>I2200</v>
          </cell>
          <cell r="B22351" t="str">
            <v>TUBO PVC SOLDÁVEL DE 25MM (3/4')</v>
          </cell>
          <cell r="C22351" t="str">
            <v>M</v>
          </cell>
          <cell r="D22351">
            <v>2.7</v>
          </cell>
        </row>
        <row r="22352">
          <cell r="A22352" t="str">
            <v>I2201</v>
          </cell>
          <cell r="B22352" t="str">
            <v>TUBO PVC SOLDÁVEL DE 32MM (1')</v>
          </cell>
          <cell r="C22352" t="str">
            <v>M</v>
          </cell>
          <cell r="D22352">
            <v>6</v>
          </cell>
        </row>
        <row r="22353">
          <cell r="A22353" t="str">
            <v>I2202</v>
          </cell>
          <cell r="B22353" t="str">
            <v>TUBO PVC SOLDÁVEL DE 40MM (1 1/4')</v>
          </cell>
          <cell r="C22353" t="str">
            <v>M</v>
          </cell>
          <cell r="D22353">
            <v>8.1999999999999993</v>
          </cell>
        </row>
        <row r="22354">
          <cell r="A22354" t="str">
            <v>I2203</v>
          </cell>
          <cell r="B22354" t="str">
            <v>TUBO PVC SOLDÁVEL DE 50MM (1 1/2')</v>
          </cell>
          <cell r="C22354" t="str">
            <v>M</v>
          </cell>
          <cell r="D22354">
            <v>10.050000000000001</v>
          </cell>
        </row>
        <row r="22355">
          <cell r="A22355" t="str">
            <v>I2204</v>
          </cell>
          <cell r="B22355" t="str">
            <v>TUBO PVC SOLDÁVEL DE 60MM (2')</v>
          </cell>
          <cell r="C22355" t="str">
            <v>M</v>
          </cell>
          <cell r="D22355">
            <v>15.77</v>
          </cell>
        </row>
        <row r="22356">
          <cell r="A22356" t="str">
            <v>I2205</v>
          </cell>
          <cell r="B22356" t="str">
            <v>TUBO PVC SOLDÁVEL DE 75MM (2 1/2')</v>
          </cell>
          <cell r="C22356" t="str">
            <v>M</v>
          </cell>
          <cell r="D22356">
            <v>27.39</v>
          </cell>
        </row>
        <row r="22357">
          <cell r="A22357" t="str">
            <v>I2206</v>
          </cell>
          <cell r="B22357" t="str">
            <v>TUBO PVC SOLDÁVEL DE 85MM (3')</v>
          </cell>
          <cell r="C22357" t="str">
            <v>M</v>
          </cell>
          <cell r="D22357">
            <v>36.840000000000003</v>
          </cell>
        </row>
        <row r="22358">
          <cell r="A22358" t="str">
            <v>I2225</v>
          </cell>
          <cell r="B22358" t="str">
            <v>TUBO RADIAL C/INSPEÇÃO DE PVC DE 6'</v>
          </cell>
          <cell r="C22358" t="str">
            <v>UN</v>
          </cell>
          <cell r="D22358">
            <v>423.92</v>
          </cell>
        </row>
        <row r="22359">
          <cell r="A22359" t="str">
            <v>I7953</v>
          </cell>
          <cell r="B22359" t="str">
            <v>TUBO TREIMING</v>
          </cell>
          <cell r="C22359" t="str">
            <v>PÇ</v>
          </cell>
          <cell r="D22359">
            <v>15224.27</v>
          </cell>
        </row>
        <row r="22360">
          <cell r="A22360" t="str">
            <v>I2227</v>
          </cell>
          <cell r="B22360" t="str">
            <v>UNIÃO DE PVC ROSCÁVEL DE 1/2'</v>
          </cell>
          <cell r="C22360" t="str">
            <v>UN</v>
          </cell>
          <cell r="D22360">
            <v>4.12</v>
          </cell>
        </row>
        <row r="22361">
          <cell r="A22361" t="str">
            <v>I2228</v>
          </cell>
          <cell r="B22361" t="str">
            <v>UNIÃO DE PVC SOLDÁVEL DE 110MM</v>
          </cell>
          <cell r="C22361" t="str">
            <v>UN</v>
          </cell>
          <cell r="D22361">
            <v>290.5</v>
          </cell>
        </row>
        <row r="22362">
          <cell r="A22362" t="str">
            <v>I2229</v>
          </cell>
          <cell r="B22362" t="str">
            <v>UNIÃO DE PVC SOLDÁVEL DE 20MM</v>
          </cell>
          <cell r="C22362" t="str">
            <v>UN</v>
          </cell>
          <cell r="D22362">
            <v>3.73</v>
          </cell>
        </row>
        <row r="22363">
          <cell r="A22363" t="str">
            <v>I2230</v>
          </cell>
          <cell r="B22363" t="str">
            <v>UNIÃO DE PVC SOLDÁVEL DE 25MM</v>
          </cell>
          <cell r="C22363" t="str">
            <v>UN</v>
          </cell>
          <cell r="D22363">
            <v>4.88</v>
          </cell>
        </row>
        <row r="22364">
          <cell r="A22364" t="str">
            <v>I2231</v>
          </cell>
          <cell r="B22364" t="str">
            <v>UNIÃO DE PVC SOLDÁVEL DE 32MM</v>
          </cell>
          <cell r="C22364" t="str">
            <v>UN</v>
          </cell>
          <cell r="D22364">
            <v>8.98</v>
          </cell>
        </row>
        <row r="22365">
          <cell r="A22365" t="str">
            <v>I2232</v>
          </cell>
          <cell r="B22365" t="str">
            <v>UNIÃO DE PVC SOLDÁVEL DE 40MM</v>
          </cell>
          <cell r="C22365" t="str">
            <v>UN</v>
          </cell>
          <cell r="D22365">
            <v>16.8</v>
          </cell>
        </row>
        <row r="22366">
          <cell r="A22366" t="str">
            <v>I2233</v>
          </cell>
          <cell r="B22366" t="str">
            <v>UNIÃO DE PVC SOLDÁVEL DE 50MM</v>
          </cell>
          <cell r="C22366" t="str">
            <v>UN</v>
          </cell>
          <cell r="D22366">
            <v>17.57</v>
          </cell>
        </row>
        <row r="22367">
          <cell r="A22367" t="str">
            <v>I2234</v>
          </cell>
          <cell r="B22367" t="str">
            <v>UNIÃO DE PVC SOLDÁVEL DE 60MM</v>
          </cell>
          <cell r="C22367" t="str">
            <v>UN</v>
          </cell>
          <cell r="D22367">
            <v>44.52</v>
          </cell>
        </row>
        <row r="22368">
          <cell r="A22368" t="str">
            <v>I2235</v>
          </cell>
          <cell r="B22368" t="str">
            <v>UNIÃO DE PVC SOLDÁVEL DE 75MM</v>
          </cell>
          <cell r="C22368" t="str">
            <v>UN</v>
          </cell>
          <cell r="D22368">
            <v>121.1</v>
          </cell>
        </row>
        <row r="22369">
          <cell r="A22369" t="str">
            <v>I2236</v>
          </cell>
          <cell r="B22369" t="str">
            <v>UNIÃO DE PVC SOLDÁVEL DE 85MM</v>
          </cell>
          <cell r="C22369" t="str">
            <v>UN</v>
          </cell>
          <cell r="D22369">
            <v>165.5</v>
          </cell>
        </row>
        <row r="22370">
          <cell r="A22370" t="str">
            <v>I2963</v>
          </cell>
          <cell r="B22370" t="str">
            <v>UNIÃO P/ POLIETILENO 20</v>
          </cell>
          <cell r="C22370" t="str">
            <v>UN</v>
          </cell>
          <cell r="D22370">
            <v>5.75</v>
          </cell>
        </row>
        <row r="22371">
          <cell r="A22371" t="str">
            <v>I2237</v>
          </cell>
          <cell r="B22371" t="str">
            <v>UNIÃO PVC ROSCÁVEL DE 1 1/2'</v>
          </cell>
          <cell r="C22371" t="str">
            <v>UN</v>
          </cell>
          <cell r="D22371">
            <v>20.03</v>
          </cell>
        </row>
        <row r="22372">
          <cell r="A22372" t="str">
            <v>I2238</v>
          </cell>
          <cell r="B22372" t="str">
            <v>UNIÃO PVC ROSCÁVEL DE 1 1/4'</v>
          </cell>
          <cell r="C22372" t="str">
            <v>UN</v>
          </cell>
          <cell r="D22372">
            <v>19.21</v>
          </cell>
        </row>
        <row r="22373">
          <cell r="A22373" t="str">
            <v>I2239</v>
          </cell>
          <cell r="B22373" t="str">
            <v>UNIÃO PVC ROSCÁVEL DE 1'</v>
          </cell>
          <cell r="C22373" t="str">
            <v>UN</v>
          </cell>
          <cell r="D22373">
            <v>11.6</v>
          </cell>
        </row>
        <row r="22374">
          <cell r="A22374" t="str">
            <v>I2240</v>
          </cell>
          <cell r="B22374" t="str">
            <v>UNIÃO PVC ROSCÁVEL DE 2 1/2'</v>
          </cell>
          <cell r="C22374" t="str">
            <v>UN</v>
          </cell>
          <cell r="D22374">
            <v>82.72</v>
          </cell>
        </row>
        <row r="22375">
          <cell r="A22375" t="str">
            <v>I2241</v>
          </cell>
          <cell r="B22375" t="str">
            <v>UNIÃO PVC ROSCÁVEL DE 2'</v>
          </cell>
          <cell r="C22375" t="str">
            <v>UN</v>
          </cell>
          <cell r="D22375">
            <v>38.880000000000003</v>
          </cell>
        </row>
        <row r="22376">
          <cell r="A22376" t="str">
            <v>I2242</v>
          </cell>
          <cell r="B22376" t="str">
            <v>UNIÃO PVC ROSCÁVEL DE 3'</v>
          </cell>
          <cell r="C22376" t="str">
            <v>UN</v>
          </cell>
          <cell r="D22376">
            <v>99.91</v>
          </cell>
        </row>
        <row r="22377">
          <cell r="A22377" t="str">
            <v>I2243</v>
          </cell>
          <cell r="B22377" t="str">
            <v>UNIÃO PVC ROSCÁVEL DE 3/4'</v>
          </cell>
          <cell r="C22377" t="str">
            <v>UN</v>
          </cell>
          <cell r="D22377">
            <v>5.3</v>
          </cell>
        </row>
        <row r="22378">
          <cell r="A22378" t="str">
            <v>I2244</v>
          </cell>
          <cell r="B22378" t="str">
            <v>UNIÃO PVC ROSCÁVEL DE 4'</v>
          </cell>
          <cell r="C22378" t="str">
            <v>UN</v>
          </cell>
          <cell r="D22378">
            <v>175.19</v>
          </cell>
        </row>
        <row r="22379">
          <cell r="A22379" t="str">
            <v>I6325</v>
          </cell>
          <cell r="B22379" t="str">
            <v>UNIDADE DE PRÉ-TRATAMENTO EM FIBRA E ELEVATÓRIA SEM CONJUNTO MOTOBOMBA CAPACIDADE 138  a 204 m3/DIA</v>
          </cell>
          <cell r="C22379" t="str">
            <v>UN</v>
          </cell>
          <cell r="D22379">
            <v>69571.37</v>
          </cell>
        </row>
        <row r="22380">
          <cell r="A22380" t="str">
            <v>I6326</v>
          </cell>
          <cell r="B22380" t="str">
            <v>UNIDADE DE PRÉ-TRATAMENTO EM FIBRA E ELEVATÓRIA SEM CONJUNTO MOTOBOMBA CAPACIDADE 205  a 360 m3/DIA</v>
          </cell>
          <cell r="C22380" t="str">
            <v>UN</v>
          </cell>
          <cell r="D22380">
            <v>85352.19</v>
          </cell>
        </row>
        <row r="22381">
          <cell r="A22381" t="str">
            <v>I6321</v>
          </cell>
          <cell r="B22381" t="str">
            <v>UNIDADE DE PRÉ-TRATAMENTO EM FIBRA E ELEVATÓRIA SEM CONJUNTO MOTOBOMBA CAPACIDADE 24  a 36 m3/DIA</v>
          </cell>
          <cell r="C22381" t="str">
            <v>UN</v>
          </cell>
          <cell r="D22381">
            <v>57489.01</v>
          </cell>
        </row>
        <row r="22382">
          <cell r="A22382" t="str">
            <v>I6327</v>
          </cell>
          <cell r="B22382" t="str">
            <v>UNIDADE DE PRÉ-TRATAMENTO EM FIBRA E ELEVATÓRIA SEM CONJUNTO MOTOBOMBA CAPACIDADE 361  a 451 m3/DIA</v>
          </cell>
          <cell r="C22382" t="str">
            <v>UN</v>
          </cell>
          <cell r="D22382">
            <v>95041.87</v>
          </cell>
        </row>
        <row r="22383">
          <cell r="A22383" t="str">
            <v>I6322</v>
          </cell>
          <cell r="B22383" t="str">
            <v>UNIDADE DE PRÉ-TRATAMENTO EM FIBRA E ELEVATÓRIA SEM CONJUNTO MOTOBOMBA CAPACIDADE 37  a 65 m3/DIA</v>
          </cell>
          <cell r="C22383" t="str">
            <v>UN</v>
          </cell>
          <cell r="D22383">
            <v>57489.87</v>
          </cell>
        </row>
        <row r="22384">
          <cell r="A22384" t="str">
            <v>I6328</v>
          </cell>
          <cell r="B22384" t="str">
            <v>UNIDADE DE PRÉ-TRATAMENTO EM FIBRA E ELEVATÓRIA SEM CONJUNTO MOTOBOMBA CAPACIDADE 452  a 569 m3/DIA</v>
          </cell>
          <cell r="C22384" t="str">
            <v>UN</v>
          </cell>
          <cell r="D22384">
            <v>123066.68</v>
          </cell>
        </row>
        <row r="22385">
          <cell r="A22385" t="str">
            <v>I6329</v>
          </cell>
          <cell r="B22385" t="str">
            <v>UNIDADE DE PRÉ-TRATAMENTO EM FIBRA E ELEVATÓRIA SEM CONJUNTO MOTOBOMBA CAPACIDADE 570  a 852 m3/DIA</v>
          </cell>
          <cell r="C22385" t="str">
            <v>UN</v>
          </cell>
          <cell r="D22385">
            <v>162147.26</v>
          </cell>
        </row>
        <row r="22386">
          <cell r="A22386" t="str">
            <v>I6323</v>
          </cell>
          <cell r="B22386" t="str">
            <v>UNIDADE DE PRÉ-TRATAMENTO EM FIBRA E ELEVATÓRIA SEM CONJUNTO MOTOBOMBA CAPACIDADE 66  a 96 m3/DIA</v>
          </cell>
          <cell r="C22386" t="str">
            <v>UN</v>
          </cell>
          <cell r="D22386">
            <v>66124.08</v>
          </cell>
        </row>
        <row r="22387">
          <cell r="A22387" t="str">
            <v>I6324</v>
          </cell>
          <cell r="B22387" t="str">
            <v>UNIDADE DE PRÉ-TRATAMENTO EM FIBRA E ELEVATÓRIA SEM CONJUNTO MOTOBOMBA CAPACIDADE 97  a 137 m3/DIA</v>
          </cell>
          <cell r="C22387" t="str">
            <v>UN</v>
          </cell>
          <cell r="D22387">
            <v>64583.75</v>
          </cell>
        </row>
        <row r="22388">
          <cell r="A22388" t="str">
            <v>I7061</v>
          </cell>
          <cell r="B22388" t="str">
            <v>UNIDADE DE PRÉ-TRATAMENTO EM FIBRA E ELEVATÓRIA SEM CONJUNTO MOTOBOMBA CAPACIDADE DE 852 A 1428 m³/DIA</v>
          </cell>
          <cell r="C22388" t="str">
            <v>UN</v>
          </cell>
          <cell r="D22388">
            <v>213176.59</v>
          </cell>
        </row>
        <row r="22389">
          <cell r="A22389" t="str">
            <v>I8396</v>
          </cell>
          <cell r="B22389" t="str">
            <v>USINA DE MICRO-REVESTIMENTO</v>
          </cell>
          <cell r="C22389" t="str">
            <v>UN</v>
          </cell>
          <cell r="D22389">
            <v>925526</v>
          </cell>
        </row>
        <row r="22390">
          <cell r="A22390" t="str">
            <v>I8399</v>
          </cell>
          <cell r="B22390" t="str">
            <v>USINA DE MICRO-REVESTIMENTO (CHI)</v>
          </cell>
          <cell r="C22390" t="str">
            <v>H</v>
          </cell>
          <cell r="D22390">
            <v>75.892499999999998</v>
          </cell>
        </row>
        <row r="22391">
          <cell r="A22391" t="str">
            <v>I8400</v>
          </cell>
          <cell r="B22391" t="str">
            <v>USINA DE MICRO-REVESTIMENTO (CHP)</v>
          </cell>
          <cell r="C22391" t="str">
            <v>H</v>
          </cell>
          <cell r="D22391">
            <v>304.66899999999998</v>
          </cell>
        </row>
        <row r="22392">
          <cell r="A22392" t="str">
            <v>I0669</v>
          </cell>
          <cell r="B22392" t="str">
            <v>USINA DE MISTURA BETUM. A QUENTE (CHI)</v>
          </cell>
          <cell r="C22392" t="str">
            <v>H</v>
          </cell>
          <cell r="D22392">
            <v>50.33</v>
          </cell>
        </row>
        <row r="22393">
          <cell r="A22393" t="str">
            <v>I0782</v>
          </cell>
          <cell r="B22393" t="str">
            <v>USINA DE MISTURA BETUM. A QUENTE (CHP)</v>
          </cell>
          <cell r="C22393" t="str">
            <v>H</v>
          </cell>
          <cell r="D22393">
            <v>756.33</v>
          </cell>
        </row>
        <row r="22394">
          <cell r="A22394" t="str">
            <v>I2658</v>
          </cell>
          <cell r="B22394" t="str">
            <v>USINA DE MISTURA BETUMINOSA A FRIO</v>
          </cell>
          <cell r="C22394" t="str">
            <v>UN</v>
          </cell>
          <cell r="D22394">
            <v>185105</v>
          </cell>
        </row>
        <row r="22395">
          <cell r="A22395" t="str">
            <v>I2659</v>
          </cell>
          <cell r="B22395" t="str">
            <v>USINA DE MISTURA BETUMINOSA A QUENTE</v>
          </cell>
          <cell r="C22395" t="str">
            <v>UN</v>
          </cell>
          <cell r="D22395">
            <v>979969</v>
          </cell>
        </row>
        <row r="22396">
          <cell r="A22396" t="str">
            <v>I0670</v>
          </cell>
          <cell r="B22396" t="str">
            <v>USINA DE MISTURAS BETUMINOSAS A FRIO (CHI)</v>
          </cell>
          <cell r="C22396" t="str">
            <v>H</v>
          </cell>
          <cell r="D22396">
            <v>16.263333333333332</v>
          </cell>
        </row>
        <row r="22397">
          <cell r="A22397" t="str">
            <v>I0783</v>
          </cell>
          <cell r="B22397" t="str">
            <v>USINA DE MISTURAS BETUMINOSAS A FRIO (CHP)</v>
          </cell>
          <cell r="C22397" t="str">
            <v>H</v>
          </cell>
          <cell r="D22397">
            <v>44.03</v>
          </cell>
        </row>
        <row r="22398">
          <cell r="A22398" t="str">
            <v>I2660</v>
          </cell>
          <cell r="B22398" t="str">
            <v>USINA MISTURADORA DE SOLOS</v>
          </cell>
          <cell r="C22398" t="str">
            <v>UN</v>
          </cell>
          <cell r="D22398">
            <v>544427</v>
          </cell>
        </row>
        <row r="22399">
          <cell r="A22399" t="str">
            <v>I0671</v>
          </cell>
          <cell r="B22399" t="str">
            <v>USINA MISTURADORA DE SOLOS (CHI)</v>
          </cell>
          <cell r="C22399" t="str">
            <v>H</v>
          </cell>
          <cell r="D22399">
            <v>32.883333333333333</v>
          </cell>
        </row>
        <row r="22400">
          <cell r="A22400" t="str">
            <v>I0784</v>
          </cell>
          <cell r="B22400" t="str">
            <v>USINA MISTURADORA DE SOLOS (CHP)</v>
          </cell>
          <cell r="C22400" t="str">
            <v>H</v>
          </cell>
          <cell r="D22400">
            <v>118.4388888888889</v>
          </cell>
        </row>
        <row r="22401">
          <cell r="A22401" t="str">
            <v>I2463</v>
          </cell>
          <cell r="B22401" t="str">
            <v>VALE REFEIÇÃO</v>
          </cell>
          <cell r="C22401" t="str">
            <v>UN</v>
          </cell>
          <cell r="D22401">
            <v>10</v>
          </cell>
        </row>
        <row r="22402">
          <cell r="A22402" t="str">
            <v>I8605</v>
          </cell>
          <cell r="B22402" t="str">
            <v>VALE TRANSPORTE</v>
          </cell>
          <cell r="C22402" t="str">
            <v>UN</v>
          </cell>
          <cell r="D22402">
            <v>2.2000000000000002</v>
          </cell>
        </row>
        <row r="22403">
          <cell r="A22403" t="str">
            <v>I5599</v>
          </cell>
          <cell r="B22403" t="str">
            <v>VALV. BORB. AWWA MEC/V PORCA VIAJ. DN 600 PN16</v>
          </cell>
          <cell r="C22403" t="str">
            <v>UN</v>
          </cell>
          <cell r="D22403">
            <v>9514.1200000000008</v>
          </cell>
        </row>
        <row r="22404">
          <cell r="A22404" t="str">
            <v>I5689</v>
          </cell>
          <cell r="B22404" t="str">
            <v>VALV.RET. PORT. UNICA FLANGE C/BY-PASS DN 100 PN16</v>
          </cell>
          <cell r="C22404" t="str">
            <v>UN</v>
          </cell>
          <cell r="D22404">
            <v>877.46</v>
          </cell>
        </row>
        <row r="22405">
          <cell r="A22405" t="str">
            <v>I5690</v>
          </cell>
          <cell r="B22405" t="str">
            <v>VALV.RET. PORT. UNICA FLANGE C/BY-PASS DN 150 PN16</v>
          </cell>
          <cell r="C22405" t="str">
            <v>UN</v>
          </cell>
          <cell r="D22405">
            <v>1764.4</v>
          </cell>
        </row>
        <row r="22406">
          <cell r="A22406" t="str">
            <v>I5679</v>
          </cell>
          <cell r="B22406" t="str">
            <v>VALV.RET. PORT. UNICA FLANGE C/BY-PASS DN 200 PN10</v>
          </cell>
          <cell r="C22406" t="str">
            <v>UN</v>
          </cell>
          <cell r="D22406">
            <v>2615.52</v>
          </cell>
        </row>
        <row r="22407">
          <cell r="A22407" t="str">
            <v>I5691</v>
          </cell>
          <cell r="B22407" t="str">
            <v>VALV.RET. PORT. UNICA FLANGE C/BY-PASS DN 200 PN16</v>
          </cell>
          <cell r="C22407" t="str">
            <v>UN</v>
          </cell>
          <cell r="D22407">
            <v>2615.52</v>
          </cell>
        </row>
        <row r="22408">
          <cell r="A22408" t="str">
            <v>I5680</v>
          </cell>
          <cell r="B22408" t="str">
            <v>VALV.RET. PORT. UNICA FLANGE C/BY-PASS DN 250 PN10</v>
          </cell>
          <cell r="C22408" t="str">
            <v>UN</v>
          </cell>
          <cell r="D22408">
            <v>4236.66</v>
          </cell>
        </row>
        <row r="22409">
          <cell r="A22409" t="str">
            <v>I5692</v>
          </cell>
          <cell r="B22409" t="str">
            <v>VALV.RET. PORT. UNICA FLANGE C/BY-PASS DN 250 PN16</v>
          </cell>
          <cell r="C22409" t="str">
            <v>UN</v>
          </cell>
          <cell r="D22409">
            <v>4236.66</v>
          </cell>
        </row>
        <row r="22410">
          <cell r="A22410" t="str">
            <v>I5681</v>
          </cell>
          <cell r="B22410" t="str">
            <v>VALV.RET. PORT. UNICA FLANGE C/BY-PASS DN 300 PN10</v>
          </cell>
          <cell r="C22410" t="str">
            <v>UN</v>
          </cell>
          <cell r="D22410">
            <v>6284.41</v>
          </cell>
        </row>
        <row r="22411">
          <cell r="A22411" t="str">
            <v>I5693</v>
          </cell>
          <cell r="B22411" t="str">
            <v>VALV.RET. PORT. UNICA FLANGE C/BY-PASS DN 300 PN16</v>
          </cell>
          <cell r="C22411" t="str">
            <v>UN</v>
          </cell>
          <cell r="D22411">
            <v>8694.52</v>
          </cell>
        </row>
        <row r="22412">
          <cell r="A22412" t="str">
            <v>I5683</v>
          </cell>
          <cell r="B22412" t="str">
            <v>VALV.RET. PORT. UNICA FLANGE C/BY-PASS DN 400 PN10</v>
          </cell>
          <cell r="C22412" t="str">
            <v>UN</v>
          </cell>
          <cell r="D22412">
            <v>8978.94</v>
          </cell>
        </row>
        <row r="22413">
          <cell r="A22413" t="str">
            <v>I5695</v>
          </cell>
          <cell r="B22413" t="str">
            <v>VALV.RET. PORT. UNICA FLANGE C/BY-PASS DN 400 PN16</v>
          </cell>
          <cell r="C22413" t="str">
            <v>UN</v>
          </cell>
          <cell r="D22413">
            <v>8978.94</v>
          </cell>
        </row>
        <row r="22414">
          <cell r="A22414" t="str">
            <v>I5687</v>
          </cell>
          <cell r="B22414" t="str">
            <v>VALV.RET. PORT. UNICA FLANGE C/BY-PASS DN 50 PN16</v>
          </cell>
          <cell r="C22414" t="str">
            <v>UN</v>
          </cell>
          <cell r="D22414">
            <v>643.61</v>
          </cell>
        </row>
        <row r="22415">
          <cell r="A22415" t="str">
            <v>I5688</v>
          </cell>
          <cell r="B22415" t="str">
            <v>VALV.RET. PORT. UNICA FLANGE C/BY-PASS DN 75 PN16</v>
          </cell>
          <cell r="C22415" t="str">
            <v>UN</v>
          </cell>
          <cell r="D22415">
            <v>775.28</v>
          </cell>
        </row>
        <row r="22416">
          <cell r="A22416" t="str">
            <v>I5709</v>
          </cell>
          <cell r="B22416" t="str">
            <v>VALV.RET.PORT. UNICA SIMPLES EXTREM.FF DN 100 PN16</v>
          </cell>
          <cell r="C22416" t="str">
            <v>UN</v>
          </cell>
          <cell r="D22416">
            <v>916.35</v>
          </cell>
        </row>
        <row r="22417">
          <cell r="A22417" t="str">
            <v>I5710</v>
          </cell>
          <cell r="B22417" t="str">
            <v>VALV.RET.PORT. UNICA SIMPLES EXTREM.FF DN 150 PN16</v>
          </cell>
          <cell r="C22417" t="str">
            <v>UN</v>
          </cell>
          <cell r="D22417">
            <v>1734.53</v>
          </cell>
        </row>
        <row r="22418">
          <cell r="A22418" t="str">
            <v>I5699</v>
          </cell>
          <cell r="B22418" t="str">
            <v>VALV.RET.PORT. UNICA SIMPLES EXTREM.FF DN 200 PN10</v>
          </cell>
          <cell r="C22418" t="str">
            <v>UN</v>
          </cell>
          <cell r="D22418">
            <v>2597.96</v>
          </cell>
        </row>
        <row r="22419">
          <cell r="A22419" t="str">
            <v>I5711</v>
          </cell>
          <cell r="B22419" t="str">
            <v>VALV.RET.PORT. UNICA SIMPLES EXTREM.FF DN 200 PN16</v>
          </cell>
          <cell r="C22419" t="str">
            <v>UN</v>
          </cell>
          <cell r="D22419">
            <v>2597.96</v>
          </cell>
        </row>
        <row r="22420">
          <cell r="A22420" t="str">
            <v>I5700</v>
          </cell>
          <cell r="B22420" t="str">
            <v>VALV.RET.PORT. UNICA SIMPLES EXTREM.FF DN 250 PN10</v>
          </cell>
          <cell r="C22420" t="str">
            <v>UN</v>
          </cell>
          <cell r="D22420">
            <v>4022.1</v>
          </cell>
        </row>
        <row r="22421">
          <cell r="A22421" t="str">
            <v>I5712</v>
          </cell>
          <cell r="B22421" t="str">
            <v>VALV.RET.PORT. UNICA SIMPLES EXTREM.FF DN 250 PN16</v>
          </cell>
          <cell r="C22421" t="str">
            <v>UN</v>
          </cell>
          <cell r="D22421">
            <v>4022.1</v>
          </cell>
        </row>
        <row r="22422">
          <cell r="A22422" t="str">
            <v>I5701</v>
          </cell>
          <cell r="B22422" t="str">
            <v>VALV.RET.PORT. UNICA SIMPLES EXTREM.FF DN 300 PN10</v>
          </cell>
          <cell r="C22422" t="str">
            <v>UN</v>
          </cell>
          <cell r="D22422">
            <v>6088.72</v>
          </cell>
        </row>
        <row r="22423">
          <cell r="A22423" t="str">
            <v>I5713</v>
          </cell>
          <cell r="B22423" t="str">
            <v>VALV.RET.PORT. UNICA SIMPLES EXTREM.FF DN 300 PN16</v>
          </cell>
          <cell r="C22423" t="str">
            <v>UN</v>
          </cell>
          <cell r="D22423">
            <v>6088.72</v>
          </cell>
        </row>
        <row r="22424">
          <cell r="A22424" t="str">
            <v>I5703</v>
          </cell>
          <cell r="B22424" t="str">
            <v>VALV.RET.PORT. UNICA SIMPLES EXTREM.FF DN 400 PN10</v>
          </cell>
          <cell r="C22424" t="str">
            <v>UN</v>
          </cell>
          <cell r="D22424">
            <v>5945.88</v>
          </cell>
        </row>
        <row r="22425">
          <cell r="A22425" t="str">
            <v>I5715</v>
          </cell>
          <cell r="B22425" t="str">
            <v>VALV.RET.PORT. UNICA SIMPLES EXTREM.FF DN 400 PN16</v>
          </cell>
          <cell r="C22425" t="str">
            <v>UN</v>
          </cell>
          <cell r="D22425">
            <v>5945.88</v>
          </cell>
        </row>
        <row r="22426">
          <cell r="A22426" t="str">
            <v>I5707</v>
          </cell>
          <cell r="B22426" t="str">
            <v>VALV.RET.PORT. UNICA SIMPLES EXTREM.FF DN 50 PN16</v>
          </cell>
          <cell r="C22426" t="str">
            <v>UN</v>
          </cell>
          <cell r="D22426">
            <v>432.66</v>
          </cell>
        </row>
        <row r="22427">
          <cell r="A22427" t="str">
            <v>I5708</v>
          </cell>
          <cell r="B22427" t="str">
            <v>VALV.RET.PORT. UNICA SIMPLES EXTREM.FF DN 75 PN16</v>
          </cell>
          <cell r="C22427" t="str">
            <v>UN</v>
          </cell>
          <cell r="D22427">
            <v>536.07000000000005</v>
          </cell>
        </row>
        <row r="22428">
          <cell r="A22428" t="str">
            <v>I2265</v>
          </cell>
          <cell r="B22428" t="str">
            <v>VÁLVULA AMERICANA P/ PIA 1 1/2"X 3/4"</v>
          </cell>
          <cell r="C22428" t="str">
            <v>UN</v>
          </cell>
          <cell r="D22428">
            <v>32.020000000000003</v>
          </cell>
        </row>
        <row r="22429">
          <cell r="A22429" t="str">
            <v>I2264</v>
          </cell>
          <cell r="B22429" t="str">
            <v>VÁLVULA AMERICANA P/PIA 3 1/2"</v>
          </cell>
          <cell r="C22429" t="str">
            <v>UN</v>
          </cell>
          <cell r="D22429">
            <v>32.020000000000003</v>
          </cell>
        </row>
        <row r="22430">
          <cell r="A22430" t="str">
            <v>I5734</v>
          </cell>
          <cell r="B22430" t="str">
            <v>VALVULA ANTECIPADORA DE ONDAS PN16 2" - COMPLETA</v>
          </cell>
          <cell r="C22430" t="str">
            <v>UN</v>
          </cell>
          <cell r="D22430">
            <v>2315.31</v>
          </cell>
        </row>
        <row r="22431">
          <cell r="A22431" t="str">
            <v>I5735</v>
          </cell>
          <cell r="B22431" t="str">
            <v>VALVULA ANTECIPADORA DE ONDAS PN16 3" - COMPLETA</v>
          </cell>
          <cell r="C22431" t="str">
            <v>UN</v>
          </cell>
          <cell r="D22431">
            <v>2691.36</v>
          </cell>
        </row>
        <row r="22432">
          <cell r="A22432" t="str">
            <v>I5736</v>
          </cell>
          <cell r="B22432" t="str">
            <v>VALVULA ANTECIPADORA DE ONDAS PN16 4" - COMPLETA</v>
          </cell>
          <cell r="C22432" t="str">
            <v>UN</v>
          </cell>
          <cell r="D22432">
            <v>3689.96</v>
          </cell>
        </row>
        <row r="22433">
          <cell r="A22433" t="str">
            <v>I5737</v>
          </cell>
          <cell r="B22433" t="str">
            <v>VALVULA ANTECIPADORA DE ONDAS PN16 6" - COMPLETA</v>
          </cell>
          <cell r="C22433" t="str">
            <v>UN</v>
          </cell>
          <cell r="D22433">
            <v>4686.45</v>
          </cell>
        </row>
        <row r="22434">
          <cell r="A22434" t="str">
            <v>I8702</v>
          </cell>
          <cell r="B22434" t="str">
            <v>VALVULA BORBOLETA COM BOIA DN 100</v>
          </cell>
          <cell r="C22434" t="str">
            <v>UN</v>
          </cell>
          <cell r="D22434">
            <v>887.75</v>
          </cell>
        </row>
        <row r="22435">
          <cell r="A22435" t="str">
            <v>I7077</v>
          </cell>
          <cell r="B22435" t="str">
            <v>VÁLVULA BORBOLETA COM BÓIA DN 150</v>
          </cell>
          <cell r="C22435" t="str">
            <v>UN</v>
          </cell>
          <cell r="D22435">
            <v>2084.7199999999998</v>
          </cell>
        </row>
        <row r="22436">
          <cell r="A22436" t="str">
            <v>I5608</v>
          </cell>
          <cell r="B22436" t="str">
            <v>VALVULA BORBOLETA COM BOIA DN 200</v>
          </cell>
          <cell r="C22436" t="str">
            <v>UN</v>
          </cell>
          <cell r="D22436">
            <v>3524.11</v>
          </cell>
        </row>
        <row r="22437">
          <cell r="A22437" t="str">
            <v>I5609</v>
          </cell>
          <cell r="B22437" t="str">
            <v>VALVULA BORBOLETA COM BOIA DN 250</v>
          </cell>
          <cell r="C22437" t="str">
            <v>UN</v>
          </cell>
          <cell r="D22437">
            <v>4755.7</v>
          </cell>
        </row>
        <row r="22438">
          <cell r="A22438" t="str">
            <v>I5610</v>
          </cell>
          <cell r="B22438" t="str">
            <v>VALVULA BORBOLETA COM BOIA DN 300</v>
          </cell>
          <cell r="C22438" t="str">
            <v>UN</v>
          </cell>
          <cell r="D22438">
            <v>7072.58</v>
          </cell>
        </row>
        <row r="22439">
          <cell r="A22439" t="str">
            <v>I8703</v>
          </cell>
          <cell r="B22439" t="str">
            <v>VALVULA BORBOLETA COM BOIA DN 400</v>
          </cell>
          <cell r="C22439" t="str">
            <v>UN</v>
          </cell>
          <cell r="D22439">
            <v>4885.6499999999996</v>
          </cell>
        </row>
        <row r="22440">
          <cell r="A22440" t="str">
            <v>I8701</v>
          </cell>
          <cell r="B22440" t="str">
            <v>VALVULA BORBOLETA COM BOIA DN 50</v>
          </cell>
          <cell r="C22440" t="str">
            <v>UN</v>
          </cell>
          <cell r="D22440">
            <v>872.9</v>
          </cell>
        </row>
        <row r="22441">
          <cell r="A22441" t="str">
            <v>I8711</v>
          </cell>
          <cell r="B22441" t="str">
            <v>VALVULA BORBOLETA FLANGEADA C VOLANTE DN 200</v>
          </cell>
          <cell r="C22441" t="str">
            <v>UN</v>
          </cell>
          <cell r="D22441">
            <v>3940.2</v>
          </cell>
        </row>
        <row r="22442">
          <cell r="A22442" t="str">
            <v>I8712</v>
          </cell>
          <cell r="B22442" t="str">
            <v>VALVULA BORBOLETA FLANGEADA C VOLANTE DN 250</v>
          </cell>
          <cell r="C22442" t="str">
            <v>UN</v>
          </cell>
          <cell r="D22442">
            <v>4787.2</v>
          </cell>
        </row>
        <row r="22443">
          <cell r="A22443" t="str">
            <v>I8713</v>
          </cell>
          <cell r="B22443" t="str">
            <v>VALVULA BORBOLETA FLANGEADA C VOLANTE DN 300</v>
          </cell>
          <cell r="C22443" t="str">
            <v>UN</v>
          </cell>
          <cell r="D22443">
            <v>6860.7</v>
          </cell>
        </row>
        <row r="22444">
          <cell r="A22444" t="str">
            <v>I8714</v>
          </cell>
          <cell r="B22444" t="str">
            <v>VALVULA BORBOLETA FLANGEADA C VOLANTE DN 350</v>
          </cell>
          <cell r="C22444" t="str">
            <v>UN</v>
          </cell>
          <cell r="D22444">
            <v>9130</v>
          </cell>
        </row>
        <row r="22445">
          <cell r="A22445" t="str">
            <v>I7280</v>
          </cell>
          <cell r="B22445" t="str">
            <v>VÁLVULA BORBOLETA FLANGEADA C/ MECANISMO C+CABEÇOTE DN 100 N16</v>
          </cell>
          <cell r="C22445" t="str">
            <v>UN</v>
          </cell>
          <cell r="D22445">
            <v>13576.23</v>
          </cell>
        </row>
        <row r="22446">
          <cell r="A22446" t="str">
            <v>I7281</v>
          </cell>
          <cell r="B22446" t="str">
            <v>VÁLVULA BORBOLETA FLANGEADA C/ MECANISMO C+CABEÇOTE DN 1000 N10</v>
          </cell>
          <cell r="C22446" t="str">
            <v>UN</v>
          </cell>
          <cell r="D22446">
            <v>119214.57</v>
          </cell>
        </row>
        <row r="22447">
          <cell r="A22447" t="str">
            <v>I7282</v>
          </cell>
          <cell r="B22447" t="str">
            <v>VÁLVULA BORBOLETA FLANGEADA C/ MECANISMO C+CABEÇOTE DN 1000 N16</v>
          </cell>
          <cell r="C22447" t="str">
            <v>UN</v>
          </cell>
          <cell r="D22447">
            <v>102942.77</v>
          </cell>
        </row>
        <row r="22448">
          <cell r="A22448" t="str">
            <v>I7283</v>
          </cell>
          <cell r="B22448" t="str">
            <v>VÁLVULA BORBOLETA FLANGEADA C/ MECANISMO C+CABEÇOTE DN 1200 N10</v>
          </cell>
          <cell r="C22448" t="str">
            <v>UN</v>
          </cell>
          <cell r="D22448">
            <v>129633.93</v>
          </cell>
        </row>
        <row r="22449">
          <cell r="A22449" t="str">
            <v>I7284</v>
          </cell>
          <cell r="B22449" t="str">
            <v>VÁLVULA BORBOLETA FLANGEADA C/ MECANISMO C+CABEÇOTE DN 1200 N16</v>
          </cell>
          <cell r="C22449" t="str">
            <v>UN</v>
          </cell>
          <cell r="D22449">
            <v>131856.87</v>
          </cell>
        </row>
        <row r="22450">
          <cell r="A22450" t="str">
            <v>I7285</v>
          </cell>
          <cell r="B22450" t="str">
            <v>VÁLVULA BORBOLETA FLANGEADA C/ MECANISMO C+CABEÇOTE DN 150 N16</v>
          </cell>
          <cell r="C22450" t="str">
            <v>UN</v>
          </cell>
          <cell r="D22450">
            <v>13604.35</v>
          </cell>
        </row>
        <row r="22451">
          <cell r="A22451" t="str">
            <v>I7286</v>
          </cell>
          <cell r="B22451" t="str">
            <v>VÁLVULA BORBOLETA FLANGEADA C/ MECANISMO C+CABEÇOTE DN 200 N10</v>
          </cell>
          <cell r="C22451" t="str">
            <v>UN</v>
          </cell>
          <cell r="D22451">
            <v>14126.57</v>
          </cell>
        </row>
        <row r="22452">
          <cell r="A22452" t="str">
            <v>I7287</v>
          </cell>
          <cell r="B22452" t="str">
            <v>VÁLVULA BORBOLETA FLANGEADA C/ MECANISMO C+CABEÇOTE DN 200 N16</v>
          </cell>
          <cell r="C22452" t="str">
            <v>UN</v>
          </cell>
          <cell r="D22452">
            <v>14697.91</v>
          </cell>
        </row>
        <row r="22453">
          <cell r="A22453" t="str">
            <v>I7288</v>
          </cell>
          <cell r="B22453" t="str">
            <v>VÁLVULA BORBOLETA FLANGEADA C/ MECANISMO C+CABEÇOTE DN 250 N10</v>
          </cell>
          <cell r="C22453" t="str">
            <v>UN</v>
          </cell>
          <cell r="D22453">
            <v>15047.51</v>
          </cell>
        </row>
        <row r="22454">
          <cell r="A22454" t="str">
            <v>I7289</v>
          </cell>
          <cell r="B22454" t="str">
            <v>VÁLVULA BORBOLETA FLANGEADA C/ MECANISMO C+CABEÇOTE DN 250 N16</v>
          </cell>
          <cell r="C22454" t="str">
            <v>UN</v>
          </cell>
          <cell r="D22454">
            <v>15037.81</v>
          </cell>
        </row>
        <row r="22455">
          <cell r="A22455" t="str">
            <v>I7290</v>
          </cell>
          <cell r="B22455" t="str">
            <v>VÁLVULA BORBOLETA FLANGEADA C/ MECANISMO C+CABEÇOTE DN 300 N10</v>
          </cell>
          <cell r="C22455" t="str">
            <v>UN</v>
          </cell>
          <cell r="D22455">
            <v>16836.939999999999</v>
          </cell>
        </row>
        <row r="22456">
          <cell r="A22456" t="str">
            <v>I7291</v>
          </cell>
          <cell r="B22456" t="str">
            <v>VÁLVULA BORBOLETA FLANGEADA C/ MECANISMO C+CABEÇOTE DN 300 N16</v>
          </cell>
          <cell r="C22456" t="str">
            <v>UN</v>
          </cell>
          <cell r="D22456">
            <v>17932.560000000001</v>
          </cell>
        </row>
        <row r="22457">
          <cell r="A22457" t="str">
            <v>I7292</v>
          </cell>
          <cell r="B22457" t="str">
            <v>VÁLVULA BORBOLETA FLANGEADA C/ MECANISMO C+CABEÇOTE DN 350 N10</v>
          </cell>
          <cell r="C22457" t="str">
            <v>UN</v>
          </cell>
          <cell r="D22457">
            <v>19560.84</v>
          </cell>
        </row>
        <row r="22458">
          <cell r="A22458" t="str">
            <v>I7293</v>
          </cell>
          <cell r="B22458" t="str">
            <v>VÁLVULA BORBOLETA FLANGEADA C/ MECANISMO C+CABEÇOTE DN 350 N16</v>
          </cell>
          <cell r="C22458" t="str">
            <v>UN</v>
          </cell>
          <cell r="D22458">
            <v>21681.02</v>
          </cell>
        </row>
        <row r="22459">
          <cell r="A22459" t="str">
            <v>I7294</v>
          </cell>
          <cell r="B22459" t="str">
            <v>VÁLVULA BORBOLETA FLANGEADA C/ MECANISMO C+CABEÇOTE DN 400 N10</v>
          </cell>
          <cell r="C22459" t="str">
            <v>UN</v>
          </cell>
          <cell r="D22459">
            <v>23384.81</v>
          </cell>
        </row>
        <row r="22460">
          <cell r="A22460" t="str">
            <v>I7295</v>
          </cell>
          <cell r="B22460" t="str">
            <v>VÁLVULA BORBOLETA FLANGEADA C/ MECANISMO C+CABEÇOTE DN 400 N16</v>
          </cell>
          <cell r="C22460" t="str">
            <v>UN</v>
          </cell>
          <cell r="D22460">
            <v>27749.119999999999</v>
          </cell>
        </row>
        <row r="22461">
          <cell r="A22461" t="str">
            <v>I7296</v>
          </cell>
          <cell r="B22461" t="str">
            <v>VÁLVULA BORBOLETA FLANGEADA C/ MECANISMO C+CABEÇOTE DN 450 N10</v>
          </cell>
          <cell r="C22461" t="str">
            <v>UN</v>
          </cell>
          <cell r="D22461">
            <v>23852.42</v>
          </cell>
        </row>
        <row r="22462">
          <cell r="A22462" t="str">
            <v>I7297</v>
          </cell>
          <cell r="B22462" t="str">
            <v>VÁLVULA BORBOLETA FLANGEADA C/ MECANISMO C+CABEÇOTE DN 450 N16</v>
          </cell>
          <cell r="C22462" t="str">
            <v>UN</v>
          </cell>
          <cell r="D22462">
            <v>30420.06</v>
          </cell>
        </row>
        <row r="22463">
          <cell r="A22463" t="str">
            <v>I7298</v>
          </cell>
          <cell r="B22463" t="str">
            <v>VÁLVULA BORBOLETA FLANGEADA C/ MECANISMO C+CABEÇOTE DN 500 N10</v>
          </cell>
          <cell r="C22463" t="str">
            <v>UN</v>
          </cell>
          <cell r="D22463">
            <v>33136.54</v>
          </cell>
        </row>
        <row r="22464">
          <cell r="A22464" t="str">
            <v>I7299</v>
          </cell>
          <cell r="B22464" t="str">
            <v>VÁLVULA BORBOLETA FLANGEADA C/ MECANISMO C+CABEÇOTE DN 500 N16</v>
          </cell>
          <cell r="C22464" t="str">
            <v>UN</v>
          </cell>
          <cell r="D22464">
            <v>33498.730000000003</v>
          </cell>
        </row>
        <row r="22465">
          <cell r="A22465" t="str">
            <v>I7300</v>
          </cell>
          <cell r="B22465" t="str">
            <v>VÁLVULA BORBOLETA FLANGEADA C/ MECANISMO C+CABEÇOTE DN 600 N10</v>
          </cell>
          <cell r="C22465" t="str">
            <v>UN</v>
          </cell>
          <cell r="D22465">
            <v>38117.51</v>
          </cell>
        </row>
        <row r="22466">
          <cell r="A22466" t="str">
            <v>I7301</v>
          </cell>
          <cell r="B22466" t="str">
            <v>VÁLVULA BORBOLETA FLANGEADA C/ MECANISMO C+CABEÇOTE DN 600 N16</v>
          </cell>
          <cell r="C22466" t="str">
            <v>UN</v>
          </cell>
          <cell r="D22466">
            <v>38159.15</v>
          </cell>
        </row>
        <row r="22467">
          <cell r="A22467" t="str">
            <v>I7302</v>
          </cell>
          <cell r="B22467" t="str">
            <v>VÁLVULA BORBOLETA FLANGEADA C/ MECANISMO C+CABEÇOTE DN 700 N10</v>
          </cell>
          <cell r="C22467" t="str">
            <v>UN</v>
          </cell>
          <cell r="D22467">
            <v>52960.92</v>
          </cell>
        </row>
        <row r="22468">
          <cell r="A22468" t="str">
            <v>I7303</v>
          </cell>
          <cell r="B22468" t="str">
            <v>VÁLVULA BORBOLETA FLANGEADA C/ MECANISMO C+CABEÇOTE DN 700 N16</v>
          </cell>
          <cell r="C22468" t="str">
            <v>UN</v>
          </cell>
          <cell r="D22468">
            <v>58336.86</v>
          </cell>
        </row>
        <row r="22469">
          <cell r="A22469" t="str">
            <v>I7304</v>
          </cell>
          <cell r="B22469" t="str">
            <v>VÁLVULA BORBOLETA FLANGEADA C/ MECANISMO C+CABEÇOTE DN 75 N16</v>
          </cell>
          <cell r="C22469" t="str">
            <v>UN</v>
          </cell>
          <cell r="D22469">
            <v>12808.24</v>
          </cell>
        </row>
        <row r="22470">
          <cell r="A22470" t="str">
            <v>I7305</v>
          </cell>
          <cell r="B22470" t="str">
            <v>VÁLVULA BORBOLETA FLANGEADA C/ MECANISMO C+CABEÇOTE DN 750 N10</v>
          </cell>
          <cell r="C22470" t="str">
            <v>UN</v>
          </cell>
          <cell r="D22470">
            <v>63683.79</v>
          </cell>
        </row>
        <row r="22471">
          <cell r="A22471" t="str">
            <v>I7306</v>
          </cell>
          <cell r="B22471" t="str">
            <v>VÁLVULA BORBOLETA FLANGEADA C/ MECANISMO C+CABEÇOTE DN 750 N16</v>
          </cell>
          <cell r="C22471" t="str">
            <v>UN</v>
          </cell>
          <cell r="D22471">
            <v>59016.4</v>
          </cell>
        </row>
        <row r="22472">
          <cell r="A22472" t="str">
            <v>I7307</v>
          </cell>
          <cell r="B22472" t="str">
            <v>VÁLVULA BORBOLETA FLANGEADA C/ MECANISMO C+CABEÇOTE DN 800 N10</v>
          </cell>
          <cell r="C22472" t="str">
            <v>UN</v>
          </cell>
          <cell r="D22472">
            <v>59995.99</v>
          </cell>
        </row>
        <row r="22473">
          <cell r="A22473" t="str">
            <v>I7308</v>
          </cell>
          <cell r="B22473" t="str">
            <v>VÁLVULA BORBOLETA FLANGEADA C/ MECANISMO C+CABEÇOTE DN 800 N16</v>
          </cell>
          <cell r="C22473" t="str">
            <v>UN</v>
          </cell>
          <cell r="D22473">
            <v>60374.05</v>
          </cell>
        </row>
        <row r="22474">
          <cell r="A22474" t="str">
            <v>I7309</v>
          </cell>
          <cell r="B22474" t="str">
            <v>VÁLVULA BORBOLETA FLANGEADA C/ MECANISMO C+CABEÇOTE DN 900 N10</v>
          </cell>
          <cell r="C22474" t="str">
            <v>UN</v>
          </cell>
          <cell r="D22474">
            <v>65192.2</v>
          </cell>
        </row>
        <row r="22475">
          <cell r="A22475" t="str">
            <v>I7310</v>
          </cell>
          <cell r="B22475" t="str">
            <v>VÁLVULA BORBOLETA FLANGEADA C/ MECANISMO C+CABEÇOTE DN 900 N16</v>
          </cell>
          <cell r="C22475" t="str">
            <v>UN</v>
          </cell>
          <cell r="D22475">
            <v>64520.45</v>
          </cell>
        </row>
        <row r="22476">
          <cell r="A22476" t="str">
            <v>I8013</v>
          </cell>
          <cell r="B22476" t="str">
            <v>VÁLVULA BORBOLETA FLANGEADA C/ MECANISMO C+VOLANTE DN 1000 N10</v>
          </cell>
          <cell r="C22476" t="str">
            <v>UN</v>
          </cell>
          <cell r="D22476">
            <v>99243.38</v>
          </cell>
        </row>
        <row r="22477">
          <cell r="A22477" t="str">
            <v>I8014</v>
          </cell>
          <cell r="B22477" t="str">
            <v>VÁLVULA BORBOLETA FLANGEADA C/ MECANISMO C+VOLANTE DN 1200 N10</v>
          </cell>
          <cell r="C22477" t="str">
            <v>UN</v>
          </cell>
          <cell r="D22477">
            <v>129834.58</v>
          </cell>
        </row>
        <row r="22478">
          <cell r="A22478" t="str">
            <v>I8001</v>
          </cell>
          <cell r="B22478" t="str">
            <v>VÁLVULA BORBOLETA FLANGEADA C/ MECANISMO C+VOLANTE DN 200 N10</v>
          </cell>
          <cell r="C22478" t="str">
            <v>UN</v>
          </cell>
          <cell r="D22478">
            <v>14001.35</v>
          </cell>
        </row>
        <row r="22479">
          <cell r="A22479" t="str">
            <v>I8002</v>
          </cell>
          <cell r="B22479" t="str">
            <v>VÁLVULA BORBOLETA FLANGEADA C/ MECANISMO C+VOLANTE DN 250 N10</v>
          </cell>
          <cell r="C22479" t="str">
            <v>UN</v>
          </cell>
          <cell r="D22479">
            <v>14588.48</v>
          </cell>
        </row>
        <row r="22480">
          <cell r="A22480" t="str">
            <v>I8003</v>
          </cell>
          <cell r="B22480" t="str">
            <v>VÁLVULA BORBOLETA FLANGEADA C/ MECANISMO C+VOLANTE DN 300 N10</v>
          </cell>
          <cell r="C22480" t="str">
            <v>UN</v>
          </cell>
          <cell r="D22480">
            <v>16513.11</v>
          </cell>
        </row>
        <row r="22481">
          <cell r="A22481" t="str">
            <v>I8004</v>
          </cell>
          <cell r="B22481" t="str">
            <v>VÁLVULA BORBOLETA FLANGEADA C/ MECANISMO C+VOLANTE DN 350 N10</v>
          </cell>
          <cell r="C22481" t="str">
            <v>UN</v>
          </cell>
          <cell r="D22481">
            <v>19279</v>
          </cell>
        </row>
        <row r="22482">
          <cell r="A22482" t="str">
            <v>I8005</v>
          </cell>
          <cell r="B22482" t="str">
            <v>VÁLVULA BORBOLETA FLANGEADA C/ MECANISMO C+VOLANTE DN 400 N10</v>
          </cell>
          <cell r="C22482" t="str">
            <v>UN</v>
          </cell>
          <cell r="D22482">
            <v>22915.54</v>
          </cell>
        </row>
        <row r="22483">
          <cell r="A22483" t="str">
            <v>I8006</v>
          </cell>
          <cell r="B22483" t="str">
            <v>VÁLVULA BORBOLETA FLANGEADA C/ MECANISMO C+VOLANTE DN 450 N10</v>
          </cell>
          <cell r="C22483" t="str">
            <v>UN</v>
          </cell>
          <cell r="D22483">
            <v>23384.47</v>
          </cell>
        </row>
        <row r="22484">
          <cell r="A22484" t="str">
            <v>I8007</v>
          </cell>
          <cell r="B22484" t="str">
            <v>VÁLVULA BORBOLETA FLANGEADA C/ MECANISMO C+VOLANTE DN 500 N10</v>
          </cell>
          <cell r="C22484" t="str">
            <v>UN</v>
          </cell>
          <cell r="D22484">
            <v>32846.1</v>
          </cell>
        </row>
        <row r="22485">
          <cell r="A22485" t="str">
            <v>I8008</v>
          </cell>
          <cell r="B22485" t="str">
            <v>VÁLVULA BORBOLETA FLANGEADA C/ MECANISMO C+VOLANTE DN 600 N10</v>
          </cell>
          <cell r="C22485" t="str">
            <v>UN</v>
          </cell>
          <cell r="D22485">
            <v>38012.35</v>
          </cell>
        </row>
        <row r="22486">
          <cell r="A22486" t="str">
            <v>I8009</v>
          </cell>
          <cell r="B22486" t="str">
            <v>VÁLVULA BORBOLETA FLANGEADA C/ MECANISMO C+VOLANTE DN 700 N10</v>
          </cell>
          <cell r="C22486" t="str">
            <v>UN</v>
          </cell>
          <cell r="D22486">
            <v>53274.42</v>
          </cell>
        </row>
        <row r="22487">
          <cell r="A22487" t="str">
            <v>I8010</v>
          </cell>
          <cell r="B22487" t="str">
            <v>VÁLVULA BORBOLETA FLANGEADA C/ MECANISMO C+VOLANTE DN 750 N10</v>
          </cell>
          <cell r="C22487" t="str">
            <v>UN</v>
          </cell>
          <cell r="D22487">
            <v>58047.5</v>
          </cell>
        </row>
        <row r="22488">
          <cell r="A22488" t="str">
            <v>I8011</v>
          </cell>
          <cell r="B22488" t="str">
            <v>VÁLVULA BORBOLETA FLANGEADA C/ MECANISMO C+VOLANTE DN 800 N10</v>
          </cell>
          <cell r="C22488" t="str">
            <v>UN</v>
          </cell>
          <cell r="D22488">
            <v>62912.959999999999</v>
          </cell>
        </row>
        <row r="22489">
          <cell r="A22489" t="str">
            <v>I8012</v>
          </cell>
          <cell r="B22489" t="str">
            <v>VÁLVULA BORBOLETA FLANGEADA C/ MECANISMO C+VOLANTE DN 900 N10</v>
          </cell>
          <cell r="C22489" t="str">
            <v>UN</v>
          </cell>
          <cell r="D22489">
            <v>65176.84</v>
          </cell>
        </row>
        <row r="22490">
          <cell r="A22490" t="str">
            <v>I7311</v>
          </cell>
          <cell r="B22490" t="str">
            <v>VÁLVULA BORBOLETA FLANGEADA C/ MECANISMO K+CABEÇOTE DN 100 N16</v>
          </cell>
          <cell r="C22490" t="str">
            <v>UN</v>
          </cell>
          <cell r="D22490">
            <v>12416.28</v>
          </cell>
        </row>
        <row r="22491">
          <cell r="A22491" t="str">
            <v>I7312</v>
          </cell>
          <cell r="B22491" t="str">
            <v>VÁLVULA BORBOLETA FLANGEADA C/ MECANISMO K+CABEÇOTE DN 150 N16</v>
          </cell>
          <cell r="C22491" t="str">
            <v>UN</v>
          </cell>
          <cell r="D22491">
            <v>13164.58</v>
          </cell>
        </row>
        <row r="22492">
          <cell r="A22492" t="str">
            <v>I7313</v>
          </cell>
          <cell r="B22492" t="str">
            <v>VÁLVULA BORBOLETA FLANGEADA C/ MECANISMO K+CABEÇOTE DN 200 N10</v>
          </cell>
          <cell r="C22492" t="str">
            <v>UN</v>
          </cell>
          <cell r="D22492">
            <v>12915.23</v>
          </cell>
        </row>
        <row r="22493">
          <cell r="A22493" t="str">
            <v>I7314</v>
          </cell>
          <cell r="B22493" t="str">
            <v>VÁLVULA BORBOLETA FLANGEADA C/ MECANISMO K+CABEÇOTE DN 200 N16</v>
          </cell>
          <cell r="C22493" t="str">
            <v>UN</v>
          </cell>
          <cell r="D22493">
            <v>13239.25</v>
          </cell>
        </row>
        <row r="22494">
          <cell r="A22494" t="str">
            <v>I7315</v>
          </cell>
          <cell r="B22494" t="str">
            <v>VÁLVULA BORBOLETA FLANGEADA C/ MECANISMO K+CABEÇOTE DN 250 N10</v>
          </cell>
          <cell r="C22494" t="str">
            <v>UN</v>
          </cell>
          <cell r="D22494">
            <v>13951.77</v>
          </cell>
        </row>
        <row r="22495">
          <cell r="A22495" t="str">
            <v>I7316</v>
          </cell>
          <cell r="B22495" t="str">
            <v>VÁLVULA BORBOLETA FLANGEADA C/ MECANISMO K+CABEÇOTE DN 250 N16</v>
          </cell>
          <cell r="C22495" t="str">
            <v>UN</v>
          </cell>
          <cell r="D22495">
            <v>14292.83</v>
          </cell>
        </row>
        <row r="22496">
          <cell r="A22496" t="str">
            <v>I7317</v>
          </cell>
          <cell r="B22496" t="str">
            <v>VÁLVULA BORBOLETA FLANGEADA C/ MECANISMO K+CABEÇOTE DN 300 N10</v>
          </cell>
          <cell r="C22496" t="str">
            <v>UN</v>
          </cell>
          <cell r="D22496">
            <v>15254.01</v>
          </cell>
        </row>
        <row r="22497">
          <cell r="A22497" t="str">
            <v>I7318</v>
          </cell>
          <cell r="B22497" t="str">
            <v>VÁLVULA BORBOLETA FLANGEADA C/ MECANISMO K+CABEÇOTE DN 300 N16</v>
          </cell>
          <cell r="C22497" t="str">
            <v>UN</v>
          </cell>
          <cell r="D22497">
            <v>16947.23</v>
          </cell>
        </row>
        <row r="22498">
          <cell r="A22498" t="str">
            <v>I7319</v>
          </cell>
          <cell r="B22498" t="str">
            <v>VÁLVULA BORBOLETA FLANGEADA C/ MECANISMO K+CABEÇOTE DN 350 N10</v>
          </cell>
          <cell r="C22498" t="str">
            <v>UN</v>
          </cell>
          <cell r="D22498">
            <v>19938.79</v>
          </cell>
        </row>
        <row r="22499">
          <cell r="A22499" t="str">
            <v>I7320</v>
          </cell>
          <cell r="B22499" t="str">
            <v>VÁLVULA BORBOLETA FLANGEADA C/ MECANISMO K+CABEÇOTE DN 350 N16</v>
          </cell>
          <cell r="C22499" t="str">
            <v>UN</v>
          </cell>
          <cell r="D22499">
            <v>21968.3</v>
          </cell>
        </row>
        <row r="22500">
          <cell r="A22500" t="str">
            <v>I7321</v>
          </cell>
          <cell r="B22500" t="str">
            <v>VÁLVULA BORBOLETA FLANGEADA C/ MECANISMO K+CABEÇOTE DN 400 N10</v>
          </cell>
          <cell r="C22500" t="str">
            <v>UN</v>
          </cell>
          <cell r="D22500">
            <v>25452.21</v>
          </cell>
        </row>
        <row r="22501">
          <cell r="A22501" t="str">
            <v>I7322</v>
          </cell>
          <cell r="B22501" t="str">
            <v>VÁLVULA BORBOLETA FLANGEADA C/ MECANISMO K+CABEÇOTE DN 400 N16</v>
          </cell>
          <cell r="C22501" t="str">
            <v>UN</v>
          </cell>
          <cell r="D22501">
            <v>25375.759999999998</v>
          </cell>
        </row>
        <row r="22502">
          <cell r="A22502" t="str">
            <v>I7323</v>
          </cell>
          <cell r="B22502" t="str">
            <v>VÁLVULA BORBOLETA FLANGEADA C/ MECANISMO K+CABEÇOTE DN 450 N10</v>
          </cell>
          <cell r="C22502" t="str">
            <v>UN</v>
          </cell>
          <cell r="D22502">
            <v>27075.08</v>
          </cell>
        </row>
        <row r="22503">
          <cell r="A22503" t="str">
            <v>I7324</v>
          </cell>
          <cell r="B22503" t="str">
            <v>VÁLVULA BORBOLETA FLANGEADA C/ MECANISMO K+CABEÇOTE DN 450 N16</v>
          </cell>
          <cell r="C22503" t="str">
            <v>UN</v>
          </cell>
          <cell r="D22503">
            <v>25540.28</v>
          </cell>
        </row>
        <row r="22504">
          <cell r="A22504" t="str">
            <v>I7325</v>
          </cell>
          <cell r="B22504" t="str">
            <v>VÁLVULA BORBOLETA FLANGEADA C/ MECANISMO K+CABEÇOTE DN 500 N10</v>
          </cell>
          <cell r="C22504" t="str">
            <v>UN</v>
          </cell>
          <cell r="D22504">
            <v>31177.599999999999</v>
          </cell>
        </row>
        <row r="22505">
          <cell r="A22505" t="str">
            <v>I7326</v>
          </cell>
          <cell r="B22505" t="str">
            <v>VÁLVULA BORBOLETA FLANGEADA C/ MECANISMO K+CABEÇOTE DN 600 N10</v>
          </cell>
          <cell r="C22505" t="str">
            <v>UN</v>
          </cell>
          <cell r="D22505">
            <v>41803.11</v>
          </cell>
        </row>
        <row r="22506">
          <cell r="A22506" t="str">
            <v>I7327</v>
          </cell>
          <cell r="B22506" t="str">
            <v>VÁLVULA BORBOLETA FLANGEADA C/ MECANISMO K+CABEÇOTE DN 75 N16</v>
          </cell>
          <cell r="C22506" t="str">
            <v>UN</v>
          </cell>
          <cell r="D22506">
            <v>11875.57</v>
          </cell>
        </row>
        <row r="22507">
          <cell r="A22507" t="str">
            <v>I8016</v>
          </cell>
          <cell r="B22507" t="str">
            <v>VÁLVULA BORBOLETA FLANGEADA C/ MECANISMO K+VOLANTE DN 100 N16</v>
          </cell>
          <cell r="C22507" t="str">
            <v>UN</v>
          </cell>
          <cell r="D22507">
            <v>12267.46</v>
          </cell>
        </row>
        <row r="22508">
          <cell r="A22508" t="str">
            <v>I8017</v>
          </cell>
          <cell r="B22508" t="str">
            <v>VÁLVULA BORBOLETA FLANGEADA C/ MECANISMO K+VOLANTE DN 150 N16</v>
          </cell>
          <cell r="C22508" t="str">
            <v>UN</v>
          </cell>
          <cell r="D22508">
            <v>13132.76</v>
          </cell>
        </row>
        <row r="22509">
          <cell r="A22509" t="str">
            <v>I8018</v>
          </cell>
          <cell r="B22509" t="str">
            <v>VÁLVULA BORBOLETA FLANGEADA C/ MECANISMO K+VOLANTE DN 200 N16</v>
          </cell>
          <cell r="C22509" t="str">
            <v>UN</v>
          </cell>
          <cell r="D22509">
            <v>13127.51</v>
          </cell>
        </row>
        <row r="22510">
          <cell r="A22510" t="str">
            <v>I8019</v>
          </cell>
          <cell r="B22510" t="str">
            <v>VÁLVULA BORBOLETA FLANGEADA C/ MECANISMO K+VOLANTE DN 250 N16</v>
          </cell>
          <cell r="C22510" t="str">
            <v>UN</v>
          </cell>
          <cell r="D22510">
            <v>14522.41</v>
          </cell>
        </row>
        <row r="22511">
          <cell r="A22511" t="str">
            <v>I8020</v>
          </cell>
          <cell r="B22511" t="str">
            <v>VÁLVULA BORBOLETA FLANGEADA C/ MECANISMO K+VOLANTE DN 300 N16</v>
          </cell>
          <cell r="C22511" t="str">
            <v>UN</v>
          </cell>
          <cell r="D22511">
            <v>16951.11</v>
          </cell>
        </row>
        <row r="22512">
          <cell r="A22512" t="str">
            <v>I8021</v>
          </cell>
          <cell r="B22512" t="str">
            <v>VÁLVULA BORBOLETA FLANGEADA C/ MECANISMO K+VOLANTE DN 350 N16</v>
          </cell>
          <cell r="C22512" t="str">
            <v>UN</v>
          </cell>
          <cell r="D22512">
            <v>21903.29</v>
          </cell>
        </row>
        <row r="22513">
          <cell r="A22513" t="str">
            <v>I8022</v>
          </cell>
          <cell r="B22513" t="str">
            <v>VÁLVULA BORBOLETA FLANGEADA C/ MECANISMO K+VOLANTE DN 400 N16</v>
          </cell>
          <cell r="C22513" t="str">
            <v>UN</v>
          </cell>
          <cell r="D22513">
            <v>25314.09</v>
          </cell>
        </row>
        <row r="22514">
          <cell r="A22514" t="str">
            <v>I8023</v>
          </cell>
          <cell r="B22514" t="str">
            <v>VÁLVULA BORBOLETA FLANGEADA C/ MECANISMO K+VOLANTE DN 450 N16</v>
          </cell>
          <cell r="C22514" t="str">
            <v>UN</v>
          </cell>
          <cell r="D22514">
            <v>25529.5</v>
          </cell>
        </row>
        <row r="22515">
          <cell r="A22515" t="str">
            <v>I8015</v>
          </cell>
          <cell r="B22515" t="str">
            <v>VÁLVULA BORBOLETA FLANGEADA C/ MECANISMO K+VOLANTE DN 75 N16</v>
          </cell>
          <cell r="C22515" t="str">
            <v>UN</v>
          </cell>
          <cell r="D22515">
            <v>11751.12</v>
          </cell>
        </row>
        <row r="22516">
          <cell r="A22516" t="str">
            <v>I8715</v>
          </cell>
          <cell r="B22516" t="str">
            <v>VALVULA BORBOLETA FLANGEADA COM ACIONADOR ELETRICO F F  DN 200</v>
          </cell>
          <cell r="C22516" t="str">
            <v>UN</v>
          </cell>
          <cell r="D22516">
            <v>11330</v>
          </cell>
        </row>
        <row r="22517">
          <cell r="A22517" t="str">
            <v>I8716</v>
          </cell>
          <cell r="B22517" t="str">
            <v>VALVULA BORBOLETA FLANGEADA COM ACIONADOR ELETRICO F F  DN 250</v>
          </cell>
          <cell r="C22517" t="str">
            <v>UN</v>
          </cell>
          <cell r="D22517">
            <v>13310</v>
          </cell>
        </row>
        <row r="22518">
          <cell r="A22518" t="str">
            <v>I8717</v>
          </cell>
          <cell r="B22518" t="str">
            <v>VALVULA BORBOLETA FLANGEADA COM ACIONADOR ELETRICO FoFo DN 300</v>
          </cell>
          <cell r="C22518" t="str">
            <v>UN</v>
          </cell>
          <cell r="D22518">
            <v>14465</v>
          </cell>
        </row>
        <row r="22519">
          <cell r="A22519" t="str">
            <v>I8718</v>
          </cell>
          <cell r="B22519" t="str">
            <v>VÁLVULA BORBOLETA FLANGEADA COM ACIONADOR ELÉTRICO FoFo DN 350</v>
          </cell>
          <cell r="C22519" t="str">
            <v>UN</v>
          </cell>
          <cell r="D22519">
            <v>18150</v>
          </cell>
        </row>
        <row r="22520">
          <cell r="A22520" t="str">
            <v>I8719</v>
          </cell>
          <cell r="B22520" t="str">
            <v>VÁLVULA BORBOLETA FLANGEADA COM ACIONADOR ELÉTRICO FoFo DN 400</v>
          </cell>
          <cell r="C22520" t="str">
            <v>UN</v>
          </cell>
          <cell r="D22520">
            <v>17543.59</v>
          </cell>
        </row>
        <row r="22521">
          <cell r="A22521" t="str">
            <v>I8704</v>
          </cell>
          <cell r="B22521" t="str">
            <v>VALVULA BORBOLETA FLANGEADA DN 200</v>
          </cell>
          <cell r="C22521" t="str">
            <v>UN</v>
          </cell>
          <cell r="D22521">
            <v>3987.42</v>
          </cell>
        </row>
        <row r="22522">
          <cell r="A22522" t="str">
            <v>I8705</v>
          </cell>
          <cell r="B22522" t="str">
            <v>VALVULA BORBOLETA FLANGEADA DN 250</v>
          </cell>
          <cell r="C22522" t="str">
            <v>UN</v>
          </cell>
          <cell r="D22522">
            <v>4787.2</v>
          </cell>
        </row>
        <row r="22523">
          <cell r="A22523" t="str">
            <v>I8706</v>
          </cell>
          <cell r="B22523" t="str">
            <v>VALVULA BORBOLETA FLANGEADA DN 300</v>
          </cell>
          <cell r="C22523" t="str">
            <v>UN</v>
          </cell>
          <cell r="D22523">
            <v>6860.7</v>
          </cell>
        </row>
        <row r="22524">
          <cell r="A22524" t="str">
            <v>I8707</v>
          </cell>
          <cell r="B22524" t="str">
            <v>VALVULA BORBOLETA FLANGEADA DN 350</v>
          </cell>
          <cell r="C22524" t="str">
            <v>UN</v>
          </cell>
          <cell r="D22524">
            <v>7920</v>
          </cell>
        </row>
        <row r="22525">
          <cell r="A22525" t="str">
            <v>I8708</v>
          </cell>
          <cell r="B22525" t="str">
            <v>VALVULA BORBOLETA FLANGEADA DN 400</v>
          </cell>
          <cell r="C22525" t="str">
            <v>UN</v>
          </cell>
          <cell r="D22525">
            <v>12835</v>
          </cell>
        </row>
        <row r="22526">
          <cell r="A22526" t="str">
            <v>I8709</v>
          </cell>
          <cell r="B22526" t="str">
            <v>VALVULA BORBOLETA FLANGEADA DN 500</v>
          </cell>
          <cell r="C22526" t="str">
            <v>UN</v>
          </cell>
          <cell r="D22526">
            <v>12743.03</v>
          </cell>
        </row>
        <row r="22527">
          <cell r="A22527" t="str">
            <v>I8710</v>
          </cell>
          <cell r="B22527" t="str">
            <v>VALVULA BORBOLETA FLANGEADA DN 600</v>
          </cell>
          <cell r="C22527" t="str">
            <v>UN</v>
          </cell>
          <cell r="D22527">
            <v>15402.44</v>
          </cell>
        </row>
        <row r="22528">
          <cell r="A22528" t="str">
            <v>I8731</v>
          </cell>
          <cell r="B22528" t="str">
            <v>VÁLVULA BORBOLETA FLANGEADA, BI-EXCÊNTRICA, EM CORPO DE FERRO NODULAR, ACIONAMENTO MANUAL POR REDUTOR DN 700 PN10</v>
          </cell>
          <cell r="C22528" t="str">
            <v>UN</v>
          </cell>
          <cell r="D22528">
            <v>68187.740000000005</v>
          </cell>
        </row>
        <row r="22529">
          <cell r="A22529" t="str">
            <v>I8724</v>
          </cell>
          <cell r="B22529" t="str">
            <v>VÁLVULA BORBOLETA WAFER C/ ALAVANCA DN 100MM</v>
          </cell>
          <cell r="C22529" t="str">
            <v>UN</v>
          </cell>
          <cell r="D22529">
            <v>245.56</v>
          </cell>
        </row>
        <row r="22530">
          <cell r="A22530" t="str">
            <v>I8725</v>
          </cell>
          <cell r="B22530" t="str">
            <v>VÁLVULA BORBOLETA WAFER C/ ALAVANCA DN 150MM</v>
          </cell>
          <cell r="C22530" t="str">
            <v>UN</v>
          </cell>
          <cell r="D22530">
            <v>299.51</v>
          </cell>
        </row>
        <row r="22531">
          <cell r="A22531" t="str">
            <v>I8726</v>
          </cell>
          <cell r="B22531" t="str">
            <v>VÁLVULA BORBOLETA WAFER C/ ALAVANCA DN 200MM</v>
          </cell>
          <cell r="C22531" t="str">
            <v>UN</v>
          </cell>
          <cell r="D22531">
            <v>507.71</v>
          </cell>
        </row>
        <row r="22532">
          <cell r="A22532" t="str">
            <v>I8720</v>
          </cell>
          <cell r="B22532" t="str">
            <v>VÁLVULA BORBOLETA WAFER DN 100</v>
          </cell>
          <cell r="C22532" t="str">
            <v>UN</v>
          </cell>
          <cell r="D22532">
            <v>325.77999999999997</v>
          </cell>
        </row>
        <row r="22533">
          <cell r="A22533" t="str">
            <v>I8721</v>
          </cell>
          <cell r="B22533" t="str">
            <v>VÁLVULA BORBOLETA WAFER DN 150</v>
          </cell>
          <cell r="C22533" t="str">
            <v>UN</v>
          </cell>
          <cell r="D22533">
            <v>378.66</v>
          </cell>
        </row>
        <row r="22534">
          <cell r="A22534" t="str">
            <v>I8722</v>
          </cell>
          <cell r="B22534" t="str">
            <v>VÁLVULA BORBOLETA WAFER DN 200</v>
          </cell>
          <cell r="C22534" t="str">
            <v>UN</v>
          </cell>
          <cell r="D22534">
            <v>410.89</v>
          </cell>
        </row>
        <row r="22535">
          <cell r="A22535" t="str">
            <v>I8723</v>
          </cell>
          <cell r="B22535" t="str">
            <v>VÁLVULA BORBOLETA WAFER DN 250</v>
          </cell>
          <cell r="C22535" t="str">
            <v>UN</v>
          </cell>
          <cell r="D22535">
            <v>570.29999999999995</v>
          </cell>
        </row>
        <row r="22536">
          <cell r="A22536" t="str">
            <v>I8728</v>
          </cell>
          <cell r="B22536" t="str">
            <v>VÁLVULA BORBOLETA WAFER, BI-EXCÊNTRICA, EM CORPO DE FERRO NODULAR ACIONAMENTO MANUAL POR REDUTOR DN 400 PN10</v>
          </cell>
          <cell r="C22536" t="str">
            <v>UN</v>
          </cell>
          <cell r="D22536">
            <v>21706.49</v>
          </cell>
        </row>
        <row r="22537">
          <cell r="A22537" t="str">
            <v>I8729</v>
          </cell>
          <cell r="B22537" t="str">
            <v>VÁLVULA BORBOLETA WAFER, BI-EXCÊNTRICA, EM CORPO DE FERRO NODULAR ACIONAMENTO MANUAL POR REDUTOR DN 500 PN10</v>
          </cell>
          <cell r="C22537" t="str">
            <v>UN</v>
          </cell>
          <cell r="D22537">
            <v>30364.95</v>
          </cell>
        </row>
        <row r="22538">
          <cell r="A22538" t="str">
            <v>I8730</v>
          </cell>
          <cell r="B22538" t="str">
            <v>VÁLVULA BORBOLETA WAFER, BI-EXCÊNTRICA, EM CORPO DE FERRO NODULAR ACIONAMENTO MANUAL POR REDUTOR DN 600 PN1O</v>
          </cell>
          <cell r="C22538" t="str">
            <v>UN</v>
          </cell>
          <cell r="D22538">
            <v>39761.449999999997</v>
          </cell>
        </row>
        <row r="22539">
          <cell r="A22539" t="str">
            <v>I8727</v>
          </cell>
          <cell r="B22539" t="str">
            <v>VÁLVULA BORBOLETA WAFER, DUPLO EXCÊNTRICO, EM CORPO DE FERRO NODULAR, ACIONAMENTO POR ATUADOR ELÉTRICO/MECÂNICO DN 500 PN10</v>
          </cell>
          <cell r="C22539" t="str">
            <v>UN</v>
          </cell>
          <cell r="D22539">
            <v>45633.03</v>
          </cell>
        </row>
        <row r="22540">
          <cell r="A22540" t="str">
            <v>I8732</v>
          </cell>
          <cell r="B22540" t="str">
            <v>VÁLVULA CONTROLADORA DE NÍVEL E DE VAZÃO DE RESERVATÓRIO DN 75</v>
          </cell>
          <cell r="C22540" t="str">
            <v>UN</v>
          </cell>
          <cell r="D22540">
            <v>3877.7</v>
          </cell>
        </row>
        <row r="22541">
          <cell r="A22541" t="str">
            <v>I8734</v>
          </cell>
          <cell r="B22541" t="str">
            <v>VÁLVULA CONTROLADORA DE NÍVEL MÁXIMO DN 100</v>
          </cell>
          <cell r="C22541" t="str">
            <v>UN</v>
          </cell>
          <cell r="D22541">
            <v>2249.5</v>
          </cell>
        </row>
        <row r="22542">
          <cell r="A22542" t="str">
            <v>I8735</v>
          </cell>
          <cell r="B22542" t="str">
            <v>VÁLVULA CONTROLADORA DE NÍVEL MÁXIMO DN 150</v>
          </cell>
          <cell r="C22542" t="str">
            <v>UN</v>
          </cell>
          <cell r="D22542">
            <v>3621.2</v>
          </cell>
        </row>
        <row r="22543">
          <cell r="A22543" t="str">
            <v>I8736</v>
          </cell>
          <cell r="B22543" t="str">
            <v>VÁLVULA CONTROLADORA DE NÍVEL MÁXIMO DN 200</v>
          </cell>
          <cell r="C22543" t="str">
            <v>UN</v>
          </cell>
          <cell r="D22543">
            <v>6880.5</v>
          </cell>
        </row>
        <row r="22544">
          <cell r="A22544" t="str">
            <v>I8737</v>
          </cell>
          <cell r="B22544" t="str">
            <v>VÁLVULA CONTROLADORA DE NÍVEL MÁXIMO DN 250</v>
          </cell>
          <cell r="C22544" t="str">
            <v>UN</v>
          </cell>
          <cell r="D22544">
            <v>10775.6</v>
          </cell>
        </row>
        <row r="22545">
          <cell r="A22545" t="str">
            <v>I8738</v>
          </cell>
          <cell r="B22545" t="str">
            <v>VÁLVULA CONTROLADORA DE NÍVEL MÁXIMO DN 300</v>
          </cell>
          <cell r="C22545" t="str">
            <v>UN</v>
          </cell>
          <cell r="D22545">
            <v>16362.5</v>
          </cell>
        </row>
        <row r="22546">
          <cell r="A22546" t="str">
            <v>I8739</v>
          </cell>
          <cell r="B22546" t="str">
            <v>VÁLVULA CONTROLADORA DE NÍVEL MÁXIMO DN 350</v>
          </cell>
          <cell r="C22546" t="str">
            <v>UN</v>
          </cell>
          <cell r="D22546">
            <v>21890</v>
          </cell>
        </row>
        <row r="22547">
          <cell r="A22547" t="str">
            <v>I8733</v>
          </cell>
          <cell r="B22547" t="str">
            <v>VÁLVULA CONTROLADORA DE NÍVEL MÁXIMO DN 75</v>
          </cell>
          <cell r="C22547" t="str">
            <v>UN</v>
          </cell>
          <cell r="D22547">
            <v>1460.8</v>
          </cell>
        </row>
        <row r="22548">
          <cell r="A22548" t="str">
            <v>I5759</v>
          </cell>
          <cell r="B22548" t="str">
            <v>VALVULA CONTROLADORA NÍVEL MÁX. C/ FLUTUADOR DN 200</v>
          </cell>
          <cell r="C22548" t="str">
            <v>UN</v>
          </cell>
          <cell r="D22548">
            <v>5660.82</v>
          </cell>
        </row>
        <row r="22549">
          <cell r="A22549" t="str">
            <v>I5760</v>
          </cell>
          <cell r="B22549" t="str">
            <v>VALVULA CONTROLADORA NÍVEL MÁX. C/ FLUTUADOR DN 250</v>
          </cell>
          <cell r="C22549" t="str">
            <v>UN</v>
          </cell>
          <cell r="D22549">
            <v>11329.01</v>
          </cell>
        </row>
        <row r="22550">
          <cell r="A22550" t="str">
            <v>I5761</v>
          </cell>
          <cell r="B22550" t="str">
            <v>VALVULA CONTROLADORA NÍVEL MÁX. C/ FLUTUADOR DN 300</v>
          </cell>
          <cell r="C22550" t="str">
            <v>UN</v>
          </cell>
          <cell r="D22550">
            <v>17114.12</v>
          </cell>
        </row>
        <row r="22551">
          <cell r="A22551" t="str">
            <v>I5738</v>
          </cell>
          <cell r="B22551" t="str">
            <v>VALVULA DE ALÍVIO DN 2" COMPLETA</v>
          </cell>
          <cell r="C22551" t="str">
            <v>UN</v>
          </cell>
          <cell r="D22551">
            <v>1411.52</v>
          </cell>
        </row>
        <row r="22552">
          <cell r="A22552" t="str">
            <v>I5739</v>
          </cell>
          <cell r="B22552" t="str">
            <v>VALVULA DE ALÍVIO DN 3" COMPLETA</v>
          </cell>
          <cell r="C22552" t="str">
            <v>UN</v>
          </cell>
          <cell r="D22552">
            <v>1802.32</v>
          </cell>
        </row>
        <row r="22553">
          <cell r="A22553" t="str">
            <v>I8740</v>
          </cell>
          <cell r="B22553" t="str">
            <v>VÁLVULA DE ALTITUDE CONTROLADORA DE NÍVEL DN  50</v>
          </cell>
          <cell r="C22553" t="str">
            <v>UN</v>
          </cell>
          <cell r="D22553">
            <v>3685.29</v>
          </cell>
        </row>
        <row r="22554">
          <cell r="A22554" t="str">
            <v>I8741</v>
          </cell>
          <cell r="B22554" t="str">
            <v>VÁLVULA DE ALTITUDE CONTROLADORA DE NÍVEL DN  75</v>
          </cell>
          <cell r="C22554" t="str">
            <v>UN</v>
          </cell>
          <cell r="D22554">
            <v>2246.6</v>
          </cell>
        </row>
        <row r="22555">
          <cell r="A22555" t="str">
            <v>I8742</v>
          </cell>
          <cell r="B22555" t="str">
            <v>VÁLVULA DE ALTITUDE CONTROLADORA DE NÍVEL DN 100</v>
          </cell>
          <cell r="C22555" t="str">
            <v>UN</v>
          </cell>
          <cell r="D22555">
            <v>3175.35</v>
          </cell>
        </row>
        <row r="22556">
          <cell r="A22556" t="str">
            <v>I6386</v>
          </cell>
          <cell r="B22556" t="str">
            <v>VÁLVULA DE CONTROLE, LIMITADORA DE PRESSÃO, FLANGEADA EM AÇO CARBONO, DN 6", PN 16"</v>
          </cell>
          <cell r="C22556" t="str">
            <v>UN</v>
          </cell>
          <cell r="D22556">
            <v>7987.21</v>
          </cell>
        </row>
        <row r="22557">
          <cell r="A22557" t="str">
            <v>I2469</v>
          </cell>
          <cell r="B22557" t="str">
            <v>VÁLVULA DE DERIVAÇÃO DE 1"</v>
          </cell>
          <cell r="C22557" t="str">
            <v>UN</v>
          </cell>
          <cell r="D22557">
            <v>330.6</v>
          </cell>
        </row>
        <row r="22558">
          <cell r="A22558" t="str">
            <v>I2266</v>
          </cell>
          <cell r="B22558" t="str">
            <v>VÁLVULA DE DESCARGA COM REGISTRO 1 1/2"</v>
          </cell>
          <cell r="C22558" t="str">
            <v>UN</v>
          </cell>
          <cell r="D22558">
            <v>189.9</v>
          </cell>
        </row>
        <row r="22559">
          <cell r="A22559" t="str">
            <v>I2267</v>
          </cell>
          <cell r="B22559" t="str">
            <v>VÁLVULA DE DESCARGA COMUM 1 1/2"</v>
          </cell>
          <cell r="C22559" t="str">
            <v>UN</v>
          </cell>
          <cell r="D22559">
            <v>99.6</v>
          </cell>
        </row>
        <row r="22560">
          <cell r="A22560" t="str">
            <v>I2268</v>
          </cell>
          <cell r="B22560" t="str">
            <v>VÁLVULA DE DESCARGA DE PVC S/REG. 1 1/2"</v>
          </cell>
          <cell r="C22560" t="str">
            <v>UN</v>
          </cell>
          <cell r="D22560">
            <v>99.6</v>
          </cell>
        </row>
        <row r="22561">
          <cell r="A22561" t="str">
            <v>I2269</v>
          </cell>
          <cell r="B22561" t="str">
            <v>VÁLVULA DE FLUXO EM AÇO GALV.  (2 1/2")</v>
          </cell>
          <cell r="C22561" t="str">
            <v>UN</v>
          </cell>
          <cell r="D22561">
            <v>562.89</v>
          </cell>
        </row>
        <row r="22562">
          <cell r="A22562" t="str">
            <v>I8771</v>
          </cell>
          <cell r="B22562" t="str">
            <v>VÁLVULA DE LINHA  3/4"</v>
          </cell>
          <cell r="C22562" t="str">
            <v>UN</v>
          </cell>
          <cell r="D22562">
            <v>1336.4</v>
          </cell>
        </row>
        <row r="22563">
          <cell r="A22563" t="str">
            <v>I2270</v>
          </cell>
          <cell r="B22563" t="str">
            <v>VÁLVULA DE METAL 1 1/2"</v>
          </cell>
          <cell r="C22563" t="str">
            <v>UN</v>
          </cell>
          <cell r="D22563">
            <v>31.7</v>
          </cell>
        </row>
        <row r="22564">
          <cell r="A22564" t="str">
            <v>I2271</v>
          </cell>
          <cell r="B22564" t="str">
            <v>VÁLVULA DE METAL 1 1/4"</v>
          </cell>
          <cell r="C22564" t="str">
            <v>UN</v>
          </cell>
          <cell r="D22564">
            <v>28.73</v>
          </cell>
        </row>
        <row r="22565">
          <cell r="A22565" t="str">
            <v>I2272</v>
          </cell>
          <cell r="B22565" t="str">
            <v>VÁLVULA DE METAL 1"</v>
          </cell>
          <cell r="C22565" t="str">
            <v>UN</v>
          </cell>
          <cell r="D22565">
            <v>13.05</v>
          </cell>
        </row>
        <row r="22566">
          <cell r="A22566" t="str">
            <v>I5620</v>
          </cell>
          <cell r="B22566" t="str">
            <v>VALVULA DE PE C/ CRIVO COM FLANGE DN 100 PN16</v>
          </cell>
          <cell r="C22566" t="str">
            <v>UN</v>
          </cell>
          <cell r="D22566">
            <v>638.75</v>
          </cell>
        </row>
        <row r="22567">
          <cell r="A22567" t="str">
            <v>I5621</v>
          </cell>
          <cell r="B22567" t="str">
            <v>VALVULA DE PE C/ CRIVO COM FLANGE DN 150 PN16</v>
          </cell>
          <cell r="C22567" t="str">
            <v>UN</v>
          </cell>
          <cell r="D22567">
            <v>744.2</v>
          </cell>
        </row>
        <row r="22568">
          <cell r="A22568" t="str">
            <v>I5611</v>
          </cell>
          <cell r="B22568" t="str">
            <v>VALVULA DE PE C/ CRIVO COM FLANGE DN 200 PN10</v>
          </cell>
          <cell r="C22568" t="str">
            <v>UN</v>
          </cell>
          <cell r="D22568">
            <v>983.47</v>
          </cell>
        </row>
        <row r="22569">
          <cell r="A22569" t="str">
            <v>I5622</v>
          </cell>
          <cell r="B22569" t="str">
            <v>VALVULA DE PE C/ CRIVO COM FLANGE DN 200 PN16</v>
          </cell>
          <cell r="C22569" t="str">
            <v>UN</v>
          </cell>
          <cell r="D22569">
            <v>1081.8</v>
          </cell>
        </row>
        <row r="22570">
          <cell r="A22570" t="str">
            <v>I5612</v>
          </cell>
          <cell r="B22570" t="str">
            <v>VALVULA DE PE C/ CRIVO COM FLANGE DN 250 PN10</v>
          </cell>
          <cell r="C22570" t="str">
            <v>UN</v>
          </cell>
          <cell r="D22570">
            <v>1670.85</v>
          </cell>
        </row>
        <row r="22571">
          <cell r="A22571" t="str">
            <v>I5623</v>
          </cell>
          <cell r="B22571" t="str">
            <v>VALVULA DE PE C/ CRIVO COM FLANGE DN 250 PN16</v>
          </cell>
          <cell r="C22571" t="str">
            <v>UN</v>
          </cell>
          <cell r="D22571">
            <v>1837.95</v>
          </cell>
        </row>
        <row r="22572">
          <cell r="A22572" t="str">
            <v>I5613</v>
          </cell>
          <cell r="B22572" t="str">
            <v>VALVULA DE PE C/ CRIVO COM FLANGE DN 300 PN10</v>
          </cell>
          <cell r="C22572" t="str">
            <v>UN</v>
          </cell>
          <cell r="D22572">
            <v>2198.08</v>
          </cell>
        </row>
        <row r="22573">
          <cell r="A22573" t="str">
            <v>I5624</v>
          </cell>
          <cell r="B22573" t="str">
            <v>VALVULA DE PE C/ CRIVO COM FLANGE DN 300 PN16</v>
          </cell>
          <cell r="C22573" t="str">
            <v>UN</v>
          </cell>
          <cell r="D22573">
            <v>2417.87</v>
          </cell>
        </row>
        <row r="22574">
          <cell r="A22574" t="str">
            <v>I5614</v>
          </cell>
          <cell r="B22574" t="str">
            <v>VALVULA DE PE C/ CRIVO COM FLANGE DN 350 PN10</v>
          </cell>
          <cell r="C22574" t="str">
            <v>UN</v>
          </cell>
          <cell r="D22574">
            <v>7289.91</v>
          </cell>
        </row>
        <row r="22575">
          <cell r="A22575" t="str">
            <v>I5625</v>
          </cell>
          <cell r="B22575" t="str">
            <v>VALVULA DE PE C/ CRIVO COM FLANGE DN 350 PN16</v>
          </cell>
          <cell r="C22575" t="str">
            <v>UN</v>
          </cell>
          <cell r="D22575">
            <v>8018.8</v>
          </cell>
        </row>
        <row r="22576">
          <cell r="A22576" t="str">
            <v>I5615</v>
          </cell>
          <cell r="B22576" t="str">
            <v>VALVULA DE PE C/ CRIVO COM FLANGE DN 400 PN10</v>
          </cell>
          <cell r="C22576" t="str">
            <v>UN</v>
          </cell>
          <cell r="D22576">
            <v>7362.91</v>
          </cell>
        </row>
        <row r="22577">
          <cell r="A22577" t="str">
            <v>I5626</v>
          </cell>
          <cell r="B22577" t="str">
            <v>VALVULA DE PE C/ CRIVO COM FLANGE DN 400 PN16</v>
          </cell>
          <cell r="C22577" t="str">
            <v>UN</v>
          </cell>
          <cell r="D22577">
            <v>8099.2</v>
          </cell>
        </row>
        <row r="22578">
          <cell r="A22578" t="str">
            <v>I5616</v>
          </cell>
          <cell r="B22578" t="str">
            <v>VALVULA DE PE C/ CRIVO COM FLANGE DN 450 PN10</v>
          </cell>
          <cell r="C22578" t="str">
            <v>UN</v>
          </cell>
          <cell r="D22578">
            <v>10430.73</v>
          </cell>
        </row>
        <row r="22579">
          <cell r="A22579" t="str">
            <v>I5627</v>
          </cell>
          <cell r="B22579" t="str">
            <v>VALVULA DE PE C/ CRIVO COM FLANGE DN 450 PN16</v>
          </cell>
          <cell r="C22579" t="str">
            <v>UN</v>
          </cell>
          <cell r="D22579">
            <v>11497.33</v>
          </cell>
        </row>
        <row r="22580">
          <cell r="A22580" t="str">
            <v>I5617</v>
          </cell>
          <cell r="B22580" t="str">
            <v>VALVULA DE PE C/ CRIVO COM FLANGE DN 500 PN10</v>
          </cell>
          <cell r="C22580" t="str">
            <v>UN</v>
          </cell>
          <cell r="D22580">
            <v>10624.61</v>
          </cell>
        </row>
        <row r="22581">
          <cell r="A22581" t="str">
            <v>I5628</v>
          </cell>
          <cell r="B22581" t="str">
            <v>VALVULA DE PE C/ CRIVO COM FLANGE DN 500 PN16</v>
          </cell>
          <cell r="C22581" t="str">
            <v>UN</v>
          </cell>
          <cell r="D22581">
            <v>11722.52</v>
          </cell>
        </row>
        <row r="22582">
          <cell r="A22582" t="str">
            <v>I5618</v>
          </cell>
          <cell r="B22582" t="str">
            <v>VALVULA DE PE C/ CRIVO COM FLANGE DN 600 PN10</v>
          </cell>
          <cell r="C22582" t="str">
            <v>UN</v>
          </cell>
          <cell r="D22582">
            <v>13885.61</v>
          </cell>
        </row>
        <row r="22583">
          <cell r="A22583" t="str">
            <v>I5629</v>
          </cell>
          <cell r="B22583" t="str">
            <v>VALVULA DE PE C/ CRIVO COM FLANGE DN 600 PN16</v>
          </cell>
          <cell r="C22583" t="str">
            <v>UN</v>
          </cell>
          <cell r="D22583">
            <v>15325.89</v>
          </cell>
        </row>
        <row r="22584">
          <cell r="A22584" t="str">
            <v>I5619</v>
          </cell>
          <cell r="B22584" t="str">
            <v>VALVULA DE PE C/ CRIVO COM FLANGE DN 75 PN16</v>
          </cell>
          <cell r="C22584" t="str">
            <v>UN</v>
          </cell>
          <cell r="D22584">
            <v>539.79999999999995</v>
          </cell>
        </row>
        <row r="22585">
          <cell r="A22585" t="str">
            <v>I5639</v>
          </cell>
          <cell r="B22585" t="str">
            <v>VALVULA DE PE C/CRIVO PORT. DUPLA FLANGE DN 100 PN16</v>
          </cell>
          <cell r="C22585" t="str">
            <v>UN</v>
          </cell>
          <cell r="D22585">
            <v>811.11</v>
          </cell>
        </row>
        <row r="22586">
          <cell r="A22586" t="str">
            <v>I5640</v>
          </cell>
          <cell r="B22586" t="str">
            <v>VALVULA DE PE C/CRIVO PORT. DUPLA FLANGE DN 150 PN16</v>
          </cell>
          <cell r="C22586" t="str">
            <v>UN</v>
          </cell>
          <cell r="D22586">
            <v>948.34</v>
          </cell>
        </row>
        <row r="22587">
          <cell r="A22587" t="str">
            <v>I5630</v>
          </cell>
          <cell r="B22587" t="str">
            <v>VALVULA DE PE C/CRIVO PORT. DUPLA FLANGE DN 200 PN10</v>
          </cell>
          <cell r="C22587" t="str">
            <v>UN</v>
          </cell>
          <cell r="D22587">
            <v>1255.58</v>
          </cell>
        </row>
        <row r="22588">
          <cell r="A22588" t="str">
            <v>I5641</v>
          </cell>
          <cell r="B22588" t="str">
            <v>VALVULA DE PE C/CRIVO PORT. DUPLA FLANGE DN 200 PN16</v>
          </cell>
          <cell r="C22588" t="str">
            <v>UN</v>
          </cell>
          <cell r="D22588">
            <v>1381.14</v>
          </cell>
        </row>
        <row r="22589">
          <cell r="A22589" t="str">
            <v>I5631</v>
          </cell>
          <cell r="B22589" t="str">
            <v>VALVULA DE PE C/CRIVO PORT. DUPLA FLANGE DN 250 PN10</v>
          </cell>
          <cell r="C22589" t="str">
            <v>UN</v>
          </cell>
          <cell r="D22589">
            <v>2128.1</v>
          </cell>
        </row>
        <row r="22590">
          <cell r="A22590" t="str">
            <v>I5642</v>
          </cell>
          <cell r="B22590" t="str">
            <v>VALVULA DE PE C/CRIVO PORT. DUPLA FLANGE DN 250 PN16</v>
          </cell>
          <cell r="C22590" t="str">
            <v>UN</v>
          </cell>
          <cell r="D22590">
            <v>2340.92</v>
          </cell>
        </row>
        <row r="22591">
          <cell r="A22591" t="str">
            <v>I5632</v>
          </cell>
          <cell r="B22591" t="str">
            <v>VALVULA DE PE C/CRIVO PORT. DUPLA FLANGE DN 300 PN10</v>
          </cell>
          <cell r="C22591" t="str">
            <v>UN</v>
          </cell>
          <cell r="D22591">
            <v>27728.61</v>
          </cell>
        </row>
        <row r="22592">
          <cell r="A22592" t="str">
            <v>I5643</v>
          </cell>
          <cell r="B22592" t="str">
            <v>VALVULA DE PE C/CRIVO PORT. DUPLA FLANGE DN 300 PN16</v>
          </cell>
          <cell r="C22592" t="str">
            <v>UN</v>
          </cell>
          <cell r="D22592">
            <v>3040.07</v>
          </cell>
        </row>
        <row r="22593">
          <cell r="A22593" t="str">
            <v>I5633</v>
          </cell>
          <cell r="B22593" t="str">
            <v>VALVULA DE PE C/CRIVO PORT. DUPLA FLANGE DN 350 PN10</v>
          </cell>
          <cell r="C22593" t="str">
            <v>UN</v>
          </cell>
          <cell r="D22593">
            <v>6094.28</v>
          </cell>
        </row>
        <row r="22594">
          <cell r="A22594" t="str">
            <v>I5644</v>
          </cell>
          <cell r="B22594" t="str">
            <v>VALVULA DE PE C/CRIVO PORT. DUPLA FLANGE DN 350 PN16</v>
          </cell>
          <cell r="C22594" t="str">
            <v>UN</v>
          </cell>
          <cell r="D22594">
            <v>6703.71</v>
          </cell>
        </row>
        <row r="22595">
          <cell r="A22595" t="str">
            <v>I5634</v>
          </cell>
          <cell r="B22595" t="str">
            <v>VALVULA DE PE C/CRIVO PORT. DUPLA FLANGE DN 400 PN10</v>
          </cell>
          <cell r="C22595" t="str">
            <v>UN</v>
          </cell>
          <cell r="D22595">
            <v>6229.43</v>
          </cell>
        </row>
        <row r="22596">
          <cell r="A22596" t="str">
            <v>I5645</v>
          </cell>
          <cell r="B22596" t="str">
            <v>VALVULA DE PE C/CRIVO PORT. DUPLA FLANGE DN 400 PN16</v>
          </cell>
          <cell r="C22596" t="str">
            <v>UN</v>
          </cell>
          <cell r="D22596">
            <v>6852.37</v>
          </cell>
        </row>
        <row r="22597">
          <cell r="A22597" t="str">
            <v>I5635</v>
          </cell>
          <cell r="B22597" t="str">
            <v>VALVULA DE PE C/CRIVO PORT. DUPLA FLANGE DN 450 PN10</v>
          </cell>
          <cell r="C22597" t="str">
            <v>UN</v>
          </cell>
          <cell r="D22597">
            <v>6503.02</v>
          </cell>
        </row>
        <row r="22598">
          <cell r="A22598" t="str">
            <v>I5646</v>
          </cell>
          <cell r="B22598" t="str">
            <v>VALVULA DE PE C/CRIVO PORT. DUPLA FLANGE DN 450 PN16</v>
          </cell>
          <cell r="C22598" t="str">
            <v>UN</v>
          </cell>
          <cell r="D22598">
            <v>7176.16</v>
          </cell>
        </row>
        <row r="22599">
          <cell r="A22599" t="str">
            <v>I5636</v>
          </cell>
          <cell r="B22599" t="str">
            <v>VALVULA DE PE C/CRIVO PORT. DUPLA FLANGE DN 500 PN10</v>
          </cell>
          <cell r="C22599" t="str">
            <v>UN</v>
          </cell>
          <cell r="D22599">
            <v>7239.68</v>
          </cell>
        </row>
        <row r="22600">
          <cell r="A22600" t="str">
            <v>I5647</v>
          </cell>
          <cell r="B22600" t="str">
            <v>VALVULA DE PE C/CRIVO PORT. DUPLA FLANGE DN 500 PN16</v>
          </cell>
          <cell r="C22600" t="str">
            <v>UN</v>
          </cell>
          <cell r="D22600">
            <v>7874.73</v>
          </cell>
        </row>
        <row r="22601">
          <cell r="A22601" t="str">
            <v>I5637</v>
          </cell>
          <cell r="B22601" t="str">
            <v>VALVULA DE PE C/CRIVO PORT. DUPLA FLANGE DN 600 PN10</v>
          </cell>
          <cell r="C22601" t="str">
            <v>UN</v>
          </cell>
          <cell r="D22601">
            <v>9487.7800000000007</v>
          </cell>
        </row>
        <row r="22602">
          <cell r="A22602" t="str">
            <v>I5648</v>
          </cell>
          <cell r="B22602" t="str">
            <v>VALVULA DE PE C/CRIVO PORT. DUPLA FLANGE DN 600 PN16</v>
          </cell>
          <cell r="C22602" t="str">
            <v>UN</v>
          </cell>
          <cell r="D22602">
            <v>10414.959999999999</v>
          </cell>
        </row>
        <row r="22603">
          <cell r="A22603" t="str">
            <v>I5638</v>
          </cell>
          <cell r="B22603" t="str">
            <v>VALVULA DE PE C/CRIVO PORT. DUPLA FLANGE DN 75 PN16</v>
          </cell>
          <cell r="C22603" t="str">
            <v>UN</v>
          </cell>
          <cell r="D22603">
            <v>654.84</v>
          </cell>
        </row>
        <row r="22604">
          <cell r="A22604" t="str">
            <v>I5649</v>
          </cell>
          <cell r="B22604" t="str">
            <v>VALVULA DE PÉ COM CRIVO EM BRONZE 2"</v>
          </cell>
          <cell r="C22604" t="str">
            <v>UN</v>
          </cell>
          <cell r="D22604">
            <v>141.57</v>
          </cell>
        </row>
        <row r="22605">
          <cell r="A22605" t="str">
            <v>I5650</v>
          </cell>
          <cell r="B22605" t="str">
            <v>VALVULA DE PÉ COM CRIVO EM BRONZE 3"</v>
          </cell>
          <cell r="C22605" t="str">
            <v>UN</v>
          </cell>
          <cell r="D22605">
            <v>330.34</v>
          </cell>
        </row>
        <row r="22606">
          <cell r="A22606" t="str">
            <v>I2273</v>
          </cell>
          <cell r="B22606" t="str">
            <v>VÁLVULA DE PVC 2"</v>
          </cell>
          <cell r="C22606" t="str">
            <v>UN</v>
          </cell>
          <cell r="D22606">
            <v>19.899999999999999</v>
          </cell>
        </row>
        <row r="22607">
          <cell r="A22607" t="str">
            <v>I6055</v>
          </cell>
          <cell r="B22607" t="str">
            <v>VALVULA DE RETENÇÃO HORIZONTAL EM BRONZE 2"</v>
          </cell>
          <cell r="C22607" t="str">
            <v>UN</v>
          </cell>
          <cell r="D22607">
            <v>95.44</v>
          </cell>
        </row>
        <row r="22608">
          <cell r="A22608" t="str">
            <v>I6056</v>
          </cell>
          <cell r="B22608" t="str">
            <v>VALVULA DE RETENÇÃO HORIZONTAL EM BRONZE 3"</v>
          </cell>
          <cell r="C22608" t="str">
            <v>UN</v>
          </cell>
          <cell r="D22608">
            <v>217.82</v>
          </cell>
        </row>
        <row r="22609">
          <cell r="A22609" t="str">
            <v>I6383</v>
          </cell>
          <cell r="B22609" t="str">
            <v>VÁLVULA DE RETENÇÃO TIPO DUO-FLOP, FLANGEADA, EM AÇO CARBONO, DN 6", PN 16"</v>
          </cell>
          <cell r="C22609" t="str">
            <v>UN</v>
          </cell>
          <cell r="D22609">
            <v>1597.44</v>
          </cell>
        </row>
        <row r="22610">
          <cell r="A22610" t="str">
            <v>I8753</v>
          </cell>
          <cell r="B22610" t="str">
            <v>VÁLVULA FLAP DN 075</v>
          </cell>
          <cell r="C22610" t="str">
            <v>UN</v>
          </cell>
          <cell r="D22610">
            <v>748</v>
          </cell>
        </row>
        <row r="22611">
          <cell r="A22611" t="str">
            <v>I8754</v>
          </cell>
          <cell r="B22611" t="str">
            <v>VÁLVULA FLAP DN 100</v>
          </cell>
          <cell r="C22611" t="str">
            <v>UN</v>
          </cell>
          <cell r="D22611">
            <v>957</v>
          </cell>
        </row>
        <row r="22612">
          <cell r="A22612" t="str">
            <v>I8755</v>
          </cell>
          <cell r="B22612" t="str">
            <v>VÁLVULA FLAP DN 150</v>
          </cell>
          <cell r="C22612" t="str">
            <v>UN</v>
          </cell>
          <cell r="D22612">
            <v>1155</v>
          </cell>
        </row>
        <row r="22613">
          <cell r="A22613" t="str">
            <v>I8756</v>
          </cell>
          <cell r="B22613" t="str">
            <v>VÁLVULA FLAP DN 200</v>
          </cell>
          <cell r="C22613" t="str">
            <v>UN</v>
          </cell>
          <cell r="D22613">
            <v>1424.5</v>
          </cell>
        </row>
        <row r="22614">
          <cell r="A22614" t="str">
            <v>I8757</v>
          </cell>
          <cell r="B22614" t="str">
            <v>VÁLVULA FLAP DN 250</v>
          </cell>
          <cell r="C22614" t="str">
            <v>UN</v>
          </cell>
          <cell r="D22614">
            <v>2035</v>
          </cell>
        </row>
        <row r="22615">
          <cell r="A22615" t="str">
            <v>I8758</v>
          </cell>
          <cell r="B22615" t="str">
            <v>VÁLVULA FLAP DN 300</v>
          </cell>
          <cell r="C22615" t="str">
            <v>UN</v>
          </cell>
          <cell r="D22615">
            <v>2475</v>
          </cell>
        </row>
        <row r="22616">
          <cell r="A22616" t="str">
            <v>I8759</v>
          </cell>
          <cell r="B22616" t="str">
            <v>VÁLVULA FLAP DN 400</v>
          </cell>
          <cell r="C22616" t="str">
            <v>UN</v>
          </cell>
          <cell r="D22616">
            <v>4741</v>
          </cell>
        </row>
        <row r="22617">
          <cell r="A22617" t="str">
            <v>I8760</v>
          </cell>
          <cell r="B22617" t="str">
            <v>VÁLVULA FLAP DN 700</v>
          </cell>
          <cell r="C22617" t="str">
            <v>UN</v>
          </cell>
          <cell r="D22617">
            <v>17655</v>
          </cell>
        </row>
        <row r="22618">
          <cell r="A22618" t="str">
            <v>I6389</v>
          </cell>
          <cell r="B22618" t="str">
            <v>VÁLVULA GLOBO BRONZE, ROSCA, DN 2 1/2, PN 16</v>
          </cell>
          <cell r="C22618" t="str">
            <v>UN</v>
          </cell>
          <cell r="D22618">
            <v>1265.8699999999999</v>
          </cell>
        </row>
        <row r="22619">
          <cell r="A22619" t="str">
            <v>I5758</v>
          </cell>
          <cell r="B22619" t="str">
            <v>VALVULA LIMITADORA DE VAZÃO PN10 10", COMPLETA</v>
          </cell>
          <cell r="C22619" t="str">
            <v>UN</v>
          </cell>
          <cell r="D22619">
            <v>13807.59</v>
          </cell>
        </row>
        <row r="22620">
          <cell r="A22620" t="str">
            <v>I5755</v>
          </cell>
          <cell r="B22620" t="str">
            <v>VALVULA LIMITADORA DE VAZÃO PN10 4", COMPLETA</v>
          </cell>
          <cell r="C22620" t="str">
            <v>UN</v>
          </cell>
          <cell r="D22620">
            <v>3743.68</v>
          </cell>
        </row>
        <row r="22621">
          <cell r="A22621" t="str">
            <v>I5756</v>
          </cell>
          <cell r="B22621" t="str">
            <v>VALVULA LIMITADORA DE VAZÃO PN10 6", COMPLETA</v>
          </cell>
          <cell r="C22621" t="str">
            <v>UN</v>
          </cell>
          <cell r="D22621">
            <v>5341.64</v>
          </cell>
        </row>
        <row r="22622">
          <cell r="A22622" t="str">
            <v>I5757</v>
          </cell>
          <cell r="B22622" t="str">
            <v>VALVULA LIMITADORA DE VAZÃO PN10 8", COMPLETA</v>
          </cell>
          <cell r="C22622" t="str">
            <v>UN</v>
          </cell>
          <cell r="D22622">
            <v>7332.52</v>
          </cell>
        </row>
        <row r="22623">
          <cell r="A22623" t="str">
            <v>I6783</v>
          </cell>
          <cell r="B22623" t="str">
            <v>VÁLVULA MOTORIZADA DE 2 VIAS ROSCÁVEL DE 1"</v>
          </cell>
          <cell r="C22623" t="str">
            <v>UN</v>
          </cell>
          <cell r="D22623">
            <v>1558.48</v>
          </cell>
        </row>
        <row r="22624">
          <cell r="A22624" t="str">
            <v>I6782</v>
          </cell>
          <cell r="B22624" t="str">
            <v>VÁLVULA MOTORIZADA DE 2 VIAS ROSCÁVEL DE 3/4"</v>
          </cell>
          <cell r="C22624" t="str">
            <v>UN</v>
          </cell>
          <cell r="D22624">
            <v>1532.56</v>
          </cell>
        </row>
        <row r="22625">
          <cell r="A22625" t="str">
            <v>I7499</v>
          </cell>
          <cell r="B22625" t="str">
            <v>VÁLVULA P/ MICTÓRIO ELETRONICA CROMADA</v>
          </cell>
          <cell r="C22625" t="str">
            <v>UN</v>
          </cell>
          <cell r="D22625">
            <v>206.25</v>
          </cell>
        </row>
        <row r="22626">
          <cell r="A22626" t="str">
            <v>I8788</v>
          </cell>
          <cell r="B22626" t="str">
            <v>VÁLVULA PRFV CL 12 JE PB CLASSE DE RIGIDEZ 5.000 N/M2 DN 1000</v>
          </cell>
          <cell r="C22626" t="str">
            <v>M</v>
          </cell>
          <cell r="D22626">
            <v>1055.99</v>
          </cell>
        </row>
        <row r="22627">
          <cell r="A22627" t="str">
            <v>I8789</v>
          </cell>
          <cell r="B22627" t="str">
            <v>VÁLVULA PRFV CL 12 JE PB CLASSE DE RIGIDEZ 5.000 N/M2 DN 1050</v>
          </cell>
          <cell r="C22627" t="str">
            <v>M</v>
          </cell>
          <cell r="D22627">
            <v>1092.1099999999999</v>
          </cell>
        </row>
        <row r="22628">
          <cell r="A22628" t="str">
            <v>I8790</v>
          </cell>
          <cell r="B22628" t="str">
            <v>VÁLVULA PRFV CL 12 JE PB CLASSE DE RIGIDEZ 5.000 N/M2 DN 1100</v>
          </cell>
          <cell r="C22628" t="str">
            <v>M</v>
          </cell>
          <cell r="D22628">
            <v>1291.4000000000001</v>
          </cell>
        </row>
        <row r="22629">
          <cell r="A22629" t="str">
            <v>I8791</v>
          </cell>
          <cell r="B22629" t="str">
            <v>VÁLVULA PRFV CL 12 JE PB CLASSE DE RIGIDEZ 5.000 N/M2 DN 1200</v>
          </cell>
          <cell r="C22629" t="str">
            <v>M</v>
          </cell>
          <cell r="D22629">
            <v>1451.94</v>
          </cell>
        </row>
        <row r="22630">
          <cell r="A22630" t="str">
            <v>I8792</v>
          </cell>
          <cell r="B22630" t="str">
            <v>VÁLVULA PRFV CL 12 JE PB CLASSE DE RIGIDEZ 5.000 N/M2 DN 1250</v>
          </cell>
          <cell r="C22630" t="str">
            <v>M</v>
          </cell>
          <cell r="D22630">
            <v>1488.17</v>
          </cell>
        </row>
        <row r="22631">
          <cell r="A22631" t="str">
            <v>I8793</v>
          </cell>
          <cell r="B22631" t="str">
            <v>VÁLVULA PRFV CL 12 JE PB CLASSE DE RIGIDEZ 5.000 N/M2 DN 1300</v>
          </cell>
          <cell r="C22631" t="str">
            <v>M</v>
          </cell>
          <cell r="D22631">
            <v>1600.62</v>
          </cell>
        </row>
        <row r="22632">
          <cell r="A22632" t="str">
            <v>I8794</v>
          </cell>
          <cell r="B22632" t="str">
            <v>VÁLVULA PRFV CL 12 JE PB CLASSE DE RIGIDEZ 5.000 N/M2 DN 1400</v>
          </cell>
          <cell r="C22632" t="str">
            <v>M</v>
          </cell>
          <cell r="D22632">
            <v>1925.18</v>
          </cell>
        </row>
        <row r="22633">
          <cell r="A22633" t="str">
            <v>I8795</v>
          </cell>
          <cell r="B22633" t="str">
            <v>VÁLVULA PRFV CL 12 JE PB CLASSE DE RIGIDEZ 5.000 N/M2 DN 1500</v>
          </cell>
          <cell r="C22633" t="str">
            <v>M</v>
          </cell>
          <cell r="D22633">
            <v>2189.5700000000002</v>
          </cell>
        </row>
        <row r="22634">
          <cell r="A22634" t="str">
            <v>I8796</v>
          </cell>
          <cell r="B22634" t="str">
            <v>VÁLVULA PRFV CL 12 JE PB CLASSE DE RIGIDEZ 5.000 N/M2 DN 1600</v>
          </cell>
          <cell r="C22634" t="str">
            <v>M</v>
          </cell>
          <cell r="D22634">
            <v>2430.44</v>
          </cell>
        </row>
        <row r="22635">
          <cell r="A22635" t="str">
            <v>I8777</v>
          </cell>
          <cell r="B22635" t="str">
            <v>VÁLVULA PRFV CL 12 JE PB CLASSE DE RIGIDEZ 5.000 N/M2 DN 350</v>
          </cell>
          <cell r="C22635" t="str">
            <v>M</v>
          </cell>
          <cell r="D22635">
            <v>312.27</v>
          </cell>
        </row>
        <row r="22636">
          <cell r="A22636" t="str">
            <v>I8778</v>
          </cell>
          <cell r="B22636" t="str">
            <v>VÁLVULA PRFV CL 12 JE PB CLASSE DE RIGIDEZ 5.000 N/M2 DN 400</v>
          </cell>
          <cell r="C22636" t="str">
            <v>M</v>
          </cell>
          <cell r="D22636">
            <v>354.17</v>
          </cell>
        </row>
        <row r="22637">
          <cell r="A22637" t="str">
            <v>I8779</v>
          </cell>
          <cell r="B22637" t="str">
            <v>VÁLVULA PRFV CL 12 JE PB CLASSE DE RIGIDEZ 5.000 N/M2 DN 450</v>
          </cell>
          <cell r="C22637" t="str">
            <v>M</v>
          </cell>
          <cell r="D22637">
            <v>406.98</v>
          </cell>
        </row>
        <row r="22638">
          <cell r="A22638" t="str">
            <v>I8780</v>
          </cell>
          <cell r="B22638" t="str">
            <v>VÁLVULA PRFV CL 12 JE PB CLASSE DE RIGIDEZ 5.000 N/M2 DN 500</v>
          </cell>
          <cell r="C22638" t="str">
            <v>M</v>
          </cell>
          <cell r="D22638">
            <v>409.29</v>
          </cell>
        </row>
        <row r="22639">
          <cell r="A22639" t="str">
            <v>I8781</v>
          </cell>
          <cell r="B22639" t="str">
            <v>VÁLVULA PRFV CL 12 JE PB CLASSE DE RIGIDEZ 5.000 N/M2 DN 550</v>
          </cell>
          <cell r="C22639" t="str">
            <v>M</v>
          </cell>
          <cell r="D22639">
            <v>451.61</v>
          </cell>
        </row>
        <row r="22640">
          <cell r="A22640" t="str">
            <v>I8782</v>
          </cell>
          <cell r="B22640" t="str">
            <v>VÁLVULA PRFV CL 12 JE PB CLASSE DE RIGIDEZ 5.000 N/M2 DN 600</v>
          </cell>
          <cell r="C22640" t="str">
            <v>M</v>
          </cell>
          <cell r="D22640">
            <v>505.37</v>
          </cell>
        </row>
        <row r="22641">
          <cell r="A22641" t="str">
            <v>I8783</v>
          </cell>
          <cell r="B22641" t="str">
            <v>VÁLVULA PRFV CL 12 JE PB CLASSE DE RIGIDEZ 5.000 N/M2 DN 650</v>
          </cell>
          <cell r="C22641" t="str">
            <v>M</v>
          </cell>
          <cell r="D22641">
            <v>533.82000000000005</v>
          </cell>
        </row>
        <row r="22642">
          <cell r="A22642" t="str">
            <v>I8784</v>
          </cell>
          <cell r="B22642" t="str">
            <v>VÁLVULA PRFV CL 12 JE PB CLASSE DE RIGIDEZ 5.000 N/M2 DN 700</v>
          </cell>
          <cell r="C22642" t="str">
            <v>M</v>
          </cell>
          <cell r="D22642">
            <v>622.13</v>
          </cell>
        </row>
        <row r="22643">
          <cell r="A22643" t="str">
            <v>I8785</v>
          </cell>
          <cell r="B22643" t="str">
            <v>VÁLVULA PRFV CL 12 JE PB CLASSE DE RIGIDEZ 5.000 N/M2 DN 750</v>
          </cell>
          <cell r="C22643" t="str">
            <v>M</v>
          </cell>
          <cell r="D22643">
            <v>655.30999999999995</v>
          </cell>
        </row>
        <row r="22644">
          <cell r="A22644" t="str">
            <v>I8786</v>
          </cell>
          <cell r="B22644" t="str">
            <v>VÁLVULA PRFV CL 12 JE PB CLASSE DE RIGIDEZ 5.000 N/M2 DN 800</v>
          </cell>
          <cell r="C22644" t="str">
            <v>M</v>
          </cell>
          <cell r="D22644">
            <v>742.46</v>
          </cell>
        </row>
        <row r="22645">
          <cell r="A22645" t="str">
            <v>I8787</v>
          </cell>
          <cell r="B22645" t="str">
            <v>VÁLVULA PRFV CL 12 JE PB CLASSE DE RIGIDEZ 5.000 N/M2 DN 900</v>
          </cell>
          <cell r="C22645" t="str">
            <v>M</v>
          </cell>
          <cell r="D22645">
            <v>889.46</v>
          </cell>
        </row>
        <row r="22646">
          <cell r="A22646" t="str">
            <v>I8806</v>
          </cell>
          <cell r="B22646" t="str">
            <v>VÁLVULA PRFV CL 16 JE PB CLASSE DE RIGIDEZ 5.000 N/M2 DN 1000</v>
          </cell>
          <cell r="C22646" t="str">
            <v>M</v>
          </cell>
          <cell r="D22646">
            <v>1142.51</v>
          </cell>
        </row>
        <row r="22647">
          <cell r="A22647" t="str">
            <v>I8807</v>
          </cell>
          <cell r="B22647" t="str">
            <v>VÁLVULA PRFV CL 16 JE PB CLASSE DE RIGIDEZ 5.000 N/M2 DN 1050</v>
          </cell>
          <cell r="C22647" t="str">
            <v>M</v>
          </cell>
          <cell r="D22647">
            <v>1183.3499999999999</v>
          </cell>
        </row>
        <row r="22648">
          <cell r="A22648" t="str">
            <v>I8808</v>
          </cell>
          <cell r="B22648" t="str">
            <v>VÁLVULA PRFV CL 16 JE PB CLASSE DE RIGIDEZ 5.000 N/M2 DN 1100</v>
          </cell>
          <cell r="C22648" t="str">
            <v>M</v>
          </cell>
          <cell r="D22648">
            <v>1296.75</v>
          </cell>
        </row>
        <row r="22649">
          <cell r="A22649" t="str">
            <v>I8809</v>
          </cell>
          <cell r="B22649" t="str">
            <v>VÁLVULA PRFV CL 16 JE PB CLASSE DE RIGIDEZ 5.000 N/M2 DN 1200</v>
          </cell>
          <cell r="C22649" t="str">
            <v>M</v>
          </cell>
          <cell r="D22649">
            <v>1575.95</v>
          </cell>
        </row>
        <row r="22650">
          <cell r="A22650" t="str">
            <v>I8810</v>
          </cell>
          <cell r="B22650" t="str">
            <v>VÁLVULA PRFV CL 16 JE PB CLASSE DE RIGIDEZ 5.000 N/M2 DN 1250</v>
          </cell>
          <cell r="C22650" t="str">
            <v>M</v>
          </cell>
          <cell r="D22650">
            <v>1629.18</v>
          </cell>
        </row>
        <row r="22651">
          <cell r="A22651" t="str">
            <v>I8811</v>
          </cell>
          <cell r="B22651" t="str">
            <v>VÁLVULA PRFV CL 16 JE PB CLASSE DE RIGIDEZ 5.000 N/M2 DN 1300</v>
          </cell>
          <cell r="C22651" t="str">
            <v>M</v>
          </cell>
          <cell r="D22651">
            <v>1739.96</v>
          </cell>
        </row>
        <row r="22652">
          <cell r="A22652" t="str">
            <v>I8812</v>
          </cell>
          <cell r="B22652" t="str">
            <v>VÁLVULA PRFV CL 16 JE PB CLASSE DE RIGIDEZ 5.000 N/M2 DN 1400</v>
          </cell>
          <cell r="C22652" t="str">
            <v>M</v>
          </cell>
          <cell r="D22652">
            <v>2088.87</v>
          </cell>
        </row>
        <row r="22653">
          <cell r="A22653" t="str">
            <v>I8813</v>
          </cell>
          <cell r="B22653" t="str">
            <v>VÁLVULA PRFV CL 16 JE PB CLASSE DE RIGIDEZ 5.000 N/M2 DN 1500</v>
          </cell>
          <cell r="C22653" t="str">
            <v>M</v>
          </cell>
          <cell r="D22653">
            <v>2374.37</v>
          </cell>
        </row>
        <row r="22654">
          <cell r="A22654" t="str">
            <v>I8814</v>
          </cell>
          <cell r="B22654" t="str">
            <v>VÁLVULA PRFV CL 16 JE PB CLASSE DE RIGIDEZ 5.000 N/M2 DN 1600</v>
          </cell>
          <cell r="C22654" t="str">
            <v>M</v>
          </cell>
          <cell r="D22654">
            <v>2674.88</v>
          </cell>
        </row>
        <row r="22655">
          <cell r="A22655" t="str">
            <v>I8797</v>
          </cell>
          <cell r="B22655" t="str">
            <v>VÁLVULA PRFV CL 16 JE PB CLASSE DE RIGIDEZ 5.000 N/M2 DN 350</v>
          </cell>
          <cell r="C22655" t="str">
            <v>M</v>
          </cell>
          <cell r="D22655">
            <v>313.11</v>
          </cell>
        </row>
        <row r="22656">
          <cell r="A22656" t="str">
            <v>I8798</v>
          </cell>
          <cell r="B22656" t="str">
            <v>VÁLVULA PRFV CL 16 JE PB CLASSE DE RIGIDEZ 5.000 N/M2 DN 450</v>
          </cell>
          <cell r="C22656" t="str">
            <v>M</v>
          </cell>
          <cell r="D22656">
            <v>408.35</v>
          </cell>
        </row>
        <row r="22657">
          <cell r="A22657" t="str">
            <v>I8799</v>
          </cell>
          <cell r="B22657" t="str">
            <v>VÁLVULA PRFV CL 16 JE PB CLASSE DE RIGIDEZ 5.000 N/M2 DN 550</v>
          </cell>
          <cell r="C22657" t="str">
            <v>M</v>
          </cell>
          <cell r="D22657">
            <v>477.75</v>
          </cell>
        </row>
        <row r="22658">
          <cell r="A22658" t="str">
            <v>I8800</v>
          </cell>
          <cell r="B22658" t="str">
            <v>VÁLVULA PRFV CL 16 JE PB CLASSE DE RIGIDEZ 5.000 N/M2 DN 600</v>
          </cell>
          <cell r="C22658" t="str">
            <v>M</v>
          </cell>
          <cell r="D22658">
            <v>536.24</v>
          </cell>
        </row>
        <row r="22659">
          <cell r="A22659" t="str">
            <v>I8801</v>
          </cell>
          <cell r="B22659" t="str">
            <v>VÁLVULA PRFV CL 16 JE PB CLASSE DE RIGIDEZ 5.000 N/M2 DN 650</v>
          </cell>
          <cell r="C22659" t="str">
            <v>M</v>
          </cell>
          <cell r="D22659">
            <v>567.53</v>
          </cell>
        </row>
        <row r="22660">
          <cell r="A22660" t="str">
            <v>I8802</v>
          </cell>
          <cell r="B22660" t="str">
            <v>VÁLVULA PRFV CL 16 JE PB CLASSE DE RIGIDEZ 5.000 N/M2 DN 700</v>
          </cell>
          <cell r="C22660" t="str">
            <v>M</v>
          </cell>
          <cell r="D22660">
            <v>663.6</v>
          </cell>
        </row>
        <row r="22661">
          <cell r="A22661" t="str">
            <v>I8803</v>
          </cell>
          <cell r="B22661" t="str">
            <v>VÁLVULA PRFV CL 16 JE PB CLASSE DE RIGIDEZ 5.000 N/M2 DN 750</v>
          </cell>
          <cell r="C22661" t="str">
            <v>M</v>
          </cell>
          <cell r="D22661">
            <v>701.72</v>
          </cell>
        </row>
        <row r="22662">
          <cell r="A22662" t="str">
            <v>I8804</v>
          </cell>
          <cell r="B22662" t="str">
            <v>VÁLVULA PRFV CL 16 JE PB CLASSE DE RIGIDEZ 5.000 N/M2 DN 800</v>
          </cell>
          <cell r="C22662" t="str">
            <v>M</v>
          </cell>
          <cell r="D22662">
            <v>794.54</v>
          </cell>
        </row>
        <row r="22663">
          <cell r="A22663" t="str">
            <v>I8805</v>
          </cell>
          <cell r="B22663" t="str">
            <v>VÁLVULA PRFV CL 16 JE PB CLASSE DE RIGIDEZ 5.000 N/M2 DN 900</v>
          </cell>
          <cell r="C22663" t="str">
            <v>M</v>
          </cell>
          <cell r="D22663">
            <v>955.29</v>
          </cell>
        </row>
        <row r="22664">
          <cell r="A22664" t="str">
            <v>I8773</v>
          </cell>
          <cell r="B22664" t="str">
            <v>VÁLVULA PRFV CL 6 JE PB CLASSE DE RIGIDEZ 5.000 N/M2 DN 300</v>
          </cell>
          <cell r="C22664" t="str">
            <v>M</v>
          </cell>
          <cell r="D22664">
            <v>261.24</v>
          </cell>
        </row>
        <row r="22665">
          <cell r="A22665" t="str">
            <v>I8774</v>
          </cell>
          <cell r="B22665" t="str">
            <v>VÁLVULA PRFV CL 6 JE PB CLASSE DE RIGIDEZ 5.000 N/M2 DN 350</v>
          </cell>
          <cell r="C22665" t="str">
            <v>M</v>
          </cell>
          <cell r="D22665">
            <v>311.95999999999998</v>
          </cell>
        </row>
        <row r="22666">
          <cell r="A22666" t="str">
            <v>I8775</v>
          </cell>
          <cell r="B22666" t="str">
            <v>VÁLVULA PRFV CL 6 JE PB CLASSE DE RIGIDEZ 5.000 N/M2 DN 450</v>
          </cell>
          <cell r="C22666" t="str">
            <v>M</v>
          </cell>
          <cell r="D22666">
            <v>406.35</v>
          </cell>
        </row>
        <row r="22667">
          <cell r="A22667" t="str">
            <v>I8776</v>
          </cell>
          <cell r="B22667" t="str">
            <v>VÁLVULA PRFV CL 6 JE PB CLASSE DE RIGIDEZ 5.000 N/M2 DN 550</v>
          </cell>
          <cell r="C22667" t="str">
            <v>M</v>
          </cell>
          <cell r="D22667">
            <v>434.7</v>
          </cell>
        </row>
        <row r="22668">
          <cell r="A22668" t="str">
            <v>I8286</v>
          </cell>
          <cell r="B22668" t="str">
            <v>VÁLVULA PVC P/ COZINHA</v>
          </cell>
          <cell r="C22668" t="str">
            <v>UN</v>
          </cell>
          <cell r="D22668">
            <v>4.2</v>
          </cell>
        </row>
        <row r="22669">
          <cell r="A22669" t="str">
            <v>I7981</v>
          </cell>
          <cell r="B22669" t="str">
            <v>VÁLVULA PVC P/ TANQUE</v>
          </cell>
          <cell r="C22669" t="str">
            <v>UN</v>
          </cell>
          <cell r="D22669">
            <v>8.0399999999999991</v>
          </cell>
        </row>
        <row r="22670">
          <cell r="A22670" t="str">
            <v>I8761</v>
          </cell>
          <cell r="B22670" t="str">
            <v>VÁLVULA REDUTORA DE PRESSÃO DN  75</v>
          </cell>
          <cell r="C22670" t="str">
            <v>UN</v>
          </cell>
          <cell r="D22670">
            <v>1705</v>
          </cell>
        </row>
        <row r="22671">
          <cell r="A22671" t="str">
            <v>I8762</v>
          </cell>
          <cell r="B22671" t="str">
            <v>VÁLVULA REDUTORA DE PRESSÃO DN 100</v>
          </cell>
          <cell r="C22671" t="str">
            <v>UN</v>
          </cell>
          <cell r="D22671">
            <v>2475</v>
          </cell>
        </row>
        <row r="22672">
          <cell r="A22672" t="str">
            <v>I8763</v>
          </cell>
          <cell r="B22672" t="str">
            <v>VÁLVULA REDUTORA DE PRESSÃO DN 150</v>
          </cell>
          <cell r="C22672" t="str">
            <v>UN</v>
          </cell>
          <cell r="D22672">
            <v>3850</v>
          </cell>
        </row>
        <row r="22673">
          <cell r="A22673" t="str">
            <v>I8764</v>
          </cell>
          <cell r="B22673" t="str">
            <v>VÁLVULA REDUTORA DE PRESSÃO DN 200</v>
          </cell>
          <cell r="C22673" t="str">
            <v>UN</v>
          </cell>
          <cell r="D22673">
            <v>7117</v>
          </cell>
        </row>
        <row r="22674">
          <cell r="A22674" t="str">
            <v>I8765</v>
          </cell>
          <cell r="B22674" t="str">
            <v>VÁLVULA REDUTORA DE PRESSÃO DN 250</v>
          </cell>
          <cell r="C22674" t="str">
            <v>UN</v>
          </cell>
          <cell r="D22674">
            <v>11920.7</v>
          </cell>
        </row>
        <row r="22675">
          <cell r="A22675" t="str">
            <v>I8766</v>
          </cell>
          <cell r="B22675" t="str">
            <v>VÁLVULA REDUTORA DE PRESSÃO DN 300</v>
          </cell>
          <cell r="C22675" t="str">
            <v>UN</v>
          </cell>
          <cell r="D22675">
            <v>18010.3</v>
          </cell>
        </row>
        <row r="22676">
          <cell r="A22676" t="str">
            <v>I8767</v>
          </cell>
          <cell r="B22676" t="str">
            <v>VÁLVULA REDUTORA DE PRESSÃO DN 350</v>
          </cell>
          <cell r="C22676" t="str">
            <v>UN</v>
          </cell>
          <cell r="D22676">
            <v>46855.6</v>
          </cell>
        </row>
        <row r="22677">
          <cell r="A22677" t="str">
            <v>I8772</v>
          </cell>
          <cell r="B22677" t="str">
            <v>VÁLVULA REDUTORA DE VÁCUO C/ CAPACIDADE P/500 Lb/Dia 3/4"</v>
          </cell>
          <cell r="C22677" t="str">
            <v>M</v>
          </cell>
          <cell r="D22677">
            <v>1002.3</v>
          </cell>
        </row>
        <row r="22678">
          <cell r="A22678" t="str">
            <v>I5749</v>
          </cell>
          <cell r="B22678" t="str">
            <v>VALVULA RETENÇÃO DN 100 PN16 FECH. RÁPIDO (CLASAR)</v>
          </cell>
          <cell r="C22678" t="str">
            <v>UN</v>
          </cell>
          <cell r="D22678">
            <v>3906.01</v>
          </cell>
        </row>
        <row r="22679">
          <cell r="A22679" t="str">
            <v>I5750</v>
          </cell>
          <cell r="B22679" t="str">
            <v>VALVULA RETENÇÃO DN 150 PN16 FECH. RÁPIDO (CLASAR)</v>
          </cell>
          <cell r="C22679" t="str">
            <v>UN</v>
          </cell>
          <cell r="D22679">
            <v>5023.72</v>
          </cell>
        </row>
        <row r="22680">
          <cell r="A22680" t="str">
            <v>I5751</v>
          </cell>
          <cell r="B22680" t="str">
            <v>VALVULA RETENÇÃO DN 200 PN16 FECH. RÁPIDO (CLASAR)</v>
          </cell>
          <cell r="C22680" t="str">
            <v>UN</v>
          </cell>
          <cell r="D22680">
            <v>6652.43</v>
          </cell>
        </row>
        <row r="22681">
          <cell r="A22681" t="str">
            <v>I5752</v>
          </cell>
          <cell r="B22681" t="str">
            <v>VALVULA RETENÇÃO DN 250 PN16 FECH. RÁPIDO (CLASAR)</v>
          </cell>
          <cell r="C22681" t="str">
            <v>UN</v>
          </cell>
          <cell r="D22681">
            <v>8268.4599999999991</v>
          </cell>
        </row>
        <row r="22682">
          <cell r="A22682" t="str">
            <v>I5753</v>
          </cell>
          <cell r="B22682" t="str">
            <v>VALVULA RETENÇÃO DN 300 PN16 FECH. RÁPIDO (CLASAR)</v>
          </cell>
          <cell r="C22682" t="str">
            <v>UN</v>
          </cell>
          <cell r="D22682">
            <v>9904.68</v>
          </cell>
        </row>
        <row r="22683">
          <cell r="A22683" t="str">
            <v>I5754</v>
          </cell>
          <cell r="B22683" t="str">
            <v>VALVULA RETENÇÃO DN 400 PN16 FECH. RÁPIDO (CLASAR)</v>
          </cell>
          <cell r="C22683" t="str">
            <v>UN</v>
          </cell>
          <cell r="D22683">
            <v>15860.44</v>
          </cell>
        </row>
        <row r="22684">
          <cell r="A22684" t="str">
            <v>I8752</v>
          </cell>
          <cell r="B22684" t="str">
            <v>VÁLVULA RETENÇÃO DN 80 PN16 FECH. RÁPIDO (CLASAR)</v>
          </cell>
          <cell r="C22684" t="str">
            <v>UN</v>
          </cell>
          <cell r="D22684">
            <v>667.44</v>
          </cell>
        </row>
        <row r="22685">
          <cell r="A22685" t="str">
            <v>I2275</v>
          </cell>
          <cell r="B22685" t="str">
            <v>VÁLVULA RETENÇÃO HORIZONTAL - 100MM (4')</v>
          </cell>
          <cell r="C22685" t="str">
            <v>UN</v>
          </cell>
          <cell r="D22685">
            <v>500</v>
          </cell>
        </row>
        <row r="22686">
          <cell r="A22686" t="str">
            <v>I2276</v>
          </cell>
          <cell r="B22686" t="str">
            <v>VÁLVULA RETENÇÃO HORIZONTAL - 15MM (1/2')</v>
          </cell>
          <cell r="C22686" t="str">
            <v>UN</v>
          </cell>
          <cell r="D22686">
            <v>51.43</v>
          </cell>
        </row>
        <row r="22687">
          <cell r="A22687" t="str">
            <v>I2277</v>
          </cell>
          <cell r="B22687" t="str">
            <v>VÁLVULA RETENÇÃO HORIZONTAL - 20MM (3/4')</v>
          </cell>
          <cell r="C22687" t="str">
            <v>UN</v>
          </cell>
          <cell r="D22687">
            <v>54.2</v>
          </cell>
        </row>
        <row r="22688">
          <cell r="A22688" t="str">
            <v>I2278</v>
          </cell>
          <cell r="B22688" t="str">
            <v>VÁLVULA RETENÇÃO HORIZONTAL - 25MM (1')</v>
          </cell>
          <cell r="C22688" t="str">
            <v>UN</v>
          </cell>
          <cell r="D22688">
            <v>66.099999999999994</v>
          </cell>
        </row>
        <row r="22689">
          <cell r="A22689" t="str">
            <v>I2279</v>
          </cell>
          <cell r="B22689" t="str">
            <v>VÁLVULA RETENÇÃO HORIZONTAL - 32MM (1 1/4')</v>
          </cell>
          <cell r="C22689" t="str">
            <v>UN</v>
          </cell>
          <cell r="D22689">
            <v>88.5</v>
          </cell>
        </row>
        <row r="22690">
          <cell r="A22690" t="str">
            <v>I2280</v>
          </cell>
          <cell r="B22690" t="str">
            <v>VÁLVULA RETENÇÃO HORIZONTAL - 40MM (1 1/2')</v>
          </cell>
          <cell r="C22690" t="str">
            <v>UN</v>
          </cell>
          <cell r="D22690">
            <v>102.4</v>
          </cell>
        </row>
        <row r="22691">
          <cell r="A22691" t="str">
            <v>I2281</v>
          </cell>
          <cell r="B22691" t="str">
            <v>VÁLVULA RETENÇÃO HORIZONTAL - 50MM (2')</v>
          </cell>
          <cell r="C22691" t="str">
            <v>UN</v>
          </cell>
          <cell r="D22691">
            <v>147.6</v>
          </cell>
        </row>
        <row r="22692">
          <cell r="A22692" t="str">
            <v>I2282</v>
          </cell>
          <cell r="B22692" t="str">
            <v>VÁLVULA RETENÇÃO HORIZONTAL - 65MM (2 1/2')</v>
          </cell>
          <cell r="C22692" t="str">
            <v>UN</v>
          </cell>
          <cell r="D22692">
            <v>203</v>
          </cell>
        </row>
        <row r="22693">
          <cell r="A22693" t="str">
            <v>I2283</v>
          </cell>
          <cell r="B22693" t="str">
            <v>VÁLVULA RETENÇÃO HORIZONTAL - 80MM (3')</v>
          </cell>
          <cell r="C22693" t="str">
            <v>UN</v>
          </cell>
          <cell r="D22693">
            <v>257.2</v>
          </cell>
        </row>
        <row r="22694">
          <cell r="A22694" t="str">
            <v>I5669</v>
          </cell>
          <cell r="B22694" t="str">
            <v>VALVULA RETENÇÃO PORT. DUPLA FLANGE DN 100 PN25</v>
          </cell>
          <cell r="C22694" t="str">
            <v>UN</v>
          </cell>
          <cell r="D22694">
            <v>758.95</v>
          </cell>
        </row>
        <row r="22695">
          <cell r="A22695" t="str">
            <v>I5665</v>
          </cell>
          <cell r="B22695" t="str">
            <v>VALVULA RETENÇÃO PORT. DUPLA FLANGE DN 1000 PN16</v>
          </cell>
          <cell r="C22695" t="str">
            <v>UN</v>
          </cell>
          <cell r="D22695">
            <v>58012.56</v>
          </cell>
        </row>
        <row r="22696">
          <cell r="A22696" t="str">
            <v>I5666</v>
          </cell>
          <cell r="B22696" t="str">
            <v>VALVULA RETENÇÃO PORT. DUPLA FLANGE DN 1200 PN16</v>
          </cell>
          <cell r="C22696" t="str">
            <v>UN</v>
          </cell>
          <cell r="D22696">
            <v>116694.36</v>
          </cell>
        </row>
        <row r="22697">
          <cell r="A22697" t="str">
            <v>I5670</v>
          </cell>
          <cell r="B22697" t="str">
            <v>VALVULA RETENÇÃO PORT. DUPLA FLANGE DN 150 PN25</v>
          </cell>
          <cell r="C22697" t="str">
            <v>UN</v>
          </cell>
          <cell r="D22697">
            <v>1837.61</v>
          </cell>
        </row>
        <row r="22698">
          <cell r="A22698" t="str">
            <v>I5654</v>
          </cell>
          <cell r="B22698" t="str">
            <v>VALVULA RETENÇÃO PORT. DUPLA FLANGE DN 200 PN16</v>
          </cell>
          <cell r="C22698" t="str">
            <v>UN</v>
          </cell>
          <cell r="D22698">
            <v>803.97</v>
          </cell>
        </row>
        <row r="22699">
          <cell r="A22699" t="str">
            <v>I5671</v>
          </cell>
          <cell r="B22699" t="str">
            <v>VALVULA RETENÇÃO PORT. DUPLA FLANGE DN 200 PN25</v>
          </cell>
          <cell r="C22699" t="str">
            <v>UN</v>
          </cell>
          <cell r="D22699">
            <v>2097.91</v>
          </cell>
        </row>
        <row r="22700">
          <cell r="A22700" t="str">
            <v>I5655</v>
          </cell>
          <cell r="B22700" t="str">
            <v>VALVULA RETENÇÃO PORT. DUPLA FLANGE DN 250 PN16</v>
          </cell>
          <cell r="C22700" t="str">
            <v>UN</v>
          </cell>
          <cell r="D22700">
            <v>1235.1300000000001</v>
          </cell>
        </row>
        <row r="22701">
          <cell r="A22701" t="str">
            <v>I5672</v>
          </cell>
          <cell r="B22701" t="str">
            <v>VALVULA RETENÇÃO PORT. DUPLA FLANGE DN 250 PN25</v>
          </cell>
          <cell r="C22701" t="str">
            <v>UN</v>
          </cell>
          <cell r="D22701">
            <v>2811.98</v>
          </cell>
        </row>
        <row r="22702">
          <cell r="A22702" t="str">
            <v>I5656</v>
          </cell>
          <cell r="B22702" t="str">
            <v>VALVULA RETENÇÃO PORT. DUPLA FLANGE DN 300 PN16</v>
          </cell>
          <cell r="C22702" t="str">
            <v>UN</v>
          </cell>
          <cell r="D22702">
            <v>1914.07</v>
          </cell>
        </row>
        <row r="22703">
          <cell r="A22703" t="str">
            <v>I5673</v>
          </cell>
          <cell r="B22703" t="str">
            <v>VALVULA RETENÇÃO PORT. DUPLA FLANGE DN 300 PN25</v>
          </cell>
          <cell r="C22703" t="str">
            <v>UN</v>
          </cell>
          <cell r="D22703">
            <v>4870.79</v>
          </cell>
        </row>
        <row r="22704">
          <cell r="A22704" t="str">
            <v>I5657</v>
          </cell>
          <cell r="B22704" t="str">
            <v>VALVULA RETENÇÃO PORT. DUPLA FLANGE DN 350 PN16</v>
          </cell>
          <cell r="C22704" t="str">
            <v>UN</v>
          </cell>
          <cell r="D22704">
            <v>2882.66</v>
          </cell>
        </row>
        <row r="22705">
          <cell r="A22705" t="str">
            <v>I5674</v>
          </cell>
          <cell r="B22705" t="str">
            <v>VALVULA RETENÇÃO PORT. DUPLA FLANGE DN 350 PN25</v>
          </cell>
          <cell r="C22705" t="str">
            <v>UN</v>
          </cell>
          <cell r="D22705">
            <v>8892.98</v>
          </cell>
        </row>
        <row r="22706">
          <cell r="A22706" t="str">
            <v>I5658</v>
          </cell>
          <cell r="B22706" t="str">
            <v>VALVULA RETENÇÃO PORT. DUPLA FLANGE DN 400 PN16</v>
          </cell>
          <cell r="C22706" t="str">
            <v>UN</v>
          </cell>
          <cell r="D22706">
            <v>3760.8</v>
          </cell>
        </row>
        <row r="22707">
          <cell r="A22707" t="str">
            <v>I5675</v>
          </cell>
          <cell r="B22707" t="str">
            <v>VALVULA RETENÇÃO PORT. DUPLA FLANGE DN 400 PN25</v>
          </cell>
          <cell r="C22707" t="str">
            <v>UN</v>
          </cell>
          <cell r="D22707">
            <v>14658.49</v>
          </cell>
        </row>
        <row r="22708">
          <cell r="A22708" t="str">
            <v>I5651</v>
          </cell>
          <cell r="B22708" t="str">
            <v>VALVULA RETENÇÃO PORT. DUPLA FLANGE DN 450 PN10</v>
          </cell>
          <cell r="C22708" t="str">
            <v>UN</v>
          </cell>
          <cell r="D22708">
            <v>4677.5600000000004</v>
          </cell>
        </row>
        <row r="22709">
          <cell r="A22709" t="str">
            <v>I5659</v>
          </cell>
          <cell r="B22709" t="str">
            <v>VALVULA RETENÇÃO PORT. DUPLA FLANGE DN 450 PN16</v>
          </cell>
          <cell r="C22709" t="str">
            <v>UN</v>
          </cell>
          <cell r="D22709">
            <v>4700.37</v>
          </cell>
        </row>
        <row r="22710">
          <cell r="A22710" t="str">
            <v>I5676</v>
          </cell>
          <cell r="B22710" t="str">
            <v>VÁLVULA RETENÇÃO PORT. DUPLA FLANGE DN 450 PN25</v>
          </cell>
          <cell r="C22710" t="str">
            <v>UN</v>
          </cell>
          <cell r="D22710">
            <v>18353.64</v>
          </cell>
        </row>
        <row r="22711">
          <cell r="A22711" t="str">
            <v>I5667</v>
          </cell>
          <cell r="B22711" t="str">
            <v>VALVULA RETENÇÃO PORT. DUPLA FLANGE DN 50 PN25</v>
          </cell>
          <cell r="C22711" t="str">
            <v>UN</v>
          </cell>
          <cell r="D22711">
            <v>508.25</v>
          </cell>
        </row>
        <row r="22712">
          <cell r="A22712" t="str">
            <v>I5652</v>
          </cell>
          <cell r="B22712" t="str">
            <v>VALVULA RETENÇÃO PORT. DUPLA FLANGE DN 500 PN10</v>
          </cell>
          <cell r="C22712" t="str">
            <v>UN</v>
          </cell>
          <cell r="D22712">
            <v>6146</v>
          </cell>
        </row>
        <row r="22713">
          <cell r="A22713" t="str">
            <v>I5660</v>
          </cell>
          <cell r="B22713" t="str">
            <v>VALVULA RETENÇÃO PORT. DUPLA FLANGE DN 500 PN16</v>
          </cell>
          <cell r="C22713" t="str">
            <v>UN</v>
          </cell>
          <cell r="D22713">
            <v>6170.02</v>
          </cell>
        </row>
        <row r="22714">
          <cell r="A22714" t="str">
            <v>I5677</v>
          </cell>
          <cell r="B22714" t="str">
            <v>VALVULA RETENÇÃO PORT. DUPLA FLANGE DN 500 PN25</v>
          </cell>
          <cell r="C22714" t="str">
            <v>UN</v>
          </cell>
          <cell r="D22714">
            <v>24358.27</v>
          </cell>
        </row>
        <row r="22715">
          <cell r="A22715" t="str">
            <v>I5653</v>
          </cell>
          <cell r="B22715" t="str">
            <v>VALVULA RETENÇÃO PORT. DUPLA FLANGE DN 600 PN10</v>
          </cell>
          <cell r="C22715" t="str">
            <v>UN</v>
          </cell>
          <cell r="D22715">
            <v>8885.74</v>
          </cell>
        </row>
        <row r="22716">
          <cell r="A22716" t="str">
            <v>I5661</v>
          </cell>
          <cell r="B22716" t="str">
            <v>VALVULA RETENÇÃO PORT. DUPLA FLANGE DN 600 PN16</v>
          </cell>
          <cell r="C22716" t="str">
            <v>UN</v>
          </cell>
          <cell r="D22716">
            <v>8991.92</v>
          </cell>
        </row>
        <row r="22717">
          <cell r="A22717" t="str">
            <v>I5678</v>
          </cell>
          <cell r="B22717" t="str">
            <v>VALVULA RETENÇÃO PORT. DUPLA FLANGE DN 600 PN25</v>
          </cell>
          <cell r="C22717" t="str">
            <v>UN</v>
          </cell>
          <cell r="D22717">
            <v>32110.11</v>
          </cell>
        </row>
        <row r="22718">
          <cell r="A22718" t="str">
            <v>I5662</v>
          </cell>
          <cell r="B22718" t="str">
            <v>VALVULA RETENÇÃO PORT. DUPLA FLANGE DN 700 PN16</v>
          </cell>
          <cell r="C22718" t="str">
            <v>UN</v>
          </cell>
          <cell r="D22718">
            <v>17111.18</v>
          </cell>
        </row>
        <row r="22719">
          <cell r="A22719" t="str">
            <v>I5668</v>
          </cell>
          <cell r="B22719" t="str">
            <v>VALVULA RETENÇÃO PORT. DUPLA FLANGE DN 75 PN25</v>
          </cell>
          <cell r="C22719" t="str">
            <v>UN</v>
          </cell>
          <cell r="D22719">
            <v>712.08</v>
          </cell>
        </row>
        <row r="22720">
          <cell r="A22720" t="str">
            <v>I5663</v>
          </cell>
          <cell r="B22720" t="str">
            <v>VALVULA RETENÇÃO PORT. DUPLA FLANGE DN 800 PN16</v>
          </cell>
          <cell r="C22720" t="str">
            <v>UN</v>
          </cell>
          <cell r="D22720">
            <v>28137.86</v>
          </cell>
        </row>
        <row r="22721">
          <cell r="A22721" t="str">
            <v>I5664</v>
          </cell>
          <cell r="B22721" t="str">
            <v>VALVULA RETENÇÃO PORT. DUPLA FLANGE DN 900 PN16</v>
          </cell>
          <cell r="C22721" t="str">
            <v>UN</v>
          </cell>
          <cell r="D22721">
            <v>41572.629999999997</v>
          </cell>
        </row>
        <row r="22722">
          <cell r="A22722" t="str">
            <v>I8750</v>
          </cell>
          <cell r="B22722" t="str">
            <v>VÁLVULA RETENÇÃO PORTA ÚNICA ANTI-GOLPE FLANGE DN 100 PN16</v>
          </cell>
          <cell r="C22722" t="str">
            <v>UN</v>
          </cell>
          <cell r="D22722">
            <v>904.16</v>
          </cell>
        </row>
        <row r="22723">
          <cell r="A22723" t="str">
            <v>I8751</v>
          </cell>
          <cell r="B22723" t="str">
            <v>VÁLVULA RETENÇÃO PORTA ÚNICA ANTI-GOLPE FLANGE DN 200 PN16</v>
          </cell>
          <cell r="C22723" t="str">
            <v>UN</v>
          </cell>
          <cell r="D22723">
            <v>2442.4699999999998</v>
          </cell>
        </row>
        <row r="22724">
          <cell r="A22724" t="str">
            <v>I8743</v>
          </cell>
          <cell r="B22724" t="str">
            <v>VÁLVULA RETENÇÃO PORTA ÚNICA C/FLANGES DN  75 P/ESGOTO</v>
          </cell>
          <cell r="C22724" t="str">
            <v>UN</v>
          </cell>
          <cell r="D22724">
            <v>819.5</v>
          </cell>
        </row>
        <row r="22725">
          <cell r="A22725" t="str">
            <v>I8744</v>
          </cell>
          <cell r="B22725" t="str">
            <v>VÁLVULA RETENÇÃO PORTA ÚNICA C/FLANGES DN 100 P/ESGOTO</v>
          </cell>
          <cell r="C22725" t="str">
            <v>UN</v>
          </cell>
          <cell r="D22725">
            <v>929.5</v>
          </cell>
        </row>
        <row r="22726">
          <cell r="A22726" t="str">
            <v>I8745</v>
          </cell>
          <cell r="B22726" t="str">
            <v>VÁLVULA RETENÇÃO PORTA ÚNICA C/FLANGES DN 150 P/ESGOTO</v>
          </cell>
          <cell r="C22726" t="str">
            <v>UN</v>
          </cell>
          <cell r="D22726">
            <v>1809.5</v>
          </cell>
        </row>
        <row r="22727">
          <cell r="A22727" t="str">
            <v>I8746</v>
          </cell>
          <cell r="B22727" t="str">
            <v>VÁLVULA RETENÇÃO PORTA ÚNICA C/FLANGES DN 200 P/ESGOTO</v>
          </cell>
          <cell r="C22727" t="str">
            <v>UN</v>
          </cell>
          <cell r="D22727">
            <v>2399.96</v>
          </cell>
        </row>
        <row r="22728">
          <cell r="A22728" t="str">
            <v>I8747</v>
          </cell>
          <cell r="B22728" t="str">
            <v>VÁLVULA RETENÇÃO PORTA ÚNICA C/FLANGES DN 250 P/ESGOTO</v>
          </cell>
          <cell r="C22728" t="str">
            <v>UN</v>
          </cell>
          <cell r="D22728">
            <v>4296.6000000000004</v>
          </cell>
        </row>
        <row r="22729">
          <cell r="A22729" t="str">
            <v>I8748</v>
          </cell>
          <cell r="B22729" t="str">
            <v>VÁLVULA RETENÇÃO PORTA ÚNICA C/FLANGES DN 300 P/ESGOTO</v>
          </cell>
          <cell r="C22729" t="str">
            <v>UN</v>
          </cell>
          <cell r="D22729">
            <v>6191.74</v>
          </cell>
        </row>
        <row r="22730">
          <cell r="A22730" t="str">
            <v>I8749</v>
          </cell>
          <cell r="B22730" t="str">
            <v>VÁLVULA RETENÇÃO PORTA ÚNICA C/FLANGES DN 350 P/ESGOTO</v>
          </cell>
          <cell r="C22730" t="str">
            <v>UN</v>
          </cell>
          <cell r="D22730">
            <v>8107</v>
          </cell>
        </row>
        <row r="22731">
          <cell r="A22731" t="str">
            <v>I2285</v>
          </cell>
          <cell r="B22731" t="str">
            <v>VÁLVULA RETENÇÃO. PÉ C/CRIVO - 100MM (4')</v>
          </cell>
          <cell r="C22731" t="str">
            <v>UN</v>
          </cell>
          <cell r="D22731">
            <v>208.7</v>
          </cell>
        </row>
        <row r="22732">
          <cell r="A22732" t="str">
            <v>I2286</v>
          </cell>
          <cell r="B22732" t="str">
            <v>VÁLVULA RETENÇÃO. PÉ C/CRIVO - 20MM (3/4')</v>
          </cell>
          <cell r="C22732" t="str">
            <v>UN</v>
          </cell>
          <cell r="D22732">
            <v>18.8</v>
          </cell>
        </row>
        <row r="22733">
          <cell r="A22733" t="str">
            <v>I2284</v>
          </cell>
          <cell r="B22733" t="str">
            <v>VÁLVULA RETENÇÃO. PE C/CRIVO - 25MM (1')</v>
          </cell>
          <cell r="C22733" t="str">
            <v>UN</v>
          </cell>
          <cell r="D22733">
            <v>33.21</v>
          </cell>
        </row>
        <row r="22734">
          <cell r="A22734" t="str">
            <v>I2287</v>
          </cell>
          <cell r="B22734" t="str">
            <v>VÁLVULA RETENÇÃO. PÉ C/CRIVO - 32MM (1 1/14')</v>
          </cell>
          <cell r="C22734" t="str">
            <v>UN</v>
          </cell>
          <cell r="D22734">
            <v>40.700000000000003</v>
          </cell>
        </row>
        <row r="22735">
          <cell r="A22735" t="str">
            <v>I2288</v>
          </cell>
          <cell r="B22735" t="str">
            <v>VÁLVULA RETENÇÃO. PÉ C/CRIVO - 40MM (1 1/2')</v>
          </cell>
          <cell r="C22735" t="str">
            <v>UN</v>
          </cell>
          <cell r="D22735">
            <v>58.3</v>
          </cell>
        </row>
        <row r="22736">
          <cell r="A22736" t="str">
            <v>I2289</v>
          </cell>
          <cell r="B22736" t="str">
            <v>VÁLVULA RETENÇÃO. PÉ C/CRIVO - 50MM (2')</v>
          </cell>
          <cell r="C22736" t="str">
            <v>UN</v>
          </cell>
          <cell r="D22736">
            <v>85.4</v>
          </cell>
        </row>
        <row r="22737">
          <cell r="A22737" t="str">
            <v>I2290</v>
          </cell>
          <cell r="B22737" t="str">
            <v>VÁLVULA RETENÇÃO. PÉ C/CRIVO - 80MM (3')</v>
          </cell>
          <cell r="C22737" t="str">
            <v>UN</v>
          </cell>
          <cell r="D22737">
            <v>195.99</v>
          </cell>
        </row>
        <row r="22738">
          <cell r="A22738" t="str">
            <v>I2291</v>
          </cell>
          <cell r="B22738" t="str">
            <v>VÁLVULA RETENÇÃO. PÉ C/CRIVO -65MM (2 1/2')</v>
          </cell>
          <cell r="C22738" t="str">
            <v>UN</v>
          </cell>
          <cell r="D22738">
            <v>155</v>
          </cell>
        </row>
        <row r="22739">
          <cell r="A22739" t="str">
            <v>I2274</v>
          </cell>
          <cell r="B22739" t="str">
            <v>VÁLVULA RETENÇÃO. PÉ C/CRIVO 15MM (1/2")</v>
          </cell>
          <cell r="C22739" t="str">
            <v>UN</v>
          </cell>
          <cell r="D22739">
            <v>20</v>
          </cell>
        </row>
        <row r="22740">
          <cell r="A22740" t="str">
            <v>I6385</v>
          </cell>
          <cell r="B22740" t="str">
            <v>VÁLVULA TIPO GAVETA, FLANGEADA EM AÇO CARBONO, DN 6", PN 6", PN 16"</v>
          </cell>
          <cell r="C22740" t="str">
            <v>UN</v>
          </cell>
          <cell r="D22740">
            <v>1620</v>
          </cell>
        </row>
        <row r="22741">
          <cell r="A22741" t="str">
            <v>I8768</v>
          </cell>
          <cell r="B22741" t="str">
            <v>VÁLVULA TIPO LUG COM ALAVANCA DN 150</v>
          </cell>
          <cell r="C22741" t="str">
            <v>UN</v>
          </cell>
          <cell r="D22741">
            <v>2210.64</v>
          </cell>
        </row>
        <row r="22742">
          <cell r="A22742" t="str">
            <v>I8769</v>
          </cell>
          <cell r="B22742" t="str">
            <v>VÁLVULA TIPO LUG COM ALAVANCA DN 200</v>
          </cell>
          <cell r="C22742" t="str">
            <v>UN</v>
          </cell>
          <cell r="D22742">
            <v>2617.86</v>
          </cell>
        </row>
        <row r="22743">
          <cell r="A22743" t="str">
            <v>I8770</v>
          </cell>
          <cell r="B22743" t="str">
            <v>VÁLVULA TIPO LUG COM ALAVANCA DN 250</v>
          </cell>
          <cell r="C22743" t="str">
            <v>UN</v>
          </cell>
          <cell r="D22743">
            <v>3374.13</v>
          </cell>
        </row>
        <row r="22744">
          <cell r="A22744" t="str">
            <v>I6515</v>
          </cell>
          <cell r="B22744" t="str">
            <v>VÁLVULA VENTOSA TRÍPLICE FUNÇÃO P/ ÁGUAS RESIDUAIS/ESGOTO DN 100 mm</v>
          </cell>
          <cell r="C22744" t="str">
            <v>UN</v>
          </cell>
          <cell r="D22744">
            <v>5589.01</v>
          </cell>
        </row>
        <row r="22745">
          <cell r="A22745" t="str">
            <v>I6516</v>
          </cell>
          <cell r="B22745" t="str">
            <v>VÁLVULA VENTOSA TRÍPLICE FUNÇÃO P/ ÁGUAS RESIDUAIS/ESGOTO DN 150 mm</v>
          </cell>
          <cell r="C22745" t="str">
            <v>UN</v>
          </cell>
          <cell r="D22745">
            <v>6477.29</v>
          </cell>
        </row>
        <row r="22746">
          <cell r="A22746" t="str">
            <v>I6517</v>
          </cell>
          <cell r="B22746" t="str">
            <v>VÁLVULA VENTOSA TRÍPLICE FUNÇÃO P/ ÁGUAS RESIDUAIS/ESGOTO DN 200 mm</v>
          </cell>
          <cell r="C22746" t="str">
            <v>UN</v>
          </cell>
          <cell r="D22746">
            <v>7149.51</v>
          </cell>
        </row>
        <row r="22747">
          <cell r="A22747" t="str">
            <v>I6499</v>
          </cell>
          <cell r="B22747" t="str">
            <v>VÁLVULA VENTOSA TRÍPLICE FUNÇÃO P/ ÁGUAS RESIDUAIS/ESGOTO DN 50 mm</v>
          </cell>
          <cell r="C22747" t="str">
            <v>UN</v>
          </cell>
          <cell r="D22747">
            <v>5358.54</v>
          </cell>
        </row>
        <row r="22748">
          <cell r="A22748" t="str">
            <v>I6514</v>
          </cell>
          <cell r="B22748" t="str">
            <v>VÁLVULA VENTOSA TRÍPLICE FUNÇÃO P/ ÁGUAS RESIDUAIS/ESGOTO DN 75 mm</v>
          </cell>
          <cell r="C22748" t="str">
            <v>UN</v>
          </cell>
          <cell r="D22748">
            <v>5473.77</v>
          </cell>
        </row>
        <row r="22749">
          <cell r="A22749" t="str">
            <v>I8316</v>
          </cell>
          <cell r="B22749" t="str">
            <v>VÃO DE PORTA - PORTA COMPLETA C/ FECHADURA TIPO CILINDRO, P/ DIVISÓRIAS EM GERAL (COM REQUADRO EM ALUMÍNIO)</v>
          </cell>
          <cell r="C22749" t="str">
            <v>UN</v>
          </cell>
          <cell r="D22749">
            <v>215.59</v>
          </cell>
        </row>
        <row r="22750">
          <cell r="A22750" t="str">
            <v>I8315</v>
          </cell>
          <cell r="B22750" t="str">
            <v>VÃO DE PORTA - PORTA COMPLETA C/ FECHADURA TIPO CILINDRO, P/ DIVISÓRIAS EM GERAL (SEM REQUADRO)</v>
          </cell>
          <cell r="C22750" t="str">
            <v>UN</v>
          </cell>
          <cell r="D22750">
            <v>201.43</v>
          </cell>
        </row>
        <row r="22751">
          <cell r="A22751" t="str">
            <v>I7539</v>
          </cell>
          <cell r="B22751" t="str">
            <v>VASO DE EQUALIZAÇÃO DE 400 L</v>
          </cell>
          <cell r="C22751" t="str">
            <v>UN</v>
          </cell>
          <cell r="D22751">
            <v>2068.1999999999998</v>
          </cell>
        </row>
        <row r="22752">
          <cell r="A22752" t="str">
            <v>I2661</v>
          </cell>
          <cell r="B22752" t="str">
            <v>VASSOURA MECÂNICA</v>
          </cell>
          <cell r="C22752" t="str">
            <v>UN</v>
          </cell>
          <cell r="D22752">
            <v>28310</v>
          </cell>
        </row>
        <row r="22753">
          <cell r="A22753" t="str">
            <v>I0672</v>
          </cell>
          <cell r="B22753" t="str">
            <v>VASSOURA MECÂNICA (CHI)</v>
          </cell>
          <cell r="C22753" t="str">
            <v>H</v>
          </cell>
          <cell r="D22753">
            <v>2.2522500000000001</v>
          </cell>
        </row>
        <row r="22754">
          <cell r="A22754" t="str">
            <v>I0785</v>
          </cell>
          <cell r="B22754" t="str">
            <v>VASSOURA MECÂNICA (CHP)</v>
          </cell>
          <cell r="C22754" t="str">
            <v>H</v>
          </cell>
          <cell r="D22754">
            <v>7.2003750000000002</v>
          </cell>
        </row>
        <row r="22755">
          <cell r="A22755" t="str">
            <v>I8606</v>
          </cell>
          <cell r="B22755" t="str">
            <v>VEÍCULO LEVE C/ COMBUSTÍVEL E MOTORISTA</v>
          </cell>
          <cell r="C22755" t="str">
            <v>UNxMÊS</v>
          </cell>
          <cell r="D22755">
            <v>5800</v>
          </cell>
        </row>
        <row r="22756">
          <cell r="A22756" t="str">
            <v>I2662</v>
          </cell>
          <cell r="B22756" t="str">
            <v>VEÍCULO UTILITÁRIO KOMBI</v>
          </cell>
          <cell r="C22756" t="str">
            <v>UN</v>
          </cell>
          <cell r="D22756">
            <v>45732</v>
          </cell>
        </row>
        <row r="22757">
          <cell r="A22757" t="str">
            <v>I0673</v>
          </cell>
          <cell r="B22757" t="str">
            <v>VEÍCULO UTILITÁRIO KOMBI (CHI)</v>
          </cell>
          <cell r="C22757" t="str">
            <v>H</v>
          </cell>
          <cell r="D22757">
            <v>8.9435000000000002</v>
          </cell>
        </row>
        <row r="22758">
          <cell r="A22758" t="str">
            <v>I0786</v>
          </cell>
          <cell r="B22758" t="str">
            <v>VEÍCULO UTILITÁRIO KOMBI (CHP)</v>
          </cell>
          <cell r="C22758" t="str">
            <v>H</v>
          </cell>
          <cell r="D22758">
            <v>43.977499999999999</v>
          </cell>
        </row>
        <row r="22759">
          <cell r="A22759" t="str">
            <v>I6741</v>
          </cell>
          <cell r="B22759" t="str">
            <v>VENEZIANA INDUSTRIAL EM PVC RÍGIDO, TRANSLÚCIDO E MONTANTE EM AÇO GALVANIZADO OU ALUMÍNIO (FORNECIMENTO E MONTAGEM)</v>
          </cell>
          <cell r="C22759" t="str">
            <v>M2</v>
          </cell>
          <cell r="D22759">
            <v>256.44</v>
          </cell>
        </row>
        <row r="22760">
          <cell r="A22760" t="str">
            <v>I2245</v>
          </cell>
          <cell r="B22760" t="str">
            <v>VENTILADOR DE TETO C/ ALETAS DE MADEIRA</v>
          </cell>
          <cell r="C22760" t="str">
            <v>UN</v>
          </cell>
          <cell r="D22760">
            <v>229.4</v>
          </cell>
        </row>
        <row r="22761">
          <cell r="A22761" t="str">
            <v>I2246</v>
          </cell>
          <cell r="B22761" t="str">
            <v>VENTILADOR DE TETO METÁLICO</v>
          </cell>
          <cell r="C22761" t="str">
            <v>UN</v>
          </cell>
          <cell r="D22761">
            <v>222.5</v>
          </cell>
        </row>
        <row r="22762">
          <cell r="A22762" t="str">
            <v>I5719</v>
          </cell>
          <cell r="B22762" t="str">
            <v>VENTOSA SIMPLES C/ FLANGES DN 50 PN25</v>
          </cell>
          <cell r="C22762" t="str">
            <v>UN</v>
          </cell>
          <cell r="D22762">
            <v>934.62</v>
          </cell>
        </row>
        <row r="22763">
          <cell r="A22763" t="str">
            <v>I5721</v>
          </cell>
          <cell r="B22763" t="str">
            <v>VENTOSA SIMPLES C/ ROSCA DN 1</v>
          </cell>
          <cell r="C22763" t="str">
            <v>UN</v>
          </cell>
          <cell r="D22763">
            <v>664.61</v>
          </cell>
        </row>
        <row r="22764">
          <cell r="A22764" t="str">
            <v>I5722</v>
          </cell>
          <cell r="B22764" t="str">
            <v>VENTOSA SIMPLES C/ ROSCA DN 1 1/2</v>
          </cell>
          <cell r="C22764" t="str">
            <v>UN</v>
          </cell>
          <cell r="D22764">
            <v>663.27</v>
          </cell>
        </row>
        <row r="22765">
          <cell r="A22765" t="str">
            <v>I5723</v>
          </cell>
          <cell r="B22765" t="str">
            <v>VENTOSA SIMPLES C/ ROSCA DN 1 1/4</v>
          </cell>
          <cell r="C22765" t="str">
            <v>UN</v>
          </cell>
          <cell r="D22765">
            <v>671.13</v>
          </cell>
        </row>
        <row r="22766">
          <cell r="A22766" t="str">
            <v>I5724</v>
          </cell>
          <cell r="B22766" t="str">
            <v>VENTOSA SIMPLES C/ ROSCA DN 2</v>
          </cell>
          <cell r="C22766" t="str">
            <v>UN</v>
          </cell>
          <cell r="D22766">
            <v>577.12</v>
          </cell>
        </row>
        <row r="22767">
          <cell r="A22767" t="str">
            <v>I5720</v>
          </cell>
          <cell r="B22767" t="str">
            <v>VENTOSA SIMPLES C/ ROSCA DN 3/4</v>
          </cell>
          <cell r="C22767" t="str">
            <v>UN</v>
          </cell>
          <cell r="D22767">
            <v>669.93</v>
          </cell>
        </row>
        <row r="22768">
          <cell r="A22768" t="str">
            <v>I5726</v>
          </cell>
          <cell r="B22768" t="str">
            <v>VENTOSA TRÍPLICE FUNÇÃO/FLANGE DN 100 PN16</v>
          </cell>
          <cell r="C22768" t="str">
            <v>UN</v>
          </cell>
          <cell r="D22768">
            <v>2297.98</v>
          </cell>
        </row>
        <row r="22769">
          <cell r="A22769" t="str">
            <v>I5730</v>
          </cell>
          <cell r="B22769" t="str">
            <v>VENTOSA TRÍPLICE FUNÇÃO/FLANGE DN 100 PN25</v>
          </cell>
          <cell r="C22769" t="str">
            <v>UN</v>
          </cell>
          <cell r="D22769">
            <v>2186.4</v>
          </cell>
        </row>
        <row r="22770">
          <cell r="A22770" t="str">
            <v>I5727</v>
          </cell>
          <cell r="B22770" t="str">
            <v>VENTOSA TRÍPLICE FUNÇÃO/FLANGE DN 150 PN16</v>
          </cell>
          <cell r="C22770" t="str">
            <v>UN</v>
          </cell>
          <cell r="D22770">
            <v>3280.48</v>
          </cell>
        </row>
        <row r="22771">
          <cell r="A22771" t="str">
            <v>I5731</v>
          </cell>
          <cell r="B22771" t="str">
            <v>VENTOSA TRÍPLICE FUNÇÃO/FLANGE DN 150 PN25</v>
          </cell>
          <cell r="C22771" t="str">
            <v>UN</v>
          </cell>
          <cell r="D22771">
            <v>3107.53</v>
          </cell>
        </row>
        <row r="22772">
          <cell r="A22772" t="str">
            <v>I5725</v>
          </cell>
          <cell r="B22772" t="str">
            <v>VENTOSA TRÍPLICE FUNÇÃO/FLANGE DN 200 PN10</v>
          </cell>
          <cell r="C22772" t="str">
            <v>UN</v>
          </cell>
          <cell r="D22772">
            <v>4863.17</v>
          </cell>
        </row>
        <row r="22773">
          <cell r="A22773" t="str">
            <v>I5728</v>
          </cell>
          <cell r="B22773" t="str">
            <v>VENTOSA TRÍPLICE FUNÇÃO/FLANGE DN 200 PN16</v>
          </cell>
          <cell r="C22773" t="str">
            <v>UN</v>
          </cell>
          <cell r="D22773">
            <v>4883.42</v>
          </cell>
        </row>
        <row r="22774">
          <cell r="A22774" t="str">
            <v>I5732</v>
          </cell>
          <cell r="B22774" t="str">
            <v>VENTOSA TRÍPLICE FUNÇÃO/FLANGE DN 200 PN25</v>
          </cell>
          <cell r="C22774" t="str">
            <v>UN</v>
          </cell>
          <cell r="D22774">
            <v>4780.18</v>
          </cell>
        </row>
        <row r="22775">
          <cell r="A22775" t="str">
            <v>I5729</v>
          </cell>
          <cell r="B22775" t="str">
            <v>VENTOSA TRÍPLICE FUNÇÃO/FLANGE DN 50 PN25</v>
          </cell>
          <cell r="C22775" t="str">
            <v>UN</v>
          </cell>
          <cell r="D22775">
            <v>1802.39</v>
          </cell>
        </row>
        <row r="22776">
          <cell r="A22776" t="str">
            <v>I7328</v>
          </cell>
          <cell r="B22776" t="str">
            <v>VENTOSA TRIPLICE FUNÇÃO/FLANGE DN 80 PN10/16</v>
          </cell>
          <cell r="C22776" t="str">
            <v>UN</v>
          </cell>
          <cell r="D22776">
            <v>1984.14</v>
          </cell>
        </row>
        <row r="22777">
          <cell r="A22777" t="str">
            <v>I7329</v>
          </cell>
          <cell r="B22777" t="str">
            <v>VENTOSA TRIPLICE FUNÇÃO/FLANGE DN 80 PN25</v>
          </cell>
          <cell r="C22777" t="str">
            <v>UN</v>
          </cell>
          <cell r="D22777">
            <v>1970.39</v>
          </cell>
        </row>
        <row r="22778">
          <cell r="A22778" t="str">
            <v>I6037</v>
          </cell>
          <cell r="B22778" t="str">
            <v>VERGALHÃO ROSCA TOTAL DE 3/8"</v>
          </cell>
          <cell r="C22778" t="str">
            <v>M</v>
          </cell>
          <cell r="D22778">
            <v>2.06</v>
          </cell>
        </row>
        <row r="22779">
          <cell r="A22779" t="str">
            <v>I6105</v>
          </cell>
          <cell r="B22779" t="str">
            <v>VERGAS DE CONCRETO (0,10 X 0,10 X 1,00)M (PADRÃO MUTIRÃO)</v>
          </cell>
          <cell r="C22779" t="str">
            <v>UN</v>
          </cell>
          <cell r="D22779">
            <v>6</v>
          </cell>
        </row>
        <row r="22780">
          <cell r="A22780" t="str">
            <v>I6106</v>
          </cell>
          <cell r="B22780" t="str">
            <v>VERGAS DE CONCRETO (0,10 X 0,10 X 1,20) M (PADRÃO MUTIRÃO)</v>
          </cell>
          <cell r="C22780" t="str">
            <v>UN</v>
          </cell>
          <cell r="D22780">
            <v>7.2</v>
          </cell>
        </row>
        <row r="22781">
          <cell r="A22781" t="str">
            <v>I6107</v>
          </cell>
          <cell r="B22781" t="str">
            <v>VERGAS DE CONCRETO (0,10 X 0,10 X 1,70)M (PADRÃO MUTIRÃO)</v>
          </cell>
          <cell r="C22781" t="str">
            <v>UN</v>
          </cell>
          <cell r="D22781">
            <v>12.1</v>
          </cell>
        </row>
        <row r="22782">
          <cell r="A22782" t="str">
            <v>I2247</v>
          </cell>
          <cell r="B22782" t="str">
            <v>VERMICULITA EXPANDIDA</v>
          </cell>
          <cell r="C22782" t="str">
            <v>M3</v>
          </cell>
          <cell r="D22782">
            <v>146.05000000000001</v>
          </cell>
        </row>
        <row r="22783">
          <cell r="A22783" t="str">
            <v>I2248</v>
          </cell>
          <cell r="B22783" t="str">
            <v>VERNIZ ACRÍLICO PARA CONCRETO</v>
          </cell>
          <cell r="C22783" t="str">
            <v>L</v>
          </cell>
          <cell r="D22783">
            <v>12.35</v>
          </cell>
        </row>
        <row r="22784">
          <cell r="A22784" t="str">
            <v>I2249</v>
          </cell>
          <cell r="B22784" t="str">
            <v>VERNIZ POLIURETANO PARA CONCRETO, ALVENARIA E ESTRUTURAS DE AÇO CARBONO</v>
          </cell>
          <cell r="C22784" t="str">
            <v>L</v>
          </cell>
          <cell r="D22784">
            <v>10.64</v>
          </cell>
        </row>
        <row r="22785">
          <cell r="A22785" t="str">
            <v>I2250</v>
          </cell>
          <cell r="B22785" t="str">
            <v>VERNIZ SINTÉTICO</v>
          </cell>
          <cell r="C22785" t="str">
            <v>L</v>
          </cell>
          <cell r="D22785">
            <v>15.23</v>
          </cell>
        </row>
        <row r="22786">
          <cell r="A22786" t="str">
            <v>I2464</v>
          </cell>
          <cell r="B22786" t="str">
            <v>VERTEDOURO TRIANGULAR EM FIBRA 45 X 26 cm, C.PROJ.</v>
          </cell>
          <cell r="C22786" t="str">
            <v>M2</v>
          </cell>
          <cell r="D22786">
            <v>197.34</v>
          </cell>
        </row>
        <row r="22787">
          <cell r="A22787" t="str">
            <v>I2292</v>
          </cell>
          <cell r="B22787" t="str">
            <v>VÉU DE FIBRA DE VIDRO</v>
          </cell>
          <cell r="C22787" t="str">
            <v>M2</v>
          </cell>
          <cell r="D22787">
            <v>5.83</v>
          </cell>
        </row>
        <row r="22788">
          <cell r="A22788" t="str">
            <v>I2251</v>
          </cell>
          <cell r="B22788" t="str">
            <v>VEU DE POLIESTER</v>
          </cell>
          <cell r="C22788" t="str">
            <v>M2</v>
          </cell>
          <cell r="D22788">
            <v>6.78</v>
          </cell>
        </row>
        <row r="22789">
          <cell r="A22789" t="str">
            <v>I7891</v>
          </cell>
          <cell r="B22789" t="str">
            <v>VIAPLUS 1000 BRANCO</v>
          </cell>
          <cell r="C22789" t="str">
            <v>KG</v>
          </cell>
          <cell r="D22789">
            <v>4.6719999999999997</v>
          </cell>
        </row>
        <row r="22790">
          <cell r="A22790" t="str">
            <v>I2591</v>
          </cell>
          <cell r="B22790" t="str">
            <v>VIBRADOR DE IMERSÃO C/ MOTOR DIESEL HP 2</v>
          </cell>
          <cell r="C22790" t="str">
            <v>UN</v>
          </cell>
          <cell r="D22790">
            <v>8166</v>
          </cell>
        </row>
        <row r="22791">
          <cell r="A22791" t="str">
            <v>I2592</v>
          </cell>
          <cell r="B22791" t="str">
            <v>VIBRADOR DE IMERSÃO C/ MOTOR ELÉTRICO HP 2</v>
          </cell>
          <cell r="C22791" t="str">
            <v>UN</v>
          </cell>
          <cell r="D22791">
            <v>4573</v>
          </cell>
        </row>
        <row r="22792">
          <cell r="A22792" t="str">
            <v>I0674</v>
          </cell>
          <cell r="B22792" t="str">
            <v>VIBRADOR DE IMERSÃO C/MOTOR DIESEL (CHI)</v>
          </cell>
          <cell r="C22792" t="str">
            <v>H</v>
          </cell>
          <cell r="D22792">
            <v>7.0806250000000004</v>
          </cell>
        </row>
        <row r="22793">
          <cell r="A22793" t="str">
            <v>I0787</v>
          </cell>
          <cell r="B22793" t="str">
            <v>VIBRADOR DE IMERSÃO C/MOTOR DIESEL (CHP)</v>
          </cell>
          <cell r="C22793" t="str">
            <v>H</v>
          </cell>
          <cell r="D22793">
            <v>10.6823125</v>
          </cell>
        </row>
        <row r="22794">
          <cell r="A22794" t="str">
            <v>I0675</v>
          </cell>
          <cell r="B22794" t="str">
            <v>VIBRADOR DE IMERSÃO C/MOTOR ELÉTRICO (CHI)</v>
          </cell>
          <cell r="C22794" t="str">
            <v>H</v>
          </cell>
          <cell r="D22794">
            <v>6.7545999999999999</v>
          </cell>
        </row>
        <row r="22795">
          <cell r="A22795" t="str">
            <v>I0788</v>
          </cell>
          <cell r="B22795" t="str">
            <v>VIBRADOR DE IMERSÃO C/MOTOR ELÉTRICO (CHP)</v>
          </cell>
          <cell r="C22795" t="str">
            <v>H</v>
          </cell>
          <cell r="D22795">
            <v>8.58535</v>
          </cell>
        </row>
        <row r="22796">
          <cell r="A22796" t="str">
            <v>I0676</v>
          </cell>
          <cell r="B22796" t="str">
            <v>VIBRO ACABAD. DE MISTURA BETUM. (CHI)</v>
          </cell>
          <cell r="C22796" t="str">
            <v>H</v>
          </cell>
          <cell r="D22796">
            <v>43.922800000000002</v>
          </cell>
        </row>
        <row r="22797">
          <cell r="A22797" t="str">
            <v>I0789</v>
          </cell>
          <cell r="B22797" t="str">
            <v>VIBRO ACABAD. DE MISTURA BETUM. (CHP)</v>
          </cell>
          <cell r="C22797" t="str">
            <v>H</v>
          </cell>
          <cell r="D22797">
            <v>171.59229999999999</v>
          </cell>
        </row>
        <row r="22798">
          <cell r="A22798" t="str">
            <v>I2663</v>
          </cell>
          <cell r="B22798" t="str">
            <v>VIBRO ACABADORA DE MISTURA BETUMINOSA</v>
          </cell>
          <cell r="C22798" t="str">
            <v>UN</v>
          </cell>
          <cell r="D22798">
            <v>675089</v>
          </cell>
        </row>
        <row r="22799">
          <cell r="A22799" t="str">
            <v>I2664</v>
          </cell>
          <cell r="B22799" t="str">
            <v>VIBRO ACABADORA DE MISTURA BETUMINOSA (ALUGUEL)</v>
          </cell>
          <cell r="C22799" t="str">
            <v>UN</v>
          </cell>
          <cell r="D22799">
            <v>675089</v>
          </cell>
        </row>
        <row r="22800">
          <cell r="A22800" t="str">
            <v>I0677</v>
          </cell>
          <cell r="B22800" t="str">
            <v>VIBRO ACABADORA MIST. BETUMINOSAS - ALUGUEL (CHI)</v>
          </cell>
          <cell r="C22800" t="str">
            <v>H</v>
          </cell>
          <cell r="D22800">
            <v>44.812499999999993</v>
          </cell>
        </row>
        <row r="22801">
          <cell r="A22801" t="str">
            <v>I0790</v>
          </cell>
          <cell r="B22801" t="str">
            <v>VIBRO ACABADORA MIST. BETUMINOSAS - ALUGUEL (CHP)</v>
          </cell>
          <cell r="C22801" t="str">
            <v>H</v>
          </cell>
          <cell r="D22801">
            <v>129.95688333333334</v>
          </cell>
        </row>
        <row r="22802">
          <cell r="A22802" t="str">
            <v>I2465</v>
          </cell>
          <cell r="B22802" t="str">
            <v>VIDRO CANELADO OU MARTELADO 3MM, COLOCADO</v>
          </cell>
          <cell r="C22802" t="str">
            <v>M2</v>
          </cell>
          <cell r="D22802">
            <v>130</v>
          </cell>
        </row>
        <row r="22803">
          <cell r="A22803" t="str">
            <v>I2252</v>
          </cell>
          <cell r="B22803" t="str">
            <v>VIDRO COMUM FUMÊ, E = 4MM (COLOCADO)</v>
          </cell>
          <cell r="C22803" t="str">
            <v>M2</v>
          </cell>
          <cell r="D22803">
            <v>135</v>
          </cell>
        </row>
        <row r="22804">
          <cell r="A22804" t="str">
            <v>I2253</v>
          </cell>
          <cell r="B22804" t="str">
            <v>VIDRO COMUM FUMÊ, E = 5MM (COLOCADO)</v>
          </cell>
          <cell r="C22804" t="str">
            <v>M2</v>
          </cell>
          <cell r="D22804">
            <v>156.66999999999999</v>
          </cell>
        </row>
        <row r="22805">
          <cell r="A22805" t="str">
            <v>I2254</v>
          </cell>
          <cell r="B22805" t="str">
            <v>VIDRO COMUM FUMÊ, E = 6MM (COLOCADO)</v>
          </cell>
          <cell r="C22805" t="str">
            <v>M2</v>
          </cell>
          <cell r="D22805">
            <v>205.7</v>
          </cell>
        </row>
        <row r="22806">
          <cell r="A22806" t="str">
            <v>I2256</v>
          </cell>
          <cell r="B22806" t="str">
            <v>VIDRO LISO, E= 4MM(COLOCADO)</v>
          </cell>
          <cell r="C22806" t="str">
            <v>M2</v>
          </cell>
          <cell r="D22806">
            <v>99</v>
          </cell>
        </row>
        <row r="22807">
          <cell r="A22807" t="str">
            <v>I2257</v>
          </cell>
          <cell r="B22807" t="str">
            <v>VIDRO LISO, E= 5MM (COLOCADO)</v>
          </cell>
          <cell r="C22807" t="str">
            <v>M2</v>
          </cell>
          <cell r="D22807">
            <v>110</v>
          </cell>
        </row>
        <row r="22808">
          <cell r="A22808" t="str">
            <v>I2255</v>
          </cell>
          <cell r="B22808" t="str">
            <v>VIDRO LISO, E=6MM (COLOCADO)</v>
          </cell>
          <cell r="C22808" t="str">
            <v>M2</v>
          </cell>
          <cell r="D22808">
            <v>130</v>
          </cell>
        </row>
        <row r="22809">
          <cell r="A22809" t="str">
            <v>I2258</v>
          </cell>
          <cell r="B22809" t="str">
            <v>VIDRO TEMPERADO 10MM INCOLOR PARA FERRAGENS</v>
          </cell>
          <cell r="C22809" t="str">
            <v>M2</v>
          </cell>
          <cell r="D22809">
            <v>275</v>
          </cell>
        </row>
        <row r="22810">
          <cell r="A22810" t="str">
            <v>I2259</v>
          </cell>
          <cell r="B22810" t="str">
            <v>VIDRO TEMPERADO 6MM INCOLOR PARA CAIXILHO</v>
          </cell>
          <cell r="C22810" t="str">
            <v>M2</v>
          </cell>
          <cell r="D22810">
            <v>215</v>
          </cell>
        </row>
        <row r="22811">
          <cell r="A22811" t="str">
            <v>I8358</v>
          </cell>
          <cell r="B22811" t="str">
            <v>VIDRO TEMPERADO DE 10mm FIXADOS COM SPIDER GLASS DE 4, 3 E 2 APOIOS, INCLUSIVE FERRAGENS PARA PORTA</v>
          </cell>
          <cell r="C22811" t="str">
            <v>M2</v>
          </cell>
          <cell r="D22811">
            <v>295.76</v>
          </cell>
        </row>
        <row r="22812">
          <cell r="A22812" t="str">
            <v>I8317</v>
          </cell>
          <cell r="B22812" t="str">
            <v>VIDRO TRANSPARENTE LISO 4mm, P/ DIVISÓRIAS EM GERAL</v>
          </cell>
          <cell r="C22812" t="str">
            <v>M2</v>
          </cell>
          <cell r="D22812">
            <v>78.59</v>
          </cell>
        </row>
        <row r="22813">
          <cell r="A22813" t="str">
            <v>I6792</v>
          </cell>
          <cell r="B22813" t="str">
            <v>VIGA DE MADEIRA EM MASSARANDUBA 10"x 4"</v>
          </cell>
          <cell r="C22813" t="str">
            <v>M</v>
          </cell>
          <cell r="D22813">
            <v>68.2</v>
          </cell>
        </row>
        <row r="22814">
          <cell r="A22814" t="str">
            <v>I2260</v>
          </cell>
          <cell r="B22814" t="str">
            <v>VIGA DE PEROBA (MADEIRA DE 1A QUALIDADE) DE 6X12CM</v>
          </cell>
          <cell r="C22814" t="str">
            <v>M</v>
          </cell>
          <cell r="D22814">
            <v>19.03</v>
          </cell>
        </row>
        <row r="22815">
          <cell r="A22815" t="str">
            <v>I2466</v>
          </cell>
          <cell r="B22815" t="str">
            <v>VIGIA</v>
          </cell>
          <cell r="C22815" t="str">
            <v>H</v>
          </cell>
          <cell r="D22815">
            <v>4.7699999999999996</v>
          </cell>
        </row>
        <row r="22816">
          <cell r="A22816" t="str">
            <v>I8617</v>
          </cell>
          <cell r="B22816" t="str">
            <v>VIGIA</v>
          </cell>
          <cell r="C22816" t="str">
            <v>HxMÊS</v>
          </cell>
          <cell r="D22816">
            <v>1581.66</v>
          </cell>
        </row>
        <row r="22817">
          <cell r="A22817" t="str">
            <v>I8629</v>
          </cell>
          <cell r="B22817" t="str">
            <v>VINIL AUTO-ADESIVO FOSCO OU BRILHANTE C/ APLICAÇÃO</v>
          </cell>
          <cell r="C22817" t="str">
            <v>M2</v>
          </cell>
          <cell r="D22817">
            <v>99.55</v>
          </cell>
        </row>
        <row r="22818">
          <cell r="A22818" t="str">
            <v>I7471</v>
          </cell>
          <cell r="B22818" t="str">
            <v>VOLANTE EM FERRO DÚCTIL COM CUNHA METÁLICA 18</v>
          </cell>
          <cell r="C22818" t="str">
            <v>UN</v>
          </cell>
          <cell r="D22818">
            <v>201.25</v>
          </cell>
        </row>
        <row r="22819">
          <cell r="A22819" t="str">
            <v>I7472</v>
          </cell>
          <cell r="B22819" t="str">
            <v>VOLANTE EM FERRO DÚCTIL COM CUNHA METÁLICA 21</v>
          </cell>
          <cell r="C22819" t="str">
            <v>UN</v>
          </cell>
          <cell r="D22819">
            <v>285.02999999999997</v>
          </cell>
        </row>
        <row r="22820">
          <cell r="A22820" t="str">
            <v>I7473</v>
          </cell>
          <cell r="B22820" t="str">
            <v>VOLANTE EM FERRO DÚCTIL COM CUNHA METÁLICA 23</v>
          </cell>
          <cell r="C22820" t="str">
            <v>UN</v>
          </cell>
          <cell r="D22820">
            <v>411.07</v>
          </cell>
        </row>
        <row r="22821">
          <cell r="A22821" t="str">
            <v>I2261</v>
          </cell>
          <cell r="B22821" t="str">
            <v>VOLTÍMETRO ( 144 X 144 )MM - ESC. 0 - 500V</v>
          </cell>
          <cell r="C22821" t="str">
            <v>UN</v>
          </cell>
          <cell r="D22821">
            <v>195.68</v>
          </cell>
        </row>
        <row r="22822">
          <cell r="A22822" t="str">
            <v>I2262</v>
          </cell>
          <cell r="B22822" t="str">
            <v>VOLTÍMETRO (72 X 72)MM - ESC. 0 - 500V</v>
          </cell>
          <cell r="C22822" t="str">
            <v>UN</v>
          </cell>
          <cell r="D22822">
            <v>126.62</v>
          </cell>
        </row>
        <row r="22823">
          <cell r="A22823" t="str">
            <v>I2263</v>
          </cell>
          <cell r="B22823" t="str">
            <v>VOLTÍMETRO (96 X 96)MM - ESC. 0 A 500V</v>
          </cell>
          <cell r="C22823" t="str">
            <v>UN</v>
          </cell>
          <cell r="D22823">
            <v>155.38999999999999</v>
          </cell>
        </row>
        <row r="22824">
          <cell r="A22824" t="str">
            <v>I6041</v>
          </cell>
          <cell r="B22824" t="str">
            <v>XEROX</v>
          </cell>
          <cell r="C22824" t="str">
            <v>UN</v>
          </cell>
          <cell r="D22824">
            <v>0.12</v>
          </cell>
        </row>
        <row r="22825">
          <cell r="A22825" t="str">
            <v>I2293</v>
          </cell>
          <cell r="B22825" t="str">
            <v>ZARCÃO</v>
          </cell>
          <cell r="C22825" t="str">
            <v>L</v>
          </cell>
          <cell r="D22825">
            <v>12.35</v>
          </cell>
        </row>
      </sheetData>
      <sheetData sheetId="7"/>
      <sheetData sheetId="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ÓRIA DE CALCULO"/>
      <sheetName val="TABELA SEIFRA"/>
      <sheetName val="ORÇAMENTO"/>
      <sheetName val="COMPOSIÇÃO DE PREÇOS"/>
      <sheetName val="SINAPI"/>
      <sheetName val="CRONOGRAMA FÍSICO FINANCEIRO"/>
      <sheetName val="BDI"/>
      <sheetName val="ENCARGOS SOCIAIS"/>
      <sheetName val="Boletim de Medição"/>
      <sheetName val="TABELA 24.1"/>
      <sheetName val="memorial"/>
      <sheetName val="levantamento "/>
      <sheetName val="Resumo"/>
      <sheetName val="detail"/>
    </sheetNames>
    <sheetDataSet>
      <sheetData sheetId="0" refreshError="1"/>
      <sheetData sheetId="1" refreshError="1">
        <row r="2">
          <cell r="B2" t="str">
            <v>SERVICOS PRELIMINARES</v>
          </cell>
          <cell r="C2">
            <v>0</v>
          </cell>
          <cell r="D2" t="str">
            <v>024.1</v>
          </cell>
          <cell r="E2">
            <v>68536.89</v>
          </cell>
        </row>
        <row r="3">
          <cell r="B3" t="str">
            <v>CADASTRO</v>
          </cell>
          <cell r="C3">
            <v>0</v>
          </cell>
          <cell r="D3">
            <v>0</v>
          </cell>
          <cell r="E3">
            <v>168.08</v>
          </cell>
        </row>
        <row r="4">
          <cell r="B4" t="str">
            <v>C0580</v>
          </cell>
          <cell r="C4" t="str">
            <v>CADASTRO DE ADUTORA</v>
          </cell>
          <cell r="D4" t="str">
            <v>M</v>
          </cell>
          <cell r="E4">
            <v>1</v>
          </cell>
        </row>
        <row r="5">
          <cell r="B5" t="str">
            <v>C0581</v>
          </cell>
          <cell r="C5" t="str">
            <v>CADASTRO DE LIGAÇÃO</v>
          </cell>
          <cell r="D5" t="str">
            <v>UN</v>
          </cell>
          <cell r="E5">
            <v>2.14</v>
          </cell>
        </row>
        <row r="6">
          <cell r="B6" t="str">
            <v>C0582</v>
          </cell>
          <cell r="C6" t="str">
            <v>CADASTRO DE OBRAS LOCALIZADAS</v>
          </cell>
          <cell r="D6" t="str">
            <v>M2</v>
          </cell>
          <cell r="E6">
            <v>29.45</v>
          </cell>
        </row>
        <row r="7">
          <cell r="B7" t="str">
            <v>C0583</v>
          </cell>
          <cell r="C7" t="str">
            <v>CADASTRO DE REDE DE ÁGUA (MEIO MAGNÉTICO)</v>
          </cell>
          <cell r="D7" t="str">
            <v>M</v>
          </cell>
          <cell r="E7">
            <v>0.89</v>
          </cell>
        </row>
        <row r="8">
          <cell r="B8" t="str">
            <v>C0584</v>
          </cell>
          <cell r="C8" t="str">
            <v>CADASTRO DE REDE DE ESGOTO/EMISSÁRIO/DRENAGEM (MEIO MAGNÉTICO)</v>
          </cell>
          <cell r="D8" t="str">
            <v>M</v>
          </cell>
          <cell r="E8">
            <v>1.27</v>
          </cell>
        </row>
        <row r="9">
          <cell r="B9" t="str">
            <v>C3959</v>
          </cell>
          <cell r="C9" t="str">
            <v>CADASTRO E AVALIAÇÃO DE IMÓVEIS</v>
          </cell>
          <cell r="D9" t="str">
            <v>UT</v>
          </cell>
          <cell r="E9">
            <v>26.93</v>
          </cell>
        </row>
        <row r="10">
          <cell r="B10" t="str">
            <v>C3427</v>
          </cell>
          <cell r="C10" t="str">
            <v>CADASTRO OPERACIONAL DE CLIENTE CAPITAL - PADRÃO</v>
          </cell>
          <cell r="D10" t="str">
            <v>IMÓVEL</v>
          </cell>
          <cell r="E10">
            <v>6.85</v>
          </cell>
        </row>
        <row r="11">
          <cell r="B11" t="str">
            <v>C3428</v>
          </cell>
          <cell r="C11" t="str">
            <v>CADASTRO OPERACIONAL DE CLIENTE INTERIOR - PADRÃO</v>
          </cell>
          <cell r="D11" t="str">
            <v>IMÓVEL</v>
          </cell>
          <cell r="E11">
            <v>6.04</v>
          </cell>
        </row>
        <row r="12">
          <cell r="B12" t="str">
            <v>C4579</v>
          </cell>
          <cell r="C12" t="str">
            <v>CENSO DE CAMPO - CAPITAL</v>
          </cell>
          <cell r="D12" t="str">
            <v>IMÓVEL</v>
          </cell>
          <cell r="E12">
            <v>5.0599999999999996</v>
          </cell>
        </row>
        <row r="13">
          <cell r="B13" t="str">
            <v>C4580</v>
          </cell>
          <cell r="C13" t="str">
            <v>CENSO DE CAMPO - INTERIOR</v>
          </cell>
          <cell r="D13" t="str">
            <v>IMÓVEL</v>
          </cell>
          <cell r="E13">
            <v>6.07</v>
          </cell>
        </row>
        <row r="14">
          <cell r="B14" t="str">
            <v>C4581</v>
          </cell>
          <cell r="C14" t="str">
            <v>SERVIÇO DE OBTENÇÃO / ATUALIZAÇÃO DE PLANTA EM CAMPO MEIO DIGITAL</v>
          </cell>
          <cell r="D14" t="str">
            <v>QUADRA</v>
          </cell>
          <cell r="E14">
            <v>48.17</v>
          </cell>
        </row>
        <row r="15">
          <cell r="B15" t="str">
            <v>C4582</v>
          </cell>
          <cell r="C15" t="str">
            <v>SERVIÇO DE OBTENÇÃO / ATUALIZAÇÃO DE QUADRAS (OVERLAYS)</v>
          </cell>
          <cell r="D15" t="str">
            <v>QUADRA</v>
          </cell>
          <cell r="E15">
            <v>34.24</v>
          </cell>
        </row>
        <row r="16">
          <cell r="B16" t="str">
            <v>SONDAGENS</v>
          </cell>
          <cell r="C16" t="str">
            <v>CENSO DE CAMPO - INTERIOR</v>
          </cell>
          <cell r="D16">
            <v>0</v>
          </cell>
          <cell r="E16">
            <v>4019.21</v>
          </cell>
        </row>
        <row r="17">
          <cell r="B17" t="str">
            <v>C2820</v>
          </cell>
          <cell r="C17" t="str">
            <v>EXECUÇÃO DE SONDAGEM ELÉTRICA VERTICAL AB/2 ATÉ 150m - SEV</v>
          </cell>
          <cell r="D17" t="str">
            <v>UN</v>
          </cell>
          <cell r="E17">
            <v>348.27</v>
          </cell>
        </row>
        <row r="18">
          <cell r="B18" t="str">
            <v>C2818</v>
          </cell>
          <cell r="C18" t="str">
            <v>EXECUÇÃO DE SONDAGEM ELÉTRICA VERTICAL AB/2 &gt;150m a 500m-SEV</v>
          </cell>
          <cell r="D18" t="str">
            <v>UN</v>
          </cell>
          <cell r="E18">
            <v>443.34</v>
          </cell>
        </row>
        <row r="19">
          <cell r="B19" t="str">
            <v>C2819</v>
          </cell>
          <cell r="C19" t="str">
            <v>EXECUÇÃO DE SONDAGEM ELÉTRICA VERTICAL AB/2 &gt;500m - SEV</v>
          </cell>
          <cell r="D19" t="str">
            <v>UN</v>
          </cell>
          <cell r="E19">
            <v>566.36</v>
          </cell>
        </row>
        <row r="20">
          <cell r="B20" t="str">
            <v>C2833</v>
          </cell>
          <cell r="C20" t="str">
            <v>FOTOGEOLOGIA</v>
          </cell>
          <cell r="D20" t="str">
            <v>UN</v>
          </cell>
          <cell r="E20">
            <v>270.79000000000002</v>
          </cell>
        </row>
        <row r="21">
          <cell r="B21" t="str">
            <v>C0053</v>
          </cell>
          <cell r="C21" t="str">
            <v>LEVANTAMENTO BATIMÉTRICO</v>
          </cell>
          <cell r="D21" t="str">
            <v>M2</v>
          </cell>
          <cell r="E21">
            <v>0.44</v>
          </cell>
        </row>
        <row r="22">
          <cell r="B22" t="str">
            <v>C2937</v>
          </cell>
          <cell r="C22" t="str">
            <v>RELATÓRIO FINAL DE SONDAGEM</v>
          </cell>
          <cell r="D22" t="str">
            <v>UN</v>
          </cell>
          <cell r="E22">
            <v>812.37</v>
          </cell>
        </row>
        <row r="23">
          <cell r="B23" t="str">
            <v>C0333</v>
          </cell>
          <cell r="C23" t="str">
            <v>SERVIÇOS DE SONDAGEM GEOTÉCNICA MISTA EM ROCHA</v>
          </cell>
          <cell r="D23" t="str">
            <v>M</v>
          </cell>
          <cell r="E23">
            <v>981.33</v>
          </cell>
        </row>
        <row r="24">
          <cell r="B24" t="str">
            <v>C0143</v>
          </cell>
          <cell r="C24" t="str">
            <v>SERVIÇOS DE SONDAGEM GEOTÉCNICA MISTA EM SOLOS</v>
          </cell>
          <cell r="D24" t="str">
            <v>M</v>
          </cell>
          <cell r="E24">
            <v>235.12</v>
          </cell>
        </row>
        <row r="25">
          <cell r="B25" t="str">
            <v>C2290</v>
          </cell>
          <cell r="C25" t="str">
            <v>SONDAGEM  À PERCUSSÃO P/RECONHECIMENTO DO SUBSOLO</v>
          </cell>
          <cell r="D25" t="str">
            <v>M</v>
          </cell>
          <cell r="E25">
            <v>54.52</v>
          </cell>
        </row>
        <row r="26">
          <cell r="B26" t="str">
            <v>C3955</v>
          </cell>
          <cell r="C26" t="str">
            <v>SONDAGEM ROTATIVA P/ RECONHECIMENTO DO SUBSOLO</v>
          </cell>
          <cell r="D26" t="str">
            <v>M</v>
          </cell>
          <cell r="E26">
            <v>306.67</v>
          </cell>
        </row>
        <row r="27">
          <cell r="B27" t="str">
            <v>PROJETOS</v>
          </cell>
          <cell r="C27" t="str">
            <v>SERVIÇOS DE SONDAGEM GEOTÉCNICA MISTA EM SOLOS</v>
          </cell>
          <cell r="D27">
            <v>0</v>
          </cell>
          <cell r="E27">
            <v>149.33000000000001</v>
          </cell>
        </row>
        <row r="28">
          <cell r="B28" t="str">
            <v>C3507</v>
          </cell>
          <cell r="C28" t="str">
            <v>ELABORAÇÃO DE PROJETO DE CÁLCULO ESTRUTURAL (RESERVATÓRIO ELEVADO)</v>
          </cell>
          <cell r="D28" t="str">
            <v>M2xARF</v>
          </cell>
          <cell r="E28">
            <v>28.8</v>
          </cell>
        </row>
        <row r="29">
          <cell r="B29" t="str">
            <v>C3508</v>
          </cell>
          <cell r="C29" t="str">
            <v>ELABORAÇÃO DE PROJETO DE CÁLCULO ESTRUTURAL (RESERVATÓRIO APOIADO, ELEVATÓRIA E  CAIXA DE AREIA)</v>
          </cell>
          <cell r="D29" t="str">
            <v>M2xARF</v>
          </cell>
          <cell r="E29">
            <v>12.81</v>
          </cell>
        </row>
        <row r="30">
          <cell r="B30" t="str">
            <v>PROJETOS</v>
          </cell>
          <cell r="C30">
            <v>0</v>
          </cell>
          <cell r="D30">
            <v>0</v>
          </cell>
          <cell r="E30">
            <v>0</v>
          </cell>
        </row>
        <row r="31">
          <cell r="B31" t="str">
            <v>C4617</v>
          </cell>
          <cell r="C31" t="str">
            <v>ELABORAÇÃO DE PROJETOS BÁSICOS DE ENGENHARIA</v>
          </cell>
          <cell r="D31" t="str">
            <v>UT</v>
          </cell>
          <cell r="E31">
            <v>26.93</v>
          </cell>
        </row>
        <row r="32">
          <cell r="B32" t="str">
            <v>C4584</v>
          </cell>
          <cell r="C32" t="str">
            <v>ELABORAÇÃO DE PROJETOS EXECUTIVOS DE ENGENHARIA</v>
          </cell>
          <cell r="D32" t="str">
            <v>UT</v>
          </cell>
          <cell r="E32">
            <v>26.93</v>
          </cell>
        </row>
        <row r="33">
          <cell r="B33" t="str">
            <v>C3956</v>
          </cell>
          <cell r="C33" t="str">
            <v>ELABORAÇÃO DE RELATÓRIO DE ESTUDO DE IMPACTO AMBIENTAL</v>
          </cell>
          <cell r="D33" t="str">
            <v>UT</v>
          </cell>
          <cell r="E33">
            <v>26.93</v>
          </cell>
        </row>
        <row r="34">
          <cell r="B34" t="str">
            <v>C1083</v>
          </cell>
          <cell r="C34" t="str">
            <v>ELABORAÇÃO DE RELATÓRIO "AS BUILT"</v>
          </cell>
          <cell r="D34" t="str">
            <v>UT</v>
          </cell>
          <cell r="E34">
            <v>26.93</v>
          </cell>
        </row>
        <row r="35">
          <cell r="B35" t="str">
            <v>PREPARAÇÃO DO TERRENO</v>
          </cell>
          <cell r="C35" t="str">
            <v>ELABORAÇÃO DE PROJETOS EXECUTIVOS DE ENGENHARIA</v>
          </cell>
          <cell r="D35">
            <v>0</v>
          </cell>
          <cell r="E35">
            <v>222.02</v>
          </cell>
        </row>
        <row r="36">
          <cell r="B36" t="str">
            <v>C0927</v>
          </cell>
          <cell r="C36" t="str">
            <v>CORTE DE CAPOEIRA FINA A FOICE</v>
          </cell>
          <cell r="D36" t="str">
            <v>M2</v>
          </cell>
          <cell r="E36">
            <v>0.71</v>
          </cell>
        </row>
        <row r="37">
          <cell r="B37" t="str">
            <v>C2102</v>
          </cell>
          <cell r="C37" t="str">
            <v>RASPAGEM E LIMPEZA DO TERRENO</v>
          </cell>
          <cell r="D37" t="str">
            <v>M2</v>
          </cell>
          <cell r="E37">
            <v>2.2799999999999998</v>
          </cell>
        </row>
        <row r="38">
          <cell r="B38" t="str">
            <v>C2204</v>
          </cell>
          <cell r="C38" t="str">
            <v>RETIRADA DE ÁRVORES</v>
          </cell>
          <cell r="D38" t="str">
            <v>UN</v>
          </cell>
          <cell r="E38">
            <v>219.03</v>
          </cell>
        </row>
        <row r="39">
          <cell r="B39" t="str">
            <v>CONSTRUÇÃO DO CANTEIRO DA OBRA</v>
          </cell>
          <cell r="C39" t="str">
            <v>CORTE DE CAPOEIRA FINA A FOICE</v>
          </cell>
          <cell r="D39">
            <v>0</v>
          </cell>
          <cell r="E39">
            <v>60316.23</v>
          </cell>
        </row>
        <row r="40">
          <cell r="B40" t="str">
            <v>C0002</v>
          </cell>
          <cell r="C40" t="str">
            <v>ABRIGO PROVISÓRIO C/1 PAVIMENTO P/ALOJAMENTO E DEPÓSITO</v>
          </cell>
          <cell r="D40" t="str">
            <v>M2</v>
          </cell>
          <cell r="E40">
            <v>585.87</v>
          </cell>
        </row>
        <row r="41">
          <cell r="B41" t="str">
            <v>C0003</v>
          </cell>
          <cell r="C41" t="str">
            <v>ABRIGO PROVISÓRIO C/2 PAVIMENTOS P/ALOJAMENTO E DEPÓSITO</v>
          </cell>
          <cell r="D41" t="str">
            <v>M2</v>
          </cell>
          <cell r="E41">
            <v>544.46</v>
          </cell>
        </row>
        <row r="42">
          <cell r="B42" t="str">
            <v>C0043</v>
          </cell>
          <cell r="C42" t="str">
            <v>ALOJAMENTO</v>
          </cell>
          <cell r="D42" t="str">
            <v>M2</v>
          </cell>
          <cell r="E42">
            <v>181.08</v>
          </cell>
        </row>
        <row r="43">
          <cell r="B43" t="str">
            <v>C0369</v>
          </cell>
          <cell r="C43" t="str">
            <v>BARRACÃO ABERTO</v>
          </cell>
          <cell r="D43" t="str">
            <v>M2</v>
          </cell>
          <cell r="E43">
            <v>93.45</v>
          </cell>
        </row>
        <row r="44">
          <cell r="B44" t="str">
            <v>C0370</v>
          </cell>
          <cell r="C44" t="str">
            <v>BARRACÃO PARA ESCRITÓRIO TIPO A1</v>
          </cell>
          <cell r="D44" t="str">
            <v>UN</v>
          </cell>
          <cell r="E44">
            <v>3766.22</v>
          </cell>
        </row>
        <row r="45">
          <cell r="B45" t="str">
            <v>C0371</v>
          </cell>
          <cell r="C45" t="str">
            <v>BARRACÃO PARA ESCRITÓRIO TIPO A2</v>
          </cell>
          <cell r="D45" t="str">
            <v>UN</v>
          </cell>
          <cell r="E45">
            <v>6325.17</v>
          </cell>
        </row>
        <row r="46">
          <cell r="B46" t="str">
            <v>C0372</v>
          </cell>
          <cell r="C46" t="str">
            <v>BARRACÃO PARA ESCRITÓRIO TIPO A3</v>
          </cell>
          <cell r="D46" t="str">
            <v>UN</v>
          </cell>
          <cell r="E46">
            <v>9893.31</v>
          </cell>
        </row>
        <row r="47">
          <cell r="B47" t="str">
            <v>C0373</v>
          </cell>
          <cell r="C47" t="str">
            <v>BARRACÃO PARA ESCRITÓRIO TIPO A4</v>
          </cell>
          <cell r="D47" t="str">
            <v>UN</v>
          </cell>
          <cell r="E47">
            <v>13537.39</v>
          </cell>
        </row>
        <row r="48">
          <cell r="B48" t="str">
            <v>C0374</v>
          </cell>
          <cell r="C48" t="str">
            <v>BARRACÃO PARA ESCRITÓRIO TIPO A5</v>
          </cell>
          <cell r="D48" t="str">
            <v>UN</v>
          </cell>
          <cell r="E48">
            <v>18437.04</v>
          </cell>
        </row>
        <row r="49">
          <cell r="B49" t="str">
            <v>C2831</v>
          </cell>
          <cell r="C49" t="str">
            <v>FOSSA SUMIDOURO PARA BARRACÃO</v>
          </cell>
          <cell r="D49" t="str">
            <v>UN</v>
          </cell>
          <cell r="E49">
            <v>1459.01</v>
          </cell>
        </row>
        <row r="50">
          <cell r="B50" t="str">
            <v>C2851</v>
          </cell>
          <cell r="C50" t="str">
            <v>INSTALAÇÕES PROVISÓRIAS DE ÁGUA</v>
          </cell>
          <cell r="D50" t="str">
            <v>UN</v>
          </cell>
          <cell r="E50">
            <v>901.58</v>
          </cell>
        </row>
        <row r="51">
          <cell r="B51" t="str">
            <v>C2849</v>
          </cell>
          <cell r="C51" t="str">
            <v>INSTALAÇÕES PROVISÓRIAS DE ESGOTO</v>
          </cell>
          <cell r="D51" t="str">
            <v>UN</v>
          </cell>
          <cell r="E51">
            <v>206</v>
          </cell>
        </row>
        <row r="52">
          <cell r="B52" t="str">
            <v>C2850</v>
          </cell>
          <cell r="C52" t="str">
            <v>INSTALAÇÕES PROVISÓRIAS DE LUZ , FORÇA,TELEFONE E LÓGICA</v>
          </cell>
          <cell r="D52" t="str">
            <v>UN</v>
          </cell>
          <cell r="E52">
            <v>1510.9</v>
          </cell>
        </row>
        <row r="53">
          <cell r="B53" t="str">
            <v>C1622</v>
          </cell>
          <cell r="C53" t="str">
            <v>LIGAÇÃO PROVISÓRIA DE ÁGUA E SANITÁRIO</v>
          </cell>
          <cell r="D53" t="str">
            <v>UN</v>
          </cell>
          <cell r="E53">
            <v>1778.22</v>
          </cell>
        </row>
        <row r="54">
          <cell r="B54" t="str">
            <v>C1794</v>
          </cell>
          <cell r="C54" t="str">
            <v>MOBILIZAÇÃO E DESMOBILIZAÇÃO DE EQUIPAMENTOS EM CAMINHÃO EQUIPADO C/ GUINDASTE</v>
          </cell>
          <cell r="D54" t="str">
            <v>KM</v>
          </cell>
          <cell r="E54">
            <v>3.92</v>
          </cell>
        </row>
        <row r="55">
          <cell r="B55" t="str">
            <v>C2850</v>
          </cell>
          <cell r="C55" t="str">
            <v>INSTALAÇÕES PROVISÓRIAS DE LUZ , FORÇA,TELEFONE E LÓGICA</v>
          </cell>
          <cell r="D55">
            <v>0</v>
          </cell>
          <cell r="E55">
            <v>0</v>
          </cell>
        </row>
        <row r="56">
          <cell r="B56" t="str">
            <v>C3375</v>
          </cell>
          <cell r="C56" t="str">
            <v>MOBILIZAÇÃO E DESMOBILIZAÇÃO DE EQUIPAMENTOS EM CAVALO MECÂNICO C/ PRANCHA DE 3 EIXOS</v>
          </cell>
          <cell r="D56" t="str">
            <v>KM</v>
          </cell>
          <cell r="E56">
            <v>5.36</v>
          </cell>
        </row>
        <row r="57">
          <cell r="B57" t="str">
            <v>C1794</v>
          </cell>
          <cell r="C57" t="str">
            <v>MOBILIZAÇÃO E DESMOBILIZAÇÃO DE EQUIPAMENTOS EM CAMINHÃO EQUIPADO C/ GUINDASTE</v>
          </cell>
          <cell r="D57">
            <v>0</v>
          </cell>
          <cell r="E57">
            <v>0</v>
          </cell>
        </row>
        <row r="58">
          <cell r="B58" t="str">
            <v>C4541</v>
          </cell>
          <cell r="C58" t="str">
            <v>PLACA PADRÃO DE OBRA, TIPO BANNER</v>
          </cell>
          <cell r="D58" t="str">
            <v>M2</v>
          </cell>
          <cell r="E58">
            <v>231.43</v>
          </cell>
        </row>
        <row r="59">
          <cell r="B59" t="str">
            <v>C1937</v>
          </cell>
          <cell r="C59" t="str">
            <v>PLACAS PADRÃO DE OBRA</v>
          </cell>
          <cell r="D59" t="str">
            <v>M2</v>
          </cell>
          <cell r="E59">
            <v>128.31</v>
          </cell>
        </row>
        <row r="60">
          <cell r="B60" t="str">
            <v>C2936</v>
          </cell>
          <cell r="C60" t="str">
            <v>REFEITÓRIOS</v>
          </cell>
          <cell r="D60" t="str">
            <v>M2</v>
          </cell>
          <cell r="E60">
            <v>197.64</v>
          </cell>
        </row>
        <row r="61">
          <cell r="B61" t="str">
            <v>C2946</v>
          </cell>
          <cell r="C61" t="str">
            <v>SANITÁRIOS E CHUVEIROS</v>
          </cell>
          <cell r="D61" t="str">
            <v>M2</v>
          </cell>
          <cell r="E61">
            <v>149.29</v>
          </cell>
        </row>
        <row r="62">
          <cell r="B62" t="str">
            <v>C2316</v>
          </cell>
          <cell r="C62" t="str">
            <v>TAPUME DE CHAPA DE MADEIRA COMPENSADA E= 6mm C/ABERTURA E PORTÃO</v>
          </cell>
          <cell r="D62" t="str">
            <v>M2</v>
          </cell>
          <cell r="E62">
            <v>79.459999999999994</v>
          </cell>
        </row>
        <row r="63">
          <cell r="B63" t="str">
            <v>C3974</v>
          </cell>
          <cell r="C63" t="str">
            <v>TAPUME DE ESTRUTURA DE MADEIRA C/ FECHAMENTO EM CHAPA DE AÇO GALVANIZADO DE 0,3 mm e ALTURA DE 2 M</v>
          </cell>
          <cell r="D63" t="str">
            <v>M2</v>
          </cell>
          <cell r="E63">
            <v>140.47</v>
          </cell>
        </row>
        <row r="64">
          <cell r="B64" t="str">
            <v>C2946</v>
          </cell>
          <cell r="C64" t="str">
            <v>SANITÁRIOS E CHUVEIROS</v>
          </cell>
          <cell r="D64">
            <v>0</v>
          </cell>
          <cell r="E64">
            <v>0</v>
          </cell>
        </row>
        <row r="65">
          <cell r="B65" t="str">
            <v>C2317</v>
          </cell>
          <cell r="C65" t="str">
            <v>TAPUME DE TÁBUAS DE 3.ª C/ABERTURA E PORTÃO</v>
          </cell>
          <cell r="D65" t="str">
            <v>M2</v>
          </cell>
          <cell r="E65">
            <v>86.58</v>
          </cell>
        </row>
        <row r="66">
          <cell r="B66" t="str">
            <v>C2318</v>
          </cell>
          <cell r="C66" t="str">
            <v>TAPUME DE TÁBUAS DE 3.ª SOBREPOSTAS</v>
          </cell>
          <cell r="D66" t="str">
            <v>M2</v>
          </cell>
          <cell r="E66">
            <v>74.09</v>
          </cell>
        </row>
        <row r="67">
          <cell r="B67" t="str">
            <v>LOCAÇÃO DA OBRA</v>
          </cell>
          <cell r="C67">
            <v>0</v>
          </cell>
          <cell r="D67">
            <v>0</v>
          </cell>
          <cell r="E67">
            <v>566.95000000000005</v>
          </cell>
        </row>
        <row r="68">
          <cell r="B68" t="str">
            <v>C1630</v>
          </cell>
          <cell r="C68" t="str">
            <v>LOCAÇÃO DA OBRA - EXECUÇÃO DE GABARITO</v>
          </cell>
          <cell r="D68" t="str">
            <v>M2</v>
          </cell>
          <cell r="E68">
            <v>4.12</v>
          </cell>
        </row>
        <row r="69">
          <cell r="B69" t="str">
            <v>C2872</v>
          </cell>
          <cell r="C69" t="str">
            <v>LOCAÇÃO DA OBRA COM AUXÍLIO TOPOGRÁFICO (ÁREA &gt;5000 M2)</v>
          </cell>
          <cell r="D69" t="str">
            <v>HA</v>
          </cell>
          <cell r="E69">
            <v>554.49</v>
          </cell>
        </row>
        <row r="70">
          <cell r="B70" t="str">
            <v>C2873</v>
          </cell>
          <cell r="C70" t="str">
            <v>LOCAÇÃO DA OBRA COM AUXÍLIO TOPOGRÁFICO (ÁREA ATÉ 5000 M2)</v>
          </cell>
          <cell r="D70" t="str">
            <v>M2</v>
          </cell>
          <cell r="E70">
            <v>0.28999999999999998</v>
          </cell>
        </row>
        <row r="71">
          <cell r="B71" t="str">
            <v>C2874</v>
          </cell>
          <cell r="C71" t="str">
            <v>LOCAÇÃO DE REDE DE ÁGUA</v>
          </cell>
          <cell r="D71" t="str">
            <v>M</v>
          </cell>
          <cell r="E71">
            <v>0.17</v>
          </cell>
        </row>
        <row r="72">
          <cell r="B72" t="str">
            <v>C0774</v>
          </cell>
          <cell r="C72" t="str">
            <v>LOCAÇÃO DE OBRAS EM MAR</v>
          </cell>
          <cell r="D72" t="str">
            <v>M2</v>
          </cell>
          <cell r="E72">
            <v>0.44</v>
          </cell>
        </row>
        <row r="73">
          <cell r="B73" t="str">
            <v>C0775</v>
          </cell>
          <cell r="C73" t="str">
            <v>LOCAÇÃO DE JAZIDAS EM MAR</v>
          </cell>
          <cell r="D73" t="str">
            <v>M2</v>
          </cell>
          <cell r="E73">
            <v>0.51</v>
          </cell>
        </row>
        <row r="74">
          <cell r="B74" t="str">
            <v>C2875</v>
          </cell>
          <cell r="C74" t="str">
            <v>LOCAÇÃO E NIVELAMENTO DE ADUTORA</v>
          </cell>
          <cell r="D74" t="str">
            <v>M</v>
          </cell>
          <cell r="E74">
            <v>1.69</v>
          </cell>
        </row>
        <row r="75">
          <cell r="B75" t="str">
            <v>C2876</v>
          </cell>
          <cell r="C75" t="str">
            <v>LOCAÇÃO E NIVELAMENTO DE REDE DE ESGOTO/EMISSÁRIO/DRENAGEM</v>
          </cell>
          <cell r="D75" t="str">
            <v>M</v>
          </cell>
          <cell r="E75">
            <v>2.2999999999999998</v>
          </cell>
        </row>
        <row r="76">
          <cell r="B76" t="str">
            <v>C3528</v>
          </cell>
          <cell r="C76" t="str">
            <v>MUTIRÃO MISTO - LOCAÇÃO DA OBRA - EXECUÇÃO DE GABARITO</v>
          </cell>
          <cell r="D76" t="str">
            <v>M2</v>
          </cell>
          <cell r="E76">
            <v>2.93</v>
          </cell>
        </row>
        <row r="77">
          <cell r="B77" t="str">
            <v>DEMOLIÇÕES E RETIRADAS</v>
          </cell>
          <cell r="C77" t="str">
            <v>LOCAÇÃO E NIVELAMENTO DE ADUTORA</v>
          </cell>
          <cell r="D77">
            <v>0</v>
          </cell>
          <cell r="E77">
            <v>2784.7</v>
          </cell>
        </row>
        <row r="78">
          <cell r="B78" t="str">
            <v>C2992</v>
          </cell>
          <cell r="C78" t="str">
            <v>DEMOLIÇÃO DE ALVENARIA DE PEDRA COM REMOÇÃO LATERAL</v>
          </cell>
          <cell r="D78" t="str">
            <v>M3</v>
          </cell>
          <cell r="E78">
            <v>93.41</v>
          </cell>
        </row>
        <row r="79">
          <cell r="B79" t="str">
            <v>C1042</v>
          </cell>
          <cell r="C79" t="str">
            <v>DEMOLIÇÃO DE ALVENARIA DE TIJOLOS  C/ REAPROVEITAMENTO</v>
          </cell>
          <cell r="D79" t="str">
            <v>M3</v>
          </cell>
          <cell r="E79">
            <v>62.84</v>
          </cell>
        </row>
        <row r="80">
          <cell r="B80" t="str">
            <v>C1043</v>
          </cell>
          <cell r="C80" t="str">
            <v>DEMOLIÇÃO DE ALVENARIA DE TIJOLOS S/ REAPROVEITAMENTO</v>
          </cell>
          <cell r="D80" t="str">
            <v>M3</v>
          </cell>
          <cell r="E80">
            <v>31.42</v>
          </cell>
        </row>
        <row r="81">
          <cell r="B81" t="str">
            <v>C1044</v>
          </cell>
          <cell r="C81" t="str">
            <v>DEMOLIÇÃO DE CALHAS</v>
          </cell>
          <cell r="D81" t="str">
            <v>M</v>
          </cell>
          <cell r="E81">
            <v>11.82</v>
          </cell>
        </row>
        <row r="82">
          <cell r="B82" t="str">
            <v>C1045</v>
          </cell>
          <cell r="C82" t="str">
            <v>DEMOLIÇÃO DE COBERTURA C/TELHAS CERÂMICAS</v>
          </cell>
          <cell r="D82" t="str">
            <v>M2</v>
          </cell>
          <cell r="E82">
            <v>6.28</v>
          </cell>
        </row>
        <row r="83">
          <cell r="B83" t="str">
            <v>C1046</v>
          </cell>
          <cell r="C83" t="str">
            <v>DEMOLIÇÃO DE COBERTURA C/TELHAS ONDULADAS DE FIBROCIMENTO</v>
          </cell>
          <cell r="D83" t="str">
            <v>M2</v>
          </cell>
          <cell r="E83">
            <v>2.62</v>
          </cell>
        </row>
        <row r="84">
          <cell r="B84" t="str">
            <v>C1047</v>
          </cell>
          <cell r="C84" t="str">
            <v>DEMOLIÇÃO DE COBOGÓS</v>
          </cell>
          <cell r="D84" t="str">
            <v>M2</v>
          </cell>
          <cell r="E84">
            <v>17.73</v>
          </cell>
        </row>
        <row r="85">
          <cell r="B85" t="str">
            <v>C1048</v>
          </cell>
          <cell r="C85" t="str">
            <v>DEMOLIÇÃO DE CONCRETO ARMADO C/MARTELETE PNEUMÁTICO</v>
          </cell>
          <cell r="D85" t="str">
            <v>M3</v>
          </cell>
          <cell r="E85">
            <v>359.37</v>
          </cell>
        </row>
        <row r="86">
          <cell r="B86" t="str">
            <v>C1049</v>
          </cell>
          <cell r="C86" t="str">
            <v>DEMOLIÇÃO DE CONCRETO SIMPLES</v>
          </cell>
          <cell r="D86" t="str">
            <v>M3</v>
          </cell>
          <cell r="E86">
            <v>136.13999999999999</v>
          </cell>
        </row>
        <row r="87">
          <cell r="B87" t="str">
            <v>C1058</v>
          </cell>
          <cell r="C87" t="str">
            <v>DEMOLIÇÃO DE DEGRAUS DE PEDRA</v>
          </cell>
          <cell r="D87" t="str">
            <v>M</v>
          </cell>
          <cell r="E87">
            <v>16.760000000000002</v>
          </cell>
        </row>
        <row r="88">
          <cell r="B88" t="str">
            <v>C1050</v>
          </cell>
          <cell r="C88" t="str">
            <v>DEMOLIÇÃO DE DIVISÓRIA LEVE</v>
          </cell>
          <cell r="D88" t="str">
            <v>M2</v>
          </cell>
          <cell r="E88">
            <v>15.86</v>
          </cell>
        </row>
        <row r="89">
          <cell r="B89" t="str">
            <v>C1051</v>
          </cell>
          <cell r="C89" t="str">
            <v>DEMOLIÇÃO DE DIVISÓRIA OUTRAS (PRÉ MOLDADO)</v>
          </cell>
          <cell r="D89" t="str">
            <v>M2</v>
          </cell>
          <cell r="E89">
            <v>20.65</v>
          </cell>
        </row>
        <row r="90">
          <cell r="B90" t="str">
            <v>C1052</v>
          </cell>
          <cell r="C90" t="str">
            <v>DEMOLIÇÃO DE ESTRUTURA DE MADEIRA P/TELHADOS</v>
          </cell>
          <cell r="D90" t="str">
            <v>M2</v>
          </cell>
          <cell r="E90">
            <v>15.36</v>
          </cell>
        </row>
        <row r="91">
          <cell r="B91" t="str">
            <v>C1053</v>
          </cell>
          <cell r="C91" t="str">
            <v>DEMOLIÇÃO DE ESTRUTURA METÁLICA</v>
          </cell>
          <cell r="D91" t="str">
            <v>M2</v>
          </cell>
          <cell r="E91">
            <v>17.73</v>
          </cell>
        </row>
        <row r="92">
          <cell r="B92" t="str">
            <v>C1054</v>
          </cell>
          <cell r="C92" t="str">
            <v>DEMOLIÇÃO DE FORRO DE PVC</v>
          </cell>
          <cell r="D92" t="str">
            <v>M2</v>
          </cell>
          <cell r="E92">
            <v>7.85</v>
          </cell>
        </row>
        <row r="93">
          <cell r="B93" t="str">
            <v>C1055</v>
          </cell>
          <cell r="C93" t="str">
            <v>DEMOLIÇÃO DE FORRO DE TÁBUAS DE PINHO</v>
          </cell>
          <cell r="D93" t="str">
            <v>M2</v>
          </cell>
          <cell r="E93">
            <v>3.55</v>
          </cell>
        </row>
        <row r="94">
          <cell r="B94" t="str">
            <v>C1056</v>
          </cell>
          <cell r="C94" t="str">
            <v>DEMOLIÇÃO DE FORRO DE GESSO</v>
          </cell>
          <cell r="D94" t="str">
            <v>M2</v>
          </cell>
          <cell r="E94">
            <v>2.08</v>
          </cell>
        </row>
        <row r="95">
          <cell r="B95" t="str">
            <v>C1057</v>
          </cell>
          <cell r="C95" t="str">
            <v>DEMOLIÇÃO DE FORRO PACOTE</v>
          </cell>
          <cell r="D95" t="str">
            <v>M2</v>
          </cell>
          <cell r="E95">
            <v>5.24</v>
          </cell>
        </row>
        <row r="96">
          <cell r="B96" t="str">
            <v>C2993</v>
          </cell>
          <cell r="C96" t="str">
            <v>DEMOLIÇÃO DE FORRO DE LAMBRI</v>
          </cell>
          <cell r="D96" t="str">
            <v>M2</v>
          </cell>
          <cell r="E96">
            <v>3.55</v>
          </cell>
        </row>
        <row r="97">
          <cell r="B97" t="str">
            <v>C1061</v>
          </cell>
          <cell r="C97" t="str">
            <v>DEMOLIÇÃO DE LOUÇA SANITÁRIA</v>
          </cell>
          <cell r="D97" t="str">
            <v>UN</v>
          </cell>
          <cell r="E97">
            <v>10.86</v>
          </cell>
        </row>
        <row r="98">
          <cell r="B98" t="str">
            <v>C1062</v>
          </cell>
          <cell r="C98" t="str">
            <v>DEMOLIÇÃO DE PAVIMENTAÇÃO ASFÁLTICA C/MARTELETE PNEUMÁTICO</v>
          </cell>
          <cell r="D98" t="str">
            <v>M2</v>
          </cell>
          <cell r="E98">
            <v>14.48</v>
          </cell>
        </row>
        <row r="99">
          <cell r="B99" t="str">
            <v>C1063</v>
          </cell>
          <cell r="C99" t="str">
            <v>DEMOLIÇÃO DE PÉRGOLAS OU BRISES</v>
          </cell>
          <cell r="D99" t="str">
            <v>M3</v>
          </cell>
          <cell r="E99">
            <v>136.13999999999999</v>
          </cell>
        </row>
        <row r="100">
          <cell r="B100" t="str">
            <v>C1064</v>
          </cell>
          <cell r="C100" t="str">
            <v>DEMOLIÇÃO DE PISO CERÂMICO</v>
          </cell>
          <cell r="D100" t="str">
            <v>M2</v>
          </cell>
          <cell r="E100">
            <v>7.33</v>
          </cell>
        </row>
        <row r="101">
          <cell r="B101" t="str">
            <v>C1065</v>
          </cell>
          <cell r="C101" t="str">
            <v>DEMOLIÇÃO DE PISO CERÂMICO SOBRE LASTRO DE CONCRETO</v>
          </cell>
          <cell r="D101" t="str">
            <v>M2</v>
          </cell>
          <cell r="E101">
            <v>14.66</v>
          </cell>
        </row>
        <row r="102">
          <cell r="B102" t="str">
            <v>C1066</v>
          </cell>
          <cell r="C102" t="str">
            <v>DEMOLIÇÃO DE PISO CIMENTADO SOBRE LASTRO DE CONCRETO</v>
          </cell>
          <cell r="D102" t="str">
            <v>M2</v>
          </cell>
          <cell r="E102">
            <v>13.61</v>
          </cell>
        </row>
        <row r="103">
          <cell r="B103" t="str">
            <v>C2716</v>
          </cell>
          <cell r="C103" t="str">
            <v>DEMOLIÇÃO DE PISO DE LADRILHO</v>
          </cell>
          <cell r="D103" t="str">
            <v>M2</v>
          </cell>
          <cell r="E103">
            <v>9.1300000000000008</v>
          </cell>
        </row>
        <row r="104">
          <cell r="B104" t="str">
            <v>C1067</v>
          </cell>
          <cell r="C104" t="str">
            <v>DEMOLIÇÃO DE PISO DE TÁBUAS DE PEROBA</v>
          </cell>
          <cell r="D104" t="str">
            <v>M2</v>
          </cell>
          <cell r="E104">
            <v>10.64</v>
          </cell>
        </row>
        <row r="105">
          <cell r="B105" t="str">
            <v>C1068</v>
          </cell>
          <cell r="C105" t="str">
            <v>DEMOLIÇÃO DE PISO E VIGAS DE MADEIRA</v>
          </cell>
          <cell r="D105" t="str">
            <v>M2</v>
          </cell>
          <cell r="E105">
            <v>14.18</v>
          </cell>
        </row>
        <row r="106">
          <cell r="B106" t="str">
            <v>C1069</v>
          </cell>
          <cell r="C106" t="str">
            <v>DEMOLIÇÃO DE PISO INDUSTRIAL</v>
          </cell>
          <cell r="D106" t="str">
            <v>M2</v>
          </cell>
          <cell r="E106">
            <v>28.07</v>
          </cell>
        </row>
        <row r="107">
          <cell r="B107" t="str">
            <v>C1070</v>
          </cell>
          <cell r="C107" t="str">
            <v>DEMOLIÇÃO DE REVESTIMENTO C/ARGAMASSA</v>
          </cell>
          <cell r="D107" t="str">
            <v>M2</v>
          </cell>
          <cell r="E107">
            <v>5.24</v>
          </cell>
        </row>
        <row r="108">
          <cell r="B108" t="str">
            <v>C1071</v>
          </cell>
          <cell r="C108" t="str">
            <v>DEMOLIÇÃO DE REVESTIMENTO C/AZULEJOS</v>
          </cell>
          <cell r="D108" t="str">
            <v>M2</v>
          </cell>
          <cell r="E108">
            <v>26.18</v>
          </cell>
        </row>
        <row r="109">
          <cell r="B109" t="str">
            <v>C1074</v>
          </cell>
          <cell r="C109" t="str">
            <v>DEMOLIÇÃO DE REVESTIMENTO C/CERÂMICAS</v>
          </cell>
          <cell r="D109" t="str">
            <v>M2</v>
          </cell>
          <cell r="E109">
            <v>26.18</v>
          </cell>
        </row>
        <row r="110">
          <cell r="B110" t="str">
            <v>C1072</v>
          </cell>
          <cell r="C110" t="str">
            <v>DEMOLIÇÃO DE REVESTIMENTO C/LAMBRIS</v>
          </cell>
          <cell r="D110" t="str">
            <v>M2</v>
          </cell>
          <cell r="E110">
            <v>26.18</v>
          </cell>
        </row>
        <row r="111">
          <cell r="B111" t="str">
            <v>C1073</v>
          </cell>
          <cell r="C111" t="str">
            <v>DEMOLIÇÃO DE REVESTIMENTO C/ PEDRAS NATURAIS</v>
          </cell>
          <cell r="D111" t="str">
            <v>M2</v>
          </cell>
          <cell r="E111">
            <v>30.35</v>
          </cell>
        </row>
        <row r="112">
          <cell r="B112" t="str">
            <v>C1075</v>
          </cell>
          <cell r="C112" t="str">
            <v>DEMOLIÇÃO DE SARJETA OU SARJETÃO DE CONCRETO</v>
          </cell>
          <cell r="D112" t="str">
            <v>M2</v>
          </cell>
          <cell r="E112">
            <v>8.3800000000000008</v>
          </cell>
        </row>
        <row r="113">
          <cell r="B113" t="str">
            <v>C1076</v>
          </cell>
          <cell r="C113" t="str">
            <v>DEMOLIÇÃO DE SOLEIRAS, PEITORIS E DEGRAUS</v>
          </cell>
          <cell r="D113" t="str">
            <v>M</v>
          </cell>
          <cell r="E113">
            <v>13.61</v>
          </cell>
        </row>
        <row r="114">
          <cell r="B114" t="str">
            <v>C1077</v>
          </cell>
          <cell r="C114" t="str">
            <v>DEMOLIÇÃO DE VIGAS DE FERRO</v>
          </cell>
          <cell r="D114" t="str">
            <v>KG</v>
          </cell>
          <cell r="E114">
            <v>0.16</v>
          </cell>
        </row>
        <row r="115">
          <cell r="B115" t="str">
            <v>C3064</v>
          </cell>
          <cell r="C115" t="str">
            <v>DEMOLIÇÃO E REMOÇÃO DE PAVIMENTO EM PARALELEPIPEDO E POLIÉDRICO</v>
          </cell>
          <cell r="D115" t="str">
            <v>M2</v>
          </cell>
          <cell r="E115">
            <v>4.5599999999999996</v>
          </cell>
        </row>
        <row r="116">
          <cell r="B116" t="str">
            <v>C3063</v>
          </cell>
          <cell r="C116" t="str">
            <v>DEMOLIÇÃO E REMOÇÃO DE PAREDES DE TAIPA</v>
          </cell>
          <cell r="D116" t="str">
            <v>M2</v>
          </cell>
          <cell r="E116">
            <v>15.21</v>
          </cell>
        </row>
        <row r="117">
          <cell r="B117" t="str">
            <v>C2717</v>
          </cell>
          <cell r="C117" t="str">
            <v>DEMOLIÇÃO MANUAL DE CONCRETO ARMADO</v>
          </cell>
          <cell r="D117" t="str">
            <v>M3</v>
          </cell>
          <cell r="E117">
            <v>251.34</v>
          </cell>
        </row>
        <row r="118">
          <cell r="B118" t="str">
            <v>C3103</v>
          </cell>
          <cell r="C118" t="str">
            <v>REMOÇÃO DE BUEIROS EXISTENTES</v>
          </cell>
          <cell r="D118" t="str">
            <v>M</v>
          </cell>
          <cell r="E118">
            <v>73.010000000000005</v>
          </cell>
        </row>
        <row r="119">
          <cell r="B119" t="str">
            <v>C3104</v>
          </cell>
          <cell r="C119" t="str">
            <v>REMOÇÃO DE CERCAS</v>
          </cell>
          <cell r="D119" t="str">
            <v>M</v>
          </cell>
          <cell r="E119">
            <v>0.23</v>
          </cell>
        </row>
        <row r="120">
          <cell r="B120" t="str">
            <v>C2197</v>
          </cell>
          <cell r="C120" t="str">
            <v>REMOÇÃO DE PINTURA ANTIGA A CAL</v>
          </cell>
          <cell r="D120" t="str">
            <v>M2</v>
          </cell>
          <cell r="E120">
            <v>1.83</v>
          </cell>
        </row>
        <row r="121">
          <cell r="B121" t="str">
            <v>C2198</v>
          </cell>
          <cell r="C121" t="str">
            <v>REMOÇÃO DE PINTURA ANTIGA À TEMPERA</v>
          </cell>
          <cell r="D121" t="str">
            <v>M2</v>
          </cell>
          <cell r="E121">
            <v>2.74</v>
          </cell>
        </row>
        <row r="122">
          <cell r="B122" t="str">
            <v>C3038</v>
          </cell>
          <cell r="C122" t="str">
            <v>RETIRADA DE CAIXA DE AR CONDICIONADO</v>
          </cell>
          <cell r="D122" t="str">
            <v>UN</v>
          </cell>
          <cell r="E122">
            <v>45.18</v>
          </cell>
        </row>
        <row r="123">
          <cell r="B123" t="str">
            <v>C3039</v>
          </cell>
          <cell r="C123" t="str">
            <v>RETIRADA DE CARPETE S/REAPROVEITAMENTO</v>
          </cell>
          <cell r="D123" t="str">
            <v>M2</v>
          </cell>
          <cell r="E123">
            <v>2.2799999999999998</v>
          </cell>
        </row>
        <row r="124">
          <cell r="B124" t="str">
            <v>C3376</v>
          </cell>
          <cell r="C124" t="str">
            <v>RETIRADA DE COLETOR EM CONCRETO ATÉ 400mm</v>
          </cell>
          <cell r="D124" t="str">
            <v>M</v>
          </cell>
          <cell r="E124">
            <v>26.62</v>
          </cell>
        </row>
        <row r="125">
          <cell r="B125" t="str">
            <v>C2206</v>
          </cell>
          <cell r="C125" t="str">
            <v>RETIRADA DE ESQUADRIAS METÁLICAS</v>
          </cell>
          <cell r="D125" t="str">
            <v>M2</v>
          </cell>
          <cell r="E125">
            <v>5.24</v>
          </cell>
        </row>
        <row r="126">
          <cell r="B126" t="str">
            <v>C3040</v>
          </cell>
          <cell r="C126" t="str">
            <v>RETIRADA DE GRADE DE FERRO</v>
          </cell>
          <cell r="D126" t="str">
            <v>M2</v>
          </cell>
          <cell r="E126">
            <v>4.5199999999999996</v>
          </cell>
        </row>
        <row r="127">
          <cell r="B127" t="str">
            <v>C2207</v>
          </cell>
          <cell r="C127" t="str">
            <v>RETIRADA DE GUIAS PRÉ FABRICADAS DE CONCRETO</v>
          </cell>
          <cell r="D127" t="str">
            <v>M</v>
          </cell>
          <cell r="E127">
            <v>5.24</v>
          </cell>
        </row>
        <row r="128">
          <cell r="B128" t="str">
            <v>C3373</v>
          </cell>
          <cell r="C128" t="str">
            <v>RETIRADA DE MEIO FIO DE PEDRA GRANÍTICA</v>
          </cell>
          <cell r="D128" t="str">
            <v>M</v>
          </cell>
          <cell r="E128">
            <v>5.24</v>
          </cell>
        </row>
        <row r="129">
          <cell r="B129" t="str">
            <v>C2938</v>
          </cell>
          <cell r="C129" t="str">
            <v>RETIRADA DE PAVIMENTAÇÃO ASFÁLTICA COM BASE EM PEDRA</v>
          </cell>
          <cell r="D129" t="str">
            <v>M2</v>
          </cell>
          <cell r="E129">
            <v>18.62</v>
          </cell>
        </row>
        <row r="130">
          <cell r="B130" t="str">
            <v>C2939</v>
          </cell>
          <cell r="C130" t="str">
            <v>RETIRADA DE PAVIMENTAÇÃO EM BLOCO DE CONCRETO</v>
          </cell>
          <cell r="D130" t="str">
            <v>M2</v>
          </cell>
          <cell r="E130">
            <v>5.93</v>
          </cell>
        </row>
        <row r="131">
          <cell r="B131" t="str">
            <v>C3041</v>
          </cell>
          <cell r="C131" t="str">
            <v>RETIRADA DE PAVIMENTAÇÃO EM BLOKRET C/ REMOÇÃO LATERAL</v>
          </cell>
          <cell r="D131" t="str">
            <v>M2</v>
          </cell>
          <cell r="E131">
            <v>6.28</v>
          </cell>
        </row>
        <row r="132">
          <cell r="B132" t="str">
            <v>C2940</v>
          </cell>
          <cell r="C132" t="str">
            <v>RETIRADA DE PAVIMENTAÇÃO EM PARALELEPÍPEDO OU PEDRA TOSCA</v>
          </cell>
          <cell r="D132" t="str">
            <v>M2</v>
          </cell>
          <cell r="E132">
            <v>5.48</v>
          </cell>
        </row>
        <row r="133">
          <cell r="B133" t="str">
            <v>C2941</v>
          </cell>
          <cell r="C133" t="str">
            <v>RETIRADA DE PAVIMENTAÇÃO EM PASSEIO CIMENTADO</v>
          </cell>
          <cell r="D133" t="str">
            <v>M2</v>
          </cell>
          <cell r="E133">
            <v>9.1300000000000008</v>
          </cell>
        </row>
        <row r="134">
          <cell r="B134" t="str">
            <v>C2942</v>
          </cell>
          <cell r="C134" t="str">
            <v>RETIRADA DE PAVIMENTAÇÃO EM PEDRA PORTUGUESA</v>
          </cell>
          <cell r="D134" t="str">
            <v>M2</v>
          </cell>
          <cell r="E134">
            <v>4.5599999999999996</v>
          </cell>
        </row>
        <row r="135">
          <cell r="B135" t="str">
            <v>C2209</v>
          </cell>
          <cell r="C135" t="str">
            <v>RETIRADA DE PISO PAVIFLEX</v>
          </cell>
          <cell r="D135" t="str">
            <v>M2</v>
          </cell>
          <cell r="E135">
            <v>5.91</v>
          </cell>
        </row>
        <row r="136">
          <cell r="B136" t="str">
            <v>C2210</v>
          </cell>
          <cell r="C136" t="str">
            <v>RETIRADA DE PORTAS E JANELAS, INCLUSIVE BATENTES</v>
          </cell>
          <cell r="D136" t="str">
            <v>M2</v>
          </cell>
          <cell r="E136">
            <v>8.3800000000000008</v>
          </cell>
        </row>
        <row r="137">
          <cell r="B137" t="str">
            <v>C3047</v>
          </cell>
          <cell r="C137" t="str">
            <v>RETIRADA DE TUBO PVC ENTERRADO DN=50mm</v>
          </cell>
          <cell r="D137" t="str">
            <v>M</v>
          </cell>
          <cell r="E137">
            <v>4.49</v>
          </cell>
        </row>
        <row r="138">
          <cell r="B138" t="str">
            <v>C3048</v>
          </cell>
          <cell r="C138" t="str">
            <v>RETIRADA DE TUBO PVC ENTERRADO DN=75mm</v>
          </cell>
          <cell r="D138" t="str">
            <v>M</v>
          </cell>
          <cell r="E138">
            <v>5.54</v>
          </cell>
        </row>
        <row r="139">
          <cell r="B139" t="str">
            <v>C3049</v>
          </cell>
          <cell r="C139" t="str">
            <v>RETIRADA DE TUBO PVC ENTERRADO DN=85mm</v>
          </cell>
          <cell r="D139" t="str">
            <v>M</v>
          </cell>
          <cell r="E139">
            <v>6.06</v>
          </cell>
        </row>
        <row r="140">
          <cell r="B140" t="str">
            <v>C3042</v>
          </cell>
          <cell r="C140" t="str">
            <v>RETIRADA DE TUBO PVC ENTERRADO DN=100mm</v>
          </cell>
          <cell r="D140" t="str">
            <v>M</v>
          </cell>
          <cell r="E140">
            <v>6.58</v>
          </cell>
        </row>
        <row r="141">
          <cell r="B141" t="str">
            <v>C3043</v>
          </cell>
          <cell r="C141" t="str">
            <v>RETIRADA DE TUBO PVC ENTERRADO DN=150mm</v>
          </cell>
          <cell r="D141" t="str">
            <v>M</v>
          </cell>
          <cell r="E141">
            <v>8.98</v>
          </cell>
        </row>
        <row r="142">
          <cell r="B142" t="str">
            <v>C3044</v>
          </cell>
          <cell r="C142" t="str">
            <v>RETIRADA DE TUBO PVC ENTERRADO DN=200mm</v>
          </cell>
          <cell r="D142" t="str">
            <v>M</v>
          </cell>
          <cell r="E142">
            <v>12.42</v>
          </cell>
        </row>
        <row r="143">
          <cell r="B143" t="str">
            <v>C3045</v>
          </cell>
          <cell r="C143" t="str">
            <v>RETIRADA DE TUBO PVC ENTERRADO DN=250mm</v>
          </cell>
          <cell r="D143" t="str">
            <v>M</v>
          </cell>
          <cell r="E143">
            <v>14.51</v>
          </cell>
        </row>
        <row r="144">
          <cell r="B144" t="str">
            <v>C3046</v>
          </cell>
          <cell r="C144" t="str">
            <v>RETIRADA DE TUBO PVC ENTERRADO DN=300mm</v>
          </cell>
          <cell r="D144" t="str">
            <v>M</v>
          </cell>
          <cell r="E144">
            <v>19</v>
          </cell>
        </row>
        <row r="145">
          <cell r="B145" t="str">
            <v>C3054</v>
          </cell>
          <cell r="C145" t="str">
            <v>RETIRADA DE TUBOS DE CONCRETO D=30cm</v>
          </cell>
          <cell r="D145" t="str">
            <v>M</v>
          </cell>
          <cell r="E145">
            <v>17.989999999999998</v>
          </cell>
        </row>
        <row r="146">
          <cell r="B146" t="str">
            <v>C3055</v>
          </cell>
          <cell r="C146" t="str">
            <v>RETIRADA DE TUBOS DE CONCRETO D=40cm</v>
          </cell>
          <cell r="D146" t="str">
            <v>M</v>
          </cell>
          <cell r="E146">
            <v>22.89</v>
          </cell>
        </row>
        <row r="147">
          <cell r="B147" t="str">
            <v>C3056</v>
          </cell>
          <cell r="C147" t="str">
            <v>RETIRADA DE TUBOS DE CONCRETO D=50cm</v>
          </cell>
          <cell r="D147" t="str">
            <v>M</v>
          </cell>
          <cell r="E147">
            <v>29.98</v>
          </cell>
        </row>
        <row r="148">
          <cell r="B148" t="str">
            <v>C3057</v>
          </cell>
          <cell r="C148" t="str">
            <v>RETIRADA DE TUBOS DE CONCRETO D=60cm</v>
          </cell>
          <cell r="D148" t="str">
            <v>M</v>
          </cell>
          <cell r="E148">
            <v>38.69</v>
          </cell>
        </row>
        <row r="149">
          <cell r="B149" t="str">
            <v>C3050</v>
          </cell>
          <cell r="C149" t="str">
            <v>RETIRADA DE TUBOS DE CONCRETO D=80cm</v>
          </cell>
          <cell r="D149" t="str">
            <v>M</v>
          </cell>
          <cell r="E149">
            <v>55.58</v>
          </cell>
        </row>
        <row r="150">
          <cell r="B150" t="str">
            <v>C3051</v>
          </cell>
          <cell r="C150" t="str">
            <v>RETIRADA DE TUBOS DE CONCRETO D=100cm</v>
          </cell>
          <cell r="D150" t="str">
            <v>M</v>
          </cell>
          <cell r="E150">
            <v>94.87</v>
          </cell>
        </row>
        <row r="151">
          <cell r="B151" t="str">
            <v>C3052</v>
          </cell>
          <cell r="C151" t="str">
            <v>RETIRADA DE TUBOS DE CONCRETO D=120cm</v>
          </cell>
          <cell r="D151" t="str">
            <v>M</v>
          </cell>
          <cell r="E151">
            <v>135.54</v>
          </cell>
        </row>
        <row r="152">
          <cell r="B152" t="str">
            <v>C3053</v>
          </cell>
          <cell r="C152" t="str">
            <v>RETIRADA DE TUBOS DE CONCRETO D=150cm</v>
          </cell>
          <cell r="D152" t="str">
            <v>M</v>
          </cell>
          <cell r="E152">
            <v>199.22</v>
          </cell>
        </row>
        <row r="153">
          <cell r="B153" t="str">
            <v>C3377</v>
          </cell>
          <cell r="C153" t="str">
            <v>RETIRADA DE TUBOS E CONEXÕES EM PVC JE DN 50MM</v>
          </cell>
          <cell r="D153" t="str">
            <v>M</v>
          </cell>
          <cell r="E153">
            <v>1.48</v>
          </cell>
        </row>
        <row r="154">
          <cell r="B154" t="str">
            <v>C3378</v>
          </cell>
          <cell r="C154" t="str">
            <v>RETIRADA DE TUBOS E CONEXÕES EM PVC JE DN 75MM</v>
          </cell>
          <cell r="D154" t="str">
            <v>M</v>
          </cell>
          <cell r="E154">
            <v>1.79</v>
          </cell>
        </row>
        <row r="155">
          <cell r="B155" t="str">
            <v>C3379</v>
          </cell>
          <cell r="C155" t="str">
            <v>RETIRADA DE TUBOS E CONEXÕES EM PVC JE DN 100MM</v>
          </cell>
          <cell r="D155" t="str">
            <v>M</v>
          </cell>
          <cell r="E155">
            <v>2.39</v>
          </cell>
        </row>
        <row r="156">
          <cell r="B156" t="str">
            <v>C3380</v>
          </cell>
          <cell r="C156" t="str">
            <v>RETIRADA DE TUBOS E CONEXÕES EM PVC JE DN 125MM</v>
          </cell>
          <cell r="D156" t="str">
            <v>M</v>
          </cell>
          <cell r="E156">
            <v>3</v>
          </cell>
        </row>
        <row r="157">
          <cell r="B157" t="str">
            <v>C3381</v>
          </cell>
          <cell r="C157" t="str">
            <v>RETIRADA DE TUBOS E CONEXÕES EM PVC JE DN 150MM</v>
          </cell>
          <cell r="D157" t="str">
            <v>M</v>
          </cell>
          <cell r="E157">
            <v>3.43</v>
          </cell>
        </row>
        <row r="158">
          <cell r="B158" t="str">
            <v>C3382</v>
          </cell>
          <cell r="C158" t="str">
            <v>RETIRADA DE TUBOS E CONEXÕES EM PVC JE DN 200MM</v>
          </cell>
          <cell r="D158" t="str">
            <v>M</v>
          </cell>
          <cell r="E158">
            <v>4.4800000000000004</v>
          </cell>
        </row>
        <row r="159">
          <cell r="B159" t="str">
            <v>C3383</v>
          </cell>
          <cell r="C159" t="str">
            <v>RETIRADA DE TUBOS E CONEXÕES EM PVC JE DN 250MM</v>
          </cell>
          <cell r="D159" t="str">
            <v>M</v>
          </cell>
          <cell r="E159">
            <v>5.0199999999999996</v>
          </cell>
        </row>
        <row r="160">
          <cell r="B160" t="str">
            <v>C3384</v>
          </cell>
          <cell r="C160" t="str">
            <v>RETIRADA DE TUBOS E CONEXÕES EM PVC JE DN 300MM</v>
          </cell>
          <cell r="D160" t="str">
            <v>M</v>
          </cell>
          <cell r="E160">
            <v>7.13</v>
          </cell>
        </row>
        <row r="161">
          <cell r="B161" t="str">
            <v>C3385</v>
          </cell>
          <cell r="C161" t="str">
            <v>RETIRADA DE TUBOS E CONEXÕES EM PVC JE DN 350MM</v>
          </cell>
          <cell r="D161" t="str">
            <v>M</v>
          </cell>
          <cell r="E161">
            <v>7.91</v>
          </cell>
        </row>
        <row r="162">
          <cell r="B162" t="str">
            <v>C3386</v>
          </cell>
          <cell r="C162" t="str">
            <v>RETIRADA DE TUBOS E CONEXÕES EM PVC JE DN 400MM</v>
          </cell>
          <cell r="D162" t="str">
            <v>M</v>
          </cell>
          <cell r="E162">
            <v>8.94</v>
          </cell>
        </row>
        <row r="163">
          <cell r="B163" t="str">
            <v>C3387</v>
          </cell>
          <cell r="C163" t="str">
            <v>RETIRADA DE TUBOS, PEÇAS E CONEXÕES EM FoFo JE DN 50MM</v>
          </cell>
          <cell r="D163" t="str">
            <v>M</v>
          </cell>
          <cell r="E163">
            <v>3.84</v>
          </cell>
        </row>
        <row r="164">
          <cell r="B164" t="str">
            <v>C3388</v>
          </cell>
          <cell r="C164" t="str">
            <v>RETIRADA DE TUBOS, PEÇAS E CONEXÕES EM FoFo JE DN 75MM</v>
          </cell>
          <cell r="D164" t="str">
            <v>M</v>
          </cell>
          <cell r="E164">
            <v>4.6500000000000004</v>
          </cell>
        </row>
        <row r="165">
          <cell r="B165" t="str">
            <v>C3389</v>
          </cell>
          <cell r="C165" t="str">
            <v>RETIRADA DE TUBOS, PEÇAS E CONEXÕES EM FoFo JE DN 100MM</v>
          </cell>
          <cell r="D165" t="str">
            <v>M</v>
          </cell>
          <cell r="E165">
            <v>7.64</v>
          </cell>
        </row>
        <row r="166">
          <cell r="B166" t="str">
            <v>C3390</v>
          </cell>
          <cell r="C166" t="str">
            <v>RETIRADA DE TUBOS, PEÇAS E CONEXÕES EM FoFo JE DN 150MM</v>
          </cell>
          <cell r="D166" t="str">
            <v>M</v>
          </cell>
          <cell r="E166">
            <v>10.63</v>
          </cell>
        </row>
        <row r="167">
          <cell r="B167" t="str">
            <v>C3391</v>
          </cell>
          <cell r="C167" t="str">
            <v>RETIRADA DE TUBOS, PEÇAS E CONEXÕES EM FoFo JE DN 200MM</v>
          </cell>
          <cell r="D167" t="str">
            <v>M</v>
          </cell>
          <cell r="E167">
            <v>12.21</v>
          </cell>
        </row>
        <row r="168">
          <cell r="B168" t="str">
            <v>C3392</v>
          </cell>
          <cell r="C168" t="str">
            <v>RETIRADA DE TUBOS, PEÇAS E CONEXÕES EM FoFo JE DN 250MM</v>
          </cell>
          <cell r="D168" t="str">
            <v>M</v>
          </cell>
          <cell r="E168">
            <v>15.32</v>
          </cell>
        </row>
        <row r="169">
          <cell r="B169" t="str">
            <v>C3393</v>
          </cell>
          <cell r="C169" t="str">
            <v>RETIRADA DE TUBOS, PEÇAS E CONEXÕES EM FoFo JE DN 300MM</v>
          </cell>
          <cell r="D169" t="str">
            <v>M</v>
          </cell>
          <cell r="E169">
            <v>19.41</v>
          </cell>
        </row>
        <row r="170">
          <cell r="B170" t="str">
            <v>C3394</v>
          </cell>
          <cell r="C170" t="str">
            <v>RETIRADA DE TUBOS, PEÇAS E CONEXÕES EM FoFo JE DN 350MM</v>
          </cell>
          <cell r="D170" t="str">
            <v>M</v>
          </cell>
          <cell r="E170">
            <v>23.21</v>
          </cell>
        </row>
        <row r="171">
          <cell r="B171" t="str">
            <v>C3395</v>
          </cell>
          <cell r="C171" t="str">
            <v>RETIRADA DE TUBOS, PEÇAS E CONEXÕES EM FoFo JE DN 400MM</v>
          </cell>
          <cell r="D171" t="str">
            <v>M</v>
          </cell>
          <cell r="E171">
            <v>26.62</v>
          </cell>
        </row>
        <row r="172">
          <cell r="B172" t="str">
            <v>C3396</v>
          </cell>
          <cell r="C172" t="str">
            <v>RETIRADA DE TUBOS, PEÇAS E CONEXÕES EM FoFo JE DN 450MM</v>
          </cell>
          <cell r="D172" t="str">
            <v>M</v>
          </cell>
          <cell r="E172">
            <v>34.1</v>
          </cell>
        </row>
        <row r="173">
          <cell r="B173" t="str">
            <v>C3397</v>
          </cell>
          <cell r="C173" t="str">
            <v>RETIRADA DE TUBOS, PEÇAS E CONEXÕES EM FoFo JE DN 500MM</v>
          </cell>
          <cell r="D173" t="str">
            <v>M</v>
          </cell>
          <cell r="E173">
            <v>41.59</v>
          </cell>
        </row>
        <row r="174">
          <cell r="B174" t="str">
            <v>C3398</v>
          </cell>
          <cell r="C174" t="str">
            <v>RETIRADA DE TUBOS, PEÇAS E CONEXÕES EM FoFo JE DN 600MM</v>
          </cell>
          <cell r="D174" t="str">
            <v>M</v>
          </cell>
          <cell r="E174">
            <v>48.75</v>
          </cell>
        </row>
        <row r="175">
          <cell r="B175" t="str">
            <v>C3399</v>
          </cell>
          <cell r="C175" t="str">
            <v>RETIRADA DE TUBOS, PEÇAS E CONEXÕES EM FoFo JE DN 700MM</v>
          </cell>
          <cell r="D175" t="str">
            <v>M</v>
          </cell>
          <cell r="E175">
            <v>62.51</v>
          </cell>
        </row>
        <row r="176">
          <cell r="B176" t="str">
            <v>C2211</v>
          </cell>
          <cell r="C176" t="str">
            <v>RETIRADA DE VIDROS C/ REAPROVEITAMENTO</v>
          </cell>
          <cell r="D176" t="str">
            <v>M2</v>
          </cell>
          <cell r="E176">
            <v>23.16</v>
          </cell>
        </row>
        <row r="177">
          <cell r="B177" t="str">
            <v>TRÂNSITO E SEGURANÇA</v>
          </cell>
          <cell r="C177" t="str">
            <v>RETIRADA DE TUBOS, PEÇAS E CONEXÕES EM FoFo JE DN 600MM</v>
          </cell>
          <cell r="D177">
            <v>0</v>
          </cell>
          <cell r="E177">
            <v>310.38</v>
          </cell>
        </row>
        <row r="178">
          <cell r="B178" t="str">
            <v>C0375</v>
          </cell>
          <cell r="C178" t="str">
            <v>BARREIRA DE CONCRETO (NEW JERSEY) SIMPLES</v>
          </cell>
          <cell r="D178" t="str">
            <v>M</v>
          </cell>
          <cell r="E178">
            <v>250.43</v>
          </cell>
        </row>
        <row r="179">
          <cell r="B179" t="str">
            <v>C2891</v>
          </cell>
          <cell r="C179" t="str">
            <v>PASSADIÇOS COM CHAPAS DE AÇO</v>
          </cell>
          <cell r="D179" t="str">
            <v>M2</v>
          </cell>
          <cell r="E179">
            <v>9.0299999999999994</v>
          </cell>
        </row>
        <row r="180">
          <cell r="B180" t="str">
            <v>C2892</v>
          </cell>
          <cell r="C180" t="str">
            <v>PASSADIÇOS COM PRANCHAS DE MADEIRA</v>
          </cell>
          <cell r="D180" t="str">
            <v>M2</v>
          </cell>
          <cell r="E180">
            <v>28.78</v>
          </cell>
        </row>
        <row r="181">
          <cell r="B181" t="str">
            <v>C2947</v>
          </cell>
          <cell r="C181" t="str">
            <v>SINALIZAÇÃO DE ADVERTÊNCIA</v>
          </cell>
          <cell r="D181" t="str">
            <v>UN</v>
          </cell>
          <cell r="E181">
            <v>9.52</v>
          </cell>
        </row>
        <row r="182">
          <cell r="B182" t="str">
            <v>C2948</v>
          </cell>
          <cell r="C182" t="str">
            <v>SINALIZAÇÃO DE TRÂNSITO COM BARREIRAS</v>
          </cell>
          <cell r="D182" t="str">
            <v>M</v>
          </cell>
          <cell r="E182">
            <v>3.35</v>
          </cell>
        </row>
        <row r="183">
          <cell r="B183" t="str">
            <v>C2949</v>
          </cell>
          <cell r="C183" t="str">
            <v>SINALIZAÇÃO DE TRÂNSITO NOTURNA</v>
          </cell>
          <cell r="D183" t="str">
            <v>M</v>
          </cell>
          <cell r="E183">
            <v>1.71</v>
          </cell>
        </row>
        <row r="184">
          <cell r="B184" t="str">
            <v>C2950</v>
          </cell>
          <cell r="C184" t="str">
            <v>SINALIZAÇÃO EM TAPUME COM INDICATIVO DE FLUXO</v>
          </cell>
          <cell r="D184" t="str">
            <v>M2</v>
          </cell>
          <cell r="E184">
            <v>4.68</v>
          </cell>
        </row>
        <row r="185">
          <cell r="B185" t="str">
            <v>C2978</v>
          </cell>
          <cell r="C185" t="str">
            <v>SINALIZAÇÃO EM TAPUME DE PROTEÇÃO COM CHAPAS COMPENSADAS E= 12mm</v>
          </cell>
          <cell r="D185" t="str">
            <v>M</v>
          </cell>
          <cell r="E185">
            <v>2.86</v>
          </cell>
        </row>
        <row r="186">
          <cell r="B186" t="str">
            <v>MOVIMENTO DE TERRA</v>
          </cell>
          <cell r="C186" t="str">
            <v>SINALIZAÇÃO DE TRÂNSITO NOTURNA</v>
          </cell>
          <cell r="D186">
            <v>0</v>
          </cell>
          <cell r="E186">
            <v>15279.09</v>
          </cell>
        </row>
        <row r="187">
          <cell r="B187" t="str">
            <v>ESCAVAÇÕES EM CAMPO ABERTO</v>
          </cell>
          <cell r="C187" t="str">
            <v>SINALIZAÇÃO EM TAPUME COM INDICATIVO DE FLUXO</v>
          </cell>
          <cell r="D187">
            <v>0</v>
          </cell>
          <cell r="E187">
            <v>1755.74</v>
          </cell>
        </row>
        <row r="188">
          <cell r="B188" t="str">
            <v>C2779</v>
          </cell>
          <cell r="C188" t="str">
            <v>ESCAVAÇÃO EM S.Q.N SATURADO, PROF.2.0 a 12.0m (POÇO AMAZONAS)</v>
          </cell>
          <cell r="D188" t="str">
            <v>M3</v>
          </cell>
          <cell r="E188">
            <v>103.31</v>
          </cell>
        </row>
        <row r="189">
          <cell r="B189" t="str">
            <v>C1263</v>
          </cell>
          <cell r="C189" t="str">
            <v>ESCAVAÇÃO MANUAL CAMPO ABERTO EM ROCHA C/EXPLOS.PERF.MAN. ATÉ 2M</v>
          </cell>
          <cell r="D189" t="str">
            <v>M3</v>
          </cell>
          <cell r="E189">
            <v>189.98</v>
          </cell>
        </row>
        <row r="190">
          <cell r="B190" t="str">
            <v>C1260</v>
          </cell>
          <cell r="C190" t="str">
            <v>ESCAVAÇÃO MANUAL CAMPO ABERTO EM ROCHA C/EXPLOS.PERF.MAN. - 2,01 A 4,00M</v>
          </cell>
          <cell r="D190" t="str">
            <v>M3</v>
          </cell>
          <cell r="E190">
            <v>202.3</v>
          </cell>
        </row>
        <row r="191">
          <cell r="B191" t="str">
            <v>C1261</v>
          </cell>
          <cell r="C191" t="str">
            <v>ESCAVAÇÃO MANUAL CAMPO ABERTO EM ROCHA C/EXPLOS.PERF.MAN. - 4,01 A 6,00M</v>
          </cell>
          <cell r="D191" t="str">
            <v>M3</v>
          </cell>
          <cell r="E191">
            <v>214.62</v>
          </cell>
        </row>
        <row r="192">
          <cell r="B192" t="str">
            <v>C1262</v>
          </cell>
          <cell r="C192" t="str">
            <v>ESCAVAÇÃO MANUAL CAMPO ABERTO EM ROCHA C/EXPLOS.PERF.MAN. - 6,01 A 8,00M</v>
          </cell>
          <cell r="D192" t="str">
            <v>M3</v>
          </cell>
          <cell r="E192">
            <v>226.94</v>
          </cell>
        </row>
        <row r="193">
          <cell r="B193" t="str">
            <v>C1266</v>
          </cell>
          <cell r="C193" t="str">
            <v>ESCAVAÇÃO MANUAL CAMPO ABERTO EM ROCHA C/EXPLOS.PERF.MEC. ATÉ 2M</v>
          </cell>
          <cell r="D193" t="str">
            <v>M3</v>
          </cell>
          <cell r="E193">
            <v>147.93</v>
          </cell>
        </row>
        <row r="194">
          <cell r="B194" t="str">
            <v>C1264</v>
          </cell>
          <cell r="C194" t="str">
            <v>ESCAVAÇÃO MANUAL CAMPO ABERTO EM ROCHA C/EXPLOS.PERF.MEC. - 2,01 A 4,00M</v>
          </cell>
          <cell r="D194" t="str">
            <v>M3</v>
          </cell>
          <cell r="E194">
            <v>160.71</v>
          </cell>
        </row>
        <row r="195">
          <cell r="B195" t="str">
            <v>C1265</v>
          </cell>
          <cell r="C195" t="str">
            <v>ESCAVAÇÃO MANUAL CAMPO ABERTO EM ROCHA C/EXPLOS.PERF.MEC. - 4,01 A 6,00M</v>
          </cell>
          <cell r="D195" t="str">
            <v>M3</v>
          </cell>
          <cell r="E195">
            <v>173.48</v>
          </cell>
        </row>
        <row r="196">
          <cell r="B196" t="str">
            <v>C1254</v>
          </cell>
          <cell r="C196" t="str">
            <v>ESCAVAÇÃO MANUAL CAMPO ABERTO EM ROCHA C/EXPLOS.PERF.MEC. - 6,01 A 8,00M</v>
          </cell>
          <cell r="D196" t="str">
            <v>M3</v>
          </cell>
          <cell r="E196">
            <v>186.26</v>
          </cell>
        </row>
        <row r="197">
          <cell r="B197" t="str">
            <v>C1256</v>
          </cell>
          <cell r="C197" t="str">
            <v>ESCAVAÇÃO MANUAL CAMPO ABERTO EM TERRA ATÉ 2M</v>
          </cell>
          <cell r="D197" t="str">
            <v>M3</v>
          </cell>
          <cell r="E197">
            <v>26.74</v>
          </cell>
        </row>
        <row r="198">
          <cell r="B198" t="str">
            <v>C1257</v>
          </cell>
          <cell r="C198" t="str">
            <v>ESCAVAÇÃO MANUAL CAMPO ABERTO EM TERRA, DE 2,01 A 4,00M</v>
          </cell>
          <cell r="D198" t="str">
            <v>M3</v>
          </cell>
          <cell r="E198">
            <v>31.85</v>
          </cell>
        </row>
        <row r="199">
          <cell r="B199" t="str">
            <v>C1258</v>
          </cell>
          <cell r="C199" t="str">
            <v>ESCAVAÇÃO MANUAL CAMPO ABERTO EM TERRA, DE 4,00 A 6,00M</v>
          </cell>
          <cell r="D199" t="str">
            <v>M3</v>
          </cell>
          <cell r="E199">
            <v>36.96</v>
          </cell>
        </row>
        <row r="200">
          <cell r="B200" t="str">
            <v>C1259</v>
          </cell>
          <cell r="C200" t="str">
            <v>ESCAVAÇÃO MANUAL CAMPO ABERTO EM TERRA, DE 6,00 A 8,00M</v>
          </cell>
          <cell r="D200" t="str">
            <v>M3</v>
          </cell>
          <cell r="E200">
            <v>42.62</v>
          </cell>
        </row>
        <row r="201">
          <cell r="B201" t="str">
            <v>C1267</v>
          </cell>
          <cell r="C201" t="str">
            <v>ESCAVAÇÃO MECAN. CAMPO ABERTO EM TERRA EXCETO ROCHA ATÉ 2M</v>
          </cell>
          <cell r="D201" t="str">
            <v>M3</v>
          </cell>
          <cell r="E201">
            <v>2.2999999999999998</v>
          </cell>
        </row>
        <row r="202">
          <cell r="B202" t="str">
            <v>C1268</v>
          </cell>
          <cell r="C202" t="str">
            <v>ESCAVAÇÃO MECAN. CAMPO ABERTO EM TERRA EXCETO ROCHA ATÉ 4M</v>
          </cell>
          <cell r="D202" t="str">
            <v>M3</v>
          </cell>
          <cell r="E202">
            <v>2.64</v>
          </cell>
        </row>
        <row r="203">
          <cell r="B203" t="str">
            <v>C1269</v>
          </cell>
          <cell r="C203" t="str">
            <v>ESCAVAÇÃO MECAN. CAMPO ABERTO EM TERRA EXCETO ROCHA ATÉ 6M</v>
          </cell>
          <cell r="D203" t="str">
            <v>M3</v>
          </cell>
          <cell r="E203">
            <v>3.24</v>
          </cell>
        </row>
        <row r="204">
          <cell r="B204" t="str">
            <v>C1270</v>
          </cell>
          <cell r="C204" t="str">
            <v>ESCAVAÇÃO MECAN. CAMPO ABERTO EM TERRA EXCETO ROCHA ATÉ 8M</v>
          </cell>
          <cell r="D204" t="str">
            <v>M3</v>
          </cell>
          <cell r="E204">
            <v>3.84</v>
          </cell>
        </row>
        <row r="205">
          <cell r="B205" t="str">
            <v>ESCAVAÇÃO E CARGA DE MATERIAL</v>
          </cell>
          <cell r="C205" t="str">
            <v>ESCAVAÇÃO MECAN. CAMPO ABERTO EM TERRA EXCETO ROCHA ATÉ 4M</v>
          </cell>
          <cell r="D205">
            <v>0</v>
          </cell>
          <cell r="E205">
            <v>88.15</v>
          </cell>
        </row>
        <row r="206">
          <cell r="B206" t="str">
            <v>C3208</v>
          </cell>
          <cell r="C206" t="str">
            <v>ESCAVAÇÃO E CARGA DE MATERIAL 1-CAT.</v>
          </cell>
          <cell r="D206" t="str">
            <v>M3</v>
          </cell>
          <cell r="E206">
            <v>4.8899999999999997</v>
          </cell>
        </row>
        <row r="207">
          <cell r="B207" t="str">
            <v>C3209</v>
          </cell>
          <cell r="C207" t="str">
            <v>ESCAVAÇÃO E CARGA DE MATERIAL 2-CAT.</v>
          </cell>
          <cell r="D207" t="str">
            <v>M3</v>
          </cell>
          <cell r="E207">
            <v>6.63</v>
          </cell>
        </row>
        <row r="208">
          <cell r="B208" t="str">
            <v>C3210</v>
          </cell>
          <cell r="C208" t="str">
            <v>ESCAVAÇÃO E CARGA DE MATERIAL 3-CAT.</v>
          </cell>
          <cell r="D208" t="str">
            <v>M3</v>
          </cell>
          <cell r="E208">
            <v>29.59</v>
          </cell>
        </row>
        <row r="209">
          <cell r="B209" t="str">
            <v>C3212</v>
          </cell>
          <cell r="C209" t="str">
            <v>ESCAVAÇÃO E CARGA DE SOLO MOLE</v>
          </cell>
          <cell r="D209" t="str">
            <v>M3</v>
          </cell>
          <cell r="E209">
            <v>9.1199999999999992</v>
          </cell>
        </row>
        <row r="210">
          <cell r="B210" t="str">
            <v>C2797</v>
          </cell>
          <cell r="C210" t="str">
            <v>ESCAVAÇÃO SUBMERSA (DRAGAGEM)</v>
          </cell>
          <cell r="D210" t="str">
            <v>M3</v>
          </cell>
          <cell r="E210">
            <v>37.93</v>
          </cell>
        </row>
        <row r="211">
          <cell r="B211" t="str">
            <v>CARGA,TRANSPORTE E DESCARGA DE MATERIAL</v>
          </cell>
          <cell r="C211" t="str">
            <v>ESCAVAÇÃO E CARGA DE MATERIAL 3-CAT.</v>
          </cell>
          <cell r="D211">
            <v>0</v>
          </cell>
          <cell r="E211">
            <v>276.27999999999997</v>
          </cell>
        </row>
        <row r="212">
          <cell r="B212" t="str">
            <v>C0702</v>
          </cell>
          <cell r="C212" t="str">
            <v>CARGA MANUAL DE ENTULHO EM CAMINHÃO BASCULANTE</v>
          </cell>
          <cell r="D212" t="str">
            <v>M3</v>
          </cell>
          <cell r="E212">
            <v>12.62</v>
          </cell>
        </row>
        <row r="213">
          <cell r="B213" t="str">
            <v>C0706</v>
          </cell>
          <cell r="C213" t="str">
            <v>CARGA MANUAL DE ROCHA EM CAMINHÃO BASCULANTE</v>
          </cell>
          <cell r="D213" t="str">
            <v>M3</v>
          </cell>
          <cell r="E213">
            <v>13.15</v>
          </cell>
        </row>
        <row r="214">
          <cell r="B214" t="str">
            <v>C0707</v>
          </cell>
          <cell r="C214" t="str">
            <v>CARGA MANUAL DE TERRA EM CAMINHÃO BASCULANTE</v>
          </cell>
          <cell r="D214" t="str">
            <v>M3</v>
          </cell>
          <cell r="E214">
            <v>10.52</v>
          </cell>
        </row>
        <row r="215">
          <cell r="B215" t="str">
            <v>C0708</v>
          </cell>
          <cell r="C215" t="str">
            <v>CARGA MECANIZADA DE ENTULHO EM CAMINHÃO BASCULANTE</v>
          </cell>
          <cell r="D215" t="str">
            <v>M3</v>
          </cell>
          <cell r="E215">
            <v>2.81</v>
          </cell>
        </row>
        <row r="216">
          <cell r="B216" t="str">
            <v>C0709</v>
          </cell>
          <cell r="C216" t="str">
            <v>CARGA MECANIZADA DE ROCHA EM CAMINHÃO BASCULANTE</v>
          </cell>
          <cell r="D216" t="str">
            <v>M3</v>
          </cell>
          <cell r="E216">
            <v>3</v>
          </cell>
        </row>
        <row r="217">
          <cell r="B217" t="str">
            <v>C0710</v>
          </cell>
          <cell r="C217" t="str">
            <v>CARGA MECANIZADA DE TERRA EM CAMINHÃO BASCULANTE</v>
          </cell>
          <cell r="D217" t="str">
            <v>M3</v>
          </cell>
          <cell r="E217">
            <v>2.65</v>
          </cell>
        </row>
        <row r="218">
          <cell r="B218" t="str">
            <v>C2987</v>
          </cell>
          <cell r="C218" t="str">
            <v>COMPLEMENTAÇÃO DE TRANSPORTE EM CAMINHÃO BASCULANTE</v>
          </cell>
          <cell r="D218" t="str">
            <v>M3xKM</v>
          </cell>
          <cell r="E218">
            <v>0.83</v>
          </cell>
        </row>
        <row r="219">
          <cell r="B219" t="str">
            <v>C2529</v>
          </cell>
          <cell r="C219" t="str">
            <v>TRANSPORTE DE MATERIAL, EXCETO ROCHA EM CAMINHÃO ATÉ 0.5 KM</v>
          </cell>
          <cell r="D219" t="str">
            <v>M3</v>
          </cell>
          <cell r="E219">
            <v>3.55</v>
          </cell>
        </row>
        <row r="220">
          <cell r="B220" t="str">
            <v>C2531</v>
          </cell>
          <cell r="C220" t="str">
            <v>TRANSPORTE DE MATERIAL, EXCETO ROCHA EM CAMINHÃO ATÉ 1KM</v>
          </cell>
          <cell r="D220" t="str">
            <v>M3</v>
          </cell>
          <cell r="E220">
            <v>3.95</v>
          </cell>
        </row>
        <row r="221">
          <cell r="B221" t="str">
            <v>C2533</v>
          </cell>
          <cell r="C221" t="str">
            <v>TRANSPORTE DE MATERIAL, EXCETO ROCHA EM CAMINHÃO ATÉ 5 KM</v>
          </cell>
          <cell r="D221" t="str">
            <v>M3</v>
          </cell>
          <cell r="E221">
            <v>19.760000000000002</v>
          </cell>
        </row>
        <row r="222">
          <cell r="B222" t="str">
            <v>C2530</v>
          </cell>
          <cell r="C222" t="str">
            <v>TRANSPORTE DE MATERIAL, EXCETO ROCHA EM CAMINHÃO ATÉ 10KM</v>
          </cell>
          <cell r="D222" t="str">
            <v>M3</v>
          </cell>
          <cell r="E222">
            <v>23.7</v>
          </cell>
        </row>
        <row r="223">
          <cell r="B223" t="str">
            <v>C2532</v>
          </cell>
          <cell r="C223" t="str">
            <v>TRANSPORTE DE MATERIAL, EXCETO ROCHA EM CAMINHÃO ATÉ 20KM</v>
          </cell>
          <cell r="D223" t="str">
            <v>M3</v>
          </cell>
          <cell r="E223">
            <v>35.549999999999997</v>
          </cell>
        </row>
        <row r="224">
          <cell r="B224" t="str">
            <v>C2536</v>
          </cell>
          <cell r="C224" t="str">
            <v>TRANSPORTE HORIZONTAL ATÉ 30M DE MATERIAIS À GRANEL</v>
          </cell>
          <cell r="D224" t="str">
            <v>M3</v>
          </cell>
          <cell r="E224">
            <v>22.82</v>
          </cell>
        </row>
        <row r="225">
          <cell r="B225" t="str">
            <v>C2537</v>
          </cell>
          <cell r="C225" t="str">
            <v>TRANSPORTE HORIZONTAL DE 30,00 ATÉ 60,00M DE MATERIAIS À GRANEL</v>
          </cell>
          <cell r="D225" t="str">
            <v>M3</v>
          </cell>
          <cell r="E225">
            <v>28.29</v>
          </cell>
        </row>
        <row r="226">
          <cell r="B226" t="str">
            <v>C2535</v>
          </cell>
          <cell r="C226" t="str">
            <v>TRANSPORTE HORIZONTAL DE 60,01 ATÉ 100,00M DE MATERIAIS À GRANEL</v>
          </cell>
          <cell r="D226" t="str">
            <v>M3</v>
          </cell>
          <cell r="E226">
            <v>37.42</v>
          </cell>
        </row>
        <row r="227">
          <cell r="B227" t="str">
            <v>C2538</v>
          </cell>
          <cell r="C227" t="str">
            <v>TRANSPORTE VERTICAL DE MATERIAIS À GRANEL P/ A 1A LAJE</v>
          </cell>
          <cell r="D227" t="str">
            <v>M3</v>
          </cell>
          <cell r="E227">
            <v>16.43</v>
          </cell>
        </row>
        <row r="228">
          <cell r="B228" t="str">
            <v>C2539</v>
          </cell>
          <cell r="C228" t="str">
            <v>TRANSPORTE VERTICAL DE MATERIAIS À GRANEL P/ A 2A LAJE</v>
          </cell>
          <cell r="D228" t="str">
            <v>M3</v>
          </cell>
          <cell r="E228">
            <v>39.24</v>
          </cell>
        </row>
        <row r="229">
          <cell r="B229" t="str">
            <v>ESCAVAÇÃO, CARGA, TRANSPORTE E DESCARGA DE MATERIAL</v>
          </cell>
          <cell r="C229" t="str">
            <v>TRANSPORTE HORIZONTAL DE 60,01 ATÉ 100,00M DE MATERIAIS À GRANEL</v>
          </cell>
          <cell r="D229">
            <v>0</v>
          </cell>
          <cell r="E229">
            <v>879.67</v>
          </cell>
        </row>
        <row r="230">
          <cell r="B230" t="str">
            <v>C3131</v>
          </cell>
          <cell r="C230" t="str">
            <v>ARRASAMENTO ATERRO (ESCALONAMENTO) DMT ATÉ 50M</v>
          </cell>
          <cell r="D230" t="str">
            <v>M3</v>
          </cell>
          <cell r="E230">
            <v>5.01</v>
          </cell>
        </row>
        <row r="231">
          <cell r="B231" t="str">
            <v>C3182</v>
          </cell>
          <cell r="C231" t="str">
            <v>ESCAVAÇÃO CARGA TRANSP. 1-CAT ATÉ 200M</v>
          </cell>
          <cell r="D231" t="str">
            <v>M3</v>
          </cell>
          <cell r="E231">
            <v>7.17</v>
          </cell>
        </row>
        <row r="232">
          <cell r="B232" t="str">
            <v>C3178</v>
          </cell>
          <cell r="C232" t="str">
            <v>ESCAVAÇÃO CARGA TRANSP. 1-CAT 201 A 400M</v>
          </cell>
          <cell r="D232" t="str">
            <v>M3</v>
          </cell>
          <cell r="E232">
            <v>7.82</v>
          </cell>
        </row>
        <row r="233">
          <cell r="B233" t="str">
            <v>C3180</v>
          </cell>
          <cell r="C233" t="str">
            <v>ESCAVAÇÃO CARGA TRANSP. 1-CAT 401 A 600M</v>
          </cell>
          <cell r="D233" t="str">
            <v>M3</v>
          </cell>
          <cell r="E233">
            <v>8.31</v>
          </cell>
        </row>
        <row r="234">
          <cell r="B234" t="str">
            <v>C3169</v>
          </cell>
          <cell r="C234" t="str">
            <v>ESCAVACAO CARGA TRANSP. 1-CAT 601 A 800M</v>
          </cell>
          <cell r="D234" t="str">
            <v>M3</v>
          </cell>
          <cell r="E234">
            <v>9.0399999999999991</v>
          </cell>
        </row>
        <row r="235">
          <cell r="B235" t="str">
            <v>C3181</v>
          </cell>
          <cell r="C235" t="str">
            <v>ESCAVAÇÃO CARGA TRANSP. 1-CAT 801 A 1000M</v>
          </cell>
          <cell r="D235" t="str">
            <v>M3</v>
          </cell>
          <cell r="E235">
            <v>9.56</v>
          </cell>
        </row>
        <row r="236">
          <cell r="B236" t="str">
            <v>C3175</v>
          </cell>
          <cell r="C236" t="str">
            <v>ESCAVAÇÃO CARGA TRANSP. 1-CAT 1001 A 1200M</v>
          </cell>
          <cell r="D236" t="str">
            <v>M3</v>
          </cell>
          <cell r="E236">
            <v>9.77</v>
          </cell>
        </row>
        <row r="237">
          <cell r="B237" t="str">
            <v>C3165</v>
          </cell>
          <cell r="C237" t="str">
            <v>ESCAVACÃO CARGA TRANSP. 1-CAT 1201 A 1400M</v>
          </cell>
          <cell r="D237" t="str">
            <v>M3</v>
          </cell>
          <cell r="E237">
            <v>10.48</v>
          </cell>
        </row>
        <row r="238">
          <cell r="B238" t="str">
            <v>C3176</v>
          </cell>
          <cell r="C238" t="str">
            <v>ESCAVAÇÃO CARGA TRANSP. 1-CAT 1401 A 1600M</v>
          </cell>
          <cell r="D238" t="str">
            <v>M3</v>
          </cell>
          <cell r="E238">
            <v>10.93</v>
          </cell>
        </row>
        <row r="239">
          <cell r="B239" t="str">
            <v>C3177</v>
          </cell>
          <cell r="C239" t="str">
            <v>ESCAVAÇÃO CARGA TRANSP. 1-CAT 1601 A 1800M</v>
          </cell>
          <cell r="D239" t="str">
            <v>M3</v>
          </cell>
          <cell r="E239">
            <v>11.59</v>
          </cell>
        </row>
        <row r="240">
          <cell r="B240" t="str">
            <v>C3166</v>
          </cell>
          <cell r="C240" t="str">
            <v>ESCAVAÇÃO CARGA TRANSP. 1-CAT 1801 A 2000M</v>
          </cell>
          <cell r="D240" t="str">
            <v>M3</v>
          </cell>
          <cell r="E240">
            <v>12.08</v>
          </cell>
        </row>
        <row r="241">
          <cell r="B241" t="str">
            <v>C3167</v>
          </cell>
          <cell r="C241" t="str">
            <v>ESCAVAÇÃO CARGA TRANSP. 1-CAT 2001 A 3000M</v>
          </cell>
          <cell r="D241" t="str">
            <v>M3</v>
          </cell>
          <cell r="E241">
            <v>12.45</v>
          </cell>
        </row>
        <row r="242">
          <cell r="B242" t="str">
            <v>C3168</v>
          </cell>
          <cell r="C242" t="str">
            <v>ESCAVAÇÃO CARGA TRANSP. 1-CAT 3001 A 4000M</v>
          </cell>
          <cell r="D242" t="str">
            <v>M3</v>
          </cell>
          <cell r="E242">
            <v>14.15</v>
          </cell>
        </row>
        <row r="243">
          <cell r="B243" t="str">
            <v>C3179</v>
          </cell>
          <cell r="C243" t="str">
            <v>ESCAVAÇÃO CARGA TRANSP. 1-CAT 4001 A 5000M</v>
          </cell>
          <cell r="D243" t="str">
            <v>M3</v>
          </cell>
          <cell r="E243">
            <v>15.76</v>
          </cell>
        </row>
        <row r="244">
          <cell r="B244" t="str">
            <v>C3192</v>
          </cell>
          <cell r="C244" t="str">
            <v>ESCAVAÇÃO CARGA TRANSP. 2-CAT ATÉ 200M</v>
          </cell>
          <cell r="D244" t="str">
            <v>M3</v>
          </cell>
          <cell r="E244">
            <v>9.3699999999999992</v>
          </cell>
        </row>
        <row r="245">
          <cell r="B245" t="str">
            <v>C3187</v>
          </cell>
          <cell r="C245" t="str">
            <v>ESCAVAÇÃO CARGA TRANSP. 2-CAT 201 A 400M</v>
          </cell>
          <cell r="D245" t="str">
            <v>M3</v>
          </cell>
          <cell r="E245">
            <v>9.8000000000000007</v>
          </cell>
        </row>
        <row r="246">
          <cell r="B246" t="str">
            <v>C3189</v>
          </cell>
          <cell r="C246" t="str">
            <v>ESCAVAÇÃO CARGA TRANSP. 2-CAT 401 A 600M</v>
          </cell>
          <cell r="D246" t="str">
            <v>M3</v>
          </cell>
          <cell r="E246">
            <v>10.73</v>
          </cell>
        </row>
        <row r="247">
          <cell r="B247" t="str">
            <v>C3190</v>
          </cell>
          <cell r="C247" t="str">
            <v>ESCAVAÇÃO CARGA TRANSP. 2-CAT 601 A 800M</v>
          </cell>
          <cell r="D247" t="str">
            <v>M3</v>
          </cell>
          <cell r="E247">
            <v>11.25</v>
          </cell>
        </row>
        <row r="248">
          <cell r="B248" t="str">
            <v>C3191</v>
          </cell>
          <cell r="C248" t="str">
            <v>ESCAVAÇÃO CARGA TRANSP. 2-CAT 801 A 1000M</v>
          </cell>
          <cell r="D248" t="str">
            <v>M3</v>
          </cell>
          <cell r="E248">
            <v>11.81</v>
          </cell>
        </row>
        <row r="249">
          <cell r="B249" t="str">
            <v>C3170</v>
          </cell>
          <cell r="C249" t="str">
            <v>ESCAVAÇÃO CARGA TRANSP. 2-CAT 1001 A 1200M</v>
          </cell>
          <cell r="D249" t="str">
            <v>M3</v>
          </cell>
          <cell r="E249">
            <v>12.44</v>
          </cell>
        </row>
        <row r="250">
          <cell r="B250" t="str">
            <v>C3183</v>
          </cell>
          <cell r="C250" t="str">
            <v>ESCAVAÇÃO CARGA TRANSP. 2-CAT 1201 A 1400M</v>
          </cell>
          <cell r="D250" t="str">
            <v>M3</v>
          </cell>
          <cell r="E250">
            <v>12.96</v>
          </cell>
        </row>
        <row r="251">
          <cell r="B251" t="str">
            <v>C3184</v>
          </cell>
          <cell r="C251" t="str">
            <v>ESCAVAÇÃO CARGA TRANSP. 2-CAT 1401 A 1600M</v>
          </cell>
          <cell r="D251" t="str">
            <v>M3</v>
          </cell>
          <cell r="E251">
            <v>13.48</v>
          </cell>
        </row>
        <row r="252">
          <cell r="B252" t="str">
            <v>C3185</v>
          </cell>
          <cell r="C252" t="str">
            <v>ESCAVAÇÃO CARGA TRANSP. 2-CAT 1601 A 1800M</v>
          </cell>
          <cell r="D252" t="str">
            <v>M3</v>
          </cell>
          <cell r="E252">
            <v>14.33</v>
          </cell>
        </row>
        <row r="253">
          <cell r="B253" t="str">
            <v>C3186</v>
          </cell>
          <cell r="C253" t="str">
            <v>ESCAVAÇÃO CARGA TRANSP. 2-CAT 1801 A 2000M</v>
          </cell>
          <cell r="D253" t="str">
            <v>M3</v>
          </cell>
          <cell r="E253">
            <v>14.83</v>
          </cell>
        </row>
        <row r="254">
          <cell r="B254" t="str">
            <v>C3171</v>
          </cell>
          <cell r="C254" t="str">
            <v>ESCAVAÇÃO CARGA TRANSP. 2-CAT 2001 A 3000M</v>
          </cell>
          <cell r="D254" t="str">
            <v>M3</v>
          </cell>
          <cell r="E254">
            <v>15.26</v>
          </cell>
        </row>
        <row r="255">
          <cell r="B255" t="str">
            <v>C3188</v>
          </cell>
          <cell r="C255" t="str">
            <v>ESCAVAÇÃO CARGA TRANSP. 2-CAT 3001 A 4000M</v>
          </cell>
          <cell r="D255" t="str">
            <v>M3</v>
          </cell>
          <cell r="E255">
            <v>16.989999999999998</v>
          </cell>
        </row>
        <row r="256">
          <cell r="B256" t="str">
            <v>C3172</v>
          </cell>
          <cell r="C256" t="str">
            <v>ESCAVAÇÃO CARGA TRANSP. 2-CAT 4001 A 5000M</v>
          </cell>
          <cell r="D256" t="str">
            <v>M3</v>
          </cell>
          <cell r="E256">
            <v>18.91</v>
          </cell>
        </row>
        <row r="257">
          <cell r="B257" t="str">
            <v>C3205</v>
          </cell>
          <cell r="C257" t="str">
            <v>ESCAVAÇÃO CARGA TRANSP. 3-CAT ATÉ 50M</v>
          </cell>
          <cell r="D257" t="str">
            <v>M3</v>
          </cell>
          <cell r="E257">
            <v>30.39</v>
          </cell>
        </row>
        <row r="258">
          <cell r="B258" t="str">
            <v>C3202</v>
          </cell>
          <cell r="C258" t="str">
            <v>ESCAVAÇÃO CARGA TRANSP. 3-CAT 51 A 100M</v>
          </cell>
          <cell r="D258" t="str">
            <v>M3</v>
          </cell>
          <cell r="E258">
            <v>33.42</v>
          </cell>
        </row>
        <row r="259">
          <cell r="B259" t="str">
            <v>C3194</v>
          </cell>
          <cell r="C259" t="str">
            <v>ESCAVAÇÃO CARGA TRANSP. 3-CAT 101 A 200M</v>
          </cell>
          <cell r="D259" t="str">
            <v>M3</v>
          </cell>
          <cell r="E259">
            <v>33.590000000000003</v>
          </cell>
        </row>
        <row r="260">
          <cell r="B260" t="str">
            <v>C3200</v>
          </cell>
          <cell r="C260" t="str">
            <v>ESCAVAÇÃO CARGA TRANSP. 3-CAT 201 A 400M</v>
          </cell>
          <cell r="D260" t="str">
            <v>M3</v>
          </cell>
          <cell r="E260">
            <v>34.1</v>
          </cell>
        </row>
        <row r="261">
          <cell r="B261" t="str">
            <v>C3201</v>
          </cell>
          <cell r="C261" t="str">
            <v>ESCAVAÇÃO CARGA TRANSP. 3-CAT 401 A 600M</v>
          </cell>
          <cell r="D261" t="str">
            <v>M3</v>
          </cell>
          <cell r="E261">
            <v>34.81</v>
          </cell>
        </row>
        <row r="262">
          <cell r="B262" t="str">
            <v>C3203</v>
          </cell>
          <cell r="C262" t="str">
            <v>ESCAVAÇÃO CARGA TRANSP. 3-CAT 601 A 800M</v>
          </cell>
          <cell r="D262" t="str">
            <v>M3</v>
          </cell>
          <cell r="E262">
            <v>36.1</v>
          </cell>
        </row>
        <row r="263">
          <cell r="B263" t="str">
            <v>C3204</v>
          </cell>
          <cell r="C263" t="str">
            <v>ESCAVAÇÃO CARGA TRANSP. 3-CAT 801 A 1000M</v>
          </cell>
          <cell r="D263" t="str">
            <v>M3</v>
          </cell>
          <cell r="E263">
            <v>36.79</v>
          </cell>
        </row>
        <row r="264">
          <cell r="B264" t="str">
            <v>C3193</v>
          </cell>
          <cell r="C264" t="str">
            <v>ESCAVAÇÃO CARGA TRANSP. 3-CAT 1001 A 1200M</v>
          </cell>
          <cell r="D264" t="str">
            <v>M3</v>
          </cell>
          <cell r="E264">
            <v>37.11</v>
          </cell>
        </row>
        <row r="265">
          <cell r="B265" t="str">
            <v>C3195</v>
          </cell>
          <cell r="C265" t="str">
            <v>ESCAVAÇÃO CARGA TRANSP. 3-CAT 1201 A 1400M</v>
          </cell>
          <cell r="D265" t="str">
            <v>M3</v>
          </cell>
          <cell r="E265">
            <v>38.270000000000003</v>
          </cell>
        </row>
        <row r="266">
          <cell r="B266" t="str">
            <v>C3196</v>
          </cell>
          <cell r="C266" t="str">
            <v>ESCAVAÇÃO CARGA TRANSP. 3-CAT 1401 A 1600M</v>
          </cell>
          <cell r="D266" t="str">
            <v>M3</v>
          </cell>
          <cell r="E266">
            <v>38.94</v>
          </cell>
        </row>
        <row r="267">
          <cell r="B267" t="str">
            <v>C3197</v>
          </cell>
          <cell r="C267" t="str">
            <v>ESCAVAÇÃO CARGA TRANSP. 3-CAT 1601 A 1800M</v>
          </cell>
          <cell r="D267" t="str">
            <v>M3</v>
          </cell>
          <cell r="E267">
            <v>39.53</v>
          </cell>
        </row>
        <row r="268">
          <cell r="B268" t="str">
            <v>C3198</v>
          </cell>
          <cell r="C268" t="str">
            <v>ESCAVAÇÃO CARGA TRANSP. 3-CAT 1801 A 2000M</v>
          </cell>
          <cell r="D268" t="str">
            <v>M3</v>
          </cell>
          <cell r="E268">
            <v>40.200000000000003</v>
          </cell>
        </row>
        <row r="269">
          <cell r="B269" t="str">
            <v>C3199</v>
          </cell>
          <cell r="C269" t="str">
            <v>ESCAVAÇÃO CARGA TRANSP. 3-CAT 2001 A 3000M</v>
          </cell>
          <cell r="D269" t="str">
            <v>M3</v>
          </cell>
          <cell r="E269">
            <v>41.28</v>
          </cell>
        </row>
        <row r="270">
          <cell r="B270" t="str">
            <v>C3173</v>
          </cell>
          <cell r="C270" t="str">
            <v>ESCAVAÇÃO CARGA TRANSP. 3-CAT 3001 A 4000M</v>
          </cell>
          <cell r="D270" t="str">
            <v>M3</v>
          </cell>
          <cell r="E270">
            <v>43.49</v>
          </cell>
        </row>
        <row r="271">
          <cell r="B271" t="str">
            <v>C3174</v>
          </cell>
          <cell r="C271" t="str">
            <v>ESCAVAÇÃO CARGA TRANSP. 3-CAT 4001 A 5000M</v>
          </cell>
          <cell r="D271" t="str">
            <v>M3</v>
          </cell>
          <cell r="E271">
            <v>45.38</v>
          </cell>
        </row>
        <row r="272">
          <cell r="B272" t="str">
            <v>ESCAVAÇÕES EM VALAS,VALETAS,CANAIS E FUNDAÇÕES</v>
          </cell>
          <cell r="C272" t="str">
            <v>ESCAVAÇÃO CARGA TRANSP. 3-CAT 2001 A 3000M</v>
          </cell>
          <cell r="D272">
            <v>0</v>
          </cell>
          <cell r="E272">
            <v>11739.77</v>
          </cell>
        </row>
        <row r="273">
          <cell r="B273" t="str">
            <v>C3280</v>
          </cell>
          <cell r="C273" t="str">
            <v>ESCAVAÇÃO DE BASE DE TUBULÃO A AR COMPRIMIDO ATÉ 12M</v>
          </cell>
          <cell r="D273" t="str">
            <v>M3</v>
          </cell>
          <cell r="E273">
            <v>515.07000000000005</v>
          </cell>
        </row>
        <row r="274">
          <cell r="B274" t="str">
            <v>C3281</v>
          </cell>
          <cell r="C274" t="str">
            <v>ESCAVAÇÃO DE BASE DE TUBULÃO A AR COMPRIMIDO DE 12,00 A 18M</v>
          </cell>
          <cell r="D274" t="str">
            <v>M3</v>
          </cell>
          <cell r="E274">
            <v>584.45000000000005</v>
          </cell>
        </row>
        <row r="275">
          <cell r="B275" t="str">
            <v>C3282</v>
          </cell>
          <cell r="C275" t="str">
            <v>ESCAVAÇÃO DE BASE DE TUBULÃO A CEU ABERTO</v>
          </cell>
          <cell r="D275" t="str">
            <v>M3</v>
          </cell>
          <cell r="E275">
            <v>334.17</v>
          </cell>
        </row>
        <row r="276">
          <cell r="B276" t="str">
            <v>C2777</v>
          </cell>
          <cell r="C276" t="str">
            <v>ESCAVAÇÃO DE MATERIAL DE 3A. CAT A FOGO</v>
          </cell>
          <cell r="D276" t="str">
            <v>M3</v>
          </cell>
          <cell r="E276">
            <v>96.03</v>
          </cell>
        </row>
        <row r="277">
          <cell r="B277" t="str">
            <v>C2778</v>
          </cell>
          <cell r="C277" t="str">
            <v>ESCAVAÇÃO DE MATERIAL DE 3A. CAT A FRIO</v>
          </cell>
          <cell r="D277" t="str">
            <v>M3</v>
          </cell>
          <cell r="E277">
            <v>515.12</v>
          </cell>
        </row>
        <row r="278">
          <cell r="B278" t="str">
            <v>C3206</v>
          </cell>
          <cell r="C278" t="str">
            <v>ESCAVAÇÃO DE POÇO TUBULÃO A AR COMPRIMIDO C/ DESCIDA DE CAMISA DE CONCRETO ARMADO ATÉ 12m</v>
          </cell>
          <cell r="D278" t="str">
            <v>M3</v>
          </cell>
          <cell r="E278">
            <v>496.12</v>
          </cell>
        </row>
        <row r="279">
          <cell r="B279" t="str">
            <v>C2777</v>
          </cell>
          <cell r="C279" t="str">
            <v>ESCAVAÇÃO DE MATERIAL DE 3A. CAT A FOGO</v>
          </cell>
          <cell r="D279">
            <v>0</v>
          </cell>
          <cell r="E279">
            <v>0</v>
          </cell>
        </row>
        <row r="280">
          <cell r="B280" t="str">
            <v>C3213</v>
          </cell>
          <cell r="C280" t="str">
            <v>ESCAVAÇÃO DE POÇO TUBULÃO A AR COMPRIMIDO C/DESCIDA DE CAMISA DE CONCRETO ARMADO 12,01 A 18,00M</v>
          </cell>
          <cell r="D280" t="str">
            <v>M3</v>
          </cell>
          <cell r="E280">
            <v>559.15</v>
          </cell>
        </row>
        <row r="281">
          <cell r="B281" t="str">
            <v>C3206</v>
          </cell>
          <cell r="C281" t="str">
            <v>ESCAVAÇÃO DE POÇO TUBULÃO A AR COMPRIMIDO C/ DESCIDA DE CAMISA DE CONCRETO ARMADO ATÉ 12m</v>
          </cell>
          <cell r="D281">
            <v>0</v>
          </cell>
          <cell r="E281">
            <v>0</v>
          </cell>
        </row>
        <row r="282">
          <cell r="B282" t="str">
            <v>C3207</v>
          </cell>
          <cell r="C282" t="str">
            <v>ESCAVAÇÃO DE POÇO TUBULÃO A CEU ABERTO  C/ DESCIDA DE CAMISA DE CONCRETO ARMADO</v>
          </cell>
          <cell r="D282" t="str">
            <v>M3</v>
          </cell>
          <cell r="E282">
            <v>265.06</v>
          </cell>
        </row>
        <row r="283">
          <cell r="B283" t="str">
            <v>C3213</v>
          </cell>
          <cell r="C283" t="str">
            <v>ESCAVAÇÃO DE POÇO TUBULÃO A AR COMPRIMIDO C/DESCIDA DE CAMISA DE CONCRETO ARMADO 12,01 A 18,00M</v>
          </cell>
          <cell r="D283">
            <v>0</v>
          </cell>
          <cell r="E283">
            <v>0</v>
          </cell>
        </row>
        <row r="284">
          <cell r="B284" t="str">
            <v>C3400</v>
          </cell>
          <cell r="C284" t="str">
            <v>ESCAVAÇÃO EM ROCHA BRANDA  A FRIO</v>
          </cell>
          <cell r="D284" t="str">
            <v>M3</v>
          </cell>
          <cell r="E284">
            <v>206.07</v>
          </cell>
        </row>
        <row r="285">
          <cell r="B285" t="str">
            <v>C1255</v>
          </cell>
          <cell r="C285" t="str">
            <v>ESCAVAÇÃO MANUAL C/ APIL. FUNDO P/ CAIXA EM ALVENARIA</v>
          </cell>
          <cell r="D285" t="str">
            <v>M3</v>
          </cell>
          <cell r="E285">
            <v>42.25</v>
          </cell>
        </row>
        <row r="286">
          <cell r="B286" t="str">
            <v>C2784</v>
          </cell>
          <cell r="C286" t="str">
            <v>ESCAVAÇÃO MANUAL SOLO DE 1A.CAT. PROF. ATÉ 1.50m</v>
          </cell>
          <cell r="D286" t="str">
            <v>M3</v>
          </cell>
          <cell r="E286">
            <v>24.18</v>
          </cell>
        </row>
        <row r="287">
          <cell r="B287" t="str">
            <v>C2781</v>
          </cell>
          <cell r="C287" t="str">
            <v>ESCAVAÇÃO MANUAL SOLO DE 1A CAT. PROF. DE 1.51 a 3.00m</v>
          </cell>
          <cell r="D287" t="str">
            <v>M3</v>
          </cell>
          <cell r="E287">
            <v>31.94</v>
          </cell>
        </row>
        <row r="288">
          <cell r="B288" t="str">
            <v>C2782</v>
          </cell>
          <cell r="C288" t="str">
            <v>ESCAVAÇÃO MANUAL SOLO DE 1A CAT. PROF. DE 3.01 a 4.50m</v>
          </cell>
          <cell r="D288" t="str">
            <v>M3</v>
          </cell>
          <cell r="E288">
            <v>37.42</v>
          </cell>
        </row>
        <row r="289">
          <cell r="B289" t="str">
            <v>C2783</v>
          </cell>
          <cell r="C289" t="str">
            <v>ESCAVAÇÃO MANUAL SOLO DE 1A CAT. PROF. DE 4.51 a 6.00m</v>
          </cell>
          <cell r="D289" t="str">
            <v>M3</v>
          </cell>
          <cell r="E289">
            <v>43.81</v>
          </cell>
        </row>
        <row r="290">
          <cell r="B290" t="str">
            <v>C2785</v>
          </cell>
          <cell r="C290" t="str">
            <v>ESCAVAÇÃO MANUAL SOLO DE 2A CAT. PROF. ATÉ 1.50m</v>
          </cell>
          <cell r="D290" t="str">
            <v>M3</v>
          </cell>
          <cell r="E290">
            <v>31.94</v>
          </cell>
        </row>
        <row r="291">
          <cell r="B291" t="str">
            <v>C2786</v>
          </cell>
          <cell r="C291" t="str">
            <v>ESCAVAÇÃO MANUAL SOLO DE 2A CAT. PROF. DE 1.51 a 3.00m</v>
          </cell>
          <cell r="D291" t="str">
            <v>M3</v>
          </cell>
          <cell r="E291">
            <v>48.28</v>
          </cell>
        </row>
        <row r="292">
          <cell r="B292" t="str">
            <v>C2787</v>
          </cell>
          <cell r="C292" t="str">
            <v>ESCAVAÇÃO MANUAL SOLO DE 2A CAT. PROF. DE 3.01 a 4.50m</v>
          </cell>
          <cell r="D292" t="str">
            <v>M3</v>
          </cell>
          <cell r="E292">
            <v>64.61</v>
          </cell>
        </row>
        <row r="293">
          <cell r="B293" t="str">
            <v>C2788</v>
          </cell>
          <cell r="C293" t="str">
            <v>ESCAVAÇÃO MANUAL SOLO DE 2A CAT. PROF. DE 4.51 a 6.00m</v>
          </cell>
          <cell r="D293" t="str">
            <v>M3</v>
          </cell>
          <cell r="E293">
            <v>81.040000000000006</v>
          </cell>
        </row>
        <row r="294">
          <cell r="B294" t="str">
            <v>C2789</v>
          </cell>
          <cell r="C294" t="str">
            <v>ESCAVAÇÃO MECÂNICA SOLO DE 1A CAT. PROF. ATÉ 2.00m</v>
          </cell>
          <cell r="D294" t="str">
            <v>M3</v>
          </cell>
          <cell r="E294">
            <v>5.78</v>
          </cell>
        </row>
        <row r="295">
          <cell r="B295" t="str">
            <v>C2790</v>
          </cell>
          <cell r="C295" t="str">
            <v>ESCAVAÇÃO MECÂNICA SOLO DE 1A CAT. PROF. DE 2.01 a 4.00m</v>
          </cell>
          <cell r="D295" t="str">
            <v>M3</v>
          </cell>
          <cell r="E295">
            <v>7.7</v>
          </cell>
        </row>
        <row r="296">
          <cell r="B296" t="str">
            <v>C2791</v>
          </cell>
          <cell r="C296" t="str">
            <v>ESCAVAÇÃO MECÂNICA SOLO DE 1A CAT. PROF. DE 4.01 a 6.00m</v>
          </cell>
          <cell r="D296" t="str">
            <v>M3</v>
          </cell>
          <cell r="E296">
            <v>12.03</v>
          </cell>
        </row>
        <row r="297">
          <cell r="B297" t="str">
            <v>C2792</v>
          </cell>
          <cell r="C297" t="str">
            <v>ESCAVAÇÃO MECÂNICA SOLO DE 1A CAT. PROF. DE 6.01 a 8.00m</v>
          </cell>
          <cell r="D297" t="str">
            <v>M3</v>
          </cell>
          <cell r="E297">
            <v>34.82</v>
          </cell>
        </row>
        <row r="298">
          <cell r="B298" t="str">
            <v>C2796</v>
          </cell>
          <cell r="C298" t="str">
            <v>ESCAVAÇÃO MECÂNICA SOLO DE 2A.CAT. PROF. ATÉ 2.00m</v>
          </cell>
          <cell r="D298" t="str">
            <v>M3</v>
          </cell>
          <cell r="E298">
            <v>14.02</v>
          </cell>
        </row>
        <row r="299">
          <cell r="B299" t="str">
            <v>C2793</v>
          </cell>
          <cell r="C299" t="str">
            <v>ESCAVAÇÃO MECÂNICA SOLO DE 2A CAT. PROF. DE 2.01 a 4.00m</v>
          </cell>
          <cell r="D299" t="str">
            <v>M3</v>
          </cell>
          <cell r="E299">
            <v>20.6</v>
          </cell>
        </row>
        <row r="300">
          <cell r="B300" t="str">
            <v>C2794</v>
          </cell>
          <cell r="C300" t="str">
            <v>ESCAVAÇÃO MECÂNICA SOLO DE 2A CAT. PROF. DE 4.01 a 6.00m</v>
          </cell>
          <cell r="D300" t="str">
            <v>M3</v>
          </cell>
          <cell r="E300">
            <v>29.37</v>
          </cell>
        </row>
        <row r="301">
          <cell r="B301" t="str">
            <v>C2795</v>
          </cell>
          <cell r="C301" t="str">
            <v>ESCAVAÇÃO MECÂNICA SOLO DE 2A. CAT. PROF. DE 6.01 a 8.00m</v>
          </cell>
          <cell r="D301" t="str">
            <v>M3</v>
          </cell>
          <cell r="E301">
            <v>52.94</v>
          </cell>
        </row>
        <row r="302">
          <cell r="B302" t="str">
            <v>C3474</v>
          </cell>
          <cell r="C302" t="str">
            <v>TRAVESSIA MÉTODO NÃO DESTRUTIVO P/ TUBO ATÉ DN 100 (COMPLETO)</v>
          </cell>
          <cell r="D302" t="str">
            <v>M</v>
          </cell>
          <cell r="E302">
            <v>1135.1600000000001</v>
          </cell>
        </row>
        <row r="303">
          <cell r="B303" t="str">
            <v>C3475</v>
          </cell>
          <cell r="C303" t="str">
            <v>TRAVESSIA MÉTODO NÃO DESTRUTIVO P/ TUBO 100&lt;DN&lt;=200 (COMPLETO)</v>
          </cell>
          <cell r="D303" t="str">
            <v>M</v>
          </cell>
          <cell r="E303">
            <v>1532.76</v>
          </cell>
        </row>
        <row r="304">
          <cell r="B304" t="str">
            <v>C3476</v>
          </cell>
          <cell r="C304" t="str">
            <v>TRAVESSIA MÉTODO NÃO DESTRUTIVO P/ TUBO 200&lt;DN&lt;=300 (COMPLETO)</v>
          </cell>
          <cell r="D304" t="str">
            <v>M</v>
          </cell>
          <cell r="E304">
            <v>1872.08</v>
          </cell>
        </row>
        <row r="305">
          <cell r="B305" t="str">
            <v>C4218</v>
          </cell>
          <cell r="C305" t="str">
            <v>TRAVESSIA MÉTODO NÃO DESTRUTIVO P/ TUBO 300&lt;DN&lt;=500 (COMPLETO)</v>
          </cell>
          <cell r="D305" t="str">
            <v>M</v>
          </cell>
          <cell r="E305">
            <v>3045.84</v>
          </cell>
        </row>
        <row r="306">
          <cell r="B306" t="str">
            <v>ATERRO,REATERRO E COMPACTAÇÃO</v>
          </cell>
          <cell r="C306" t="str">
            <v>TRAVESSIA MÉTODO NÃO DESTRUTIVO P/ TUBO 100&lt;DN&lt;=200 (COMPLETO)</v>
          </cell>
          <cell r="D306">
            <v>0</v>
          </cell>
          <cell r="E306">
            <v>328.54</v>
          </cell>
        </row>
        <row r="307">
          <cell r="B307" t="str">
            <v>C0095</v>
          </cell>
          <cell r="C307" t="str">
            <v>APILOAMENTO DE PISO OU FUNDO DE VALAS C/MAÇO DE 30 A 60 KG</v>
          </cell>
          <cell r="D307" t="str">
            <v>M2</v>
          </cell>
          <cell r="E307">
            <v>15.51</v>
          </cell>
        </row>
        <row r="308">
          <cell r="B308" t="str">
            <v>C0328</v>
          </cell>
          <cell r="C308" t="str">
            <v>ATERRO C/COMPACTAÇÃO MECÂNICA E CONTROLE, MAT. DE AQUISIÇÃO</v>
          </cell>
          <cell r="D308" t="str">
            <v>M3</v>
          </cell>
          <cell r="E308">
            <v>64.819999999999993</v>
          </cell>
        </row>
        <row r="309">
          <cell r="B309" t="str">
            <v>C0329</v>
          </cell>
          <cell r="C309" t="str">
            <v>ATERRO C/COMPACTAÇÃO MECÂNICA E CONTROLE, MAT. PRODUZIDO (S/TRANSP.)</v>
          </cell>
          <cell r="D309" t="str">
            <v>M3</v>
          </cell>
          <cell r="E309">
            <v>18.11</v>
          </cell>
        </row>
        <row r="310">
          <cell r="B310" t="str">
            <v>C0330</v>
          </cell>
          <cell r="C310" t="str">
            <v>ATERRO C/COMPACTAÇÃO MANUAL S/CONTROLE, MAT. C/AQUISIÇÃO</v>
          </cell>
          <cell r="D310" t="str">
            <v>M3</v>
          </cell>
          <cell r="E310">
            <v>66.11</v>
          </cell>
        </row>
        <row r="311">
          <cell r="B311" t="str">
            <v>C0331</v>
          </cell>
          <cell r="C311" t="str">
            <v>ATERRO C/COMPACTAÇÃO MANUAL S/CONTROLE, MAT. PRODUZIDO (S/TRANSP.)</v>
          </cell>
          <cell r="D311" t="str">
            <v>M3</v>
          </cell>
          <cell r="E311">
            <v>19.41</v>
          </cell>
        </row>
        <row r="312">
          <cell r="B312" t="str">
            <v>C3145</v>
          </cell>
          <cell r="C312" t="str">
            <v>COMPACTAÇÃO DE ATERROS  95% P.N</v>
          </cell>
          <cell r="D312" t="str">
            <v>M3</v>
          </cell>
          <cell r="E312">
            <v>2.78</v>
          </cell>
        </row>
        <row r="313">
          <cell r="B313" t="str">
            <v>C3146</v>
          </cell>
          <cell r="C313" t="str">
            <v>COMPACTAÇÃO DE ATERROS 100% P.N</v>
          </cell>
          <cell r="D313" t="str">
            <v>M3</v>
          </cell>
          <cell r="E313">
            <v>2.88</v>
          </cell>
        </row>
        <row r="314">
          <cell r="B314" t="str">
            <v>C4665</v>
          </cell>
          <cell r="C314" t="str">
            <v>COMPACTAÇÃO DE ATERROS 95% P.I. P/ OBRAS AEROPORTUÁRIAS</v>
          </cell>
          <cell r="D314" t="str">
            <v>M3</v>
          </cell>
          <cell r="E314">
            <v>3.07</v>
          </cell>
        </row>
        <row r="315">
          <cell r="B315" t="str">
            <v>C4666</v>
          </cell>
          <cell r="C315" t="str">
            <v>COMPACTAÇÃO DE ATERROS 100% P.I. P/ OBRAS AEROPORTUÁRIAS</v>
          </cell>
          <cell r="D315" t="str">
            <v>M3</v>
          </cell>
          <cell r="E315">
            <v>3.33</v>
          </cell>
        </row>
        <row r="316">
          <cell r="B316" t="str">
            <v>C4667</v>
          </cell>
          <cell r="C316" t="str">
            <v>COMPACTAÇÃO DE ATERROS 95% P.M. P/ OBRAS AEROPORTUÁRIAS</v>
          </cell>
          <cell r="D316" t="str">
            <v>M3</v>
          </cell>
          <cell r="E316">
            <v>3.42</v>
          </cell>
        </row>
        <row r="317">
          <cell r="B317" t="str">
            <v>C4668</v>
          </cell>
          <cell r="C317" t="str">
            <v>COMPACTAÇÃO DE ATERROS 100% P.M. P/ OBRAS AEROPORTUÁRIAS</v>
          </cell>
          <cell r="D317" t="str">
            <v>M3</v>
          </cell>
          <cell r="E317">
            <v>3.52</v>
          </cell>
        </row>
        <row r="318">
          <cell r="B318" t="str">
            <v>C0821</v>
          </cell>
          <cell r="C318" t="str">
            <v>COMPACTAÇÃO MECÂNICA DE CALÇAMENTO C/COMPACTADOR TIPO SAPO</v>
          </cell>
          <cell r="D318" t="str">
            <v>M2</v>
          </cell>
          <cell r="E318">
            <v>1.1100000000000001</v>
          </cell>
        </row>
        <row r="319">
          <cell r="B319" t="str">
            <v>C0822</v>
          </cell>
          <cell r="C319" t="str">
            <v>COMPACTAÇÃO MECÂNICA DO CALÇAMENTO C/ ROLO LISO</v>
          </cell>
          <cell r="D319" t="str">
            <v>M2</v>
          </cell>
          <cell r="E319">
            <v>0.79</v>
          </cell>
        </row>
        <row r="320">
          <cell r="B320" t="str">
            <v>C0928</v>
          </cell>
          <cell r="C320" t="str">
            <v>CORTE E ATERRO COMPENSADO S/CONTROLE DO GRAU DE COMPACTAÇÃO</v>
          </cell>
          <cell r="D320" t="str">
            <v>M3</v>
          </cell>
          <cell r="E320">
            <v>7.17</v>
          </cell>
        </row>
        <row r="321">
          <cell r="B321" t="str">
            <v>C0930</v>
          </cell>
          <cell r="C321" t="str">
            <v>CORTE MANUAL EM TERRA</v>
          </cell>
          <cell r="D321" t="str">
            <v>M3</v>
          </cell>
          <cell r="E321">
            <v>27.38</v>
          </cell>
        </row>
        <row r="322">
          <cell r="B322" t="str">
            <v>C3214</v>
          </cell>
          <cell r="C322" t="str">
            <v>ESPALHAMENTO E ADENSAMENTO DE AREIA</v>
          </cell>
          <cell r="D322" t="str">
            <v>M3</v>
          </cell>
          <cell r="E322">
            <v>7.36</v>
          </cell>
        </row>
        <row r="323">
          <cell r="B323" t="str">
            <v>C2989</v>
          </cell>
          <cell r="C323" t="str">
            <v>ESPALHAMENTO MECÂNICO DE SOLO EM BOTA FORA</v>
          </cell>
          <cell r="D323" t="str">
            <v>M3</v>
          </cell>
          <cell r="E323">
            <v>1.44</v>
          </cell>
        </row>
        <row r="324">
          <cell r="B324" t="str">
            <v>C3530</v>
          </cell>
          <cell r="C324" t="str">
            <v>MUTIRÃO MISTO - ATERRO COM COMPACTAÇÃO MANUAL S/CONTROLE, MAT. C/AQUISIÇÃO</v>
          </cell>
          <cell r="D324" t="str">
            <v>M3</v>
          </cell>
          <cell r="E324">
            <v>50.6</v>
          </cell>
        </row>
        <row r="325">
          <cell r="B325" t="str">
            <v>C3214</v>
          </cell>
          <cell r="C325" t="str">
            <v>ESPALHAMENTO E ADENSAMENTO DE AREIA</v>
          </cell>
          <cell r="D325">
            <v>0</v>
          </cell>
          <cell r="E325">
            <v>0</v>
          </cell>
        </row>
        <row r="326">
          <cell r="B326" t="str">
            <v>C2921</v>
          </cell>
          <cell r="C326" t="str">
            <v>REATERRO C/COMPACTAÇÃO MANUAL S/CONTROLE, MATERIAL DA VALA</v>
          </cell>
          <cell r="D326" t="str">
            <v>M3</v>
          </cell>
          <cell r="E326">
            <v>15.51</v>
          </cell>
        </row>
        <row r="327">
          <cell r="B327" t="str">
            <v>C2920</v>
          </cell>
          <cell r="C327" t="str">
            <v>REATERRO C/COMPACTAÇÃO MECÂNICA, E CONTROLE, MATERIAL DA VALA</v>
          </cell>
          <cell r="D327" t="str">
            <v>M3</v>
          </cell>
          <cell r="E327">
            <v>14.22</v>
          </cell>
        </row>
        <row r="328">
          <cell r="B328" t="str">
            <v>CARGA, TRANSPORTE E DESCARGA DE TUBOS E CONEXÕES</v>
          </cell>
          <cell r="C328">
            <v>0</v>
          </cell>
          <cell r="D328">
            <v>0</v>
          </cell>
          <cell r="E328">
            <v>210.94</v>
          </cell>
        </row>
        <row r="329">
          <cell r="B329" t="str">
            <v>C0717</v>
          </cell>
          <cell r="C329" t="str">
            <v>CARGA, DESCARGA E TRANSP. DE TUBOS E CONEXÕES EM MBV DN 100mm ATÉ 15km</v>
          </cell>
          <cell r="D329" t="str">
            <v>M</v>
          </cell>
          <cell r="E329">
            <v>0.89</v>
          </cell>
        </row>
        <row r="330">
          <cell r="B330" t="str">
            <v>C0711</v>
          </cell>
          <cell r="C330" t="str">
            <v>CARGA, DESCARGA E TRANSP. DE TUBOS E CONEXÕES EM MBV DN 150mm ATÉ 15km</v>
          </cell>
          <cell r="D330" t="str">
            <v>M</v>
          </cell>
          <cell r="E330">
            <v>1.25</v>
          </cell>
        </row>
        <row r="331">
          <cell r="B331" t="str">
            <v>C0712</v>
          </cell>
          <cell r="C331" t="str">
            <v>CARGA, DESCARGA E TRANSP. DE TUBOS E CONEXÕES EM MBV DN 200mm ATÉ 15km</v>
          </cell>
          <cell r="D331" t="str">
            <v>M</v>
          </cell>
          <cell r="E331">
            <v>1.79</v>
          </cell>
        </row>
        <row r="332">
          <cell r="B332" t="str">
            <v>C0713</v>
          </cell>
          <cell r="C332" t="str">
            <v>CARGA, DESCARGA E TRANSP. DE TUBOS E CONEXÕES EM MBV DN 250mm ATÉ 15km</v>
          </cell>
          <cell r="D332" t="str">
            <v>M</v>
          </cell>
          <cell r="E332">
            <v>3.13</v>
          </cell>
        </row>
        <row r="333">
          <cell r="B333" t="str">
            <v>C0714</v>
          </cell>
          <cell r="C333" t="str">
            <v>CARGA, DESCARGA E TRANSP. DE TUBOS E CONEXÕES EM MBV DN 300mm ATÉ 15km</v>
          </cell>
          <cell r="D333" t="str">
            <v>M</v>
          </cell>
          <cell r="E333">
            <v>3.85</v>
          </cell>
        </row>
        <row r="334">
          <cell r="B334" t="str">
            <v>C0715</v>
          </cell>
          <cell r="C334" t="str">
            <v>CARGA, DESCARGA E TRANSP. DE TUBOS E CONEXÕES EM MBV DN 350mm ATÉ 15km</v>
          </cell>
          <cell r="D334" t="str">
            <v>M</v>
          </cell>
          <cell r="E334">
            <v>6.31</v>
          </cell>
        </row>
        <row r="335">
          <cell r="B335" t="str">
            <v>C0716</v>
          </cell>
          <cell r="C335" t="str">
            <v>CARGA, DESCARGA E TRANSP. DE TUBOS E CONEXÕES EM MBV DN 400mm ATÉ 15km</v>
          </cell>
          <cell r="D335" t="str">
            <v>M</v>
          </cell>
          <cell r="E335">
            <v>9.2200000000000006</v>
          </cell>
        </row>
        <row r="336">
          <cell r="B336" t="str">
            <v>C4672</v>
          </cell>
          <cell r="C336" t="str">
            <v>CARGA E DESCARGA DE TUBOS CORRUGADOS DE DUPLA PAREDE E CONEXÕES EM PEAD</v>
          </cell>
          <cell r="D336" t="str">
            <v>M</v>
          </cell>
          <cell r="E336">
            <v>26.98</v>
          </cell>
        </row>
        <row r="337">
          <cell r="B337" t="str">
            <v>C0715</v>
          </cell>
          <cell r="C337" t="str">
            <v>CARGA, DESCARGA E TRANSP. DE TUBOS E CONEXÕES EM MBV DN 350mm ATÉ 15km</v>
          </cell>
          <cell r="D337">
            <v>0</v>
          </cell>
          <cell r="E337">
            <v>0</v>
          </cell>
        </row>
        <row r="338">
          <cell r="B338" t="str">
            <v>C0703</v>
          </cell>
          <cell r="C338" t="str">
            <v>CARGA E DESCARGA DE TUBOS DE CONCRETO</v>
          </cell>
          <cell r="D338" t="str">
            <v>T</v>
          </cell>
          <cell r="E338">
            <v>46.04</v>
          </cell>
        </row>
        <row r="339">
          <cell r="B339" t="str">
            <v>C0704</v>
          </cell>
          <cell r="C339" t="str">
            <v>CARGA E DESCARGA DE TUBOS E CONEXÕES EM AÇO</v>
          </cell>
          <cell r="D339" t="str">
            <v>T</v>
          </cell>
          <cell r="E339">
            <v>34.53</v>
          </cell>
        </row>
        <row r="340">
          <cell r="B340" t="str">
            <v>C0705</v>
          </cell>
          <cell r="C340" t="str">
            <v>CARGA E DESCARGA DE TUBOS E CONEXÕES EM FoFo</v>
          </cell>
          <cell r="D340" t="str">
            <v>T</v>
          </cell>
          <cell r="E340">
            <v>40.28</v>
          </cell>
        </row>
        <row r="341">
          <cell r="B341" t="str">
            <v>C0727</v>
          </cell>
          <cell r="C341" t="str">
            <v>CARGA, TRANSPORTE E DESCARGA DE TUBOS E PEÇAS EM PVC DN 50mm ATÉ 15km</v>
          </cell>
          <cell r="D341" t="str">
            <v>M</v>
          </cell>
          <cell r="E341">
            <v>0.21</v>
          </cell>
        </row>
        <row r="342">
          <cell r="B342" t="str">
            <v>C0728</v>
          </cell>
          <cell r="C342" t="str">
            <v>CARGA, TRANSPORTE E DESCARGA DE TUBOS E PEÇAS EM PVC DN 75mm ATÉ 15km</v>
          </cell>
          <cell r="D342" t="str">
            <v>M</v>
          </cell>
          <cell r="E342">
            <v>0.36</v>
          </cell>
        </row>
        <row r="343">
          <cell r="B343" t="str">
            <v>C0718</v>
          </cell>
          <cell r="C343" t="str">
            <v>CARGA, TRANSPORTE E DESCARGA DE TUBOS E PEÇAS EM PVC DN 100mm ATÉ 15km</v>
          </cell>
          <cell r="D343" t="str">
            <v>M</v>
          </cell>
          <cell r="E343">
            <v>0.4</v>
          </cell>
        </row>
        <row r="344">
          <cell r="B344" t="str">
            <v>C0719</v>
          </cell>
          <cell r="C344" t="str">
            <v>CARGA, TRANSPORTE E DESCARGA DE TUBOS E PEÇAS EM PVC DN 150mm ATÉ 15km</v>
          </cell>
          <cell r="D344" t="str">
            <v>M</v>
          </cell>
          <cell r="E344">
            <v>0.6</v>
          </cell>
        </row>
        <row r="345">
          <cell r="B345" t="str">
            <v>C0720</v>
          </cell>
          <cell r="C345" t="str">
            <v>CARGA, TRANSPORTE E DESCARGA DE TUBOS E PEÇAS EM PVC DN 200mm ATÉ 15km</v>
          </cell>
          <cell r="D345" t="str">
            <v>M</v>
          </cell>
          <cell r="E345">
            <v>0.8</v>
          </cell>
        </row>
        <row r="346">
          <cell r="B346" t="str">
            <v>C0721</v>
          </cell>
          <cell r="C346" t="str">
            <v>CARGA, TRANSPORTE E DESCARGA DE TUBOS E PEÇAS EM PVC DN 250mm ATÉ 15km</v>
          </cell>
          <cell r="D346" t="str">
            <v>M</v>
          </cell>
          <cell r="E346">
            <v>1</v>
          </cell>
        </row>
        <row r="347">
          <cell r="B347" t="str">
            <v>C0722</v>
          </cell>
          <cell r="C347" t="str">
            <v>CARGA, TRANSPORTE E DESCARGA DE TUBOS E PEÇAS EM PVC DN 300mm ATÉ 15km</v>
          </cell>
          <cell r="D347" t="str">
            <v>M</v>
          </cell>
          <cell r="E347">
            <v>1.19</v>
          </cell>
        </row>
        <row r="348">
          <cell r="B348" t="str">
            <v>C0723</v>
          </cell>
          <cell r="C348" t="str">
            <v>CARGA, TRANSPORTE E DESCARGA DE TUBOS E PEÇAS EM PVC DN 350mm ATÉ 15km</v>
          </cell>
          <cell r="D348" t="str">
            <v>M</v>
          </cell>
          <cell r="E348">
            <v>1.4</v>
          </cell>
        </row>
        <row r="349">
          <cell r="B349" t="str">
            <v>C0724</v>
          </cell>
          <cell r="C349" t="str">
            <v>CARGA, TRANSPORTE E DESCARGA DE TUBOS E PEÇAS EM PVC DN 400mm ATÉ 15km</v>
          </cell>
          <cell r="D349" t="str">
            <v>M</v>
          </cell>
          <cell r="E349">
            <v>1.6</v>
          </cell>
        </row>
        <row r="350">
          <cell r="B350" t="str">
            <v>C0725</v>
          </cell>
          <cell r="C350" t="str">
            <v>CARGA, TRANSPORTE E DESCARGA DE TUBOS E PEÇAS EM PVC DN 450mm ATÉ 15km</v>
          </cell>
          <cell r="D350" t="str">
            <v>M</v>
          </cell>
          <cell r="E350">
            <v>1.84</v>
          </cell>
        </row>
        <row r="351">
          <cell r="B351" t="str">
            <v>C0726</v>
          </cell>
          <cell r="C351" t="str">
            <v>CARGA, TRANSPORTE E DESCARGA DE TUBOS E PEÇAS EM PVC DN 500mm ATÉ 15km</v>
          </cell>
          <cell r="D351" t="str">
            <v>M</v>
          </cell>
          <cell r="E351">
            <v>2.04</v>
          </cell>
        </row>
        <row r="352">
          <cell r="B352" t="str">
            <v>C2980</v>
          </cell>
          <cell r="C352" t="str">
            <v>TRANSPORTE DE TUBOS E CONEXÕES DE FoFo, AÇO OU CONCRETO</v>
          </cell>
          <cell r="D352" t="str">
            <v>T</v>
          </cell>
          <cell r="E352">
            <v>25.21</v>
          </cell>
        </row>
        <row r="353">
          <cell r="B353" t="str">
            <v>SERVIÇOS AUXILIARES</v>
          </cell>
          <cell r="C353" t="str">
            <v>CARGA, TRANSPORTE E DESCARGA DE TUBOS E PEÇAS EM PVC DN 450mm ATÉ 15km</v>
          </cell>
          <cell r="D353">
            <v>0</v>
          </cell>
          <cell r="E353">
            <v>8571.58</v>
          </cell>
        </row>
        <row r="354">
          <cell r="B354" t="str">
            <v>SERVIÇOS PREPARATÓRIOS</v>
          </cell>
          <cell r="C354" t="str">
            <v>CARGA, TRANSPORTE E DESCARGA DE TUBOS E PEÇAS EM PVC DN 500mm ATÉ 15km</v>
          </cell>
          <cell r="D354">
            <v>0</v>
          </cell>
          <cell r="E354">
            <v>10.92</v>
          </cell>
        </row>
        <row r="355">
          <cell r="B355" t="str">
            <v>C3160</v>
          </cell>
          <cell r="C355" t="str">
            <v>DESMATAMENTO DE JAZIDA</v>
          </cell>
          <cell r="D355" t="str">
            <v>M2</v>
          </cell>
          <cell r="E355">
            <v>0.33</v>
          </cell>
        </row>
        <row r="356">
          <cell r="B356" t="str">
            <v>C3161</v>
          </cell>
          <cell r="C356" t="str">
            <v>DESMATAMENTO DESTOCAMENTO DE ÁRVORE E LIMPEZA</v>
          </cell>
          <cell r="D356" t="str">
            <v>M2</v>
          </cell>
          <cell r="E356">
            <v>0.22</v>
          </cell>
        </row>
        <row r="357">
          <cell r="B357" t="str">
            <v>C3211</v>
          </cell>
          <cell r="C357" t="str">
            <v>ESCAVAÇÃO E CARGA DE MATERIAL DE JAZIDA</v>
          </cell>
          <cell r="D357" t="str">
            <v>M3</v>
          </cell>
          <cell r="E357">
            <v>3.7</v>
          </cell>
        </row>
        <row r="358">
          <cell r="B358" t="str">
            <v>C3218</v>
          </cell>
          <cell r="C358" t="str">
            <v>EXPURGO DE JAZIDA</v>
          </cell>
          <cell r="D358" t="str">
            <v>M3</v>
          </cell>
          <cell r="E358">
            <v>2.88</v>
          </cell>
        </row>
        <row r="359">
          <cell r="B359" t="str">
            <v>C3319</v>
          </cell>
          <cell r="C359" t="str">
            <v>NIVELAMENTO DE FUNDO DE VALAS</v>
          </cell>
          <cell r="D359" t="str">
            <v>M2</v>
          </cell>
          <cell r="E359">
            <v>3.59</v>
          </cell>
        </row>
        <row r="360">
          <cell r="B360" t="str">
            <v>C2990</v>
          </cell>
          <cell r="C360" t="str">
            <v>REGULARIZAÇÃO DE TALUDES</v>
          </cell>
          <cell r="D360" t="str">
            <v>M2</v>
          </cell>
          <cell r="E360">
            <v>0.21</v>
          </cell>
        </row>
        <row r="361">
          <cell r="B361" t="str">
            <v>SUSTENTAÇÕES DIVERSAS</v>
          </cell>
          <cell r="C361" t="str">
            <v>EXPURGO DE JAZIDA</v>
          </cell>
          <cell r="D361">
            <v>0</v>
          </cell>
          <cell r="E361">
            <v>3838.35</v>
          </cell>
        </row>
        <row r="362">
          <cell r="B362" t="str">
            <v>C0083</v>
          </cell>
          <cell r="C362" t="str">
            <v>ANDAIME METÁLICO DE ENCAIXE P/FACHADAS-LOCAÇÃO MENSAL</v>
          </cell>
          <cell r="D362" t="str">
            <v>M2</v>
          </cell>
          <cell r="E362">
            <v>8.48</v>
          </cell>
        </row>
        <row r="363">
          <cell r="B363" t="str">
            <v>C0084</v>
          </cell>
          <cell r="C363" t="str">
            <v>ANDAIME P/1 M3 DE CONCRETO ARMADO</v>
          </cell>
          <cell r="D363" t="str">
            <v>UN</v>
          </cell>
          <cell r="E363">
            <v>13.04</v>
          </cell>
        </row>
        <row r="364">
          <cell r="B364" t="str">
            <v>C0086</v>
          </cell>
          <cell r="C364" t="str">
            <v>ANDAIME P/ALVENARIA DE 1/2 TIJOLO</v>
          </cell>
          <cell r="D364" t="str">
            <v>M2</v>
          </cell>
          <cell r="E364">
            <v>2.34</v>
          </cell>
        </row>
        <row r="365">
          <cell r="B365" t="str">
            <v>C0085</v>
          </cell>
          <cell r="C365" t="str">
            <v>ANDAIME P/ALVENARIA DE 1 TIJOLO</v>
          </cell>
          <cell r="D365" t="str">
            <v>M2</v>
          </cell>
          <cell r="E365">
            <v>6.32</v>
          </cell>
        </row>
        <row r="366">
          <cell r="B366" t="str">
            <v>C0087</v>
          </cell>
          <cell r="C366" t="str">
            <v>ANDAIME P/REVESTIMENTO DE FORROS</v>
          </cell>
          <cell r="D366" t="str">
            <v>M2</v>
          </cell>
          <cell r="E366">
            <v>5.87</v>
          </cell>
        </row>
        <row r="367">
          <cell r="B367" t="str">
            <v>C0088</v>
          </cell>
          <cell r="C367" t="str">
            <v>ANDAIME PRINCIPAL VERTICAL INCLUSIVE DEMOLIÇÃO</v>
          </cell>
          <cell r="D367" t="str">
            <v>M2</v>
          </cell>
          <cell r="E367">
            <v>31.33</v>
          </cell>
        </row>
        <row r="368">
          <cell r="B368" t="str">
            <v>C3352</v>
          </cell>
          <cell r="C368" t="str">
            <v>ANDAIME SUSPENSO E PLATAFORMA DE MADEIRA</v>
          </cell>
          <cell r="D368" t="str">
            <v>M2</v>
          </cell>
          <cell r="E368">
            <v>34.619999999999997</v>
          </cell>
        </row>
        <row r="369">
          <cell r="B369" t="str">
            <v>C0364</v>
          </cell>
          <cell r="C369" t="str">
            <v>BANDEJA SALVA-VIDAS C/TÁBUAS DE 1"x12" DE 2ª</v>
          </cell>
          <cell r="D369" t="str">
            <v>M</v>
          </cell>
          <cell r="E369">
            <v>233.35</v>
          </cell>
        </row>
        <row r="370">
          <cell r="B370" t="str">
            <v>C3320</v>
          </cell>
          <cell r="C370" t="str">
            <v>CIMBRAMENTO DE MADEIRA</v>
          </cell>
          <cell r="D370" t="str">
            <v>M3</v>
          </cell>
          <cell r="E370">
            <v>30.97</v>
          </cell>
        </row>
        <row r="371">
          <cell r="B371" t="str">
            <v>C1236</v>
          </cell>
          <cell r="C371" t="str">
            <v>ENCAIXOTAMENTO DE EDIFICAÇÕES</v>
          </cell>
          <cell r="D371" t="str">
            <v>M2</v>
          </cell>
          <cell r="E371">
            <v>77.88</v>
          </cell>
        </row>
        <row r="372">
          <cell r="B372" t="str">
            <v>C1246</v>
          </cell>
          <cell r="C372" t="str">
            <v>ENTELAMENTO DE EDIFICAÇÕES C/PASSARELA DE TÁBUAS DE 1"x12" DE 2º</v>
          </cell>
          <cell r="D372" t="str">
            <v>M2</v>
          </cell>
          <cell r="E372">
            <v>197.22</v>
          </cell>
        </row>
        <row r="373">
          <cell r="B373" t="str">
            <v>C2804</v>
          </cell>
          <cell r="C373" t="str">
            <v>ESCORAMENTO DE ÁRVORES</v>
          </cell>
          <cell r="D373" t="str">
            <v>UN</v>
          </cell>
          <cell r="E373">
            <v>83.08</v>
          </cell>
        </row>
        <row r="374">
          <cell r="B374" t="str">
            <v>C2803</v>
          </cell>
          <cell r="C374" t="str">
            <v>ESCORAMENTO DE POSTES</v>
          </cell>
          <cell r="D374" t="str">
            <v>UN</v>
          </cell>
          <cell r="E374">
            <v>423.56</v>
          </cell>
        </row>
        <row r="375">
          <cell r="B375" t="str">
            <v>C3351</v>
          </cell>
          <cell r="C375" t="str">
            <v>ESCORAMENTO P/ OBRAS D'ARTES CORRENTES</v>
          </cell>
          <cell r="D375" t="str">
            <v>M3</v>
          </cell>
          <cell r="E375">
            <v>43.97</v>
          </cell>
        </row>
        <row r="376">
          <cell r="B376" t="str">
            <v>C3081</v>
          </cell>
          <cell r="C376" t="str">
            <v>ESCORAMENTO TUBULAR TIPO CONVENCIONAL</v>
          </cell>
          <cell r="D376" t="str">
            <v>M3</v>
          </cell>
          <cell r="E376">
            <v>31.54</v>
          </cell>
        </row>
        <row r="377">
          <cell r="B377" t="str">
            <v>C1274</v>
          </cell>
          <cell r="C377" t="str">
            <v>ESCORAMENTO DE PROTEÇÃO EM EDIFICAÇÕES VIZINHAS</v>
          </cell>
          <cell r="D377" t="str">
            <v>M2</v>
          </cell>
          <cell r="E377">
            <v>163.46</v>
          </cell>
        </row>
        <row r="378">
          <cell r="B378" t="str">
            <v>C4166</v>
          </cell>
          <cell r="C378" t="str">
            <v>ESTRUTURA DE SUSTENTAÇÃO EM VIGAS TRELIÇADAS E TABLADO DE MADEIRA</v>
          </cell>
          <cell r="D378" t="str">
            <v>M2</v>
          </cell>
          <cell r="E378">
            <v>153.15</v>
          </cell>
        </row>
        <row r="379">
          <cell r="B379" t="str">
            <v>C3466</v>
          </cell>
          <cell r="C379" t="str">
            <v>EXECUÇÃO DE ESTRUTURA METÁLICA P/ IÇAMENTO D0 RESERVATÓRIO</v>
          </cell>
          <cell r="D379" t="str">
            <v>KG</v>
          </cell>
          <cell r="E379">
            <v>9.25</v>
          </cell>
        </row>
        <row r="380">
          <cell r="B380" t="str">
            <v>C4766</v>
          </cell>
          <cell r="C380" t="str">
            <v>LOCAÇÃO DE CUBETAS (61X61)CM H=21CM, PARA LAJE NERVURADA - FORNECIMENTO</v>
          </cell>
          <cell r="D380" t="str">
            <v>M2XMÊS</v>
          </cell>
          <cell r="E380">
            <v>13.5</v>
          </cell>
        </row>
        <row r="381">
          <cell r="B381" t="str">
            <v>C4166</v>
          </cell>
          <cell r="C381" t="str">
            <v>ESTRUTURA DE SUSTENTAÇÃO EM VIGAS TRELIÇADAS E TABLADO DE MADEIRA</v>
          </cell>
          <cell r="D381">
            <v>0</v>
          </cell>
          <cell r="E381">
            <v>0</v>
          </cell>
        </row>
        <row r="382">
          <cell r="B382" t="str">
            <v>C4125</v>
          </cell>
          <cell r="C382" t="str">
            <v>LOCAÇÃO MENSAL DE ANDAIME METÁLICO</v>
          </cell>
          <cell r="D382" t="str">
            <v>M3</v>
          </cell>
          <cell r="E382">
            <v>4.68</v>
          </cell>
        </row>
        <row r="383">
          <cell r="B383" t="str">
            <v>C3470</v>
          </cell>
          <cell r="C383" t="str">
            <v>LOCAÇÃO MENSAL DE CIMBRAMENTO METÁLICO</v>
          </cell>
          <cell r="D383" t="str">
            <v>M3</v>
          </cell>
          <cell r="E383">
            <v>17.64</v>
          </cell>
        </row>
        <row r="384">
          <cell r="B384" t="str">
            <v>C1271</v>
          </cell>
          <cell r="C384" t="str">
            <v>LOCAÇÃO MENSAL DE ESCORA METÁLICA P/VIGAS/LAJES</v>
          </cell>
          <cell r="D384" t="str">
            <v>M2</v>
          </cell>
          <cell r="E384">
            <v>8.91</v>
          </cell>
        </row>
        <row r="385">
          <cell r="B385" t="str">
            <v>C4129</v>
          </cell>
          <cell r="C385" t="str">
            <v>LOCAÇÃO MENSAL DE ESCORAMENTO TUBULAR</v>
          </cell>
          <cell r="D385" t="str">
            <v>M3</v>
          </cell>
          <cell r="E385">
            <v>10.98</v>
          </cell>
        </row>
        <row r="386">
          <cell r="B386" t="str">
            <v>C3469</v>
          </cell>
          <cell r="C386" t="str">
            <v>LOCAÇÃO MENSAL DE MACACOS HIDRAÚLICOS DE 50 T</v>
          </cell>
          <cell r="D386" t="str">
            <v>M3</v>
          </cell>
          <cell r="E386">
            <v>873.44</v>
          </cell>
        </row>
        <row r="387">
          <cell r="B387" t="str">
            <v>C4782</v>
          </cell>
          <cell r="C387" t="str">
            <v>LOCAÇÃO MENSAL PARA ESCORAMENTO E CIMBRAMENTO P/ LAJES NERVURADAS</v>
          </cell>
          <cell r="D387" t="str">
            <v>M2XMÊS</v>
          </cell>
          <cell r="E387">
            <v>14.4</v>
          </cell>
        </row>
        <row r="388">
          <cell r="B388" t="str">
            <v>C3468</v>
          </cell>
          <cell r="C388" t="str">
            <v>MONTAGEM E DESMONTAGEM DE ESTRUTURA METÁLICA P/ IÇAMENTO</v>
          </cell>
          <cell r="D388" t="str">
            <v>KG</v>
          </cell>
          <cell r="E388">
            <v>4.3099999999999996</v>
          </cell>
        </row>
        <row r="389">
          <cell r="B389" t="str">
            <v>C4754</v>
          </cell>
          <cell r="C389" t="str">
            <v xml:space="preserve">PLATAFORMA EM TÁBUAS DE PINHO, INCLUSIVE MOVIMENTAÇÃO (UTIL. 6X)                                   </v>
          </cell>
          <cell r="D389" t="str">
            <v>M</v>
          </cell>
          <cell r="E389">
            <v>2.2200000000000002</v>
          </cell>
        </row>
        <row r="390">
          <cell r="B390" t="str">
            <v>C4782</v>
          </cell>
          <cell r="C390" t="str">
            <v>LOCAÇÃO MENSAL PARA ESCORAMENTO E CIMBRAMENTO P/ LAJES NERVURADAS</v>
          </cell>
          <cell r="D390">
            <v>0</v>
          </cell>
          <cell r="E390">
            <v>0</v>
          </cell>
        </row>
        <row r="391">
          <cell r="B391" t="str">
            <v>C2154</v>
          </cell>
          <cell r="C391" t="str">
            <v>REFORMA DE ANDAIME EXTERNO ATÉ 3 ANDARES</v>
          </cell>
          <cell r="D391" t="str">
            <v>M2</v>
          </cell>
          <cell r="E391">
            <v>3.27</v>
          </cell>
        </row>
        <row r="392">
          <cell r="B392" t="str">
            <v>C2155</v>
          </cell>
          <cell r="C392" t="str">
            <v>REFORMA DE ANDAIME EXTERNO MAIOR QUE 3 ANDARES</v>
          </cell>
          <cell r="D392" t="str">
            <v>M2</v>
          </cell>
          <cell r="E392">
            <v>6.13</v>
          </cell>
        </row>
        <row r="393">
          <cell r="B393" t="str">
            <v>C2967</v>
          </cell>
          <cell r="C393" t="str">
            <v>SUSTENTAÇÃO DE TUBULAÇÕES EXISTENTES - MADEIRA</v>
          </cell>
          <cell r="D393" t="str">
            <v>M3</v>
          </cell>
          <cell r="E393">
            <v>1328.7</v>
          </cell>
        </row>
        <row r="394">
          <cell r="B394" t="str">
            <v>C2968</v>
          </cell>
          <cell r="C394" t="str">
            <v>SUSTENTAÇÃO DE TUBULAÇÕES EXISTENTES - METÁLICA</v>
          </cell>
          <cell r="D394" t="str">
            <v>KG</v>
          </cell>
          <cell r="E394">
            <v>0.73</v>
          </cell>
        </row>
        <row r="395">
          <cell r="B395" t="str">
            <v>ESCORAMENTO DE MADEIRA  EM VALAS E CAVAS</v>
          </cell>
          <cell r="C395" t="str">
            <v>REFORMA DE ANDAIME EXTERNO MAIOR QUE 3 ANDARES</v>
          </cell>
          <cell r="D395">
            <v>0</v>
          </cell>
          <cell r="E395">
            <v>160.97</v>
          </cell>
        </row>
        <row r="396">
          <cell r="B396" t="str">
            <v>C1272</v>
          </cell>
          <cell r="C396" t="str">
            <v>ESCORAMENTO COMUM DE VALAS TIPO CONTÍNUO C/PRANCHAS PEROBA</v>
          </cell>
          <cell r="D396" t="str">
            <v>M2</v>
          </cell>
          <cell r="E396">
            <v>69.319999999999993</v>
          </cell>
        </row>
        <row r="397">
          <cell r="B397" t="str">
            <v>C2798</v>
          </cell>
          <cell r="C397" t="str">
            <v>ESCORAMENTO CONTÍNUO COM CHAPA COMPENSADA DE 12mm</v>
          </cell>
          <cell r="D397" t="str">
            <v>M2</v>
          </cell>
          <cell r="E397">
            <v>13.11</v>
          </cell>
        </row>
        <row r="398">
          <cell r="B398" t="str">
            <v>C1273</v>
          </cell>
          <cell r="C398" t="str">
            <v>ESCORAMENTO CONTÍNUO P/GALERIA MOLDADA</v>
          </cell>
          <cell r="D398" t="str">
            <v>M2</v>
          </cell>
          <cell r="E398">
            <v>58.82</v>
          </cell>
        </row>
        <row r="399">
          <cell r="B399" t="str">
            <v>C2805</v>
          </cell>
          <cell r="C399" t="str">
            <v>ESCORAMENTO DESCONTÍNUO COM PRANCHAS DE MADEIRA</v>
          </cell>
          <cell r="D399" t="str">
            <v>M2</v>
          </cell>
          <cell r="E399">
            <v>19.72</v>
          </cell>
        </row>
        <row r="400">
          <cell r="B400" t="str">
            <v>ESCORAMENTO METÁLICO EM VALAS,CAVAS OU POÇOS</v>
          </cell>
          <cell r="C400" t="str">
            <v>ESCORAMENTO CONTÍNUO COM CHAPA COMPENSADA DE 12mm</v>
          </cell>
          <cell r="D400">
            <v>0</v>
          </cell>
          <cell r="E400">
            <v>138.28</v>
          </cell>
        </row>
        <row r="401">
          <cell r="B401" t="str">
            <v>C2799</v>
          </cell>
          <cell r="C401" t="str">
            <v>ESCORAMENTO CONTÍNUO DE VALAS C/PRANCHAS METÁLICAS DE 2.00M</v>
          </cell>
          <cell r="D401" t="str">
            <v>M2</v>
          </cell>
          <cell r="E401">
            <v>19.809999999999999</v>
          </cell>
        </row>
        <row r="402">
          <cell r="B402" t="str">
            <v>C2800</v>
          </cell>
          <cell r="C402" t="str">
            <v>ESCORAMENTO CONTÍNUO DE VALAS C/PRANCHAS METÁLICAS DE 3.00M</v>
          </cell>
          <cell r="D402" t="str">
            <v>M2</v>
          </cell>
          <cell r="E402">
            <v>28.86</v>
          </cell>
        </row>
        <row r="403">
          <cell r="B403" t="str">
            <v>C2801</v>
          </cell>
          <cell r="C403" t="str">
            <v>ESCORAMENTO CONTÍNUO DE VALAS C/PRANCHAS METÁLICAS DE 4.00M</v>
          </cell>
          <cell r="D403" t="str">
            <v>M2</v>
          </cell>
          <cell r="E403">
            <v>36.03</v>
          </cell>
        </row>
        <row r="404">
          <cell r="B404" t="str">
            <v>C2802</v>
          </cell>
          <cell r="C404" t="str">
            <v>ESCORAMENTO CONTÍNUO DE VALAS C/PRANCHAS METÁLICAS DE 6.00M</v>
          </cell>
          <cell r="D404" t="str">
            <v>M2</v>
          </cell>
          <cell r="E404">
            <v>53.58</v>
          </cell>
        </row>
        <row r="405">
          <cell r="B405" t="str">
            <v>INSTALAÇÃO DE GUINCHO</v>
          </cell>
          <cell r="C405" t="str">
            <v>ESCORAMENTO CONTÍNUO DE VALAS C/PRANCHAS METÁLICAS DE 3.00M</v>
          </cell>
          <cell r="D405">
            <v>0</v>
          </cell>
          <cell r="E405">
            <v>3082.87</v>
          </cell>
        </row>
        <row r="406">
          <cell r="B406" t="str">
            <v>C1355</v>
          </cell>
          <cell r="C406" t="str">
            <v>EXECUÇÃO DE BASE DA CAÇAMBA E INSTALAÇÃO DO GUINCHO</v>
          </cell>
          <cell r="D406" t="str">
            <v>UN</v>
          </cell>
          <cell r="E406">
            <v>2792.19</v>
          </cell>
        </row>
        <row r="407">
          <cell r="B407" t="str">
            <v>C2508</v>
          </cell>
          <cell r="C407" t="str">
            <v>TORRE PARA GUINCHO</v>
          </cell>
          <cell r="D407" t="str">
            <v>M</v>
          </cell>
          <cell r="E407">
            <v>290.67</v>
          </cell>
        </row>
        <row r="408">
          <cell r="B408" t="str">
            <v>PRODUÇÃO DE MATERIAIS</v>
          </cell>
          <cell r="C408">
            <v>0</v>
          </cell>
          <cell r="D408">
            <v>0</v>
          </cell>
          <cell r="E408">
            <v>246.43</v>
          </cell>
        </row>
        <row r="409">
          <cell r="B409" t="str">
            <v>C3129</v>
          </cell>
          <cell r="C409" t="str">
            <v>AREIA DE CAMPO - EXTRAÇÃO</v>
          </cell>
          <cell r="D409" t="str">
            <v>M3</v>
          </cell>
          <cell r="E409">
            <v>3.54</v>
          </cell>
        </row>
        <row r="410">
          <cell r="B410" t="str">
            <v>C3130</v>
          </cell>
          <cell r="C410" t="str">
            <v>AREIA DE RIO - EXTRAÇÃO</v>
          </cell>
          <cell r="D410" t="str">
            <v>M3</v>
          </cell>
          <cell r="E410">
            <v>6.74</v>
          </cell>
        </row>
        <row r="411">
          <cell r="B411" t="str">
            <v>C3139</v>
          </cell>
          <cell r="C411" t="str">
            <v>BRITA PRODUZIDA PARA BASES</v>
          </cell>
          <cell r="D411" t="str">
            <v>M3</v>
          </cell>
          <cell r="E411">
            <v>57.58</v>
          </cell>
        </row>
        <row r="412">
          <cell r="B412" t="str">
            <v>C3252</v>
          </cell>
          <cell r="C412" t="str">
            <v>BRITA PRODUZIDA PARA REVESTIMENTOS BETUMINOSOS</v>
          </cell>
          <cell r="D412" t="str">
            <v>M3</v>
          </cell>
          <cell r="E412">
            <v>68.86</v>
          </cell>
        </row>
        <row r="413">
          <cell r="B413" t="str">
            <v>C3253</v>
          </cell>
          <cell r="C413" t="str">
            <v>BRITA PRODUZIDA PARA USOS DIVERSOS</v>
          </cell>
          <cell r="D413" t="str">
            <v>M3</v>
          </cell>
          <cell r="E413">
            <v>62.84</v>
          </cell>
        </row>
        <row r="414">
          <cell r="B414" t="str">
            <v>C3227</v>
          </cell>
          <cell r="C414" t="str">
            <v>PEDRA DE MÃO/POLIÉDRICA</v>
          </cell>
          <cell r="D414" t="str">
            <v>M3</v>
          </cell>
          <cell r="E414">
            <v>23.44</v>
          </cell>
        </row>
        <row r="415">
          <cell r="B415" t="str">
            <v>C3235</v>
          </cell>
          <cell r="C415" t="str">
            <v>ROCHA PARA BRITAGEM</v>
          </cell>
          <cell r="D415" t="str">
            <v>M3</v>
          </cell>
          <cell r="E415">
            <v>23.44</v>
          </cell>
        </row>
        <row r="416">
          <cell r="B416" t="str">
            <v>LASTROS</v>
          </cell>
          <cell r="C416" t="str">
            <v>BRITA PRODUZIDA PARA USOS DIVERSOS</v>
          </cell>
          <cell r="D416">
            <v>0</v>
          </cell>
          <cell r="E416">
            <v>936.36</v>
          </cell>
        </row>
        <row r="417">
          <cell r="B417" t="str">
            <v>C2860</v>
          </cell>
          <cell r="C417" t="str">
            <v>LASTRO DE AREIA ADQUIRIDA</v>
          </cell>
          <cell r="D417" t="str">
            <v>M3</v>
          </cell>
          <cell r="E417">
            <v>69.36</v>
          </cell>
        </row>
        <row r="418">
          <cell r="B418" t="str">
            <v>C2861</v>
          </cell>
          <cell r="C418" t="str">
            <v>LASTRO DE AREIA EXTRAIDA (S/ TRANSPORTE)</v>
          </cell>
          <cell r="D418" t="str">
            <v>M3</v>
          </cell>
          <cell r="E418">
            <v>15.93</v>
          </cell>
        </row>
        <row r="419">
          <cell r="B419" t="str">
            <v>C2862</v>
          </cell>
          <cell r="C419" t="str">
            <v>LASTRO DE BRITA</v>
          </cell>
          <cell r="D419" t="str">
            <v>M3</v>
          </cell>
          <cell r="E419">
            <v>82.65</v>
          </cell>
        </row>
        <row r="420">
          <cell r="B420" t="str">
            <v>C1605</v>
          </cell>
          <cell r="C420" t="str">
            <v>LASTRO DE BRITA  APILOADO MANUALMENTE</v>
          </cell>
          <cell r="D420" t="str">
            <v>M3</v>
          </cell>
          <cell r="E420">
            <v>90.02</v>
          </cell>
        </row>
        <row r="421">
          <cell r="B421" t="str">
            <v>C1606</v>
          </cell>
          <cell r="C421" t="str">
            <v>LASTRO DE BRITA ESP.= 10CM, P/CAIXA EM ALVENARIA</v>
          </cell>
          <cell r="D421" t="str">
            <v>M3</v>
          </cell>
          <cell r="E421">
            <v>76.33</v>
          </cell>
        </row>
        <row r="422">
          <cell r="B422" t="str">
            <v>C1607</v>
          </cell>
          <cell r="C422" t="str">
            <v>LASTRO DE CONCRETO IMPERMEABILIZADO E=6CM</v>
          </cell>
          <cell r="D422" t="str">
            <v>M2</v>
          </cell>
          <cell r="E422">
            <v>35.090000000000003</v>
          </cell>
        </row>
        <row r="423">
          <cell r="B423" t="str">
            <v>C1608</v>
          </cell>
          <cell r="C423" t="str">
            <v>LASTRO DE CONCRETO IMPERMEABILIZADO E=8CM</v>
          </cell>
          <cell r="D423" t="str">
            <v>M2</v>
          </cell>
          <cell r="E423">
            <v>50.12</v>
          </cell>
        </row>
        <row r="424">
          <cell r="B424" t="str">
            <v>C1609</v>
          </cell>
          <cell r="C424" t="str">
            <v>LASTRO DE CONCRETO INCLUINDO PREPARO E LANÇAMENTO</v>
          </cell>
          <cell r="D424" t="str">
            <v>M3</v>
          </cell>
          <cell r="E424">
            <v>364.22</v>
          </cell>
        </row>
        <row r="425">
          <cell r="B425" t="str">
            <v>C1611</v>
          </cell>
          <cell r="C425" t="str">
            <v>LASTRO DE CONCRETO REGULARIZADO ESP.= 5CM</v>
          </cell>
          <cell r="D425" t="str">
            <v>M2</v>
          </cell>
          <cell r="E425">
            <v>25.64</v>
          </cell>
        </row>
        <row r="426">
          <cell r="B426" t="str">
            <v>C2863</v>
          </cell>
          <cell r="C426" t="str">
            <v>LASTRO DE PEDRA DE MÃO</v>
          </cell>
          <cell r="D426" t="str">
            <v>M3</v>
          </cell>
          <cell r="E426">
            <v>81.8</v>
          </cell>
        </row>
        <row r="427">
          <cell r="B427" t="str">
            <v>C2864</v>
          </cell>
          <cell r="C427" t="str">
            <v>LASTRO DE PÓ DE PEDRA</v>
          </cell>
          <cell r="D427" t="str">
            <v>M3</v>
          </cell>
          <cell r="E427">
            <v>45.21</v>
          </cell>
        </row>
        <row r="428">
          <cell r="B428" t="str">
            <v>SERVIÇOS DE USINAGEM</v>
          </cell>
          <cell r="C428" t="str">
            <v>LASTRO DE CONCRETO REGULARIZADO ESP.= 5CM</v>
          </cell>
          <cell r="D428">
            <v>0</v>
          </cell>
          <cell r="E428">
            <v>80.22</v>
          </cell>
        </row>
        <row r="429">
          <cell r="B429" t="str">
            <v>C3315</v>
          </cell>
          <cell r="C429" t="str">
            <v>USINAGEM DE MISTURAS BETUMINOSAS A FRIO</v>
          </cell>
          <cell r="D429" t="str">
            <v>M3</v>
          </cell>
          <cell r="E429">
            <v>11.91</v>
          </cell>
        </row>
        <row r="430">
          <cell r="B430" t="str">
            <v>C3316</v>
          </cell>
          <cell r="C430" t="str">
            <v>USINAGEM DE MISTURAS BETUMINOSAS A QUENTE</v>
          </cell>
          <cell r="D430" t="str">
            <v>M3</v>
          </cell>
          <cell r="E430">
            <v>57.05</v>
          </cell>
        </row>
        <row r="431">
          <cell r="B431" t="str">
            <v>C3244</v>
          </cell>
          <cell r="C431" t="str">
            <v>USINAGEM DE MISTURAS DE AGREGADOS</v>
          </cell>
          <cell r="D431" t="str">
            <v>M3</v>
          </cell>
          <cell r="E431">
            <v>11.26</v>
          </cell>
        </row>
        <row r="432">
          <cell r="B432" t="str">
            <v>TRANSPORTE COM ELEVADOR</v>
          </cell>
          <cell r="C432" t="str">
            <v>USINAGEM DE MISTURAS BETUMINOSAS A FRIO</v>
          </cell>
          <cell r="D432">
            <v>0</v>
          </cell>
          <cell r="E432">
            <v>24.55</v>
          </cell>
        </row>
        <row r="433">
          <cell r="B433" t="str">
            <v>C2540</v>
          </cell>
          <cell r="C433" t="str">
            <v>TRANSPORTE VERTICAL DE MATERIAIS A GRANEL P/ A 2a. LAJE</v>
          </cell>
          <cell r="D433" t="str">
            <v>M3</v>
          </cell>
          <cell r="E433">
            <v>11.95</v>
          </cell>
        </row>
        <row r="434">
          <cell r="B434" t="str">
            <v>C2541</v>
          </cell>
          <cell r="C434" t="str">
            <v>TRANSPORTE VERTICAL DE MATERIAIS A GRANEL P/ A 5a. LAJE</v>
          </cell>
          <cell r="D434" t="str">
            <v>M3</v>
          </cell>
          <cell r="E434">
            <v>12.61</v>
          </cell>
        </row>
        <row r="435">
          <cell r="B435" t="str">
            <v>TRANSPORTE COM GUINDASTE</v>
          </cell>
          <cell r="C435">
            <v>0</v>
          </cell>
          <cell r="D435">
            <v>0</v>
          </cell>
          <cell r="E435">
            <v>52.62</v>
          </cell>
        </row>
        <row r="436">
          <cell r="B436" t="str">
            <v>C2525</v>
          </cell>
          <cell r="C436" t="str">
            <v>TRANSPORTE C/GUINDASTE DE TORRE CAP. 1200KG</v>
          </cell>
          <cell r="D436" t="str">
            <v>CICLO</v>
          </cell>
          <cell r="E436">
            <v>7.11</v>
          </cell>
        </row>
        <row r="437">
          <cell r="B437" t="str">
            <v>C2526</v>
          </cell>
          <cell r="C437" t="str">
            <v>TRANSPORTE C/GUINDASTE ESTACIONÁRIO CAP. 1100KG</v>
          </cell>
          <cell r="D437" t="str">
            <v>CICLO</v>
          </cell>
          <cell r="E437">
            <v>6.1</v>
          </cell>
        </row>
        <row r="438">
          <cell r="B438" t="str">
            <v>C2528</v>
          </cell>
          <cell r="C438" t="str">
            <v>TRANSPORTE C/GUINDASTE SOBRE TRILHO CAP. 1100KG</v>
          </cell>
          <cell r="D438" t="str">
            <v>CICLO</v>
          </cell>
          <cell r="E438">
            <v>12.88</v>
          </cell>
        </row>
        <row r="439">
          <cell r="B439" t="str">
            <v>C2527</v>
          </cell>
          <cell r="C439" t="str">
            <v>TRANSPORTE C/GUINDASTE SOBRE TRILHO CAP. 1200KG</v>
          </cell>
          <cell r="D439" t="str">
            <v>CICLO</v>
          </cell>
          <cell r="E439">
            <v>26.53</v>
          </cell>
        </row>
        <row r="440">
          <cell r="B440" t="str">
            <v>OBRAS DE DRENAGEM</v>
          </cell>
          <cell r="C440" t="str">
            <v>TRANSPORTE C/GUINDASTE ESTACIONÁRIO CAP. 1100KG</v>
          </cell>
          <cell r="D440">
            <v>0</v>
          </cell>
          <cell r="E440">
            <v>391729.16</v>
          </cell>
        </row>
        <row r="441">
          <cell r="B441" t="str">
            <v>ESGOTAMENTO DE ÁREAS E VALAS</v>
          </cell>
          <cell r="C441" t="str">
            <v>TRANSPORTE C/GUINDASTE SOBRE TRILHO CAP. 1100KG</v>
          </cell>
          <cell r="D441">
            <v>0</v>
          </cell>
          <cell r="E441">
            <v>10.7</v>
          </cell>
        </row>
        <row r="442">
          <cell r="B442" t="str">
            <v>C1278</v>
          </cell>
          <cell r="C442" t="str">
            <v>ESGOTAMENTO C/BOMBA ELÉTRICA DE IMERSÃO 1KW ATÉ 8M</v>
          </cell>
          <cell r="D442" t="str">
            <v>M3</v>
          </cell>
          <cell r="E442">
            <v>0.04</v>
          </cell>
        </row>
        <row r="443">
          <cell r="B443" t="str">
            <v>C1277</v>
          </cell>
          <cell r="C443" t="str">
            <v>ESGOTAMENTO C/BOMBA ELÉTRICA DE IMERSÃO  2.7KW ATÉ 8M</v>
          </cell>
          <cell r="D443" t="str">
            <v>M3</v>
          </cell>
          <cell r="E443">
            <v>0.05</v>
          </cell>
        </row>
        <row r="444">
          <cell r="B444" t="str">
            <v>C2806</v>
          </cell>
          <cell r="C444" t="str">
            <v>ESGOTAMENTO COM CONJUNTO MOTO-BOMBA DE 20m3/h, H=6m.c.a</v>
          </cell>
          <cell r="D444" t="str">
            <v>H</v>
          </cell>
          <cell r="E444">
            <v>5.3</v>
          </cell>
        </row>
        <row r="445">
          <cell r="B445" t="str">
            <v>C2807</v>
          </cell>
          <cell r="C445" t="str">
            <v>ESGOTAMENTO COM CUNJUNTO MOTO-BOMBA DE 20m3/h, H=10m.c.a</v>
          </cell>
          <cell r="D445" t="str">
            <v>H</v>
          </cell>
          <cell r="E445">
            <v>5.3</v>
          </cell>
        </row>
        <row r="446">
          <cell r="B446" t="str">
            <v>REBAIXAMENTO DO LENÇOL FREÁTICO</v>
          </cell>
          <cell r="C446" t="str">
            <v>ESGOTAMENTO C/BOMBA ELÉTRICA DE IMERSÃO  2.7KW ATÉ 8M</v>
          </cell>
          <cell r="D446">
            <v>0</v>
          </cell>
          <cell r="E446">
            <v>62.97</v>
          </cell>
        </row>
        <row r="447">
          <cell r="B447" t="str">
            <v>C2924</v>
          </cell>
          <cell r="C447" t="str">
            <v>REBAIXAMENTO DE LENÇOL FREÁTICO EM ÁREAS</v>
          </cell>
          <cell r="D447" t="str">
            <v>PTxDIA</v>
          </cell>
          <cell r="E447">
            <v>13.94</v>
          </cell>
        </row>
        <row r="448">
          <cell r="B448" t="str">
            <v>C2922</v>
          </cell>
          <cell r="C448" t="str">
            <v>REBAIXAMENTO DE LENÇOL FREÁTICO EM ÁREAS (POÇOS DE VISITA)</v>
          </cell>
          <cell r="D448" t="str">
            <v>PTxDIA</v>
          </cell>
          <cell r="E448">
            <v>23.57</v>
          </cell>
        </row>
        <row r="449">
          <cell r="B449" t="str">
            <v>C2923</v>
          </cell>
          <cell r="C449" t="str">
            <v>REBAIXAMENTO DE LENÇOL FREÁTICO EM VALAS</v>
          </cell>
          <cell r="D449" t="str">
            <v>M</v>
          </cell>
          <cell r="E449">
            <v>25.47</v>
          </cell>
        </row>
        <row r="450">
          <cell r="B450" t="str">
            <v>OBRAS D' ARTE CORRENTE</v>
          </cell>
          <cell r="C450" t="str">
            <v>REBAIXAMENTO DE LENÇOL FREÁTICO EM ÁREAS</v>
          </cell>
          <cell r="D450">
            <v>0</v>
          </cell>
          <cell r="E450">
            <v>373913.64</v>
          </cell>
        </row>
        <row r="451">
          <cell r="B451" t="str">
            <v>C0109</v>
          </cell>
          <cell r="C451" t="str">
            <v>AQUISIÇÃO, ASSENT. E REJUNT. DE TUBO DE CONCRETO SIMPLES D=30cm</v>
          </cell>
          <cell r="D451" t="str">
            <v>M</v>
          </cell>
          <cell r="E451">
            <v>82.19</v>
          </cell>
        </row>
        <row r="452">
          <cell r="B452" t="str">
            <v>C0110</v>
          </cell>
          <cell r="C452" t="str">
            <v>AQUISIÇÃO, ASSENT. E REJUNT. DE TUBO DE CONCRETO SIMPLES D=40cm</v>
          </cell>
          <cell r="D452" t="str">
            <v>M</v>
          </cell>
          <cell r="E452">
            <v>88.17</v>
          </cell>
        </row>
        <row r="453">
          <cell r="B453" t="str">
            <v>C0105</v>
          </cell>
          <cell r="C453" t="str">
            <v>AQUISIÇÃO, ASSENT. E REJUNT. DE TUBO DE CONCRETO ARMADO D= 60cm</v>
          </cell>
          <cell r="D453" t="str">
            <v>M</v>
          </cell>
          <cell r="E453">
            <v>135.47999999999999</v>
          </cell>
        </row>
        <row r="454">
          <cell r="B454" t="str">
            <v>C0108</v>
          </cell>
          <cell r="C454" t="str">
            <v>AQUISIÇÃO, ASSENT. E REJUNT. DE TUBO DE CONCRETO ARMADO D=80cm</v>
          </cell>
          <cell r="D454" t="str">
            <v>M</v>
          </cell>
          <cell r="E454">
            <v>214.59</v>
          </cell>
        </row>
        <row r="455">
          <cell r="B455" t="str">
            <v>C0104</v>
          </cell>
          <cell r="C455" t="str">
            <v>AQUISIÇÃO, ASSENT. E REJUNT. DE TUBO DE CONCRETO ARMADO D= 100cm</v>
          </cell>
          <cell r="D455" t="str">
            <v>M</v>
          </cell>
          <cell r="E455">
            <v>301.72000000000003</v>
          </cell>
        </row>
        <row r="456">
          <cell r="B456" t="str">
            <v>C4325</v>
          </cell>
          <cell r="C456" t="str">
            <v>AQUISIÇÃO, ASSENT. E REJUNT. DE TUBO DE CONCRETO ARMADO D=100 cm, SOBRE BERÇO DE CONCRETO MOLDADO "IN LOCO", FCK &gt; 10MPa</v>
          </cell>
          <cell r="D456" t="str">
            <v>M</v>
          </cell>
          <cell r="E456">
            <v>514.29</v>
          </cell>
        </row>
        <row r="457">
          <cell r="B457" t="str">
            <v>C0108</v>
          </cell>
          <cell r="C457" t="str">
            <v>AQUISIÇÃO, ASSENT. E REJUNT. DE TUBO DE CONCRETO ARMADO D=80cm</v>
          </cell>
          <cell r="D457">
            <v>0</v>
          </cell>
          <cell r="E457">
            <v>0</v>
          </cell>
        </row>
        <row r="458">
          <cell r="B458" t="str">
            <v>C0106</v>
          </cell>
          <cell r="C458" t="str">
            <v>AQUISIÇÃO, ASSENT. E REJUNT. DE TUBO DE CONCRETO ARMADO D=120cm</v>
          </cell>
          <cell r="D458" t="str">
            <v>M</v>
          </cell>
          <cell r="E458">
            <v>432.08</v>
          </cell>
        </row>
        <row r="459">
          <cell r="B459" t="str">
            <v>C0107</v>
          </cell>
          <cell r="C459" t="str">
            <v>AQUISIÇÃO, ASSENT. E REJUNT. DE TUBO DE CONCRETO ARMADO D=150cm</v>
          </cell>
          <cell r="D459" t="str">
            <v>M</v>
          </cell>
          <cell r="E459">
            <v>647.23</v>
          </cell>
        </row>
        <row r="460">
          <cell r="B460" t="str">
            <v>C4673</v>
          </cell>
          <cell r="C460" t="str">
            <v>AQUISIÇÃO E ASSENTAMENTO DE TUBO CORRUGADO DE DUPLA PAREDE PEAD D=37,5cm</v>
          </cell>
          <cell r="D460" t="str">
            <v>M</v>
          </cell>
          <cell r="E460">
            <v>123.93</v>
          </cell>
        </row>
        <row r="461">
          <cell r="B461" t="str">
            <v>C0106</v>
          </cell>
          <cell r="C461" t="str">
            <v>AQUISIÇÃO, ASSENT. E REJUNT. DE TUBO DE CONCRETO ARMADO D=120cm</v>
          </cell>
          <cell r="D461">
            <v>0</v>
          </cell>
          <cell r="E461">
            <v>0</v>
          </cell>
        </row>
        <row r="462">
          <cell r="B462" t="str">
            <v>C4674</v>
          </cell>
          <cell r="C462" t="str">
            <v>AQUISIÇÃO E ASSENTAMENTO DE TUBO CORRUGADO DE DUPLA PAREDE PEAD D=45,0cm</v>
          </cell>
          <cell r="D462" t="str">
            <v>M</v>
          </cell>
          <cell r="E462">
            <v>168.16</v>
          </cell>
        </row>
        <row r="463">
          <cell r="B463" t="str">
            <v>C4673</v>
          </cell>
          <cell r="C463" t="str">
            <v>AQUISIÇÃO E ASSENTAMENTO DE TUBO CORRUGADO DE DUPLA PAREDE PEAD D=37,5cm</v>
          </cell>
          <cell r="D463">
            <v>0</v>
          </cell>
          <cell r="E463">
            <v>0</v>
          </cell>
        </row>
        <row r="464">
          <cell r="B464" t="str">
            <v>C4675</v>
          </cell>
          <cell r="C464" t="str">
            <v>AQUISIÇÃO E ASSENTAMENTO DE TUBO CORRUGADO DE DUPLA PAREDE PEAD D=60,0cm</v>
          </cell>
          <cell r="D464" t="str">
            <v>M</v>
          </cell>
          <cell r="E464">
            <v>277.18</v>
          </cell>
        </row>
        <row r="465">
          <cell r="B465" t="str">
            <v>C4674</v>
          </cell>
          <cell r="C465" t="str">
            <v>AQUISIÇÃO E ASSENTAMENTO DE TUBO CORRUGADO DE DUPLA PAREDE PEAD D=45,0cm</v>
          </cell>
          <cell r="D465">
            <v>0</v>
          </cell>
          <cell r="E465">
            <v>0</v>
          </cell>
        </row>
        <row r="466">
          <cell r="B466" t="str">
            <v>C4676</v>
          </cell>
          <cell r="C466" t="str">
            <v>AQUISIÇÃO E ASSENTAMENTO DE TUBO CORRUGADO DE DUPLA PAREDE PEAD D=75,0cm</v>
          </cell>
          <cell r="D466" t="str">
            <v>M</v>
          </cell>
          <cell r="E466">
            <v>384.68</v>
          </cell>
        </row>
        <row r="467">
          <cell r="B467" t="str">
            <v>C4675</v>
          </cell>
          <cell r="C467" t="str">
            <v>AQUISIÇÃO E ASSENTAMENTO DE TUBO CORRUGADO DE DUPLA PAREDE PEAD D=60,0cm</v>
          </cell>
          <cell r="D467">
            <v>0</v>
          </cell>
          <cell r="E467">
            <v>0</v>
          </cell>
        </row>
        <row r="468">
          <cell r="B468" t="str">
            <v>C4677</v>
          </cell>
          <cell r="C468" t="str">
            <v>AQUISIÇÃO E ASSENTAMENTO DE TUBO CORRUGADO DE DUPLA PAREDE PEAD D=90,0cm</v>
          </cell>
          <cell r="D468" t="str">
            <v>M</v>
          </cell>
          <cell r="E468">
            <v>491.4</v>
          </cell>
        </row>
        <row r="469">
          <cell r="B469" t="str">
            <v>C4676</v>
          </cell>
          <cell r="C469" t="str">
            <v>AQUISIÇÃO E ASSENTAMENTO DE TUBO CORRUGADO DE DUPLA PAREDE PEAD D=75,0cm</v>
          </cell>
          <cell r="D469">
            <v>0</v>
          </cell>
          <cell r="E469">
            <v>0</v>
          </cell>
        </row>
        <row r="470">
          <cell r="B470" t="str">
            <v>C4678</v>
          </cell>
          <cell r="C470" t="str">
            <v>AQUISIÇÃO E ASSENTAMENTO DE TUBO CORRUGADO DE DUPLA PAREDE PEAD D=105,0cm</v>
          </cell>
          <cell r="D470" t="str">
            <v>M</v>
          </cell>
          <cell r="E470">
            <v>601.69000000000005</v>
          </cell>
        </row>
        <row r="471">
          <cell r="B471" t="str">
            <v>C4677</v>
          </cell>
          <cell r="C471" t="str">
            <v>AQUISIÇÃO E ASSENTAMENTO DE TUBO CORRUGADO DE DUPLA PAREDE PEAD D=90,0cm</v>
          </cell>
          <cell r="D471">
            <v>0</v>
          </cell>
          <cell r="E471">
            <v>0</v>
          </cell>
        </row>
        <row r="472">
          <cell r="B472" t="str">
            <v>C4679</v>
          </cell>
          <cell r="C472" t="str">
            <v>AQUISIÇÃO E ASSENTAMENTO DE TUBO CORRUGADO DE DUPLA PAREDE PEAD D=120,0cm</v>
          </cell>
          <cell r="D472" t="str">
            <v>M</v>
          </cell>
          <cell r="E472">
            <v>759.04</v>
          </cell>
        </row>
        <row r="473">
          <cell r="B473" t="str">
            <v>C4678</v>
          </cell>
          <cell r="C473" t="str">
            <v>AQUISIÇÃO E ASSENTAMENTO DE TUBO CORRUGADO DE DUPLA PAREDE PEAD D=105,0cm</v>
          </cell>
          <cell r="D473">
            <v>0</v>
          </cell>
          <cell r="E473">
            <v>0</v>
          </cell>
        </row>
        <row r="474">
          <cell r="B474" t="str">
            <v>C0424</v>
          </cell>
          <cell r="C474" t="str">
            <v>BOCA DE BUEIRO SIMPLES TUBULAR  D= 80cm</v>
          </cell>
          <cell r="D474" t="str">
            <v>UN</v>
          </cell>
          <cell r="E474">
            <v>1004.61</v>
          </cell>
        </row>
        <row r="475">
          <cell r="B475" t="str">
            <v>C0423</v>
          </cell>
          <cell r="C475" t="str">
            <v>BOCA DE BUEIRO SIMPLES TUBULAR  D= 100cm</v>
          </cell>
          <cell r="D475" t="str">
            <v>UN</v>
          </cell>
          <cell r="E475">
            <v>1328.23</v>
          </cell>
        </row>
        <row r="476">
          <cell r="B476" t="str">
            <v>C0406</v>
          </cell>
          <cell r="C476" t="str">
            <v>BOCA DE BUEIRO DUPLO TUBULAR    D= 80cm</v>
          </cell>
          <cell r="D476" t="str">
            <v>UN</v>
          </cell>
          <cell r="E476">
            <v>1655.66</v>
          </cell>
        </row>
        <row r="477">
          <cell r="B477" t="str">
            <v>C0407</v>
          </cell>
          <cell r="C477" t="str">
            <v>BOCA DE BUEIRO DUPLO TUBULAR    D=100cm</v>
          </cell>
          <cell r="D477" t="str">
            <v>UN</v>
          </cell>
          <cell r="E477">
            <v>2083.34</v>
          </cell>
        </row>
        <row r="478">
          <cell r="B478" t="str">
            <v>C0440</v>
          </cell>
          <cell r="C478" t="str">
            <v>BOCA DE BUEIRO TRIPLO TUBULAR   D=100cm</v>
          </cell>
          <cell r="D478" t="str">
            <v>UN</v>
          </cell>
          <cell r="E478">
            <v>2838.45</v>
          </cell>
        </row>
        <row r="479">
          <cell r="B479" t="str">
            <v>C0408</v>
          </cell>
          <cell r="C479" t="str">
            <v>BOCA DE BUEIRO SIMPLES CAPEADO  (1.00 X 1.00m)</v>
          </cell>
          <cell r="D479" t="str">
            <v>UN</v>
          </cell>
          <cell r="E479">
            <v>1160.1400000000001</v>
          </cell>
        </row>
        <row r="480">
          <cell r="B480" t="str">
            <v>C0409</v>
          </cell>
          <cell r="C480" t="str">
            <v>BOCA DE BUEIRO SIMPLES CAPEADO  (1.50 X 1.00m)</v>
          </cell>
          <cell r="D480" t="str">
            <v>UN</v>
          </cell>
          <cell r="E480">
            <v>1406.73</v>
          </cell>
        </row>
        <row r="481">
          <cell r="B481" t="str">
            <v>C0410</v>
          </cell>
          <cell r="C481" t="str">
            <v>BOCA DE BUEIRO SIMPLES CAPEADO  (1.50 X 1.50m)</v>
          </cell>
          <cell r="D481" t="str">
            <v>UN</v>
          </cell>
          <cell r="E481">
            <v>2036.29</v>
          </cell>
        </row>
        <row r="482">
          <cell r="B482" t="str">
            <v>C0411</v>
          </cell>
          <cell r="C482" t="str">
            <v>BOCA DE BUEIRO SIMPLES CAPEADO  (2.00 X 1.00m)</v>
          </cell>
          <cell r="D482" t="str">
            <v>UN</v>
          </cell>
          <cell r="E482">
            <v>1616.19</v>
          </cell>
        </row>
        <row r="483">
          <cell r="B483" t="str">
            <v>C0412</v>
          </cell>
          <cell r="C483" t="str">
            <v>BOCA DE BUEIRO SIMPLES CAPEADO  (2.00 X 1.50m)</v>
          </cell>
          <cell r="D483" t="str">
            <v>UN</v>
          </cell>
          <cell r="E483">
            <v>2248.34</v>
          </cell>
        </row>
        <row r="484">
          <cell r="B484" t="str">
            <v>C0413</v>
          </cell>
          <cell r="C484" t="str">
            <v>BOCA DE BUEIRO SIMPLES CAPEADO  (2.00 X 2.00m)</v>
          </cell>
          <cell r="D484" t="str">
            <v>UN</v>
          </cell>
          <cell r="E484">
            <v>3012.48</v>
          </cell>
        </row>
        <row r="485">
          <cell r="B485" t="str">
            <v>C0414</v>
          </cell>
          <cell r="C485" t="str">
            <v>BOCA DE BUEIRO SIMPLES CAPEADO  (2.50 X 1.00m)</v>
          </cell>
          <cell r="D485" t="str">
            <v>UN</v>
          </cell>
          <cell r="E485">
            <v>1823.3</v>
          </cell>
        </row>
        <row r="486">
          <cell r="B486" t="str">
            <v>C0415</v>
          </cell>
          <cell r="C486" t="str">
            <v>BOCA DE BUEIRO SIMPLES CAPEADO  (2.50 X 1.50m)</v>
          </cell>
          <cell r="D486" t="str">
            <v>UN</v>
          </cell>
          <cell r="E486">
            <v>2492.1</v>
          </cell>
        </row>
        <row r="487">
          <cell r="B487" t="str">
            <v>C0416</v>
          </cell>
          <cell r="C487" t="str">
            <v>BOCA DE BUEIRO SIMPLES CAPEADO  (2.50 X 2.00m)</v>
          </cell>
          <cell r="D487" t="str">
            <v>UN</v>
          </cell>
          <cell r="E487">
            <v>3380.19</v>
          </cell>
        </row>
        <row r="488">
          <cell r="B488" t="str">
            <v>C0417</v>
          </cell>
          <cell r="C488" t="str">
            <v>BOCA DE BUEIRO SIMPLES CAPEADO  (2.50 X 2.50m)</v>
          </cell>
          <cell r="D488" t="str">
            <v>UN</v>
          </cell>
          <cell r="E488">
            <v>4326.82</v>
          </cell>
        </row>
        <row r="489">
          <cell r="B489" t="str">
            <v>C0418</v>
          </cell>
          <cell r="C489" t="str">
            <v>BOCA DE BUEIRO SIMPLES CAPEADO  (3.00 X 1.00m)</v>
          </cell>
          <cell r="D489" t="str">
            <v>UN</v>
          </cell>
          <cell r="E489">
            <v>2034.46</v>
          </cell>
        </row>
        <row r="490">
          <cell r="B490" t="str">
            <v>C0419</v>
          </cell>
          <cell r="C490" t="str">
            <v>BOCA DE BUEIRO SIMPLES CAPEADO  (3.00 X 1.50m)</v>
          </cell>
          <cell r="D490" t="str">
            <v>UN</v>
          </cell>
          <cell r="E490">
            <v>2854.96</v>
          </cell>
        </row>
        <row r="491">
          <cell r="B491" t="str">
            <v>C0420</v>
          </cell>
          <cell r="C491" t="str">
            <v>BOCA DE BUEIRO SIMPLES CAPEADO  (3.00 X 2.00m)</v>
          </cell>
          <cell r="D491" t="str">
            <v>UN</v>
          </cell>
          <cell r="E491">
            <v>3711.58</v>
          </cell>
        </row>
        <row r="492">
          <cell r="B492" t="str">
            <v>C0421</v>
          </cell>
          <cell r="C492" t="str">
            <v>BOCA DE BUEIRO SIMPLES CAPEADO  (3.00 X 2.50m)</v>
          </cell>
          <cell r="D492" t="str">
            <v>UN</v>
          </cell>
          <cell r="E492">
            <v>4701.6499999999996</v>
          </cell>
        </row>
        <row r="493">
          <cell r="B493" t="str">
            <v>C0422</v>
          </cell>
          <cell r="C493" t="str">
            <v>BOCA DE BUEIRO SIMPLES CAPEADO  (3.00 X 3.00m)</v>
          </cell>
          <cell r="D493" t="str">
            <v>UN</v>
          </cell>
          <cell r="E493">
            <v>5825.17</v>
          </cell>
        </row>
        <row r="494">
          <cell r="B494" t="str">
            <v>C0391</v>
          </cell>
          <cell r="C494" t="str">
            <v>BOCA DE BUEIRO DUPLO CAPEADO    (1.00 X 1.00m)</v>
          </cell>
          <cell r="D494" t="str">
            <v>UN</v>
          </cell>
          <cell r="E494">
            <v>1657.84</v>
          </cell>
        </row>
        <row r="495">
          <cell r="B495" t="str">
            <v>C0392</v>
          </cell>
          <cell r="C495" t="str">
            <v>BOCA DE BUEIRO DUPLO CAPEADO    (1.50 X 1.00m)</v>
          </cell>
          <cell r="D495" t="str">
            <v>UN</v>
          </cell>
          <cell r="E495">
            <v>2103.2199999999998</v>
          </cell>
        </row>
        <row r="496">
          <cell r="B496" t="str">
            <v>C0393</v>
          </cell>
          <cell r="C496" t="str">
            <v>BOCA DE BUEIRO DUPLO CAPEADO    (1.50 X 1.50m)</v>
          </cell>
          <cell r="D496" t="str">
            <v>UN</v>
          </cell>
          <cell r="E496">
            <v>2894.43</v>
          </cell>
        </row>
        <row r="497">
          <cell r="B497" t="str">
            <v>C0394</v>
          </cell>
          <cell r="C497" t="str">
            <v>BOCA DE BUEIRO DUPLO CAPEADO    (2.00 X 1.00m)</v>
          </cell>
          <cell r="D497" t="str">
            <v>UN</v>
          </cell>
          <cell r="E497">
            <v>2495.61</v>
          </cell>
        </row>
        <row r="498">
          <cell r="B498" t="str">
            <v>C0395</v>
          </cell>
          <cell r="C498" t="str">
            <v>BOCA DE BUEIRO DUPLO CAPEADO    (2.00 X 1.50m)</v>
          </cell>
          <cell r="D498" t="str">
            <v>UN</v>
          </cell>
          <cell r="E498">
            <v>3296.21</v>
          </cell>
        </row>
        <row r="499">
          <cell r="B499" t="str">
            <v>C0396</v>
          </cell>
          <cell r="C499" t="str">
            <v>BOCA DE BUEIRO DUPLO CAPEADO    (2.00 X 2.00m)</v>
          </cell>
          <cell r="D499" t="str">
            <v>UN</v>
          </cell>
          <cell r="E499">
            <v>4230.91</v>
          </cell>
        </row>
        <row r="500">
          <cell r="B500" t="str">
            <v>C0397</v>
          </cell>
          <cell r="C500" t="str">
            <v>BOCA DE BUEIRO DUPLO CAPEADO    (2.50 X 1.00m)</v>
          </cell>
          <cell r="D500" t="str">
            <v>UN</v>
          </cell>
          <cell r="E500">
            <v>2873.03</v>
          </cell>
        </row>
        <row r="501">
          <cell r="B501" t="str">
            <v>C0398</v>
          </cell>
          <cell r="C501" t="str">
            <v>BOCA DE BUEIRO DUPLO CAPEADO    (2.50 X 1.50m)</v>
          </cell>
          <cell r="D501" t="str">
            <v>UN</v>
          </cell>
          <cell r="E501">
            <v>3738.92</v>
          </cell>
        </row>
        <row r="502">
          <cell r="B502" t="str">
            <v>C0399</v>
          </cell>
          <cell r="C502" t="str">
            <v>BOCA DE BUEIRO DUPLO CAPEADO    (2.50 X 2.00m)</v>
          </cell>
          <cell r="D502" t="str">
            <v>UN</v>
          </cell>
          <cell r="E502">
            <v>4880.74</v>
          </cell>
        </row>
        <row r="503">
          <cell r="B503" t="str">
            <v>C0400</v>
          </cell>
          <cell r="C503" t="str">
            <v>BOCA DE BUEIRO DUPLO CAPEADO    (2.50 X 2.50m)</v>
          </cell>
          <cell r="D503" t="str">
            <v>UN</v>
          </cell>
          <cell r="E503">
            <v>6033.77</v>
          </cell>
        </row>
        <row r="504">
          <cell r="B504" t="str">
            <v>C0401</v>
          </cell>
          <cell r="C504" t="str">
            <v>BOCA DE BUEIRO DUPLO CAPEADO    (3.00 X 1.00m)</v>
          </cell>
          <cell r="D504" t="str">
            <v>UN</v>
          </cell>
          <cell r="E504">
            <v>3260.07</v>
          </cell>
        </row>
        <row r="505">
          <cell r="B505" t="str">
            <v>C0402</v>
          </cell>
          <cell r="C505" t="str">
            <v>BOCA DE BUEIRO DUPLO CAPEADO    (3.00 X 1.50m)</v>
          </cell>
          <cell r="D505" t="str">
            <v>UN</v>
          </cell>
          <cell r="E505">
            <v>4377.34</v>
          </cell>
        </row>
        <row r="506">
          <cell r="B506" t="str">
            <v>C0403</v>
          </cell>
          <cell r="C506" t="str">
            <v>BOCA DE BUEIRO DUPLO CAPEADO    (3.00 X 2.00m)</v>
          </cell>
          <cell r="D506" t="str">
            <v>UN</v>
          </cell>
          <cell r="E506">
            <v>5471.84</v>
          </cell>
        </row>
        <row r="507">
          <cell r="B507" t="str">
            <v>C0404</v>
          </cell>
          <cell r="C507" t="str">
            <v>BOCA DE BUEIRO DUPLO CAPEADO    (3.00 X 2.50m)</v>
          </cell>
          <cell r="D507" t="str">
            <v>UN</v>
          </cell>
          <cell r="E507">
            <v>6699.79</v>
          </cell>
        </row>
        <row r="508">
          <cell r="B508" t="str">
            <v>C0405</v>
          </cell>
          <cell r="C508" t="str">
            <v>BOCA DE BUEIRO DUPLO CAPEADO    (3.00 X 3.00m)</v>
          </cell>
          <cell r="D508" t="str">
            <v>UN</v>
          </cell>
          <cell r="E508">
            <v>8061.19</v>
          </cell>
        </row>
        <row r="509">
          <cell r="B509" t="str">
            <v>C0425</v>
          </cell>
          <cell r="C509" t="str">
            <v>BOCA DE BUEIRO TRIPLO CAPEADO   (1.00 X 1.00m)</v>
          </cell>
          <cell r="D509" t="str">
            <v>UN</v>
          </cell>
          <cell r="E509">
            <v>2155.39</v>
          </cell>
        </row>
        <row r="510">
          <cell r="B510" t="str">
            <v>C0426</v>
          </cell>
          <cell r="C510" t="str">
            <v>BOCA DE BUEIRO TRIPLO CAPEADO   (1.50 X 1.00m)</v>
          </cell>
          <cell r="D510" t="str">
            <v>UN</v>
          </cell>
          <cell r="E510">
            <v>2799.71</v>
          </cell>
        </row>
        <row r="511">
          <cell r="B511" t="str">
            <v>C0427</v>
          </cell>
          <cell r="C511" t="str">
            <v>BOCA DE BUEIRO TRIPLO CAPEADO   (1.50 X 1.50m)</v>
          </cell>
          <cell r="D511" t="str">
            <v>UN</v>
          </cell>
          <cell r="E511">
            <v>3752.73</v>
          </cell>
        </row>
        <row r="512">
          <cell r="B512" t="str">
            <v>C0428</v>
          </cell>
          <cell r="C512" t="str">
            <v>BOCA DE BUEIRO TRIPLO CAPEADO   (2.00 X 1.00m)</v>
          </cell>
          <cell r="D512" t="str">
            <v>UN</v>
          </cell>
          <cell r="E512">
            <v>3373.57</v>
          </cell>
        </row>
        <row r="513">
          <cell r="B513" t="str">
            <v>C0431</v>
          </cell>
          <cell r="C513" t="str">
            <v>BOCA DE BUEIRO TRIPLO CAPEADO   (2.50 X 1.00m)</v>
          </cell>
          <cell r="D513" t="str">
            <v>UN</v>
          </cell>
          <cell r="E513">
            <v>3922.51</v>
          </cell>
        </row>
        <row r="514">
          <cell r="B514" t="str">
            <v>C0429</v>
          </cell>
          <cell r="C514" t="str">
            <v>BOCA DE BUEIRO TRIPLO CAPEADO   (2.00 X 1.50m)</v>
          </cell>
          <cell r="D514" t="str">
            <v>UN</v>
          </cell>
          <cell r="E514">
            <v>4344.72</v>
          </cell>
        </row>
        <row r="515">
          <cell r="B515" t="str">
            <v>C0430</v>
          </cell>
          <cell r="C515" t="str">
            <v>BOCA DE BUEIRO TRIPLO CAPEADO   (2.00 X 2.00m)</v>
          </cell>
          <cell r="D515" t="str">
            <v>UN</v>
          </cell>
          <cell r="E515">
            <v>5449.09</v>
          </cell>
        </row>
        <row r="516">
          <cell r="B516" t="str">
            <v>C0432</v>
          </cell>
          <cell r="C516" t="str">
            <v>BOCA DE BUEIRO TRIPLO CAPEADO   (2.50 X 1.50m)</v>
          </cell>
          <cell r="D516" t="str">
            <v>UN</v>
          </cell>
          <cell r="E516">
            <v>4986.1499999999996</v>
          </cell>
        </row>
        <row r="517">
          <cell r="B517" t="str">
            <v>C0433</v>
          </cell>
          <cell r="C517" t="str">
            <v>BOCA DE BUEIRO TRIPLO CAPEADO   (2.50 X 2.00m)</v>
          </cell>
          <cell r="D517" t="str">
            <v>UN</v>
          </cell>
          <cell r="E517">
            <v>6381.45</v>
          </cell>
        </row>
        <row r="518">
          <cell r="B518" t="str">
            <v>C0434</v>
          </cell>
          <cell r="C518" t="str">
            <v>BOCA DE BUEIRO TRIPLO CAPEADO   (2.50 X 2.50m)</v>
          </cell>
          <cell r="D518" t="str">
            <v>UN</v>
          </cell>
          <cell r="E518">
            <v>7740.31</v>
          </cell>
        </row>
        <row r="519">
          <cell r="B519" t="str">
            <v>C0435</v>
          </cell>
          <cell r="C519" t="str">
            <v>BOCA DE BUEIRO TRIPLO CAPEADO   (3.00 X 1.00m)</v>
          </cell>
          <cell r="D519" t="str">
            <v>UN</v>
          </cell>
          <cell r="E519">
            <v>4485.6899999999996</v>
          </cell>
        </row>
        <row r="520">
          <cell r="B520" t="str">
            <v>C0436</v>
          </cell>
          <cell r="C520" t="str">
            <v>BOCA DE BUEIRO TRIPLO CAPEADO   (3.00 X 1.50m)</v>
          </cell>
          <cell r="D520" t="str">
            <v>UN</v>
          </cell>
          <cell r="E520">
            <v>5899.33</v>
          </cell>
        </row>
        <row r="521">
          <cell r="B521" t="str">
            <v>C0437</v>
          </cell>
          <cell r="C521" t="str">
            <v>BOCA DE BUEIRO TRIPLO CAPEADO   (3.00 X 2.00m)</v>
          </cell>
          <cell r="D521" t="str">
            <v>UN</v>
          </cell>
          <cell r="E521">
            <v>7231.7</v>
          </cell>
        </row>
        <row r="522">
          <cell r="B522" t="str">
            <v>C0438</v>
          </cell>
          <cell r="C522" t="str">
            <v>BOCA DE BUEIRO TRIPLO CAPEADO   (3.00 X 2.50m)</v>
          </cell>
          <cell r="D522" t="str">
            <v>UN</v>
          </cell>
          <cell r="E522">
            <v>8697.5300000000007</v>
          </cell>
        </row>
        <row r="523">
          <cell r="B523" t="str">
            <v>C0439</v>
          </cell>
          <cell r="C523" t="str">
            <v>BOCA DE BUEIRO TRIPLO CAPEADO   (3.00 X 3.00m)</v>
          </cell>
          <cell r="D523" t="str">
            <v>UN</v>
          </cell>
          <cell r="E523">
            <v>10296.81</v>
          </cell>
        </row>
        <row r="524">
          <cell r="B524" t="str">
            <v>C0919</v>
          </cell>
          <cell r="C524" t="str">
            <v>CORPO DE BUEIRO SIMPLESTUBULAR  D= 80cm</v>
          </cell>
          <cell r="D524" t="str">
            <v>M</v>
          </cell>
          <cell r="E524">
            <v>324.44</v>
          </cell>
        </row>
        <row r="525">
          <cell r="B525" t="str">
            <v>C0920</v>
          </cell>
          <cell r="C525" t="str">
            <v>CORPO DE BUEIRO SIMPLES TUBULAR  D=100cm</v>
          </cell>
          <cell r="D525" t="str">
            <v>M</v>
          </cell>
          <cell r="E525">
            <v>449.49</v>
          </cell>
        </row>
        <row r="526">
          <cell r="B526" t="str">
            <v>C0886</v>
          </cell>
          <cell r="C526" t="str">
            <v>CORPO DE BUEIRO DUPLO TUBULAR   D=  80cm</v>
          </cell>
          <cell r="D526" t="str">
            <v>M</v>
          </cell>
          <cell r="E526">
            <v>612.51</v>
          </cell>
        </row>
        <row r="527">
          <cell r="B527" t="str">
            <v>C0887</v>
          </cell>
          <cell r="C527" t="str">
            <v>CORPO DE BUEIRO DUPLO TUBULAR   D= 100cm</v>
          </cell>
          <cell r="D527" t="str">
            <v>M</v>
          </cell>
          <cell r="E527">
            <v>853.96</v>
          </cell>
        </row>
        <row r="528">
          <cell r="B528" t="str">
            <v>C0918</v>
          </cell>
          <cell r="C528" t="str">
            <v>CORPO DE BUEIRO TRIPLO TUBULAR  D= 100cm</v>
          </cell>
          <cell r="D528" t="str">
            <v>M</v>
          </cell>
          <cell r="E528">
            <v>1257.17</v>
          </cell>
        </row>
        <row r="529">
          <cell r="B529" t="str">
            <v>C0888</v>
          </cell>
          <cell r="C529" t="str">
            <v>CORPO DE BUEIRO SIMPLES CAPEADO (1.00 X 1.00m)</v>
          </cell>
          <cell r="D529" t="str">
            <v>M</v>
          </cell>
          <cell r="E529">
            <v>915.45</v>
          </cell>
        </row>
        <row r="530">
          <cell r="B530" t="str">
            <v>C0889</v>
          </cell>
          <cell r="C530" t="str">
            <v>CORPO DE BUEIRO SIMPLES CAPEADO (1.50 X 1.00m)</v>
          </cell>
          <cell r="D530" t="str">
            <v>M</v>
          </cell>
          <cell r="E530">
            <v>1187.6400000000001</v>
          </cell>
        </row>
        <row r="531">
          <cell r="B531" t="str">
            <v>C0890</v>
          </cell>
          <cell r="C531" t="str">
            <v>CORPO DE BUEIRO SIMPLES CAPEADO (1.50 X 1.50m)</v>
          </cell>
          <cell r="D531" t="str">
            <v>M</v>
          </cell>
          <cell r="E531">
            <v>1490.77</v>
          </cell>
        </row>
        <row r="532">
          <cell r="B532" t="str">
            <v>C0891</v>
          </cell>
          <cell r="C532" t="str">
            <v>CORPO DE BUEIRO SIMPLES CAPEADO (2.00 X 1.00m)</v>
          </cell>
          <cell r="D532" t="str">
            <v>M</v>
          </cell>
          <cell r="E532">
            <v>1468.39</v>
          </cell>
        </row>
        <row r="533">
          <cell r="B533" t="str">
            <v>C0892</v>
          </cell>
          <cell r="C533" t="str">
            <v>CORPO DE BUEIRO SIMPLES CAPEADO (2.00 X 1.50m)</v>
          </cell>
          <cell r="D533" t="str">
            <v>M</v>
          </cell>
          <cell r="E533">
            <v>1738.85</v>
          </cell>
        </row>
        <row r="534">
          <cell r="B534" t="str">
            <v>C0893</v>
          </cell>
          <cell r="C534" t="str">
            <v>CORPO DE BUEIRO SIMPLES CAPEADO (2.00 X 2.00m)</v>
          </cell>
          <cell r="D534" t="str">
            <v>M</v>
          </cell>
          <cell r="E534">
            <v>2009.3</v>
          </cell>
        </row>
        <row r="535">
          <cell r="B535" t="str">
            <v>C0894</v>
          </cell>
          <cell r="C535" t="str">
            <v>CORPO DE BUEIRO SIMPLES CAPEADO (2.50 X 1.00m)</v>
          </cell>
          <cell r="D535" t="str">
            <v>M</v>
          </cell>
          <cell r="E535">
            <v>1670.01</v>
          </cell>
        </row>
        <row r="536">
          <cell r="B536" t="str">
            <v>C0895</v>
          </cell>
          <cell r="C536" t="str">
            <v>CORPO DE BUEIRO SIMPLES CAPEADO (2.50 X 1.50m)</v>
          </cell>
          <cell r="D536" t="str">
            <v>M</v>
          </cell>
          <cell r="E536">
            <v>1951.45</v>
          </cell>
        </row>
        <row r="537">
          <cell r="B537" t="str">
            <v>C0897</v>
          </cell>
          <cell r="C537" t="str">
            <v>CORPO DE BUEIRO SIMPLES CAPEADO (2.50 X 2.50m)</v>
          </cell>
          <cell r="D537" t="str">
            <v>M</v>
          </cell>
          <cell r="E537">
            <v>2674.32</v>
          </cell>
        </row>
        <row r="538">
          <cell r="B538" t="str">
            <v>C0896</v>
          </cell>
          <cell r="C538" t="str">
            <v>CORPO DE BUEIRO SIMPLES CAPEADO (2.50 X 2.00m)</v>
          </cell>
          <cell r="D538" t="str">
            <v>M</v>
          </cell>
          <cell r="E538">
            <v>2368.6</v>
          </cell>
        </row>
        <row r="539">
          <cell r="B539" t="str">
            <v>C0898</v>
          </cell>
          <cell r="C539" t="str">
            <v>CORPO DE BUEIRO SIMPLES CAPEADO (3.00 X 1.00m)</v>
          </cell>
          <cell r="D539" t="str">
            <v>M</v>
          </cell>
          <cell r="E539">
            <v>1900.56</v>
          </cell>
        </row>
        <row r="540">
          <cell r="B540" t="str">
            <v>C0899</v>
          </cell>
          <cell r="C540" t="str">
            <v>CORPO DE BUEIRO SIMPLES CAPEADO (3.00 X 1.50m)</v>
          </cell>
          <cell r="D540" t="str">
            <v>M</v>
          </cell>
          <cell r="E540">
            <v>2360.5</v>
          </cell>
        </row>
        <row r="541">
          <cell r="B541" t="str">
            <v>C0900</v>
          </cell>
          <cell r="C541" t="str">
            <v>CORPO DE BUEIRO SIMPLES CAPEADO (3.00 X 2.00m)</v>
          </cell>
          <cell r="D541" t="str">
            <v>M</v>
          </cell>
          <cell r="E541">
            <v>2689.36</v>
          </cell>
        </row>
        <row r="542">
          <cell r="B542" t="str">
            <v>C0901</v>
          </cell>
          <cell r="C542" t="str">
            <v>CORPO DE BUEIRO SIMPLES CAPEADO (3.00 X 2.50m)</v>
          </cell>
          <cell r="D542" t="str">
            <v>M</v>
          </cell>
          <cell r="E542">
            <v>3018.21</v>
          </cell>
        </row>
        <row r="543">
          <cell r="B543" t="str">
            <v>C0902</v>
          </cell>
          <cell r="C543" t="str">
            <v>CORPO DE BUEIRO SIMPLES CAPEADO (3.00 X 3.00m)</v>
          </cell>
          <cell r="D543" t="str">
            <v>M</v>
          </cell>
          <cell r="E543">
            <v>3347.06</v>
          </cell>
        </row>
        <row r="544">
          <cell r="B544" t="str">
            <v>C0872</v>
          </cell>
          <cell r="C544" t="str">
            <v>CORPO DE BUEIRO DUPLO CAPEADO   (1.00 X 1.00m)</v>
          </cell>
          <cell r="D544" t="str">
            <v>M</v>
          </cell>
          <cell r="E544">
            <v>1504.92</v>
          </cell>
        </row>
        <row r="545">
          <cell r="B545" t="str">
            <v>C0873</v>
          </cell>
          <cell r="C545" t="str">
            <v>CORPO DE BUEIRO DUPLO CAPEADO   (1.50 X 1.00m)</v>
          </cell>
          <cell r="D545" t="str">
            <v>M</v>
          </cell>
          <cell r="E545">
            <v>2005.59</v>
          </cell>
        </row>
        <row r="546">
          <cell r="B546" t="str">
            <v>C0874</v>
          </cell>
          <cell r="C546" t="str">
            <v>CORPO DE BUEIRO DUPLO CAPEADO   (1.50 X 1.50m)</v>
          </cell>
          <cell r="D546" t="str">
            <v>M</v>
          </cell>
          <cell r="E546">
            <v>2476.81</v>
          </cell>
        </row>
        <row r="547">
          <cell r="B547" t="str">
            <v>C0875</v>
          </cell>
          <cell r="C547" t="str">
            <v>CORPO DE BUEIRO DUPLO CAPEADO   (2.00 X 1.00m)</v>
          </cell>
          <cell r="D547" t="str">
            <v>M</v>
          </cell>
          <cell r="E547">
            <v>2545.25</v>
          </cell>
        </row>
        <row r="548">
          <cell r="B548" t="str">
            <v>C0876</v>
          </cell>
          <cell r="C548" t="str">
            <v>CORPO DE BUEIRO DUPLO CAPEADO   (2.00 X 1.50m)</v>
          </cell>
          <cell r="D548" t="str">
            <v>M</v>
          </cell>
          <cell r="E548">
            <v>2972.92</v>
          </cell>
        </row>
        <row r="549">
          <cell r="B549" t="str">
            <v>C0877</v>
          </cell>
          <cell r="C549" t="str">
            <v>CORPO DE BUEIRO DUPLO CAPEADO   (2.00 X 2.00m)</v>
          </cell>
          <cell r="D549" t="str">
            <v>M</v>
          </cell>
          <cell r="E549">
            <v>3400.59</v>
          </cell>
        </row>
        <row r="550">
          <cell r="B550" t="str">
            <v>C0878</v>
          </cell>
          <cell r="C550" t="str">
            <v>CORPO DE BUEIRO DUPLO CAPEADO   (2.50 X 1.00m)</v>
          </cell>
          <cell r="D550" t="str">
            <v>M</v>
          </cell>
          <cell r="E550">
            <v>2948.48</v>
          </cell>
        </row>
        <row r="551">
          <cell r="B551" t="str">
            <v>C0879</v>
          </cell>
          <cell r="C551" t="str">
            <v>CORPO DE BUEIRO DUPLO CAPEADO   (2.50 X 1.50m)</v>
          </cell>
          <cell r="D551" t="str">
            <v>M</v>
          </cell>
          <cell r="E551">
            <v>3398.13</v>
          </cell>
        </row>
        <row r="552">
          <cell r="B552" t="str">
            <v>C0880</v>
          </cell>
          <cell r="C552" t="str">
            <v>CORPO DE BUEIRO DUPLO CAPEADO   (2.50 X 2.00m)</v>
          </cell>
          <cell r="D552" t="str">
            <v>M</v>
          </cell>
          <cell r="E552">
            <v>4051.21</v>
          </cell>
        </row>
        <row r="553">
          <cell r="B553" t="str">
            <v>C0921</v>
          </cell>
          <cell r="C553" t="str">
            <v>CORPO DE BUEIRO DUPLO CAPEADO   (2.50 X 2.50m)</v>
          </cell>
          <cell r="D553" t="str">
            <v>M</v>
          </cell>
          <cell r="E553">
            <v>4537.28</v>
          </cell>
        </row>
        <row r="554">
          <cell r="B554" t="str">
            <v>C0881</v>
          </cell>
          <cell r="C554" t="str">
            <v>CORPO DE BUEIRO DUPLO CAPEADO   (3.00 X 1.00m)</v>
          </cell>
          <cell r="D554" t="str">
            <v>M</v>
          </cell>
          <cell r="E554">
            <v>3409.59</v>
          </cell>
        </row>
        <row r="555">
          <cell r="B555" t="str">
            <v>C0882</v>
          </cell>
          <cell r="C555" t="str">
            <v>CORPO DE BUEIRO DUPLO CAPEADO   (3.00 X 1.50m)</v>
          </cell>
          <cell r="D555" t="str">
            <v>M</v>
          </cell>
          <cell r="E555">
            <v>4132.4799999999996</v>
          </cell>
        </row>
        <row r="556">
          <cell r="B556" t="str">
            <v>C0883</v>
          </cell>
          <cell r="C556" t="str">
            <v>CORPO DE BUEIRO DUPLO CAPEADO   (3.00 X 2.00m)</v>
          </cell>
          <cell r="D556" t="str">
            <v>M</v>
          </cell>
          <cell r="E556">
            <v>4658.74</v>
          </cell>
        </row>
        <row r="557">
          <cell r="B557" t="str">
            <v>C0884</v>
          </cell>
          <cell r="C557" t="str">
            <v>CORPO DE BUEIRO DUPLO CAPEADO   (3.00 X 2.50m)</v>
          </cell>
          <cell r="D557" t="str">
            <v>M</v>
          </cell>
          <cell r="E557">
            <v>5185</v>
          </cell>
        </row>
        <row r="558">
          <cell r="B558" t="str">
            <v>C0885</v>
          </cell>
          <cell r="C558" t="str">
            <v>CORPO DE BUEIRO DUPLO CAPEADO   (3.00 X 3.00m)</v>
          </cell>
          <cell r="D558" t="str">
            <v>M</v>
          </cell>
          <cell r="E558">
            <v>5711.25</v>
          </cell>
        </row>
        <row r="559">
          <cell r="B559" t="str">
            <v>C0903</v>
          </cell>
          <cell r="C559" t="str">
            <v>CORPO DE BUEIRO TRIPLO CAPEADO  (1.00 X 1.00m)</v>
          </cell>
          <cell r="D559" t="str">
            <v>M</v>
          </cell>
          <cell r="E559">
            <v>2094.38</v>
          </cell>
        </row>
        <row r="560">
          <cell r="B560" t="str">
            <v>C0905</v>
          </cell>
          <cell r="C560" t="str">
            <v>CORPO DE BUEIRO TRIPLO CAPEADO  (1.50 X 1.50m)</v>
          </cell>
          <cell r="D560" t="str">
            <v>M</v>
          </cell>
          <cell r="E560">
            <v>3462.83</v>
          </cell>
        </row>
        <row r="561">
          <cell r="B561" t="str">
            <v>C0904</v>
          </cell>
          <cell r="C561" t="str">
            <v>CORPO DE BUEIRO TRIPLO CAPEADO  (1.50 X 1.00m)</v>
          </cell>
          <cell r="D561" t="str">
            <v>M</v>
          </cell>
          <cell r="E561">
            <v>2823.54</v>
          </cell>
        </row>
        <row r="562">
          <cell r="B562" t="str">
            <v>C0907</v>
          </cell>
          <cell r="C562" t="str">
            <v>CORPO DE BUEIRO TRIPLO CAPEADO  (2.00 X 1.50m)</v>
          </cell>
          <cell r="D562" t="str">
            <v>M</v>
          </cell>
          <cell r="E562">
            <v>4206.99</v>
          </cell>
        </row>
        <row r="563">
          <cell r="B563" t="str">
            <v>C0906</v>
          </cell>
          <cell r="C563" t="str">
            <v>CORPO DE BUEIRO TRIPLO CAPEADO  (2.00 X 1.00m)</v>
          </cell>
          <cell r="D563" t="str">
            <v>M</v>
          </cell>
          <cell r="E563">
            <v>3622.11</v>
          </cell>
        </row>
        <row r="564">
          <cell r="B564" t="str">
            <v>C0908</v>
          </cell>
          <cell r="C564" t="str">
            <v>CORPO DE BUEIRO TRIPLO CAPEADO  (2.00 X 2.00m)</v>
          </cell>
          <cell r="D564" t="str">
            <v>M</v>
          </cell>
          <cell r="E564">
            <v>4791.87</v>
          </cell>
        </row>
        <row r="565">
          <cell r="B565" t="str">
            <v>C0909</v>
          </cell>
          <cell r="C565" t="str">
            <v>CORPO DE BUEIRO TRIPLO CAPEADO  (2.50 X 1.00m)</v>
          </cell>
          <cell r="D565" t="str">
            <v>M</v>
          </cell>
          <cell r="E565">
            <v>4226.95</v>
          </cell>
        </row>
        <row r="566">
          <cell r="B566" t="str">
            <v>C0910</v>
          </cell>
          <cell r="C566" t="str">
            <v>CORPO DE BUEIRO TRIPLO CAPEADO  (2.50 X 1.50m)</v>
          </cell>
          <cell r="D566" t="str">
            <v>M</v>
          </cell>
          <cell r="E566">
            <v>4844.8100000000004</v>
          </cell>
        </row>
        <row r="567">
          <cell r="B567" t="str">
            <v>C0911</v>
          </cell>
          <cell r="C567" t="str">
            <v>CORPO DE BUEIRO TRIPLO CAPEADO  (2.50 X 2.00m)</v>
          </cell>
          <cell r="D567" t="str">
            <v>M</v>
          </cell>
          <cell r="E567">
            <v>5733.82</v>
          </cell>
        </row>
        <row r="568">
          <cell r="B568" t="str">
            <v>C0912</v>
          </cell>
          <cell r="C568" t="str">
            <v>CORPO DE BUEIRO TRIPLO CAPEADO  (2.50 X 2.50m)</v>
          </cell>
          <cell r="D568" t="str">
            <v>M</v>
          </cell>
          <cell r="E568">
            <v>6400.23</v>
          </cell>
        </row>
        <row r="569">
          <cell r="B569" t="str">
            <v>C0913</v>
          </cell>
          <cell r="C569" t="str">
            <v>CORPO DE BUEIRO TRIPLO CAPEADO  (3.00 X 1.00m)</v>
          </cell>
          <cell r="D569" t="str">
            <v>M</v>
          </cell>
          <cell r="E569">
            <v>4918.62</v>
          </cell>
        </row>
        <row r="570">
          <cell r="B570" t="str">
            <v>C0914</v>
          </cell>
          <cell r="C570" t="str">
            <v>CORPO DE BUEIRO TRIPLO CAPEADO  (3.00 X 1.50m)</v>
          </cell>
          <cell r="D570" t="str">
            <v>M</v>
          </cell>
          <cell r="E570">
            <v>5904.46</v>
          </cell>
        </row>
        <row r="571">
          <cell r="B571" t="str">
            <v>C0915</v>
          </cell>
          <cell r="C571" t="str">
            <v>CORPO DE BUEIRO TRIPLO CAPEADO  (3.00 X 2.00m)</v>
          </cell>
          <cell r="D571" t="str">
            <v>M</v>
          </cell>
          <cell r="E571">
            <v>6628.12</v>
          </cell>
        </row>
        <row r="572">
          <cell r="B572" t="str">
            <v>C0916</v>
          </cell>
          <cell r="C572" t="str">
            <v>CORPO DE BUEIRO TRIPLO CAPEADO  (3.00 X 2.50m)</v>
          </cell>
          <cell r="D572" t="str">
            <v>M</v>
          </cell>
          <cell r="E572">
            <v>7351.78</v>
          </cell>
        </row>
        <row r="573">
          <cell r="B573" t="str">
            <v>C0917</v>
          </cell>
          <cell r="C573" t="str">
            <v>CORPO DE BUEIRO TRIPLO CAPEADO  (3.00 X 3.00m)</v>
          </cell>
          <cell r="D573" t="str">
            <v>M</v>
          </cell>
          <cell r="E573">
            <v>8075.45</v>
          </cell>
        </row>
        <row r="574">
          <cell r="B574" t="str">
            <v>C4687</v>
          </cell>
          <cell r="C574" t="str">
            <v>CORPO DE BUEIRO SIMPLES - TUBO CORRUGADO DE DUPLA PAREDE PEAD D=120,0cm</v>
          </cell>
          <cell r="D574" t="str">
            <v>M</v>
          </cell>
          <cell r="E574">
            <v>911.41</v>
          </cell>
        </row>
        <row r="575">
          <cell r="B575" t="str">
            <v>C0916</v>
          </cell>
          <cell r="C575" t="str">
            <v>CORPO DE BUEIRO TRIPLO CAPEADO  (3.00 X 2.50m)</v>
          </cell>
          <cell r="D575">
            <v>0</v>
          </cell>
          <cell r="E575">
            <v>0</v>
          </cell>
        </row>
        <row r="576">
          <cell r="B576" t="str">
            <v>C4688</v>
          </cell>
          <cell r="C576" t="str">
            <v>CORPO DE BUEIRO DUPLO - TUBO CORRUGADO DE DUPLA PAREDE PEAD D=120,0cm</v>
          </cell>
          <cell r="D576" t="str">
            <v>M</v>
          </cell>
          <cell r="E576">
            <v>1768.75</v>
          </cell>
        </row>
        <row r="577">
          <cell r="B577" t="str">
            <v>C4689</v>
          </cell>
          <cell r="C577" t="str">
            <v>CORPO DE BUEIRO TRIPLO - TUBO CORRUGADO DE DUPLA PAREDE PEAD D=120,0cm</v>
          </cell>
          <cell r="D577" t="str">
            <v>M</v>
          </cell>
          <cell r="E577">
            <v>2624.83</v>
          </cell>
        </row>
        <row r="578">
          <cell r="B578" t="str">
            <v>C3630</v>
          </cell>
          <cell r="C578" t="str">
            <v>GALERIA EM PVC HELICOIDAL TIPO RIB LOC D=0,40m</v>
          </cell>
          <cell r="D578" t="str">
            <v>M</v>
          </cell>
          <cell r="E578">
            <v>150.24</v>
          </cell>
        </row>
        <row r="579">
          <cell r="B579" t="str">
            <v>C3632</v>
          </cell>
          <cell r="C579" t="str">
            <v>GALERIA EM PVC HELICOIDAL TIPO RIB LOC D=0,60m</v>
          </cell>
          <cell r="D579" t="str">
            <v>M</v>
          </cell>
          <cell r="E579">
            <v>270.14999999999998</v>
          </cell>
        </row>
        <row r="580">
          <cell r="B580" t="str">
            <v>C3633</v>
          </cell>
          <cell r="C580" t="str">
            <v>GALERIA EM PVC HELICOIDAL TIPO RIB LOC D=0,70m</v>
          </cell>
          <cell r="D580" t="str">
            <v>M</v>
          </cell>
          <cell r="E580">
            <v>377.88</v>
          </cell>
        </row>
        <row r="581">
          <cell r="B581" t="str">
            <v>C3631</v>
          </cell>
          <cell r="C581" t="str">
            <v>GALERIA EM PVC HELICOIDAL TIPO RIB LOC D=0,50m</v>
          </cell>
          <cell r="D581" t="str">
            <v>M</v>
          </cell>
          <cell r="E581">
            <v>189.05</v>
          </cell>
        </row>
        <row r="582">
          <cell r="B582" t="str">
            <v>C3634</v>
          </cell>
          <cell r="C582" t="str">
            <v>GALERIA EM PVC HELICOIDAL TIPO RIB LOC D=0,80m</v>
          </cell>
          <cell r="D582" t="str">
            <v>M</v>
          </cell>
          <cell r="E582">
            <v>429.98</v>
          </cell>
        </row>
        <row r="583">
          <cell r="B583" t="str">
            <v>C3635</v>
          </cell>
          <cell r="C583" t="str">
            <v>GALERIA EM PVC HELICOIDAL TIPO RIB LOC D=0,90m</v>
          </cell>
          <cell r="D583" t="str">
            <v>M</v>
          </cell>
          <cell r="E583">
            <v>488.23</v>
          </cell>
        </row>
        <row r="584">
          <cell r="B584" t="str">
            <v>C3636</v>
          </cell>
          <cell r="C584" t="str">
            <v>GALERIA EM PVC HELICOIDAL TIPO RIB LOC D=1,00m</v>
          </cell>
          <cell r="D584" t="str">
            <v>M</v>
          </cell>
          <cell r="E584">
            <v>698.96</v>
          </cell>
        </row>
        <row r="585">
          <cell r="B585" t="str">
            <v>C3637</v>
          </cell>
          <cell r="C585" t="str">
            <v>GALERIA EM PVC HELICOIDAL TIPO RIB LOC D=1,20m</v>
          </cell>
          <cell r="D585" t="str">
            <v>M</v>
          </cell>
          <cell r="E585">
            <v>848.29</v>
          </cell>
        </row>
        <row r="586">
          <cell r="B586" t="str">
            <v>C4680</v>
          </cell>
          <cell r="C586" t="str">
            <v>GALERIA EM TUBO CORRUGADO DE DUPLA PAREDE PEAD D=37,5cm</v>
          </cell>
          <cell r="D586" t="str">
            <v>M</v>
          </cell>
          <cell r="E586">
            <v>105.67</v>
          </cell>
        </row>
        <row r="587">
          <cell r="B587" t="str">
            <v>C4681</v>
          </cell>
          <cell r="C587" t="str">
            <v>GALERIA EM TUBO CORRUGADO DE DUPLA PAREDE PEAD D=45,0cm</v>
          </cell>
          <cell r="D587" t="str">
            <v>M</v>
          </cell>
          <cell r="E587">
            <v>145.25</v>
          </cell>
        </row>
        <row r="588">
          <cell r="B588" t="str">
            <v>C4682</v>
          </cell>
          <cell r="C588" t="str">
            <v>GALERIA EM TUBO CORRUGADO DE DUPLA PAREDE PEAD D=60,0cm</v>
          </cell>
          <cell r="D588" t="str">
            <v>M</v>
          </cell>
          <cell r="E588">
            <v>244.99</v>
          </cell>
        </row>
        <row r="589">
          <cell r="B589" t="str">
            <v>C4683</v>
          </cell>
          <cell r="C589" t="str">
            <v>GALERIA EM TUBO CORRUGADO DE DUPLA PAREDE PEAD D=75,0cm</v>
          </cell>
          <cell r="D589" t="str">
            <v>M</v>
          </cell>
          <cell r="E589">
            <v>341.24</v>
          </cell>
        </row>
        <row r="590">
          <cell r="B590" t="str">
            <v>C4684</v>
          </cell>
          <cell r="C590" t="str">
            <v>GALERIA EM TUBO CORRUGADO DE DUPLA PAREDE PEAD D=90,0cm</v>
          </cell>
          <cell r="D590" t="str">
            <v>M</v>
          </cell>
          <cell r="E590">
            <v>437.84</v>
          </cell>
        </row>
        <row r="591">
          <cell r="B591" t="str">
            <v>C4685</v>
          </cell>
          <cell r="C591" t="str">
            <v>GALERIA EM TUBO CORRUGADO DE DUPLA PAREDE PEAD D=105,0cm</v>
          </cell>
          <cell r="D591" t="str">
            <v>M</v>
          </cell>
          <cell r="E591">
            <v>535.33000000000004</v>
          </cell>
        </row>
        <row r="592">
          <cell r="B592" t="str">
            <v>C4686</v>
          </cell>
          <cell r="C592" t="str">
            <v>GALERIA EM TUBO CORRUGADO DE DUPLA PAREDE PEAD D=120,0cm</v>
          </cell>
          <cell r="D592" t="str">
            <v>M</v>
          </cell>
          <cell r="E592">
            <v>679.2</v>
          </cell>
        </row>
        <row r="593">
          <cell r="B593" t="str">
            <v>DRENAGEM PROFUNDA</v>
          </cell>
          <cell r="C593" t="str">
            <v>GALERIA EM TUBO CORRUGADO DE DUPLA PAREDE PEAD D=90,0cm</v>
          </cell>
          <cell r="D593">
            <v>0</v>
          </cell>
          <cell r="E593">
            <v>971.29</v>
          </cell>
        </row>
        <row r="594">
          <cell r="B594" t="str">
            <v>C3401</v>
          </cell>
          <cell r="C594" t="str">
            <v>COLOCAÇÃO DE MATERIAL PARA O LEITO FILTRANTE</v>
          </cell>
          <cell r="D594" t="str">
            <v>M3</v>
          </cell>
          <cell r="E594">
            <v>56.48</v>
          </cell>
        </row>
        <row r="595">
          <cell r="B595" t="str">
            <v>C2728</v>
          </cell>
          <cell r="C595" t="str">
            <v>DRENAGEM COM TUBO CERÂMICO PERFURADO, D= 10cm</v>
          </cell>
          <cell r="D595" t="str">
            <v>M</v>
          </cell>
          <cell r="E595">
            <v>14.13</v>
          </cell>
        </row>
        <row r="596">
          <cell r="B596" t="str">
            <v>C2729</v>
          </cell>
          <cell r="C596" t="str">
            <v>DRENAGEM COM TUBO CERÂMICO PERFURADO, D= 15cm</v>
          </cell>
          <cell r="D596" t="str">
            <v>M</v>
          </cell>
          <cell r="E596">
            <v>19.23</v>
          </cell>
        </row>
        <row r="597">
          <cell r="B597" t="str">
            <v>C2730</v>
          </cell>
          <cell r="C597" t="str">
            <v>DRENAGEM COM TUBO CERÂMICO PERFURADO, D= 20cm</v>
          </cell>
          <cell r="D597" t="str">
            <v>M</v>
          </cell>
          <cell r="E597">
            <v>30.37</v>
          </cell>
        </row>
        <row r="598">
          <cell r="B598" t="str">
            <v>C2731</v>
          </cell>
          <cell r="C598" t="str">
            <v>DRENAGEM COM TUBO DE CONCRETO POROSO, D= 15cm</v>
          </cell>
          <cell r="D598" t="str">
            <v>M</v>
          </cell>
          <cell r="E598">
            <v>24.79</v>
          </cell>
        </row>
        <row r="599">
          <cell r="B599" t="str">
            <v>C2732</v>
          </cell>
          <cell r="C599" t="str">
            <v>DRENAGEM COM TUBO DE CONCRETO POROSO, D= 20cm</v>
          </cell>
          <cell r="D599" t="str">
            <v>M</v>
          </cell>
          <cell r="E599">
            <v>36.65</v>
          </cell>
        </row>
        <row r="600">
          <cell r="B600" t="str">
            <v>C2733</v>
          </cell>
          <cell r="C600" t="str">
            <v>DRENAGEM COM TUBO DE CONCRETO POROSO, D= 30cm</v>
          </cell>
          <cell r="D600" t="str">
            <v>M</v>
          </cell>
          <cell r="E600">
            <v>48.27</v>
          </cell>
        </row>
        <row r="601">
          <cell r="B601" t="str">
            <v>C3071</v>
          </cell>
          <cell r="C601" t="str">
            <v>DRENO PROFUNDO C/TUBO POROSO D=20cm/AREIA</v>
          </cell>
          <cell r="D601" t="str">
            <v>M</v>
          </cell>
          <cell r="E601">
            <v>42.1</v>
          </cell>
        </row>
        <row r="602">
          <cell r="B602" t="str">
            <v>C3070</v>
          </cell>
          <cell r="C602" t="str">
            <v>DRENO PROFUNDO C/TUBO POROSO D=20cm/AREIA:BRITA</v>
          </cell>
          <cell r="D602" t="str">
            <v>M</v>
          </cell>
          <cell r="E602">
            <v>54.12</v>
          </cell>
        </row>
        <row r="603">
          <cell r="B603" t="str">
            <v>C3072</v>
          </cell>
          <cell r="C603" t="str">
            <v>DRENO PROFUNDO C/TUBO POROSO D=20cm/BRITA</v>
          </cell>
          <cell r="D603" t="str">
            <v>M</v>
          </cell>
          <cell r="E603">
            <v>75.09</v>
          </cell>
        </row>
        <row r="604">
          <cell r="B604" t="str">
            <v>C3073</v>
          </cell>
          <cell r="C604" t="str">
            <v>DRENO PROFUNDO COM ENCHIMENTO DE AREIA</v>
          </cell>
          <cell r="D604" t="str">
            <v>M</v>
          </cell>
          <cell r="E604">
            <v>8.4</v>
          </cell>
        </row>
        <row r="605">
          <cell r="B605" t="str">
            <v>C3074</v>
          </cell>
          <cell r="C605" t="str">
            <v>DRENO PROFUNDO COM ENCHIMENTO DE BRITA</v>
          </cell>
          <cell r="D605" t="str">
            <v>M</v>
          </cell>
          <cell r="E605">
            <v>44.87</v>
          </cell>
        </row>
        <row r="606">
          <cell r="B606" t="str">
            <v>C3085</v>
          </cell>
          <cell r="C606" t="str">
            <v>EXTREMIDADE PARA DRENO PROFUNDO</v>
          </cell>
          <cell r="D606" t="str">
            <v>UN</v>
          </cell>
          <cell r="E606">
            <v>406.15</v>
          </cell>
        </row>
        <row r="607">
          <cell r="B607" t="str">
            <v>C2590</v>
          </cell>
          <cell r="C607" t="str">
            <v>TUBO DE PVC CORRUGADO PERFURADO D= 10cm</v>
          </cell>
          <cell r="D607" t="str">
            <v>M</v>
          </cell>
          <cell r="E607">
            <v>26.38</v>
          </cell>
        </row>
        <row r="608">
          <cell r="B608" t="str">
            <v>C2591</v>
          </cell>
          <cell r="C608" t="str">
            <v>TUBO DE PVC CORRUGADO PERFURADO D= 15cm</v>
          </cell>
          <cell r="D608" t="str">
            <v>M</v>
          </cell>
          <cell r="E608">
            <v>40.28</v>
          </cell>
        </row>
        <row r="609">
          <cell r="B609" t="str">
            <v>C2592</v>
          </cell>
          <cell r="C609" t="str">
            <v>TUBO DE PVC CORRUGADO PERFURADO D= 20cm</v>
          </cell>
          <cell r="D609" t="str">
            <v>M</v>
          </cell>
          <cell r="E609">
            <v>43.98</v>
          </cell>
        </row>
        <row r="610">
          <cell r="B610" t="str">
            <v>DRENAGEM SUB-SUPERFICIAL</v>
          </cell>
          <cell r="C610" t="str">
            <v>TUBO DE PVC CORRUGADO PERFURADO D= 10cm</v>
          </cell>
          <cell r="D610">
            <v>0</v>
          </cell>
          <cell r="E610">
            <v>474.48</v>
          </cell>
        </row>
        <row r="611">
          <cell r="B611" t="str">
            <v>C4661</v>
          </cell>
          <cell r="C611" t="str">
            <v>BARBACÃ C/ TUBO PVC ESGOTO 50 mm, INCLUSIVE GEOTÊXTIL NÃO-TECIDO 100% POLIÉSTER COM RESISTÊNCIA A TRAÇÃO LONGITUDINAL MÍNIMA DE 8 kN/m (BIDIM RT-08 OU SIMILAR) E BRITA</v>
          </cell>
          <cell r="D611" t="str">
            <v>UN</v>
          </cell>
          <cell r="E611">
            <v>4.03</v>
          </cell>
        </row>
        <row r="612">
          <cell r="B612" t="str">
            <v>C2592</v>
          </cell>
          <cell r="C612" t="str">
            <v>TUBO DE PVC CORRUGADO PERFURADO D= 20cm</v>
          </cell>
          <cell r="D612">
            <v>0</v>
          </cell>
          <cell r="E612">
            <v>0</v>
          </cell>
        </row>
        <row r="613">
          <cell r="B613" t="str">
            <v>C4662</v>
          </cell>
          <cell r="C613" t="str">
            <v>BARBACÃ C/ TUBO PVC ESGOTO 75 mm, INCLUSIVE GEOTÊXTIL NÃO-TECIDO 100% POLIÉSTER COM RESISTÊNCIA A TRAÇÃO LONGITUDINAL MÍNIMA DE 8 kN/m (BIDIM RT-08 OU SIMILAR) E BRITA</v>
          </cell>
          <cell r="D613" t="str">
            <v>UN</v>
          </cell>
          <cell r="E613">
            <v>5.25</v>
          </cell>
        </row>
        <row r="614">
          <cell r="B614" t="str">
            <v>C4661</v>
          </cell>
          <cell r="C614" t="str">
            <v>BARBACÃ C/ TUBO PVC ESGOTO 50 mm, INCLUSIVE GEOTÊXTIL NÃO-TECIDO 100% POLIÉSTER COM RESISTÊNCIA A TRAÇÃO LONGITUDINAL MÍNIMA DE 8 kN/m (BIDIM RT-08 OU SIMILAR) E BRITA</v>
          </cell>
          <cell r="D614">
            <v>0</v>
          </cell>
          <cell r="E614">
            <v>0</v>
          </cell>
        </row>
        <row r="615">
          <cell r="B615" t="str">
            <v>C4663</v>
          </cell>
          <cell r="C615" t="str">
            <v>BARBACÃ C/ TUBO PVC ESGOTO 100 mm, INCLUSIVE GEOTÊXTIL NÃO-TECIDO 100% POLIÉSTER COM RESISTÊNCIA A TRAÇÃO LONGITUDINAL MÍNIMA DE 8 kN/m (BIDIM RT-08 OU SIMILAR) E BRITA</v>
          </cell>
          <cell r="D615" t="str">
            <v>UN</v>
          </cell>
          <cell r="E615">
            <v>6.11</v>
          </cell>
        </row>
        <row r="616">
          <cell r="B616" t="str">
            <v>C4662</v>
          </cell>
          <cell r="C616" t="str">
            <v>BARBACÃ C/ TUBO PVC ESGOTO 75 mm, INCLUSIVE GEOTÊXTIL NÃO-TECIDO 100% POLIÉSTER COM RESISTÊNCIA A TRAÇÃO LONGITUDINAL MÍNIMA DE 8 kN/m (BIDIM RT-08 OU SIMILAR) E BRITA</v>
          </cell>
          <cell r="D616">
            <v>0</v>
          </cell>
          <cell r="E616">
            <v>0</v>
          </cell>
        </row>
        <row r="617">
          <cell r="B617" t="str">
            <v>C3141</v>
          </cell>
          <cell r="C617" t="str">
            <v>COLCHÃO DRENANTE DE AREIA ( S/TRANSP)</v>
          </cell>
          <cell r="D617" t="str">
            <v>M3</v>
          </cell>
          <cell r="E617">
            <v>11.61</v>
          </cell>
        </row>
        <row r="618">
          <cell r="B618" t="str">
            <v>C3142</v>
          </cell>
          <cell r="C618" t="str">
            <v>COLCHÃO DRENANTE DE BRITA ( S/TRANSP)</v>
          </cell>
          <cell r="D618" t="str">
            <v>M3</v>
          </cell>
          <cell r="E618">
            <v>71.790000000000006</v>
          </cell>
        </row>
        <row r="619">
          <cell r="B619" t="str">
            <v>C3076</v>
          </cell>
          <cell r="C619" t="str">
            <v>DRENO SUB-SUPERFICIAL C/ENCHIMENTO DE BRITA</v>
          </cell>
          <cell r="D619" t="str">
            <v>M</v>
          </cell>
          <cell r="E619">
            <v>14.84</v>
          </cell>
        </row>
        <row r="620">
          <cell r="B620" t="str">
            <v>C4660</v>
          </cell>
          <cell r="C620" t="str">
            <v>DRENO SUB-SUPERFICIAL C/ GEOTÊXTIL NÃO TECIDO 100% POLIÉSTER COM RESISTÊNCIA A TRAÇÃO LONGITUDINAL MÍNIMA DE 9 kN/m (BIDIM RT-09 OU SIMILAR) INCLUSIVE ENCHIMENTO DE BRITA</v>
          </cell>
          <cell r="D620" t="str">
            <v>M</v>
          </cell>
          <cell r="E620">
            <v>28.92</v>
          </cell>
        </row>
        <row r="621">
          <cell r="B621" t="str">
            <v>C3142</v>
          </cell>
          <cell r="C621" t="str">
            <v>COLCHÃO DRENANTE DE BRITA ( S/TRANSP)</v>
          </cell>
          <cell r="D621">
            <v>0</v>
          </cell>
          <cell r="E621">
            <v>0</v>
          </cell>
        </row>
        <row r="622">
          <cell r="B622" t="str">
            <v>C3086</v>
          </cell>
          <cell r="C622" t="str">
            <v>EXTREMIDADE PARA DRENO SUB-SUPERFICIAL</v>
          </cell>
          <cell r="D622" t="str">
            <v>UN</v>
          </cell>
          <cell r="E622">
            <v>148.35</v>
          </cell>
        </row>
        <row r="623">
          <cell r="B623" t="str">
            <v>C4659</v>
          </cell>
          <cell r="C623" t="str">
            <v>GEOTEXTIL NÃO TECIDO 100% POLIÉSTER COM RESISTÊNCIA AO PUNCIONAMENTO CBR MÍNIMA DE 2 kN</v>
          </cell>
          <cell r="D623" t="str">
            <v>M2</v>
          </cell>
          <cell r="E623">
            <v>7.74</v>
          </cell>
        </row>
        <row r="624">
          <cell r="B624">
            <v>0</v>
          </cell>
          <cell r="C624">
            <v>0</v>
          </cell>
          <cell r="D624">
            <v>0</v>
          </cell>
          <cell r="E624">
            <v>0</v>
          </cell>
        </row>
        <row r="625">
          <cell r="B625" t="str">
            <v>C4650</v>
          </cell>
          <cell r="C625" t="str">
            <v>GEOTÊXTIL NÃO-TECIDO 100% POLIÉSTER COM RESISTÊNCIA AO PUNCIONAMENTO CBR MÍNIMA DE 5,5 kN (BIDIM RT-31 OU SIMILAR) PARA ÁREAS SUBMERSAS</v>
          </cell>
          <cell r="D625" t="str">
            <v>M2</v>
          </cell>
          <cell r="E625">
            <v>31.5</v>
          </cell>
        </row>
        <row r="626">
          <cell r="B626" t="str">
            <v>C4659</v>
          </cell>
          <cell r="C626" t="str">
            <v>GEOTEXTIL NÃO TECIDO 100% POLIÉSTER COM RESISTÊNCIA AO PUNCIONAMENTO CBR MÍNIMA DE 2 kN</v>
          </cell>
          <cell r="D626">
            <v>0</v>
          </cell>
          <cell r="E626">
            <v>0</v>
          </cell>
        </row>
        <row r="627">
          <cell r="B627" t="str">
            <v>C4651</v>
          </cell>
          <cell r="C627" t="str">
            <v>GEOTÊXTIL NÃO-TECIDO 100% POLIÉSTER COM RESISTÊNCIA A TRAÇÃO LONGITUDINAL MÍNIMA DE 7 kN/m (BIDIM RT-07 OU SIMILAR)</v>
          </cell>
          <cell r="D627" t="str">
            <v>M2</v>
          </cell>
          <cell r="E627">
            <v>6.45</v>
          </cell>
        </row>
        <row r="628">
          <cell r="B628" t="str">
            <v>C4650</v>
          </cell>
          <cell r="C628" t="str">
            <v>GEOTÊXTIL NÃO-TECIDO 100% POLIÉSTER COM RESISTÊNCIA AO PUNCIONAMENTO CBR MÍNIMA DE 5,5 kN (BIDIM RT-31 OU SIMILAR) PARA ÁREAS SUBMERSAS</v>
          </cell>
          <cell r="D628">
            <v>0</v>
          </cell>
          <cell r="E628">
            <v>0</v>
          </cell>
        </row>
        <row r="629">
          <cell r="B629" t="str">
            <v>C4652</v>
          </cell>
          <cell r="C629" t="str">
            <v>GEOTÊXTIL NÃO-TECIDO 100% POLIÉSTER COM RESISTÊNCIA A TRAÇÃO LONGITUDINAL MÍNIMA DE 8 kN/m (BIDIM RT-08 OU SIMILAR)</v>
          </cell>
          <cell r="D629" t="str">
            <v>M2</v>
          </cell>
          <cell r="E629">
            <v>7.18</v>
          </cell>
        </row>
        <row r="630">
          <cell r="B630" t="str">
            <v>C4651</v>
          </cell>
          <cell r="C630" t="str">
            <v>GEOTÊXTIL NÃO-TECIDO 100% POLIÉSTER COM RESISTÊNCIA A TRAÇÃO LONGITUDINAL MÍNIMA DE 7 kN/m (BIDIM RT-07 OU SIMILAR)</v>
          </cell>
          <cell r="D630">
            <v>0</v>
          </cell>
          <cell r="E630">
            <v>0</v>
          </cell>
        </row>
        <row r="631">
          <cell r="B631" t="str">
            <v>C4653</v>
          </cell>
          <cell r="C631" t="str">
            <v>GEOTÊXTIL NÃO-TECIDO 100% POLIÉSTER COM RESISTÊNCIA A TRAÇÃO LONGITUDINAL MÍNIMA DE 9 kN/m (BIDIM RT-09 OU SIMILAR)</v>
          </cell>
          <cell r="D631" t="str">
            <v>M2</v>
          </cell>
          <cell r="E631">
            <v>8.1</v>
          </cell>
        </row>
        <row r="632">
          <cell r="B632" t="str">
            <v>C4652</v>
          </cell>
          <cell r="C632" t="str">
            <v>GEOTÊXTIL NÃO-TECIDO 100% POLIÉSTER COM RESISTÊNCIA A TRAÇÃO LONGITUDINAL MÍNIMA DE 8 kN/m (BIDIM RT-08 OU SIMILAR)</v>
          </cell>
          <cell r="D632">
            <v>0</v>
          </cell>
          <cell r="E632">
            <v>0</v>
          </cell>
        </row>
        <row r="633">
          <cell r="B633" t="str">
            <v>C4586</v>
          </cell>
          <cell r="C633" t="str">
            <v>GEOTÊXTIL NÃO-TECIDO 100% POLIÉSTER COM RESISTÊNCIA A TRAÇÃO LONGITUDINAL MÍNIMA DE 10 kN/m (BIDIM RT-10 OU SIMILAR)</v>
          </cell>
          <cell r="D633" t="str">
            <v>M2</v>
          </cell>
          <cell r="E633">
            <v>9.0500000000000007</v>
          </cell>
        </row>
        <row r="634">
          <cell r="B634" t="str">
            <v>C4653</v>
          </cell>
          <cell r="C634" t="str">
            <v>GEOTÊXTIL NÃO-TECIDO 100% POLIÉSTER COM RESISTÊNCIA A TRAÇÃO LONGITUDINAL MÍNIMA DE 9 kN/m (BIDIM RT-09 OU SIMILAR)</v>
          </cell>
          <cell r="D634">
            <v>0</v>
          </cell>
          <cell r="E634">
            <v>0</v>
          </cell>
        </row>
        <row r="635">
          <cell r="B635" t="str">
            <v>C4654</v>
          </cell>
          <cell r="C635" t="str">
            <v>GEOTÊXTIL NÃO-TECIDO 100% POLIÉSTER COM RESISTÊNCIA A TRAÇÃO LONGITUDINAL MÍNIMA DE 14 kN/m (BIDIM RT-14 OU SIMILAR)</v>
          </cell>
          <cell r="D635" t="str">
            <v>M2</v>
          </cell>
          <cell r="E635">
            <v>12.26</v>
          </cell>
        </row>
        <row r="636">
          <cell r="B636" t="str">
            <v>C4586</v>
          </cell>
          <cell r="C636" t="str">
            <v>GEOTÊXTIL NÃO-TECIDO 100% POLIÉSTER COM RESISTÊNCIA A TRAÇÃO LONGITUDINAL MÍNIMA DE 10 kN/m (BIDIM RT-10 OU SIMILAR)</v>
          </cell>
          <cell r="D636">
            <v>0</v>
          </cell>
          <cell r="E636">
            <v>0</v>
          </cell>
        </row>
        <row r="637">
          <cell r="B637" t="str">
            <v>C4655</v>
          </cell>
          <cell r="C637" t="str">
            <v>GEOTÊXTIL NÃO-TECIDO 100% POLIÉSTER COM RESISTÊNCIA A TRAÇÃO LONGITUDINAL MÍNIMA DE 16 kN/m (BIDIM RT-16 OU SIMILAR)</v>
          </cell>
          <cell r="D637" t="str">
            <v>M2</v>
          </cell>
          <cell r="E637">
            <v>14.1</v>
          </cell>
        </row>
        <row r="638">
          <cell r="B638" t="str">
            <v>C4654</v>
          </cell>
          <cell r="C638" t="str">
            <v>GEOTÊXTIL NÃO-TECIDO 100% POLIÉSTER COM RESISTÊNCIA A TRAÇÃO LONGITUDINAL MÍNIMA DE 14 kN/m (BIDIM RT-14 OU SIMILAR)</v>
          </cell>
          <cell r="D638">
            <v>0</v>
          </cell>
          <cell r="E638">
            <v>0</v>
          </cell>
        </row>
        <row r="639">
          <cell r="B639" t="str">
            <v>C4656</v>
          </cell>
          <cell r="C639" t="str">
            <v>GEOTÊXTIL NÃO-TECIDO 100% POLIÉSTER COM RESISTÊNCIA A TRAÇÃO LONGITUDINAL MÍNIMA DE 21 kN/m (BIDIM RT-21 OU SIMILAR)</v>
          </cell>
          <cell r="D639" t="str">
            <v>M2</v>
          </cell>
          <cell r="E639">
            <v>17.54</v>
          </cell>
        </row>
        <row r="640">
          <cell r="B640" t="str">
            <v>C4655</v>
          </cell>
          <cell r="C640" t="str">
            <v>GEOTÊXTIL NÃO-TECIDO 100% POLIÉSTER COM RESISTÊNCIA A TRAÇÃO LONGITUDINAL MÍNIMA DE 16 kN/m (BIDIM RT-16 OU SIMILAR)</v>
          </cell>
          <cell r="D640">
            <v>0</v>
          </cell>
          <cell r="E640">
            <v>0</v>
          </cell>
        </row>
        <row r="641">
          <cell r="B641" t="str">
            <v>C4657</v>
          </cell>
          <cell r="C641" t="str">
            <v>GEOTÊXTIL NÃO-TECIDO 100% POLIÉSTER COM RESISTÊNCIA A TRAÇÃO LONGITUDINAL MÍNIMA DE 26 kN/m (BIDIM RT-26 OU SIMILAR)</v>
          </cell>
          <cell r="D641" t="str">
            <v>M2</v>
          </cell>
          <cell r="E641">
            <v>22.24</v>
          </cell>
        </row>
        <row r="642">
          <cell r="B642" t="str">
            <v>C4656</v>
          </cell>
          <cell r="C642" t="str">
            <v>GEOTÊXTIL NÃO-TECIDO 100% POLIÉSTER COM RESISTÊNCIA A TRAÇÃO LONGITUDINAL MÍNIMA DE 21 kN/m (BIDIM RT-21 OU SIMILAR)</v>
          </cell>
          <cell r="D642">
            <v>0</v>
          </cell>
          <cell r="E642">
            <v>0</v>
          </cell>
        </row>
        <row r="643">
          <cell r="B643" t="str">
            <v>C4658</v>
          </cell>
          <cell r="C643" t="str">
            <v>GEOTÊXTIL NÃO-TECIDO 100% POLIÉSTER COM RESISTÊNCIA A TRAÇÃO LONGITUDINAL MÍNIMA DE 31 kN/m (BIDIM RT-31 OU SIMILAR)</v>
          </cell>
          <cell r="D643" t="str">
            <v>M2</v>
          </cell>
          <cell r="E643">
            <v>26.31</v>
          </cell>
        </row>
        <row r="644">
          <cell r="B644" t="str">
            <v>C4657</v>
          </cell>
          <cell r="C644" t="str">
            <v>GEOTÊXTIL NÃO-TECIDO 100% POLIÉSTER COM RESISTÊNCIA A TRAÇÃO LONGITUDINAL MÍNIMA DE 26 kN/m (BIDIM RT-26 OU SIMILAR)</v>
          </cell>
          <cell r="D644">
            <v>0</v>
          </cell>
          <cell r="E644">
            <v>0</v>
          </cell>
        </row>
        <row r="645">
          <cell r="B645" t="str">
            <v>C4752</v>
          </cell>
          <cell r="C645" t="str">
            <v>MANTA GEOTEXTIL, TECIDA 100% POLIPROPILENO, RESISTÊNCIA A TRAÇÃO DE 55KN/M E DEFORMAÇÃO INFERIOR A 15% (FORNECIMENTO E ASSENTAMENTO)</v>
          </cell>
          <cell r="D645" t="str">
            <v>M2</v>
          </cell>
          <cell r="E645">
            <v>8.2799999999999994</v>
          </cell>
        </row>
        <row r="646">
          <cell r="B646" t="str">
            <v>C4658</v>
          </cell>
          <cell r="C646" t="str">
            <v>GEOTÊXTIL NÃO-TECIDO 100% POLIÉSTER COM RESISTÊNCIA A TRAÇÃO LONGITUDINAL MÍNIMA DE 31 kN/m (BIDIM RT-31 OU SIMILAR)</v>
          </cell>
          <cell r="D646">
            <v>0</v>
          </cell>
          <cell r="E646">
            <v>0</v>
          </cell>
        </row>
        <row r="647">
          <cell r="B647" t="str">
            <v>C4753</v>
          </cell>
          <cell r="C647" t="str">
            <v>PEÇA EM MADEIRA MUIRACATIARA (2,50X5,00CM) PARA FIXAÇÃO DA MANTA GEOTEXTIL</v>
          </cell>
          <cell r="D647" t="str">
            <v>M</v>
          </cell>
          <cell r="E647">
            <v>12.84</v>
          </cell>
        </row>
        <row r="648">
          <cell r="B648" t="str">
            <v>C4752</v>
          </cell>
          <cell r="C648" t="str">
            <v>MANTA GEOTEXTIL, TECIDA 100% POLIPROPILENO, RESISTÊNCIA A TRAÇÃO DE 55KN/M E DEFORMAÇÃO INFERIOR A 15% (FORNECIMENTO E ASSENTAMENTO)</v>
          </cell>
          <cell r="D648">
            <v>0</v>
          </cell>
          <cell r="E648">
            <v>0</v>
          </cell>
        </row>
        <row r="649">
          <cell r="B649" t="str">
            <v>DRENAGEM SUPERFICIAL</v>
          </cell>
          <cell r="C649">
            <v>0</v>
          </cell>
          <cell r="D649">
            <v>0</v>
          </cell>
          <cell r="E649">
            <v>16296.09</v>
          </cell>
        </row>
        <row r="650">
          <cell r="B650" t="str">
            <v>C0365</v>
          </cell>
          <cell r="C650" t="str">
            <v xml:space="preserve">BANQUETA/ MEIO FIO DE CONCRETO MOLDADO NO LOCAL </v>
          </cell>
          <cell r="D650" t="str">
            <v>M</v>
          </cell>
          <cell r="E650">
            <v>17.41</v>
          </cell>
        </row>
        <row r="651">
          <cell r="B651" t="str">
            <v>C0367</v>
          </cell>
          <cell r="C651" t="str">
            <v>BANQUETA/ MEIO FIO DE CONCRETO PRÉ-MOLDADO (1,00x0,25x0,15m)</v>
          </cell>
          <cell r="D651" t="str">
            <v>M</v>
          </cell>
          <cell r="E651">
            <v>26.93</v>
          </cell>
        </row>
        <row r="652">
          <cell r="B652" t="str">
            <v>C0366</v>
          </cell>
          <cell r="C652" t="str">
            <v>BANQUETA/ MEIO FIO DE CONCRETO P/ VIAS URBANAS (1,00x0,35x0,15m)</v>
          </cell>
          <cell r="D652" t="str">
            <v>M</v>
          </cell>
          <cell r="E652">
            <v>34.57</v>
          </cell>
        </row>
        <row r="653">
          <cell r="B653" t="str">
            <v>C0368</v>
          </cell>
          <cell r="C653" t="str">
            <v>BANQUETA/ MEIO FIO DE TIJOLO MACIÇO</v>
          </cell>
          <cell r="D653" t="str">
            <v>M</v>
          </cell>
          <cell r="E653">
            <v>19.670000000000002</v>
          </cell>
        </row>
        <row r="654">
          <cell r="B654" t="str">
            <v>C3065</v>
          </cell>
          <cell r="C654" t="str">
            <v>DESCIDA D'ÁGUA DE CONCRETO ARMADO PADRÃO DERT</v>
          </cell>
          <cell r="D654" t="str">
            <v>M</v>
          </cell>
          <cell r="E654">
            <v>119.13</v>
          </cell>
        </row>
        <row r="655">
          <cell r="B655" t="str">
            <v>C3066</v>
          </cell>
          <cell r="C655" t="str">
            <v>DESCIDA D'ÁGUA DE CONCRETO ARMADO TIPO U</v>
          </cell>
          <cell r="D655" t="str">
            <v>M</v>
          </cell>
          <cell r="E655">
            <v>117.84</v>
          </cell>
        </row>
        <row r="656">
          <cell r="B656" t="str">
            <v>C3067</v>
          </cell>
          <cell r="C656" t="str">
            <v>DESCIDA D'AGUA EM CALHA PRÉ-MOLDADA DE CONCRETO D= 0,40m</v>
          </cell>
          <cell r="D656" t="str">
            <v>M</v>
          </cell>
          <cell r="E656">
            <v>51.8</v>
          </cell>
        </row>
        <row r="657">
          <cell r="B657" t="str">
            <v>C2727</v>
          </cell>
          <cell r="C657" t="str">
            <v>DRENAGEM COM CALHA PRÉ-MOLDADA DE CONCRETO D= 0,30m</v>
          </cell>
          <cell r="D657" t="str">
            <v>M</v>
          </cell>
          <cell r="E657">
            <v>45.82</v>
          </cell>
        </row>
        <row r="658">
          <cell r="B658" t="str">
            <v>C4583</v>
          </cell>
          <cell r="C658" t="str">
            <v>MEIO FIO CONJUGADO C/ SARJETA, EXTRUSADO COM CONCRETO FCK 20 MPa</v>
          </cell>
          <cell r="D658" t="str">
            <v>M</v>
          </cell>
          <cell r="E658">
            <v>44.21</v>
          </cell>
        </row>
        <row r="659">
          <cell r="B659" t="str">
            <v>C3097</v>
          </cell>
          <cell r="C659" t="str">
            <v>MEIO FIO DE PEDRA GRANÍTICA</v>
          </cell>
          <cell r="D659" t="str">
            <v>M</v>
          </cell>
          <cell r="E659">
            <v>14.44</v>
          </cell>
        </row>
        <row r="660">
          <cell r="B660" t="str">
            <v>C3449</v>
          </cell>
          <cell r="C660" t="str">
            <v>MEIO FIO PRÉ MOLDADO (0,07x0,30x1,00)m C/REJUNTAMENTO</v>
          </cell>
          <cell r="D660" t="str">
            <v>M</v>
          </cell>
          <cell r="E660">
            <v>17.37</v>
          </cell>
        </row>
        <row r="661">
          <cell r="B661" t="str">
            <v>C2018</v>
          </cell>
          <cell r="C661" t="str">
            <v>POÇO DE VISITA DE ALVENARIA P/ GALERIA DE ÁGUAS PLUVIAIS DIAM. = 1m  E PROFUNDIDADE= 2m</v>
          </cell>
          <cell r="D661" t="str">
            <v>UN</v>
          </cell>
          <cell r="E661">
            <v>3409.07</v>
          </cell>
        </row>
        <row r="662">
          <cell r="B662" t="str">
            <v>C3097</v>
          </cell>
          <cell r="C662" t="str">
            <v>MEIO FIO DE PEDRA GRANÍTICA</v>
          </cell>
          <cell r="D662">
            <v>0</v>
          </cell>
          <cell r="E662">
            <v>0</v>
          </cell>
        </row>
        <row r="663">
          <cell r="B663" t="str">
            <v>C2019</v>
          </cell>
          <cell r="C663" t="str">
            <v>POÇO DE VISITA DE ALVENARIA P/ GALERIA DE ÁGUAS PLUVIAIS DIAM. = 1m  E PROFUNDIDADE= 4m</v>
          </cell>
          <cell r="D663" t="str">
            <v>UN</v>
          </cell>
          <cell r="E663">
            <v>4904.24</v>
          </cell>
        </row>
        <row r="664">
          <cell r="B664" t="str">
            <v>C2018</v>
          </cell>
          <cell r="C664" t="str">
            <v>POÇO DE VISITA DE ALVENARIA P/ GALERIA DE ÁGUAS PLUVIAIS DIAM. = 1m  E PROFUNDIDADE= 2m</v>
          </cell>
          <cell r="D664">
            <v>0</v>
          </cell>
          <cell r="E664">
            <v>0</v>
          </cell>
        </row>
        <row r="665">
          <cell r="B665" t="str">
            <v>C2020</v>
          </cell>
          <cell r="C665" t="str">
            <v>POÇO DE VISITA DE ALVENARIA P/ GALERIA DE ÁGUAS PLUVIAIS DIAM.= 1m  E PROFUNDIDADE= 6m</v>
          </cell>
          <cell r="D665" t="str">
            <v>UN</v>
          </cell>
          <cell r="E665">
            <v>6458.05</v>
          </cell>
        </row>
        <row r="666">
          <cell r="B666" t="str">
            <v>C2019</v>
          </cell>
          <cell r="C666" t="str">
            <v>POÇO DE VISITA DE ALVENARIA P/ GALERIA DE ÁGUAS PLUVIAIS DIAM. = 1m  E PROFUNDIDADE= 4m</v>
          </cell>
          <cell r="D666">
            <v>0</v>
          </cell>
          <cell r="E666">
            <v>0</v>
          </cell>
        </row>
        <row r="667">
          <cell r="B667" t="str">
            <v>C3110</v>
          </cell>
          <cell r="C667" t="str">
            <v>SAIDA D'AGUA C/ DISSIPADOR DE ENERGIA</v>
          </cell>
          <cell r="D667" t="str">
            <v>UN</v>
          </cell>
          <cell r="E667">
            <v>169.78</v>
          </cell>
        </row>
        <row r="668">
          <cell r="B668" t="str">
            <v>C3322</v>
          </cell>
          <cell r="C668" t="str">
            <v>SARJETA CONJUGADA COM BANQUETA EM CONCRETO SIMPLES</v>
          </cell>
          <cell r="D668" t="str">
            <v>M</v>
          </cell>
          <cell r="E668">
            <v>59.08</v>
          </cell>
        </row>
        <row r="669">
          <cell r="B669" t="str">
            <v>C3111</v>
          </cell>
          <cell r="C669" t="str">
            <v>SARJETA DE CONCRETO SIMPLES "U" C/H=0,35m/E=0,08m</v>
          </cell>
          <cell r="D669" t="str">
            <v>M</v>
          </cell>
          <cell r="E669">
            <v>106.57</v>
          </cell>
        </row>
        <row r="670">
          <cell r="B670" t="str">
            <v>C3112</v>
          </cell>
          <cell r="C670" t="str">
            <v>SARJETA DE CONCRETO SIMPLES C/L=1,00m/E=0,08m</v>
          </cell>
          <cell r="D670" t="str">
            <v>M</v>
          </cell>
          <cell r="E670">
            <v>36.840000000000003</v>
          </cell>
        </row>
        <row r="671">
          <cell r="B671" t="str">
            <v>C3113</v>
          </cell>
          <cell r="C671" t="str">
            <v>SARJETA DE CONCRETO SIMPLES C/L=1,20m/E=0,08m</v>
          </cell>
          <cell r="D671" t="str">
            <v>M</v>
          </cell>
          <cell r="E671">
            <v>44.89</v>
          </cell>
        </row>
        <row r="672">
          <cell r="B672" t="str">
            <v>C2310</v>
          </cell>
          <cell r="C672" t="str">
            <v>TAMPÃO DE FERRO FUNDIDO P/ POÇO DE VISITA  DE DIAM-=1 M</v>
          </cell>
          <cell r="D672" t="str">
            <v>UN</v>
          </cell>
          <cell r="E672">
            <v>598.36</v>
          </cell>
        </row>
        <row r="673">
          <cell r="B673" t="str">
            <v>ARGAMASSAS</v>
          </cell>
          <cell r="C673" t="str">
            <v>SARJETA DE CONCRETO SIMPLES C/L=1,00m/E=0,08m</v>
          </cell>
          <cell r="D673">
            <v>0</v>
          </cell>
          <cell r="E673">
            <v>21877.56</v>
          </cell>
        </row>
        <row r="674">
          <cell r="B674" t="str">
            <v>PREPARAÇÃO DE MATERIAIS</v>
          </cell>
          <cell r="C674" t="str">
            <v>SARJETA DE CONCRETO SIMPLES C/L=1,20m/E=0,08m</v>
          </cell>
          <cell r="D674">
            <v>0</v>
          </cell>
          <cell r="E674">
            <v>448.14</v>
          </cell>
        </row>
        <row r="675">
          <cell r="B675" t="str">
            <v>C0115</v>
          </cell>
          <cell r="C675" t="str">
            <v>AREIA SECA MEIO PENEIRADA</v>
          </cell>
          <cell r="D675" t="str">
            <v>M3</v>
          </cell>
          <cell r="E675">
            <v>169.31</v>
          </cell>
        </row>
        <row r="676">
          <cell r="B676" t="str">
            <v>C0116</v>
          </cell>
          <cell r="C676" t="str">
            <v>AREIA SECA PENEIRADA</v>
          </cell>
          <cell r="D676" t="str">
            <v>M3</v>
          </cell>
          <cell r="E676">
            <v>278.83</v>
          </cell>
        </row>
        <row r="677">
          <cell r="B677" t="str">
            <v>ARGAMASSA  DE CAL</v>
          </cell>
          <cell r="C677">
            <v>0</v>
          </cell>
          <cell r="D677">
            <v>0</v>
          </cell>
          <cell r="E677">
            <v>0</v>
          </cell>
        </row>
        <row r="678">
          <cell r="B678" t="str">
            <v>ARGAMASSA DE CIMENTO</v>
          </cell>
          <cell r="C678" t="str">
            <v>AREIA SECA MEIO PENEIRADA</v>
          </cell>
          <cell r="D678">
            <v>0</v>
          </cell>
          <cell r="E678">
            <v>18101.240000000002</v>
          </cell>
        </row>
        <row r="679">
          <cell r="B679" t="str">
            <v>C0117</v>
          </cell>
          <cell r="C679" t="str">
            <v>ARGAMASSA DE CIMENTO ARENOSO E AREIA S/PEN. TRAÇO 1:2:4</v>
          </cell>
          <cell r="D679" t="str">
            <v>M3</v>
          </cell>
          <cell r="E679">
            <v>306.05</v>
          </cell>
        </row>
        <row r="680">
          <cell r="B680" t="str">
            <v>C0129</v>
          </cell>
          <cell r="C680" t="str">
            <v>ARGAMASSA DE CIMENTO ARENOSO E AREIA S/PEN. TRAÇO 1:2:6</v>
          </cell>
          <cell r="D680" t="str">
            <v>M3</v>
          </cell>
          <cell r="E680">
            <v>273.83</v>
          </cell>
        </row>
        <row r="681">
          <cell r="B681" t="str">
            <v>C0133</v>
          </cell>
          <cell r="C681" t="str">
            <v>ARGAMASSA DE CIMENTO ARENOSO E AREIA S/PEN. TRAÇO1:2.5:3.5</v>
          </cell>
          <cell r="D681" t="str">
            <v>M3</v>
          </cell>
          <cell r="E681">
            <v>304.95</v>
          </cell>
        </row>
        <row r="682">
          <cell r="B682" t="str">
            <v>C0130</v>
          </cell>
          <cell r="C682" t="str">
            <v>ARGAMASSA DE CIMENTO ARENOSO E AREIA S/PEN. TRAÇO 1:3:3</v>
          </cell>
          <cell r="D682" t="str">
            <v>M3</v>
          </cell>
          <cell r="E682">
            <v>303.89</v>
          </cell>
        </row>
        <row r="683">
          <cell r="B683" t="str">
            <v>C0131</v>
          </cell>
          <cell r="C683" t="str">
            <v>ARGAMASSA DE CIMENTO ARENOSO E AREIA S/PEN. TRAÇO 1:3:5</v>
          </cell>
          <cell r="D683" t="str">
            <v>M3</v>
          </cell>
          <cell r="E683">
            <v>272.2</v>
          </cell>
        </row>
        <row r="684">
          <cell r="B684" t="str">
            <v>C0132</v>
          </cell>
          <cell r="C684" t="str">
            <v>ARGAMASSA DE CIMENTO ARENOSO E AREIA S/PEN. TRAÇO 1:3:7</v>
          </cell>
          <cell r="D684" t="str">
            <v>M3</v>
          </cell>
          <cell r="E684">
            <v>254.91</v>
          </cell>
        </row>
        <row r="685">
          <cell r="B685" t="str">
            <v>C0181</v>
          </cell>
          <cell r="C685" t="str">
            <v>ARGAMASSA DE CIMENTO ARENOSO E AREIA S/PEN. TRAÇO 1:3.5:2.5</v>
          </cell>
          <cell r="D685" t="str">
            <v>M3</v>
          </cell>
          <cell r="E685">
            <v>302.82</v>
          </cell>
        </row>
        <row r="686">
          <cell r="B686" t="str">
            <v>C0118</v>
          </cell>
          <cell r="C686" t="str">
            <v>ARGAMASSA DE CIMENTO ARENOSO E AREIA S/PEN. TRAÇO 1:4:2</v>
          </cell>
          <cell r="D686" t="str">
            <v>M3</v>
          </cell>
          <cell r="E686">
            <v>301.73</v>
          </cell>
        </row>
        <row r="687">
          <cell r="B687" t="str">
            <v>C0119</v>
          </cell>
          <cell r="C687" t="str">
            <v>ARGAMASSA DE CIMENTO ARENOSO E AREIA S/PEN. TRAÇO 1:4:4</v>
          </cell>
          <cell r="D687" t="str">
            <v>M3</v>
          </cell>
          <cell r="E687">
            <v>270.56</v>
          </cell>
        </row>
        <row r="688">
          <cell r="B688" t="str">
            <v>C0120</v>
          </cell>
          <cell r="C688" t="str">
            <v>ARGAMASSA DE CIMENTO ARENOSO E AREIA S/PEN. TRAÇO 1:4:6</v>
          </cell>
          <cell r="D688" t="str">
            <v>M3</v>
          </cell>
          <cell r="E688">
            <v>253.57</v>
          </cell>
        </row>
        <row r="689">
          <cell r="B689" t="str">
            <v>C0121</v>
          </cell>
          <cell r="C689" t="str">
            <v>ARGAMASSA DE CIMENTO ARENOSO E AREIA S/PEN. TRAÇO 1:4:8</v>
          </cell>
          <cell r="D689" t="str">
            <v>M3</v>
          </cell>
          <cell r="E689">
            <v>240.33</v>
          </cell>
        </row>
        <row r="690">
          <cell r="B690" t="str">
            <v>C0122</v>
          </cell>
          <cell r="C690" t="str">
            <v>ARGAMASSA DE CIMENTO ARENOSO E AREIA S/PEN. TRAÇO 1:5:3</v>
          </cell>
          <cell r="D690" t="str">
            <v>M3</v>
          </cell>
          <cell r="E690">
            <v>268.92</v>
          </cell>
        </row>
        <row r="691">
          <cell r="B691" t="str">
            <v>C0128</v>
          </cell>
          <cell r="C691" t="str">
            <v>ARGAMASSA DE CIMENTO ARENOSO E AREIA S/PEN. TRAÇO 1:5:5</v>
          </cell>
          <cell r="D691" t="str">
            <v>M3</v>
          </cell>
          <cell r="E691">
            <v>252.23</v>
          </cell>
        </row>
        <row r="692">
          <cell r="B692" t="str">
            <v>C0123</v>
          </cell>
          <cell r="C692" t="str">
            <v>ARGAMASSA DE CIMENTO ARENOSO E AREIA S/PEN. TRAÇO 1:5:7</v>
          </cell>
          <cell r="D692" t="str">
            <v>M3</v>
          </cell>
          <cell r="E692">
            <v>239.19</v>
          </cell>
        </row>
        <row r="693">
          <cell r="B693" t="str">
            <v>C0179</v>
          </cell>
          <cell r="C693" t="str">
            <v>ARGAMASSA DE CIMENTO ARENOSO E AREIA S/PEN. TRAÇO 1:6:2</v>
          </cell>
          <cell r="D693" t="str">
            <v>M3</v>
          </cell>
          <cell r="E693">
            <v>267.27999999999997</v>
          </cell>
        </row>
        <row r="694">
          <cell r="B694" t="str">
            <v>C0124</v>
          </cell>
          <cell r="C694" t="str">
            <v>ARGAMASSA DE CIMENTO ARENOSO E AREIA S/PEN. TRAÇO 1:6:4</v>
          </cell>
          <cell r="D694" t="str">
            <v>M3</v>
          </cell>
          <cell r="E694">
            <v>250.88</v>
          </cell>
        </row>
        <row r="695">
          <cell r="B695" t="str">
            <v>C0125</v>
          </cell>
          <cell r="C695" t="str">
            <v>ARGAMASSA DE CIMENTO ARENOSO E AREIA S/PEN. TRAÇO 1:6:6</v>
          </cell>
          <cell r="D695" t="str">
            <v>M3</v>
          </cell>
          <cell r="E695">
            <v>238.06</v>
          </cell>
        </row>
        <row r="696">
          <cell r="B696" t="str">
            <v>C0180</v>
          </cell>
          <cell r="C696" t="str">
            <v>ARGAMASSA DE CIMENTO ARENOSO E AREIA S/PEN. TRAÇO 1:7:3</v>
          </cell>
          <cell r="D696" t="str">
            <v>M3</v>
          </cell>
          <cell r="E696">
            <v>249.54</v>
          </cell>
        </row>
        <row r="697">
          <cell r="B697" t="str">
            <v>C0126</v>
          </cell>
          <cell r="C697" t="str">
            <v>ARGAMASSA DE CIMENTO ARENOSO E AREIA S/PEN. TRAÇO 1:7:5</v>
          </cell>
          <cell r="D697" t="str">
            <v>M3</v>
          </cell>
          <cell r="E697">
            <v>236.93</v>
          </cell>
        </row>
        <row r="698">
          <cell r="B698" t="str">
            <v>C0127</v>
          </cell>
          <cell r="C698" t="str">
            <v>ARGAMASSA DE CIMENTO ARENOSO E AREIA S/PEN. TRAÇO 1:8:4</v>
          </cell>
          <cell r="D698" t="str">
            <v>M3</v>
          </cell>
          <cell r="E698">
            <v>235.79</v>
          </cell>
        </row>
        <row r="699">
          <cell r="B699" t="str">
            <v>C0162</v>
          </cell>
          <cell r="C699" t="str">
            <v>ARGAMASSA DE CIMENTO BRANCO E PÓ DE MÁRMORE TRAÇO 1:3</v>
          </cell>
          <cell r="D699" t="str">
            <v>M3</v>
          </cell>
          <cell r="E699">
            <v>744.76</v>
          </cell>
        </row>
        <row r="700">
          <cell r="B700" t="str">
            <v>C0160</v>
          </cell>
          <cell r="C700" t="str">
            <v>ARGAMASSA DE CIMENTO E AREIA FINA PENEIRADA E ADITIVO AGLUTINANTE ORGANO-SINTÉTICO NO TRAÇO 1:8</v>
          </cell>
          <cell r="D700" t="str">
            <v>M3</v>
          </cell>
          <cell r="E700">
            <v>219.28</v>
          </cell>
        </row>
        <row r="701">
          <cell r="B701" t="str">
            <v>C0127</v>
          </cell>
          <cell r="C701" t="str">
            <v>ARGAMASSA DE CIMENTO ARENOSO E AREIA S/PEN. TRAÇO 1:8:4</v>
          </cell>
          <cell r="D701">
            <v>0</v>
          </cell>
          <cell r="E701">
            <v>0</v>
          </cell>
        </row>
        <row r="702">
          <cell r="B702" t="str">
            <v>C0161</v>
          </cell>
          <cell r="C702" t="str">
            <v>ARGAMASSA DE CIMENTO E AREIA MEDIA PENEIRADA E ADITIVO AGLUTINANTE ORGANO-SINTÉTICO NO TRAÇO 1:8</v>
          </cell>
          <cell r="D702" t="str">
            <v>M3</v>
          </cell>
          <cell r="E702">
            <v>231.71</v>
          </cell>
        </row>
        <row r="703">
          <cell r="B703" t="str">
            <v>C0160</v>
          </cell>
          <cell r="C703" t="str">
            <v>ARGAMASSA DE CIMENTO E AREIA FINA PENEIRADA E ADITIVO AGLUTINANTE ORGANO-SINTÉTICO NO TRAÇO 1:8</v>
          </cell>
          <cell r="D703">
            <v>0</v>
          </cell>
          <cell r="E703">
            <v>0</v>
          </cell>
        </row>
        <row r="704">
          <cell r="B704" t="str">
            <v>C0155</v>
          </cell>
          <cell r="C704" t="str">
            <v>ARGAMASSA DE CIMENTO E AREIA PENEIRADA C/ IMPERMEABILIZANTE TRAÇO 1:1.5</v>
          </cell>
          <cell r="D704" t="str">
            <v>M3</v>
          </cell>
          <cell r="E704">
            <v>799.8</v>
          </cell>
        </row>
        <row r="705">
          <cell r="B705" t="str">
            <v>C0154</v>
          </cell>
          <cell r="C705" t="str">
            <v>ARGAMASSA DE CIMENTO E AREIA PENEIRADA C/ IMPERMEABILIZANTE TRAÇO 1:4</v>
          </cell>
          <cell r="D705" t="str">
            <v>M3</v>
          </cell>
          <cell r="E705">
            <v>664.58</v>
          </cell>
        </row>
        <row r="706">
          <cell r="B706" t="str">
            <v>C0163</v>
          </cell>
          <cell r="C706" t="str">
            <v>ARGAMASSA DE CIMENTO E AREIA PEN. TRAÇO 1:2</v>
          </cell>
          <cell r="D706" t="str">
            <v>M3</v>
          </cell>
          <cell r="E706">
            <v>642.45000000000005</v>
          </cell>
        </row>
        <row r="707">
          <cell r="B707" t="str">
            <v>C0164</v>
          </cell>
          <cell r="C707" t="str">
            <v>ARGAMASSA DE CIMENTO E AREIA PEN. TRAÇO 1:3</v>
          </cell>
          <cell r="D707" t="str">
            <v>M3</v>
          </cell>
          <cell r="E707">
            <v>595.08000000000004</v>
          </cell>
        </row>
        <row r="708">
          <cell r="B708" t="str">
            <v>C0165</v>
          </cell>
          <cell r="C708" t="str">
            <v>ARGAMASSA DE CIMENTO E AREIA PEN. TRAÇO 1:4</v>
          </cell>
          <cell r="D708" t="str">
            <v>M3</v>
          </cell>
          <cell r="E708">
            <v>534.58000000000004</v>
          </cell>
        </row>
        <row r="709">
          <cell r="B709" t="str">
            <v>C4429</v>
          </cell>
          <cell r="C709" t="str">
            <v>ARGAMASSA DE CIMENTO E AREIA PEN. TRAÇO 1:5</v>
          </cell>
          <cell r="D709" t="str">
            <v>M3</v>
          </cell>
          <cell r="E709">
            <v>498.08</v>
          </cell>
        </row>
        <row r="710">
          <cell r="B710" t="str">
            <v>C4430</v>
          </cell>
          <cell r="C710" t="str">
            <v>ARGAMASSA DE CIMENTO E AREIA PEN. TRAÇO 1:6</v>
          </cell>
          <cell r="D710" t="str">
            <v>M3</v>
          </cell>
          <cell r="E710">
            <v>473.58</v>
          </cell>
        </row>
        <row r="711">
          <cell r="B711" t="str">
            <v>C3009</v>
          </cell>
          <cell r="C711" t="str">
            <v>ARGAMASSA DE CIMENTO E AREIA PEN. TRAÇO 1:7</v>
          </cell>
          <cell r="D711" t="str">
            <v>M3</v>
          </cell>
          <cell r="E711">
            <v>456.08</v>
          </cell>
        </row>
        <row r="712">
          <cell r="B712" t="str">
            <v>C0156</v>
          </cell>
          <cell r="C712" t="str">
            <v>ARGAMASSA DE CIMENTO E AREIA S/PEN. C/IMPERMEAB. TRAÇO 1:2</v>
          </cell>
          <cell r="D712" t="str">
            <v>M3</v>
          </cell>
          <cell r="E712">
            <v>592.03</v>
          </cell>
        </row>
        <row r="713">
          <cell r="B713" t="str">
            <v>C0157</v>
          </cell>
          <cell r="C713" t="str">
            <v>ARGAMASSA DE CIMENTO E AREIA S/PEN. C/IMPERMEAB. TRAÇO 1:3</v>
          </cell>
          <cell r="D713" t="str">
            <v>M3</v>
          </cell>
          <cell r="E713">
            <v>520.20000000000005</v>
          </cell>
        </row>
        <row r="714">
          <cell r="B714" t="str">
            <v>C0158</v>
          </cell>
          <cell r="C714" t="str">
            <v>ARGAMASSA DE CIMENTO E AREIA S/PEN. C/IMPERMEAB. TRAÇO 1:4</v>
          </cell>
          <cell r="D714" t="str">
            <v>M3</v>
          </cell>
          <cell r="E714">
            <v>459.7</v>
          </cell>
        </row>
        <row r="715">
          <cell r="B715" t="str">
            <v>C0159</v>
          </cell>
          <cell r="C715" t="str">
            <v>ARGAMASSA DE CIMENTO E AREIA S/PEN. C/IMPERMEAB. TRAÇO 1:5</v>
          </cell>
          <cell r="D715" t="str">
            <v>M3</v>
          </cell>
          <cell r="E715">
            <v>423.2</v>
          </cell>
        </row>
        <row r="716">
          <cell r="B716" t="str">
            <v>C0166</v>
          </cell>
          <cell r="C716" t="str">
            <v>ARGAMASSA DE CIMENTO E AREIA S/PEN. TRAÇO 1:1</v>
          </cell>
          <cell r="D716" t="str">
            <v>M3</v>
          </cell>
          <cell r="E716">
            <v>582.22</v>
          </cell>
        </row>
        <row r="717">
          <cell r="B717" t="str">
            <v>C0167</v>
          </cell>
          <cell r="C717" t="str">
            <v>ARGAMASSA DE CIMENTO E AREIA S/PEN. TRAÇO 1:1.5</v>
          </cell>
          <cell r="D717" t="str">
            <v>M3</v>
          </cell>
          <cell r="E717">
            <v>511.09</v>
          </cell>
        </row>
        <row r="718">
          <cell r="B718" t="str">
            <v>C0168</v>
          </cell>
          <cell r="C718" t="str">
            <v>ARGAMASSA DE CIMENTO E AREIA S/PEN. TRAÇO 1:2</v>
          </cell>
          <cell r="D718" t="str">
            <v>M3</v>
          </cell>
          <cell r="E718">
            <v>462.03</v>
          </cell>
        </row>
        <row r="719">
          <cell r="B719" t="str">
            <v>C0169</v>
          </cell>
          <cell r="C719" t="str">
            <v>ARGAMASSA DE CIMENTO E AREIA S/PEN. TRAÇO 1:2.5</v>
          </cell>
          <cell r="D719" t="str">
            <v>M3</v>
          </cell>
          <cell r="E719">
            <v>426.08</v>
          </cell>
        </row>
        <row r="720">
          <cell r="B720" t="str">
            <v>C0170</v>
          </cell>
          <cell r="C720" t="str">
            <v>ARGAMASSA DE CIMENTO E AREIA S/PEN. TRAÇO 1:3</v>
          </cell>
          <cell r="D720" t="str">
            <v>M3</v>
          </cell>
          <cell r="E720">
            <v>390.2</v>
          </cell>
        </row>
        <row r="721">
          <cell r="B721" t="str">
            <v>C0171</v>
          </cell>
          <cell r="C721" t="str">
            <v>ARGAMASSA DE CIMENTO E AREIA S/PEN. TRAÇO 1:4</v>
          </cell>
          <cell r="D721" t="str">
            <v>M3</v>
          </cell>
          <cell r="E721">
            <v>329.7</v>
          </cell>
        </row>
        <row r="722">
          <cell r="B722" t="str">
            <v>C0172</v>
          </cell>
          <cell r="C722" t="str">
            <v>ARGAMASSA DE CIMENTO E AREIA S/PEN. TRAÇO 1:5</v>
          </cell>
          <cell r="D722" t="str">
            <v>M3</v>
          </cell>
          <cell r="E722">
            <v>293.2</v>
          </cell>
        </row>
        <row r="723">
          <cell r="B723" t="str">
            <v>C0173</v>
          </cell>
          <cell r="C723" t="str">
            <v>ARGAMASSA DE CIMENTO E AREIA S/PEN. TRAÇO 1:6</v>
          </cell>
          <cell r="D723" t="str">
            <v>M3</v>
          </cell>
          <cell r="E723">
            <v>268.7</v>
          </cell>
        </row>
        <row r="724">
          <cell r="B724" t="str">
            <v>C0174</v>
          </cell>
          <cell r="C724" t="str">
            <v>ARGAMASSA DE CIMENTO E AREIA S/PEN. TRAÇO 1:7</v>
          </cell>
          <cell r="D724" t="str">
            <v>M3</v>
          </cell>
          <cell r="E724">
            <v>251.2</v>
          </cell>
        </row>
        <row r="725">
          <cell r="B725" t="str">
            <v>C3323</v>
          </cell>
          <cell r="C725" t="str">
            <v>ARGAMASSA DE CIMENTO E AREIA TRAÇO 1:3 COM AREIA PRODUZIDA</v>
          </cell>
          <cell r="D725" t="str">
            <v>M3</v>
          </cell>
          <cell r="E725">
            <v>342.45</v>
          </cell>
        </row>
        <row r="726">
          <cell r="B726" t="str">
            <v>C3324</v>
          </cell>
          <cell r="C726" t="str">
            <v>ARGAMASSA DE CIMENTO E AREIA TRAÇO 1:4 COM AREIA PRODUZIDA</v>
          </cell>
          <cell r="D726" t="str">
            <v>M3</v>
          </cell>
          <cell r="E726">
            <v>281.95</v>
          </cell>
        </row>
        <row r="727">
          <cell r="B727" t="str">
            <v>C0175</v>
          </cell>
          <cell r="C727" t="str">
            <v>ARGAMASSA DE CIMENTO E PEDRISCO TRAÇO 1:4</v>
          </cell>
          <cell r="D727" t="str">
            <v>M3</v>
          </cell>
          <cell r="E727">
            <v>307.26</v>
          </cell>
        </row>
        <row r="728">
          <cell r="B728" t="str">
            <v>C3554</v>
          </cell>
          <cell r="C728" t="str">
            <v>MUTIRÃO MISTO - ARGAMASSA DE CIMENTO E AREIA S/PEN. TRAÇO 1:3</v>
          </cell>
          <cell r="D728" t="str">
            <v>M3</v>
          </cell>
          <cell r="E728">
            <v>298.94</v>
          </cell>
        </row>
        <row r="729">
          <cell r="B729" t="str">
            <v>C3553</v>
          </cell>
          <cell r="C729" t="str">
            <v>MUTIRÃO MISTO - ARGAMASSA DE CIMENTO E AREIA S/PEN. TRAÇO 1:6</v>
          </cell>
          <cell r="D729" t="str">
            <v>M3</v>
          </cell>
          <cell r="E729">
            <v>177.44</v>
          </cell>
        </row>
        <row r="730">
          <cell r="B730" t="str">
            <v>ARGAMASSA MISTA</v>
          </cell>
          <cell r="C730" t="str">
            <v>ARGAMASSA DE CIMENTO E PEDRISCO TRAÇO 1:4</v>
          </cell>
          <cell r="D730">
            <v>0</v>
          </cell>
          <cell r="E730">
            <v>3306.99</v>
          </cell>
        </row>
        <row r="731">
          <cell r="B731" t="str">
            <v>C0185</v>
          </cell>
          <cell r="C731" t="str">
            <v>ARGAMASSA MISTA DE CAL EM PASTA E AREIA S/PEN. TRAÇO 1:4  C/100 KG DE CIMENTO</v>
          </cell>
          <cell r="D731" t="str">
            <v>M3</v>
          </cell>
          <cell r="E731">
            <v>383.5</v>
          </cell>
        </row>
        <row r="732">
          <cell r="B732" t="str">
            <v>C3553</v>
          </cell>
          <cell r="C732" t="str">
            <v>MUTIRÃO MISTO - ARGAMASSA DE CIMENTO E AREIA S/PEN. TRAÇO 1:6</v>
          </cell>
          <cell r="D732">
            <v>0</v>
          </cell>
          <cell r="E732">
            <v>0</v>
          </cell>
        </row>
        <row r="733">
          <cell r="B733" t="str">
            <v>C0189</v>
          </cell>
          <cell r="C733" t="str">
            <v>ARGAMASSA MISTA DE CAL HIDR. E AREIA S/PEN. TRAÇO 1:3 C/100KG DE CIMENTO</v>
          </cell>
          <cell r="D733" t="str">
            <v>M3</v>
          </cell>
          <cell r="E733">
            <v>377.02</v>
          </cell>
        </row>
        <row r="734">
          <cell r="B734" t="str">
            <v>C0192</v>
          </cell>
          <cell r="C734" t="str">
            <v>ARGAMASSA MISTA DE CAL HIDR. E AREIA S/PEN. TRAÇO 1:4 C/100KG DE CIMENTO</v>
          </cell>
          <cell r="D734" t="str">
            <v>M3</v>
          </cell>
          <cell r="E734">
            <v>331.88</v>
          </cell>
        </row>
        <row r="735">
          <cell r="B735" t="str">
            <v>C0194</v>
          </cell>
          <cell r="C735" t="str">
            <v>ARGAMASSA MISTA DE CIMENTO CAL HIDR. E AREIA PEN.  TRAÇO 1:2:8</v>
          </cell>
          <cell r="D735" t="str">
            <v>M3</v>
          </cell>
          <cell r="E735">
            <v>577.66999999999996</v>
          </cell>
        </row>
        <row r="736">
          <cell r="B736" t="str">
            <v>C0197</v>
          </cell>
          <cell r="C736" t="str">
            <v>ARGAMASSA MISTA DE CIMENTO CAL HIDR. E AREIA S/PEN. TRAÇO 1:1:4</v>
          </cell>
          <cell r="D736" t="str">
            <v>M3</v>
          </cell>
          <cell r="E736">
            <v>464.38</v>
          </cell>
        </row>
        <row r="737">
          <cell r="B737" t="str">
            <v>C0205</v>
          </cell>
          <cell r="C737" t="str">
            <v>ARGAMASSA MISTA DE CIMENTO CAL HIDR. E AREIA S/PEN. TRAÇO 1:2:8</v>
          </cell>
          <cell r="D737" t="str">
            <v>M3</v>
          </cell>
          <cell r="E737">
            <v>372.88</v>
          </cell>
        </row>
        <row r="738">
          <cell r="B738" t="str">
            <v>C0200</v>
          </cell>
          <cell r="C738" t="str">
            <v>ARGAMASSA MISTA DE CIMENTO CAL HIDR. E AREIA S/PEN. TRAÇO 1:2:9</v>
          </cell>
          <cell r="D738" t="str">
            <v>M3</v>
          </cell>
          <cell r="E738">
            <v>348.08</v>
          </cell>
        </row>
        <row r="739">
          <cell r="B739" t="str">
            <v>C1439</v>
          </cell>
          <cell r="C739" t="str">
            <v>GROUT CIMENTO, CAL HIDR., AREIA E PEDRISCO  TRAÇO 1:0.1:3:2</v>
          </cell>
          <cell r="D739" t="str">
            <v>M3</v>
          </cell>
          <cell r="E739">
            <v>451.59</v>
          </cell>
        </row>
        <row r="740">
          <cell r="B740" t="str">
            <v>ARGAMASSA INDUSTRIALIZADA</v>
          </cell>
          <cell r="C740" t="str">
            <v>ARGAMASSA MISTA DE CIMENTO CAL HIDR. E AREIA S/PEN. TRAÇO 1:2:8</v>
          </cell>
          <cell r="D740">
            <v>0</v>
          </cell>
          <cell r="E740">
            <v>21.19</v>
          </cell>
        </row>
        <row r="741">
          <cell r="B741" t="str">
            <v>C0210</v>
          </cell>
          <cell r="C741" t="str">
            <v>ARGAMASSA PRÉ-FABRICADA P/REBOCO</v>
          </cell>
          <cell r="D741" t="str">
            <v>M2</v>
          </cell>
          <cell r="E741">
            <v>4.55</v>
          </cell>
        </row>
        <row r="742">
          <cell r="B742" t="str">
            <v>C0211</v>
          </cell>
          <cell r="C742" t="str">
            <v>ARGAMASSA PRÉ-FABRICADA P/REBOCO IMITAÇÃO TRAVERTINO</v>
          </cell>
          <cell r="D742" t="str">
            <v>M2</v>
          </cell>
          <cell r="E742">
            <v>4.55</v>
          </cell>
        </row>
        <row r="743">
          <cell r="B743" t="str">
            <v>C0212</v>
          </cell>
          <cell r="C743" t="str">
            <v>ARGAMASSA PRÉ-FABRICADA P/REBOCO TIPO MASSA RASPADA</v>
          </cell>
          <cell r="D743" t="str">
            <v>M2</v>
          </cell>
          <cell r="E743">
            <v>11.49</v>
          </cell>
        </row>
        <row r="744">
          <cell r="B744" t="str">
            <v>C1848</v>
          </cell>
          <cell r="C744" t="str">
            <v>PASTA DE CIMENTO COLANTE</v>
          </cell>
          <cell r="D744" t="str">
            <v>KG</v>
          </cell>
          <cell r="E744">
            <v>0.61</v>
          </cell>
        </row>
        <row r="745">
          <cell r="B745" t="str">
            <v>FUNDAÇÕES E  ESTRUTURAS</v>
          </cell>
          <cell r="C745" t="str">
            <v>ARGAMASSA PRÉ-FABRICADA P/REBOCO IMITAÇÃO TRAVERTINO</v>
          </cell>
          <cell r="D745">
            <v>0</v>
          </cell>
          <cell r="E745">
            <v>95700.09</v>
          </cell>
        </row>
        <row r="746">
          <cell r="B746" t="str">
            <v>TUBULÕES A CÉU ABERTO</v>
          </cell>
          <cell r="C746" t="str">
            <v>ARGAMASSA PRÉ-FABRICADA P/REBOCO TIPO MASSA RASPADA</v>
          </cell>
          <cell r="D746">
            <v>0</v>
          </cell>
          <cell r="E746">
            <v>9221.83</v>
          </cell>
        </row>
        <row r="747">
          <cell r="B747" t="str">
            <v>C0825</v>
          </cell>
          <cell r="C747" t="str">
            <v>CONCRETAGEM DE BASE DE TUBULÃO À CÉU ABERTO</v>
          </cell>
          <cell r="D747" t="str">
            <v>M3</v>
          </cell>
          <cell r="E747">
            <v>939.03</v>
          </cell>
        </row>
        <row r="748">
          <cell r="B748" t="str">
            <v>C0826</v>
          </cell>
          <cell r="C748" t="str">
            <v>CONCRETAGEM DE TUBULÃO (CAMISA/ENCHIM.)   À CÉU ABERTO  D=1,20m</v>
          </cell>
          <cell r="D748" t="str">
            <v>M</v>
          </cell>
          <cell r="E748">
            <v>1492.02</v>
          </cell>
        </row>
        <row r="749">
          <cell r="B749" t="str">
            <v>C0827</v>
          </cell>
          <cell r="C749" t="str">
            <v>CONCRETAGEM DE TUBULÃO (CAMISA/ENCHIM.)   À CÉU ABERTO  D=1,40m</v>
          </cell>
          <cell r="D749" t="str">
            <v>M</v>
          </cell>
          <cell r="E749">
            <v>1808.39</v>
          </cell>
        </row>
        <row r="750">
          <cell r="B750" t="str">
            <v>C0828</v>
          </cell>
          <cell r="C750" t="str">
            <v>CONCRETAGEM DE TUBULÃO (CAMISA/ENCHIM.)   À CÉU ABERTO  D=1,60m</v>
          </cell>
          <cell r="D750" t="str">
            <v>M</v>
          </cell>
          <cell r="E750">
            <v>2138.9</v>
          </cell>
        </row>
        <row r="751">
          <cell r="B751" t="str">
            <v>C2636</v>
          </cell>
          <cell r="C751" t="str">
            <v>TUBULÃO - CEU ABERTO - C/CONCRETO FCK 13.5 MPa</v>
          </cell>
          <cell r="D751" t="str">
            <v>M3</v>
          </cell>
          <cell r="E751">
            <v>374.5</v>
          </cell>
        </row>
        <row r="752">
          <cell r="B752" t="str">
            <v>C2637</v>
          </cell>
          <cell r="C752" t="str">
            <v>TUBULÃO - CEU ABERTO - C/CONCRETO FCK 13.5 MPa C/RACHÃO</v>
          </cell>
          <cell r="D752" t="str">
            <v>M3</v>
          </cell>
          <cell r="E752">
            <v>335.77</v>
          </cell>
        </row>
        <row r="753">
          <cell r="B753" t="str">
            <v>C2638</v>
          </cell>
          <cell r="C753" t="str">
            <v>TUBULÃO - CEU ABERTO - C/CONCRETO FCK 15 MPa</v>
          </cell>
          <cell r="D753" t="str">
            <v>M3</v>
          </cell>
          <cell r="E753">
            <v>380.07</v>
          </cell>
        </row>
        <row r="754">
          <cell r="B754" t="str">
            <v>C2634</v>
          </cell>
          <cell r="C754" t="str">
            <v>TUBULAO - CEU ABERTO - C/CONCRETO FCK 15 MPa C/RACHÃO</v>
          </cell>
          <cell r="D754" t="str">
            <v>M3</v>
          </cell>
          <cell r="E754">
            <v>340.42</v>
          </cell>
        </row>
        <row r="755">
          <cell r="B755" t="str">
            <v>C2639</v>
          </cell>
          <cell r="C755" t="str">
            <v>TUBULÃO - CEU ABERTO - C/CONCRETO FCK 18 MPa</v>
          </cell>
          <cell r="D755" t="str">
            <v>M3</v>
          </cell>
          <cell r="E755">
            <v>391.18</v>
          </cell>
        </row>
        <row r="756">
          <cell r="B756" t="str">
            <v>C2635</v>
          </cell>
          <cell r="C756" t="str">
            <v>TUBULAO - CEU ABERTO - C/CONCRETO FCK 18 MPa  C/RACHÃO</v>
          </cell>
          <cell r="D756" t="str">
            <v>M3</v>
          </cell>
          <cell r="E756">
            <v>349.2</v>
          </cell>
        </row>
        <row r="757">
          <cell r="B757" t="str">
            <v>C2641</v>
          </cell>
          <cell r="C757" t="str">
            <v>TUBULÃO - CEU ABERTO - C/CONCRETO USINADO FCK 15 MPa</v>
          </cell>
          <cell r="D757" t="str">
            <v>M3</v>
          </cell>
          <cell r="E757">
            <v>328.53</v>
          </cell>
        </row>
        <row r="758">
          <cell r="B758" t="str">
            <v>C2642</v>
          </cell>
          <cell r="C758" t="str">
            <v>TUBULÃO - CEU ABERTO - C/CONCRETO USINADO FCK 20 MPa</v>
          </cell>
          <cell r="D758" t="str">
            <v>M3</v>
          </cell>
          <cell r="E758">
            <v>343.83</v>
          </cell>
        </row>
        <row r="759">
          <cell r="B759" t="str">
            <v>TUBULÕES A AR COMPRIMIDO</v>
          </cell>
          <cell r="C759" t="str">
            <v>TUBULAO - CEU ABERTO - C/CONCRETO FCK 18 MPa  C/RACHÃO</v>
          </cell>
          <cell r="D759">
            <v>0</v>
          </cell>
          <cell r="E759">
            <v>17056.39</v>
          </cell>
        </row>
        <row r="760">
          <cell r="B760" t="str">
            <v>C3148</v>
          </cell>
          <cell r="C760" t="str">
            <v>CONCRETAGEM DE BASES TUBULÃO AR COMPRIMIDO ATE 12m</v>
          </cell>
          <cell r="D760" t="str">
            <v>M3</v>
          </cell>
          <cell r="E760">
            <v>1178.95</v>
          </cell>
        </row>
        <row r="761">
          <cell r="B761" t="str">
            <v>C3147</v>
          </cell>
          <cell r="C761" t="str">
            <v>CONCRETAGEM DE BASES TUBULÃO AR COMPRIMIDO 12/18m</v>
          </cell>
          <cell r="D761" t="str">
            <v>M3</v>
          </cell>
          <cell r="E761">
            <v>1224.1300000000001</v>
          </cell>
        </row>
        <row r="762">
          <cell r="B762" t="str">
            <v>C3149</v>
          </cell>
          <cell r="C762" t="str">
            <v>CONCRETAGEM DE TUBULÃO (CAMISA/ENCHIM.)   AR COMP. D=1,20m  ATÉ 12m</v>
          </cell>
          <cell r="D762" t="str">
            <v>M</v>
          </cell>
          <cell r="E762">
            <v>1749.73</v>
          </cell>
        </row>
        <row r="763">
          <cell r="B763" t="str">
            <v>C3150</v>
          </cell>
          <cell r="C763" t="str">
            <v>CONCRETAGEM DE TUBULÃO (CAMISA/ENCHIM.)   AR COMP. D=1,20m  DE 12/18m</v>
          </cell>
          <cell r="D763" t="str">
            <v>M</v>
          </cell>
          <cell r="E763">
            <v>1793.17</v>
          </cell>
        </row>
        <row r="764">
          <cell r="B764" t="str">
            <v>C3151</v>
          </cell>
          <cell r="C764" t="str">
            <v>CONCRETAGEM DE TUBULÃO (CAMISA/ENCHIM.)   AR COMP. D=1,40m  ATÉ 12m</v>
          </cell>
          <cell r="D764" t="str">
            <v>M</v>
          </cell>
          <cell r="E764">
            <v>2120.9899999999998</v>
          </cell>
        </row>
        <row r="765">
          <cell r="B765" t="str">
            <v>C3152</v>
          </cell>
          <cell r="C765" t="str">
            <v>CONCRETAGEM DE TUBULÃO (CAMISA/ENCHIM.)   AR COMP. D=1,40m  DE 12/18m</v>
          </cell>
          <cell r="D765" t="str">
            <v>M</v>
          </cell>
          <cell r="E765">
            <v>2183.19</v>
          </cell>
        </row>
        <row r="766">
          <cell r="B766" t="str">
            <v>C3153</v>
          </cell>
          <cell r="C766" t="str">
            <v>CONCRETAGEM DE TUBULÃO (CAMISA/ENCHIM.)   AR COMP. D=1,60m  ATÉ 12m</v>
          </cell>
          <cell r="D766" t="str">
            <v>M</v>
          </cell>
          <cell r="E766">
            <v>2482.3000000000002</v>
          </cell>
        </row>
        <row r="767">
          <cell r="B767" t="str">
            <v>C3154</v>
          </cell>
          <cell r="C767" t="str">
            <v>CONCRETAGEM DE TUBULÃO (CAMISA/ENCHIM.)   AR COMP. D=1,60m DE 12/18m</v>
          </cell>
          <cell r="D767" t="str">
            <v>M</v>
          </cell>
          <cell r="E767">
            <v>2608.11</v>
          </cell>
        </row>
        <row r="768">
          <cell r="B768" t="str">
            <v>C0963</v>
          </cell>
          <cell r="C768" t="str">
            <v>CRAVAÇÃO DE CAMISA METÁLICA INCLUSIVE ESCAVAÇÃO MECÂNICA</v>
          </cell>
          <cell r="D768" t="str">
            <v>M</v>
          </cell>
          <cell r="E768">
            <v>1023.79</v>
          </cell>
        </row>
        <row r="769">
          <cell r="B769" t="str">
            <v>C2643</v>
          </cell>
          <cell r="C769" t="str">
            <v>TUBULÃO SOB AR COMPRIMIDO - C/CONCRETO FCK 15 MPa</v>
          </cell>
          <cell r="D769" t="str">
            <v>M3</v>
          </cell>
          <cell r="E769">
            <v>692.03</v>
          </cell>
        </row>
        <row r="770">
          <cell r="B770" t="str">
            <v>ESTACAS</v>
          </cell>
          <cell r="C770" t="str">
            <v>CONCRETAGEM DE TUBULÃO (CAMISA/ENCHIM.)   AR COMP. D=1,60m DE 12/18m</v>
          </cell>
          <cell r="D770">
            <v>0</v>
          </cell>
          <cell r="E770">
            <v>2911.59</v>
          </cell>
        </row>
        <row r="771">
          <cell r="B771" t="str">
            <v>C0938</v>
          </cell>
          <cell r="C771" t="str">
            <v>CORTE PERFIL METÁLICO ' I ' DE 10"X4"X5/8"  P/EMPREITADA</v>
          </cell>
          <cell r="D771" t="str">
            <v>UN</v>
          </cell>
          <cell r="E771">
            <v>29.16</v>
          </cell>
        </row>
        <row r="772">
          <cell r="B772" t="str">
            <v>C0939</v>
          </cell>
          <cell r="C772" t="str">
            <v>CORTE PERFIL METÁLICO ' I '  DE 12"X5"X1/4" P/EMPREITADA</v>
          </cell>
          <cell r="D772" t="str">
            <v>UN</v>
          </cell>
          <cell r="E772">
            <v>34.979999999999997</v>
          </cell>
        </row>
        <row r="773">
          <cell r="B773" t="str">
            <v>C0936</v>
          </cell>
          <cell r="C773" t="str">
            <v>CORTE PERFIL METÁLICO DUPLO I DE 10"X4"X5/8" P/EMPREITADA</v>
          </cell>
          <cell r="D773" t="str">
            <v>UN</v>
          </cell>
          <cell r="E773">
            <v>53.29</v>
          </cell>
        </row>
        <row r="774">
          <cell r="B774" t="str">
            <v>C0937</v>
          </cell>
          <cell r="C774" t="str">
            <v>CORTE PERFIL METÁLICO DUPLO ' I '  DE 12"X5"X1/4" P/EMPREITADA</v>
          </cell>
          <cell r="D774" t="str">
            <v>UN</v>
          </cell>
          <cell r="E774">
            <v>63.7</v>
          </cell>
        </row>
        <row r="775">
          <cell r="B775" t="str">
            <v>C1292</v>
          </cell>
          <cell r="C775" t="str">
            <v>ESTACA DE MADEIRA CONDIÇÕES FAVORÁVEIS D= 22cm P/6 A 8T</v>
          </cell>
          <cell r="D775" t="str">
            <v>M</v>
          </cell>
          <cell r="E775">
            <v>50.21</v>
          </cell>
        </row>
        <row r="776">
          <cell r="B776" t="str">
            <v>C1293</v>
          </cell>
          <cell r="C776" t="str">
            <v>ESTACA DE MADEIRA CONDIÇÕES FAVORÁVEIS D= 25cm P/8 A 10T</v>
          </cell>
          <cell r="D776" t="str">
            <v>M</v>
          </cell>
          <cell r="E776">
            <v>55.23</v>
          </cell>
        </row>
        <row r="777">
          <cell r="B777" t="str">
            <v>C1290</v>
          </cell>
          <cell r="C777" t="str">
            <v>ESTACA DE MADEIRA CONDIÇÕES POUCO FAVORÁVEIS D= 22cm P/6 A 8T</v>
          </cell>
          <cell r="D777" t="str">
            <v>M</v>
          </cell>
          <cell r="E777">
            <v>65.02</v>
          </cell>
        </row>
        <row r="778">
          <cell r="B778" t="str">
            <v>C1291</v>
          </cell>
          <cell r="C778" t="str">
            <v>ESTACA DE MADEIRA CONDIÇÕES POUCO FAVORÁVEIS D= 25cm P/8 A 10T</v>
          </cell>
          <cell r="D778" t="str">
            <v>M</v>
          </cell>
          <cell r="E778">
            <v>70.040000000000006</v>
          </cell>
        </row>
        <row r="779">
          <cell r="B779" t="str">
            <v>C4690</v>
          </cell>
          <cell r="C779" t="str">
            <v>ESTACA RAIZ DIÂMETRO 160mm - ATÉ 30 Tf</v>
          </cell>
          <cell r="D779" t="str">
            <v>M</v>
          </cell>
          <cell r="E779">
            <v>133.88</v>
          </cell>
        </row>
        <row r="780">
          <cell r="B780" t="str">
            <v>C4691</v>
          </cell>
          <cell r="C780" t="str">
            <v>ESTACA RAIZ DIÂMETRO 200mm - ATÉ 40 Tf</v>
          </cell>
          <cell r="D780" t="str">
            <v>M</v>
          </cell>
          <cell r="E780">
            <v>169.69</v>
          </cell>
        </row>
        <row r="781">
          <cell r="B781" t="str">
            <v>C4692</v>
          </cell>
          <cell r="C781" t="str">
            <v>ESTACA RAIZ DIÂMETRO 250mm - ATÉ 60 Tf</v>
          </cell>
          <cell r="D781" t="str">
            <v>M</v>
          </cell>
          <cell r="E781">
            <v>214.67</v>
          </cell>
        </row>
        <row r="782">
          <cell r="B782" t="str">
            <v>C4693</v>
          </cell>
          <cell r="C782" t="str">
            <v>ESTACA RAIZ DIÂMETRO 310mm - ATÉ 90 Tf</v>
          </cell>
          <cell r="D782" t="str">
            <v>M</v>
          </cell>
          <cell r="E782">
            <v>253.66</v>
          </cell>
        </row>
        <row r="783">
          <cell r="B783" t="str">
            <v>C4697</v>
          </cell>
          <cell r="C783" t="str">
            <v>ESTACA RAIZ DIÂMETRO 350mm - ATÉ 110 Tf</v>
          </cell>
          <cell r="D783" t="str">
            <v>M</v>
          </cell>
          <cell r="E783">
            <v>287.02999999999997</v>
          </cell>
        </row>
        <row r="784">
          <cell r="B784" t="str">
            <v>C4694</v>
          </cell>
          <cell r="C784" t="str">
            <v>ESTACA RAIZ DIÂMETRO 410mm - ATÉ 125 Tf</v>
          </cell>
          <cell r="D784" t="str">
            <v>M</v>
          </cell>
          <cell r="E784">
            <v>366.89</v>
          </cell>
        </row>
        <row r="785">
          <cell r="B785" t="str">
            <v>C4695</v>
          </cell>
          <cell r="C785" t="str">
            <v>ESTACA RAIZ DIÂMETRO 450mm - ATÉ 145 Tf</v>
          </cell>
          <cell r="D785" t="str">
            <v>M</v>
          </cell>
          <cell r="E785">
            <v>417.54</v>
          </cell>
        </row>
        <row r="786">
          <cell r="B786" t="str">
            <v>C4696</v>
          </cell>
          <cell r="C786" t="str">
            <v>ESTACA RAIZ DIÂMETRO 450mm - ATÉ 169 Tf</v>
          </cell>
          <cell r="D786" t="str">
            <v>M</v>
          </cell>
          <cell r="E786">
            <v>436.6</v>
          </cell>
        </row>
        <row r="787">
          <cell r="B787" t="str">
            <v>C4698</v>
          </cell>
          <cell r="C787" t="str">
            <v>PERFIL METÁLICO "I" OU "H" COM CRAVAÇÃO EMPREITADA</v>
          </cell>
          <cell r="D787" t="str">
            <v>KG</v>
          </cell>
          <cell r="E787">
            <v>7.54</v>
          </cell>
        </row>
        <row r="788">
          <cell r="B788" t="str">
            <v>C4699</v>
          </cell>
          <cell r="C788" t="str">
            <v>SOLDA DE TOPO EM PERFIL "I" OU "H"</v>
          </cell>
          <cell r="D788" t="str">
            <v>UN</v>
          </cell>
          <cell r="E788">
            <v>178.35</v>
          </cell>
        </row>
        <row r="789">
          <cell r="B789" t="str">
            <v>C2282</v>
          </cell>
          <cell r="C789" t="str">
            <v>SOLDA LONGITUDINAL EM PERFIL METÁLICO P/EMPREITADA</v>
          </cell>
          <cell r="D789" t="str">
            <v>M</v>
          </cell>
          <cell r="E789">
            <v>24.1</v>
          </cell>
        </row>
        <row r="790">
          <cell r="B790" t="str">
            <v>EMBASAMENTOS E BALDRAMES</v>
          </cell>
          <cell r="C790" t="str">
            <v>PERFIL METÁLICO "I" OU "H" COM CRAVAÇÃO EMPREITADA</v>
          </cell>
          <cell r="D790">
            <v>0</v>
          </cell>
          <cell r="E790">
            <v>2285.7199999999998</v>
          </cell>
        </row>
        <row r="791">
          <cell r="B791" t="str">
            <v>C0054</v>
          </cell>
          <cell r="C791" t="str">
            <v>ALVENARIA DE EMBASAMENTO DE PEDRA ARGAMASSADA</v>
          </cell>
          <cell r="D791" t="str">
            <v>M3</v>
          </cell>
          <cell r="E791">
            <v>284.36</v>
          </cell>
        </row>
        <row r="792">
          <cell r="B792" t="str">
            <v>C0055</v>
          </cell>
          <cell r="C792" t="str">
            <v>ALVENARIA DE EMBASAMENTO DE TIJOLO COMUM, C/ARGAMASSA MISTA C/ CAL HIDRATADA</v>
          </cell>
          <cell r="D792" t="str">
            <v>M3</v>
          </cell>
          <cell r="E792">
            <v>459.92</v>
          </cell>
        </row>
        <row r="793">
          <cell r="B793" t="str">
            <v>EMBASAMENTOS E BALDRAMES</v>
          </cell>
          <cell r="C793">
            <v>0</v>
          </cell>
          <cell r="D793">
            <v>0</v>
          </cell>
          <cell r="E793">
            <v>0</v>
          </cell>
        </row>
        <row r="794">
          <cell r="B794" t="str">
            <v>C0056</v>
          </cell>
          <cell r="C794" t="str">
            <v>ALVENARIA DE EMBASAMENTO DE TIJOLO FURADO, C/ ARGAMASSA MISTA C/ CAL HIDRATADA (1:2:8)</v>
          </cell>
          <cell r="D794" t="str">
            <v>M3</v>
          </cell>
          <cell r="E794">
            <v>345.99</v>
          </cell>
        </row>
        <row r="795">
          <cell r="B795" t="str">
            <v>C0055</v>
          </cell>
          <cell r="C795" t="str">
            <v>ALVENARIA DE EMBASAMENTO DE TIJOLO COMUM, C/ARGAMASSA MISTA C/ CAL HIDRATADA</v>
          </cell>
          <cell r="D795">
            <v>0</v>
          </cell>
          <cell r="E795">
            <v>0</v>
          </cell>
        </row>
        <row r="796">
          <cell r="B796" t="str">
            <v>C4592</v>
          </cell>
          <cell r="C796" t="str">
            <v>ALVENARIA DE EMBASAMENTO EM TIJOLO CERÂMICO FURADO C/ ARGAMASSA CIMENTO E AREIA 1:4</v>
          </cell>
          <cell r="D796" t="str">
            <v>M3</v>
          </cell>
          <cell r="E796">
            <v>396.02</v>
          </cell>
        </row>
        <row r="797">
          <cell r="B797" t="str">
            <v>C0056</v>
          </cell>
          <cell r="C797" t="str">
            <v>ALVENARIA DE EMBASAMENTO DE TIJOLO FURADO, C/ ARGAMASSA MISTA C/ CAL HIDRATADA (1:2:8)</v>
          </cell>
          <cell r="D797">
            <v>0</v>
          </cell>
          <cell r="E797">
            <v>0</v>
          </cell>
        </row>
        <row r="798">
          <cell r="B798" t="str">
            <v>C0089</v>
          </cell>
          <cell r="C798" t="str">
            <v>ANEL DE IMPERMEABILIZAÇÃO C/ARMAÇÃO EM FERRO</v>
          </cell>
          <cell r="D798" t="str">
            <v>M3</v>
          </cell>
          <cell r="E798">
            <v>469.16</v>
          </cell>
        </row>
        <row r="799">
          <cell r="B799" t="str">
            <v>C0471</v>
          </cell>
          <cell r="C799" t="str">
            <v>BROCA D= 20cm COM CONCRETO FCK=13.5MPa, MAIS VIGA BALDRAME 20X20cm E UMA FIADA DE BLOCO DE CONCRETO 14X19X39cm</v>
          </cell>
          <cell r="D799" t="str">
            <v>M</v>
          </cell>
          <cell r="E799">
            <v>68.239999999999995</v>
          </cell>
        </row>
        <row r="800">
          <cell r="B800">
            <v>0</v>
          </cell>
          <cell r="C800">
            <v>0</v>
          </cell>
          <cell r="D800">
            <v>0</v>
          </cell>
          <cell r="E800">
            <v>0</v>
          </cell>
        </row>
        <row r="801">
          <cell r="B801" t="str">
            <v>C3604</v>
          </cell>
          <cell r="C801" t="str">
            <v>MUTIRÃO MISTO - ALVENARIA DE EMBASAMENTO C/TIJ. FURADO, C/ ARG. MISTA C/CAL HIDRATADA</v>
          </cell>
          <cell r="D801" t="str">
            <v>M3</v>
          </cell>
          <cell r="E801">
            <v>262.02999999999997</v>
          </cell>
        </row>
        <row r="802">
          <cell r="B802" t="str">
            <v>C0471</v>
          </cell>
          <cell r="C802" t="str">
            <v>BROCA D= 20cm COM CONCRETO FCK=13.5MPa, MAIS VIGA BALDRAME 20X20cm E UMA FIADA DE BLOCO DE CONCRETO 14X19X39cm</v>
          </cell>
          <cell r="D802">
            <v>0</v>
          </cell>
          <cell r="E802">
            <v>0</v>
          </cell>
        </row>
        <row r="803">
          <cell r="B803" t="str">
            <v>FORMAS</v>
          </cell>
          <cell r="C803">
            <v>0</v>
          </cell>
          <cell r="D803">
            <v>0</v>
          </cell>
          <cell r="E803">
            <v>4053.42</v>
          </cell>
        </row>
        <row r="804">
          <cell r="B804" t="str">
            <v>C4713</v>
          </cell>
          <cell r="C804" t="str">
            <v>CONFECÇÃO DE FORMA ACRÍLICA 5MM P/ LOGOMARCAS EM PREMOLDADOS DE CONCRETO (ABRIGO PARADA DE ÔNIBUS), PARA UTIL. 40 X</v>
          </cell>
          <cell r="D804" t="str">
            <v>M2</v>
          </cell>
          <cell r="E804">
            <v>633.41</v>
          </cell>
        </row>
        <row r="805">
          <cell r="B805">
            <v>0</v>
          </cell>
          <cell r="C805">
            <v>0</v>
          </cell>
          <cell r="D805">
            <v>0</v>
          </cell>
          <cell r="E805">
            <v>0</v>
          </cell>
        </row>
        <row r="806">
          <cell r="B806" t="str">
            <v>C4710</v>
          </cell>
          <cell r="C806" t="str">
            <v>CONFECÇÃO DE FORMA METÁLICA P/ PEÇAS PREMOLDADAS DE CONCRETO (ABRIGO PARADA DE ÔNIBUS), PARA UTIL. 15 X</v>
          </cell>
          <cell r="D806" t="str">
            <v>M2</v>
          </cell>
          <cell r="E806">
            <v>540.95000000000005</v>
          </cell>
        </row>
        <row r="807">
          <cell r="B807" t="str">
            <v>C4713</v>
          </cell>
          <cell r="C807" t="str">
            <v>CONFECÇÃO DE FORMA ACRÍLICA 5MM P/ LOGOMARCAS EM PREMOLDADOS DE CONCRETO (ABRIGO PARADA DE ÔNIBUS), PARA UTIL. 40 X</v>
          </cell>
          <cell r="D807">
            <v>0</v>
          </cell>
          <cell r="E807">
            <v>0</v>
          </cell>
        </row>
        <row r="808">
          <cell r="B808" t="str">
            <v>C2822</v>
          </cell>
          <cell r="C808" t="str">
            <v>FORMA CURVA CHAPA COMPENSADA PLASTIFICADA, ESP.= 12mm</v>
          </cell>
          <cell r="D808" t="str">
            <v>M2</v>
          </cell>
          <cell r="E808">
            <v>153.47</v>
          </cell>
        </row>
        <row r="809">
          <cell r="B809" t="str">
            <v>C3990</v>
          </cell>
          <cell r="C809" t="str">
            <v>FORMA CURVA CHAPA COMPENSADA PLASTIFICADA, ESP.= 18mm</v>
          </cell>
          <cell r="D809" t="str">
            <v>M2</v>
          </cell>
          <cell r="E809">
            <v>157.54</v>
          </cell>
        </row>
        <row r="810">
          <cell r="B810" t="str">
            <v>C2823</v>
          </cell>
          <cell r="C810" t="str">
            <v>FORMA CURVA CHAPA COMPENSADA RESINADA, ESP.=  6mm</v>
          </cell>
          <cell r="D810" t="str">
            <v>M2</v>
          </cell>
          <cell r="E810">
            <v>134.4</v>
          </cell>
        </row>
        <row r="811">
          <cell r="B811" t="str">
            <v>C2824</v>
          </cell>
          <cell r="C811" t="str">
            <v xml:space="preserve">FORMA CURVA CHAPA COMPENSADA RESINADA, ESP.= 10mm </v>
          </cell>
          <cell r="D811" t="str">
            <v>M2</v>
          </cell>
          <cell r="E811">
            <v>136.51</v>
          </cell>
        </row>
        <row r="812">
          <cell r="B812" t="str">
            <v>C2825</v>
          </cell>
          <cell r="C812" t="str">
            <v>FORMA CURVA CHAPA COMPENSADA RESINADA, ESP.= 12mm</v>
          </cell>
          <cell r="D812" t="str">
            <v>M2</v>
          </cell>
          <cell r="E812">
            <v>138.09</v>
          </cell>
        </row>
        <row r="813">
          <cell r="B813" t="str">
            <v>C3981</v>
          </cell>
          <cell r="C813" t="str">
            <v>FORMA DE PAPELÃO RESINADO TIPO ESTRUTUBOS D=1,20 M  (FORNECIMENTO/MONTAGEM/DESMONTAGEM)</v>
          </cell>
          <cell r="D813" t="str">
            <v>M</v>
          </cell>
          <cell r="E813">
            <v>156.75</v>
          </cell>
        </row>
        <row r="814">
          <cell r="B814" t="str">
            <v>C2824</v>
          </cell>
          <cell r="C814" t="str">
            <v xml:space="preserve">FORMA CURVA CHAPA COMPENSADA RESINADA, ESP.= 10mm </v>
          </cell>
          <cell r="D814">
            <v>0</v>
          </cell>
          <cell r="E814">
            <v>0</v>
          </cell>
        </row>
        <row r="815">
          <cell r="B815" t="str">
            <v>C1400</v>
          </cell>
          <cell r="C815" t="str">
            <v>FORMA DE TÁBUAS DE 1" DE 3A. P/FUNDAÇÕES UTIL. 5 X</v>
          </cell>
          <cell r="D815" t="str">
            <v>M2</v>
          </cell>
          <cell r="E815">
            <v>43.72</v>
          </cell>
        </row>
        <row r="816">
          <cell r="B816" t="str">
            <v>C1401</v>
          </cell>
          <cell r="C816" t="str">
            <v>FORMA DE TÁBUAS DE 1" DE 3A. P/SUPERESTRUTURA - UTIL. 2 X</v>
          </cell>
          <cell r="D816" t="str">
            <v>M2</v>
          </cell>
          <cell r="E816">
            <v>108.08</v>
          </cell>
        </row>
        <row r="817">
          <cell r="B817" t="str">
            <v>C3984</v>
          </cell>
          <cell r="C817" t="str">
            <v>FORMA INTERNA E EXTERNA PARA ESTACAS DE CONCRETO</v>
          </cell>
          <cell r="D817" t="str">
            <v>M2</v>
          </cell>
          <cell r="E817">
            <v>27.62</v>
          </cell>
        </row>
        <row r="818">
          <cell r="B818" t="str">
            <v>C4158</v>
          </cell>
          <cell r="C818" t="str">
            <v>FORMA METÁLICA P/ PILAR</v>
          </cell>
          <cell r="D818" t="str">
            <v>M2</v>
          </cell>
          <cell r="E818">
            <v>124.22</v>
          </cell>
        </row>
        <row r="819">
          <cell r="B819" t="str">
            <v>C4282</v>
          </cell>
          <cell r="C819" t="str">
            <v>FORMA P/ CONCRETO "IN LOCO" (APLICAÇÃO)</v>
          </cell>
          <cell r="D819" t="str">
            <v>M2</v>
          </cell>
          <cell r="E819">
            <v>63.57</v>
          </cell>
        </row>
        <row r="820">
          <cell r="B820" t="str">
            <v>C4281</v>
          </cell>
          <cell r="C820" t="str">
            <v>FORMA P/ CONCRETO "IN LOCO" (FABRICAÇÃO)</v>
          </cell>
          <cell r="D820" t="str">
            <v>M2</v>
          </cell>
          <cell r="E820">
            <v>168.55</v>
          </cell>
        </row>
        <row r="821">
          <cell r="B821" t="str">
            <v>C1404</v>
          </cell>
          <cell r="C821" t="str">
            <v>FORMA  P/ PEÇAS PRÉ-MOLDADAS DE CONCRETO PROTENDIDO, REVESTIDAS C/CHAPA METÁLICA, UTIL. (10 A 15 X)</v>
          </cell>
          <cell r="D821" t="str">
            <v>M2</v>
          </cell>
          <cell r="E821">
            <v>448.73</v>
          </cell>
        </row>
        <row r="822">
          <cell r="B822" t="str">
            <v>C4282</v>
          </cell>
          <cell r="C822" t="str">
            <v>FORMA P/ CONCRETO "IN LOCO" (APLICAÇÃO)</v>
          </cell>
          <cell r="D822">
            <v>0</v>
          </cell>
          <cell r="E822">
            <v>0</v>
          </cell>
        </row>
        <row r="823">
          <cell r="B823" t="str">
            <v>C1403</v>
          </cell>
          <cell r="C823" t="str">
            <v>FORMA P/ PEÇAS PRÉ-MOLDADAS DE CONCRETO PROTENDIDO, REVESTIDAS C/CHAPA COMPENSADA PLASTIFICADA (12X)</v>
          </cell>
          <cell r="D823" t="str">
            <v>M2</v>
          </cell>
          <cell r="E823">
            <v>401.88</v>
          </cell>
        </row>
        <row r="824">
          <cell r="B824" t="str">
            <v>C1404</v>
          </cell>
          <cell r="C824" t="str">
            <v>FORMA  P/ PEÇAS PRÉ-MOLDADAS DE CONCRETO PROTENDIDO, REVESTIDAS C/CHAPA METÁLICA, UTIL. (10 A 15 X)</v>
          </cell>
          <cell r="D824">
            <v>0</v>
          </cell>
          <cell r="E824">
            <v>0</v>
          </cell>
        </row>
        <row r="825">
          <cell r="B825" t="str">
            <v>C4301</v>
          </cell>
          <cell r="C825" t="str">
            <v>FORMA PARA CONCRETO "IN LOCO", INCLUSIVE DESFORMA</v>
          </cell>
          <cell r="D825" t="str">
            <v>M2</v>
          </cell>
          <cell r="E825">
            <v>103.27</v>
          </cell>
        </row>
        <row r="826">
          <cell r="B826" t="str">
            <v>C4302</v>
          </cell>
          <cell r="C826" t="str">
            <v>FORMA PARA CONCRETO PRÉ-MOLDADO, INCLUSIVE DESFORMA</v>
          </cell>
          <cell r="D826" t="str">
            <v>M2</v>
          </cell>
          <cell r="E826">
            <v>35.31</v>
          </cell>
        </row>
        <row r="827">
          <cell r="B827" t="str">
            <v>C1399</v>
          </cell>
          <cell r="C827" t="str">
            <v>FORMA PLANA CHAPA COMPENSADA PLASTIFICADA, ESP.= 12mm UTIL. 5X</v>
          </cell>
          <cell r="D827" t="str">
            <v>M2</v>
          </cell>
          <cell r="E827">
            <v>74.33</v>
          </cell>
        </row>
        <row r="828">
          <cell r="B828" t="str">
            <v>C3991</v>
          </cell>
          <cell r="C828" t="str">
            <v>FORMA PLANA CHAPA COMPENSADA PLASTIFICADA, ESP.= 18mm UTIL. 5X</v>
          </cell>
          <cell r="D828" t="str">
            <v>M2</v>
          </cell>
          <cell r="E828">
            <v>76.97</v>
          </cell>
        </row>
        <row r="829">
          <cell r="B829" t="str">
            <v>C1402</v>
          </cell>
          <cell r="C829" t="str">
            <v>FORMA PLANA CHAPA COMPENSADA RESINADA, ESP.= 10mm P/GALERIA  E BUEIROS CAPEADOS</v>
          </cell>
          <cell r="D829" t="str">
            <v>M2</v>
          </cell>
          <cell r="E829">
            <v>40.42</v>
          </cell>
        </row>
        <row r="830">
          <cell r="B830" t="str">
            <v>C1399</v>
          </cell>
          <cell r="C830" t="str">
            <v>FORMA PLANA CHAPA COMPENSADA PLASTIFICADA, ESP.= 12mm UTIL. 5X</v>
          </cell>
          <cell r="D830">
            <v>0</v>
          </cell>
          <cell r="E830">
            <v>0</v>
          </cell>
        </row>
        <row r="831">
          <cell r="B831" t="str">
            <v>C2827</v>
          </cell>
          <cell r="C831" t="str">
            <v>FORMA PLANA CHAPA COMPENSADA RESINADA, ESP.= 10mm UTIL. 3X</v>
          </cell>
          <cell r="D831" t="str">
            <v>M2</v>
          </cell>
          <cell r="E831">
            <v>87.59</v>
          </cell>
        </row>
        <row r="832">
          <cell r="B832" t="str">
            <v>C1405</v>
          </cell>
          <cell r="C832" t="str">
            <v>FORMA PLANA CHAPA COMPENSADA RESINADA, ESP.= 12mm UTIL. 3 X</v>
          </cell>
          <cell r="D832" t="str">
            <v>M2</v>
          </cell>
          <cell r="E832">
            <v>89.94</v>
          </cell>
        </row>
        <row r="833">
          <cell r="B833" t="str">
            <v>C4711</v>
          </cell>
          <cell r="C833" t="str">
            <v>MONTAGEM DE FORMA METÁLICA P/ CONCRETO PREMOLDADO (ABRIGO PARADA DE ÔNIBUS), INCL. DESFORMA</v>
          </cell>
          <cell r="D833" t="str">
            <v>M2</v>
          </cell>
          <cell r="E833">
            <v>46.16</v>
          </cell>
        </row>
        <row r="834">
          <cell r="B834" t="str">
            <v>C2827</v>
          </cell>
          <cell r="C834" t="str">
            <v>FORMA PLANA CHAPA COMPENSADA RESINADA, ESP.= 10mm UTIL. 3X</v>
          </cell>
          <cell r="D834">
            <v>0</v>
          </cell>
          <cell r="E834">
            <v>0</v>
          </cell>
        </row>
        <row r="835">
          <cell r="B835" t="str">
            <v>C1799</v>
          </cell>
          <cell r="C835" t="str">
            <v>MONTAGEM, DESMONTAGEM E REPAROS EM FORMAS P/PRE-MOLDADOS</v>
          </cell>
          <cell r="D835" t="str">
            <v>M2</v>
          </cell>
          <cell r="E835">
            <v>47.87</v>
          </cell>
        </row>
        <row r="836">
          <cell r="B836" t="str">
            <v>C4759</v>
          </cell>
          <cell r="C836" t="str">
            <v xml:space="preserve">MONTAGEM E DESMONTAGEM DAS FORMAS/ESCORAMENTOS ESPECIAIS P/ LAJE NERVURADA INCLUSIVE DESMOLDANTE                                        </v>
          </cell>
          <cell r="D836" t="str">
            <v>M2</v>
          </cell>
          <cell r="E836">
            <v>14.08</v>
          </cell>
        </row>
        <row r="837">
          <cell r="B837">
            <v>0</v>
          </cell>
          <cell r="C837">
            <v>0</v>
          </cell>
          <cell r="D837">
            <v>0</v>
          </cell>
          <cell r="E837">
            <v>0</v>
          </cell>
        </row>
        <row r="838">
          <cell r="B838" t="str">
            <v>ARMADURAS</v>
          </cell>
          <cell r="C838" t="str">
            <v>MONTAGEM, DESMONTAGEM E REPAROS EM FORMAS P/PRE-MOLDADOS</v>
          </cell>
          <cell r="D838">
            <v>0</v>
          </cell>
          <cell r="E838">
            <v>8955.68</v>
          </cell>
        </row>
        <row r="839">
          <cell r="B839" t="str">
            <v>C3331</v>
          </cell>
          <cell r="C839" t="str">
            <v>ANCORAGEM ATIVA PARA CABO COM 1 CORDOALHA DE 12,7mm</v>
          </cell>
          <cell r="D839" t="str">
            <v>UN</v>
          </cell>
          <cell r="E839">
            <v>62.94</v>
          </cell>
        </row>
        <row r="840">
          <cell r="B840" t="str">
            <v>C3332</v>
          </cell>
          <cell r="C840" t="str">
            <v>ANCORAGEM ATIVA PARA CABO COM 2 CORDOALHA DE 12,7mm</v>
          </cell>
          <cell r="D840" t="str">
            <v>UN</v>
          </cell>
          <cell r="E840">
            <v>108.47</v>
          </cell>
        </row>
        <row r="841">
          <cell r="B841" t="str">
            <v>C3333</v>
          </cell>
          <cell r="C841" t="str">
            <v>ANCORAGEM ATIVA PARA CABO COM 4 CORDOALHA DE 12,7mm</v>
          </cell>
          <cell r="D841" t="str">
            <v>UN</v>
          </cell>
          <cell r="E841">
            <v>185.35</v>
          </cell>
        </row>
        <row r="842">
          <cell r="B842" t="str">
            <v>C3334</v>
          </cell>
          <cell r="C842" t="str">
            <v>ANCORAGEM ATIVA PARA CABO COM 6 CORDOALHA DE 12,7mm</v>
          </cell>
          <cell r="D842" t="str">
            <v>UN</v>
          </cell>
          <cell r="E842">
            <v>277.93</v>
          </cell>
        </row>
        <row r="843">
          <cell r="B843" t="str">
            <v>C3335</v>
          </cell>
          <cell r="C843" t="str">
            <v>ANCORAGEM ATIVA PARA CABO COM 7 CORDOALHA DE 12,7mm</v>
          </cell>
          <cell r="D843" t="str">
            <v>UN</v>
          </cell>
          <cell r="E843">
            <v>321.27999999999997</v>
          </cell>
        </row>
        <row r="844">
          <cell r="B844" t="str">
            <v>C3336</v>
          </cell>
          <cell r="C844" t="str">
            <v>ANCORAGEM ATIVA PARA CABO COM 12 CORDOALHA DE 12,7mm</v>
          </cell>
          <cell r="D844" t="str">
            <v>UN</v>
          </cell>
          <cell r="E844">
            <v>539.24</v>
          </cell>
        </row>
        <row r="845">
          <cell r="B845" t="str">
            <v>C3337</v>
          </cell>
          <cell r="C845" t="str">
            <v>ANCORAGEM PASSIVA PARA CABO COM 1 CORDOALHA DE 12,7mm</v>
          </cell>
          <cell r="D845" t="str">
            <v>UN</v>
          </cell>
          <cell r="E845">
            <v>32.619999999999997</v>
          </cell>
        </row>
        <row r="846">
          <cell r="B846" t="str">
            <v>C3338</v>
          </cell>
          <cell r="C846" t="str">
            <v>ANCORAGEM PASSIVA PARA CABO COM 2 CORDOALHA DE 12,7mm</v>
          </cell>
          <cell r="D846" t="str">
            <v>UN</v>
          </cell>
          <cell r="E846">
            <v>53.56</v>
          </cell>
        </row>
        <row r="847">
          <cell r="B847" t="str">
            <v>C3339</v>
          </cell>
          <cell r="C847" t="str">
            <v>ANCORAGEM PASSIVA PARA CABO COM 4 CORDOALHA DE 12,7mm</v>
          </cell>
          <cell r="D847" t="str">
            <v>UN</v>
          </cell>
          <cell r="E847">
            <v>91.84</v>
          </cell>
        </row>
        <row r="848">
          <cell r="B848" t="str">
            <v>C3340</v>
          </cell>
          <cell r="C848" t="str">
            <v xml:space="preserve">ANCORAGEM PASSIVA PARA CABO COM 6 CORDOALHA DE 12,7mm </v>
          </cell>
          <cell r="D848" t="str">
            <v>UN</v>
          </cell>
          <cell r="E848">
            <v>121.64</v>
          </cell>
        </row>
        <row r="849">
          <cell r="B849" t="str">
            <v>C3341</v>
          </cell>
          <cell r="C849" t="str">
            <v>ANCORAGEM PASSIVA PARA CABO COM 7 CORDOALHA DE 12,7mm</v>
          </cell>
          <cell r="D849" t="str">
            <v>UN</v>
          </cell>
          <cell r="E849">
            <v>156.27000000000001</v>
          </cell>
        </row>
        <row r="850">
          <cell r="B850" t="str">
            <v>C3342</v>
          </cell>
          <cell r="C850" t="str">
            <v>ANCORAGEM PASSIVA PARA CABO COM 12 CORDOALHA DE 12,7mm</v>
          </cell>
          <cell r="D850" t="str">
            <v>UN</v>
          </cell>
          <cell r="E850">
            <v>206.23</v>
          </cell>
        </row>
        <row r="851">
          <cell r="B851" t="str">
            <v>C4132</v>
          </cell>
          <cell r="C851" t="str">
            <v>ARMADURA  P/ ESTACAS PRÉ-MOLDADAS DE CONCRETO (APLICAÇÃO)</v>
          </cell>
          <cell r="D851" t="str">
            <v>T</v>
          </cell>
          <cell r="E851">
            <v>794.5</v>
          </cell>
        </row>
        <row r="852">
          <cell r="B852" t="str">
            <v>C0213</v>
          </cell>
          <cell r="C852" t="str">
            <v>ARMADURA CA-25 GROSSA D= 12,5 A 25,0mm</v>
          </cell>
          <cell r="D852" t="str">
            <v>KG</v>
          </cell>
          <cell r="E852">
            <v>7.56</v>
          </cell>
        </row>
        <row r="853">
          <cell r="B853" t="str">
            <v>C0214</v>
          </cell>
          <cell r="C853" t="str">
            <v>ARMADURA CA-25 MÉDIA D= 6,3 A 10,0mm</v>
          </cell>
          <cell r="D853" t="str">
            <v>KG</v>
          </cell>
          <cell r="E853">
            <v>6.99</v>
          </cell>
        </row>
        <row r="854">
          <cell r="B854" t="str">
            <v>C0215</v>
          </cell>
          <cell r="C854" t="str">
            <v>ARMADURA CA-50A GROSSA D= 12,5 A 25,0mm</v>
          </cell>
          <cell r="D854" t="str">
            <v>KG</v>
          </cell>
          <cell r="E854">
            <v>7.25</v>
          </cell>
        </row>
        <row r="855">
          <cell r="B855" t="str">
            <v>C0216</v>
          </cell>
          <cell r="C855" t="str">
            <v>ARMADURA CA-50A MÉDIA D= 6,3 A 10,0mm</v>
          </cell>
          <cell r="D855" t="str">
            <v>KG</v>
          </cell>
          <cell r="E855">
            <v>6.67</v>
          </cell>
        </row>
        <row r="856">
          <cell r="B856" t="str">
            <v>C0217</v>
          </cell>
          <cell r="C856" t="str">
            <v>ARMADURA CA-60 FINA D=3,40 A 6,40mm</v>
          </cell>
          <cell r="D856" t="str">
            <v>KG</v>
          </cell>
          <cell r="E856">
            <v>6.64</v>
          </cell>
        </row>
        <row r="857">
          <cell r="B857" t="str">
            <v>C0218</v>
          </cell>
          <cell r="C857" t="str">
            <v>ARMADURA CA-60 MÉDIA D= 6,4 A 9,5mm</v>
          </cell>
          <cell r="D857" t="str">
            <v>KG</v>
          </cell>
          <cell r="E857">
            <v>6.88</v>
          </cell>
        </row>
        <row r="858">
          <cell r="B858" t="str">
            <v>C4151</v>
          </cell>
          <cell r="C858" t="str">
            <v>ARMADURA DE AÇO CA 50/60</v>
          </cell>
          <cell r="D858" t="str">
            <v>KG</v>
          </cell>
          <cell r="E858">
            <v>7.21</v>
          </cell>
        </row>
        <row r="859">
          <cell r="B859" t="str">
            <v>C3985</v>
          </cell>
          <cell r="C859" t="str">
            <v>ARMADURA DE CORDOALHA CP-190RB</v>
          </cell>
          <cell r="D859" t="str">
            <v>KG</v>
          </cell>
          <cell r="E859">
            <v>14.32</v>
          </cell>
        </row>
        <row r="860">
          <cell r="B860" t="str">
            <v>C0219</v>
          </cell>
          <cell r="C860" t="str">
            <v>ARMADURA DE TELA DE AÇO</v>
          </cell>
          <cell r="D860" t="str">
            <v>M2</v>
          </cell>
          <cell r="E860">
            <v>12.22</v>
          </cell>
        </row>
        <row r="861">
          <cell r="B861" t="str">
            <v>C0220</v>
          </cell>
          <cell r="C861" t="str">
            <v>ARMADURA EM TELA SOLDADA DE AÇO CA-60B</v>
          </cell>
          <cell r="D861" t="str">
            <v>KG</v>
          </cell>
          <cell r="E861">
            <v>12.15</v>
          </cell>
        </row>
        <row r="862">
          <cell r="B862" t="str">
            <v>C4071</v>
          </cell>
          <cell r="C862" t="str">
            <v>ARMADURA EM TELA SOLDÁVEL Q-92</v>
          </cell>
          <cell r="D862" t="str">
            <v>M2</v>
          </cell>
          <cell r="E862">
            <v>8.6</v>
          </cell>
        </row>
        <row r="863">
          <cell r="B863" t="str">
            <v>C4131</v>
          </cell>
          <cell r="C863" t="str">
            <v>ARMADURA P/ ESTACAS PRÉ-MOLDADAS DE CONCRETO (FABRICAÇÃO)</v>
          </cell>
          <cell r="D863" t="str">
            <v>T</v>
          </cell>
          <cell r="E863">
            <v>5812.29</v>
          </cell>
        </row>
        <row r="864">
          <cell r="B864" t="str">
            <v>C3344</v>
          </cell>
          <cell r="C864" t="str">
            <v>CONFECÇÃO E COLOCAÇÃO DE CABO COM 1 CORDOALHA DE D=12,7mm COM BAINHA</v>
          </cell>
          <cell r="D864" t="str">
            <v>KG</v>
          </cell>
          <cell r="E864">
            <v>20.81</v>
          </cell>
        </row>
        <row r="865">
          <cell r="B865" t="str">
            <v>C3325</v>
          </cell>
          <cell r="C865" t="str">
            <v>CONFECÇÃO E COLOCAÇÃO DE CABO COM 2 CORDOALHA DE D=12,7mm COM BAINHA</v>
          </cell>
          <cell r="D865" t="str">
            <v>KG</v>
          </cell>
          <cell r="E865">
            <v>14.57</v>
          </cell>
        </row>
        <row r="866">
          <cell r="B866" t="str">
            <v>C3326</v>
          </cell>
          <cell r="C866" t="str">
            <v>CONFECÇÃO E COLOCAÇÃO DE CABO COM 4 CORDOALHA DE D=12,7mm COM BAINHA</v>
          </cell>
          <cell r="D866" t="str">
            <v>KG</v>
          </cell>
          <cell r="E866">
            <v>12.2</v>
          </cell>
        </row>
        <row r="867">
          <cell r="B867" t="str">
            <v>C3327</v>
          </cell>
          <cell r="C867" t="str">
            <v>CONFECÇAO E COLOCAÇAO DE CABO COM 6 CORDOALHA DE D=12,7mm COM BAINHA</v>
          </cell>
          <cell r="D867" t="str">
            <v>KG</v>
          </cell>
          <cell r="E867">
            <v>11.66</v>
          </cell>
        </row>
        <row r="868">
          <cell r="B868" t="str">
            <v>C3328</v>
          </cell>
          <cell r="C868" t="str">
            <v>CONFECÇÃO E COLOCAÇÃO DE CABO COM 7 CORDOALHAS DE D=12,7mm COM BAINHA</v>
          </cell>
          <cell r="D868" t="str">
            <v>KG</v>
          </cell>
          <cell r="E868">
            <v>11.21</v>
          </cell>
        </row>
        <row r="869">
          <cell r="B869" t="str">
            <v>C3326</v>
          </cell>
          <cell r="C869" t="str">
            <v>CONFECÇÃO E COLOCAÇÃO DE CABO COM 4 CORDOALHA DE D=12,7mm COM BAINHA</v>
          </cell>
          <cell r="D869">
            <v>0</v>
          </cell>
          <cell r="E869">
            <v>0</v>
          </cell>
        </row>
        <row r="870">
          <cell r="B870" t="str">
            <v>C3329</v>
          </cell>
          <cell r="C870" t="str">
            <v>CONFECÇÃO E COLOCAÇÃO DE CABO COM 12 CORDOALHAS DE D=12,7mm COM BAINHA</v>
          </cell>
          <cell r="D870" t="str">
            <v>KG</v>
          </cell>
          <cell r="E870">
            <v>10.42</v>
          </cell>
        </row>
        <row r="871">
          <cell r="B871" t="str">
            <v>C3328</v>
          </cell>
          <cell r="C871" t="str">
            <v>CONFECÇÃO E COLOCAÇÃO DE CABO COM 7 CORDOALHAS DE D=12,7mm COM BAINHA</v>
          </cell>
          <cell r="D871">
            <v>0</v>
          </cell>
          <cell r="E871">
            <v>0</v>
          </cell>
        </row>
        <row r="872">
          <cell r="B872" t="str">
            <v>C3343</v>
          </cell>
          <cell r="C872" t="str">
            <v>PROTENSÃO E INJEÇÃO EM CABO COM CORDOALHA DE 12,7mm</v>
          </cell>
          <cell r="D872" t="str">
            <v>KG</v>
          </cell>
          <cell r="E872">
            <v>7.59</v>
          </cell>
        </row>
        <row r="873">
          <cell r="B873" t="str">
            <v>C3330</v>
          </cell>
          <cell r="C873" t="str">
            <v>PURGADOR PARA ANCORAGEM</v>
          </cell>
          <cell r="D873" t="str">
            <v>UN</v>
          </cell>
          <cell r="E873">
            <v>6.62</v>
          </cell>
        </row>
        <row r="874">
          <cell r="B874" t="str">
            <v>CONCRETOS</v>
          </cell>
          <cell r="C874">
            <v>0</v>
          </cell>
          <cell r="D874">
            <v>0</v>
          </cell>
          <cell r="E874">
            <v>25193.99</v>
          </cell>
        </row>
        <row r="875">
          <cell r="B875" t="str">
            <v>C0006</v>
          </cell>
          <cell r="C875" t="str">
            <v>ACABAMENTO DE SUPERFÍCIES C/DESEMPENADEIRA MECÂNICA</v>
          </cell>
          <cell r="D875" t="str">
            <v>M2</v>
          </cell>
          <cell r="E875">
            <v>0.11</v>
          </cell>
        </row>
        <row r="876">
          <cell r="B876" t="str">
            <v>C0028</v>
          </cell>
          <cell r="C876" t="str">
            <v>ADENSAMENTO/REGULARIZAÇÃO SUP.CONCRETO RÉGUA DUPLA L=3 A 6m</v>
          </cell>
          <cell r="D876" t="str">
            <v>M2</v>
          </cell>
          <cell r="E876">
            <v>3.16</v>
          </cell>
        </row>
        <row r="877">
          <cell r="B877" t="str">
            <v>C0027</v>
          </cell>
          <cell r="C877" t="str">
            <v>ADENSAMENTO/REGULARIZAÇÃO SUPERFICIAL DE CONCRETO C/RÉGUA SIMPLES L= 3m</v>
          </cell>
          <cell r="D877" t="str">
            <v>M2</v>
          </cell>
          <cell r="E877">
            <v>2.41</v>
          </cell>
        </row>
        <row r="878">
          <cell r="B878" t="str">
            <v>C0006</v>
          </cell>
          <cell r="C878" t="str">
            <v>ACABAMENTO DE SUPERFÍCIES C/DESEMPENADEIRA MECÂNICA</v>
          </cell>
          <cell r="D878">
            <v>0</v>
          </cell>
          <cell r="E878">
            <v>0</v>
          </cell>
        </row>
        <row r="879">
          <cell r="B879" t="str">
            <v>C0034</v>
          </cell>
          <cell r="C879" t="str">
            <v>ADIÇÃO DE IMPERMEABILIZANTE PARA CONCRETO ESTRUTURAL</v>
          </cell>
          <cell r="D879" t="str">
            <v>M3</v>
          </cell>
          <cell r="E879">
            <v>60.19</v>
          </cell>
        </row>
        <row r="880">
          <cell r="B880" t="str">
            <v>C0461</v>
          </cell>
          <cell r="C880" t="str">
            <v>BOMBEAMENTO DE CONCRETO</v>
          </cell>
          <cell r="D880" t="str">
            <v>M3</v>
          </cell>
          <cell r="E880">
            <v>41</v>
          </cell>
        </row>
        <row r="881">
          <cell r="B881" t="str">
            <v>C0829</v>
          </cell>
          <cell r="C881" t="str">
            <v>CONCRETO CICLÓPICO FCK 10 MPa  COM AGREGADO PRODUZIDO (S/TRANSP)</v>
          </cell>
          <cell r="D881" t="str">
            <v>M3</v>
          </cell>
          <cell r="E881">
            <v>307.52999999999997</v>
          </cell>
        </row>
        <row r="882">
          <cell r="B882" t="str">
            <v>C0830</v>
          </cell>
          <cell r="C882" t="str">
            <v>CONCRETO CICLÓPICO FCK 15 MPa COM AGREGADO ADQUIRIDO</v>
          </cell>
          <cell r="D882" t="str">
            <v>M3</v>
          </cell>
          <cell r="E882">
            <v>361.63</v>
          </cell>
        </row>
        <row r="883">
          <cell r="B883" t="str">
            <v>C4134</v>
          </cell>
          <cell r="C883" t="str">
            <v>CONCRETO DE ALTO DESEMPENHO FCK &gt; 50 MPa / EXECUTADO EM CENTRAL DOSADORA</v>
          </cell>
          <cell r="D883" t="str">
            <v>M3</v>
          </cell>
          <cell r="E883">
            <v>464.26</v>
          </cell>
        </row>
        <row r="884">
          <cell r="B884" t="str">
            <v>C0829</v>
          </cell>
          <cell r="C884" t="str">
            <v>CONCRETO CICLÓPICO FCK 10 MPa  COM AGREGADO PRODUZIDO (S/TRANSP)</v>
          </cell>
          <cell r="D884">
            <v>0</v>
          </cell>
          <cell r="E884">
            <v>0</v>
          </cell>
        </row>
        <row r="885">
          <cell r="B885" t="str">
            <v>C4438</v>
          </cell>
          <cell r="C885" t="str">
            <v>CONCRETO FCK &gt; 30 MPa SUBMERSO C/ PLATAFORMAS, INCLUSIVE LANÇAMENTO, CURA E TRANSPORTE</v>
          </cell>
          <cell r="D885" t="str">
            <v>M3</v>
          </cell>
          <cell r="E885">
            <v>605.16</v>
          </cell>
        </row>
        <row r="886">
          <cell r="B886" t="str">
            <v>C4134</v>
          </cell>
          <cell r="C886" t="str">
            <v>CONCRETO DE ALTO DESEMPENHO FCK &gt; 50 MPa / EXECUTADO EM CENTRAL DOSADORA</v>
          </cell>
          <cell r="D886">
            <v>0</v>
          </cell>
          <cell r="E886">
            <v>0</v>
          </cell>
        </row>
        <row r="887">
          <cell r="B887" t="str">
            <v>C0834</v>
          </cell>
          <cell r="C887" t="str">
            <v>CONCRETO GROUT (ARGAMASSA AUTONIVELANTE), LANÇAMENTO E CURA</v>
          </cell>
          <cell r="D887" t="str">
            <v>M3</v>
          </cell>
          <cell r="E887">
            <v>5936</v>
          </cell>
        </row>
        <row r="888">
          <cell r="B888" t="str">
            <v>C0833</v>
          </cell>
          <cell r="C888" t="str">
            <v>CONCRETO GROUT C/ATÉ 50% DE PEDRISCO EM PESO, LANÇAMENTO E CURA</v>
          </cell>
          <cell r="D888" t="str">
            <v>M3</v>
          </cell>
          <cell r="E888">
            <v>4446</v>
          </cell>
        </row>
        <row r="889">
          <cell r="B889" t="str">
            <v>C4291</v>
          </cell>
          <cell r="C889" t="str">
            <v>CONCRETO MOLDADO "IN LOCO" FCK ACIMA DE 10 MPa, INCLUSIVE LANÇAMENTO E CURA</v>
          </cell>
          <cell r="D889" t="str">
            <v>M3</v>
          </cell>
          <cell r="E889">
            <v>504.99</v>
          </cell>
        </row>
        <row r="890">
          <cell r="B890" t="str">
            <v>C0834</v>
          </cell>
          <cell r="C890" t="str">
            <v>CONCRETO GROUT (ARGAMASSA AUTONIVELANTE), LANÇAMENTO E CURA</v>
          </cell>
          <cell r="D890">
            <v>0</v>
          </cell>
          <cell r="E890">
            <v>0</v>
          </cell>
        </row>
        <row r="891">
          <cell r="B891" t="str">
            <v>C4292</v>
          </cell>
          <cell r="C891" t="str">
            <v>CONCRETO MOLDADO "IN LOCO" FCK ACIMA DE 50 MPa, INCLUSIVE LANÇAMENTO E CURA</v>
          </cell>
          <cell r="D891" t="str">
            <v>M3</v>
          </cell>
          <cell r="E891">
            <v>746.84</v>
          </cell>
        </row>
        <row r="892">
          <cell r="B892" t="str">
            <v>C4291</v>
          </cell>
          <cell r="C892" t="str">
            <v>CONCRETO MOLDADO "IN LOCO" FCK ACIMA DE 10 MPa, INCLUSIVE LANÇAMENTO E CURA</v>
          </cell>
          <cell r="D892">
            <v>0</v>
          </cell>
          <cell r="E892">
            <v>0</v>
          </cell>
        </row>
        <row r="893">
          <cell r="B893" t="str">
            <v>C0836</v>
          </cell>
          <cell r="C893" t="str">
            <v>CONCRETO NÃO ESTRUTURAL PREPARO MANUAL</v>
          </cell>
          <cell r="D893" t="str">
            <v>M3</v>
          </cell>
          <cell r="E893">
            <v>291.13</v>
          </cell>
        </row>
        <row r="894">
          <cell r="B894" t="str">
            <v>C3268</v>
          </cell>
          <cell r="C894" t="str">
            <v xml:space="preserve">CONCRETO P/VIBR., FCK=10MPa COM AGREGADO PRODUZIDO (S/TRANSP.) </v>
          </cell>
          <cell r="D894" t="str">
            <v>M3</v>
          </cell>
          <cell r="E894">
            <v>260.45</v>
          </cell>
        </row>
        <row r="895">
          <cell r="B895" t="str">
            <v>C3269</v>
          </cell>
          <cell r="C895" t="str">
            <v>CONCRETO P/VIBR., FCK=13,5MPa COM AGREGADO PRODUZIDO (S/TRANSP.)</v>
          </cell>
          <cell r="D895" t="str">
            <v>M3</v>
          </cell>
          <cell r="E895">
            <v>274.29000000000002</v>
          </cell>
        </row>
        <row r="896">
          <cell r="B896" t="str">
            <v>C3270</v>
          </cell>
          <cell r="C896" t="str">
            <v>CONCRETO P/VIBR., FCK=15MPa COM AGREGADO PRODUZIDO (S/ TRANSP.)</v>
          </cell>
          <cell r="D896" t="str">
            <v>M3</v>
          </cell>
          <cell r="E896">
            <v>280.22000000000003</v>
          </cell>
        </row>
        <row r="897">
          <cell r="B897" t="str">
            <v>C3271</v>
          </cell>
          <cell r="C897" t="str">
            <v>CONCRETO P/VIBR., FCK=18MPA COM AGREGADO PRODUZIDO (S/ TRANSP.)</v>
          </cell>
          <cell r="D897" t="str">
            <v>M3</v>
          </cell>
          <cell r="E897">
            <v>293.08999999999997</v>
          </cell>
        </row>
        <row r="898">
          <cell r="B898" t="str">
            <v>C3272</v>
          </cell>
          <cell r="C898" t="str">
            <v>CONCRETO P/VIBR., FCK=20MPa COM AGREGADO PRODUZIDO (S/TRANSP.)</v>
          </cell>
          <cell r="D898" t="str">
            <v>M3</v>
          </cell>
          <cell r="E898">
            <v>300.99</v>
          </cell>
        </row>
        <row r="899">
          <cell r="B899" t="str">
            <v>C3273</v>
          </cell>
          <cell r="C899" t="str">
            <v>CONCRETO P/VIBR., FCK=25MPa COM AGREGADO PRODUZIDO (S/TRANSP.)</v>
          </cell>
          <cell r="D899" t="str">
            <v>M3</v>
          </cell>
          <cell r="E899">
            <v>307.58999999999997</v>
          </cell>
        </row>
        <row r="900">
          <cell r="B900" t="str">
            <v>C3274</v>
          </cell>
          <cell r="C900" t="str">
            <v>CONCRETO P/VIBR., FCK=30MPa COM AGREGADO PRODUZIDO (S/TRANSP.)</v>
          </cell>
          <cell r="D900" t="str">
            <v>M3</v>
          </cell>
          <cell r="E900">
            <v>331.51</v>
          </cell>
        </row>
        <row r="901">
          <cell r="B901" t="str">
            <v>C3275</v>
          </cell>
          <cell r="C901" t="str">
            <v>CONCRETO P/VIBR., FCK=35MPa COM AGREGADO PRODUZIDO (S/TRANSP.)</v>
          </cell>
          <cell r="D901" t="str">
            <v>M3</v>
          </cell>
          <cell r="E901">
            <v>356.55</v>
          </cell>
        </row>
        <row r="902">
          <cell r="B902" t="str">
            <v>C3276</v>
          </cell>
          <cell r="C902" t="str">
            <v>CONCRETO P/VIBR., FCK=40MPa COM AGREGADO PRODUZIDO (S/TRANSP.)</v>
          </cell>
          <cell r="D902" t="str">
            <v>M3</v>
          </cell>
          <cell r="E902">
            <v>385.73</v>
          </cell>
        </row>
        <row r="903">
          <cell r="B903" t="str">
            <v>C0838</v>
          </cell>
          <cell r="C903" t="str">
            <v>CONCRETO P/VIBR., FCK 10 MPa COM AGREGADO ADQUIRIDO</v>
          </cell>
          <cell r="D903" t="str">
            <v>M3</v>
          </cell>
          <cell r="E903">
            <v>291.24</v>
          </cell>
        </row>
        <row r="904">
          <cell r="B904" t="str">
            <v>C0839</v>
          </cell>
          <cell r="C904" t="str">
            <v>CONCRETO P/VIBR., FCK 13.5 MPa COM AGREGADO ADQUIRIDO</v>
          </cell>
          <cell r="D904" t="str">
            <v>M3</v>
          </cell>
          <cell r="E904">
            <v>304.2</v>
          </cell>
        </row>
        <row r="905">
          <cell r="B905" t="str">
            <v>C0840</v>
          </cell>
          <cell r="C905" t="str">
            <v>CONCRETO P/VIBR., FCK 15 MPa COM AGREGADO ADQUIRIDO</v>
          </cell>
          <cell r="D905" t="str">
            <v>M3</v>
          </cell>
          <cell r="E905">
            <v>309.75</v>
          </cell>
        </row>
        <row r="906">
          <cell r="B906" t="str">
            <v>C0841</v>
          </cell>
          <cell r="C906" t="str">
            <v>CONCRETO P/VIBR., FCK 18 MPa COM AGREGADO ADQUIRIDO</v>
          </cell>
          <cell r="D906" t="str">
            <v>M3</v>
          </cell>
          <cell r="E906">
            <v>321.81</v>
          </cell>
        </row>
        <row r="907">
          <cell r="B907" t="str">
            <v>C0842</v>
          </cell>
          <cell r="C907" t="str">
            <v>CONCRETO P/VIBR., FCK 20 MPa COM AGREGADO ADQUIRIDO</v>
          </cell>
          <cell r="D907" t="str">
            <v>M3</v>
          </cell>
          <cell r="E907">
            <v>329.16</v>
          </cell>
        </row>
        <row r="908">
          <cell r="B908" t="str">
            <v>C0843</v>
          </cell>
          <cell r="C908" t="str">
            <v>CONCRETO P/VIBR., FCK 25 MPa COM AGREGADO ADQUIRIDO</v>
          </cell>
          <cell r="D908" t="str">
            <v>M3</v>
          </cell>
          <cell r="E908">
            <v>331.8</v>
          </cell>
        </row>
        <row r="909">
          <cell r="B909" t="str">
            <v>C0844</v>
          </cell>
          <cell r="C909" t="str">
            <v>CONCRETO P/VIBR., FCK 30 MPa COM AGREGADO ADQUIRIDO</v>
          </cell>
          <cell r="D909" t="str">
            <v>M3</v>
          </cell>
          <cell r="E909">
            <v>358.16</v>
          </cell>
        </row>
        <row r="910">
          <cell r="B910" t="str">
            <v>C0845</v>
          </cell>
          <cell r="C910" t="str">
            <v>CONCRETO P/VIBR., FCK 35 MPa COM AGREGADO ADQUIRIDO</v>
          </cell>
          <cell r="D910" t="str">
            <v>M3</v>
          </cell>
          <cell r="E910">
            <v>377.61</v>
          </cell>
        </row>
        <row r="911">
          <cell r="B911" t="str">
            <v>C0846</v>
          </cell>
          <cell r="C911" t="str">
            <v>CONCRETO P/VIBR., FCK 40 MPa COM AGREGADO ADQUIRIDO</v>
          </cell>
          <cell r="D911" t="str">
            <v>M3</v>
          </cell>
          <cell r="E911">
            <v>404.91</v>
          </cell>
        </row>
        <row r="912">
          <cell r="B912" t="str">
            <v>C3731</v>
          </cell>
          <cell r="C912" t="str">
            <v>CONCRETO P/VIBR., FCK 50MPa COM AGREGADO ADQUIRIDO</v>
          </cell>
          <cell r="D912" t="str">
            <v>M3</v>
          </cell>
          <cell r="E912">
            <v>569.94000000000005</v>
          </cell>
        </row>
        <row r="913">
          <cell r="B913" t="str">
            <v>C0847</v>
          </cell>
          <cell r="C913" t="str">
            <v>CONCRETO PRE-MISTURADO FCK=10 MPa</v>
          </cell>
          <cell r="D913" t="str">
            <v>M3</v>
          </cell>
          <cell r="E913">
            <v>240.72</v>
          </cell>
        </row>
        <row r="914">
          <cell r="B914" t="str">
            <v>C0848</v>
          </cell>
          <cell r="C914" t="str">
            <v>CONCRETO PRE-MISTURADO FCK 15 MPa</v>
          </cell>
          <cell r="D914" t="str">
            <v>M3</v>
          </cell>
          <cell r="E914">
            <v>246.84</v>
          </cell>
        </row>
        <row r="915">
          <cell r="B915" t="str">
            <v>C0849</v>
          </cell>
          <cell r="C915" t="str">
            <v>CONCRETO PRE-MISTURADO FCK 20 MPa</v>
          </cell>
          <cell r="D915" t="str">
            <v>M3</v>
          </cell>
          <cell r="E915">
            <v>262.14</v>
          </cell>
        </row>
        <row r="916">
          <cell r="B916" t="str">
            <v>C0850</v>
          </cell>
          <cell r="C916" t="str">
            <v>CONCRETO PRE-MISTURADO FCK 25 MPa</v>
          </cell>
          <cell r="D916" t="str">
            <v>M3</v>
          </cell>
          <cell r="E916">
            <v>270.3</v>
          </cell>
        </row>
        <row r="917">
          <cell r="B917" t="str">
            <v>C0851</v>
          </cell>
          <cell r="C917" t="str">
            <v>CONCRETO PRE-MISTURADO FCK 30 MPa</v>
          </cell>
          <cell r="D917" t="str">
            <v>M3</v>
          </cell>
          <cell r="E917">
            <v>283.56</v>
          </cell>
        </row>
        <row r="918">
          <cell r="B918" t="str">
            <v>C0852</v>
          </cell>
          <cell r="C918" t="str">
            <v>CONCRETO PRE-MISTURADO FCK 35 MPa</v>
          </cell>
          <cell r="D918" t="str">
            <v>M3</v>
          </cell>
          <cell r="E918">
            <v>295.45999999999998</v>
          </cell>
        </row>
        <row r="919">
          <cell r="B919" t="str">
            <v>C4169</v>
          </cell>
          <cell r="C919" t="str">
            <v>CONCRETO PRE-MISTURADO FCK 50 MPa</v>
          </cell>
          <cell r="D919" t="str">
            <v>M3</v>
          </cell>
          <cell r="E919">
            <v>454.41</v>
          </cell>
        </row>
        <row r="920">
          <cell r="B920" t="str">
            <v>C0853</v>
          </cell>
          <cell r="C920" t="str">
            <v>CONCRETO PRE-MISTURADO FCK 40 MPa</v>
          </cell>
          <cell r="D920" t="str">
            <v>M3</v>
          </cell>
          <cell r="E920">
            <v>324.7</v>
          </cell>
        </row>
        <row r="921">
          <cell r="B921" t="str">
            <v>C4170</v>
          </cell>
          <cell r="C921" t="str">
            <v>CONCRETO PRE-MISTURADO FCK 50 MPa - ALTO DESEMPENHO</v>
          </cell>
          <cell r="D921" t="str">
            <v>M3</v>
          </cell>
          <cell r="E921">
            <v>515.69000000000005</v>
          </cell>
        </row>
        <row r="922">
          <cell r="B922" t="str">
            <v>C4293</v>
          </cell>
          <cell r="C922" t="str">
            <v>CONCRETO PRÉ-MOLDADO FCK ACIMA DE 50 MPa INCLUSIVE LANÇAMENTO, CURA E TRANSPORTE</v>
          </cell>
          <cell r="D922" t="str">
            <v>M3</v>
          </cell>
          <cell r="E922">
            <v>539.91999999999996</v>
          </cell>
        </row>
        <row r="923">
          <cell r="B923" t="str">
            <v>C0853</v>
          </cell>
          <cell r="C923" t="str">
            <v>CONCRETO PRE-MISTURADO FCK 40 MPa</v>
          </cell>
          <cell r="D923">
            <v>0</v>
          </cell>
          <cell r="E923">
            <v>0</v>
          </cell>
        </row>
        <row r="924">
          <cell r="B924" t="str">
            <v>C4768</v>
          </cell>
          <cell r="C924" t="str">
            <v>CONTROLE TECNOLÓGICO DE CONCRETO C/ ROMPIMENTO DE CORPO-DE-PROVA À COMPRESSÃO</v>
          </cell>
          <cell r="D924" t="str">
            <v>UN</v>
          </cell>
          <cell r="E924">
            <v>91.73</v>
          </cell>
        </row>
        <row r="925">
          <cell r="B925" t="str">
            <v>C4293</v>
          </cell>
          <cell r="C925" t="str">
            <v>CONCRETO PRÉ-MOLDADO FCK ACIMA DE 50 MPa INCLUSIVE LANÇAMENTO, CURA E TRANSPORTE</v>
          </cell>
          <cell r="D925">
            <v>0</v>
          </cell>
          <cell r="E925">
            <v>0</v>
          </cell>
        </row>
        <row r="926">
          <cell r="B926" t="str">
            <v>C4303</v>
          </cell>
          <cell r="C926" t="str">
            <v>INJEÇÃO DE CONCRETO SUBMERSO C/ PLATAFORMAS</v>
          </cell>
          <cell r="D926" t="str">
            <v>M3</v>
          </cell>
          <cell r="E926">
            <v>1012.72</v>
          </cell>
        </row>
        <row r="927">
          <cell r="B927" t="str">
            <v>C4135</v>
          </cell>
          <cell r="C927" t="str">
            <v>LANÇAMENTO DE CONCRETO EM PRÉ-MOLDADO</v>
          </cell>
          <cell r="D927" t="str">
            <v>M3</v>
          </cell>
          <cell r="E927">
            <v>24.9</v>
          </cell>
        </row>
        <row r="928">
          <cell r="B928" t="str">
            <v>C1603</v>
          </cell>
          <cell r="C928" t="str">
            <v>LANÇAMENTO E APLICAÇÃO DE CONCRETO C/ ELEVAÇÃO</v>
          </cell>
          <cell r="D928" t="str">
            <v>M3</v>
          </cell>
          <cell r="E928">
            <v>140.33000000000001</v>
          </cell>
        </row>
        <row r="929">
          <cell r="B929" t="str">
            <v>C1604</v>
          </cell>
          <cell r="C929" t="str">
            <v>LANÇAMENTO E APLICAÇÃO DE CONCRETO S/ ELEVAÇÃO</v>
          </cell>
          <cell r="D929" t="str">
            <v>M3</v>
          </cell>
          <cell r="E929">
            <v>81.69</v>
          </cell>
        </row>
        <row r="930">
          <cell r="B930" t="str">
            <v>C3531</v>
          </cell>
          <cell r="C930" t="str">
            <v>MUTIRÃO MISTO - CONCRETO P/VIBR., FCK 13.5 MPa COM AGREGADO ADQUIRIDO</v>
          </cell>
          <cell r="D930" t="str">
            <v>M3</v>
          </cell>
          <cell r="E930">
            <v>249.45</v>
          </cell>
        </row>
        <row r="931">
          <cell r="B931" t="str">
            <v>ELEMENTOS DE CONCRETO PRÉ FABRICADO</v>
          </cell>
          <cell r="C931" t="str">
            <v>LANÇAMENTO E APLICAÇÃO DE CONCRETO C/ ELEVAÇÃO</v>
          </cell>
          <cell r="D931">
            <v>0</v>
          </cell>
          <cell r="E931">
            <v>17320.48</v>
          </cell>
        </row>
        <row r="932">
          <cell r="B932" t="str">
            <v>C3250</v>
          </cell>
          <cell r="C932" t="str">
            <v>CONFECÇÃO DE BANQUETA / MEIO FIO PRÉ-MOLDADA DE CONCRETO (1,00 x 0,25 x 0,15 m)</v>
          </cell>
          <cell r="D932" t="str">
            <v>M</v>
          </cell>
          <cell r="E932">
            <v>17.489999999999998</v>
          </cell>
        </row>
        <row r="933">
          <cell r="B933" t="str">
            <v>C3531</v>
          </cell>
          <cell r="C933" t="str">
            <v>MUTIRÃO MISTO - CONCRETO P/VIBR., FCK 13.5 MPa COM AGREGADO ADQUIRIDO</v>
          </cell>
          <cell r="D933">
            <v>0</v>
          </cell>
          <cell r="E933">
            <v>0</v>
          </cell>
        </row>
        <row r="934">
          <cell r="B934" t="str">
            <v>C3251</v>
          </cell>
          <cell r="C934" t="str">
            <v>CONFECÇÃO DE BANQUETA / MEIO FIO  PRÉ-MOLDADA DE CONCRETO PARA VIAS URBANAS (1,00 x 0,35 x 0,15m)</v>
          </cell>
          <cell r="D934" t="str">
            <v>M</v>
          </cell>
          <cell r="E934">
            <v>25.28</v>
          </cell>
        </row>
        <row r="935">
          <cell r="B935" t="str">
            <v>C3250</v>
          </cell>
          <cell r="C935" t="str">
            <v>CONFECÇÃO DE BANQUETA / MEIO FIO PRÉ-MOLDADA DE CONCRETO (1,00 x 0,25 x 0,15 m)</v>
          </cell>
          <cell r="D935">
            <v>0</v>
          </cell>
          <cell r="E935">
            <v>0</v>
          </cell>
        </row>
        <row r="936">
          <cell r="B936" t="str">
            <v>C3606</v>
          </cell>
          <cell r="C936" t="str">
            <v>CONFECÇÃO E MONTAGEM DE ABÓBADAS PRÉ-MOLDADAS DE CONCRETO P/TERMINAL RODOVIARIO  TIPO "A"</v>
          </cell>
          <cell r="D936" t="str">
            <v>M</v>
          </cell>
          <cell r="E936">
            <v>1371.01</v>
          </cell>
        </row>
        <row r="937">
          <cell r="B937" t="str">
            <v>C3251</v>
          </cell>
          <cell r="C937" t="str">
            <v>CONFECÇÃO DE BANQUETA / MEIO FIO  PRÉ-MOLDADA DE CONCRETO PARA VIAS URBANAS (1,00 x 0,35 x 0,15m)</v>
          </cell>
          <cell r="D937">
            <v>0</v>
          </cell>
          <cell r="E937">
            <v>0</v>
          </cell>
        </row>
        <row r="938">
          <cell r="B938" t="str">
            <v>C3609</v>
          </cell>
          <cell r="C938" t="str">
            <v>CONFECÇÃO E MONTAGEM DE PILAR PRÉ-MOLDADO DE CONCRETO P/TERMINAL RODOVIARIO  TIPO "A"</v>
          </cell>
          <cell r="D938" t="str">
            <v>UN</v>
          </cell>
          <cell r="E938">
            <v>1873.95</v>
          </cell>
        </row>
        <row r="939">
          <cell r="B939" t="str">
            <v>C3606</v>
          </cell>
          <cell r="C939" t="str">
            <v>CONFECÇÃO E MONTAGEM DE ABÓBADAS PRÉ-MOLDADAS DE CONCRETO P/TERMINAL RODOVIARIO  TIPO "A"</v>
          </cell>
          <cell r="D939">
            <v>0</v>
          </cell>
          <cell r="E939">
            <v>0</v>
          </cell>
        </row>
        <row r="940">
          <cell r="B940" t="str">
            <v>C3607</v>
          </cell>
          <cell r="C940" t="str">
            <v>CONFECÇÃO E MONTAGEM DE PÓRTICO INDICATIVO PRÉ-MOLDADO DE CONCRETO P/TERMINAL RODOVIÁRIO</v>
          </cell>
          <cell r="D940" t="str">
            <v>UN</v>
          </cell>
          <cell r="E940">
            <v>8440.15</v>
          </cell>
        </row>
        <row r="941">
          <cell r="B941" t="str">
            <v>C3609</v>
          </cell>
          <cell r="C941" t="str">
            <v>CONFECÇÃO E MONTAGEM DE PILAR PRÉ-MOLDADO DE CONCRETO P/TERMINAL RODOVIARIO  TIPO "A"</v>
          </cell>
          <cell r="D941">
            <v>0</v>
          </cell>
          <cell r="E941">
            <v>0</v>
          </cell>
        </row>
        <row r="942">
          <cell r="B942" t="str">
            <v>C3608</v>
          </cell>
          <cell r="C942" t="str">
            <v>CONFECÇÃO E MONTAGEM DE SAPATA PRÉ-MOLDADA DE CONCRETO P/TERMINAL RODOVIÁRIO  TIPO "A"</v>
          </cell>
          <cell r="D942" t="str">
            <v>M</v>
          </cell>
          <cell r="E942">
            <v>1235.76</v>
          </cell>
        </row>
        <row r="943">
          <cell r="B943" t="str">
            <v>C3607</v>
          </cell>
          <cell r="C943" t="str">
            <v>CONFECÇÃO E MONTAGEM DE PÓRTICO INDICATIVO PRÉ-MOLDADO DE CONCRETO P/TERMINAL RODOVIÁRIO</v>
          </cell>
          <cell r="D943">
            <v>0</v>
          </cell>
          <cell r="E943">
            <v>0</v>
          </cell>
        </row>
        <row r="944">
          <cell r="B944" t="str">
            <v>C3610</v>
          </cell>
          <cell r="C944" t="str">
            <v>CONFECÇÃO E MONTAGEM DE VIGA CALHA PRÉ-MOLDADA DE CONCRETO P/TERMINAL RODOVIÁRIO  TIPO "A"</v>
          </cell>
          <cell r="D944" t="str">
            <v>M</v>
          </cell>
          <cell r="E944">
            <v>513.41</v>
          </cell>
        </row>
        <row r="945">
          <cell r="B945" t="str">
            <v>C3608</v>
          </cell>
          <cell r="C945" t="str">
            <v>CONFECÇÃO E MONTAGEM DE SAPATA PRÉ-MOLDADA DE CONCRETO P/TERMINAL RODOVIÁRIO  TIPO "A"</v>
          </cell>
          <cell r="D945">
            <v>0</v>
          </cell>
          <cell r="E945">
            <v>0</v>
          </cell>
        </row>
        <row r="946">
          <cell r="B946" t="str">
            <v>C3284</v>
          </cell>
          <cell r="C946" t="str">
            <v>ESTACAS DE CONCRETO ARMADO (2,20 x 0,10 x 0,10 M) P/ CERCAS</v>
          </cell>
          <cell r="D946" t="str">
            <v>UN</v>
          </cell>
          <cell r="E946">
            <v>21.78</v>
          </cell>
        </row>
        <row r="947">
          <cell r="B947" t="str">
            <v>C4449</v>
          </cell>
          <cell r="C947" t="str">
            <v>LAJE PRÉ-FABRICADA P/ FÔRRO - VÃO ATÉ 2 m</v>
          </cell>
          <cell r="D947" t="str">
            <v>M2</v>
          </cell>
          <cell r="E947">
            <v>69.540000000000006</v>
          </cell>
        </row>
        <row r="948">
          <cell r="B948" t="str">
            <v>C4418</v>
          </cell>
          <cell r="C948" t="str">
            <v>LAJE PRÉ-FABRICADA P/ FÔRRO - VÃO DE 2,01 A 3 m</v>
          </cell>
          <cell r="D948" t="str">
            <v>M2</v>
          </cell>
          <cell r="E948">
            <v>77.599999999999994</v>
          </cell>
        </row>
        <row r="949">
          <cell r="B949" t="str">
            <v>C4419</v>
          </cell>
          <cell r="C949" t="str">
            <v>LAJE PRÉ-FABRICADA P/ FÔRRO - VÃO DE 3,01 A 4 m</v>
          </cell>
          <cell r="D949" t="str">
            <v>M2</v>
          </cell>
          <cell r="E949">
            <v>80.099999999999994</v>
          </cell>
        </row>
        <row r="950">
          <cell r="B950" t="str">
            <v>C4420</v>
          </cell>
          <cell r="C950" t="str">
            <v>LAJE PRÉ-FABRICADA P/ FÔRRO - VÃO ACIMA DE 4,01 m</v>
          </cell>
          <cell r="D950" t="str">
            <v>M2</v>
          </cell>
          <cell r="E950">
            <v>82.56</v>
          </cell>
        </row>
        <row r="951">
          <cell r="B951" t="str">
            <v>C4448</v>
          </cell>
          <cell r="C951" t="str">
            <v>LAJE PRÉ-FABRICADA P/ PISO - VÃO ATÉ 2 m</v>
          </cell>
          <cell r="D951" t="str">
            <v>M2</v>
          </cell>
          <cell r="E951">
            <v>71.739999999999995</v>
          </cell>
        </row>
        <row r="952">
          <cell r="B952" t="str">
            <v>C4415</v>
          </cell>
          <cell r="C952" t="str">
            <v>LAJE PRÉ-FABRICADA P/ PISO - VÃO DE 2,01 A 3 m</v>
          </cell>
          <cell r="D952" t="str">
            <v>M2</v>
          </cell>
          <cell r="E952">
            <v>80.33</v>
          </cell>
        </row>
        <row r="953">
          <cell r="B953" t="str">
            <v>C4416</v>
          </cell>
          <cell r="C953" t="str">
            <v>LAJE PRÉ-FABRICADA P/ PISO - VÃO DE 3,01 A 4 m</v>
          </cell>
          <cell r="D953" t="str">
            <v>M2</v>
          </cell>
          <cell r="E953">
            <v>80.599999999999994</v>
          </cell>
        </row>
        <row r="954">
          <cell r="B954" t="str">
            <v>C4417</v>
          </cell>
          <cell r="C954" t="str">
            <v>LAJE PRÉ-FABRICADA P/ PISO - VÃO ACIMA DE 4,01 m</v>
          </cell>
          <cell r="D954" t="str">
            <v>M2</v>
          </cell>
          <cell r="E954">
            <v>84.1</v>
          </cell>
        </row>
        <row r="955">
          <cell r="B955" t="str">
            <v>C4455</v>
          </cell>
          <cell r="C955" t="str">
            <v>LAJE PRÉ-FABRICADA TRELIÇADA P/ FÔRRO - VÃO ATÉ 2,80 m</v>
          </cell>
          <cell r="D955" t="str">
            <v>M2</v>
          </cell>
          <cell r="E955">
            <v>87.1</v>
          </cell>
        </row>
        <row r="956">
          <cell r="B956" t="str">
            <v>C4456</v>
          </cell>
          <cell r="C956" t="str">
            <v>LAJE PRÉ-FABRICADA TRELIÇADA P/ FÔRRO - VÃO  DE 2,81 A 3,80 m</v>
          </cell>
          <cell r="D956" t="str">
            <v>M2</v>
          </cell>
          <cell r="E956">
            <v>89.1</v>
          </cell>
        </row>
        <row r="957">
          <cell r="B957" t="str">
            <v>C4457</v>
          </cell>
          <cell r="C957" t="str">
            <v>LAJE PRÉ-FABRICADA TRELIÇADA P/ FÔRRO - VÃO  DE 3,81 A 4,80 m</v>
          </cell>
          <cell r="D957" t="str">
            <v>M2</v>
          </cell>
          <cell r="E957">
            <v>93.03</v>
          </cell>
        </row>
        <row r="958">
          <cell r="B958" t="str">
            <v>C4458</v>
          </cell>
          <cell r="C958" t="str">
            <v>LAJE PRÉ-FABRICADA TRELIÇADA P/ FÔRRO - VÃO  ACIMA DE 4,81 m</v>
          </cell>
          <cell r="D958" t="str">
            <v>M2</v>
          </cell>
          <cell r="E958">
            <v>104.75</v>
          </cell>
        </row>
        <row r="959">
          <cell r="B959" t="str">
            <v>C4450</v>
          </cell>
          <cell r="C959" t="str">
            <v>LAJE PRÉ-FABRICADA TRELIÇADA P/ PISO - VÃO ATÉ 1,80 m</v>
          </cell>
          <cell r="D959" t="str">
            <v>M2</v>
          </cell>
          <cell r="E959">
            <v>84.04</v>
          </cell>
        </row>
        <row r="960">
          <cell r="B960" t="str">
            <v>C4451</v>
          </cell>
          <cell r="C960" t="str">
            <v>LAJE PRÉ-FABRICADA TRELIÇADA P/ PISO - VÃO DE 1,81 A 2,80 m</v>
          </cell>
          <cell r="D960" t="str">
            <v>M2</v>
          </cell>
          <cell r="E960">
            <v>92.8</v>
          </cell>
        </row>
        <row r="961">
          <cell r="B961" t="str">
            <v>C4452</v>
          </cell>
          <cell r="C961" t="str">
            <v>LAJE PRÉ-FABRICADA TRELIÇADA P/ PISO - VÃO DE 2,81 A 3,80 m</v>
          </cell>
          <cell r="D961" t="str">
            <v>M2</v>
          </cell>
          <cell r="E961">
            <v>97</v>
          </cell>
        </row>
        <row r="962">
          <cell r="B962" t="str">
            <v>C4453</v>
          </cell>
          <cell r="C962" t="str">
            <v>LAJE PRÉ-FABRICADA TRELIÇADA P/ PISO - VÃO DE 3,81 A 4,80 m</v>
          </cell>
          <cell r="D962" t="str">
            <v>M2</v>
          </cell>
          <cell r="E962">
            <v>98.43</v>
          </cell>
        </row>
        <row r="963">
          <cell r="B963" t="str">
            <v>C4454</v>
          </cell>
          <cell r="C963" t="str">
            <v>LAJE PRÉ-FABRICADA TRELIÇADA P/ PISO - VÃO ACIMA DE 4,81 m</v>
          </cell>
          <cell r="D963" t="str">
            <v>M2</v>
          </cell>
          <cell r="E963">
            <v>109.38</v>
          </cell>
        </row>
        <row r="964">
          <cell r="B964" t="str">
            <v>C2881</v>
          </cell>
          <cell r="C964" t="str">
            <v>MONTAGEM DE ANEL PRÉ-MOLDADO D=0,60m, h=0,50m</v>
          </cell>
          <cell r="D964" t="str">
            <v>UN</v>
          </cell>
          <cell r="E964">
            <v>5.34</v>
          </cell>
        </row>
        <row r="965">
          <cell r="B965" t="str">
            <v>C3459</v>
          </cell>
          <cell r="C965" t="str">
            <v>MONTAGEM  DE ANEL PRÉ-MOLDADO D=1,00m  h=0,50m</v>
          </cell>
          <cell r="D965" t="str">
            <v>UN</v>
          </cell>
          <cell r="E965">
            <v>14.87</v>
          </cell>
        </row>
        <row r="966">
          <cell r="B966" t="str">
            <v>C4598</v>
          </cell>
          <cell r="C966" t="str">
            <v>MONTAGEM DE ANEL PREMOLDADO D=1,20m h=0,50m MSD FUNASA TIPO 10 (MATERIAL E EXECUÇÃO)</v>
          </cell>
          <cell r="D966" t="str">
            <v>UN</v>
          </cell>
          <cell r="E966">
            <v>20.07</v>
          </cell>
        </row>
        <row r="967">
          <cell r="B967" t="str">
            <v>C2881</v>
          </cell>
          <cell r="C967" t="str">
            <v>MONTAGEM DE ANEL PRÉ-MOLDADO D=0,60m, h=0,50m</v>
          </cell>
          <cell r="D967">
            <v>0</v>
          </cell>
          <cell r="E967">
            <v>0</v>
          </cell>
        </row>
        <row r="968">
          <cell r="B968" t="str">
            <v>C3460</v>
          </cell>
          <cell r="C968" t="str">
            <v>MONTAGEM  DE ANEL PRÉ-MOLDADO D=1,50m  h=0,50m</v>
          </cell>
          <cell r="D968" t="str">
            <v>UN</v>
          </cell>
          <cell r="E968">
            <v>26.76</v>
          </cell>
        </row>
        <row r="969">
          <cell r="B969" t="str">
            <v>C2882</v>
          </cell>
          <cell r="C969" t="str">
            <v>MONTAGEM DE ANEL PRÉ-MOLDADO P/DECANTO DIGESTOR/FILTRO ANAERÓBIO</v>
          </cell>
          <cell r="D969" t="str">
            <v>UN</v>
          </cell>
          <cell r="E969">
            <v>38.380000000000003</v>
          </cell>
        </row>
        <row r="970">
          <cell r="B970" t="str">
            <v>C2883</v>
          </cell>
          <cell r="C970" t="str">
            <v>MONTAGEM DE CALHA VERTEDOURA PRÉ-MOLDADA P/FILTRO ANAERÓBIO</v>
          </cell>
          <cell r="D970" t="str">
            <v>UN</v>
          </cell>
          <cell r="E970">
            <v>19.329999999999998</v>
          </cell>
        </row>
        <row r="971">
          <cell r="B971" t="str">
            <v>C2884</v>
          </cell>
          <cell r="C971" t="str">
            <v>MONTAGEM DE CÂMARA DE DECANTAÇÃO PRÉ-MOLDADA</v>
          </cell>
          <cell r="D971" t="str">
            <v>UN</v>
          </cell>
          <cell r="E971">
            <v>219.74</v>
          </cell>
        </row>
        <row r="972">
          <cell r="B972" t="str">
            <v>C2885</v>
          </cell>
          <cell r="C972" t="str">
            <v>MONTAGEM DE TAMPA DE FECHAMENTO/LAJE DE FUNDO P/ANEL D=600MM</v>
          </cell>
          <cell r="D972" t="str">
            <v>UN</v>
          </cell>
          <cell r="E972">
            <v>3.11</v>
          </cell>
        </row>
        <row r="973">
          <cell r="B973" t="str">
            <v>C2886</v>
          </cell>
          <cell r="C973" t="str">
            <v>MONTAGEM DE TAMPA PRÉ-MOLDADA P/DECANTO/FILTRO/FUNDO FALSO</v>
          </cell>
          <cell r="D973" t="str">
            <v>UN</v>
          </cell>
          <cell r="E973">
            <v>31.95</v>
          </cell>
        </row>
        <row r="974">
          <cell r="B974" t="str">
            <v>C3289</v>
          </cell>
          <cell r="C974" t="str">
            <v>MOURÃO DE CONCRETO (2,20 x 0,15 x 0,15 M)</v>
          </cell>
          <cell r="D974" t="str">
            <v>UN</v>
          </cell>
          <cell r="E974">
            <v>47.62</v>
          </cell>
        </row>
        <row r="975">
          <cell r="B975" t="str">
            <v>C1838</v>
          </cell>
          <cell r="C975" t="str">
            <v>PAINEL PROTENDIDO P/PISOS/PAREDES DE VEDAÇÃO ESP.=10cm</v>
          </cell>
          <cell r="D975" t="str">
            <v>M2</v>
          </cell>
          <cell r="E975">
            <v>151.74</v>
          </cell>
        </row>
        <row r="976">
          <cell r="B976" t="str">
            <v>C1839</v>
          </cell>
          <cell r="C976" t="str">
            <v>PAINEL PROTENDIDO P/PISOS/PAREDES DE VEDAÇÃO ESP.=15cm</v>
          </cell>
          <cell r="D976" t="str">
            <v>M2</v>
          </cell>
          <cell r="E976">
            <v>186.27</v>
          </cell>
        </row>
        <row r="977">
          <cell r="B977" t="str">
            <v>C1840</v>
          </cell>
          <cell r="C977" t="str">
            <v>PAINEL PROTENDIDO P/PISOS/PAREDES DE VEDAÇÃO ESP.=20cm</v>
          </cell>
          <cell r="D977" t="str">
            <v>M2</v>
          </cell>
          <cell r="E977">
            <v>227</v>
          </cell>
        </row>
        <row r="978">
          <cell r="B978" t="str">
            <v>C1841</v>
          </cell>
          <cell r="C978" t="str">
            <v>PAINEL PROTENDIDO P/PISOS/PAREDES DE VEDAÇÃO ESP.=25cm</v>
          </cell>
          <cell r="D978" t="str">
            <v>M2</v>
          </cell>
          <cell r="E978">
            <v>231.59</v>
          </cell>
        </row>
        <row r="979">
          <cell r="B979" t="str">
            <v>C1842</v>
          </cell>
          <cell r="C979" t="str">
            <v>PAINEL-COBERTURA DE CONCRETO CELULAR AUTOCLAVADO ARMADO, C/ DIMENSÕES 7,5X40X280cm</v>
          </cell>
          <cell r="D979" t="str">
            <v>M2</v>
          </cell>
          <cell r="E979">
            <v>66.61</v>
          </cell>
        </row>
        <row r="980">
          <cell r="B980" t="str">
            <v>C1840</v>
          </cell>
          <cell r="C980" t="str">
            <v>PAINEL PROTENDIDO P/PISOS/PAREDES DE VEDAÇÃO ESP.=20cm</v>
          </cell>
          <cell r="D980">
            <v>0</v>
          </cell>
          <cell r="E980">
            <v>0</v>
          </cell>
        </row>
        <row r="981">
          <cell r="B981" t="str">
            <v>C1843</v>
          </cell>
          <cell r="C981" t="str">
            <v>PAINEL-LAJE DE CONCRETO CELULAR AUTOCLAVADO, C/ DIMENSÕES 10X40X280cm</v>
          </cell>
          <cell r="D981" t="str">
            <v>M2</v>
          </cell>
          <cell r="E981">
            <v>76.89</v>
          </cell>
        </row>
        <row r="982">
          <cell r="B982" t="str">
            <v>C1899</v>
          </cell>
          <cell r="C982" t="str">
            <v>PEÇAS PRÉ- MOLDADAS (PM) DE CONCRETO, ESP.= 3cm</v>
          </cell>
          <cell r="D982" t="str">
            <v>M2</v>
          </cell>
          <cell r="E982">
            <v>233.55</v>
          </cell>
        </row>
        <row r="983">
          <cell r="B983" t="str">
            <v>C1900</v>
          </cell>
          <cell r="C983" t="str">
            <v>PEÇAS PRÉ- MOLDADAS (PM) DE CONCRETO, ESP.= 4cm</v>
          </cell>
          <cell r="D983" t="str">
            <v>M2</v>
          </cell>
          <cell r="E983">
            <v>241.31</v>
          </cell>
        </row>
        <row r="984">
          <cell r="B984" t="str">
            <v>C1901</v>
          </cell>
          <cell r="C984" t="str">
            <v>PEÇAS PRÉ- MOLDADAS (PM) DE CONCRETO, ESP.= 5cm</v>
          </cell>
          <cell r="D984" t="str">
            <v>M2</v>
          </cell>
          <cell r="E984">
            <v>245.06</v>
          </cell>
        </row>
        <row r="985">
          <cell r="B985" t="str">
            <v>C1886</v>
          </cell>
          <cell r="C985" t="str">
            <v>PÉRGOLAS PRÉ-MOLDADAS (PM) DE CONCRETO, ESP.= 5cm</v>
          </cell>
          <cell r="D985" t="str">
            <v>M2</v>
          </cell>
          <cell r="E985">
            <v>252.28</v>
          </cell>
        </row>
        <row r="986">
          <cell r="B986" t="str">
            <v>JUNTA DE DILATAÇÃO</v>
          </cell>
          <cell r="C986" t="str">
            <v>PEÇAS PRÉ- MOLDADAS (PM) DE CONCRETO, ESP.= 4cm</v>
          </cell>
          <cell r="D986">
            <v>0</v>
          </cell>
          <cell r="E986">
            <v>1509.88</v>
          </cell>
        </row>
        <row r="987">
          <cell r="B987" t="str">
            <v>C1418</v>
          </cell>
          <cell r="C987" t="str">
            <v>FUNGENBAND P/ JUNTAS DE DILATAÇÃO</v>
          </cell>
          <cell r="D987" t="str">
            <v>M</v>
          </cell>
          <cell r="E987">
            <v>85.43</v>
          </cell>
        </row>
        <row r="988">
          <cell r="B988" t="str">
            <v>C4073</v>
          </cell>
          <cell r="C988" t="str">
            <v>JUNTA ASFÁLTICA NAS PLACAS DOS TALUDES DAS LAGOAS (SEÇÃO 1,5 x 3,0 cm)</v>
          </cell>
          <cell r="D988" t="str">
            <v>M</v>
          </cell>
          <cell r="E988">
            <v>6.04</v>
          </cell>
        </row>
        <row r="989">
          <cell r="B989" t="str">
            <v>C3732</v>
          </cell>
          <cell r="C989" t="str">
            <v>JUNTA DE DILATAÇÃO À BASE DE MASTIQUE (1.00 x 1.00cm)</v>
          </cell>
          <cell r="D989" t="str">
            <v>M</v>
          </cell>
          <cell r="E989">
            <v>33.700000000000003</v>
          </cell>
        </row>
        <row r="990">
          <cell r="B990" t="str">
            <v>C3993</v>
          </cell>
          <cell r="C990" t="str">
            <v>JUNTA DE MOVIMENTAÇÃO TIPO JEENE</v>
          </cell>
          <cell r="D990" t="str">
            <v>M</v>
          </cell>
          <cell r="E990">
            <v>603.96</v>
          </cell>
        </row>
        <row r="991">
          <cell r="B991" t="str">
            <v>C4209</v>
          </cell>
          <cell r="C991" t="str">
            <v>JUNTA DILATAÇÃO COM CORDA DE SISAL E ASFALTO OXIDADO (SEÇÃO 1,5 x 3 cm)</v>
          </cell>
          <cell r="D991" t="str">
            <v>M</v>
          </cell>
          <cell r="E991">
            <v>8.75</v>
          </cell>
        </row>
        <row r="992">
          <cell r="B992" t="str">
            <v>C4305</v>
          </cell>
          <cell r="C992" t="str">
            <v>JUNTA JEENE JJ 5070 VV</v>
          </cell>
          <cell r="D992" t="str">
            <v>M</v>
          </cell>
          <cell r="E992">
            <v>603.96</v>
          </cell>
        </row>
        <row r="993">
          <cell r="B993" t="str">
            <v>C3090</v>
          </cell>
          <cell r="C993" t="str">
            <v>JUNTA TRAFLEX-TR-CS DA MAPEL OU SIMILAR</v>
          </cell>
          <cell r="D993" t="str">
            <v>M</v>
          </cell>
          <cell r="E993">
            <v>81.319999999999993</v>
          </cell>
        </row>
        <row r="994">
          <cell r="B994" t="str">
            <v>C4571</v>
          </cell>
          <cell r="C994" t="str">
            <v>MASTIQUE BETUMINOSO MODIFICADO COM POLIURETANO, TIXOTRÓPICO, BICOMPONENTE PARA JUNTA DE DILATAÇÃO</v>
          </cell>
          <cell r="D994" t="str">
            <v>M</v>
          </cell>
          <cell r="E994">
            <v>18.48</v>
          </cell>
        </row>
        <row r="995">
          <cell r="B995" t="str">
            <v>C4305</v>
          </cell>
          <cell r="C995" t="str">
            <v>JUNTA JEENE JJ 5070 VV</v>
          </cell>
          <cell r="D995">
            <v>0</v>
          </cell>
          <cell r="E995">
            <v>0</v>
          </cell>
        </row>
        <row r="996">
          <cell r="B996" t="str">
            <v>C1814</v>
          </cell>
          <cell r="C996" t="str">
            <v>NEOPRENE P/ JUNTAS DE DILATAÇÃO</v>
          </cell>
          <cell r="D996" t="str">
            <v>M</v>
          </cell>
          <cell r="E996">
            <v>40.08</v>
          </cell>
        </row>
        <row r="997">
          <cell r="B997" t="str">
            <v>C2268</v>
          </cell>
          <cell r="C997" t="str">
            <v>SELANTE ELASTRÔMETRO P/ JUNTA DE DILATAÇÃO</v>
          </cell>
          <cell r="D997" t="str">
            <v>M</v>
          </cell>
          <cell r="E997">
            <v>28.17</v>
          </cell>
        </row>
        <row r="998">
          <cell r="B998" t="str">
            <v>RECUPERAÇÃO ESTRUTURAL</v>
          </cell>
          <cell r="C998">
            <v>0</v>
          </cell>
          <cell r="D998">
            <v>0</v>
          </cell>
          <cell r="E998">
            <v>3995.66</v>
          </cell>
        </row>
        <row r="999">
          <cell r="B999" t="str">
            <v>C0005</v>
          </cell>
          <cell r="C999" t="str">
            <v>ACABAMENTO DE PEDREIRO</v>
          </cell>
          <cell r="D999" t="str">
            <v>M2</v>
          </cell>
          <cell r="E999">
            <v>41.99</v>
          </cell>
        </row>
        <row r="1000">
          <cell r="B1000" t="str">
            <v>C0094</v>
          </cell>
          <cell r="C1000" t="str">
            <v>APICOAMENTO EM CONCRETO/PREPARO DA SUPERFÍCIE</v>
          </cell>
          <cell r="D1000" t="str">
            <v>M2</v>
          </cell>
          <cell r="E1000">
            <v>18.25</v>
          </cell>
        </row>
        <row r="1001">
          <cell r="B1001" t="str">
            <v>C0098</v>
          </cell>
          <cell r="C1001" t="str">
            <v>APLICAÇÃO DE ADESIVO ESTRUTURAL BASE EPOXI</v>
          </cell>
          <cell r="D1001" t="str">
            <v>KG</v>
          </cell>
          <cell r="E1001">
            <v>58.77</v>
          </cell>
        </row>
        <row r="1002">
          <cell r="B1002" t="str">
            <v>C0809</v>
          </cell>
          <cell r="C1002" t="str">
            <v>COLOCAÇÃO DE INJETORES</v>
          </cell>
          <cell r="D1002" t="str">
            <v>UN</v>
          </cell>
          <cell r="E1002">
            <v>11.74</v>
          </cell>
        </row>
        <row r="1003">
          <cell r="B1003" t="str">
            <v>C3156</v>
          </cell>
          <cell r="C1003" t="str">
            <v>CONCRETO PROJETADO (MEDIDO NA MÁQUINA 35MPa)</v>
          </cell>
          <cell r="D1003" t="str">
            <v>M3</v>
          </cell>
          <cell r="E1003">
            <v>931.37</v>
          </cell>
        </row>
        <row r="1004">
          <cell r="B1004" t="str">
            <v>C0929</v>
          </cell>
          <cell r="C1004" t="str">
            <v>CORTE EM CONCRETO DETERIORADO</v>
          </cell>
          <cell r="D1004" t="str">
            <v>M2</v>
          </cell>
          <cell r="E1004">
            <v>18.25</v>
          </cell>
        </row>
        <row r="1005">
          <cell r="B1005" t="str">
            <v>C3083</v>
          </cell>
          <cell r="C1005" t="str">
            <v>EXECUÇÃO DE FUROS EM CONCRETO C/BROCA 1/2"&lt;= D &lt;=1"</v>
          </cell>
          <cell r="D1005" t="str">
            <v>UN</v>
          </cell>
          <cell r="E1005">
            <v>11.77</v>
          </cell>
        </row>
        <row r="1006">
          <cell r="B1006" t="str">
            <v>C3082</v>
          </cell>
          <cell r="C1006" t="str">
            <v>EXECUÇÃO DE FUROS EM CONCRETO C/BROCA 1"&lt; D &lt;=1 1/2"</v>
          </cell>
          <cell r="D1006" t="str">
            <v>UN</v>
          </cell>
          <cell r="E1006">
            <v>16.73</v>
          </cell>
        </row>
        <row r="1007">
          <cell r="B1007" t="str">
            <v>C4410</v>
          </cell>
          <cell r="C1007" t="str">
            <v>EXECUÇÃO DE FURO EM CONCRETO COM BROCA - Ø 1 1/2" A 2"</v>
          </cell>
          <cell r="D1007" t="str">
            <v>M</v>
          </cell>
          <cell r="E1007">
            <v>78.37</v>
          </cell>
        </row>
        <row r="1008">
          <cell r="B1008" t="str">
            <v>C3084</v>
          </cell>
          <cell r="C1008" t="str">
            <v>EXECUÇÃO DE PINGADEIRAS</v>
          </cell>
          <cell r="D1008" t="str">
            <v>M</v>
          </cell>
          <cell r="E1008">
            <v>6.7</v>
          </cell>
        </row>
        <row r="1009">
          <cell r="B1009" t="str">
            <v>C3467</v>
          </cell>
          <cell r="C1009" t="str">
            <v>FORNECIMENTO E COLOCAÇÃO DE CHUMBADOR PARABOULT DE  3/4" a 1"</v>
          </cell>
          <cell r="D1009" t="str">
            <v>UN</v>
          </cell>
          <cell r="E1009">
            <v>67.489999999999995</v>
          </cell>
        </row>
        <row r="1010">
          <cell r="B1010" t="str">
            <v>C2830</v>
          </cell>
          <cell r="C1010" t="str">
            <v>FORNECIMENTO E CRAVAÇÃO DE PINOS C/PISTOLA P/FIXAÇÃO DE TELA</v>
          </cell>
          <cell r="D1010" t="str">
            <v>UN</v>
          </cell>
          <cell r="E1010">
            <v>3.23</v>
          </cell>
        </row>
        <row r="1011">
          <cell r="B1011" t="str">
            <v>C1523</v>
          </cell>
          <cell r="C1011" t="str">
            <v>JATEAMENTO DE AR COMPRIMIDO, P/LIMPEZA DE SUPERFÍCIES</v>
          </cell>
          <cell r="D1011" t="str">
            <v>M2</v>
          </cell>
          <cell r="E1011">
            <v>10.4</v>
          </cell>
        </row>
        <row r="1012">
          <cell r="B1012" t="str">
            <v>C1524</v>
          </cell>
          <cell r="C1012" t="str">
            <v>JATEAMENTO DE AREIA À SECO EM SUPERFÍCIES</v>
          </cell>
          <cell r="D1012" t="str">
            <v>M2</v>
          </cell>
          <cell r="E1012">
            <v>8.48</v>
          </cell>
        </row>
        <row r="1013">
          <cell r="B1013" t="str">
            <v>C3091</v>
          </cell>
          <cell r="C1013" t="str">
            <v>LIMPEZA COM JATO DE AREIA/ÁGUA</v>
          </cell>
          <cell r="D1013" t="str">
            <v>M2</v>
          </cell>
          <cell r="E1013">
            <v>54.15</v>
          </cell>
        </row>
        <row r="1014">
          <cell r="B1014" t="str">
            <v>C3095</v>
          </cell>
          <cell r="C1014" t="str">
            <v>LIMPEZA DE SUPERFÍCIE C/ ESCOVA DE AÇO</v>
          </cell>
          <cell r="D1014" t="str">
            <v>M2</v>
          </cell>
          <cell r="E1014">
            <v>3.65</v>
          </cell>
        </row>
        <row r="1015">
          <cell r="B1015" t="str">
            <v>C2900</v>
          </cell>
          <cell r="C1015" t="str">
            <v>PINTURA PROTEÇÃO C/INIBIDOR MIGRATÓRIO CORROSÃO, 3 DEMÃOS</v>
          </cell>
          <cell r="D1015" t="str">
            <v>M2</v>
          </cell>
          <cell r="E1015">
            <v>14.44</v>
          </cell>
        </row>
        <row r="1016">
          <cell r="B1016" t="str">
            <v>C4738</v>
          </cell>
          <cell r="C1016" t="str">
            <v>RECUPERAÇÃO CONCRETO, C/REFORÇO E RECONSTITUIÇÃO “GROUNT”, ESP.=60MM</v>
          </cell>
          <cell r="D1016" t="str">
            <v>M2</v>
          </cell>
          <cell r="E1016">
            <v>385.42</v>
          </cell>
        </row>
        <row r="1017">
          <cell r="B1017" t="str">
            <v>C4737</v>
          </cell>
          <cell r="C1017" t="str">
            <v>RECUPERAÇÃO CONCRETO, C/MICROCONCRETO FLUIDO, ESP.=300MM</v>
          </cell>
          <cell r="D1017" t="str">
            <v>M2</v>
          </cell>
          <cell r="E1017">
            <v>1254.28</v>
          </cell>
        </row>
        <row r="1018">
          <cell r="B1018" t="str">
            <v>C2900</v>
          </cell>
          <cell r="C1018" t="str">
            <v>PINTURA PROTEÇÃO C/INIBIDOR MIGRATÓRIO CORROSÃO, 3 DEMÃOS</v>
          </cell>
          <cell r="D1018">
            <v>0</v>
          </cell>
          <cell r="E1018">
            <v>0</v>
          </cell>
        </row>
        <row r="1019">
          <cell r="B1019" t="str">
            <v>C4739</v>
          </cell>
          <cell r="C1019" t="str">
            <v>RECUPERAÇÃO CONCRETO, S/REFORÇO E RECONSTITUIÇÃO “GROUNT”, ESP.=60MM</v>
          </cell>
          <cell r="D1019" t="str">
            <v>M2</v>
          </cell>
          <cell r="E1019">
            <v>332.47</v>
          </cell>
        </row>
        <row r="1020">
          <cell r="B1020" t="str">
            <v>C4740</v>
          </cell>
          <cell r="C1020" t="str">
            <v>RECUPERAÇÃO CONCRETO, S/REFORÇO RECONSTITUIÇÃO C/ ARGAMASSA POLIMÉRICA ESP.=25MM</v>
          </cell>
          <cell r="D1020" t="str">
            <v>M2</v>
          </cell>
          <cell r="E1020">
            <v>234.93</v>
          </cell>
        </row>
        <row r="1021">
          <cell r="B1021">
            <v>0</v>
          </cell>
          <cell r="C1021">
            <v>0</v>
          </cell>
          <cell r="D1021">
            <v>0</v>
          </cell>
          <cell r="E1021">
            <v>0</v>
          </cell>
        </row>
        <row r="1022">
          <cell r="B1022" t="str">
            <v>C4741</v>
          </cell>
          <cell r="C1022" t="str">
            <v>RECUPERAÇÃO CONCRETO, SÓ REFORÇO DA ARMADURA</v>
          </cell>
          <cell r="D1022" t="str">
            <v>M2</v>
          </cell>
          <cell r="E1022">
            <v>149.75</v>
          </cell>
        </row>
        <row r="1023">
          <cell r="B1023" t="str">
            <v>C3102</v>
          </cell>
          <cell r="C1023" t="str">
            <v>RECUPERAÇÃO DE GUARDA CORPO</v>
          </cell>
          <cell r="D1023" t="str">
            <v>M</v>
          </cell>
          <cell r="E1023">
            <v>182.31</v>
          </cell>
        </row>
        <row r="1024">
          <cell r="B1024" t="str">
            <v>C3106</v>
          </cell>
          <cell r="C1024" t="str">
            <v>REPOSIÇÃO DE ARMADURA OXIDADA (REFORÇO, FORNECIMENTO, DOBBRAGEM E COLOCAÇÃO)</v>
          </cell>
          <cell r="D1024" t="str">
            <v>KG</v>
          </cell>
          <cell r="E1024">
            <v>12.41</v>
          </cell>
        </row>
        <row r="1025">
          <cell r="B1025" t="str">
            <v>C4741</v>
          </cell>
          <cell r="C1025" t="str">
            <v>RECUPERAÇÃO CONCRETO, SÓ REFORÇO DA ARMADURA</v>
          </cell>
          <cell r="D1025">
            <v>0</v>
          </cell>
          <cell r="E1025">
            <v>0</v>
          </cell>
        </row>
        <row r="1026">
          <cell r="B1026" t="str">
            <v>C3114</v>
          </cell>
          <cell r="C1026" t="str">
            <v>SELAGEM DE FISSURAS C/ INJEÇÃO DE RESINAS</v>
          </cell>
          <cell r="D1026" t="str">
            <v>KG</v>
          </cell>
          <cell r="E1026">
            <v>88.29</v>
          </cell>
        </row>
        <row r="1027">
          <cell r="B1027" t="str">
            <v>RASGO EM CONCRETO  PARA TUBULAÇÕES</v>
          </cell>
          <cell r="C1027" t="str">
            <v>REPOSIÇÃO DE ARMADURA OXIDADA (REFORÇO, FORNECIMENTO, DOBBRAGEM E COLOCAÇÃO)</v>
          </cell>
          <cell r="D1027">
            <v>0</v>
          </cell>
          <cell r="E1027">
            <v>48.47</v>
          </cell>
        </row>
        <row r="1028">
          <cell r="B1028" t="str">
            <v>C2098</v>
          </cell>
          <cell r="C1028" t="str">
            <v>RASGO EM CONCRETO P/TUBULAÇÕES D=15 A 25mm (1/2" A 1")</v>
          </cell>
          <cell r="D1028" t="str">
            <v>M</v>
          </cell>
          <cell r="E1028">
            <v>10.17</v>
          </cell>
        </row>
        <row r="1029">
          <cell r="B1029" t="str">
            <v>C2099</v>
          </cell>
          <cell r="C1029" t="str">
            <v>RASGO EM CONCRETO P/TUBULAÇÕES D=32 A 50mm (1 1/4" A 2")</v>
          </cell>
          <cell r="D1029" t="str">
            <v>M</v>
          </cell>
          <cell r="E1029">
            <v>15.86</v>
          </cell>
        </row>
        <row r="1030">
          <cell r="B1030" t="str">
            <v>C2100</v>
          </cell>
          <cell r="C1030" t="str">
            <v>RASGO EM CONCRETO P/TUBULAÇÕES D=65 A 100mm (2 1/2" A 4")</v>
          </cell>
          <cell r="D1030" t="str">
            <v>M</v>
          </cell>
          <cell r="E1030">
            <v>22.44</v>
          </cell>
        </row>
        <row r="1031">
          <cell r="B1031" t="str">
            <v>OUTROS ELEMENTOS</v>
          </cell>
          <cell r="C1031" t="str">
            <v>RASGO EM CONCRETO P/TUBULAÇÕES D=15 A 25mm (1/2" A 1")</v>
          </cell>
          <cell r="D1031">
            <v>0</v>
          </cell>
          <cell r="E1031">
            <v>3146.97</v>
          </cell>
        </row>
        <row r="1032">
          <cell r="B1032" t="str">
            <v>C0090</v>
          </cell>
          <cell r="C1032" t="str">
            <v>APARELHO DE APOIO EM NEOPRENE</v>
          </cell>
          <cell r="D1032" t="str">
            <v>KG</v>
          </cell>
          <cell r="E1032">
            <v>57.16</v>
          </cell>
        </row>
        <row r="1033">
          <cell r="B1033" t="str">
            <v>C3402</v>
          </cell>
          <cell r="C1033" t="str">
            <v>BLOCO DE ANCORAGEM EM CONCRETO CICLÓPICO</v>
          </cell>
          <cell r="D1033" t="str">
            <v>M3</v>
          </cell>
          <cell r="E1033">
            <v>536.51</v>
          </cell>
        </row>
        <row r="1034">
          <cell r="B1034" t="str">
            <v>C3403</v>
          </cell>
          <cell r="C1034" t="str">
            <v>BLOCO DE ANCORAGEM EM CONCRETO SIMPLES FCK=10MPa</v>
          </cell>
          <cell r="D1034" t="str">
            <v>M3</v>
          </cell>
          <cell r="E1034">
            <v>466.12</v>
          </cell>
        </row>
        <row r="1035">
          <cell r="B1035" t="str">
            <v>C3404</v>
          </cell>
          <cell r="C1035" t="str">
            <v>BLOCO DE ANCORAGEM EM CONCRETO ESTRUTURAL FCK=15MPa</v>
          </cell>
          <cell r="D1035" t="str">
            <v>M3</v>
          </cell>
          <cell r="E1035">
            <v>1020.16</v>
          </cell>
        </row>
        <row r="1036">
          <cell r="B1036" t="str">
            <v>C4098</v>
          </cell>
          <cell r="C1036" t="str">
            <v>BLOCO DE POLIESTIRENO EXPANDIDO (ISOPOR) EM CAIXÃO PERDIDO</v>
          </cell>
          <cell r="D1036" t="str">
            <v>M3</v>
          </cell>
          <cell r="E1036">
            <v>242.53</v>
          </cell>
        </row>
        <row r="1037">
          <cell r="B1037" t="str">
            <v>C4379</v>
          </cell>
          <cell r="C1037" t="str">
            <v>CANTONEIRA EM AÇO (6 x 6 x 1/2") - FORNECIMENTO E COLOCAÇÃO</v>
          </cell>
          <cell r="D1037" t="str">
            <v>M</v>
          </cell>
          <cell r="E1037">
            <v>184.02</v>
          </cell>
        </row>
        <row r="1038">
          <cell r="B1038" t="str">
            <v>C3068</v>
          </cell>
          <cell r="C1038" t="str">
            <v>DRENO DE PVC D= 75mm</v>
          </cell>
          <cell r="D1038" t="str">
            <v>UN</v>
          </cell>
          <cell r="E1038">
            <v>27.87</v>
          </cell>
        </row>
        <row r="1039">
          <cell r="B1039" t="str">
            <v>C4297</v>
          </cell>
          <cell r="C1039" t="str">
            <v>DRENOS DE PVC D=75mm</v>
          </cell>
          <cell r="D1039" t="str">
            <v>M</v>
          </cell>
          <cell r="E1039">
            <v>93.11</v>
          </cell>
        </row>
        <row r="1040">
          <cell r="B1040" t="str">
            <v>C3069</v>
          </cell>
          <cell r="C1040" t="str">
            <v>DRENO DE PVC D=100mm</v>
          </cell>
          <cell r="D1040" t="str">
            <v>UN</v>
          </cell>
          <cell r="E1040">
            <v>32.15</v>
          </cell>
        </row>
        <row r="1041">
          <cell r="B1041" t="str">
            <v>C4326</v>
          </cell>
          <cell r="C1041" t="str">
            <v>FORNECIMENTO E COLOCAÇÃO DE CANTONEIRA EM AÇO SAC (3"X3"X5/16")</v>
          </cell>
          <cell r="D1041" t="str">
            <v>M</v>
          </cell>
          <cell r="E1041">
            <v>93.07</v>
          </cell>
        </row>
        <row r="1042">
          <cell r="B1042" t="str">
            <v>C3088</v>
          </cell>
          <cell r="C1042" t="str">
            <v>FORNECIMENTO E COLOCAÇÃO DE CANTONEIRA DE FERRO (4"X4"X3/8")</v>
          </cell>
          <cell r="D1042" t="str">
            <v>KG</v>
          </cell>
          <cell r="E1042">
            <v>30.61</v>
          </cell>
        </row>
        <row r="1043">
          <cell r="B1043" t="str">
            <v>C2829</v>
          </cell>
          <cell r="C1043" t="str">
            <v>FORNECIMENTO E COLOCAÇÃO DE ISOPOR 20MM (PLACA DE 1,20 X 0,60M)</v>
          </cell>
          <cell r="D1043" t="str">
            <v xml:space="preserve"> M2</v>
          </cell>
          <cell r="E1043">
            <v>11.89</v>
          </cell>
        </row>
        <row r="1044">
          <cell r="B1044" t="str">
            <v>C3089</v>
          </cell>
          <cell r="C1044" t="str">
            <v>GUARDA CORPO (VARANDA)</v>
          </cell>
          <cell r="D1044" t="str">
            <v>M</v>
          </cell>
          <cell r="E1044">
            <v>235.71</v>
          </cell>
        </row>
        <row r="1045">
          <cell r="B1045" t="str">
            <v>C1094</v>
          </cell>
          <cell r="C1045" t="str">
            <v>MONTAGEM DE APOIO AOS PÓRTICOS</v>
          </cell>
          <cell r="D1045" t="str">
            <v>M</v>
          </cell>
          <cell r="E1045">
            <v>116.08</v>
          </cell>
        </row>
        <row r="1046">
          <cell r="B1046" t="str">
            <v>CONTENÇÕES</v>
          </cell>
          <cell r="C1046" t="str">
            <v>FORNECIMENTO E COLOCAÇÃO DE ISOPOR 20MM (PLACA DE 1,20 X 0,60M)</v>
          </cell>
          <cell r="D1046">
            <v>0</v>
          </cell>
          <cell r="E1046">
            <v>6706.67</v>
          </cell>
        </row>
        <row r="1047">
          <cell r="B1047" t="str">
            <v>ENROCAMENTO E PROTEÇÃO DE TALUDES</v>
          </cell>
          <cell r="C1047" t="str">
            <v>GUARDA CORPO (VARANDA)</v>
          </cell>
          <cell r="D1047">
            <v>0</v>
          </cell>
          <cell r="E1047">
            <v>304.62</v>
          </cell>
        </row>
        <row r="1048">
          <cell r="B1048" t="str">
            <v>C3077</v>
          </cell>
          <cell r="C1048" t="str">
            <v>ENROCAMENTO DE PEDRA ARRUMADA (PRODUZIDA) (S/TRANSPORTE)</v>
          </cell>
          <cell r="D1048" t="str">
            <v>M3</v>
          </cell>
          <cell r="E1048">
            <v>62.07</v>
          </cell>
        </row>
        <row r="1049">
          <cell r="B1049" t="str">
            <v>C2764</v>
          </cell>
          <cell r="C1049" t="str">
            <v>ENROCAMENTO DE PEDRA DE MÃO ARRUMADA (ADQUIRIDA)</v>
          </cell>
          <cell r="D1049" t="str">
            <v>M3</v>
          </cell>
          <cell r="E1049">
            <v>88.46</v>
          </cell>
        </row>
        <row r="1050">
          <cell r="B1050" t="str">
            <v>C2765</v>
          </cell>
          <cell r="C1050" t="str">
            <v>ENROCAMENTO DE PEDRA DE MÃO JOGADA (ADQUIRIDA)</v>
          </cell>
          <cell r="D1050" t="str">
            <v>M3</v>
          </cell>
          <cell r="E1050">
            <v>77.16</v>
          </cell>
        </row>
        <row r="1051">
          <cell r="B1051" t="str">
            <v>C3078</v>
          </cell>
          <cell r="C1051" t="str">
            <v>ENROCAMENTO DE PEDRA JOGADA (PRODUZIDA) (S/TRANSPORTE)</v>
          </cell>
          <cell r="D1051" t="str">
            <v>M3</v>
          </cell>
          <cell r="E1051">
            <v>51.94</v>
          </cell>
        </row>
        <row r="1052">
          <cell r="B1052" t="str">
            <v>C3079</v>
          </cell>
          <cell r="C1052" t="str">
            <v>ENROCAMENTO DE PEDRA JOGADA DE CORTE DE 3.ª CATEGORIA (S/TRANSPORTE)</v>
          </cell>
          <cell r="D1052" t="str">
            <v>M3</v>
          </cell>
          <cell r="E1052">
            <v>24.98</v>
          </cell>
        </row>
        <row r="1053">
          <cell r="B1053" t="str">
            <v>ENSECADEIRAS</v>
          </cell>
          <cell r="C1053" t="str">
            <v>ENROCAMENTO DE PEDRA DE MÃO JOGADA (ADQUIRIDA)</v>
          </cell>
          <cell r="D1053">
            <v>0</v>
          </cell>
          <cell r="E1053">
            <v>447.3</v>
          </cell>
        </row>
        <row r="1054">
          <cell r="B1054" t="str">
            <v>C2767</v>
          </cell>
          <cell r="C1054" t="str">
            <v>ENSECADEIRA COM SACOS DE AREIA, S/ FORNECIMENTO DE AREIA</v>
          </cell>
          <cell r="D1054" t="str">
            <v>M3</v>
          </cell>
          <cell r="E1054">
            <v>58.43</v>
          </cell>
        </row>
        <row r="1055">
          <cell r="B1055" t="str">
            <v>C1244</v>
          </cell>
          <cell r="C1055" t="str">
            <v>ENSECADEIRA DE PAREDE SIMPLES</v>
          </cell>
          <cell r="D1055" t="str">
            <v>M2</v>
          </cell>
          <cell r="E1055">
            <v>111.14</v>
          </cell>
        </row>
        <row r="1056">
          <cell r="B1056" t="str">
            <v>C1243</v>
          </cell>
          <cell r="C1056" t="str">
            <v>ENSECADEIRA DE PAREDE DUPLA</v>
          </cell>
          <cell r="D1056" t="str">
            <v>M2</v>
          </cell>
          <cell r="E1056">
            <v>277.72000000000003</v>
          </cell>
        </row>
        <row r="1057">
          <cell r="B1057" t="str">
            <v>MURO DE ARRIMO</v>
          </cell>
          <cell r="C1057" t="str">
            <v>ENSECADEIRA COM SACOS DE AREIA, S/ FORNECIMENTO DE AREIA</v>
          </cell>
          <cell r="D1057">
            <v>0</v>
          </cell>
          <cell r="E1057">
            <v>3901.04</v>
          </cell>
        </row>
        <row r="1058">
          <cell r="B1058" t="str">
            <v>C1808</v>
          </cell>
          <cell r="C1058" t="str">
            <v>MURO DE ARRIMO C/ BLOCOS DE CONCRETO ARTICULADO (30X15X28)cm</v>
          </cell>
          <cell r="D1058" t="str">
            <v>M2</v>
          </cell>
          <cell r="E1058">
            <v>187.58</v>
          </cell>
        </row>
        <row r="1059">
          <cell r="B1059" t="str">
            <v>C1809</v>
          </cell>
          <cell r="C1059" t="str">
            <v>MURO DE ARRIMO C/ BLOCOS DE CONCRETO ARTICULADO (60X45X15)cm  C/INJEÇÃO ATÉ 2,5m</v>
          </cell>
          <cell r="D1059" t="str">
            <v>M2</v>
          </cell>
          <cell r="E1059">
            <v>282.01</v>
          </cell>
        </row>
        <row r="1060">
          <cell r="B1060" t="str">
            <v>MURO DE ARRIMO</v>
          </cell>
          <cell r="C1060">
            <v>0</v>
          </cell>
          <cell r="D1060">
            <v>0</v>
          </cell>
          <cell r="E1060">
            <v>0</v>
          </cell>
        </row>
        <row r="1061">
          <cell r="B1061" t="str">
            <v>C1810</v>
          </cell>
          <cell r="C1061" t="str">
            <v>MURO DE ARRIMO C/GABIÃO, ALTURA 2m</v>
          </cell>
          <cell r="D1061" t="str">
            <v>M</v>
          </cell>
          <cell r="E1061">
            <v>965.79</v>
          </cell>
        </row>
        <row r="1062">
          <cell r="B1062" t="str">
            <v>C1811</v>
          </cell>
          <cell r="C1062" t="str">
            <v>MURO DE ARRIMO C/GABIÃO, ALTURA 4m</v>
          </cell>
          <cell r="D1062" t="str">
            <v>M</v>
          </cell>
          <cell r="E1062">
            <v>2465.66</v>
          </cell>
        </row>
        <row r="1063">
          <cell r="B1063" t="str">
            <v>GABIÕES</v>
          </cell>
          <cell r="C1063">
            <v>0</v>
          </cell>
          <cell r="D1063">
            <v>0</v>
          </cell>
          <cell r="E1063">
            <v>2053.71</v>
          </cell>
        </row>
        <row r="1064">
          <cell r="B1064" t="str">
            <v>C2763</v>
          </cell>
          <cell r="C1064" t="str">
            <v>ENCHIMENTO DE GABIÃO COM PEDRA DE MÃO</v>
          </cell>
          <cell r="D1064" t="str">
            <v>M3</v>
          </cell>
          <cell r="E1064">
            <v>93.02</v>
          </cell>
        </row>
        <row r="1065">
          <cell r="B1065" t="str">
            <v>C1317</v>
          </cell>
          <cell r="C1065" t="str">
            <v>ESTIVAS - ESTRUTURAS SUBMERSAS C/GABIÕES-SACO ALT.= 1m</v>
          </cell>
          <cell r="D1065" t="str">
            <v>M</v>
          </cell>
          <cell r="E1065">
            <v>694.17</v>
          </cell>
        </row>
        <row r="1066">
          <cell r="B1066" t="str">
            <v>C1422</v>
          </cell>
          <cell r="C1066" t="str">
            <v>GABIÃO COLCHÃO ESP.= 30cm</v>
          </cell>
          <cell r="D1066" t="str">
            <v>M2</v>
          </cell>
          <cell r="E1066">
            <v>122.89</v>
          </cell>
        </row>
        <row r="1067">
          <cell r="B1067" t="str">
            <v>C1420</v>
          </cell>
          <cell r="C1067" t="str">
            <v>GABIÃO P/EXECUÇÃO DE OBRAS</v>
          </cell>
          <cell r="D1067" t="str">
            <v>M3</v>
          </cell>
          <cell r="E1067">
            <v>379.2</v>
          </cell>
        </row>
        <row r="1068">
          <cell r="B1068" t="str">
            <v>C2834</v>
          </cell>
          <cell r="C1068" t="str">
            <v>GABIÃO TELA GALV. REVEST. PVC TIPO CAIXA ALT.=0,50m</v>
          </cell>
          <cell r="D1068" t="str">
            <v>M3</v>
          </cell>
          <cell r="E1068">
            <v>291.25</v>
          </cell>
        </row>
        <row r="1069">
          <cell r="B1069" t="str">
            <v>C2835</v>
          </cell>
          <cell r="C1069" t="str">
            <v>GABIÃO TELA GALV. REVEST. PVC TIPO CAIXA ALT.=1,00m</v>
          </cell>
          <cell r="D1069" t="str">
            <v>M3</v>
          </cell>
          <cell r="E1069">
            <v>207.01</v>
          </cell>
        </row>
        <row r="1070">
          <cell r="B1070" t="str">
            <v>C2836</v>
          </cell>
          <cell r="C1070" t="str">
            <v>GABIÃO TELA GALV. REVEST. PVC TIPO COLCHÃO RENO ALT.=0,17m</v>
          </cell>
          <cell r="D1070" t="str">
            <v>M2</v>
          </cell>
          <cell r="E1070">
            <v>81.97</v>
          </cell>
        </row>
        <row r="1071">
          <cell r="B1071" t="str">
            <v>C2837</v>
          </cell>
          <cell r="C1071" t="str">
            <v>GABIÃO TELA GALV. REVEST. PVC TIPO COLCHÃO RENO ALT.=0,23m</v>
          </cell>
          <cell r="D1071" t="str">
            <v>M2</v>
          </cell>
          <cell r="E1071">
            <v>87.99</v>
          </cell>
        </row>
        <row r="1072">
          <cell r="B1072" t="str">
            <v>C2838</v>
          </cell>
          <cell r="C1072" t="str">
            <v>GABIÃO TELA GALV. REVEST. PVC TIPO COLCHÃO RENO ALT.=0,30m</v>
          </cell>
          <cell r="D1072" t="str">
            <v>M2</v>
          </cell>
          <cell r="E1072">
            <v>96.23</v>
          </cell>
        </row>
        <row r="1073">
          <cell r="B1073" t="str">
            <v>PAREDES E PAINÉIS</v>
          </cell>
          <cell r="C1073" t="str">
            <v>GABIÃO TELA GALV. REVEST. PVC TIPO COLCHÃO RENO ALT.=0,17m</v>
          </cell>
          <cell r="D1073">
            <v>0</v>
          </cell>
          <cell r="E1073">
            <v>16473.849999999999</v>
          </cell>
        </row>
        <row r="1074">
          <cell r="B1074" t="str">
            <v>ALVENARIA DE ELEVAÇÃO</v>
          </cell>
          <cell r="C1074" t="str">
            <v>GABIÃO TELA GALV. REVEST. PVC TIPO COLCHÃO RENO ALT.=0,23m</v>
          </cell>
          <cell r="D1074">
            <v>0</v>
          </cell>
          <cell r="E1074">
            <v>2513.27</v>
          </cell>
        </row>
        <row r="1075">
          <cell r="B1075" t="str">
            <v>C0047</v>
          </cell>
          <cell r="C1075" t="str">
            <v>ALVENARIA DE BLOCO CERÂMICO FURADO (9x19x39)cm  C/ARGAMASSA MISTA DE CAL HIDRATADA, ESP=9 cm</v>
          </cell>
          <cell r="D1075" t="str">
            <v>M2</v>
          </cell>
          <cell r="E1075">
            <v>22.84</v>
          </cell>
        </row>
        <row r="1076">
          <cell r="B1076" t="str">
            <v>PAREDES E PAINÉIS</v>
          </cell>
          <cell r="C1076">
            <v>0</v>
          </cell>
          <cell r="D1076">
            <v>0</v>
          </cell>
          <cell r="E1076">
            <v>0</v>
          </cell>
        </row>
        <row r="1077">
          <cell r="B1077" t="str">
            <v>C0046</v>
          </cell>
          <cell r="C1077" t="str">
            <v>ALVENARIA DE BLOCO CERÂMICO FURADO (19x19x39)cm C/ARGAMASSA MISTA DE CAL HIDRATADA ESP=19 cm</v>
          </cell>
          <cell r="D1077" t="str">
            <v>M2</v>
          </cell>
          <cell r="E1077">
            <v>44.88</v>
          </cell>
        </row>
        <row r="1078">
          <cell r="B1078" t="str">
            <v>C0047</v>
          </cell>
          <cell r="C1078" t="str">
            <v>ALVENARIA DE BLOCO CERÂMICO FURADO (9x19x39)cm  C/ARGAMASSA MISTA DE CAL HIDRATADA, ESP=9 cm</v>
          </cell>
          <cell r="D1078">
            <v>0</v>
          </cell>
          <cell r="E1078">
            <v>0</v>
          </cell>
        </row>
        <row r="1079">
          <cell r="B1079" t="str">
            <v>C3612</v>
          </cell>
          <cell r="C1079" t="str">
            <v>ALVENARIA DE BLOCO DE CONCRETO TIPO STONE CINZA (14x19x49)cm C/ARGAMASSA MISTA DE CAL HIDRATADA ESP=</v>
          </cell>
          <cell r="D1079" t="str">
            <v>M2</v>
          </cell>
          <cell r="E1079">
            <v>57.03</v>
          </cell>
        </row>
        <row r="1080">
          <cell r="B1080" t="str">
            <v>C0046</v>
          </cell>
          <cell r="C1080" t="str">
            <v>ALVENARIA DE BLOCO CERÂMICO FURADO (19x19x39)cm C/ARGAMASSA MISTA DE CAL HIDRATADA ESP=19 cm</v>
          </cell>
          <cell r="D1080">
            <v>0</v>
          </cell>
          <cell r="E1080">
            <v>0</v>
          </cell>
        </row>
        <row r="1081">
          <cell r="B1081" t="str">
            <v>C3613</v>
          </cell>
          <cell r="C1081" t="str">
            <v>ALVENARIA DE BLOCO DE CONCRETO TIPO STONE COLORIDO (14x19x49)cm C/ARGAMASSA MISTA DE CAL HIDRATADA E</v>
          </cell>
          <cell r="D1081" t="str">
            <v>M2</v>
          </cell>
          <cell r="E1081">
            <v>73.53</v>
          </cell>
        </row>
        <row r="1082">
          <cell r="B1082" t="str">
            <v>C3612</v>
          </cell>
          <cell r="C1082" t="str">
            <v>ALVENARIA DE BLOCO DE CONCRETO TIPO STONE CINZA (14x19x49)cm C/ARGAMASSA MISTA DE CAL HIDRATADA ESP=</v>
          </cell>
          <cell r="D1082">
            <v>0</v>
          </cell>
          <cell r="E1082">
            <v>0</v>
          </cell>
        </row>
        <row r="1083">
          <cell r="B1083" t="str">
            <v>C0049</v>
          </cell>
          <cell r="C1083" t="str">
            <v>ALVENARIA DE BLOCO  DE CONCRETO (6,7x19x39)cm C/ARGAMASSA  MISTA DE CAL HIDRATADA ESP=6,7 c</v>
          </cell>
          <cell r="D1083" t="str">
            <v>M2</v>
          </cell>
          <cell r="E1083">
            <v>35.75</v>
          </cell>
        </row>
        <row r="1084">
          <cell r="B1084" t="str">
            <v>C3613</v>
          </cell>
          <cell r="C1084" t="str">
            <v>ALVENARIA DE BLOCO DE CONCRETO TIPO STONE COLORIDO (14x19x49)cm C/ARGAMASSA MISTA DE CAL HIDRATADA E</v>
          </cell>
          <cell r="D1084">
            <v>0</v>
          </cell>
          <cell r="E1084">
            <v>0</v>
          </cell>
        </row>
        <row r="1085">
          <cell r="B1085" t="str">
            <v>C3743</v>
          </cell>
          <cell r="C1085" t="str">
            <v>ALVENARIA DE BLOCO DE CONCRETO (9x19x39)cm C/ARGAMASSA MISTA DE CAL HIDRATADA ESP=9 cm</v>
          </cell>
          <cell r="D1085" t="str">
            <v>M2</v>
          </cell>
          <cell r="E1085">
            <v>36.75</v>
          </cell>
        </row>
        <row r="1086">
          <cell r="B1086" t="str">
            <v>C0049</v>
          </cell>
          <cell r="C1086" t="str">
            <v>ALVENARIA DE BLOCO  DE CONCRETO (6,7x19x39)cm C/ARGAMASSA  MISTA DE CAL HIDRATADA ESP=6,7 c</v>
          </cell>
          <cell r="D1086">
            <v>0</v>
          </cell>
          <cell r="E1086">
            <v>0</v>
          </cell>
        </row>
        <row r="1087">
          <cell r="B1087" t="str">
            <v>C3744</v>
          </cell>
          <cell r="C1087" t="str">
            <v>ALVENARIA DE BLOCO DE CONCRETO (14x19x39)cm C/ARGAMASSA MISTA DE CAL HIDRATADA ESP=14 cm</v>
          </cell>
          <cell r="D1087" t="str">
            <v>M2</v>
          </cell>
          <cell r="E1087">
            <v>42.12</v>
          </cell>
        </row>
        <row r="1088">
          <cell r="B1088" t="str">
            <v>C3743</v>
          </cell>
          <cell r="C1088" t="str">
            <v>ALVENARIA DE BLOCO DE CONCRETO (9x19x39)cm C/ARGAMASSA MISTA DE CAL HIDRATADA ESP=9 cm</v>
          </cell>
          <cell r="D1088">
            <v>0</v>
          </cell>
          <cell r="E1088">
            <v>0</v>
          </cell>
        </row>
        <row r="1089">
          <cell r="B1089" t="str">
            <v>C0048</v>
          </cell>
          <cell r="C1089" t="str">
            <v>ALVENARIA DE BLOCO DE CONCRETO (19x19x39)cm C/ARGAMASSA MISTA DE CAL HIDRATADA ESP=19 cm</v>
          </cell>
          <cell r="D1089" t="str">
            <v>M2</v>
          </cell>
          <cell r="E1089">
            <v>50.91</v>
          </cell>
        </row>
        <row r="1090">
          <cell r="B1090" t="str">
            <v>C3744</v>
          </cell>
          <cell r="C1090" t="str">
            <v>ALVENARIA DE BLOCO DE CONCRETO (14x19x39)cm C/ARGAMASSA MISTA DE CAL HIDRATADA ESP=14 cm</v>
          </cell>
          <cell r="D1090">
            <v>0</v>
          </cell>
          <cell r="E1090">
            <v>0</v>
          </cell>
        </row>
        <row r="1091">
          <cell r="B1091" t="str">
            <v>C0050</v>
          </cell>
          <cell r="C1091" t="str">
            <v>ALVENARIA DE BLOCO DE VIDRO C/ARGAMASSA MISTA DE CAL HIDRATADA ESP=10 cm</v>
          </cell>
          <cell r="D1091" t="str">
            <v>M2</v>
          </cell>
          <cell r="E1091">
            <v>526.11</v>
          </cell>
        </row>
        <row r="1092">
          <cell r="B1092" t="str">
            <v>C0048</v>
          </cell>
          <cell r="C1092" t="str">
            <v>ALVENARIA DE BLOCO DE CONCRETO (19x19x39)cm C/ARGAMASSA MISTA DE CAL HIDRATADA ESP=19 cm</v>
          </cell>
          <cell r="D1092">
            <v>0</v>
          </cell>
          <cell r="E1092">
            <v>0</v>
          </cell>
        </row>
        <row r="1093">
          <cell r="B1093" t="str">
            <v>C0073</v>
          </cell>
          <cell r="C1093" t="str">
            <v>ALVENARIA DE TIJOLO CERÂMICO FURADO (9x19x19)cm C/ARGAMASSA MISTA DE CAL HIDRATADA ESP.=10cm (1:2:8)</v>
          </cell>
          <cell r="D1093" t="str">
            <v>M2</v>
          </cell>
          <cell r="E1093">
            <v>37.58</v>
          </cell>
        </row>
        <row r="1094">
          <cell r="B1094" t="str">
            <v>C0050</v>
          </cell>
          <cell r="C1094" t="str">
            <v>ALVENARIA DE BLOCO DE VIDRO C/ARGAMASSA MISTA DE CAL HIDRATADA ESP=10 cm</v>
          </cell>
          <cell r="D1094">
            <v>0</v>
          </cell>
          <cell r="E1094">
            <v>0</v>
          </cell>
        </row>
        <row r="1095">
          <cell r="B1095" t="str">
            <v>C0074</v>
          </cell>
          <cell r="C1095" t="str">
            <v>ALVENARIA DE TIJOLO CERÂMICO FURADO (9x19x19)cm C/ARGAMASSA MISTA DE CAL HIDRATADA ESP=20 cm</v>
          </cell>
          <cell r="D1095" t="str">
            <v>M2</v>
          </cell>
          <cell r="E1095">
            <v>66.3</v>
          </cell>
        </row>
        <row r="1096">
          <cell r="B1096" t="str">
            <v>C0073</v>
          </cell>
          <cell r="C1096" t="str">
            <v>ALVENARIA DE TIJOLO CERÂMICO FURADO (9x19x19)cm C/ARGAMASSA MISTA DE CAL HIDRATADA ESP.=10cm (1:2:8)</v>
          </cell>
          <cell r="D1096">
            <v>0</v>
          </cell>
          <cell r="E1096">
            <v>0</v>
          </cell>
        </row>
        <row r="1097">
          <cell r="B1097" t="str">
            <v>C3658</v>
          </cell>
          <cell r="C1097" t="str">
            <v>ALVENARIA DE TIJOLO CERÂMICO FURADO (9x19x19)cm C/ARGAMASSA MISTA DE CAL HIDRATADA, ESP=30cm</v>
          </cell>
          <cell r="D1097" t="str">
            <v>M2</v>
          </cell>
          <cell r="E1097">
            <v>96.51</v>
          </cell>
        </row>
        <row r="1098">
          <cell r="B1098" t="str">
            <v>C0074</v>
          </cell>
          <cell r="C1098" t="str">
            <v>ALVENARIA DE TIJOLO CERÂMICO FURADO (9x19x19)cm C/ARGAMASSA MISTA DE CAL HIDRATADA ESP=20 cm</v>
          </cell>
          <cell r="D1098">
            <v>0</v>
          </cell>
          <cell r="E1098">
            <v>0</v>
          </cell>
        </row>
        <row r="1099">
          <cell r="B1099" t="str">
            <v>C0075</v>
          </cell>
          <cell r="C1099" t="str">
            <v>ALVENARIA DE TIJOLO COMUM C/ARGAMASSA MISTA DE CAL HIDRATADA 1:2:8   ESP=5 cm</v>
          </cell>
          <cell r="D1099" t="str">
            <v>M2</v>
          </cell>
          <cell r="E1099">
            <v>34.9</v>
          </cell>
        </row>
        <row r="1100">
          <cell r="B1100" t="str">
            <v>C3658</v>
          </cell>
          <cell r="C1100" t="str">
            <v>ALVENARIA DE TIJOLO CERÂMICO FURADO (9x19x19)cm C/ARGAMASSA MISTA DE CAL HIDRATADA, ESP=30cm</v>
          </cell>
          <cell r="D1100">
            <v>0</v>
          </cell>
          <cell r="E1100">
            <v>0</v>
          </cell>
        </row>
        <row r="1101">
          <cell r="B1101" t="str">
            <v>C0076</v>
          </cell>
          <cell r="C1101" t="str">
            <v>ALVENARIA DE TIJOLO COMUM C/ARGAMASSA MISTA DE CAL HIDRATADA 1:2:8   ESP=10 cm</v>
          </cell>
          <cell r="D1101" t="str">
            <v>M2</v>
          </cell>
          <cell r="E1101">
            <v>66.47</v>
          </cell>
        </row>
        <row r="1102">
          <cell r="B1102" t="str">
            <v>C0075</v>
          </cell>
          <cell r="C1102" t="str">
            <v>ALVENARIA DE TIJOLO COMUM C/ARGAMASSA MISTA DE CAL HIDRATADA 1:2:8   ESP=5 cm</v>
          </cell>
          <cell r="D1102">
            <v>0</v>
          </cell>
          <cell r="E1102">
            <v>0</v>
          </cell>
        </row>
        <row r="1103">
          <cell r="B1103" t="str">
            <v>C0077</v>
          </cell>
          <cell r="C1103" t="str">
            <v>ALVENARIA DE TIJOLO COMUM C/ARGAMASSA MISTA DE CAL HIDRATADA 1:2:8   ESP=20 cm</v>
          </cell>
          <cell r="D1103" t="str">
            <v>M2</v>
          </cell>
          <cell r="E1103">
            <v>117.48</v>
          </cell>
        </row>
        <row r="1104">
          <cell r="B1104" t="str">
            <v>C0076</v>
          </cell>
          <cell r="C1104" t="str">
            <v>ALVENARIA DE TIJOLO COMUM C/ARGAMASSA MISTA DE CAL HIDRATADA 1:2:8   ESP=10 cm</v>
          </cell>
          <cell r="D1104">
            <v>0</v>
          </cell>
          <cell r="E1104">
            <v>0</v>
          </cell>
        </row>
        <row r="1105">
          <cell r="B1105" t="str">
            <v>C0078</v>
          </cell>
          <cell r="C1105" t="str">
            <v>ALVENARIA DE TIJOLO COMUM C/ARGAMASSA MISTA DE CAL HIDRATADA 1:2:8   ESP=30 cm</v>
          </cell>
          <cell r="D1105" t="str">
            <v>M2</v>
          </cell>
          <cell r="E1105">
            <v>163.21</v>
          </cell>
        </row>
        <row r="1106">
          <cell r="B1106" t="str">
            <v>C0077</v>
          </cell>
          <cell r="C1106" t="str">
            <v>ALVENARIA DE TIJOLO COMUM C/ARGAMASSA MISTA DE CAL HIDRATADA 1:2:8   ESP=20 cm</v>
          </cell>
          <cell r="D1106">
            <v>0</v>
          </cell>
          <cell r="E1106">
            <v>0</v>
          </cell>
        </row>
        <row r="1107">
          <cell r="B1107" t="str">
            <v>C3614</v>
          </cell>
          <cell r="C1107" t="str">
            <v>ALVENARIA DE TIJOLO MACIÇO APARENTE (23x11x5)cm C/ARGAMASSA MISTA DE CAL HIDRATADA, ESP=11 cm</v>
          </cell>
          <cell r="D1107" t="str">
            <v>M2</v>
          </cell>
          <cell r="E1107">
            <v>114.01</v>
          </cell>
        </row>
        <row r="1108">
          <cell r="B1108" t="str">
            <v>C0078</v>
          </cell>
          <cell r="C1108" t="str">
            <v>ALVENARIA DE TIJOLO COMUM C/ARGAMASSA MISTA DE CAL HIDRATADA 1:2:8   ESP=30 cm</v>
          </cell>
          <cell r="D1108">
            <v>0</v>
          </cell>
          <cell r="E1108">
            <v>0</v>
          </cell>
        </row>
        <row r="1109">
          <cell r="B1109" t="str">
            <v>C3615</v>
          </cell>
          <cell r="C1109" t="str">
            <v>ALVENARIA DE TIJOLO MACIÇO APARENTE (23x11x5)cm C/ARGAMASSA MISTA DE CAL HIDRATADA ESP=22 cm</v>
          </cell>
          <cell r="D1109" t="str">
            <v>M2</v>
          </cell>
          <cell r="E1109">
            <v>205.97</v>
          </cell>
        </row>
        <row r="1110">
          <cell r="B1110" t="str">
            <v>C3614</v>
          </cell>
          <cell r="C1110" t="str">
            <v>ALVENARIA DE TIJOLO MACIÇO APARENTE (23x11x5)cm C/ARGAMASSA MISTA DE CAL HIDRATADA, ESP=11 cm</v>
          </cell>
          <cell r="D1110">
            <v>0</v>
          </cell>
          <cell r="E1110">
            <v>0</v>
          </cell>
        </row>
        <row r="1111">
          <cell r="B1111" t="str">
            <v>C0061</v>
          </cell>
          <cell r="C1111" t="str">
            <v>ALVENARIA DE TIJOLO REFRATÁRIO 1/2 VEZ C/ARGAMASSA 1:4+100 Kg CIMENTO</v>
          </cell>
          <cell r="D1111" t="str">
            <v>M2</v>
          </cell>
          <cell r="E1111">
            <v>208.24</v>
          </cell>
        </row>
        <row r="1112">
          <cell r="B1112" t="str">
            <v>C0060</v>
          </cell>
          <cell r="C1112" t="str">
            <v>ALVENARIA DE TIJOLO REFRATÁRIO 1 VEZ C/ARGAMASSA 1:4+100 Kg CIMENTO</v>
          </cell>
          <cell r="D1112" t="str">
            <v>M2</v>
          </cell>
          <cell r="E1112">
            <v>385.44</v>
          </cell>
        </row>
        <row r="1113">
          <cell r="B1113" t="str">
            <v>C3533</v>
          </cell>
          <cell r="C1113" t="str">
            <v>MUTIRÃO MISTO - ALVENARIA DE TIJOLO CERÂMICO FURADO (9X19X19)cm ARGAMASSA MISTA DE CAL HIDRATADA ESP=10CM</v>
          </cell>
          <cell r="D1113" t="str">
            <v>M2</v>
          </cell>
          <cell r="E1113">
            <v>27.36</v>
          </cell>
        </row>
        <row r="1114">
          <cell r="B1114" t="str">
            <v>C0061</v>
          </cell>
          <cell r="C1114" t="str">
            <v>ALVENARIA DE TIJOLO REFRATÁRIO 1/2 VEZ C/ARGAMASSA 1:4+100 Kg CIMENTO</v>
          </cell>
          <cell r="D1114">
            <v>0</v>
          </cell>
          <cell r="E1114">
            <v>0</v>
          </cell>
        </row>
        <row r="1115">
          <cell r="B1115" t="str">
            <v>C4507</v>
          </cell>
          <cell r="C1115" t="str">
            <v>PAREDE DE BLOCO DE GESSO STAND, INCLUSIVE EMASSAMENTO - FORNECIMENTO E EXECUÇÃO</v>
          </cell>
          <cell r="D1115" t="str">
            <v>M2</v>
          </cell>
          <cell r="E1115">
            <v>44.54</v>
          </cell>
        </row>
        <row r="1116">
          <cell r="B1116" t="str">
            <v>C3533</v>
          </cell>
          <cell r="C1116" t="str">
            <v>MUTIRÃO MISTO - ALVENARIA DE TIJOLO CERÂMICO FURADO (9X19X19)cm ARGAMASSA MISTA DE CAL HIDRATADA ESP=10CM</v>
          </cell>
          <cell r="D1116">
            <v>0</v>
          </cell>
          <cell r="E1116">
            <v>0</v>
          </cell>
        </row>
        <row r="1117">
          <cell r="B1117" t="str">
            <v>C4508</v>
          </cell>
          <cell r="C1117" t="str">
            <v>PAREDE DE BLOCO DE GESSO HIDROFUGANTE, INCLUSIVE EMASSAMENTO - FORNECIMENTO E EXECUÇÃO</v>
          </cell>
          <cell r="D1117" t="str">
            <v>M2</v>
          </cell>
          <cell r="E1117">
            <v>55.31</v>
          </cell>
        </row>
        <row r="1118">
          <cell r="B1118" t="str">
            <v>C4507</v>
          </cell>
          <cell r="C1118" t="str">
            <v>PAREDE DE BLOCO DE GESSO STAND, INCLUSIVE EMASSAMENTO - FORNECIMENTO E EXECUÇÃO</v>
          </cell>
          <cell r="D1118">
            <v>0</v>
          </cell>
          <cell r="E1118">
            <v>0</v>
          </cell>
        </row>
        <row r="1119">
          <cell r="B1119" t="str">
            <v>ALVENARIA ESTRUTURAL</v>
          </cell>
          <cell r="C1119">
            <v>0</v>
          </cell>
          <cell r="D1119">
            <v>0</v>
          </cell>
          <cell r="E1119">
            <v>570.13</v>
          </cell>
        </row>
        <row r="1120">
          <cell r="B1120" t="str">
            <v>C0068</v>
          </cell>
          <cell r="C1120" t="str">
            <v>ALVENARIA ESTRUTURAL DE BLOCO DE CONCRETO (14x19x39)cm C/ARGAMASSA MISTA DE CAL HIDRATADA ESP=14 cm</v>
          </cell>
          <cell r="D1120" t="str">
            <v>M2</v>
          </cell>
          <cell r="E1120">
            <v>53.09</v>
          </cell>
        </row>
        <row r="1121">
          <cell r="B1121">
            <v>0</v>
          </cell>
          <cell r="C1121">
            <v>0</v>
          </cell>
          <cell r="D1121">
            <v>0</v>
          </cell>
          <cell r="E1121">
            <v>0</v>
          </cell>
        </row>
        <row r="1122">
          <cell r="B1122" t="str">
            <v>C0069</v>
          </cell>
          <cell r="C1122" t="str">
            <v>ALVENARIA ESTRUTURAL DE BLOCO DE CONCRETO (19x19x39)cm C/ARGAMASSA MISTA DE CAL HIDRATADA ESP=19 cm</v>
          </cell>
          <cell r="D1122" t="str">
            <v>M2</v>
          </cell>
          <cell r="E1122">
            <v>64.459999999999994</v>
          </cell>
        </row>
        <row r="1123">
          <cell r="B1123" t="str">
            <v>C0068</v>
          </cell>
          <cell r="C1123" t="str">
            <v>ALVENARIA ESTRUTURAL DE BLOCO DE CONCRETO (14x19x39)cm C/ARGAMASSA MISTA DE CAL HIDRATADA ESP=14 cm</v>
          </cell>
          <cell r="D1123">
            <v>0</v>
          </cell>
          <cell r="E1123">
            <v>0</v>
          </cell>
        </row>
        <row r="1124">
          <cell r="B1124" t="str">
            <v>C0064</v>
          </cell>
          <cell r="C1124" t="str">
            <v>ALVENARIA ESTRUTURAL DE BLOCO CERÂMICO (9X19X39cm) ESP.=9cm</v>
          </cell>
          <cell r="D1124" t="str">
            <v>M2</v>
          </cell>
          <cell r="E1124">
            <v>26.98</v>
          </cell>
        </row>
        <row r="1125">
          <cell r="B1125" t="str">
            <v>C0062</v>
          </cell>
          <cell r="C1125" t="str">
            <v>ALVENARIA ESTRUTURAL DE BLOCO CERÂMICO (14X19X39cm) ESP.=14cm</v>
          </cell>
          <cell r="D1125" t="str">
            <v>M2</v>
          </cell>
          <cell r="E1125">
            <v>32.69</v>
          </cell>
        </row>
        <row r="1126">
          <cell r="B1126" t="str">
            <v>C4542</v>
          </cell>
          <cell r="C1126" t="str">
            <v>ALVENARIA ESTRUTURAL DE BLOCO CERÂMICO (14X19X39cm) ESP.=14cm - COM SUPERFÍCIE EXTERNA LISA PARA ACABAMENTO APARENTE</v>
          </cell>
          <cell r="D1126" t="str">
            <v>M2</v>
          </cell>
          <cell r="E1126">
            <v>39.4</v>
          </cell>
        </row>
        <row r="1127">
          <cell r="B1127" t="str">
            <v>C0064</v>
          </cell>
          <cell r="C1127" t="str">
            <v>ALVENARIA ESTRUTURAL DE BLOCO CERÂMICO (9X19X39cm) ESP.=9cm</v>
          </cell>
          <cell r="D1127">
            <v>0</v>
          </cell>
          <cell r="E1127">
            <v>0</v>
          </cell>
        </row>
        <row r="1128">
          <cell r="B1128" t="str">
            <v>C0063</v>
          </cell>
          <cell r="C1128" t="str">
            <v>ALVENARIA ESTRUTURAL DE BLOCO CERÂMICO (19X19X39cm) ESP.=19cm</v>
          </cell>
          <cell r="D1128" t="str">
            <v>M2</v>
          </cell>
          <cell r="E1128">
            <v>38.29</v>
          </cell>
        </row>
        <row r="1129">
          <cell r="B1129" t="str">
            <v>C4585</v>
          </cell>
          <cell r="C1129" t="str">
            <v>ALVENARIA ESTRUTURAL DE BLOCO CERÂMICO COM SUPERFÍCIES EXTERNA LISA, PARA ACABAMENTO APARENTE (14x19x29)cm ESP. 14cm, INCLUSIVE PEÇAS ESPECIAIS CALHA U E J</v>
          </cell>
          <cell r="D1129" t="str">
            <v>M2</v>
          </cell>
          <cell r="E1129">
            <v>45.91</v>
          </cell>
        </row>
        <row r="1130">
          <cell r="B1130">
            <v>0</v>
          </cell>
          <cell r="C1130">
            <v>0</v>
          </cell>
          <cell r="D1130">
            <v>0</v>
          </cell>
          <cell r="E1130">
            <v>0</v>
          </cell>
        </row>
        <row r="1131">
          <cell r="B1131" t="str">
            <v>C0079</v>
          </cell>
          <cell r="C1131" t="str">
            <v>AMARRAÇÃO EM PAREDES, COM FERRO</v>
          </cell>
          <cell r="D1131" t="str">
            <v>UN</v>
          </cell>
          <cell r="E1131">
            <v>96.09</v>
          </cell>
        </row>
        <row r="1132">
          <cell r="B1132" t="str">
            <v>C1845</v>
          </cell>
          <cell r="C1132" t="str">
            <v>PAREDE ESTRUTURAL EM CONCRETO ARMADO ESP.=12cm</v>
          </cell>
          <cell r="D1132" t="str">
            <v>M2</v>
          </cell>
          <cell r="E1132">
            <v>173.2</v>
          </cell>
        </row>
        <row r="1133">
          <cell r="B1133" t="str">
            <v>ALVENARIA DE PEDRA</v>
          </cell>
          <cell r="C1133">
            <v>0</v>
          </cell>
          <cell r="D1133">
            <v>0</v>
          </cell>
          <cell r="E1133">
            <v>1818.35</v>
          </cell>
        </row>
        <row r="1134">
          <cell r="B1134" t="str">
            <v>C3345</v>
          </cell>
          <cell r="C1134" t="str">
            <v>ALVENARIA DE PEDRA ARGAMASSADA (TRAÇO 1:3) C/AGREGADOS ADQUIRIDOS</v>
          </cell>
          <cell r="D1134" t="str">
            <v>M3</v>
          </cell>
          <cell r="E1134">
            <v>300.44</v>
          </cell>
        </row>
        <row r="1135">
          <cell r="B1135" t="str">
            <v>C3346</v>
          </cell>
          <cell r="C1135" t="str">
            <v>ALVENARIA DE PEDRA ARGAMASSADA (TRAÇO 1:3) C/AGREGADOS PRODUZIDOS (S/TRANSP)</v>
          </cell>
          <cell r="D1135" t="str">
            <v>M3</v>
          </cell>
          <cell r="E1135">
            <v>260.89999999999998</v>
          </cell>
        </row>
        <row r="1136">
          <cell r="B1136" t="str">
            <v>ALVENARIA DE PEDRA</v>
          </cell>
          <cell r="C1136">
            <v>0</v>
          </cell>
          <cell r="D1136">
            <v>0</v>
          </cell>
          <cell r="E1136">
            <v>0</v>
          </cell>
        </row>
        <row r="1137">
          <cell r="B1137" t="str">
            <v>C3347</v>
          </cell>
          <cell r="C1137" t="str">
            <v>ALVENARIA DE PEDRA ARGAMASSADA (TRAÇO 1:4) C/AGREGADOS ADQUIRIDOS</v>
          </cell>
          <cell r="D1137" t="str">
            <v>M3</v>
          </cell>
          <cell r="E1137">
            <v>282.29000000000002</v>
          </cell>
        </row>
        <row r="1138">
          <cell r="B1138" t="str">
            <v>C0057</v>
          </cell>
          <cell r="C1138" t="str">
            <v>ALVENARIA DE PEDRA ARGAMASSADA (TRAÇO 1:4) C/AGREGADOS PRODUZIDOS (S/TRANSP)</v>
          </cell>
          <cell r="D1138" t="str">
            <v>M3</v>
          </cell>
          <cell r="E1138">
            <v>242.75</v>
          </cell>
        </row>
        <row r="1139">
          <cell r="B1139">
            <v>0</v>
          </cell>
          <cell r="C1139">
            <v>0</v>
          </cell>
          <cell r="D1139">
            <v>0</v>
          </cell>
          <cell r="E1139">
            <v>0</v>
          </cell>
        </row>
        <row r="1140">
          <cell r="B1140" t="str">
            <v>C3723</v>
          </cell>
          <cell r="C1140" t="str">
            <v>ALVENARIA DE PEDRA ARGAMASSADA (TRAÇO 1:6) C/AGREGADOS ADQUIRIDOS</v>
          </cell>
          <cell r="D1140" t="str">
            <v>M3</v>
          </cell>
          <cell r="E1140">
            <v>263.99</v>
          </cell>
        </row>
        <row r="1141">
          <cell r="B1141" t="str">
            <v>C0058</v>
          </cell>
          <cell r="C1141" t="str">
            <v>ALVENARIA DE PEDRA ARGAMASSADA (TRAÇO 1:2:8) C/ AGREGADOS ADQUIRIDOS</v>
          </cell>
          <cell r="D1141" t="str">
            <v>M3</v>
          </cell>
          <cell r="E1141">
            <v>295.24</v>
          </cell>
        </row>
        <row r="1142">
          <cell r="B1142" t="str">
            <v>C3529</v>
          </cell>
          <cell r="C1142" t="str">
            <v>MUTIRÃO MISTO - ALVENARIA DE PEDRA ARGAMASSADA (TRAÇO 1:6) C/AGREGADOS ADQUIRIDOS</v>
          </cell>
          <cell r="D1142" t="str">
            <v>M3</v>
          </cell>
          <cell r="E1142">
            <v>172.73</v>
          </cell>
        </row>
        <row r="1143">
          <cell r="B1143" t="str">
            <v>C3723</v>
          </cell>
          <cell r="C1143" t="str">
            <v>ALVENARIA DE PEDRA ARGAMASSADA (TRAÇO 1:6) C/AGREGADOS ADQUIRIDOS</v>
          </cell>
          <cell r="D1143">
            <v>0</v>
          </cell>
          <cell r="E1143">
            <v>0</v>
          </cell>
        </row>
        <row r="1144">
          <cell r="B1144" t="str">
            <v>RASGO EM ALVENARIA P/ TUBULAÇÕES</v>
          </cell>
          <cell r="C1144" t="str">
            <v>ALVENARIA DE PEDRA ARGAMASSADA (TRAÇO 1:2:8) C/ AGREGADOS ADQUIRIDOS</v>
          </cell>
          <cell r="D1144">
            <v>0</v>
          </cell>
          <cell r="E1144">
            <v>19.149999999999999</v>
          </cell>
        </row>
        <row r="1145">
          <cell r="B1145" t="str">
            <v>C2095</v>
          </cell>
          <cell r="C1145" t="str">
            <v>RASGO EM ALVENARIA P/TUBULAÇÕES D=15 A 25mm (1/2" A 1")</v>
          </cell>
          <cell r="D1145" t="str">
            <v>M</v>
          </cell>
          <cell r="E1145">
            <v>3.96</v>
          </cell>
        </row>
        <row r="1146">
          <cell r="B1146" t="str">
            <v>C2096</v>
          </cell>
          <cell r="C1146" t="str">
            <v>RASGO EM ALVENARIA P/TUBULAÇÕES D=32 A 50mm (1 1/4" A 2")</v>
          </cell>
          <cell r="D1146" t="str">
            <v>M</v>
          </cell>
          <cell r="E1146">
            <v>6.21</v>
          </cell>
        </row>
        <row r="1147">
          <cell r="B1147" t="str">
            <v>C2097</v>
          </cell>
          <cell r="C1147" t="str">
            <v>RASGO EM ALVENARIA P/TUBULAÇÕES D=65 A 100mm (2 1/2" A 4")</v>
          </cell>
          <cell r="D1147" t="str">
            <v>M</v>
          </cell>
          <cell r="E1147">
            <v>8.98</v>
          </cell>
        </row>
        <row r="1148">
          <cell r="B1148" t="str">
            <v>DIVISÓRIAS</v>
          </cell>
          <cell r="C1148" t="str">
            <v>RASGO EM ALVENARIA P/TUBULAÇÕES D=15 A 25mm (1/2" A 1")</v>
          </cell>
          <cell r="D1148">
            <v>0</v>
          </cell>
          <cell r="E1148">
            <v>3003.78</v>
          </cell>
        </row>
        <row r="1149">
          <cell r="B1149" t="str">
            <v>C4495</v>
          </cell>
          <cell r="C1149" t="str">
            <v>DIVISÓRIA DE GESSO ACARTONADO e=48mm, S/ REVESTIMENTO - FORNECIMENTO E MONTAGEM</v>
          </cell>
          <cell r="D1149" t="str">
            <v>M2</v>
          </cell>
          <cell r="E1149">
            <v>85</v>
          </cell>
        </row>
        <row r="1150">
          <cell r="B1150" t="str">
            <v>C2097</v>
          </cell>
          <cell r="C1150" t="str">
            <v>RASGO EM ALVENARIA P/TUBULAÇÕES D=65 A 100mm (2 1/2" A 4")</v>
          </cell>
          <cell r="D1150">
            <v>0</v>
          </cell>
          <cell r="E1150">
            <v>0</v>
          </cell>
        </row>
        <row r="1151">
          <cell r="B1151" t="str">
            <v>C4496</v>
          </cell>
          <cell r="C1151" t="str">
            <v>DIVISÓRIA DE GESSO ACARTONADO e=70mm, S/ REVESTIMENTO - FORNECIMENTO E MONTAGEM</v>
          </cell>
          <cell r="D1151" t="str">
            <v>M2</v>
          </cell>
          <cell r="E1151">
            <v>86.65</v>
          </cell>
        </row>
        <row r="1152">
          <cell r="B1152" t="str">
            <v>C4495</v>
          </cell>
          <cell r="C1152" t="str">
            <v>DIVISÓRIA DE GESSO ACARTONADO e=48mm, S/ REVESTIMENTO - FORNECIMENTO E MONTAGEM</v>
          </cell>
          <cell r="D1152">
            <v>0</v>
          </cell>
          <cell r="E1152">
            <v>0</v>
          </cell>
        </row>
        <row r="1153">
          <cell r="B1153" t="str">
            <v>C1134</v>
          </cell>
          <cell r="C1153" t="str">
            <v>DIVISÓRIA DE GRANILITE C/ARGAMASSA DE CIMENTO E AREIA</v>
          </cell>
          <cell r="D1153" t="str">
            <v>M2</v>
          </cell>
          <cell r="E1153">
            <v>182.13</v>
          </cell>
        </row>
        <row r="1154">
          <cell r="B1154" t="str">
            <v>C4070</v>
          </cell>
          <cell r="C1154" t="str">
            <v>DIVISÓRIA DE GRANITO CINZA E=2cm</v>
          </cell>
          <cell r="D1154" t="str">
            <v>M2</v>
          </cell>
          <cell r="E1154">
            <v>369.27</v>
          </cell>
        </row>
        <row r="1155">
          <cell r="B1155" t="str">
            <v>C4096</v>
          </cell>
          <cell r="C1155" t="str">
            <v>DIVISÓRIA DE GRANITO CINZA E=3cm</v>
          </cell>
          <cell r="D1155" t="str">
            <v>M2</v>
          </cell>
          <cell r="E1155">
            <v>397.6</v>
          </cell>
        </row>
        <row r="1156">
          <cell r="B1156" t="str">
            <v>C1142</v>
          </cell>
          <cell r="C1156" t="str">
            <v>DIVISÓRIA PRÉ-MOLDADA EM CONCRETO ESP.=5cm</v>
          </cell>
          <cell r="D1156" t="str">
            <v>M2</v>
          </cell>
          <cell r="E1156">
            <v>97.79</v>
          </cell>
        </row>
        <row r="1157">
          <cell r="B1157" t="str">
            <v>C4486</v>
          </cell>
          <cell r="C1157" t="str">
            <v>DIVISÓRIA PAINEL CELULAR, MONTANTE/RODAPÉ SIMPLES, PERFIL EM AÇO - FORNECIMENTO E MONTAGEM</v>
          </cell>
          <cell r="D1157" t="str">
            <v>M2</v>
          </cell>
          <cell r="E1157">
            <v>75</v>
          </cell>
        </row>
        <row r="1158">
          <cell r="B1158" t="str">
            <v>C4096</v>
          </cell>
          <cell r="C1158" t="str">
            <v>DIVISÓRIA DE GRANITO CINZA E=3cm</v>
          </cell>
          <cell r="D1158">
            <v>0</v>
          </cell>
          <cell r="E1158">
            <v>0</v>
          </cell>
        </row>
        <row r="1159">
          <cell r="B1159" t="str">
            <v>C4488</v>
          </cell>
          <cell r="C1159" t="str">
            <v>DIVISÓRIA PAINEL CELULAR, MONTANTE/RODAPÉ SIMPLES, PERFIL EM ALUMÍNIO - FORNECIMENTO E MONTAGEM</v>
          </cell>
          <cell r="D1159" t="str">
            <v>M2</v>
          </cell>
          <cell r="E1159">
            <v>81</v>
          </cell>
        </row>
        <row r="1160">
          <cell r="B1160" t="str">
            <v>C4486</v>
          </cell>
          <cell r="C1160" t="str">
            <v>DIVISÓRIA PAINEL CELULAR, MONTANTE/RODAPÉ SIMPLES, PERFIL EM AÇO - FORNECIMENTO E MONTAGEM</v>
          </cell>
          <cell r="D1160">
            <v>0</v>
          </cell>
          <cell r="E1160">
            <v>0</v>
          </cell>
        </row>
        <row r="1161">
          <cell r="B1161" t="str">
            <v>C4487</v>
          </cell>
          <cell r="C1161" t="str">
            <v>DIVISÓRIA PAINEL CELULAR, MONTANTE/RODAPÉ DUPLO, PERFIL EM AÇO - FORNECIMENTO E MONTAGEM</v>
          </cell>
          <cell r="D1161" t="str">
            <v>M2</v>
          </cell>
          <cell r="E1161">
            <v>88.14</v>
          </cell>
        </row>
        <row r="1162">
          <cell r="B1162" t="str">
            <v>C4488</v>
          </cell>
          <cell r="C1162" t="str">
            <v>DIVISÓRIA PAINEL CELULAR, MONTANTE/RODAPÉ SIMPLES, PERFIL EM ALUMÍNIO - FORNECIMENTO E MONTAGEM</v>
          </cell>
          <cell r="D1162">
            <v>0</v>
          </cell>
          <cell r="E1162">
            <v>0</v>
          </cell>
        </row>
        <row r="1163">
          <cell r="B1163" t="str">
            <v>C4489</v>
          </cell>
          <cell r="C1163" t="str">
            <v>DIVISÓRIA PAINEL CELULAR, MONTANTE/RODAPÉ DUPLO, PERFIL EM ALUMÍNIO - FORNECIMENTO E MONTAGEM</v>
          </cell>
          <cell r="D1163" t="str">
            <v>M2</v>
          </cell>
          <cell r="E1163">
            <v>98</v>
          </cell>
        </row>
        <row r="1164">
          <cell r="B1164" t="str">
            <v>C4487</v>
          </cell>
          <cell r="C1164" t="str">
            <v>DIVISÓRIA PAINEL CELULAR, MONTANTE/RODAPÉ DUPLO, PERFIL EM AÇO - FORNECIMENTO E MONTAGEM</v>
          </cell>
          <cell r="D1164">
            <v>0</v>
          </cell>
          <cell r="E1164">
            <v>0</v>
          </cell>
        </row>
        <row r="1165">
          <cell r="B1165" t="str">
            <v>C4497</v>
          </cell>
          <cell r="C1165" t="str">
            <v>DIVISÓRIA PAINEL FIBRAROC, MONTANTE/RODAPÉ SIMPLES, PERFIL EM AÇO - FORNECIMENTO E MONTAGEM</v>
          </cell>
          <cell r="D1165" t="str">
            <v>M2</v>
          </cell>
          <cell r="E1165">
            <v>137.22999999999999</v>
          </cell>
        </row>
        <row r="1166">
          <cell r="B1166" t="str">
            <v>C4489</v>
          </cell>
          <cell r="C1166" t="str">
            <v>DIVISÓRIA PAINEL CELULAR, MONTANTE/RODAPÉ DUPLO, PERFIL EM ALUMÍNIO - FORNECIMENTO E MONTAGEM</v>
          </cell>
          <cell r="D1166">
            <v>0</v>
          </cell>
          <cell r="E1166">
            <v>0</v>
          </cell>
        </row>
        <row r="1167">
          <cell r="B1167" t="str">
            <v>C4498</v>
          </cell>
          <cell r="C1167" t="str">
            <v>DIVISÓRIA PAINEL FIBRAROC, MONTANTE/RODAPÉ SIMPLES, PERFIL EM ALUMÍNIO - FORNECIMENTO E MONTAGEM</v>
          </cell>
          <cell r="D1167" t="str">
            <v>M2</v>
          </cell>
          <cell r="E1167">
            <v>154.19999999999999</v>
          </cell>
        </row>
        <row r="1168">
          <cell r="B1168" t="str">
            <v>C4497</v>
          </cell>
          <cell r="C1168" t="str">
            <v>DIVISÓRIA PAINEL FIBRAROC, MONTANTE/RODAPÉ SIMPLES, PERFIL EM AÇO - FORNECIMENTO E MONTAGEM</v>
          </cell>
          <cell r="D1168">
            <v>0</v>
          </cell>
          <cell r="E1168">
            <v>0</v>
          </cell>
        </row>
        <row r="1169">
          <cell r="B1169" t="str">
            <v>C4499</v>
          </cell>
          <cell r="C1169" t="str">
            <v>DIVISÓRIA PAINEL FIBRAROC, MONTANTE/RODAPÉ DUPLO, PERFIL EM AÇO - FORNECIMENTO E MONTAGEM</v>
          </cell>
          <cell r="D1169" t="str">
            <v>M2</v>
          </cell>
          <cell r="E1169">
            <v>141</v>
          </cell>
        </row>
        <row r="1170">
          <cell r="B1170" t="str">
            <v>C4498</v>
          </cell>
          <cell r="C1170" t="str">
            <v>DIVISÓRIA PAINEL FIBRAROC, MONTANTE/RODAPÉ SIMPLES, PERFIL EM ALUMÍNIO - FORNECIMENTO E MONTAGEM</v>
          </cell>
          <cell r="D1170">
            <v>0</v>
          </cell>
          <cell r="E1170">
            <v>0</v>
          </cell>
        </row>
        <row r="1171">
          <cell r="B1171" t="str">
            <v>C4500</v>
          </cell>
          <cell r="C1171" t="str">
            <v>DIVISÓRIA PAINEL FIBRAROC, MONTANTE/RODAPÉ DUPLO, PERFIL EM ALUMÍNIO - FORNECIMENTO E MONTAGEM</v>
          </cell>
          <cell r="D1171" t="str">
            <v>M2</v>
          </cell>
          <cell r="E1171">
            <v>207.03</v>
          </cell>
        </row>
        <row r="1172">
          <cell r="B1172" t="str">
            <v>C4499</v>
          </cell>
          <cell r="C1172" t="str">
            <v>DIVISÓRIA PAINEL FIBRAROC, MONTANTE/RODAPÉ DUPLO, PERFIL EM AÇO - FORNECIMENTO E MONTAGEM</v>
          </cell>
          <cell r="D1172">
            <v>0</v>
          </cell>
          <cell r="E1172">
            <v>0</v>
          </cell>
        </row>
        <row r="1173">
          <cell r="B1173" t="str">
            <v>C4493</v>
          </cell>
          <cell r="C1173" t="str">
            <v>DIVISÓRIA PAINEL PVC, MONTANTE/RODAPÉ SIMPLES, PERFIL EM AÇO - FORNECIMENTO E MONTAGEM</v>
          </cell>
          <cell r="D1173" t="str">
            <v>M2</v>
          </cell>
          <cell r="E1173">
            <v>128.19999999999999</v>
          </cell>
        </row>
        <row r="1174">
          <cell r="B1174" t="str">
            <v>C4500</v>
          </cell>
          <cell r="C1174" t="str">
            <v>DIVISÓRIA PAINEL FIBRAROC, MONTANTE/RODAPÉ DUPLO, PERFIL EM ALUMÍNIO - FORNECIMENTO E MONTAGEM</v>
          </cell>
          <cell r="D1174">
            <v>0</v>
          </cell>
          <cell r="E1174">
            <v>0</v>
          </cell>
        </row>
        <row r="1175">
          <cell r="B1175" t="str">
            <v>C4494</v>
          </cell>
          <cell r="C1175" t="str">
            <v>DIVISÓRIA PAINEL PVC, MONTANTE/RODAPÉ SIMPLES, PERFIL EM ALUMÍNIO - FORNECIMENTO E MONTAGEM</v>
          </cell>
          <cell r="D1175" t="str">
            <v>M2</v>
          </cell>
          <cell r="E1175">
            <v>155.9</v>
          </cell>
        </row>
        <row r="1176">
          <cell r="B1176" t="str">
            <v>C4493</v>
          </cell>
          <cell r="C1176" t="str">
            <v>DIVISÓRIA PAINEL PVC, MONTANTE/RODAPÉ SIMPLES, PERFIL EM AÇO - FORNECIMENTO E MONTAGEM</v>
          </cell>
          <cell r="D1176">
            <v>0</v>
          </cell>
          <cell r="E1176">
            <v>0</v>
          </cell>
        </row>
        <row r="1177">
          <cell r="B1177" t="str">
            <v>C4502</v>
          </cell>
          <cell r="C1177" t="str">
            <v>REMANEJAMENTO DE DIVISÓRIA - DESMONTAGEM E REMONTAGEM</v>
          </cell>
          <cell r="D1177" t="str">
            <v>M2</v>
          </cell>
          <cell r="E1177">
            <v>15.41</v>
          </cell>
        </row>
        <row r="1178">
          <cell r="B1178" t="str">
            <v>C4490</v>
          </cell>
          <cell r="C1178" t="str">
            <v>VÃO DE PORTA - PORTA COMPLETA C/ FECHADURA TIPO CILINDRO, P/ DIVISÓRIAS EM GERAL (SEM REQUADRO) - FORNECIMENTO E MONTAGEM</v>
          </cell>
          <cell r="D1178" t="str">
            <v>UN</v>
          </cell>
          <cell r="E1178">
            <v>193.03</v>
          </cell>
        </row>
        <row r="1179">
          <cell r="B1179">
            <v>0</v>
          </cell>
          <cell r="C1179">
            <v>0</v>
          </cell>
          <cell r="D1179">
            <v>0</v>
          </cell>
          <cell r="E1179">
            <v>0</v>
          </cell>
        </row>
        <row r="1180">
          <cell r="B1180" t="str">
            <v>C4491</v>
          </cell>
          <cell r="C1180" t="str">
            <v>VÃO DE PORTA - PORTA COMPLETA C/ FECHADURA TIPO CILINDRO, P/ DIVISÓRIAS EM GERAL (COM REQUADRO EM ALUMÍNIO) - FORNECIMENTO E MONTAGEM</v>
          </cell>
          <cell r="D1180" t="str">
            <v>UN</v>
          </cell>
          <cell r="E1180">
            <v>207.56</v>
          </cell>
        </row>
        <row r="1181">
          <cell r="B1181" t="str">
            <v>C4490</v>
          </cell>
          <cell r="C1181" t="str">
            <v>VÃO DE PORTA - PORTA COMPLETA C/ FECHADURA TIPO CILINDRO, P/ DIVISÓRIAS EM GERAL (SEM REQUADRO) - FORNECIMENTO E MONTAGEM</v>
          </cell>
          <cell r="D1181">
            <v>0</v>
          </cell>
          <cell r="E1181">
            <v>0</v>
          </cell>
        </row>
        <row r="1182">
          <cell r="B1182" t="str">
            <v>C4492</v>
          </cell>
          <cell r="C1182" t="str">
            <v>VIDRO TRANSPARENTE LISO 4mm, P/ DIVISÓRIAS EM GERAL FORNECIMENTO E MONTAGEM</v>
          </cell>
          <cell r="D1182" t="str">
            <v>M2</v>
          </cell>
          <cell r="E1182">
            <v>103.66</v>
          </cell>
        </row>
        <row r="1183">
          <cell r="B1183" t="str">
            <v>C4491</v>
          </cell>
          <cell r="C1183" t="str">
            <v>VÃO DE PORTA - PORTA COMPLETA C/ FECHADURA TIPO CILINDRO, P/ DIVISÓRIAS EM GERAL (COM REQUADRO EM ALUMÍNIO) - FORNECIMENTO E MONTAGEM</v>
          </cell>
          <cell r="D1183">
            <v>0</v>
          </cell>
          <cell r="E1183">
            <v>0</v>
          </cell>
        </row>
        <row r="1184">
          <cell r="B1184" t="str">
            <v>ELEMENTOS VAZADOS</v>
          </cell>
          <cell r="C1184">
            <v>0</v>
          </cell>
          <cell r="D1184">
            <v>0</v>
          </cell>
          <cell r="E1184">
            <v>2102.71</v>
          </cell>
        </row>
        <row r="1185">
          <cell r="B1185" t="str">
            <v>C1177</v>
          </cell>
          <cell r="C1185" t="str">
            <v>ALVENARIA DE BLOCOS DE VIDRO (20x20x10)cm</v>
          </cell>
          <cell r="D1185" t="str">
            <v>M2</v>
          </cell>
          <cell r="E1185">
            <v>505.09</v>
          </cell>
        </row>
        <row r="1186">
          <cell r="B1186" t="str">
            <v>C1174</v>
          </cell>
          <cell r="C1186" t="str">
            <v>ALVENARIA DE ELEMENTO VAZADO CERÂMICO (20X20X10cm) C/ARG. CIMENTO E AREIA TRAÇO 1:3</v>
          </cell>
          <cell r="D1186" t="str">
            <v>M2</v>
          </cell>
          <cell r="E1186">
            <v>116.57</v>
          </cell>
        </row>
        <row r="1187">
          <cell r="B1187" t="str">
            <v>ELEMENTOS VAZADOS</v>
          </cell>
          <cell r="C1187">
            <v>0</v>
          </cell>
          <cell r="D1187">
            <v>0</v>
          </cell>
          <cell r="E1187">
            <v>0</v>
          </cell>
        </row>
        <row r="1188">
          <cell r="B1188" t="str">
            <v>C1175</v>
          </cell>
          <cell r="C1188" t="str">
            <v>ALVENARIA DE ELEMENTO VAZADO DE CONCRETO (20X10X6cm) C/ARG. CIMENTO E AREIA TRAÇO 1:3 ANTI-CHUVA</v>
          </cell>
          <cell r="D1188" t="str">
            <v>M2</v>
          </cell>
          <cell r="E1188">
            <v>200.24</v>
          </cell>
        </row>
        <row r="1189">
          <cell r="B1189" t="str">
            <v>C1174</v>
          </cell>
          <cell r="C1189" t="str">
            <v>ALVENARIA DE ELEMENTO VAZADO CERÂMICO (20X20X10cm) C/ARG. CIMENTO E AREIA TRAÇO 1:3</v>
          </cell>
          <cell r="D1189">
            <v>0</v>
          </cell>
          <cell r="E1189">
            <v>0</v>
          </cell>
        </row>
        <row r="1190">
          <cell r="B1190" t="str">
            <v>C1176</v>
          </cell>
          <cell r="C1190" t="str">
            <v>ALVENARIA DE ELEMENTO VAZADO DE CONCRETO (20X20X20cm) C/ARG. CIMENTO E AREIA TRAÇO 1:3</v>
          </cell>
          <cell r="D1190" t="str">
            <v>M2</v>
          </cell>
          <cell r="E1190">
            <v>160.04</v>
          </cell>
        </row>
        <row r="1191">
          <cell r="B1191" t="str">
            <v>C1175</v>
          </cell>
          <cell r="C1191" t="str">
            <v>ALVENARIA DE ELEMENTO VAZADO DE CONCRETO (20X10X6cm) C/ARG. CIMENTO E AREIA TRAÇO 1:3 ANTI-CHUVA</v>
          </cell>
          <cell r="D1191">
            <v>0</v>
          </cell>
          <cell r="E1191">
            <v>0</v>
          </cell>
        </row>
        <row r="1192">
          <cell r="B1192" t="str">
            <v>C0051</v>
          </cell>
          <cell r="C1192" t="str">
            <v>ALVENARIA DE ELEMENTO VAZADO DE CONCRETO (32X12X6cm) C/ARG. CIMENTO E AREIA TRAÇO 1:3 TIPO PESTANA</v>
          </cell>
          <cell r="D1192" t="str">
            <v>M2</v>
          </cell>
          <cell r="E1192">
            <v>83.04</v>
          </cell>
        </row>
        <row r="1193">
          <cell r="B1193" t="str">
            <v>C1176</v>
          </cell>
          <cell r="C1193" t="str">
            <v>ALVENARIA DE ELEMENTO VAZADO DE CONCRETO (20X20X20cm) C/ARG. CIMENTO E AREIA TRAÇO 1:3</v>
          </cell>
          <cell r="D1193">
            <v>0</v>
          </cell>
          <cell r="E1193">
            <v>0</v>
          </cell>
        </row>
        <row r="1194">
          <cell r="B1194" t="str">
            <v>C0052</v>
          </cell>
          <cell r="C1194" t="str">
            <v>ALVENARIA DE ELEMENTO VAZADO DE CONCRETO (50X50X6cm) C/ARG. CIMENTO E AREIA TRAÇO 1:3 ANTI-CHUVA</v>
          </cell>
          <cell r="D1194" t="str">
            <v>M2</v>
          </cell>
          <cell r="E1194">
            <v>40.69</v>
          </cell>
        </row>
        <row r="1195">
          <cell r="B1195" t="str">
            <v>C0051</v>
          </cell>
          <cell r="C1195" t="str">
            <v>ALVENARIA DE ELEMENTO VAZADO DE CONCRETO (32X12X6cm) C/ARG. CIMENTO E AREIA TRAÇO 1:3 TIPO PESTANA</v>
          </cell>
          <cell r="D1195">
            <v>0</v>
          </cell>
          <cell r="E1195">
            <v>0</v>
          </cell>
        </row>
        <row r="1196">
          <cell r="B1196" t="str">
            <v>C0804</v>
          </cell>
          <cell r="C1196" t="str">
            <v>COBOGÓ ANTI-CHUVA (50x40)cm C/ARG. CIMENTO E AREIA TRAÇO 1:3</v>
          </cell>
          <cell r="D1196" t="str">
            <v>M2</v>
          </cell>
          <cell r="E1196">
            <v>59.1</v>
          </cell>
        </row>
        <row r="1197">
          <cell r="B1197" t="str">
            <v>C0805</v>
          </cell>
          <cell r="C1197" t="str">
            <v>COBOGÓ DE CIMENTO TIPO DIAMANTE</v>
          </cell>
          <cell r="D1197" t="str">
            <v>M2</v>
          </cell>
          <cell r="E1197">
            <v>89.34</v>
          </cell>
        </row>
        <row r="1198">
          <cell r="B1198" t="str">
            <v>C0806</v>
          </cell>
          <cell r="C1198" t="str">
            <v>COBOGÓ DE CIMENTO TIPO VENEZIANO (50X50X6)cm C/ARG. CIMENTO E AREIA TRAÇO 1:3</v>
          </cell>
          <cell r="D1198" t="str">
            <v>M2</v>
          </cell>
          <cell r="E1198">
            <v>45.64</v>
          </cell>
        </row>
        <row r="1199">
          <cell r="B1199" t="str">
            <v>C0804</v>
          </cell>
          <cell r="C1199" t="str">
            <v>COBOGÓ ANTI-CHUVA (50x40)cm C/ARG. CIMENTO E AREIA TRAÇO 1:3</v>
          </cell>
          <cell r="D1199">
            <v>0</v>
          </cell>
          <cell r="E1199">
            <v>0</v>
          </cell>
        </row>
        <row r="1200">
          <cell r="B1200" t="str">
            <v>C4525</v>
          </cell>
          <cell r="C1200" t="str">
            <v>COBOGÓ DE VIDRO (20x10x18)cm</v>
          </cell>
          <cell r="D1200" t="str">
            <v>M2</v>
          </cell>
          <cell r="E1200">
            <v>755.03</v>
          </cell>
        </row>
        <row r="1201">
          <cell r="B1201" t="str">
            <v>C3534</v>
          </cell>
          <cell r="C1201" t="str">
            <v>MUTIRÃO MISTO - COBOGÓ ANTI-CHUVA (50X40)cm</v>
          </cell>
          <cell r="D1201" t="str">
            <v>M2</v>
          </cell>
          <cell r="E1201">
            <v>47.95</v>
          </cell>
        </row>
        <row r="1202">
          <cell r="B1202" t="str">
            <v>VERGAS E CHAPIM</v>
          </cell>
          <cell r="C1202">
            <v>0</v>
          </cell>
          <cell r="D1202">
            <v>0</v>
          </cell>
          <cell r="E1202">
            <v>2194.71</v>
          </cell>
        </row>
        <row r="1203">
          <cell r="B1203" t="str">
            <v>C3521</v>
          </cell>
          <cell r="C1203" t="str">
            <v>CHAPIM EM GRANITO VERDE MERUOCA</v>
          </cell>
          <cell r="D1203" t="str">
            <v>M2</v>
          </cell>
          <cell r="E1203">
            <v>306.63</v>
          </cell>
        </row>
        <row r="1204">
          <cell r="B1204" t="str">
            <v>C0773</v>
          </cell>
          <cell r="C1204" t="str">
            <v>CHAPIM PRÉ-MOLDADO DE CONCRETO</v>
          </cell>
          <cell r="D1204" t="str">
            <v>M2</v>
          </cell>
          <cell r="E1204">
            <v>71.2</v>
          </cell>
        </row>
        <row r="1205">
          <cell r="B1205" t="str">
            <v>C3532</v>
          </cell>
          <cell r="C1205" t="str">
            <v>MUTIRÃO MISTO - VERGA RETA DE CONCRETO ARMADO</v>
          </cell>
          <cell r="D1205" t="str">
            <v>M3</v>
          </cell>
          <cell r="E1205">
            <v>762.68</v>
          </cell>
        </row>
        <row r="1206">
          <cell r="B1206" t="str">
            <v>C2665</v>
          </cell>
          <cell r="C1206" t="str">
            <v>VERGA EM ARCO DE CONCRETO ARMADO</v>
          </cell>
          <cell r="D1206" t="str">
            <v>M</v>
          </cell>
          <cell r="E1206">
            <v>53.19</v>
          </cell>
        </row>
        <row r="1207">
          <cell r="B1207" t="str">
            <v>C2666</v>
          </cell>
          <cell r="C1207" t="str">
            <v>VERGA RETA DE CONCRETO ARMADO</v>
          </cell>
          <cell r="D1207" t="str">
            <v>M3</v>
          </cell>
          <cell r="E1207">
            <v>1001</v>
          </cell>
        </row>
        <row r="1208">
          <cell r="B1208" t="str">
            <v>OUTROS ELEMENTOS</v>
          </cell>
          <cell r="C1208" t="str">
            <v>MUTIRÃO MISTO - VERGA RETA DE CONCRETO ARMADO</v>
          </cell>
          <cell r="D1208">
            <v>0</v>
          </cell>
          <cell r="E1208">
            <v>4251.76</v>
          </cell>
        </row>
        <row r="1209">
          <cell r="B1209" t="str">
            <v>C0383</v>
          </cell>
          <cell r="C1209" t="str">
            <v>BATE-MACAS EM AÇO INOXIDÁVEL CONTRA IMPACTO EM PAREDE</v>
          </cell>
          <cell r="D1209" t="str">
            <v>M</v>
          </cell>
          <cell r="E1209">
            <v>277.52999999999997</v>
          </cell>
        </row>
        <row r="1210">
          <cell r="B1210" t="str">
            <v>C0384</v>
          </cell>
          <cell r="C1210" t="str">
            <v>BATE-MACAS EM MADEIRA BOLEADA</v>
          </cell>
          <cell r="D1210" t="str">
            <v>M</v>
          </cell>
          <cell r="E1210">
            <v>93.83</v>
          </cell>
        </row>
        <row r="1211">
          <cell r="B1211" t="str">
            <v>C4501</v>
          </cell>
          <cell r="C1211" t="str">
            <v>FACHADA DE VIDRO TEMPERADO DE 10mm FIXADO COM SPIDER GLASS</v>
          </cell>
          <cell r="D1211" t="str">
            <v>M2</v>
          </cell>
          <cell r="E1211">
            <v>549.98</v>
          </cell>
        </row>
        <row r="1212">
          <cell r="B1212" t="str">
            <v>C4444</v>
          </cell>
          <cell r="C1212" t="str">
            <v>FACHADA METÁLICA PADRÃO PARA DELEGACIAS</v>
          </cell>
          <cell r="D1212" t="str">
            <v>M2</v>
          </cell>
          <cell r="E1212">
            <v>340.33</v>
          </cell>
        </row>
        <row r="1213">
          <cell r="B1213" t="str">
            <v>C1391</v>
          </cell>
          <cell r="C1213" t="str">
            <v>FLANELÓGRAFO EM MONTANTE DE MADEIRA</v>
          </cell>
          <cell r="D1213" t="str">
            <v>M2</v>
          </cell>
          <cell r="E1213">
            <v>205.01</v>
          </cell>
        </row>
        <row r="1214">
          <cell r="B1214" t="str">
            <v>C1791</v>
          </cell>
          <cell r="C1214" t="str">
            <v>MESA EM ALVENARIA, TAMPO CONCRETO PRÉ-MOLDADO, ACABADA</v>
          </cell>
          <cell r="D1214" t="str">
            <v>M2</v>
          </cell>
          <cell r="E1214">
            <v>207.75</v>
          </cell>
        </row>
        <row r="1215">
          <cell r="B1215" t="str">
            <v>C1836</v>
          </cell>
          <cell r="C1215" t="str">
            <v>PAINEL ESTRUTURADO AÇO INOX, ESCOVADO CHAPA 20</v>
          </cell>
          <cell r="D1215" t="str">
            <v>M2</v>
          </cell>
          <cell r="E1215">
            <v>463.63</v>
          </cell>
        </row>
        <row r="1216">
          <cell r="B1216" t="str">
            <v>C1837</v>
          </cell>
          <cell r="C1216" t="str">
            <v>PAINEL INFORMATIVO DUPLO C/PORTA DE CORRER EM VIDRO</v>
          </cell>
          <cell r="D1216" t="str">
            <v>M2</v>
          </cell>
          <cell r="E1216">
            <v>584.03</v>
          </cell>
        </row>
        <row r="1217">
          <cell r="B1217" t="str">
            <v>C1897</v>
          </cell>
          <cell r="C1217" t="str">
            <v>PEÇA DE MADEIRA BOLEADA NAS QUINAS FIXADAS EM PAREDES</v>
          </cell>
          <cell r="D1217" t="str">
            <v>M</v>
          </cell>
          <cell r="E1217">
            <v>32.9</v>
          </cell>
        </row>
        <row r="1218">
          <cell r="B1218" t="str">
            <v>C0032</v>
          </cell>
          <cell r="C1218" t="str">
            <v>PORTA EM PVC P/DIVISÓRIA (0,80X2,10)M COMPLETA - FORNECIMENTO E MONTAGEM</v>
          </cell>
          <cell r="D1218" t="str">
            <v>UN</v>
          </cell>
          <cell r="E1218">
            <v>372</v>
          </cell>
        </row>
        <row r="1219">
          <cell r="B1219" t="str">
            <v>C4756</v>
          </cell>
          <cell r="C1219" t="str">
            <v xml:space="preserve">PRATELEIRA DE GRANITO CINZA ESP.=2CM                                    </v>
          </cell>
          <cell r="D1219" t="str">
            <v>M2</v>
          </cell>
          <cell r="E1219">
            <v>158.12</v>
          </cell>
        </row>
        <row r="1220">
          <cell r="B1220" t="str">
            <v>C1897</v>
          </cell>
          <cell r="C1220" t="str">
            <v>PEÇA DE MADEIRA BOLEADA NAS QUINAS FIXADAS EM PAREDES</v>
          </cell>
          <cell r="D1220">
            <v>0</v>
          </cell>
          <cell r="E1220">
            <v>0</v>
          </cell>
        </row>
        <row r="1221">
          <cell r="B1221" t="str">
            <v>C2910</v>
          </cell>
          <cell r="C1221" t="str">
            <v>PRATELEIRA DE MADEIRA DE LEI PLAINADA</v>
          </cell>
          <cell r="D1221" t="str">
            <v>M2</v>
          </cell>
          <cell r="E1221">
            <v>108.13</v>
          </cell>
        </row>
        <row r="1222">
          <cell r="B1222" t="str">
            <v>C2023</v>
          </cell>
          <cell r="C1222" t="str">
            <v>PRATELEIRA DE MÁRMORE NATURAL POLIDA DE 1 FACE</v>
          </cell>
          <cell r="D1222" t="str">
            <v>M2</v>
          </cell>
          <cell r="E1222">
            <v>177.2</v>
          </cell>
        </row>
        <row r="1223">
          <cell r="B1223" t="str">
            <v>C2024</v>
          </cell>
          <cell r="C1223" t="str">
            <v>PRATELEIRA DE MÁRMORE NATURAL POLIDA DE 2 FACES</v>
          </cell>
          <cell r="D1223" t="str">
            <v>M2</v>
          </cell>
          <cell r="E1223">
            <v>195.25</v>
          </cell>
        </row>
        <row r="1224">
          <cell r="B1224" t="str">
            <v>C2021</v>
          </cell>
          <cell r="C1224" t="str">
            <v>PRATELEIRA DE MARMORITE NATURAL POLIDA DE 1 FACE</v>
          </cell>
          <cell r="D1224" t="str">
            <v>M2</v>
          </cell>
          <cell r="E1224">
            <v>99.96</v>
          </cell>
        </row>
        <row r="1225">
          <cell r="B1225" t="str">
            <v>C2022</v>
          </cell>
          <cell r="C1225" t="str">
            <v>PRATELEIRA DE MARMORITE NATURAL POLIDA DE 2 FACES</v>
          </cell>
          <cell r="D1225" t="str">
            <v>M2</v>
          </cell>
          <cell r="E1225">
            <v>117.89</v>
          </cell>
        </row>
        <row r="1226">
          <cell r="B1226" t="str">
            <v>C4757</v>
          </cell>
          <cell r="C1226" t="str">
            <v xml:space="preserve">PRATELEIRA PRÉ-MOLDADA "IN LOCO" DE CONCRETO ESP.=5,0CM                                </v>
          </cell>
          <cell r="D1226" t="str">
            <v>M2</v>
          </cell>
          <cell r="E1226">
            <v>259.89</v>
          </cell>
        </row>
        <row r="1227">
          <cell r="B1227" t="str">
            <v>C2021</v>
          </cell>
          <cell r="C1227" t="str">
            <v>PRATELEIRA DE MARMORITE NATURAL POLIDA DE 1 FACE</v>
          </cell>
          <cell r="D1227">
            <v>0</v>
          </cell>
          <cell r="E1227">
            <v>0</v>
          </cell>
        </row>
        <row r="1228">
          <cell r="B1228" t="str">
            <v>C3674</v>
          </cell>
          <cell r="C1228" t="str">
            <v>SUPORTE EM BARRA CHATA DE FERRO ENGASTADO NA PAREDE P/BANCADAS E/OU PRATELEIRAS</v>
          </cell>
          <cell r="D1228" t="str">
            <v>UN</v>
          </cell>
          <cell r="E1228">
            <v>8.36</v>
          </cell>
        </row>
        <row r="1229">
          <cell r="B1229" t="str">
            <v>C4757</v>
          </cell>
          <cell r="C1229" t="str">
            <v xml:space="preserve">PRATELEIRA PRÉ-MOLDADA "IN LOCO" DE CONCRETO ESP.=5,0CM                                
</v>
          </cell>
          <cell r="D1229">
            <v>0</v>
          </cell>
          <cell r="E1229">
            <v>0</v>
          </cell>
        </row>
        <row r="1230">
          <cell r="B1230" t="str">
            <v>ESQUADRIAS E FERRAGENS</v>
          </cell>
          <cell r="C1230">
            <v>0</v>
          </cell>
          <cell r="D1230">
            <v>0</v>
          </cell>
          <cell r="E1230">
            <v>54248.86</v>
          </cell>
        </row>
        <row r="1231">
          <cell r="B1231" t="str">
            <v>ESQUADRIAS DE MADEIRA</v>
          </cell>
          <cell r="C1231" t="str">
            <v>SUPORTE EM BARRA CHATA DE FERRO ENGASTADO NA PAREDE P/BANCADAS E/OU PRATELEIRAS</v>
          </cell>
          <cell r="D1231">
            <v>0</v>
          </cell>
          <cell r="E1231">
            <v>23787.67</v>
          </cell>
        </row>
        <row r="1232">
          <cell r="B1232" t="str">
            <v>C0363</v>
          </cell>
          <cell r="C1232" t="str">
            <v>BANDEIROLA EM MADEIRA</v>
          </cell>
          <cell r="D1232" t="str">
            <v>M2</v>
          </cell>
          <cell r="E1232">
            <v>156.21</v>
          </cell>
        </row>
        <row r="1233">
          <cell r="B1233" t="str">
            <v>C1284</v>
          </cell>
          <cell r="C1233" t="str">
            <v>ESQUADRIAS DE MADEIRA E VIDRO</v>
          </cell>
          <cell r="D1233" t="str">
            <v>M2</v>
          </cell>
          <cell r="E1233">
            <v>307.95999999999998</v>
          </cell>
        </row>
        <row r="1234">
          <cell r="B1234" t="str">
            <v>C3544</v>
          </cell>
          <cell r="C1234" t="str">
            <v>JANELA TIPO FICHA (1.40X1.10)m - MADEIRA MISTA - COMPLETA - PADRÃO POPULAR</v>
          </cell>
          <cell r="D1234" t="str">
            <v>UN</v>
          </cell>
          <cell r="E1234">
            <v>246.21</v>
          </cell>
        </row>
        <row r="1235">
          <cell r="B1235" t="str">
            <v>C1519</v>
          </cell>
          <cell r="C1235" t="str">
            <v>JANELA VENEZIANA MÓVEL (S/ACESSÓRIOS)</v>
          </cell>
          <cell r="D1235" t="str">
            <v>M2</v>
          </cell>
          <cell r="E1235">
            <v>221.04</v>
          </cell>
        </row>
        <row r="1236">
          <cell r="B1236" t="str">
            <v>C3543</v>
          </cell>
          <cell r="C1236" t="str">
            <v>MUTIRÃO MISTO - JANELA TIPO FICHA (1.40X1.10)m - MADEIRA MISTA - COMPLETA</v>
          </cell>
          <cell r="D1236" t="str">
            <v>UN</v>
          </cell>
          <cell r="E1236">
            <v>194.16</v>
          </cell>
        </row>
        <row r="1237">
          <cell r="B1237" t="str">
            <v>C3541</v>
          </cell>
          <cell r="C1237" t="str">
            <v>MUTIRÃO MISTO - PORTA TIPO FICHA (0.60X2.10)m - MADEIRA MISTA - COMPLETA</v>
          </cell>
          <cell r="D1237" t="str">
            <v>UN</v>
          </cell>
          <cell r="E1237">
            <v>227.69</v>
          </cell>
        </row>
        <row r="1238">
          <cell r="B1238" t="str">
            <v>C3537</v>
          </cell>
          <cell r="C1238" t="str">
            <v>MUTIRÃO MISTO - PORTA TIPO FICHA (0.80X2.10)m - ROLADA MADEIRA MISTA - COMPLETA C/FECHADURA</v>
          </cell>
          <cell r="D1238" t="str">
            <v>UN</v>
          </cell>
          <cell r="E1238">
            <v>275.69</v>
          </cell>
        </row>
        <row r="1239">
          <cell r="B1239" t="str">
            <v>C3543</v>
          </cell>
          <cell r="C1239" t="str">
            <v>MUTIRÃO MISTO - JANELA TIPO FICHA (1.40X1.10)m - MADEIRA MISTA - COMPLETA</v>
          </cell>
          <cell r="D1239">
            <v>0</v>
          </cell>
          <cell r="E1239">
            <v>0</v>
          </cell>
        </row>
        <row r="1240">
          <cell r="B1240" t="str">
            <v>C3539</v>
          </cell>
          <cell r="C1240" t="str">
            <v>MUTIRÃO MISTO - PORTA TIPO FICHA (0.80X2.10)m - ROLADA MADEIRA MISTA - COMPLETA S/FECHADURA</v>
          </cell>
          <cell r="D1240" t="str">
            <v>UN</v>
          </cell>
          <cell r="E1240">
            <v>240.69</v>
          </cell>
        </row>
        <row r="1241">
          <cell r="B1241" t="str">
            <v>C3537</v>
          </cell>
          <cell r="C1241" t="str">
            <v>MUTIRÃO MISTO - PORTA TIPO FICHA (0.80X2.10)m - ROLADA MADEIRA MISTA - COMPLETA C/FECHADURA</v>
          </cell>
          <cell r="D1241">
            <v>0</v>
          </cell>
          <cell r="E1241">
            <v>0</v>
          </cell>
        </row>
        <row r="1242">
          <cell r="B1242" t="str">
            <v>C1959</v>
          </cell>
          <cell r="C1242" t="str">
            <v>PORTA COMPENSADO P/ARMÁRIO EMBUTIDO C/BATENTE DE (7X1.5)cm</v>
          </cell>
          <cell r="D1242" t="str">
            <v>M2</v>
          </cell>
          <cell r="E1242">
            <v>109.49</v>
          </cell>
        </row>
        <row r="1243">
          <cell r="B1243" t="str">
            <v>C1960</v>
          </cell>
          <cell r="C1243" t="str">
            <v>PORTA COMPENSADO P/ARMÁRIO SOB PIA</v>
          </cell>
          <cell r="D1243" t="str">
            <v>M2</v>
          </cell>
          <cell r="E1243">
            <v>113.81</v>
          </cell>
        </row>
        <row r="1244">
          <cell r="B1244" t="str">
            <v>C1962</v>
          </cell>
          <cell r="C1244" t="str">
            <v>PORTA COMPLETA, BLINDOR/CHUMBO (0,60X2.1O)m (S/ACESSÓRIOS)</v>
          </cell>
          <cell r="D1244" t="str">
            <v>UN</v>
          </cell>
          <cell r="E1244">
            <v>1463.16</v>
          </cell>
        </row>
        <row r="1245">
          <cell r="B1245" t="str">
            <v>C1963</v>
          </cell>
          <cell r="C1245" t="str">
            <v>PORTA COMPLETA, BLINDOR/CHUMBO (0,80X2,10)m  (S/ACESSÓRIOS)</v>
          </cell>
          <cell r="D1245" t="str">
            <v>UN</v>
          </cell>
          <cell r="E1245">
            <v>1920.96</v>
          </cell>
        </row>
        <row r="1246">
          <cell r="B1246" t="str">
            <v>C1961</v>
          </cell>
          <cell r="C1246" t="str">
            <v>PORTA COMPLETA, BLINDOR/CHUMBO (1,20X2,10)m (S/ACESSÓRIOS)</v>
          </cell>
          <cell r="D1246" t="str">
            <v>UN</v>
          </cell>
          <cell r="E1246">
            <v>2836.56</v>
          </cell>
        </row>
        <row r="1247">
          <cell r="B1247" t="str">
            <v>C1977</v>
          </cell>
          <cell r="C1247" t="str">
            <v>PORTA EXTERNA DE CEDRO LISA COMPLETA UMA FOLHA (0.80X 2.10)m</v>
          </cell>
          <cell r="D1247" t="str">
            <v>UN</v>
          </cell>
          <cell r="E1247">
            <v>474.27</v>
          </cell>
        </row>
        <row r="1248">
          <cell r="B1248" t="str">
            <v>C1978</v>
          </cell>
          <cell r="C1248" t="str">
            <v>PORTA EXTERNA DE CEDRO LISA COMPLETA UMA FOLHA (0.90X2.10)m</v>
          </cell>
          <cell r="D1248" t="str">
            <v>UN</v>
          </cell>
          <cell r="E1248">
            <v>493.27</v>
          </cell>
        </row>
        <row r="1249">
          <cell r="B1249" t="str">
            <v>C1979</v>
          </cell>
          <cell r="C1249" t="str">
            <v>PORTA EXTERNA DE CEDRO LISA COMPLETA UMA FOLHA (1.00X2.10)m</v>
          </cell>
          <cell r="D1249" t="str">
            <v>UN</v>
          </cell>
          <cell r="E1249">
            <v>513.27</v>
          </cell>
        </row>
        <row r="1250">
          <cell r="B1250" t="str">
            <v>C1985</v>
          </cell>
          <cell r="C1250" t="str">
            <v>PORTA INTERNA DE CEDRO LISA COMPLETA UMA FOLHA (0.60X 2.10)m</v>
          </cell>
          <cell r="D1250" t="str">
            <v>UN</v>
          </cell>
          <cell r="E1250">
            <v>442.9</v>
          </cell>
        </row>
        <row r="1251">
          <cell r="B1251" t="str">
            <v>C1986</v>
          </cell>
          <cell r="C1251" t="str">
            <v>PORTA INTERNA DE CEDRO LISA COMPLETA UMA FOLHA (0.70X 2.10)m</v>
          </cell>
          <cell r="D1251" t="str">
            <v>UN</v>
          </cell>
          <cell r="E1251">
            <v>462.9</v>
          </cell>
        </row>
        <row r="1252">
          <cell r="B1252" t="str">
            <v>C1987</v>
          </cell>
          <cell r="C1252" t="str">
            <v>PORTA INTERNA DE CEDRO LISA COMPLETA UMA FOLHA (0.80X 2.10)m</v>
          </cell>
          <cell r="D1252" t="str">
            <v>UN</v>
          </cell>
          <cell r="E1252">
            <v>482.9</v>
          </cell>
        </row>
        <row r="1253">
          <cell r="B1253" t="str">
            <v>C1988</v>
          </cell>
          <cell r="C1253" t="str">
            <v>PORTA INTERNA DE CEDRO LISA COMPLETA UMA FOLHA (0.90X 2.10)m</v>
          </cell>
          <cell r="D1253" t="str">
            <v>UN</v>
          </cell>
          <cell r="E1253">
            <v>501.9</v>
          </cell>
        </row>
        <row r="1254">
          <cell r="B1254" t="str">
            <v>C1989</v>
          </cell>
          <cell r="C1254" t="str">
            <v>PORTA INTERNA DE CEDRO LISA COMPLETA UMA FOLHA (1.00X 2.10)m</v>
          </cell>
          <cell r="D1254" t="str">
            <v>UN</v>
          </cell>
          <cell r="E1254">
            <v>521.9</v>
          </cell>
        </row>
        <row r="1255">
          <cell r="B1255" t="str">
            <v>C1974</v>
          </cell>
          <cell r="C1255" t="str">
            <v>PORTA EXTERNA DE CEDRO LISA COMPLETA DUAS FOLHAS (1.60X2.10)m</v>
          </cell>
          <cell r="D1255" t="str">
            <v>UN</v>
          </cell>
          <cell r="E1255">
            <v>776.78</v>
          </cell>
        </row>
        <row r="1256">
          <cell r="B1256" t="str">
            <v>C1975</v>
          </cell>
          <cell r="C1256" t="str">
            <v>PORTA EXTERNA DE CEDRO LISA COMPLETA DUAS FOLHAS (1.80X2.10)m</v>
          </cell>
          <cell r="D1256" t="str">
            <v>UN</v>
          </cell>
          <cell r="E1256">
            <v>814.78</v>
          </cell>
        </row>
        <row r="1257">
          <cell r="B1257" t="str">
            <v>C1976</v>
          </cell>
          <cell r="C1257" t="str">
            <v>PORTA EXTERNA DE CEDRO LISA COMPLETA DUAS FOLHAS (2.00X2.10)m</v>
          </cell>
          <cell r="D1257" t="str">
            <v>UN</v>
          </cell>
          <cell r="E1257">
            <v>854.78</v>
          </cell>
        </row>
        <row r="1258">
          <cell r="B1258" t="str">
            <v>C1980</v>
          </cell>
          <cell r="C1258" t="str">
            <v>PORTA INTERNA DE CEDRO LISA COMPLETA DUAS FOLHAS (1.20X 2.10)m</v>
          </cell>
          <cell r="D1258" t="str">
            <v>UN</v>
          </cell>
          <cell r="E1258">
            <v>707.64</v>
          </cell>
        </row>
        <row r="1259">
          <cell r="B1259" t="str">
            <v>C1981</v>
          </cell>
          <cell r="C1259" t="str">
            <v>PORTA INTERNA DE CEDRO LISA COMPLETA DUAS FOLHAS (1.40X 2.10)m</v>
          </cell>
          <cell r="D1259" t="str">
            <v>UN</v>
          </cell>
          <cell r="E1259">
            <v>747.64</v>
          </cell>
        </row>
        <row r="1260">
          <cell r="B1260" t="str">
            <v>C1982</v>
          </cell>
          <cell r="C1260" t="str">
            <v>PORTA INTERNA DE CEDRO LISA COMPLETA DUAS FOLHAS (1.60X 2.10)m</v>
          </cell>
          <cell r="D1260" t="str">
            <v>UN</v>
          </cell>
          <cell r="E1260">
            <v>787.64</v>
          </cell>
        </row>
        <row r="1261">
          <cell r="B1261" t="str">
            <v>C1983</v>
          </cell>
          <cell r="C1261" t="str">
            <v>PORTA INTERNA DE CEDRO LISA COMPLETA DUAS FOLHAS (1.80X 2.10)m</v>
          </cell>
          <cell r="D1261" t="str">
            <v>UN</v>
          </cell>
          <cell r="E1261">
            <v>825.64</v>
          </cell>
        </row>
        <row r="1262">
          <cell r="B1262" t="str">
            <v>C1984</v>
          </cell>
          <cell r="C1262" t="str">
            <v>PORTA INTERNA DE CEDRO LISA COMPLETA DUAS FOLHAS (2.00X 2.10)m</v>
          </cell>
          <cell r="D1262" t="str">
            <v>UN</v>
          </cell>
          <cell r="E1262">
            <v>865.64</v>
          </cell>
        </row>
        <row r="1263">
          <cell r="B1263" t="str">
            <v>C4604</v>
          </cell>
          <cell r="C1263" t="str">
            <v>PORTA EXTERNA DE MUIRACATIARA 1 FOLHA COMPLETA (0,60x2,10x0,03m)</v>
          </cell>
          <cell r="D1263" t="str">
            <v>UN</v>
          </cell>
          <cell r="E1263">
            <v>715.02</v>
          </cell>
        </row>
        <row r="1264">
          <cell r="B1264" t="str">
            <v>C1992</v>
          </cell>
          <cell r="C1264" t="str">
            <v>PORTA TIPO EUCATEX  (S/ACESSÓRIOS)</v>
          </cell>
          <cell r="D1264" t="str">
            <v>UN</v>
          </cell>
          <cell r="E1264">
            <v>171.27</v>
          </cell>
        </row>
        <row r="1265">
          <cell r="B1265" t="str">
            <v>C3405</v>
          </cell>
          <cell r="C1265" t="str">
            <v>PORTA TIPO FICHA  EXTERNA-PADRÃO FUNASA (0,55X1,90m)</v>
          </cell>
          <cell r="D1265" t="str">
            <v>UN</v>
          </cell>
          <cell r="E1265">
            <v>250.9</v>
          </cell>
        </row>
        <row r="1266">
          <cell r="B1266" t="str">
            <v>C3542</v>
          </cell>
          <cell r="C1266" t="str">
            <v>PORTA TIPO FICHA (0.60X2.10)m - MADEIRA MISTA - COMPLETA - PADRÃO POPULAR</v>
          </cell>
          <cell r="D1266" t="str">
            <v>UN</v>
          </cell>
          <cell r="E1266">
            <v>279.74</v>
          </cell>
        </row>
        <row r="1267">
          <cell r="B1267" t="str">
            <v>C3538</v>
          </cell>
          <cell r="C1267" t="str">
            <v>PORTA TIPO FICHA (0.80X2.10)m - ROLADA MADEIRA MISTA - COMPLETA C/FECHADURA - PADRÃO POPULAR</v>
          </cell>
          <cell r="D1267" t="str">
            <v>UN</v>
          </cell>
          <cell r="E1267">
            <v>327.99</v>
          </cell>
        </row>
        <row r="1268">
          <cell r="B1268" t="str">
            <v>C3405</v>
          </cell>
          <cell r="C1268" t="str">
            <v>PORTA TIPO FICHA  EXTERNA-PADRÃO FUNASA (0,55X1,90m)</v>
          </cell>
          <cell r="D1268">
            <v>0</v>
          </cell>
          <cell r="E1268">
            <v>0</v>
          </cell>
        </row>
        <row r="1269">
          <cell r="B1269" t="str">
            <v>C3540</v>
          </cell>
          <cell r="C1269" t="str">
            <v>PORTA TIPO FICHA (0.80X2.10)m - ROLADA MADEIRA MISTA - COMPLETA S/FECHADURA - PADRÃO POPULAR</v>
          </cell>
          <cell r="D1269" t="str">
            <v>UN</v>
          </cell>
          <cell r="E1269">
            <v>292.74</v>
          </cell>
        </row>
        <row r="1270">
          <cell r="B1270" t="str">
            <v>C3538</v>
          </cell>
          <cell r="C1270" t="str">
            <v>PORTA TIPO FICHA (0.80X2.10)m - ROLADA MADEIRA MISTA - COMPLETA C/FECHADURA - PADRÃO POPULAR</v>
          </cell>
          <cell r="D1270">
            <v>0</v>
          </cell>
          <cell r="E1270">
            <v>0</v>
          </cell>
        </row>
        <row r="1271">
          <cell r="B1271" t="str">
            <v>C1993</v>
          </cell>
          <cell r="C1271" t="str">
            <v>PORTA TIPO FICHA EMBUTIDA (S/ACESSÓRIOS)</v>
          </cell>
          <cell r="D1271" t="str">
            <v>M2</v>
          </cell>
          <cell r="E1271">
            <v>249.83</v>
          </cell>
        </row>
        <row r="1272">
          <cell r="B1272" t="str">
            <v>C1994</v>
          </cell>
          <cell r="C1272" t="str">
            <v>PORTA TIPO PARANÁ (S/ACESSÓRIOS)</v>
          </cell>
          <cell r="D1272" t="str">
            <v>M2</v>
          </cell>
          <cell r="E1272">
            <v>76.11</v>
          </cell>
        </row>
        <row r="1273">
          <cell r="B1273" t="str">
            <v>C4423</v>
          </cell>
          <cell r="C1273" t="str">
            <v>PORTA TIPO PARANÁ (0,60 x 2,10 m), C/ FERRAGENS</v>
          </cell>
          <cell r="D1273" t="str">
            <v>UN</v>
          </cell>
          <cell r="E1273">
            <v>202.76</v>
          </cell>
        </row>
        <row r="1274">
          <cell r="B1274" t="str">
            <v>C4424</v>
          </cell>
          <cell r="C1274" t="str">
            <v>PORTA TIPO PARANÁ (0,60 x 2,10 m), COMPLETA</v>
          </cell>
          <cell r="D1274" t="str">
            <v>UN</v>
          </cell>
          <cell r="E1274">
            <v>501.21</v>
          </cell>
        </row>
        <row r="1275">
          <cell r="B1275" t="str">
            <v>C4425</v>
          </cell>
          <cell r="C1275" t="str">
            <v>PORTA TIPO PARANÁ (0,70 x 2,10 m), C/ FERRAGENS</v>
          </cell>
          <cell r="D1275" t="str">
            <v>UN</v>
          </cell>
          <cell r="E1275">
            <v>208.36</v>
          </cell>
        </row>
        <row r="1276">
          <cell r="B1276" t="str">
            <v>C4426</v>
          </cell>
          <cell r="C1276" t="str">
            <v>PORTA TIPO PARANÁ (0,70 x 2,10 m), COMPLETA</v>
          </cell>
          <cell r="D1276" t="str">
            <v>UN</v>
          </cell>
          <cell r="E1276">
            <v>506.81</v>
          </cell>
        </row>
        <row r="1277">
          <cell r="B1277" t="str">
            <v>C4427</v>
          </cell>
          <cell r="C1277" t="str">
            <v>PORTA TIPO PARANÁ (0,80 x 2,10 m), C/ FERRAGENS</v>
          </cell>
          <cell r="D1277" t="str">
            <v>UN</v>
          </cell>
          <cell r="E1277">
            <v>221.26</v>
          </cell>
        </row>
        <row r="1278">
          <cell r="B1278" t="str">
            <v>C4428</v>
          </cell>
          <cell r="C1278" t="str">
            <v>PORTA TIPO PARANÁ (0,80 x 2,10 m), COMPLETA</v>
          </cell>
          <cell r="D1278" t="str">
            <v>UN</v>
          </cell>
          <cell r="E1278">
            <v>519.71</v>
          </cell>
        </row>
        <row r="1279">
          <cell r="B1279" t="str">
            <v>C4396</v>
          </cell>
          <cell r="C1279" t="str">
            <v>PORTA TIPO VENEZIANA  0,60x1.80 (FORNECIMENTO E MONTAGEM)</v>
          </cell>
          <cell r="D1279" t="str">
            <v>UN</v>
          </cell>
          <cell r="E1279">
            <v>375.8</v>
          </cell>
        </row>
        <row r="1280">
          <cell r="B1280" t="str">
            <v>C1998</v>
          </cell>
          <cell r="C1280" t="str">
            <v>PORTADA EM MADEIRA TRELIÇADA COMPLETA, INCLUSIVE FERRAGENS</v>
          </cell>
          <cell r="D1280" t="str">
            <v>M2</v>
          </cell>
          <cell r="E1280">
            <v>300.73</v>
          </cell>
        </row>
        <row r="1281">
          <cell r="B1281" t="str">
            <v>ESQUADRIAS METÁLICAS</v>
          </cell>
          <cell r="C1281" t="str">
            <v>PORTA TIPO PARANÁ (0,80 x 2,10 m), COMPLETA</v>
          </cell>
          <cell r="D1281">
            <v>0</v>
          </cell>
          <cell r="E1281">
            <v>21766.05</v>
          </cell>
        </row>
        <row r="1282">
          <cell r="B1282" t="str">
            <v>C0807</v>
          </cell>
          <cell r="C1282" t="str">
            <v>COFRE-TRANCA PARA GRADES DE FERRO SEGURANÇA MÁXIMA</v>
          </cell>
          <cell r="D1282" t="str">
            <v>UN</v>
          </cell>
          <cell r="E1282">
            <v>2534.0700000000002</v>
          </cell>
        </row>
        <row r="1283">
          <cell r="B1283" t="str">
            <v>C4560</v>
          </cell>
          <cell r="C1283" t="str">
            <v>GRADE DE ALUMÍNIO DE PROTEÇÃO</v>
          </cell>
          <cell r="D1283" t="str">
            <v>M2</v>
          </cell>
          <cell r="E1283">
            <v>183.57</v>
          </cell>
        </row>
        <row r="1284">
          <cell r="B1284" t="str">
            <v>C1426</v>
          </cell>
          <cell r="C1284" t="str">
            <v>GRADE DE FERRO DE PROTEÇÃO</v>
          </cell>
          <cell r="D1284" t="str">
            <v>M2</v>
          </cell>
          <cell r="E1284">
            <v>168.6</v>
          </cell>
        </row>
        <row r="1285">
          <cell r="B1285" t="str">
            <v>C3681</v>
          </cell>
          <cell r="C1285" t="str">
            <v>GRADE DE FERRO TUBULAR C/MOLDURA EM BARRA CHATA DE FERRO</v>
          </cell>
          <cell r="D1285" t="str">
            <v>M2</v>
          </cell>
          <cell r="E1285">
            <v>298.39</v>
          </cell>
        </row>
        <row r="1286">
          <cell r="B1286" t="str">
            <v>C3248</v>
          </cell>
          <cell r="C1286" t="str">
            <v>GRADE DE FERRO P/CELAS EM SEGURANÇA MÁXIMA</v>
          </cell>
          <cell r="D1286" t="str">
            <v>M2</v>
          </cell>
          <cell r="E1286">
            <v>226.95</v>
          </cell>
        </row>
        <row r="1287">
          <cell r="B1287" t="str">
            <v>C1437</v>
          </cell>
          <cell r="C1287" t="str">
            <v>GRELHA DE FERRO P/CANALETAS</v>
          </cell>
          <cell r="D1287" t="str">
            <v>M2</v>
          </cell>
          <cell r="E1287">
            <v>168.25</v>
          </cell>
        </row>
        <row r="1288">
          <cell r="B1288" t="str">
            <v>C1516</v>
          </cell>
          <cell r="C1288" t="str">
            <v>JANELA DE ALUMÍNIO, TIPO VENEZIANA</v>
          </cell>
          <cell r="D1288" t="str">
            <v>M2</v>
          </cell>
          <cell r="E1288">
            <v>422.25</v>
          </cell>
        </row>
        <row r="1289">
          <cell r="B1289" t="str">
            <v>C1517</v>
          </cell>
          <cell r="C1289" t="str">
            <v>JANELA DE FERRO TIPO CAIXILHO BASCULANTE OU FIXO</v>
          </cell>
          <cell r="D1289" t="str">
            <v>M2</v>
          </cell>
          <cell r="E1289">
            <v>223.54</v>
          </cell>
        </row>
        <row r="1290">
          <cell r="B1290" t="str">
            <v>C1518</v>
          </cell>
          <cell r="C1290" t="str">
            <v>JANELA DE FERRO TIPO CAIXILHO DE CORRER OU MAXIMAR</v>
          </cell>
          <cell r="D1290" t="str">
            <v>M2</v>
          </cell>
          <cell r="E1290">
            <v>252.86</v>
          </cell>
        </row>
        <row r="1291">
          <cell r="B1291" t="str">
            <v>C4515</v>
          </cell>
          <cell r="C1291" t="str">
            <v>JANELA EM ALUMÍNIO ANODIZADO NATURAL/FOSCO, DE CORRER, COM BANDEIROLA E/OU PEITORIL, SEM VIDRO - FORNECIMENTO E MONTAGEM</v>
          </cell>
          <cell r="D1291" t="str">
            <v>M2</v>
          </cell>
          <cell r="E1291">
            <v>287.10000000000002</v>
          </cell>
        </row>
        <row r="1292">
          <cell r="B1292" t="str">
            <v>C1517</v>
          </cell>
          <cell r="C1292" t="str">
            <v>JANELA DE FERRO TIPO CAIXILHO BASCULANTE OU FIXO</v>
          </cell>
          <cell r="D1292">
            <v>0</v>
          </cell>
          <cell r="E1292">
            <v>0</v>
          </cell>
        </row>
        <row r="1293">
          <cell r="B1293" t="str">
            <v>C4513</v>
          </cell>
          <cell r="C1293" t="str">
            <v>JANELA EM ALUMÍNIO ANODIZADO NATURAL/FOSCO, DE CORRER, SEM BANDEIROLA E/OU PEITORIL, SEM VIDRO - FORNECIMENTO E MONTAGEM</v>
          </cell>
          <cell r="D1293" t="str">
            <v>M2</v>
          </cell>
          <cell r="E1293">
            <v>244.51</v>
          </cell>
        </row>
        <row r="1294">
          <cell r="B1294" t="str">
            <v>C4515</v>
          </cell>
          <cell r="C1294" t="str">
            <v>JANELA EM ALUMÍNIO ANODIZADO NATURAL/FOSCO, DE CORRER, COM BANDEIROLA E/OU PEITORIL, SEM VIDRO - FORNECIMENTO E MONTAGEM</v>
          </cell>
          <cell r="D1294">
            <v>0</v>
          </cell>
          <cell r="E1294">
            <v>0</v>
          </cell>
        </row>
        <row r="1295">
          <cell r="B1295" t="str">
            <v>C4519</v>
          </cell>
          <cell r="C1295" t="str">
            <v>JANELA EM ALUMÍNIO ANODIZADO PRETO, DE CORRER, SEM BANDEIROLA E/OU PEITORIL, SEM VIDRO - FORNECIMENTO E MONTAGEM</v>
          </cell>
          <cell r="D1295" t="str">
            <v>M2</v>
          </cell>
          <cell r="E1295">
            <v>270.2</v>
          </cell>
        </row>
        <row r="1296">
          <cell r="B1296" t="str">
            <v>C4513</v>
          </cell>
          <cell r="C1296" t="str">
            <v>JANELA EM ALUMÍNIO ANODIZADO NATURAL/FOSCO, DE CORRER, SEM BANDEIROLA E/OU PEITORIL, SEM VIDRO - FORNECIMENTO E MONTAGEM</v>
          </cell>
          <cell r="D1296">
            <v>0</v>
          </cell>
          <cell r="E1296">
            <v>0</v>
          </cell>
        </row>
        <row r="1297">
          <cell r="B1297" t="str">
            <v>C4521</v>
          </cell>
          <cell r="C1297" t="str">
            <v>JANELA EM ALUMÍNIO ANODIZADO PRETO, DE CORRER, COM BANDEIROLA E/OU PEITORIL, SEM VIDRO - FORNECIMENTO E MONTAGEM</v>
          </cell>
          <cell r="D1297" t="str">
            <v>M2</v>
          </cell>
          <cell r="E1297">
            <v>311.70999999999998</v>
          </cell>
        </row>
        <row r="1298">
          <cell r="B1298" t="str">
            <v>C4519</v>
          </cell>
          <cell r="C1298" t="str">
            <v>JANELA EM ALUMÍNIO ANODIZADO PRETO, DE CORRER, SEM BANDEIROLA E/OU PEITORIL, SEM VIDRO - FORNECIMENTO E MONTAGEM</v>
          </cell>
          <cell r="D1298">
            <v>0</v>
          </cell>
          <cell r="E1298">
            <v>0</v>
          </cell>
        </row>
        <row r="1299">
          <cell r="B1299" t="str">
            <v>C1958</v>
          </cell>
          <cell r="C1299" t="str">
            <v>PORTA DE FERRO COMPACTA EM CHAPA, INCLUS. BATENTES E FERRAGENS</v>
          </cell>
          <cell r="D1299" t="str">
            <v>M2</v>
          </cell>
          <cell r="E1299">
            <v>239.58</v>
          </cell>
        </row>
        <row r="1300">
          <cell r="B1300" t="str">
            <v>C1966</v>
          </cell>
          <cell r="C1300" t="str">
            <v>PORTA CORTA-FOGO UMA FOLHA (0,80X2,10)m  OU  (0,90x2,10)m</v>
          </cell>
          <cell r="D1300" t="str">
            <v>UN</v>
          </cell>
          <cell r="E1300">
            <v>1120.8800000000001</v>
          </cell>
        </row>
        <row r="1301">
          <cell r="B1301" t="str">
            <v>C1964</v>
          </cell>
          <cell r="C1301" t="str">
            <v>PORTA CORTA-FOGO DUAS FOLHAS LARG.=1,20 A 2,20m  E ALT.=2,10 A 2,40 m</v>
          </cell>
          <cell r="D1301" t="str">
            <v>UN</v>
          </cell>
          <cell r="E1301">
            <v>1908.52</v>
          </cell>
        </row>
        <row r="1302">
          <cell r="B1302" t="str">
            <v>C1965</v>
          </cell>
          <cell r="C1302" t="str">
            <v>PORTA CORTA-FOGO INDUSTRIAL DE CORRER</v>
          </cell>
          <cell r="D1302" t="str">
            <v>M2</v>
          </cell>
          <cell r="E1302">
            <v>1766.22</v>
          </cell>
        </row>
        <row r="1303">
          <cell r="B1303" t="str">
            <v>C1969</v>
          </cell>
          <cell r="C1303" t="str">
            <v>PORTA DE AÇO EM CHAPA ONDULADA OU GRADES DE ENROLAR</v>
          </cell>
          <cell r="D1303" t="str">
            <v>M2</v>
          </cell>
          <cell r="E1303">
            <v>214.6</v>
          </cell>
        </row>
        <row r="1304">
          <cell r="B1304" t="str">
            <v>C1967</v>
          </cell>
          <cell r="C1304" t="str">
            <v>PORTA DE ALUMÍNIO ANODIZADO COMPACTA</v>
          </cell>
          <cell r="D1304" t="str">
            <v>M2</v>
          </cell>
          <cell r="E1304">
            <v>373.93</v>
          </cell>
        </row>
        <row r="1305">
          <cell r="B1305" t="str">
            <v>C1968</v>
          </cell>
          <cell r="C1305" t="str">
            <v>PORTA DE ALUMÍNIO C/VIDRO CRISTAL TEMPERADO</v>
          </cell>
          <cell r="D1305" t="str">
            <v>M2</v>
          </cell>
          <cell r="E1305">
            <v>373.47</v>
          </cell>
        </row>
        <row r="1306">
          <cell r="B1306" t="str">
            <v>C1973</v>
          </cell>
          <cell r="C1306" t="str">
            <v>PORTA DE ALUMÍNIO E ACRÍLICO</v>
          </cell>
          <cell r="D1306" t="str">
            <v>M2</v>
          </cell>
          <cell r="E1306">
            <v>296.39999999999998</v>
          </cell>
        </row>
        <row r="1307">
          <cell r="B1307" t="str">
            <v>C1970</v>
          </cell>
          <cell r="C1307" t="str">
            <v>PORTA DE FERRO EM CHAPA</v>
          </cell>
          <cell r="D1307" t="str">
            <v>M2</v>
          </cell>
          <cell r="E1307">
            <v>178.08</v>
          </cell>
        </row>
        <row r="1308">
          <cell r="B1308" t="str">
            <v>C4518</v>
          </cell>
          <cell r="C1308" t="str">
            <v>PORTA EM ALUMÍNIO ANODIZADO NATURAL/FOSCO, DE ABRIR, COM BANDEIROLA E/OU PEITORIL, SEM VIDRO - FORNECIMENTO E MONTAGEM</v>
          </cell>
          <cell r="D1308" t="str">
            <v>M2</v>
          </cell>
          <cell r="E1308">
            <v>319.5</v>
          </cell>
        </row>
        <row r="1309">
          <cell r="B1309" t="str">
            <v>C1973</v>
          </cell>
          <cell r="C1309" t="str">
            <v>PORTA DE ALUMÍNIO E ACRÍLICO</v>
          </cell>
          <cell r="D1309">
            <v>0</v>
          </cell>
          <cell r="E1309">
            <v>0</v>
          </cell>
        </row>
        <row r="1310">
          <cell r="B1310" t="str">
            <v>C4517</v>
          </cell>
          <cell r="C1310" t="str">
            <v>PORTA EM ALUMÍNIO ANODIZADO NATURAL/FOSCO, DE ABRIR, SEM BANDEIROLA E/OU PEITORIL, SEM VIDRO - FORNECIMENTO E MONTAGEM</v>
          </cell>
          <cell r="D1310" t="str">
            <v>M2</v>
          </cell>
          <cell r="E1310">
            <v>290</v>
          </cell>
        </row>
        <row r="1311">
          <cell r="B1311" t="str">
            <v>C4518</v>
          </cell>
          <cell r="C1311" t="str">
            <v>PORTA EM ALUMÍNIO ANODIZADO NATURAL/FOSCO, DE ABRIR, COM BANDEIROLA E/OU PEITORIL, SEM VIDRO - FORNECIMENTO E MONTAGEM</v>
          </cell>
          <cell r="D1311">
            <v>0</v>
          </cell>
          <cell r="E1311">
            <v>0</v>
          </cell>
        </row>
        <row r="1312">
          <cell r="B1312" t="str">
            <v>C4516</v>
          </cell>
          <cell r="C1312" t="str">
            <v>PORTA EM ALUMÍNIO ANODIZADO NATURAL/FOSCO, DE CORRER, COM BANDEIROLA E/OU PEITORIL, SEM VIDRO - FORNECIMENTO E MONTAGEM</v>
          </cell>
          <cell r="D1312" t="str">
            <v>M2</v>
          </cell>
          <cell r="E1312">
            <v>311.57</v>
          </cell>
        </row>
        <row r="1313">
          <cell r="B1313" t="str">
            <v>C4517</v>
          </cell>
          <cell r="C1313" t="str">
            <v>PORTA EM ALUMÍNIO ANODIZADO NATURAL/FOSCO, DE ABRIR, SEM BANDEIROLA E/OU PEITORIL, SEM VIDRO - FORNECIMENTO E MONTAGEM</v>
          </cell>
          <cell r="D1313">
            <v>0</v>
          </cell>
          <cell r="E1313">
            <v>0</v>
          </cell>
        </row>
        <row r="1314">
          <cell r="B1314" t="str">
            <v>C4514</v>
          </cell>
          <cell r="C1314" t="str">
            <v>PORTA EM ALUMÍNIO ANODIZADO NATURAL/FOSCO, DE CORRER, SEM BANDEIROLA E/OU PEITORIL, SEM VIDRO - FORNECIMENTO E MONTAGEM</v>
          </cell>
          <cell r="D1314" t="str">
            <v>M2</v>
          </cell>
          <cell r="E1314">
            <v>287.5</v>
          </cell>
        </row>
        <row r="1315">
          <cell r="B1315" t="str">
            <v>C4516</v>
          </cell>
          <cell r="C1315" t="str">
            <v>PORTA EM ALUMÍNIO ANODIZADO NATURAL/FOSCO, DE CORRER, COM BANDEIROLA E/OU PEITORIL, SEM VIDRO - FORNECIMENTO E MONTAGEM</v>
          </cell>
          <cell r="D1315">
            <v>0</v>
          </cell>
          <cell r="E1315">
            <v>0</v>
          </cell>
        </row>
        <row r="1316">
          <cell r="B1316" t="str">
            <v>C4524</v>
          </cell>
          <cell r="C1316" t="str">
            <v>PORTA EM ALUMÍNIO ANODIZADO PRETO, DE ABRIR, COM BANDEIROLA E/OU PEITORIL, SEM VIDRO - FORNECIMENTO E MONTAGEM</v>
          </cell>
          <cell r="D1316" t="str">
            <v>M2</v>
          </cell>
          <cell r="E1316">
            <v>351.5</v>
          </cell>
        </row>
        <row r="1317">
          <cell r="B1317" t="str">
            <v>C4514</v>
          </cell>
          <cell r="C1317" t="str">
            <v>PORTA EM ALUMÍNIO ANODIZADO NATURAL/FOSCO, DE CORRER, SEM BANDEIROLA E/OU PEITORIL, SEM VIDRO - FORNECIMENTO E MONTAGEM</v>
          </cell>
          <cell r="D1317">
            <v>0</v>
          </cell>
          <cell r="E1317">
            <v>0</v>
          </cell>
        </row>
        <row r="1318">
          <cell r="B1318" t="str">
            <v>C4523</v>
          </cell>
          <cell r="C1318" t="str">
            <v>PORTA EM ALUMÍNIO ANODIZADO PRETO, DE ABRIR, SEM BANDEIROLA E/OU PEITORIL, SEM VIDRO - FORNECIMENTO E MONTAGEM</v>
          </cell>
          <cell r="D1318" t="str">
            <v>M2</v>
          </cell>
          <cell r="E1318">
            <v>321.3</v>
          </cell>
        </row>
        <row r="1319">
          <cell r="B1319" t="str">
            <v>C4524</v>
          </cell>
          <cell r="C1319" t="str">
            <v>PORTA EM ALUMÍNIO ANODIZADO PRETO, DE ABRIR, COM BANDEIROLA E/OU PEITORIL, SEM VIDRO - FORNECIMENTO E MONTAGEM</v>
          </cell>
          <cell r="D1319">
            <v>0</v>
          </cell>
          <cell r="E1319">
            <v>0</v>
          </cell>
        </row>
        <row r="1320">
          <cell r="B1320" t="str">
            <v>C4522</v>
          </cell>
          <cell r="C1320" t="str">
            <v>PORTA EM ALUMÍNIO ANODIZADO PRETO, DE CORRER, COM BANDEIROLA E/OU PEITORIL, SEM VIDRO - FORNECIMENTO E MONTAGEM</v>
          </cell>
          <cell r="D1320" t="str">
            <v>M2</v>
          </cell>
          <cell r="E1320">
            <v>330.2</v>
          </cell>
        </row>
        <row r="1321">
          <cell r="B1321" t="str">
            <v>C4523</v>
          </cell>
          <cell r="C1321" t="str">
            <v>PORTA EM ALUMÍNIO ANODIZADO PRETO, DE ABRIR, SEM BANDEIROLA E/OU PEITORIL, SEM VIDRO - FORNECIMENTO E MONTAGEM</v>
          </cell>
          <cell r="D1321">
            <v>0</v>
          </cell>
          <cell r="E1321">
            <v>0</v>
          </cell>
        </row>
        <row r="1322">
          <cell r="B1322" t="str">
            <v>C4520</v>
          </cell>
          <cell r="C1322" t="str">
            <v>PORTA EM ALUMÍNIO ANODIZADO PRETO, DE CORRER, SEM BANDEIROLA E/OU PEITORIL, SEM VIDRO - FORNECIMENTO E MONTAGEM</v>
          </cell>
          <cell r="D1322" t="str">
            <v>M2</v>
          </cell>
          <cell r="E1322">
            <v>319.5</v>
          </cell>
        </row>
        <row r="1323">
          <cell r="B1323" t="str">
            <v>C4522</v>
          </cell>
          <cell r="C1323" t="str">
            <v>PORTA EM ALUMÍNIO ANODIZADO PRETO, DE CORRER, COM BANDEIROLA E/OU PEITORIL, SEM VIDRO - FORNECIMENTO E MONTAGEM</v>
          </cell>
          <cell r="D1323">
            <v>0</v>
          </cell>
          <cell r="E1323">
            <v>0</v>
          </cell>
        </row>
        <row r="1324">
          <cell r="B1324" t="str">
            <v>C3737</v>
          </cell>
          <cell r="C1324" t="str">
            <v>PORTA FRIGORÍFICA TERMO-ISOLANTE DE ACIONAMENTO MANUAL C/AQUECIMENTO. 2100X1000X150MM -( FORNECIMENTO</v>
          </cell>
          <cell r="D1324" t="str">
            <v>UN</v>
          </cell>
          <cell r="E1324">
            <v>2464.08</v>
          </cell>
        </row>
        <row r="1325">
          <cell r="B1325" t="str">
            <v>C4520</v>
          </cell>
          <cell r="C1325" t="str">
            <v>PORTA EM ALUMÍNIO ANODIZADO PRETO, DE CORRER, SEM BANDEIROLA E/OU PEITORIL, SEM VIDRO - FORNECIMENTO E MONTAGEM</v>
          </cell>
          <cell r="D1325">
            <v>0</v>
          </cell>
          <cell r="E1325">
            <v>0</v>
          </cell>
        </row>
        <row r="1326">
          <cell r="B1326" t="str">
            <v>C1991</v>
          </cell>
          <cell r="C1326" t="str">
            <v>PORTA SASAZAKI-VENEZIANA, INCLUSIVE BATENTES E FERRAGENS</v>
          </cell>
          <cell r="D1326" t="str">
            <v>M2</v>
          </cell>
          <cell r="E1326">
            <v>258.42</v>
          </cell>
        </row>
        <row r="1327">
          <cell r="B1327" t="str">
            <v>C3733</v>
          </cell>
          <cell r="C1327" t="str">
            <v>PORTÃO DE ALUMÍNIO ANODIZADO NATURAL, FECHAMENTO TOTAL C/ LAMBRI BOLA E CORREDIÇO (FORNECIMENTO E MONTAGEM)</v>
          </cell>
          <cell r="D1327" t="str">
            <v>M2</v>
          </cell>
          <cell r="E1327">
            <v>285</v>
          </cell>
        </row>
        <row r="1328">
          <cell r="B1328">
            <v>0</v>
          </cell>
          <cell r="C1328">
            <v>0</v>
          </cell>
          <cell r="D1328">
            <v>0</v>
          </cell>
          <cell r="E1328">
            <v>0</v>
          </cell>
        </row>
        <row r="1329">
          <cell r="B1329" t="str">
            <v>C4397</v>
          </cell>
          <cell r="C1329" t="str">
            <v>PORTÃO DE ALUMÍNIO EM TUBOS DE 20 mm (FORNECIMENTO E MONTAGEM)</v>
          </cell>
          <cell r="D1329" t="str">
            <v>M2</v>
          </cell>
          <cell r="E1329">
            <v>319.10000000000002</v>
          </cell>
        </row>
        <row r="1330">
          <cell r="B1330" t="str">
            <v>C1999</v>
          </cell>
          <cell r="C1330" t="str">
            <v>PORTÃO DE FERRO EM BARRA CHATA TIPO TIJOLINHO</v>
          </cell>
          <cell r="D1330" t="str">
            <v>M2</v>
          </cell>
          <cell r="E1330">
            <v>170.41</v>
          </cell>
        </row>
        <row r="1331">
          <cell r="B1331" t="str">
            <v>C3659</v>
          </cell>
          <cell r="C1331" t="str">
            <v>PORTÃO DE METALON E BARRA CHATA DE FERRO C/FECHADURA E DOBRADIÇA, INCLUS. PINTURA ESMALTE SINTÉTICO</v>
          </cell>
          <cell r="D1331" t="str">
            <v>M2</v>
          </cell>
          <cell r="E1331">
            <v>310.98</v>
          </cell>
        </row>
        <row r="1332">
          <cell r="B1332" t="str">
            <v>C4397</v>
          </cell>
          <cell r="C1332" t="str">
            <v>PORTÃO DE ALUMÍNIO EM TUBOS DE 20 mm (FORNECIMENTO E MONTAGEM)</v>
          </cell>
          <cell r="D1332">
            <v>0</v>
          </cell>
          <cell r="E1332">
            <v>0</v>
          </cell>
        </row>
        <row r="1333">
          <cell r="B1333" t="str">
            <v>C2903</v>
          </cell>
          <cell r="C1333" t="str">
            <v>PORTÃO DE TUBO DE AÇO GALVANIZADO DE 2" (1X2)m, INCL. PILARES DE SUSTENTAÇÃO</v>
          </cell>
          <cell r="D1333" t="str">
            <v>UN</v>
          </cell>
          <cell r="E1333">
            <v>699.89</v>
          </cell>
        </row>
        <row r="1334">
          <cell r="B1334" t="str">
            <v>C3659</v>
          </cell>
          <cell r="C1334" t="str">
            <v>PORTÃO DE METALON E BARRA CHATA DE FERRO C/FECHADURA E DOBRADIÇA, INCLUS. PINTURA ESMALTE SINTÉTICO</v>
          </cell>
          <cell r="D1334">
            <v>0</v>
          </cell>
          <cell r="E1334">
            <v>0</v>
          </cell>
        </row>
        <row r="1335">
          <cell r="B1335" t="str">
            <v>C2904</v>
          </cell>
          <cell r="C1335" t="str">
            <v>PORTÃO DE TUBO DE AÇO GALVANIZADO DE 2" (4X2)m, INCL.. PILARES DE SUSTENTAÇÃO</v>
          </cell>
          <cell r="D1335" t="str">
            <v>UN</v>
          </cell>
          <cell r="E1335">
            <v>2331.6999999999998</v>
          </cell>
        </row>
        <row r="1336">
          <cell r="B1336" t="str">
            <v>C2903</v>
          </cell>
          <cell r="C1336" t="str">
            <v>PORTÃO DE TUBO DE AÇO GALVANIZADO DE 2" (1X2)m, INCL. PILARES DE SUSTENTAÇÃO</v>
          </cell>
          <cell r="D1336">
            <v>0</v>
          </cell>
          <cell r="E1336">
            <v>0</v>
          </cell>
        </row>
        <row r="1337">
          <cell r="B1337" t="str">
            <v>C3729</v>
          </cell>
          <cell r="C1337" t="str">
            <v>REMANEJAMENTO DE ESQUADRIAS DE ALUMÍNIO</v>
          </cell>
          <cell r="D1337" t="str">
            <v>M2</v>
          </cell>
          <cell r="E1337">
            <v>40.17</v>
          </cell>
        </row>
        <row r="1338">
          <cell r="B1338" t="str">
            <v>C2423</v>
          </cell>
          <cell r="C1338" t="str">
            <v>TELA METÁLICA AÇO GALVANIZADO, MALHA (13 X 13)MM2</v>
          </cell>
          <cell r="D1338" t="str">
            <v>M2</v>
          </cell>
          <cell r="E1338">
            <v>78.95</v>
          </cell>
        </row>
        <row r="1339">
          <cell r="B1339" t="str">
            <v>C3249</v>
          </cell>
          <cell r="C1339" t="str">
            <v>TRANCA EM FERRO PARA CELAS PRISIONAIS</v>
          </cell>
          <cell r="D1339" t="str">
            <v>UN</v>
          </cell>
          <cell r="E1339">
            <v>205.05</v>
          </cell>
        </row>
        <row r="1340">
          <cell r="B1340" t="str">
            <v>C4400</v>
          </cell>
          <cell r="C1340" t="str">
            <v>TELA DE AÇO ELETROSOLDADA COM FIOS DE 3,4mm C/ 15 cm (INSTALADO)</v>
          </cell>
          <cell r="D1340" t="str">
            <v>KG</v>
          </cell>
          <cell r="E1340">
            <v>3.83</v>
          </cell>
        </row>
        <row r="1341">
          <cell r="B1341" t="str">
            <v>C4401</v>
          </cell>
          <cell r="C1341" t="str">
            <v>TELA DE AÇO ELETROSOLDADA COM FIOS DE 5,0mm C/ 15 cm (INSTALADO)</v>
          </cell>
          <cell r="D1341" t="str">
            <v>KG</v>
          </cell>
          <cell r="E1341">
            <v>3.72</v>
          </cell>
        </row>
        <row r="1342">
          <cell r="B1342" t="str">
            <v>MOBILIÁRIO</v>
          </cell>
          <cell r="C1342" t="str">
            <v>TRANCA EM FERRO PARA CELAS PRISIONAIS</v>
          </cell>
          <cell r="D1342">
            <v>0</v>
          </cell>
          <cell r="E1342">
            <v>3760.22</v>
          </cell>
        </row>
        <row r="1343">
          <cell r="B1343" t="str">
            <v>C0221</v>
          </cell>
          <cell r="C1343" t="str">
            <v>ARMÁRIO ALTO EM DIVISÓRIA (ABERTO)</v>
          </cell>
          <cell r="D1343" t="str">
            <v>M2</v>
          </cell>
          <cell r="E1343">
            <v>373.49</v>
          </cell>
        </row>
        <row r="1344">
          <cell r="B1344" t="str">
            <v>C0222</v>
          </cell>
          <cell r="C1344" t="str">
            <v>ARMÁRIO BAIXO EM DIVISÓRIA (FECHADO)</v>
          </cell>
          <cell r="D1344" t="str">
            <v>M2</v>
          </cell>
          <cell r="E1344">
            <v>538.46</v>
          </cell>
        </row>
        <row r="1345">
          <cell r="B1345" t="str">
            <v>C0223</v>
          </cell>
          <cell r="C1345" t="str">
            <v>ARMÁRIO DE AÇO P/ UTENSÍLIOS (1.90X0.90X0.50)m</v>
          </cell>
          <cell r="D1345" t="str">
            <v>UN</v>
          </cell>
          <cell r="E1345">
            <v>499</v>
          </cell>
        </row>
        <row r="1346">
          <cell r="B1346" t="str">
            <v>C0224</v>
          </cell>
          <cell r="C1346" t="str">
            <v>ARMÁRIO DE AÇO TIPO ESCANINHO - MODELO 3 PORTAS</v>
          </cell>
          <cell r="D1346" t="str">
            <v>UN</v>
          </cell>
          <cell r="E1346">
            <v>195.33</v>
          </cell>
        </row>
        <row r="1347">
          <cell r="B1347" t="str">
            <v>C0226</v>
          </cell>
          <cell r="C1347" t="str">
            <v>ARMÁRIO EM BRUMASA REVESTIDO COM FÓRMICA</v>
          </cell>
          <cell r="D1347" t="str">
            <v>M2</v>
          </cell>
          <cell r="E1347">
            <v>192.74</v>
          </cell>
        </row>
        <row r="1348">
          <cell r="B1348" t="str">
            <v>C0227</v>
          </cell>
          <cell r="C1348" t="str">
            <v>ARMÁRIO SOBREPOR EM MADEIRA C/ CAPEADO EM CEREJEIRA</v>
          </cell>
          <cell r="D1348" t="str">
            <v>M2</v>
          </cell>
          <cell r="E1348">
            <v>472.86</v>
          </cell>
        </row>
        <row r="1349">
          <cell r="B1349" t="str">
            <v>C0228</v>
          </cell>
          <cell r="C1349" t="str">
            <v>ARMÁRIO SOBREPOR EM MADEIRA SUCUPIRA</v>
          </cell>
          <cell r="D1349" t="str">
            <v>M2</v>
          </cell>
          <cell r="E1349">
            <v>449.73</v>
          </cell>
        </row>
        <row r="1350">
          <cell r="B1350" t="str">
            <v>C0353</v>
          </cell>
          <cell r="C1350" t="str">
            <v>BALCÃO EM BRUMASA REVESTIDO EM FÓRMICA</v>
          </cell>
          <cell r="D1350" t="str">
            <v>M2</v>
          </cell>
          <cell r="E1350">
            <v>349.4</v>
          </cell>
        </row>
        <row r="1351">
          <cell r="B1351" t="str">
            <v>C1450</v>
          </cell>
          <cell r="C1351" t="str">
            <v>GUARDA-ROUPA EM MADEIRA SUCUPIRA</v>
          </cell>
          <cell r="D1351" t="str">
            <v>M2</v>
          </cell>
          <cell r="E1351">
            <v>367.31</v>
          </cell>
        </row>
        <row r="1352">
          <cell r="B1352" t="str">
            <v>C2134</v>
          </cell>
          <cell r="C1352" t="str">
            <v>RECIPIENTE PRÉ-MOLDADO C/PORTA EM CHAPA DE AÇO, P/GUARDAR TELEVISÃO</v>
          </cell>
          <cell r="D1352" t="str">
            <v>UN</v>
          </cell>
          <cell r="E1352">
            <v>182.91</v>
          </cell>
        </row>
        <row r="1353">
          <cell r="B1353" t="str">
            <v>C2295</v>
          </cell>
          <cell r="C1353" t="str">
            <v>SUPORTE METÁLICO PARA TELEVISÃO</v>
          </cell>
          <cell r="D1353" t="str">
            <v>UN</v>
          </cell>
          <cell r="E1353">
            <v>139.01</v>
          </cell>
        </row>
        <row r="1354">
          <cell r="B1354" t="str">
            <v>OUTROS ELEMENTOS</v>
          </cell>
          <cell r="C1354" t="str">
            <v>GUARDA-ROUPA EM MADEIRA SUCUPIRA</v>
          </cell>
          <cell r="D1354">
            <v>0</v>
          </cell>
          <cell r="E1354">
            <v>4934.93</v>
          </cell>
        </row>
        <row r="1355">
          <cell r="B1355" t="str">
            <v>C0042</v>
          </cell>
          <cell r="C1355" t="str">
            <v>ALIZAR (GUARNIÇÃO) DE MADEIRA</v>
          </cell>
          <cell r="D1355" t="str">
            <v>M</v>
          </cell>
          <cell r="E1355">
            <v>5.58</v>
          </cell>
        </row>
        <row r="1356">
          <cell r="B1356" t="str">
            <v>C4422</v>
          </cell>
          <cell r="C1356" t="str">
            <v>ALIZAR DE MADEIRA L= 5 cm (1 FACE)</v>
          </cell>
          <cell r="D1356" t="str">
            <v>CJ</v>
          </cell>
          <cell r="E1356">
            <v>24.92</v>
          </cell>
        </row>
        <row r="1357">
          <cell r="B1357" t="str">
            <v>C3437</v>
          </cell>
          <cell r="C1357" t="str">
            <v>ARMADOR DE EMBUTIR</v>
          </cell>
          <cell r="D1357" t="str">
            <v>UN</v>
          </cell>
          <cell r="E1357">
            <v>26.99</v>
          </cell>
        </row>
        <row r="1358">
          <cell r="B1358" t="str">
            <v>C3438</v>
          </cell>
          <cell r="C1358" t="str">
            <v>ARMADOR TIPO RABO DE ANDORINHA</v>
          </cell>
          <cell r="D1358" t="str">
            <v>UN</v>
          </cell>
          <cell r="E1358">
            <v>18.260000000000002</v>
          </cell>
        </row>
        <row r="1359">
          <cell r="B1359" t="str">
            <v>C3651</v>
          </cell>
          <cell r="C1359" t="str">
            <v>BATE-MACAS EM AÇO INOXIDÁVEL CONTRA IMPACTO EM PORTA DE MADEIRA</v>
          </cell>
          <cell r="D1359" t="str">
            <v>M2</v>
          </cell>
          <cell r="E1359">
            <v>442.33</v>
          </cell>
        </row>
        <row r="1360">
          <cell r="B1360" t="str">
            <v>C0585</v>
          </cell>
          <cell r="C1360" t="str">
            <v xml:space="preserve">CADEADO GRANDE </v>
          </cell>
          <cell r="D1360" t="str">
            <v>UN</v>
          </cell>
          <cell r="E1360">
            <v>26.27</v>
          </cell>
        </row>
        <row r="1361">
          <cell r="B1361" t="str">
            <v>C0586</v>
          </cell>
          <cell r="C1361" t="str">
            <v>CADEADO MÉDIO</v>
          </cell>
          <cell r="D1361" t="str">
            <v>UN</v>
          </cell>
          <cell r="E1361">
            <v>15.6</v>
          </cell>
        </row>
        <row r="1362">
          <cell r="B1362" t="str">
            <v>C0587</v>
          </cell>
          <cell r="C1362" t="str">
            <v>CADEADO PEQUENO</v>
          </cell>
          <cell r="D1362" t="str">
            <v>UN</v>
          </cell>
          <cell r="E1362">
            <v>10</v>
          </cell>
        </row>
        <row r="1363">
          <cell r="B1363" t="str">
            <v>C0699</v>
          </cell>
          <cell r="C1363" t="str">
            <v>CAPEADO DE CEREJEIRA C/APLICAÇÃO</v>
          </cell>
          <cell r="D1363" t="str">
            <v>M2</v>
          </cell>
          <cell r="E1363">
            <v>34.479999999999997</v>
          </cell>
        </row>
        <row r="1364">
          <cell r="B1364" t="str">
            <v>C0700</v>
          </cell>
          <cell r="C1364" t="str">
            <v>CADEADO MÉDIO</v>
          </cell>
          <cell r="D1364" t="str">
            <v>M2</v>
          </cell>
          <cell r="E1364">
            <v>42.33</v>
          </cell>
        </row>
        <row r="1365">
          <cell r="B1365" t="str">
            <v>C0701</v>
          </cell>
          <cell r="C1365" t="str">
            <v>CAPEADO DE PAU-MARFIM C/ APLICAÇÃO</v>
          </cell>
          <cell r="D1365" t="str">
            <v>M2</v>
          </cell>
          <cell r="E1365">
            <v>38.92</v>
          </cell>
        </row>
        <row r="1366">
          <cell r="B1366" t="str">
            <v>C0922</v>
          </cell>
          <cell r="C1366" t="str">
            <v>CORRIMÃO EM ALUMÍNIO ANODIZADO</v>
          </cell>
          <cell r="D1366" t="str">
            <v>M</v>
          </cell>
          <cell r="E1366">
            <v>98.75</v>
          </cell>
        </row>
        <row r="1367">
          <cell r="B1367" t="str">
            <v>C0923</v>
          </cell>
          <cell r="C1367" t="str">
            <v>CORRIMÃO EM MADEIRA MACIÇA ( PINTADA )</v>
          </cell>
          <cell r="D1367" t="str">
            <v>M</v>
          </cell>
          <cell r="E1367">
            <v>57.6</v>
          </cell>
        </row>
        <row r="1368">
          <cell r="B1368" t="str">
            <v>C0924</v>
          </cell>
          <cell r="C1368" t="str">
            <v>CORRIMÃO EM TUBO DE AÇO INOX</v>
          </cell>
          <cell r="D1368" t="str">
            <v>M</v>
          </cell>
          <cell r="E1368">
            <v>206.54</v>
          </cell>
        </row>
        <row r="1369">
          <cell r="B1369" t="str">
            <v>C1144</v>
          </cell>
          <cell r="C1369" t="str">
            <v>DOBRADIÇA CROMADA 3" X 2 1/2"</v>
          </cell>
          <cell r="D1369" t="str">
            <v>UN</v>
          </cell>
          <cell r="E1369">
            <v>16.12</v>
          </cell>
        </row>
        <row r="1370">
          <cell r="B1370" t="str">
            <v>C1143</v>
          </cell>
          <cell r="C1370" t="str">
            <v>DOBRADIÇA CROMADA 3 1/2" X 3"</v>
          </cell>
          <cell r="D1370" t="str">
            <v>UN</v>
          </cell>
          <cell r="E1370">
            <v>20.53</v>
          </cell>
        </row>
        <row r="1371">
          <cell r="B1371" t="str">
            <v>C1145</v>
          </cell>
          <cell r="C1371" t="str">
            <v>DOBRADIÇA CROMADA TIPO PALMELA</v>
          </cell>
          <cell r="D1371" t="str">
            <v>UN</v>
          </cell>
          <cell r="E1371">
            <v>15.88</v>
          </cell>
        </row>
        <row r="1372">
          <cell r="B1372" t="str">
            <v>C1146</v>
          </cell>
          <cell r="C1372" t="str">
            <v>DOBRADIÇA CROMADA TIPO VAI - VEM</v>
          </cell>
          <cell r="D1372" t="str">
            <v>UN</v>
          </cell>
          <cell r="E1372">
            <v>50.33</v>
          </cell>
        </row>
        <row r="1373">
          <cell r="B1373" t="str">
            <v>C4588</v>
          </cell>
          <cell r="C1373" t="str">
            <v>DOBRADIÇA DE FERRO (PADRÃO POPULAR)</v>
          </cell>
          <cell r="D1373" t="str">
            <v>UN</v>
          </cell>
          <cell r="E1373">
            <v>13.62</v>
          </cell>
        </row>
        <row r="1374">
          <cell r="B1374" t="str">
            <v>C4552</v>
          </cell>
          <cell r="C1374" t="str">
            <v>DOBRADIÇA PARA FIXAÇÃO EM GRANITO</v>
          </cell>
          <cell r="D1374" t="str">
            <v>UN</v>
          </cell>
          <cell r="E1374">
            <v>59.77</v>
          </cell>
        </row>
        <row r="1375">
          <cell r="B1375" t="str">
            <v>C1360</v>
          </cell>
          <cell r="C1375" t="str">
            <v>FECHADURA COMPLETA PARA PORTA EXTERNA</v>
          </cell>
          <cell r="D1375" t="str">
            <v>UN</v>
          </cell>
          <cell r="E1375">
            <v>100.37</v>
          </cell>
        </row>
        <row r="1376">
          <cell r="B1376" t="str">
            <v>C1361</v>
          </cell>
          <cell r="C1376" t="str">
            <v>FECHADURA COMPLETA PARA PORTA INTERNA</v>
          </cell>
          <cell r="D1376" t="str">
            <v>UN</v>
          </cell>
          <cell r="E1376">
            <v>93.87</v>
          </cell>
        </row>
        <row r="1377">
          <cell r="B1377" t="str">
            <v>C1362</v>
          </cell>
          <cell r="C1377" t="str">
            <v>FECHADURA DE TARJETA (LIVRE-OCUPADA)</v>
          </cell>
          <cell r="D1377" t="str">
            <v>UN</v>
          </cell>
          <cell r="E1377">
            <v>60.31</v>
          </cell>
        </row>
        <row r="1378">
          <cell r="B1378" t="str">
            <v>C4553</v>
          </cell>
          <cell r="C1378" t="str">
            <v>FECHADURA DE TARJETA (LIVRE-OCUPADA) PARA FIXAÇÃO EM GRANITO</v>
          </cell>
          <cell r="D1378" t="str">
            <v>UN</v>
          </cell>
          <cell r="E1378">
            <v>56.41</v>
          </cell>
        </row>
        <row r="1379">
          <cell r="B1379" t="str">
            <v>C4587</v>
          </cell>
          <cell r="C1379" t="str">
            <v>FECHADURA DE SOBREPOR (PADRÃO POPULAR)</v>
          </cell>
          <cell r="D1379" t="str">
            <v>UN</v>
          </cell>
          <cell r="E1379">
            <v>82.87</v>
          </cell>
        </row>
        <row r="1380">
          <cell r="B1380" t="str">
            <v>C1364</v>
          </cell>
          <cell r="C1380" t="str">
            <v>FERROLHO DE SOBREPOR OU EMBUTIR GRANDE</v>
          </cell>
          <cell r="D1380" t="str">
            <v>UN</v>
          </cell>
          <cell r="E1380">
            <v>20.34</v>
          </cell>
        </row>
        <row r="1381">
          <cell r="B1381" t="str">
            <v>C1365</v>
          </cell>
          <cell r="C1381" t="str">
            <v>FERROLHO DE SOBREPOR OU EMBUTIR MÉDIO</v>
          </cell>
          <cell r="D1381" t="str">
            <v>UN</v>
          </cell>
          <cell r="E1381">
            <v>16.670000000000002</v>
          </cell>
        </row>
        <row r="1382">
          <cell r="B1382" t="str">
            <v>C1366</v>
          </cell>
          <cell r="C1382" t="str">
            <v>FERROLHO DE SOBREPOR OU EMBUTIR PEQUENO</v>
          </cell>
          <cell r="D1382" t="str">
            <v>UN</v>
          </cell>
          <cell r="E1382">
            <v>10.57</v>
          </cell>
        </row>
        <row r="1383">
          <cell r="B1383" t="str">
            <v>C1407</v>
          </cell>
          <cell r="C1383" t="str">
            <v>FORRAMENTO EM AÇO (BATENTAÇO) LARG. =12cm</v>
          </cell>
          <cell r="D1383" t="str">
            <v>M</v>
          </cell>
          <cell r="E1383">
            <v>38.85</v>
          </cell>
        </row>
        <row r="1384">
          <cell r="B1384" t="str">
            <v>C3673</v>
          </cell>
          <cell r="C1384" t="str">
            <v>FORRAMENTO EM AÇO C/PERFIL "U"  L=15CM  - PARA PRESÍDIOS</v>
          </cell>
          <cell r="D1384" t="str">
            <v>M</v>
          </cell>
          <cell r="E1384">
            <v>35.81</v>
          </cell>
        </row>
        <row r="1385">
          <cell r="B1385" t="str">
            <v>C4421</v>
          </cell>
          <cell r="C1385" t="str">
            <v>FORRAMENTO DE MADEIRA L = 15 cm</v>
          </cell>
          <cell r="D1385" t="str">
            <v>CJ</v>
          </cell>
          <cell r="E1385">
            <v>248.61</v>
          </cell>
        </row>
        <row r="1386">
          <cell r="B1386" t="str">
            <v>C1408</v>
          </cell>
          <cell r="C1386" t="str">
            <v>FORRAMENTO OU BATENTE DE MADEIRA</v>
          </cell>
          <cell r="D1386" t="str">
            <v>M</v>
          </cell>
          <cell r="E1386">
            <v>28.36</v>
          </cell>
        </row>
        <row r="1387">
          <cell r="B1387" t="str">
            <v>C1447</v>
          </cell>
          <cell r="C1387" t="str">
            <v>GUARDA CORPO C/BARRA CHATA DE FERRO E CORRIMÃO EM MADEIRA MACIÇA</v>
          </cell>
          <cell r="D1387" t="str">
            <v>M2</v>
          </cell>
          <cell r="E1387">
            <v>168.69</v>
          </cell>
        </row>
        <row r="1388">
          <cell r="B1388" t="str">
            <v>C3683</v>
          </cell>
          <cell r="C1388" t="str">
            <v>GUARDA CORPO DE MADEIRA E CORDA DE SISAL</v>
          </cell>
          <cell r="D1388" t="str">
            <v>M</v>
          </cell>
          <cell r="E1388">
            <v>75.430000000000007</v>
          </cell>
        </row>
        <row r="1389">
          <cell r="B1389" t="str">
            <v>C1448</v>
          </cell>
          <cell r="C1389" t="str">
            <v>GUARDA CORPO DE TUBO DE AÇO INOX</v>
          </cell>
          <cell r="D1389" t="str">
            <v>M</v>
          </cell>
          <cell r="E1389">
            <v>250.24</v>
          </cell>
        </row>
        <row r="1390">
          <cell r="B1390" t="str">
            <v>C1449</v>
          </cell>
          <cell r="C1390" t="str">
            <v>GUARDA CORPO METÁLICO - CROMADO</v>
          </cell>
          <cell r="D1390" t="str">
            <v>M</v>
          </cell>
          <cell r="E1390">
            <v>210.42</v>
          </cell>
        </row>
        <row r="1391">
          <cell r="B1391" t="str">
            <v>C1795</v>
          </cell>
          <cell r="C1391" t="str">
            <v>MOLA HIDRÁULICA P/PORTA DE VIDRO</v>
          </cell>
          <cell r="D1391" t="str">
            <v>UN</v>
          </cell>
          <cell r="E1391">
            <v>570.32000000000005</v>
          </cell>
        </row>
        <row r="1392">
          <cell r="B1392" t="str">
            <v>C1796</v>
          </cell>
          <cell r="C1392" t="str">
            <v>MOLA P/ PORTA TIPO COIMBRA</v>
          </cell>
          <cell r="D1392" t="str">
            <v>UN</v>
          </cell>
          <cell r="E1392">
            <v>178.88</v>
          </cell>
        </row>
        <row r="1393">
          <cell r="B1393" t="str">
            <v>C3552</v>
          </cell>
          <cell r="C1393" t="str">
            <v>MUTIRÃO MISTO - ARMADOR RABO DE ANDORINHA</v>
          </cell>
          <cell r="D1393" t="str">
            <v>UN</v>
          </cell>
          <cell r="E1393">
            <v>15.42</v>
          </cell>
        </row>
        <row r="1394">
          <cell r="B1394" t="str">
            <v>C1868</v>
          </cell>
          <cell r="C1394" t="str">
            <v>PEGADOR METÁLICO P/PORTA (INTERNO)</v>
          </cell>
          <cell r="D1394" t="str">
            <v>UN</v>
          </cell>
          <cell r="E1394">
            <v>23.08</v>
          </cell>
        </row>
        <row r="1395">
          <cell r="B1395" t="str">
            <v>C3522</v>
          </cell>
          <cell r="C1395" t="str">
            <v>PILAR EM MADEIRA LIMPA DE 1a. QUALIDADE 20cmX20cm</v>
          </cell>
          <cell r="D1395" t="str">
            <v>M</v>
          </cell>
          <cell r="E1395">
            <v>84.71</v>
          </cell>
        </row>
        <row r="1396">
          <cell r="B1396" t="str">
            <v>C3676</v>
          </cell>
          <cell r="C1396" t="str">
            <v>PORTA DE PVC SANFONADA (0,80 X 2,10) COMPLETA - FORNECIMENTO E MONTAGEM</v>
          </cell>
          <cell r="D1396" t="str">
            <v>UN</v>
          </cell>
          <cell r="E1396">
            <v>120</v>
          </cell>
        </row>
        <row r="1397">
          <cell r="B1397" t="str">
            <v>C4556</v>
          </cell>
          <cell r="C1397" t="str">
            <v>PORTÃO PIVOTANTE NYLOFOR, COMPOSTO DE QUADRO, PAINÉIS E ACESSÓRIOS COM PINTURA ELETROSTÁTICA COM TINTA POLIESTER, NAS CORES VERDE OU BRANCA, COM POSTE EM AÇO REVESTIDO, COR VERDE OU BRANCA - FORNECIMENTO E MONTAGEM</v>
          </cell>
          <cell r="D1397" t="str">
            <v>M2</v>
          </cell>
          <cell r="E1397">
            <v>440</v>
          </cell>
        </row>
        <row r="1398">
          <cell r="B1398" t="str">
            <v>C3522</v>
          </cell>
          <cell r="C1398" t="str">
            <v>PILAR EM MADEIRA LIMPA DE 1a. QUALIDADE 20cmX20cm</v>
          </cell>
          <cell r="D1398">
            <v>0</v>
          </cell>
          <cell r="E1398">
            <v>0</v>
          </cell>
        </row>
        <row r="1399">
          <cell r="B1399" t="str">
            <v>C4557</v>
          </cell>
          <cell r="C1399" t="str">
            <v xml:space="preserve">PORTÃO DESLIZANTE NYLOFOR, COMPOSTO DE QUADRO, PAINÉIS E ACESSÓRIOS COM PINTURA ELETROSTÁTICA COM TINTA POLIESTER, NAS CORES VERDE OU BRANCA, COM POSTE EM AÇO REVESTIDO, COR VERDE OU BRANCA - FORNECIMENTO E MONTAGEM								</v>
          </cell>
          <cell r="D1399" t="str">
            <v>M2</v>
          </cell>
          <cell r="E1399">
            <v>440</v>
          </cell>
        </row>
        <row r="1400">
          <cell r="B1400" t="str">
            <v>C4556</v>
          </cell>
          <cell r="C1400" t="str">
            <v>PORTÃO PIVOTANTE NYLOFOR, COMPOSTO DE QUADRO, PAINÉIS E ACESSÓRIOS COM PINTURA ELETROSTÁTICA COM TINTA POLIESTER, NAS CORES VERDE OU BRANCA, COM POSTE EM AÇO REVESTIDO, COR VERDE OU BRANCA - FORNECIMENTO E MONTAGEM</v>
          </cell>
          <cell r="D1400">
            <v>0</v>
          </cell>
          <cell r="E1400">
            <v>0</v>
          </cell>
        </row>
        <row r="1401">
          <cell r="B1401" t="str">
            <v>C2031</v>
          </cell>
          <cell r="C1401" t="str">
            <v>PRENDEDOR METÁLICO PARA PORTA</v>
          </cell>
          <cell r="D1401" t="str">
            <v>UN</v>
          </cell>
          <cell r="E1401">
            <v>21.24</v>
          </cell>
        </row>
        <row r="1402">
          <cell r="B1402" t="str">
            <v>C2215</v>
          </cell>
          <cell r="C1402" t="str">
            <v>REVESTIMENTO DE FÓRMICA EM ESQUADRIAS OU MÓVEIS</v>
          </cell>
          <cell r="D1402" t="str">
            <v>M2</v>
          </cell>
          <cell r="E1402">
            <v>42.95</v>
          </cell>
        </row>
        <row r="1403">
          <cell r="B1403" t="str">
            <v>C2319</v>
          </cell>
          <cell r="C1403" t="str">
            <v>TARJETA CROMADA P/ JANELAS VENEZIANAS</v>
          </cell>
          <cell r="D1403" t="str">
            <v>UN</v>
          </cell>
          <cell r="E1403">
            <v>6.44</v>
          </cell>
        </row>
        <row r="1404">
          <cell r="B1404" t="str">
            <v>C3675</v>
          </cell>
          <cell r="C1404" t="str">
            <v>VENEZIANA INDUSTRIAL DE PVC RÍGIDO, TRANSLÚCIDO E MONTANTES EM AÇO GALVANIZADO OU ALUMÍNIO (FORNECIM</v>
          </cell>
          <cell r="D1404" t="str">
            <v>M2</v>
          </cell>
          <cell r="E1404">
            <v>269.26</v>
          </cell>
        </row>
        <row r="1405">
          <cell r="B1405" t="str">
            <v>C2215</v>
          </cell>
          <cell r="C1405" t="str">
            <v>REVESTIMENTO DE FÓRMICA EM ESQUADRIAS OU MÓVEIS</v>
          </cell>
          <cell r="D1405">
            <v>0</v>
          </cell>
          <cell r="E1405">
            <v>0</v>
          </cell>
        </row>
        <row r="1406">
          <cell r="B1406" t="str">
            <v>VIDROS</v>
          </cell>
          <cell r="C1406" t="str">
            <v>TARJETA CROMADA P/ JANELAS VENEZIANAS</v>
          </cell>
          <cell r="D1406">
            <v>0</v>
          </cell>
          <cell r="E1406">
            <v>52354.89</v>
          </cell>
        </row>
        <row r="1407">
          <cell r="B1407" t="str">
            <v>CRISTAL COMUM</v>
          </cell>
          <cell r="C1407" t="str">
            <v>VENEZIANA INDUSTRIAL DE PVC RÍGIDO, TRANSLÚCIDO E MONTANTES EM AÇO GALVANIZADO OU ALUMÍNIO (FORNECIM</v>
          </cell>
          <cell r="D1407">
            <v>0</v>
          </cell>
          <cell r="E1407">
            <v>984.55</v>
          </cell>
        </row>
        <row r="1408">
          <cell r="B1408" t="str">
            <v>C2670</v>
          </cell>
          <cell r="C1408" t="str">
            <v>VIDRO COMUM EM CAIXILHOS C/MASSA ESP.= 4mm, COLOCADO</v>
          </cell>
          <cell r="D1408" t="str">
            <v>M2</v>
          </cell>
          <cell r="E1408">
            <v>108</v>
          </cell>
        </row>
        <row r="1409">
          <cell r="B1409" t="str">
            <v>C2671</v>
          </cell>
          <cell r="C1409" t="str">
            <v>VIDRO COMUM EM CAIXILHOS C/MASSA ESP.= 5mm, COLOCADO</v>
          </cell>
          <cell r="D1409" t="str">
            <v>M2</v>
          </cell>
          <cell r="E1409">
            <v>126.5</v>
          </cell>
        </row>
        <row r="1410">
          <cell r="B1410" t="str">
            <v>C2672</v>
          </cell>
          <cell r="C1410" t="str">
            <v>VIDRO COMUM EM CAIXILHOS C/MASSA ESP.= 6mm, COLOCADO</v>
          </cell>
          <cell r="D1410" t="str">
            <v>M2</v>
          </cell>
          <cell r="E1410">
            <v>150</v>
          </cell>
        </row>
        <row r="1411">
          <cell r="B1411" t="str">
            <v>C2673</v>
          </cell>
          <cell r="C1411" t="str">
            <v>VIDRO COMUM FUMÊ EM CAIXILHOS C/MASSA E= 4mm, COLOCADO</v>
          </cell>
          <cell r="D1411" t="str">
            <v>M2</v>
          </cell>
          <cell r="E1411">
            <v>143</v>
          </cell>
        </row>
        <row r="1412">
          <cell r="B1412" t="str">
            <v>C2674</v>
          </cell>
          <cell r="C1412" t="str">
            <v>VIDRO COMUM FUMÊ EM CAIXILHOS C/MASSA E= 5mm, COLOCADO</v>
          </cell>
          <cell r="D1412" t="str">
            <v>M2</v>
          </cell>
          <cell r="E1412">
            <v>156.66999999999999</v>
          </cell>
        </row>
        <row r="1413">
          <cell r="B1413" t="str">
            <v>C2675</v>
          </cell>
          <cell r="C1413" t="str">
            <v>VIDRO COMUM FUMÊ EM CAIXILHOS C/MASSA E= 6mm, COLOCADO</v>
          </cell>
          <cell r="D1413" t="str">
            <v>M2</v>
          </cell>
          <cell r="E1413">
            <v>205.7</v>
          </cell>
        </row>
        <row r="1414">
          <cell r="B1414" t="str">
            <v>C2984</v>
          </cell>
          <cell r="C1414" t="str">
            <v>VIDRO TRANSLÚCIDO CANELADO OU MARTELADO E=3mm (COLOCADO)</v>
          </cell>
          <cell r="D1414" t="str">
            <v>M2</v>
          </cell>
          <cell r="E1414">
            <v>94.68</v>
          </cell>
        </row>
        <row r="1415">
          <cell r="B1415" t="str">
            <v>CRISTAL TEMPERADO</v>
          </cell>
          <cell r="C1415" t="str">
            <v>VIDRO COMUM FUMÊ EM CAIXILHOS C/MASSA E= 5mm, COLOCADO</v>
          </cell>
          <cell r="D1415">
            <v>0</v>
          </cell>
          <cell r="E1415">
            <v>49435.75</v>
          </cell>
        </row>
        <row r="1416">
          <cell r="B1416" t="str">
            <v>C1382</v>
          </cell>
          <cell r="C1416" t="str">
            <v>FIXO 2 FOLHAS E BASCULANTE DE VIDRO TEMPERADO (1.80X2.10)m  E=10mm</v>
          </cell>
          <cell r="D1416" t="str">
            <v>CJ</v>
          </cell>
          <cell r="E1416">
            <v>1732.01</v>
          </cell>
        </row>
        <row r="1417">
          <cell r="B1417" t="str">
            <v>C1383</v>
          </cell>
          <cell r="C1417" t="str">
            <v>FIXO 2 FOLHAS. 2  BANDEIRAS E 1 CONTRAVENTAMENTO DE VIDRO TEMPERADO (1.80 X 3.50)m  E=10mm</v>
          </cell>
          <cell r="D1417" t="str">
            <v>CJ</v>
          </cell>
          <cell r="E1417">
            <v>2895.47</v>
          </cell>
        </row>
        <row r="1418">
          <cell r="B1418" t="str">
            <v>CRISTAL TEMPERADO</v>
          </cell>
          <cell r="C1418">
            <v>0</v>
          </cell>
          <cell r="D1418">
            <v>0</v>
          </cell>
          <cell r="E1418">
            <v>0</v>
          </cell>
        </row>
        <row r="1419">
          <cell r="B1419" t="str">
            <v>C1384</v>
          </cell>
          <cell r="C1419" t="str">
            <v>FIXO 3 FOLHAS 3 BANDEIRAS E 2 CONTRAVENTAMENTO DE VIDRO TEMPERADO (2.70 X3.50)m  E=10mm</v>
          </cell>
          <cell r="D1419" t="str">
            <v>CJ</v>
          </cell>
          <cell r="E1419">
            <v>4444.49</v>
          </cell>
        </row>
        <row r="1420">
          <cell r="B1420" t="str">
            <v>C1383</v>
          </cell>
          <cell r="C1420" t="str">
            <v>FIXO 2 FOLHAS. 2  BANDEIRAS E 1 CONTRAVENTAMENTO DE VIDRO TEMPERADO (1.80 X 3.50)m  E=10mm</v>
          </cell>
          <cell r="D1420">
            <v>0</v>
          </cell>
          <cell r="E1420">
            <v>0</v>
          </cell>
        </row>
        <row r="1421">
          <cell r="B1421" t="str">
            <v>C1385</v>
          </cell>
          <cell r="C1421" t="str">
            <v>FIXO 3 FOLHAS E BASCULANTES 2 FOLHAS DE VIDRO TEMPERADO (0.70X2.10)m  E=10mm</v>
          </cell>
          <cell r="D1421" t="str">
            <v>CJ</v>
          </cell>
          <cell r="E1421">
            <v>2692</v>
          </cell>
        </row>
        <row r="1422">
          <cell r="B1422" t="str">
            <v>C1384</v>
          </cell>
          <cell r="C1422" t="str">
            <v>FIXO 3 FOLHAS 3 BANDEIRAS E 2 CONTRAVENTAMENTO DE VIDRO TEMPERADO (2.70 X3.50)m  E=10mm</v>
          </cell>
          <cell r="D1422">
            <v>0</v>
          </cell>
          <cell r="E1422">
            <v>0</v>
          </cell>
        </row>
        <row r="1423">
          <cell r="B1423" t="str">
            <v>C1386</v>
          </cell>
          <cell r="C1423" t="str">
            <v>FIXO DE VIDRO TEMPERADO C/BANDEIRA (0.90X3.50)m  E=10mm</v>
          </cell>
          <cell r="D1423" t="str">
            <v>CJ</v>
          </cell>
          <cell r="E1423">
            <v>1382.2</v>
          </cell>
        </row>
        <row r="1424">
          <cell r="B1424" t="str">
            <v>C1387</v>
          </cell>
          <cell r="C1424" t="str">
            <v>FIXO DE VIDRO TEMPERADO 1 FOLHA   (0.90X2.10)m  E=10mm</v>
          </cell>
          <cell r="D1424" t="str">
            <v>CJ</v>
          </cell>
          <cell r="E1424">
            <v>820.21</v>
          </cell>
        </row>
        <row r="1425">
          <cell r="B1425" t="str">
            <v>C1388</v>
          </cell>
          <cell r="C1425" t="str">
            <v>FIXO DE VIDRO TEMPERADO 2 FOLHAS (1.80X2.10)m  E=10mm</v>
          </cell>
          <cell r="D1425" t="str">
            <v>CJ</v>
          </cell>
          <cell r="E1425">
            <v>1614.67</v>
          </cell>
        </row>
        <row r="1426">
          <cell r="B1426" t="str">
            <v>C1389</v>
          </cell>
          <cell r="C1426" t="str">
            <v>FIXO DE VIDRO TEMPERADO 3 FOLHAS (2.70X2.10)m  E=10mm</v>
          </cell>
          <cell r="D1426" t="str">
            <v>CJ</v>
          </cell>
          <cell r="E1426">
            <v>2409.14</v>
          </cell>
        </row>
        <row r="1427">
          <cell r="B1427" t="str">
            <v>C1390</v>
          </cell>
          <cell r="C1427" t="str">
            <v>FIXO E BASCULANTE DE VIDRO TEMPERADO  (0.90X2.10)m  E=10mm</v>
          </cell>
          <cell r="D1427" t="str">
            <v>CJ</v>
          </cell>
          <cell r="E1427">
            <v>878.4</v>
          </cell>
        </row>
        <row r="1428">
          <cell r="B1428" t="str">
            <v>C1952</v>
          </cell>
          <cell r="C1428" t="str">
            <v>PORTA 2 FOLHAS C/BANDEIRA DE VIDRO TEMPERADO E=10mm C/MOLA (1.80X2.90)m</v>
          </cell>
          <cell r="D1428" t="str">
            <v>CJ</v>
          </cell>
          <cell r="E1428">
            <v>3808.06</v>
          </cell>
        </row>
        <row r="1429">
          <cell r="B1429" t="str">
            <v>C1953</v>
          </cell>
          <cell r="C1429" t="str">
            <v>PORTA 2 FOLHAS C/BANDEIRA DE VIDRO TEMPERADO E=10mm C/MOLA (1.80X3.50)m</v>
          </cell>
          <cell r="D1429" t="str">
            <v>CJ</v>
          </cell>
          <cell r="E1429">
            <v>4194.16</v>
          </cell>
        </row>
        <row r="1430">
          <cell r="B1430" t="str">
            <v>C1954</v>
          </cell>
          <cell r="C1430" t="str">
            <v>PORTA 2 FOLHAS C/BANDEIRA E FIXO 2 FLS. DE VIDRO TEMPERADO E=10mm (3.60X2.90)m</v>
          </cell>
          <cell r="D1430" t="str">
            <v>CJ</v>
          </cell>
          <cell r="E1430">
            <v>5923.09</v>
          </cell>
        </row>
        <row r="1431">
          <cell r="B1431" t="str">
            <v>C1952</v>
          </cell>
          <cell r="C1431" t="str">
            <v>PORTA 2 FOLHAS C/BANDEIRA DE VIDRO TEMPERADO E=10mm C/MOLA (1.80X2.90)m</v>
          </cell>
          <cell r="D1431">
            <v>0</v>
          </cell>
          <cell r="E1431">
            <v>0</v>
          </cell>
        </row>
        <row r="1432">
          <cell r="B1432" t="str">
            <v>C1955</v>
          </cell>
          <cell r="C1432" t="str">
            <v>PORTA 2 FOLHAS. FIXA 2 FOLHAS. 3 BANDEIRAS 2 CONTRAVENTAMENTO DE VIDRO TEMPERADO DE10mm (3.60X3.50)m</v>
          </cell>
          <cell r="D1432" t="str">
            <v>CJ</v>
          </cell>
          <cell r="E1432">
            <v>7270.86</v>
          </cell>
        </row>
        <row r="1433">
          <cell r="B1433" t="str">
            <v>C1954</v>
          </cell>
          <cell r="C1433" t="str">
            <v>PORTA 2 FOLHAS C/BANDEIRA E FIXO 2 FLS. DE VIDRO TEMPERADO E=10mm (3.60X2.90)m</v>
          </cell>
          <cell r="D1433">
            <v>0</v>
          </cell>
          <cell r="E1433">
            <v>0</v>
          </cell>
        </row>
        <row r="1434">
          <cell r="B1434" t="str">
            <v>C1956</v>
          </cell>
          <cell r="C1434" t="str">
            <v xml:space="preserve">PORTA C/BANDEIRA DE VIDRO TEMPERADO E=10mm C/MOLA (0.90X2.90)m  </v>
          </cell>
          <cell r="D1434" t="str">
            <v>CJ</v>
          </cell>
          <cell r="E1434">
            <v>1960.22</v>
          </cell>
        </row>
        <row r="1435">
          <cell r="B1435" t="str">
            <v>C1957</v>
          </cell>
          <cell r="C1435" t="str">
            <v>PORTA C/BANDEIRA DE VIDRO TEMPERADO E=10mm C/MOLA (0.90X3.50)m</v>
          </cell>
          <cell r="D1435" t="str">
            <v>CJ</v>
          </cell>
          <cell r="E1435">
            <v>2153.27</v>
          </cell>
        </row>
        <row r="1436">
          <cell r="B1436" t="str">
            <v>C1972</v>
          </cell>
          <cell r="C1436" t="str">
            <v>PORTA DE VIDRO TEMPERADO 1 FOLHA (0.90X2.10)m  E=10mm</v>
          </cell>
          <cell r="D1436" t="str">
            <v>CJ</v>
          </cell>
          <cell r="E1436">
            <v>1576.27</v>
          </cell>
        </row>
        <row r="1437">
          <cell r="B1437" t="str">
            <v>C1971</v>
          </cell>
          <cell r="C1437" t="str">
            <v>PORTA DE VIDRO TEMPERADO  2 FOLHAS (1.80X2.10)m  E=10mm</v>
          </cell>
          <cell r="D1437" t="str">
            <v>CJ</v>
          </cell>
          <cell r="E1437">
            <v>3149.41</v>
          </cell>
        </row>
        <row r="1438">
          <cell r="B1438" t="str">
            <v>C2676</v>
          </cell>
          <cell r="C1438" t="str">
            <v>VIDRO TEMPERADO EM CAIXILHO C/GAX. DE NEOPRENE ESP.= 6mm</v>
          </cell>
          <cell r="D1438" t="str">
            <v>M2</v>
          </cell>
          <cell r="E1438">
            <v>258</v>
          </cell>
        </row>
        <row r="1439">
          <cell r="B1439" t="str">
            <v>C2677</v>
          </cell>
          <cell r="C1439" t="str">
            <v>VIDRO TEMPERADO EM CAIXILHO C/MASSA ESP.= 6mm</v>
          </cell>
          <cell r="D1439" t="str">
            <v>M2</v>
          </cell>
          <cell r="E1439">
            <v>273.82</v>
          </cell>
        </row>
        <row r="1440">
          <cell r="B1440" t="str">
            <v xml:space="preserve">OUTROS  ELEMENTOS </v>
          </cell>
          <cell r="C1440" t="str">
            <v>PORTA DE VIDRO TEMPERADO  2 FOLHAS (1.80X2.10)m  E=10mm</v>
          </cell>
          <cell r="D1440">
            <v>0</v>
          </cell>
          <cell r="E1440">
            <v>1934.59</v>
          </cell>
        </row>
        <row r="1441">
          <cell r="B1441" t="str">
            <v>C3650</v>
          </cell>
          <cell r="C1441" t="str">
            <v>GUICHÊ EM AÇO INOX E VIDRO TEMPERADO E=6MM</v>
          </cell>
          <cell r="D1441" t="str">
            <v>M2</v>
          </cell>
          <cell r="E1441">
            <v>372.03</v>
          </cell>
        </row>
        <row r="1442">
          <cell r="B1442" t="str">
            <v>C1451</v>
          </cell>
          <cell r="C1442" t="str">
            <v>GUICHÊ EM ALUMÍNIO E VIDRO TEMPERADO E=10mm</v>
          </cell>
          <cell r="D1442" t="str">
            <v>M2</v>
          </cell>
          <cell r="E1442">
            <v>463.23</v>
          </cell>
        </row>
        <row r="1443">
          <cell r="B1443" t="str">
            <v>C1873</v>
          </cell>
          <cell r="C1443" t="str">
            <v>PELÍCULA DE INSULFILM</v>
          </cell>
          <cell r="D1443" t="str">
            <v>M2</v>
          </cell>
          <cell r="E1443">
            <v>42.69</v>
          </cell>
        </row>
        <row r="1444">
          <cell r="B1444" t="str">
            <v>C1874</v>
          </cell>
          <cell r="C1444" t="str">
            <v>PELÍCULA DE POLIÉSTER, INVESTIGAÇÃO</v>
          </cell>
          <cell r="D1444" t="str">
            <v>M2</v>
          </cell>
          <cell r="E1444">
            <v>83.36</v>
          </cell>
        </row>
        <row r="1445">
          <cell r="B1445" t="str">
            <v>C3649</v>
          </cell>
          <cell r="C1445" t="str">
            <v>VISOR COM VIDRO TEMPERADO E=6MM E MOLDURA DE AÇO INOX</v>
          </cell>
          <cell r="D1445" t="str">
            <v>M2</v>
          </cell>
          <cell r="E1445">
            <v>334.92</v>
          </cell>
        </row>
        <row r="1446">
          <cell r="B1446" t="str">
            <v>C2679</v>
          </cell>
          <cell r="C1446" t="str">
            <v>VISOR COM VIDRO TEMPERADO E=6mm E MOLDURA DE ALUMÍNIO</v>
          </cell>
          <cell r="D1446" t="str">
            <v>M2</v>
          </cell>
          <cell r="E1446">
            <v>303.98</v>
          </cell>
        </row>
        <row r="1447">
          <cell r="B1447" t="str">
            <v>C2680</v>
          </cell>
          <cell r="C1447" t="str">
            <v>VISOR COM VIDRO TEMPERADO E=6mm E MOLDURA DE MADEIRA</v>
          </cell>
          <cell r="D1447" t="str">
            <v>M2</v>
          </cell>
          <cell r="E1447">
            <v>334.38</v>
          </cell>
        </row>
        <row r="1448">
          <cell r="B1448" t="str">
            <v>COBERTURA</v>
          </cell>
          <cell r="C1448" t="str">
            <v>VISOR COM VIDRO TEMPERADO E=6MM E MOLDURA DE AÇO INOX</v>
          </cell>
          <cell r="D1448">
            <v>0</v>
          </cell>
          <cell r="E1448">
            <v>17338.009999999998</v>
          </cell>
        </row>
        <row r="1449">
          <cell r="B1449" t="str">
            <v>ESTRUTURA DE MADEIRA</v>
          </cell>
          <cell r="C1449" t="str">
            <v>VISOR COM VIDRO TEMPERADO E=6mm E MOLDURA DE ALUMÍNIO</v>
          </cell>
          <cell r="D1449">
            <v>0</v>
          </cell>
          <cell r="E1449">
            <v>1248.5899999999999</v>
          </cell>
        </row>
        <row r="1450">
          <cell r="B1450" t="str">
            <v>C3722</v>
          </cell>
          <cell r="C1450" t="str">
            <v>ESTRUTURA DE MADEIRA P/ COBERTA DE PALHA DE CARNÁUBA</v>
          </cell>
          <cell r="D1450" t="str">
            <v>M2</v>
          </cell>
          <cell r="E1450">
            <v>74.180000000000007</v>
          </cell>
        </row>
        <row r="1451">
          <cell r="B1451" t="str">
            <v>C1336</v>
          </cell>
          <cell r="C1451" t="str">
            <v>ESTRUTURA DE MADEIRA P/ TELHA CERÂMICA OU CONCRETO VÃO 3 A 7m (TESOURAS / TERÇAS / CONTRAVENTAMENTOS / FERRAGENS)</v>
          </cell>
          <cell r="D1451" t="str">
            <v>M2</v>
          </cell>
          <cell r="E1451">
            <v>101.81</v>
          </cell>
        </row>
        <row r="1452">
          <cell r="B1452" t="str">
            <v>ESTRUTURA DE MADEIRA</v>
          </cell>
          <cell r="C1452">
            <v>0</v>
          </cell>
          <cell r="D1452">
            <v>0</v>
          </cell>
          <cell r="E1452">
            <v>0</v>
          </cell>
        </row>
        <row r="1453">
          <cell r="B1453" t="str">
            <v>C1337</v>
          </cell>
          <cell r="C1453" t="str">
            <v>ESTRUTURA DE MADEIRA P/ TELHA CERÂMICA OU CONCRETO VÃO 7 A 10m (TESOURAS / TERÇAS / CONTRAVENTAMENTOS / FERRAGENS)</v>
          </cell>
          <cell r="D1453" t="str">
            <v>M2</v>
          </cell>
          <cell r="E1453">
            <v>112.34</v>
          </cell>
        </row>
        <row r="1454">
          <cell r="B1454" t="str">
            <v>C1336</v>
          </cell>
          <cell r="C1454" t="str">
            <v>ESTRUTURA DE MADEIRA P/ TELHA CERÂMICA OU CONCRETO VÃO 3 A 7m (TESOURAS / TERÇAS / CONTRAVENTAMENTOS / FERRAGENS)</v>
          </cell>
          <cell r="D1454">
            <v>0</v>
          </cell>
          <cell r="E1454">
            <v>0</v>
          </cell>
        </row>
        <row r="1455">
          <cell r="B1455" t="str">
            <v>C1335</v>
          </cell>
          <cell r="C1455" t="str">
            <v>ESTRUTURA DE MADEIRA P/ TELHA CERÂMICA OU CONCRETO VÃO 10 A 13m (TESOURAS / TERÇAS / CONTRAVENTAMENTOS / FERRAGENS)</v>
          </cell>
          <cell r="D1455" t="str">
            <v>M2</v>
          </cell>
          <cell r="E1455">
            <v>125.45</v>
          </cell>
        </row>
        <row r="1456">
          <cell r="B1456" t="str">
            <v>C1337</v>
          </cell>
          <cell r="C1456" t="str">
            <v>ESTRUTURA DE MADEIRA P/ TELHA CERÂMICA OU CONCRETO VÃO 7 A 10m (TESOURAS / TERÇAS / CONTRAVENTAMENTOS / FERRAGENS)</v>
          </cell>
          <cell r="D1456">
            <v>0</v>
          </cell>
          <cell r="E1456">
            <v>0</v>
          </cell>
        </row>
        <row r="1457">
          <cell r="B1457" t="str">
            <v>C1338</v>
          </cell>
          <cell r="C1457" t="str">
            <v>ESTRUTURA DE MADEIRA P/ TELHA ONDULADA DE FIBROCIMENTO, ALUMÍNIO OU PLÁSTICAS, VÃO 10m</v>
          </cell>
          <cell r="D1457" t="str">
            <v>M2</v>
          </cell>
          <cell r="E1457">
            <v>74.98</v>
          </cell>
        </row>
        <row r="1458">
          <cell r="B1458" t="str">
            <v>C1335</v>
          </cell>
          <cell r="C1458" t="str">
            <v>ESTRUTURA DE MADEIRA P/ TELHA CERÂMICA OU CONCRETO VÃO 10 A 13m (TESOURAS / TERÇAS / CONTRAVENTAMENTOS / FERRAGENS)</v>
          </cell>
          <cell r="D1458">
            <v>0</v>
          </cell>
          <cell r="E1458">
            <v>0</v>
          </cell>
        </row>
        <row r="1459">
          <cell r="B1459" t="str">
            <v>C1339</v>
          </cell>
          <cell r="C1459" t="str">
            <v>ESTRUTURA DE MADEIRA P/ TELHA ONDULADA DE FIBROCIMENTO, ALUMÍNIO OU PLÁSTICAS,  VÃO 15m</v>
          </cell>
          <cell r="D1459" t="str">
            <v>M2</v>
          </cell>
          <cell r="E1459">
            <v>88.7</v>
          </cell>
        </row>
        <row r="1460">
          <cell r="B1460" t="str">
            <v>C1338</v>
          </cell>
          <cell r="C1460" t="str">
            <v>ESTRUTURA DE MADEIRA P/ TELHA ONDULADA DE FIBROCIMENTO, ALUMÍNIO OU PLÁSTICAS, VÃO 10m</v>
          </cell>
          <cell r="D1460">
            <v>0</v>
          </cell>
          <cell r="E1460">
            <v>0</v>
          </cell>
        </row>
        <row r="1461">
          <cell r="B1461" t="str">
            <v>C1340</v>
          </cell>
          <cell r="C1461" t="str">
            <v>ESTRUTURA DE MADEIRA P/ TELHA ONDULADA DE FIBROCIMENTO, ALUMÍNIO OU PLÁSTICAS, VÃO 20m</v>
          </cell>
          <cell r="D1461" t="str">
            <v>M2</v>
          </cell>
          <cell r="E1461">
            <v>107.57</v>
          </cell>
        </row>
        <row r="1462">
          <cell r="B1462" t="str">
            <v>C1339</v>
          </cell>
          <cell r="C1462" t="str">
            <v>ESTRUTURA DE MADEIRA P/ TELHA ONDULADA DE FIBROCIMENTO, ALUMÍNIO OU PLÁSTICAS,  VÃO 15m</v>
          </cell>
          <cell r="D1462">
            <v>0</v>
          </cell>
          <cell r="E1462">
            <v>0</v>
          </cell>
        </row>
        <row r="1463">
          <cell r="B1463" t="str">
            <v>C4511</v>
          </cell>
          <cell r="C1463" t="str">
            <v>ESTRUTURA DE MADEIRA P/ TELHAS ONDULADAS DE FIBROCIMENTO, ALUMÍNIO OU PLÁSTICAS, APOIADA SOBRE PAREDES E/OU LAJES DE FORRO</v>
          </cell>
          <cell r="D1463" t="str">
            <v>M2</v>
          </cell>
          <cell r="E1463">
            <v>51.23</v>
          </cell>
        </row>
        <row r="1464">
          <cell r="B1464" t="str">
            <v>C1340</v>
          </cell>
          <cell r="C1464" t="str">
            <v>ESTRUTURA DE MADEIRA P/ TELHA ONDULADA DE FIBROCIMENTO, ALUMÍNIO OU PLÁSTICAS, VÃO 20m</v>
          </cell>
          <cell r="D1464">
            <v>0</v>
          </cell>
          <cell r="E1464">
            <v>0</v>
          </cell>
        </row>
        <row r="1465">
          <cell r="B1465" t="str">
            <v>C1341</v>
          </cell>
          <cell r="C1465" t="str">
            <v>ESTRUTURA DE MADEIRA P/ TELHA ESTRUTURAL DE FIBROCIMENTO ANCORADA EM LAJES OU EM PAREDES</v>
          </cell>
          <cell r="D1465" t="str">
            <v>M2</v>
          </cell>
          <cell r="E1465">
            <v>30.41</v>
          </cell>
        </row>
        <row r="1466">
          <cell r="B1466" t="str">
            <v>C4511</v>
          </cell>
          <cell r="C1466" t="str">
            <v>ESTRUTURA DE MADEIRA P/ TELHAS ONDULADAS DE FIBROCIMENTO, ALUMÍNIO OU PLÁSTICAS, APOIADA SOBRE PAREDES E/OU LAJES DE FORRO</v>
          </cell>
          <cell r="D1466">
            <v>0</v>
          </cell>
          <cell r="E1466">
            <v>0</v>
          </cell>
        </row>
        <row r="1467">
          <cell r="B1467" t="str">
            <v>C3005</v>
          </cell>
          <cell r="C1467" t="str">
            <v>MADEIRAMENTO P/TELHA CERÂMICA C/ REAPROVEITAMENTO</v>
          </cell>
          <cell r="D1467" t="str">
            <v>M2</v>
          </cell>
          <cell r="E1467">
            <v>25.07</v>
          </cell>
        </row>
        <row r="1468">
          <cell r="B1468" t="str">
            <v>C4459</v>
          </cell>
          <cell r="C1468" t="str">
            <v>MADEIRAMENTO P/ TELHA CERÂMICA - (RIPA, CAIBRO)</v>
          </cell>
          <cell r="D1468" t="str">
            <v>M2</v>
          </cell>
          <cell r="E1468">
            <v>32.36</v>
          </cell>
        </row>
        <row r="1469">
          <cell r="B1469" t="str">
            <v>C4460</v>
          </cell>
          <cell r="C1469" t="str">
            <v>MADEIRAMENTO P/ TELHA CERÂMICA - (RIPA, CAIBRO, LINHA)</v>
          </cell>
          <cell r="D1469" t="str">
            <v>M2</v>
          </cell>
          <cell r="E1469">
            <v>68.83</v>
          </cell>
        </row>
        <row r="1470">
          <cell r="B1470" t="str">
            <v>C4467</v>
          </cell>
          <cell r="C1470" t="str">
            <v>MADEIRAMENTO P/TELHA CERÂMICA - (RIPA, CAIBRO, LINHA) - CASA POPULAR</v>
          </cell>
          <cell r="D1470" t="str">
            <v>M2</v>
          </cell>
          <cell r="E1470">
            <v>43.59</v>
          </cell>
        </row>
        <row r="1471">
          <cell r="B1471" t="str">
            <v>C3006</v>
          </cell>
          <cell r="C1471" t="str">
            <v>MADEIRAMENTO P/TELHA FIBROCIMENTO C/ REAPROVEITAMENTO</v>
          </cell>
          <cell r="D1471" t="str">
            <v>M2</v>
          </cell>
          <cell r="E1471">
            <v>24.88</v>
          </cell>
        </row>
        <row r="1472">
          <cell r="B1472" t="str">
            <v>C2237</v>
          </cell>
          <cell r="C1472" t="str">
            <v>RIPA DE PEROBA (2X8)cm</v>
          </cell>
          <cell r="D1472" t="str">
            <v>M</v>
          </cell>
          <cell r="E1472">
            <v>13.44</v>
          </cell>
        </row>
        <row r="1473">
          <cell r="B1473" t="str">
            <v>C2460</v>
          </cell>
          <cell r="C1473" t="str">
            <v>TESOURA EM MASSARANDUBA C/ACESSÓRIOS</v>
          </cell>
          <cell r="D1473" t="str">
            <v>M</v>
          </cell>
          <cell r="E1473">
            <v>112.75</v>
          </cell>
        </row>
        <row r="1474">
          <cell r="B1474" t="str">
            <v>C2678</v>
          </cell>
          <cell r="C1474" t="str">
            <v>VIGA DE MADEIRA MACIÇA 6" X 3"</v>
          </cell>
          <cell r="D1474" t="str">
            <v>M</v>
          </cell>
          <cell r="E1474">
            <v>52.27</v>
          </cell>
        </row>
        <row r="1475">
          <cell r="B1475" t="str">
            <v>C3721</v>
          </cell>
          <cell r="C1475" t="str">
            <v>VIGA DE MADEIRA MACIÇA 10"x 4"</v>
          </cell>
          <cell r="D1475" t="str">
            <v>M</v>
          </cell>
          <cell r="E1475">
            <v>108.73</v>
          </cell>
        </row>
        <row r="1476">
          <cell r="B1476" t="str">
            <v>ESTRUTURA METÁLICA</v>
          </cell>
          <cell r="C1476" t="str">
            <v>TESOURA EM MASSARANDUBA C/ACESSÓRIOS</v>
          </cell>
          <cell r="D1476">
            <v>0</v>
          </cell>
          <cell r="E1476">
            <v>6344.18</v>
          </cell>
        </row>
        <row r="1477">
          <cell r="B1477" t="str">
            <v>C0818</v>
          </cell>
          <cell r="C1477" t="str">
            <v>COLUNAS P/PÉ DIREITO DE 6m  VÃO DE 20m</v>
          </cell>
          <cell r="D1477" t="str">
            <v>M2</v>
          </cell>
          <cell r="E1477">
            <v>40.159999999999997</v>
          </cell>
        </row>
        <row r="1478">
          <cell r="B1478" t="str">
            <v>C0819</v>
          </cell>
          <cell r="C1478" t="str">
            <v>COLUNAS P/PÉ DIREITO DE 6m  VÃO DE 30m</v>
          </cell>
          <cell r="D1478" t="str">
            <v>M2</v>
          </cell>
          <cell r="E1478">
            <v>45.35</v>
          </cell>
        </row>
        <row r="1479">
          <cell r="B1479" t="str">
            <v>C0820</v>
          </cell>
          <cell r="C1479" t="str">
            <v>COLUNAS P/PÉ DIREITO DE 6m  VÃO DE 40m</v>
          </cell>
          <cell r="D1479" t="str">
            <v>M2</v>
          </cell>
          <cell r="E1479">
            <v>50.16</v>
          </cell>
        </row>
        <row r="1480">
          <cell r="B1480" t="str">
            <v>C1326</v>
          </cell>
          <cell r="C1480" t="str">
            <v>ESTRUTURA DE AÇO EM ARCO VÃO DE 20m</v>
          </cell>
          <cell r="D1480" t="str">
            <v>M2</v>
          </cell>
          <cell r="E1480">
            <v>91.63</v>
          </cell>
        </row>
        <row r="1481">
          <cell r="B1481" t="str">
            <v>C1327</v>
          </cell>
          <cell r="C1481" t="str">
            <v>ESTRUTURA DE AÇO EM ARCO VÃO DE 30m</v>
          </cell>
          <cell r="D1481" t="str">
            <v>M2</v>
          </cell>
          <cell r="E1481">
            <v>94.29</v>
          </cell>
        </row>
        <row r="1482">
          <cell r="B1482" t="str">
            <v>C1328</v>
          </cell>
          <cell r="C1482" t="str">
            <v>ESTRUTURA DE AÇO EM ARCO VÃO DE 40m</v>
          </cell>
          <cell r="D1482" t="str">
            <v>M2</v>
          </cell>
          <cell r="E1482">
            <v>102.09</v>
          </cell>
        </row>
        <row r="1483">
          <cell r="B1483" t="str">
            <v>C1329</v>
          </cell>
          <cell r="C1483" t="str">
            <v>ESTRUTURA DE AÇO EM SHED VÃO DE 20m</v>
          </cell>
          <cell r="D1483" t="str">
            <v>M2</v>
          </cell>
          <cell r="E1483">
            <v>127.12</v>
          </cell>
        </row>
        <row r="1484">
          <cell r="B1484" t="str">
            <v>C1330</v>
          </cell>
          <cell r="C1484" t="str">
            <v>ESTRUTURA DE AÇO EM SHED VÃO DE 30m</v>
          </cell>
          <cell r="D1484" t="str">
            <v>M2</v>
          </cell>
          <cell r="E1484">
            <v>132.07</v>
          </cell>
        </row>
        <row r="1485">
          <cell r="B1485" t="str">
            <v>C1331</v>
          </cell>
          <cell r="C1485" t="str">
            <v>ESTRUTURA DE AÇO EM SHED VÃO DE 40m</v>
          </cell>
          <cell r="D1485" t="str">
            <v>M2</v>
          </cell>
          <cell r="E1485">
            <v>136.85</v>
          </cell>
        </row>
        <row r="1486">
          <cell r="B1486" t="str">
            <v>C1332</v>
          </cell>
          <cell r="C1486" t="str">
            <v>ESTRUTURA DE AÇO TIPO FINK VÃO DE 20m</v>
          </cell>
          <cell r="D1486" t="str">
            <v>M2</v>
          </cell>
          <cell r="E1486">
            <v>100.39</v>
          </cell>
        </row>
        <row r="1487">
          <cell r="B1487" t="str">
            <v>C1333</v>
          </cell>
          <cell r="C1487" t="str">
            <v>ESTRUTURA DE AÇO TIPO FINK VÃO DE 30m</v>
          </cell>
          <cell r="D1487" t="str">
            <v>M2</v>
          </cell>
          <cell r="E1487">
            <v>105.44</v>
          </cell>
        </row>
        <row r="1488">
          <cell r="B1488" t="str">
            <v>C1334</v>
          </cell>
          <cell r="C1488" t="str">
            <v>ESTRUTURA DE AÇO TIPO FINK VÃO DE 40m</v>
          </cell>
          <cell r="D1488" t="str">
            <v>M2</v>
          </cell>
          <cell r="E1488">
            <v>109.71</v>
          </cell>
        </row>
        <row r="1489">
          <cell r="B1489" t="str">
            <v>C1318</v>
          </cell>
          <cell r="C1489" t="str">
            <v>ESTRUTURA DE ALUMÍNIO EM ARCO VÃO DE 20m</v>
          </cell>
          <cell r="D1489" t="str">
            <v>M2</v>
          </cell>
          <cell r="E1489">
            <v>146.19999999999999</v>
          </cell>
        </row>
        <row r="1490">
          <cell r="B1490" t="str">
            <v>C1319</v>
          </cell>
          <cell r="C1490" t="str">
            <v>ESTRUTURA DE ALUMÍNIO EM ARCO VÃO DE 30m</v>
          </cell>
          <cell r="D1490" t="str">
            <v>M2</v>
          </cell>
          <cell r="E1490">
            <v>167.08</v>
          </cell>
        </row>
        <row r="1491">
          <cell r="B1491" t="str">
            <v>C1320</v>
          </cell>
          <cell r="C1491" t="str">
            <v>ESTRUTURA DE ALUMÍNIO EM ARCO VÃO DE 40m</v>
          </cell>
          <cell r="D1491" t="str">
            <v>M2</v>
          </cell>
          <cell r="E1491">
            <v>187.96</v>
          </cell>
        </row>
        <row r="1492">
          <cell r="B1492" t="str">
            <v>C1324</v>
          </cell>
          <cell r="C1492" t="str">
            <v>ESTRUTURA DE ALUMÍNIO EM DUAS ÁGUAS VÃO DE 20m</v>
          </cell>
          <cell r="D1492" t="str">
            <v>M2</v>
          </cell>
          <cell r="E1492">
            <v>155.47999999999999</v>
          </cell>
        </row>
        <row r="1493">
          <cell r="B1493" t="str">
            <v>C1321</v>
          </cell>
          <cell r="C1493" t="str">
            <v>ESTRUTURA DE ALUMÍNIO EM DUAS ÁGUAS VÃO DE 25m</v>
          </cell>
          <cell r="D1493" t="str">
            <v>M2</v>
          </cell>
          <cell r="E1493">
            <v>169.4</v>
          </cell>
        </row>
        <row r="1494">
          <cell r="B1494" t="str">
            <v>C1322</v>
          </cell>
          <cell r="C1494" t="str">
            <v>ESTRUTURA DE ALUMÍNIO EM DUAS ÁGUAS VÃO DE 30m</v>
          </cell>
          <cell r="D1494" t="str">
            <v>M2</v>
          </cell>
          <cell r="E1494">
            <v>183.32</v>
          </cell>
        </row>
        <row r="1495">
          <cell r="B1495" t="str">
            <v>C1323</v>
          </cell>
          <cell r="C1495" t="str">
            <v>ESTRUTURA DE ALUMÍNIO EM DUAS ÁGUAS VÃO DE 40m</v>
          </cell>
          <cell r="D1495" t="str">
            <v>M2</v>
          </cell>
          <cell r="E1495">
            <v>206.52</v>
          </cell>
        </row>
        <row r="1496">
          <cell r="B1496" t="str">
            <v>C1325</v>
          </cell>
          <cell r="C1496" t="str">
            <v>ESTRUTURA DE ALUMÍNIO EM SHED VÃO DE 20 A 30m</v>
          </cell>
          <cell r="D1496" t="str">
            <v>M2</v>
          </cell>
          <cell r="E1496">
            <v>208.84</v>
          </cell>
        </row>
        <row r="1497">
          <cell r="B1497" t="str">
            <v>C1342</v>
          </cell>
          <cell r="C1497" t="str">
            <v>ESTRUTURA ESPACIAL DE ALUMÍNIO VÃO DE 20m</v>
          </cell>
          <cell r="D1497" t="str">
            <v>M2</v>
          </cell>
          <cell r="E1497">
            <v>163.13</v>
          </cell>
        </row>
        <row r="1498">
          <cell r="B1498" t="str">
            <v>C1343</v>
          </cell>
          <cell r="C1498" t="str">
            <v>ESTRUTURA ESPACIAL DE ALUMÍNIO VÃO DE 30m</v>
          </cell>
          <cell r="D1498" t="str">
            <v>M2</v>
          </cell>
          <cell r="E1498">
            <v>193.29</v>
          </cell>
        </row>
        <row r="1499">
          <cell r="B1499" t="str">
            <v>C1344</v>
          </cell>
          <cell r="C1499" t="str">
            <v>ESTRUTURA ESPACIAL DE ALUMÍNIO VÃO DE 40m</v>
          </cell>
          <cell r="D1499" t="str">
            <v>M2</v>
          </cell>
          <cell r="E1499">
            <v>221.13</v>
          </cell>
        </row>
        <row r="1500">
          <cell r="B1500" t="str">
            <v>C1345</v>
          </cell>
          <cell r="C1500" t="str">
            <v>ESTRUTURA ESPACIAL DE ALUMÍNIO VÃO DE 50m</v>
          </cell>
          <cell r="D1500" t="str">
            <v>M2</v>
          </cell>
          <cell r="E1500">
            <v>248.97</v>
          </cell>
        </row>
        <row r="1501">
          <cell r="B1501" t="str">
            <v>C1346</v>
          </cell>
          <cell r="C1501" t="str">
            <v>ESTRUTURA ESPACIAL DE ALUMÍNIO VÃO DE 60m</v>
          </cell>
          <cell r="D1501" t="str">
            <v>M2</v>
          </cell>
          <cell r="E1501">
            <v>276.81</v>
          </cell>
        </row>
        <row r="1502">
          <cell r="B1502" t="str">
            <v>C1352</v>
          </cell>
          <cell r="C1502" t="str">
            <v>ESTRUTURA METÁLICA EM TUBO DE AÇO 150mm, INCLUS. PINTURA</v>
          </cell>
          <cell r="D1502" t="str">
            <v>M</v>
          </cell>
          <cell r="E1502">
            <v>336.44</v>
          </cell>
        </row>
        <row r="1503">
          <cell r="B1503" t="str">
            <v>C1353</v>
          </cell>
          <cell r="C1503" t="str">
            <v>ESTRUTURA METÁLICA TRELIÇADA EM AÇO, EM MARQUISES</v>
          </cell>
          <cell r="D1503" t="str">
            <v>M2</v>
          </cell>
          <cell r="E1503">
            <v>130.19999999999999</v>
          </cell>
        </row>
        <row r="1504">
          <cell r="B1504" t="str">
            <v>C1600</v>
          </cell>
          <cell r="C1504" t="str">
            <v>LANTERNIM SIMPLES VÃO DE 20m</v>
          </cell>
          <cell r="D1504" t="str">
            <v>M2</v>
          </cell>
          <cell r="E1504">
            <v>17.14</v>
          </cell>
        </row>
        <row r="1505">
          <cell r="B1505" t="str">
            <v>C1601</v>
          </cell>
          <cell r="C1505" t="str">
            <v>LANTERNIM SIMPLES VÃO DE 30m</v>
          </cell>
          <cell r="D1505" t="str">
            <v>M2</v>
          </cell>
          <cell r="E1505">
            <v>22.08</v>
          </cell>
        </row>
        <row r="1506">
          <cell r="B1506" t="str">
            <v>C1602</v>
          </cell>
          <cell r="C1506" t="str">
            <v>LANTERNIM SIMPLES VÃO DE 40m</v>
          </cell>
          <cell r="D1506" t="str">
            <v>M2</v>
          </cell>
          <cell r="E1506">
            <v>28.51</v>
          </cell>
        </row>
        <row r="1507">
          <cell r="B1507" t="str">
            <v>C1597</v>
          </cell>
          <cell r="C1507" t="str">
            <v>LANTERNIM DUPLO VÃO DE 20m</v>
          </cell>
          <cell r="D1507" t="str">
            <v>M2</v>
          </cell>
          <cell r="E1507">
            <v>29.85</v>
          </cell>
        </row>
        <row r="1508">
          <cell r="B1508" t="str">
            <v>C1598</v>
          </cell>
          <cell r="C1508" t="str">
            <v>LANTERNIM DUPLO VÃO DE 30m</v>
          </cell>
          <cell r="D1508" t="str">
            <v>M2</v>
          </cell>
          <cell r="E1508">
            <v>34.89</v>
          </cell>
        </row>
        <row r="1509">
          <cell r="B1509" t="str">
            <v>C1599</v>
          </cell>
          <cell r="C1509" t="str">
            <v>LANTERNIM DUPLO VÃO DE 40m</v>
          </cell>
          <cell r="D1509" t="str">
            <v>M2</v>
          </cell>
          <cell r="E1509">
            <v>39.700000000000003</v>
          </cell>
        </row>
        <row r="1510">
          <cell r="B1510" t="str">
            <v>C1879</v>
          </cell>
          <cell r="C1510" t="str">
            <v>PERFIL METÁLICO ' I ', PRÉ-PINTADO C/ H=200mm</v>
          </cell>
          <cell r="D1510" t="str">
            <v>M</v>
          </cell>
          <cell r="E1510">
            <v>238.57</v>
          </cell>
        </row>
        <row r="1511">
          <cell r="B1511" t="str">
            <v>C1878</v>
          </cell>
          <cell r="C1511" t="str">
            <v>PERFIL METÁLICO  ' I ', PRÉ-PINTADO C/ H=300mm</v>
          </cell>
          <cell r="D1511" t="str">
            <v>M</v>
          </cell>
          <cell r="E1511">
            <v>440.97</v>
          </cell>
        </row>
        <row r="1512">
          <cell r="B1512" t="str">
            <v>C1880</v>
          </cell>
          <cell r="C1512" t="str">
            <v>PERFIL METÁLICO ' I ', PRÉ-PINTADO C/ H=400mm</v>
          </cell>
          <cell r="D1512" t="str">
            <v>M</v>
          </cell>
          <cell r="E1512">
            <v>566.95000000000005</v>
          </cell>
        </row>
        <row r="1513">
          <cell r="B1513" t="str">
            <v>C1881</v>
          </cell>
          <cell r="C1513" t="str">
            <v>PERFIL METÁLICO ' I ', PRÉ-PINTADO C/ H=500mm</v>
          </cell>
          <cell r="D1513" t="str">
            <v>M</v>
          </cell>
          <cell r="E1513">
            <v>773.47</v>
          </cell>
        </row>
        <row r="1514">
          <cell r="B1514" t="str">
            <v>C4395</v>
          </cell>
          <cell r="C1514" t="str">
            <v>PERFIL "U" EM ALUMÍNIO 3/4" x 3/4" P/ COBERTURA</v>
          </cell>
          <cell r="D1514" t="str">
            <v>M</v>
          </cell>
          <cell r="E1514">
            <v>22</v>
          </cell>
        </row>
        <row r="1515">
          <cell r="B1515" t="str">
            <v>TELHAS</v>
          </cell>
          <cell r="C1515" t="str">
            <v>PERFIL METÁLICO ' I ', PRÉ-PINTADO C/ H=400mm</v>
          </cell>
          <cell r="D1515">
            <v>0</v>
          </cell>
          <cell r="E1515">
            <v>4352.49</v>
          </cell>
        </row>
        <row r="1516">
          <cell r="B1516" t="str">
            <v>C0041</v>
          </cell>
          <cell r="C1516" t="str">
            <v>ALGEIROZ EM TELHAMENTO COLONIAL</v>
          </cell>
          <cell r="D1516" t="str">
            <v>M</v>
          </cell>
          <cell r="E1516">
            <v>14.97</v>
          </cell>
        </row>
        <row r="1517">
          <cell r="B1517" t="str">
            <v>C0387</v>
          </cell>
          <cell r="C1517" t="str">
            <v>BEIRA E BICA EM TELHA COLONIAL</v>
          </cell>
          <cell r="D1517" t="str">
            <v>M</v>
          </cell>
          <cell r="E1517">
            <v>7.49</v>
          </cell>
        </row>
        <row r="1518">
          <cell r="B1518" t="str">
            <v>C0675</v>
          </cell>
          <cell r="C1518" t="str">
            <v>CANTONEIRA DE FIBROCIMENTO P/TELHA ONDULADA</v>
          </cell>
          <cell r="D1518" t="str">
            <v>M</v>
          </cell>
          <cell r="E1518">
            <v>41.42</v>
          </cell>
        </row>
        <row r="1519">
          <cell r="B1519" t="str">
            <v>C0768</v>
          </cell>
          <cell r="C1519" t="str">
            <v>CHAPA CORRUGADA DE ALUMÍNIO E=0.7MM</v>
          </cell>
          <cell r="D1519" t="str">
            <v>M2</v>
          </cell>
          <cell r="E1519">
            <v>75.349999999999994</v>
          </cell>
        </row>
        <row r="1520">
          <cell r="B1520" t="str">
            <v>C0803</v>
          </cell>
          <cell r="C1520" t="str">
            <v>COBERTURA C/TELHA PVC RÍGIDO INCLINAÇÃO 27%</v>
          </cell>
          <cell r="D1520" t="str">
            <v>M2</v>
          </cell>
          <cell r="E1520">
            <v>54.8</v>
          </cell>
        </row>
        <row r="1521">
          <cell r="B1521" t="str">
            <v>C0987</v>
          </cell>
          <cell r="C1521" t="str">
            <v>CUMEEIRA ARTICULADA DE FIBROCIMENTO P/TELHA MODULADA</v>
          </cell>
          <cell r="D1521" t="str">
            <v>M</v>
          </cell>
          <cell r="E1521">
            <v>56.59</v>
          </cell>
        </row>
        <row r="1522">
          <cell r="B1522" t="str">
            <v>C0988</v>
          </cell>
          <cell r="C1522" t="str">
            <v>CUMEEIRA ARTICULADA DE FIBROCIMENTO P/TELHA VOGATEX</v>
          </cell>
          <cell r="D1522" t="str">
            <v>M</v>
          </cell>
          <cell r="E1522">
            <v>38.61</v>
          </cell>
        </row>
        <row r="1523">
          <cell r="B1523" t="str">
            <v>C0989</v>
          </cell>
          <cell r="C1523" t="str">
            <v>CUMEEIRA CERÂMICA DA TELHA CANAL "TIMOM"</v>
          </cell>
          <cell r="D1523" t="str">
            <v>M</v>
          </cell>
          <cell r="E1523">
            <v>17.829999999999998</v>
          </cell>
        </row>
        <row r="1524">
          <cell r="B1524" t="str">
            <v>C0990</v>
          </cell>
          <cell r="C1524" t="str">
            <v>CUMEEIRA CERÂMICA DA TELHA RETANGULAR "TIMOM"</v>
          </cell>
          <cell r="D1524" t="str">
            <v>M</v>
          </cell>
          <cell r="E1524">
            <v>17.53</v>
          </cell>
        </row>
        <row r="1525">
          <cell r="B1525" t="str">
            <v>C0993</v>
          </cell>
          <cell r="C1525" t="str">
            <v>CUMEEIRA DE ALUMÍNIO E=0.8mm</v>
          </cell>
          <cell r="D1525" t="str">
            <v>M</v>
          </cell>
          <cell r="E1525">
            <v>48.77</v>
          </cell>
        </row>
        <row r="1526">
          <cell r="B1526" t="str">
            <v>C0994</v>
          </cell>
          <cell r="C1526" t="str">
            <v>CUMEEIRA DE CONCRETO COLORIDA INCLUSIVE EMBOÇAMENTO</v>
          </cell>
          <cell r="D1526" t="str">
            <v>M</v>
          </cell>
          <cell r="E1526">
            <v>74.27</v>
          </cell>
        </row>
        <row r="1527">
          <cell r="B1527" t="str">
            <v>C0995</v>
          </cell>
          <cell r="C1527" t="str">
            <v>CUMEEIRA NORMAL DE FIBROCIMENTO P/TELHA CANALETE 49</v>
          </cell>
          <cell r="D1527" t="str">
            <v>M</v>
          </cell>
          <cell r="E1527">
            <v>101.25</v>
          </cell>
        </row>
        <row r="1528">
          <cell r="B1528" t="str">
            <v>C0996</v>
          </cell>
          <cell r="C1528" t="str">
            <v>CUMEEIRA NORMAL DE FIBROCIMENTO P/TELHA CANALETE 90</v>
          </cell>
          <cell r="D1528" t="str">
            <v>M</v>
          </cell>
          <cell r="E1528">
            <v>90.72</v>
          </cell>
        </row>
        <row r="1529">
          <cell r="B1529" t="str">
            <v>C0997</v>
          </cell>
          <cell r="C1529" t="str">
            <v>CUMEEIRA NORMAL DE FIBROCIMENTO P/TELHA KALHETA DELTA</v>
          </cell>
          <cell r="D1529" t="str">
            <v>M</v>
          </cell>
          <cell r="E1529">
            <v>98.66</v>
          </cell>
        </row>
        <row r="1530">
          <cell r="B1530" t="str">
            <v>C0998</v>
          </cell>
          <cell r="C1530" t="str">
            <v>CUMEEIRA NORMAL DE FIBROCIMENTO P/TELHA KALHETÃO</v>
          </cell>
          <cell r="D1530" t="str">
            <v>M</v>
          </cell>
          <cell r="E1530">
            <v>92.14</v>
          </cell>
        </row>
        <row r="1531">
          <cell r="B1531" t="str">
            <v>C0999</v>
          </cell>
          <cell r="C1531" t="str">
            <v>CUMEEIRA NORMAL DE FIBROCIMENTO P/TELHA MAXIPLAC</v>
          </cell>
          <cell r="D1531" t="str">
            <v>M</v>
          </cell>
          <cell r="E1531">
            <v>71.430000000000007</v>
          </cell>
        </row>
        <row r="1532">
          <cell r="B1532" t="str">
            <v>C1000</v>
          </cell>
          <cell r="C1532" t="str">
            <v>CUMEEIRA NORMAL DE FIBROCIMENTO P/TELHA ONDULADA</v>
          </cell>
          <cell r="D1532" t="str">
            <v>M</v>
          </cell>
          <cell r="E1532">
            <v>32.92</v>
          </cell>
        </row>
        <row r="1533">
          <cell r="B1533" t="str">
            <v>C1001</v>
          </cell>
          <cell r="C1533" t="str">
            <v>CUMEEIRA NORMAL PARA TELHA DE MADEIRA</v>
          </cell>
          <cell r="D1533" t="str">
            <v>M</v>
          </cell>
          <cell r="E1533">
            <v>17.84</v>
          </cell>
        </row>
        <row r="1534">
          <cell r="B1534" t="str">
            <v>C4463</v>
          </cell>
          <cell r="C1534" t="str">
            <v>CUMEEIRA TELHA CERÂMICA, EMBOÇADA</v>
          </cell>
          <cell r="D1534" t="str">
            <v>M</v>
          </cell>
          <cell r="E1534">
            <v>15.59</v>
          </cell>
        </row>
        <row r="1535">
          <cell r="B1535" t="str">
            <v>C1002</v>
          </cell>
          <cell r="C1535" t="str">
            <v>CUMEEIRA TERMOACÚSTICA</v>
          </cell>
          <cell r="D1535" t="str">
            <v>M</v>
          </cell>
          <cell r="E1535">
            <v>59.73</v>
          </cell>
        </row>
        <row r="1536">
          <cell r="B1536" t="str">
            <v>C1003</v>
          </cell>
          <cell r="C1536" t="str">
            <v>CUMEEIRA TIPO ONDULINE EM ESTRUTURA DE MADEIRA</v>
          </cell>
          <cell r="D1536" t="str">
            <v>M</v>
          </cell>
          <cell r="E1536">
            <v>41.57</v>
          </cell>
        </row>
        <row r="1537">
          <cell r="B1537" t="str">
            <v>C1004</v>
          </cell>
          <cell r="C1537" t="str">
            <v>CUMEEIRA TIPO ONDULINE EM ESTRUTURA METÁLICA</v>
          </cell>
          <cell r="D1537" t="str">
            <v>M</v>
          </cell>
          <cell r="E1537">
            <v>54.87</v>
          </cell>
        </row>
        <row r="1538">
          <cell r="B1538" t="str">
            <v>C1005</v>
          </cell>
          <cell r="C1538" t="str">
            <v>CUMEEIRA TIPO SHED OU RUFO DE FIBROCIMENTO P/TELHA ONDULADA</v>
          </cell>
          <cell r="D1538" t="str">
            <v>M</v>
          </cell>
          <cell r="E1538">
            <v>48.94</v>
          </cell>
        </row>
        <row r="1539">
          <cell r="B1539" t="str">
            <v>C1006</v>
          </cell>
          <cell r="C1539" t="str">
            <v>CUMEEIRA UNIVERSAL DE FIBROCIMENTO P/TELHA ONDULADA</v>
          </cell>
          <cell r="D1539" t="str">
            <v>M</v>
          </cell>
          <cell r="E1539">
            <v>32.92</v>
          </cell>
        </row>
        <row r="1540">
          <cell r="B1540" t="str">
            <v>C3858</v>
          </cell>
          <cell r="C1540" t="str">
            <v>DESMONTAGEM DE TELHAMENTO EM ESTRUTURAS METÁLICAS</v>
          </cell>
          <cell r="D1540" t="str">
            <v>M2</v>
          </cell>
          <cell r="E1540">
            <v>5.42</v>
          </cell>
        </row>
        <row r="1541">
          <cell r="B1541" t="str">
            <v>C4464</v>
          </cell>
          <cell r="C1541" t="str">
            <v>EMBOÇAMENTO DA ÚLTIMA FIADA TELHA CERÂMICA</v>
          </cell>
          <cell r="D1541" t="str">
            <v>M</v>
          </cell>
          <cell r="E1541">
            <v>7.47</v>
          </cell>
        </row>
        <row r="1542">
          <cell r="B1542" t="str">
            <v>C1363</v>
          </cell>
          <cell r="C1542" t="str">
            <v>FECHAMENTO LATERAL C/TELHA DE FIBROCIMENTO ONDULADA E=6mm</v>
          </cell>
          <cell r="D1542" t="str">
            <v>M2</v>
          </cell>
          <cell r="E1542">
            <v>36.659999999999997</v>
          </cell>
        </row>
        <row r="1543">
          <cell r="B1543" t="str">
            <v>C1380</v>
          </cell>
          <cell r="C1543" t="str">
            <v>FIXAÇÃO DE TELHAS CANALETE 90-(LINHA DE FIXAÇÃO)</v>
          </cell>
          <cell r="D1543" t="str">
            <v>UN</v>
          </cell>
          <cell r="E1543">
            <v>178.76</v>
          </cell>
        </row>
        <row r="1544">
          <cell r="B1544" t="str">
            <v>C1381</v>
          </cell>
          <cell r="C1544" t="str">
            <v>FIXAÇÃO DE TELHAS KALHETÃO (LINHA DE FIXAÇÃO)</v>
          </cell>
          <cell r="D1544" t="str">
            <v>UN</v>
          </cell>
          <cell r="E1544">
            <v>104.58</v>
          </cell>
        </row>
        <row r="1545">
          <cell r="B1545" t="str">
            <v>C3859</v>
          </cell>
          <cell r="C1545" t="str">
            <v>MONTAGEM DE TELHAMENTO EM ESTRUTURAS METÁLICAS</v>
          </cell>
          <cell r="D1545" t="str">
            <v>M2</v>
          </cell>
          <cell r="E1545">
            <v>6.78</v>
          </cell>
        </row>
        <row r="1546">
          <cell r="B1546" t="str">
            <v>C2199</v>
          </cell>
          <cell r="C1546" t="str">
            <v>RETELHAMENTO C/ OUTROS TIPOS DE TELHA MAT. FIXAÇÃO</v>
          </cell>
          <cell r="D1546" t="str">
            <v>M2</v>
          </cell>
          <cell r="E1546">
            <v>27</v>
          </cell>
        </row>
        <row r="1547">
          <cell r="B1547" t="str">
            <v>C2200</v>
          </cell>
          <cell r="C1547" t="str">
            <v>RETELHAMENTO C/ TELHA CERÂMICA  ATE 20% NOVA</v>
          </cell>
          <cell r="D1547" t="str">
            <v>M2</v>
          </cell>
          <cell r="E1547">
            <v>27.61</v>
          </cell>
        </row>
        <row r="1548">
          <cell r="B1548" t="str">
            <v>C2201</v>
          </cell>
          <cell r="C1548" t="str">
            <v>RETELHAMENTO C/ TELHA CERÂMICA COM 50% NOVA</v>
          </cell>
          <cell r="D1548" t="str">
            <v>M2</v>
          </cell>
          <cell r="E1548">
            <v>31.75</v>
          </cell>
        </row>
        <row r="1549">
          <cell r="B1549" t="str">
            <v>C2203</v>
          </cell>
          <cell r="C1549" t="str">
            <v>RETELHAMENTO C/ TELHA FIBROCIMENTO MAT. DE FIXAÇÃO</v>
          </cell>
          <cell r="D1549" t="str">
            <v>M2</v>
          </cell>
          <cell r="E1549">
            <v>22.21</v>
          </cell>
        </row>
        <row r="1550">
          <cell r="B1550" t="str">
            <v>C2303</v>
          </cell>
          <cell r="C1550" t="str">
            <v>TAMPÃO DE FIBROCIMENTO P/TELHA KALHETA DELTA</v>
          </cell>
          <cell r="D1550" t="str">
            <v>M</v>
          </cell>
          <cell r="E1550">
            <v>46.08</v>
          </cell>
        </row>
        <row r="1551">
          <cell r="B1551" t="str">
            <v>C2304</v>
          </cell>
          <cell r="C1551" t="str">
            <v>TAMPÃO DE FIBROCIMENTO P/TELHA KALHETÃO</v>
          </cell>
          <cell r="D1551" t="str">
            <v>M</v>
          </cell>
          <cell r="E1551">
            <v>31.6</v>
          </cell>
        </row>
        <row r="1552">
          <cell r="B1552" t="str">
            <v>C2305</v>
          </cell>
          <cell r="C1552" t="str">
            <v>TAMPÃO E RUFO DE FIBROCIMENTO</v>
          </cell>
          <cell r="D1552" t="str">
            <v>M</v>
          </cell>
          <cell r="E1552">
            <v>87.52</v>
          </cell>
        </row>
        <row r="1553">
          <cell r="B1553" t="str">
            <v>C4462</v>
          </cell>
          <cell r="C1553" t="str">
            <v>TELHA CERÂMICA</v>
          </cell>
          <cell r="D1553" t="str">
            <v>M2</v>
          </cell>
          <cell r="E1553">
            <v>40.03</v>
          </cell>
        </row>
        <row r="1554">
          <cell r="B1554" t="str">
            <v>C2429</v>
          </cell>
          <cell r="C1554" t="str">
            <v>TELHA CERÂMICA TIPO CANAL C/ ESBARRO "TIMON"</v>
          </cell>
          <cell r="D1554" t="str">
            <v>M2</v>
          </cell>
          <cell r="E1554">
            <v>77.97</v>
          </cell>
        </row>
        <row r="1555">
          <cell r="B1555" t="str">
            <v>C2430</v>
          </cell>
          <cell r="C1555" t="str">
            <v>TELHA CERÂMICA TIPO RETANGULAR C/ ESBARRO "TIMOM"</v>
          </cell>
          <cell r="D1555" t="str">
            <v>M2</v>
          </cell>
          <cell r="E1555">
            <v>74.97</v>
          </cell>
        </row>
        <row r="1556">
          <cell r="B1556" t="str">
            <v>C2431</v>
          </cell>
          <cell r="C1556" t="str">
            <v>TELHA DE AÇO ZINCADA PRÉ-PINTADA INCLINAÇÃO 1%.VAO 10.5m</v>
          </cell>
          <cell r="D1556" t="str">
            <v>M2</v>
          </cell>
          <cell r="E1556">
            <v>95.17</v>
          </cell>
        </row>
        <row r="1557">
          <cell r="B1557" t="str">
            <v>C2432</v>
          </cell>
          <cell r="C1557" t="str">
            <v>TELHA DE AÇO ZINCADA PRÉ-PINTADA INCLINAÇÃO 2.75% VÃO 16m</v>
          </cell>
          <cell r="D1557" t="str">
            <v>M2</v>
          </cell>
          <cell r="E1557">
            <v>95.17</v>
          </cell>
        </row>
        <row r="1558">
          <cell r="B1558" t="str">
            <v>C2433</v>
          </cell>
          <cell r="C1558" t="str">
            <v>TELHA DE AÇO ZINCADA PRÉ-PINTADA INCLINAÇÃO 3%.VÃO 22m</v>
          </cell>
          <cell r="D1558" t="str">
            <v>M2</v>
          </cell>
          <cell r="E1558">
            <v>153.87</v>
          </cell>
        </row>
        <row r="1559">
          <cell r="B1559" t="str">
            <v>C2434</v>
          </cell>
          <cell r="C1559" t="str">
            <v>TELHA DE AÇO ZINCADA PRÉ-PINTADA INCLINAÇÃO 3%.VÃO 24m</v>
          </cell>
          <cell r="D1559" t="str">
            <v>M2</v>
          </cell>
          <cell r="E1559">
            <v>167.9</v>
          </cell>
        </row>
        <row r="1560">
          <cell r="B1560" t="str">
            <v>C2435</v>
          </cell>
          <cell r="C1560" t="str">
            <v>TELHA DE AÇO ZINCADA PRÉ-PINTADA INCLINAÇÃO 3%.VÃO 26m</v>
          </cell>
          <cell r="D1560" t="str">
            <v>M2</v>
          </cell>
          <cell r="E1560">
            <v>193.67</v>
          </cell>
        </row>
        <row r="1561">
          <cell r="B1561" t="str">
            <v>C2425</v>
          </cell>
          <cell r="C1561" t="str">
            <v>TELHA DE ALUMÍNIO C/ MIOLO POLIURETANO, TRAPEZOIDAL + LISA</v>
          </cell>
          <cell r="D1561" t="str">
            <v>M2</v>
          </cell>
          <cell r="E1561">
            <v>112.03</v>
          </cell>
        </row>
        <row r="1562">
          <cell r="B1562" t="str">
            <v>C2426</v>
          </cell>
          <cell r="C1562" t="str">
            <v>TELHA DE ALUMÍNIO C/MIOLO POLIURETANO, TRAPEZOIDAL+TRAPEZOIDAL</v>
          </cell>
          <cell r="D1562" t="str">
            <v>M2</v>
          </cell>
          <cell r="E1562">
            <v>112.03</v>
          </cell>
        </row>
        <row r="1563">
          <cell r="B1563" t="str">
            <v>C4554</v>
          </cell>
          <cell r="C1563" t="str">
            <v>TELHA DE ALUMÍNIO, TRAPEZOIDAL e = 0,7mm</v>
          </cell>
          <cell r="D1563" t="str">
            <v>M2</v>
          </cell>
          <cell r="E1563">
            <v>53.01</v>
          </cell>
        </row>
        <row r="1564">
          <cell r="B1564" t="str">
            <v>C2436</v>
          </cell>
          <cell r="C1564" t="str">
            <v>TELHA DE CONCRETO COLORIDA INCLINAÇÃO ACIMA DE 30%</v>
          </cell>
          <cell r="D1564" t="str">
            <v>M2</v>
          </cell>
          <cell r="E1564">
            <v>36.69</v>
          </cell>
        </row>
        <row r="1565">
          <cell r="B1565" t="str">
            <v>C2437</v>
          </cell>
          <cell r="C1565" t="str">
            <v>TELHA DE FIBROCIMENTO CANALETE 49 INCLINAÇÃO 3%</v>
          </cell>
          <cell r="D1565" t="str">
            <v>M2</v>
          </cell>
          <cell r="E1565">
            <v>96.14</v>
          </cell>
        </row>
        <row r="1566">
          <cell r="B1566" t="str">
            <v>C2438</v>
          </cell>
          <cell r="C1566" t="str">
            <v>TELHA DE FIBROCIMENTO CANALETE 90 INCLINAÇÃO 3%</v>
          </cell>
          <cell r="D1566" t="str">
            <v>M2</v>
          </cell>
          <cell r="E1566">
            <v>153.51</v>
          </cell>
        </row>
        <row r="1567">
          <cell r="B1567" t="str">
            <v>C2439</v>
          </cell>
          <cell r="C1567" t="str">
            <v>TELHA DE FIBROCIMENTO CANALETE 90 INCLINAÇÃO 9%</v>
          </cell>
          <cell r="D1567" t="str">
            <v>M2</v>
          </cell>
          <cell r="E1567">
            <v>155.41</v>
          </cell>
        </row>
        <row r="1568">
          <cell r="B1568" t="str">
            <v>C2440</v>
          </cell>
          <cell r="C1568" t="str">
            <v>TELHA DE FIBROCIMENTO KALHETA DELTA INCLINAÇÃO 3%</v>
          </cell>
          <cell r="D1568" t="str">
            <v>M2</v>
          </cell>
          <cell r="E1568">
            <v>117.72</v>
          </cell>
        </row>
        <row r="1569">
          <cell r="B1569" t="str">
            <v>C2441</v>
          </cell>
          <cell r="C1569" t="str">
            <v>TELHA DE FIBROCIMENTO KALHETÃO INCLINAÇÃO 3%</v>
          </cell>
          <cell r="D1569" t="str">
            <v>M2</v>
          </cell>
          <cell r="E1569">
            <v>104.55</v>
          </cell>
        </row>
        <row r="1570">
          <cell r="B1570" t="str">
            <v>C2442</v>
          </cell>
          <cell r="C1570" t="str">
            <v>TELHA DE FIBROCIMENTO KALHETÃO INCLINAÇÃO 9%</v>
          </cell>
          <cell r="D1570" t="str">
            <v>M2</v>
          </cell>
          <cell r="E1570">
            <v>105.48</v>
          </cell>
        </row>
        <row r="1571">
          <cell r="B1571" t="str">
            <v>C2443</v>
          </cell>
          <cell r="C1571" t="str">
            <v>TELHA DE FIBROCIMENTO MAXIPLAC E=6mm INCLINAÇÃO 27%</v>
          </cell>
          <cell r="D1571" t="str">
            <v>M2</v>
          </cell>
          <cell r="E1571">
            <v>19.32</v>
          </cell>
        </row>
        <row r="1572">
          <cell r="B1572" t="str">
            <v>C2444</v>
          </cell>
          <cell r="C1572" t="str">
            <v>TELHA DE FIBROCIMENTO MODULADA, INCLINAÇÃO 18%</v>
          </cell>
          <cell r="D1572" t="str">
            <v>M2</v>
          </cell>
          <cell r="E1572">
            <v>129.61000000000001</v>
          </cell>
        </row>
        <row r="1573">
          <cell r="B1573" t="str">
            <v>C2446</v>
          </cell>
          <cell r="C1573" t="str">
            <v>TELHA DE FIBROCIMENTO ONDULADA E=6mm EM ARCO</v>
          </cell>
          <cell r="D1573" t="str">
            <v>M2</v>
          </cell>
          <cell r="E1573">
            <v>37.86</v>
          </cell>
        </row>
        <row r="1574">
          <cell r="B1574" t="str">
            <v>C2445</v>
          </cell>
          <cell r="C1574" t="str">
            <v>TELHA DE FIBROCIMENTO ONDULADA E=6mm , INCLINAÇÃO 27%</v>
          </cell>
          <cell r="D1574" t="str">
            <v>M2</v>
          </cell>
          <cell r="E1574">
            <v>35.659999999999997</v>
          </cell>
        </row>
        <row r="1575">
          <cell r="B1575" t="str">
            <v>C3745</v>
          </cell>
          <cell r="C1575" t="str">
            <v>TELHA DE FIBROCIMENTO ONDULADA E= 8mm, INCLINAÇÃO 27%</v>
          </cell>
          <cell r="D1575" t="str">
            <v>M2</v>
          </cell>
          <cell r="E1575">
            <v>46.47</v>
          </cell>
        </row>
        <row r="1576">
          <cell r="B1576" t="str">
            <v>C2447</v>
          </cell>
          <cell r="C1576" t="str">
            <v>TELHA DE FIBROCIMENTO VOGATEX, INCLINAÇÃO 27%</v>
          </cell>
          <cell r="D1576" t="str">
            <v>M2</v>
          </cell>
          <cell r="E1576">
            <v>13.74</v>
          </cell>
        </row>
        <row r="1577">
          <cell r="B1577" t="str">
            <v>C2448</v>
          </cell>
          <cell r="C1577" t="str">
            <v>TELHA DE MADEIRA COMPENSADA ONDULADA E=6mm</v>
          </cell>
          <cell r="D1577" t="str">
            <v>M2</v>
          </cell>
          <cell r="E1577">
            <v>16.63</v>
          </cell>
        </row>
        <row r="1578">
          <cell r="B1578" t="str">
            <v>C2449</v>
          </cell>
          <cell r="C1578" t="str">
            <v>TELHA DE POLIESTER REFORÇADO</v>
          </cell>
          <cell r="D1578" t="str">
            <v>M2</v>
          </cell>
          <cell r="E1578">
            <v>27.64</v>
          </cell>
        </row>
        <row r="1579">
          <cell r="B1579" t="str">
            <v>C2450</v>
          </cell>
          <cell r="C1579" t="str">
            <v>TELHA TERMOACÚSTICA TRAPEZOIDAL INCLINAÇÃO 17.6%</v>
          </cell>
          <cell r="D1579" t="str">
            <v>M2</v>
          </cell>
          <cell r="E1579">
            <v>115.56</v>
          </cell>
        </row>
        <row r="1580">
          <cell r="B1580" t="str">
            <v>C2451</v>
          </cell>
          <cell r="C1580" t="str">
            <v>TELHA TIPO ONDULINE EM ESTRUTURA DE MADEIRA</v>
          </cell>
          <cell r="D1580" t="str">
            <v>M2</v>
          </cell>
          <cell r="E1580">
            <v>34.630000000000003</v>
          </cell>
        </row>
        <row r="1581">
          <cell r="B1581" t="str">
            <v>C2452</v>
          </cell>
          <cell r="C1581" t="str">
            <v>TELHA TIPO ONDULINE EM ESTRUTURA METÁLICA</v>
          </cell>
          <cell r="D1581" t="str">
            <v>M2</v>
          </cell>
          <cell r="E1581">
            <v>61.23</v>
          </cell>
        </row>
        <row r="1582">
          <cell r="B1582" t="str">
            <v>C2453</v>
          </cell>
          <cell r="C1582" t="str">
            <v>TELHA TRANSPARENTE ONDULADA</v>
          </cell>
          <cell r="D1582" t="str">
            <v>M2</v>
          </cell>
          <cell r="E1582">
            <v>49.2</v>
          </cell>
        </row>
        <row r="1583">
          <cell r="B1583" t="str">
            <v>COBERTURA (MADEIRAMENTO E TELHAMENTO)</v>
          </cell>
          <cell r="C1583" t="str">
            <v>TELHA TIPO ONDULINE EM ESTRUTURA DE MADEIRA</v>
          </cell>
          <cell r="D1583">
            <v>0</v>
          </cell>
          <cell r="E1583">
            <v>544.86</v>
          </cell>
        </row>
        <row r="1584">
          <cell r="B1584" t="str">
            <v>C0800</v>
          </cell>
          <cell r="C1584" t="str">
            <v>COBERTURA C/TELHA ESTRUTURAL DE FIBRO-CIMENTO, CANALETE 49 C/ APOIOS</v>
          </cell>
          <cell r="D1584" t="str">
            <v>M2</v>
          </cell>
          <cell r="E1584">
            <v>129.72</v>
          </cell>
        </row>
        <row r="1585">
          <cell r="B1585" t="str">
            <v>C0801</v>
          </cell>
          <cell r="C1585" t="str">
            <v>COBERTURA C/TELHA ESTRUTURAL DE FIBRO-CIMENTO, CANALETE 90 C/ APOIOS</v>
          </cell>
          <cell r="D1585" t="str">
            <v>M2</v>
          </cell>
          <cell r="E1585">
            <v>129.47</v>
          </cell>
        </row>
        <row r="1586">
          <cell r="B1586" t="str">
            <v>C0802</v>
          </cell>
          <cell r="C1586" t="str">
            <v>COBERTURA C/TELHA ONDULADA DE FIBRO-CIMENTO E= 6mm ( C/MADEIRAMENTO )</v>
          </cell>
          <cell r="D1586" t="str">
            <v>M2</v>
          </cell>
          <cell r="E1586">
            <v>104.43</v>
          </cell>
        </row>
        <row r="1587">
          <cell r="B1587" t="str">
            <v>C4465</v>
          </cell>
          <cell r="C1587" t="str">
            <v>COBERTURA TELHA CERÂMICA - (RIPA, CAIBRO)</v>
          </cell>
          <cell r="D1587" t="str">
            <v>M2</v>
          </cell>
          <cell r="E1587">
            <v>72.39</v>
          </cell>
        </row>
        <row r="1588">
          <cell r="B1588" t="str">
            <v>C4466</v>
          </cell>
          <cell r="C1588" t="str">
            <v>COBERTURA TELHA CERÂMICA (RIPA, CAIBRO, LINHA)</v>
          </cell>
          <cell r="D1588" t="str">
            <v>M2</v>
          </cell>
          <cell r="E1588">
            <v>108.86</v>
          </cell>
        </row>
        <row r="1589">
          <cell r="B1589" t="str">
            <v>DOMOS</v>
          </cell>
          <cell r="C1589" t="str">
            <v>COBERTURA C/TELHA ONDULADA DE FIBRO-CIMENTO E= 6mm ( C/MADEIRAMENTO )</v>
          </cell>
          <cell r="D1589">
            <v>0</v>
          </cell>
          <cell r="E1589">
            <v>3648.29</v>
          </cell>
        </row>
        <row r="1590">
          <cell r="B1590" t="str">
            <v>C4370</v>
          </cell>
          <cell r="C1590" t="str">
            <v>ABÓBADA DE POLICARBONATO TRANSPARENTE (FORN./MONTAGEM)</v>
          </cell>
          <cell r="D1590" t="str">
            <v>M2</v>
          </cell>
          <cell r="E1590">
            <v>615.77</v>
          </cell>
        </row>
        <row r="1591">
          <cell r="B1591" t="str">
            <v>C0769</v>
          </cell>
          <cell r="C1591" t="str">
            <v>CHAPA POLICARBONATO  ALVEOLAR CRISTAL ESP.= 6mm</v>
          </cell>
          <cell r="D1591" t="str">
            <v>M2</v>
          </cell>
          <cell r="E1591">
            <v>124.84</v>
          </cell>
        </row>
        <row r="1592">
          <cell r="B1592" t="str">
            <v>C0770</v>
          </cell>
          <cell r="C1592" t="str">
            <v>CHAPA POLICARBONATO COMPACTO CRISTAL ESP.= 6mm</v>
          </cell>
          <cell r="D1592" t="str">
            <v>M2</v>
          </cell>
          <cell r="E1592">
            <v>390.5</v>
          </cell>
        </row>
        <row r="1593">
          <cell r="B1593" t="str">
            <v>C0771</v>
          </cell>
          <cell r="C1593" t="str">
            <v>CHAPA POLICARBONATO FUMÊ ESP.= 4mm</v>
          </cell>
          <cell r="D1593" t="str">
            <v>M2</v>
          </cell>
          <cell r="E1593">
            <v>69.400000000000006</v>
          </cell>
        </row>
        <row r="1594">
          <cell r="B1594" t="str">
            <v>C0772</v>
          </cell>
          <cell r="C1594" t="str">
            <v>CHAPA POLICARBONATO FUMÊ ESP.= 4mm  C/ PELICULA REFLETIVA</v>
          </cell>
          <cell r="D1594" t="str">
            <v>M2</v>
          </cell>
          <cell r="E1594">
            <v>717.61</v>
          </cell>
        </row>
        <row r="1595">
          <cell r="B1595" t="str">
            <v>C1147</v>
          </cell>
          <cell r="C1595" t="str">
            <v>DOMO INDIVIDUAL DE ACRÍLICO</v>
          </cell>
          <cell r="D1595" t="str">
            <v>M2</v>
          </cell>
          <cell r="E1595">
            <v>391.84</v>
          </cell>
        </row>
        <row r="1596">
          <cell r="B1596" t="str">
            <v>C1148</v>
          </cell>
          <cell r="C1596" t="str">
            <v>DOMO INDIVIDUAL DE FIBRA DE VIDRO</v>
          </cell>
          <cell r="D1596" t="str">
            <v>M2</v>
          </cell>
          <cell r="E1596">
            <v>340.99</v>
          </cell>
        </row>
        <row r="1597">
          <cell r="B1597" t="str">
            <v>C1149</v>
          </cell>
          <cell r="C1597" t="str">
            <v>DOMO MODULAR DE ACRÍLICO</v>
          </cell>
          <cell r="D1597" t="str">
            <v>M2</v>
          </cell>
          <cell r="E1597">
            <v>472.35</v>
          </cell>
        </row>
        <row r="1598">
          <cell r="B1598" t="str">
            <v>C1150</v>
          </cell>
          <cell r="C1598" t="str">
            <v>DOMO MODULAR DE FIBRA DE VIDRO</v>
          </cell>
          <cell r="D1598" t="str">
            <v>M2</v>
          </cell>
          <cell r="E1598">
            <v>525</v>
          </cell>
        </row>
        <row r="1599">
          <cell r="B1599" t="str">
            <v>OUTROS ELEMENTOS</v>
          </cell>
          <cell r="C1599" t="str">
            <v>DOMO INDIVIDUAL DE FIBRA DE VIDRO</v>
          </cell>
          <cell r="D1599">
            <v>0</v>
          </cell>
          <cell r="E1599">
            <v>1199.5899999999999</v>
          </cell>
        </row>
        <row r="1600">
          <cell r="B1600" t="str">
            <v>C3448</v>
          </cell>
          <cell r="C1600" t="str">
            <v>BEIRAL DE MADEIRA (1X10)cm</v>
          </cell>
          <cell r="D1600" t="str">
            <v>M</v>
          </cell>
          <cell r="E1600">
            <v>19.68</v>
          </cell>
        </row>
        <row r="1601">
          <cell r="B1601" t="str">
            <v>C0388</v>
          </cell>
          <cell r="C1601" t="str">
            <v>BEIRAL DE MADEIRA DE (2 X 8)cm, INCLUSIVE PINTURA</v>
          </cell>
          <cell r="D1601" t="str">
            <v>M</v>
          </cell>
          <cell r="E1601">
            <v>17.41</v>
          </cell>
        </row>
        <row r="1602">
          <cell r="B1602" t="str">
            <v>C0657</v>
          </cell>
          <cell r="C1602" t="str">
            <v>CALHA DE ALUMÍNIO DESENVOLVIMENTO DE 25cm</v>
          </cell>
          <cell r="D1602" t="str">
            <v>M</v>
          </cell>
          <cell r="E1602">
            <v>41.73</v>
          </cell>
        </row>
        <row r="1603">
          <cell r="B1603" t="str">
            <v>C0658</v>
          </cell>
          <cell r="C1603" t="str">
            <v>CALHA DE CHAPA COBRE 26 DESENVOLVIMENTO 33cm</v>
          </cell>
          <cell r="D1603" t="str">
            <v>M</v>
          </cell>
          <cell r="E1603">
            <v>90.67</v>
          </cell>
        </row>
        <row r="1604">
          <cell r="B1604" t="str">
            <v>C0659</v>
          </cell>
          <cell r="C1604" t="str">
            <v>CALHA DE CHAPA COBRE 26 DESENVOLVIMENTO 50cm</v>
          </cell>
          <cell r="D1604" t="str">
            <v>M</v>
          </cell>
          <cell r="E1604">
            <v>116.97</v>
          </cell>
        </row>
        <row r="1605">
          <cell r="B1605" t="str">
            <v>C0660</v>
          </cell>
          <cell r="C1605" t="str">
            <v>CALHA DE CHAPA GALVANIZADA 26 DESENVOLVIMENTO 33cm</v>
          </cell>
          <cell r="D1605" t="str">
            <v>M</v>
          </cell>
          <cell r="E1605">
            <v>41.72</v>
          </cell>
        </row>
        <row r="1606">
          <cell r="B1606" t="str">
            <v>C0661</v>
          </cell>
          <cell r="C1606" t="str">
            <v>CALHA DE CHAPA GALVANIZADA 26 DESENVOLVIMENTO 50cm</v>
          </cell>
          <cell r="D1606" t="str">
            <v>M</v>
          </cell>
          <cell r="E1606">
            <v>62.49</v>
          </cell>
        </row>
        <row r="1607">
          <cell r="B1607" t="str">
            <v>C0662</v>
          </cell>
          <cell r="C1607" t="str">
            <v>CALHA DE FIBERGLASS ESP.= 2mm  DESENVOLVIMENTO 30cm</v>
          </cell>
          <cell r="D1607" t="str">
            <v>M</v>
          </cell>
          <cell r="E1607">
            <v>30.65</v>
          </cell>
        </row>
        <row r="1608">
          <cell r="B1608" t="str">
            <v>C3684</v>
          </cell>
          <cell r="C1608" t="str">
            <v>COBERTA EM PALHA DE CARNAÚBA</v>
          </cell>
          <cell r="D1608" t="str">
            <v>M2</v>
          </cell>
          <cell r="E1608">
            <v>23.59</v>
          </cell>
        </row>
        <row r="1609">
          <cell r="B1609" t="str">
            <v>C3746</v>
          </cell>
          <cell r="C1609" t="str">
            <v>ESTACIONAMENTO COBERTO C/ TELHA DE FIBROCIMENTO - VAGA (4,50x2,75)</v>
          </cell>
          <cell r="D1609" t="str">
            <v>M2</v>
          </cell>
          <cell r="E1609">
            <v>114.75</v>
          </cell>
        </row>
        <row r="1610">
          <cell r="B1610" t="str">
            <v>C1631</v>
          </cell>
          <cell r="C1610" t="str">
            <v>LONA PLÁSTICA PRETA, P/SERVIÇOS EM COBERTAS</v>
          </cell>
          <cell r="D1610" t="str">
            <v>M2</v>
          </cell>
          <cell r="E1610">
            <v>6.96</v>
          </cell>
        </row>
        <row r="1611">
          <cell r="B1611" t="str">
            <v>C2248</v>
          </cell>
          <cell r="C1611" t="str">
            <v>RUFO DE CHAPA COBRE 26 DESENVOLVIMENTO 33cm</v>
          </cell>
          <cell r="D1611" t="str">
            <v>M</v>
          </cell>
          <cell r="E1611">
            <v>73.73</v>
          </cell>
        </row>
        <row r="1612">
          <cell r="B1612" t="str">
            <v>C2249</v>
          </cell>
          <cell r="C1612" t="str">
            <v>RUFO DE CHAPA GALVANIZADA 26 DESENVOLVIMENTO 33cm</v>
          </cell>
          <cell r="D1612" t="str">
            <v>M</v>
          </cell>
          <cell r="E1612">
            <v>27.18</v>
          </cell>
        </row>
        <row r="1613">
          <cell r="B1613" t="str">
            <v>C2250</v>
          </cell>
          <cell r="C1613" t="str">
            <v>RUFO DE FIBROCIMENTO</v>
          </cell>
          <cell r="D1613" t="str">
            <v>M</v>
          </cell>
          <cell r="E1613">
            <v>84.77</v>
          </cell>
        </row>
        <row r="1614">
          <cell r="B1614" t="str">
            <v>C2251</v>
          </cell>
          <cell r="C1614" t="str">
            <v>RUFO DE FIBROCIMENTO C/ VEDAÇÃO ELÁSTICA</v>
          </cell>
          <cell r="D1614" t="str">
            <v>M</v>
          </cell>
          <cell r="E1614">
            <v>86.99</v>
          </cell>
        </row>
        <row r="1615">
          <cell r="B1615" t="str">
            <v>C2252</v>
          </cell>
          <cell r="C1615" t="str">
            <v>RUFO DE FIBROCIMENTO P/TELHA MAXIPLAC</v>
          </cell>
          <cell r="D1615" t="str">
            <v>M</v>
          </cell>
          <cell r="E1615">
            <v>61.31</v>
          </cell>
        </row>
        <row r="1616">
          <cell r="B1616" t="str">
            <v>C2253</v>
          </cell>
          <cell r="C1616" t="str">
            <v>RUFO DE FIBROCIMENTO P/TELHA ONDULADA</v>
          </cell>
          <cell r="D1616" t="str">
            <v>M</v>
          </cell>
          <cell r="E1616">
            <v>48.94</v>
          </cell>
        </row>
        <row r="1617">
          <cell r="B1617" t="str">
            <v>C3652</v>
          </cell>
          <cell r="C1617" t="str">
            <v>RUFO/ALGEIROZ EM CONCRETO PRÉ-MOLDADO L=30CM</v>
          </cell>
          <cell r="D1617" t="str">
            <v>M</v>
          </cell>
          <cell r="E1617">
            <v>71.67</v>
          </cell>
        </row>
        <row r="1618">
          <cell r="B1618" t="str">
            <v>C2479</v>
          </cell>
          <cell r="C1618" t="str">
            <v>TOLDO COM ESTRUTURA METÁLICA</v>
          </cell>
          <cell r="D1618" t="str">
            <v>M2</v>
          </cell>
          <cell r="E1618">
            <v>178.37</v>
          </cell>
        </row>
        <row r="1619">
          <cell r="B1619" t="str">
            <v>IMPERMEABILIZAÇÃO</v>
          </cell>
          <cell r="C1619" t="str">
            <v>RUFO DE FIBROCIMENTO P/TELHA ONDULADA</v>
          </cell>
          <cell r="D1619">
            <v>0</v>
          </cell>
          <cell r="E1619">
            <v>1548</v>
          </cell>
        </row>
        <row r="1620">
          <cell r="B1620" t="str">
            <v>BALDRAMES</v>
          </cell>
          <cell r="C1620" t="str">
            <v>RUFO/ALGEIROZ EM CONCRETO PRÉ-MOLDADO L=30CM</v>
          </cell>
          <cell r="D1620">
            <v>0</v>
          </cell>
          <cell r="E1620">
            <v>62.87</v>
          </cell>
        </row>
        <row r="1621">
          <cell r="B1621" t="str">
            <v>C1462</v>
          </cell>
          <cell r="C1621" t="str">
            <v>IMPERMEABILIZAÇÃO DE ALVENARIA DE EMBASAMENTO NO RESPALDO C/ARGAMASSA CIMENTO E AREIA S/ PENEIRAMENTO, TRAÇO 1:3, ESP.=2cm C/ ADITIVO IMPERMABILIZANTE</v>
          </cell>
          <cell r="D1621" t="str">
            <v>M2</v>
          </cell>
          <cell r="E1621">
            <v>27.35</v>
          </cell>
        </row>
        <row r="1622">
          <cell r="B1622" t="str">
            <v>IMPERMEABILIZAÇÃO</v>
          </cell>
          <cell r="C1622">
            <v>0</v>
          </cell>
          <cell r="D1622">
            <v>0</v>
          </cell>
          <cell r="E1622">
            <v>0</v>
          </cell>
        </row>
        <row r="1623">
          <cell r="B1623" t="str">
            <v>C1466</v>
          </cell>
          <cell r="C1623" t="str">
            <v>IMPERMEABILIZAÇÃO HORIZONTAL DE ALICERCES C/MANTA BUTÍLICA EM PAREDES DE 1 ½  TIJOLO</v>
          </cell>
          <cell r="D1623" t="str">
            <v>M</v>
          </cell>
          <cell r="E1623">
            <v>35.520000000000003</v>
          </cell>
        </row>
        <row r="1624">
          <cell r="B1624" t="str">
            <v>C1462</v>
          </cell>
          <cell r="C1624" t="str">
            <v>IMPERMEABILIZAÇÃO DE ALVENARIA DE EMBASAMENTO NO RESPALDO C/ARGAMASSA CIMENTO E AREIA S/ PENEIRAMENTO, TRAÇO 1:3, ESP.=2cm C/ ADITIVO IMPERMABILIZANTE</v>
          </cell>
          <cell r="D1624">
            <v>0</v>
          </cell>
          <cell r="E1624">
            <v>0</v>
          </cell>
        </row>
        <row r="1625">
          <cell r="B1625" t="str">
            <v>PISOS</v>
          </cell>
          <cell r="C1625">
            <v>0</v>
          </cell>
          <cell r="D1625">
            <v>0</v>
          </cell>
          <cell r="E1625">
            <v>65.25</v>
          </cell>
        </row>
        <row r="1626">
          <cell r="B1626" t="str">
            <v>C1424</v>
          </cell>
          <cell r="C1626" t="str">
            <v>GEOTEXTIL COMO CAMADA  DE DESLIZAMENTO / SEPARAÇÃO OU COMO CAMADA DE BERÇO E/OU AMORTECIMENTO</v>
          </cell>
          <cell r="D1626" t="str">
            <v>M2</v>
          </cell>
          <cell r="E1626">
            <v>10.09</v>
          </cell>
        </row>
        <row r="1627">
          <cell r="B1627">
            <v>0</v>
          </cell>
          <cell r="C1627">
            <v>0</v>
          </cell>
          <cell r="D1627">
            <v>0</v>
          </cell>
          <cell r="E1627">
            <v>0</v>
          </cell>
        </row>
        <row r="1628">
          <cell r="B1628" t="str">
            <v>C1465</v>
          </cell>
          <cell r="C1628" t="str">
            <v>IMPERMEABILIZAÇÃO DE ÁREAS SUJEITAS A INFILTRAÇÃO POR LENÇOL FREÁTICO</v>
          </cell>
          <cell r="D1628" t="str">
            <v>M2</v>
          </cell>
          <cell r="E1628">
            <v>21.81</v>
          </cell>
        </row>
        <row r="1629">
          <cell r="B1629" t="str">
            <v>C1472</v>
          </cell>
          <cell r="C1629" t="str">
            <v>IMPERMEABILIZAÇÃO P/ REBAIXO BANHEIRO E COZINHA C/TINTA ASFÁLTICA</v>
          </cell>
          <cell r="D1629" t="str">
            <v>M2</v>
          </cell>
          <cell r="E1629">
            <v>10.039999999999999</v>
          </cell>
        </row>
        <row r="1630">
          <cell r="B1630" t="str">
            <v>C2057</v>
          </cell>
          <cell r="C1630" t="str">
            <v>PROTEÇÃO DE SUPERFÍCIES IMPERMEABILIZADAS</v>
          </cell>
          <cell r="D1630" t="str">
            <v>M2</v>
          </cell>
          <cell r="E1630">
            <v>23.32</v>
          </cell>
        </row>
        <row r="1631">
          <cell r="B1631" t="str">
            <v>CALHAS</v>
          </cell>
          <cell r="C1631" t="str">
            <v>IMPERMEABILIZAÇÃO DE ÁREAS SUJEITAS A INFILTRAÇÃO POR LENÇOL FREÁTICO</v>
          </cell>
          <cell r="D1631">
            <v>0</v>
          </cell>
          <cell r="E1631">
            <v>112.82</v>
          </cell>
        </row>
        <row r="1632">
          <cell r="B1632" t="str">
            <v>C1458</v>
          </cell>
          <cell r="C1632" t="str">
            <v>IMPERMEABILIZAÇÃO C/ IMPERMEABILIZANTE ESTRUTURAL E APLICAÇÃO DE MEMBRANA DE BASE ACRÍLICA</v>
          </cell>
          <cell r="D1632" t="str">
            <v>M2</v>
          </cell>
          <cell r="E1632">
            <v>51.57</v>
          </cell>
        </row>
        <row r="1633">
          <cell r="B1633" t="str">
            <v>C2057</v>
          </cell>
          <cell r="C1633" t="str">
            <v>PROTEÇÃO DE SUPERFÍCIES IMPERMEABILIZADAS</v>
          </cell>
          <cell r="D1633">
            <v>0</v>
          </cell>
          <cell r="E1633">
            <v>0</v>
          </cell>
        </row>
        <row r="1634">
          <cell r="B1634" t="str">
            <v>C1463</v>
          </cell>
          <cell r="C1634" t="str">
            <v>IMPERMEABILIZAÇÃO DE CALHA, VIGA-CALHA, JARDINEIRA C/MANTA ASFÁLTICA .AUTO-ADESIVA</v>
          </cell>
          <cell r="D1634" t="str">
            <v>M2</v>
          </cell>
          <cell r="E1634">
            <v>28.7</v>
          </cell>
        </row>
        <row r="1635">
          <cell r="B1635" t="str">
            <v>C1458</v>
          </cell>
          <cell r="C1635" t="str">
            <v>IMPERMEABILIZAÇÃO C/ IMPERMEABILIZANTE ESTRUTURAL E APLICAÇÃO DE MEMBRANA DE BASE ACRÍLICA</v>
          </cell>
          <cell r="D1635">
            <v>0</v>
          </cell>
          <cell r="E1635">
            <v>0</v>
          </cell>
        </row>
        <row r="1636">
          <cell r="B1636" t="str">
            <v>C1470</v>
          </cell>
          <cell r="C1636" t="str">
            <v>IMPERMEABILIZAÇÃO JARDINEIRAS C/ARGAMASSA DE CIMENTO E AREIA S/ PENEIRAMENTO, TRAÇO 1:3 - ESP.= 3cm</v>
          </cell>
          <cell r="D1636" t="str">
            <v>M2</v>
          </cell>
          <cell r="E1636">
            <v>32.549999999999997</v>
          </cell>
        </row>
        <row r="1637">
          <cell r="B1637" t="str">
            <v>C1463</v>
          </cell>
          <cell r="C1637" t="str">
            <v>IMPERMEABILIZAÇÃO DE CALHA, VIGA-CALHA, JARDINEIRA C/MANTA ASFÁLTICA .AUTO-ADESIVA</v>
          </cell>
          <cell r="D1637">
            <v>0</v>
          </cell>
          <cell r="E1637">
            <v>0</v>
          </cell>
        </row>
        <row r="1638">
          <cell r="B1638" t="str">
            <v>COBERTURAS</v>
          </cell>
          <cell r="C1638">
            <v>0</v>
          </cell>
          <cell r="D1638">
            <v>0</v>
          </cell>
          <cell r="E1638">
            <v>520.65</v>
          </cell>
        </row>
        <row r="1639">
          <cell r="B1639" t="str">
            <v>C1476</v>
          </cell>
          <cell r="C1639" t="str">
            <v>IMPERMEABILIZAÇÃO À BASE DE ELASTÔMEROS  SINTÉTICOS CALANDRADOS E PRÉ-VULCANIZADOS C/ MANTA BUTÍLICA</v>
          </cell>
          <cell r="D1639" t="str">
            <v>M2</v>
          </cell>
          <cell r="E1639">
            <v>104.6</v>
          </cell>
        </row>
        <row r="1640">
          <cell r="B1640">
            <v>0</v>
          </cell>
          <cell r="C1640">
            <v>0</v>
          </cell>
          <cell r="D1640">
            <v>0</v>
          </cell>
          <cell r="E1640">
            <v>0</v>
          </cell>
        </row>
        <row r="1641">
          <cell r="B1641" t="str">
            <v>C1173</v>
          </cell>
          <cell r="C1641" t="str">
            <v>IMPERMEABILIZAÇÃO À BASE DE ELASTÔMEROS SINTÉTICOS "NEOPRENE + HYPALON"</v>
          </cell>
          <cell r="D1641" t="str">
            <v>M2</v>
          </cell>
          <cell r="E1641">
            <v>175.47</v>
          </cell>
        </row>
        <row r="1642">
          <cell r="B1642" t="str">
            <v>C1476</v>
          </cell>
          <cell r="C1642" t="str">
            <v>IMPERMEABILIZAÇÃO À BASE DE ELASTÔMEROS  SINTÉTICOS CALANDRADOS E PRÉ-VULCANIZADOS C/ MANTA BUTÍLICA</v>
          </cell>
          <cell r="D1642">
            <v>0</v>
          </cell>
          <cell r="E1642">
            <v>0</v>
          </cell>
        </row>
        <row r="1643">
          <cell r="B1643" t="str">
            <v>C1232</v>
          </cell>
          <cell r="C1643" t="str">
            <v>IMPERMEABILIZAÇÃO À BASE DE EMULSÃO ASFÁLTICA ESTRUTURADA C/ VÉU DE FIBRA DE VIDRO C/ PINTURA DEFLETIVA</v>
          </cell>
          <cell r="D1643" t="str">
            <v>M2</v>
          </cell>
          <cell r="E1643">
            <v>88.35</v>
          </cell>
        </row>
        <row r="1644">
          <cell r="B1644" t="str">
            <v>C1173</v>
          </cell>
          <cell r="C1644" t="str">
            <v>IMPERMEABILIZAÇÃO À BASE DE ELASTÔMEROS SINTÉTICOS "NEOPRENE + HYPALON"</v>
          </cell>
          <cell r="D1644">
            <v>0</v>
          </cell>
          <cell r="E1644">
            <v>0</v>
          </cell>
        </row>
        <row r="1645">
          <cell r="B1645" t="str">
            <v>C1459</v>
          </cell>
          <cell r="C1645" t="str">
            <v>IMPERMEABLIZAÇÃO C/ APLICAÇÃO DIRETA DE IMPERMEABILIZANTE ESTRUTURAL SEGUIDA DE APLICAÇÃO DE MEMBRANA DE BASE ACRÍLICA</v>
          </cell>
          <cell r="D1645" t="str">
            <v>M2</v>
          </cell>
          <cell r="E1645">
            <v>51.57</v>
          </cell>
        </row>
        <row r="1646">
          <cell r="B1646" t="str">
            <v>C1232</v>
          </cell>
          <cell r="C1646" t="str">
            <v>IMPERMEABILIZAÇÃO À BASE DE EMULSÃO ASFÁLTICA ESTRUTURADA C/ VÉU DE FIBRA DE VIDRO C/ PINTURA DEFLETIVA</v>
          </cell>
          <cell r="D1646">
            <v>0</v>
          </cell>
          <cell r="E1646">
            <v>0</v>
          </cell>
        </row>
        <row r="1647">
          <cell r="B1647" t="str">
            <v>C1471</v>
          </cell>
          <cell r="C1647" t="str">
            <v>IMPERMEABILIZAÇÃO C/ MANTA ASFÁLTICA C/ ARMADURA DE FILME DE POLIETILENO</v>
          </cell>
          <cell r="D1647" t="str">
            <v>M2</v>
          </cell>
          <cell r="E1647">
            <v>38.56</v>
          </cell>
        </row>
        <row r="1648">
          <cell r="B1648" t="str">
            <v>C1464</v>
          </cell>
          <cell r="C1648" t="str">
            <v>IMPERMEABILIZAÇÃO DE COBERTURAS PLANAS C/MANTA À BASE DE ASFALTO MODIFICADO</v>
          </cell>
          <cell r="D1648" t="str">
            <v>M2</v>
          </cell>
          <cell r="E1648">
            <v>35.93</v>
          </cell>
        </row>
        <row r="1649">
          <cell r="B1649">
            <v>0</v>
          </cell>
          <cell r="C1649">
            <v>0</v>
          </cell>
          <cell r="D1649">
            <v>0</v>
          </cell>
          <cell r="E1649">
            <v>0</v>
          </cell>
        </row>
        <row r="1650">
          <cell r="B1650" t="str">
            <v>C1779</v>
          </cell>
          <cell r="C1650" t="str">
            <v>IMPERMEABILIZAÇÃO DE LAJES C/ MANTA ASFÁLTICA PRÉ-FABRICADA, C/ VÉU DE POLIÉSTER</v>
          </cell>
          <cell r="D1650" t="str">
            <v>M2</v>
          </cell>
          <cell r="E1650">
            <v>26.16</v>
          </cell>
        </row>
        <row r="1651">
          <cell r="B1651" t="str">
            <v>C1464</v>
          </cell>
          <cell r="C1651" t="str">
            <v>IMPERMEABILIZAÇÃO DE COBERTURAS PLANAS C/MANTA À BASE DE ASFALTO MODIFICADO</v>
          </cell>
          <cell r="D1651">
            <v>0</v>
          </cell>
          <cell r="E1651">
            <v>0</v>
          </cell>
        </row>
        <row r="1652">
          <cell r="B1652" t="str">
            <v>RESERVATÓRIOS</v>
          </cell>
          <cell r="C1652">
            <v>0</v>
          </cell>
          <cell r="D1652">
            <v>0</v>
          </cell>
          <cell r="E1652">
            <v>336.7</v>
          </cell>
        </row>
        <row r="1653">
          <cell r="B1653" t="str">
            <v>C1473</v>
          </cell>
          <cell r="C1653" t="str">
            <v>IMPERMEABILIZAÇÃO DE RESERVATÓRIOS E PISCINAS ELEVADAS C/ IMPERMEABILIZANTE ESTRUTURAL C/ APLICAÇÃO DE MEMBRANA ELÁSTICA BI-COMPONENTE</v>
          </cell>
          <cell r="D1653" t="str">
            <v>M2</v>
          </cell>
          <cell r="E1653">
            <v>24.25</v>
          </cell>
        </row>
        <row r="1654">
          <cell r="B1654">
            <v>0</v>
          </cell>
          <cell r="C1654">
            <v>0</v>
          </cell>
          <cell r="D1654">
            <v>0</v>
          </cell>
          <cell r="E1654">
            <v>0</v>
          </cell>
        </row>
        <row r="1655">
          <cell r="B1655" t="str">
            <v>C1474</v>
          </cell>
          <cell r="C1655" t="str">
            <v>IMPERMEABILIZAÇÃO DE RESERVATÓRIOS ELEVADOS C/ ARGAMASSA RÍGIDA E DE IMPERMEABILIZAÇÃO SEMIPLÁSTICA C/ ASFALTO MODIFICADO E ESTRUTURADO</v>
          </cell>
          <cell r="D1655" t="str">
            <v>M2</v>
          </cell>
          <cell r="E1655">
            <v>136.05000000000001</v>
          </cell>
        </row>
        <row r="1656">
          <cell r="B1656" t="str">
            <v>C1473</v>
          </cell>
          <cell r="C1656" t="str">
            <v>IMPERMEABILIZAÇÃO DE RESERVATÓRIOS E PISCINAS ELEVADAS C/ IMPERMEABILIZANTE ESTRUTURAL C/ APLICAÇÃO DE MEMBRANA ELÁSTICA BI-COMPONENTE</v>
          </cell>
          <cell r="D1656">
            <v>0</v>
          </cell>
          <cell r="E1656">
            <v>0</v>
          </cell>
        </row>
        <row r="1657">
          <cell r="B1657" t="str">
            <v>C1475</v>
          </cell>
          <cell r="C1657" t="str">
            <v>IMPERMEABILIZAÇÃO DE SUPERFÍCIES INTERNAS DE RESERVATÓRIOS ENTERRADOS</v>
          </cell>
          <cell r="D1657" t="str">
            <v>M2</v>
          </cell>
          <cell r="E1657">
            <v>49.6</v>
          </cell>
        </row>
        <row r="1658">
          <cell r="B1658" t="str">
            <v>C1469</v>
          </cell>
          <cell r="C1658" t="str">
            <v>IMPERMEABILIZAÇÃO INTERNA E EXTERNA P/RESERVATÓRIO ENTERRADO</v>
          </cell>
          <cell r="D1658" t="str">
            <v>M2</v>
          </cell>
          <cell r="E1658">
            <v>52.58</v>
          </cell>
        </row>
        <row r="1659">
          <cell r="B1659" t="str">
            <v>C1460</v>
          </cell>
          <cell r="C1659" t="str">
            <v>IMPERMEABILIZAÇÃO INTERNA C/ CIMENTO IMPERMEABILIZANTE ESTRUTURAL</v>
          </cell>
          <cell r="D1659" t="str">
            <v>M2</v>
          </cell>
          <cell r="E1659">
            <v>13.77</v>
          </cell>
        </row>
        <row r="1660">
          <cell r="B1660" t="str">
            <v>C1467</v>
          </cell>
          <cell r="C1660" t="str">
            <v>IMPERMEABILIZAÇÃO INTERNA DE PISCINAS ENTERRADAS C/CIMENTO IMPERMEABILIZANTE ESTRUTURAL</v>
          </cell>
          <cell r="D1660" t="str">
            <v>M2</v>
          </cell>
          <cell r="E1660">
            <v>17.309999999999999</v>
          </cell>
        </row>
        <row r="1661">
          <cell r="B1661" t="str">
            <v>C1469</v>
          </cell>
          <cell r="C1661" t="str">
            <v>IMPERMEABILIZAÇÃO INTERNA E EXTERNA P/RESERVATÓRIO ENTERRADO</v>
          </cell>
          <cell r="D1661">
            <v>0</v>
          </cell>
          <cell r="E1661">
            <v>0</v>
          </cell>
        </row>
        <row r="1662">
          <cell r="B1662" t="str">
            <v>C1468</v>
          </cell>
          <cell r="C1662" t="str">
            <v>IMPERMEABILIZAÇÃO INTERNA C/ MANTA ASFÁLTICA C/ ARMADURA DE FILME DE POLIETILENO</v>
          </cell>
          <cell r="D1662" t="str">
            <v>M2</v>
          </cell>
          <cell r="E1662">
            <v>41.27</v>
          </cell>
        </row>
        <row r="1663">
          <cell r="B1663" t="str">
            <v>C1467</v>
          </cell>
          <cell r="C1663" t="str">
            <v>IMPERMEABILIZAÇÃO INTERNA DE PISCINAS ENTERRADAS C/CIMENTO IMPERMEABILIZANTE ESTRUTURAL</v>
          </cell>
          <cell r="D1663">
            <v>0</v>
          </cell>
          <cell r="E1663">
            <v>0</v>
          </cell>
        </row>
        <row r="1664">
          <cell r="B1664" t="str">
            <v>C2033</v>
          </cell>
          <cell r="C1664" t="str">
            <v>PREPARO DE SUPERFÍCIE INTERNA EM RESERVATÓRIOS A SEREM IMPERMEABILIZADOS</v>
          </cell>
          <cell r="D1664" t="str">
            <v>M2</v>
          </cell>
          <cell r="E1664">
            <v>1.89</v>
          </cell>
        </row>
        <row r="1665">
          <cell r="B1665" t="str">
            <v>C1468</v>
          </cell>
          <cell r="C1665" t="str">
            <v>IMPERMEABILIZAÇÃO INTERNA C/ MANTA ASFÁLTICA C/ ARMADURA DE FILME DE POLIETILENO</v>
          </cell>
          <cell r="D1665">
            <v>0</v>
          </cell>
          <cell r="E1665">
            <v>0</v>
          </cell>
        </row>
        <row r="1666">
          <cell r="B1666" t="str">
            <v>CORTINA</v>
          </cell>
          <cell r="C1666">
            <v>0</v>
          </cell>
          <cell r="D1666">
            <v>0</v>
          </cell>
          <cell r="E1666">
            <v>149.47</v>
          </cell>
        </row>
        <row r="1667">
          <cell r="B1667" t="str">
            <v>C0667</v>
          </cell>
          <cell r="C1667" t="str">
            <v>CAMADA PROTETORA DE SUPERFÍCIES HORIZONTAIS C/ ARGAMASSA DE CIMENTO E AREIA S/ PENEIRAMENTO TRAÇO 1:5 - ESP.= 1 A 2 cm</v>
          </cell>
          <cell r="D1667" t="str">
            <v>M2</v>
          </cell>
          <cell r="E1667">
            <v>20.25</v>
          </cell>
        </row>
        <row r="1668">
          <cell r="B1668">
            <v>0</v>
          </cell>
          <cell r="C1668">
            <v>0</v>
          </cell>
          <cell r="D1668">
            <v>0</v>
          </cell>
          <cell r="E1668">
            <v>0</v>
          </cell>
        </row>
        <row r="1669">
          <cell r="B1669" t="str">
            <v>C0668</v>
          </cell>
          <cell r="C1669" t="str">
            <v>CAMADA PROTETORA DE SUPERFÍCIES VERTICAIS C/ PINTURA DE EMULSÃO ASFÁLTICA E ARGAMASSA DE CIMENTO E AREIA S/ PENEIRAMENTO TRAÇO 1:5, ESP.= 1 A 2 cm</v>
          </cell>
          <cell r="D1669" t="str">
            <v>M2</v>
          </cell>
          <cell r="E1669">
            <v>24.92</v>
          </cell>
        </row>
        <row r="1670">
          <cell r="B1670" t="str">
            <v>C0667</v>
          </cell>
          <cell r="C1670" t="str">
            <v>CAMADA PROTETORA DE SUPERFÍCIES HORIZONTAIS C/ ARGAMASSA DE CIMENTO E AREIA S/ PENEIRAMENTO TRAÇO 1:5 - ESP.= 1 A 2 cm</v>
          </cell>
          <cell r="D1670">
            <v>0</v>
          </cell>
          <cell r="E1670">
            <v>0</v>
          </cell>
        </row>
        <row r="1671">
          <cell r="B1671" t="str">
            <v>C1461</v>
          </cell>
          <cell r="C1671" t="str">
            <v>IMPERMEABILIZAÇÃO DE ÁREAS SUJEITAS À UMIDADE C/ APLICAÇÃO DE DUAS DEMÃOS DE IMPERMEABILIZANTE ESTRUTURAL DILUÍDO C/ ÁGUA E EMULSÃO ADESIVA TRAÇO 12:4:1</v>
          </cell>
          <cell r="D1671" t="str">
            <v>M2</v>
          </cell>
          <cell r="E1671">
            <v>9.7799999999999994</v>
          </cell>
        </row>
        <row r="1672">
          <cell r="B1672" t="str">
            <v>C0668</v>
          </cell>
          <cell r="C1672" t="str">
            <v>CAMADA PROTETORA DE SUPERFÍCIES VERTICAIS C/ PINTURA DE EMULSÃO ASFÁLTICA E ARGAMASSA DE CIMENTO E AREIA S/ PENEIRAMENTO TRAÇO 1:5, ESP.= 1 A 2 cm</v>
          </cell>
          <cell r="D1672">
            <v>0</v>
          </cell>
          <cell r="E1672">
            <v>0</v>
          </cell>
        </row>
        <row r="1673">
          <cell r="B1673" t="str">
            <v>C2188</v>
          </cell>
          <cell r="C1673" t="str">
            <v>REGULARIZAÇÃO DE SUPERFÍCIES HORIZONTAIS E VERTICAIS C/ ARGAMASSA DE CIMENTO E AREIA S/ PENEIRAMENTO, TRAÇO 1:3, ESP.= 6cm P/ APLICAÇÃO DE IMPERMEABILIZAÇÃO</v>
          </cell>
          <cell r="D1673" t="str">
            <v>M2</v>
          </cell>
          <cell r="E1673">
            <v>37.049999999999997</v>
          </cell>
        </row>
        <row r="1674">
          <cell r="B1674" t="str">
            <v>C1461</v>
          </cell>
          <cell r="C1674" t="str">
            <v>IMPERMEABILIZAÇÃO DE ÁREAS SUJEITAS À UMIDADE C/ APLICAÇÃO DE DUAS DEMÃOS DE IMPERMEABILIZANTE ESTRUTURAL DILUÍDO C/ ÁGUA E EMULSÃO ADESIVA TRAÇO 12:4:1</v>
          </cell>
          <cell r="D1674">
            <v>0</v>
          </cell>
          <cell r="E1674">
            <v>0</v>
          </cell>
        </row>
        <row r="1675">
          <cell r="B1675" t="str">
            <v>C2217</v>
          </cell>
          <cell r="C1675" t="str">
            <v>REVESTIMENTO DE SUPERFÍCIE HORIZONTAL OU VERTICAL C/ARGAMASSA DE CIMENTO E AREIA S/ PENEIRAMENTO TRAÇO 1:3, ESP.= 5cm</v>
          </cell>
          <cell r="D1675" t="str">
            <v>M2</v>
          </cell>
          <cell r="E1675">
            <v>57.46</v>
          </cell>
        </row>
        <row r="1676">
          <cell r="B1676" t="str">
            <v>C2188</v>
          </cell>
          <cell r="C1676" t="str">
            <v>REGULARIZAÇÃO DE SUPERFÍCIES HORIZONTAIS E VERTICAIS C/ ARGAMASSA DE CIMENTO E AREIA S/ PENEIRAMENTO, TRAÇO 1:3, ESP.= 6cm P/ APLICAÇÃO DE IMPERMEABILIZAÇÃO</v>
          </cell>
          <cell r="D1676">
            <v>0</v>
          </cell>
          <cell r="E1676">
            <v>0</v>
          </cell>
        </row>
        <row r="1677">
          <cell r="B1677" t="str">
            <v>OUTROS ELEMENTOS</v>
          </cell>
          <cell r="C1677">
            <v>0</v>
          </cell>
          <cell r="D1677">
            <v>0</v>
          </cell>
          <cell r="E1677">
            <v>300.25</v>
          </cell>
        </row>
        <row r="1678">
          <cell r="B1678" t="str">
            <v>C4723</v>
          </cell>
          <cell r="C1678" t="str">
            <v xml:space="preserve">IMPERMEABILIZAÇÃO À BASE DE ARGAMASSA POLIMÉRICA E RESINA EPOXI(SUPERFÍCIES EM CONTATO DIRETO COM ÁGUA RESIDUÁRIAS OU CONTATO COM GASES                                                                                                                        </v>
          </cell>
          <cell r="D1678" t="str">
            <v>M2</v>
          </cell>
          <cell r="E1678">
            <v>40.119999999999997</v>
          </cell>
        </row>
        <row r="1679">
          <cell r="B1679">
            <v>0</v>
          </cell>
          <cell r="C1679">
            <v>0</v>
          </cell>
          <cell r="D1679">
            <v>0</v>
          </cell>
          <cell r="E1679">
            <v>0</v>
          </cell>
        </row>
        <row r="1680">
          <cell r="B1680" t="str">
            <v>C4722</v>
          </cell>
          <cell r="C1680" t="str">
            <v>IMPERMEABILIZAÇÃO À BASE DE ARGAMASSA POLIMÉRICA, RESINA TERMOPLÁSTICA E TELA DE POLIESTER MALHA 2X2MM (SUPERFÍCIE EM CONTATO DIRETO COM A ÁGUA)</v>
          </cell>
          <cell r="D1680" t="str">
            <v>M2</v>
          </cell>
          <cell r="E1680">
            <v>29.41</v>
          </cell>
        </row>
        <row r="1681">
          <cell r="B1681" t="str">
            <v>C4723</v>
          </cell>
          <cell r="C1681" t="str">
            <v xml:space="preserve">IMPERMEABILIZAÇÃO À BASE DE ARGAMASSA POLIMÉRICA E RESINA EPOXI(SUPERFÍCIES EM CONTATO DIRETO COM ÁGUA RESIDUÁRIAS OU CONTATO COM GASES                                                                                                                        </v>
          </cell>
          <cell r="D1681">
            <v>0</v>
          </cell>
          <cell r="E1681">
            <v>0</v>
          </cell>
        </row>
        <row r="1682">
          <cell r="B1682" t="str">
            <v>C4724</v>
          </cell>
          <cell r="C1682" t="str">
            <v>IMPERMEABILIZAÇÃO À BASE DE ARGAMASSA POLIMÉRICA (LAJE DE RESERVATÓRIO SOB AÇÃO DE GASES)</v>
          </cell>
          <cell r="D1682" t="str">
            <v>M2</v>
          </cell>
          <cell r="E1682">
            <v>6.41</v>
          </cell>
        </row>
        <row r="1683">
          <cell r="B1683" t="str">
            <v>C4722</v>
          </cell>
          <cell r="C1683" t="str">
            <v>IMPERMEABILIZAÇÃO À BASE DE ARGAMASSA POLIMÉRICA, RESINA TERMOPLÁSTICA E TELA DE POLIESTER MALHA 2X2MM (SUPERFÍCIE EM CONTATO DIRETO COM A ÁGUA)</v>
          </cell>
          <cell r="D1683">
            <v>0</v>
          </cell>
          <cell r="E1683">
            <v>0</v>
          </cell>
        </row>
        <row r="1684">
          <cell r="B1684" t="str">
            <v>C2841</v>
          </cell>
          <cell r="C1684" t="str">
            <v>IMPERMEABILIZAÇÃO C/ ARGAMASSA DE  CIMENTO E AREIA 1:3 ADITIVADA, ESP.= 2.50cm</v>
          </cell>
          <cell r="D1684" t="str">
            <v>M2</v>
          </cell>
          <cell r="E1684">
            <v>26.13</v>
          </cell>
        </row>
        <row r="1685">
          <cell r="B1685" t="str">
            <v>C4724</v>
          </cell>
          <cell r="C1685" t="str">
            <v>IMPERMEABILIZAÇÃO À BASE DE ARGAMASSA POLIMÉRICA (LAJE DE RESERVATÓRIO SOB AÇÃO DE GASES)</v>
          </cell>
          <cell r="D1685">
            <v>0</v>
          </cell>
          <cell r="E1685">
            <v>0</v>
          </cell>
        </row>
        <row r="1686">
          <cell r="B1686" t="str">
            <v>C2842</v>
          </cell>
          <cell r="C1686" t="str">
            <v>IMPERMEABILIZAÇÃO C/ CIMENTO CRISTALIZANTE, BASE ACRÍLICA</v>
          </cell>
          <cell r="D1686" t="str">
            <v>M2</v>
          </cell>
          <cell r="E1686">
            <v>47.44</v>
          </cell>
        </row>
        <row r="1687">
          <cell r="B1687" t="str">
            <v>C2843</v>
          </cell>
          <cell r="C1687" t="str">
            <v>IMPERMEABILIZAÇÃO C/ EMULSÃO ASFÁLTICA CONSUMO 2kg/m²</v>
          </cell>
          <cell r="D1687" t="str">
            <v>M2</v>
          </cell>
          <cell r="E1687">
            <v>17.53</v>
          </cell>
        </row>
        <row r="1688">
          <cell r="B1688" t="str">
            <v>C3444</v>
          </cell>
          <cell r="C1688" t="str">
            <v>IMPERMEABILIZAÇÃO C/ SIKA E IGOL P/ CX. D´ÁGUA</v>
          </cell>
          <cell r="D1688" t="str">
            <v>M2</v>
          </cell>
          <cell r="E1688">
            <v>40.04</v>
          </cell>
        </row>
        <row r="1689">
          <cell r="B1689" t="str">
            <v>C4021</v>
          </cell>
          <cell r="C1689" t="str">
            <v>IMPERMEABILIZAÇÃO DE ACABAMENTO C/ HEYDICRYL PLUS, COR BRANCA, CONSUMO 3,0 KG/M2, REFORÇADA C/ TELA</v>
          </cell>
          <cell r="D1689" t="str">
            <v>M2</v>
          </cell>
          <cell r="E1689">
            <v>14.9</v>
          </cell>
        </row>
        <row r="1690">
          <cell r="B1690" t="str">
            <v>C2843</v>
          </cell>
          <cell r="C1690" t="str">
            <v>IMPERMEABILIZAÇÃO C/ EMULSÃO ASFÁLTICA CONSUMO 2kg/m²</v>
          </cell>
          <cell r="D1690">
            <v>0</v>
          </cell>
          <cell r="E1690">
            <v>0</v>
          </cell>
        </row>
        <row r="1691">
          <cell r="B1691" t="str">
            <v>C4124</v>
          </cell>
          <cell r="C1691" t="str">
            <v>IMPERMEABILIZAÇÃO EM DUPLA CAMADA COM MANTA ESTRUTURADA EM POLIÉSTER 4mm - TIPO IV E MANTA DE ALUMÍNIO</v>
          </cell>
          <cell r="D1691" t="str">
            <v>M2</v>
          </cell>
          <cell r="E1691">
            <v>78.25</v>
          </cell>
        </row>
        <row r="1692">
          <cell r="B1692" t="str">
            <v>C4021</v>
          </cell>
          <cell r="C1692" t="str">
            <v>IMPERMEABILIZAÇÃO DE ACABAMENTO C/ HEYDICRYL PLUS, COR BRANCA, CONSUMO 3,0 KG/M2, REFORÇADA C/ TELA</v>
          </cell>
          <cell r="D1692">
            <v>0</v>
          </cell>
          <cell r="E1692">
            <v>0</v>
          </cell>
        </row>
        <row r="1693">
          <cell r="B1693" t="str">
            <v>PROTEÇÃO TÉRMICA</v>
          </cell>
          <cell r="C1693">
            <v>0</v>
          </cell>
          <cell r="D1693">
            <v>0</v>
          </cell>
          <cell r="E1693">
            <v>702.05</v>
          </cell>
        </row>
        <row r="1694">
          <cell r="B1694" t="str">
            <v>ISOLAMENTO DE PAREDES</v>
          </cell>
          <cell r="C1694" t="str">
            <v>IMPERMEABILIZAÇÃO EM DUPLA CAMADA COM MANTA ESTRUTURADA EM POLIÉSTER 4mm - TIPO IV E MANTA DE ALUMÍNIO</v>
          </cell>
          <cell r="D1694">
            <v>0</v>
          </cell>
          <cell r="E1694">
            <v>259.61</v>
          </cell>
        </row>
        <row r="1695">
          <cell r="B1695" t="str">
            <v>C1501</v>
          </cell>
          <cell r="C1695" t="str">
            <v>ISOLAMENTO TÉRMICO C/ESPUMA RÍGIDA DE POLIURETANO ESP.= 5cm</v>
          </cell>
          <cell r="D1695" t="str">
            <v>M2</v>
          </cell>
          <cell r="E1695">
            <v>9.09</v>
          </cell>
        </row>
        <row r="1696">
          <cell r="B1696" t="str">
            <v>C1502</v>
          </cell>
          <cell r="C1696" t="str">
            <v>ISOLAMENTO TÉRMICO C/MANTAS DE FIBRA DE VIDRO ENSACADAS ESP.= 5cm</v>
          </cell>
          <cell r="D1696" t="str">
            <v>M2</v>
          </cell>
          <cell r="E1696">
            <v>52.98</v>
          </cell>
        </row>
        <row r="1697">
          <cell r="B1697" t="str">
            <v>C1505</v>
          </cell>
          <cell r="C1697" t="str">
            <v>ISOLAMENTO TÉRMICO C/PAINEL DE FIBRA DE VIDRO FLEXÍVEL ESP.=50mm FIXADO COM ADESIVO HIDRO-ASFÁLTICO</v>
          </cell>
          <cell r="D1697" t="str">
            <v>M2</v>
          </cell>
          <cell r="E1697">
            <v>26.98</v>
          </cell>
        </row>
        <row r="1698">
          <cell r="B1698" t="str">
            <v>C1501</v>
          </cell>
          <cell r="C1698" t="str">
            <v>ISOLAMENTO TÉRMICO C/ESPUMA RÍGIDA DE POLIURETANO ESP.= 5cm</v>
          </cell>
          <cell r="D1698">
            <v>0</v>
          </cell>
          <cell r="E1698">
            <v>0</v>
          </cell>
        </row>
        <row r="1699">
          <cell r="B1699" t="str">
            <v>C1503</v>
          </cell>
          <cell r="C1699" t="str">
            <v>ISOLAMENTO TÉRMICO C/PAINEL DE FIBRA DE VIDRO RÍGIDO ESP.= 25mm FIXADO COM ASFALTO OXIDADO (MODIFICADO)</v>
          </cell>
          <cell r="D1699" t="str">
            <v>M2</v>
          </cell>
          <cell r="E1699">
            <v>80.459999999999994</v>
          </cell>
        </row>
        <row r="1700">
          <cell r="B1700" t="str">
            <v>C1505</v>
          </cell>
          <cell r="C1700" t="str">
            <v>ISOLAMENTO TÉRMICO C/PAINEL DE FIBRA DE VIDRO FLEXÍVEL ESP.=50mm FIXADO COM ADESIVO HIDRO-ASFÁLTICO</v>
          </cell>
          <cell r="D1700">
            <v>0</v>
          </cell>
          <cell r="E1700">
            <v>0</v>
          </cell>
        </row>
        <row r="1701">
          <cell r="B1701" t="str">
            <v>C1506</v>
          </cell>
          <cell r="C1701" t="str">
            <v>ISOLAMENTO TÉRMICO C/PAINEL DE FIBRA DE VIDRO SEMI-RÍGIDO ESP.= 50mm FIXADO C/ARAME E TELA</v>
          </cell>
          <cell r="D1701" t="str">
            <v>M2</v>
          </cell>
          <cell r="E1701">
            <v>31.32</v>
          </cell>
        </row>
        <row r="1702">
          <cell r="B1702" t="str">
            <v>C1503</v>
          </cell>
          <cell r="C1702" t="str">
            <v>ISOLAMENTO TÉRMICO C/PAINEL DE FIBRA DE VIDRO RÍGIDO ESP.= 25mm FIXADO COM ASFALTO OXIDADO (MODIFICADO)</v>
          </cell>
          <cell r="D1702">
            <v>0</v>
          </cell>
          <cell r="E1702">
            <v>0</v>
          </cell>
        </row>
        <row r="1703">
          <cell r="B1703" t="str">
            <v>C1504</v>
          </cell>
          <cell r="C1703" t="str">
            <v>ISOLAMENTO TÉRMICO C/TIJOLO CERÂMICO FURADO (30X20X10)cm</v>
          </cell>
          <cell r="D1703" t="str">
            <v>M2</v>
          </cell>
          <cell r="E1703">
            <v>58.78</v>
          </cell>
        </row>
        <row r="1704">
          <cell r="B1704" t="str">
            <v>ISOLAMENTO DE COBERTURAS E LAJES</v>
          </cell>
          <cell r="C1704" t="str">
            <v>ISOLAMENTO TÉRMICO C/PAINEL DE FIBRA DE VIDRO SEMI-RÍGIDO ESP.= 50mm FIXADO C/ARAME E TELA</v>
          </cell>
          <cell r="D1704">
            <v>0</v>
          </cell>
          <cell r="E1704">
            <v>363.2</v>
          </cell>
        </row>
        <row r="1705">
          <cell r="B1705" t="str">
            <v>C1500</v>
          </cell>
          <cell r="C1705" t="str">
            <v>ISOLAMENTO TÉRMICO C/ARGILA EXPANDIDA AGLOMERADA ESP.= 20cm</v>
          </cell>
          <cell r="D1705" t="str">
            <v>M2</v>
          </cell>
          <cell r="E1705">
            <v>68.680000000000007</v>
          </cell>
        </row>
        <row r="1706">
          <cell r="B1706" t="str">
            <v>C1507</v>
          </cell>
          <cell r="C1706" t="str">
            <v>ISOLAMENTO TÉRMICO C/DOLOMITA MAGNESIANA BRITADA ESP.= 10cm</v>
          </cell>
          <cell r="D1706" t="str">
            <v>M2</v>
          </cell>
          <cell r="E1706">
            <v>15.93</v>
          </cell>
        </row>
        <row r="1707">
          <cell r="B1707" t="str">
            <v>C1508</v>
          </cell>
          <cell r="C1707" t="str">
            <v>ISOLAMENTO TÉRMICO C/LAJOTAS PRE-MOLDADAS DE CONCRETO</v>
          </cell>
          <cell r="D1707" t="str">
            <v>M2</v>
          </cell>
          <cell r="E1707">
            <v>49.76</v>
          </cell>
        </row>
        <row r="1708">
          <cell r="B1708" t="str">
            <v>C1509</v>
          </cell>
          <cell r="C1708" t="str">
            <v>ISOLAMENTO TÉRMICO C/MANTAS DE FIBRA DE VIDRO ESP.= 7.5cm  PROTEGIDAS C/ASFALTO OXIDADO</v>
          </cell>
          <cell r="D1708" t="str">
            <v>M2</v>
          </cell>
          <cell r="E1708">
            <v>37.369999999999997</v>
          </cell>
        </row>
        <row r="1709">
          <cell r="B1709" t="str">
            <v>C1507</v>
          </cell>
          <cell r="C1709" t="str">
            <v>ISOLAMENTO TÉRMICO C/DOLOMITA MAGNESIANA BRITADA ESP.= 10cm</v>
          </cell>
          <cell r="D1709">
            <v>0</v>
          </cell>
          <cell r="E1709">
            <v>0</v>
          </cell>
        </row>
        <row r="1710">
          <cell r="B1710" t="str">
            <v>C1510</v>
          </cell>
          <cell r="C1710" t="str">
            <v>ISOLAMENTO TÉRMICO C/PEDRA BRITADA SOLTA ESP.= 25cm, SOBRE ARGAMASA DE PROTEÇÃO P/IMPERMEABILIZAÇÃO</v>
          </cell>
          <cell r="D1710" t="str">
            <v>M2</v>
          </cell>
          <cell r="E1710">
            <v>22</v>
          </cell>
        </row>
        <row r="1711">
          <cell r="B1711" t="str">
            <v>C1509</v>
          </cell>
          <cell r="C1711" t="str">
            <v>ISOLAMENTO TÉRMICO C/MANTAS DE FIBRA DE VIDRO ESP.= 7.5cm  PROTEGIDAS C/ASFALTO OXIDADO</v>
          </cell>
          <cell r="D1711">
            <v>0</v>
          </cell>
          <cell r="E1711">
            <v>0</v>
          </cell>
        </row>
        <row r="1712">
          <cell r="B1712" t="str">
            <v>C1511</v>
          </cell>
          <cell r="C1712" t="str">
            <v>ISOLAMENTO TÉRMICO C/PLACAS DE CONCRETO CELULAR ESP.= 5cm</v>
          </cell>
          <cell r="D1712" t="str">
            <v>M2</v>
          </cell>
          <cell r="E1712">
            <v>55.42</v>
          </cell>
        </row>
        <row r="1713">
          <cell r="B1713" t="str">
            <v>C1512</v>
          </cell>
          <cell r="C1713" t="str">
            <v>ISOLAMENTO TÉRMICO C/PLACAS DE POLIESTIRENO EXPANDIDO ESP.= 5cm</v>
          </cell>
          <cell r="D1713" t="str">
            <v>M2</v>
          </cell>
          <cell r="E1713">
            <v>22.51</v>
          </cell>
        </row>
        <row r="1714">
          <cell r="B1714" t="str">
            <v>C1513</v>
          </cell>
          <cell r="C1714" t="str">
            <v>ISOLAMENTO TÉRMICO C/VERMICULITA AGLOMERADA C/CIMENTO E AREIA ESP.= 15cm</v>
          </cell>
          <cell r="D1714" t="str">
            <v>M2</v>
          </cell>
          <cell r="E1714">
            <v>91.53</v>
          </cell>
        </row>
        <row r="1715">
          <cell r="B1715" t="str">
            <v>C1511</v>
          </cell>
          <cell r="C1715" t="str">
            <v>ISOLAMENTO TÉRMICO C/PLACAS DE CONCRETO CELULAR ESP.= 5cm</v>
          </cell>
          <cell r="D1715">
            <v>0</v>
          </cell>
          <cell r="E1715">
            <v>0</v>
          </cell>
        </row>
        <row r="1716">
          <cell r="B1716" t="str">
            <v>ISOLAMENTO DE TUBOS DE AÇO</v>
          </cell>
          <cell r="C1716" t="str">
            <v>ISOLAMENTO TÉRMICO C/PLACAS DE POLIESTIRENO EXPANDIDO ESP.= 5cm</v>
          </cell>
          <cell r="D1716">
            <v>0</v>
          </cell>
          <cell r="E1716">
            <v>79.23</v>
          </cell>
        </row>
        <row r="1717">
          <cell r="B1717" t="str">
            <v>C3717</v>
          </cell>
          <cell r="C1717" t="str">
            <v>ISOLAMENTO TÉRMICO COM POLIESTIRENO EXPANDIDO (ISOPOR) EM TUBO DE AÇO PRETO  DE 2"</v>
          </cell>
          <cell r="D1717" t="str">
            <v>M</v>
          </cell>
          <cell r="E1717">
            <v>32.71</v>
          </cell>
        </row>
        <row r="1718">
          <cell r="B1718">
            <v>0</v>
          </cell>
          <cell r="C1718">
            <v>0</v>
          </cell>
          <cell r="D1718">
            <v>0</v>
          </cell>
          <cell r="E1718">
            <v>0</v>
          </cell>
        </row>
        <row r="1719">
          <cell r="B1719" t="str">
            <v>C3718</v>
          </cell>
          <cell r="C1719" t="str">
            <v>ISOLAMENTO TÉRMICO COM POLIESTIRENO EXPANDIDO (ISOPOR) EM TUBO DE AÇO PRETO  DE 2 1/2"</v>
          </cell>
          <cell r="D1719" t="str">
            <v>M</v>
          </cell>
          <cell r="E1719">
            <v>46.51</v>
          </cell>
        </row>
        <row r="1720">
          <cell r="B1720" t="str">
            <v>C3717</v>
          </cell>
          <cell r="C1720" t="str">
            <v>ISOLAMENTO TÉRMICO COM POLIESTIRENO EXPANDIDO (ISOPOR) EM TUBO DE AÇO PRETO  DE 2"</v>
          </cell>
          <cell r="D1720">
            <v>0</v>
          </cell>
          <cell r="E1720">
            <v>0</v>
          </cell>
        </row>
        <row r="1721">
          <cell r="B1721" t="str">
            <v>REVESTIMENTOS</v>
          </cell>
          <cell r="C1721">
            <v>0</v>
          </cell>
          <cell r="D1721">
            <v>0</v>
          </cell>
          <cell r="E1721">
            <v>7628.06</v>
          </cell>
        </row>
        <row r="1722">
          <cell r="B1722" t="str">
            <v>ARGAMASSAS PARA PAREDES INTERNAS E EXTERNAS</v>
          </cell>
          <cell r="C1722" t="str">
            <v>ISOLAMENTO TÉRMICO COM POLIESTIRENO EXPANDIDO (ISOPOR) EM TUBO DE AÇO PRETO  DE 2 1/2"</v>
          </cell>
          <cell r="D1722">
            <v>0</v>
          </cell>
          <cell r="E1722">
            <v>790.77</v>
          </cell>
        </row>
        <row r="1723">
          <cell r="B1723" t="str">
            <v>C0776</v>
          </cell>
          <cell r="C1723" t="str">
            <v>CHAPISCO C/ ARGAMASSA DE CIMENTO E AREIA S/PENEIRAR TRAÇO 1:3  ESP.= 5mm P/ PAREDE</v>
          </cell>
          <cell r="D1723" t="str">
            <v>M2</v>
          </cell>
          <cell r="E1723">
            <v>4.21</v>
          </cell>
        </row>
        <row r="1724">
          <cell r="B1724" t="str">
            <v>REVESTIMENTOS</v>
          </cell>
          <cell r="C1724">
            <v>0</v>
          </cell>
          <cell r="D1724">
            <v>0</v>
          </cell>
          <cell r="E1724">
            <v>0</v>
          </cell>
        </row>
        <row r="1725">
          <cell r="B1725" t="str">
            <v>C0777</v>
          </cell>
          <cell r="C1725" t="str">
            <v>CHAPISCO C/ ARGAMASSA DE CIMENTO E PEDRISCO TRAÇO 1:4  ESP.= 7mm P/ PAREDE</v>
          </cell>
          <cell r="D1725" t="str">
            <v>M2</v>
          </cell>
          <cell r="E1725">
            <v>6.67</v>
          </cell>
        </row>
        <row r="1726">
          <cell r="B1726" t="str">
            <v>C0776</v>
          </cell>
          <cell r="C1726" t="str">
            <v>CHAPISCO C/ ARGAMASSA DE CIMENTO E AREIA S/PENEIRAR TRAÇO 1:3  ESP.= 5mm P/ PAREDE</v>
          </cell>
          <cell r="D1726">
            <v>0</v>
          </cell>
          <cell r="E1726">
            <v>0</v>
          </cell>
        </row>
        <row r="1727">
          <cell r="B1727" t="str">
            <v>C1220</v>
          </cell>
          <cell r="C1727" t="str">
            <v>EMBOÇO C/ ARGAMASSA DE CIMENTO E AREIA S/ PENEIRAR, TRAÇO 1:3</v>
          </cell>
          <cell r="D1727" t="str">
            <v>M2</v>
          </cell>
          <cell r="E1727">
            <v>21.36</v>
          </cell>
        </row>
        <row r="1728">
          <cell r="B1728" t="str">
            <v>C1221</v>
          </cell>
          <cell r="C1728" t="str">
            <v>EMBOÇO C/ ARGAMASSA DE CIMENTO E AREIA S/ PENEIRAR, TRAÇO 1:4</v>
          </cell>
          <cell r="D1728" t="str">
            <v>M2</v>
          </cell>
          <cell r="E1728">
            <v>20.149999999999999</v>
          </cell>
        </row>
        <row r="1729">
          <cell r="B1729" t="str">
            <v>C1226</v>
          </cell>
          <cell r="C1729" t="str">
            <v>EMBOÇO C/ ARGAMASSA DE CIMENTO E AREIA S/ PENEIRAR, TRAÇO 1:5</v>
          </cell>
          <cell r="D1729" t="str">
            <v>M2</v>
          </cell>
          <cell r="E1729">
            <v>19.420000000000002</v>
          </cell>
        </row>
        <row r="1730">
          <cell r="B1730" t="str">
            <v>C3245</v>
          </cell>
          <cell r="C1730" t="str">
            <v>EMBOÇO C/ ARGAMASSA DE CIMENTO E AREIA S/ PENEIRAR, TRAÇO 1:6</v>
          </cell>
          <cell r="D1730" t="str">
            <v>M2</v>
          </cell>
          <cell r="E1730">
            <v>18.93</v>
          </cell>
        </row>
        <row r="1731">
          <cell r="B1731" t="str">
            <v>C3246</v>
          </cell>
          <cell r="C1731" t="str">
            <v>EMBOÇO C/ ARGAMASSA DE CIMENTO E AREIA S/ PENEIRAR, TRAÇO 1:7</v>
          </cell>
          <cell r="D1731" t="str">
            <v>M2</v>
          </cell>
          <cell r="E1731">
            <v>18.579999999999998</v>
          </cell>
        </row>
        <row r="1732">
          <cell r="B1732" t="str">
            <v>C1211</v>
          </cell>
          <cell r="C1732" t="str">
            <v>EMBOÇO C/ ARGAMASSA DE CIMENTO, ARENOSO E AREIA S/PENEIRAR TRAÇO 1:7:3  ESP.= 20mm P/ PAREDE</v>
          </cell>
          <cell r="D1732" t="str">
            <v>M2</v>
          </cell>
          <cell r="E1732">
            <v>18.55</v>
          </cell>
        </row>
        <row r="1733">
          <cell r="B1733" t="str">
            <v>C3245</v>
          </cell>
          <cell r="C1733" t="str">
            <v>EMBOÇO C/ ARGAMASSA DE CIMENTO E AREIA S/ PENEIRAR, TRAÇO 1:6</v>
          </cell>
          <cell r="D1733">
            <v>0</v>
          </cell>
          <cell r="E1733">
            <v>0</v>
          </cell>
        </row>
        <row r="1734">
          <cell r="B1734" t="str">
            <v>C3023</v>
          </cell>
          <cell r="C1734" t="str">
            <v>EMBOÇO C/ ARGAMASSA DE CIMENTO E AREIA PENEIRADA, TRAÇO 1:3</v>
          </cell>
          <cell r="D1734" t="str">
            <v>M2</v>
          </cell>
          <cell r="E1734">
            <v>25.46</v>
          </cell>
        </row>
        <row r="1735">
          <cell r="B1735" t="str">
            <v>C3029</v>
          </cell>
          <cell r="C1735" t="str">
            <v>EMBOÇO C/ ARGAMASSA DE CIMENTO E AREIA PENEIRADA, TRAÇO 1:4</v>
          </cell>
          <cell r="D1735" t="str">
            <v>M2</v>
          </cell>
          <cell r="E1735">
            <v>24.25</v>
          </cell>
        </row>
        <row r="1736">
          <cell r="B1736" t="str">
            <v>C3080</v>
          </cell>
          <cell r="C1736" t="str">
            <v>EMBOÇO C/ ARGAMASSA DE CIMENTO E AREIA PENEIRADA, TRAÇO 1:5</v>
          </cell>
          <cell r="D1736" t="str">
            <v>M2</v>
          </cell>
          <cell r="E1736">
            <v>23.52</v>
          </cell>
        </row>
        <row r="1737">
          <cell r="B1737" t="str">
            <v>C3120</v>
          </cell>
          <cell r="C1737" t="str">
            <v>EMBOÇO C/ ARGAMASSA DE CIMENTO E AREIA PENEIRADA, TRAÇO 1:6</v>
          </cell>
          <cell r="D1737" t="str">
            <v>M2</v>
          </cell>
          <cell r="E1737">
            <v>23.03</v>
          </cell>
        </row>
        <row r="1738">
          <cell r="B1738" t="str">
            <v>C3122</v>
          </cell>
          <cell r="C1738" t="str">
            <v>EMBOÇO C/ ARGAMASSA DE CIMENTO E AREIA PENEIRADA, TRAÇO 1:7</v>
          </cell>
          <cell r="D1738" t="str">
            <v>M2</v>
          </cell>
          <cell r="E1738">
            <v>22.68</v>
          </cell>
        </row>
        <row r="1739">
          <cell r="B1739" t="str">
            <v>C1212</v>
          </cell>
          <cell r="C1739" t="str">
            <v>EMBOÇO C/ ARGAMASSA MISTA DE CIMENTO, CAL EM PASTA E AREIA S/PENEIRAR TRAÇO 1:1.5:9  ESP.= 20mm P/ PAREDE</v>
          </cell>
          <cell r="D1739" t="str">
            <v>M2</v>
          </cell>
          <cell r="E1739">
            <v>20.57</v>
          </cell>
        </row>
        <row r="1740">
          <cell r="B1740" t="str">
            <v>C3120</v>
          </cell>
          <cell r="C1740" t="str">
            <v>EMBOÇO C/ ARGAMASSA DE CIMENTO E AREIA PENEIRADA, TRAÇO 1:6</v>
          </cell>
          <cell r="D1740">
            <v>0</v>
          </cell>
          <cell r="E1740">
            <v>0</v>
          </cell>
        </row>
        <row r="1741">
          <cell r="B1741" t="str">
            <v>C1213</v>
          </cell>
          <cell r="C1741" t="str">
            <v>EMBOÇO C/ ARGAMASSA MISTA DE CIMENTO, CAL HIDRATADA E AREIA S/PENEIRAR TRAÇO 1:2:9  ESP.= 20mm P/ PAREDE</v>
          </cell>
          <cell r="D1741" t="str">
            <v>M2</v>
          </cell>
          <cell r="E1741">
            <v>20.52</v>
          </cell>
        </row>
        <row r="1742">
          <cell r="B1742" t="str">
            <v>C1212</v>
          </cell>
          <cell r="C1742" t="str">
            <v>EMBOÇO C/ ARGAMASSA MISTA DE CIMENTO, CAL EM PASTA E AREIA S/PENEIRAR TRAÇO 1:1.5:9  ESP.= 20mm P/ PAREDE</v>
          </cell>
          <cell r="D1742">
            <v>0</v>
          </cell>
          <cell r="E1742">
            <v>0</v>
          </cell>
        </row>
        <row r="1743">
          <cell r="B1743" t="str">
            <v>C1238</v>
          </cell>
          <cell r="C1743" t="str">
            <v>ENCHIMENTO DE RASGO C/ARGAMASSA DIAM.= 15 A 25mm (1/2" A 1")</v>
          </cell>
          <cell r="D1743" t="str">
            <v>M</v>
          </cell>
          <cell r="E1743">
            <v>2.97</v>
          </cell>
        </row>
        <row r="1744">
          <cell r="B1744" t="str">
            <v>C1239</v>
          </cell>
          <cell r="C1744" t="str">
            <v>ENCHIMENTO DE RASGO C/ARGAMASSA DIAM.= 32 A 50mm (1 1/4" A 2")</v>
          </cell>
          <cell r="D1744" t="str">
            <v>M</v>
          </cell>
          <cell r="E1744">
            <v>4.17</v>
          </cell>
        </row>
        <row r="1745">
          <cell r="B1745" t="str">
            <v>C1240</v>
          </cell>
          <cell r="C1745" t="str">
            <v>ENCHIMENTO DE RASGO C/ARGAMASSA DIAM.= 65 A100mm  (2 1/2" A 4")</v>
          </cell>
          <cell r="D1745" t="str">
            <v>M</v>
          </cell>
          <cell r="E1745">
            <v>6.68</v>
          </cell>
        </row>
        <row r="1746">
          <cell r="B1746" t="str">
            <v>C1245</v>
          </cell>
          <cell r="C1746" t="str">
            <v>ENTELAMENTO CORRETIVO DE SUPERFÍCIE C/TRINCA P/RETRAÇÃO OU DILATAÇÃO TELA LARG.=15cm REF. CENT.LARG.=5cm</v>
          </cell>
          <cell r="D1746" t="str">
            <v>M</v>
          </cell>
          <cell r="E1746">
            <v>12.88</v>
          </cell>
        </row>
        <row r="1747">
          <cell r="B1747" t="str">
            <v>C1239</v>
          </cell>
          <cell r="C1747" t="str">
            <v>ENCHIMENTO DE RASGO C/ARGAMASSA DIAM.= 32 A 50mm (1 1/4" A 2")</v>
          </cell>
          <cell r="D1747">
            <v>0</v>
          </cell>
          <cell r="E1747">
            <v>0</v>
          </cell>
        </row>
        <row r="1748">
          <cell r="B1748" t="str">
            <v>C1247</v>
          </cell>
          <cell r="C1748" t="str">
            <v>ENTELAMENTO PREVENTIVO DE SUPERFÍCIE SUJEITA A TRINCAS P/RETRAÇÃO OU DILATAÇÃO TELA LARG.= 25cm</v>
          </cell>
          <cell r="D1748" t="str">
            <v>M</v>
          </cell>
          <cell r="E1748">
            <v>5.92</v>
          </cell>
        </row>
        <row r="1749">
          <cell r="B1749" t="str">
            <v>C1245</v>
          </cell>
          <cell r="C1749" t="str">
            <v>ENTELAMENTO CORRETIVO DE SUPERFÍCIE C/TRINCA P/RETRAÇÃO OU DILATAÇÃO TELA LARG.=15cm REF. CENT.LARG.=5cm</v>
          </cell>
          <cell r="D1749">
            <v>0</v>
          </cell>
          <cell r="E1749">
            <v>0</v>
          </cell>
        </row>
        <row r="1750">
          <cell r="B1750" t="str">
            <v>C3545</v>
          </cell>
          <cell r="C1750" t="str">
            <v>MUTIRÃO MISTO - CHAPISCO C/ARGAMASSA DE CIMENTO E PEDRISCO TRAÇO 1:4  ESP.=7mm P/PAREDE</v>
          </cell>
          <cell r="D1750" t="str">
            <v>M2</v>
          </cell>
          <cell r="E1750">
            <v>4.34</v>
          </cell>
        </row>
        <row r="1751">
          <cell r="B1751" t="str">
            <v>C1247</v>
          </cell>
          <cell r="C1751" t="str">
            <v>ENTELAMENTO PREVENTIVO DE SUPERFÍCIE SUJEITA A TRINCAS P/RETRAÇÃO OU DILATAÇÃO TELA LARG.= 25cm</v>
          </cell>
          <cell r="D1751">
            <v>0</v>
          </cell>
          <cell r="E1751">
            <v>0</v>
          </cell>
        </row>
        <row r="1752">
          <cell r="B1752" t="str">
            <v>C3546</v>
          </cell>
          <cell r="C1752" t="str">
            <v>MUTIRÃO MISTO - REBOCO C/ ARGAMASSA DE CAL TRAÇO 1:4 P/PAREDE</v>
          </cell>
          <cell r="D1752" t="str">
            <v>M2</v>
          </cell>
          <cell r="E1752">
            <v>8.98</v>
          </cell>
        </row>
        <row r="1753">
          <cell r="B1753" t="str">
            <v>C2110</v>
          </cell>
          <cell r="C1753" t="str">
            <v>REBOCO C/ACABAMENTO.LISO.C/ARGAMASSA DE CIMENTO E AREIA PENEIRADA E ADITIVO IMPERMEABILIZANTE TRAÇO 1:1.5 ESP=5 mm</v>
          </cell>
          <cell r="D1753" t="str">
            <v>M2</v>
          </cell>
          <cell r="E1753">
            <v>22.85</v>
          </cell>
        </row>
        <row r="1754">
          <cell r="B1754">
            <v>0</v>
          </cell>
          <cell r="C1754">
            <v>0</v>
          </cell>
          <cell r="D1754">
            <v>0</v>
          </cell>
          <cell r="E1754">
            <v>0</v>
          </cell>
        </row>
        <row r="1755">
          <cell r="B1755" t="str">
            <v>C2121</v>
          </cell>
          <cell r="C1755" t="str">
            <v>REBOCO C/ARGAMASSA DE CAL EM PASTA E AREIA PENEIRADA TRAÇO 1:3  ESP=5 mm P/PAREDE</v>
          </cell>
          <cell r="D1755" t="str">
            <v>M2</v>
          </cell>
          <cell r="E1755">
            <v>14.16</v>
          </cell>
        </row>
        <row r="1756">
          <cell r="B1756" t="str">
            <v>C2110</v>
          </cell>
          <cell r="C1756" t="str">
            <v>REBOCO C/ACABAMENTO.LISO.C/ARGAMASSA DE CIMENTO E AREIA PENEIRADA E ADITIVO IMPERMEABILIZANTE TRAÇO 1:1.5 ESP=5 mm</v>
          </cell>
          <cell r="D1756">
            <v>0</v>
          </cell>
          <cell r="E1756">
            <v>0</v>
          </cell>
        </row>
        <row r="1757">
          <cell r="B1757" t="str">
            <v>C2122</v>
          </cell>
          <cell r="C1757" t="str">
            <v>REBOCO C/ARGAMASSA DE CAL EM PASTA E AREIA PENEIRADA TRAÇO 1:4  ESP=5 mm P/PAREDE</v>
          </cell>
          <cell r="D1757" t="str">
            <v>M2</v>
          </cell>
          <cell r="E1757">
            <v>13.83</v>
          </cell>
        </row>
        <row r="1758">
          <cell r="B1758" t="str">
            <v>C2121</v>
          </cell>
          <cell r="C1758" t="str">
            <v>REBOCO C/ARGAMASSA DE CAL EM PASTA E AREIA PENEIRADA TRAÇO 1:3  ESP=5 mm P/PAREDE</v>
          </cell>
          <cell r="D1758">
            <v>0</v>
          </cell>
          <cell r="E1758">
            <v>0</v>
          </cell>
        </row>
        <row r="1759">
          <cell r="B1759" t="str">
            <v>C2123</v>
          </cell>
          <cell r="C1759" t="str">
            <v>REBOCO C/ARGAMASSA DE CAL HIDRATADA E AREIA PENEIRADA TRAÇO 1:3  ESP=5 mm P/PAREDE</v>
          </cell>
          <cell r="D1759" t="str">
            <v>M2</v>
          </cell>
          <cell r="E1759">
            <v>13.85</v>
          </cell>
        </row>
        <row r="1760">
          <cell r="B1760" t="str">
            <v>C2122</v>
          </cell>
          <cell r="C1760" t="str">
            <v>REBOCO C/ARGAMASSA DE CAL EM PASTA E AREIA PENEIRADA TRAÇO 1:4  ESP=5 mm P/PAREDE</v>
          </cell>
          <cell r="D1760">
            <v>0</v>
          </cell>
          <cell r="E1760">
            <v>0</v>
          </cell>
        </row>
        <row r="1761">
          <cell r="B1761" t="str">
            <v>C3408</v>
          </cell>
          <cell r="C1761" t="str">
            <v>REBOCO C/ ARGAMASSA DE CIMENTO E AREIA S/ PENEIRAR, TRAÇO 1:3</v>
          </cell>
          <cell r="D1761" t="str">
            <v>M2</v>
          </cell>
          <cell r="E1761">
            <v>23.31</v>
          </cell>
        </row>
        <row r="1762">
          <cell r="B1762" t="str">
            <v>C3409</v>
          </cell>
          <cell r="C1762" t="str">
            <v>REBOCO C/ ARGAMASSA DE CIMENTO E AREIA S/ PENEIRAR, TRAÇO 1:4</v>
          </cell>
          <cell r="D1762" t="str">
            <v>M2</v>
          </cell>
          <cell r="E1762">
            <v>21.8</v>
          </cell>
        </row>
        <row r="1763">
          <cell r="B1763" t="str">
            <v>C3124</v>
          </cell>
          <cell r="C1763" t="str">
            <v>REBOCO C/ ARGAMASSA DE CIMENTO E AREIA S/ PENEIRAR, TRAÇO 1:5</v>
          </cell>
          <cell r="D1763" t="str">
            <v>M2</v>
          </cell>
          <cell r="E1763">
            <v>20.88</v>
          </cell>
        </row>
        <row r="1764">
          <cell r="B1764" t="str">
            <v>C3407</v>
          </cell>
          <cell r="C1764" t="str">
            <v>REBOCO C/ ARGAMASSA DE CIMENTO E AREIA S/ PENEIRAR, TRAÇO 1:6</v>
          </cell>
          <cell r="D1764" t="str">
            <v>M2</v>
          </cell>
          <cell r="E1764">
            <v>20.27</v>
          </cell>
        </row>
        <row r="1765">
          <cell r="B1765" t="str">
            <v>C3162</v>
          </cell>
          <cell r="C1765" t="str">
            <v>REBOCO C/ ARGAMASSA DE CIMENTO E AREIA S/ PENEIRAR, TRAÇO 1:7</v>
          </cell>
          <cell r="D1765" t="str">
            <v>M2</v>
          </cell>
          <cell r="E1765">
            <v>19.829999999999998</v>
          </cell>
        </row>
        <row r="1766">
          <cell r="B1766" t="str">
            <v>C3028</v>
          </cell>
          <cell r="C1766" t="str">
            <v>REBOCO C/ ARGAMASSA DE CIMENTO E AREIA PENEIRADA, TRAÇO 1:3</v>
          </cell>
          <cell r="D1766" t="str">
            <v>M2</v>
          </cell>
          <cell r="E1766">
            <v>28.43</v>
          </cell>
        </row>
        <row r="1767">
          <cell r="B1767" t="str">
            <v>C3037</v>
          </cell>
          <cell r="C1767" t="str">
            <v>REBOCO C/ ARGAMASSA DE CIMENTO E AREIA PENEIRADA, TRAÇO 1:4</v>
          </cell>
          <cell r="D1767" t="str">
            <v>M2</v>
          </cell>
          <cell r="E1767">
            <v>26.92</v>
          </cell>
        </row>
        <row r="1768">
          <cell r="B1768" t="str">
            <v>C3087</v>
          </cell>
          <cell r="C1768" t="str">
            <v>REBOCO C/ ARGAMASSA DE CIMENTO E AREIA PENEIRADA, TRAÇO 1:5</v>
          </cell>
          <cell r="D1768" t="str">
            <v>M2</v>
          </cell>
          <cell r="E1768">
            <v>26.01</v>
          </cell>
        </row>
        <row r="1769">
          <cell r="B1769" t="str">
            <v>C3121</v>
          </cell>
          <cell r="C1769" t="str">
            <v>REBOCO C/ ARGAMASSA DE CIMENTO E AREIA PENEIRADA, TRAÇO 1:6</v>
          </cell>
          <cell r="D1769" t="str">
            <v>M2</v>
          </cell>
          <cell r="E1769">
            <v>25.39</v>
          </cell>
        </row>
        <row r="1770">
          <cell r="B1770" t="str">
            <v>C3123</v>
          </cell>
          <cell r="C1770" t="str">
            <v>REBOCO C/ ARGAMASSA DE CIMENTO E AREIA PENEIRADA, TRAÇO 1:7</v>
          </cell>
          <cell r="D1770" t="str">
            <v>M2</v>
          </cell>
          <cell r="E1770">
            <v>24.96</v>
          </cell>
        </row>
        <row r="1771">
          <cell r="B1771" t="str">
            <v>C2126</v>
          </cell>
          <cell r="C1771" t="str">
            <v>REBOCO C/ARGAMASSA PRÉ-FABRICADA ESP=5 mm P/ PAREDE</v>
          </cell>
          <cell r="D1771" t="str">
            <v>M2</v>
          </cell>
          <cell r="E1771">
            <v>15.84</v>
          </cell>
        </row>
        <row r="1772">
          <cell r="B1772" t="str">
            <v>C4002</v>
          </cell>
          <cell r="C1772" t="str">
            <v>REBOCO C/ ARGAMASSA PRÉ-FABRICADA ESP=20 mm P/ PAREDE</v>
          </cell>
          <cell r="D1772" t="str">
            <v>M2</v>
          </cell>
          <cell r="E1772">
            <v>30.64</v>
          </cell>
        </row>
        <row r="1773">
          <cell r="B1773" t="str">
            <v>C2108</v>
          </cell>
          <cell r="C1773" t="str">
            <v>REBOCO C/ARGAMASSA PRÉ-FABRICADA,  ADESIVO DE ALTA RESISTÊNCIA P/TINTA EPÓXI ESP= 5mm P/PAREDE</v>
          </cell>
          <cell r="D1773" t="str">
            <v>M2</v>
          </cell>
          <cell r="E1773">
            <v>18.239999999999998</v>
          </cell>
        </row>
        <row r="1774">
          <cell r="B1774" t="str">
            <v>C2126</v>
          </cell>
          <cell r="C1774" t="str">
            <v>REBOCO C/ARGAMASSA PRÉ-FABRICADA ESP=5 mm P/ PAREDE</v>
          </cell>
          <cell r="D1774">
            <v>0</v>
          </cell>
          <cell r="E1774">
            <v>0</v>
          </cell>
        </row>
        <row r="1775">
          <cell r="B1775" t="str">
            <v>C2127</v>
          </cell>
          <cell r="C1775" t="str">
            <v>REBOCO COM BARITA</v>
          </cell>
          <cell r="D1775" t="str">
            <v>M2</v>
          </cell>
          <cell r="E1775">
            <v>61.95</v>
          </cell>
        </row>
        <row r="1776">
          <cell r="B1776" t="str">
            <v>C4510</v>
          </cell>
          <cell r="C1776" t="str">
            <v>REBOCO DE GESSO SOBRE BLOCO DE CONCRETO E/OU TIJOLO CERÂMICO - FORNECIMENTO E EXECUÇÃO</v>
          </cell>
          <cell r="D1776" t="str">
            <v>M2</v>
          </cell>
          <cell r="E1776">
            <v>15.52</v>
          </cell>
        </row>
        <row r="1777">
          <cell r="B1777">
            <v>0</v>
          </cell>
          <cell r="C1777">
            <v>0</v>
          </cell>
          <cell r="D1777">
            <v>0</v>
          </cell>
          <cell r="E1777">
            <v>0</v>
          </cell>
        </row>
        <row r="1778">
          <cell r="B1778" t="str">
            <v>C4509</v>
          </cell>
          <cell r="C1778" t="str">
            <v>REBOCO DE GESSO SOBRE GESSO E/OU EMBOÇO - FORNECIMENTO E EXECUÇÃO</v>
          </cell>
          <cell r="D1778" t="str">
            <v>M2</v>
          </cell>
          <cell r="E1778">
            <v>12.15</v>
          </cell>
        </row>
        <row r="1779">
          <cell r="B1779" t="str">
            <v>C2205</v>
          </cell>
          <cell r="C1779" t="str">
            <v>RETIRADA DE AZULEJOS DAS CAIXAS E IMERSÃO EM ÁGUA</v>
          </cell>
          <cell r="D1779" t="str">
            <v>M2</v>
          </cell>
          <cell r="E1779">
            <v>0.14000000000000001</v>
          </cell>
        </row>
        <row r="1780">
          <cell r="B1780" t="str">
            <v>ACABAMENTOS DE PAREDES INTERNAS E EXTERNAS</v>
          </cell>
          <cell r="C1780">
            <v>0</v>
          </cell>
          <cell r="D1780">
            <v>0</v>
          </cell>
          <cell r="E1780">
            <v>4667.45</v>
          </cell>
        </row>
        <row r="1781">
          <cell r="B1781" t="str">
            <v>C0007</v>
          </cell>
          <cell r="C1781" t="str">
            <v>ACABAMENTO INTERNO E EXTERNO EM PAREDE DE CONCRETO C/CIMENTO  ESP= 2 mm</v>
          </cell>
          <cell r="D1781" t="str">
            <v>M2</v>
          </cell>
          <cell r="E1781">
            <v>8.02</v>
          </cell>
        </row>
        <row r="1782">
          <cell r="B1782" t="str">
            <v>C2205</v>
          </cell>
          <cell r="C1782" t="str">
            <v>RETIRADA DE AZULEJOS DAS CAIXAS E IMERSÃO EM ÁGUA</v>
          </cell>
          <cell r="D1782">
            <v>0</v>
          </cell>
          <cell r="E1782">
            <v>0</v>
          </cell>
        </row>
        <row r="1783">
          <cell r="B1783" t="str">
            <v>C0334</v>
          </cell>
          <cell r="C1783" t="str">
            <v>AZULEJOS JUNTA A PRUMO C/ARGAMASSA MISTA CIMENTO,  CAL HIDRATADA .E AREIA TRAÇO 1:2:8</v>
          </cell>
          <cell r="D1783" t="str">
            <v>M2</v>
          </cell>
          <cell r="E1783">
            <v>70.87</v>
          </cell>
        </row>
        <row r="1784">
          <cell r="B1784" t="str">
            <v>C0007</v>
          </cell>
          <cell r="C1784" t="str">
            <v>ACABAMENTO INTERNO E EXTERNO EM PAREDE DE CONCRETO C/CIMENTO  ESP= 2 mm</v>
          </cell>
          <cell r="D1784">
            <v>0</v>
          </cell>
          <cell r="E1784">
            <v>0</v>
          </cell>
        </row>
        <row r="1785">
          <cell r="B1785" t="str">
            <v>C0335</v>
          </cell>
          <cell r="C1785" t="str">
            <v>AZULEJOS JUNTA A PRUMO C/ARGAMASSA DE CAL EM PASTA E AREIA TRAÇO 1:3.C/100KG DE CIMENTO</v>
          </cell>
          <cell r="D1785" t="str">
            <v>M2</v>
          </cell>
          <cell r="E1785">
            <v>71.06</v>
          </cell>
        </row>
        <row r="1786">
          <cell r="B1786" t="str">
            <v>C0334</v>
          </cell>
          <cell r="C1786" t="str">
            <v>AZULEJOS JUNTA A PRUMO C/ARGAMASSA MISTA CIMENTO,  CAL HIDRATADA .E AREIA TRAÇO 1:2:8</v>
          </cell>
          <cell r="D1786">
            <v>0</v>
          </cell>
          <cell r="E1786">
            <v>0</v>
          </cell>
        </row>
        <row r="1787">
          <cell r="B1787" t="str">
            <v>C0336</v>
          </cell>
          <cell r="C1787" t="str">
            <v>AZULEJOS JUNTA À PRUMO C/CIMENTO COLANTE</v>
          </cell>
          <cell r="D1787" t="str">
            <v>M2</v>
          </cell>
          <cell r="E1787">
            <v>34.89</v>
          </cell>
        </row>
        <row r="1788">
          <cell r="B1788" t="str">
            <v>C0337</v>
          </cell>
          <cell r="C1788" t="str">
            <v>AZULEJOS JUNTA À PRUMO C/COLA A BASE DE PVA</v>
          </cell>
          <cell r="D1788" t="str">
            <v>M2</v>
          </cell>
          <cell r="E1788">
            <v>49.41</v>
          </cell>
        </row>
        <row r="1789">
          <cell r="B1789" t="str">
            <v>C0338</v>
          </cell>
          <cell r="C1789" t="str">
            <v>AZULEJOS JUNTA AMARRADA C/ARGAMASSA MISTA CIMENTO, CAL HIDRATADA E AREIA TRAÇO 1:2:8</v>
          </cell>
          <cell r="D1789" t="str">
            <v>M2</v>
          </cell>
          <cell r="E1789">
            <v>65.48</v>
          </cell>
        </row>
        <row r="1790">
          <cell r="B1790" t="str">
            <v>C0336</v>
          </cell>
          <cell r="C1790" t="str">
            <v>AZULEJOS JUNTA À PRUMO C/CIMENTO COLANTE</v>
          </cell>
          <cell r="D1790">
            <v>0</v>
          </cell>
          <cell r="E1790">
            <v>0</v>
          </cell>
        </row>
        <row r="1791">
          <cell r="B1791" t="str">
            <v>C0339</v>
          </cell>
          <cell r="C1791" t="str">
            <v>AZULEJOS JUNTA AMARRADA C/ARGAMASSA DE CAL VIRGEM E AREIA TRAÇO 1:3.C/100Kg DE CIMENTO</v>
          </cell>
          <cell r="D1791" t="str">
            <v>M2</v>
          </cell>
          <cell r="E1791">
            <v>65.59</v>
          </cell>
        </row>
        <row r="1792">
          <cell r="B1792" t="str">
            <v>C0338</v>
          </cell>
          <cell r="C1792" t="str">
            <v>AZULEJOS JUNTA AMARRADA C/ARGAMASSA MISTA CIMENTO, CAL HIDRATADA E AREIA TRAÇO 1:2:8</v>
          </cell>
          <cell r="D1792">
            <v>0</v>
          </cell>
          <cell r="E1792">
            <v>0</v>
          </cell>
        </row>
        <row r="1793">
          <cell r="B1793" t="str">
            <v>C0340</v>
          </cell>
          <cell r="C1793" t="str">
            <v>AZULEJOS JUNTA AMARRADA C/CIMENTO COLANTE</v>
          </cell>
          <cell r="D1793" t="str">
            <v>M2</v>
          </cell>
          <cell r="E1793">
            <v>33.68</v>
          </cell>
        </row>
        <row r="1794">
          <cell r="B1794" t="str">
            <v>C0341</v>
          </cell>
          <cell r="C1794" t="str">
            <v>AZULEJOS JUNTA AMARRADA C/COLA À BASE DE PVA</v>
          </cell>
          <cell r="D1794" t="str">
            <v>M2</v>
          </cell>
          <cell r="E1794">
            <v>48.06</v>
          </cell>
        </row>
        <row r="1795">
          <cell r="B1795" t="str">
            <v>C0342</v>
          </cell>
          <cell r="C1795" t="str">
            <v>AZULEJOS JUNTA DIAGONAL C/ARGAMASSA DE CAL EM PASTA E AREIA TRAÇO 1:3 C/100KG DE CIMENTO</v>
          </cell>
          <cell r="D1795" t="str">
            <v>M2</v>
          </cell>
          <cell r="E1795">
            <v>84.44</v>
          </cell>
        </row>
        <row r="1796">
          <cell r="B1796" t="str">
            <v>C0340</v>
          </cell>
          <cell r="C1796" t="str">
            <v>AZULEJOS JUNTA AMARRADA C/CIMENTO COLANTE</v>
          </cell>
          <cell r="D1796">
            <v>0</v>
          </cell>
          <cell r="E1796">
            <v>0</v>
          </cell>
        </row>
        <row r="1797">
          <cell r="B1797" t="str">
            <v>C0343</v>
          </cell>
          <cell r="C1797" t="str">
            <v>AZULEJOS JUNTA DIAGONAL C/ARGAMASSA MISTA CIMENTO, CAL HIDRATADA E AREIA TRAÇO 1:2:8</v>
          </cell>
          <cell r="D1797" t="str">
            <v>M2</v>
          </cell>
          <cell r="E1797">
            <v>84.33</v>
          </cell>
        </row>
        <row r="1798">
          <cell r="B1798" t="str">
            <v>C0342</v>
          </cell>
          <cell r="C1798" t="str">
            <v>AZULEJOS JUNTA DIAGONAL C/ARGAMASSA DE CAL EM PASTA E AREIA TRAÇO 1:3 C/100KG DE CIMENTO</v>
          </cell>
          <cell r="D1798">
            <v>0</v>
          </cell>
          <cell r="E1798">
            <v>0</v>
          </cell>
        </row>
        <row r="1799">
          <cell r="B1799" t="str">
            <v>C0344</v>
          </cell>
          <cell r="C1799" t="str">
            <v>AZULEJOS JUNTA DIAGONAL C/CIMENTO COLANTE</v>
          </cell>
          <cell r="D1799" t="str">
            <v>M2</v>
          </cell>
          <cell r="E1799">
            <v>37.31</v>
          </cell>
        </row>
        <row r="1800">
          <cell r="B1800" t="str">
            <v>C0345</v>
          </cell>
          <cell r="C1800" t="str">
            <v>AZULEJOS JUNTA DIAGONAL C/COLA A BASE DE PVA</v>
          </cell>
          <cell r="D1800" t="str">
            <v>M2</v>
          </cell>
          <cell r="E1800">
            <v>52.77</v>
          </cell>
        </row>
        <row r="1801">
          <cell r="B1801" t="str">
            <v>C0674</v>
          </cell>
          <cell r="C1801" t="str">
            <v>CANTONEIRA DE ALUMÍNIO P/ AZULEJOS</v>
          </cell>
          <cell r="D1801" t="str">
            <v>M</v>
          </cell>
          <cell r="E1801">
            <v>15.15</v>
          </cell>
        </row>
        <row r="1802">
          <cell r="B1802" t="str">
            <v>C4431</v>
          </cell>
          <cell r="C1802" t="str">
            <v>CERÂMICA ESMALTADA C/ ARG. CIMENTO E AREIA ATÉ 10x10cm (100 cm²) - DECORATIVA P/ PAREDE</v>
          </cell>
          <cell r="D1802" t="str">
            <v>M2</v>
          </cell>
          <cell r="E1802">
            <v>74.84</v>
          </cell>
        </row>
        <row r="1803">
          <cell r="B1803" t="str">
            <v>C0345</v>
          </cell>
          <cell r="C1803" t="str">
            <v>AZULEJOS JUNTA DIAGONAL C/COLA A BASE DE PVA</v>
          </cell>
          <cell r="D1803">
            <v>0</v>
          </cell>
          <cell r="E1803">
            <v>0</v>
          </cell>
        </row>
        <row r="1804">
          <cell r="B1804" t="str">
            <v>C4432</v>
          </cell>
          <cell r="C1804" t="str">
            <v>CERÂMICA ESMALTADA C/ ARG. CIMENTO E AREIA ATÉ 30x30cm (900 cm²) - PEI-5/PEI-4 P/ PAREDE</v>
          </cell>
          <cell r="D1804" t="str">
            <v>M2</v>
          </cell>
          <cell r="E1804">
            <v>70.41</v>
          </cell>
        </row>
        <row r="1805">
          <cell r="B1805" t="str">
            <v>C4431</v>
          </cell>
          <cell r="C1805" t="str">
            <v>CERÂMICA ESMALTADA C/ ARG. CIMENTO E AREIA ATÉ 10x10cm (100 cm²) - DECORATIVA P/ PAREDE</v>
          </cell>
          <cell r="D1805">
            <v>0</v>
          </cell>
          <cell r="E1805">
            <v>0</v>
          </cell>
        </row>
        <row r="1806">
          <cell r="B1806" t="str">
            <v>C4434</v>
          </cell>
          <cell r="C1806" t="str">
            <v>CERÂMICA ESMALTADA C/ ARG. CIMENTO E AREIA ACIMA DE 30x30cm (900 cm²) - PEI-5/PEI-4 P/ PAREDE</v>
          </cell>
          <cell r="D1806" t="str">
            <v>M2</v>
          </cell>
          <cell r="E1806">
            <v>77.459999999999994</v>
          </cell>
        </row>
        <row r="1807">
          <cell r="B1807" t="str">
            <v>C4432</v>
          </cell>
          <cell r="C1807" t="str">
            <v>CERÂMICA ESMALTADA C/ ARG. CIMENTO E AREIA ATÉ 30x30cm (900 cm²) - PEI-5/PEI-4 P/ PAREDE</v>
          </cell>
          <cell r="D1807">
            <v>0</v>
          </cell>
          <cell r="E1807">
            <v>0</v>
          </cell>
        </row>
        <row r="1808">
          <cell r="B1808" t="str">
            <v>C4442</v>
          </cell>
          <cell r="C1808" t="str">
            <v>CERÂMICA ESMALTADA C/ ARG. PRÉ-FABRICADA ATÉ 10x10cm (100cm²) - DECORATIVA - P/ PAREDE</v>
          </cell>
          <cell r="D1808" t="str">
            <v>M2</v>
          </cell>
          <cell r="E1808">
            <v>57.52</v>
          </cell>
        </row>
        <row r="1809">
          <cell r="B1809" t="str">
            <v>C4434</v>
          </cell>
          <cell r="C1809" t="str">
            <v>CERÂMICA ESMALTADA C/ ARG. CIMENTO E AREIA ACIMA DE 30x30cm (900 cm²) - PEI-5/PEI-4 P/ PAREDE</v>
          </cell>
          <cell r="D1809">
            <v>0</v>
          </cell>
          <cell r="E1809">
            <v>0</v>
          </cell>
        </row>
        <row r="1810">
          <cell r="B1810" t="str">
            <v>C4443</v>
          </cell>
          <cell r="C1810" t="str">
            <v>CERÂMICA ESMALTADA C/ ARG. PRÉ-FABRICADA ATÉ 30x30cm (900cm²) - PEI-5/PEI-4 - P/ PAREDE</v>
          </cell>
          <cell r="D1810" t="str">
            <v>M2</v>
          </cell>
          <cell r="E1810">
            <v>57.09</v>
          </cell>
        </row>
        <row r="1811">
          <cell r="B1811" t="str">
            <v>C4442</v>
          </cell>
          <cell r="C1811" t="str">
            <v>CERÂMICA ESMALTADA C/ ARG. PRÉ-FABRICADA ATÉ 10x10cm (100cm²) - DECORATIVA - P/ PAREDE</v>
          </cell>
          <cell r="D1811">
            <v>0</v>
          </cell>
          <cell r="E1811">
            <v>0</v>
          </cell>
        </row>
        <row r="1812">
          <cell r="B1812" t="str">
            <v>C4445</v>
          </cell>
          <cell r="C1812" t="str">
            <v>CERÂMICA ESMALTADA C/ ARG. PRÉ-FABRICADA ACIMA DE 30x30cm (900cm²) - PEI-5/PEI-4 - P/ PAREDE</v>
          </cell>
          <cell r="D1812" t="str">
            <v>M2</v>
          </cell>
          <cell r="E1812">
            <v>68.14</v>
          </cell>
        </row>
        <row r="1813">
          <cell r="B1813" t="str">
            <v>C4443</v>
          </cell>
          <cell r="C1813" t="str">
            <v>CERÂMICA ESMALTADA C/ ARG. PRÉ-FABRICADA ATÉ 30x30cm (900cm²) - PEI-5/PEI-4 - P/ PAREDE</v>
          </cell>
          <cell r="D1813">
            <v>0</v>
          </cell>
          <cell r="E1813">
            <v>0</v>
          </cell>
        </row>
        <row r="1814">
          <cell r="B1814" t="str">
            <v>C0766</v>
          </cell>
          <cell r="C1814" t="str">
            <v>CERÂMICA VERMELHA (7.5X15)cm C/ARGAMASSA MISTA CIMENTO CAL HIDRATADA E AREIA</v>
          </cell>
          <cell r="D1814" t="str">
            <v>M2</v>
          </cell>
          <cell r="E1814">
            <v>55.59</v>
          </cell>
        </row>
        <row r="1815">
          <cell r="B1815" t="str">
            <v>C4445</v>
          </cell>
          <cell r="C1815" t="str">
            <v>CERÂMICA ESMALTADA C/ ARG. PRÉ-FABRICADA ACIMA DE 30x30cm (900cm²) - PEI-5/PEI-4 - P/ PAREDE</v>
          </cell>
          <cell r="D1815">
            <v>0</v>
          </cell>
          <cell r="E1815">
            <v>0</v>
          </cell>
        </row>
        <row r="1816">
          <cell r="B1816" t="str">
            <v>C0782</v>
          </cell>
          <cell r="C1816" t="str">
            <v>CHAPISCO MECÂNICO DE ADÔRNO</v>
          </cell>
          <cell r="D1816" t="str">
            <v>M2</v>
          </cell>
          <cell r="E1816">
            <v>10.92</v>
          </cell>
        </row>
        <row r="1817">
          <cell r="B1817" t="str">
            <v>C1367</v>
          </cell>
          <cell r="C1817" t="str">
            <v>FILETE DE GRANITO LARG.= 4cm</v>
          </cell>
          <cell r="D1817" t="str">
            <v>M</v>
          </cell>
          <cell r="E1817">
            <v>18.440000000000001</v>
          </cell>
        </row>
        <row r="1818">
          <cell r="B1818" t="str">
            <v>C1801</v>
          </cell>
          <cell r="C1818" t="str">
            <v>MOSAICO VIDROSO C/ARGAMASSA MISTA CIMENTO,CAL E AREIA  TRAÇO 1:1:6  INCLUSIVE. LIMPEZA</v>
          </cell>
          <cell r="D1818" t="str">
            <v>M2</v>
          </cell>
          <cell r="E1818">
            <v>242.56</v>
          </cell>
        </row>
        <row r="1819">
          <cell r="B1819" t="str">
            <v>C0782</v>
          </cell>
          <cell r="C1819" t="str">
            <v>CHAPISCO MECÂNICO DE ADÔRNO</v>
          </cell>
          <cell r="D1819">
            <v>0</v>
          </cell>
          <cell r="E1819">
            <v>0</v>
          </cell>
        </row>
        <row r="1820">
          <cell r="B1820" t="str">
            <v>C4411</v>
          </cell>
          <cell r="C1820" t="str">
            <v>PASTILHA (5x5)cm EM CORES, COM ARGAMASSA PRÉ-FABRICADA</v>
          </cell>
          <cell r="D1820" t="str">
            <v>M2</v>
          </cell>
          <cell r="E1820">
            <v>117.56</v>
          </cell>
        </row>
        <row r="1821">
          <cell r="B1821" t="str">
            <v>C1849</v>
          </cell>
          <cell r="C1821" t="str">
            <v>PASTILHAS DE PORCELANA C/ARGAMASSA PRÉ-FABRICADA</v>
          </cell>
          <cell r="D1821" t="str">
            <v>M2</v>
          </cell>
          <cell r="E1821">
            <v>127.49</v>
          </cell>
        </row>
        <row r="1822">
          <cell r="B1822" t="str">
            <v>C1850</v>
          </cell>
          <cell r="C1822" t="str">
            <v>PASTILHAS DE PORCELANA EM SUPERFÍCIES CURVAS</v>
          </cell>
          <cell r="D1822" t="str">
            <v>M2</v>
          </cell>
          <cell r="E1822">
            <v>134.27000000000001</v>
          </cell>
        </row>
        <row r="1823">
          <cell r="B1823" t="str">
            <v>C1851</v>
          </cell>
          <cell r="C1823" t="str">
            <v>PASTILHAS DE PORCELANA C/ARGAMASSA MISTA CIMENTO, CAL HIDRATADA E AREIA TRAÇO 1:3:9</v>
          </cell>
          <cell r="D1823" t="str">
            <v>M2</v>
          </cell>
          <cell r="E1823">
            <v>138.27000000000001</v>
          </cell>
        </row>
        <row r="1824">
          <cell r="B1824" t="str">
            <v>C1849</v>
          </cell>
          <cell r="C1824" t="str">
            <v>PASTILHAS DE PORCELANA C/ARGAMASSA PRÉ-FABRICADA</v>
          </cell>
          <cell r="D1824">
            <v>0</v>
          </cell>
          <cell r="E1824">
            <v>0</v>
          </cell>
        </row>
        <row r="1825">
          <cell r="B1825" t="str">
            <v>C1853</v>
          </cell>
          <cell r="C1825" t="str">
            <v>PASTILHAS DE PORCELANA C/CIMENTO COLANTE INCLUSIVE LIMPEZA</v>
          </cell>
          <cell r="D1825" t="str">
            <v>M2</v>
          </cell>
          <cell r="E1825">
            <v>113.51</v>
          </cell>
        </row>
        <row r="1826">
          <cell r="B1826" t="str">
            <v>C1861</v>
          </cell>
          <cell r="C1826" t="str">
            <v>PASTILHAS DE PORCELANA EM FAIXAS ATÉ 40cm DE LARGURA C/ARGAMASSA PRÉ-FABRICADA</v>
          </cell>
          <cell r="D1826" t="str">
            <v>M2</v>
          </cell>
          <cell r="E1826">
            <v>112.09</v>
          </cell>
        </row>
        <row r="1827">
          <cell r="B1827">
            <v>0</v>
          </cell>
          <cell r="C1827">
            <v>0</v>
          </cell>
          <cell r="D1827">
            <v>0</v>
          </cell>
          <cell r="E1827">
            <v>0</v>
          </cell>
        </row>
        <row r="1828">
          <cell r="B1828" t="str">
            <v>C1857</v>
          </cell>
          <cell r="C1828" t="str">
            <v>PASTILHAS DE PORCELANA EM FAIXAS DE ATÉ 4cm, C/ARGAMASSA MISTA DE CIMENTO, CAL HIDRATADA E AREIA</v>
          </cell>
          <cell r="D1828" t="str">
            <v>M</v>
          </cell>
          <cell r="E1828">
            <v>15.84</v>
          </cell>
        </row>
        <row r="1829">
          <cell r="B1829" t="str">
            <v>C1861</v>
          </cell>
          <cell r="C1829" t="str">
            <v>PASTILHAS DE PORCELANA EM FAIXAS ATÉ 40cm DE LARGURA C/ARGAMASSA PRÉ-FABRICADA</v>
          </cell>
          <cell r="D1829">
            <v>0</v>
          </cell>
          <cell r="E1829">
            <v>0</v>
          </cell>
        </row>
        <row r="1830">
          <cell r="B1830" t="str">
            <v>C1856</v>
          </cell>
          <cell r="C1830" t="str">
            <v>PASTILHAS DE PORCELANA EM FAIXAS DE 5 A 14cm, C/ARGAMASSA MISTA DE CIMENTO, CAL HIDRATADA E AREIA</v>
          </cell>
          <cell r="D1830" t="str">
            <v>M</v>
          </cell>
          <cell r="E1830">
            <v>29.03</v>
          </cell>
        </row>
        <row r="1831">
          <cell r="B1831" t="str">
            <v>C1857</v>
          </cell>
          <cell r="C1831" t="str">
            <v>PASTILHAS DE PORCELANA EM FAIXAS DE ATÉ 4cm, C/ARGAMASSA MISTA DE CIMENTO, CAL HIDRATADA E AREIA</v>
          </cell>
          <cell r="D1831">
            <v>0</v>
          </cell>
          <cell r="E1831">
            <v>0</v>
          </cell>
        </row>
        <row r="1832">
          <cell r="B1832" t="str">
            <v>C1854</v>
          </cell>
          <cell r="C1832" t="str">
            <v>PASTILHAS DE PORCELANA EM FAIXAS DE 15 A 24cm, C/ARGAMASSA MISTA DE CIMENTO, CAL HIDRATADA E AREIA</v>
          </cell>
          <cell r="D1832" t="str">
            <v>M</v>
          </cell>
          <cell r="E1832">
            <v>41</v>
          </cell>
        </row>
        <row r="1833">
          <cell r="B1833" t="str">
            <v>C1856</v>
          </cell>
          <cell r="C1833" t="str">
            <v>PASTILHAS DE PORCELANA EM FAIXAS DE 5 A 14cm, C/ARGAMASSA MISTA DE CIMENTO, CAL HIDRATADA E AREIA</v>
          </cell>
          <cell r="D1833">
            <v>0</v>
          </cell>
          <cell r="E1833">
            <v>0</v>
          </cell>
        </row>
        <row r="1834">
          <cell r="B1834" t="str">
            <v>C1855</v>
          </cell>
          <cell r="C1834" t="str">
            <v>PASTILHAS DE PORCELANA EM FAIXAS DE 25 A 40cm, C/ARGAMASSA MISTA DE CIMENTO, CAL HIDRATADA  E AREIA</v>
          </cell>
          <cell r="D1834" t="str">
            <v>M</v>
          </cell>
          <cell r="E1834">
            <v>60.23</v>
          </cell>
        </row>
        <row r="1835">
          <cell r="B1835" t="str">
            <v>C1854</v>
          </cell>
          <cell r="C1835" t="str">
            <v>PASTILHAS DE PORCELANA EM FAIXAS DE 15 A 24cm, C/ARGAMASSA MISTA DE CIMENTO, CAL HIDRATADA E AREIA</v>
          </cell>
          <cell r="D1835">
            <v>0</v>
          </cell>
          <cell r="E1835">
            <v>0</v>
          </cell>
        </row>
        <row r="1836">
          <cell r="B1836" t="str">
            <v>C1858</v>
          </cell>
          <cell r="C1836" t="str">
            <v>PASTILHAS DE PORCELANA EM SUPERFICIES CURVAS</v>
          </cell>
          <cell r="D1836" t="str">
            <v>M2</v>
          </cell>
          <cell r="E1836">
            <v>156.38</v>
          </cell>
        </row>
        <row r="1837">
          <cell r="B1837" t="str">
            <v>C1866</v>
          </cell>
          <cell r="C1837" t="str">
            <v>PEDRAS NATURAIS DECORATIVAS POLIDAS, C/ARGAMASSA MISTA CIMENTO CAL HIDRATADA E AREIA</v>
          </cell>
          <cell r="D1837" t="str">
            <v>M2</v>
          </cell>
          <cell r="E1837">
            <v>49.02</v>
          </cell>
        </row>
        <row r="1838">
          <cell r="B1838">
            <v>0</v>
          </cell>
          <cell r="C1838">
            <v>0</v>
          </cell>
          <cell r="D1838">
            <v>0</v>
          </cell>
          <cell r="E1838">
            <v>0</v>
          </cell>
        </row>
        <row r="1839">
          <cell r="B1839" t="str">
            <v>C1867</v>
          </cell>
          <cell r="C1839" t="str">
            <v>PEDRAS NATURAIS DECORATIVAS, C/ARGAMASSA MISTA CIMENTO. CAL HIDRATADA E AREIA</v>
          </cell>
          <cell r="D1839" t="str">
            <v>M2</v>
          </cell>
          <cell r="E1839">
            <v>44.99</v>
          </cell>
        </row>
        <row r="1840">
          <cell r="B1840" t="str">
            <v>C1866</v>
          </cell>
          <cell r="C1840" t="str">
            <v>PEDRAS NATURAIS DECORATIVAS POLIDAS, C/ARGAMASSA MISTA CIMENTO CAL HIDRATADA E AREIA</v>
          </cell>
          <cell r="D1840">
            <v>0</v>
          </cell>
          <cell r="E1840">
            <v>0</v>
          </cell>
        </row>
        <row r="1841">
          <cell r="B1841" t="str">
            <v>C1877</v>
          </cell>
          <cell r="C1841" t="str">
            <v>PERFIL DE ALUMÍNIO TIPO ( L- T- U )</v>
          </cell>
          <cell r="D1841" t="str">
            <v>M</v>
          </cell>
          <cell r="E1841">
            <v>15.34</v>
          </cell>
        </row>
        <row r="1842">
          <cell r="B1842" t="str">
            <v>C1904</v>
          </cell>
          <cell r="C1842" t="str">
            <v>PINGADOR METÁLICO/ALUMÍNIO ( 1 X 1)cm  P/ FACHADAS</v>
          </cell>
          <cell r="D1842" t="str">
            <v>M</v>
          </cell>
          <cell r="E1842">
            <v>15.32</v>
          </cell>
        </row>
        <row r="1843">
          <cell r="B1843" t="str">
            <v>C1936</v>
          </cell>
          <cell r="C1843" t="str">
            <v>PLACAS DE MÁRMORE PADRONIZADO C/CIMENTO COLANTE</v>
          </cell>
          <cell r="D1843" t="str">
            <v>M2</v>
          </cell>
          <cell r="E1843">
            <v>196.6</v>
          </cell>
        </row>
        <row r="1844">
          <cell r="B1844" t="str">
            <v>C4436</v>
          </cell>
          <cell r="C1844" t="str">
            <v>PORCELANATO NATURAL (FOSCO) C/ ARG. CIMENTO E AREIA P/ PAREDE</v>
          </cell>
          <cell r="D1844" t="str">
            <v>M2</v>
          </cell>
          <cell r="E1844">
            <v>80.63</v>
          </cell>
        </row>
        <row r="1845">
          <cell r="B1845" t="str">
            <v>C4447</v>
          </cell>
          <cell r="C1845" t="str">
            <v>PORCELANATO NATURAL (FOSCO) C/ ARG. PRÉ-FABRICADA - P/ PAREDE</v>
          </cell>
          <cell r="D1845" t="str">
            <v>M2</v>
          </cell>
          <cell r="E1845">
            <v>71.3</v>
          </cell>
        </row>
        <row r="1846">
          <cell r="B1846" t="str">
            <v>C4435</v>
          </cell>
          <cell r="C1846" t="str">
            <v>PORCELANATO POLIDO C/ ARG. CIMENTO E AREIA P/ PAREDE</v>
          </cell>
          <cell r="D1846" t="str">
            <v>M2</v>
          </cell>
          <cell r="E1846">
            <v>103.9</v>
          </cell>
        </row>
        <row r="1847">
          <cell r="B1847" t="str">
            <v>C4446</v>
          </cell>
          <cell r="C1847" t="str">
            <v>PORCELANATO POLIDO C/ ARG. PRÉ-FABRICADA - P/ PAREDE</v>
          </cell>
          <cell r="D1847" t="str">
            <v>M2</v>
          </cell>
          <cell r="E1847">
            <v>94.58</v>
          </cell>
        </row>
        <row r="1848">
          <cell r="B1848" t="str">
            <v>C1102</v>
          </cell>
          <cell r="C1848" t="str">
            <v>REJUNTAMENTO C/ ARG. PRÉ-FABRICADA, JUNTA ATÉ 2mm EM CERÂMICA, ATÉ 10x10 cm (100 cm²) - DECORATIVA (PAREDE/PISO)</v>
          </cell>
          <cell r="D1848" t="str">
            <v>M2</v>
          </cell>
          <cell r="E1848">
            <v>7.01</v>
          </cell>
        </row>
        <row r="1849">
          <cell r="B1849" t="str">
            <v>C4435</v>
          </cell>
          <cell r="C1849" t="str">
            <v>PORCELANATO POLIDO C/ ARG. CIMENTO E AREIA P/ PAREDE</v>
          </cell>
          <cell r="D1849">
            <v>0</v>
          </cell>
          <cell r="E1849">
            <v>0</v>
          </cell>
        </row>
        <row r="1850">
          <cell r="B1850" t="str">
            <v>C1120</v>
          </cell>
          <cell r="C1850" t="str">
            <v>REJUNTAMENTO C/ ARG. PRÉ-FABRICADA, JUNTA ATÉ 2mm EM CERÂMICA, ATÉ 30x30 cm (900 cm²) (PAREDE/PISO)</v>
          </cell>
          <cell r="D1850" t="str">
            <v>M2</v>
          </cell>
          <cell r="E1850">
            <v>5.16</v>
          </cell>
        </row>
        <row r="1851">
          <cell r="B1851" t="str">
            <v>C1102</v>
          </cell>
          <cell r="C1851" t="str">
            <v>REJUNTAMENTO C/ ARG. PRÉ-FABRICADA, JUNTA ATÉ 2mm EM CERÂMICA, ATÉ 10x10 cm (100 cm²) - DECORATIVA (PAREDE/PISO)</v>
          </cell>
          <cell r="D1851">
            <v>0</v>
          </cell>
          <cell r="E1851">
            <v>0</v>
          </cell>
        </row>
        <row r="1852">
          <cell r="B1852" t="str">
            <v>C1123</v>
          </cell>
          <cell r="C1852" t="str">
            <v>REJUNTAMENTO C/ ARG. PRÉ-FABRICADA, JUNTA ATÉ 2mm EM CERÂMICA, ACIMA DE 30x30 cm (900 cm²) E PORCELANATOS (PAREDE/PISO)</v>
          </cell>
          <cell r="D1852" t="str">
            <v>M2</v>
          </cell>
          <cell r="E1852">
            <v>4.9800000000000004</v>
          </cell>
        </row>
        <row r="1853">
          <cell r="B1853" t="str">
            <v>C1120</v>
          </cell>
          <cell r="C1853" t="str">
            <v>REJUNTAMENTO C/ ARG. PRÉ-FABRICADA, JUNTA ATÉ 2mm EM CERÂMICA, ATÉ 30x30 cm (900 cm²) (PAREDE/PISO)</v>
          </cell>
          <cell r="D1853">
            <v>0</v>
          </cell>
          <cell r="E1853">
            <v>0</v>
          </cell>
        </row>
        <row r="1854">
          <cell r="B1854" t="str">
            <v>C1126</v>
          </cell>
          <cell r="C1854" t="str">
            <v>REJUNTAMENTO C/ ARG. PRÉ-FABRICADA, JUNTA ENTRE 2mm E 6mm EM CERÂMICA, ATÉ 10x10 cm (100 cm²) - DECORATIVA (PAREDE/PISO)</v>
          </cell>
          <cell r="D1854" t="str">
            <v>M2</v>
          </cell>
          <cell r="E1854">
            <v>9.74</v>
          </cell>
        </row>
        <row r="1855">
          <cell r="B1855" t="str">
            <v>C1123</v>
          </cell>
          <cell r="C1855" t="str">
            <v>REJUNTAMENTO C/ ARG. PRÉ-FABRICADA, JUNTA ATÉ 2mm EM CERÂMICA, ACIMA DE 30x30 cm (900 cm²) E PORCELANATOS (PAREDE/PISO)</v>
          </cell>
          <cell r="D1855">
            <v>0</v>
          </cell>
          <cell r="E1855">
            <v>0</v>
          </cell>
        </row>
        <row r="1856">
          <cell r="B1856" t="str">
            <v>C1129</v>
          </cell>
          <cell r="C1856" t="str">
            <v>REJUNTAMENTO C/ ARG. PRÉ-FABRICADA, JUNTA ENTRE 2mm E 6mm EM CERÂMICA, ATÉ 30x30 cm (900 cm²) (PAREDE/PISO)</v>
          </cell>
          <cell r="D1856" t="str">
            <v>M2</v>
          </cell>
          <cell r="E1856">
            <v>6.12</v>
          </cell>
        </row>
        <row r="1857">
          <cell r="B1857" t="str">
            <v>C1126</v>
          </cell>
          <cell r="C1857" t="str">
            <v>REJUNTAMENTO C/ ARG. PRÉ-FABRICADA, JUNTA ENTRE 2mm E 6mm EM CERÂMICA, ATÉ 10x10 cm (100 cm²) - DECORATIVA (PAREDE/PISO)</v>
          </cell>
          <cell r="D1857">
            <v>0</v>
          </cell>
          <cell r="E1857">
            <v>0</v>
          </cell>
        </row>
        <row r="1858">
          <cell r="B1858" t="str">
            <v>C1427</v>
          </cell>
          <cell r="C1858" t="str">
            <v>REJUNTAMENTO C/ ARG. PRÉ-FABRICADA, JUNTA ENTRE 2mm E 6mm EM CERÂMICA, ACIMA DE 30x30 cm (900 cm²) E PORCELANATOS (PAREDE/PISO)</v>
          </cell>
          <cell r="D1858" t="str">
            <v>M2</v>
          </cell>
          <cell r="E1858">
            <v>5.68</v>
          </cell>
        </row>
        <row r="1859">
          <cell r="B1859" t="str">
            <v>C1129</v>
          </cell>
          <cell r="C1859" t="str">
            <v>REJUNTAMENTO C/ ARG. PRÉ-FABRICADA, JUNTA ENTRE 2mm E 6mm EM CERÂMICA, ATÉ 30x30 cm (900 cm²) (PAREDE/PISO)</v>
          </cell>
          <cell r="D1859">
            <v>0</v>
          </cell>
          <cell r="E1859">
            <v>0</v>
          </cell>
        </row>
        <row r="1860">
          <cell r="B1860" t="str">
            <v>C2058</v>
          </cell>
          <cell r="C1860" t="str">
            <v>REJUNTAMENTO C/ ARG. PRÉ-FABRICADA, JUNTA ENTRE 6mm E 10mm EM CERÂMICA, ATÉ 10x10 cm (100 cm²) - DECORATIVA (PAREDE/PISO)</v>
          </cell>
          <cell r="D1860" t="str">
            <v>M2</v>
          </cell>
          <cell r="E1860">
            <v>12.46</v>
          </cell>
        </row>
        <row r="1861">
          <cell r="B1861" t="str">
            <v>C1427</v>
          </cell>
          <cell r="C1861" t="str">
            <v>REJUNTAMENTO C/ ARG. PRÉ-FABRICADA, JUNTA ENTRE 2mm E 6mm EM CERÂMICA, ACIMA DE 30x30 cm (900 cm²) E PORCELANATOS (PAREDE/PISO)</v>
          </cell>
          <cell r="D1861">
            <v>0</v>
          </cell>
          <cell r="E1861">
            <v>0</v>
          </cell>
        </row>
        <row r="1862">
          <cell r="B1862" t="str">
            <v>C2780</v>
          </cell>
          <cell r="C1862" t="str">
            <v>REJUNTAMENTO C/ ARG. PRÉ-FABRICADA, JUNTA ENTRE 6mm E 10mm EM CERÂMICA, ATÉ 30x30 cm (900 cm²) (PAREDE/PISO)</v>
          </cell>
          <cell r="D1862" t="str">
            <v>M2</v>
          </cell>
          <cell r="E1862">
            <v>7.08</v>
          </cell>
        </row>
        <row r="1863">
          <cell r="B1863" t="str">
            <v>C2058</v>
          </cell>
          <cell r="C1863" t="str">
            <v>REJUNTAMENTO C/ ARG. PRÉ-FABRICADA, JUNTA ENTRE 6mm E 10mm EM CERÂMICA, ATÉ 10x10 cm (100 cm²) - DECORATIVA (PAREDE/PISO)</v>
          </cell>
          <cell r="D1863">
            <v>0</v>
          </cell>
          <cell r="E1863">
            <v>0</v>
          </cell>
        </row>
        <row r="1864">
          <cell r="B1864" t="str">
            <v>C2828</v>
          </cell>
          <cell r="C1864" t="str">
            <v>REJUNTAMENTO C/ ARG. PRÉ-FABRICADA, JUNTA ENTRE 6mm E 10mm EM CERÂMICA, ACIMA DE 30x30 cm (900 cm²) E PORCELANATOS (PAREDE/PISO)</v>
          </cell>
          <cell r="D1864" t="str">
            <v>M2</v>
          </cell>
          <cell r="E1864">
            <v>6.38</v>
          </cell>
        </row>
        <row r="1865">
          <cell r="B1865" t="str">
            <v>C2780</v>
          </cell>
          <cell r="C1865" t="str">
            <v>REJUNTAMENTO C/ ARG. PRÉ-FABRICADA, JUNTA ENTRE 6mm E 10mm EM CERÂMICA, ATÉ 30x30 cm (900 cm²) (PAREDE/PISO)</v>
          </cell>
          <cell r="D1865">
            <v>0</v>
          </cell>
          <cell r="E1865">
            <v>0</v>
          </cell>
        </row>
        <row r="1866">
          <cell r="B1866" t="str">
            <v>C2190</v>
          </cell>
          <cell r="C1866" t="str">
            <v>REJUNTAMENTO P/AZULEJO C/ARGAMASSA PRÉ FABRICADA  ESP.= 3mm</v>
          </cell>
          <cell r="D1866" t="str">
            <v>M2</v>
          </cell>
          <cell r="E1866">
            <v>6.57</v>
          </cell>
        </row>
        <row r="1867">
          <cell r="B1867" t="str">
            <v>C2191</v>
          </cell>
          <cell r="C1867" t="str">
            <v>REJUNTAMENTO P/AZULEJO C/CIMENTO BRANCO ESP.= 3mm</v>
          </cell>
          <cell r="D1867" t="str">
            <v>M2</v>
          </cell>
          <cell r="E1867">
            <v>5.9</v>
          </cell>
        </row>
        <row r="1868">
          <cell r="B1868" t="str">
            <v>C2103</v>
          </cell>
          <cell r="C1868" t="str">
            <v>REJUNTAMENTO P/CERÂMICA C/ L-FLEX E EPOXI (PAREDE/PISO)</v>
          </cell>
          <cell r="D1868" t="str">
            <v>M2</v>
          </cell>
          <cell r="E1868">
            <v>7.11</v>
          </cell>
        </row>
        <row r="1869">
          <cell r="B1869" t="str">
            <v>C2212</v>
          </cell>
          <cell r="C1869" t="str">
            <v>REVESTIMENTO C/CARPETE ESP= 4mm</v>
          </cell>
          <cell r="D1869" t="str">
            <v>M2</v>
          </cell>
          <cell r="E1869">
            <v>40.369999999999997</v>
          </cell>
        </row>
        <row r="1870">
          <cell r="B1870" t="str">
            <v>C2223</v>
          </cell>
          <cell r="C1870" t="str">
            <v>REVESTIMENTO C/CHAPAS FIBROCIMENTO SOBRE CAIBROS VERTICAIS</v>
          </cell>
          <cell r="D1870" t="str">
            <v>M2</v>
          </cell>
          <cell r="E1870">
            <v>78.47</v>
          </cell>
        </row>
        <row r="1871">
          <cell r="B1871" t="str">
            <v>C2224</v>
          </cell>
          <cell r="C1871" t="str">
            <v>REVESTIMENTO C/CHAPAS FIBROCIMENTO SOBRE PERFIS ESTRUTURAIS ESP.= 35mm</v>
          </cell>
          <cell r="D1871" t="str">
            <v>M2</v>
          </cell>
          <cell r="E1871">
            <v>83.92</v>
          </cell>
        </row>
        <row r="1872">
          <cell r="B1872" t="str">
            <v>C2225</v>
          </cell>
          <cell r="C1872" t="str">
            <v>REVESTIMENTO C/CHAPAS FIBROCIMENTO SOBRE PERFIS ESTRUTURAIS ESP.= 50mm</v>
          </cell>
          <cell r="D1872" t="str">
            <v>M2</v>
          </cell>
          <cell r="E1872">
            <v>103.43</v>
          </cell>
        </row>
        <row r="1873">
          <cell r="B1873" t="str">
            <v>C2226</v>
          </cell>
          <cell r="C1873" t="str">
            <v xml:space="preserve">REVESTIMENTO C/CHAPAS FIBROCIMENTO SOBRE PERFIS ESTRUTURAIS TIPO " I " </v>
          </cell>
          <cell r="D1873" t="str">
            <v>M2</v>
          </cell>
          <cell r="E1873">
            <v>73.959999999999994</v>
          </cell>
        </row>
        <row r="1874">
          <cell r="B1874" t="str">
            <v>C2227</v>
          </cell>
          <cell r="C1874" t="str">
            <v>REVESTIMENTO C/CHAPAS FIBROCIMENTO SOBRE SARRAFOS</v>
          </cell>
          <cell r="D1874" t="str">
            <v>M2</v>
          </cell>
          <cell r="E1874">
            <v>97.96</v>
          </cell>
        </row>
        <row r="1875">
          <cell r="B1875" t="str">
            <v>C2228</v>
          </cell>
          <cell r="C1875" t="str">
            <v>REVESTIMENTO C/CHAPAS FIBROCIMENTO SOBRE SARRAFOS VERTICAIS</v>
          </cell>
          <cell r="D1875" t="str">
            <v>M2</v>
          </cell>
          <cell r="E1875">
            <v>102.47</v>
          </cell>
        </row>
        <row r="1876">
          <cell r="B1876" t="str">
            <v>C2216</v>
          </cell>
          <cell r="C1876" t="str">
            <v>REVESTIMENTO C/LAMINADO MELAMÍNICO COLADO</v>
          </cell>
          <cell r="D1876" t="str">
            <v>M2</v>
          </cell>
          <cell r="E1876">
            <v>51.41</v>
          </cell>
        </row>
        <row r="1877">
          <cell r="B1877" t="str">
            <v>C2213</v>
          </cell>
          <cell r="C1877" t="str">
            <v>REVESTIMENTO C/CORTIÇA ESP= 12mm</v>
          </cell>
          <cell r="D1877" t="str">
            <v>M2</v>
          </cell>
          <cell r="E1877">
            <v>134.54</v>
          </cell>
        </row>
        <row r="1878">
          <cell r="B1878" t="str">
            <v>C2218</v>
          </cell>
          <cell r="C1878" t="str">
            <v>REVESTIMENTO C/PEDRAS GRANÍTICAS</v>
          </cell>
          <cell r="D1878" t="str">
            <v>M2</v>
          </cell>
          <cell r="E1878">
            <v>76.92</v>
          </cell>
        </row>
        <row r="1879">
          <cell r="B1879" t="str">
            <v>C2214</v>
          </cell>
          <cell r="C1879" t="str">
            <v>REVESTIMENTO C/QUARTZOLITE</v>
          </cell>
          <cell r="D1879" t="str">
            <v>M2</v>
          </cell>
          <cell r="E1879">
            <v>20.8</v>
          </cell>
        </row>
        <row r="1880">
          <cell r="B1880" t="str">
            <v>C2221</v>
          </cell>
          <cell r="C1880" t="str">
            <v>REVESTIMENTO INTERNO C/PAPEL DE PAREDE</v>
          </cell>
          <cell r="D1880" t="str">
            <v>M2</v>
          </cell>
          <cell r="E1880">
            <v>44.28</v>
          </cell>
        </row>
        <row r="1881">
          <cell r="B1881" t="str">
            <v>C2222</v>
          </cell>
          <cell r="C1881" t="str">
            <v>REVESTIMENTO METÁLICO, TIPO "REYNOBOND" DUAS CHAPAS</v>
          </cell>
          <cell r="D1881" t="str">
            <v>M2</v>
          </cell>
          <cell r="E1881">
            <v>435.46</v>
          </cell>
        </row>
        <row r="1882">
          <cell r="B1882" t="str">
            <v>C4128</v>
          </cell>
          <cell r="C1882" t="str">
            <v>TIJOLINHO APARENTE 6,50x18cm C/ ARGAMASSA DE CIMENTO E AREIA 1:3</v>
          </cell>
          <cell r="D1882" t="str">
            <v>M2</v>
          </cell>
          <cell r="E1882">
            <v>67.86</v>
          </cell>
        </row>
        <row r="1883">
          <cell r="B1883" t="str">
            <v>ARGAMASSAS PARA TETOS</v>
          </cell>
          <cell r="C1883" t="str">
            <v>REVESTIMENTO INTERNO C/PAPEL DE PAREDE</v>
          </cell>
          <cell r="D1883">
            <v>0</v>
          </cell>
          <cell r="E1883">
            <v>253.99</v>
          </cell>
        </row>
        <row r="1884">
          <cell r="B1884" t="str">
            <v>C0778</v>
          </cell>
          <cell r="C1884" t="str">
            <v>CHAPISCO C/ ARGAMASSA DE CIMENTO E AREIA  S/ PENEIRAR TRAÇO 1:3  ESP=5 mm P/ TETO</v>
          </cell>
          <cell r="D1884" t="str">
            <v>M2</v>
          </cell>
          <cell r="E1884">
            <v>7.99</v>
          </cell>
        </row>
        <row r="1885">
          <cell r="B1885" t="str">
            <v>C4128</v>
          </cell>
          <cell r="C1885" t="str">
            <v>TIJOLINHO APARENTE 6,50x18cm C/ ARGAMASSA DE CIMENTO E AREIA 1:3</v>
          </cell>
          <cell r="D1885">
            <v>0</v>
          </cell>
          <cell r="E1885">
            <v>0</v>
          </cell>
        </row>
        <row r="1886">
          <cell r="B1886" t="str">
            <v>C0779</v>
          </cell>
          <cell r="C1886" t="str">
            <v>CHAPISCO C/ PASTA DE CIMENTO COLANTE P/ TETO</v>
          </cell>
          <cell r="D1886" t="str">
            <v>M2</v>
          </cell>
          <cell r="E1886">
            <v>5.66</v>
          </cell>
        </row>
        <row r="1887">
          <cell r="B1887" t="str">
            <v>C0781</v>
          </cell>
          <cell r="C1887" t="str">
            <v>CHAPISCO C/ ARGAMASSA DE CIMENTO E AREIA S/ PENEIRAR TRAÇO 1:4 P/ TETO</v>
          </cell>
          <cell r="D1887" t="str">
            <v>M2</v>
          </cell>
          <cell r="E1887">
            <v>7.63</v>
          </cell>
        </row>
        <row r="1888">
          <cell r="B1888" t="str">
            <v>C3034</v>
          </cell>
          <cell r="C1888" t="str">
            <v>REBOCO C/ ARGAMASSA MISTA DE CIMENTO, CAL HIDRATADA E AREIA S/ PENEIRAR, TRAÇO 1:2:8, ESP=20 mm P/ TETO</v>
          </cell>
          <cell r="D1888" t="str">
            <v>M2</v>
          </cell>
          <cell r="E1888">
            <v>23.27</v>
          </cell>
        </row>
        <row r="1889">
          <cell r="B1889" t="str">
            <v>C0779</v>
          </cell>
          <cell r="C1889" t="str">
            <v>CHAPISCO C/ PASTA DE CIMENTO COLANTE P/ TETO</v>
          </cell>
          <cell r="D1889">
            <v>0</v>
          </cell>
          <cell r="E1889">
            <v>0</v>
          </cell>
        </row>
        <row r="1890">
          <cell r="B1890" t="str">
            <v>C1218</v>
          </cell>
          <cell r="C1890" t="str">
            <v>EMBOÇO C/ ARGAMASSA MISTA DE CIMENTO, CAL HIDRATADA E AREIA S/ PENEIRAR TRAÇO 1:2:9  ESP=20 mm P/ TETO</v>
          </cell>
          <cell r="D1890" t="str">
            <v>M2</v>
          </cell>
          <cell r="E1890">
            <v>22.77</v>
          </cell>
        </row>
        <row r="1891">
          <cell r="B1891" t="str">
            <v>C3034</v>
          </cell>
          <cell r="C1891" t="str">
            <v>REBOCO C/ ARGAMASSA MISTA DE CIMENTO, CAL HIDRATADA E AREIA S/ PENEIRAR, TRAÇO 1:2:8, ESP=20 mm P/ TETO</v>
          </cell>
          <cell r="D1891">
            <v>0</v>
          </cell>
          <cell r="E1891">
            <v>0</v>
          </cell>
        </row>
        <row r="1892">
          <cell r="B1892" t="str">
            <v>C1217</v>
          </cell>
          <cell r="C1892" t="str">
            <v>EMBOÇO C/ ARGAMASSA MISTA CIMENTO, CAL HIDRATADA E AREIA S/ PENEIRAR TRAÇO 1:2:11 ESP=20 mm P/ TETO</v>
          </cell>
          <cell r="D1892" t="str">
            <v>M2</v>
          </cell>
          <cell r="E1892">
            <v>21.61</v>
          </cell>
        </row>
        <row r="1893">
          <cell r="B1893" t="str">
            <v>C1218</v>
          </cell>
          <cell r="C1893" t="str">
            <v>EMBOÇO C/ ARGAMASSA MISTA DE CIMENTO, CAL HIDRATADA E AREIA S/ PENEIRAR TRAÇO 1:2:9  ESP=20 mm P/ TETO</v>
          </cell>
          <cell r="D1893">
            <v>0</v>
          </cell>
          <cell r="E1893">
            <v>0</v>
          </cell>
        </row>
        <row r="1894">
          <cell r="B1894" t="str">
            <v>C2111</v>
          </cell>
          <cell r="C1894" t="str">
            <v>REBOCO C/ ARGAMASSA DE CAL EM PASTA E AREIA PENEIRADA TRAÇO 1:2  ESP=5 mm P/ TETO</v>
          </cell>
          <cell r="D1894" t="str">
            <v>M2</v>
          </cell>
          <cell r="E1894">
            <v>16.73</v>
          </cell>
        </row>
        <row r="1895">
          <cell r="B1895" t="str">
            <v>C1217</v>
          </cell>
          <cell r="C1895" t="str">
            <v>EMBOÇO C/ ARGAMASSA MISTA CIMENTO, CAL HIDRATADA E AREIA S/ PENEIRAR TRAÇO 1:2:11 ESP=20 mm P/ TETO</v>
          </cell>
          <cell r="D1895">
            <v>0</v>
          </cell>
          <cell r="E1895">
            <v>0</v>
          </cell>
        </row>
        <row r="1896">
          <cell r="B1896" t="str">
            <v>C2107</v>
          </cell>
          <cell r="C1896" t="str">
            <v>REBOCO  C/ ARGAMASSA DE CAL EM PASTA E AREIA PENEIRADA TRAÇO 1:1.5  ESP=5 mm P/ TETO</v>
          </cell>
          <cell r="D1896" t="str">
            <v>M2</v>
          </cell>
          <cell r="E1896">
            <v>16.82</v>
          </cell>
        </row>
        <row r="1897">
          <cell r="B1897" t="str">
            <v>C2111</v>
          </cell>
          <cell r="C1897" t="str">
            <v>REBOCO C/ ARGAMASSA DE CAL EM PASTA E AREIA PENEIRADA TRAÇO 1:2  ESP=5 mm P/ TETO</v>
          </cell>
          <cell r="D1897">
            <v>0</v>
          </cell>
          <cell r="E1897">
            <v>0</v>
          </cell>
        </row>
        <row r="1898">
          <cell r="B1898" t="str">
            <v>C2112</v>
          </cell>
          <cell r="C1898" t="str">
            <v>REBOCO C/ ARGAMASSA DE CAL EM PASTA E AREIA PENEIRADA TRAÇO 1:3  ESP=5 mm P/ TETO</v>
          </cell>
          <cell r="D1898" t="str">
            <v>M2</v>
          </cell>
          <cell r="E1898">
            <v>16.43</v>
          </cell>
        </row>
        <row r="1899">
          <cell r="B1899" t="str">
            <v>C2107</v>
          </cell>
          <cell r="C1899" t="str">
            <v>REBOCO  C/ ARGAMASSA DE CAL EM PASTA E AREIA PENEIRADA TRAÇO 1:1.5  ESP=5 mm P/ TETO</v>
          </cell>
          <cell r="D1899">
            <v>0</v>
          </cell>
          <cell r="E1899">
            <v>0</v>
          </cell>
        </row>
        <row r="1900">
          <cell r="B1900" t="str">
            <v>C2113</v>
          </cell>
          <cell r="C1900" t="str">
            <v>REBOCO C/ ARGAMASSA DE CAL EM PASTA E AREIA PENEIRADA TRAÇO 1:4  ESP=5 mm P/ TETO</v>
          </cell>
          <cell r="D1900" t="str">
            <v>M2</v>
          </cell>
          <cell r="E1900">
            <v>16.190000000000001</v>
          </cell>
        </row>
        <row r="1901">
          <cell r="B1901" t="str">
            <v>C2112</v>
          </cell>
          <cell r="C1901" t="str">
            <v>REBOCO C/ ARGAMASSA DE CAL EM PASTA E AREIA PENEIRADA TRAÇO 1:3  ESP=5 mm P/ TETO</v>
          </cell>
          <cell r="D1901">
            <v>0</v>
          </cell>
          <cell r="E1901">
            <v>0</v>
          </cell>
        </row>
        <row r="1902">
          <cell r="B1902" t="str">
            <v>C2116</v>
          </cell>
          <cell r="C1902" t="str">
            <v>REBOCO C/ ARGAMASSA DE CAL HIDRATADA E AREIA PENEIRADA TRAÇO 1:3  ESP=5 mm P/ TETO</v>
          </cell>
          <cell r="D1902" t="str">
            <v>M2</v>
          </cell>
          <cell r="E1902">
            <v>16.2</v>
          </cell>
        </row>
        <row r="1903">
          <cell r="B1903" t="str">
            <v>C2113</v>
          </cell>
          <cell r="C1903" t="str">
            <v>REBOCO C/ ARGAMASSA DE CAL EM PASTA E AREIA PENEIRADA TRAÇO 1:4  ESP=5 mm P/ TETO</v>
          </cell>
          <cell r="D1903">
            <v>0</v>
          </cell>
          <cell r="E1903">
            <v>0</v>
          </cell>
        </row>
        <row r="1904">
          <cell r="B1904" t="str">
            <v>C2125</v>
          </cell>
          <cell r="C1904" t="str">
            <v>REBOCO C/ ARGAMASSA DE CAL HIDRATADA E AREIA PENEIRADA, TRAÇO 1:4.5  ESP=5 mm P/ TETO</v>
          </cell>
          <cell r="D1904" t="str">
            <v>M2</v>
          </cell>
          <cell r="E1904">
            <v>15.71</v>
          </cell>
        </row>
        <row r="1905">
          <cell r="B1905" t="str">
            <v>C2116</v>
          </cell>
          <cell r="C1905" t="str">
            <v>REBOCO C/ ARGAMASSA DE CAL HIDRATADA E AREIA PENEIRADA TRAÇO 1:3  ESP=5 mm P/ TETO</v>
          </cell>
          <cell r="D1905">
            <v>0</v>
          </cell>
          <cell r="E1905">
            <v>0</v>
          </cell>
        </row>
        <row r="1906">
          <cell r="B1906" t="str">
            <v>C3032</v>
          </cell>
          <cell r="C1906" t="str">
            <v>REBOCO  C/ ARGAMASSA DE CAL HIDRATADA E AREIA S/ PENEIRAR, TRAÇO 1:3, C/ 100 KG DE CIMENTO E ESP=20 mm P/ TETO</v>
          </cell>
          <cell r="D1906" t="str">
            <v>M2</v>
          </cell>
          <cell r="E1906">
            <v>23.35</v>
          </cell>
        </row>
        <row r="1907">
          <cell r="B1907" t="str">
            <v>C2125</v>
          </cell>
          <cell r="C1907" t="str">
            <v>REBOCO C/ ARGAMASSA DE CAL HIDRATADA E AREIA PENEIRADA, TRAÇO 1:4.5  ESP=5 mm P/ TETO</v>
          </cell>
          <cell r="D1907">
            <v>0</v>
          </cell>
          <cell r="E1907">
            <v>0</v>
          </cell>
        </row>
        <row r="1908">
          <cell r="B1908" t="str">
            <v>C3033</v>
          </cell>
          <cell r="C1908" t="str">
            <v>REBOCO C/ ARGAMASSA DE CAL HIDRATADA E AREIA S/ PENEIRAR TRAÇO 1:4, C/ 100 KG DE CIMENTO E ESP=20 mm P/ TETO</v>
          </cell>
          <cell r="D1908" t="str">
            <v>M2</v>
          </cell>
          <cell r="E1908">
            <v>22.45</v>
          </cell>
        </row>
        <row r="1909">
          <cell r="B1909" t="str">
            <v>C3032</v>
          </cell>
          <cell r="C1909" t="str">
            <v>REBOCO  C/ ARGAMASSA DE CAL HIDRATADA E AREIA S/ PENEIRAR, TRAÇO 1:3, C/ 100 KG DE CIMENTO E ESP=20 mm P/ TETO</v>
          </cell>
          <cell r="D1909">
            <v>0</v>
          </cell>
          <cell r="E1909">
            <v>0</v>
          </cell>
        </row>
        <row r="1910">
          <cell r="B1910" t="str">
            <v>C3035</v>
          </cell>
          <cell r="C1910" t="str">
            <v>REBOCO C/ ARGAMASSA DE CIMENTO E AREIA S/ PENEIRAR TRAÇO 1:6, ESP=20 mm P/ TETO</v>
          </cell>
          <cell r="D1910" t="str">
            <v>M2</v>
          </cell>
          <cell r="E1910">
            <v>21.19</v>
          </cell>
        </row>
        <row r="1911">
          <cell r="B1911" t="str">
            <v>C3033</v>
          </cell>
          <cell r="C1911" t="str">
            <v>REBOCO C/ ARGAMASSA DE CAL HIDRATADA E AREIA S/ PENEIRAR TRAÇO 1:4, C/ 100 KG DE CIMENTO E ESP=20 mm P/ TETO</v>
          </cell>
          <cell r="D1911">
            <v>0</v>
          </cell>
          <cell r="E1911">
            <v>0</v>
          </cell>
        </row>
        <row r="1912">
          <cell r="B1912" t="str">
            <v>ACABAMENTOS PARA TETOS</v>
          </cell>
          <cell r="C1912">
            <v>0</v>
          </cell>
          <cell r="D1912">
            <v>0</v>
          </cell>
          <cell r="E1912">
            <v>1915.85</v>
          </cell>
        </row>
        <row r="1913">
          <cell r="B1913" t="str">
            <v>C4476</v>
          </cell>
          <cell r="C1913" t="str">
            <v>FORRO ACÚSTICO TIPO "SONEX" EM ESPUMA FLEXÍVEL DE POLIURETANO, AUTO-EXTINGUÍVEL, C/ SUPERFÍCIE ESCULPIDA, COR BRANCA 20/35 - FORNECIMENTO E MONTAGEM</v>
          </cell>
          <cell r="D1913" t="str">
            <v>M2</v>
          </cell>
          <cell r="E1913">
            <v>96.72</v>
          </cell>
        </row>
        <row r="1914">
          <cell r="B1914">
            <v>0</v>
          </cell>
          <cell r="C1914">
            <v>0</v>
          </cell>
          <cell r="D1914">
            <v>0</v>
          </cell>
          <cell r="E1914">
            <v>0</v>
          </cell>
        </row>
        <row r="1915">
          <cell r="B1915" t="str">
            <v>C4477</v>
          </cell>
          <cell r="C1915" t="str">
            <v>FORRO ACÚSTICO TIPO "SONEX" EM ESPUMA FLEXÍVEL DE POLIURETANO, AUTO-EXTINGUÍVEL, C/ SUPERFÍCIE ESCULPIDA, COR BRANCA 35/35 - FORNECIMENTO E MONTAGEM</v>
          </cell>
          <cell r="D1915" t="str">
            <v>M2</v>
          </cell>
          <cell r="E1915">
            <v>134.1</v>
          </cell>
        </row>
        <row r="1916">
          <cell r="B1916" t="str">
            <v>C4476</v>
          </cell>
          <cell r="C1916" t="str">
            <v>FORRO ACÚSTICO TIPO "SONEX" EM ESPUMA FLEXÍVEL DE POLIURETANO, AUTO-EXTINGUÍVEL, C/ SUPERFÍCIE ESCULPIDA, COR BRANCA 20/35 - FORNECIMENTO E MONTAGEM</v>
          </cell>
          <cell r="D1916">
            <v>0</v>
          </cell>
          <cell r="E1916">
            <v>0</v>
          </cell>
        </row>
        <row r="1917">
          <cell r="B1917" t="str">
            <v>C4478</v>
          </cell>
          <cell r="C1917" t="str">
            <v>FORRO ACÚSTICO TIPO "SONEX" EM ESPUMA FLEXÍVEL DE POLIURETANO, AUTO-EXTINGUÍVEL, C/ SUPERFÍCIE ESCULPIDA, COR BRANCA 50/75 - FORNECIMENTO E MONTAGEM</v>
          </cell>
          <cell r="D1917" t="str">
            <v>M2</v>
          </cell>
          <cell r="E1917">
            <v>145.80000000000001</v>
          </cell>
        </row>
        <row r="1918">
          <cell r="B1918" t="str">
            <v>C4477</v>
          </cell>
          <cell r="C1918" t="str">
            <v>FORRO ACÚSTICO TIPO "SONEX" EM ESPUMA FLEXÍVEL DE POLIURETANO, AUTO-EXTINGUÍVEL, C/ SUPERFÍCIE ESCULPIDA, COR BRANCA 35/35 - FORNECIMENTO E MONTAGEM</v>
          </cell>
          <cell r="D1918">
            <v>0</v>
          </cell>
          <cell r="E1918">
            <v>0</v>
          </cell>
        </row>
        <row r="1919">
          <cell r="B1919" t="str">
            <v>C4473</v>
          </cell>
          <cell r="C1919" t="str">
            <v>FORRO ACÚSTICO TIPO "SONEX" EM ESPUMA FLEXÍVEL DE POLIURETANO, AUTO-EXTINGUÍVEL, C/ SUPERFÍCIE ESCULPIDA, COR GRAFITE 20/35 - FORNECIMENTO E MONTAGEM</v>
          </cell>
          <cell r="D1919" t="str">
            <v>M2</v>
          </cell>
          <cell r="E1919">
            <v>80.900000000000006</v>
          </cell>
        </row>
        <row r="1920">
          <cell r="B1920" t="str">
            <v>C4478</v>
          </cell>
          <cell r="C1920" t="str">
            <v>FORRO ACÚSTICO TIPO "SONEX" EM ESPUMA FLEXÍVEL DE POLIURETANO, AUTO-EXTINGUÍVEL, C/ SUPERFÍCIE ESCULPIDA, COR BRANCA 50/75 - FORNECIMENTO E MONTAGEM</v>
          </cell>
          <cell r="D1920">
            <v>0</v>
          </cell>
          <cell r="E1920">
            <v>0</v>
          </cell>
        </row>
        <row r="1921">
          <cell r="B1921" t="str">
            <v>C4474</v>
          </cell>
          <cell r="C1921" t="str">
            <v>FORRO ACÚSTICO TIPO "SONEX" EM ESPUMA FLEXÍVEL DE POLIURETANO, AUTO-EXTINGUÍVEL, C/ SUPERFÍCIE ESCULPIDA, COR GRAFITE 35/35 - FORNECIMENTO E MONTAGEM</v>
          </cell>
          <cell r="D1921" t="str">
            <v>M2</v>
          </cell>
          <cell r="E1921">
            <v>96.2</v>
          </cell>
        </row>
        <row r="1922">
          <cell r="B1922" t="str">
            <v>C4473</v>
          </cell>
          <cell r="C1922" t="str">
            <v>FORRO ACÚSTICO TIPO "SONEX" EM ESPUMA FLEXÍVEL DE POLIURETANO, AUTO-EXTINGUÍVEL, C/ SUPERFÍCIE ESCULPIDA, COR GRAFITE 20/35 - FORNECIMENTO E MONTAGEM</v>
          </cell>
          <cell r="D1922">
            <v>0</v>
          </cell>
          <cell r="E1922">
            <v>0</v>
          </cell>
        </row>
        <row r="1923">
          <cell r="B1923" t="str">
            <v>C4475</v>
          </cell>
          <cell r="C1923" t="str">
            <v>FORRO ACÚSTICO TIPO "SONEX" EM ESPUMA FLEXÍVEL DE POLIURETANO, AUTO-EXTINGUÍVEL, C/ SUPERFÍCIE ESCULPIDA, COR GRAFITE 50/75 - FORNECIMENTO E MONTAGEM</v>
          </cell>
          <cell r="D1923" t="str">
            <v>M2</v>
          </cell>
          <cell r="E1923">
            <v>115.9</v>
          </cell>
        </row>
        <row r="1924">
          <cell r="B1924" t="str">
            <v>C4474</v>
          </cell>
          <cell r="C1924" t="str">
            <v>FORRO ACÚSTICO TIPO "SONEX" EM ESPUMA FLEXÍVEL DE POLIURETANO, AUTO-EXTINGUÍVEL, C/ SUPERFÍCIE ESCULPIDA, COR GRAFITE 35/35 - FORNECIMENTO E MONTAGEM</v>
          </cell>
          <cell r="D1924">
            <v>0</v>
          </cell>
          <cell r="E1924">
            <v>0</v>
          </cell>
        </row>
        <row r="1925">
          <cell r="B1925" t="str">
            <v>C4479</v>
          </cell>
          <cell r="C1925" t="str">
            <v>FORRO ACÚSTICO TIPO "SONEX" EM PLACAS DE FIBRA MINERAL C/PERFIL "T" EM AÇO - FORNECIMENTO E MONTAGEM</v>
          </cell>
          <cell r="D1925" t="str">
            <v>M2</v>
          </cell>
          <cell r="E1925">
            <v>85.27</v>
          </cell>
        </row>
        <row r="1926">
          <cell r="B1926" t="str">
            <v>C4475</v>
          </cell>
          <cell r="C1926" t="str">
            <v>FORRO ACÚSTICO TIPO "SONEX" EM ESPUMA FLEXÍVEL DE POLIURETANO, AUTO-EXTINGUÍVEL, C/ SUPERFÍCIE ESCULPIDA, COR GRAFITE 50/75 - FORNECIMENTO E MONTAGEM</v>
          </cell>
          <cell r="D1926">
            <v>0</v>
          </cell>
          <cell r="E1926">
            <v>0</v>
          </cell>
        </row>
        <row r="1927">
          <cell r="B1927" t="str">
            <v>C4480</v>
          </cell>
          <cell r="C1927" t="str">
            <v>FORRO ACÚSTICO TIPO "SONEX" EM PLACAS DE FIBRA MINERAL C/PERFIL "T" EM ALUMÍNIO - FORNECIMENTO E MONTAGEM</v>
          </cell>
          <cell r="D1927" t="str">
            <v>M2</v>
          </cell>
          <cell r="E1927">
            <v>90.07</v>
          </cell>
        </row>
        <row r="1928">
          <cell r="B1928" t="str">
            <v>C4479</v>
          </cell>
          <cell r="C1928" t="str">
            <v>FORRO ACÚSTICO TIPO "SONEX" EM PLACAS DE FIBRA MINERAL C/PERFIL "T" EM AÇO - FORNECIMENTO E MONTAGEM</v>
          </cell>
          <cell r="D1928">
            <v>0</v>
          </cell>
          <cell r="E1928">
            <v>0</v>
          </cell>
        </row>
        <row r="1929">
          <cell r="B1929" t="str">
            <v>C4481</v>
          </cell>
          <cell r="C1929" t="str">
            <v>FORRO ACÚSTICO TIPO "SONEX" EM PLACAS DE FIBRA MINERAL C/PERFIL "CARTOLA" EM ALUMÍNIO - FORNECIMENTO E MONTAGEM</v>
          </cell>
          <cell r="D1929" t="str">
            <v>M2</v>
          </cell>
          <cell r="E1929">
            <v>92.7</v>
          </cell>
        </row>
        <row r="1930">
          <cell r="B1930" t="str">
            <v>C4480</v>
          </cell>
          <cell r="C1930" t="str">
            <v>FORRO ACÚSTICO TIPO "SONEX" EM PLACAS DE FIBRA MINERAL C/PERFIL "T" EM ALUMÍNIO - FORNECIMENTO E MONTAGEM</v>
          </cell>
          <cell r="D1930">
            <v>0</v>
          </cell>
          <cell r="E1930">
            <v>0</v>
          </cell>
        </row>
        <row r="1931">
          <cell r="B1931" t="str">
            <v>C4285</v>
          </cell>
          <cell r="C1931" t="str">
            <v>FORRO DE GESSO ACARTONADO ARAMADO - FORNECIMENTO E MONTAGEM</v>
          </cell>
          <cell r="D1931" t="str">
            <v>M2</v>
          </cell>
          <cell r="E1931">
            <v>35.200000000000003</v>
          </cell>
        </row>
        <row r="1932">
          <cell r="B1932" t="str">
            <v>C4294</v>
          </cell>
          <cell r="C1932" t="str">
            <v>FORRO DE GESSO ACARTONADO ESTRUTURADO - FORNECIMENTO E MONTAGEM</v>
          </cell>
          <cell r="D1932" t="str">
            <v>M2</v>
          </cell>
          <cell r="E1932">
            <v>46.3</v>
          </cell>
        </row>
        <row r="1933">
          <cell r="B1933" t="str">
            <v>C3970</v>
          </cell>
          <cell r="C1933" t="str">
            <v>FORRO DE GESSO CONVENCIONAL (60x60)cm COM TIRO E ARAME GALVANIZADO ENCAPADO - FORNECIMENTO E MONTAGEM</v>
          </cell>
          <cell r="D1933" t="str">
            <v>M2</v>
          </cell>
          <cell r="E1933">
            <v>24.4</v>
          </cell>
        </row>
        <row r="1934">
          <cell r="B1934" t="str">
            <v>C4285</v>
          </cell>
          <cell r="C1934" t="str">
            <v>FORRO DE GESSO ACARTONADO ARAMADO - FORNECIMENTO E MONTAGEM</v>
          </cell>
          <cell r="D1934">
            <v>0</v>
          </cell>
          <cell r="E1934">
            <v>0</v>
          </cell>
        </row>
        <row r="1935">
          <cell r="B1935" t="str">
            <v>C3971</v>
          </cell>
          <cell r="C1935" t="str">
            <v>FORRO DE GESSO CONVENCIONAL (60x60)cm SEM TIRO E ARAME GALVANIZADO ENCAPADO - FORNECIMENTO E MONTAGEM</v>
          </cell>
          <cell r="D1935" t="str">
            <v>M2</v>
          </cell>
          <cell r="E1935">
            <v>19.52</v>
          </cell>
        </row>
        <row r="1936">
          <cell r="B1936" t="str">
            <v>C3970</v>
          </cell>
          <cell r="C1936" t="str">
            <v>FORRO DE GESSO CONVENCIONAL (60x60)cm COM TIRO E ARAME GALVANIZADO ENCAPADO - FORNECIMENTO E MONTAGEM</v>
          </cell>
          <cell r="D1936">
            <v>0</v>
          </cell>
          <cell r="E1936">
            <v>0</v>
          </cell>
        </row>
        <row r="1937">
          <cell r="B1937" t="str">
            <v>C2998</v>
          </cell>
          <cell r="C1937" t="str">
            <v>FORRO DE LAMBRI DE MADEIRA (7x1)cm</v>
          </cell>
          <cell r="D1937" t="str">
            <v>M2</v>
          </cell>
          <cell r="E1937">
            <v>116.89</v>
          </cell>
        </row>
        <row r="1938">
          <cell r="B1938" t="str">
            <v>C4484</v>
          </cell>
          <cell r="C1938" t="str">
            <v>FORRO PACOTE C/ PERFIL "CARTOLA" EM AÇO - FORNECIMENTO E MONTAGEM</v>
          </cell>
          <cell r="D1938" t="str">
            <v>M2</v>
          </cell>
          <cell r="E1938">
            <v>61.34</v>
          </cell>
        </row>
        <row r="1939">
          <cell r="B1939" t="str">
            <v>C4485</v>
          </cell>
          <cell r="C1939" t="str">
            <v>FORRO PACOTE C/ PERFIL "CARTOLA" EM ALUMÍNIO - FORNECIMENTO E MONTAGEM</v>
          </cell>
          <cell r="D1939" t="str">
            <v>M2</v>
          </cell>
          <cell r="E1939">
            <v>84.5</v>
          </cell>
        </row>
        <row r="1940">
          <cell r="B1940" t="str">
            <v>C4482</v>
          </cell>
          <cell r="C1940" t="str">
            <v>FORRO PACOTE C/ PERFIL "T" EM AÇO - FORNECIMENTO E MONTAGEM</v>
          </cell>
          <cell r="D1940" t="str">
            <v>M2</v>
          </cell>
          <cell r="E1940">
            <v>50.43</v>
          </cell>
        </row>
        <row r="1941">
          <cell r="B1941" t="str">
            <v>C4483</v>
          </cell>
          <cell r="C1941" t="str">
            <v>FORRO PACOTE C/ PERFIL "T" EM ALUMÍNIO - FORNECIMENTO E MONTAGEM</v>
          </cell>
          <cell r="D1941" t="str">
            <v>M2</v>
          </cell>
          <cell r="E1941">
            <v>54.52</v>
          </cell>
        </row>
        <row r="1942">
          <cell r="B1942" t="str">
            <v>C4472</v>
          </cell>
          <cell r="C1942" t="str">
            <v>FORRO PVC - COLMÉIA - FORNECIMENTO E MONTAGEM</v>
          </cell>
          <cell r="D1942" t="str">
            <v>M2</v>
          </cell>
          <cell r="E1942">
            <v>153.9</v>
          </cell>
        </row>
        <row r="1943">
          <cell r="B1943" t="str">
            <v>C4468</v>
          </cell>
          <cell r="C1943" t="str">
            <v>FORRO PVC - LAMBRI (100x6000 OU 200x6000)mm - FORNECIMENTO E MONTAGEM</v>
          </cell>
          <cell r="D1943" t="str">
            <v>M2</v>
          </cell>
          <cell r="E1943">
            <v>36</v>
          </cell>
        </row>
        <row r="1944">
          <cell r="B1944" t="str">
            <v>C4471</v>
          </cell>
          <cell r="C1944" t="str">
            <v>FORRO PVC - MODULADO (618x1250)mm C/ PERFIL "CARTOLA" EM ALUMÍNIO - FORNECIMENTO E MONTAGEM</v>
          </cell>
          <cell r="D1944" t="str">
            <v>M2</v>
          </cell>
          <cell r="E1944">
            <v>98.5</v>
          </cell>
        </row>
        <row r="1945">
          <cell r="B1945" t="str">
            <v>C4472</v>
          </cell>
          <cell r="C1945" t="str">
            <v>FORRO PVC - COLMÉIA - FORNECIMENTO E MONTAGEM</v>
          </cell>
          <cell r="D1945">
            <v>0</v>
          </cell>
          <cell r="E1945">
            <v>0</v>
          </cell>
        </row>
        <row r="1946">
          <cell r="B1946" t="str">
            <v>C4469</v>
          </cell>
          <cell r="C1946" t="str">
            <v>FORRO PVC - MODULADO (618x1250)mm C/ PERFIL "T" EM AÇO - FORNECIMENTO E MONTAGEM</v>
          </cell>
          <cell r="D1946" t="str">
            <v>M2</v>
          </cell>
          <cell r="E1946">
            <v>69.67</v>
          </cell>
        </row>
        <row r="1947">
          <cell r="B1947" t="str">
            <v>C4471</v>
          </cell>
          <cell r="C1947" t="str">
            <v>FORRO PVC - MODULADO (618x1250)mm C/ PERFIL "CARTOLA" EM ALUMÍNIO - FORNECIMENTO E MONTAGEM</v>
          </cell>
          <cell r="D1947">
            <v>0</v>
          </cell>
          <cell r="E1947">
            <v>0</v>
          </cell>
        </row>
        <row r="1948">
          <cell r="B1948" t="str">
            <v>C4470</v>
          </cell>
          <cell r="C1948" t="str">
            <v>FORRO PVC - MODULADO (618x1250)mm C/ PERFIL "T" EM ALUMÍNIO - FORNECIMENTO E MONTAGEM</v>
          </cell>
          <cell r="D1948" t="str">
            <v>M2</v>
          </cell>
          <cell r="E1948">
            <v>71.73</v>
          </cell>
        </row>
        <row r="1949">
          <cell r="B1949" t="str">
            <v>C4469</v>
          </cell>
          <cell r="C1949" t="str">
            <v>FORRO PVC - MODULADO (618x1250)mm C/ PERFIL "T" EM AÇO - FORNECIMENTO E MONTAGEM</v>
          </cell>
          <cell r="D1949">
            <v>0</v>
          </cell>
          <cell r="E1949">
            <v>0</v>
          </cell>
        </row>
        <row r="1950">
          <cell r="B1950" t="str">
            <v>C4512</v>
          </cell>
          <cell r="C1950" t="str">
            <v>REMANEJAMENTO DE FORROS (PACOTE / MODULADOS) - EXECUÇÃO</v>
          </cell>
          <cell r="D1950" t="str">
            <v>M2</v>
          </cell>
          <cell r="E1950">
            <v>10.97</v>
          </cell>
        </row>
        <row r="1951">
          <cell r="B1951" t="str">
            <v>C4506</v>
          </cell>
          <cell r="C1951" t="str">
            <v>SANCA DE GESSO P/ FORRO ACARTONADO - FORNECIMENTO E MONTAGEM</v>
          </cell>
          <cell r="D1951" t="str">
            <v>M</v>
          </cell>
          <cell r="E1951">
            <v>23.45</v>
          </cell>
        </row>
        <row r="1952">
          <cell r="B1952" t="str">
            <v>C4284</v>
          </cell>
          <cell r="C1952" t="str">
            <v>SANCA DE GESSO P/ FORRO CONVENCIONAL - FORNECIMENTO E MONTAGEM</v>
          </cell>
          <cell r="D1952" t="str">
            <v>M</v>
          </cell>
          <cell r="E1952">
            <v>12.95</v>
          </cell>
        </row>
        <row r="1953">
          <cell r="B1953" t="str">
            <v>C2478</v>
          </cell>
          <cell r="C1953" t="str">
            <v>TIROS E PINO DE AÇO PARA FIXAÇÃO</v>
          </cell>
          <cell r="D1953" t="str">
            <v>UN</v>
          </cell>
          <cell r="E1953">
            <v>7.92</v>
          </cell>
        </row>
        <row r="1954">
          <cell r="B1954" t="str">
            <v>PISOS</v>
          </cell>
          <cell r="C1954" t="str">
            <v>SANCA DE GESSO P/ FORRO ACARTONADO - FORNECIMENTO E MONTAGEM</v>
          </cell>
          <cell r="D1954">
            <v>0</v>
          </cell>
          <cell r="E1954">
            <v>10177.709999999999</v>
          </cell>
        </row>
        <row r="1955">
          <cell r="B1955" t="str">
            <v>PISOS INTERNOS</v>
          </cell>
          <cell r="C1955" t="str">
            <v>SANCA DE GESSO P/ FORRO CONVENCIONAL - FORNECIMENTO E MONTAGEM</v>
          </cell>
          <cell r="D1955">
            <v>0</v>
          </cell>
          <cell r="E1955">
            <v>8497</v>
          </cell>
        </row>
        <row r="1956">
          <cell r="B1956" t="str">
            <v>C0099</v>
          </cell>
          <cell r="C1956" t="str">
            <v>APLICAÇÃO DE SINTECO EM PISOS C/MADEIRA</v>
          </cell>
          <cell r="D1956" t="str">
            <v>M2</v>
          </cell>
          <cell r="E1956">
            <v>37.49</v>
          </cell>
        </row>
        <row r="1957">
          <cell r="B1957" t="str">
            <v>C4437</v>
          </cell>
          <cell r="C1957" t="str">
            <v>CERÂMICA ESMALTADA C/ ARG. CIMENTO E AREIA ATÉ 30x30cm (900 cm²) - PEI-5/PEI-4 P/ PISO</v>
          </cell>
          <cell r="D1957" t="str">
            <v>M2</v>
          </cell>
          <cell r="E1957">
            <v>65.89</v>
          </cell>
        </row>
        <row r="1958">
          <cell r="B1958" t="str">
            <v>PISOS INTERNOS</v>
          </cell>
          <cell r="C1958">
            <v>0</v>
          </cell>
          <cell r="D1958">
            <v>0</v>
          </cell>
          <cell r="E1958">
            <v>0</v>
          </cell>
        </row>
        <row r="1959">
          <cell r="B1959" t="str">
            <v>C4439</v>
          </cell>
          <cell r="C1959" t="str">
            <v>CERÂMICA ESMALTADA C/ ARG. CIMENTO E AREIA ACIMA DE 30x30cm (900 cm²) - PEI-5/PEI-4 P/ PISO</v>
          </cell>
          <cell r="D1959" t="str">
            <v>M2</v>
          </cell>
          <cell r="E1959">
            <v>72.94</v>
          </cell>
        </row>
        <row r="1960">
          <cell r="B1960" t="str">
            <v>C4437</v>
          </cell>
          <cell r="C1960" t="str">
            <v>CERÂMICA ESMALTADA C/ ARG. CIMENTO E AREIA ATÉ 30x30cm (900 cm²) - PEI-5/PEI-4 P/ PISO</v>
          </cell>
          <cell r="D1960">
            <v>0</v>
          </cell>
          <cell r="E1960">
            <v>0</v>
          </cell>
        </row>
        <row r="1961">
          <cell r="B1961" t="str">
            <v>C2996</v>
          </cell>
          <cell r="C1961" t="str">
            <v>CERÂMICA ESMALTADA C/ ARG. PRÉ-FABRICADA ATÉ 30x30 cm (900 cm²) - PEI-5/PEI-4 - P/ PISO</v>
          </cell>
          <cell r="D1961" t="str">
            <v>M2</v>
          </cell>
          <cell r="E1961">
            <v>54.37</v>
          </cell>
        </row>
        <row r="1962">
          <cell r="B1962" t="str">
            <v>C4439</v>
          </cell>
          <cell r="C1962" t="str">
            <v>CERÂMICA ESMALTADA C/ ARG. CIMENTO E AREIA ACIMA DE 30x30cm (900 cm²) - PEI-5/PEI-4 P/ PISO</v>
          </cell>
          <cell r="D1962">
            <v>0</v>
          </cell>
          <cell r="E1962">
            <v>0</v>
          </cell>
        </row>
        <row r="1963">
          <cell r="B1963" t="str">
            <v>C3001</v>
          </cell>
          <cell r="C1963" t="str">
            <v>CERÂMICA ESMALTADA C/ ARG. PRÉ-FABRICADA ACIMA DE 30x30 cm (900 cm²) - PEI-5/PEI-4 - P/ PISO</v>
          </cell>
          <cell r="D1963" t="str">
            <v>M2</v>
          </cell>
          <cell r="E1963">
            <v>65.430000000000007</v>
          </cell>
        </row>
        <row r="1964">
          <cell r="B1964" t="str">
            <v>C2996</v>
          </cell>
          <cell r="C1964" t="str">
            <v>CERÂMICA ESMALTADA C/ ARG. PRÉ-FABRICADA ATÉ 30x30 cm (900 cm²) - PEI-5/PEI-4 - P/ PISO</v>
          </cell>
          <cell r="D1964">
            <v>0</v>
          </cell>
          <cell r="E1964">
            <v>0</v>
          </cell>
        </row>
        <row r="1965">
          <cell r="B1965" t="str">
            <v>C4380</v>
          </cell>
          <cell r="C1965" t="str">
            <v>CHAPA DE ALUMÍNIO CORRUGADA COM SUPORTE DE PERFIL EM "L" - FORNECIMENTO E COLOCAÇÃO</v>
          </cell>
          <cell r="D1965" t="str">
            <v>M2</v>
          </cell>
          <cell r="E1965">
            <v>768.03</v>
          </cell>
        </row>
        <row r="1966">
          <cell r="B1966" t="str">
            <v>C3001</v>
          </cell>
          <cell r="C1966" t="str">
            <v>CERÂMICA ESMALTADA C/ ARG. PRÉ-FABRICADA ACIMA DE 30x30 cm (900 cm²) - PEI-5/PEI-4 - P/ PISO</v>
          </cell>
          <cell r="D1966">
            <v>0</v>
          </cell>
          <cell r="E1966">
            <v>0</v>
          </cell>
        </row>
        <row r="1967">
          <cell r="B1967" t="str">
            <v>C0837</v>
          </cell>
          <cell r="C1967" t="str">
            <v>CONCRETO NÃO-ESTRUTURAL S/BETONEIRA P/LASTRO</v>
          </cell>
          <cell r="D1967" t="str">
            <v>M3</v>
          </cell>
          <cell r="E1967">
            <v>281.55</v>
          </cell>
        </row>
        <row r="1968">
          <cell r="B1968" t="str">
            <v>C0871</v>
          </cell>
          <cell r="C1968" t="str">
            <v>CORDÃO DE PEROBA P/RODAPÉS</v>
          </cell>
          <cell r="D1968" t="str">
            <v>M</v>
          </cell>
          <cell r="E1968">
            <v>10.51</v>
          </cell>
        </row>
        <row r="1969">
          <cell r="B1969" t="str">
            <v>C1032</v>
          </cell>
          <cell r="C1969" t="str">
            <v>DEGRAU COM FORRAÇÃO TÊXTIL (20X30)cm</v>
          </cell>
          <cell r="D1969" t="str">
            <v>M</v>
          </cell>
          <cell r="E1969">
            <v>29.77</v>
          </cell>
        </row>
        <row r="1970">
          <cell r="B1970" t="str">
            <v>C1033</v>
          </cell>
          <cell r="C1970" t="str">
            <v xml:space="preserve">DEGRAU COM PLACAS LISAS DE BORRACHA (50X32X2.5)cm  </v>
          </cell>
          <cell r="D1970" t="str">
            <v>M</v>
          </cell>
          <cell r="E1970">
            <v>88.91</v>
          </cell>
        </row>
        <row r="1971">
          <cell r="B1971" t="str">
            <v>C1034</v>
          </cell>
          <cell r="C1971" t="str">
            <v>DEGRAU DE GRANILITE MOLDADO NO LOCAL (20X30)cm</v>
          </cell>
          <cell r="D1971" t="str">
            <v>M</v>
          </cell>
          <cell r="E1971">
            <v>65.45</v>
          </cell>
        </row>
        <row r="1972">
          <cell r="B1972" t="str">
            <v>C1035</v>
          </cell>
          <cell r="C1972" t="str">
            <v>DEGRAU DE MÁRMORE (20X30)cm</v>
          </cell>
          <cell r="D1972" t="str">
            <v>M</v>
          </cell>
          <cell r="E1972">
            <v>96.07</v>
          </cell>
        </row>
        <row r="1973">
          <cell r="B1973" t="str">
            <v>C1036</v>
          </cell>
          <cell r="C1973" t="str">
            <v>DEGRAU INDUSTRIAL MONOLÍTICO C/PINGADEIRA</v>
          </cell>
          <cell r="D1973" t="str">
            <v>M</v>
          </cell>
          <cell r="E1973">
            <v>48.77</v>
          </cell>
        </row>
        <row r="1974">
          <cell r="B1974" t="str">
            <v>C1037</v>
          </cell>
          <cell r="C1974" t="str">
            <v>DEGRAU INDUSTRIAL MONOLÍTICO S/PINGADEIRA</v>
          </cell>
          <cell r="D1974" t="str">
            <v>M</v>
          </cell>
          <cell r="E1974">
            <v>35.5</v>
          </cell>
        </row>
        <row r="1975">
          <cell r="B1975" t="str">
            <v>C1038</v>
          </cell>
          <cell r="C1975" t="str">
            <v>DEGRAU PRÉ-MOLDADO DE GRANILITE</v>
          </cell>
          <cell r="D1975" t="str">
            <v>M</v>
          </cell>
          <cell r="E1975">
            <v>66.540000000000006</v>
          </cell>
        </row>
        <row r="1976">
          <cell r="B1976" t="str">
            <v>C1237</v>
          </cell>
          <cell r="C1976" t="str">
            <v>ENCERAMENTO DE PISOS C/ DUAS DEMÃOS DE CÊRA</v>
          </cell>
          <cell r="D1976" t="str">
            <v>M2</v>
          </cell>
          <cell r="E1976">
            <v>15.44</v>
          </cell>
        </row>
        <row r="1977">
          <cell r="B1977" t="str">
            <v>C4066</v>
          </cell>
          <cell r="C1977" t="str">
            <v>GRANITO POLIDO E=2cm, BRANCO, ARGAMASSA CIMENTO E AREIA 1:4, C/ REJUNTAMENTO</v>
          </cell>
          <cell r="D1977" t="str">
            <v>M2</v>
          </cell>
          <cell r="E1977">
            <v>309.52999999999997</v>
          </cell>
        </row>
        <row r="1978">
          <cell r="B1978" t="str">
            <v>C1038</v>
          </cell>
          <cell r="C1978" t="str">
            <v>DEGRAU PRÉ-MOLDADO DE GRANILITE</v>
          </cell>
          <cell r="D1978">
            <v>0</v>
          </cell>
          <cell r="E1978">
            <v>0</v>
          </cell>
        </row>
        <row r="1979">
          <cell r="B1979" t="str">
            <v>C4065</v>
          </cell>
          <cell r="C1979" t="str">
            <v>GRANITO POLIDO E=2cm, CINZA, ARGAMASSA DE CIMENTO E AREIA 1:4, C/ REJUNTAMENTO</v>
          </cell>
          <cell r="D1979" t="str">
            <v>M2</v>
          </cell>
          <cell r="E1979">
            <v>196.85</v>
          </cell>
        </row>
        <row r="1980">
          <cell r="B1980" t="str">
            <v>C4066</v>
          </cell>
          <cell r="C1980" t="str">
            <v>GRANITO POLIDO E=2cm, BRANCO, ARGAMASSA CIMENTO E AREIA 1:4, C/ REJUNTAMENTO</v>
          </cell>
          <cell r="D1980">
            <v>0</v>
          </cell>
          <cell r="E1980">
            <v>0</v>
          </cell>
        </row>
        <row r="1981">
          <cell r="B1981" t="str">
            <v>C4067</v>
          </cell>
          <cell r="C1981" t="str">
            <v>GRANITO POLIDO E=2cm, OUTRAS CORES, ARGAMASSA CIMENTO E AREIA 1:4, C/ REJUNTAMENTO</v>
          </cell>
          <cell r="D1981" t="str">
            <v>M2</v>
          </cell>
          <cell r="E1981">
            <v>230.15</v>
          </cell>
        </row>
        <row r="1982">
          <cell r="B1982" t="str">
            <v>C4065</v>
          </cell>
          <cell r="C1982" t="str">
            <v>GRANITO POLIDO E=2cm, CINZA, ARGAMASSA DE CIMENTO E AREIA 1:4, C/ REJUNTAMENTO</v>
          </cell>
          <cell r="D1982">
            <v>0</v>
          </cell>
          <cell r="E1982">
            <v>0</v>
          </cell>
        </row>
        <row r="1983">
          <cell r="B1983" t="str">
            <v>C4064</v>
          </cell>
          <cell r="C1983" t="str">
            <v>GRANITO POLIDO E=2cm, PRETO,  ARGAMASSA CIMENTO E AREIA 1:4, C/ REJUNTAMENTO</v>
          </cell>
          <cell r="D1983" t="str">
            <v>M2</v>
          </cell>
          <cell r="E1983">
            <v>257.16000000000003</v>
          </cell>
        </row>
        <row r="1984">
          <cell r="B1984" t="str">
            <v>C4067</v>
          </cell>
          <cell r="C1984" t="str">
            <v>GRANITO POLIDO E=2cm, OUTRAS CORES, ARGAMASSA CIMENTO E AREIA 1:4, C/ REJUNTAMENTO</v>
          </cell>
          <cell r="D1984">
            <v>0</v>
          </cell>
          <cell r="E1984">
            <v>0</v>
          </cell>
        </row>
        <row r="1985">
          <cell r="B1985" t="str">
            <v>C1623</v>
          </cell>
          <cell r="C1985" t="str">
            <v>LIMPEZA DE BASE OU LASTRO</v>
          </cell>
          <cell r="D1985" t="str">
            <v>M2</v>
          </cell>
          <cell r="E1985">
            <v>0.91</v>
          </cell>
        </row>
        <row r="1986">
          <cell r="B1986" t="str">
            <v>C3547</v>
          </cell>
          <cell r="C1986" t="str">
            <v>MUTIRÃO MISTO - PEITORIL DE CIMENTO</v>
          </cell>
          <cell r="D1986" t="str">
            <v>M2</v>
          </cell>
          <cell r="E1986">
            <v>61.85</v>
          </cell>
        </row>
        <row r="1987">
          <cell r="B1987" t="str">
            <v>C3549</v>
          </cell>
          <cell r="C1987" t="str">
            <v>MUTIRÃO MISTO - PISO CIMENTADO ESP.=1.5cm</v>
          </cell>
          <cell r="D1987" t="str">
            <v>M2</v>
          </cell>
          <cell r="E1987">
            <v>17.04</v>
          </cell>
        </row>
        <row r="1988">
          <cell r="B1988" t="str">
            <v>C3548</v>
          </cell>
          <cell r="C1988" t="str">
            <v>MUTIRÃO MISTO - PISO MORTO DE CONCRETO FCK=13.5 MPa C/PREPARO E LANÇAMENTO</v>
          </cell>
          <cell r="D1988" t="str">
            <v>M3</v>
          </cell>
          <cell r="E1988">
            <v>276.38</v>
          </cell>
        </row>
        <row r="1989">
          <cell r="B1989" t="str">
            <v>C3547</v>
          </cell>
          <cell r="C1989" t="str">
            <v>MUTIRÃO MISTO - PEITORIL DE CIMENTO</v>
          </cell>
          <cell r="D1989">
            <v>0</v>
          </cell>
          <cell r="E1989">
            <v>0</v>
          </cell>
        </row>
        <row r="1990">
          <cell r="B1990" t="str">
            <v>C1846</v>
          </cell>
          <cell r="C1990" t="str">
            <v>PARQUETES DE MADEIRA FIXADOS C/COLA A BASE DE PVA</v>
          </cell>
          <cell r="D1990" t="str">
            <v>M2</v>
          </cell>
          <cell r="E1990">
            <v>77.67</v>
          </cell>
        </row>
        <row r="1991">
          <cell r="B1991" t="str">
            <v>C1852</v>
          </cell>
          <cell r="C1991" t="str">
            <v>PASTILHAS DE PORCELANA C/CIMENTO COLANTE</v>
          </cell>
          <cell r="D1991" t="str">
            <v>M2</v>
          </cell>
          <cell r="E1991">
            <v>110.89</v>
          </cell>
        </row>
        <row r="1992">
          <cell r="B1992" t="str">
            <v>C1859</v>
          </cell>
          <cell r="C1992" t="str">
            <v>PASTILHAS DE PORCELANA C/ARGAMASSA MISTA CIMENTO, CAL HIDRATADA E AREIA</v>
          </cell>
          <cell r="D1992" t="str">
            <v>M2</v>
          </cell>
          <cell r="E1992">
            <v>161.83000000000001</v>
          </cell>
        </row>
        <row r="1993">
          <cell r="B1993" t="str">
            <v>C3015</v>
          </cell>
          <cell r="C1993" t="str">
            <v>PEITORIL DE CIMENTO</v>
          </cell>
          <cell r="D1993" t="str">
            <v>M2</v>
          </cell>
          <cell r="E1993">
            <v>89.77</v>
          </cell>
        </row>
        <row r="1994">
          <cell r="B1994" t="str">
            <v>C1869</v>
          </cell>
          <cell r="C1994" t="str">
            <v>PEITORIL DE GRANITO L= 15 cm</v>
          </cell>
          <cell r="D1994" t="str">
            <v>M</v>
          </cell>
          <cell r="E1994">
            <v>50.76</v>
          </cell>
        </row>
        <row r="1995">
          <cell r="B1995" t="str">
            <v>C1870</v>
          </cell>
          <cell r="C1995" t="str">
            <v>PEITORIL DE MARMORE L= 15cm</v>
          </cell>
          <cell r="D1995" t="str">
            <v>M</v>
          </cell>
          <cell r="E1995">
            <v>34.299999999999997</v>
          </cell>
        </row>
        <row r="1996">
          <cell r="B1996" t="str">
            <v>C1871</v>
          </cell>
          <cell r="C1996" t="str">
            <v>PEITORIL DE MÁRMORE  L= 25cm</v>
          </cell>
          <cell r="D1996" t="str">
            <v>M</v>
          </cell>
          <cell r="E1996">
            <v>56.92</v>
          </cell>
        </row>
        <row r="1997">
          <cell r="B1997" t="str">
            <v>C3016</v>
          </cell>
          <cell r="C1997" t="str">
            <v>PEITORIL DE MARMORITE</v>
          </cell>
          <cell r="D1997" t="str">
            <v>M2</v>
          </cell>
          <cell r="E1997">
            <v>100.5</v>
          </cell>
        </row>
        <row r="1998">
          <cell r="B1998" t="str">
            <v>C1872</v>
          </cell>
          <cell r="C1998" t="str">
            <v>PEITORIL PRÉ-MOLDADO DE GRANILITE L= 10cm</v>
          </cell>
          <cell r="D1998" t="str">
            <v>M</v>
          </cell>
          <cell r="E1998">
            <v>28.87</v>
          </cell>
        </row>
        <row r="1999">
          <cell r="B1999" t="str">
            <v>C1912</v>
          </cell>
          <cell r="C1999" t="str">
            <v>PISO ANTIDERRAPANTE NITOPISO TF-5000, SELADO C/NITOP. FC-140</v>
          </cell>
          <cell r="D1999" t="str">
            <v>M2</v>
          </cell>
          <cell r="E1999">
            <v>125.55</v>
          </cell>
        </row>
        <row r="2000">
          <cell r="B2000" t="str">
            <v>C1914</v>
          </cell>
          <cell r="C2000" t="str">
            <v>PISO C/FORRAÇÃO TÊXTIL ( CARPETE  E = 4mm )</v>
          </cell>
          <cell r="D2000" t="str">
            <v>M2</v>
          </cell>
          <cell r="E2000">
            <v>37.25</v>
          </cell>
        </row>
        <row r="2001">
          <cell r="B2001" t="str">
            <v>C1915</v>
          </cell>
          <cell r="C2001" t="str">
            <v>PISO CIMENTADO C/ ARGAMASSA DE CIMENTO E AREIA S/ PENEIRAR, TRAÇO 1:4, ESP.= 1.5cm</v>
          </cell>
          <cell r="D2001" t="str">
            <v>M2</v>
          </cell>
          <cell r="E2001">
            <v>27.54</v>
          </cell>
        </row>
        <row r="2002">
          <cell r="B2002" t="str">
            <v>C1912</v>
          </cell>
          <cell r="C2002" t="str">
            <v>PISO ANTIDERRAPANTE NITOPISO TF-5000, SELADO C/NITOP. FC-140</v>
          </cell>
          <cell r="D2002">
            <v>0</v>
          </cell>
          <cell r="E2002">
            <v>0</v>
          </cell>
        </row>
        <row r="2003">
          <cell r="B2003" t="str">
            <v>C1916</v>
          </cell>
          <cell r="C2003" t="str">
            <v>PISO CIMENTADO C/ ARGAMASSA DE CIMENTO E AREIA S/ PENEIRAR, TRAÇO 1:4, ESP.= 1,5cm C/ IMPERMEABILIZANTE</v>
          </cell>
          <cell r="D2003" t="str">
            <v>M2</v>
          </cell>
          <cell r="E2003">
            <v>29.49</v>
          </cell>
        </row>
        <row r="2004">
          <cell r="B2004" t="str">
            <v>C1915</v>
          </cell>
          <cell r="C2004" t="str">
            <v>PISO CIMENTADO C/ ARGAMASSA DE CIMENTO E AREIA S/ PENEIRAR, TRAÇO 1:4, ESP.= 1.5cm</v>
          </cell>
          <cell r="D2004">
            <v>0</v>
          </cell>
          <cell r="E2004">
            <v>0</v>
          </cell>
        </row>
        <row r="2005">
          <cell r="B2005" t="str">
            <v>C4601</v>
          </cell>
          <cell r="C2005" t="str">
            <v>PISO CIMENTADO COM ARGAMASSA DE CIMENTO E AREIA S/ PENEIRAR ESP. 2,0 cm</v>
          </cell>
          <cell r="D2005" t="str">
            <v>M2</v>
          </cell>
          <cell r="E2005">
            <v>28.73</v>
          </cell>
        </row>
        <row r="2006">
          <cell r="B2006" t="str">
            <v>C1918</v>
          </cell>
          <cell r="C2006" t="str">
            <v>PISO ELEVADO COMPOSTO DE PLACAS DE AÇO REVESTIDO C/PAVIFLEX MONTADO SOBRE ESTRUTURA DE SUSTENTAÇÃO REGULÁVEL ( FORNECIMENTO E MONTAGEM )</v>
          </cell>
          <cell r="D2006" t="str">
            <v>M2</v>
          </cell>
          <cell r="E2006">
            <v>467.1</v>
          </cell>
        </row>
        <row r="2007">
          <cell r="B2007">
            <v>0</v>
          </cell>
          <cell r="C2007">
            <v>0</v>
          </cell>
          <cell r="D2007">
            <v>0</v>
          </cell>
          <cell r="E2007">
            <v>0</v>
          </cell>
        </row>
        <row r="2008">
          <cell r="B2008" t="str">
            <v>C2901</v>
          </cell>
          <cell r="C2008" t="str">
            <v>PISO DE BORRACHA ANTI-DERRAPANTE</v>
          </cell>
          <cell r="D2008" t="str">
            <v>M2</v>
          </cell>
          <cell r="E2008">
            <v>153.69</v>
          </cell>
        </row>
        <row r="2009">
          <cell r="B2009" t="str">
            <v>C3024</v>
          </cell>
          <cell r="C2009" t="str">
            <v>PISO EM MÁRMORE BRANCO ESP.= 3cm</v>
          </cell>
          <cell r="D2009" t="str">
            <v>M2</v>
          </cell>
          <cell r="E2009">
            <v>218.62</v>
          </cell>
        </row>
        <row r="2010">
          <cell r="B2010" t="str">
            <v>C1919</v>
          </cell>
          <cell r="C2010" t="str">
            <v>PISO INDUSTRIAL NATURAL  ESP.= 12mm, INCLUS. POLIMENTO (EXTERNO)</v>
          </cell>
          <cell r="D2010" t="str">
            <v>M2</v>
          </cell>
          <cell r="E2010">
            <v>74.88</v>
          </cell>
        </row>
        <row r="2011">
          <cell r="B2011" t="str">
            <v>C1920</v>
          </cell>
          <cell r="C2011" t="str">
            <v>PISO INDUSTRIAL NATURAL  ESP.= 12mm, INCLUS. POLIMENTO (INTERNO)</v>
          </cell>
          <cell r="D2011" t="str">
            <v>M2</v>
          </cell>
          <cell r="E2011">
            <v>89.88</v>
          </cell>
        </row>
        <row r="2012">
          <cell r="B2012" t="str">
            <v>C1921</v>
          </cell>
          <cell r="C2012" t="str">
            <v>PISO DE BORRACHA (LENÇOL) ANTIDERRAPANTE TIPO GRÃO DE ARROZ,  ESP.= 3mm</v>
          </cell>
          <cell r="D2012" t="str">
            <v>M2</v>
          </cell>
          <cell r="E2012">
            <v>99.62</v>
          </cell>
        </row>
        <row r="2013">
          <cell r="B2013" t="str">
            <v>C1922</v>
          </cell>
          <cell r="C2013" t="str">
            <v>PISO MONOLÍTICO C/ARGAMASSA A BASE DE EPOXI</v>
          </cell>
          <cell r="D2013" t="str">
            <v>M2</v>
          </cell>
          <cell r="E2013">
            <v>77.05</v>
          </cell>
        </row>
        <row r="2014">
          <cell r="B2014" t="str">
            <v>C3025</v>
          </cell>
          <cell r="C2014" t="str">
            <v>PISO MORTO CONCRETO FCK=13,5MPa C/PREPARO E LANÇAMENTO</v>
          </cell>
          <cell r="D2014" t="str">
            <v>M3</v>
          </cell>
          <cell r="E2014">
            <v>385.89</v>
          </cell>
        </row>
        <row r="2015">
          <cell r="B2015" t="str">
            <v>C3026</v>
          </cell>
          <cell r="C2015" t="str">
            <v>PISO MORTO DE TIJOLO MACIÇO C/REJUNTAMENTO</v>
          </cell>
          <cell r="D2015" t="str">
            <v>M2</v>
          </cell>
          <cell r="E2015">
            <v>35.01</v>
          </cell>
        </row>
        <row r="2016">
          <cell r="B2016" t="str">
            <v>C3027</v>
          </cell>
          <cell r="C2016" t="str">
            <v>PISO MORTO DE TIJOLO MACIÇO S/REJUNTAMENTO</v>
          </cell>
          <cell r="D2016" t="str">
            <v>M2</v>
          </cell>
          <cell r="E2016">
            <v>25.05</v>
          </cell>
        </row>
        <row r="2017">
          <cell r="B2017" t="str">
            <v>C2902</v>
          </cell>
          <cell r="C2017" t="str">
            <v>PISO TIPO MONOLÍTICO DE ALTA RESISTÊNCIA</v>
          </cell>
          <cell r="D2017" t="str">
            <v>M2</v>
          </cell>
          <cell r="E2017">
            <v>52.97</v>
          </cell>
        </row>
        <row r="2018">
          <cell r="B2018" t="str">
            <v>C4022</v>
          </cell>
          <cell r="C2018" t="str">
            <v>PISO TIPO MONOLÍTICO DE ALTA RESISTÊNCIA, DE BAIXA ESPESSURA, DE POLIURETAMO ANTIDERRAPANTE, S/ JUNTAS, TIPO DUROCOR OU SIMILAR</v>
          </cell>
          <cell r="D2018" t="str">
            <v>M2</v>
          </cell>
          <cell r="E2018">
            <v>235.12</v>
          </cell>
        </row>
        <row r="2019">
          <cell r="B2019" t="str">
            <v>C3027</v>
          </cell>
          <cell r="C2019" t="str">
            <v>PISO MORTO DE TIJOLO MACIÇO S/REJUNTAMENTO</v>
          </cell>
          <cell r="D2019">
            <v>0</v>
          </cell>
          <cell r="E2019">
            <v>0</v>
          </cell>
        </row>
        <row r="2020">
          <cell r="B2020" t="str">
            <v>C4503</v>
          </cell>
          <cell r="C2020" t="str">
            <v>PISO VINÍLICO TIPO "PAVIFLEX", e=1,6mm - FORNECIMENTO E COLOCAÇÃO</v>
          </cell>
          <cell r="D2020" t="str">
            <v>M2</v>
          </cell>
          <cell r="E2020">
            <v>44</v>
          </cell>
        </row>
        <row r="2021">
          <cell r="B2021" t="str">
            <v>C4504</v>
          </cell>
          <cell r="C2021" t="str">
            <v>PISO VINÍLICO TIPO "PAVIFLEX", e=2,0mm - FORNECIMENTO E COLOCAÇÃO</v>
          </cell>
          <cell r="D2021" t="str">
            <v>M2</v>
          </cell>
          <cell r="E2021">
            <v>55</v>
          </cell>
        </row>
        <row r="2022">
          <cell r="B2022" t="str">
            <v>C1934</v>
          </cell>
          <cell r="C2022" t="str">
            <v>PLACA DE BORRACHA (50x50)cm  ESP.= 7,5mm, ARGAMASSA DE CIMENTO E AREIA PENEIRADA 1:2, E NATA DE COLA PVA</v>
          </cell>
          <cell r="D2022" t="str">
            <v>M2</v>
          </cell>
          <cell r="E2022">
            <v>172.57</v>
          </cell>
        </row>
        <row r="2023">
          <cell r="B2023" t="str">
            <v>C4503</v>
          </cell>
          <cell r="C2023" t="str">
            <v>PISO VINÍLICO TIPO "PAVIFLEX", e=1,6mm - FORNECIMENTO E COLOCAÇÃO</v>
          </cell>
          <cell r="D2023">
            <v>0</v>
          </cell>
          <cell r="E2023">
            <v>0</v>
          </cell>
        </row>
        <row r="2024">
          <cell r="B2024" t="str">
            <v>C1933</v>
          </cell>
          <cell r="C2024" t="str">
            <v>PLACA DE BORRACHA (50X50)cm  ESP.=13mm,  E NATA DE COLA PVA</v>
          </cell>
          <cell r="D2024" t="str">
            <v>M2</v>
          </cell>
          <cell r="E2024">
            <v>213.89</v>
          </cell>
        </row>
        <row r="2025">
          <cell r="B2025" t="str">
            <v>C4099</v>
          </cell>
          <cell r="C2025" t="str">
            <v>POLIMENTO EM CONCRETO NIVELADO À LASER</v>
          </cell>
          <cell r="D2025" t="str">
            <v>M2</v>
          </cell>
          <cell r="E2025">
            <v>12.67</v>
          </cell>
        </row>
        <row r="2026">
          <cell r="B2026" t="str">
            <v>C1943</v>
          </cell>
          <cell r="C2026" t="str">
            <v>POLIMENTO EM PISO INDUSTRIAL</v>
          </cell>
          <cell r="D2026" t="str">
            <v>M2</v>
          </cell>
          <cell r="E2026">
            <v>43.56</v>
          </cell>
        </row>
        <row r="2027">
          <cell r="B2027" t="str">
            <v>C1944</v>
          </cell>
          <cell r="C2027" t="str">
            <v>POLIMENTO EM PISOS DE MÁRMORE</v>
          </cell>
          <cell r="D2027" t="str">
            <v>M2</v>
          </cell>
          <cell r="E2027">
            <v>41.94</v>
          </cell>
        </row>
        <row r="2028">
          <cell r="B2028" t="str">
            <v>C4441</v>
          </cell>
          <cell r="C2028" t="str">
            <v>PORCELANATO NATURAL (FOSCO) C/ ARG. CIMENTO E AREIA P/ PISO</v>
          </cell>
          <cell r="D2028" t="str">
            <v>M2</v>
          </cell>
          <cell r="E2028">
            <v>76.11</v>
          </cell>
        </row>
        <row r="2029">
          <cell r="B2029" t="str">
            <v>C3007</v>
          </cell>
          <cell r="C2029" t="str">
            <v>PORCELANATO NATURAL (FOSCO) C/ ARG. PRÉ-FABRICADA - P/ PISO</v>
          </cell>
          <cell r="D2029" t="str">
            <v>M2</v>
          </cell>
          <cell r="E2029">
            <v>68.59</v>
          </cell>
        </row>
        <row r="2030">
          <cell r="B2030" t="str">
            <v>C3002</v>
          </cell>
          <cell r="C2030" t="str">
            <v>PORCELANATO POLIDO C/ ARG. PRÉ-FABRICADA - P/ PISO</v>
          </cell>
          <cell r="D2030" t="str">
            <v>M2</v>
          </cell>
          <cell r="E2030">
            <v>91.87</v>
          </cell>
        </row>
        <row r="2031">
          <cell r="B2031" t="str">
            <v>C4440</v>
          </cell>
          <cell r="C2031" t="str">
            <v>PORCELANATO POLIDO C/ ARG. CIMENTO E AREIA P/ PISO</v>
          </cell>
          <cell r="D2031" t="str">
            <v>M2</v>
          </cell>
          <cell r="E2031">
            <v>99.39</v>
          </cell>
        </row>
        <row r="2032">
          <cell r="B2032" t="str">
            <v>C2101</v>
          </cell>
          <cell r="C2032" t="str">
            <v>RASPAGEM E CALAFETAÇÃO DE TACOS C/UMA DEMÃO DE CÊRA</v>
          </cell>
          <cell r="D2032" t="str">
            <v>M2</v>
          </cell>
          <cell r="E2032">
            <v>29.38</v>
          </cell>
        </row>
        <row r="2033">
          <cell r="B2033" t="str">
            <v>C2181</v>
          </cell>
          <cell r="C2033" t="str">
            <v>REGULARIZAÇÃO DE BASE C/ ARGAMASSA CIMENTO E AREIA S/ PENEIRAR, TRAÇO 1:3 - ESP= 3cm</v>
          </cell>
          <cell r="D2033" t="str">
            <v>M2</v>
          </cell>
          <cell r="E2033">
            <v>17.350000000000001</v>
          </cell>
        </row>
        <row r="2034">
          <cell r="B2034" t="str">
            <v>C4440</v>
          </cell>
          <cell r="C2034" t="str">
            <v>PORCELANATO POLIDO C/ ARG. CIMENTO E AREIA P/ PISO</v>
          </cell>
          <cell r="D2034">
            <v>0</v>
          </cell>
          <cell r="E2034">
            <v>0</v>
          </cell>
        </row>
        <row r="2035">
          <cell r="B2035" t="str">
            <v>C2179</v>
          </cell>
          <cell r="C2035" t="str">
            <v>REGULARIZAÇÃO DE BASE C/ ARGAMASSA CIMENTO E AREIA S/ PENEIRAR, TRAÇO 1:4 - ESP= 3cm</v>
          </cell>
          <cell r="D2035" t="str">
            <v>M2</v>
          </cell>
          <cell r="E2035">
            <v>15.54</v>
          </cell>
        </row>
        <row r="2036">
          <cell r="B2036" t="str">
            <v>C2181</v>
          </cell>
          <cell r="C2036" t="str">
            <v>REGULARIZAÇÃO DE BASE C/ ARGAMASSA CIMENTO E AREIA S/ PENEIRAR, TRAÇO 1:3 - ESP= 3cm</v>
          </cell>
          <cell r="D2036">
            <v>0</v>
          </cell>
          <cell r="E2036">
            <v>0</v>
          </cell>
        </row>
        <row r="2037">
          <cell r="B2037" t="str">
            <v>C2180</v>
          </cell>
          <cell r="C2037" t="str">
            <v>REGULARIZAÇÃO DE BASE C/ ARGAMASSA CIMENTO E AREIA S/ PENEIRAR, TRAÇO 1:5 - ESP= 3cm</v>
          </cell>
          <cell r="D2037" t="str">
            <v>M2</v>
          </cell>
          <cell r="E2037">
            <v>14.44</v>
          </cell>
        </row>
        <row r="2038">
          <cell r="B2038" t="str">
            <v>C2179</v>
          </cell>
          <cell r="C2038" t="str">
            <v>REGULARIZAÇÃO DE BASE C/ ARGAMASSA CIMENTO E AREIA S/ PENEIRAR, TRAÇO 1:4 - ESP= 3cm</v>
          </cell>
          <cell r="D2038">
            <v>0</v>
          </cell>
          <cell r="E2038">
            <v>0</v>
          </cell>
        </row>
        <row r="2039">
          <cell r="B2039" t="str">
            <v>C2184</v>
          </cell>
          <cell r="C2039" t="str">
            <v>REGULARIZAÇÃO DE BASE C/ ARGAMASSA CIMENTO E AREIA S/ PENEIRAR, TRAÇO 1:5 - ESP= 3cm, C/IMPERMEABILIZANTE</v>
          </cell>
          <cell r="D2039" t="str">
            <v>M2</v>
          </cell>
          <cell r="E2039">
            <v>18.34</v>
          </cell>
        </row>
        <row r="2040">
          <cell r="B2040" t="str">
            <v>C2180</v>
          </cell>
          <cell r="C2040" t="str">
            <v>REGULARIZAÇÃO DE BASE C/ ARGAMASSA CIMENTO E AREIA S/ PENEIRAR, TRAÇO 1:5 - ESP= 3cm</v>
          </cell>
          <cell r="D2040">
            <v>0</v>
          </cell>
          <cell r="E2040">
            <v>0</v>
          </cell>
        </row>
        <row r="2041">
          <cell r="B2041" t="str">
            <v>C2185</v>
          </cell>
          <cell r="C2041" t="str">
            <v>REGULARIZAÇÃO PARA DEGRAUS C/ ARGAMASSA DE CIMENTO E AREIA S/ PENEIRAR, TRAÇO 1:5 - ESP= 1cm</v>
          </cell>
          <cell r="D2041" t="str">
            <v>M</v>
          </cell>
          <cell r="E2041">
            <v>4.8600000000000003</v>
          </cell>
        </row>
        <row r="2042">
          <cell r="B2042" t="str">
            <v>C2184</v>
          </cell>
          <cell r="C2042" t="str">
            <v>REGULARIZAÇÃO DE BASE C/ ARGAMASSA CIMENTO E AREIA S/ PENEIRAR, TRAÇO 1:5 - ESP= 3cm, C/IMPERMEABILIZANTE</v>
          </cell>
          <cell r="D2042">
            <v>0</v>
          </cell>
          <cell r="E2042">
            <v>0</v>
          </cell>
        </row>
        <row r="2043">
          <cell r="B2043" t="str">
            <v>C2186</v>
          </cell>
          <cell r="C2043" t="str">
            <v>REGULARIZAÇÃO PARA RODAPÉS C/ ARGAMASSA DE CIMENTO E AREIA S/ PENEIRAR, TRAÇO 1:5 - H=7cm, ESP= 3cm</v>
          </cell>
          <cell r="D2043" t="str">
            <v>M</v>
          </cell>
          <cell r="E2043">
            <v>2.87</v>
          </cell>
        </row>
        <row r="2044">
          <cell r="B2044" t="str">
            <v>C2185</v>
          </cell>
          <cell r="C2044" t="str">
            <v>REGULARIZAÇÃO PARA DEGRAUS C/ ARGAMASSA DE CIMENTO E AREIA S/ PENEIRAR, TRAÇO 1:5 - ESP= 1cm</v>
          </cell>
          <cell r="D2044">
            <v>0</v>
          </cell>
          <cell r="E2044">
            <v>0</v>
          </cell>
        </row>
        <row r="2045">
          <cell r="B2045" t="str">
            <v>C2234</v>
          </cell>
          <cell r="C2045" t="str">
            <v>REVESTIMENTOS DE PISOS C/GRANILITE</v>
          </cell>
          <cell r="D2045" t="str">
            <v>M2</v>
          </cell>
          <cell r="E2045">
            <v>84.26</v>
          </cell>
        </row>
        <row r="2046">
          <cell r="B2046" t="str">
            <v>C2219</v>
          </cell>
          <cell r="C2046" t="str">
            <v>REVESTIMENTO EPÓXICO P/PISOS DUAS DEMÃOS</v>
          </cell>
          <cell r="D2046" t="str">
            <v>M2</v>
          </cell>
          <cell r="E2046">
            <v>134.53</v>
          </cell>
        </row>
        <row r="2047">
          <cell r="B2047" t="str">
            <v>C2240</v>
          </cell>
          <cell r="C2047" t="str">
            <v>RODAPÉ COM FORRAÇÃO TÊXTIL (CARPETE) H= 7cm</v>
          </cell>
          <cell r="D2047" t="str">
            <v>M</v>
          </cell>
          <cell r="E2047">
            <v>5.89</v>
          </cell>
        </row>
        <row r="2048">
          <cell r="B2048" t="str">
            <v>C4001</v>
          </cell>
          <cell r="C2048" t="str">
            <v>RODAPÉ DE GRANITO H=10 cm</v>
          </cell>
          <cell r="D2048" t="str">
            <v>M</v>
          </cell>
          <cell r="E2048">
            <v>23.96</v>
          </cell>
        </row>
        <row r="2049">
          <cell r="B2049" t="str">
            <v>C2241</v>
          </cell>
          <cell r="C2049" t="str">
            <v>RODAPÉ DE MÁRMORE H= 10cm</v>
          </cell>
          <cell r="D2049" t="str">
            <v>M</v>
          </cell>
          <cell r="E2049">
            <v>21.05</v>
          </cell>
        </row>
        <row r="2050">
          <cell r="B2050" t="str">
            <v>C2242</v>
          </cell>
          <cell r="C2050" t="str">
            <v>RODAPÉ DE PEROBA (7X1.5)cm</v>
          </cell>
          <cell r="D2050" t="str">
            <v>M</v>
          </cell>
          <cell r="E2050">
            <v>20.39</v>
          </cell>
        </row>
        <row r="2051">
          <cell r="B2051" t="str">
            <v>C2243</v>
          </cell>
          <cell r="C2051" t="str">
            <v>RODAPÉ EM PERFIL DE ALUMÍNIO</v>
          </cell>
          <cell r="D2051" t="str">
            <v>M</v>
          </cell>
          <cell r="E2051">
            <v>16.23</v>
          </cell>
        </row>
        <row r="2052">
          <cell r="B2052" t="str">
            <v>C2245</v>
          </cell>
          <cell r="C2052" t="str">
            <v>RODAPÉ INDUSTRIAL MONOLÍTICO H= 7cm</v>
          </cell>
          <cell r="D2052" t="str">
            <v>M</v>
          </cell>
          <cell r="E2052">
            <v>8.1</v>
          </cell>
        </row>
        <row r="2053">
          <cell r="B2053" t="str">
            <v>C2244</v>
          </cell>
          <cell r="C2053" t="str">
            <v>RODAPÉ INDUSTRIAL MONOLÍTICO H= 10cm</v>
          </cell>
          <cell r="D2053" t="str">
            <v>M</v>
          </cell>
          <cell r="E2053">
            <v>13.58</v>
          </cell>
        </row>
        <row r="2054">
          <cell r="B2054" t="str">
            <v>C2246</v>
          </cell>
          <cell r="C2054" t="str">
            <v>RODAPÉ PRE-MOLDADO DE GRANILITE  H= 10cm</v>
          </cell>
          <cell r="D2054" t="str">
            <v>M</v>
          </cell>
          <cell r="E2054">
            <v>35.619999999999997</v>
          </cell>
        </row>
        <row r="2055">
          <cell r="B2055" t="str">
            <v>C4505</v>
          </cell>
          <cell r="C2055" t="str">
            <v>RODAPÉ VINÍLICO, H=5cm - FORNECIMENTO E COLOCAÇÃO</v>
          </cell>
          <cell r="D2055" t="str">
            <v>M</v>
          </cell>
          <cell r="E2055">
            <v>13.27</v>
          </cell>
        </row>
        <row r="2056">
          <cell r="B2056" t="str">
            <v>C2283</v>
          </cell>
          <cell r="C2056" t="str">
            <v>SOLEIRA CIMENTADA L= 15cm</v>
          </cell>
          <cell r="D2056" t="str">
            <v>M</v>
          </cell>
          <cell r="E2056">
            <v>5.01</v>
          </cell>
        </row>
        <row r="2057">
          <cell r="B2057" t="str">
            <v>C2284</v>
          </cell>
          <cell r="C2057" t="str">
            <v>SOLEIRA DE GRANITO L= 15cm</v>
          </cell>
          <cell r="D2057" t="str">
            <v>M</v>
          </cell>
          <cell r="E2057">
            <v>69.86</v>
          </cell>
        </row>
        <row r="2058">
          <cell r="B2058" t="str">
            <v>C2285</v>
          </cell>
          <cell r="C2058" t="str">
            <v>SOLEIRA DE GRANITO L= 25cm</v>
          </cell>
          <cell r="D2058" t="str">
            <v>M</v>
          </cell>
          <cell r="E2058">
            <v>110.39</v>
          </cell>
        </row>
        <row r="2059">
          <cell r="B2059" t="str">
            <v>C2286</v>
          </cell>
          <cell r="C2059" t="str">
            <v>SOLEIRA DE MARMORE L= 15cm</v>
          </cell>
          <cell r="D2059" t="str">
            <v>M</v>
          </cell>
          <cell r="E2059">
            <v>34.299999999999997</v>
          </cell>
        </row>
        <row r="2060">
          <cell r="B2060" t="str">
            <v>C2287</v>
          </cell>
          <cell r="C2060" t="str">
            <v>SOLEIRA DE MÁRMORE L= 25 cm</v>
          </cell>
          <cell r="D2060" t="str">
            <v>M</v>
          </cell>
          <cell r="E2060">
            <v>56.92</v>
          </cell>
        </row>
        <row r="2061">
          <cell r="B2061" t="str">
            <v>C3058</v>
          </cell>
          <cell r="C2061" t="str">
            <v>SOLEIRA DE MARMORITE</v>
          </cell>
          <cell r="D2061" t="str">
            <v>M2</v>
          </cell>
          <cell r="E2061">
            <v>93.75</v>
          </cell>
        </row>
        <row r="2062">
          <cell r="B2062" t="str">
            <v>C2288</v>
          </cell>
          <cell r="C2062" t="str">
            <v>SOLEIRA PRÉ-MOLDADA DE GRANILITE L= 15cm</v>
          </cell>
          <cell r="D2062" t="str">
            <v>M</v>
          </cell>
          <cell r="E2062">
            <v>34.04</v>
          </cell>
        </row>
        <row r="2063">
          <cell r="B2063" t="str">
            <v>C2289</v>
          </cell>
          <cell r="C2063" t="str">
            <v>SOLEIRA PRÉ-MOLDADA DE GRANILITE L= 25cm</v>
          </cell>
          <cell r="D2063" t="str">
            <v>M</v>
          </cell>
          <cell r="E2063">
            <v>55.18</v>
          </cell>
        </row>
        <row r="2064">
          <cell r="B2064" t="str">
            <v>C3488</v>
          </cell>
          <cell r="C2064" t="str">
            <v>TÁBUAS CORRIDAS SOBRE VIGAS DE PEROBA</v>
          </cell>
          <cell r="D2064" t="str">
            <v>M2</v>
          </cell>
          <cell r="E2064">
            <v>229.39</v>
          </cell>
        </row>
        <row r="2065">
          <cell r="B2065" t="str">
            <v>C2296</v>
          </cell>
          <cell r="C2065" t="str">
            <v>TACOS DE MADEIRA C/ARGAMASSA DE CIMENTO E AREIA PENEIRADA TRAÇO 1:4</v>
          </cell>
          <cell r="D2065" t="str">
            <v>M2</v>
          </cell>
          <cell r="E2065">
            <v>136.1</v>
          </cell>
        </row>
        <row r="2066">
          <cell r="B2066" t="str">
            <v>C2297</v>
          </cell>
          <cell r="C2066" t="str">
            <v>TACOS DE MADEIRA C/COLA À BASE DE PVA</v>
          </cell>
          <cell r="D2066" t="str">
            <v>M2</v>
          </cell>
          <cell r="E2066">
            <v>115.93</v>
          </cell>
        </row>
        <row r="2067">
          <cell r="B2067" t="str">
            <v>C2315</v>
          </cell>
          <cell r="C2067" t="str">
            <v>TAPETE TIPO TABACOW, ESP. ATÉ 6mm</v>
          </cell>
          <cell r="D2067" t="str">
            <v>M2</v>
          </cell>
          <cell r="E2067">
            <v>57.83</v>
          </cell>
        </row>
        <row r="2068">
          <cell r="B2068" t="str">
            <v>C2314</v>
          </cell>
          <cell r="C2068" t="str">
            <v>TAPETE TIPO TABACOW  ESP.  6,01mm &lt;= ESP &lt;= 10mm</v>
          </cell>
          <cell r="D2068" t="str">
            <v>M2</v>
          </cell>
          <cell r="E2068">
            <v>71.64</v>
          </cell>
        </row>
        <row r="2069">
          <cell r="B2069" t="str">
            <v>PISOS EXTERNOS</v>
          </cell>
          <cell r="C2069" t="str">
            <v>TACOS DE MADEIRA C/COLA À BASE DE PVA</v>
          </cell>
          <cell r="D2069">
            <v>0</v>
          </cell>
          <cell r="E2069">
            <v>1680.71</v>
          </cell>
        </row>
        <row r="2070">
          <cell r="B2070" t="str">
            <v>C3410</v>
          </cell>
          <cell r="C2070" t="str">
            <v>CALÇADA DE PROTEÇÃO EM CIMENTADO C/ BASE DE CONCRETO</v>
          </cell>
          <cell r="D2070" t="str">
            <v>M2</v>
          </cell>
          <cell r="E2070">
            <v>162.37</v>
          </cell>
        </row>
        <row r="2071">
          <cell r="B2071" t="str">
            <v>C1586</v>
          </cell>
          <cell r="C2071" t="str">
            <v>LADRILHOS HIDRÁULICOS C/ARGAMASSA DE CAL 1:4+100KG CIMENTO</v>
          </cell>
          <cell r="D2071" t="str">
            <v>M2</v>
          </cell>
          <cell r="E2071">
            <v>81.760000000000005</v>
          </cell>
        </row>
        <row r="2072">
          <cell r="B2072" t="str">
            <v>C1862</v>
          </cell>
          <cell r="C2072" t="str">
            <v>PAVIMENTAÇÃO RÚSTICA C/CONCRETO P/LASTRO NA ESP.DE 9cm E CAMADA SUPERFICIAL DE  CONCRETO FCK=13.5MPa  NA ESP.DE 3cm</v>
          </cell>
          <cell r="D2072" t="str">
            <v>M2</v>
          </cell>
          <cell r="E2072">
            <v>81.680000000000007</v>
          </cell>
        </row>
        <row r="2073">
          <cell r="B2073" t="str">
            <v>C3410</v>
          </cell>
          <cell r="C2073" t="str">
            <v>CALÇADA DE PROTEÇÃO EM CIMENTADO C/ BASE DE CONCRETO</v>
          </cell>
          <cell r="D2073">
            <v>0</v>
          </cell>
          <cell r="E2073">
            <v>0</v>
          </cell>
        </row>
        <row r="2074">
          <cell r="B2074" t="str">
            <v>C3011</v>
          </cell>
          <cell r="C2074" t="str">
            <v>PAVIMENTAÇÃO TIPO CITIPLAC S/COLCHÃO - FORNECIMENTO E EXECUÇÃO</v>
          </cell>
          <cell r="D2074" t="str">
            <v>M2</v>
          </cell>
          <cell r="E2074">
            <v>25.92</v>
          </cell>
        </row>
        <row r="2075">
          <cell r="B2075" t="str">
            <v>C1863</v>
          </cell>
          <cell r="C2075" t="str">
            <v>PEDRA CARIRI ESP.= 2cm, C/ ARGAMASSA MISTA DE CIMENTO CAL HIDRATADA E AREIA</v>
          </cell>
          <cell r="D2075" t="str">
            <v>M2</v>
          </cell>
          <cell r="E2075">
            <v>37.99</v>
          </cell>
        </row>
        <row r="2076">
          <cell r="B2076">
            <v>0</v>
          </cell>
          <cell r="C2076">
            <v>0</v>
          </cell>
          <cell r="D2076">
            <v>0</v>
          </cell>
          <cell r="E2076">
            <v>0</v>
          </cell>
        </row>
        <row r="2077">
          <cell r="B2077" t="str">
            <v>C1864</v>
          </cell>
          <cell r="C2077" t="str">
            <v>PEDRA PORTUGUESA - COR BRANCA</v>
          </cell>
          <cell r="D2077" t="str">
            <v>M2</v>
          </cell>
          <cell r="E2077">
            <v>70.819999999999993</v>
          </cell>
        </row>
        <row r="2078">
          <cell r="B2078" t="str">
            <v>C1865</v>
          </cell>
          <cell r="C2078" t="str">
            <v>PEDRA PORTUGUESA  2 CORES</v>
          </cell>
          <cell r="D2078" t="str">
            <v>M2</v>
          </cell>
          <cell r="E2078">
            <v>70.819999999999993</v>
          </cell>
        </row>
        <row r="2079">
          <cell r="B2079" t="str">
            <v>C3014</v>
          </cell>
          <cell r="C2079" t="str">
            <v>PEDRA SÃO TOMÉ</v>
          </cell>
          <cell r="D2079" t="str">
            <v>M2</v>
          </cell>
          <cell r="E2079">
            <v>133.16999999999999</v>
          </cell>
        </row>
        <row r="2080">
          <cell r="B2080" t="str">
            <v>C3450</v>
          </cell>
          <cell r="C2080" t="str">
            <v>PISO CIMENTADO ESP.=1,50cm C/ JUNTA PLÁSTICA ( 27x3 )mm EM MÓDULOS ( 1,00x1,00 )m</v>
          </cell>
          <cell r="D2080" t="str">
            <v>M2</v>
          </cell>
          <cell r="E2080">
            <v>31.71</v>
          </cell>
        </row>
        <row r="2081">
          <cell r="B2081" t="str">
            <v>C1865</v>
          </cell>
          <cell r="C2081" t="str">
            <v>PEDRA PORTUGUESA  2 CORES</v>
          </cell>
          <cell r="D2081">
            <v>0</v>
          </cell>
          <cell r="E2081">
            <v>0</v>
          </cell>
        </row>
        <row r="2082">
          <cell r="B2082" t="str">
            <v>C1847</v>
          </cell>
          <cell r="C2082" t="str">
            <v>PISO DE CONCRETO FCK=13,5MPa ESP=7 cm, INCL. PREPARO DE CAIXA</v>
          </cell>
          <cell r="D2082" t="str">
            <v>M2</v>
          </cell>
          <cell r="E2082">
            <v>53.45</v>
          </cell>
        </row>
        <row r="2083">
          <cell r="B2083" t="str">
            <v>C1917</v>
          </cell>
          <cell r="C2083" t="str">
            <v>PISO DE CONCRETO FCK=15MPa  ESP.= 12cm,  ARMADO C/TELA DE AÇO</v>
          </cell>
          <cell r="D2083" t="str">
            <v>M2</v>
          </cell>
          <cell r="E2083">
            <v>67.2</v>
          </cell>
        </row>
        <row r="2084">
          <cell r="B2084" t="str">
            <v>C1935</v>
          </cell>
          <cell r="C2084" t="str">
            <v>PISO DE CONCRETO FCK=20MPa  ESP.= 20cm, P/ESTACIONAMENTO DE ÔNIBUS</v>
          </cell>
          <cell r="D2084" t="str">
            <v>M2</v>
          </cell>
          <cell r="E2084">
            <v>85.81</v>
          </cell>
        </row>
        <row r="2085">
          <cell r="B2085" t="str">
            <v>C3446</v>
          </cell>
          <cell r="C2085" t="str">
            <v>PISO INTERTRAVADO TIPO TIJOLINHO (19,9x10x4)cm CINZA</v>
          </cell>
          <cell r="D2085" t="str">
            <v>M2</v>
          </cell>
          <cell r="E2085">
            <v>35.58</v>
          </cell>
        </row>
        <row r="2086">
          <cell r="B2086" t="str">
            <v>C3445</v>
          </cell>
          <cell r="C2086" t="str">
            <v>PISO INTERTRAVADO TIPO TIJOLINHO (19,9x10x4)cm COLORIDO</v>
          </cell>
          <cell r="D2086" t="str">
            <v>M2</v>
          </cell>
          <cell r="E2086">
            <v>40.58</v>
          </cell>
        </row>
        <row r="2087">
          <cell r="B2087" t="str">
            <v>C4165</v>
          </cell>
          <cell r="C2087" t="str">
            <v>PISO MONOLÍTICO DE POLIURETANO, ANTIDERRAPANTE, AUTONIVELANTE, S/ JUNTAS</v>
          </cell>
          <cell r="D2087" t="str">
            <v>M2</v>
          </cell>
          <cell r="E2087">
            <v>161.1</v>
          </cell>
        </row>
        <row r="2088">
          <cell r="B2088" t="str">
            <v>C3012</v>
          </cell>
          <cell r="C2088" t="str">
            <v>PISO PRÉ-MOLDADO ARTICULADO DE 6 FACES e = 4,5 cm</v>
          </cell>
          <cell r="D2088" t="str">
            <v>M2</v>
          </cell>
          <cell r="E2088">
            <v>35.04</v>
          </cell>
        </row>
        <row r="2089">
          <cell r="B2089" t="str">
            <v>C3013</v>
          </cell>
          <cell r="C2089" t="str">
            <v>PISO PRÉ-MOLDADO ARTICULADO DE 6 FACES e = 6,0 cm</v>
          </cell>
          <cell r="D2089" t="str">
            <v>M2</v>
          </cell>
          <cell r="E2089">
            <v>37.04</v>
          </cell>
        </row>
        <row r="2090">
          <cell r="B2090" t="str">
            <v>C1923</v>
          </cell>
          <cell r="C2090" t="str">
            <v>PISO PRÉ-MOLDADO ARTICULADO E INTERTRAVADO DE 16 FACES - e = 4,5 cm P/ PASSEIO</v>
          </cell>
          <cell r="D2090" t="str">
            <v>M2</v>
          </cell>
          <cell r="E2090">
            <v>47.2</v>
          </cell>
        </row>
        <row r="2091">
          <cell r="B2091" t="str">
            <v>C3012</v>
          </cell>
          <cell r="C2091" t="str">
            <v>PISO PRÉ-MOLDADO ARTICULADO DE 6 FACES e = 4,5 cm</v>
          </cell>
          <cell r="D2091">
            <v>0</v>
          </cell>
          <cell r="E2091">
            <v>0</v>
          </cell>
        </row>
        <row r="2092">
          <cell r="B2092" t="str">
            <v>C1089</v>
          </cell>
          <cell r="C2092" t="str">
            <v>PISO PRÉ-MOLDADO ARTICULADO E INTERTRAVADO DE 16 FACES - e = 6,0 cm P/ TRÁFEGO LEVE</v>
          </cell>
          <cell r="D2092" t="str">
            <v>M2</v>
          </cell>
          <cell r="E2092">
            <v>56.03</v>
          </cell>
        </row>
        <row r="2093">
          <cell r="B2093" t="str">
            <v>C1923</v>
          </cell>
          <cell r="C2093" t="str">
            <v>PISO PRÉ-MOLDADO ARTICULADO E INTERTRAVADO DE 16 FACES - e = 4,5 cm P/ PASSEIO</v>
          </cell>
          <cell r="D2093">
            <v>0</v>
          </cell>
          <cell r="E2093">
            <v>0</v>
          </cell>
        </row>
        <row r="2094">
          <cell r="B2094" t="str">
            <v>C3782</v>
          </cell>
          <cell r="C2094" t="str">
            <v>PISO PRÉ-MOLDADO ARTICULADO E INTERTRAVADO DE 16 FACES - e = 8,0 cm (35 MPa) P/ TRÁFEGO PESADO</v>
          </cell>
          <cell r="D2094" t="str">
            <v>M2</v>
          </cell>
          <cell r="E2094">
            <v>65.72</v>
          </cell>
        </row>
        <row r="2095">
          <cell r="B2095" t="str">
            <v>C1089</v>
          </cell>
          <cell r="C2095" t="str">
            <v>PISO PRÉ-MOLDADO ARTICULADO E INTERTRAVADO DE 16 FACES - e = 6,0 cm P/ TRÁFEGO LEVE</v>
          </cell>
          <cell r="D2095">
            <v>0</v>
          </cell>
          <cell r="E2095">
            <v>0</v>
          </cell>
        </row>
        <row r="2096">
          <cell r="B2096" t="str">
            <v>C4576</v>
          </cell>
          <cell r="C2096" t="str">
            <v>PISO PRÉ-MOLDADO ARTICULADO, INTERTRAVADO, SEXTAVADO E COM CUNHAS MACHO E FÊMEA NAS FACES LATERAIS e=8,0cm (fck=35Mpa) P/ TRÁFEGO PESADO</v>
          </cell>
          <cell r="D2096" t="str">
            <v>M2</v>
          </cell>
          <cell r="E2096">
            <v>65.680000000000007</v>
          </cell>
        </row>
        <row r="2097">
          <cell r="B2097" t="str">
            <v>C3782</v>
          </cell>
          <cell r="C2097" t="str">
            <v>PISO PRÉ-MOLDADO ARTICULADO E INTERTRAVADO DE 16 FACES - e = 8,0 cm (35 MPa) P/ TRÁFEGO PESADO</v>
          </cell>
          <cell r="D2097">
            <v>0</v>
          </cell>
          <cell r="E2097">
            <v>0</v>
          </cell>
        </row>
        <row r="2098">
          <cell r="B2098" t="str">
            <v>C1924</v>
          </cell>
          <cell r="C2098" t="str">
            <v>PISO RÚSTICO DE CONCRETO RIPADO (0.50X0.50)m  JUNTAS= 5cm  ESP.= 8cm</v>
          </cell>
          <cell r="D2098" t="str">
            <v>M2</v>
          </cell>
          <cell r="E2098">
            <v>66.2</v>
          </cell>
        </row>
        <row r="2099">
          <cell r="B2099" t="str">
            <v>C1925</v>
          </cell>
          <cell r="C2099" t="str">
            <v>PISO RÚSTICO DE CONCRETO RIPADO (1.00X1.00)m  JUNTAS= 10cm  ESP.= 8cm</v>
          </cell>
          <cell r="D2099" t="str">
            <v>M2</v>
          </cell>
          <cell r="E2099">
            <v>58.37</v>
          </cell>
        </row>
        <row r="2100">
          <cell r="B2100" t="str">
            <v>C1926</v>
          </cell>
          <cell r="C2100" t="str">
            <v>PISO RÚSTICO DE CONCRETO RIPADO (1.20X1.20)m   ESP.= 7cm</v>
          </cell>
          <cell r="D2100" t="str">
            <v>M2</v>
          </cell>
          <cell r="E2100">
            <v>51.02</v>
          </cell>
        </row>
        <row r="2101">
          <cell r="B2101" t="str">
            <v>C1927</v>
          </cell>
          <cell r="C2101" t="str">
            <v>PISO RÚSTICO DE CONCRETO RIPADO (1.50X1.50)m   ESP.= 7cm</v>
          </cell>
          <cell r="D2101" t="str">
            <v>M2</v>
          </cell>
          <cell r="E2101">
            <v>50.07</v>
          </cell>
        </row>
        <row r="2102">
          <cell r="B2102" t="str">
            <v>C2032</v>
          </cell>
          <cell r="C2102" t="str">
            <v>REGULARIZAÇÃO MECANIZADA  ATÉ 0,40 M , COMPACTADA P/ PAVIMENTAÇÃO</v>
          </cell>
          <cell r="D2102" t="str">
            <v>M2</v>
          </cell>
          <cell r="E2102">
            <v>8.3699999999999992</v>
          </cell>
        </row>
        <row r="2103">
          <cell r="B2103" t="str">
            <v>INSTALAÇÕES HIDRÁULICAS</v>
          </cell>
          <cell r="C2103" t="str">
            <v>PISO RÚSTICO DE CONCRETO RIPADO (1.20X1.20)m   ESP.= 7cm</v>
          </cell>
          <cell r="D2103">
            <v>0</v>
          </cell>
          <cell r="E2103">
            <v>534008.67000000004</v>
          </cell>
        </row>
        <row r="2104">
          <cell r="B2104" t="str">
            <v>TUBOS E CONEXÕES DE FERRO FUNDIDO</v>
          </cell>
          <cell r="C2104" t="str">
            <v>PISO RÚSTICO DE CONCRETO RIPADO (1.50X1.50)m   ESP.= 7cm</v>
          </cell>
          <cell r="D2104">
            <v>0</v>
          </cell>
          <cell r="E2104">
            <v>6794.27</v>
          </cell>
        </row>
        <row r="2105">
          <cell r="B2105" t="str">
            <v>C0319</v>
          </cell>
          <cell r="C2105" t="str">
            <v>ASSENTAMENTO DE TUBOS, PEÇAS E CONEXÕES EM FoFo, JE DN 50mm</v>
          </cell>
          <cell r="D2105" t="str">
            <v>M</v>
          </cell>
          <cell r="E2105">
            <v>3.29</v>
          </cell>
        </row>
        <row r="2106">
          <cell r="B2106" t="str">
            <v>C0322</v>
          </cell>
          <cell r="C2106" t="str">
            <v>ASSENTAMENTO DE TUBOS, PEÇAS E CONEXÕES EM FoFo, JE DN 75mm</v>
          </cell>
          <cell r="D2106" t="str">
            <v>M</v>
          </cell>
          <cell r="E2106">
            <v>4.08</v>
          </cell>
        </row>
        <row r="2107">
          <cell r="B2107" t="str">
            <v>C0308</v>
          </cell>
          <cell r="C2107" t="str">
            <v>ASSENTAMENTO DE TUBOS, PEÇAS E CONEXÕES EM FoFo, JE DN 100mm</v>
          </cell>
          <cell r="D2107" t="str">
            <v>M</v>
          </cell>
          <cell r="E2107">
            <v>6.65</v>
          </cell>
        </row>
        <row r="2108">
          <cell r="B2108" t="str">
            <v>C0311</v>
          </cell>
          <cell r="C2108" t="str">
            <v>ASSENTAMENTO DE TUBOS, PEÇAS E CONEXÕES EM FoFo, JE DN 150mm</v>
          </cell>
          <cell r="D2108" t="str">
            <v>M</v>
          </cell>
          <cell r="E2108">
            <v>8.82</v>
          </cell>
        </row>
        <row r="2109">
          <cell r="B2109" t="str">
            <v>C0312</v>
          </cell>
          <cell r="C2109" t="str">
            <v>ASSENTAMENTO DE TUBOS, PEÇAS E CONEXÕES EM FoFo, JE DN 200mm</v>
          </cell>
          <cell r="D2109" t="str">
            <v>M</v>
          </cell>
          <cell r="E2109">
            <v>10.57</v>
          </cell>
        </row>
        <row r="2110">
          <cell r="B2110" t="str">
            <v>C0313</v>
          </cell>
          <cell r="C2110" t="str">
            <v>ASSENTAMENTO DE TUBOS, PEÇAS E CONEXÕES EM FoFo, JE DN 250mm</v>
          </cell>
          <cell r="D2110" t="str">
            <v>M</v>
          </cell>
          <cell r="E2110">
            <v>12.8</v>
          </cell>
        </row>
        <row r="2111">
          <cell r="B2111" t="str">
            <v>C0314</v>
          </cell>
          <cell r="C2111" t="str">
            <v>ASSENTAMENTO DE TUBOS, PEÇAS E CONEXÕES EM FoFo, JE DN 300mm</v>
          </cell>
          <cell r="D2111" t="str">
            <v>M</v>
          </cell>
          <cell r="E2111">
            <v>16.239999999999998</v>
          </cell>
        </row>
        <row r="2112">
          <cell r="B2112" t="str">
            <v>C0315</v>
          </cell>
          <cell r="C2112" t="str">
            <v>ASSENTAMENTO DE TUBOS, PEÇAS E CONEXÕES EM FoFo, JE DN 350mm</v>
          </cell>
          <cell r="D2112" t="str">
            <v>M</v>
          </cell>
          <cell r="E2112">
            <v>19.329999999999998</v>
          </cell>
        </row>
        <row r="2113">
          <cell r="B2113" t="str">
            <v>C0316</v>
          </cell>
          <cell r="C2113" t="str">
            <v>ASSENTAMENTO DE TUBOS, PEÇAS E CONEXÕES EM FoFo, JE DN 400mm</v>
          </cell>
          <cell r="D2113" t="str">
            <v>M</v>
          </cell>
          <cell r="E2113">
            <v>22.41</v>
          </cell>
        </row>
        <row r="2114">
          <cell r="B2114" t="str">
            <v>C0317</v>
          </cell>
          <cell r="C2114" t="str">
            <v>ASSENTAMENTO DE TUBOS, PEÇAS E CONEXÕES EM FoFo, JE DN 450mm</v>
          </cell>
          <cell r="D2114" t="str">
            <v>M</v>
          </cell>
          <cell r="E2114">
            <v>28.43</v>
          </cell>
        </row>
        <row r="2115">
          <cell r="B2115" t="str">
            <v>C0318</v>
          </cell>
          <cell r="C2115" t="str">
            <v>ASSENTAMENTO DE TUBOS, PEÇAS E CONEXÕES EM FoFo, JE DN 500mm</v>
          </cell>
          <cell r="D2115" t="str">
            <v>M</v>
          </cell>
          <cell r="E2115">
            <v>34.869999999999997</v>
          </cell>
        </row>
        <row r="2116">
          <cell r="B2116" t="str">
            <v>C0320</v>
          </cell>
          <cell r="C2116" t="str">
            <v>ASSENTAMENTO DE TUBOS, PEÇAS E CONEXÕES EM FoFo, JE DN 600mm</v>
          </cell>
          <cell r="D2116" t="str">
            <v>M</v>
          </cell>
          <cell r="E2116">
            <v>42.9</v>
          </cell>
        </row>
        <row r="2117">
          <cell r="B2117" t="str">
            <v>C0321</v>
          </cell>
          <cell r="C2117" t="str">
            <v>ASSENTAMENTO DE TUBOS, PEÇAS E CONEXÕES EM FoFo, JE DN 700mm</v>
          </cell>
          <cell r="D2117" t="str">
            <v>M</v>
          </cell>
          <cell r="E2117">
            <v>52.18</v>
          </cell>
        </row>
        <row r="2118">
          <cell r="B2118" t="str">
            <v>C0323</v>
          </cell>
          <cell r="C2118" t="str">
            <v>ASSENTAMENTO DE TUBOS, PEÇAS E CONEXÕES EM FoFo, JE DN 800mm</v>
          </cell>
          <cell r="D2118" t="str">
            <v>M</v>
          </cell>
          <cell r="E2118">
            <v>54.67</v>
          </cell>
        </row>
        <row r="2119">
          <cell r="B2119" t="str">
            <v>C0324</v>
          </cell>
          <cell r="C2119" t="str">
            <v>ASSENTAMENTO DE TUBOS, PEÇAS E CONEXÕES EM FoFo, JE DN 900mm</v>
          </cell>
          <cell r="D2119" t="str">
            <v>M</v>
          </cell>
          <cell r="E2119">
            <v>69.25</v>
          </cell>
        </row>
        <row r="2120">
          <cell r="B2120" t="str">
            <v>C0307</v>
          </cell>
          <cell r="C2120" t="str">
            <v>ASSENTAMENTO DE TUBOS, PEÇAS E CONEXÕES EM FoFo, JE DN 1000mm</v>
          </cell>
          <cell r="D2120" t="str">
            <v>M</v>
          </cell>
          <cell r="E2120">
            <v>81.239999999999995</v>
          </cell>
        </row>
        <row r="2121">
          <cell r="B2121" t="str">
            <v>C0309</v>
          </cell>
          <cell r="C2121" t="str">
            <v>ASSENTAMENTO DE TUBOS, PEÇAS E CONEXÕES EM FoFo, JE DN 1100mm</v>
          </cell>
          <cell r="D2121" t="str">
            <v>M</v>
          </cell>
          <cell r="E2121">
            <v>92.19</v>
          </cell>
        </row>
        <row r="2122">
          <cell r="B2122" t="str">
            <v>C0310</v>
          </cell>
          <cell r="C2122" t="str">
            <v>ASSENTAMENTO DE TUBOS, PEÇAS E CONEXÕES EM FoFo, JE DN 1200mm</v>
          </cell>
          <cell r="D2122" t="str">
            <v>M</v>
          </cell>
          <cell r="E2122">
            <v>105.66</v>
          </cell>
        </row>
        <row r="2123">
          <cell r="B2123" t="str">
            <v>C0475</v>
          </cell>
          <cell r="C2123" t="str">
            <v>BUCHA DE REDUÇÃO FERRO FUNDIDO D= 75X50mm (3"X2")</v>
          </cell>
          <cell r="D2123" t="str">
            <v>UN</v>
          </cell>
          <cell r="E2123">
            <v>77.36</v>
          </cell>
        </row>
        <row r="2124">
          <cell r="B2124" t="str">
            <v>C0476</v>
          </cell>
          <cell r="C2124" t="str">
            <v>BUCHA DE REDUÇÃO FERRO FUNDIDO D=100X75mm (4"X3")</v>
          </cell>
          <cell r="D2124" t="str">
            <v>UN</v>
          </cell>
          <cell r="E2124">
            <v>97.32</v>
          </cell>
        </row>
        <row r="2125">
          <cell r="B2125" t="str">
            <v>C0477</v>
          </cell>
          <cell r="C2125" t="str">
            <v>BUCHA DE REDUÇÃO FERRO FUNDIDO D=150X100mm (6"X4")</v>
          </cell>
          <cell r="D2125" t="str">
            <v>UN</v>
          </cell>
          <cell r="E2125">
            <v>297.54000000000002</v>
          </cell>
        </row>
        <row r="2126">
          <cell r="B2126" t="str">
            <v>C0655</v>
          </cell>
          <cell r="C2126" t="str">
            <v>CAIXA SIFONADA DE FERRO D= 150mm</v>
          </cell>
          <cell r="D2126" t="str">
            <v>UN</v>
          </cell>
          <cell r="E2126">
            <v>95.59</v>
          </cell>
        </row>
        <row r="2127">
          <cell r="B2127" t="str">
            <v>C1438</v>
          </cell>
          <cell r="C2127" t="str">
            <v>GRELHA HEMISFÉRICA FERRO FUNDIDO D=80mm (3")</v>
          </cell>
          <cell r="D2127" t="str">
            <v>UN</v>
          </cell>
          <cell r="E2127">
            <v>50.03</v>
          </cell>
        </row>
        <row r="2128">
          <cell r="B2128" t="str">
            <v>C1536</v>
          </cell>
          <cell r="C2128" t="str">
            <v>JOELHO FERRO FUNDIDO D= 50mm (2")</v>
          </cell>
          <cell r="D2128" t="str">
            <v>UN</v>
          </cell>
          <cell r="E2128">
            <v>124.4</v>
          </cell>
        </row>
        <row r="2129">
          <cell r="B2129" t="str">
            <v>C1537</v>
          </cell>
          <cell r="C2129" t="str">
            <v>JOELHO FERRO FUNDIDO D= 75mm (3")</v>
          </cell>
          <cell r="D2129" t="str">
            <v>UN</v>
          </cell>
          <cell r="E2129">
            <v>155.32</v>
          </cell>
        </row>
        <row r="2130">
          <cell r="B2130" t="str">
            <v>C1535</v>
          </cell>
          <cell r="C2130" t="str">
            <v>JOELHO FERRO FUNDIDO D= 100mm (4")</v>
          </cell>
          <cell r="D2130" t="str">
            <v>UN</v>
          </cell>
          <cell r="E2130">
            <v>231.64</v>
          </cell>
        </row>
        <row r="2131">
          <cell r="B2131" t="str">
            <v>C1538</v>
          </cell>
          <cell r="C2131" t="str">
            <v>JOELHO FERRO FUNDIDO D=150mm (6")</v>
          </cell>
          <cell r="D2131" t="str">
            <v>UN</v>
          </cell>
          <cell r="E2131">
            <v>417.92</v>
          </cell>
        </row>
        <row r="2132">
          <cell r="B2132" t="str">
            <v>C1534</v>
          </cell>
          <cell r="C2132" t="str">
            <v>JOELHO FERRO FUNDIDO C/VISITA D= 100X50mm (4"X2")</v>
          </cell>
          <cell r="D2132" t="str">
            <v>UN</v>
          </cell>
          <cell r="E2132">
            <v>153.71</v>
          </cell>
        </row>
        <row r="2133">
          <cell r="B2133" t="str">
            <v>C1539</v>
          </cell>
          <cell r="C2133" t="str">
            <v>JOELHO FERRO FUNDIDO JUNTA ELÁSTICA, D= 50mm (2")</v>
          </cell>
          <cell r="D2133" t="str">
            <v>UN</v>
          </cell>
          <cell r="E2133">
            <v>107.17</v>
          </cell>
        </row>
        <row r="2134">
          <cell r="B2134" t="str">
            <v>C1569</v>
          </cell>
          <cell r="C2134" t="str">
            <v>JUNÇÃO DUPLA FERRO FUNDIDO. J.E. D=100X100mm (4"X4")</v>
          </cell>
          <cell r="D2134" t="str">
            <v>UN</v>
          </cell>
          <cell r="E2134">
            <v>521.65</v>
          </cell>
        </row>
        <row r="2135">
          <cell r="B2135" t="str">
            <v>C1679</v>
          </cell>
          <cell r="C2135" t="str">
            <v>LUVA BIPARTIDA FERRO FUNDIDO D= 50mm (2")</v>
          </cell>
          <cell r="D2135" t="str">
            <v>UN</v>
          </cell>
          <cell r="E2135">
            <v>119.24</v>
          </cell>
        </row>
        <row r="2136">
          <cell r="B2136" t="str">
            <v>C1680</v>
          </cell>
          <cell r="C2136" t="str">
            <v>LUVA BIPARTIDA FERRO FUNDIDO D= 75mm (3")</v>
          </cell>
          <cell r="D2136" t="str">
            <v>UN</v>
          </cell>
          <cell r="E2136">
            <v>143.84</v>
          </cell>
        </row>
        <row r="2137">
          <cell r="B2137" t="str">
            <v>C1681</v>
          </cell>
          <cell r="C2137" t="str">
            <v>LUVA BIPARTIDA FERRO FUNDIDO D=150mm (6")</v>
          </cell>
          <cell r="D2137" t="str">
            <v>UN</v>
          </cell>
          <cell r="E2137">
            <v>268.39</v>
          </cell>
        </row>
        <row r="2138">
          <cell r="B2138" t="str">
            <v>C1682</v>
          </cell>
          <cell r="C2138" t="str">
            <v>LUVA BIPARTIDA FERRO FUNDIDO. D=100mm (4")</v>
          </cell>
          <cell r="D2138" t="str">
            <v>UN</v>
          </cell>
          <cell r="E2138">
            <v>167.8</v>
          </cell>
        </row>
        <row r="2139">
          <cell r="B2139" t="str">
            <v>C1683</v>
          </cell>
          <cell r="C2139" t="str">
            <v>LUVA BOLSAXBOLSA FERRO FUNDIDO D= 50mm (2")</v>
          </cell>
          <cell r="D2139" t="str">
            <v>UN</v>
          </cell>
          <cell r="E2139">
            <v>66.11</v>
          </cell>
        </row>
        <row r="2140">
          <cell r="B2140" t="str">
            <v>C1684</v>
          </cell>
          <cell r="C2140" t="str">
            <v>LUVA BOLSAXBOLSA FERRO FUNDIDO D= 75mm (3")</v>
          </cell>
          <cell r="D2140" t="str">
            <v>UN</v>
          </cell>
          <cell r="E2140">
            <v>77.81</v>
          </cell>
        </row>
        <row r="2141">
          <cell r="B2141" t="str">
            <v>C1685</v>
          </cell>
          <cell r="C2141" t="str">
            <v>LUVA BOLSAXBOLSA FERRO FUNDIDO D=100mm (4")</v>
          </cell>
          <cell r="D2141" t="str">
            <v>UN</v>
          </cell>
          <cell r="E2141">
            <v>193.9</v>
          </cell>
        </row>
        <row r="2142">
          <cell r="B2142" t="str">
            <v>C1686</v>
          </cell>
          <cell r="C2142" t="str">
            <v>LUVA BOLSAXBOLSA FERRO FUNDIDO D=150MM (6')</v>
          </cell>
          <cell r="D2142" t="str">
            <v>UN</v>
          </cell>
          <cell r="E2142">
            <v>248.65</v>
          </cell>
        </row>
        <row r="2143">
          <cell r="B2143" t="str">
            <v>C1938</v>
          </cell>
          <cell r="C2143" t="str">
            <v>PLUG FERRO FUNDIDO D= 50mm (2")</v>
          </cell>
          <cell r="D2143" t="str">
            <v>UN</v>
          </cell>
          <cell r="E2143">
            <v>41.41</v>
          </cell>
        </row>
        <row r="2144">
          <cell r="B2144" t="str">
            <v>C1939</v>
          </cell>
          <cell r="C2144" t="str">
            <v>PLUG FERRO FUNDIDO D= 75mm (3")</v>
          </cell>
          <cell r="D2144" t="str">
            <v>UN</v>
          </cell>
          <cell r="E2144">
            <v>51.62</v>
          </cell>
        </row>
        <row r="2145">
          <cell r="B2145" t="str">
            <v>C1940</v>
          </cell>
          <cell r="C2145" t="str">
            <v>PLUG FERRO FUNDIDO D=100mm (4")</v>
          </cell>
          <cell r="D2145" t="str">
            <v>UN</v>
          </cell>
          <cell r="E2145">
            <v>75.849999999999994</v>
          </cell>
        </row>
        <row r="2146">
          <cell r="B2146" t="str">
            <v>C1941</v>
          </cell>
          <cell r="C2146" t="str">
            <v>PLUG FERRO FUNDIDO D=150mm (6")</v>
          </cell>
          <cell r="D2146" t="str">
            <v>UN</v>
          </cell>
          <cell r="E2146">
            <v>99.55</v>
          </cell>
        </row>
        <row r="2147">
          <cell r="B2147" t="str">
            <v>C2415</v>
          </cell>
          <cell r="C2147" t="str">
            <v>TÊ SANITÁRIO FERRO FUNDIDO D= 50X50mm (2"X2")</v>
          </cell>
          <cell r="D2147" t="str">
            <v>UN</v>
          </cell>
          <cell r="E2147">
            <v>173.84</v>
          </cell>
        </row>
        <row r="2148">
          <cell r="B2148" t="str">
            <v>C2416</v>
          </cell>
          <cell r="C2148" t="str">
            <v>TÊ SANITÁRIO FERRO FUNDIDO D= 75X50mm (3"X2")</v>
          </cell>
          <cell r="D2148" t="str">
            <v>UN</v>
          </cell>
          <cell r="E2148">
            <v>208.73</v>
          </cell>
        </row>
        <row r="2149">
          <cell r="B2149" t="str">
            <v>C2422</v>
          </cell>
          <cell r="C2149" t="str">
            <v>TÊ SANITÁRIO FERRO FUNDIDO D=75X75mm (3"X3")</v>
          </cell>
          <cell r="D2149" t="str">
            <v>UN</v>
          </cell>
          <cell r="E2149">
            <v>237.4</v>
          </cell>
        </row>
        <row r="2150">
          <cell r="B2150" t="str">
            <v>C2418</v>
          </cell>
          <cell r="C2150" t="str">
            <v>TÊ SANITÁRIO FERRO FUNDIDO D=100X50mm (4"X2")</v>
          </cell>
          <cell r="D2150" t="str">
            <v>UN</v>
          </cell>
          <cell r="E2150">
            <v>255</v>
          </cell>
        </row>
        <row r="2151">
          <cell r="B2151" t="str">
            <v>C2419</v>
          </cell>
          <cell r="C2151" t="str">
            <v>TÊ SANITÁRIO FERRO FUNDIDO D=100X75mm (4"X3")</v>
          </cell>
          <cell r="D2151" t="str">
            <v>UN</v>
          </cell>
          <cell r="E2151">
            <v>269.39999999999998</v>
          </cell>
        </row>
        <row r="2152">
          <cell r="B2152" t="str">
            <v>C2417</v>
          </cell>
          <cell r="C2152" t="str">
            <v>TÊ SANITÁRIO FERRO FUNDIDO D=100X100mm (4"X4")</v>
          </cell>
          <cell r="D2152" t="str">
            <v>UN</v>
          </cell>
          <cell r="E2152">
            <v>283.86</v>
          </cell>
        </row>
        <row r="2153">
          <cell r="B2153" t="str">
            <v>C2420</v>
          </cell>
          <cell r="C2153" t="str">
            <v>TÊ SANITÁRIO FERRO FUNDIDO D=150X100mm (6"X4")</v>
          </cell>
          <cell r="D2153" t="str">
            <v>UN</v>
          </cell>
          <cell r="E2153">
            <v>387.69</v>
          </cell>
        </row>
        <row r="2154">
          <cell r="B2154" t="str">
            <v>C2421</v>
          </cell>
          <cell r="C2154" t="str">
            <v>TÊ SANITÁRIO FERRO FUNDIDO D=150X150mm (6"X6")</v>
          </cell>
          <cell r="D2154" t="str">
            <v>UN</v>
          </cell>
          <cell r="E2154">
            <v>428.93</v>
          </cell>
        </row>
        <row r="2155">
          <cell r="B2155" t="str">
            <v>TUBOS E CONEXÕES DE AÇO</v>
          </cell>
          <cell r="C2155" t="str">
            <v>TÊ SANITÁRIO FERRO FUNDIDO D=100X100mm (4"X4")</v>
          </cell>
          <cell r="D2155">
            <v>0</v>
          </cell>
          <cell r="E2155">
            <v>14927.79</v>
          </cell>
        </row>
        <row r="2156">
          <cell r="B2156" t="str">
            <v>C0264</v>
          </cell>
          <cell r="C2156" t="str">
            <v>ASSENTAMENTO DE TUBOS E CONEXÕES EM AÇO, J.ELASTICA D=16"</v>
          </cell>
          <cell r="D2156" t="str">
            <v>M</v>
          </cell>
          <cell r="E2156">
            <v>22.21</v>
          </cell>
        </row>
        <row r="2157">
          <cell r="B2157" t="str">
            <v>C0265</v>
          </cell>
          <cell r="C2157" t="str">
            <v>ASSENTAMENTO DE TUBOS E CONEXÕES EM AÇO, J.ELASTICA D=20"</v>
          </cell>
          <cell r="D2157" t="str">
            <v>M</v>
          </cell>
          <cell r="E2157">
            <v>34.090000000000003</v>
          </cell>
        </row>
        <row r="2158">
          <cell r="B2158" t="str">
            <v>C0266</v>
          </cell>
          <cell r="C2158" t="str">
            <v>ASSENTAMENTO DE TUBOS E CONEXÕES EM AÇO, J.ELASTICA D=24"</v>
          </cell>
          <cell r="D2158" t="str">
            <v>M</v>
          </cell>
          <cell r="E2158">
            <v>41.34</v>
          </cell>
        </row>
        <row r="2159">
          <cell r="B2159" t="str">
            <v>C0267</v>
          </cell>
          <cell r="C2159" t="str">
            <v>ASSENTAMENTO DE TUBOS E CONEXÕES EM AÇO, J.ELASTICA D=28"</v>
          </cell>
          <cell r="D2159" t="str">
            <v>M</v>
          </cell>
          <cell r="E2159">
            <v>49.52</v>
          </cell>
        </row>
        <row r="2160">
          <cell r="B2160" t="str">
            <v>C0268</v>
          </cell>
          <cell r="C2160" t="str">
            <v>ASSENTAMENTO DE TUBOS E CONEXÕES EM AÇO, J.ELASTICA D=32"</v>
          </cell>
          <cell r="D2160" t="str">
            <v>M</v>
          </cell>
          <cell r="E2160">
            <v>50.7</v>
          </cell>
        </row>
        <row r="2161">
          <cell r="B2161" t="str">
            <v>C0269</v>
          </cell>
          <cell r="C2161" t="str">
            <v>ASSENTAMENTO DE TUBOS E CONEXÕES EM AÇO, J.ELASTICA D=36"</v>
          </cell>
          <cell r="D2161" t="str">
            <v>M</v>
          </cell>
          <cell r="E2161">
            <v>63.79</v>
          </cell>
        </row>
        <row r="2162">
          <cell r="B2162" t="str">
            <v>C0270</v>
          </cell>
          <cell r="C2162" t="str">
            <v>ASSENTAMENTO DE TUBOS E CONEXÕES EM AÇO, J.ELASTICA D=40"</v>
          </cell>
          <cell r="D2162" t="str">
            <v>M</v>
          </cell>
          <cell r="E2162">
            <v>74.08</v>
          </cell>
        </row>
        <row r="2163">
          <cell r="B2163" t="str">
            <v>C0271</v>
          </cell>
          <cell r="C2163" t="str">
            <v>ASSENTAMENTO DE TUBOS E CONEXÕES EM AÇO, J.ELASTICA D=44"</v>
          </cell>
          <cell r="D2163" t="str">
            <v>M</v>
          </cell>
          <cell r="E2163">
            <v>91.64</v>
          </cell>
        </row>
        <row r="2164">
          <cell r="B2164" t="str">
            <v>C0272</v>
          </cell>
          <cell r="C2164" t="str">
            <v>ASSENTAMENTO DE TUBOS E CONEXÕES EM AÇO, J.ELASTICA D=48"</v>
          </cell>
          <cell r="D2164" t="str">
            <v>M</v>
          </cell>
          <cell r="E2164">
            <v>102.55</v>
          </cell>
        </row>
        <row r="2165">
          <cell r="B2165" t="str">
            <v>C0273</v>
          </cell>
          <cell r="C2165" t="str">
            <v>ASSENTAMENTO DE TUBOS E CONEXÕES EM AÇO, J.ELASTICA D=60"</v>
          </cell>
          <cell r="D2165" t="str">
            <v>M</v>
          </cell>
          <cell r="E2165">
            <v>151.66999999999999</v>
          </cell>
        </row>
        <row r="2166">
          <cell r="B2166" t="str">
            <v>C0274</v>
          </cell>
          <cell r="C2166" t="str">
            <v>ASSENTAMENTO DE TUBOS E CONEXÕES EM AÇO, J.ELASTICA D=72"</v>
          </cell>
          <cell r="D2166" t="str">
            <v>M</v>
          </cell>
          <cell r="E2166">
            <v>192.7</v>
          </cell>
        </row>
        <row r="2167">
          <cell r="B2167" t="str">
            <v>C0248</v>
          </cell>
          <cell r="C2167" t="str">
            <v>ASSENTAMENTO DE TUBOS E CONEXÕES EM AÇO, J. SOLDADA D=16"</v>
          </cell>
          <cell r="D2167" t="str">
            <v>M</v>
          </cell>
          <cell r="E2167">
            <v>62.36</v>
          </cell>
        </row>
        <row r="2168">
          <cell r="B2168" t="str">
            <v>C0249</v>
          </cell>
          <cell r="C2168" t="str">
            <v>ASSENTAMENTO DE TUBOS E CONEXÕES EM AÇO, J. SOLDADA D=20"</v>
          </cell>
          <cell r="D2168" t="str">
            <v>M</v>
          </cell>
          <cell r="E2168">
            <v>77.97</v>
          </cell>
        </row>
        <row r="2169">
          <cell r="B2169" t="str">
            <v>C0250</v>
          </cell>
          <cell r="C2169" t="str">
            <v>ASSENTAMENTO DE TUBOS E CONEXÕES EM AÇO, J. SOLDADA D=24"</v>
          </cell>
          <cell r="D2169" t="str">
            <v>M</v>
          </cell>
          <cell r="E2169">
            <v>91.4</v>
          </cell>
        </row>
        <row r="2170">
          <cell r="B2170" t="str">
            <v>C0251</v>
          </cell>
          <cell r="C2170" t="str">
            <v>ASSENTAMENTO DE TUBOS E CONEXÕES EM AÇO, J. SOLDADA D=28"</v>
          </cell>
          <cell r="D2170" t="str">
            <v>M</v>
          </cell>
          <cell r="E2170">
            <v>109.27</v>
          </cell>
        </row>
        <row r="2171">
          <cell r="B2171" t="str">
            <v>C0252</v>
          </cell>
          <cell r="C2171" t="str">
            <v>ASSENTAMENTO DE TUBOS E CONEXÕES EM AÇO, J. SOLDADA D=30"</v>
          </cell>
          <cell r="D2171" t="str">
            <v>M</v>
          </cell>
          <cell r="E2171">
            <v>115.14</v>
          </cell>
        </row>
        <row r="2172">
          <cell r="B2172" t="str">
            <v>C0253</v>
          </cell>
          <cell r="C2172" t="str">
            <v>ASSENTAMENTO DE TUBOS E CONEXÕES EM AÇO, J. SOLDADA D=32"</v>
          </cell>
          <cell r="D2172" t="str">
            <v>M</v>
          </cell>
          <cell r="E2172">
            <v>123.37</v>
          </cell>
        </row>
        <row r="2173">
          <cell r="B2173" t="str">
            <v>C0254</v>
          </cell>
          <cell r="C2173" t="str">
            <v>ASSENTAMENTO DE TUBOS E CONEXÕES EM AÇO, J. SOLDADA D=36"</v>
          </cell>
          <cell r="D2173" t="str">
            <v>M</v>
          </cell>
          <cell r="E2173">
            <v>138.01</v>
          </cell>
        </row>
        <row r="2174">
          <cell r="B2174" t="str">
            <v>C0255</v>
          </cell>
          <cell r="C2174" t="str">
            <v>ASSENTAMENTO DE TUBOS E CONEXÕES EM AÇO, J. SOLDADA D=40"</v>
          </cell>
          <cell r="D2174" t="str">
            <v>M</v>
          </cell>
          <cell r="E2174">
            <v>158.82</v>
          </cell>
        </row>
        <row r="2175">
          <cell r="B2175" t="str">
            <v>C0256</v>
          </cell>
          <cell r="C2175" t="str">
            <v>ASSENTAMENTO DE TUBOS E CONEXÕES EM AÇO, J. SOLDADA D=42"</v>
          </cell>
          <cell r="D2175" t="str">
            <v>M</v>
          </cell>
          <cell r="E2175">
            <v>214.79</v>
          </cell>
        </row>
        <row r="2176">
          <cell r="B2176" t="str">
            <v>C0257</v>
          </cell>
          <cell r="C2176" t="str">
            <v>ASSENTAMENTO DE TUBOS E CONEXÕES EM AÇO, J. SOLDADA D=44"</v>
          </cell>
          <cell r="D2176" t="str">
            <v>M</v>
          </cell>
          <cell r="E2176">
            <v>223.74</v>
          </cell>
        </row>
        <row r="2177">
          <cell r="B2177" t="str">
            <v>C0258</v>
          </cell>
          <cell r="C2177" t="str">
            <v>ASSENTAMENTO DE TUBOS E CONEXÕES EM AÇO, J. SOLDADA D=48"</v>
          </cell>
          <cell r="D2177" t="str">
            <v>M</v>
          </cell>
          <cell r="E2177">
            <v>244.13</v>
          </cell>
        </row>
        <row r="2178">
          <cell r="B2178" t="str">
            <v>C0259</v>
          </cell>
          <cell r="C2178" t="str">
            <v>ASSENTAMENTO DE TUBOS E CONEXÕES EM AÇO, J. SOLDADA D=54"</v>
          </cell>
          <cell r="D2178" t="str">
            <v>M</v>
          </cell>
          <cell r="E2178">
            <v>309.93</v>
          </cell>
        </row>
        <row r="2179">
          <cell r="B2179" t="str">
            <v>C0260</v>
          </cell>
          <cell r="C2179" t="str">
            <v>ASSENTAMENTO DE TUBOS E CONEXÕES EM AÇO, J. SOLDADA D=56"</v>
          </cell>
          <cell r="D2179" t="str">
            <v>M</v>
          </cell>
          <cell r="E2179">
            <v>335.9</v>
          </cell>
        </row>
        <row r="2180">
          <cell r="B2180" t="str">
            <v>C0261</v>
          </cell>
          <cell r="C2180" t="str">
            <v>ASSENTAMENTO DE TUBOS E CONEXÕES EM AÇO, J. SOLDADA D=60"</v>
          </cell>
          <cell r="D2180" t="str">
            <v>M</v>
          </cell>
          <cell r="E2180">
            <v>359.27</v>
          </cell>
        </row>
        <row r="2181">
          <cell r="B2181" t="str">
            <v>C0262</v>
          </cell>
          <cell r="C2181" t="str">
            <v>ASSENTAMENTO DE TUBOS E CONEXÕES EM AÇO, J. SOLDADA D=64"</v>
          </cell>
          <cell r="D2181" t="str">
            <v>M</v>
          </cell>
          <cell r="E2181">
            <v>390.13</v>
          </cell>
        </row>
        <row r="2182">
          <cell r="B2182" t="str">
            <v>C0234</v>
          </cell>
          <cell r="C2182" t="str">
            <v>ASSENTAMENTO DE TUBOS E CONEXÒES EM AÇO, J. SOLDADA D=72"</v>
          </cell>
          <cell r="D2182" t="str">
            <v>M</v>
          </cell>
          <cell r="E2182">
            <v>446.57</v>
          </cell>
        </row>
        <row r="2183">
          <cell r="B2183" t="str">
            <v>C0263</v>
          </cell>
          <cell r="C2183" t="str">
            <v>ASSENTAMENTO DE TUBOS E CONEXÕES EM AÇO, J. SOLDADA D=84"</v>
          </cell>
          <cell r="D2183" t="str">
            <v>M</v>
          </cell>
          <cell r="E2183">
            <v>549.79</v>
          </cell>
        </row>
        <row r="2184">
          <cell r="B2184" t="str">
            <v>C0247</v>
          </cell>
          <cell r="C2184" t="str">
            <v>ASSENTAMENTO DE TUBOS E CONEXÕES EM AÇO, J. SOLDADA D=100"</v>
          </cell>
          <cell r="D2184" t="str">
            <v>M</v>
          </cell>
          <cell r="E2184">
            <v>640.73</v>
          </cell>
        </row>
        <row r="2185">
          <cell r="B2185" t="str">
            <v>C4373</v>
          </cell>
          <cell r="C2185" t="str">
            <v>BUCHA DE REDUÇÃO DE AÇO GALVANIZADO 1 1/4"x 1"</v>
          </cell>
          <cell r="D2185" t="str">
            <v>UN</v>
          </cell>
          <cell r="E2185">
            <v>13.71</v>
          </cell>
        </row>
        <row r="2186">
          <cell r="B2186" t="str">
            <v>C4374</v>
          </cell>
          <cell r="C2186" t="str">
            <v>BUCHA DE REDUÇÃO DE AÇO GALVANIZADO 1 1/2"x 1"</v>
          </cell>
          <cell r="D2186" t="str">
            <v>UN</v>
          </cell>
          <cell r="E2186">
            <v>17.399999999999999</v>
          </cell>
        </row>
        <row r="2187">
          <cell r="B2187" t="str">
            <v>C4376</v>
          </cell>
          <cell r="C2187" t="str">
            <v>BUCHA DE REDUÇÃO DE AÇO GALVANIZADO 2"x 1/2"</v>
          </cell>
          <cell r="D2187" t="str">
            <v>UN</v>
          </cell>
          <cell r="E2187">
            <v>23.39</v>
          </cell>
        </row>
        <row r="2188">
          <cell r="B2188" t="str">
            <v>C0510</v>
          </cell>
          <cell r="C2188" t="str">
            <v>BUJÃO EM AÇO GALV. D=15mm (1/2")  À  25mm (1")</v>
          </cell>
          <cell r="D2188" t="str">
            <v>UN</v>
          </cell>
          <cell r="E2188">
            <v>4.07</v>
          </cell>
        </row>
        <row r="2189">
          <cell r="B2189" t="str">
            <v>C0511</v>
          </cell>
          <cell r="C2189" t="str">
            <v>BUJÃO EM AÇO GALV. D=32mm (1 1/4")  À 50mm (2")</v>
          </cell>
          <cell r="D2189" t="str">
            <v>UN</v>
          </cell>
          <cell r="E2189">
            <v>10.51</v>
          </cell>
        </row>
        <row r="2190">
          <cell r="B2190" t="str">
            <v>C0512</v>
          </cell>
          <cell r="C2190" t="str">
            <v>BUJÃO EM AÇO GALV. D=65mm (2 1/2")  À  80mm (3")</v>
          </cell>
          <cell r="D2190" t="str">
            <v>UN</v>
          </cell>
          <cell r="E2190">
            <v>23.76</v>
          </cell>
        </row>
        <row r="2191">
          <cell r="B2191" t="str">
            <v>C0509</v>
          </cell>
          <cell r="C2191" t="str">
            <v>BUJÃO EM AÇO GALV. D=100mm (4')</v>
          </cell>
          <cell r="D2191" t="str">
            <v>UN</v>
          </cell>
          <cell r="E2191">
            <v>49.93</v>
          </cell>
        </row>
        <row r="2192">
          <cell r="B2192" t="str">
            <v>C0513</v>
          </cell>
          <cell r="C2192" t="str">
            <v>BUJÃO OU TAMPÃO AÇO GALV. D=65mm (2 1/2')  À  80mm (3")</v>
          </cell>
          <cell r="D2192" t="str">
            <v>UN</v>
          </cell>
          <cell r="E2192">
            <v>23.76</v>
          </cell>
        </row>
        <row r="2193">
          <cell r="B2193" t="str">
            <v>C3700</v>
          </cell>
          <cell r="C2193" t="str">
            <v>COTOVELO 90 AÇO ASTM A-120 ROSCÁVEL DE 20mm (3/4")</v>
          </cell>
          <cell r="D2193" t="str">
            <v>UN</v>
          </cell>
          <cell r="E2193">
            <v>37.770000000000003</v>
          </cell>
        </row>
        <row r="2194">
          <cell r="B2194" t="str">
            <v>C3701</v>
          </cell>
          <cell r="C2194" t="str">
            <v>COTOVELO 90 AÇO ASTM A-120 ROSCÁVEL DE 25mm (1")</v>
          </cell>
          <cell r="D2194" t="str">
            <v>UN</v>
          </cell>
          <cell r="E2194">
            <v>59.47</v>
          </cell>
        </row>
        <row r="2195">
          <cell r="B2195" t="str">
            <v>C3702</v>
          </cell>
          <cell r="C2195" t="str">
            <v>COTOVELO 90 AÇO ASTM A-120 ROSCÁVEL DE 32mm (1 1/4")</v>
          </cell>
          <cell r="D2195" t="str">
            <v>UN</v>
          </cell>
          <cell r="E2195">
            <v>80.959999999999994</v>
          </cell>
        </row>
        <row r="2196">
          <cell r="B2196" t="str">
            <v>C3703</v>
          </cell>
          <cell r="C2196" t="str">
            <v>COTOVELO 90 AÇO ASTM A-120 ROSCÁVEL DE 40mm (1 1/2")</v>
          </cell>
          <cell r="D2196" t="str">
            <v>UN</v>
          </cell>
          <cell r="E2196">
            <v>85.66</v>
          </cell>
        </row>
        <row r="2197">
          <cell r="B2197" t="str">
            <v>C3704</v>
          </cell>
          <cell r="C2197" t="str">
            <v>COTOVELO 90 AÇO ASTM A-120 ROSCÁVEL DE 50mm (2")</v>
          </cell>
          <cell r="D2197" t="str">
            <v>UN</v>
          </cell>
          <cell r="E2197">
            <v>90.36</v>
          </cell>
        </row>
        <row r="2198">
          <cell r="B2198" t="str">
            <v>C3705</v>
          </cell>
          <cell r="C2198" t="str">
            <v>COTOVELO 90 AÇO ASTM A-120 ROSCÁVEL DE 80mm (3")</v>
          </cell>
          <cell r="D2198" t="str">
            <v>UN</v>
          </cell>
          <cell r="E2198">
            <v>96.25</v>
          </cell>
        </row>
        <row r="2199">
          <cell r="B2199" t="str">
            <v>C3706</v>
          </cell>
          <cell r="C2199" t="str">
            <v>COTOVELO 90 AÇO ASTM A-120 ROSCÁVEL DE 100mm (4")</v>
          </cell>
          <cell r="D2199" t="str">
            <v>UN</v>
          </cell>
          <cell r="E2199">
            <v>102.04</v>
          </cell>
        </row>
        <row r="2200">
          <cell r="B2200" t="str">
            <v>C0940</v>
          </cell>
          <cell r="C2200" t="str">
            <v>COTOVELO AÇO GALV. D= 15mm (1/2")</v>
          </cell>
          <cell r="D2200" t="str">
            <v>UN</v>
          </cell>
          <cell r="E2200">
            <v>12.57</v>
          </cell>
        </row>
        <row r="2201">
          <cell r="B2201" t="str">
            <v>C0941</v>
          </cell>
          <cell r="C2201" t="str">
            <v>COTOVELO AÇO GALV. D= 20mm (3/4")</v>
          </cell>
          <cell r="D2201" t="str">
            <v>UN</v>
          </cell>
          <cell r="E2201">
            <v>14.44</v>
          </cell>
        </row>
        <row r="2202">
          <cell r="B2202" t="str">
            <v>C0942</v>
          </cell>
          <cell r="C2202" t="str">
            <v>COTOVELO AÇO GALV. D= 25mm (1")</v>
          </cell>
          <cell r="D2202" t="str">
            <v>UN</v>
          </cell>
          <cell r="E2202">
            <v>16.850000000000001</v>
          </cell>
        </row>
        <row r="2203">
          <cell r="B2203" t="str">
            <v>C0943</v>
          </cell>
          <cell r="C2203" t="str">
            <v>COTOVELO AÇO GALV. D= 32mm (1 1/4")</v>
          </cell>
          <cell r="D2203" t="str">
            <v>UN</v>
          </cell>
          <cell r="E2203">
            <v>28.89</v>
          </cell>
        </row>
        <row r="2204">
          <cell r="B2204" t="str">
            <v>C0944</v>
          </cell>
          <cell r="C2204" t="str">
            <v>COTOVELO AÇO GALV. D= 40mm (1 1/2")</v>
          </cell>
          <cell r="D2204" t="str">
            <v>UN</v>
          </cell>
          <cell r="E2204">
            <v>32.99</v>
          </cell>
        </row>
        <row r="2205">
          <cell r="B2205" t="str">
            <v>C0945</v>
          </cell>
          <cell r="C2205" t="str">
            <v>COTOVELO AÇO GALV. D= 50mm (2")</v>
          </cell>
          <cell r="D2205" t="str">
            <v>UN</v>
          </cell>
          <cell r="E2205">
            <v>43.53</v>
          </cell>
        </row>
        <row r="2206">
          <cell r="B2206" t="str">
            <v>C0946</v>
          </cell>
          <cell r="C2206" t="str">
            <v>COTOVELO AÇO GALV. D= 65mm (2 1/2")</v>
          </cell>
          <cell r="D2206" t="str">
            <v>UN</v>
          </cell>
          <cell r="E2206">
            <v>55.15</v>
          </cell>
        </row>
        <row r="2207">
          <cell r="B2207" t="str">
            <v>C0947</v>
          </cell>
          <cell r="C2207" t="str">
            <v>COTOVELO AÇO GALV. D= 80mm (3")</v>
          </cell>
          <cell r="D2207" t="str">
            <v>UN</v>
          </cell>
          <cell r="E2207">
            <v>71.650000000000006</v>
          </cell>
        </row>
        <row r="2208">
          <cell r="B2208" t="str">
            <v>C0948</v>
          </cell>
          <cell r="C2208" t="str">
            <v>COTOVELO AÇO GALV. D=100mm (4")</v>
          </cell>
          <cell r="D2208" t="str">
            <v>UN</v>
          </cell>
          <cell r="E2208">
            <v>108.66</v>
          </cell>
        </row>
        <row r="2209">
          <cell r="B2209" t="str">
            <v>C0949</v>
          </cell>
          <cell r="C2209" t="str">
            <v>COTOVELO AÇO GALV. D=125mm (5")</v>
          </cell>
          <cell r="D2209" t="str">
            <v>UN</v>
          </cell>
          <cell r="E2209">
            <v>278.33</v>
          </cell>
        </row>
        <row r="2210">
          <cell r="B2210" t="str">
            <v>C0950</v>
          </cell>
          <cell r="C2210" t="str">
            <v>COTOVELO AÇO GALV. D=150mm (6")</v>
          </cell>
          <cell r="D2210" t="str">
            <v>UN</v>
          </cell>
          <cell r="E2210">
            <v>291.95</v>
          </cell>
        </row>
        <row r="2211">
          <cell r="B2211" t="str">
            <v>C0960</v>
          </cell>
          <cell r="C2211" t="str">
            <v>COTOVELO REDUÇÃO AÇO GALV. D= 20X15mm (3/4X1/2'')  A  25X20mm (1"x3/4")</v>
          </cell>
          <cell r="D2211" t="str">
            <v>UN</v>
          </cell>
          <cell r="E2211">
            <v>14.17</v>
          </cell>
        </row>
        <row r="2212">
          <cell r="B2212" t="str">
            <v>C0962</v>
          </cell>
          <cell r="C2212" t="str">
            <v>COTOVELO REDUÇÃO AÇO GALV. D=32X20mm (1 1/4"X3/4'')  A  50X40mm ( 2"x1 1/2")</v>
          </cell>
          <cell r="D2212" t="str">
            <v>UN</v>
          </cell>
          <cell r="E2212">
            <v>29.06</v>
          </cell>
        </row>
        <row r="2213">
          <cell r="B2213" t="str">
            <v>C0961</v>
          </cell>
          <cell r="C2213" t="str">
            <v>COTOVELO REDUÇÃO AÇO GALV. D= 65X50mm (2 1/2"X2'')</v>
          </cell>
          <cell r="D2213" t="str">
            <v>UN</v>
          </cell>
          <cell r="E2213">
            <v>62.6</v>
          </cell>
        </row>
        <row r="2214">
          <cell r="B2214" t="str">
            <v>C0965</v>
          </cell>
          <cell r="C2214" t="str">
            <v>CRUZETA EM AÇO GALV. D=15mm (1/2")</v>
          </cell>
          <cell r="D2214" t="str">
            <v>UN</v>
          </cell>
          <cell r="E2214">
            <v>24.1</v>
          </cell>
        </row>
        <row r="2215">
          <cell r="B2215" t="str">
            <v>C0964</v>
          </cell>
          <cell r="C2215" t="str">
            <v>CRUZETA EM AÇO GALV. D=15mm  À 25mm</v>
          </cell>
          <cell r="D2215" t="str">
            <v>UN</v>
          </cell>
          <cell r="E2215">
            <v>34.39</v>
          </cell>
        </row>
        <row r="2216">
          <cell r="B2216" t="str">
            <v>C0967</v>
          </cell>
          <cell r="C2216" t="str">
            <v>CRUZETA EM AÇO GALV. D=32mm (1 1/4")</v>
          </cell>
          <cell r="D2216" t="str">
            <v>UN</v>
          </cell>
          <cell r="E2216">
            <v>50.13</v>
          </cell>
        </row>
        <row r="2217">
          <cell r="B2217" t="str">
            <v>C0966</v>
          </cell>
          <cell r="C2217" t="str">
            <v>CRUZETA EM AÇO GALV. D=32mm  À 50mm</v>
          </cell>
          <cell r="D2217" t="str">
            <v>UN</v>
          </cell>
          <cell r="E2217">
            <v>50.13</v>
          </cell>
        </row>
        <row r="2218">
          <cell r="B2218" t="str">
            <v>C0969</v>
          </cell>
          <cell r="C2218" t="str">
            <v>CRUZETA EM AÇO GALV. D=65mm (2 1/2")</v>
          </cell>
          <cell r="D2218" t="str">
            <v>UN</v>
          </cell>
          <cell r="E2218">
            <v>90.88</v>
          </cell>
        </row>
        <row r="2219">
          <cell r="B2219" t="str">
            <v>C0968</v>
          </cell>
          <cell r="C2219" t="str">
            <v>CRUZETA EM AÇO GALV. D=65mm  À 80mm</v>
          </cell>
          <cell r="D2219" t="str">
            <v>UN</v>
          </cell>
          <cell r="E2219">
            <v>90.88</v>
          </cell>
        </row>
        <row r="2220">
          <cell r="B2220" t="str">
            <v>C4375</v>
          </cell>
          <cell r="C2220" t="str">
            <v>BUCHA DE REDUÇÃO DE AÇO GALVANIZADO 1 1/2"x 1" 1/4"</v>
          </cell>
          <cell r="D2220" t="str">
            <v>UN</v>
          </cell>
          <cell r="E2220">
            <v>18.239999999999998</v>
          </cell>
        </row>
        <row r="2221">
          <cell r="B2221" t="str">
            <v>C1016</v>
          </cell>
          <cell r="C2221" t="str">
            <v>CURVA EM AÇO GALV. D= 15 A 25mm  (1/2")  A  (1")</v>
          </cell>
          <cell r="D2221" t="str">
            <v>UN</v>
          </cell>
          <cell r="E2221">
            <v>17.32</v>
          </cell>
        </row>
        <row r="2222">
          <cell r="B2222" t="str">
            <v>C1017</v>
          </cell>
          <cell r="C2222" t="str">
            <v>CURVA EM AÇO GALV. D= 65 A 80mm  (2 1/2")  A  (3")</v>
          </cell>
          <cell r="D2222" t="str">
            <v>UN</v>
          </cell>
          <cell r="E2222">
            <v>100.25</v>
          </cell>
        </row>
        <row r="2223">
          <cell r="B2223" t="str">
            <v>C1018</v>
          </cell>
          <cell r="C2223" t="str">
            <v>CURVA EM AÇO GALV. D=100 A 150mm  (4")  A  (6")</v>
          </cell>
          <cell r="D2223" t="str">
            <v>UN</v>
          </cell>
          <cell r="E2223">
            <v>236.14</v>
          </cell>
        </row>
        <row r="2224">
          <cell r="B2224" t="str">
            <v>C1394</v>
          </cell>
          <cell r="C2224" t="str">
            <v>FLANGE SEXTAVADA EM AÇO GALV. D=15mm (1/2")</v>
          </cell>
          <cell r="D2224" t="str">
            <v>UN</v>
          </cell>
          <cell r="E2224">
            <v>13.09</v>
          </cell>
        </row>
        <row r="2225">
          <cell r="B2225" t="str">
            <v>C1395</v>
          </cell>
          <cell r="C2225" t="str">
            <v>FLANGE SEXTAVADA EM AÇO GALV. D=15mm (1/2")  À  25mm (3/4")</v>
          </cell>
          <cell r="D2225" t="str">
            <v>UN</v>
          </cell>
          <cell r="E2225">
            <v>12.82</v>
          </cell>
        </row>
        <row r="2226">
          <cell r="B2226" t="str">
            <v>C1396</v>
          </cell>
          <cell r="C2226" t="str">
            <v>FLANGE SEXTAVADA EM AÇO GALV. D=32mm (1 1/4")</v>
          </cell>
          <cell r="D2226" t="str">
            <v>UN</v>
          </cell>
          <cell r="E2226">
            <v>21.18</v>
          </cell>
        </row>
        <row r="2227">
          <cell r="B2227" t="str">
            <v>C1392</v>
          </cell>
          <cell r="C2227" t="str">
            <v>FLANGE SEXTAVADA EM AÇO GALV. D=32mm (1")  À  50mm (2")</v>
          </cell>
          <cell r="D2227" t="str">
            <v>UN</v>
          </cell>
          <cell r="E2227">
            <v>20.71</v>
          </cell>
        </row>
        <row r="2228">
          <cell r="B2228" t="str">
            <v>C1397</v>
          </cell>
          <cell r="C2228" t="str">
            <v>FLANGE SEXTAVADA EM AÇO GALV. D=65mm (2 1/2")</v>
          </cell>
          <cell r="D2228" t="str">
            <v>UN</v>
          </cell>
          <cell r="E2228">
            <v>41.27</v>
          </cell>
        </row>
        <row r="2229">
          <cell r="B2229" t="str">
            <v>C1398</v>
          </cell>
          <cell r="C2229" t="str">
            <v>FLANGE SEXTAVADA EM AÇO GALV. D=65mm(2 1/2")  À  80mm (3")</v>
          </cell>
          <cell r="D2229" t="str">
            <v>UN</v>
          </cell>
          <cell r="E2229">
            <v>40.74</v>
          </cell>
        </row>
        <row r="2230">
          <cell r="B2230" t="str">
            <v>C1393</v>
          </cell>
          <cell r="C2230" t="str">
            <v>FLANGE SEXTAVADA EM AÇO GALV. D=100mm (4")</v>
          </cell>
          <cell r="D2230" t="str">
            <v>UN</v>
          </cell>
          <cell r="E2230">
            <v>74</v>
          </cell>
        </row>
        <row r="2231">
          <cell r="B2231" t="str">
            <v>C3845</v>
          </cell>
          <cell r="C2231" t="str">
            <v>FORNECIMENTO, MONTAGEM, INSPEÇÃO E ASSENTAMENTO DE TUBOS E CONEXÕES EM AÇO, J. SOLDADA D=4", API 5 LX SOLDA, NORMA API 104</v>
          </cell>
          <cell r="D2231" t="str">
            <v>M</v>
          </cell>
          <cell r="E2231">
            <v>138.69</v>
          </cell>
        </row>
        <row r="2232">
          <cell r="B2232" t="str">
            <v>C1398</v>
          </cell>
          <cell r="C2232" t="str">
            <v>FLANGE SEXTAVADA EM AÇO GALV. D=65mm(2 1/2")  À  80mm (3")</v>
          </cell>
          <cell r="D2232">
            <v>0</v>
          </cell>
          <cell r="E2232">
            <v>0</v>
          </cell>
        </row>
        <row r="2233">
          <cell r="B2233" t="str">
            <v>C3844</v>
          </cell>
          <cell r="C2233" t="str">
            <v>FORNECIMENTO, MONTAGEM, INSPEÇÃO E ASSENTAMENTO DE TUBOS E CONEXÕES EM AÇO, J. SOLDADA D=6", API 5 LX SOLDA, NORMA API 104</v>
          </cell>
          <cell r="D2233" t="str">
            <v>M</v>
          </cell>
          <cell r="E2233">
            <v>225.21</v>
          </cell>
        </row>
        <row r="2234">
          <cell r="B2234" t="str">
            <v>C3845</v>
          </cell>
          <cell r="C2234" t="str">
            <v>FORNECIMENTO, MONTAGEM, INSPEÇÃO E ASSENTAMENTO DE TUBOS E CONEXÕES EM AÇO, J. SOLDADA D=4", API 5 LX SOLDA, NORMA API 104</v>
          </cell>
          <cell r="D2234">
            <v>0</v>
          </cell>
          <cell r="E2234">
            <v>0</v>
          </cell>
        </row>
        <row r="2235">
          <cell r="B2235" t="str">
            <v>C3719</v>
          </cell>
          <cell r="C2235" t="str">
            <v>JUNTA DE BORRACHA ROSQUEADA DE 3/4"</v>
          </cell>
          <cell r="D2235" t="str">
            <v>UN</v>
          </cell>
          <cell r="E2235">
            <v>160.18</v>
          </cell>
        </row>
        <row r="2236">
          <cell r="B2236" t="str">
            <v>C3720</v>
          </cell>
          <cell r="C2236" t="str">
            <v>JUNTA DE BORRACHA ROSQUEADA DE 1"</v>
          </cell>
          <cell r="D2236" t="str">
            <v>UN</v>
          </cell>
          <cell r="E2236">
            <v>185.48</v>
          </cell>
        </row>
        <row r="2237">
          <cell r="B2237" t="str">
            <v>C1691</v>
          </cell>
          <cell r="C2237" t="str">
            <v>LUVA DE REDUÇÃO AÇO GALV. D= 20X15mm  À 25X20mm</v>
          </cell>
          <cell r="D2237" t="str">
            <v>UN</v>
          </cell>
          <cell r="E2237">
            <v>9.99</v>
          </cell>
        </row>
        <row r="2238">
          <cell r="B2238" t="str">
            <v>C1692</v>
          </cell>
          <cell r="C2238" t="str">
            <v>LUVA DE REDUÇÃO AÇO GALV. D= 32X15mm  À 50X40mm</v>
          </cell>
          <cell r="D2238" t="str">
            <v>UN</v>
          </cell>
          <cell r="E2238">
            <v>16.41</v>
          </cell>
        </row>
        <row r="2239">
          <cell r="B2239" t="str">
            <v>C1690</v>
          </cell>
          <cell r="C2239" t="str">
            <v>LUVA DE REDUÇÃO AÇO GALV. D=80X65mm (3"X2 1/2")</v>
          </cell>
          <cell r="D2239" t="str">
            <v>UN</v>
          </cell>
          <cell r="E2239">
            <v>54.27</v>
          </cell>
        </row>
        <row r="2240">
          <cell r="B2240" t="str">
            <v>C1688</v>
          </cell>
          <cell r="C2240" t="str">
            <v>LUVA DE REDUÇÃO AÇO GALV. D=100X50mm (4"X2")</v>
          </cell>
          <cell r="D2240" t="str">
            <v>UN</v>
          </cell>
          <cell r="E2240">
            <v>74.97</v>
          </cell>
        </row>
        <row r="2241">
          <cell r="B2241" t="str">
            <v>C1693</v>
          </cell>
          <cell r="C2241" t="str">
            <v>LUVA DE REDUÇÃO AÇO GALV. D=100X50mm À 100X80mm</v>
          </cell>
          <cell r="D2241" t="str">
            <v>UN</v>
          </cell>
          <cell r="E2241">
            <v>74.97</v>
          </cell>
        </row>
        <row r="2242">
          <cell r="B2242" t="str">
            <v>C1689</v>
          </cell>
          <cell r="C2242" t="str">
            <v>LUVA DE REDUÇÃO AÇO GALV. D=100X65mm (4"X2 1/2")</v>
          </cell>
          <cell r="D2242" t="str">
            <v>UN</v>
          </cell>
          <cell r="E2242">
            <v>74.97</v>
          </cell>
        </row>
        <row r="2243">
          <cell r="B2243" t="str">
            <v>C1687</v>
          </cell>
          <cell r="C2243" t="str">
            <v>LUVA DE REDUÇÃO AÇO GALV. D=100X80mm (4"X3")</v>
          </cell>
          <cell r="D2243" t="str">
            <v>UN</v>
          </cell>
          <cell r="E2243">
            <v>91.86</v>
          </cell>
        </row>
        <row r="2244">
          <cell r="B2244" t="str">
            <v>C3712</v>
          </cell>
          <cell r="C2244" t="str">
            <v>LUVA DE UNIÃO AÇO ASTM  A-120 DE 20mm (3/4")</v>
          </cell>
          <cell r="D2244" t="str">
            <v>UN</v>
          </cell>
          <cell r="E2244">
            <v>58.29</v>
          </cell>
        </row>
        <row r="2245">
          <cell r="B2245" t="str">
            <v>C3713</v>
          </cell>
          <cell r="C2245" t="str">
            <v>LUVA DE UNIÃO AÇO ASTM  A-120 DE 25mm (1")</v>
          </cell>
          <cell r="D2245" t="str">
            <v>UN</v>
          </cell>
          <cell r="E2245">
            <v>72.09</v>
          </cell>
        </row>
        <row r="2246">
          <cell r="B2246" t="str">
            <v>C4402</v>
          </cell>
          <cell r="C2246" t="str">
            <v>LUVA DE UNIÃO AÇO ASTM A-120 DE 40mm (1 1/2")</v>
          </cell>
          <cell r="D2246" t="str">
            <v>UN</v>
          </cell>
          <cell r="E2246">
            <v>94.89</v>
          </cell>
        </row>
        <row r="2247">
          <cell r="B2247" t="str">
            <v>C1694</v>
          </cell>
          <cell r="C2247" t="str">
            <v>LUVA DE UNIÃO AÇO GALVANIZADO DE (2 1/2")</v>
          </cell>
          <cell r="D2247" t="str">
            <v>UN</v>
          </cell>
          <cell r="E2247">
            <v>79.25</v>
          </cell>
        </row>
        <row r="2248">
          <cell r="B2248" t="str">
            <v>C1695</v>
          </cell>
          <cell r="C2248" t="str">
            <v>LUVA DE UNIÃO AÇO GALVANIZADO DE (3")</v>
          </cell>
          <cell r="D2248" t="str">
            <v>UN</v>
          </cell>
          <cell r="E2248">
            <v>108.85</v>
          </cell>
        </row>
        <row r="2249">
          <cell r="B2249" t="str">
            <v>C1696</v>
          </cell>
          <cell r="C2249" t="str">
            <v>LUVA DE UNIÃO AÇO GALVANIZADO DE (4")</v>
          </cell>
          <cell r="D2249" t="str">
            <v>UN</v>
          </cell>
          <cell r="E2249">
            <v>151.94</v>
          </cell>
        </row>
        <row r="2250">
          <cell r="B2250" t="str">
            <v>C1705</v>
          </cell>
          <cell r="C2250" t="str">
            <v>LUVA AÇO GALV. D=15mm (1/2")  À  25mm (1")</v>
          </cell>
          <cell r="D2250" t="str">
            <v>UN</v>
          </cell>
          <cell r="E2250">
            <v>24.79</v>
          </cell>
        </row>
        <row r="2251">
          <cell r="B2251" t="str">
            <v>C1706</v>
          </cell>
          <cell r="C2251" t="str">
            <v>LUVA AÇO GALV. D=32mm (1 1/4")  À  50mm (2")</v>
          </cell>
          <cell r="D2251" t="str">
            <v>UN</v>
          </cell>
          <cell r="E2251">
            <v>15.38</v>
          </cell>
        </row>
        <row r="2252">
          <cell r="B2252" t="str">
            <v>C1707</v>
          </cell>
          <cell r="C2252" t="str">
            <v>LUVA AÇO GALV. D=65mm (2 1/2")  À  80mm (3")</v>
          </cell>
          <cell r="D2252" t="str">
            <v>UN</v>
          </cell>
          <cell r="E2252">
            <v>34.64</v>
          </cell>
        </row>
        <row r="2253">
          <cell r="B2253" t="str">
            <v>C1704</v>
          </cell>
          <cell r="C2253" t="str">
            <v>LUVA AÇO GALV. D=100mm (4") À 50mm (6")</v>
          </cell>
          <cell r="D2253" t="str">
            <v>UN</v>
          </cell>
          <cell r="E2253">
            <v>90.73</v>
          </cell>
        </row>
        <row r="2254">
          <cell r="B2254" t="str">
            <v>C1822</v>
          </cell>
          <cell r="C2254" t="str">
            <v>NIPLE DUPLO DE REDUÇÃO AÇO GALV. D=20X15mm (3/4"X1/2")</v>
          </cell>
          <cell r="D2254" t="str">
            <v>UN</v>
          </cell>
          <cell r="E2254">
            <v>8.69</v>
          </cell>
        </row>
        <row r="2255">
          <cell r="B2255" t="str">
            <v>C1826</v>
          </cell>
          <cell r="C2255" t="str">
            <v>NIPLE DUPLO DE REDUÇÃO AÇO GALV. D=20X15mm (3/4"X1/2")  À  25X20mm (1"X3/4")</v>
          </cell>
          <cell r="D2255" t="str">
            <v>UN</v>
          </cell>
          <cell r="E2255">
            <v>8.69</v>
          </cell>
        </row>
        <row r="2256">
          <cell r="B2256" t="str">
            <v>C1823</v>
          </cell>
          <cell r="C2256" t="str">
            <v>NIPLE DUPLO DE REDUÇÃO AÇO GALV. D=32X15mm (1 1/4"X1/2")</v>
          </cell>
          <cell r="D2256" t="str">
            <v>UN</v>
          </cell>
          <cell r="E2256">
            <v>16.53</v>
          </cell>
        </row>
        <row r="2257">
          <cell r="B2257" t="str">
            <v>C1824</v>
          </cell>
          <cell r="C2257" t="str">
            <v>NIPLE DUPLO REDUÇÃO AÇO GALV. D=32X15mm (1 1/4"X1/2")  À  50X40mm (2"X1 1/2")</v>
          </cell>
          <cell r="D2257" t="str">
            <v>UN</v>
          </cell>
          <cell r="E2257">
            <v>16.53</v>
          </cell>
        </row>
        <row r="2258">
          <cell r="B2258" t="str">
            <v>C1825</v>
          </cell>
          <cell r="C2258" t="str">
            <v>NIPLE DUPLO DE REDUÇÃO AÇO GALV. D=65X32mm(2 1/2"X1 1/4")  À  80X65mm(3"X2 1/2")</v>
          </cell>
          <cell r="D2258" t="str">
            <v>UN</v>
          </cell>
          <cell r="E2258">
            <v>34.78</v>
          </cell>
        </row>
        <row r="2259">
          <cell r="B2259" t="str">
            <v>C1823</v>
          </cell>
          <cell r="C2259" t="str">
            <v>NIPLE DUPLO DE REDUÇÃO AÇO GALV. D=32X15mm (1 1/4"X1/2")</v>
          </cell>
          <cell r="D2259">
            <v>0</v>
          </cell>
          <cell r="E2259">
            <v>0</v>
          </cell>
        </row>
        <row r="2260">
          <cell r="B2260" t="str">
            <v>C1815</v>
          </cell>
          <cell r="C2260" t="str">
            <v>NIPLE DUPLO DE REDUÇÃO AÇO GALV. D=80X50mm (3"X2")  À  80X65mm (3"X2 1/2")</v>
          </cell>
          <cell r="D2260" t="str">
            <v>UN</v>
          </cell>
          <cell r="E2260">
            <v>45.53</v>
          </cell>
        </row>
        <row r="2261">
          <cell r="B2261" t="str">
            <v>C1817</v>
          </cell>
          <cell r="C2261" t="str">
            <v>NIPLE DUPLO AÇO GALV. D=15mm (1/2")  À 25mm (1")</v>
          </cell>
          <cell r="D2261" t="str">
            <v>UN</v>
          </cell>
          <cell r="E2261">
            <v>7.29</v>
          </cell>
        </row>
        <row r="2262">
          <cell r="B2262" t="str">
            <v>C1818</v>
          </cell>
          <cell r="C2262" t="str">
            <v>NIPLE DUPLO AÇO GALV. D=32mm  (1 1/4")  À 50mm (2")</v>
          </cell>
          <cell r="D2262" t="str">
            <v>UN</v>
          </cell>
          <cell r="E2262">
            <v>16.38</v>
          </cell>
        </row>
        <row r="2263">
          <cell r="B2263" t="str">
            <v>C1821</v>
          </cell>
          <cell r="C2263" t="str">
            <v>NIPLE DUPLO AÇO GALV. D=65mm (2 1/2")</v>
          </cell>
          <cell r="D2263" t="str">
            <v>UN</v>
          </cell>
          <cell r="E2263">
            <v>35.17</v>
          </cell>
        </row>
        <row r="2264">
          <cell r="B2264" t="str">
            <v>C1819</v>
          </cell>
          <cell r="C2264" t="str">
            <v>NIPLE DUPLO AÇO GALV. D=65mm (2 1/2")  À 80mm (3")</v>
          </cell>
          <cell r="D2264" t="str">
            <v>UN</v>
          </cell>
          <cell r="E2264">
            <v>35.17</v>
          </cell>
        </row>
        <row r="2265">
          <cell r="B2265" t="str">
            <v>C1816</v>
          </cell>
          <cell r="C2265" t="str">
            <v>NIPLE DUPLO AÇO GALV. D=100mm (4")</v>
          </cell>
          <cell r="D2265" t="str">
            <v>UN</v>
          </cell>
          <cell r="E2265">
            <v>69.27</v>
          </cell>
        </row>
        <row r="2266">
          <cell r="B2266" t="str">
            <v>C3711</v>
          </cell>
          <cell r="C2266" t="str">
            <v>REDUÇÃO AÇO ASTM  A-120  ROSCÁVEL DE (1"x 1 1/2")  À (1"x 3/4")</v>
          </cell>
          <cell r="D2266" t="str">
            <v>UN</v>
          </cell>
          <cell r="E2266">
            <v>28.8</v>
          </cell>
        </row>
        <row r="2267">
          <cell r="B2267" t="str">
            <v>C3710</v>
          </cell>
          <cell r="C2267" t="str">
            <v>REDUÇÃO AÇO ASTM  A-120  ROSCÁVEL DE (2"x 1 1/2")  À (2"x 3/4")</v>
          </cell>
          <cell r="D2267" t="str">
            <v>UN</v>
          </cell>
          <cell r="E2267">
            <v>28.8</v>
          </cell>
        </row>
        <row r="2268">
          <cell r="B2268" t="str">
            <v>C3709</v>
          </cell>
          <cell r="C2268" t="str">
            <v>REDUÇÃO AÇO ASTM  A-120  ROSCÁVEL DE (3"x 2 1/2")  À (3"x 3/4")</v>
          </cell>
          <cell r="D2268" t="str">
            <v>UN</v>
          </cell>
          <cell r="E2268">
            <v>28.84</v>
          </cell>
        </row>
        <row r="2269">
          <cell r="B2269" t="str">
            <v>C3708</v>
          </cell>
          <cell r="C2269" t="str">
            <v>REDUÇÃO AÇO ASTM  A-120  ROSCÁVEL DE (4"x 2")</v>
          </cell>
          <cell r="D2269" t="str">
            <v>UN</v>
          </cell>
          <cell r="E2269">
            <v>41.34</v>
          </cell>
        </row>
        <row r="2270">
          <cell r="B2270" t="str">
            <v>C3707</v>
          </cell>
          <cell r="C2270" t="str">
            <v>REDUÇÃO AÇO ASTM  A-120  ROSCÁVEL DE (4"x 3")</v>
          </cell>
          <cell r="D2270" t="str">
            <v>UN</v>
          </cell>
          <cell r="E2270">
            <v>37.799999999999997</v>
          </cell>
        </row>
        <row r="2271">
          <cell r="B2271" t="str">
            <v>C2307</v>
          </cell>
          <cell r="C2271" t="str">
            <v>TAMPÃO EM AÇO GALV. D=15mm (1/2")  À 25mm(1")</v>
          </cell>
          <cell r="D2271" t="str">
            <v>UN</v>
          </cell>
          <cell r="E2271">
            <v>9.89</v>
          </cell>
        </row>
        <row r="2272">
          <cell r="B2272" t="str">
            <v>C2308</v>
          </cell>
          <cell r="C2272" t="str">
            <v>TAMPÃO EM AÇO GALV. D=32mm (1 1/4")  À  50mm(2")</v>
          </cell>
          <cell r="D2272" t="str">
            <v>UN</v>
          </cell>
          <cell r="E2272">
            <v>12.11</v>
          </cell>
        </row>
        <row r="2273">
          <cell r="B2273" t="str">
            <v>C2309</v>
          </cell>
          <cell r="C2273" t="str">
            <v>TAMPÃO EM AÇO GALV. D=65mm(2 1/2")  À  80mm(3")</v>
          </cell>
          <cell r="D2273" t="str">
            <v>UN</v>
          </cell>
          <cell r="E2273">
            <v>19.79</v>
          </cell>
        </row>
        <row r="2274">
          <cell r="B2274" t="str">
            <v>C2306</v>
          </cell>
          <cell r="C2274" t="str">
            <v>TAMPÃO EM AÇO GALV. D=100mm (4')</v>
          </cell>
          <cell r="D2274" t="str">
            <v>UN</v>
          </cell>
          <cell r="E2274">
            <v>30.31</v>
          </cell>
        </row>
        <row r="2275">
          <cell r="B2275" t="str">
            <v>C3692</v>
          </cell>
          <cell r="C2275" t="str">
            <v>TÊ AÇO ASTM A-120 ROSCÁVEL DE 20mm (3/4")</v>
          </cell>
          <cell r="D2275" t="str">
            <v>UN</v>
          </cell>
          <cell r="E2275">
            <v>14.21</v>
          </cell>
        </row>
        <row r="2276">
          <cell r="B2276" t="str">
            <v>C3693</v>
          </cell>
          <cell r="C2276" t="str">
            <v>TÊ AÇO ASTM A-120 ROSCÁVEL DE 25mm (1")</v>
          </cell>
          <cell r="D2276" t="str">
            <v>UN</v>
          </cell>
          <cell r="E2276">
            <v>14.81</v>
          </cell>
        </row>
        <row r="2277">
          <cell r="B2277" t="str">
            <v>C3694</v>
          </cell>
          <cell r="C2277" t="str">
            <v>TÊ AÇO ASTM A-120 ROSCÁVEL DE 32mm (1 1/4")</v>
          </cell>
          <cell r="D2277" t="str">
            <v>UN</v>
          </cell>
          <cell r="E2277">
            <v>22.94</v>
          </cell>
        </row>
        <row r="2278">
          <cell r="B2278" t="str">
            <v>C3696</v>
          </cell>
          <cell r="C2278" t="str">
            <v>TÊ AÇO ASTM A-120 ROSCÁVEL DE 40mm (1 1/2")</v>
          </cell>
          <cell r="D2278" t="str">
            <v>UN</v>
          </cell>
          <cell r="E2278">
            <v>23.97</v>
          </cell>
        </row>
        <row r="2279">
          <cell r="B2279" t="str">
            <v>C3697</v>
          </cell>
          <cell r="C2279" t="str">
            <v>TÊ AÇO ASTM A-120 ROSCÁVEL DE 50mm (2")</v>
          </cell>
          <cell r="D2279" t="str">
            <v>UN</v>
          </cell>
          <cell r="E2279">
            <v>91.09</v>
          </cell>
        </row>
        <row r="2280">
          <cell r="B2280" t="str">
            <v>C3698</v>
          </cell>
          <cell r="C2280" t="str">
            <v>TÊ AÇO ASTM  A-120  ROSCÁVEL DE 80mm (3")</v>
          </cell>
          <cell r="D2280" t="str">
            <v>UN</v>
          </cell>
          <cell r="E2280">
            <v>119.26</v>
          </cell>
        </row>
        <row r="2281">
          <cell r="B2281" t="str">
            <v>C3699</v>
          </cell>
          <cell r="C2281" t="str">
            <v>TÊ AÇO ASTM  A-120  ROSCÁVEL DE 100mm (4")</v>
          </cell>
          <cell r="D2281" t="str">
            <v>UN</v>
          </cell>
          <cell r="E2281">
            <v>145.53</v>
          </cell>
        </row>
        <row r="2282">
          <cell r="B2282" t="str">
            <v>C2321</v>
          </cell>
          <cell r="C2282" t="str">
            <v>TÊ AÇO GALV. D= 15mm (1/2")</v>
          </cell>
          <cell r="D2282" t="str">
            <v>UN</v>
          </cell>
          <cell r="E2282">
            <v>14.92</v>
          </cell>
        </row>
        <row r="2283">
          <cell r="B2283" t="str">
            <v>C2322</v>
          </cell>
          <cell r="C2283" t="str">
            <v>TÊ AÇO GALV. D= 20mm (3/4")</v>
          </cell>
          <cell r="D2283" t="str">
            <v>UN</v>
          </cell>
          <cell r="E2283">
            <v>16.940000000000001</v>
          </cell>
        </row>
        <row r="2284">
          <cell r="B2284" t="str">
            <v>C2323</v>
          </cell>
          <cell r="C2284" t="str">
            <v>TÊ AÇO GALV. D= 25mm (1")</v>
          </cell>
          <cell r="D2284" t="str">
            <v>UN</v>
          </cell>
          <cell r="E2284">
            <v>21</v>
          </cell>
        </row>
        <row r="2285">
          <cell r="B2285" t="str">
            <v>C2324</v>
          </cell>
          <cell r="C2285" t="str">
            <v>TÊ AÇO GALV. D= 32mm (1 1/4")</v>
          </cell>
          <cell r="D2285" t="str">
            <v>UN</v>
          </cell>
          <cell r="E2285">
            <v>34.11</v>
          </cell>
        </row>
        <row r="2286">
          <cell r="B2286" t="str">
            <v>C2325</v>
          </cell>
          <cell r="C2286" t="str">
            <v>TÊ AÇO GALV. D= 40mm (1 1/2")</v>
          </cell>
          <cell r="D2286" t="str">
            <v>UN</v>
          </cell>
          <cell r="E2286">
            <v>36.270000000000003</v>
          </cell>
        </row>
        <row r="2287">
          <cell r="B2287" t="str">
            <v>C2326</v>
          </cell>
          <cell r="C2287" t="str">
            <v>TÊ AÇO GALV. D= 50mm (2")</v>
          </cell>
          <cell r="D2287" t="str">
            <v>UN</v>
          </cell>
          <cell r="E2287">
            <v>50.17</v>
          </cell>
        </row>
        <row r="2288">
          <cell r="B2288" t="str">
            <v>C2327</v>
          </cell>
          <cell r="C2288" t="str">
            <v>TÊ AÇO GALV. D= 65mm (2 1/2")</v>
          </cell>
          <cell r="D2288" t="str">
            <v>UN</v>
          </cell>
          <cell r="E2288">
            <v>72.260000000000005</v>
          </cell>
        </row>
        <row r="2289">
          <cell r="B2289" t="str">
            <v>C2328</v>
          </cell>
          <cell r="C2289" t="str">
            <v>TÊ AÇO GALV. D= 80mm (3")</v>
          </cell>
          <cell r="D2289" t="str">
            <v>UN</v>
          </cell>
          <cell r="E2289">
            <v>88.61</v>
          </cell>
        </row>
        <row r="2290">
          <cell r="B2290" t="str">
            <v>C2329</v>
          </cell>
          <cell r="C2290" t="str">
            <v>TÊ AÇO GALV. D=100mm (4")</v>
          </cell>
          <cell r="D2290" t="str">
            <v>UN</v>
          </cell>
          <cell r="E2290">
            <v>157.22999999999999</v>
          </cell>
        </row>
        <row r="2291">
          <cell r="B2291" t="str">
            <v>C2330</v>
          </cell>
          <cell r="C2291" t="str">
            <v>TÊ AÇO GALV. D=125mm (5")</v>
          </cell>
          <cell r="D2291" t="str">
            <v>UN</v>
          </cell>
          <cell r="E2291">
            <v>336.34</v>
          </cell>
        </row>
        <row r="2292">
          <cell r="B2292" t="str">
            <v>C2331</v>
          </cell>
          <cell r="C2292" t="str">
            <v>TÊ AÇO GALV. D=150mm (6")</v>
          </cell>
          <cell r="D2292" t="str">
            <v>UN</v>
          </cell>
          <cell r="E2292">
            <v>385.59</v>
          </cell>
        </row>
        <row r="2293">
          <cell r="B2293" t="str">
            <v>C2394</v>
          </cell>
          <cell r="C2293" t="str">
            <v>TÊ REDUÇÃO AÇO GALV. D= 20X15mm (3/4"X1/2")  À  25X20mm (1"X3/4")</v>
          </cell>
          <cell r="D2293" t="str">
            <v>UN</v>
          </cell>
          <cell r="E2293">
            <v>16.97</v>
          </cell>
        </row>
        <row r="2294">
          <cell r="B2294" t="str">
            <v>C2395</v>
          </cell>
          <cell r="C2294" t="str">
            <v>TÊ REDUÇÃO AÇO GALV. D= 32X15mm (1 1/4"X1/2")  À 50X40mm (2"x1 1/4")</v>
          </cell>
          <cell r="D2294" t="str">
            <v>UN</v>
          </cell>
          <cell r="E2294">
            <v>31.97</v>
          </cell>
        </row>
        <row r="2295">
          <cell r="B2295" t="str">
            <v>C2396</v>
          </cell>
          <cell r="C2295" t="str">
            <v>TÊ REDUÇÃO AÇO GALV. D= 65X25mm (2 1/2"x1")  À 80X65mm (3"x2 1/2")</v>
          </cell>
          <cell r="D2295" t="str">
            <v>UN</v>
          </cell>
          <cell r="E2295">
            <v>66.36</v>
          </cell>
        </row>
        <row r="2296">
          <cell r="B2296" t="str">
            <v>C2397</v>
          </cell>
          <cell r="C2296" t="str">
            <v>TÊ REDUÇÃO AÇO GALV. D=100X50mm (4"x2")  À 100X80mm (4"x3")</v>
          </cell>
          <cell r="D2296" t="str">
            <v>UN</v>
          </cell>
          <cell r="E2296">
            <v>143.78</v>
          </cell>
        </row>
        <row r="2297">
          <cell r="B2297" t="str">
            <v>C3685</v>
          </cell>
          <cell r="C2297" t="str">
            <v>TUBO AÇO ASTM A-120 PRETO C/ ROSCA DE 20mm (3/4")</v>
          </cell>
          <cell r="D2297" t="str">
            <v>M</v>
          </cell>
          <cell r="E2297">
            <v>21.78</v>
          </cell>
        </row>
        <row r="2298">
          <cell r="B2298" t="str">
            <v>C3686</v>
          </cell>
          <cell r="C2298" t="str">
            <v>TUBO AÇO ASTM A-120 PRETO  C/ ROSCA DE 25mm (1")</v>
          </cell>
          <cell r="D2298" t="str">
            <v>M</v>
          </cell>
          <cell r="E2298">
            <v>29.59</v>
          </cell>
        </row>
        <row r="2299">
          <cell r="B2299" t="str">
            <v>C3687</v>
          </cell>
          <cell r="C2299" t="str">
            <v>TUBO AÇO ASTM A-120 PRETO  C/ ROSCA DE 32mm (1 1/4")</v>
          </cell>
          <cell r="D2299" t="str">
            <v>M</v>
          </cell>
          <cell r="E2299">
            <v>41.27</v>
          </cell>
        </row>
        <row r="2300">
          <cell r="B2300" t="str">
            <v>C3688</v>
          </cell>
          <cell r="C2300" t="str">
            <v>TUBO AÇO ASTM A-120 PRETO  C/ ROSCA DE 40mm (1 1/2")</v>
          </cell>
          <cell r="D2300" t="str">
            <v>M</v>
          </cell>
          <cell r="E2300">
            <v>49.97</v>
          </cell>
        </row>
        <row r="2301">
          <cell r="B2301" t="str">
            <v>C3690</v>
          </cell>
          <cell r="C2301" t="str">
            <v>TUBO AÇO ASTM A-120 PRETO  C/ ROSCA DE 80mm (3")</v>
          </cell>
          <cell r="D2301" t="str">
            <v>M</v>
          </cell>
          <cell r="E2301">
            <v>123.38</v>
          </cell>
        </row>
        <row r="2302">
          <cell r="B2302" t="str">
            <v>C3689</v>
          </cell>
          <cell r="C2302" t="str">
            <v>TUBO AÇO ASTM A-120 PRETO  C/ ROSCA DE 50mm (2")</v>
          </cell>
          <cell r="D2302" t="str">
            <v>M</v>
          </cell>
          <cell r="E2302">
            <v>64.760000000000005</v>
          </cell>
        </row>
        <row r="2303">
          <cell r="B2303" t="str">
            <v>C3691</v>
          </cell>
          <cell r="C2303" t="str">
            <v>TUBO AÇO ASTM A-120 PRETO  C/ ROSCA DE 100mm (4")</v>
          </cell>
          <cell r="D2303" t="str">
            <v>M</v>
          </cell>
          <cell r="E2303">
            <v>168.48</v>
          </cell>
        </row>
        <row r="2304">
          <cell r="B2304" t="str">
            <v>C3846</v>
          </cell>
          <cell r="C2304" t="str">
            <v>TUBO AÇO CARBONO PRETO C/ CONEXÕES DE 40mm (1 1/2")</v>
          </cell>
          <cell r="D2304" t="str">
            <v>M</v>
          </cell>
          <cell r="E2304">
            <v>97.7</v>
          </cell>
        </row>
        <row r="2305">
          <cell r="B2305" t="str">
            <v>C2558</v>
          </cell>
          <cell r="C2305" t="str">
            <v>TUBO AÇO GALV. C/OU S/COSTURA D=15mm (1/2")</v>
          </cell>
          <cell r="D2305" t="str">
            <v>M</v>
          </cell>
          <cell r="E2305">
            <v>14.63</v>
          </cell>
        </row>
        <row r="2306">
          <cell r="B2306" t="str">
            <v>C2559</v>
          </cell>
          <cell r="C2306" t="str">
            <v>TUBO AÇO GALV. C/OU S/COSTURA D=20mm (3/4")</v>
          </cell>
          <cell r="D2306" t="str">
            <v>M</v>
          </cell>
          <cell r="E2306">
            <v>17.96</v>
          </cell>
        </row>
        <row r="2307">
          <cell r="B2307" t="str">
            <v>C2560</v>
          </cell>
          <cell r="C2307" t="str">
            <v>TUBO AÇO GALV. C/OU S/COSTURA D=25mm (1")</v>
          </cell>
          <cell r="D2307" t="str">
            <v>M</v>
          </cell>
          <cell r="E2307">
            <v>23.88</v>
          </cell>
        </row>
        <row r="2308">
          <cell r="B2308" t="str">
            <v>C2561</v>
          </cell>
          <cell r="C2308" t="str">
            <v>TUBO AÇO GALV. C/OU S/COSTURA D=32mm (1 1/4")</v>
          </cell>
          <cell r="D2308" t="str">
            <v>M</v>
          </cell>
          <cell r="E2308">
            <v>34.270000000000003</v>
          </cell>
        </row>
        <row r="2309">
          <cell r="B2309" t="str">
            <v>C2554</v>
          </cell>
          <cell r="C2309" t="str">
            <v>TUBO AÇO GALV. C/OU S/COSTURA D= 40mm (1 1/2")</v>
          </cell>
          <cell r="D2309" t="str">
            <v>M</v>
          </cell>
          <cell r="E2309">
            <v>37.82</v>
          </cell>
        </row>
        <row r="2310">
          <cell r="B2310" t="str">
            <v>C2562</v>
          </cell>
          <cell r="C2310" t="str">
            <v>TUBO AÇO GALV. C/OU S/COSTURA D=50mm (2")</v>
          </cell>
          <cell r="D2310" t="str">
            <v>M</v>
          </cell>
          <cell r="E2310">
            <v>49.45</v>
          </cell>
        </row>
        <row r="2311">
          <cell r="B2311" t="str">
            <v>C2563</v>
          </cell>
          <cell r="C2311" t="str">
            <v>TUBO AÇO GALV. C/OU S/COSTURA D=65mm (2 1/2")</v>
          </cell>
          <cell r="D2311" t="str">
            <v>M</v>
          </cell>
          <cell r="E2311">
            <v>65.55</v>
          </cell>
        </row>
        <row r="2312">
          <cell r="B2312" t="str">
            <v>C2564</v>
          </cell>
          <cell r="C2312" t="str">
            <v>TUBO AÇO GALV. C/OU S/COSTURA D=80mm (3")</v>
          </cell>
          <cell r="D2312" t="str">
            <v>M</v>
          </cell>
          <cell r="E2312">
            <v>72.17</v>
          </cell>
        </row>
        <row r="2313">
          <cell r="B2313" t="str">
            <v>C2555</v>
          </cell>
          <cell r="C2313" t="str">
            <v>TUBO AÇO GALV. C/OU S/COSTURA D=100mm (4")</v>
          </cell>
          <cell r="D2313" t="str">
            <v>M</v>
          </cell>
          <cell r="E2313">
            <v>105.53</v>
          </cell>
        </row>
        <row r="2314">
          <cell r="B2314" t="str">
            <v>C2556</v>
          </cell>
          <cell r="C2314" t="str">
            <v>TUBO AÇO GALV. C/OU S/COSTURA D=125mm (5")</v>
          </cell>
          <cell r="D2314" t="str">
            <v>M</v>
          </cell>
          <cell r="E2314">
            <v>144.34</v>
          </cell>
        </row>
        <row r="2315">
          <cell r="B2315" t="str">
            <v>C2557</v>
          </cell>
          <cell r="C2315" t="str">
            <v>TUBO AÇO GALV. C/OU S/COSTURA D=150mm (6")</v>
          </cell>
          <cell r="D2315" t="str">
            <v>M</v>
          </cell>
          <cell r="E2315">
            <v>169.91</v>
          </cell>
        </row>
        <row r="2316">
          <cell r="B2316" t="str">
            <v>C2543</v>
          </cell>
          <cell r="C2316" t="str">
            <v>TUBO AÇO GALV. C/OU S/COST.INCL.CONEXÕES D= 15mm (1/2")</v>
          </cell>
          <cell r="D2316" t="str">
            <v>M</v>
          </cell>
          <cell r="E2316">
            <v>29.7</v>
          </cell>
        </row>
        <row r="2317">
          <cell r="B2317" t="str">
            <v>C2544</v>
          </cell>
          <cell r="C2317" t="str">
            <v>TUBO AÇO GALV. C/OU S/COST.INCL.CONEXÕES D= 20mm (3/4")</v>
          </cell>
          <cell r="D2317" t="str">
            <v>M</v>
          </cell>
          <cell r="E2317">
            <v>36.159999999999997</v>
          </cell>
        </row>
        <row r="2318">
          <cell r="B2318" t="str">
            <v>C2545</v>
          </cell>
          <cell r="C2318" t="str">
            <v>TUBO AÇO GALV. C/OU S/COST.INCL.CONEXÕES D= 25mm (1")</v>
          </cell>
          <cell r="D2318" t="str">
            <v>M</v>
          </cell>
          <cell r="E2318">
            <v>50</v>
          </cell>
        </row>
        <row r="2319">
          <cell r="B2319" t="str">
            <v>C2546</v>
          </cell>
          <cell r="C2319" t="str">
            <v>TUBO AÇO GALV. C/OU S/COST.INCL.CONEXÕES D= 32mm (1 1/4")</v>
          </cell>
          <cell r="D2319" t="str">
            <v>M</v>
          </cell>
          <cell r="E2319">
            <v>61.77</v>
          </cell>
        </row>
        <row r="2320">
          <cell r="B2320" t="str">
            <v>C2547</v>
          </cell>
          <cell r="C2320" t="str">
            <v>TUBO AÇO GALV. C/OU S/COST.INCL.CONEXÕES D= 40mm(1 1/2")</v>
          </cell>
          <cell r="D2320" t="str">
            <v>M</v>
          </cell>
          <cell r="E2320">
            <v>65.3</v>
          </cell>
        </row>
        <row r="2321">
          <cell r="B2321" t="str">
            <v>C2552</v>
          </cell>
          <cell r="C2321" t="str">
            <v>TUBO AÇO GALV. C/OU S/COST.INCL.CONEXÕES D=50mm (2")</v>
          </cell>
          <cell r="D2321" t="str">
            <v>M</v>
          </cell>
          <cell r="E2321">
            <v>82.22</v>
          </cell>
        </row>
        <row r="2322">
          <cell r="B2322" t="str">
            <v>C2553</v>
          </cell>
          <cell r="C2322" t="str">
            <v>TUBO AÇO GALV. C/OU S/COST.INCL.CONEXÕES D=65mm (2 1/2")</v>
          </cell>
          <cell r="D2322" t="str">
            <v>M</v>
          </cell>
          <cell r="E2322">
            <v>106.31</v>
          </cell>
        </row>
        <row r="2323">
          <cell r="B2323" t="str">
            <v>C2548</v>
          </cell>
          <cell r="C2323" t="str">
            <v>TUBO AÇO GALV. C/OU S/COST.INCL.CONEXÕES D= 80mm (3")</v>
          </cell>
          <cell r="D2323" t="str">
            <v>M</v>
          </cell>
          <cell r="E2323">
            <v>110.82</v>
          </cell>
        </row>
        <row r="2324">
          <cell r="B2324" t="str">
            <v>C2549</v>
          </cell>
          <cell r="C2324" t="str">
            <v>TUBO AÇO GALV. C/OU S/COST.INCL.CONEXÕES D=100mm (4")</v>
          </cell>
          <cell r="D2324" t="str">
            <v>M</v>
          </cell>
          <cell r="E2324">
            <v>154.22</v>
          </cell>
        </row>
        <row r="2325">
          <cell r="B2325" t="str">
            <v>C2550</v>
          </cell>
          <cell r="C2325" t="str">
            <v>TUBO AÇO GALV. C/OU S/COST.INCL.CONEXÕES D=125mm (5")</v>
          </cell>
          <cell r="D2325" t="str">
            <v>M</v>
          </cell>
          <cell r="E2325">
            <v>205.87</v>
          </cell>
        </row>
        <row r="2326">
          <cell r="B2326" t="str">
            <v>C2551</v>
          </cell>
          <cell r="C2326" t="str">
            <v>TUBO AÇO GALV. C/OU S/COST.INCL.CONEXÕES D=150mm (6")</v>
          </cell>
          <cell r="D2326" t="str">
            <v>M</v>
          </cell>
          <cell r="E2326">
            <v>237.37</v>
          </cell>
        </row>
        <row r="2327">
          <cell r="B2327" t="str">
            <v>TUBOS E CONEXÕES DE PVC</v>
          </cell>
          <cell r="C2327" t="str">
            <v>TUBO AÇO GALV. C/OU S/COST.INCL.CONEXÕES D=100mm (4")</v>
          </cell>
          <cell r="D2327">
            <v>0</v>
          </cell>
          <cell r="E2327">
            <v>11260.99</v>
          </cell>
        </row>
        <row r="2328">
          <cell r="B2328" t="str">
            <v>C0014</v>
          </cell>
          <cell r="C2328" t="str">
            <v>ADAPTADOR DE JUNTA ELAST.P/SIFÃO METAL PVC P/ESGOTO  D=40mm</v>
          </cell>
          <cell r="D2328" t="str">
            <v>UN</v>
          </cell>
          <cell r="E2328">
            <v>6.31</v>
          </cell>
        </row>
        <row r="2329">
          <cell r="B2329" t="str">
            <v>C0015</v>
          </cell>
          <cell r="C2329" t="str">
            <v>ADAPTADOR P/ SIFÃO PVC 40mm (1 1/4")</v>
          </cell>
          <cell r="D2329" t="str">
            <v>UN</v>
          </cell>
          <cell r="E2329">
            <v>5.35</v>
          </cell>
        </row>
        <row r="2330">
          <cell r="B2330" t="str">
            <v>C3653</v>
          </cell>
          <cell r="C2330" t="str">
            <v>ADAPTADOR PVC P/ REGISTRO 25mm (3/4")</v>
          </cell>
          <cell r="D2330" t="str">
            <v>UN</v>
          </cell>
          <cell r="E2330">
            <v>3.36</v>
          </cell>
        </row>
        <row r="2331">
          <cell r="B2331" t="str">
            <v>C3654</v>
          </cell>
          <cell r="C2331" t="str">
            <v>ADAPTADOR PVC P/ REGISTRO 32mm (1")</v>
          </cell>
          <cell r="D2331" t="str">
            <v>UN</v>
          </cell>
          <cell r="E2331">
            <v>4.08</v>
          </cell>
        </row>
        <row r="2332">
          <cell r="B2332" t="str">
            <v>C3655</v>
          </cell>
          <cell r="C2332" t="str">
            <v>ADAPTADOR PVC P/ REGISTRO 40mm (1 1/4")</v>
          </cell>
          <cell r="D2332" t="str">
            <v>UN</v>
          </cell>
          <cell r="E2332">
            <v>7.02</v>
          </cell>
        </row>
        <row r="2333">
          <cell r="B2333" t="str">
            <v>C3656</v>
          </cell>
          <cell r="C2333" t="str">
            <v>ADAPTADOR PVC P/ REGISTRO 50mm (1 1/2")</v>
          </cell>
          <cell r="D2333" t="str">
            <v>UN</v>
          </cell>
          <cell r="E2333">
            <v>7.52</v>
          </cell>
        </row>
        <row r="2334">
          <cell r="B2334" t="str">
            <v>C3657</v>
          </cell>
          <cell r="C2334" t="str">
            <v>ADAPTADOR PVC P/ REGISTRO 60mm (2")</v>
          </cell>
          <cell r="D2334" t="str">
            <v>UN</v>
          </cell>
          <cell r="E2334">
            <v>13.5</v>
          </cell>
        </row>
        <row r="2335">
          <cell r="B2335" t="str">
            <v>C0016</v>
          </cell>
          <cell r="C2335" t="str">
            <v>ADAPTADOR PVC P/ REGISTRO 75mm (2 1/2'')</v>
          </cell>
          <cell r="D2335" t="str">
            <v>UN</v>
          </cell>
          <cell r="E2335">
            <v>20.54</v>
          </cell>
        </row>
        <row r="2336">
          <cell r="B2336" t="str">
            <v>C0017</v>
          </cell>
          <cell r="C2336" t="str">
            <v>ADAPTADOR PVC P/ REGISTRO 85mm (3'')</v>
          </cell>
          <cell r="D2336" t="str">
            <v>UN</v>
          </cell>
          <cell r="E2336">
            <v>29.93</v>
          </cell>
        </row>
        <row r="2337">
          <cell r="B2337" t="str">
            <v>C0019</v>
          </cell>
          <cell r="C2337" t="str">
            <v>ADAPTADOR PVC SOLD. FLANGES LIVRES P/CX. D'ÁGUA 20mm (1/2')</v>
          </cell>
          <cell r="D2337" t="str">
            <v>UN</v>
          </cell>
          <cell r="E2337">
            <v>11.32</v>
          </cell>
        </row>
        <row r="2338">
          <cell r="B2338" t="str">
            <v>C0020</v>
          </cell>
          <cell r="C2338" t="str">
            <v>ADAPTADOR PVC SOLD. FLANGES LIVRES P/CX. D'ÁGUA 25mm (3/4")</v>
          </cell>
          <cell r="D2338" t="str">
            <v>UN</v>
          </cell>
          <cell r="E2338">
            <v>13.59</v>
          </cell>
        </row>
        <row r="2339">
          <cell r="B2339" t="str">
            <v>C0021</v>
          </cell>
          <cell r="C2339" t="str">
            <v>ADAPTADOR PVC SOLD. FLANGES LIVRES P/CX. D'ÁGUA 32mm (1")</v>
          </cell>
          <cell r="D2339" t="str">
            <v>UN</v>
          </cell>
          <cell r="E2339">
            <v>17.52</v>
          </cell>
        </row>
        <row r="2340">
          <cell r="B2340" t="str">
            <v>C0022</v>
          </cell>
          <cell r="C2340" t="str">
            <v>ADAPTADOR PVC SOLD. FLANGES LIVRES P/CX. D'ÁGUA 40mm (1 1/4")</v>
          </cell>
          <cell r="D2340" t="str">
            <v>UN</v>
          </cell>
          <cell r="E2340">
            <v>26.21</v>
          </cell>
        </row>
        <row r="2341">
          <cell r="B2341" t="str">
            <v>C0023</v>
          </cell>
          <cell r="C2341" t="str">
            <v>ADAPTADOR PVC SOLD. FLANGES LIVRES P/CX. D'ÁGUA 50mm (1 1/2")</v>
          </cell>
          <cell r="D2341" t="str">
            <v>UN</v>
          </cell>
          <cell r="E2341">
            <v>29.03</v>
          </cell>
        </row>
        <row r="2342">
          <cell r="B2342" t="str">
            <v>C0024</v>
          </cell>
          <cell r="C2342" t="str">
            <v>ADAPTADOR PVC SOLD. FLANGES LIVRES P/CX. D'ÁGUA 60mm (2")</v>
          </cell>
          <cell r="D2342" t="str">
            <v>UN</v>
          </cell>
          <cell r="E2342">
            <v>41.18</v>
          </cell>
        </row>
        <row r="2343">
          <cell r="B2343" t="str">
            <v>C0025</v>
          </cell>
          <cell r="C2343" t="str">
            <v>ADAPTADOR PVC SOLD. FLANGES LIVRES P/CX. D'ÁGUA 75mm (2 1/2")</v>
          </cell>
          <cell r="D2343" t="str">
            <v>UN</v>
          </cell>
          <cell r="E2343">
            <v>139.59</v>
          </cell>
        </row>
        <row r="2344">
          <cell r="B2344" t="str">
            <v>C0026</v>
          </cell>
          <cell r="C2344" t="str">
            <v>ADAPTADOR PVC SOLD. FLANGES LIVRES P/CX. D'ÁGUA 85mm (3")</v>
          </cell>
          <cell r="D2344" t="str">
            <v>UN</v>
          </cell>
          <cell r="E2344">
            <v>207.03</v>
          </cell>
        </row>
        <row r="2345">
          <cell r="B2345" t="str">
            <v>C0018</v>
          </cell>
          <cell r="C2345" t="str">
            <v>ADAPTADOR PVC SOLD. FLANGES LIVRES P/CX. D'ÁGUA 110mm (4")</v>
          </cell>
          <cell r="D2345" t="str">
            <v>UN</v>
          </cell>
          <cell r="E2345">
            <v>255.85</v>
          </cell>
        </row>
        <row r="2346">
          <cell r="B2346" t="str">
            <v>C4330</v>
          </cell>
          <cell r="C2346" t="str">
            <v>AQUISIÇÃO E ASSENTAMENTO DE TUBO PVC RÍGIDO PBA DEFoFo, INCLUSIVE CONEXÕES - DN 100</v>
          </cell>
          <cell r="D2346" t="str">
            <v>M</v>
          </cell>
          <cell r="E2346">
            <v>29.88</v>
          </cell>
        </row>
        <row r="2347">
          <cell r="B2347" t="str">
            <v>C0026</v>
          </cell>
          <cell r="C2347" t="str">
            <v>ADAPTADOR PVC SOLD. FLANGES LIVRES P/CX. D'ÁGUA 85mm (3")</v>
          </cell>
          <cell r="D2347">
            <v>0</v>
          </cell>
          <cell r="E2347">
            <v>0</v>
          </cell>
        </row>
        <row r="2348">
          <cell r="B2348" t="str">
            <v>C4329</v>
          </cell>
          <cell r="C2348" t="str">
            <v>AQUISIÇÃO E ASSENTAMENTO DE TUBO PVC RÍGIDO PBA DEFoFo, INCLUSIVE CONEXÕES - DN 150</v>
          </cell>
          <cell r="D2348" t="str">
            <v>M</v>
          </cell>
          <cell r="E2348">
            <v>88.65</v>
          </cell>
        </row>
        <row r="2349">
          <cell r="B2349" t="str">
            <v>C4330</v>
          </cell>
          <cell r="C2349" t="str">
            <v>AQUISIÇÃO E ASSENTAMENTO DE TUBO PVC RÍGIDO PBA DEFoFo, INCLUSIVE CONEXÕES - DN 100</v>
          </cell>
          <cell r="D2349">
            <v>0</v>
          </cell>
          <cell r="E2349">
            <v>0</v>
          </cell>
        </row>
        <row r="2350">
          <cell r="B2350" t="str">
            <v>C0289</v>
          </cell>
          <cell r="C2350" t="str">
            <v>ASSENTAMENTO DE TUBOS E CONEXÕES EM PVC, JE DN 40mm</v>
          </cell>
          <cell r="D2350" t="str">
            <v>M</v>
          </cell>
          <cell r="E2350">
            <v>1.1200000000000001</v>
          </cell>
        </row>
        <row r="2351">
          <cell r="B2351" t="str">
            <v>C0291</v>
          </cell>
          <cell r="C2351" t="str">
            <v>ASSENTAMENTO DE TUBOS E CONEXÕES EM PVC, JE DN 50mm</v>
          </cell>
          <cell r="D2351" t="str">
            <v>M</v>
          </cell>
          <cell r="E2351">
            <v>1.23</v>
          </cell>
        </row>
        <row r="2352">
          <cell r="B2352" t="str">
            <v>C0292</v>
          </cell>
          <cell r="C2352" t="str">
            <v>ASSENTAMENTO DE TUBOS E CONEXÕES EM PVC, JE DN 75mm</v>
          </cell>
          <cell r="D2352" t="str">
            <v>M</v>
          </cell>
          <cell r="E2352">
            <v>1.49</v>
          </cell>
        </row>
        <row r="2353">
          <cell r="B2353" t="str">
            <v>C0281</v>
          </cell>
          <cell r="C2353" t="str">
            <v>ASSENTAMENTO DE TUBOS E CONEXÕES EM PVC, JE DN 100mm</v>
          </cell>
          <cell r="D2353" t="str">
            <v>M</v>
          </cell>
          <cell r="E2353">
            <v>1.98</v>
          </cell>
        </row>
        <row r="2354">
          <cell r="B2354" t="str">
            <v>C0282</v>
          </cell>
          <cell r="C2354" t="str">
            <v>ASSENTAMENTO DE TUBOS E CONEXÕES EM PVC, JE DN 125mm</v>
          </cell>
          <cell r="D2354" t="str">
            <v>M</v>
          </cell>
          <cell r="E2354">
            <v>2.52</v>
          </cell>
        </row>
        <row r="2355">
          <cell r="B2355" t="str">
            <v>C0283</v>
          </cell>
          <cell r="C2355" t="str">
            <v>ASSENTAMENTO DE TUBOS E CONEXÕES EM PVC, JE DN 150mm</v>
          </cell>
          <cell r="D2355" t="str">
            <v>M</v>
          </cell>
          <cell r="E2355">
            <v>2.86</v>
          </cell>
        </row>
        <row r="2356">
          <cell r="B2356" t="str">
            <v>C0284</v>
          </cell>
          <cell r="C2356" t="str">
            <v>ASSENTAMENTO DE TUBOS E CONEXÕES EM PVC, JE DN 200mm</v>
          </cell>
          <cell r="D2356" t="str">
            <v>M</v>
          </cell>
          <cell r="E2356">
            <v>3.74</v>
          </cell>
        </row>
        <row r="2357">
          <cell r="B2357" t="str">
            <v>C0285</v>
          </cell>
          <cell r="C2357" t="str">
            <v>ASSENTAMENTO DE TUBOS E CONEXÕES EM PVC, JE DN 250mm</v>
          </cell>
          <cell r="D2357" t="str">
            <v>M</v>
          </cell>
          <cell r="E2357">
            <v>4.84</v>
          </cell>
        </row>
        <row r="2358">
          <cell r="B2358" t="str">
            <v>C0286</v>
          </cell>
          <cell r="C2358" t="str">
            <v>ASSENTAMENTO DE TUBOS E CONEXÕES EM PVC, JE DN 300mm</v>
          </cell>
          <cell r="D2358" t="str">
            <v>M</v>
          </cell>
          <cell r="E2358">
            <v>5.93</v>
          </cell>
        </row>
        <row r="2359">
          <cell r="B2359" t="str">
            <v>C0287</v>
          </cell>
          <cell r="C2359" t="str">
            <v>ASSENTAMENTO DE TUBOS E CONEXÕES EM PVC, JE DN 350mm</v>
          </cell>
          <cell r="D2359" t="str">
            <v>M</v>
          </cell>
          <cell r="E2359">
            <v>6.6</v>
          </cell>
        </row>
        <row r="2360">
          <cell r="B2360" t="str">
            <v>C0288</v>
          </cell>
          <cell r="C2360" t="str">
            <v>ASSENTAMENTO DE TUBOS E CONEXÕES EM PVC, JE DN 400mm</v>
          </cell>
          <cell r="D2360" t="str">
            <v>M</v>
          </cell>
          <cell r="E2360">
            <v>7.47</v>
          </cell>
        </row>
        <row r="2361">
          <cell r="B2361" t="str">
            <v>C0290</v>
          </cell>
          <cell r="C2361" t="str">
            <v>ASSENTAMENTO DE TUBOS E CONEXÕES EM PVC, JE DN 450mm</v>
          </cell>
          <cell r="D2361" t="str">
            <v>M</v>
          </cell>
          <cell r="E2361">
            <v>8.6199999999999992</v>
          </cell>
        </row>
        <row r="2362">
          <cell r="B2362" t="str">
            <v>C0233</v>
          </cell>
          <cell r="C2362" t="str">
            <v>ASSENTAMENTO DE TUBOS E CONEXÕES EM PVC, JE DN 500mm</v>
          </cell>
          <cell r="D2362" t="str">
            <v>M</v>
          </cell>
          <cell r="E2362">
            <v>9.9499999999999993</v>
          </cell>
        </row>
        <row r="2363">
          <cell r="B2363" t="str">
            <v>C0277</v>
          </cell>
          <cell r="C2363" t="str">
            <v>ASSENTAMENTO DE TUBOS E CONEXÕES EM PVC, J.SOLDADA DN 32mm</v>
          </cell>
          <cell r="D2363" t="str">
            <v>M</v>
          </cell>
          <cell r="E2363">
            <v>0.68</v>
          </cell>
        </row>
        <row r="2364">
          <cell r="B2364" t="str">
            <v>C0278</v>
          </cell>
          <cell r="C2364" t="str">
            <v>ASSENTAMENTO DE TUBOS E CONEXÕES EM PVC, J.SOLDADA DN 40mm</v>
          </cell>
          <cell r="D2364" t="str">
            <v>M</v>
          </cell>
          <cell r="E2364">
            <v>0.88</v>
          </cell>
        </row>
        <row r="2365">
          <cell r="B2365" t="str">
            <v>C0279</v>
          </cell>
          <cell r="C2365" t="str">
            <v>ASSENTAMENTO DE TUBOS E CONEXÕES EM PVC, J.SOLDADA DN 50mm</v>
          </cell>
          <cell r="D2365" t="str">
            <v>M</v>
          </cell>
          <cell r="E2365">
            <v>0.88</v>
          </cell>
        </row>
        <row r="2366">
          <cell r="B2366" t="str">
            <v>C0280</v>
          </cell>
          <cell r="C2366" t="str">
            <v>ASSENTAMENTO DE TUBOS E CONEXÕES EM PVC, J.SOLDADA DN 75mm</v>
          </cell>
          <cell r="D2366" t="str">
            <v>M</v>
          </cell>
          <cell r="E2366">
            <v>0.9</v>
          </cell>
        </row>
        <row r="2367">
          <cell r="B2367" t="str">
            <v>C0275</v>
          </cell>
          <cell r="C2367" t="str">
            <v>ASSENTAMENTO DE TUBOS E CONEXÕES EM PVC, J.SOLDADA DN 100mm</v>
          </cell>
          <cell r="D2367" t="str">
            <v>M</v>
          </cell>
          <cell r="E2367">
            <v>0.9</v>
          </cell>
        </row>
        <row r="2368">
          <cell r="B2368" t="str">
            <v>C0276</v>
          </cell>
          <cell r="C2368" t="str">
            <v>ASSENTAMENTO DE TUBOS E CONEXÕES EM PVC, J.SOLDADA DN 150mm</v>
          </cell>
          <cell r="D2368" t="str">
            <v>M</v>
          </cell>
          <cell r="E2368">
            <v>1.36</v>
          </cell>
        </row>
        <row r="2369">
          <cell r="B2369" t="str">
            <v>C0488</v>
          </cell>
          <cell r="C2369" t="str">
            <v>BUCHA REDUÇÃO LONGA PVC P/ESGOTO 50X40mm</v>
          </cell>
          <cell r="D2369" t="str">
            <v>UN</v>
          </cell>
          <cell r="E2369">
            <v>6.63</v>
          </cell>
        </row>
        <row r="2370">
          <cell r="B2370" t="str">
            <v>C0507</v>
          </cell>
          <cell r="C2370" t="str">
            <v>BUCHA REDUÇÃO PVC ROSC. D=3/4"X1/2" (25X20mm)</v>
          </cell>
          <cell r="D2370" t="str">
            <v>UN</v>
          </cell>
          <cell r="E2370">
            <v>3.15</v>
          </cell>
        </row>
        <row r="2371">
          <cell r="B2371" t="str">
            <v>C0496</v>
          </cell>
          <cell r="C2371" t="str">
            <v>BUCHA REDUÇÃO PVC ROSC. D=1"X1/2"(32X20mm)</v>
          </cell>
          <cell r="D2371" t="str">
            <v>UN</v>
          </cell>
          <cell r="E2371">
            <v>4.96</v>
          </cell>
        </row>
        <row r="2372">
          <cell r="B2372" t="str">
            <v>C0497</v>
          </cell>
          <cell r="C2372" t="str">
            <v>BUCHA REDUÇÃO PVC ROSC. D=1"X3/4" (32X25mm)</v>
          </cell>
          <cell r="D2372" t="str">
            <v>UN</v>
          </cell>
          <cell r="E2372">
            <v>4</v>
          </cell>
        </row>
        <row r="2373">
          <cell r="B2373" t="str">
            <v>C0494</v>
          </cell>
          <cell r="C2373" t="str">
            <v>BUCHA REDUÇÃO PVC ROSC. D=1 1/4"X1/2" (40X20mm)</v>
          </cell>
          <cell r="D2373" t="str">
            <v>UN</v>
          </cell>
          <cell r="E2373">
            <v>7.51</v>
          </cell>
        </row>
        <row r="2374">
          <cell r="B2374" t="str">
            <v>C0495</v>
          </cell>
          <cell r="C2374" t="str">
            <v>BUCHA REDUÇÃO PVC ROSC. D=1 1/4"X3/4" (40X25mm)</v>
          </cell>
          <cell r="D2374" t="str">
            <v>UN</v>
          </cell>
          <cell r="E2374">
            <v>7.84</v>
          </cell>
        </row>
        <row r="2375">
          <cell r="B2375" t="str">
            <v>C0493</v>
          </cell>
          <cell r="C2375" t="str">
            <v>BUCHA REDUÇÃO PVC ROSC. D=1 1/4"X1" (40X32mm)</v>
          </cell>
          <cell r="D2375" t="str">
            <v>UN</v>
          </cell>
          <cell r="E2375">
            <v>8.01</v>
          </cell>
        </row>
        <row r="2376">
          <cell r="B2376" t="str">
            <v>C0491</v>
          </cell>
          <cell r="C2376" t="str">
            <v>BUCHA REDUÇÃO PVC ROSC. D=1 1/2"X1/2" (50X20mm)</v>
          </cell>
          <cell r="D2376" t="str">
            <v>UN</v>
          </cell>
          <cell r="E2376">
            <v>8.2799999999999994</v>
          </cell>
        </row>
        <row r="2377">
          <cell r="B2377" t="str">
            <v>C0492</v>
          </cell>
          <cell r="C2377" t="str">
            <v>BUCHA REDUÇÃO PVC ROSC. D=1 1/2"X3/4" (50X25mm)</v>
          </cell>
          <cell r="D2377" t="str">
            <v>UN</v>
          </cell>
          <cell r="E2377">
            <v>7.54</v>
          </cell>
        </row>
        <row r="2378">
          <cell r="B2378" t="str">
            <v>C0490</v>
          </cell>
          <cell r="C2378" t="str">
            <v>BUCHA REDUÇÃO PVC ROSC. D=1 1/2"X1" (50X32mm)</v>
          </cell>
          <cell r="D2378" t="str">
            <v>UN</v>
          </cell>
          <cell r="E2378">
            <v>7.64</v>
          </cell>
        </row>
        <row r="2379">
          <cell r="B2379" t="str">
            <v>C0489</v>
          </cell>
          <cell r="C2379" t="str">
            <v>BUCHA REDUÇÃO PVC ROSC. D=1 1/2"X1 1/4" (50X40mm)</v>
          </cell>
          <cell r="D2379" t="str">
            <v>UN</v>
          </cell>
          <cell r="E2379">
            <v>7.4</v>
          </cell>
        </row>
        <row r="2380">
          <cell r="B2380" t="str">
            <v>C0503</v>
          </cell>
          <cell r="C2380" t="str">
            <v>BUCHA REDUÇÃO PVC ROSC. D=2"X1" (60X32mm)</v>
          </cell>
          <cell r="D2380" t="str">
            <v>UN</v>
          </cell>
          <cell r="E2380">
            <v>13.5</v>
          </cell>
        </row>
        <row r="2381">
          <cell r="B2381" t="str">
            <v>C0502</v>
          </cell>
          <cell r="C2381" t="str">
            <v>BUCHA REDUÇÃO PVC ROSC. D=2"X1 1/4" (60X40mm)</v>
          </cell>
          <cell r="D2381" t="str">
            <v>UN</v>
          </cell>
          <cell r="E2381">
            <v>13.85</v>
          </cell>
        </row>
        <row r="2382">
          <cell r="B2382" t="str">
            <v>C0501</v>
          </cell>
          <cell r="C2382" t="str">
            <v>BUCHA REDUÇÃO PVC ROSC. D=2"X1 1/2" (60X50mm)</v>
          </cell>
          <cell r="D2382" t="str">
            <v>UN</v>
          </cell>
          <cell r="E2382">
            <v>12.51</v>
          </cell>
        </row>
        <row r="2383">
          <cell r="B2383" t="str">
            <v>C0499</v>
          </cell>
          <cell r="C2383" t="str">
            <v>BUCHA REDUÇÃO PVC ROSC. D=2 1/2"X1 1/4" (75X40mm)</v>
          </cell>
          <cell r="D2383" t="str">
            <v>UN</v>
          </cell>
          <cell r="E2383">
            <v>22.77</v>
          </cell>
        </row>
        <row r="2384">
          <cell r="B2384" t="str">
            <v>C0498</v>
          </cell>
          <cell r="C2384" t="str">
            <v>BUCHA REDUÇÃO PVC ROSC. D=2 1/2"X1 1/2" (75X50mm)</v>
          </cell>
          <cell r="D2384" t="str">
            <v>UN</v>
          </cell>
          <cell r="E2384">
            <v>24.4</v>
          </cell>
        </row>
        <row r="2385">
          <cell r="B2385" t="str">
            <v>C0500</v>
          </cell>
          <cell r="C2385" t="str">
            <v>BUCHA REDUÇÃO PVC ROSC. D=2 1/2"X2" (75X60mm)</v>
          </cell>
          <cell r="D2385" t="str">
            <v>UN</v>
          </cell>
          <cell r="E2385">
            <v>29.25</v>
          </cell>
        </row>
        <row r="2386">
          <cell r="B2386" t="str">
            <v>C0504</v>
          </cell>
          <cell r="C2386" t="str">
            <v>BUCHA REDUÇÃO PVC ROSC. D=3"X1 1/2" (85X50mm)</v>
          </cell>
          <cell r="D2386" t="str">
            <v>UN</v>
          </cell>
          <cell r="E2386">
            <v>23.91</v>
          </cell>
        </row>
        <row r="2387">
          <cell r="B2387" t="str">
            <v>C0506</v>
          </cell>
          <cell r="C2387" t="str">
            <v>BUCHA REDUÇÃO PVC ROSC. D=3"X2" (85X60mm)</v>
          </cell>
          <cell r="D2387" t="str">
            <v>UN</v>
          </cell>
          <cell r="E2387">
            <v>19.010000000000002</v>
          </cell>
        </row>
        <row r="2388">
          <cell r="B2388" t="str">
            <v>C0505</v>
          </cell>
          <cell r="C2388" t="str">
            <v>BUCHA REDUÇÃO PVC ROSC. D=3"X2 1/2" (85X75mm)</v>
          </cell>
          <cell r="D2388" t="str">
            <v>UN</v>
          </cell>
          <cell r="E2388">
            <v>32.22</v>
          </cell>
        </row>
        <row r="2389">
          <cell r="B2389" t="str">
            <v>C0508</v>
          </cell>
          <cell r="C2389" t="str">
            <v>BUCHA REDUÇÃO PVC ROSC. D=4"X3" (110X85mm)</v>
          </cell>
          <cell r="D2389" t="str">
            <v>UN</v>
          </cell>
          <cell r="E2389">
            <v>74.47</v>
          </cell>
        </row>
        <row r="2390">
          <cell r="B2390" t="str">
            <v>C3586</v>
          </cell>
          <cell r="C2390" t="str">
            <v>CAIXA SIFONADA 150X150X50cm COM GRELHA - PADRÃO POPULAR</v>
          </cell>
          <cell r="D2390" t="str">
            <v>UN</v>
          </cell>
          <cell r="E2390">
            <v>34</v>
          </cell>
        </row>
        <row r="2391">
          <cell r="B2391" t="str">
            <v>C0680</v>
          </cell>
          <cell r="C2391" t="str">
            <v>CAP (TAMPÃO) OU PLUG (BUJÃO) PVC P/ESGOTO D=50mm-SOLD.</v>
          </cell>
          <cell r="D2391" t="str">
            <v>UN</v>
          </cell>
          <cell r="E2391">
            <v>4.8600000000000003</v>
          </cell>
        </row>
        <row r="2392">
          <cell r="B2392" t="str">
            <v>C0676</v>
          </cell>
          <cell r="C2392" t="str">
            <v>CAP (TAMPÃO) OU PLUG (BUJÃO) PVC P/ESGOTO  D=75mm - SOLD.</v>
          </cell>
          <cell r="D2392" t="str">
            <v>UN</v>
          </cell>
          <cell r="E2392">
            <v>9.31</v>
          </cell>
        </row>
        <row r="2393">
          <cell r="B2393" t="str">
            <v>C0678</v>
          </cell>
          <cell r="C2393" t="str">
            <v>CAP (TAMPÃO) OU PLUG (BUJÃO) PVC P/ESGOTO D=100mm SOLD.</v>
          </cell>
          <cell r="D2393" t="str">
            <v>UN</v>
          </cell>
          <cell r="E2393">
            <v>12.42</v>
          </cell>
        </row>
        <row r="2394">
          <cell r="B2394" t="str">
            <v>C0679</v>
          </cell>
          <cell r="C2394" t="str">
            <v>CAP (TAMPÃO) OU PLUG (BUJÃO) PVC P/ESGOTO D=50mm C/ANÉIS</v>
          </cell>
          <cell r="D2394" t="str">
            <v>UN</v>
          </cell>
          <cell r="E2394">
            <v>5.52</v>
          </cell>
        </row>
        <row r="2395">
          <cell r="B2395" t="str">
            <v>C0681</v>
          </cell>
          <cell r="C2395" t="str">
            <v>CAP (TAMPÃO) OU PLUG (BUJÃO) PVC P/ESGOTO D=75mm C/ANÉIS</v>
          </cell>
          <cell r="D2395" t="str">
            <v>UN</v>
          </cell>
          <cell r="E2395">
            <v>9.5399999999999991</v>
          </cell>
        </row>
        <row r="2396">
          <cell r="B2396" t="str">
            <v>C0677</v>
          </cell>
          <cell r="C2396" t="str">
            <v>CAP (TAMPÃO) OU PLUG (BUJÃO) PVC P/ESGOTO D=100mm C/ANÉIS</v>
          </cell>
          <cell r="D2396" t="str">
            <v>UN</v>
          </cell>
          <cell r="E2396">
            <v>12.47</v>
          </cell>
        </row>
        <row r="2397">
          <cell r="B2397" t="str">
            <v>C0685</v>
          </cell>
          <cell r="C2397" t="str">
            <v>CAP PVC BRANCO ROSC. D=1/2" (20mm)</v>
          </cell>
          <cell r="D2397" t="str">
            <v>UN</v>
          </cell>
          <cell r="E2397">
            <v>3.17</v>
          </cell>
        </row>
        <row r="2398">
          <cell r="B2398" t="str">
            <v>C0688</v>
          </cell>
          <cell r="C2398" t="str">
            <v>CAP PVC BRANCO ROSC. D=3/4" (25mm)</v>
          </cell>
          <cell r="D2398" t="str">
            <v>UN</v>
          </cell>
          <cell r="E2398">
            <v>3.3</v>
          </cell>
        </row>
        <row r="2399">
          <cell r="B2399" t="str">
            <v>C0684</v>
          </cell>
          <cell r="C2399" t="str">
            <v>CAP PVC BRANCO ROSC. D=1" (32mm)</v>
          </cell>
          <cell r="D2399" t="str">
            <v>UN</v>
          </cell>
          <cell r="E2399">
            <v>4.59</v>
          </cell>
        </row>
        <row r="2400">
          <cell r="B2400" t="str">
            <v>C0683</v>
          </cell>
          <cell r="C2400" t="str">
            <v>CAP PVC BRANCO ROSC. D=1 1/4" (40mm)</v>
          </cell>
          <cell r="D2400" t="str">
            <v>UN</v>
          </cell>
          <cell r="E2400">
            <v>7.89</v>
          </cell>
        </row>
        <row r="2401">
          <cell r="B2401" t="str">
            <v>C0682</v>
          </cell>
          <cell r="C2401" t="str">
            <v>CAP PVC BRANCO ROSC. D=1 1/2" (50mm)</v>
          </cell>
          <cell r="D2401" t="str">
            <v>UN</v>
          </cell>
          <cell r="E2401">
            <v>9.07</v>
          </cell>
        </row>
        <row r="2402">
          <cell r="B2402" t="str">
            <v>C0686</v>
          </cell>
          <cell r="C2402" t="str">
            <v>CAP PVC BRANCO ROSC. D=2 1/2" (75mm)</v>
          </cell>
          <cell r="D2402" t="str">
            <v>UN</v>
          </cell>
          <cell r="E2402">
            <v>18.16</v>
          </cell>
        </row>
        <row r="2403">
          <cell r="B2403" t="str">
            <v>C0687</v>
          </cell>
          <cell r="C2403" t="str">
            <v>CAP PVC BRANCO ROSC. D=3" (85mm)</v>
          </cell>
          <cell r="D2403" t="str">
            <v>UN</v>
          </cell>
          <cell r="E2403">
            <v>25.13</v>
          </cell>
        </row>
        <row r="2404">
          <cell r="B2404" t="str">
            <v>C0689</v>
          </cell>
          <cell r="C2404" t="str">
            <v>CAP PVC BRANCO ROSC. D=4"(110mm)</v>
          </cell>
          <cell r="D2404" t="str">
            <v>UN</v>
          </cell>
          <cell r="E2404">
            <v>42.21</v>
          </cell>
        </row>
        <row r="2405">
          <cell r="B2405" t="str">
            <v>C0690</v>
          </cell>
          <cell r="C2405" t="str">
            <v>CAP PVC SOLD. MARROM D= 20mm (1/2")</v>
          </cell>
          <cell r="D2405" t="str">
            <v>UN</v>
          </cell>
          <cell r="E2405">
            <v>2.09</v>
          </cell>
        </row>
        <row r="2406">
          <cell r="B2406" t="str">
            <v>C0691</v>
          </cell>
          <cell r="C2406" t="str">
            <v>CAP PVC SOLD. MARROM D= 25mm (3/4")</v>
          </cell>
          <cell r="D2406" t="str">
            <v>UN</v>
          </cell>
          <cell r="E2406">
            <v>2.23</v>
          </cell>
        </row>
        <row r="2407">
          <cell r="B2407" t="str">
            <v>C0692</v>
          </cell>
          <cell r="C2407" t="str">
            <v>CAP PVC SOLD. MARROM D= 32mm (1")</v>
          </cell>
          <cell r="D2407" t="str">
            <v>UN</v>
          </cell>
          <cell r="E2407">
            <v>2.71</v>
          </cell>
        </row>
        <row r="2408">
          <cell r="B2408" t="str">
            <v>C0693</v>
          </cell>
          <cell r="C2408" t="str">
            <v>CAP PVC SOLD. MARROM D= 40mm (1 1/4")</v>
          </cell>
          <cell r="D2408" t="str">
            <v>UN</v>
          </cell>
          <cell r="E2408">
            <v>4.74</v>
          </cell>
        </row>
        <row r="2409">
          <cell r="B2409" t="str">
            <v>C0694</v>
          </cell>
          <cell r="C2409" t="str">
            <v>CAP PVC SOLD. MARROM D= 50mm (1 1/2")</v>
          </cell>
          <cell r="D2409" t="str">
            <v>UN</v>
          </cell>
          <cell r="E2409">
            <v>6.81</v>
          </cell>
        </row>
        <row r="2410">
          <cell r="B2410" t="str">
            <v>C0695</v>
          </cell>
          <cell r="C2410" t="str">
            <v>CAP PVC SOLD. MARROM D= 60mm (2")</v>
          </cell>
          <cell r="D2410" t="str">
            <v>UN</v>
          </cell>
          <cell r="E2410">
            <v>9.17</v>
          </cell>
        </row>
        <row r="2411">
          <cell r="B2411" t="str">
            <v>C0696</v>
          </cell>
          <cell r="C2411" t="str">
            <v>CAP PVC SOLD. MARROM D= 75mm (2 1/2")</v>
          </cell>
          <cell r="D2411" t="str">
            <v>UN</v>
          </cell>
          <cell r="E2411">
            <v>17.21</v>
          </cell>
        </row>
        <row r="2412">
          <cell r="B2412" t="str">
            <v>C0697</v>
          </cell>
          <cell r="C2412" t="str">
            <v>CAP PVC SOLD. MARROM D= 85mm (3")</v>
          </cell>
          <cell r="D2412" t="str">
            <v>UN</v>
          </cell>
          <cell r="E2412">
            <v>36.22</v>
          </cell>
        </row>
        <row r="2413">
          <cell r="B2413" t="str">
            <v>C0698</v>
          </cell>
          <cell r="C2413" t="str">
            <v>CAP PVC SOLD. MARROM D=110mm (4")</v>
          </cell>
          <cell r="D2413" t="str">
            <v>UN</v>
          </cell>
          <cell r="E2413">
            <v>68.91</v>
          </cell>
        </row>
        <row r="2414">
          <cell r="B2414" t="str">
            <v>C0952</v>
          </cell>
          <cell r="C2414" t="str">
            <v>COTOVELO PVC SOLD. MARROM D=20mm (1/2")</v>
          </cell>
          <cell r="D2414" t="str">
            <v>UN</v>
          </cell>
          <cell r="E2414">
            <v>5.15</v>
          </cell>
        </row>
        <row r="2415">
          <cell r="B2415" t="str">
            <v>C0953</v>
          </cell>
          <cell r="C2415" t="str">
            <v>COTOVELO PVC SOLD. MARROM D=25mm (3/4")</v>
          </cell>
          <cell r="D2415" t="str">
            <v>UN</v>
          </cell>
          <cell r="E2415">
            <v>5.4</v>
          </cell>
        </row>
        <row r="2416">
          <cell r="B2416" t="str">
            <v>C0954</v>
          </cell>
          <cell r="C2416" t="str">
            <v>COTOVELO PVC SOLD. MARROM D=32mm (1")</v>
          </cell>
          <cell r="D2416" t="str">
            <v>UN</v>
          </cell>
          <cell r="E2416">
            <v>6.3</v>
          </cell>
        </row>
        <row r="2417">
          <cell r="B2417" t="str">
            <v>C0955</v>
          </cell>
          <cell r="C2417" t="str">
            <v>COTOVELO PVC SOLD. MARROM D=40mm (1 1/4")</v>
          </cell>
          <cell r="D2417" t="str">
            <v>UN</v>
          </cell>
          <cell r="E2417">
            <v>10.39</v>
          </cell>
        </row>
        <row r="2418">
          <cell r="B2418" t="str">
            <v>C0956</v>
          </cell>
          <cell r="C2418" t="str">
            <v>COTOVELO PVC SOLD. MARROM D=50mm (1 1/2")</v>
          </cell>
          <cell r="D2418" t="str">
            <v>UN</v>
          </cell>
          <cell r="E2418">
            <v>12.4</v>
          </cell>
        </row>
        <row r="2419">
          <cell r="B2419" t="str">
            <v>C0957</v>
          </cell>
          <cell r="C2419" t="str">
            <v>COTOVELO PVC SOLD. MARROM D=60mm (2")</v>
          </cell>
          <cell r="D2419" t="str">
            <v>UN</v>
          </cell>
          <cell r="E2419">
            <v>24.73</v>
          </cell>
        </row>
        <row r="2420">
          <cell r="B2420" t="str">
            <v>C0958</v>
          </cell>
          <cell r="C2420" t="str">
            <v>COTOVELO PVC SOLD. MARROM D=75mm (2 1/2")</v>
          </cell>
          <cell r="D2420" t="str">
            <v>UN</v>
          </cell>
          <cell r="E2420">
            <v>57.13</v>
          </cell>
        </row>
        <row r="2421">
          <cell r="B2421" t="str">
            <v>C0959</v>
          </cell>
          <cell r="C2421" t="str">
            <v>COTOVELO PVC SOLD. MARROM D=85mm (3")</v>
          </cell>
          <cell r="D2421" t="str">
            <v>UN</v>
          </cell>
          <cell r="E2421">
            <v>70.180000000000007</v>
          </cell>
        </row>
        <row r="2422">
          <cell r="B2422" t="str">
            <v>C0951</v>
          </cell>
          <cell r="C2422" t="str">
            <v>COTOVELO PVC SOLD. MARROM D=110mm (4")</v>
          </cell>
          <cell r="D2422" t="str">
            <v>UN</v>
          </cell>
          <cell r="E2422">
            <v>146.51</v>
          </cell>
        </row>
        <row r="2423">
          <cell r="B2423" t="str">
            <v>C0973</v>
          </cell>
          <cell r="C2423" t="str">
            <v>CRUZETA PVC BRANCO ROSC. D=1/2" (20mm)</v>
          </cell>
          <cell r="D2423" t="str">
            <v>UN</v>
          </cell>
          <cell r="E2423">
            <v>15.95</v>
          </cell>
        </row>
        <row r="2424">
          <cell r="B2424" t="str">
            <v>C0975</v>
          </cell>
          <cell r="C2424" t="str">
            <v>CRUZETA PVC BRANCO ROSC. D=3/4" (25mm)</v>
          </cell>
          <cell r="D2424" t="str">
            <v>UN</v>
          </cell>
          <cell r="E2424">
            <v>16.14</v>
          </cell>
        </row>
        <row r="2425">
          <cell r="B2425" t="str">
            <v>C0972</v>
          </cell>
          <cell r="C2425" t="str">
            <v>CRUZETA PVC BRANCO ROSC. D=1" (32mm)</v>
          </cell>
          <cell r="D2425" t="str">
            <v>UN</v>
          </cell>
          <cell r="E2425">
            <v>22.14</v>
          </cell>
        </row>
        <row r="2426">
          <cell r="B2426" t="str">
            <v>C0971</v>
          </cell>
          <cell r="C2426" t="str">
            <v>CRUZETA PVC BRANCO ROSC. D=1 1/4" (40mm)</v>
          </cell>
          <cell r="D2426" t="str">
            <v>UN</v>
          </cell>
          <cell r="E2426">
            <v>29.55</v>
          </cell>
        </row>
        <row r="2427">
          <cell r="B2427" t="str">
            <v>C0970</v>
          </cell>
          <cell r="C2427" t="str">
            <v>CRUZETA PVC BRANCO ROSC. D=1 1/2" (50mm)</v>
          </cell>
          <cell r="D2427" t="str">
            <v>UN</v>
          </cell>
          <cell r="E2427">
            <v>35.49</v>
          </cell>
        </row>
        <row r="2428">
          <cell r="B2428" t="str">
            <v>C0974</v>
          </cell>
          <cell r="C2428" t="str">
            <v>CRUZETA PVC BRANCO ROSC. D=2" (60mm)</v>
          </cell>
          <cell r="D2428" t="str">
            <v>UN</v>
          </cell>
          <cell r="E2428">
            <v>49.42</v>
          </cell>
        </row>
        <row r="2429">
          <cell r="B2429" t="str">
            <v>C0976</v>
          </cell>
          <cell r="C2429" t="str">
            <v>CRUZETA PVC SOLD. MARROM D= 20mm (1/2")</v>
          </cell>
          <cell r="D2429" t="str">
            <v>UN</v>
          </cell>
          <cell r="E2429">
            <v>10.48</v>
          </cell>
        </row>
        <row r="2430">
          <cell r="B2430" t="str">
            <v>C0977</v>
          </cell>
          <cell r="C2430" t="str">
            <v>CRUZETA PVC SOLD. MARROM D= 25mm (3/4")</v>
          </cell>
          <cell r="D2430" t="str">
            <v>UN</v>
          </cell>
          <cell r="E2430">
            <v>12.54</v>
          </cell>
        </row>
        <row r="2431">
          <cell r="B2431" t="str">
            <v>C0978</v>
          </cell>
          <cell r="C2431" t="str">
            <v>CRUZETA PVC SOLD. MARROM D= 32mm (1")</v>
          </cell>
          <cell r="D2431" t="str">
            <v>UN</v>
          </cell>
          <cell r="E2431">
            <v>13.26</v>
          </cell>
        </row>
        <row r="2432">
          <cell r="B2432" t="str">
            <v>C0980</v>
          </cell>
          <cell r="C2432" t="str">
            <v>CRUZETA PVC SOLD. MARROM D=40mm (1 1/4")</v>
          </cell>
          <cell r="D2432" t="str">
            <v>UN</v>
          </cell>
          <cell r="E2432">
            <v>18.53</v>
          </cell>
        </row>
        <row r="2433">
          <cell r="B2433" t="str">
            <v>C0981</v>
          </cell>
          <cell r="C2433" t="str">
            <v>CRUZETA PVC SOLD. MARROM D=50mm (1 1/2")</v>
          </cell>
          <cell r="D2433" t="str">
            <v>UN</v>
          </cell>
          <cell r="E2433">
            <v>27.27</v>
          </cell>
        </row>
        <row r="2434">
          <cell r="B2434" t="str">
            <v>C0982</v>
          </cell>
          <cell r="C2434" t="str">
            <v>CRUZETA PVC SOLD. MARROM D=60mm (2")</v>
          </cell>
          <cell r="D2434" t="str">
            <v>UN</v>
          </cell>
          <cell r="E2434">
            <v>29.29</v>
          </cell>
        </row>
        <row r="2435">
          <cell r="B2435" t="str">
            <v>C0983</v>
          </cell>
          <cell r="C2435" t="str">
            <v>CRUZETA PVC SOLD. MARROM D=75mm (2 1/2")</v>
          </cell>
          <cell r="D2435" t="str">
            <v>UN</v>
          </cell>
          <cell r="E2435">
            <v>43.1</v>
          </cell>
        </row>
        <row r="2436">
          <cell r="B2436" t="str">
            <v>C0984</v>
          </cell>
          <cell r="C2436" t="str">
            <v>CRUZETA PVC SOLD. MARROM D=85mm (3")</v>
          </cell>
          <cell r="D2436" t="str">
            <v>UN</v>
          </cell>
          <cell r="E2436">
            <v>60</v>
          </cell>
        </row>
        <row r="2437">
          <cell r="B2437" t="str">
            <v>C0979</v>
          </cell>
          <cell r="C2437" t="str">
            <v>CRUZETA PVC SOLD. MARROM D=110mm (4")</v>
          </cell>
          <cell r="D2437" t="str">
            <v>UN</v>
          </cell>
          <cell r="E2437">
            <v>112.19</v>
          </cell>
        </row>
        <row r="2438">
          <cell r="B2438" t="str">
            <v>C1525</v>
          </cell>
          <cell r="C2438" t="str">
            <v>JOELHO 90 PVC SOLD./ROSCA. D= 20mmX1/2"</v>
          </cell>
          <cell r="D2438" t="str">
            <v>UN</v>
          </cell>
          <cell r="E2438">
            <v>6.17</v>
          </cell>
        </row>
        <row r="2439">
          <cell r="B2439" t="str">
            <v>C1526</v>
          </cell>
          <cell r="C2439" t="str">
            <v>JOELHO 90 PVC SOLD./ROSCA. D= 25mmX3/4"</v>
          </cell>
          <cell r="D2439" t="str">
            <v>UN</v>
          </cell>
          <cell r="E2439">
            <v>6.94</v>
          </cell>
        </row>
        <row r="2440">
          <cell r="B2440" t="str">
            <v>C1527</v>
          </cell>
          <cell r="C2440" t="str">
            <v>JOELHO 90 PVC SOLD./ROSCA. D= 32mmX1"</v>
          </cell>
          <cell r="D2440" t="str">
            <v>UN</v>
          </cell>
          <cell r="E2440">
            <v>11.56</v>
          </cell>
        </row>
        <row r="2441">
          <cell r="B2441" t="str">
            <v>C1532</v>
          </cell>
          <cell r="C2441" t="str">
            <v>JOELHO C/VISITA. PVC P/ESG. D=75X50mm - JUNTA C/ANÉIS</v>
          </cell>
          <cell r="D2441" t="str">
            <v>UN</v>
          </cell>
          <cell r="E2441">
            <v>24.79</v>
          </cell>
        </row>
        <row r="2442">
          <cell r="B2442" t="str">
            <v>C1528</v>
          </cell>
          <cell r="C2442" t="str">
            <v>JOELHO C/VISITA PVC P/ESG. D=100X50mm - JUNTA C/ANÉIS</v>
          </cell>
          <cell r="D2442" t="str">
            <v>UN</v>
          </cell>
          <cell r="E2442">
            <v>30.12</v>
          </cell>
        </row>
        <row r="2443">
          <cell r="B2443" t="str">
            <v>C1530</v>
          </cell>
          <cell r="C2443" t="str">
            <v>JOELHO C/VISITA PVC P/ESG. D=100X75mm - JUNTA C/ANÉIS</v>
          </cell>
          <cell r="D2443" t="str">
            <v>UN</v>
          </cell>
          <cell r="E2443">
            <v>33.950000000000003</v>
          </cell>
        </row>
        <row r="2444">
          <cell r="B2444" t="str">
            <v>C1533</v>
          </cell>
          <cell r="C2444" t="str">
            <v>JOELHO C/VISITA. PVC P/ESG. D=75X50mm - JUNTA SOLD.</v>
          </cell>
          <cell r="D2444" t="str">
            <v>UN</v>
          </cell>
          <cell r="E2444">
            <v>22.67</v>
          </cell>
        </row>
        <row r="2445">
          <cell r="B2445" t="str">
            <v>C1529</v>
          </cell>
          <cell r="C2445" t="str">
            <v>JOELHO C/VISITA PVC P/ESG. D=100X50mm - JUNTA SOLD.</v>
          </cell>
          <cell r="D2445" t="str">
            <v>UN</v>
          </cell>
          <cell r="E2445">
            <v>28.16</v>
          </cell>
        </row>
        <row r="2446">
          <cell r="B2446" t="str">
            <v>C1531</v>
          </cell>
          <cell r="C2446" t="str">
            <v>JOELHO C/VISITA PVC P/ESG. D=100X75mm - JUNTA SOLD.</v>
          </cell>
          <cell r="D2446" t="str">
            <v>UN</v>
          </cell>
          <cell r="E2446">
            <v>32.5</v>
          </cell>
        </row>
        <row r="2447">
          <cell r="B2447" t="str">
            <v>C1543</v>
          </cell>
          <cell r="C2447" t="str">
            <v>JOELHO OU CURVA PVC ROSC. D=1/2"(20mm)</v>
          </cell>
          <cell r="D2447" t="str">
            <v>UN</v>
          </cell>
          <cell r="E2447">
            <v>6.66</v>
          </cell>
        </row>
        <row r="2448">
          <cell r="B2448" t="str">
            <v>C1547</v>
          </cell>
          <cell r="C2448" t="str">
            <v>JOELHO OU CURVA PVC ROSC. D=3/4" (25mm)</v>
          </cell>
          <cell r="D2448" t="str">
            <v>UN</v>
          </cell>
          <cell r="E2448">
            <v>7.36</v>
          </cell>
        </row>
        <row r="2449">
          <cell r="B2449" t="str">
            <v>C1542</v>
          </cell>
          <cell r="C2449" t="str">
            <v>JOELHO OU CURVA PVC ROSC. D=1" (32mm)</v>
          </cell>
          <cell r="D2449" t="str">
            <v>UN</v>
          </cell>
          <cell r="E2449">
            <v>8.75</v>
          </cell>
        </row>
        <row r="2450">
          <cell r="B2450" t="str">
            <v>C1541</v>
          </cell>
          <cell r="C2450" t="str">
            <v>JOELHO OU CURVA PVC ROSC. D=1 1/4" (40mm)</v>
          </cell>
          <cell r="D2450" t="str">
            <v>UN</v>
          </cell>
          <cell r="E2450">
            <v>16.63</v>
          </cell>
        </row>
        <row r="2451">
          <cell r="B2451" t="str">
            <v>C1540</v>
          </cell>
          <cell r="C2451" t="str">
            <v>JOELHO OU CURVA PVC ROSC. D=1 1/2" (50mm)</v>
          </cell>
          <cell r="D2451" t="str">
            <v>UN</v>
          </cell>
          <cell r="E2451">
            <v>17.95</v>
          </cell>
        </row>
        <row r="2452">
          <cell r="B2452" t="str">
            <v>C1545</v>
          </cell>
          <cell r="C2452" t="str">
            <v>JOELHO OU CURVA PVC ROSC. D=2" (60mm)</v>
          </cell>
          <cell r="D2452" t="str">
            <v>UN</v>
          </cell>
          <cell r="E2452">
            <v>26.19</v>
          </cell>
        </row>
        <row r="2453">
          <cell r="B2453" t="str">
            <v>C1544</v>
          </cell>
          <cell r="C2453" t="str">
            <v>JOELHO OU CURVA PVC ROSC. D=2 1/2" (75mm)</v>
          </cell>
          <cell r="D2453" t="str">
            <v>UN</v>
          </cell>
          <cell r="E2453">
            <v>56.33</v>
          </cell>
        </row>
        <row r="2454">
          <cell r="B2454" t="str">
            <v>C1546</v>
          </cell>
          <cell r="C2454" t="str">
            <v>JOELHO OU CURVA PVC ROSC. D=3" (85mm)</v>
          </cell>
          <cell r="D2454" t="str">
            <v>UN</v>
          </cell>
          <cell r="E2454">
            <v>54.5</v>
          </cell>
        </row>
        <row r="2455">
          <cell r="B2455" t="str">
            <v>C1548</v>
          </cell>
          <cell r="C2455" t="str">
            <v>JOELHO OU CURVA PVC ROSC. D=4" (110mm)</v>
          </cell>
          <cell r="D2455" t="str">
            <v>UN</v>
          </cell>
          <cell r="E2455">
            <v>121.83</v>
          </cell>
        </row>
        <row r="2456">
          <cell r="B2456" t="str">
            <v>C1551</v>
          </cell>
          <cell r="C2456" t="str">
            <v>JOELHO PVC BRANCO P/ESGOTO D=40mm (1 1/2")</v>
          </cell>
          <cell r="D2456" t="str">
            <v>UN</v>
          </cell>
          <cell r="E2456">
            <v>8.89</v>
          </cell>
        </row>
        <row r="2457">
          <cell r="B2457" t="str">
            <v>C1552</v>
          </cell>
          <cell r="C2457" t="str">
            <v>JOELHO PVC BRANCO P/ESGOTO D=50mm (2")</v>
          </cell>
          <cell r="D2457" t="str">
            <v>UN</v>
          </cell>
          <cell r="E2457">
            <v>9.7799999999999994</v>
          </cell>
        </row>
        <row r="2458">
          <cell r="B2458" t="str">
            <v>C1554</v>
          </cell>
          <cell r="C2458" t="str">
            <v>JOELHO PVC BRANCO P/ESGOTO D=75mm (3")</v>
          </cell>
          <cell r="D2458" t="str">
            <v>UN</v>
          </cell>
          <cell r="E2458">
            <v>15.44</v>
          </cell>
        </row>
        <row r="2459">
          <cell r="B2459" t="str">
            <v>C1549</v>
          </cell>
          <cell r="C2459" t="str">
            <v>JOELHO PVC BRANCO P/ESGOTO D=100mm (4")</v>
          </cell>
          <cell r="D2459" t="str">
            <v>UN</v>
          </cell>
          <cell r="E2459">
            <v>20.67</v>
          </cell>
        </row>
        <row r="2460">
          <cell r="B2460" t="str">
            <v>C1553</v>
          </cell>
          <cell r="C2460" t="str">
            <v>JOELHO PVC BRANCO P/ESGOTO D=50mm (2") - JUNTA C/ANÉIS</v>
          </cell>
          <cell r="D2460" t="str">
            <v>UN</v>
          </cell>
          <cell r="E2460">
            <v>11.86</v>
          </cell>
        </row>
        <row r="2461">
          <cell r="B2461" t="str">
            <v>C1555</v>
          </cell>
          <cell r="C2461" t="str">
            <v>JOELHO PVC BRANCO P/ESGOTO D=75mm (3") - JUNTA C/ANÉIS</v>
          </cell>
          <cell r="D2461" t="str">
            <v>UN</v>
          </cell>
          <cell r="E2461">
            <v>16.510000000000002</v>
          </cell>
        </row>
        <row r="2462">
          <cell r="B2462" t="str">
            <v>C1550</v>
          </cell>
          <cell r="C2462" t="str">
            <v>JOELHO PVC BRANCO P/ESGOTO D=100mm (4") - JUNTA C/ANÉIS</v>
          </cell>
          <cell r="D2462" t="str">
            <v>UN</v>
          </cell>
          <cell r="E2462">
            <v>21.59</v>
          </cell>
        </row>
        <row r="2463">
          <cell r="B2463" t="str">
            <v>C1556</v>
          </cell>
          <cell r="C2463" t="str">
            <v>JOELHO PVC CINZA P/ESGOTO D=150mm (6") - JUNTA C/ANÉIS</v>
          </cell>
          <cell r="D2463" t="str">
            <v>UN</v>
          </cell>
          <cell r="E2463">
            <v>93.22</v>
          </cell>
        </row>
        <row r="2464">
          <cell r="B2464" t="str">
            <v>C1557</v>
          </cell>
          <cell r="C2464" t="str">
            <v>JOELHO PVC CINZA. P/ESGOTO D=150mm (6") - JUNTA SOLD</v>
          </cell>
          <cell r="D2464" t="str">
            <v>UN</v>
          </cell>
          <cell r="E2464">
            <v>88.34</v>
          </cell>
        </row>
        <row r="2465">
          <cell r="B2465" t="str">
            <v>C1558</v>
          </cell>
          <cell r="C2465" t="str">
            <v>JOELHO PVC SOLD. AZUL D=20mmX1/2"</v>
          </cell>
          <cell r="D2465" t="str">
            <v>UN</v>
          </cell>
          <cell r="E2465">
            <v>8.57</v>
          </cell>
        </row>
        <row r="2466">
          <cell r="B2466" t="str">
            <v>C1559</v>
          </cell>
          <cell r="C2466" t="str">
            <v>JOELHO PVC SOLD. AZUL D=25mmX3/4"</v>
          </cell>
          <cell r="D2466" t="str">
            <v>UN</v>
          </cell>
          <cell r="E2466">
            <v>9.9600000000000009</v>
          </cell>
        </row>
        <row r="2467">
          <cell r="B2467" t="str">
            <v>C1560</v>
          </cell>
          <cell r="C2467" t="str">
            <v>JOELHO REDUÇÃO PVC SOLD./ROSCA. D=25mmX1/2"</v>
          </cell>
          <cell r="D2467" t="str">
            <v>UN</v>
          </cell>
          <cell r="E2467">
            <v>6.81</v>
          </cell>
        </row>
        <row r="2468">
          <cell r="B2468" t="str">
            <v>C1561</v>
          </cell>
          <cell r="C2468" t="str">
            <v>JOELHO REDUÇÃO PVC SOLD./ROSCA. D=32mmX3/4"</v>
          </cell>
          <cell r="D2468" t="str">
            <v>UN</v>
          </cell>
          <cell r="E2468">
            <v>13.59</v>
          </cell>
        </row>
        <row r="2469">
          <cell r="B2469" t="str">
            <v>C1568</v>
          </cell>
          <cell r="C2469" t="str">
            <v>JOELHO REDUÇÃO PVC ROSC. D=3/4"X1/2" (25X20mm)</v>
          </cell>
          <cell r="D2469" t="str">
            <v>UN</v>
          </cell>
          <cell r="E2469">
            <v>7.63</v>
          </cell>
        </row>
        <row r="2470">
          <cell r="B2470" t="str">
            <v>C1567</v>
          </cell>
          <cell r="C2470" t="str">
            <v>JOELHO REDUÇÃO PVC ROSC. D=1"X3/4" (32X25mm)</v>
          </cell>
          <cell r="D2470" t="str">
            <v>UN</v>
          </cell>
          <cell r="E2470">
            <v>9.1300000000000008</v>
          </cell>
        </row>
        <row r="2471">
          <cell r="B2471" t="str">
            <v>C1562</v>
          </cell>
          <cell r="C2471" t="str">
            <v>JOELHO REDUÇÃO PVC SOLD. AZUL D=25mmX1/2"</v>
          </cell>
          <cell r="D2471" t="str">
            <v>UN</v>
          </cell>
          <cell r="E2471">
            <v>8.5299999999999994</v>
          </cell>
        </row>
        <row r="2472">
          <cell r="B2472" t="str">
            <v>C1563</v>
          </cell>
          <cell r="C2472" t="str">
            <v>JOELHO REDUÇÃO PVC SOLD. AZUL D=32mmX3/4"</v>
          </cell>
          <cell r="D2472" t="str">
            <v>UN</v>
          </cell>
          <cell r="E2472">
            <v>13.02</v>
          </cell>
        </row>
        <row r="2473">
          <cell r="B2473" t="str">
            <v>C1564</v>
          </cell>
          <cell r="C2473" t="str">
            <v>JOELHO REDUÇÃO PVC SOLD.MARROM D=25X20mm (3/4"X1/2")</v>
          </cell>
          <cell r="D2473" t="str">
            <v>UN</v>
          </cell>
          <cell r="E2473">
            <v>6.51</v>
          </cell>
        </row>
        <row r="2474">
          <cell r="B2474" t="str">
            <v>C1565</v>
          </cell>
          <cell r="C2474" t="str">
            <v>JOELHO REDUÇÃO PVC SOLD.MARROM D=32X25mm (1"X3/4")</v>
          </cell>
          <cell r="D2474" t="str">
            <v>UN</v>
          </cell>
          <cell r="E2474">
            <v>7</v>
          </cell>
        </row>
        <row r="2475">
          <cell r="B2475" t="str">
            <v>C1566</v>
          </cell>
          <cell r="C2475" t="str">
            <v>JOELHO REDUÇÃO PVC SOLD.MARROM D=40X32mm (1 1/4"X1")</v>
          </cell>
          <cell r="D2475" t="str">
            <v>UN</v>
          </cell>
          <cell r="E2475">
            <v>10.37</v>
          </cell>
        </row>
        <row r="2476">
          <cell r="B2476" t="str">
            <v>C4388</v>
          </cell>
          <cell r="C2476" t="str">
            <v>JOELHO 45 PVC BRANCO PARA ESGOTO D=40mm (1 1/4")</v>
          </cell>
          <cell r="D2476" t="str">
            <v>UN</v>
          </cell>
          <cell r="E2476">
            <v>10.83</v>
          </cell>
        </row>
        <row r="2477">
          <cell r="B2477" t="str">
            <v>C4669</v>
          </cell>
          <cell r="C2477" t="str">
            <v>JOELHO 45 PVC BRANCO PARA ESGOTO D=50mm (2")</v>
          </cell>
          <cell r="D2477" t="str">
            <v>UN</v>
          </cell>
          <cell r="E2477">
            <v>11.43</v>
          </cell>
        </row>
        <row r="2478">
          <cell r="B2478" t="str">
            <v>C4389</v>
          </cell>
          <cell r="C2478" t="str">
            <v>JOELHO 45 PVC BRANCO PARA ESGOTO D=75mm (3")</v>
          </cell>
          <cell r="D2478" t="str">
            <v>UN</v>
          </cell>
          <cell r="E2478">
            <v>15.45</v>
          </cell>
        </row>
        <row r="2479">
          <cell r="B2479" t="str">
            <v>C4390</v>
          </cell>
          <cell r="C2479" t="str">
            <v>JOELHO 45 PVC BRANCO PARA ESGOTO D=100mm (4")</v>
          </cell>
          <cell r="D2479" t="str">
            <v>UN</v>
          </cell>
          <cell r="E2479">
            <v>18.78</v>
          </cell>
        </row>
        <row r="2480">
          <cell r="B2480" t="str">
            <v>C4391</v>
          </cell>
          <cell r="C2480" t="str">
            <v>JOELHO 45 PVC SOLDÁVEL D=25mm (3/4")</v>
          </cell>
          <cell r="D2480" t="str">
            <v>UN</v>
          </cell>
          <cell r="E2480">
            <v>4.67</v>
          </cell>
        </row>
        <row r="2481">
          <cell r="B2481" t="str">
            <v>C4392</v>
          </cell>
          <cell r="C2481" t="str">
            <v>JOELHO 45 PVC SOLDÁVEL D=32mm (1")</v>
          </cell>
          <cell r="D2481" t="str">
            <v>UN</v>
          </cell>
          <cell r="E2481">
            <v>6.12</v>
          </cell>
        </row>
        <row r="2482">
          <cell r="B2482" t="str">
            <v>C4393</v>
          </cell>
          <cell r="C2482" t="str">
            <v>JOELHO 45 PVC SOLDÁVEL D=40mm (1 1/4")</v>
          </cell>
          <cell r="D2482" t="str">
            <v>UN</v>
          </cell>
          <cell r="E2482">
            <v>7.68</v>
          </cell>
        </row>
        <row r="2483">
          <cell r="B2483" t="str">
            <v>C3994</v>
          </cell>
          <cell r="C2483" t="str">
            <v>JUNÇÃO PVC BRANCO 50 x 50 mm (2" x 2")</v>
          </cell>
          <cell r="D2483" t="str">
            <v>UN</v>
          </cell>
          <cell r="E2483">
            <v>15.65</v>
          </cell>
        </row>
        <row r="2484">
          <cell r="B2484" t="str">
            <v>C1575</v>
          </cell>
          <cell r="C2484" t="str">
            <v>JUNÇÃO SIMPLES C/INSPEÇÃO PVC P/ESGOTO D=75mm (3")-C/ANÉIS</v>
          </cell>
          <cell r="D2484" t="str">
            <v>UN</v>
          </cell>
          <cell r="E2484">
            <v>26.03</v>
          </cell>
        </row>
        <row r="2485">
          <cell r="B2485" t="str">
            <v>C1574</v>
          </cell>
          <cell r="C2485" t="str">
            <v>JUNÇÃO SIMPLES C/INSPEÇÃO PVC P/ESGOTO D=100mm (4")-C/ANÉIS</v>
          </cell>
          <cell r="D2485" t="str">
            <v>UN</v>
          </cell>
          <cell r="E2485">
            <v>31.48</v>
          </cell>
        </row>
        <row r="2486">
          <cell r="B2486" t="str">
            <v>C1579</v>
          </cell>
          <cell r="C2486" t="str">
            <v>JUNÇÃO SIMPLES DE REDUÇÃO PVC P/ESGOTO 75X50mm (3"X2")</v>
          </cell>
          <cell r="D2486" t="str">
            <v>UN</v>
          </cell>
          <cell r="E2486">
            <v>22.49</v>
          </cell>
        </row>
        <row r="2487">
          <cell r="B2487" t="str">
            <v>C1580</v>
          </cell>
          <cell r="C2487" t="str">
            <v>JUNÇÃO SIMPLES DE REDUÇÃO PVC P/ESGOTO 75X50mm (3"X2")-C/ANÉIS</v>
          </cell>
          <cell r="D2487" t="str">
            <v>UN</v>
          </cell>
          <cell r="E2487">
            <v>23.6</v>
          </cell>
        </row>
        <row r="2488">
          <cell r="B2488" t="str">
            <v>C1576</v>
          </cell>
          <cell r="C2488" t="str">
            <v>JUNÇÃO SIMPLES DE REDUÇÃO PVC P/ESGOTO 100X50mm (4"X2")-C/ANÉIS</v>
          </cell>
          <cell r="D2488" t="str">
            <v>UN</v>
          </cell>
          <cell r="E2488">
            <v>24.75</v>
          </cell>
        </row>
        <row r="2489">
          <cell r="B2489" t="str">
            <v>C1577</v>
          </cell>
          <cell r="C2489" t="str">
            <v>JUNÇÃO SIMPLES DE REDUÇÃO PVC P/ESGOTO 100X75mm (4"X3")-C/ANÉIS</v>
          </cell>
          <cell r="D2489" t="str">
            <v>UN</v>
          </cell>
          <cell r="E2489">
            <v>35.159999999999997</v>
          </cell>
        </row>
        <row r="2490">
          <cell r="B2490" t="str">
            <v>C1578</v>
          </cell>
          <cell r="C2490" t="str">
            <v>JUNÇÃO SIMPLES DE REDUÇÃO PVC P/ESGOTO 150X100mm (6"X4")-C/ANÉIS</v>
          </cell>
          <cell r="D2490" t="str">
            <v>UN</v>
          </cell>
          <cell r="E2490">
            <v>70.61</v>
          </cell>
        </row>
        <row r="2491">
          <cell r="B2491" t="str">
            <v>C1582</v>
          </cell>
          <cell r="C2491" t="str">
            <v>JUNÇÃO SIMPLES DE REDUÇÃO PVC P/ESGOTO 100X50mm(4"X2")</v>
          </cell>
          <cell r="D2491" t="str">
            <v>UN</v>
          </cell>
          <cell r="E2491">
            <v>23.99</v>
          </cell>
        </row>
        <row r="2492">
          <cell r="B2492" t="str">
            <v>C1583</v>
          </cell>
          <cell r="C2492" t="str">
            <v>JUNÇÃO SIMPLES DE REDUÇÃO PVC P/ESGOTO 100X75mm(4"X3")</v>
          </cell>
          <cell r="D2492" t="str">
            <v>UN</v>
          </cell>
          <cell r="E2492">
            <v>34.840000000000003</v>
          </cell>
        </row>
        <row r="2493">
          <cell r="B2493" t="str">
            <v>C1581</v>
          </cell>
          <cell r="C2493" t="str">
            <v>JUNÇÃO SIMPLES DE REDUÇÃO PVC P/ESGOTO 150X100mm(6"X4")</v>
          </cell>
          <cell r="D2493" t="str">
            <v>UN</v>
          </cell>
          <cell r="E2493">
            <v>68.28</v>
          </cell>
        </row>
        <row r="2494">
          <cell r="B2494" t="str">
            <v>C1585</v>
          </cell>
          <cell r="C2494" t="str">
            <v>JUNÇÃO SIMPLES C/INSPEÇÃO PVC P/ESGOTO D=75mm (3")</v>
          </cell>
          <cell r="D2494" t="str">
            <v>UN</v>
          </cell>
          <cell r="E2494">
            <v>25.58</v>
          </cell>
        </row>
        <row r="2495">
          <cell r="B2495" t="str">
            <v>C1584</v>
          </cell>
          <cell r="C2495" t="str">
            <v>JUNÇÃO SIMPLES C/INSPEÇÃO PVC P/ESGOTO D=100mm (4")</v>
          </cell>
          <cell r="D2495" t="str">
            <v>UN</v>
          </cell>
          <cell r="E2495">
            <v>31.38</v>
          </cell>
        </row>
        <row r="2496">
          <cell r="B2496" t="str">
            <v>C1572</v>
          </cell>
          <cell r="C2496" t="str">
            <v>JUNÇÃO DUPLA PVC BRANCO D=75mm (3") - JUNTA C/ANÉIS</v>
          </cell>
          <cell r="D2496" t="str">
            <v>UN</v>
          </cell>
          <cell r="E2496">
            <v>28</v>
          </cell>
        </row>
        <row r="2497">
          <cell r="B2497" t="str">
            <v>C1570</v>
          </cell>
          <cell r="C2497" t="str">
            <v>JUNÇÃO DUPLA PVC BRANCO D=100mm (4") - JUNTA C/ANÉIS</v>
          </cell>
          <cell r="D2497" t="str">
            <v>UN</v>
          </cell>
          <cell r="E2497">
            <v>36.909999999999997</v>
          </cell>
        </row>
        <row r="2498">
          <cell r="B2498" t="str">
            <v>C1573</v>
          </cell>
          <cell r="C2498" t="str">
            <v>JUNÇÃO DUPLA PVC BRANCO D=75mm(3") - JUNTA SOLD.</v>
          </cell>
          <cell r="D2498" t="str">
            <v>UN</v>
          </cell>
          <cell r="E2498">
            <v>27.1</v>
          </cell>
        </row>
        <row r="2499">
          <cell r="B2499" t="str">
            <v>C1571</v>
          </cell>
          <cell r="C2499" t="str">
            <v>JUNÇÃO DUPLA PVC BRANCO D=100mm (4") - JUNTA SOLD.</v>
          </cell>
          <cell r="D2499" t="str">
            <v>UN</v>
          </cell>
          <cell r="E2499">
            <v>36.700000000000003</v>
          </cell>
        </row>
        <row r="2500">
          <cell r="B2500" t="str">
            <v>C1720</v>
          </cell>
          <cell r="C2500" t="str">
            <v>LUVA PVC BRANCO ROSC. D=1/2" (20mm)</v>
          </cell>
          <cell r="D2500" t="str">
            <v>UN</v>
          </cell>
          <cell r="E2500">
            <v>3.57</v>
          </cell>
        </row>
        <row r="2501">
          <cell r="B2501" t="str">
            <v>C1724</v>
          </cell>
          <cell r="C2501" t="str">
            <v>LUVA PVC BRANCO ROSC. D=3/4" (25mm)</v>
          </cell>
          <cell r="D2501" t="str">
            <v>UN</v>
          </cell>
          <cell r="E2501">
            <v>4.03</v>
          </cell>
        </row>
        <row r="2502">
          <cell r="B2502" t="str">
            <v>C1719</v>
          </cell>
          <cell r="C2502" t="str">
            <v>LUVA PVC BRANCO ROSC. D=1" (32mm)</v>
          </cell>
          <cell r="D2502" t="str">
            <v>UN</v>
          </cell>
          <cell r="E2502">
            <v>5.01</v>
          </cell>
        </row>
        <row r="2503">
          <cell r="B2503" t="str">
            <v>C1718</v>
          </cell>
          <cell r="C2503" t="str">
            <v>LUVA PVC BRANCO ROSC. D=1 1/4" (40mm)</v>
          </cell>
          <cell r="D2503" t="str">
            <v>UN</v>
          </cell>
          <cell r="E2503">
            <v>8.5500000000000007</v>
          </cell>
        </row>
        <row r="2504">
          <cell r="B2504" t="str">
            <v>C1717</v>
          </cell>
          <cell r="C2504" t="str">
            <v>LUVA PVC BRANCO ROSC. D=1 1/2"  (50mm)</v>
          </cell>
          <cell r="D2504" t="str">
            <v>UN</v>
          </cell>
          <cell r="E2504">
            <v>8.8699999999999992</v>
          </cell>
        </row>
        <row r="2505">
          <cell r="B2505" t="str">
            <v>C1722</v>
          </cell>
          <cell r="C2505" t="str">
            <v>LUVA PVC BRANCO ROSC. D=2" (60mm)</v>
          </cell>
          <cell r="D2505" t="str">
            <v>UN</v>
          </cell>
          <cell r="E2505">
            <v>14.2</v>
          </cell>
        </row>
        <row r="2506">
          <cell r="B2506" t="str">
            <v>C1721</v>
          </cell>
          <cell r="C2506" t="str">
            <v>LUVA PVC BRANCO ROSC. D=2 1/2" (75mm)</v>
          </cell>
          <cell r="D2506" t="str">
            <v>UN</v>
          </cell>
          <cell r="E2506">
            <v>20.07</v>
          </cell>
        </row>
        <row r="2507">
          <cell r="B2507" t="str">
            <v>C1723</v>
          </cell>
          <cell r="C2507" t="str">
            <v>LUVA PVC BRANCO ROSC. D=3" (85mm)</v>
          </cell>
          <cell r="D2507" t="str">
            <v>UN</v>
          </cell>
          <cell r="E2507">
            <v>26.48</v>
          </cell>
        </row>
        <row r="2508">
          <cell r="B2508" t="str">
            <v>C1725</v>
          </cell>
          <cell r="C2508" t="str">
            <v>LUVA PVC BRANCO ROSC. D=4" (110mm)</v>
          </cell>
          <cell r="D2508" t="str">
            <v>UN</v>
          </cell>
          <cell r="E2508">
            <v>35.08</v>
          </cell>
        </row>
        <row r="2509">
          <cell r="B2509" t="str">
            <v>C1726</v>
          </cell>
          <cell r="C2509" t="str">
            <v>LUVA PVC SOLD. AZUL C/ROSCA MET. D=20mmX1/2"</v>
          </cell>
          <cell r="D2509" t="str">
            <v>UN</v>
          </cell>
          <cell r="E2509">
            <v>6.11</v>
          </cell>
        </row>
        <row r="2510">
          <cell r="B2510" t="str">
            <v>C1727</v>
          </cell>
          <cell r="C2510" t="str">
            <v>LUVA PVC SOLD. AZUL C/ROSCA MET. D=25mmX3/4"</v>
          </cell>
          <cell r="D2510" t="str">
            <v>UN</v>
          </cell>
          <cell r="E2510">
            <v>5.91</v>
          </cell>
        </row>
        <row r="2511">
          <cell r="B2511" t="str">
            <v>C1728</v>
          </cell>
          <cell r="C2511" t="str">
            <v>LUVA PVC SOLD. MARROM D= 20mm (1/2")</v>
          </cell>
          <cell r="D2511" t="str">
            <v>UN</v>
          </cell>
          <cell r="E2511">
            <v>2.93</v>
          </cell>
        </row>
        <row r="2512">
          <cell r="B2512" t="str">
            <v>C1729</v>
          </cell>
          <cell r="C2512" t="str">
            <v>LUVA PVC SOLD. MARROM D= 25mm (3/4")</v>
          </cell>
          <cell r="D2512" t="str">
            <v>UN</v>
          </cell>
          <cell r="E2512">
            <v>3.11</v>
          </cell>
        </row>
        <row r="2513">
          <cell r="B2513" t="str">
            <v>C1730</v>
          </cell>
          <cell r="C2513" t="str">
            <v>LUVA PVC SOLD. MARROM D= 32mm (1")</v>
          </cell>
          <cell r="D2513" t="str">
            <v>UN</v>
          </cell>
          <cell r="E2513">
            <v>3.92</v>
          </cell>
        </row>
        <row r="2514">
          <cell r="B2514" t="str">
            <v>C1731</v>
          </cell>
          <cell r="C2514" t="str">
            <v>LUVA PVC SOLD. MARROM D= 40mm (1 1/4")</v>
          </cell>
          <cell r="D2514" t="str">
            <v>UN</v>
          </cell>
          <cell r="E2514">
            <v>6.82</v>
          </cell>
        </row>
        <row r="2515">
          <cell r="B2515" t="str">
            <v>C1732</v>
          </cell>
          <cell r="C2515" t="str">
            <v>LUVA PVC SOLD. MARROM D= 50mm (1 1/2")</v>
          </cell>
          <cell r="D2515" t="str">
            <v>UN</v>
          </cell>
          <cell r="E2515">
            <v>7.73</v>
          </cell>
        </row>
        <row r="2516">
          <cell r="B2516" t="str">
            <v>C1733</v>
          </cell>
          <cell r="C2516" t="str">
            <v>LUVA PVC SOLD. MARROM D= 60mm (2")</v>
          </cell>
          <cell r="D2516" t="str">
            <v>UN</v>
          </cell>
          <cell r="E2516">
            <v>13.54</v>
          </cell>
        </row>
        <row r="2517">
          <cell r="B2517" t="str">
            <v>C1734</v>
          </cell>
          <cell r="C2517" t="str">
            <v>LUVA PVC SOLD. MARROM D= 75mm (2 1/2")</v>
          </cell>
          <cell r="D2517" t="str">
            <v>UN</v>
          </cell>
          <cell r="E2517">
            <v>18.850000000000001</v>
          </cell>
        </row>
        <row r="2518">
          <cell r="B2518" t="str">
            <v>C1735</v>
          </cell>
          <cell r="C2518" t="str">
            <v>LUVA PVC SOLD. MARROM D= 85mm (3")</v>
          </cell>
          <cell r="D2518" t="str">
            <v>UN</v>
          </cell>
          <cell r="E2518">
            <v>37.799999999999997</v>
          </cell>
        </row>
        <row r="2519">
          <cell r="B2519" t="str">
            <v>C1736</v>
          </cell>
          <cell r="C2519" t="str">
            <v>LUVA PVC SOLD. MARROM D=110mm (4")</v>
          </cell>
          <cell r="D2519" t="str">
            <v>UN</v>
          </cell>
          <cell r="E2519">
            <v>42.9</v>
          </cell>
        </row>
        <row r="2520">
          <cell r="B2520" t="str">
            <v>C1737</v>
          </cell>
          <cell r="C2520" t="str">
            <v>LUVA PVC SOLD./ROSCA. D=20mmX1/2"</v>
          </cell>
          <cell r="D2520" t="str">
            <v>UN</v>
          </cell>
          <cell r="E2520">
            <v>4.75</v>
          </cell>
        </row>
        <row r="2521">
          <cell r="B2521" t="str">
            <v>C1738</v>
          </cell>
          <cell r="C2521" t="str">
            <v>LUVA PVC SOLD./ROSCA. D=25mmX1/2"</v>
          </cell>
          <cell r="D2521" t="str">
            <v>UN</v>
          </cell>
          <cell r="E2521">
            <v>5.34</v>
          </cell>
        </row>
        <row r="2522">
          <cell r="B2522" t="str">
            <v>C1739</v>
          </cell>
          <cell r="C2522" t="str">
            <v>LUVA PVC SOLD./ROSCA. D=25mmX3/4"</v>
          </cell>
          <cell r="D2522" t="str">
            <v>UN</v>
          </cell>
          <cell r="E2522">
            <v>5.1100000000000003</v>
          </cell>
        </row>
        <row r="2523">
          <cell r="B2523" t="str">
            <v>C1740</v>
          </cell>
          <cell r="C2523" t="str">
            <v>LUVA PVC SOLD./ROSCA. D=32mmX1"</v>
          </cell>
          <cell r="D2523" t="str">
            <v>UN</v>
          </cell>
          <cell r="E2523">
            <v>6.36</v>
          </cell>
        </row>
        <row r="2524">
          <cell r="B2524" t="str">
            <v>C1741</v>
          </cell>
          <cell r="C2524" t="str">
            <v>LUVA PVC SOLD./ROSCA. D=40mmX1 1/4"</v>
          </cell>
          <cell r="D2524" t="str">
            <v>UN</v>
          </cell>
          <cell r="E2524">
            <v>13.71</v>
          </cell>
        </row>
        <row r="2525">
          <cell r="B2525" t="str">
            <v>C1742</v>
          </cell>
          <cell r="C2525" t="str">
            <v>LUVA PVC SOLD./ROSCA. D=50mmX1 1/2"</v>
          </cell>
          <cell r="D2525" t="str">
            <v>UN</v>
          </cell>
          <cell r="E2525">
            <v>15.66</v>
          </cell>
        </row>
        <row r="2526">
          <cell r="B2526" t="str">
            <v>C1752</v>
          </cell>
          <cell r="C2526" t="str">
            <v>LUVA REDUÇÃO PVC ROSC. D=3/4"X1/2" (25X20mm)</v>
          </cell>
          <cell r="D2526" t="str">
            <v>UN</v>
          </cell>
          <cell r="E2526">
            <v>4.4000000000000004</v>
          </cell>
        </row>
        <row r="2527">
          <cell r="B2527" t="str">
            <v>C1751</v>
          </cell>
          <cell r="C2527" t="str">
            <v>LUVA REDUÇÃO PVC ROSC. D=1"X3/4" (32X25mm)</v>
          </cell>
          <cell r="D2527" t="str">
            <v>UN</v>
          </cell>
          <cell r="E2527">
            <v>5.07</v>
          </cell>
        </row>
        <row r="2528">
          <cell r="B2528" t="str">
            <v>C1753</v>
          </cell>
          <cell r="C2528" t="str">
            <v>LUVA REDUÇÃO PVC SOLDÁVEL AZUL C/ROSCA METÁLICA, D=25mmX1/2"</v>
          </cell>
          <cell r="D2528" t="str">
            <v>UN</v>
          </cell>
          <cell r="E2528">
            <v>5.38</v>
          </cell>
        </row>
        <row r="2529">
          <cell r="B2529" t="str">
            <v>C1743</v>
          </cell>
          <cell r="C2529" t="str">
            <v>LUVA REDUÇÃO PVC SOLDÁVEL MARROM D= 25X20mm (3/4"X1/2")</v>
          </cell>
          <cell r="D2529" t="str">
            <v>UN</v>
          </cell>
          <cell r="E2529">
            <v>3.4</v>
          </cell>
        </row>
        <row r="2530">
          <cell r="B2530" t="str">
            <v>C1744</v>
          </cell>
          <cell r="C2530" t="str">
            <v>LUVA REDUÇÃO PVC SOLDÁVEL MARROM D= 32X25mm (1"X3/4")</v>
          </cell>
          <cell r="D2530" t="str">
            <v>UN</v>
          </cell>
          <cell r="E2530">
            <v>4.84</v>
          </cell>
        </row>
        <row r="2531">
          <cell r="B2531" t="str">
            <v>C1745</v>
          </cell>
          <cell r="C2531" t="str">
            <v>LUVA REDUÇÃO PVC SOLDÁVEL MARROM D= 40X32mm (1 1/4"X1")</v>
          </cell>
          <cell r="D2531" t="str">
            <v>UN</v>
          </cell>
          <cell r="E2531">
            <v>9.24</v>
          </cell>
        </row>
        <row r="2532">
          <cell r="B2532" t="str">
            <v>C1748</v>
          </cell>
          <cell r="C2532" t="str">
            <v>LUVA REDUÇÃO PVC SOLDÁVEL MARROM D=75X60mm ( 2 1/2"X2")</v>
          </cell>
          <cell r="D2532" t="str">
            <v>UN</v>
          </cell>
          <cell r="E2532">
            <v>18.079999999999998</v>
          </cell>
        </row>
        <row r="2533">
          <cell r="B2533" t="str">
            <v>C1749</v>
          </cell>
          <cell r="C2533" t="str">
            <v>LUVA REDUÇÃO PVC SOLDÁVEL MARROM D=85X60mm (3"X2")</v>
          </cell>
          <cell r="D2533" t="str">
            <v>UN</v>
          </cell>
          <cell r="E2533">
            <v>24.75</v>
          </cell>
        </row>
        <row r="2534">
          <cell r="B2534" t="str">
            <v>C1750</v>
          </cell>
          <cell r="C2534" t="str">
            <v>LUVA REDUÇÃO PVC SOLDÁVEL MARROM D=85X75mm (3"X2 1/2")</v>
          </cell>
          <cell r="D2534" t="str">
            <v>UN</v>
          </cell>
          <cell r="E2534">
            <v>30.24</v>
          </cell>
        </row>
        <row r="2535">
          <cell r="B2535" t="str">
            <v>C1746</v>
          </cell>
          <cell r="C2535" t="str">
            <v>LUVA REDUÇÃO PVC SOLDÁVEL MARROM D=110X75mm (4"X2 1/2")</v>
          </cell>
          <cell r="D2535" t="str">
            <v>UN</v>
          </cell>
          <cell r="E2535">
            <v>47.77</v>
          </cell>
        </row>
        <row r="2536">
          <cell r="B2536" t="str">
            <v>C1747</v>
          </cell>
          <cell r="C2536" t="str">
            <v>LUVA REDUÇÃO PVC SOLDÁVEL MARROM D=110X85mm (4"X3")</v>
          </cell>
          <cell r="D2536" t="str">
            <v>UN</v>
          </cell>
          <cell r="E2536">
            <v>44.67</v>
          </cell>
        </row>
        <row r="2537">
          <cell r="B2537" t="str">
            <v>C1760</v>
          </cell>
          <cell r="C2537" t="str">
            <v>LUVA SIMPLES PVC BRANCO P/ESGOTO 40mm (1 1/2")</v>
          </cell>
          <cell r="D2537" t="str">
            <v>UN</v>
          </cell>
          <cell r="E2537">
            <v>5.04</v>
          </cell>
        </row>
        <row r="2538">
          <cell r="B2538" t="str">
            <v>C1761</v>
          </cell>
          <cell r="C2538" t="str">
            <v>LUVA SIMPLES PVC BRANCO P/ESGOTO 50mm (2")</v>
          </cell>
          <cell r="D2538" t="str">
            <v>UN</v>
          </cell>
          <cell r="E2538">
            <v>15.72</v>
          </cell>
        </row>
        <row r="2539">
          <cell r="B2539" t="str">
            <v>C1762</v>
          </cell>
          <cell r="C2539" t="str">
            <v>LUVA SIMPLES PVC BRANCO P/ESGOTO 75mm (3")</v>
          </cell>
          <cell r="D2539" t="str">
            <v>UN</v>
          </cell>
          <cell r="E2539">
            <v>10.029999999999999</v>
          </cell>
        </row>
        <row r="2540">
          <cell r="B2540" t="str">
            <v>C1758</v>
          </cell>
          <cell r="C2540" t="str">
            <v>LUVA SIMPLES PVC BRANCO P/ESGOTO 100mm (4")</v>
          </cell>
          <cell r="D2540" t="str">
            <v>UN</v>
          </cell>
          <cell r="E2540">
            <v>14.4</v>
          </cell>
        </row>
        <row r="2541">
          <cell r="B2541" t="str">
            <v>C1759</v>
          </cell>
          <cell r="C2541" t="str">
            <v>LUVA SIMPLES PVC BRANCO P/ESGOTO 150mm (6")</v>
          </cell>
          <cell r="D2541" t="str">
            <v>UN</v>
          </cell>
          <cell r="E2541">
            <v>34.42</v>
          </cell>
        </row>
        <row r="2542">
          <cell r="B2542" t="str">
            <v>C1756</v>
          </cell>
          <cell r="C2542" t="str">
            <v>LUVA SIMPLES PVC BRANCO P/ESGOTO D=50mm (2")-C/ANÉIS</v>
          </cell>
          <cell r="D2542" t="str">
            <v>UN</v>
          </cell>
          <cell r="E2542">
            <v>7.83</v>
          </cell>
        </row>
        <row r="2543">
          <cell r="B2543" t="str">
            <v>C1757</v>
          </cell>
          <cell r="C2543" t="str">
            <v>LUVA SIMPLES PVC BRANCO P/ESGOTO D=75mm (3")-C/ANÉIS</v>
          </cell>
          <cell r="D2543" t="str">
            <v>UN</v>
          </cell>
          <cell r="E2543">
            <v>10.48</v>
          </cell>
        </row>
        <row r="2544">
          <cell r="B2544" t="str">
            <v>C1754</v>
          </cell>
          <cell r="C2544" t="str">
            <v>LUVA SIMPLES PVC BRANCO P/ESGOTO D=100mm (4')-C/ANÉIS</v>
          </cell>
          <cell r="D2544" t="str">
            <v>UN</v>
          </cell>
          <cell r="E2544">
            <v>14.5</v>
          </cell>
        </row>
        <row r="2545">
          <cell r="B2545" t="str">
            <v>C1755</v>
          </cell>
          <cell r="C2545" t="str">
            <v>LUVA SIMPLES PVC BRANCO P/ESGOTO D=150mm (6")-C/ANÉIS</v>
          </cell>
          <cell r="D2545" t="str">
            <v>UN</v>
          </cell>
          <cell r="E2545">
            <v>36.700000000000003</v>
          </cell>
        </row>
        <row r="2546">
          <cell r="B2546" t="str">
            <v>C1697</v>
          </cell>
          <cell r="C2546" t="str">
            <v>LUVA DUPLA OU DE CORRER PVC P/ESGOTO 40mm</v>
          </cell>
          <cell r="D2546" t="str">
            <v>UN</v>
          </cell>
          <cell r="E2546">
            <v>5.04</v>
          </cell>
        </row>
        <row r="2547">
          <cell r="B2547" t="str">
            <v>C1699</v>
          </cell>
          <cell r="C2547" t="str">
            <v>LUVA DUPLA PVC P/ESGOTO D=50mm (2")-C/ANÉIS</v>
          </cell>
          <cell r="D2547" t="str">
            <v>UN</v>
          </cell>
          <cell r="E2547">
            <v>9.83</v>
          </cell>
        </row>
        <row r="2548">
          <cell r="B2548" t="str">
            <v>C1700</v>
          </cell>
          <cell r="C2548" t="str">
            <v>LUVA DUPLA PVC P/ESGOTO D=75mm (3")-C/ANÉIS</v>
          </cell>
          <cell r="D2548" t="str">
            <v>UN</v>
          </cell>
          <cell r="E2548">
            <v>14.45</v>
          </cell>
        </row>
        <row r="2549">
          <cell r="B2549" t="str">
            <v>C1698</v>
          </cell>
          <cell r="C2549" t="str">
            <v>LUVA DUPLA PVC P/ESGOTO D=100mm (4")-C/ANÉIS</v>
          </cell>
          <cell r="D2549" t="str">
            <v>UN</v>
          </cell>
          <cell r="E2549">
            <v>18.3</v>
          </cell>
        </row>
        <row r="2550">
          <cell r="B2550" t="str">
            <v>C1702</v>
          </cell>
          <cell r="C2550" t="str">
            <v>LUVA DUPLA PVC P/ESGOTO 50mm JUNTAS SOLDADAS</v>
          </cell>
          <cell r="D2550" t="str">
            <v>UN</v>
          </cell>
          <cell r="E2550">
            <v>8.5299999999999994</v>
          </cell>
        </row>
        <row r="2551">
          <cell r="B2551" t="str">
            <v>C1703</v>
          </cell>
          <cell r="C2551" t="str">
            <v>LUVA DUPLA PVC P/ESGOTO 75mm JUNTAS SOLDADAS</v>
          </cell>
          <cell r="D2551" t="str">
            <v>UN</v>
          </cell>
          <cell r="E2551">
            <v>14</v>
          </cell>
        </row>
        <row r="2552">
          <cell r="B2552" t="str">
            <v>C1701</v>
          </cell>
          <cell r="C2552" t="str">
            <v>LUVA DUPLA PVC P/ESGOTO 100mm JUNTAS SOLDADAS</v>
          </cell>
          <cell r="D2552" t="str">
            <v>UN</v>
          </cell>
          <cell r="E2552">
            <v>18.2</v>
          </cell>
        </row>
        <row r="2553">
          <cell r="B2553" t="str">
            <v>C3582</v>
          </cell>
          <cell r="C2553" t="str">
            <v>MUTIRÃO MISTO - ADAPTADOR DE JUNTA ELÂSTICA P/SIFÃO METAL PVC P/ESGOTO D=40mm</v>
          </cell>
          <cell r="D2553" t="str">
            <v>UN</v>
          </cell>
          <cell r="E2553">
            <v>4.8499999999999996</v>
          </cell>
        </row>
        <row r="2554">
          <cell r="B2554" t="str">
            <v>C1703</v>
          </cell>
          <cell r="C2554" t="str">
            <v>LUVA DUPLA PVC P/ESGOTO 75mm JUNTAS SOLDADAS</v>
          </cell>
          <cell r="D2554">
            <v>0</v>
          </cell>
          <cell r="E2554">
            <v>0</v>
          </cell>
        </row>
        <row r="2555">
          <cell r="B2555" t="str">
            <v>C3556</v>
          </cell>
          <cell r="C2555" t="str">
            <v>MUTIRÃO MISTO - ADAPTADOR PVC SOLDÁVEL FLANGES LIVRES P/CX. D'ÁGUA 25mm (3/4")</v>
          </cell>
          <cell r="D2555" t="str">
            <v>UN</v>
          </cell>
          <cell r="E2555">
            <v>12.65</v>
          </cell>
        </row>
        <row r="2556">
          <cell r="B2556" t="str">
            <v>C3582</v>
          </cell>
          <cell r="C2556" t="str">
            <v>MUTIRÃO MISTO - ADAPTADOR DE JUNTA ELÂSTICA P/SIFÃO METAL PVC P/ESGOTO D=40mm</v>
          </cell>
          <cell r="D2556">
            <v>0</v>
          </cell>
          <cell r="E2556">
            <v>0</v>
          </cell>
        </row>
        <row r="2557">
          <cell r="B2557" t="str">
            <v>C3585</v>
          </cell>
          <cell r="C2557" t="str">
            <v>MUTIRÃO MISTO - CAIXA SIFONADA 150X150X50cm COM GRELHA</v>
          </cell>
          <cell r="D2557" t="str">
            <v>UN</v>
          </cell>
          <cell r="E2557">
            <v>28.76</v>
          </cell>
        </row>
        <row r="2558">
          <cell r="B2558" t="str">
            <v>C3588</v>
          </cell>
          <cell r="C2558" t="str">
            <v>MUTIRÃO MISTO - JOELHO PVC BRANCO P/ESGOTO D=40mm(1 1/2")</v>
          </cell>
          <cell r="D2558" t="str">
            <v>UN</v>
          </cell>
          <cell r="E2558">
            <v>5.96</v>
          </cell>
        </row>
        <row r="2559">
          <cell r="B2559" t="str">
            <v>C3589</v>
          </cell>
          <cell r="C2559" t="str">
            <v>MUTIRÃO MISTO - JOELHO PVC BRANCO P/ESGOTO D=50mm(2")</v>
          </cell>
          <cell r="D2559" t="str">
            <v>UN</v>
          </cell>
          <cell r="E2559">
            <v>6.84</v>
          </cell>
        </row>
        <row r="2560">
          <cell r="B2560" t="str">
            <v>C3587</v>
          </cell>
          <cell r="C2560" t="str">
            <v>MUTIRÃO MISTO - JOELHO PVC BRANCO P/ESGOTO D=100mm(4")</v>
          </cell>
          <cell r="D2560" t="str">
            <v>UN</v>
          </cell>
          <cell r="E2560">
            <v>15.96</v>
          </cell>
        </row>
        <row r="2561">
          <cell r="B2561" t="str">
            <v>C3559</v>
          </cell>
          <cell r="C2561" t="str">
            <v>MUTIRÃO MISTO - JOELHO PVC SOLDÁVEL AZUL D=25mmX3/4"</v>
          </cell>
          <cell r="D2561" t="str">
            <v>UN</v>
          </cell>
          <cell r="E2561">
            <v>8.08</v>
          </cell>
        </row>
        <row r="2562">
          <cell r="B2562" t="str">
            <v>C3557</v>
          </cell>
          <cell r="C2562" t="str">
            <v>MUTIRÃO MISTO - JOELHO REDUÇÃO 90 PVC SOLDÁVEL C/ROSCA D=25mmX1/2"</v>
          </cell>
          <cell r="D2562" t="str">
            <v>UN</v>
          </cell>
          <cell r="E2562">
            <v>4.72</v>
          </cell>
        </row>
        <row r="2563">
          <cell r="B2563" t="str">
            <v>C3558</v>
          </cell>
          <cell r="C2563" t="str">
            <v>MUTIRÃO MISTO - JOELHO REDUÇÃO PVC SOLDÁVEL AZUL D=25mmX1/2"</v>
          </cell>
          <cell r="D2563" t="str">
            <v>UN</v>
          </cell>
          <cell r="E2563">
            <v>6.65</v>
          </cell>
        </row>
        <row r="2564">
          <cell r="B2564" t="str">
            <v>C3560</v>
          </cell>
          <cell r="C2564" t="str">
            <v>MUTIRÃO MISTO - LUVA PVC  SOLDÁVEL AZUL C/ROSCA MET. D=25mmX3/4"</v>
          </cell>
          <cell r="D2564" t="str">
            <v>UN</v>
          </cell>
          <cell r="E2564">
            <v>4.96</v>
          </cell>
        </row>
        <row r="2565">
          <cell r="B2565" t="str">
            <v>C3561</v>
          </cell>
          <cell r="C2565" t="str">
            <v>MUTIRÃO MISTO - TE PVC SOLDÁVEL MARROM D=25mm (3/4")</v>
          </cell>
          <cell r="D2565" t="str">
            <v>UN</v>
          </cell>
          <cell r="E2565">
            <v>4</v>
          </cell>
        </row>
        <row r="2566">
          <cell r="B2566" t="str">
            <v>C3562</v>
          </cell>
          <cell r="C2566" t="str">
            <v>MUTIRÃO MISTO - TUBO PVC SOLDÁVEL MARROM D= 25mm (3/4")</v>
          </cell>
          <cell r="D2566" t="str">
            <v>M</v>
          </cell>
          <cell r="E2566">
            <v>4.1100000000000003</v>
          </cell>
        </row>
        <row r="2567">
          <cell r="B2567" t="str">
            <v>C3591</v>
          </cell>
          <cell r="C2567" t="str">
            <v>MUTIRÃO MISTO - TUBO PVC BRANCO P/ESGOTO D=40mm(1 1/2")</v>
          </cell>
          <cell r="D2567" t="str">
            <v>M</v>
          </cell>
          <cell r="E2567">
            <v>7.26</v>
          </cell>
        </row>
        <row r="2568">
          <cell r="B2568" t="str">
            <v>C3592</v>
          </cell>
          <cell r="C2568" t="str">
            <v>MUTIRÃO MISTO - TUBO PVC BRANCO P/ESGOTO D=50mm(2")</v>
          </cell>
          <cell r="D2568" t="str">
            <v>M</v>
          </cell>
          <cell r="E2568">
            <v>10.18</v>
          </cell>
        </row>
        <row r="2569">
          <cell r="B2569" t="str">
            <v>C3590</v>
          </cell>
          <cell r="C2569" t="str">
            <v>MUTIRÃO MISTO - TUBO PVC BRANCO P/ESGOTO D=100mm(4")</v>
          </cell>
          <cell r="D2569" t="str">
            <v>M</v>
          </cell>
          <cell r="E2569">
            <v>18.47</v>
          </cell>
        </row>
        <row r="2570">
          <cell r="B2570" t="str">
            <v>C1827</v>
          </cell>
          <cell r="C2570" t="str">
            <v>NIPLE EM PVC C/ ROSCA DE 1 1/4"</v>
          </cell>
          <cell r="D2570" t="str">
            <v>UN</v>
          </cell>
          <cell r="E2570">
            <v>10.08</v>
          </cell>
        </row>
        <row r="2571">
          <cell r="B2571" t="str">
            <v>C1828</v>
          </cell>
          <cell r="C2571" t="str">
            <v>NIPLE EM PVC C/ ROSCA DE 2 1/2"</v>
          </cell>
          <cell r="D2571" t="str">
            <v>UN</v>
          </cell>
          <cell r="E2571">
            <v>20.11</v>
          </cell>
        </row>
        <row r="2572">
          <cell r="B2572" t="str">
            <v>C2093</v>
          </cell>
          <cell r="C2572" t="str">
            <v>RALO SECO  PVC RÍGIDO</v>
          </cell>
          <cell r="D2572" t="str">
            <v>UN</v>
          </cell>
          <cell r="E2572">
            <v>30.26</v>
          </cell>
        </row>
        <row r="2573">
          <cell r="B2573" t="str">
            <v>C2145</v>
          </cell>
          <cell r="C2573" t="str">
            <v>REDUÇÃO EXCÊNTRICA PVC BRANCO REFORÇADO  D=75X50mm (3"X2")</v>
          </cell>
          <cell r="D2573" t="str">
            <v>UN</v>
          </cell>
          <cell r="E2573">
            <v>10.029999999999999</v>
          </cell>
        </row>
        <row r="2574">
          <cell r="B2574" t="str">
            <v>C2143</v>
          </cell>
          <cell r="C2574" t="str">
            <v>REDUÇÃO EXCÊNTRICA PVC BRANCO REFORÇADO  D=100X75mm (4"X3")</v>
          </cell>
          <cell r="D2574" t="str">
            <v>UN</v>
          </cell>
          <cell r="E2574">
            <v>14.7</v>
          </cell>
        </row>
        <row r="2575">
          <cell r="B2575" t="str">
            <v>C2144</v>
          </cell>
          <cell r="C2575" t="str">
            <v>REDUÇÃO EXCÊNTRICA PVC BRANCO REFORÇADO  D=150x150mm(6"x4")= (150 X 100MM)</v>
          </cell>
          <cell r="D2575" t="str">
            <v>UN</v>
          </cell>
          <cell r="E2575">
            <v>33.159999999999997</v>
          </cell>
        </row>
        <row r="2576">
          <cell r="B2576" t="str">
            <v>C2145</v>
          </cell>
          <cell r="C2576" t="str">
            <v>REDUÇÃO EXCÊNTRICA PVC BRANCO REFORÇADO  D=75X50mm (3"X2")</v>
          </cell>
          <cell r="D2576">
            <v>0</v>
          </cell>
          <cell r="E2576">
            <v>0</v>
          </cell>
        </row>
        <row r="2577">
          <cell r="B2577" t="str">
            <v>C2153</v>
          </cell>
          <cell r="C2577" t="str">
            <v>REDUÇÃO PVC BRANCO/CINZA P/ESGOTO D=100X75mm (4"X3")</v>
          </cell>
          <cell r="D2577" t="str">
            <v>UN</v>
          </cell>
          <cell r="E2577">
            <v>19.88</v>
          </cell>
        </row>
        <row r="2578">
          <cell r="B2578" t="str">
            <v>C2151</v>
          </cell>
          <cell r="C2578" t="str">
            <v>REDUÇÃO PVC BRANCO P/ESGOTO D=75X50mm (3"X2")</v>
          </cell>
          <cell r="D2578" t="str">
            <v>UN</v>
          </cell>
          <cell r="E2578">
            <v>15.86</v>
          </cell>
        </row>
        <row r="2579">
          <cell r="B2579" t="str">
            <v>C2146</v>
          </cell>
          <cell r="C2579" t="str">
            <v>REDUÇÃO PVC BRANCO P/ESGOTO D=100X50mm (4"X2")</v>
          </cell>
          <cell r="D2579" t="str">
            <v>UN</v>
          </cell>
          <cell r="E2579">
            <v>14.03</v>
          </cell>
        </row>
        <row r="2580">
          <cell r="B2580" t="str">
            <v>C2149</v>
          </cell>
          <cell r="C2580" t="str">
            <v>REDUÇÃO PVC BRANCO P/ESGOTO D=150X100mm (6"X4")</v>
          </cell>
          <cell r="D2580" t="str">
            <v>UN</v>
          </cell>
          <cell r="E2580">
            <v>32.08</v>
          </cell>
        </row>
        <row r="2581">
          <cell r="B2581" t="str">
            <v>C2152</v>
          </cell>
          <cell r="C2581" t="str">
            <v>REDUÇÃO PVC BRANCO P/ESGOTO D=75X50mm (3"X2")-C/ANÉIS</v>
          </cell>
          <cell r="D2581" t="str">
            <v>UN</v>
          </cell>
          <cell r="E2581">
            <v>16.64</v>
          </cell>
        </row>
        <row r="2582">
          <cell r="B2582" t="str">
            <v>C2147</v>
          </cell>
          <cell r="C2582" t="str">
            <v>REDUÇÃO PVC BRANCO P/ESGOTO D=100X50mm (4"X2")-C/ANÉIS</v>
          </cell>
          <cell r="D2582" t="str">
            <v>UN</v>
          </cell>
          <cell r="E2582">
            <v>13.91</v>
          </cell>
        </row>
        <row r="2583">
          <cell r="B2583" t="str">
            <v>C2148</v>
          </cell>
          <cell r="C2583" t="str">
            <v>REDUÇÃO PVC BRANCO P/ESGOTO D=100X75mm (4"X3")-C/ANÉIS</v>
          </cell>
          <cell r="D2583" t="str">
            <v>UN</v>
          </cell>
          <cell r="E2583">
            <v>20.260000000000002</v>
          </cell>
        </row>
        <row r="2584">
          <cell r="B2584" t="str">
            <v>C2150</v>
          </cell>
          <cell r="C2584" t="str">
            <v>REDUÇÃO PVC BRANCO P/ESGOTO D=150X100mm (6"X4")-C/ANÉIS</v>
          </cell>
          <cell r="D2584" t="str">
            <v>UN</v>
          </cell>
          <cell r="E2584">
            <v>41.77</v>
          </cell>
        </row>
        <row r="2585">
          <cell r="B2585" t="str">
            <v>C2320</v>
          </cell>
          <cell r="C2585" t="str">
            <v>TÊ PVC BRANCO C/INSPEÇÃO P/ESGOTO D=150mm(6")</v>
          </cell>
          <cell r="D2585" t="str">
            <v>UN</v>
          </cell>
          <cell r="E2585">
            <v>160.86000000000001</v>
          </cell>
        </row>
        <row r="2586">
          <cell r="B2586" t="str">
            <v>C2345</v>
          </cell>
          <cell r="C2586" t="str">
            <v>TÊ PVC BRANCO C/INSPEÇÃO P/ESGOTO D=75mm (3")</v>
          </cell>
          <cell r="D2586" t="str">
            <v>UN</v>
          </cell>
          <cell r="E2586">
            <v>34.65</v>
          </cell>
        </row>
        <row r="2587">
          <cell r="B2587" t="str">
            <v>C2343</v>
          </cell>
          <cell r="C2587" t="str">
            <v>TÊ PVC BRANCO C/INSPEÇÃO P/ESGOTO D=100mm (4")</v>
          </cell>
          <cell r="D2587" t="str">
            <v>UN</v>
          </cell>
          <cell r="E2587">
            <v>40.340000000000003</v>
          </cell>
        </row>
        <row r="2588">
          <cell r="B2588" t="str">
            <v>C2346</v>
          </cell>
          <cell r="C2588" t="str">
            <v>TÊ PVC BRANCO C/INSPEÇÃO P/ESGOTO D=75mm (3")-JUNTAS C/ANEIS</v>
          </cell>
          <cell r="D2588" t="str">
            <v>UN</v>
          </cell>
          <cell r="E2588">
            <v>35.1</v>
          </cell>
        </row>
        <row r="2589">
          <cell r="B2589" t="str">
            <v>C2344</v>
          </cell>
          <cell r="C2589" t="str">
            <v>TÊ PVC BRANCO C/INSPEÇÃO P/ESGOTO D=100mm (4")-JUNTAS C/ANÉIS</v>
          </cell>
          <cell r="D2589" t="str">
            <v>UN</v>
          </cell>
          <cell r="E2589">
            <v>40.44</v>
          </cell>
        </row>
        <row r="2590">
          <cell r="B2590" t="str">
            <v>C2350</v>
          </cell>
          <cell r="C2590" t="str">
            <v>TÊ PVC BRANCO C/REDUÇÃO P/ESGOTO D=75X50mm (3"X2")</v>
          </cell>
          <cell r="D2590" t="str">
            <v>UN</v>
          </cell>
          <cell r="E2590">
            <v>19.64</v>
          </cell>
        </row>
        <row r="2591">
          <cell r="B2591" t="str">
            <v>C2347</v>
          </cell>
          <cell r="C2591" t="str">
            <v>TÊ PVC BRANCO C/REDUÇÃO P/ESGOTO D=100X50mm (4"X2")</v>
          </cell>
          <cell r="D2591" t="str">
            <v>UN</v>
          </cell>
          <cell r="E2591">
            <v>24.3</v>
          </cell>
        </row>
        <row r="2592">
          <cell r="B2592" t="str">
            <v>C2348</v>
          </cell>
          <cell r="C2592" t="str">
            <v>TÊ PVC BRANCO C/REDUÇÃO P/ESGOTO D=100X75mm (4"X3")</v>
          </cell>
          <cell r="D2592" t="str">
            <v>UN</v>
          </cell>
          <cell r="E2592">
            <v>25.33</v>
          </cell>
        </row>
        <row r="2593">
          <cell r="B2593" t="str">
            <v>C2349</v>
          </cell>
          <cell r="C2593" t="str">
            <v>TÊ PVC BRANCO C/REDUÇÃO P/ESGOTO D=150X100mm (6"X4")</v>
          </cell>
          <cell r="D2593" t="str">
            <v>UN</v>
          </cell>
          <cell r="E2593">
            <v>54.85</v>
          </cell>
        </row>
        <row r="2594">
          <cell r="B2594" t="str">
            <v>C2360</v>
          </cell>
          <cell r="C2594" t="str">
            <v>TÊ PVC BRANCO P/ESGOTO D=50mm (2") - JUNTA C/ANÉIS</v>
          </cell>
          <cell r="D2594" t="str">
            <v>UN</v>
          </cell>
          <cell r="E2594">
            <v>17.829999999999998</v>
          </cell>
        </row>
        <row r="2595">
          <cell r="B2595" t="str">
            <v>C2362</v>
          </cell>
          <cell r="C2595" t="str">
            <v>TÊ PVC BRANCO P/ESGOTO D=75mm (3") - JUNTA C/ANÉIS</v>
          </cell>
          <cell r="D2595" t="str">
            <v>UN</v>
          </cell>
          <cell r="E2595">
            <v>24.04</v>
          </cell>
        </row>
        <row r="2596">
          <cell r="B2596" t="str">
            <v>C2355</v>
          </cell>
          <cell r="C2596" t="str">
            <v>TÊ PVC BRANCO P/ESGOTO D=100mm (4") - JUNTA C/ANÉIS</v>
          </cell>
          <cell r="D2596" t="str">
            <v>UN</v>
          </cell>
          <cell r="E2596">
            <v>28.99</v>
          </cell>
        </row>
        <row r="2597">
          <cell r="B2597" t="str">
            <v>C2351</v>
          </cell>
          <cell r="C2597" t="str">
            <v>TÊ PVC BRANCO P/ ESGOTO D=150mm (6") - JUNTA C/ANÉIS</v>
          </cell>
          <cell r="D2597" t="str">
            <v>UN</v>
          </cell>
          <cell r="E2597">
            <v>73.44</v>
          </cell>
        </row>
        <row r="2598">
          <cell r="B2598" t="str">
            <v>C2358</v>
          </cell>
          <cell r="C2598" t="str">
            <v>TÊ PVC BRANCO P/ESGOTO D=40mm (1 1/2")-JUNTAS SOLD.</v>
          </cell>
          <cell r="D2598" t="str">
            <v>UN</v>
          </cell>
          <cell r="E2598">
            <v>11.61</v>
          </cell>
        </row>
        <row r="2599">
          <cell r="B2599" t="str">
            <v>C2359</v>
          </cell>
          <cell r="C2599" t="str">
            <v>TÊ PVC BRANCO P/ESGOTO D=50MM (2')-JUNTAS SOLD.</v>
          </cell>
          <cell r="D2599" t="str">
            <v>UN</v>
          </cell>
          <cell r="E2599">
            <v>14.7</v>
          </cell>
        </row>
        <row r="2600">
          <cell r="B2600" t="str">
            <v>C2363</v>
          </cell>
          <cell r="C2600" t="str">
            <v>TÊ PVC BRANCO P/ESGOTO D=75mm (3")-JUNTAS SOLD.</v>
          </cell>
          <cell r="D2600" t="str">
            <v>UN</v>
          </cell>
          <cell r="E2600">
            <v>22.44</v>
          </cell>
        </row>
        <row r="2601">
          <cell r="B2601" t="str">
            <v>C2356</v>
          </cell>
          <cell r="C2601" t="str">
            <v>TÊ PVC BRANCO P/ESGOTO D=100mm (4")-JUNTAS SOLD.</v>
          </cell>
          <cell r="D2601" t="str">
            <v>UN</v>
          </cell>
          <cell r="E2601">
            <v>27.61</v>
          </cell>
        </row>
        <row r="2602">
          <cell r="B2602" t="str">
            <v>C2352</v>
          </cell>
          <cell r="C2602" t="str">
            <v>TÊ PVC BRANCO P/ ESGOTO D=150mm (6") - JUNTAS SOLD.</v>
          </cell>
          <cell r="D2602" t="str">
            <v>UN</v>
          </cell>
          <cell r="E2602">
            <v>70.02</v>
          </cell>
        </row>
        <row r="2603">
          <cell r="B2603" t="str">
            <v>C2361</v>
          </cell>
          <cell r="C2603" t="str">
            <v>TÊ PVC BRANCO P/ESGOTO D=75X50mm (3"X2")-JUNTAS C/ANÉIS</v>
          </cell>
          <cell r="D2603" t="str">
            <v>UN</v>
          </cell>
          <cell r="E2603">
            <v>20.75</v>
          </cell>
        </row>
        <row r="2604">
          <cell r="B2604" t="str">
            <v>C2353</v>
          </cell>
          <cell r="C2604" t="str">
            <v>TÊ PVC BRANCO P/ESGOTO D=100X50mm (4"X2")-JUNTAS C/ANÉIS</v>
          </cell>
          <cell r="D2604" t="str">
            <v>UN</v>
          </cell>
          <cell r="E2604">
            <v>25.06</v>
          </cell>
        </row>
        <row r="2605">
          <cell r="B2605" t="str">
            <v>C2354</v>
          </cell>
          <cell r="C2605" t="str">
            <v>TÊ PVC BRANCO P/ESGOTO D=100X75mm (4"X3")-JUNTAS C/ANÉIS</v>
          </cell>
          <cell r="D2605" t="str">
            <v>UN</v>
          </cell>
          <cell r="E2605">
            <v>43.77</v>
          </cell>
        </row>
        <row r="2606">
          <cell r="B2606" t="str">
            <v>C2357</v>
          </cell>
          <cell r="C2606" t="str">
            <v>TÊ PVC BRANCO P/ESGOTO D=150X100mm (6"X4")-JUNTAS C/ANÉIS</v>
          </cell>
          <cell r="D2606" t="str">
            <v>UN</v>
          </cell>
          <cell r="E2606">
            <v>57.18</v>
          </cell>
        </row>
        <row r="2607">
          <cell r="B2607" t="str">
            <v>C2364</v>
          </cell>
          <cell r="C2607" t="str">
            <v>TÊ PVC BRANCO ROSC. D=  1/2" (20mm)</v>
          </cell>
          <cell r="D2607" t="str">
            <v>UN</v>
          </cell>
          <cell r="E2607">
            <v>7.76</v>
          </cell>
        </row>
        <row r="2608">
          <cell r="B2608" t="str">
            <v>C2371</v>
          </cell>
          <cell r="C2608" t="str">
            <v>TÊ PVC BRANCO ROSC. D=3/4' (25mm)</v>
          </cell>
          <cell r="D2608" t="str">
            <v>UN</v>
          </cell>
          <cell r="E2608">
            <v>7.95</v>
          </cell>
        </row>
        <row r="2609">
          <cell r="B2609" t="str">
            <v>C2366</v>
          </cell>
          <cell r="C2609" t="str">
            <v>TÊ PVC BRANCO ROSC. D= 1" (32mm)</v>
          </cell>
          <cell r="D2609" t="str">
            <v>UN</v>
          </cell>
          <cell r="E2609">
            <v>11.48</v>
          </cell>
        </row>
        <row r="2610">
          <cell r="B2610" t="str">
            <v>C2365</v>
          </cell>
          <cell r="C2610" t="str">
            <v>TÊ PVC BRANCO ROSC. D= 1 1/2" (50mm)</v>
          </cell>
          <cell r="D2610" t="str">
            <v>UN</v>
          </cell>
          <cell r="E2610">
            <v>21.82</v>
          </cell>
        </row>
        <row r="2611">
          <cell r="B2611" t="str">
            <v>C2368</v>
          </cell>
          <cell r="C2611" t="str">
            <v>TÊ PVC BRANCO ROSC. D=1 1/4" (40mm)</v>
          </cell>
          <cell r="D2611" t="str">
            <v>UN</v>
          </cell>
          <cell r="E2611">
            <v>19.52</v>
          </cell>
        </row>
        <row r="2612">
          <cell r="B2612" t="str">
            <v>C2367</v>
          </cell>
          <cell r="C2612" t="str">
            <v>TÊ PVC BRANCO ROSC. D= 2" (60mm)</v>
          </cell>
          <cell r="D2612" t="str">
            <v>UN</v>
          </cell>
          <cell r="E2612">
            <v>33.54</v>
          </cell>
        </row>
        <row r="2613">
          <cell r="B2613" t="str">
            <v>C2369</v>
          </cell>
          <cell r="C2613" t="str">
            <v>TÊ PVC BRANCO ROSC. D=2 1/2" (75mm)</v>
          </cell>
          <cell r="D2613" t="str">
            <v>UN</v>
          </cell>
          <cell r="E2613">
            <v>56.63</v>
          </cell>
        </row>
        <row r="2614">
          <cell r="B2614" t="str">
            <v>C2370</v>
          </cell>
          <cell r="C2614" t="str">
            <v>TÊ PVC BRANCO ROSC. D=3" (85mm)</v>
          </cell>
          <cell r="D2614" t="str">
            <v>UN</v>
          </cell>
          <cell r="E2614">
            <v>69.92</v>
          </cell>
        </row>
        <row r="2615">
          <cell r="B2615" t="str">
            <v>C2372</v>
          </cell>
          <cell r="C2615" t="str">
            <v>TÊ PVC BRANCO ROSC. D=4" (110mm)</v>
          </cell>
          <cell r="D2615" t="str">
            <v>UN</v>
          </cell>
          <cell r="E2615">
            <v>137.37</v>
          </cell>
        </row>
        <row r="2616">
          <cell r="B2616" t="str">
            <v>C2373</v>
          </cell>
          <cell r="C2616" t="str">
            <v>TÊ PVC CINZA C/INSPEÇÃO P/ESGOTO D=150mm (6")-JUNTAS C/ANÉIS</v>
          </cell>
          <cell r="D2616" t="str">
            <v>UN</v>
          </cell>
          <cell r="E2616">
            <v>186.72</v>
          </cell>
        </row>
        <row r="2617">
          <cell r="B2617" t="str">
            <v>C2375</v>
          </cell>
          <cell r="C2617" t="str">
            <v>TÊ PVC CINZA C/INSPEÇÃO P/ESGOTO D=150mm (6")-JUNTAS SOLD.</v>
          </cell>
          <cell r="D2617" t="str">
            <v>UN</v>
          </cell>
          <cell r="E2617">
            <v>184.44</v>
          </cell>
        </row>
        <row r="2618">
          <cell r="B2618" t="str">
            <v>C2376</v>
          </cell>
          <cell r="C2618" t="str">
            <v>TÊ PVC CINZA P/ESGOTO D=150MM (6')-JUNTAS C/ANÉIS</v>
          </cell>
          <cell r="D2618" t="str">
            <v>UN</v>
          </cell>
          <cell r="E2618">
            <v>114.36</v>
          </cell>
        </row>
        <row r="2619">
          <cell r="B2619" t="str">
            <v>C2377</v>
          </cell>
          <cell r="C2619" t="str">
            <v>TÊ PVC CINZA P/ESGOTO D=150MM (6')-JUNTAS SOLD.</v>
          </cell>
          <cell r="D2619" t="str">
            <v>UN</v>
          </cell>
          <cell r="E2619">
            <v>110.94</v>
          </cell>
        </row>
        <row r="2620">
          <cell r="B2620" t="str">
            <v>C2378</v>
          </cell>
          <cell r="C2620" t="str">
            <v>TÊ PVC SOLD./ROSCA AZUL D=20mmX20mmX1/2"</v>
          </cell>
          <cell r="D2620" t="str">
            <v>UN</v>
          </cell>
          <cell r="E2620">
            <v>10.34</v>
          </cell>
        </row>
        <row r="2621">
          <cell r="B2621" t="str">
            <v>C2379</v>
          </cell>
          <cell r="C2621" t="str">
            <v>TÊ PVC SOLD./ROSCA AZUL D=25mmX25mmX3/4'</v>
          </cell>
          <cell r="D2621" t="str">
            <v>UN</v>
          </cell>
          <cell r="E2621">
            <v>11.51</v>
          </cell>
        </row>
        <row r="2622">
          <cell r="B2622" t="str">
            <v>C2380</v>
          </cell>
          <cell r="C2622" t="str">
            <v>TÊ PVC SOLD. MARROM D= 20mm (1/2")</v>
          </cell>
          <cell r="D2622" t="str">
            <v>UN</v>
          </cell>
          <cell r="E2622">
            <v>5.62</v>
          </cell>
        </row>
        <row r="2623">
          <cell r="B2623" t="str">
            <v>C2381</v>
          </cell>
          <cell r="C2623" t="str">
            <v>TÊ PVC SOLD. MARROM D= 25mm (3/4")</v>
          </cell>
          <cell r="D2623" t="str">
            <v>UN</v>
          </cell>
          <cell r="E2623">
            <v>5.99</v>
          </cell>
        </row>
        <row r="2624">
          <cell r="B2624" t="str">
            <v>C2382</v>
          </cell>
          <cell r="C2624" t="str">
            <v>TÊ PVC SOLD. MARROM D= 32mm (1")</v>
          </cell>
          <cell r="D2624" t="str">
            <v>UN</v>
          </cell>
          <cell r="E2624">
            <v>7.43</v>
          </cell>
        </row>
        <row r="2625">
          <cell r="B2625" t="str">
            <v>C2383</v>
          </cell>
          <cell r="C2625" t="str">
            <v>TÊ PVC SOLD. MARROM D= 40mm (1 1/4")</v>
          </cell>
          <cell r="D2625" t="str">
            <v>UN</v>
          </cell>
          <cell r="E2625">
            <v>13.92</v>
          </cell>
        </row>
        <row r="2626">
          <cell r="B2626" t="str">
            <v>C2384</v>
          </cell>
          <cell r="C2626" t="str">
            <v>TÊ PVC SOLD. MARROM D= 50mm (1 1/2")</v>
          </cell>
          <cell r="D2626" t="str">
            <v>UN</v>
          </cell>
          <cell r="E2626">
            <v>14.53</v>
          </cell>
        </row>
        <row r="2627">
          <cell r="B2627" t="str">
            <v>C2385</v>
          </cell>
          <cell r="C2627" t="str">
            <v>TÊ PVC SOLD. MARROM D= 60mm (2")</v>
          </cell>
          <cell r="D2627" t="str">
            <v>UN</v>
          </cell>
          <cell r="E2627">
            <v>28.96</v>
          </cell>
        </row>
        <row r="2628">
          <cell r="B2628" t="str">
            <v>C2386</v>
          </cell>
          <cell r="C2628" t="str">
            <v>TÊ PVC SOLD. MARROM D= 75mm (2 1/2")</v>
          </cell>
          <cell r="D2628" t="str">
            <v>UN</v>
          </cell>
          <cell r="E2628">
            <v>54.44</v>
          </cell>
        </row>
        <row r="2629">
          <cell r="B2629" t="str">
            <v>C2387</v>
          </cell>
          <cell r="C2629" t="str">
            <v>TÊ PVC SOLD. MARROM D= 85mm (3")</v>
          </cell>
          <cell r="D2629" t="str">
            <v>UN</v>
          </cell>
          <cell r="E2629">
            <v>64.680000000000007</v>
          </cell>
        </row>
        <row r="2630">
          <cell r="B2630" t="str">
            <v>C2388</v>
          </cell>
          <cell r="C2630" t="str">
            <v>TÊ PVC SOLD. MARROM D=110mm (4")</v>
          </cell>
          <cell r="D2630" t="str">
            <v>UN</v>
          </cell>
          <cell r="E2630">
            <v>113.43</v>
          </cell>
        </row>
        <row r="2631">
          <cell r="B2631" t="str">
            <v>C2389</v>
          </cell>
          <cell r="C2631" t="str">
            <v>TE PVC SOLD./ROSCA D=20mmX20mmX1/2"</v>
          </cell>
          <cell r="D2631" t="str">
            <v>UN</v>
          </cell>
          <cell r="E2631">
            <v>6.78</v>
          </cell>
        </row>
        <row r="2632">
          <cell r="B2632" t="str">
            <v>C2390</v>
          </cell>
          <cell r="C2632" t="str">
            <v>TE PVC SOLD./ROSCA D=25mmX25mmX3/4"</v>
          </cell>
          <cell r="D2632" t="str">
            <v>UN</v>
          </cell>
          <cell r="E2632">
            <v>8.18</v>
          </cell>
        </row>
        <row r="2633">
          <cell r="B2633" t="str">
            <v>C2391</v>
          </cell>
          <cell r="C2633" t="str">
            <v>TE PVC SOLD./ROSCA D=32mmX32mmX1"</v>
          </cell>
          <cell r="D2633" t="str">
            <v>UN</v>
          </cell>
          <cell r="E2633">
            <v>8.3800000000000008</v>
          </cell>
        </row>
        <row r="2634">
          <cell r="B2634" t="str">
            <v>C2400</v>
          </cell>
          <cell r="C2634" t="str">
            <v>TÊ REDUÇÃO PVC ROSC. D= 3/4X1/2" (25X20mm)</v>
          </cell>
          <cell r="D2634" t="str">
            <v>UN</v>
          </cell>
          <cell r="E2634">
            <v>8.9700000000000006</v>
          </cell>
        </row>
        <row r="2635">
          <cell r="B2635" t="str">
            <v>C2399</v>
          </cell>
          <cell r="C2635" t="str">
            <v>TÊ REDUÇÃO PVC ROSC. D= 1"X3/4" (32X25mm)</v>
          </cell>
          <cell r="D2635" t="str">
            <v>UN</v>
          </cell>
          <cell r="E2635">
            <v>11.21</v>
          </cell>
        </row>
        <row r="2636">
          <cell r="B2636" t="str">
            <v>C2398</v>
          </cell>
          <cell r="C2636" t="str">
            <v>TÊ REDUÇÃO PVC ROSC. D= 1 1/2"X3/4" (50X25mm)</v>
          </cell>
          <cell r="D2636" t="str">
            <v>UN</v>
          </cell>
          <cell r="E2636">
            <v>18.850000000000001</v>
          </cell>
        </row>
        <row r="2637">
          <cell r="B2637" t="str">
            <v>C2393</v>
          </cell>
          <cell r="C2637" t="str">
            <v>TÊ REDUÇÃO PVC SOLD./ROSCA AZUL D=32mmX32mmX3/4"</v>
          </cell>
          <cell r="D2637" t="str">
            <v>UN</v>
          </cell>
          <cell r="E2637">
            <v>15.85</v>
          </cell>
        </row>
        <row r="2638">
          <cell r="B2638" t="str">
            <v>C2392</v>
          </cell>
          <cell r="C2638" t="str">
            <v>TÊ REDUÇÃO PVC SOLD./ROSCA AZUL D=25mmX25mmX1/2"</v>
          </cell>
          <cell r="D2638" t="str">
            <v>UN</v>
          </cell>
          <cell r="E2638">
            <v>11.85</v>
          </cell>
        </row>
        <row r="2639">
          <cell r="B2639" t="str">
            <v>C2404</v>
          </cell>
          <cell r="C2639" t="str">
            <v>TÊ REDUÇÃO PVC SOLD. MARROM D=25X20mm (3/4"X1/2")</v>
          </cell>
          <cell r="D2639" t="str">
            <v>UN</v>
          </cell>
          <cell r="E2639">
            <v>8.1999999999999993</v>
          </cell>
        </row>
        <row r="2640">
          <cell r="B2640" t="str">
            <v>C2405</v>
          </cell>
          <cell r="C2640" t="str">
            <v>TÊ REDUÇÃO PVC SOLD. MARROM D=32X25mm (1"X3/4')</v>
          </cell>
          <cell r="D2640" t="str">
            <v>UN</v>
          </cell>
          <cell r="E2640">
            <v>10.75</v>
          </cell>
        </row>
        <row r="2641">
          <cell r="B2641" t="str">
            <v>C2406</v>
          </cell>
          <cell r="C2641" t="str">
            <v>TÊ REDUÇÃO PVC SOLD. MARROM D=40X32mm (1 1/4"X1")</v>
          </cell>
          <cell r="D2641" t="str">
            <v>UN</v>
          </cell>
          <cell r="E2641">
            <v>14.78</v>
          </cell>
        </row>
        <row r="2642">
          <cell r="B2642" t="str">
            <v>C2407</v>
          </cell>
          <cell r="C2642" t="str">
            <v>TÊ REDUÇÃO PVC SOLD. MARROM D=50X20mm (1 1/2"X1/2")</v>
          </cell>
          <cell r="D2642" t="str">
            <v>UN</v>
          </cell>
          <cell r="E2642">
            <v>15.19</v>
          </cell>
        </row>
        <row r="2643">
          <cell r="B2643" t="str">
            <v>C2408</v>
          </cell>
          <cell r="C2643" t="str">
            <v>TÊ REDUÇÃO PVC SOLD. MARROM D=50X25mm (1 1/2"X3/4')</v>
          </cell>
          <cell r="D2643" t="str">
            <v>UN</v>
          </cell>
          <cell r="E2643">
            <v>15.46</v>
          </cell>
        </row>
        <row r="2644">
          <cell r="B2644" t="str">
            <v>C2409</v>
          </cell>
          <cell r="C2644" t="str">
            <v>TÊ REDUÇÃO PVC SOLD. MARROM D=50X32mm (1 1/2"X1")</v>
          </cell>
          <cell r="D2644" t="str">
            <v>UN</v>
          </cell>
          <cell r="E2644">
            <v>17.239999999999998</v>
          </cell>
        </row>
        <row r="2645">
          <cell r="B2645" t="str">
            <v>C2410</v>
          </cell>
          <cell r="C2645" t="str">
            <v>TÊ REDUÇÃO PVC SOLD. MARROM D=50X40mm (1 1/2"X1 1/4")</v>
          </cell>
          <cell r="D2645" t="str">
            <v>UN</v>
          </cell>
          <cell r="E2645">
            <v>16.440000000000001</v>
          </cell>
        </row>
        <row r="2646">
          <cell r="B2646" t="str">
            <v>C2411</v>
          </cell>
          <cell r="C2646" t="str">
            <v>TÊ REDUÇÃO PVC SOLD. MARROM D=75X50mm (2 1/2"X1 1/2")</v>
          </cell>
          <cell r="D2646" t="str">
            <v>UN</v>
          </cell>
          <cell r="E2646">
            <v>40.93</v>
          </cell>
        </row>
        <row r="2647">
          <cell r="B2647" t="str">
            <v>C2412</v>
          </cell>
          <cell r="C2647" t="str">
            <v>TÊ REDUÇÃO PVC SOLD. MARROM D=75X60mm (2 1/2"X2")</v>
          </cell>
          <cell r="D2647" t="str">
            <v>UN</v>
          </cell>
          <cell r="E2647">
            <v>60.07</v>
          </cell>
        </row>
        <row r="2648">
          <cell r="B2648" t="str">
            <v>C2413</v>
          </cell>
          <cell r="C2648" t="str">
            <v>TÊ REDUÇÃO PVC SOLD. MARROM D=85X60mm (3"X2")</v>
          </cell>
          <cell r="D2648" t="str">
            <v>UN</v>
          </cell>
          <cell r="E2648">
            <v>57.34</v>
          </cell>
        </row>
        <row r="2649">
          <cell r="B2649" t="str">
            <v>C2414</v>
          </cell>
          <cell r="C2649" t="str">
            <v>TÊ REDUÇÃO PVC SOLD. MARROM D=85X75mm (3"X2 1/2")</v>
          </cell>
          <cell r="D2649" t="str">
            <v>UN</v>
          </cell>
          <cell r="E2649">
            <v>62.68</v>
          </cell>
        </row>
        <row r="2650">
          <cell r="B2650" t="str">
            <v>C2401</v>
          </cell>
          <cell r="C2650" t="str">
            <v>TÊ REDUÇÃO PVC SOLD. MARROM D=110X60mm (4"X2")</v>
          </cell>
          <cell r="D2650" t="str">
            <v>UN</v>
          </cell>
          <cell r="E2650">
            <v>91.14</v>
          </cell>
        </row>
        <row r="2651">
          <cell r="B2651" t="str">
            <v>C2402</v>
          </cell>
          <cell r="C2651" t="str">
            <v>TÊ REDUÇÃO PVC SOLD. MARROM D=110X75mm (4"X2 1/2")</v>
          </cell>
          <cell r="D2651" t="str">
            <v>UN</v>
          </cell>
          <cell r="E2651">
            <v>98.1</v>
          </cell>
        </row>
        <row r="2652">
          <cell r="B2652" t="str">
            <v>C2403</v>
          </cell>
          <cell r="C2652" t="str">
            <v>TÊ REDUÇÃO PVC SOLD. MARROM D=110X85mm (4"X3")</v>
          </cell>
          <cell r="D2652" t="str">
            <v>UN</v>
          </cell>
          <cell r="E2652">
            <v>109.16</v>
          </cell>
        </row>
        <row r="2653">
          <cell r="B2653" t="str">
            <v>C2341</v>
          </cell>
          <cell r="C2653" t="str">
            <v>TÊ REDUÇÃO PVC SOLD./ROSCA. D=25mmX25mmX1/2"</v>
          </cell>
          <cell r="D2653" t="str">
            <v>UN</v>
          </cell>
          <cell r="E2653">
            <v>7.79</v>
          </cell>
        </row>
        <row r="2654">
          <cell r="B2654" t="str">
            <v>C2342</v>
          </cell>
          <cell r="C2654" t="str">
            <v>TÊ REDUÇÃO PVC SOLD./ROSCA. D=32mmX32mmX3/4"</v>
          </cell>
          <cell r="D2654" t="str">
            <v>UN</v>
          </cell>
          <cell r="E2654">
            <v>15.6</v>
          </cell>
        </row>
        <row r="2655">
          <cell r="B2655" t="str">
            <v>C2595</v>
          </cell>
          <cell r="C2655" t="str">
            <v>TUBO PVC BRANCO P/ESGOTO D=40mm (1 1/2")</v>
          </cell>
          <cell r="D2655" t="str">
            <v>M</v>
          </cell>
          <cell r="E2655">
            <v>9.7799999999999994</v>
          </cell>
        </row>
        <row r="2656">
          <cell r="B2656" t="str">
            <v>C2596</v>
          </cell>
          <cell r="C2656" t="str">
            <v>TUBO PVC BRANCO P/ESGOTO D=50mm (2")</v>
          </cell>
          <cell r="D2656" t="str">
            <v>M</v>
          </cell>
          <cell r="E2656">
            <v>13.32</v>
          </cell>
        </row>
        <row r="2657">
          <cell r="B2657" t="str">
            <v>C2598</v>
          </cell>
          <cell r="C2657" t="str">
            <v>TUBO PVC BRANCO P/ESGOTO D=75mm (3")</v>
          </cell>
          <cell r="D2657" t="str">
            <v>M</v>
          </cell>
          <cell r="E2657">
            <v>20.76</v>
          </cell>
        </row>
        <row r="2658">
          <cell r="B2658" t="str">
            <v>C2593</v>
          </cell>
          <cell r="C2658" t="str">
            <v>TUBO PVC BRANCO P/ESGOTO D=100MM (4')</v>
          </cell>
          <cell r="D2658" t="str">
            <v>M</v>
          </cell>
          <cell r="E2658">
            <v>23.92</v>
          </cell>
        </row>
        <row r="2659">
          <cell r="B2659" t="str">
            <v>C2597</v>
          </cell>
          <cell r="C2659" t="str">
            <v>TUBO PVC BRANCO P/ESGOTO D=50mm (2") - JUNTA C/ANÉIS</v>
          </cell>
          <cell r="D2659" t="str">
            <v>M</v>
          </cell>
          <cell r="E2659">
            <v>13.5</v>
          </cell>
        </row>
        <row r="2660">
          <cell r="B2660" t="str">
            <v>C2599</v>
          </cell>
          <cell r="C2660" t="str">
            <v>TUBO PVC BRANCO P/ESGOTO D=75mm (3") - JUNTA C/ANÉIS</v>
          </cell>
          <cell r="D2660" t="str">
            <v>M</v>
          </cell>
          <cell r="E2660">
            <v>20.36</v>
          </cell>
        </row>
        <row r="2661">
          <cell r="B2661" t="str">
            <v>C2594</v>
          </cell>
          <cell r="C2661" t="str">
            <v>TUBO PVC BRANCO P/ESGOTO D=100mm (4") - JUNTA C/ANÉIS</v>
          </cell>
          <cell r="D2661" t="str">
            <v>M</v>
          </cell>
          <cell r="E2661">
            <v>23.21</v>
          </cell>
        </row>
        <row r="2662">
          <cell r="B2662" t="str">
            <v>C2600</v>
          </cell>
          <cell r="C2662" t="str">
            <v>TUBO PVC BRANCO RÍGIDO ESGOTO D=150mm (6")</v>
          </cell>
          <cell r="D2662" t="str">
            <v>M</v>
          </cell>
          <cell r="E2662">
            <v>36.869999999999997</v>
          </cell>
        </row>
        <row r="2663">
          <cell r="B2663" t="str">
            <v>C2601</v>
          </cell>
          <cell r="C2663" t="str">
            <v>TUBO PVC BRANCO RÍGIDO ESGOTO D=200mm (8")</v>
          </cell>
          <cell r="D2663" t="str">
            <v>M</v>
          </cell>
          <cell r="E2663">
            <v>67.16</v>
          </cell>
        </row>
        <row r="2664">
          <cell r="B2664" t="str">
            <v>C2602</v>
          </cell>
          <cell r="C2664" t="str">
            <v>TUBO PVC BRANCO RÍGIDO ESGOTO D=250mm (10")</v>
          </cell>
          <cell r="D2664" t="str">
            <v>M</v>
          </cell>
          <cell r="E2664">
            <v>69.55</v>
          </cell>
        </row>
        <row r="2665">
          <cell r="B2665" t="str">
            <v>C2603</v>
          </cell>
          <cell r="C2665" t="str">
            <v>TUBO PVC BRANCO RÍGIDO ESGOTO D=300mm (12")</v>
          </cell>
          <cell r="D2665" t="str">
            <v>M</v>
          </cell>
          <cell r="E2665">
            <v>89.72</v>
          </cell>
        </row>
        <row r="2666">
          <cell r="B2666" t="str">
            <v>C4760</v>
          </cell>
          <cell r="C2666" t="str">
            <v xml:space="preserve">TUBO PVC SÉRIE REFORÇADA P/ ESGOTO D=100MM (4") - INCLUSIVE CONEXÕES                                     </v>
          </cell>
          <cell r="D2666" t="str">
            <v>M</v>
          </cell>
          <cell r="E2666">
            <v>37.869999999999997</v>
          </cell>
        </row>
        <row r="2667">
          <cell r="B2667" t="str">
            <v>C2602</v>
          </cell>
          <cell r="C2667" t="str">
            <v>TUBO PVC BRANCO RÍGIDO ESGOTO D=250mm (10")</v>
          </cell>
          <cell r="D2667">
            <v>0</v>
          </cell>
          <cell r="E2667">
            <v>0</v>
          </cell>
        </row>
        <row r="2668">
          <cell r="B2668" t="str">
            <v>C4763</v>
          </cell>
          <cell r="C2668" t="str">
            <v xml:space="preserve">TUBO PVC SÉRIE REFORÇADA P/ ESGOTO D=150MM (6") JUNTA COM ANEL                                </v>
          </cell>
          <cell r="D2668" t="str">
            <v>M</v>
          </cell>
          <cell r="E2668">
            <v>52.55</v>
          </cell>
        </row>
        <row r="2669">
          <cell r="B2669" t="str">
            <v>C4760</v>
          </cell>
          <cell r="C2669" t="str">
            <v xml:space="preserve">TUBO PVC SÉRIE REFORÇADA P/ ESGOTO D=100MM (4") - INCLUSIVE CONEXÕES                                     
</v>
          </cell>
          <cell r="D2669">
            <v>0</v>
          </cell>
          <cell r="E2669">
            <v>0</v>
          </cell>
        </row>
        <row r="2670">
          <cell r="B2670" t="str">
            <v>C2613</v>
          </cell>
          <cell r="C2670" t="str">
            <v>TUBO PVC CINZA RÍGIDO ESGOTO D=150mm (6") JUNTA C/ANÉIS</v>
          </cell>
          <cell r="D2670" t="str">
            <v>M</v>
          </cell>
          <cell r="E2670">
            <v>60.96</v>
          </cell>
        </row>
        <row r="2671">
          <cell r="B2671" t="str">
            <v>C2614</v>
          </cell>
          <cell r="C2671" t="str">
            <v>TUBO PVC CINZA RÍGIDO ESGOTO D=150mm (6") JUNTA SOLD.</v>
          </cell>
          <cell r="D2671" t="str">
            <v>M</v>
          </cell>
          <cell r="E2671">
            <v>62.51</v>
          </cell>
        </row>
        <row r="2672">
          <cell r="B2672" t="str">
            <v>C2607</v>
          </cell>
          <cell r="C2672" t="str">
            <v>TUBO PVC ROSC. BRANCO D= 1/2" (20mm)</v>
          </cell>
          <cell r="D2672" t="str">
            <v>M</v>
          </cell>
          <cell r="E2672">
            <v>6.67</v>
          </cell>
        </row>
        <row r="2673">
          <cell r="B2673" t="str">
            <v>C2611</v>
          </cell>
          <cell r="C2673" t="str">
            <v>TUBO PVC ROSC. BRANCO D= 3/4" (25mm)</v>
          </cell>
          <cell r="D2673" t="str">
            <v>M</v>
          </cell>
          <cell r="E2673">
            <v>9.1</v>
          </cell>
        </row>
        <row r="2674">
          <cell r="B2674" t="str">
            <v>C2606</v>
          </cell>
          <cell r="C2674" t="str">
            <v>TUBO PVC ROSC. BRANCO D= 1" (32mm)</v>
          </cell>
          <cell r="D2674" t="str">
            <v>M</v>
          </cell>
          <cell r="E2674">
            <v>15.6</v>
          </cell>
        </row>
        <row r="2675">
          <cell r="B2675" t="str">
            <v>C2605</v>
          </cell>
          <cell r="C2675" t="str">
            <v>TUBO PVC ROSC. BRANCO D= 1 1/4" (40mm)</v>
          </cell>
          <cell r="D2675" t="str">
            <v>M</v>
          </cell>
          <cell r="E2675">
            <v>23.39</v>
          </cell>
        </row>
        <row r="2676">
          <cell r="B2676" t="str">
            <v>C2604</v>
          </cell>
          <cell r="C2676" t="str">
            <v>TUBO PVC ROSC. BRANCO D= 1 1/2" (50mm)</v>
          </cell>
          <cell r="D2676" t="str">
            <v>M</v>
          </cell>
          <cell r="E2676">
            <v>29.9</v>
          </cell>
        </row>
        <row r="2677">
          <cell r="B2677" t="str">
            <v>C2609</v>
          </cell>
          <cell r="C2677" t="str">
            <v>TUBO PVC ROSC. BRANCO D= 2" (60mm)</v>
          </cell>
          <cell r="D2677" t="str">
            <v>M</v>
          </cell>
          <cell r="E2677">
            <v>37.94</v>
          </cell>
        </row>
        <row r="2678">
          <cell r="B2678" t="str">
            <v>C2608</v>
          </cell>
          <cell r="C2678" t="str">
            <v>TUBO PVC ROSC. BRANCO D= 2 1/2" (75mm)</v>
          </cell>
          <cell r="D2678" t="str">
            <v>M</v>
          </cell>
          <cell r="E2678">
            <v>53.97</v>
          </cell>
        </row>
        <row r="2679">
          <cell r="B2679" t="str">
            <v>C2610</v>
          </cell>
          <cell r="C2679" t="str">
            <v>TUBO PVC ROSC. BRANCO D= 3" (85mm)</v>
          </cell>
          <cell r="D2679" t="str">
            <v>M</v>
          </cell>
          <cell r="E2679">
            <v>67.349999999999994</v>
          </cell>
        </row>
        <row r="2680">
          <cell r="B2680" t="str">
            <v>C2612</v>
          </cell>
          <cell r="C2680" t="str">
            <v>TUBO PVC ROSC. BRANCO D= 4"(110mm)</v>
          </cell>
          <cell r="D2680" t="str">
            <v>M</v>
          </cell>
          <cell r="E2680">
            <v>81.19</v>
          </cell>
        </row>
        <row r="2681">
          <cell r="B2681" t="str">
            <v>C2615</v>
          </cell>
          <cell r="C2681" t="str">
            <v>TUBO PVC SOLD. MARROM D= 20mm (1/2")</v>
          </cell>
          <cell r="D2681" t="str">
            <v>M</v>
          </cell>
          <cell r="E2681">
            <v>4.04</v>
          </cell>
        </row>
        <row r="2682">
          <cell r="B2682" t="str">
            <v>C2616</v>
          </cell>
          <cell r="C2682" t="str">
            <v>TUBO PVC SOLD. MARROM D= 25mm (3/4")</v>
          </cell>
          <cell r="D2682" t="str">
            <v>M</v>
          </cell>
          <cell r="E2682">
            <v>5.37</v>
          </cell>
        </row>
        <row r="2683">
          <cell r="B2683" t="str">
            <v>C2617</v>
          </cell>
          <cell r="C2683" t="str">
            <v>TUBO PVC SOLD. MARROM D= 32mm (1")</v>
          </cell>
          <cell r="D2683" t="str">
            <v>M</v>
          </cell>
          <cell r="E2683">
            <v>9.2100000000000009</v>
          </cell>
        </row>
        <row r="2684">
          <cell r="B2684" t="str">
            <v>C2618</v>
          </cell>
          <cell r="C2684" t="str">
            <v>TUBO PVC SOLD. MARROM D= 40mm (1 1/4")</v>
          </cell>
          <cell r="D2684" t="str">
            <v>M</v>
          </cell>
          <cell r="E2684">
            <v>12.73</v>
          </cell>
        </row>
        <row r="2685">
          <cell r="B2685" t="str">
            <v>C2619</v>
          </cell>
          <cell r="C2685" t="str">
            <v>TUBO PVC SOLD. MARROM D= 50mm (1 1/2")</v>
          </cell>
          <cell r="D2685" t="str">
            <v>M</v>
          </cell>
          <cell r="E2685">
            <v>16.100000000000001</v>
          </cell>
        </row>
        <row r="2686">
          <cell r="B2686" t="str">
            <v>C2620</v>
          </cell>
          <cell r="C2686" t="str">
            <v>TUBO PVC SOLD. MARROM D= 60mm (2")</v>
          </cell>
          <cell r="D2686" t="str">
            <v>M</v>
          </cell>
          <cell r="E2686">
            <v>22.57</v>
          </cell>
        </row>
        <row r="2687">
          <cell r="B2687" t="str">
            <v>C2621</v>
          </cell>
          <cell r="C2687" t="str">
            <v>TUBO PVC SOLD. MARROM D= 75mm (2 1/2")</v>
          </cell>
          <cell r="D2687" t="str">
            <v>M</v>
          </cell>
          <cell r="E2687">
            <v>30.52</v>
          </cell>
        </row>
        <row r="2688">
          <cell r="B2688" t="str">
            <v>C2622</v>
          </cell>
          <cell r="C2688" t="str">
            <v>TUBO PVC SOLD. MARROM D= 85mm (3")</v>
          </cell>
          <cell r="D2688" t="str">
            <v>M</v>
          </cell>
          <cell r="E2688">
            <v>38.79</v>
          </cell>
        </row>
        <row r="2689">
          <cell r="B2689" t="str">
            <v>C2623</v>
          </cell>
          <cell r="C2689" t="str">
            <v>TUBO PVC SOLD. MARROM D=110mm (4")</v>
          </cell>
          <cell r="D2689" t="str">
            <v>M</v>
          </cell>
          <cell r="E2689">
            <v>55.4</v>
          </cell>
        </row>
        <row r="2690">
          <cell r="B2690" t="str">
            <v>C2624</v>
          </cell>
          <cell r="C2690" t="str">
            <v>TUBO PVC SOLD. MARROM INCL.CONEXÕES D= 20mm (1/2")</v>
          </cell>
          <cell r="D2690" t="str">
            <v>M</v>
          </cell>
          <cell r="E2690">
            <v>11.37</v>
          </cell>
        </row>
        <row r="2691">
          <cell r="B2691" t="str">
            <v>C2625</v>
          </cell>
          <cell r="C2691" t="str">
            <v>TUBO PVC SOLD. MARROM INCL.CONEXÕES D= 25mm(3/4")</v>
          </cell>
          <cell r="D2691" t="str">
            <v>M</v>
          </cell>
          <cell r="E2691">
            <v>13.53</v>
          </cell>
        </row>
        <row r="2692">
          <cell r="B2692" t="str">
            <v>C2626</v>
          </cell>
          <cell r="C2692" t="str">
            <v>TUBO PVC SOLD. MARROM INCL.CONEXÕES D= 32mm(1")</v>
          </cell>
          <cell r="D2692" t="str">
            <v>M</v>
          </cell>
          <cell r="E2692">
            <v>19.829999999999998</v>
          </cell>
        </row>
        <row r="2693">
          <cell r="B2693" t="str">
            <v>C2627</v>
          </cell>
          <cell r="C2693" t="str">
            <v>TUBO PVC SOLD. MARROM INCL.CONEXÕES D= 40mm (1 1/4")</v>
          </cell>
          <cell r="D2693" t="str">
            <v>M</v>
          </cell>
          <cell r="E2693">
            <v>23.77</v>
          </cell>
        </row>
        <row r="2694">
          <cell r="B2694" t="str">
            <v>C2628</v>
          </cell>
          <cell r="C2694" t="str">
            <v>TUBO PVC SOLD. MARROM INCL.CONEXÕES D= 50mm (1 1/2")</v>
          </cell>
          <cell r="D2694" t="str">
            <v>M</v>
          </cell>
          <cell r="E2694">
            <v>28.71</v>
          </cell>
        </row>
        <row r="2695">
          <cell r="B2695" t="str">
            <v>C2629</v>
          </cell>
          <cell r="C2695" t="str">
            <v>TUBO PVC SOLD. MARROM INCL.CONEXÕES D= 60mm (2")</v>
          </cell>
          <cell r="D2695" t="str">
            <v>M</v>
          </cell>
          <cell r="E2695">
            <v>38.090000000000003</v>
          </cell>
        </row>
        <row r="2696">
          <cell r="B2696" t="str">
            <v>C2631</v>
          </cell>
          <cell r="C2696" t="str">
            <v>TUBO PVC SOLD. MARROM INCL.CONEXÕES D=75mm (2 1/2")</v>
          </cell>
          <cell r="D2696" t="str">
            <v>M</v>
          </cell>
          <cell r="E2696">
            <v>50.25</v>
          </cell>
        </row>
        <row r="2697">
          <cell r="B2697" t="str">
            <v>C2632</v>
          </cell>
          <cell r="C2697" t="str">
            <v>TUBO PVC SOLD. MARROM INCL.CONEXÕES D=85MM(3')</v>
          </cell>
          <cell r="D2697" t="str">
            <v>M</v>
          </cell>
          <cell r="E2697">
            <v>59.08</v>
          </cell>
        </row>
        <row r="2698">
          <cell r="B2698" t="str">
            <v>C2630</v>
          </cell>
          <cell r="C2698" t="str">
            <v>TUBO PVC SOLD. MARROM INCL.CONEXÕES D=110mm(4')</v>
          </cell>
          <cell r="D2698" t="str">
            <v>M</v>
          </cell>
          <cell r="E2698">
            <v>81.62</v>
          </cell>
        </row>
        <row r="2699">
          <cell r="B2699" t="str">
            <v>C2633</v>
          </cell>
          <cell r="C2699" t="str">
            <v>TUBO RADIAL LEVE C/INSPEÇÃO PVC D=150mm (6")</v>
          </cell>
          <cell r="D2699" t="str">
            <v>UN</v>
          </cell>
          <cell r="E2699">
            <v>445.24</v>
          </cell>
        </row>
        <row r="2700">
          <cell r="B2700" t="str">
            <v>C2648</v>
          </cell>
          <cell r="C2700" t="str">
            <v>UNIÃO PVC BRANCO ROSC. D=1/2" (20mm)</v>
          </cell>
          <cell r="D2700" t="str">
            <v>UN</v>
          </cell>
          <cell r="E2700">
            <v>6.91</v>
          </cell>
        </row>
        <row r="2701">
          <cell r="B2701" t="str">
            <v>C2652</v>
          </cell>
          <cell r="C2701" t="str">
            <v>UNIÃO PVC BRANCO ROSC. D=3/4" (25mm)</v>
          </cell>
          <cell r="D2701" t="str">
            <v>UN</v>
          </cell>
          <cell r="E2701">
            <v>8.43</v>
          </cell>
        </row>
        <row r="2702">
          <cell r="B2702" t="str">
            <v>C2647</v>
          </cell>
          <cell r="C2702" t="str">
            <v>UNIÃO PVC BRANCO ROSC. D=1" (32mm)</v>
          </cell>
          <cell r="D2702" t="str">
            <v>UN</v>
          </cell>
          <cell r="E2702">
            <v>13.27</v>
          </cell>
        </row>
        <row r="2703">
          <cell r="B2703" t="str">
            <v>C2646</v>
          </cell>
          <cell r="C2703" t="str">
            <v>UNIÃO PVC BRANCO ROSC. D=1 1/4" (40mm)</v>
          </cell>
          <cell r="D2703" t="str">
            <v>UN</v>
          </cell>
          <cell r="E2703">
            <v>24.21</v>
          </cell>
        </row>
        <row r="2704">
          <cell r="B2704" t="str">
            <v>C2645</v>
          </cell>
          <cell r="C2704" t="str">
            <v>UNIÃO PVC BRANCO ROSC. D=1 1/2" (50mm)</v>
          </cell>
          <cell r="D2704" t="str">
            <v>UN</v>
          </cell>
          <cell r="E2704">
            <v>25.21</v>
          </cell>
        </row>
        <row r="2705">
          <cell r="B2705" t="str">
            <v>C2650</v>
          </cell>
          <cell r="C2705" t="str">
            <v>UNIÃO PVC BRANCO ROSC. D=2" (60mm)</v>
          </cell>
          <cell r="D2705" t="str">
            <v>UN</v>
          </cell>
          <cell r="E2705">
            <v>44.83</v>
          </cell>
        </row>
        <row r="2706">
          <cell r="B2706" t="str">
            <v>C2651</v>
          </cell>
          <cell r="C2706" t="str">
            <v>UNIÃO PVC BRANCO ROSC. D=3" (85mm)</v>
          </cell>
          <cell r="D2706" t="str">
            <v>UN</v>
          </cell>
          <cell r="E2706">
            <v>109.88</v>
          </cell>
        </row>
        <row r="2707">
          <cell r="B2707" t="str">
            <v>C2649</v>
          </cell>
          <cell r="C2707" t="str">
            <v>UNIÃO PVC BRANCO ROSC. D=2 1/2" (75mm)</v>
          </cell>
          <cell r="D2707" t="str">
            <v>UN</v>
          </cell>
          <cell r="E2707">
            <v>89.62</v>
          </cell>
        </row>
        <row r="2708">
          <cell r="B2708" t="str">
            <v>C2653</v>
          </cell>
          <cell r="C2708" t="str">
            <v>UNIÃO PVC BRANCO ROSC. D=4" (110mm)</v>
          </cell>
          <cell r="D2708" t="str">
            <v>UN</v>
          </cell>
          <cell r="E2708">
            <v>187.58</v>
          </cell>
        </row>
        <row r="2709">
          <cell r="B2709" t="str">
            <v>C2654</v>
          </cell>
          <cell r="C2709" t="str">
            <v>UNIÃO PVC SOLD. MARROM D= 20mm (1/2")</v>
          </cell>
          <cell r="D2709" t="str">
            <v>UN</v>
          </cell>
          <cell r="E2709">
            <v>6.57</v>
          </cell>
        </row>
        <row r="2710">
          <cell r="B2710" t="str">
            <v>C2655</v>
          </cell>
          <cell r="C2710" t="str">
            <v>UNIÃO PVC SOLD. MARROM D= 25mm (3/4")</v>
          </cell>
          <cell r="D2710" t="str">
            <v>UN</v>
          </cell>
          <cell r="E2710">
            <v>7.74</v>
          </cell>
        </row>
        <row r="2711">
          <cell r="B2711" t="str">
            <v>C2656</v>
          </cell>
          <cell r="C2711" t="str">
            <v>UNIÃO PVC SOLD. MARROM D= 32mm (1")</v>
          </cell>
          <cell r="D2711" t="str">
            <v>UN</v>
          </cell>
          <cell r="E2711">
            <v>11.73</v>
          </cell>
        </row>
        <row r="2712">
          <cell r="B2712" t="str">
            <v>C2657</v>
          </cell>
          <cell r="C2712" t="str">
            <v>UNIÃO PVC SOLD. MARROM D= 40mm (1 1/4")</v>
          </cell>
          <cell r="D2712" t="str">
            <v>UN</v>
          </cell>
          <cell r="E2712">
            <v>20.86</v>
          </cell>
        </row>
        <row r="2713">
          <cell r="B2713" t="str">
            <v>C2658</v>
          </cell>
          <cell r="C2713" t="str">
            <v>UNIÃO PVC SOLD. MARROM D= 50mm (1 1/2")</v>
          </cell>
          <cell r="D2713" t="str">
            <v>UN</v>
          </cell>
          <cell r="E2713">
            <v>22.41</v>
          </cell>
        </row>
        <row r="2714">
          <cell r="B2714" t="str">
            <v>C2659</v>
          </cell>
          <cell r="C2714" t="str">
            <v>UNIÃO PVC SOLD. MARROM D= 60mm (2")</v>
          </cell>
          <cell r="D2714" t="str">
            <v>UN</v>
          </cell>
          <cell r="E2714">
            <v>49.83</v>
          </cell>
        </row>
        <row r="2715">
          <cell r="B2715" t="str">
            <v>C2660</v>
          </cell>
          <cell r="C2715" t="str">
            <v>UNIÃO PVC SOLD. MARROM D= 75mm (2 1/2")</v>
          </cell>
          <cell r="D2715" t="str">
            <v>UN</v>
          </cell>
          <cell r="E2715">
            <v>115.93</v>
          </cell>
        </row>
        <row r="2716">
          <cell r="B2716" t="str">
            <v>C2661</v>
          </cell>
          <cell r="C2716" t="str">
            <v>UNIÃO PVC SOLD. MARROM D= 85mm (3")</v>
          </cell>
          <cell r="D2716" t="str">
            <v>UN</v>
          </cell>
          <cell r="E2716">
            <v>146.02000000000001</v>
          </cell>
        </row>
        <row r="2717">
          <cell r="B2717" t="str">
            <v>C2662</v>
          </cell>
          <cell r="C2717" t="str">
            <v>UNIÃO PVC SOLD. MARROM D=110mm (4")</v>
          </cell>
          <cell r="D2717" t="str">
            <v>UN</v>
          </cell>
          <cell r="E2717">
            <v>297.95</v>
          </cell>
        </row>
        <row r="2718">
          <cell r="B2718" t="str">
            <v>TUBOS E CONEXÕES DE PRFV</v>
          </cell>
          <cell r="C2718" t="str">
            <v>UNIÃO PVC SOLD. MARROM D= 75mm (2 1/2")</v>
          </cell>
          <cell r="D2718">
            <v>0</v>
          </cell>
          <cell r="E2718">
            <v>177.08</v>
          </cell>
        </row>
        <row r="2719">
          <cell r="B2719" t="str">
            <v>C4188</v>
          </cell>
          <cell r="C2719" t="str">
            <v>ASSENTAMENTO DE TUBO, PEÇAS E CONEXÕES EM PRFV, JE DN 300mm</v>
          </cell>
          <cell r="D2719" t="str">
            <v>M</v>
          </cell>
          <cell r="E2719">
            <v>9.23</v>
          </cell>
        </row>
        <row r="2720">
          <cell r="B2720" t="str">
            <v>C4189</v>
          </cell>
          <cell r="C2720" t="str">
            <v>ASSENTAMENTO DE TUBO, PEÇAS E CONEXÕES EM PRFV, JE DN 350mm</v>
          </cell>
          <cell r="D2720" t="str">
            <v>M</v>
          </cell>
          <cell r="E2720">
            <v>9.68</v>
          </cell>
        </row>
        <row r="2721">
          <cell r="B2721" t="str">
            <v>C4190</v>
          </cell>
          <cell r="C2721" t="str">
            <v>ASSENTAMENTO DE TUBO, PEÇAS E CONEXÕES EM PRFV, JE DN 400mm</v>
          </cell>
          <cell r="D2721" t="str">
            <v>M</v>
          </cell>
          <cell r="E2721">
            <v>11.22</v>
          </cell>
        </row>
        <row r="2722">
          <cell r="B2722" t="str">
            <v>C4191</v>
          </cell>
          <cell r="C2722" t="str">
            <v>ASSENTAMENTO DE TUBO, PEÇAS E CONEXÕES EM PRFV, JE DN 450mm</v>
          </cell>
          <cell r="D2722" t="str">
            <v>M</v>
          </cell>
          <cell r="E2722">
            <v>11.83</v>
          </cell>
        </row>
        <row r="2723">
          <cell r="B2723" t="str">
            <v>C4192</v>
          </cell>
          <cell r="C2723" t="str">
            <v>ASSENTAMENTO DE TUBO, PEÇAS E CONEXÕES EM PRFV, JE DN 500mm</v>
          </cell>
          <cell r="D2723" t="str">
            <v>M</v>
          </cell>
          <cell r="E2723">
            <v>12.47</v>
          </cell>
        </row>
        <row r="2724">
          <cell r="B2724" t="str">
            <v>C4193</v>
          </cell>
          <cell r="C2724" t="str">
            <v>ASSENTAMENTO DE TUBO, PEÇAS E CONEXÕES EM PRFV, JE DN 600mm</v>
          </cell>
          <cell r="D2724" t="str">
            <v>M</v>
          </cell>
          <cell r="E2724">
            <v>13.81</v>
          </cell>
        </row>
        <row r="2725">
          <cell r="B2725" t="str">
            <v>C4194</v>
          </cell>
          <cell r="C2725" t="str">
            <v>ASSENTAMENTO DE TUBO, PEÇAS E CONEXÕES EM PRFV, JE DN 700mm</v>
          </cell>
          <cell r="D2725" t="str">
            <v>M</v>
          </cell>
          <cell r="E2725">
            <v>15.61</v>
          </cell>
        </row>
        <row r="2726">
          <cell r="B2726" t="str">
            <v>C4195</v>
          </cell>
          <cell r="C2726" t="str">
            <v>ASSENTAMENTO DE TUBO, PEÇAS E CONEXÕES EM PRFV, JE DN 800mm</v>
          </cell>
          <cell r="D2726" t="str">
            <v>M</v>
          </cell>
          <cell r="E2726">
            <v>18.989999999999998</v>
          </cell>
        </row>
        <row r="2727">
          <cell r="B2727" t="str">
            <v>C4196</v>
          </cell>
          <cell r="C2727" t="str">
            <v>ASSENTAMENTO DE TUBO, PEÇAS E CONEXÕES EM PRFV, JE DN 900mm</v>
          </cell>
          <cell r="D2727" t="str">
            <v>M</v>
          </cell>
          <cell r="E2727">
            <v>21.38</v>
          </cell>
        </row>
        <row r="2728">
          <cell r="B2728" t="str">
            <v>C4197</v>
          </cell>
          <cell r="C2728" t="str">
            <v>ASSENTAMENTO DE TUBO, PEÇAS E CONEXÕES EM PRFV, JE DN 1000mm</v>
          </cell>
          <cell r="D2728" t="str">
            <v>M</v>
          </cell>
          <cell r="E2728">
            <v>24.17</v>
          </cell>
        </row>
        <row r="2729">
          <cell r="B2729" t="str">
            <v>C4198</v>
          </cell>
          <cell r="C2729" t="str">
            <v>ASSENTAMENTO DE TUBO, PEÇAS E CONEXÕES EM PRFV, JE DN 1200mm</v>
          </cell>
          <cell r="D2729" t="str">
            <v>M</v>
          </cell>
          <cell r="E2729">
            <v>28.68</v>
          </cell>
        </row>
        <row r="2730">
          <cell r="B2730" t="str">
            <v>TUBOS E CONEXÕES DE CERÂMICA</v>
          </cell>
          <cell r="C2730" t="str">
            <v>ASSENTAMENTO DE TUBO, PEÇAS E CONEXÕES EM PRFV, JE DN 900mm</v>
          </cell>
          <cell r="D2730">
            <v>0</v>
          </cell>
          <cell r="E2730">
            <v>184.88</v>
          </cell>
        </row>
        <row r="2731">
          <cell r="B2731" t="str">
            <v>C0235</v>
          </cell>
          <cell r="C2731" t="str">
            <v>ASSENTAMENTO DE TUBOS E CONEXÕES CERÂMICOS, J.ARG. D= 100mm</v>
          </cell>
          <cell r="D2731" t="str">
            <v>M</v>
          </cell>
          <cell r="E2731">
            <v>3.73</v>
          </cell>
        </row>
        <row r="2732">
          <cell r="B2732" t="str">
            <v>C0239</v>
          </cell>
          <cell r="C2732" t="str">
            <v>ASSENTAMENTO DE TUBOS E CONEXÕES CERÂMICOS, J.ARG. D=150mm</v>
          </cell>
          <cell r="D2732" t="str">
            <v>M</v>
          </cell>
          <cell r="E2732">
            <v>4.82</v>
          </cell>
        </row>
        <row r="2733">
          <cell r="B2733" t="str">
            <v>C0236</v>
          </cell>
          <cell r="C2733" t="str">
            <v>ASSENTAMENTO DE TUBOS E CONEXÕES CERÂMICOS, J.ARG. D= 200mm</v>
          </cell>
          <cell r="D2733" t="str">
            <v>M</v>
          </cell>
          <cell r="E2733">
            <v>5.88</v>
          </cell>
        </row>
        <row r="2734">
          <cell r="B2734" t="str">
            <v>C0237</v>
          </cell>
          <cell r="C2734" t="str">
            <v>ASSENTAMENTO DE TUBOS E CONEXÕES CERÂMICOS, J.ARG. D= 250mm</v>
          </cell>
          <cell r="D2734" t="str">
            <v>M</v>
          </cell>
          <cell r="E2734">
            <v>8</v>
          </cell>
        </row>
        <row r="2735">
          <cell r="B2735" t="str">
            <v>C0238</v>
          </cell>
          <cell r="C2735" t="str">
            <v>ASSENTAMENTO DE TUBOS E CONEXÕES CERÂMICOS, J.ARG. D= 300mm</v>
          </cell>
          <cell r="D2735" t="str">
            <v>M</v>
          </cell>
          <cell r="E2735">
            <v>9.89</v>
          </cell>
        </row>
        <row r="2736">
          <cell r="B2736" t="str">
            <v>C0240</v>
          </cell>
          <cell r="C2736" t="str">
            <v>ASSENTAMENTO DE TUBOS E CONEXÕES CERÂMICOS, J.ASF. D= 100mm</v>
          </cell>
          <cell r="D2736" t="str">
            <v>M</v>
          </cell>
          <cell r="E2736">
            <v>10.68</v>
          </cell>
        </row>
        <row r="2737">
          <cell r="B2737" t="str">
            <v>C0241</v>
          </cell>
          <cell r="C2737" t="str">
            <v>ASSENTAMENTO DE TUBOS E CONEXÕES CERÂMICOS, J.ASF. D= 150mm</v>
          </cell>
          <cell r="D2737" t="str">
            <v>M</v>
          </cell>
          <cell r="E2737">
            <v>12.12</v>
          </cell>
        </row>
        <row r="2738">
          <cell r="B2738" t="str">
            <v>C0242</v>
          </cell>
          <cell r="C2738" t="str">
            <v>ASSENTAMENTO DE TUBOS E CONEXÕES CERÂMICOS, J.ASF. D= 200mm</v>
          </cell>
          <cell r="D2738" t="str">
            <v>M</v>
          </cell>
          <cell r="E2738">
            <v>14.35</v>
          </cell>
        </row>
        <row r="2739">
          <cell r="B2739" t="str">
            <v>C0243</v>
          </cell>
          <cell r="C2739" t="str">
            <v>ASSENTAMENTO DE TUBOS E CONEXÕES CERÂMICOS, J.ASF. D= 250mm</v>
          </cell>
          <cell r="D2739" t="str">
            <v>M</v>
          </cell>
          <cell r="E2739">
            <v>19.63</v>
          </cell>
        </row>
        <row r="2740">
          <cell r="B2740" t="str">
            <v>C0244</v>
          </cell>
          <cell r="C2740" t="str">
            <v>ASSENTAMENTO DE TUBOS E CONEXÕES CERÂMICOS, J.ASF. D= 300mm</v>
          </cell>
          <cell r="D2740" t="str">
            <v>M</v>
          </cell>
          <cell r="E2740">
            <v>24.83</v>
          </cell>
        </row>
        <row r="2741">
          <cell r="B2741" t="str">
            <v>C0245</v>
          </cell>
          <cell r="C2741" t="str">
            <v>ASSENTAMENTO DE TUBOS E CONEXÕES CERÂMICOS, J.ASF. D= 350mm</v>
          </cell>
          <cell r="D2741" t="str">
            <v>M</v>
          </cell>
          <cell r="E2741">
            <v>31.77</v>
          </cell>
        </row>
        <row r="2742">
          <cell r="B2742" t="str">
            <v>C0246</v>
          </cell>
          <cell r="C2742" t="str">
            <v>ASSENTAMENTO DE TUBOS E CONEXÕES CERÂMICOS, J.ASF. D= 400mm</v>
          </cell>
          <cell r="D2742" t="str">
            <v>M</v>
          </cell>
          <cell r="E2742">
            <v>39.17</v>
          </cell>
        </row>
        <row r="2743">
          <cell r="B2743" t="str">
            <v>TUBOS E CONEXÕES DE CONCRETO</v>
          </cell>
          <cell r="C2743" t="str">
            <v>ASSENTAMENTO DE TUBOS E CONEXÕES CERÂMICOS, J.ASF. D= 300mm</v>
          </cell>
          <cell r="D2743">
            <v>0</v>
          </cell>
          <cell r="E2743">
            <v>1832.25</v>
          </cell>
        </row>
        <row r="2744">
          <cell r="B2744" t="str">
            <v>C0305</v>
          </cell>
          <cell r="C2744" t="str">
            <v>ASSENTAMENTO DE TUBOS EM CONCRETO,JUNTA ARGAMASSADA, D=150mm</v>
          </cell>
          <cell r="D2744" t="str">
            <v>M</v>
          </cell>
          <cell r="E2744">
            <v>12.89</v>
          </cell>
        </row>
        <row r="2745">
          <cell r="B2745" t="str">
            <v>C0306</v>
          </cell>
          <cell r="C2745" t="str">
            <v>ASSENTAMENTO DE TUBOS EM CONCRETO,JUNTA ARGAMASSADA, D=200mm</v>
          </cell>
          <cell r="D2745" t="str">
            <v>M</v>
          </cell>
          <cell r="E2745">
            <v>17.14</v>
          </cell>
        </row>
        <row r="2746">
          <cell r="B2746" t="str">
            <v>C0298</v>
          </cell>
          <cell r="C2746" t="str">
            <v>ASSENTAMENTO DE TUBOS EM CONCRETO, JE D= 300mm</v>
          </cell>
          <cell r="D2746" t="str">
            <v>M</v>
          </cell>
          <cell r="E2746">
            <v>22.99</v>
          </cell>
        </row>
        <row r="2747">
          <cell r="B2747" t="str">
            <v>C0299</v>
          </cell>
          <cell r="C2747" t="str">
            <v>ASSENTAMENTO DE TUBOS EM CONCRETO, JE D= 400mm</v>
          </cell>
          <cell r="D2747" t="str">
            <v>M</v>
          </cell>
          <cell r="E2747">
            <v>35.75</v>
          </cell>
        </row>
        <row r="2748">
          <cell r="B2748" t="str">
            <v>C0300</v>
          </cell>
          <cell r="C2748" t="str">
            <v>ASSENTAMENTO DE TUBOS EM CONCRETO, JE D=500mm</v>
          </cell>
          <cell r="D2748" t="str">
            <v>M</v>
          </cell>
          <cell r="E2748">
            <v>49.55</v>
          </cell>
        </row>
        <row r="2749">
          <cell r="B2749" t="str">
            <v>C0301</v>
          </cell>
          <cell r="C2749" t="str">
            <v>ASSENTAMENTO DE TUBOS EM CONCRETO, JE D=600mm</v>
          </cell>
          <cell r="D2749" t="str">
            <v>M</v>
          </cell>
          <cell r="E2749">
            <v>62.5</v>
          </cell>
        </row>
        <row r="2750">
          <cell r="B2750" t="str">
            <v>C0302</v>
          </cell>
          <cell r="C2750" t="str">
            <v>ASSENTAMENTO DE TUBOS EM CONCRETO, JE D= 700mm</v>
          </cell>
          <cell r="D2750" t="str">
            <v>M</v>
          </cell>
          <cell r="E2750">
            <v>78.58</v>
          </cell>
        </row>
        <row r="2751">
          <cell r="B2751" t="str">
            <v>C0303</v>
          </cell>
          <cell r="C2751" t="str">
            <v>ASSENTAMENTO DE TUBOS EM CONCRETO, JE D= 800mm</v>
          </cell>
          <cell r="D2751" t="str">
            <v>M</v>
          </cell>
          <cell r="E2751">
            <v>92.77</v>
          </cell>
        </row>
        <row r="2752">
          <cell r="B2752" t="str">
            <v>C0304</v>
          </cell>
          <cell r="C2752" t="str">
            <v>ASSENTAMENTO DE TUBOS EM CONCRETO, JE D= 900mm</v>
          </cell>
          <cell r="D2752" t="str">
            <v>M</v>
          </cell>
          <cell r="E2752">
            <v>115.29</v>
          </cell>
        </row>
        <row r="2753">
          <cell r="B2753" t="str">
            <v>C0293</v>
          </cell>
          <cell r="C2753" t="str">
            <v>ASSENTAMENTO DE TUBOS EM CONCRETO, JE D= 1000mm</v>
          </cell>
          <cell r="D2753" t="str">
            <v>M</v>
          </cell>
          <cell r="E2753">
            <v>150.13999999999999</v>
          </cell>
        </row>
        <row r="2754">
          <cell r="B2754" t="str">
            <v>C0294</v>
          </cell>
          <cell r="C2754" t="str">
            <v>ASSENTAMENTO DE TUBOS EM CONCRETO, JE D= 1200mm</v>
          </cell>
          <cell r="D2754" t="str">
            <v>M</v>
          </cell>
          <cell r="E2754">
            <v>201.37</v>
          </cell>
        </row>
        <row r="2755">
          <cell r="B2755" t="str">
            <v>C0295</v>
          </cell>
          <cell r="C2755" t="str">
            <v>ASSENTAMENTO DE TUBOS EM CONCRETO, JE D=1500mm</v>
          </cell>
          <cell r="D2755" t="str">
            <v>M</v>
          </cell>
          <cell r="E2755">
            <v>254.9</v>
          </cell>
        </row>
        <row r="2756">
          <cell r="B2756" t="str">
            <v>C0296</v>
          </cell>
          <cell r="C2756" t="str">
            <v>ASSENTAMENTO DE TUBOS EM CONCRETO, JE D= 1750mm</v>
          </cell>
          <cell r="D2756" t="str">
            <v>M</v>
          </cell>
          <cell r="E2756">
            <v>324.74</v>
          </cell>
        </row>
        <row r="2757">
          <cell r="B2757" t="str">
            <v>C0297</v>
          </cell>
          <cell r="C2757" t="str">
            <v>ASSENTAMENTO DE TUBOS EM CONCRETO, JE D=2000mm</v>
          </cell>
          <cell r="D2757" t="str">
            <v>M</v>
          </cell>
          <cell r="E2757">
            <v>413.61</v>
          </cell>
        </row>
        <row r="2758">
          <cell r="B2758" t="str">
            <v>TUBOS E CONEXÕES DE COBRE</v>
          </cell>
          <cell r="C2758" t="str">
            <v>ASSENTAMENTO DE TUBOS EM CONCRETO, JE D=1500mm</v>
          </cell>
          <cell r="D2758">
            <v>0</v>
          </cell>
          <cell r="E2758">
            <v>5079.5</v>
          </cell>
        </row>
        <row r="2759">
          <cell r="B2759" t="str">
            <v>C1007</v>
          </cell>
          <cell r="C2759" t="str">
            <v>CURVA COBRE OU BRONZE D= 15mm (1/2")</v>
          </cell>
          <cell r="D2759" t="str">
            <v>UN</v>
          </cell>
          <cell r="E2759">
            <v>10.36</v>
          </cell>
        </row>
        <row r="2760">
          <cell r="B2760" t="str">
            <v>C1008</v>
          </cell>
          <cell r="C2760" t="str">
            <v>CURVA COBRE OU BRONZE D= 22mm (3/4")</v>
          </cell>
          <cell r="D2760" t="str">
            <v>UN</v>
          </cell>
          <cell r="E2760">
            <v>17.64</v>
          </cell>
        </row>
        <row r="2761">
          <cell r="B2761" t="str">
            <v>C1009</v>
          </cell>
          <cell r="C2761" t="str">
            <v>CURVA COBRE OU BRONZE D= 28mm (1")</v>
          </cell>
          <cell r="D2761" t="str">
            <v>UN</v>
          </cell>
          <cell r="E2761">
            <v>21.1</v>
          </cell>
        </row>
        <row r="2762">
          <cell r="B2762" t="str">
            <v>C1010</v>
          </cell>
          <cell r="C2762" t="str">
            <v>CURVA COBRE OU BRONZE D= 35mm (1 1/4")</v>
          </cell>
          <cell r="D2762" t="str">
            <v>UN</v>
          </cell>
          <cell r="E2762">
            <v>28.79</v>
          </cell>
        </row>
        <row r="2763">
          <cell r="B2763" t="str">
            <v>C1011</v>
          </cell>
          <cell r="C2763" t="str">
            <v>CURVA COBRE OU BRONZE D= 42mm (1 1/2")</v>
          </cell>
          <cell r="D2763" t="str">
            <v>UN</v>
          </cell>
          <cell r="E2763">
            <v>46.43</v>
          </cell>
        </row>
        <row r="2764">
          <cell r="B2764" t="str">
            <v>C1012</v>
          </cell>
          <cell r="C2764" t="str">
            <v>CURVA COBRE OU BRONZE D= 54mm (2")</v>
          </cell>
          <cell r="D2764" t="str">
            <v>UN</v>
          </cell>
          <cell r="E2764">
            <v>72.17</v>
          </cell>
        </row>
        <row r="2765">
          <cell r="B2765" t="str">
            <v>C1013</v>
          </cell>
          <cell r="C2765" t="str">
            <v>CURVA COBRE OU BRONZE D= 66mm (2 1/2")</v>
          </cell>
          <cell r="D2765" t="str">
            <v>UN</v>
          </cell>
          <cell r="E2765">
            <v>204.41</v>
          </cell>
        </row>
        <row r="2766">
          <cell r="B2766" t="str">
            <v>C1014</v>
          </cell>
          <cell r="C2766" t="str">
            <v>CURVA COBRE OU BRONZE D= 79mm (3")</v>
          </cell>
          <cell r="D2766" t="str">
            <v>UN</v>
          </cell>
          <cell r="E2766">
            <v>245.97</v>
          </cell>
        </row>
        <row r="2767">
          <cell r="B2767" t="str">
            <v>C1015</v>
          </cell>
          <cell r="C2767" t="str">
            <v>CURVA COBRE OU BRONZE D=104mm (4")</v>
          </cell>
          <cell r="D2767" t="str">
            <v>UN</v>
          </cell>
          <cell r="E2767">
            <v>513.04999999999995</v>
          </cell>
        </row>
        <row r="2768">
          <cell r="B2768" t="str">
            <v>C2332</v>
          </cell>
          <cell r="C2768" t="str">
            <v>TÊ COBRE OU BRONZE D= 15mm (1/2")</v>
          </cell>
          <cell r="D2768" t="str">
            <v>UN</v>
          </cell>
          <cell r="E2768">
            <v>8.25</v>
          </cell>
        </row>
        <row r="2769">
          <cell r="B2769" t="str">
            <v>C2333</v>
          </cell>
          <cell r="C2769" t="str">
            <v>TÊ COBRE OU BRONZE D= 22mm (3/4")</v>
          </cell>
          <cell r="D2769" t="str">
            <v>UN</v>
          </cell>
          <cell r="E2769">
            <v>12.15</v>
          </cell>
        </row>
        <row r="2770">
          <cell r="B2770" t="str">
            <v>C2334</v>
          </cell>
          <cell r="C2770" t="str">
            <v>TÊ COBRE OU BRONZE D= 28mm (1")</v>
          </cell>
          <cell r="D2770" t="str">
            <v>UN</v>
          </cell>
          <cell r="E2770">
            <v>16.809999999999999</v>
          </cell>
        </row>
        <row r="2771">
          <cell r="B2771" t="str">
            <v>C2335</v>
          </cell>
          <cell r="C2771" t="str">
            <v>TÊ COBRE OU BRONZE D= 35mm (1 1/4")</v>
          </cell>
          <cell r="D2771" t="str">
            <v>UN</v>
          </cell>
          <cell r="E2771">
            <v>35.31</v>
          </cell>
        </row>
        <row r="2772">
          <cell r="B2772" t="str">
            <v>C2336</v>
          </cell>
          <cell r="C2772" t="str">
            <v>TÊ COBRE OU BRONZE D= 42mm (1 1/2")</v>
          </cell>
          <cell r="D2772" t="str">
            <v>UN</v>
          </cell>
          <cell r="E2772">
            <v>43.45</v>
          </cell>
        </row>
        <row r="2773">
          <cell r="B2773" t="str">
            <v>C2337</v>
          </cell>
          <cell r="C2773" t="str">
            <v>TÊ COBRE OU BRONZE D= 54mm (2")</v>
          </cell>
          <cell r="D2773" t="str">
            <v>UN</v>
          </cell>
          <cell r="E2773">
            <v>77.5</v>
          </cell>
        </row>
        <row r="2774">
          <cell r="B2774" t="str">
            <v>C2338</v>
          </cell>
          <cell r="C2774" t="str">
            <v>TÊ COBRE OU BRONZE D= 66mm (2 1/2")</v>
          </cell>
          <cell r="D2774" t="str">
            <v>UN</v>
          </cell>
          <cell r="E2774">
            <v>205.58</v>
          </cell>
        </row>
        <row r="2775">
          <cell r="B2775" t="str">
            <v>C2339</v>
          </cell>
          <cell r="C2775" t="str">
            <v>TÊ COBRE OU BRONZE D= 79mm (3")</v>
          </cell>
          <cell r="D2775" t="str">
            <v>UN</v>
          </cell>
          <cell r="E2775">
            <v>315.56</v>
          </cell>
        </row>
        <row r="2776">
          <cell r="B2776" t="str">
            <v>C2340</v>
          </cell>
          <cell r="C2776" t="str">
            <v>TÊ COBRE OU BRONZE D=104mm (4")</v>
          </cell>
          <cell r="D2776" t="str">
            <v>UN</v>
          </cell>
          <cell r="E2776">
            <v>633.61</v>
          </cell>
        </row>
        <row r="2777">
          <cell r="B2777" t="str">
            <v>C2565</v>
          </cell>
          <cell r="C2777" t="str">
            <v>TUBO COBRE D= 15mm(1/2") CLASSE E</v>
          </cell>
          <cell r="D2777" t="str">
            <v>M</v>
          </cell>
          <cell r="E2777">
            <v>18.36</v>
          </cell>
        </row>
        <row r="2778">
          <cell r="B2778" t="str">
            <v>C2566</v>
          </cell>
          <cell r="C2778" t="str">
            <v>TUBO COBRE D= 22mm (3/4") CLASSE E</v>
          </cell>
          <cell r="D2778" t="str">
            <v>M</v>
          </cell>
          <cell r="E2778">
            <v>32.659999999999997</v>
          </cell>
        </row>
        <row r="2779">
          <cell r="B2779" t="str">
            <v>C2567</v>
          </cell>
          <cell r="C2779" t="str">
            <v>TUBO COBRE D= 28mm (1") CLASSE E</v>
          </cell>
          <cell r="D2779" t="str">
            <v>M</v>
          </cell>
          <cell r="E2779">
            <v>47.21</v>
          </cell>
        </row>
        <row r="2780">
          <cell r="B2780" t="str">
            <v>C2568</v>
          </cell>
          <cell r="C2780" t="str">
            <v>TUBO COBRE D= 35mm (1 1/4") CLASSE E</v>
          </cell>
          <cell r="D2780" t="str">
            <v>M</v>
          </cell>
          <cell r="E2780">
            <v>71.31</v>
          </cell>
        </row>
        <row r="2781">
          <cell r="B2781" t="str">
            <v>C2569</v>
          </cell>
          <cell r="C2781" t="str">
            <v>TUBO COBRE D= 42mm (1 1/2") CLASSE E</v>
          </cell>
          <cell r="D2781" t="str">
            <v>M</v>
          </cell>
          <cell r="E2781">
            <v>80.83</v>
          </cell>
        </row>
        <row r="2782">
          <cell r="B2782" t="str">
            <v>C2570</v>
          </cell>
          <cell r="C2782" t="str">
            <v>TUBO COBRE D= 54mm (2") CLASSE E</v>
          </cell>
          <cell r="D2782" t="str">
            <v>M</v>
          </cell>
          <cell r="E2782">
            <v>120.51</v>
          </cell>
        </row>
        <row r="2783">
          <cell r="B2783" t="str">
            <v>C2571</v>
          </cell>
          <cell r="C2783" t="str">
            <v>TUBO COBRE D= 66mm (2 1/2") CLASSE E</v>
          </cell>
          <cell r="D2783" t="str">
            <v>M</v>
          </cell>
          <cell r="E2783">
            <v>161.86000000000001</v>
          </cell>
        </row>
        <row r="2784">
          <cell r="B2784" t="str">
            <v>C2572</v>
          </cell>
          <cell r="C2784" t="str">
            <v>TUBO COBRE D= 79mm (3") CLASSE E</v>
          </cell>
          <cell r="D2784" t="str">
            <v>M</v>
          </cell>
          <cell r="E2784">
            <v>199.36</v>
          </cell>
        </row>
        <row r="2785">
          <cell r="B2785" t="str">
            <v>C2573</v>
          </cell>
          <cell r="C2785" t="str">
            <v>TUBO COBRE D=104mm (4") CLASSE E</v>
          </cell>
          <cell r="D2785" t="str">
            <v>M</v>
          </cell>
          <cell r="E2785">
            <v>290.85000000000002</v>
          </cell>
        </row>
        <row r="2786">
          <cell r="B2786" t="str">
            <v>C2574</v>
          </cell>
          <cell r="C2786" t="str">
            <v>TUBO COBRE INCLUSIVE CONEXÕES D= 15mm (1/2") CLASSE E</v>
          </cell>
          <cell r="D2786" t="str">
            <v>M</v>
          </cell>
          <cell r="E2786">
            <v>36.46</v>
          </cell>
        </row>
        <row r="2787">
          <cell r="B2787" t="str">
            <v>C2575</v>
          </cell>
          <cell r="C2787" t="str">
            <v>TUBO COBRE INCLUSIVE CONEXÕES D= 22mm (3/4") CLASSE E</v>
          </cell>
          <cell r="D2787" t="str">
            <v>M</v>
          </cell>
          <cell r="E2787">
            <v>58.15</v>
          </cell>
        </row>
        <row r="2788">
          <cell r="B2788" t="str">
            <v>C2576</v>
          </cell>
          <cell r="C2788" t="str">
            <v>TUBO COBRE INCLUSIVE CONEXÕES D= 28mm (1") CLASSE E</v>
          </cell>
          <cell r="D2788" t="str">
            <v>M</v>
          </cell>
          <cell r="E2788">
            <v>80.5</v>
          </cell>
        </row>
        <row r="2789">
          <cell r="B2789" t="str">
            <v>C2577</v>
          </cell>
          <cell r="C2789" t="str">
            <v>TUBO COBRE INCLUSIVE CONEXÕES D= 35mm (1 1/4") CLASSE E</v>
          </cell>
          <cell r="D2789" t="str">
            <v>M</v>
          </cell>
          <cell r="E2789">
            <v>117.52</v>
          </cell>
        </row>
        <row r="2790">
          <cell r="B2790" t="str">
            <v>C2578</v>
          </cell>
          <cell r="C2790" t="str">
            <v>TUBO COBRE INCLUSIVE CONEXÕES D= 42mm (1 1/2") CLASSE E</v>
          </cell>
          <cell r="D2790" t="str">
            <v>M</v>
          </cell>
          <cell r="E2790">
            <v>125.47</v>
          </cell>
        </row>
        <row r="2791">
          <cell r="B2791" t="str">
            <v>C2579</v>
          </cell>
          <cell r="C2791" t="str">
            <v>TUBO COBRE INCLUSIVE CONEXÕES D= 54mm (2") CLASSE E</v>
          </cell>
          <cell r="D2791" t="str">
            <v>M</v>
          </cell>
          <cell r="E2791">
            <v>185.43</v>
          </cell>
        </row>
        <row r="2792">
          <cell r="B2792" t="str">
            <v>C2580</v>
          </cell>
          <cell r="C2792" t="str">
            <v>TUBO COBRE INCLUSIVE CONEXÕES D= 66mm (2 1/2") CLASSE E</v>
          </cell>
          <cell r="D2792" t="str">
            <v>M</v>
          </cell>
          <cell r="E2792">
            <v>247.83</v>
          </cell>
        </row>
        <row r="2793">
          <cell r="B2793" t="str">
            <v>C2581</v>
          </cell>
          <cell r="C2793" t="str">
            <v>TUBO COBRE INCLUSIVE CONEXÕES D= 79mm (3") CLASSE E</v>
          </cell>
          <cell r="D2793" t="str">
            <v>M</v>
          </cell>
          <cell r="E2793">
            <v>284.66000000000003</v>
          </cell>
        </row>
        <row r="2794">
          <cell r="B2794" t="str">
            <v>C2582</v>
          </cell>
          <cell r="C2794" t="str">
            <v>TUBO COBRE INCLUSIVE CONEXÕES D=104mm (4") CLASSE E</v>
          </cell>
          <cell r="D2794" t="str">
            <v>M</v>
          </cell>
          <cell r="E2794">
            <v>412.36</v>
          </cell>
        </row>
        <row r="2795">
          <cell r="B2795" t="str">
            <v>REGISTROS E VÁLVULAS</v>
          </cell>
          <cell r="C2795" t="str">
            <v>TUBO COBRE INCLUSIVE CONEXÕES D= 66mm (2 1/2") CLASSE E</v>
          </cell>
          <cell r="D2795">
            <v>0</v>
          </cell>
          <cell r="E2795">
            <v>11473.06</v>
          </cell>
        </row>
        <row r="2796">
          <cell r="B2796" t="str">
            <v>C3599</v>
          </cell>
          <cell r="C2796" t="str">
            <v>MUTIRÃO MISTO - REGISTRO DE GAVETA BRUTO D=20mm (3/4")</v>
          </cell>
          <cell r="D2796" t="str">
            <v>UN</v>
          </cell>
          <cell r="E2796">
            <v>30.8</v>
          </cell>
        </row>
        <row r="2797">
          <cell r="B2797" t="str">
            <v>C3600</v>
          </cell>
          <cell r="C2797" t="str">
            <v>MUTIRÃO MISTO - REGISTRO DE PRESSÃO D=20mm (3/4")</v>
          </cell>
          <cell r="D2797" t="str">
            <v>UN</v>
          </cell>
          <cell r="E2797">
            <v>24.14</v>
          </cell>
        </row>
        <row r="2798">
          <cell r="B2798" t="str">
            <v>C2156</v>
          </cell>
          <cell r="C2798" t="str">
            <v>REGISTRO DE GAVETA BRUTO D= 15mm (1/2")</v>
          </cell>
          <cell r="D2798" t="str">
            <v>UN</v>
          </cell>
          <cell r="E2798">
            <v>35.14</v>
          </cell>
        </row>
        <row r="2799">
          <cell r="B2799" t="str">
            <v>C2157</v>
          </cell>
          <cell r="C2799" t="str">
            <v>REGISTRO DE GAVETA BRUTO D= 20mm (3/4")</v>
          </cell>
          <cell r="D2799" t="str">
            <v>UN</v>
          </cell>
          <cell r="E2799">
            <v>36.450000000000003</v>
          </cell>
        </row>
        <row r="2800">
          <cell r="B2800" t="str">
            <v>C2158</v>
          </cell>
          <cell r="C2800" t="str">
            <v>REGISTRO DE GAVETA BRUTO D= 25mm (1")</v>
          </cell>
          <cell r="D2800" t="str">
            <v>UN</v>
          </cell>
          <cell r="E2800">
            <v>49.95</v>
          </cell>
        </row>
        <row r="2801">
          <cell r="B2801" t="str">
            <v>C2159</v>
          </cell>
          <cell r="C2801" t="str">
            <v>REGISTRO DE GAVETA BRUTO D= 32mm (1 1/4")</v>
          </cell>
          <cell r="D2801" t="str">
            <v>UN</v>
          </cell>
          <cell r="E2801">
            <v>70.760000000000005</v>
          </cell>
        </row>
        <row r="2802">
          <cell r="B2802" t="str">
            <v>C2160</v>
          </cell>
          <cell r="C2802" t="str">
            <v>REGISTRO DE GAVETA BRUTO D= 40mm (1 1/2")</v>
          </cell>
          <cell r="D2802" t="str">
            <v>UN</v>
          </cell>
          <cell r="E2802">
            <v>83.26</v>
          </cell>
        </row>
        <row r="2803">
          <cell r="B2803" t="str">
            <v>C2161</v>
          </cell>
          <cell r="C2803" t="str">
            <v>REGISTRO DE GAVETA BRUTO D= 50mm (2")</v>
          </cell>
          <cell r="D2803" t="str">
            <v>UN</v>
          </cell>
          <cell r="E2803">
            <v>108.52</v>
          </cell>
        </row>
        <row r="2804">
          <cell r="B2804" t="str">
            <v>C2162</v>
          </cell>
          <cell r="C2804" t="str">
            <v>REGISTRO DE GAVETA BRUTO D= 65mm (2 1/2")</v>
          </cell>
          <cell r="D2804" t="str">
            <v>UN</v>
          </cell>
          <cell r="E2804">
            <v>240.49</v>
          </cell>
        </row>
        <row r="2805">
          <cell r="B2805" t="str">
            <v>C2163</v>
          </cell>
          <cell r="C2805" t="str">
            <v>REGISTRO DE GAVETA BRUTO D= 80mm (3")</v>
          </cell>
          <cell r="D2805" t="str">
            <v>UN</v>
          </cell>
          <cell r="E2805">
            <v>367.83</v>
          </cell>
        </row>
        <row r="2806">
          <cell r="B2806" t="str">
            <v>C2164</v>
          </cell>
          <cell r="C2806" t="str">
            <v>REGISTRO DE GAVETA BRUTO D=100mm (4")</v>
          </cell>
          <cell r="D2806" t="str">
            <v>UN</v>
          </cell>
          <cell r="E2806">
            <v>609.83000000000004</v>
          </cell>
        </row>
        <row r="2807">
          <cell r="B2807" t="str">
            <v>C2165</v>
          </cell>
          <cell r="C2807" t="str">
            <v>REGISTRO DE GAVETA C/CANOPLA CROMADA D= 15mm (1/2")</v>
          </cell>
          <cell r="D2807" t="str">
            <v>UN</v>
          </cell>
          <cell r="E2807">
            <v>74.930000000000007</v>
          </cell>
        </row>
        <row r="2808">
          <cell r="B2808" t="str">
            <v>C2166</v>
          </cell>
          <cell r="C2808" t="str">
            <v>REGISTRO DE GAVETA C/CANOPLA CROMADA D= 20mm (3/4")</v>
          </cell>
          <cell r="D2808" t="str">
            <v>UN</v>
          </cell>
          <cell r="E2808">
            <v>75.459999999999994</v>
          </cell>
        </row>
        <row r="2809">
          <cell r="B2809" t="str">
            <v>C2167</v>
          </cell>
          <cell r="C2809" t="str">
            <v>REGISTRO DE GAVETA C/CANOPLA CROMADA D= 25mm (1")</v>
          </cell>
          <cell r="D2809" t="str">
            <v>UN</v>
          </cell>
          <cell r="E2809">
            <v>85.66</v>
          </cell>
        </row>
        <row r="2810">
          <cell r="B2810" t="str">
            <v>C2168</v>
          </cell>
          <cell r="C2810" t="str">
            <v>REGISTRO DE GAVETA C/CANOPLA CROMADA D= 32mm (1 1/4")</v>
          </cell>
          <cell r="D2810" t="str">
            <v>UN</v>
          </cell>
          <cell r="E2810">
            <v>119.52</v>
          </cell>
        </row>
        <row r="2811">
          <cell r="B2811" t="str">
            <v>C2169</v>
          </cell>
          <cell r="C2811" t="str">
            <v>REGISTRO DE GAVETA C/CANOPLA CROMADA D= 40mm (1 1/2")</v>
          </cell>
          <cell r="D2811" t="str">
            <v>UN</v>
          </cell>
          <cell r="E2811">
            <v>141.94999999999999</v>
          </cell>
        </row>
        <row r="2812">
          <cell r="B2812" t="str">
            <v>C2171</v>
          </cell>
          <cell r="C2812" t="str">
            <v>REGISTRO DE PRESSÃO C/CANOPLA CROMADA D= 15mm (1/2")</v>
          </cell>
          <cell r="D2812" t="str">
            <v>UN</v>
          </cell>
          <cell r="E2812">
            <v>66.39</v>
          </cell>
        </row>
        <row r="2813">
          <cell r="B2813" t="str">
            <v>C2172</v>
          </cell>
          <cell r="C2813" t="str">
            <v>REGISTRO DE PRESSÃO C/CANOPLA CROMADA D= 20mm (3/4")</v>
          </cell>
          <cell r="D2813" t="str">
            <v>UN</v>
          </cell>
          <cell r="E2813">
            <v>68.27</v>
          </cell>
        </row>
        <row r="2814">
          <cell r="B2814" t="str">
            <v>C2170</v>
          </cell>
          <cell r="C2814" t="str">
            <v>REGISTRO DE PRESSAO C/CANOPLA CROMADA D=25MM (1")</v>
          </cell>
          <cell r="D2814" t="str">
            <v>UN</v>
          </cell>
          <cell r="E2814">
            <v>72.760000000000005</v>
          </cell>
        </row>
        <row r="2815">
          <cell r="B2815" t="str">
            <v>C3601</v>
          </cell>
          <cell r="C2815" t="str">
            <v>REGISTRO DE PRESSÃO D=20mm (3/4") - PADRÃO POPULAR</v>
          </cell>
          <cell r="D2815" t="str">
            <v>UN</v>
          </cell>
          <cell r="E2815">
            <v>30.53</v>
          </cell>
        </row>
        <row r="2816">
          <cell r="B2816" t="str">
            <v>C2173</v>
          </cell>
          <cell r="C2816" t="str">
            <v>REGISTRO DE RECALQUE NO PASSEIO D= 65mm (2 1/2")</v>
          </cell>
          <cell r="D2816" t="str">
            <v>UN</v>
          </cell>
          <cell r="E2816">
            <v>490.85</v>
          </cell>
        </row>
        <row r="2817">
          <cell r="B2817" t="str">
            <v>C2177</v>
          </cell>
          <cell r="C2817" t="str">
            <v>REGISTRO GLOBO /FECHO RÁPIDO DE 3/4"</v>
          </cell>
          <cell r="D2817" t="str">
            <v>UN</v>
          </cell>
          <cell r="E2817">
            <v>50.13</v>
          </cell>
        </row>
        <row r="2818">
          <cell r="B2818" t="str">
            <v>C2176</v>
          </cell>
          <cell r="C2818" t="str">
            <v>REGISTRO GLOBO /FECHO RÁPIDO DE 1"</v>
          </cell>
          <cell r="D2818" t="str">
            <v>UN</v>
          </cell>
          <cell r="E2818">
            <v>50.13</v>
          </cell>
        </row>
        <row r="2819">
          <cell r="B2819" t="str">
            <v>C2175</v>
          </cell>
          <cell r="C2819" t="str">
            <v>REGISTRO GLOBO /FECHO RÁPIDO DE 1 1/4"</v>
          </cell>
          <cell r="D2819" t="str">
            <v>UN</v>
          </cell>
          <cell r="E2819">
            <v>67.760000000000005</v>
          </cell>
        </row>
        <row r="2820">
          <cell r="B2820" t="str">
            <v>C2178</v>
          </cell>
          <cell r="C2820" t="str">
            <v>REGISTRO GLOBO/FECHO RÁPIDO DE 1 1/2"</v>
          </cell>
          <cell r="D2820" t="str">
            <v>UN</v>
          </cell>
          <cell r="E2820">
            <v>97.99</v>
          </cell>
        </row>
        <row r="2821">
          <cell r="B2821" t="str">
            <v>C2174</v>
          </cell>
          <cell r="C2821" t="str">
            <v>REGISTRO GLOBO / FECHO RÁPIDO DE 2"</v>
          </cell>
          <cell r="D2821" t="str">
            <v>UN</v>
          </cell>
          <cell r="E2821">
            <v>108.09</v>
          </cell>
        </row>
        <row r="2822">
          <cell r="B2822" t="str">
            <v>C4403</v>
          </cell>
          <cell r="C2822" t="str">
            <v>REGISTRO GLOBO / FECHO RÁPIDO DE 2 1/2"</v>
          </cell>
          <cell r="D2822" t="str">
            <v>UN</v>
          </cell>
          <cell r="E2822">
            <v>277.49</v>
          </cell>
        </row>
        <row r="2823">
          <cell r="B2823" t="str">
            <v>C3695</v>
          </cell>
          <cell r="C2823" t="str">
            <v>REGISTRO GLOBO EM BRONZE ROSC. DE 3/4"</v>
          </cell>
          <cell r="D2823" t="str">
            <v>UN</v>
          </cell>
          <cell r="E2823">
            <v>58.18</v>
          </cell>
        </row>
        <row r="2824">
          <cell r="B2824" t="str">
            <v>C3714</v>
          </cell>
          <cell r="C2824" t="str">
            <v>REGISTRO GLOBO EM BRONZE ROSC. DE 1"</v>
          </cell>
          <cell r="D2824" t="str">
            <v>UN</v>
          </cell>
          <cell r="E2824">
            <v>66.28</v>
          </cell>
        </row>
        <row r="2825">
          <cell r="B2825" t="str">
            <v>C2684</v>
          </cell>
          <cell r="C2825" t="str">
            <v>VÁLVULA DE DESCARGA CROMADA C/CANOPLA LISA DE 32 OU 40mm</v>
          </cell>
          <cell r="D2825" t="str">
            <v>UN</v>
          </cell>
          <cell r="E2825">
            <v>167.56</v>
          </cell>
        </row>
        <row r="2826">
          <cell r="B2826" t="str">
            <v>C2685</v>
          </cell>
          <cell r="C2826" t="str">
            <v>VÁLVULA DE DESCARGA CROMADA C/REGISTRO ACOPLADO DE 32 OU 40mm</v>
          </cell>
          <cell r="D2826" t="str">
            <v>UN</v>
          </cell>
          <cell r="E2826">
            <v>259.02999999999997</v>
          </cell>
        </row>
        <row r="2827">
          <cell r="B2827" t="str">
            <v>C2686</v>
          </cell>
          <cell r="C2827" t="str">
            <v>VÁLVULA DE DESCARGA PVC RÍGIDO S/REGISTRO .ACOPLADO. D=50mm (1 1/2")</v>
          </cell>
          <cell r="D2827" t="str">
            <v>UN</v>
          </cell>
          <cell r="E2827">
            <v>136.18</v>
          </cell>
        </row>
        <row r="2828">
          <cell r="B2828" t="str">
            <v>C2687</v>
          </cell>
          <cell r="C2828" t="str">
            <v>VÁLVULA DE FLUXO EM AÇO GALVANIZADO DE  (2 1/2")</v>
          </cell>
          <cell r="D2828" t="str">
            <v>UN</v>
          </cell>
          <cell r="E2828">
            <v>586.83000000000004</v>
          </cell>
        </row>
        <row r="2829">
          <cell r="B2829" t="str">
            <v>C2688</v>
          </cell>
          <cell r="C2829" t="str">
            <v>VÁLVULA DE RETENÇÃO DE PÉ C/CRIVO D= 15mm (1/2")</v>
          </cell>
          <cell r="D2829" t="str">
            <v>UN</v>
          </cell>
          <cell r="E2829">
            <v>38.94</v>
          </cell>
        </row>
        <row r="2830">
          <cell r="B2830" t="str">
            <v>C2689</v>
          </cell>
          <cell r="C2830" t="str">
            <v>VÁLVULA DE RETENÇÃO DE PÉ C/CRIVO D= 20mm (3/4")</v>
          </cell>
          <cell r="D2830" t="str">
            <v>UN</v>
          </cell>
          <cell r="E2830">
            <v>46.49</v>
          </cell>
        </row>
        <row r="2831">
          <cell r="B2831" t="str">
            <v>C2690</v>
          </cell>
          <cell r="C2831" t="str">
            <v>VÁLVULA DE RETENÇÃO DE PÉ C/CRIVO D= 25mm (1")</v>
          </cell>
          <cell r="D2831" t="str">
            <v>UN</v>
          </cell>
          <cell r="E2831">
            <v>57.32</v>
          </cell>
        </row>
        <row r="2832">
          <cell r="B2832" t="str">
            <v>C2691</v>
          </cell>
          <cell r="C2832" t="str">
            <v>VÁLVULA DE RETENÇÃO DE PÉ C/CRIVO D= 32mm (1 1/4")</v>
          </cell>
          <cell r="D2832" t="str">
            <v>UN</v>
          </cell>
          <cell r="E2832">
            <v>75.819999999999993</v>
          </cell>
        </row>
        <row r="2833">
          <cell r="B2833" t="str">
            <v>C2692</v>
          </cell>
          <cell r="C2833" t="str">
            <v>VÁLVULA DE RETENÇÃO DE PÉ C/CRIVO D= 40mm (1 1/2")</v>
          </cell>
          <cell r="D2833" t="str">
            <v>UN</v>
          </cell>
          <cell r="E2833">
            <v>90.46</v>
          </cell>
        </row>
        <row r="2834">
          <cell r="B2834" t="str">
            <v>C2693</v>
          </cell>
          <cell r="C2834" t="str">
            <v>VÁLVULA DE RETENÇÃO DE PÉ C/CRIVO D= 50mm (2")</v>
          </cell>
          <cell r="D2834" t="str">
            <v>UN</v>
          </cell>
          <cell r="E2834">
            <v>122.81</v>
          </cell>
        </row>
        <row r="2835">
          <cell r="B2835" t="str">
            <v>C2694</v>
          </cell>
          <cell r="C2835" t="str">
            <v>VÁLVULA DE RETENÇÃO DE PÉ C/CRIVO D= 65mm (2 1/2")</v>
          </cell>
          <cell r="D2835" t="str">
            <v>UN</v>
          </cell>
          <cell r="E2835">
            <v>249.6</v>
          </cell>
        </row>
        <row r="2836">
          <cell r="B2836" t="str">
            <v>C2695</v>
          </cell>
          <cell r="C2836" t="str">
            <v>VÁLVULA DE RETENÇÃO DE PÉ C/CRIVO D= 80mm (3")</v>
          </cell>
          <cell r="D2836" t="str">
            <v>UN</v>
          </cell>
          <cell r="E2836">
            <v>277.14</v>
          </cell>
        </row>
        <row r="2837">
          <cell r="B2837" t="str">
            <v>C2696</v>
          </cell>
          <cell r="C2837" t="str">
            <v>VÁLVULA DE RETENÇÃO DE PÉ C/CRIVO D=100mm (4")</v>
          </cell>
          <cell r="D2837" t="str">
            <v>UN</v>
          </cell>
          <cell r="E2837">
            <v>440.3</v>
          </cell>
        </row>
        <row r="2838">
          <cell r="B2838" t="str">
            <v>C4775</v>
          </cell>
          <cell r="C2838" t="str">
            <v>VÁLVULA DE RETENÇÃO DE PVC P/ ESGOTO D=150MM</v>
          </cell>
          <cell r="D2838" t="str">
            <v>UN</v>
          </cell>
          <cell r="E2838">
            <v>137.80000000000001</v>
          </cell>
        </row>
        <row r="2839">
          <cell r="B2839" t="str">
            <v>C2707</v>
          </cell>
          <cell r="C2839" t="str">
            <v>VÁLVULA DE RETENÇÃO HORIZONTAL D= 15mm (1/2")</v>
          </cell>
          <cell r="D2839" t="str">
            <v>UN</v>
          </cell>
          <cell r="E2839">
            <v>71.09</v>
          </cell>
        </row>
        <row r="2840">
          <cell r="B2840" t="str">
            <v>C2708</v>
          </cell>
          <cell r="C2840" t="str">
            <v>VÁLVULA DE RETENÇÃO HORIZONTAL D= 20mm (3/4")</v>
          </cell>
          <cell r="D2840" t="str">
            <v>UN</v>
          </cell>
          <cell r="E2840">
            <v>83.51</v>
          </cell>
        </row>
        <row r="2841">
          <cell r="B2841" t="str">
            <v>C2709</v>
          </cell>
          <cell r="C2841" t="str">
            <v>VÁLVULA DE RETENÇÃO HORIZONTAL D= 25mm (1")</v>
          </cell>
          <cell r="D2841" t="str">
            <v>UN</v>
          </cell>
          <cell r="E2841">
            <v>108.83</v>
          </cell>
        </row>
        <row r="2842">
          <cell r="B2842" t="str">
            <v>C2710</v>
          </cell>
          <cell r="C2842" t="str">
            <v>VÁLVULA DE RETENÇÃO HORIZONTAL D= 32mm (1 1/4")</v>
          </cell>
          <cell r="D2842" t="str">
            <v>UN</v>
          </cell>
          <cell r="E2842">
            <v>130.66</v>
          </cell>
        </row>
        <row r="2843">
          <cell r="B2843" t="str">
            <v>C2711</v>
          </cell>
          <cell r="C2843" t="str">
            <v>VÁLVULA DE RETENÇÃO HORIZONTAL D= 40mm (1 1/2")</v>
          </cell>
          <cell r="D2843" t="str">
            <v>UN</v>
          </cell>
          <cell r="E2843">
            <v>180.75</v>
          </cell>
        </row>
        <row r="2844">
          <cell r="B2844" t="str">
            <v>C2712</v>
          </cell>
          <cell r="C2844" t="str">
            <v>VÁLVULA DE RETENÇÃO HORIZONTAL D= 50mm (2")</v>
          </cell>
          <cell r="D2844" t="str">
            <v>UN</v>
          </cell>
          <cell r="E2844">
            <v>204.51</v>
          </cell>
        </row>
        <row r="2845">
          <cell r="B2845" t="str">
            <v>C2713</v>
          </cell>
          <cell r="C2845" t="str">
            <v>VÁLVULA DE RETENÇÃO HORIZONTAL D= 65mm (2 1/2")</v>
          </cell>
          <cell r="D2845" t="str">
            <v>UN</v>
          </cell>
          <cell r="E2845">
            <v>348.55</v>
          </cell>
        </row>
        <row r="2846">
          <cell r="B2846" t="str">
            <v>C2714</v>
          </cell>
          <cell r="C2846" t="str">
            <v>VÁLVULA DE RETENÇÃO HORIZONTAL D= 80mm (3")</v>
          </cell>
          <cell r="D2846" t="str">
            <v>UN</v>
          </cell>
          <cell r="E2846">
            <v>413.74</v>
          </cell>
        </row>
        <row r="2847">
          <cell r="B2847" t="str">
            <v>C2706</v>
          </cell>
          <cell r="C2847" t="str">
            <v>VÁLVULA DE RETENÇÃO HORIZONTAL D= 100mm (4")</v>
          </cell>
          <cell r="D2847" t="str">
            <v>UN</v>
          </cell>
          <cell r="E2847">
            <v>655.45</v>
          </cell>
        </row>
        <row r="2848">
          <cell r="B2848" t="str">
            <v>C2697</v>
          </cell>
          <cell r="C2848" t="str">
            <v>VÁLVULA DE RETENÇÃO HORIZ.OU VERT. D= 15mm (1/2")</v>
          </cell>
          <cell r="D2848" t="str">
            <v>UN</v>
          </cell>
          <cell r="E2848">
            <v>71.09</v>
          </cell>
        </row>
        <row r="2849">
          <cell r="B2849" t="str">
            <v>C2698</v>
          </cell>
          <cell r="C2849" t="str">
            <v>VÁLVULA DE RETENÇÃO HORIZ.OU VERT. D= 20mm (3/4")</v>
          </cell>
          <cell r="D2849" t="str">
            <v>UN</v>
          </cell>
          <cell r="E2849">
            <v>83.51</v>
          </cell>
        </row>
        <row r="2850">
          <cell r="B2850" t="str">
            <v>C2699</v>
          </cell>
          <cell r="C2850" t="str">
            <v>VÁLVULA DE RETENÇÃO HORIZ.OU VERT. D= 25mm (1")</v>
          </cell>
          <cell r="D2850" t="str">
            <v>UN</v>
          </cell>
          <cell r="E2850">
            <v>108.83</v>
          </cell>
        </row>
        <row r="2851">
          <cell r="B2851" t="str">
            <v>C2700</v>
          </cell>
          <cell r="C2851" t="str">
            <v>VÁLVULA DE RETENÇÃO HORIZ.OU VERT. D= 32mm (1 1/4")</v>
          </cell>
          <cell r="D2851" t="str">
            <v>UN</v>
          </cell>
          <cell r="E2851">
            <v>130.66</v>
          </cell>
        </row>
        <row r="2852">
          <cell r="B2852" t="str">
            <v>C2701</v>
          </cell>
          <cell r="C2852" t="str">
            <v>VÁLVULA DE RETENÇÃO HORIZ.OU VERT. D= 40mm (1 1/2")</v>
          </cell>
          <cell r="D2852" t="str">
            <v>UN</v>
          </cell>
          <cell r="E2852">
            <v>180.75</v>
          </cell>
        </row>
        <row r="2853">
          <cell r="B2853" t="str">
            <v>C2702</v>
          </cell>
          <cell r="C2853" t="str">
            <v>VÁLVULA DE RETENÇÃO HORIZ.OU VERT. D= 50mm (2")</v>
          </cell>
          <cell r="D2853" t="str">
            <v>UN</v>
          </cell>
          <cell r="E2853">
            <v>204.51</v>
          </cell>
        </row>
        <row r="2854">
          <cell r="B2854" t="str">
            <v>C2703</v>
          </cell>
          <cell r="C2854" t="str">
            <v>VÁLVULA DE RETENÇÃO HORIZ.OU VERT. D= 65mm (2 1/2")</v>
          </cell>
          <cell r="D2854" t="str">
            <v>UN</v>
          </cell>
          <cell r="E2854">
            <v>348.55</v>
          </cell>
        </row>
        <row r="2855">
          <cell r="B2855" t="str">
            <v>C2704</v>
          </cell>
          <cell r="C2855" t="str">
            <v>VÁLVULA DE RETENÇÃO HORIZ.OU VERT. D= 80mm (3")</v>
          </cell>
          <cell r="D2855" t="str">
            <v>UN</v>
          </cell>
          <cell r="E2855">
            <v>413.74</v>
          </cell>
        </row>
        <row r="2856">
          <cell r="B2856" t="str">
            <v>C2705</v>
          </cell>
          <cell r="C2856" t="str">
            <v>VÁLVULA DE RETENÇÃO HORIZ.OU VERT. D=100mm (4")</v>
          </cell>
          <cell r="D2856" t="str">
            <v>UN</v>
          </cell>
          <cell r="E2856">
            <v>655.45</v>
          </cell>
        </row>
        <row r="2857">
          <cell r="B2857" t="str">
            <v>C4005</v>
          </cell>
          <cell r="C2857" t="str">
            <v>VÁLVULA ELETRÔNICA CROMADA P/ MICTÓRIO</v>
          </cell>
          <cell r="D2857" t="str">
            <v>UN</v>
          </cell>
          <cell r="E2857">
            <v>227.89</v>
          </cell>
        </row>
        <row r="2858">
          <cell r="B2858" t="str">
            <v>C3715</v>
          </cell>
          <cell r="C2858" t="str">
            <v>VÁLVULA MOTORIZADA DE 2 VIAS ROSC. DE 3/4"</v>
          </cell>
          <cell r="D2858" t="str">
            <v>UN</v>
          </cell>
          <cell r="E2858">
            <v>245.55</v>
          </cell>
        </row>
        <row r="2859">
          <cell r="B2859" t="str">
            <v>C3716</v>
          </cell>
          <cell r="C2859" t="str">
            <v>VÁLVULA MOTORIZADA DE 2 VIAS ROSC. DE 1"</v>
          </cell>
          <cell r="D2859" t="str">
            <v>UN</v>
          </cell>
          <cell r="E2859">
            <v>259.64999999999998</v>
          </cell>
        </row>
        <row r="2860">
          <cell r="B2860" t="str">
            <v>LOUÇAS, METAIS E ACESSÓRIOS</v>
          </cell>
          <cell r="C2860" t="str">
            <v>VÁLVULA ELETRÔNICA CROMADA P/ MICTÓRIO</v>
          </cell>
          <cell r="D2860">
            <v>0</v>
          </cell>
          <cell r="E2860">
            <v>27871.11</v>
          </cell>
        </row>
        <row r="2861">
          <cell r="B2861" t="str">
            <v>C0091</v>
          </cell>
          <cell r="C2861" t="str">
            <v>APARELHO MISTURADOR P/PIA TIPO MESA</v>
          </cell>
          <cell r="D2861" t="str">
            <v>UN</v>
          </cell>
          <cell r="E2861">
            <v>368.97</v>
          </cell>
        </row>
        <row r="2862">
          <cell r="B2862" t="str">
            <v>C0092</v>
          </cell>
          <cell r="C2862" t="str">
            <v>APARELHO MISTURADOR P/PIA TIPO PAREDE</v>
          </cell>
          <cell r="D2862" t="str">
            <v>UN</v>
          </cell>
          <cell r="E2862">
            <v>343.27</v>
          </cell>
        </row>
        <row r="2863">
          <cell r="B2863" t="str">
            <v>C0225</v>
          </cell>
          <cell r="C2863" t="str">
            <v>ARMÁRIO DE EMBUTIR C/ESPELHO (45x60)cm</v>
          </cell>
          <cell r="D2863" t="str">
            <v>UN</v>
          </cell>
          <cell r="E2863">
            <v>100.32</v>
          </cell>
        </row>
        <row r="2864">
          <cell r="B2864" t="str">
            <v>C0348</v>
          </cell>
          <cell r="C2864" t="str">
            <v>BACIA DE LOUÇA BRANCA C/CAIXA ACOPLADA</v>
          </cell>
          <cell r="D2864" t="str">
            <v>UN</v>
          </cell>
          <cell r="E2864">
            <v>482.79</v>
          </cell>
        </row>
        <row r="2865">
          <cell r="B2865" t="str">
            <v>C0349</v>
          </cell>
          <cell r="C2865" t="str">
            <v>BACIA DE LOUÇA BRANCA C/CAIXA ACOPLADA, ENTRADA HORIZONTAL</v>
          </cell>
          <cell r="D2865" t="str">
            <v>UN</v>
          </cell>
          <cell r="E2865">
            <v>381.46</v>
          </cell>
        </row>
        <row r="2866">
          <cell r="B2866" t="str">
            <v>C3247</v>
          </cell>
          <cell r="C2866" t="str">
            <v>BACIA DE LOUÇA BRANCA P/ CRIANÇA, INCLUSIVE TAMPA</v>
          </cell>
          <cell r="D2866" t="str">
            <v>UN</v>
          </cell>
          <cell r="E2866">
            <v>286.27</v>
          </cell>
        </row>
        <row r="2867">
          <cell r="B2867" t="str">
            <v>C0350</v>
          </cell>
          <cell r="C2867" t="str">
            <v>BACIA SIFONADA DE LOUÇA BRANCA C/ACESSÓRIOS E TUBO DE LIGAÇÃO</v>
          </cell>
          <cell r="D2867" t="str">
            <v>UN</v>
          </cell>
          <cell r="E2867">
            <v>195.08</v>
          </cell>
        </row>
        <row r="2868">
          <cell r="B2868" t="str">
            <v>C0351</v>
          </cell>
          <cell r="C2868" t="str">
            <v>BACIA TURCA DE LOUÇA BRANCA</v>
          </cell>
          <cell r="D2868" t="str">
            <v>UN</v>
          </cell>
          <cell r="E2868">
            <v>269.33999999999997</v>
          </cell>
        </row>
        <row r="2869">
          <cell r="B2869" t="str">
            <v>C0355</v>
          </cell>
          <cell r="C2869" t="str">
            <v>BANCADA DE GRANITO C/ 2  CUBAS LOUÇAS, S/ACESSÓRIOS (1.60x0.60)m</v>
          </cell>
          <cell r="D2869" t="str">
            <v>UN</v>
          </cell>
          <cell r="E2869">
            <v>588.25</v>
          </cell>
        </row>
        <row r="2870">
          <cell r="B2870" t="str">
            <v>C0356</v>
          </cell>
          <cell r="C2870" t="str">
            <v>BANCADA DE GRANITO C/ 3 CUBAS DE LOUÇAS, S/ACESSÓRIOS (2.00x0.60)m</v>
          </cell>
          <cell r="D2870" t="str">
            <v>UN</v>
          </cell>
          <cell r="E2870">
            <v>769.09</v>
          </cell>
        </row>
        <row r="2871">
          <cell r="B2871" t="str">
            <v>C0357</v>
          </cell>
          <cell r="C2871" t="str">
            <v>BANCADA DE GRANITO (OUTRAS CORES) E= 3cm (COLOCADO)</v>
          </cell>
          <cell r="D2871" t="str">
            <v>M2</v>
          </cell>
          <cell r="E2871">
            <v>378.81</v>
          </cell>
        </row>
        <row r="2872">
          <cell r="B2872" t="str">
            <v>C4068</v>
          </cell>
          <cell r="C2872" t="str">
            <v>BANCADA DE GRANITO CINZA E=2cm</v>
          </cell>
          <cell r="D2872" t="str">
            <v>M2</v>
          </cell>
          <cell r="E2872">
            <v>223.76</v>
          </cell>
        </row>
        <row r="2873">
          <cell r="B2873" t="str">
            <v>C4069</v>
          </cell>
          <cell r="C2873" t="str">
            <v>BANCADA DE GRANITO (OUTRAS CORES) ESP. = 2cm (COLOCADO)</v>
          </cell>
          <cell r="D2873" t="str">
            <v>M2</v>
          </cell>
          <cell r="E2873">
            <v>271.41000000000003</v>
          </cell>
        </row>
        <row r="2874">
          <cell r="B2874" t="str">
            <v>C0358</v>
          </cell>
          <cell r="C2874" t="str">
            <v>BANCADA DE GRANITO PRETO C/BOLEAMENTO DUPLO (COLOCADO)</v>
          </cell>
          <cell r="D2874" t="str">
            <v>M2</v>
          </cell>
          <cell r="E2874">
            <v>492.38</v>
          </cell>
        </row>
        <row r="2875">
          <cell r="B2875" t="str">
            <v>C0359</v>
          </cell>
          <cell r="C2875" t="str">
            <v>BANCADA DE MÁRMORE  LARG.= 0.60m  ESP.= 3cm</v>
          </cell>
          <cell r="D2875" t="str">
            <v>M</v>
          </cell>
          <cell r="E2875">
            <v>154.81</v>
          </cell>
        </row>
        <row r="2876">
          <cell r="B2876" t="str">
            <v>C3996</v>
          </cell>
          <cell r="C2876" t="str">
            <v>BANCADA EM GRANITO P/ LAVATÓRIO, INCL. LOUÇA BRANCA E ACESSÓRIOS</v>
          </cell>
          <cell r="D2876" t="str">
            <v>CJ</v>
          </cell>
          <cell r="E2876">
            <v>657.56</v>
          </cell>
        </row>
        <row r="2877">
          <cell r="B2877" t="str">
            <v>C3997</v>
          </cell>
          <cell r="C2877" t="str">
            <v>BANCADA EM GRANITO P/ PIA DE COZINHA, INCL. CUBA DE AÇO INOX  E ACESSÓRIOS</v>
          </cell>
          <cell r="D2877" t="str">
            <v>CJ</v>
          </cell>
          <cell r="E2877">
            <v>741.12</v>
          </cell>
        </row>
        <row r="2878">
          <cell r="B2878" t="str">
            <v>C3670</v>
          </cell>
          <cell r="C2878" t="str">
            <v>BANHEIRA HOSPITALAR C/ TAMPO E CUBA DE AÇO INOX DIMENSÃO 1800X600MM</v>
          </cell>
          <cell r="D2878" t="str">
            <v>UN</v>
          </cell>
          <cell r="E2878">
            <v>1618.5</v>
          </cell>
        </row>
        <row r="2879">
          <cell r="B2879" t="str">
            <v>C0386</v>
          </cell>
          <cell r="C2879" t="str">
            <v>BEBEDOURO EM AÇO INOX COM 1,60m</v>
          </cell>
          <cell r="D2879" t="str">
            <v>UN</v>
          </cell>
          <cell r="E2879">
            <v>1878.84</v>
          </cell>
        </row>
        <row r="2880">
          <cell r="B2880" t="str">
            <v>C0515</v>
          </cell>
          <cell r="C2880" t="str">
            <v>CABIDE DE LOUÇA BRANCA C/DOIS GANCHOS</v>
          </cell>
          <cell r="D2880" t="str">
            <v>UN</v>
          </cell>
          <cell r="E2880">
            <v>31.08</v>
          </cell>
        </row>
        <row r="2881">
          <cell r="B2881" t="str">
            <v>C0516</v>
          </cell>
          <cell r="C2881" t="str">
            <v>CABIDE DE LOUÇA BRANCA C/ UM GANCHO</v>
          </cell>
          <cell r="D2881" t="str">
            <v>UN</v>
          </cell>
          <cell r="E2881">
            <v>35.979999999999997</v>
          </cell>
        </row>
        <row r="2882">
          <cell r="B2882" t="str">
            <v>C0599</v>
          </cell>
          <cell r="C2882" t="str">
            <v>CAIXA DE DESCARGA DE EMBUTIR C/REGISTRO INCORPORADO</v>
          </cell>
          <cell r="D2882" t="str">
            <v>UN</v>
          </cell>
          <cell r="E2882">
            <v>247.61</v>
          </cell>
        </row>
        <row r="2883">
          <cell r="B2883" t="str">
            <v>C0600</v>
          </cell>
          <cell r="C2883" t="str">
            <v>CAIXA DE DESCARGA PLÁSTICA DE SOBREPOR</v>
          </cell>
          <cell r="D2883" t="str">
            <v>UN</v>
          </cell>
          <cell r="E2883">
            <v>105.37</v>
          </cell>
        </row>
        <row r="2884">
          <cell r="B2884" t="str">
            <v>C3513</v>
          </cell>
          <cell r="C2884" t="str">
            <v>CHUVEIRO CROMADO C/ ARTICULAÇÃO</v>
          </cell>
          <cell r="D2884" t="str">
            <v>UN</v>
          </cell>
          <cell r="E2884">
            <v>87.71</v>
          </cell>
        </row>
        <row r="2885">
          <cell r="B2885" t="str">
            <v>C0797</v>
          </cell>
          <cell r="C2885" t="str">
            <v>CHUVEIRO PLÁSTICO (INSTALADO)</v>
          </cell>
          <cell r="D2885" t="str">
            <v>UN</v>
          </cell>
          <cell r="E2885">
            <v>10</v>
          </cell>
        </row>
        <row r="2886">
          <cell r="B2886" t="str">
            <v>C3671</v>
          </cell>
          <cell r="C2886" t="str">
            <v>CONE PARA EXPURGO EM AÇO INOX COM TAMPA E GRELHA - L=500MM X C=500MM, ALTURA ATÉ 300MM E SAÍDA D=100MM</v>
          </cell>
          <cell r="D2886" t="str">
            <v>UN</v>
          </cell>
          <cell r="E2886">
            <v>762.68</v>
          </cell>
        </row>
        <row r="2887">
          <cell r="B2887" t="str">
            <v>C3513</v>
          </cell>
          <cell r="C2887" t="str">
            <v>CHUVEIRO CROMADO C/ ARTICULAÇÃO</v>
          </cell>
          <cell r="D2887">
            <v>0</v>
          </cell>
          <cell r="E2887">
            <v>0</v>
          </cell>
        </row>
        <row r="2888">
          <cell r="B2888" t="str">
            <v>C0985</v>
          </cell>
          <cell r="C2888" t="str">
            <v>CUBA DE INOX PARA BANCADA,COMPLETA</v>
          </cell>
          <cell r="D2888" t="str">
            <v>UN</v>
          </cell>
          <cell r="E2888">
            <v>257.70999999999998</v>
          </cell>
        </row>
        <row r="2889">
          <cell r="B2889" t="str">
            <v>C4770</v>
          </cell>
          <cell r="C2889" t="str">
            <v>CUBA DE LOUÇA BRANCA DE SOBREPOR, D=41CM, S/ TORNEIRA C/ ACESSÓRIOS</v>
          </cell>
          <cell r="D2889" t="str">
            <v>UN</v>
          </cell>
          <cell r="E2889">
            <v>275.69</v>
          </cell>
        </row>
        <row r="2890">
          <cell r="B2890" t="str">
            <v>C0986</v>
          </cell>
          <cell r="C2890" t="str">
            <v>CUBA DE LOUÇA DE EMBUTIR C/ TORNEIRA E ACESSÓRIOS</v>
          </cell>
          <cell r="D2890" t="str">
            <v>UN</v>
          </cell>
          <cell r="E2890">
            <v>244.73</v>
          </cell>
        </row>
        <row r="2891">
          <cell r="B2891" t="str">
            <v>C1151</v>
          </cell>
          <cell r="C2891" t="str">
            <v>DUCHA P/ WC CROMADO (INSTALADO)</v>
          </cell>
          <cell r="D2891" t="str">
            <v>UN</v>
          </cell>
          <cell r="E2891">
            <v>58.28</v>
          </cell>
        </row>
        <row r="2892">
          <cell r="B2892" t="str">
            <v>C1241</v>
          </cell>
          <cell r="C2892" t="str">
            <v>ENGATE CROMADO (INSTALADO)</v>
          </cell>
          <cell r="D2892" t="str">
            <v>UN</v>
          </cell>
          <cell r="E2892">
            <v>18.46</v>
          </cell>
        </row>
        <row r="2893">
          <cell r="B2893" t="str">
            <v>C1242</v>
          </cell>
          <cell r="C2893" t="str">
            <v>ENGATE PLÁSTICO (INSTALADO)</v>
          </cell>
          <cell r="D2893" t="str">
            <v>UN</v>
          </cell>
          <cell r="E2893">
            <v>7.34</v>
          </cell>
        </row>
        <row r="2894">
          <cell r="B2894" t="str">
            <v>C1283</v>
          </cell>
          <cell r="C2894" t="str">
            <v>ESPELHO TIPO CRISMETAL,MOD.P/WC (INSTALADO)</v>
          </cell>
          <cell r="D2894" t="str">
            <v>UN</v>
          </cell>
          <cell r="E2894">
            <v>82.85</v>
          </cell>
        </row>
        <row r="2895">
          <cell r="B2895" t="str">
            <v>C3669</v>
          </cell>
          <cell r="C2895" t="str">
            <v>LAVA OLHOS DE EMERGÊNCIA C/ CUBA FLEXÍVEL E CHUVEIRO P/ LABORATÓRIO</v>
          </cell>
          <cell r="D2895" t="str">
            <v>UN</v>
          </cell>
          <cell r="E2895">
            <v>1142.04</v>
          </cell>
        </row>
        <row r="2896">
          <cell r="B2896" t="str">
            <v>C3003</v>
          </cell>
          <cell r="C2896" t="str">
            <v>LAVATÓRIO C/TAMPÃO DE MÁRMORE C/ 1 CUBA DE LOUÇA</v>
          </cell>
          <cell r="D2896" t="str">
            <v>UN</v>
          </cell>
          <cell r="E2896">
            <v>186.27</v>
          </cell>
        </row>
        <row r="2897">
          <cell r="B2897" t="str">
            <v>C1618</v>
          </cell>
          <cell r="C2897" t="str">
            <v>LAVATÓRIO DE LOUÇA BRANCA C/COLUNA, C/ TORNEIRA E ACESSÓRIOS</v>
          </cell>
          <cell r="D2897" t="str">
            <v>UN</v>
          </cell>
          <cell r="E2897">
            <v>402.35</v>
          </cell>
        </row>
        <row r="2898">
          <cell r="B2898" t="str">
            <v>C1619</v>
          </cell>
          <cell r="C2898" t="str">
            <v>LAVATÓRIO DE LOUÇA BRANCA S/COLUNA C/TORNEIRA E ACESSÓRIOS</v>
          </cell>
          <cell r="D2898" t="str">
            <v>UN</v>
          </cell>
          <cell r="E2898">
            <v>294.95999999999998</v>
          </cell>
        </row>
        <row r="2899">
          <cell r="B2899" t="str">
            <v>C3004</v>
          </cell>
          <cell r="C2899" t="str">
            <v>LAVATÓRIO DE LOUÇA BRANCA S/COLUNA C/TORNEIRA DE METAL E ACESSÓRIOS - PADRÃO POPULAR</v>
          </cell>
          <cell r="D2899" t="str">
            <v>UN</v>
          </cell>
          <cell r="E2899">
            <v>190.41</v>
          </cell>
        </row>
        <row r="2900">
          <cell r="B2900" t="str">
            <v>C1618</v>
          </cell>
          <cell r="C2900" t="str">
            <v>LAVATÓRIO DE LOUÇA BRANCA C/COLUNA, C/ TORNEIRA E ACESSÓRIOS</v>
          </cell>
          <cell r="D2900">
            <v>0</v>
          </cell>
          <cell r="E2900">
            <v>0</v>
          </cell>
        </row>
        <row r="2901">
          <cell r="B2901" t="str">
            <v>C3598</v>
          </cell>
          <cell r="C2901" t="str">
            <v>LAVATÓRIO DE LOUÇA BRANCA S/COLUNA C/TORNEIRA PLÁSTICA E ACESSÓRIOS - PADRÃO POPULAR</v>
          </cell>
          <cell r="D2901" t="str">
            <v>UN</v>
          </cell>
          <cell r="E2901">
            <v>164.74</v>
          </cell>
        </row>
        <row r="2902">
          <cell r="B2902" t="str">
            <v>C3004</v>
          </cell>
          <cell r="C2902" t="str">
            <v>LAVATÓRIO DE LOUÇA BRANCA S/COLUNA C/TORNEIRA DE METAL E ACESSÓRIOS - PADRÃO POPULAR</v>
          </cell>
          <cell r="D2902">
            <v>0</v>
          </cell>
          <cell r="E2902">
            <v>0</v>
          </cell>
        </row>
        <row r="2903">
          <cell r="B2903" t="str">
            <v>C1793</v>
          </cell>
          <cell r="C2903" t="str">
            <v>MICTÓRIO COLETIVO DE AÇO INOXIDÁVEL</v>
          </cell>
          <cell r="D2903" t="str">
            <v>M</v>
          </cell>
          <cell r="E2903">
            <v>639.46</v>
          </cell>
        </row>
        <row r="2904">
          <cell r="B2904" t="str">
            <v>C1792</v>
          </cell>
          <cell r="C2904" t="str">
            <v>MICTORIO DE LOUÇA BRANCA</v>
          </cell>
          <cell r="D2904" t="str">
            <v>UN</v>
          </cell>
          <cell r="E2904">
            <v>313.81</v>
          </cell>
        </row>
        <row r="2905">
          <cell r="B2905" t="str">
            <v>C3593</v>
          </cell>
          <cell r="C2905" t="str">
            <v>MUTIRÃO MISTO - BACIA SIFONADA DE LOUÇA BRANCA C/ACESSÓRIOS</v>
          </cell>
          <cell r="D2905" t="str">
            <v>UN</v>
          </cell>
          <cell r="E2905">
            <v>172.38</v>
          </cell>
        </row>
        <row r="2906">
          <cell r="B2906" t="str">
            <v>C3596</v>
          </cell>
          <cell r="C2906" t="str">
            <v>MUTIRÃO MISTO - CAIXA DE DESCARGA PLASTICA DE SOBREPOR</v>
          </cell>
          <cell r="D2906" t="str">
            <v>UN</v>
          </cell>
          <cell r="E2906">
            <v>78.14</v>
          </cell>
        </row>
        <row r="2907">
          <cell r="B2907" t="str">
            <v>C3597</v>
          </cell>
          <cell r="C2907" t="str">
            <v>MUTIRÃO MISTO - LAVATÓRIO DE LOUÇA BRANCA S/COLUNA C/TORNEIRA PLÁSTICA E ACESSÓRIOS</v>
          </cell>
          <cell r="D2907" t="str">
            <v>UN</v>
          </cell>
          <cell r="E2907">
            <v>135.94</v>
          </cell>
        </row>
        <row r="2908">
          <cell r="B2908" t="str">
            <v>C3593</v>
          </cell>
          <cell r="C2908" t="str">
            <v>MUTIRÃO MISTO - BACIA SIFONADA DE LOUÇA BRANCA C/ACESSÓRIOS</v>
          </cell>
          <cell r="D2908">
            <v>0</v>
          </cell>
          <cell r="E2908">
            <v>0</v>
          </cell>
        </row>
        <row r="2909">
          <cell r="B2909" t="str">
            <v>C3602</v>
          </cell>
          <cell r="C2909" t="str">
            <v>MUTIRÃO MISTO - PIA DE COZINHA EM CIMENTO (1,20x0,50)m</v>
          </cell>
          <cell r="D2909" t="str">
            <v>UN</v>
          </cell>
          <cell r="E2909">
            <v>82.15</v>
          </cell>
        </row>
        <row r="2910">
          <cell r="B2910" t="str">
            <v>C3594</v>
          </cell>
          <cell r="C2910" t="str">
            <v>MUTIRÃO MISTO - TANQUE DE LAVAR DE CIMENTO (1.00X0.50)m COMPLETA</v>
          </cell>
          <cell r="D2910" t="str">
            <v>UN</v>
          </cell>
          <cell r="E2910">
            <v>82.56</v>
          </cell>
        </row>
        <row r="2911">
          <cell r="B2911" t="str">
            <v>C1898</v>
          </cell>
          <cell r="C2911" t="str">
            <v>PEÇAS DE APOIO DEFICIENTES C/TUBO INOX  P/WC'S</v>
          </cell>
          <cell r="D2911" t="str">
            <v>M</v>
          </cell>
          <cell r="E2911">
            <v>196.13</v>
          </cell>
        </row>
        <row r="2912">
          <cell r="B2912" t="str">
            <v>C3017</v>
          </cell>
          <cell r="C2912" t="str">
            <v>PIA DE AÇO INOX  (1.20x0.60)m C/ 1 CUBA E ACESSÓRIOS</v>
          </cell>
          <cell r="D2912" t="str">
            <v>UN</v>
          </cell>
          <cell r="E2912">
            <v>407.42</v>
          </cell>
        </row>
        <row r="2913">
          <cell r="B2913" t="str">
            <v>C1903</v>
          </cell>
          <cell r="C2913" t="str">
            <v>PIA DE AÇO INOX. (1.50X0.58)m C/ 1 CUBA E ACESSÓRIOS</v>
          </cell>
          <cell r="D2913" t="str">
            <v>UN</v>
          </cell>
          <cell r="E2913">
            <v>509.97</v>
          </cell>
        </row>
        <row r="2914">
          <cell r="B2914" t="str">
            <v>C3018</v>
          </cell>
          <cell r="C2914" t="str">
            <v>PIA DE AÇO INOX  (2.20x0.60)m C/ 1 CUBA E ACESSÓRIOS</v>
          </cell>
          <cell r="D2914" t="str">
            <v>UN</v>
          </cell>
          <cell r="E2914">
            <v>697.79</v>
          </cell>
        </row>
        <row r="2915">
          <cell r="B2915" t="str">
            <v>C3019</v>
          </cell>
          <cell r="C2915" t="str">
            <v>PIA DE AÇO INOX (3.00x0.60)m  C/ 1 CUBA  E  ACESSÓRIOS</v>
          </cell>
          <cell r="D2915" t="str">
            <v>UN</v>
          </cell>
          <cell r="E2915">
            <v>1222.68</v>
          </cell>
        </row>
        <row r="2916">
          <cell r="B2916" t="str">
            <v>C1902</v>
          </cell>
          <cell r="C2916" t="str">
            <v>PIA DE AÇO INOX  (2.00X0.58)m  C/ 2 CUBAS E ACESSÓRIOS</v>
          </cell>
          <cell r="D2916" t="str">
            <v>UN</v>
          </cell>
          <cell r="E2916">
            <v>895.93</v>
          </cell>
        </row>
        <row r="2917">
          <cell r="B2917" t="str">
            <v>C3020</v>
          </cell>
          <cell r="C2917" t="str">
            <v>PIA DE AÇO INOX (4.20X0.60)m C/ 2 CUBAS E ACESSÓRIOS</v>
          </cell>
          <cell r="D2917" t="str">
            <v>UN</v>
          </cell>
          <cell r="E2917">
            <v>2062.9299999999998</v>
          </cell>
        </row>
        <row r="2918">
          <cell r="B2918" t="str">
            <v>C3603</v>
          </cell>
          <cell r="C2918" t="str">
            <v>PIA DE COZINHA EM CIMENTO (1,20x0,50)m - PADRÃO POPULAR</v>
          </cell>
          <cell r="D2918" t="str">
            <v>UN</v>
          </cell>
          <cell r="E2918">
            <v>96.84</v>
          </cell>
        </row>
        <row r="2919">
          <cell r="B2919" t="str">
            <v>C3021</v>
          </cell>
          <cell r="C2919" t="str">
            <v>PIA DE COZINHA EM MARMORITE 1,00x0,50m COMP. - PADRÃO POPULAR</v>
          </cell>
          <cell r="D2919" t="str">
            <v>UN</v>
          </cell>
          <cell r="E2919">
            <v>229.85</v>
          </cell>
        </row>
        <row r="2920">
          <cell r="B2920" t="str">
            <v>C1997</v>
          </cell>
          <cell r="C2920" t="str">
            <v>PORTA-PAPEL DE LOUCA BRANCA (15X15)cm</v>
          </cell>
          <cell r="D2920" t="str">
            <v>UN</v>
          </cell>
          <cell r="E2920">
            <v>47.02</v>
          </cell>
        </row>
        <row r="2921">
          <cell r="B2921" t="str">
            <v>C4670</v>
          </cell>
          <cell r="C2921" t="str">
            <v>PORTA PAPEL METÁLICO</v>
          </cell>
          <cell r="D2921" t="str">
            <v>UN</v>
          </cell>
          <cell r="E2921">
            <v>26.53</v>
          </cell>
        </row>
        <row r="2922">
          <cell r="B2922" t="str">
            <v>C1990</v>
          </cell>
          <cell r="C2922" t="str">
            <v>PORTA SABÃO LÍQUIDO DE VIDRO (INSTALAD0)</v>
          </cell>
          <cell r="D2922" t="str">
            <v>UN</v>
          </cell>
          <cell r="E2922">
            <v>35.630000000000003</v>
          </cell>
        </row>
        <row r="2923">
          <cell r="B2923" t="str">
            <v>C1995</v>
          </cell>
          <cell r="C2923" t="str">
            <v>PORTA TOALHA DE LOUÇA BRANCA</v>
          </cell>
          <cell r="D2923" t="str">
            <v>UN</v>
          </cell>
          <cell r="E2923">
            <v>58.58</v>
          </cell>
        </row>
        <row r="2924">
          <cell r="B2924" t="str">
            <v>C1996</v>
          </cell>
          <cell r="C2924" t="str">
            <v>PORTA TOALHA DE PAPEL - METALICO (INSTALADO)</v>
          </cell>
          <cell r="D2924" t="str">
            <v>UN</v>
          </cell>
          <cell r="E2924">
            <v>37.93</v>
          </cell>
        </row>
        <row r="2925">
          <cell r="B2925" t="str">
            <v>C2255</v>
          </cell>
          <cell r="C2925" t="str">
            <v>SABONETEIRA DE LOUÇA BRANCA  (7.5X15)cm</v>
          </cell>
          <cell r="D2925" t="str">
            <v>UN</v>
          </cell>
          <cell r="E2925">
            <v>43.76</v>
          </cell>
        </row>
        <row r="2926">
          <cell r="B2926" t="str">
            <v>C2254</v>
          </cell>
          <cell r="C2926" t="str">
            <v>SABONETEIRA DE LOUÇA BRANCA  (15X15)cm S/ALÇA</v>
          </cell>
          <cell r="D2926" t="str">
            <v>UN</v>
          </cell>
          <cell r="E2926">
            <v>46.86</v>
          </cell>
        </row>
        <row r="2927">
          <cell r="B2927" t="str">
            <v>C4671</v>
          </cell>
          <cell r="C2927" t="str">
            <v>SABONETEIRA METÁLICA</v>
          </cell>
          <cell r="D2927" t="str">
            <v>UN</v>
          </cell>
          <cell r="E2927">
            <v>30.03</v>
          </cell>
        </row>
        <row r="2928">
          <cell r="B2928" t="str">
            <v>C2271</v>
          </cell>
          <cell r="C2928" t="str">
            <v>SIFÃO CROMADO 1" X 1 1/2" (INSTALADO)</v>
          </cell>
          <cell r="D2928" t="str">
            <v>UN</v>
          </cell>
          <cell r="E2928">
            <v>96.83</v>
          </cell>
        </row>
        <row r="2929">
          <cell r="B2929" t="str">
            <v>C2270</v>
          </cell>
          <cell r="C2929" t="str">
            <v>SIFÃO CROMADO 1 1/4" X 2" (INSTALADO)</v>
          </cell>
          <cell r="D2929" t="str">
            <v>UN</v>
          </cell>
          <cell r="E2929">
            <v>87.11</v>
          </cell>
        </row>
        <row r="2930">
          <cell r="B2930" t="str">
            <v>C2272</v>
          </cell>
          <cell r="C2930" t="str">
            <v>SIFÃO DE PVC RÍGIDO D= 2"  (INSTALADO)</v>
          </cell>
          <cell r="D2930" t="str">
            <v>UN</v>
          </cell>
          <cell r="E2930">
            <v>18.510000000000002</v>
          </cell>
        </row>
        <row r="2931">
          <cell r="B2931" t="str">
            <v>C2294</v>
          </cell>
          <cell r="C2931" t="str">
            <v>SUPORTE DE MÁRMORE P/FILTROS</v>
          </cell>
          <cell r="D2931" t="str">
            <v>UN</v>
          </cell>
          <cell r="E2931">
            <v>59.6</v>
          </cell>
        </row>
        <row r="2932">
          <cell r="B2932" t="str">
            <v>C2302</v>
          </cell>
          <cell r="C2932" t="str">
            <v>TAMPO DE AÇO INOX P/ BANCADAS</v>
          </cell>
          <cell r="D2932" t="str">
            <v>M2</v>
          </cell>
          <cell r="E2932">
            <v>369.66</v>
          </cell>
        </row>
        <row r="2933">
          <cell r="B2933" t="str">
            <v>C2311</v>
          </cell>
          <cell r="C2933" t="str">
            <v>TANQUE DE AÇO INOXIDÁVEL</v>
          </cell>
          <cell r="D2933" t="str">
            <v>UN</v>
          </cell>
          <cell r="E2933">
            <v>482.33</v>
          </cell>
        </row>
        <row r="2934">
          <cell r="B2934" t="str">
            <v>C3059</v>
          </cell>
          <cell r="C2934" t="str">
            <v>TANQUE DE LAVAR DE CIMENTO (1.00x0.50)m COMPLETA C/ TORNEIRA DE METAL - PADRÃO POPULAR</v>
          </cell>
          <cell r="D2934" t="str">
            <v>UN</v>
          </cell>
          <cell r="E2934">
            <v>115.84</v>
          </cell>
        </row>
        <row r="2935">
          <cell r="B2935" t="str">
            <v>C2302</v>
          </cell>
          <cell r="C2935" t="str">
            <v>TAMPO DE AÇO INOX P/ BANCADAS</v>
          </cell>
          <cell r="D2935">
            <v>0</v>
          </cell>
          <cell r="E2935">
            <v>0</v>
          </cell>
        </row>
        <row r="2936">
          <cell r="B2936" t="str">
            <v>C3595</v>
          </cell>
          <cell r="C2936" t="str">
            <v>TANQUE DE LAVAR DE CIMENTO (1.00X0.50)m COMPLETA C/ TORNEIRA DE PLÁSTICO - PADRÃO POPULAR</v>
          </cell>
          <cell r="D2936" t="str">
            <v>UN</v>
          </cell>
          <cell r="E2936">
            <v>96.45</v>
          </cell>
        </row>
        <row r="2937">
          <cell r="B2937" t="str">
            <v>C3059</v>
          </cell>
          <cell r="C2937" t="str">
            <v>TANQUE DE LAVAR DE CIMENTO (1.00x0.50)m COMPLETA C/ TORNEIRA DE METAL - PADRÃO POPULAR</v>
          </cell>
          <cell r="D2937">
            <v>0</v>
          </cell>
          <cell r="E2937">
            <v>0</v>
          </cell>
        </row>
        <row r="2938">
          <cell r="B2938" t="str">
            <v>C2312</v>
          </cell>
          <cell r="C2938" t="str">
            <v>TANQUE DE LOUÇA C/COLUNA</v>
          </cell>
          <cell r="D2938" t="str">
            <v>UN</v>
          </cell>
          <cell r="E2938">
            <v>389.44</v>
          </cell>
        </row>
        <row r="2939">
          <cell r="B2939" t="str">
            <v>C3682</v>
          </cell>
          <cell r="C2939" t="str">
            <v>TANQUE LAVANDERIA EM AÇO INOX C/CUBA E ESFREGADOR DIMENSÃO 1200X600X200MM</v>
          </cell>
          <cell r="D2939" t="str">
            <v>UN</v>
          </cell>
          <cell r="E2939">
            <v>1070</v>
          </cell>
        </row>
        <row r="2940">
          <cell r="B2940">
            <v>0</v>
          </cell>
          <cell r="C2940">
            <v>0</v>
          </cell>
          <cell r="D2940">
            <v>0</v>
          </cell>
          <cell r="E2940">
            <v>0</v>
          </cell>
        </row>
        <row r="2941">
          <cell r="B2941" t="str">
            <v>C2313</v>
          </cell>
          <cell r="C2941" t="str">
            <v>TANQUE PRÉ-MOLDADO DE CONCRETO (0.80X0.70)m</v>
          </cell>
          <cell r="D2941" t="str">
            <v>UN</v>
          </cell>
          <cell r="E2941">
            <v>179.47</v>
          </cell>
        </row>
        <row r="2942">
          <cell r="B2942" t="str">
            <v>C2496</v>
          </cell>
          <cell r="C2942" t="str">
            <v>TORNEIRA CIRÚRGICA (INSTALADO)</v>
          </cell>
          <cell r="D2942" t="str">
            <v>UN</v>
          </cell>
          <cell r="E2942">
            <v>225.57</v>
          </cell>
        </row>
        <row r="2943">
          <cell r="B2943" t="str">
            <v>C2502</v>
          </cell>
          <cell r="C2943" t="str">
            <v>TORNEIRA DE FECHAMENTO AUTOMÁTICO</v>
          </cell>
          <cell r="D2943" t="str">
            <v>UN</v>
          </cell>
          <cell r="E2943">
            <v>469.56</v>
          </cell>
        </row>
        <row r="2944">
          <cell r="B2944" t="str">
            <v>C2503</v>
          </cell>
          <cell r="C2944" t="str">
            <v xml:space="preserve">TORNEIRA DE PAREDE C/ FOTO SENSOR </v>
          </cell>
          <cell r="D2944" t="str">
            <v>UN</v>
          </cell>
          <cell r="E2944">
            <v>679.17</v>
          </cell>
        </row>
        <row r="2945">
          <cell r="B2945" t="str">
            <v>C2504</v>
          </cell>
          <cell r="C2945" t="str">
            <v>TORNEIRA DE PRESSÃO CROMADA LONGA P/PIA</v>
          </cell>
          <cell r="D2945" t="str">
            <v>UN</v>
          </cell>
          <cell r="E2945">
            <v>67.52</v>
          </cell>
        </row>
        <row r="2946">
          <cell r="B2946" t="str">
            <v>C2505</v>
          </cell>
          <cell r="C2946" t="str">
            <v>TORNEIRA DE PRESSÃO CROMADA USO GERAL</v>
          </cell>
          <cell r="D2946" t="str">
            <v>UN</v>
          </cell>
          <cell r="E2946">
            <v>44.07</v>
          </cell>
        </row>
        <row r="2947">
          <cell r="B2947" t="str">
            <v>C2506</v>
          </cell>
          <cell r="C2947" t="str">
            <v>TORNEIRA DE PRESSÃO P/JARDIM DE 3/4"</v>
          </cell>
          <cell r="D2947" t="str">
            <v>UN</v>
          </cell>
          <cell r="E2947">
            <v>24.95</v>
          </cell>
        </row>
        <row r="2948">
          <cell r="B2948" t="str">
            <v>C3998</v>
          </cell>
          <cell r="C2948" t="str">
            <v>TORNEIRA ELETRÔNICA C/ ANTI-VANDALISMO, P/ LAVATÓRIO DE BANCADA</v>
          </cell>
          <cell r="D2948" t="str">
            <v>UN</v>
          </cell>
          <cell r="E2948">
            <v>173.32</v>
          </cell>
        </row>
        <row r="2949">
          <cell r="B2949" t="str">
            <v>C3999</v>
          </cell>
          <cell r="C2949" t="str">
            <v>TORNEIRA ELETRÔNICA C/ ANTI-VANDALISMO, P/ PIA DE COZINHA</v>
          </cell>
          <cell r="D2949" t="str">
            <v>UN</v>
          </cell>
          <cell r="E2949">
            <v>212.62</v>
          </cell>
        </row>
        <row r="2950">
          <cell r="B2950" t="str">
            <v>C4000</v>
          </cell>
          <cell r="C2950" t="str">
            <v>TORNEIRA TIPO JARDIM CROMADA</v>
          </cell>
          <cell r="D2950" t="str">
            <v>UN</v>
          </cell>
          <cell r="E2950">
            <v>50.44</v>
          </cell>
        </row>
        <row r="2951">
          <cell r="B2951" t="str">
            <v>EQUIPAMENTOS</v>
          </cell>
          <cell r="C2951" t="str">
            <v>TORNEIRA ELETRÔNICA C/ ANTI-VANDALISMO, P/ LAVATÓRIO DE BANCADA</v>
          </cell>
          <cell r="D2951">
            <v>0</v>
          </cell>
          <cell r="E2951">
            <v>95017.08</v>
          </cell>
        </row>
        <row r="2952">
          <cell r="B2952" t="str">
            <v>C0001</v>
          </cell>
          <cell r="C2952" t="str">
            <v>ABRIGO P/ HIDRANTE C/MANGUEIRA E ESGUICHO DE LATÃO</v>
          </cell>
          <cell r="D2952" t="str">
            <v>UN</v>
          </cell>
          <cell r="E2952">
            <v>1558.98</v>
          </cell>
        </row>
        <row r="2953">
          <cell r="B2953" t="str">
            <v>C0010</v>
          </cell>
          <cell r="C2953" t="str">
            <v>ACIONADOR MANUAL, TIPO "QUEBRA VIDRO", MOD.EUROTRON/SIMILAR</v>
          </cell>
          <cell r="D2953" t="str">
            <v>UN</v>
          </cell>
          <cell r="E2953">
            <v>44.45</v>
          </cell>
        </row>
        <row r="2954">
          <cell r="B2954" t="str">
            <v>C0100</v>
          </cell>
          <cell r="C2954" t="str">
            <v>AQUECEDOR À GÁS EM CAIXA DE FERRO ESMALTADO</v>
          </cell>
          <cell r="D2954" t="str">
            <v>UN</v>
          </cell>
          <cell r="E2954">
            <v>2943.75</v>
          </cell>
        </row>
        <row r="2955">
          <cell r="B2955" t="str">
            <v>C0332</v>
          </cell>
          <cell r="C2955" t="str">
            <v>AUTOMÁTICO DE BOIA</v>
          </cell>
          <cell r="D2955" t="str">
            <v>UN</v>
          </cell>
          <cell r="E2955">
            <v>59.87</v>
          </cell>
        </row>
        <row r="2956">
          <cell r="B2956" t="str">
            <v>C0385</v>
          </cell>
          <cell r="C2956" t="str">
            <v>BATERIA SELADA 12V/7.5AH, P/LUMINÁRIAS AUTÔNOMAS</v>
          </cell>
          <cell r="D2956" t="str">
            <v>UN</v>
          </cell>
          <cell r="E2956">
            <v>233.42</v>
          </cell>
        </row>
        <row r="2957">
          <cell r="B2957" t="str">
            <v>C0389</v>
          </cell>
          <cell r="C2957" t="str">
            <v>BLOCO LUMINOSO AUTÔNOMO, INDICADOR DE SETA, MOD. UNITRON/SIMILAR</v>
          </cell>
          <cell r="D2957" t="str">
            <v>UN</v>
          </cell>
          <cell r="E2957">
            <v>234.54</v>
          </cell>
        </row>
        <row r="2958">
          <cell r="B2958" t="str">
            <v>C1802</v>
          </cell>
          <cell r="C2958" t="str">
            <v>BOMBA CENTRÍFUGA DE 1/4 CV, INCLUSIVE MAT.DE SUCÇÃO</v>
          </cell>
          <cell r="D2958" t="str">
            <v>UN</v>
          </cell>
          <cell r="E2958">
            <v>516.98</v>
          </cell>
        </row>
        <row r="2959">
          <cell r="B2959" t="str">
            <v>C0442</v>
          </cell>
          <cell r="C2959" t="str">
            <v>BOMBA CENTRÍFUGA DE 1/3 CV, INCLUSIVE MAT.DE SUCÇÃO</v>
          </cell>
          <cell r="D2959" t="str">
            <v>UN</v>
          </cell>
          <cell r="E2959">
            <v>503.09</v>
          </cell>
        </row>
        <row r="2960">
          <cell r="B2960" t="str">
            <v>C0441</v>
          </cell>
          <cell r="C2960" t="str">
            <v>BOMBA CENTRÍFUGA DE 1/2 CV, INCLUSIVE MAT.DE SUCCÃO</v>
          </cell>
          <cell r="D2960" t="str">
            <v>UN</v>
          </cell>
          <cell r="E2960">
            <v>514.79</v>
          </cell>
        </row>
        <row r="2961">
          <cell r="B2961" t="str">
            <v>C0443</v>
          </cell>
          <cell r="C2961" t="str">
            <v>BOMBA CENTRÍFUGA DE 1 CV, INCLUSIVE MAT.DE SUCÇÃO</v>
          </cell>
          <cell r="D2961" t="str">
            <v>UN</v>
          </cell>
          <cell r="E2961">
            <v>816.75</v>
          </cell>
        </row>
        <row r="2962">
          <cell r="B2962" t="str">
            <v>C0444</v>
          </cell>
          <cell r="C2962" t="str">
            <v>BOMBA CENTRÍFUGA DE 1 1/2 CV, INCLUSIVE MAT.DE SUCÇÃO</v>
          </cell>
          <cell r="D2962" t="str">
            <v>UN</v>
          </cell>
          <cell r="E2962">
            <v>1015.62</v>
          </cell>
        </row>
        <row r="2963">
          <cell r="B2963" t="str">
            <v>C0445</v>
          </cell>
          <cell r="C2963" t="str">
            <v>BOMBA CENTRÍFUGA DE 2 CV, INCLUSIVE MAT.DE SUCÇÃO</v>
          </cell>
          <cell r="D2963" t="str">
            <v>UN</v>
          </cell>
          <cell r="E2963">
            <v>1264.92</v>
          </cell>
        </row>
        <row r="2964">
          <cell r="B2964" t="str">
            <v>C0446</v>
          </cell>
          <cell r="C2964" t="str">
            <v>BOMBA CENTRÍFUGA DE 3 CV, INCLUSIVE MAT.DE SUCÇÃO</v>
          </cell>
          <cell r="D2964" t="str">
            <v>UN</v>
          </cell>
          <cell r="E2964">
            <v>1386.39</v>
          </cell>
        </row>
        <row r="2965">
          <cell r="B2965" t="str">
            <v>C0447</v>
          </cell>
          <cell r="C2965" t="str">
            <v>BOMBA CENTRÍFUGA DE 5 CV, INCLUSIVE MAT.DE SUCÇÃO</v>
          </cell>
          <cell r="D2965" t="str">
            <v>UN</v>
          </cell>
          <cell r="E2965">
            <v>1865.12</v>
          </cell>
        </row>
        <row r="2966">
          <cell r="B2966" t="str">
            <v>C0448</v>
          </cell>
          <cell r="C2966" t="str">
            <v>BOMBA CENTRÍFUGA P/ PRESSURIZAÇÃO/HIDRANTE 10 CV</v>
          </cell>
          <cell r="D2966" t="str">
            <v>UN</v>
          </cell>
          <cell r="E2966">
            <v>2440.4299999999998</v>
          </cell>
        </row>
        <row r="2967">
          <cell r="B2967" t="str">
            <v>C0449</v>
          </cell>
          <cell r="C2967" t="str">
            <v>BOMBA CENTRÍFUGA P/ PRESSURIZAÇÃO/HIDRANTE 15 CV</v>
          </cell>
          <cell r="D2967" t="str">
            <v>UN</v>
          </cell>
          <cell r="E2967">
            <v>2718.43</v>
          </cell>
        </row>
        <row r="2968">
          <cell r="B2968" t="str">
            <v>C0451</v>
          </cell>
          <cell r="C2968" t="str">
            <v>BOMBA CENTRÍFUGA P/ PRESSURUZAÇÃO/HIDRANTE 20 CV</v>
          </cell>
          <cell r="D2968" t="str">
            <v>UN</v>
          </cell>
          <cell r="E2968">
            <v>4173.1000000000004</v>
          </cell>
        </row>
        <row r="2969">
          <cell r="B2969" t="str">
            <v>C0450</v>
          </cell>
          <cell r="C2969" t="str">
            <v>BOMBA CENTRÍFUGA P/ PRESSURIZAÇÃO/HIDRANTE 25 CV</v>
          </cell>
          <cell r="D2969" t="str">
            <v>UN</v>
          </cell>
          <cell r="E2969">
            <v>5023.83</v>
          </cell>
        </row>
        <row r="2970">
          <cell r="B2970" t="str">
            <v>C0455</v>
          </cell>
          <cell r="C2970" t="str">
            <v>BOMBA INJETORA DE 1/3 CV, MONOSÁFICA, INCL.MAT. SUCÇÃO</v>
          </cell>
          <cell r="D2970" t="str">
            <v>UN</v>
          </cell>
          <cell r="E2970">
            <v>961.1</v>
          </cell>
        </row>
        <row r="2971">
          <cell r="B2971" t="str">
            <v>C0454</v>
          </cell>
          <cell r="C2971" t="str">
            <v>BOMBA INJETORA DE 1/2 CV, MONOFÁSICA INCL. MAT. SUCÇÃO</v>
          </cell>
          <cell r="D2971" t="str">
            <v>UN</v>
          </cell>
          <cell r="E2971">
            <v>988.7</v>
          </cell>
        </row>
        <row r="2972">
          <cell r="B2972" t="str">
            <v>C0459</v>
          </cell>
          <cell r="C2972" t="str">
            <v>BOMBA INJETORA DE 3/4 CV, MONOFÁSICA INCL. MAT. SUCÇÃO</v>
          </cell>
          <cell r="D2972" t="str">
            <v>UN</v>
          </cell>
          <cell r="E2972">
            <v>1179.33</v>
          </cell>
        </row>
        <row r="2973">
          <cell r="B2973" t="str">
            <v>C0453</v>
          </cell>
          <cell r="C2973" t="str">
            <v>BOMBA INJETORA DE 1 CV, TRIFÁSICA INCL. MAT. SUCÇÃO</v>
          </cell>
          <cell r="D2973" t="str">
            <v>UN</v>
          </cell>
          <cell r="E2973">
            <v>1348.91</v>
          </cell>
        </row>
        <row r="2974">
          <cell r="B2974" t="str">
            <v>C0452</v>
          </cell>
          <cell r="C2974" t="str">
            <v>BOMBA INJETORA DE 1 1/2 CV, TRIFÁSICA INCL. MAT. SUCÇÃO</v>
          </cell>
          <cell r="D2974" t="str">
            <v>UN</v>
          </cell>
          <cell r="E2974">
            <v>1611.8</v>
          </cell>
        </row>
        <row r="2975">
          <cell r="B2975" t="str">
            <v>C0457</v>
          </cell>
          <cell r="C2975" t="str">
            <v>BOMBA INJETORA DE 2 CV, TRIFÁSICA INCL. MAT. SUCÇÃO</v>
          </cell>
          <cell r="D2975" t="str">
            <v>UN</v>
          </cell>
          <cell r="E2975">
            <v>1730.86</v>
          </cell>
        </row>
        <row r="2976">
          <cell r="B2976" t="str">
            <v>C0456</v>
          </cell>
          <cell r="C2976" t="str">
            <v>BOMBA INJETORA DE 2 1/2 CV, TRIFÁSICA INCL. MAT. SUCÇÃO</v>
          </cell>
          <cell r="D2976" t="str">
            <v>UN</v>
          </cell>
          <cell r="E2976">
            <v>1781.58</v>
          </cell>
        </row>
        <row r="2977">
          <cell r="B2977" t="str">
            <v>C0458</v>
          </cell>
          <cell r="C2977" t="str">
            <v>BOMBA INJETORA DE 3 CV, TRIFÁSICA INCL. MAT. SUCÇÃO</v>
          </cell>
          <cell r="D2977" t="str">
            <v>UN</v>
          </cell>
          <cell r="E2977">
            <v>1865.2</v>
          </cell>
        </row>
        <row r="2978">
          <cell r="B2978" t="str">
            <v>C0460</v>
          </cell>
          <cell r="C2978" t="str">
            <v>BOMBA INJETORA DE 7.5 CV, INCLUSIVE MAT. DE SUCÇÃO</v>
          </cell>
          <cell r="D2978" t="str">
            <v>UN</v>
          </cell>
          <cell r="E2978">
            <v>2841.08</v>
          </cell>
        </row>
        <row r="2979">
          <cell r="B2979" t="str">
            <v>C0729</v>
          </cell>
          <cell r="C2979" t="str">
            <v>CASA DE BOMBAS(1.5X1.5)m,  EM ALVENARIA E CONCRETO</v>
          </cell>
          <cell r="D2979" t="str">
            <v>UN</v>
          </cell>
          <cell r="E2979">
            <v>636.89</v>
          </cell>
        </row>
        <row r="2980">
          <cell r="B2980" t="str">
            <v>C0732</v>
          </cell>
          <cell r="C2980" t="str">
            <v>CENTRAL ALARME P/6 LAÇOS SUPERV., MOD. FIRE-LITE/SIMILAR</v>
          </cell>
          <cell r="D2980" t="str">
            <v>UN</v>
          </cell>
          <cell r="E2980">
            <v>7661.97</v>
          </cell>
        </row>
        <row r="2981">
          <cell r="B2981" t="str">
            <v>C0730</v>
          </cell>
          <cell r="C2981" t="str">
            <v>CENTRAL ALARME P/12 LAÇOS SUPERV., MOD.FIRE-LITE/SIMILAR</v>
          </cell>
          <cell r="D2981" t="str">
            <v>UN</v>
          </cell>
          <cell r="E2981">
            <v>15297.76</v>
          </cell>
        </row>
        <row r="2982">
          <cell r="B2982" t="str">
            <v>C0731</v>
          </cell>
          <cell r="C2982" t="str">
            <v>CENTRAL ALARME P/18 LAÇOS SUPERV., MOD.FIRE-LITE/SIMILAR</v>
          </cell>
          <cell r="D2982" t="str">
            <v>UN</v>
          </cell>
          <cell r="E2982">
            <v>22948.53</v>
          </cell>
        </row>
        <row r="2983">
          <cell r="B2983" t="str">
            <v>C0796</v>
          </cell>
          <cell r="C2983" t="str">
            <v>CHUVEIRO ELÉTRICO AUTOMÁTICO 220V-2800/4400W (INSTALADO)</v>
          </cell>
          <cell r="D2983" t="str">
            <v>UN</v>
          </cell>
          <cell r="E2983">
            <v>256.57</v>
          </cell>
        </row>
        <row r="2984">
          <cell r="B2984" t="str">
            <v>C4385</v>
          </cell>
          <cell r="C2984" t="str">
            <v>ESGUICHO DE AGULHA 1/2" x 1/2"</v>
          </cell>
          <cell r="D2984" t="str">
            <v>UN</v>
          </cell>
          <cell r="E2984">
            <v>80.22</v>
          </cell>
        </row>
        <row r="2985">
          <cell r="B2985" t="str">
            <v>C4589</v>
          </cell>
          <cell r="C2985" t="str">
            <v>EXTINTOR EM CARRETA, CAP. 50KG - PO QUIMICO</v>
          </cell>
          <cell r="D2985" t="str">
            <v>UN</v>
          </cell>
          <cell r="E2985">
            <v>3100</v>
          </cell>
        </row>
        <row r="2986">
          <cell r="B2986" t="str">
            <v>C1357</v>
          </cell>
          <cell r="C2986" t="str">
            <v>EXTINTOR DE ÁGUA, PRESSURIZADA CAPACIDADE 10L</v>
          </cell>
          <cell r="D2986" t="str">
            <v>UN</v>
          </cell>
          <cell r="E2986">
            <v>208.68</v>
          </cell>
        </row>
        <row r="2987">
          <cell r="B2987" t="str">
            <v>C1359</v>
          </cell>
          <cell r="C2987" t="str">
            <v>EXTINTOR DE GÁS CARBÔNICO OU PÓ QUÍMICO DE 4 OU 6KG</v>
          </cell>
          <cell r="D2987" t="str">
            <v>UN</v>
          </cell>
          <cell r="E2987">
            <v>700.27</v>
          </cell>
        </row>
        <row r="2988">
          <cell r="B2988" t="str">
            <v>C1368</v>
          </cell>
          <cell r="C2988" t="str">
            <v>FILTRO DE PAREDE INDUSTRIAL (INSTALADO)</v>
          </cell>
          <cell r="D2988" t="str">
            <v>UN</v>
          </cell>
          <cell r="E2988">
            <v>182.59</v>
          </cell>
        </row>
        <row r="2989">
          <cell r="B2989" t="str">
            <v>C1456</v>
          </cell>
          <cell r="C2989" t="str">
            <v>HIDRANTE C/REGISTRO GLOBO ANGULAR  D= 65mm (2 1/2")</v>
          </cell>
          <cell r="D2989" t="str">
            <v>UN</v>
          </cell>
          <cell r="E2989">
            <v>636.36</v>
          </cell>
        </row>
        <row r="2990">
          <cell r="B2990" t="str">
            <v>C4304</v>
          </cell>
          <cell r="C2990" t="str">
            <v>HIDRANTE DE PISO</v>
          </cell>
          <cell r="D2990" t="str">
            <v>UN</v>
          </cell>
          <cell r="E2990">
            <v>830.22</v>
          </cell>
        </row>
        <row r="2991">
          <cell r="B2991" t="str">
            <v>C2275</v>
          </cell>
          <cell r="C2991" t="str">
            <v>SINALIZADOR AUDIO-VISUAL, SIRENE BITONAL E STROBO/SIMILAR</v>
          </cell>
          <cell r="D2991" t="str">
            <v>UN</v>
          </cell>
          <cell r="E2991">
            <v>194.28</v>
          </cell>
        </row>
        <row r="2992">
          <cell r="B2992" t="str">
            <v>C2291</v>
          </cell>
          <cell r="C2992" t="str">
            <v>SPRINKLERS CROMADO (INSTALADO)</v>
          </cell>
          <cell r="D2992" t="str">
            <v>UN</v>
          </cell>
          <cell r="E2992">
            <v>42.28</v>
          </cell>
        </row>
        <row r="2993">
          <cell r="B2993" t="str">
            <v>C2292</v>
          </cell>
          <cell r="C2993" t="str">
            <v>SPRINKLERS EM BRONZE (INSTALADO)</v>
          </cell>
          <cell r="D2993" t="str">
            <v>UN</v>
          </cell>
          <cell r="E2993">
            <v>45.05</v>
          </cell>
        </row>
        <row r="2994">
          <cell r="B2994" t="str">
            <v>C2497</v>
          </cell>
          <cell r="C2994" t="str">
            <v>TORNEIRA DE BÓIA D= 20mm (3/4")</v>
          </cell>
          <cell r="D2994" t="str">
            <v>UN</v>
          </cell>
          <cell r="E2994">
            <v>55.78</v>
          </cell>
        </row>
        <row r="2995">
          <cell r="B2995" t="str">
            <v>C2498</v>
          </cell>
          <cell r="C2995" t="str">
            <v>TORNEIRA DE BÓIA D= 25mm (1")</v>
          </cell>
          <cell r="D2995" t="str">
            <v>UN</v>
          </cell>
          <cell r="E2995">
            <v>72.27</v>
          </cell>
        </row>
        <row r="2996">
          <cell r="B2996" t="str">
            <v>C2499</v>
          </cell>
          <cell r="C2996" t="str">
            <v>TORNEIRA DE BÓIA D= 32mm (1 1/4")</v>
          </cell>
          <cell r="D2996" t="str">
            <v>UN</v>
          </cell>
          <cell r="E2996">
            <v>98.76</v>
          </cell>
        </row>
        <row r="2997">
          <cell r="B2997" t="str">
            <v>C2500</v>
          </cell>
          <cell r="C2997" t="str">
            <v>TORNEIRA DE BÓIA D= 40mm (1 1/2")</v>
          </cell>
          <cell r="D2997" t="str">
            <v>UN</v>
          </cell>
          <cell r="E2997">
            <v>104.81</v>
          </cell>
        </row>
        <row r="2998">
          <cell r="B2998" t="str">
            <v>C2501</v>
          </cell>
          <cell r="C2998" t="str">
            <v>TORNEIRA DE BÓIA D= 50mm (2")</v>
          </cell>
          <cell r="D2998" t="str">
            <v>UN</v>
          </cell>
          <cell r="E2998">
            <v>119.94</v>
          </cell>
        </row>
        <row r="2999">
          <cell r="B2999" t="str">
            <v>C2507</v>
          </cell>
          <cell r="C2999" t="str">
            <v>TORNEIRA ELÉTRICA AUTOMÁTICA 220V-2800W (INSTALADO)</v>
          </cell>
          <cell r="D2999" t="str">
            <v>UN</v>
          </cell>
          <cell r="E2999">
            <v>120.87</v>
          </cell>
        </row>
        <row r="3000">
          <cell r="B3000" t="str">
            <v>POÇOS E CAIXAS</v>
          </cell>
          <cell r="C3000" t="str">
            <v>TORNEIRA DE BÓIA D= 40mm (1 1/2")</v>
          </cell>
          <cell r="D3000">
            <v>0</v>
          </cell>
          <cell r="E3000">
            <v>102438.24</v>
          </cell>
        </row>
        <row r="3001">
          <cell r="B3001" t="str">
            <v>C0011</v>
          </cell>
          <cell r="C3001" t="str">
            <v>ACRÉSCIMO DE CÂMARA EM PV C/ANÉIS DE CONCRETO D= 600mm</v>
          </cell>
          <cell r="D3001" t="str">
            <v>M</v>
          </cell>
          <cell r="E3001">
            <v>170.67</v>
          </cell>
        </row>
        <row r="3002">
          <cell r="B3002" t="str">
            <v>C0012</v>
          </cell>
          <cell r="C3002" t="str">
            <v>ACRÉSCIMO DE CÂMARA EM PV C/ANÉIS DE CONCRETO D=1000mm</v>
          </cell>
          <cell r="D3002" t="str">
            <v>M</v>
          </cell>
          <cell r="E3002">
            <v>299.83999999999997</v>
          </cell>
        </row>
        <row r="3003">
          <cell r="B3003" t="str">
            <v>C0013</v>
          </cell>
          <cell r="C3003" t="str">
            <v>ACRÉSCIMO DE CÂMARA EM PV C/ANÉIS DE CONCRETO D=1200mm</v>
          </cell>
          <cell r="D3003" t="str">
            <v>M</v>
          </cell>
          <cell r="E3003">
            <v>412.33</v>
          </cell>
        </row>
        <row r="3004">
          <cell r="B3004" t="str">
            <v>C0232</v>
          </cell>
          <cell r="C3004" t="str">
            <v>ASSENTAMENTO DE TUBO DE QUEDA</v>
          </cell>
          <cell r="D3004" t="str">
            <v>M</v>
          </cell>
          <cell r="E3004">
            <v>147.16999999999999</v>
          </cell>
        </row>
        <row r="3005">
          <cell r="B3005" t="str">
            <v>C3441</v>
          </cell>
          <cell r="C3005" t="str">
            <v>CAIXA D´ÁGUA EM FYBERGLASS - CAP. 500L</v>
          </cell>
          <cell r="D3005" t="str">
            <v>UN</v>
          </cell>
          <cell r="E3005">
            <v>214.97</v>
          </cell>
        </row>
        <row r="3006">
          <cell r="B3006" t="str">
            <v>C3442</v>
          </cell>
          <cell r="C3006" t="str">
            <v>CAIXA D´ÁGUA EM FYBERGLASS - CAP. 1000L</v>
          </cell>
          <cell r="D3006" t="str">
            <v>UN</v>
          </cell>
          <cell r="E3006">
            <v>394.89</v>
          </cell>
        </row>
        <row r="3007">
          <cell r="B3007" t="str">
            <v>C3742</v>
          </cell>
          <cell r="C3007" t="str">
            <v>CAIXA D'ÁGUA EM FIBRA DE VIDRO CAP. 5.000 L, MONTADA EM ESTRUTURA DE CONCRETO PRE-FABRICADA COMPOSTA DE SAPATA, PILAR CIRCULAR D=0,40m COM PÉ DIREITO DE 6,00m, LAJE DE APOIO (FORNECIMENTO E MONTAGEM)</v>
          </cell>
          <cell r="D3007" t="str">
            <v>UN</v>
          </cell>
          <cell r="E3007">
            <v>5126.38</v>
          </cell>
        </row>
        <row r="3008">
          <cell r="B3008" t="str">
            <v>C3441</v>
          </cell>
          <cell r="C3008" t="str">
            <v>CAIXA D´ÁGUA EM FYBERGLASS - CAP. 500L</v>
          </cell>
          <cell r="D3008">
            <v>0</v>
          </cell>
          <cell r="E3008">
            <v>0</v>
          </cell>
        </row>
        <row r="3009">
          <cell r="B3009" t="str">
            <v>C4595</v>
          </cell>
          <cell r="C3009" t="str">
            <v>CAIXA D'ÁGUA EM POLIETILENO CAP. 310 L, COM TAMPA</v>
          </cell>
          <cell r="D3009" t="str">
            <v>UN</v>
          </cell>
          <cell r="E3009">
            <v>169.52</v>
          </cell>
        </row>
        <row r="3010">
          <cell r="B3010" t="str">
            <v>C0601</v>
          </cell>
          <cell r="C3010" t="str">
            <v>CAIXA DE GORDURA/SABÃO EM ALVENARIA</v>
          </cell>
          <cell r="D3010" t="str">
            <v>UN</v>
          </cell>
          <cell r="E3010">
            <v>181.41</v>
          </cell>
        </row>
        <row r="3011">
          <cell r="B3011" t="str">
            <v>C3584</v>
          </cell>
          <cell r="C3011" t="str">
            <v>CAIXA DE GORDURA/SABÃO PRÉ MOLDADA - PADRÃO POPULAR</v>
          </cell>
          <cell r="D3011" t="str">
            <v>UN</v>
          </cell>
          <cell r="E3011">
            <v>53.78</v>
          </cell>
        </row>
        <row r="3012">
          <cell r="B3012" t="str">
            <v>C4381</v>
          </cell>
          <cell r="C3012" t="str">
            <v>CAIXA DE INCÊNDIO 75 x 45 x 17 cm EM ALUMÍNIO</v>
          </cell>
          <cell r="D3012" t="str">
            <v>UN</v>
          </cell>
          <cell r="E3012">
            <v>315.07</v>
          </cell>
        </row>
        <row r="3013">
          <cell r="B3013" t="str">
            <v>C0605</v>
          </cell>
          <cell r="C3013" t="str">
            <v>CAIXA DE INSPEÇÃO EM ALVENARIA - 1/2 TIJOLO COMUM</v>
          </cell>
          <cell r="D3013" t="str">
            <v>M2</v>
          </cell>
          <cell r="E3013">
            <v>89.61</v>
          </cell>
        </row>
        <row r="3014">
          <cell r="B3014" t="str">
            <v>C0604</v>
          </cell>
          <cell r="C3014" t="str">
            <v>CAIXA DE INSPEÇÃO EM ALVENARIA - 1 TIJOLO COMUM</v>
          </cell>
          <cell r="D3014" t="str">
            <v>M2</v>
          </cell>
          <cell r="E3014">
            <v>140.58000000000001</v>
          </cell>
        </row>
        <row r="3015">
          <cell r="B3015" t="str">
            <v>C0606</v>
          </cell>
          <cell r="C3015" t="str">
            <v>CAIXA DE INSPEÇÃO EM ALVENARIA - TAMPA DE CONCRETO ESP.= 5cm</v>
          </cell>
          <cell r="D3015" t="str">
            <v>M2</v>
          </cell>
          <cell r="E3015">
            <v>122.94</v>
          </cell>
        </row>
        <row r="3016">
          <cell r="B3016" t="str">
            <v>C0613</v>
          </cell>
          <cell r="C3016" t="str">
            <v>CAIXA DE INSPEÇÃO EM ALVENARIA-LASTRO DE CONCRETO ESP.= 10cm</v>
          </cell>
          <cell r="D3016" t="str">
            <v>M3</v>
          </cell>
          <cell r="E3016">
            <v>363.21</v>
          </cell>
        </row>
        <row r="3017">
          <cell r="B3017" t="str">
            <v>C0611</v>
          </cell>
          <cell r="C3017" t="str">
            <v>CAIXA DE INSPEÇÃO EM ALVENARIA P/LIGAÇÃO CONDOMINIAL, DI= (40X40)cm</v>
          </cell>
          <cell r="D3017" t="str">
            <v>UN</v>
          </cell>
          <cell r="E3017">
            <v>103.2</v>
          </cell>
        </row>
        <row r="3018">
          <cell r="B3018" t="str">
            <v>C0614</v>
          </cell>
          <cell r="C3018" t="str">
            <v>CAIXA DE INSPEÇÃO NO PASSEIO C/TUBO PVC D=300mm TAMPA FoFo</v>
          </cell>
          <cell r="D3018" t="str">
            <v>UN</v>
          </cell>
          <cell r="E3018">
            <v>387.32</v>
          </cell>
        </row>
        <row r="3019">
          <cell r="B3019" t="str">
            <v>C0615</v>
          </cell>
          <cell r="C3019" t="str">
            <v>CAIXA DE INSPEÇÃO NO PASSEIO EM ANÉIS D= 600mm, PADRÃO CAGECE</v>
          </cell>
          <cell r="D3019" t="str">
            <v>UN</v>
          </cell>
          <cell r="E3019">
            <v>144.69</v>
          </cell>
        </row>
        <row r="3020">
          <cell r="B3020" t="str">
            <v>C0623</v>
          </cell>
          <cell r="C3020" t="str">
            <v>CAIXA DE MACROMEDIDOR (2.10 X 2.10)m</v>
          </cell>
          <cell r="D3020" t="str">
            <v>UN</v>
          </cell>
          <cell r="E3020">
            <v>3132.03</v>
          </cell>
        </row>
        <row r="3021">
          <cell r="B3021" t="str">
            <v>C0637</v>
          </cell>
          <cell r="C3021" t="str">
            <v>CAIXA DE PITOMETRIA (1.30 X 1.30)m</v>
          </cell>
          <cell r="D3021" t="str">
            <v>UN</v>
          </cell>
          <cell r="E3021">
            <v>1017.07</v>
          </cell>
        </row>
        <row r="3022">
          <cell r="B3022" t="str">
            <v>C0638</v>
          </cell>
          <cell r="C3022" t="str">
            <v>CAIXA DE PITOMETRIA (1.50 X 1.50)m</v>
          </cell>
          <cell r="D3022" t="str">
            <v>UN</v>
          </cell>
          <cell r="E3022">
            <v>1399.69</v>
          </cell>
        </row>
        <row r="3023">
          <cell r="B3023" t="str">
            <v>C0639</v>
          </cell>
          <cell r="C3023" t="str">
            <v>CAIXA EM ALVENARIA 1 VEZ, S/TAMPA, CINTA ARM., FUNDO CONC. (4.80 X 1.50)m</v>
          </cell>
          <cell r="D3023" t="str">
            <v>UN</v>
          </cell>
          <cell r="E3023">
            <v>3345.44</v>
          </cell>
        </row>
        <row r="3024">
          <cell r="B3024" t="str">
            <v>C0603</v>
          </cell>
          <cell r="C3024" t="str">
            <v>CAIXA EM ALVENARIA (40X40X60cm) DE 1/2 TIJOLO COMUM, LASTRO DE CONCRETO E TAMPA DE CONCRETO</v>
          </cell>
          <cell r="D3024" t="str">
            <v>UN</v>
          </cell>
          <cell r="E3024">
            <v>162.02000000000001</v>
          </cell>
        </row>
        <row r="3025">
          <cell r="B3025" t="str">
            <v>C0638</v>
          </cell>
          <cell r="C3025" t="str">
            <v>CAIXA DE PITOMETRIA (1.50 X 1.50)m</v>
          </cell>
          <cell r="D3025">
            <v>0</v>
          </cell>
          <cell r="E3025">
            <v>0</v>
          </cell>
        </row>
        <row r="3026">
          <cell r="B3026" t="str">
            <v>C0610</v>
          </cell>
          <cell r="C3026" t="str">
            <v>CAIXA EM ALVENARIA (40X40X60cm) DE 1 TIJOLO COMUM, LASTRO DE CONCRETO E TAMPA DE CONCRETO</v>
          </cell>
          <cell r="D3026" t="str">
            <v>UN</v>
          </cell>
          <cell r="E3026">
            <v>275.43</v>
          </cell>
        </row>
        <row r="3027">
          <cell r="B3027" t="str">
            <v>C0603</v>
          </cell>
          <cell r="C3027" t="str">
            <v>CAIXA EM ALVENARIA (40X40X60cm) DE 1/2 TIJOLO COMUM, LASTRO DE CONCRETO E TAMPA DE CONCRETO</v>
          </cell>
          <cell r="D3027">
            <v>0</v>
          </cell>
          <cell r="E3027">
            <v>0</v>
          </cell>
        </row>
        <row r="3028">
          <cell r="B3028" t="str">
            <v>C0609</v>
          </cell>
          <cell r="C3028" t="str">
            <v>CAIXA EM ALVENARIA (60X60X60cm) DE 1/2 TIJOLO COMUM, LASTRO DE CONCRETO E TAMPA DE CONCRETO</v>
          </cell>
          <cell r="D3028" t="str">
            <v>UN</v>
          </cell>
          <cell r="E3028">
            <v>253.04</v>
          </cell>
        </row>
        <row r="3029">
          <cell r="B3029" t="str">
            <v>C0610</v>
          </cell>
          <cell r="C3029" t="str">
            <v>CAIXA EM ALVENARIA (40X40X60cm) DE 1 TIJOLO COMUM, LASTRO DE CONCRETO E TAMPA DE CONCRETO</v>
          </cell>
          <cell r="D3029">
            <v>0</v>
          </cell>
          <cell r="E3029">
            <v>0</v>
          </cell>
        </row>
        <row r="3030">
          <cell r="B3030" t="str">
            <v>C0607</v>
          </cell>
          <cell r="C3030" t="str">
            <v>CAIXA EM ALVENARIA (60X60X60cm) DE 1 TIJOLO COMUM, LASTRO DE CONCRETO E TAMPA DE CONCRETO</v>
          </cell>
          <cell r="D3030" t="str">
            <v>UN</v>
          </cell>
          <cell r="E3030">
            <v>396.18</v>
          </cell>
        </row>
        <row r="3031">
          <cell r="B3031" t="str">
            <v>C0609</v>
          </cell>
          <cell r="C3031" t="str">
            <v>CAIXA EM ALVENARIA (60X60X60cm) DE 1/2 TIJOLO COMUM, LASTRO DE CONCRETO E TAMPA DE CONCRETO</v>
          </cell>
          <cell r="D3031">
            <v>0</v>
          </cell>
          <cell r="E3031">
            <v>0</v>
          </cell>
        </row>
        <row r="3032">
          <cell r="B3032" t="str">
            <v>C0602</v>
          </cell>
          <cell r="C3032" t="str">
            <v>CAIXA EM ALVENARIA (80X80X60cm) DE 1/2 TIJOLO COMUM, LASTRO DE CONCRETO E TAMPA DE CONCRETO</v>
          </cell>
          <cell r="D3032" t="str">
            <v>UN</v>
          </cell>
          <cell r="E3032">
            <v>354.59</v>
          </cell>
        </row>
        <row r="3033">
          <cell r="B3033" t="str">
            <v>C0607</v>
          </cell>
          <cell r="C3033" t="str">
            <v>CAIXA EM ALVENARIA (60X60X60cm) DE 1 TIJOLO COMUM, LASTRO DE CONCRETO E TAMPA DE CONCRETO</v>
          </cell>
          <cell r="D3033">
            <v>0</v>
          </cell>
          <cell r="E3033">
            <v>0</v>
          </cell>
        </row>
        <row r="3034">
          <cell r="B3034" t="str">
            <v>C0608</v>
          </cell>
          <cell r="C3034" t="str">
            <v>CAIXA EM ALVENARIA (80X80X60cm) DE 1 TIJOLO COMUM, LASTRO DE CONCRETO E TAMPA DE CONCRETO</v>
          </cell>
          <cell r="D3034" t="str">
            <v>UN</v>
          </cell>
          <cell r="E3034">
            <v>520.1</v>
          </cell>
        </row>
        <row r="3035">
          <cell r="B3035" t="str">
            <v>C0602</v>
          </cell>
          <cell r="C3035" t="str">
            <v>CAIXA EM ALVENARIA (80X80X60cm) DE 1/2 TIJOLO COMUM, LASTRO DE CONCRETO E TAMPA DE CONCRETO</v>
          </cell>
          <cell r="D3035">
            <v>0</v>
          </cell>
          <cell r="E3035">
            <v>0</v>
          </cell>
        </row>
        <row r="3036">
          <cell r="B3036" t="str">
            <v>C0640</v>
          </cell>
          <cell r="C3036" t="str">
            <v xml:space="preserve">CAIXA EM ALVENARIA C/DOSADOR A NIVEL CONSTANTE </v>
          </cell>
          <cell r="D3036" t="str">
            <v>UN</v>
          </cell>
          <cell r="E3036">
            <v>959.88</v>
          </cell>
        </row>
        <row r="3037">
          <cell r="B3037" t="str">
            <v>C0641</v>
          </cell>
          <cell r="C3037" t="str">
            <v>CAIXA EM ALVENARIA C/TAMPA EM CONCRETO FUNDO BRITA (1.0 X 1.0)m</v>
          </cell>
          <cell r="D3037" t="str">
            <v>UN</v>
          </cell>
          <cell r="E3037">
            <v>570.36</v>
          </cell>
        </row>
        <row r="3038">
          <cell r="B3038" t="str">
            <v>C0642</v>
          </cell>
          <cell r="C3038" t="str">
            <v>CAIXA EM ALVENARIA S/TAMPA E FUNDO BRITA P/FILTRO (1.0.X.1.0)m</v>
          </cell>
          <cell r="D3038" t="str">
            <v>UN</v>
          </cell>
          <cell r="E3038">
            <v>461.88</v>
          </cell>
        </row>
        <row r="3039">
          <cell r="B3039" t="str">
            <v>C0643</v>
          </cell>
          <cell r="C3039" t="str">
            <v>CAIXA EM ALVENARIA S/TAMPA E FUNDO CONCRETO (1.20 X 1.20)m</v>
          </cell>
          <cell r="D3039" t="str">
            <v>UN</v>
          </cell>
          <cell r="E3039">
            <v>693.35</v>
          </cell>
        </row>
        <row r="3040">
          <cell r="B3040" t="str">
            <v>C0644</v>
          </cell>
          <cell r="C3040" t="str">
            <v>CAIXA EM ALVENARIA S/TAMPA E FUNDO LAJE (1.60 X 1.30)m FILTRO</v>
          </cell>
          <cell r="D3040" t="str">
            <v>UN</v>
          </cell>
          <cell r="E3040">
            <v>739.05</v>
          </cell>
        </row>
        <row r="3041">
          <cell r="B3041" t="str">
            <v>C0645</v>
          </cell>
          <cell r="C3041" t="str">
            <v>CAIXA INSPEÇÃO EM ANÉIS D=600mm, P/REDE CONDOMÍNIO (0.50&lt;h&lt;0.80)m</v>
          </cell>
          <cell r="D3041" t="str">
            <v>UN</v>
          </cell>
          <cell r="E3041">
            <v>135.38</v>
          </cell>
        </row>
        <row r="3042">
          <cell r="B3042" t="str">
            <v>C0646</v>
          </cell>
          <cell r="C3042" t="str">
            <v>CAIXA INSPEÇÃO EM ANÉIS D=800mm, P/REDE CONDOM.(1.00&lt;h&lt;=1.50)m</v>
          </cell>
          <cell r="D3042" t="str">
            <v>UN</v>
          </cell>
          <cell r="E3042">
            <v>322.12</v>
          </cell>
        </row>
        <row r="3043">
          <cell r="B3043" t="str">
            <v>C0647</v>
          </cell>
          <cell r="C3043" t="str">
            <v>CAIXA INSPEÇÃO EM ANÉIS D=800mm, P/REDE CONDOMI.0,80&lt;h&lt;1,00m</v>
          </cell>
          <cell r="D3043" t="str">
            <v>UN</v>
          </cell>
          <cell r="E3043">
            <v>218.51</v>
          </cell>
        </row>
        <row r="3044">
          <cell r="B3044" t="str">
            <v>C0648</v>
          </cell>
          <cell r="C3044" t="str">
            <v>CAIXA INSPEÇÃO NO PASSEIO C/TUBO PVC D=300mm TAMPA FoFo/CONCRETO</v>
          </cell>
          <cell r="D3044" t="str">
            <v>UN</v>
          </cell>
          <cell r="E3044">
            <v>465.22</v>
          </cell>
        </row>
        <row r="3045">
          <cell r="B3045" t="str">
            <v>C0649</v>
          </cell>
          <cell r="C3045" t="str">
            <v>CAIXA INSPEÇÃO NO PASSEIO EM ALVENARIA DI=(50X50)cm, PADRÃO CAGECE</v>
          </cell>
          <cell r="D3045" t="str">
            <v>UN</v>
          </cell>
          <cell r="E3045">
            <v>201.27</v>
          </cell>
        </row>
        <row r="3046">
          <cell r="B3046" t="str">
            <v>C3411</v>
          </cell>
          <cell r="C3046" t="str">
            <v>CAIXA P/ REGISTRO DE DESCARGA EM ALVENARIA DE TIJOLO MACIÇO DN ATÉ 200mm</v>
          </cell>
          <cell r="D3046" t="str">
            <v>UN</v>
          </cell>
          <cell r="E3046">
            <v>571.74</v>
          </cell>
        </row>
        <row r="3047">
          <cell r="B3047" t="str">
            <v>C3412</v>
          </cell>
          <cell r="C3047" t="str">
            <v>CAIXA P/ REGISTRO DE DESCARGA EM ALVENARIA DE TIJOLO MACIÇO  200&lt;DN&lt;=500mm</v>
          </cell>
          <cell r="D3047" t="str">
            <v>UN</v>
          </cell>
          <cell r="E3047">
            <v>1816.07</v>
          </cell>
        </row>
        <row r="3048">
          <cell r="B3048" t="str">
            <v>C0649</v>
          </cell>
          <cell r="C3048" t="str">
            <v>CAIXA INSPEÇÃO NO PASSEIO EM ALVENARIA DI=(50X50)cm, PADRÃO CAGECE</v>
          </cell>
          <cell r="D3048">
            <v>0</v>
          </cell>
          <cell r="E3048">
            <v>0</v>
          </cell>
        </row>
        <row r="3049">
          <cell r="B3049" t="str">
            <v>C3413</v>
          </cell>
          <cell r="C3049" t="str">
            <v>CAIXA P/ REGISTRO DE DESCARGA EM ALVENARIA DE TIJOLO MACIÇO  500&lt;DN&lt;=700mm</v>
          </cell>
          <cell r="D3049" t="str">
            <v>UN</v>
          </cell>
          <cell r="E3049">
            <v>2771.18</v>
          </cell>
        </row>
        <row r="3050">
          <cell r="B3050" t="str">
            <v>C3412</v>
          </cell>
          <cell r="C3050" t="str">
            <v>CAIXA P/ REGISTRO DE DESCARGA EM ALVENARIA DE TIJOLO MACIÇO  200&lt;DN&lt;=500mm</v>
          </cell>
          <cell r="D3050">
            <v>0</v>
          </cell>
          <cell r="E3050">
            <v>0</v>
          </cell>
        </row>
        <row r="3051">
          <cell r="B3051" t="str">
            <v>C3414</v>
          </cell>
          <cell r="C3051" t="str">
            <v>CAIXA P/ REGISTRO DE DESCARGA EM ALVENARIA DE TIJOLO MACIÇO  700&lt;DN&lt;=900mm</v>
          </cell>
          <cell r="D3051" t="str">
            <v>UN</v>
          </cell>
          <cell r="E3051">
            <v>3451.89</v>
          </cell>
        </row>
        <row r="3052">
          <cell r="B3052" t="str">
            <v>C3413</v>
          </cell>
          <cell r="C3052" t="str">
            <v>CAIXA P/ REGISTRO DE DESCARGA EM ALVENARIA DE TIJOLO MACIÇO  500&lt;DN&lt;=700mm</v>
          </cell>
          <cell r="D3052">
            <v>0</v>
          </cell>
          <cell r="E3052">
            <v>0</v>
          </cell>
        </row>
        <row r="3053">
          <cell r="B3053" t="str">
            <v>C0653</v>
          </cell>
          <cell r="C3053" t="str">
            <v>CAIXA P/REGISTRO OU VENTOSA EM ALVENARIA DE TIJOLO MACIÇO, DN ATÉ 200mm</v>
          </cell>
          <cell r="D3053" t="str">
            <v>UN</v>
          </cell>
          <cell r="E3053">
            <v>381.14</v>
          </cell>
        </row>
        <row r="3054">
          <cell r="B3054" t="str">
            <v>C0650</v>
          </cell>
          <cell r="C3054" t="str">
            <v>CAIXA P/REGISTRO OU VENTOSA EM ALVENARIA DE TIJOLO MACIÇO, 200&lt;DN&lt;=500mm</v>
          </cell>
          <cell r="D3054" t="str">
            <v>UN</v>
          </cell>
          <cell r="E3054">
            <v>1625.47</v>
          </cell>
        </row>
        <row r="3055">
          <cell r="B3055" t="str">
            <v>C0651</v>
          </cell>
          <cell r="C3055" t="str">
            <v>CAIXA P/REGISTRO OU VENTOSA EM ALVENARIA DE TIJOLO MACIÇO, 500&lt;DN&lt;=700mm</v>
          </cell>
          <cell r="D3055" t="str">
            <v>UN</v>
          </cell>
          <cell r="E3055">
            <v>2456.52</v>
          </cell>
        </row>
        <row r="3056">
          <cell r="B3056" t="str">
            <v>C0652</v>
          </cell>
          <cell r="C3056" t="str">
            <v>CAIXA P/REGISTRO OU VENTOSA EM ALVENARIA DE TIJOLO MACIÇO, 700&lt;DN&lt;=900mm</v>
          </cell>
          <cell r="D3056" t="str">
            <v>UN</v>
          </cell>
          <cell r="E3056">
            <v>3127.45</v>
          </cell>
        </row>
        <row r="3057">
          <cell r="B3057" t="str">
            <v>C4378</v>
          </cell>
          <cell r="C3057" t="str">
            <v>CAIXA SIFONADA EM PVC 185 x 150 x 75 mm C/ GRELHA CROMADA</v>
          </cell>
          <cell r="D3057" t="str">
            <v>UN</v>
          </cell>
          <cell r="E3057">
            <v>38.57</v>
          </cell>
        </row>
        <row r="3058">
          <cell r="B3058" t="str">
            <v>C4382</v>
          </cell>
          <cell r="C3058" t="str">
            <v>CAIXA SIFONADA DE ÓLEO 20 cm REBOCADA C/ TAMPA</v>
          </cell>
          <cell r="D3058" t="str">
            <v>UN</v>
          </cell>
          <cell r="E3058">
            <v>662.64</v>
          </cell>
        </row>
        <row r="3059">
          <cell r="B3059" t="str">
            <v>C0612</v>
          </cell>
          <cell r="C3059" t="str">
            <v>ESCAVAÇÃO MANUAL C/ APILOAMENTO DE  FUNDO P/ CAIXA EM ALVENARIA</v>
          </cell>
          <cell r="D3059" t="str">
            <v>UN</v>
          </cell>
          <cell r="E3059">
            <v>42.25</v>
          </cell>
        </row>
        <row r="3060">
          <cell r="B3060" t="str">
            <v>C2816</v>
          </cell>
          <cell r="C3060" t="str">
            <v>EXECUÇÃO COMPLETA DE TIL (LAJE DE FUNDO EM CONCRETO ARMADO)</v>
          </cell>
          <cell r="D3060" t="str">
            <v>UN</v>
          </cell>
          <cell r="E3060">
            <v>200.05</v>
          </cell>
        </row>
        <row r="3061">
          <cell r="B3061" t="str">
            <v>C4327</v>
          </cell>
          <cell r="C3061" t="str">
            <v>GRELHA DE FERRO FUNDIDO (900 x 500 x 70 mm)</v>
          </cell>
          <cell r="D3061" t="str">
            <v>UN</v>
          </cell>
          <cell r="E3061">
            <v>505.83</v>
          </cell>
        </row>
        <row r="3062">
          <cell r="B3062" t="str">
            <v>C3583</v>
          </cell>
          <cell r="C3062" t="str">
            <v>MUTIRÃO MISTO - CAIXA DE GORDURA/SABÃO PRÉ MOLDADA</v>
          </cell>
          <cell r="D3062" t="str">
            <v>UN</v>
          </cell>
          <cell r="E3062">
            <v>48.54</v>
          </cell>
        </row>
        <row r="3063">
          <cell r="B3063" t="str">
            <v>C2907</v>
          </cell>
          <cell r="C3063" t="str">
            <v>POÇO DE VISITA, C/ANÉIS DE CONCRETO, PROF. ATÉ 1.00m, D= 600mm</v>
          </cell>
          <cell r="D3063" t="str">
            <v>UN</v>
          </cell>
          <cell r="E3063">
            <v>340.08</v>
          </cell>
        </row>
        <row r="3064">
          <cell r="B3064" t="str">
            <v>C2908</v>
          </cell>
          <cell r="C3064" t="str">
            <v>POÇO DE VISITA, C/ANÉIS DE CONCRETO, PROF. ATÉ 1.50m, D=1000mm</v>
          </cell>
          <cell r="D3064" t="str">
            <v>UN</v>
          </cell>
          <cell r="E3064">
            <v>924.93</v>
          </cell>
        </row>
        <row r="3065">
          <cell r="B3065" t="str">
            <v>C2909</v>
          </cell>
          <cell r="C3065" t="str">
            <v>POÇO DE VISITA, C/ANÉIS DE CONCRETO, PROF. ATÉ 1.50m, D=1200mm</v>
          </cell>
          <cell r="D3065" t="str">
            <v>UN</v>
          </cell>
          <cell r="E3065">
            <v>1148.3</v>
          </cell>
        </row>
        <row r="3066">
          <cell r="B3066" t="str">
            <v>C4572</v>
          </cell>
          <cell r="C3066" t="str">
            <v>POÇO DE VISITA PRÉ-MOLDADO PARA GALERIA DE ÁGUAS PLUVIAIS Ø 1,0 m E PROFUNDIDADE 2,0m</v>
          </cell>
          <cell r="D3066" t="str">
            <v>UN</v>
          </cell>
          <cell r="E3066">
            <v>1549.34</v>
          </cell>
        </row>
        <row r="3067">
          <cell r="B3067" t="str">
            <v>C2908</v>
          </cell>
          <cell r="C3067" t="str">
            <v>POÇO DE VISITA, C/ANÉIS DE CONCRETO, PROF. ATÉ 1.50m, D=1000mm</v>
          </cell>
          <cell r="D3067">
            <v>0</v>
          </cell>
          <cell r="E3067">
            <v>0</v>
          </cell>
        </row>
        <row r="3068">
          <cell r="B3068" t="str">
            <v>C4764</v>
          </cell>
          <cell r="C3068" t="str">
            <v>POÇO TUBULAR C/ TUBO GEOMECÂNICO DE 6``, PROFUNDIDADE 100M, COMPLETAMENTE EXECUTADO, INCLUSIVE MARCAÇÃO (FORNECIMENTO E EXECUÇÃO)</v>
          </cell>
          <cell r="D3068" t="str">
            <v>UN</v>
          </cell>
          <cell r="E3068">
            <v>26500</v>
          </cell>
        </row>
        <row r="3069">
          <cell r="B3069" t="str">
            <v>C4572</v>
          </cell>
          <cell r="C3069" t="str">
            <v>POÇO DE VISITA PRÉ-MOLDADO PARA GALERIA DE ÁGUAS PLUVIAIS Ø 1,0 m E PROFUNDIDADE 2,0m</v>
          </cell>
          <cell r="D3069">
            <v>0</v>
          </cell>
          <cell r="E3069">
            <v>0</v>
          </cell>
        </row>
        <row r="3070">
          <cell r="B3070" t="str">
            <v>C3648</v>
          </cell>
          <cell r="C3070" t="str">
            <v>RESERVATÓRIO PRÉ MOLDADO ELEVADO CILÍNDRICO D=2,0M, CAP.=12,0M3, H=9,0M COMPLETO E CISTERNA CAP.=4,5 M3</v>
          </cell>
          <cell r="D3070" t="str">
            <v>UN</v>
          </cell>
          <cell r="E3070">
            <v>21540.92</v>
          </cell>
        </row>
        <row r="3071">
          <cell r="B3071" t="str">
            <v>C4764</v>
          </cell>
          <cell r="C3071" t="str">
            <v>POÇO TUBULAR C/ TUBO GEOMECÂNICO DE 6``, PROFUNDIDADE 100M, COMPLETAMENTE EXECUTADO, INCLUSIVE MARCAÇÃO (FORNECIMENTO E EXECUÇÃO)</v>
          </cell>
          <cell r="D3071">
            <v>0</v>
          </cell>
          <cell r="E3071">
            <v>0</v>
          </cell>
        </row>
        <row r="3072">
          <cell r="B3072" t="str">
            <v>C4573</v>
          </cell>
          <cell r="C3072" t="str">
            <v>POÇO DE VISITA PRÉ-MOLDADO PARA GALERIA DE ÁGUAS PLUVIAIS Ø 2,0 m E PROFUNDIDADE 3,0m</v>
          </cell>
          <cell r="D3072" t="str">
            <v>UN</v>
          </cell>
          <cell r="E3072">
            <v>1918.48</v>
          </cell>
        </row>
        <row r="3073">
          <cell r="B3073" t="str">
            <v>C3648</v>
          </cell>
          <cell r="C3073" t="str">
            <v>RESERVATÓRIO PRÉ MOLDADO ELEVADO CILÍNDRICO D=2,0M, CAP.=12,0M3, H=9,0M COMPLETO E CISTERNA CAP.=4,5 M3</v>
          </cell>
          <cell r="D3073">
            <v>0</v>
          </cell>
          <cell r="E3073">
            <v>0</v>
          </cell>
        </row>
        <row r="3074">
          <cell r="B3074" t="str">
            <v>C4574</v>
          </cell>
          <cell r="C3074" t="str">
            <v>POÇO DE VISITA PRÉ-MOLDADO PARA GALERIA DE ÁGUAS PLUVIAIS Ø 1,0 m E PROFUNDIDADE 4,0m</v>
          </cell>
          <cell r="D3074" t="str">
            <v>UN</v>
          </cell>
          <cell r="E3074">
            <v>2293.17</v>
          </cell>
        </row>
        <row r="3075">
          <cell r="B3075" t="str">
            <v>C4573</v>
          </cell>
          <cell r="C3075" t="str">
            <v>POÇO DE VISITA PRÉ-MOLDADO PARA GALERIA DE ÁGUAS PLUVIAIS Ø 2,0 m E PROFUNDIDADE 3,0m</v>
          </cell>
          <cell r="D3075">
            <v>0</v>
          </cell>
          <cell r="E3075">
            <v>0</v>
          </cell>
        </row>
        <row r="3076">
          <cell r="B3076" t="str">
            <v>C4312</v>
          </cell>
          <cell r="C3076" t="str">
            <v>SOBRETAMPA EM FERRO FUNDIDO COM D=600mm</v>
          </cell>
          <cell r="D3076" t="str">
            <v>UN</v>
          </cell>
          <cell r="E3076">
            <v>389.1</v>
          </cell>
        </row>
        <row r="3077">
          <cell r="B3077" t="str">
            <v>C4328</v>
          </cell>
          <cell r="C3077" t="str">
            <v>SOBRETAMPA EM FERRO FUNDIDO C/ D=800 mm</v>
          </cell>
          <cell r="D3077" t="str">
            <v>UN</v>
          </cell>
          <cell r="E3077">
            <v>475.07</v>
          </cell>
        </row>
        <row r="3078">
          <cell r="B3078" t="str">
            <v>C4772</v>
          </cell>
          <cell r="C3078" t="str">
            <v>TAMPA EM CONCRETO ARMADO, ESPESSURA 0,05M</v>
          </cell>
          <cell r="D3078" t="str">
            <v>M2</v>
          </cell>
          <cell r="E3078">
            <v>47.76</v>
          </cell>
        </row>
        <row r="3079">
          <cell r="B3079" t="str">
            <v>C4773</v>
          </cell>
          <cell r="C3079" t="str">
            <v>TAMPA EM CONCRETO ARMADO, ESPESSURA 0,08M</v>
          </cell>
          <cell r="D3079" t="str">
            <v>M2</v>
          </cell>
          <cell r="E3079">
            <v>76.42</v>
          </cell>
        </row>
        <row r="3080">
          <cell r="B3080" t="str">
            <v>C4783</v>
          </cell>
          <cell r="C3080" t="str">
            <v>TAMPA EM CONCRETO ARMADO, ESPESSURA 0,15M</v>
          </cell>
          <cell r="D3080" t="str">
            <v>M2</v>
          </cell>
          <cell r="E3080">
            <v>143.28</v>
          </cell>
        </row>
        <row r="3081">
          <cell r="B3081" t="str">
            <v>C4610</v>
          </cell>
          <cell r="C3081" t="str">
            <v>TAMPA EM CONCRETO ARMADO (0,70 x 0,70 x 0,15 m)</v>
          </cell>
          <cell r="D3081" t="str">
            <v>UN</v>
          </cell>
          <cell r="E3081">
            <v>70.209999999999994</v>
          </cell>
        </row>
        <row r="3082">
          <cell r="B3082" t="str">
            <v>C4609</v>
          </cell>
          <cell r="C3082" t="str">
            <v>TAMPA EM CONCRETO ARMADO (0,80 x 0,80 x 0,15 m)</v>
          </cell>
          <cell r="D3082" t="str">
            <v>UN</v>
          </cell>
          <cell r="E3082">
            <v>91.7</v>
          </cell>
        </row>
        <row r="3083">
          <cell r="B3083" t="str">
            <v>C4611</v>
          </cell>
          <cell r="C3083" t="str">
            <v>TAMPA EM CONCRETO ARMADO (0,90 x 0,90 x 0,15 m)</v>
          </cell>
          <cell r="D3083" t="str">
            <v>UN</v>
          </cell>
          <cell r="E3083">
            <v>116.05</v>
          </cell>
        </row>
        <row r="3084">
          <cell r="B3084" t="str">
            <v>C4612</v>
          </cell>
          <cell r="C3084" t="str">
            <v>TAMPA EM CONCRETO ARMADO (1,00 x 1,00 x 0,15 m)</v>
          </cell>
          <cell r="D3084" t="str">
            <v>UN</v>
          </cell>
          <cell r="E3084">
            <v>143.28</v>
          </cell>
        </row>
        <row r="3085">
          <cell r="B3085" t="str">
            <v>C4216</v>
          </cell>
          <cell r="C3085" t="str">
            <v>TAMPA EM CONCRETO ARMADO PARA REGISTRO (70x70x12cm)</v>
          </cell>
          <cell r="D3085" t="str">
            <v>UN</v>
          </cell>
          <cell r="E3085">
            <v>57.24</v>
          </cell>
        </row>
        <row r="3086">
          <cell r="B3086" t="str">
            <v>C4399</v>
          </cell>
          <cell r="C3086" t="str">
            <v>TANQUE P/ RECOLHIMENTO DE ÓLEO EM ALVENARIA (FORNECIMENTO E INSTALAÇÃO)</v>
          </cell>
          <cell r="D3086" t="str">
            <v>UN</v>
          </cell>
          <cell r="E3086">
            <v>2453.34</v>
          </cell>
        </row>
        <row r="3087">
          <cell r="B3087" t="str">
            <v>C4612</v>
          </cell>
          <cell r="C3087" t="str">
            <v>TAMPA EM CONCRETO ARMADO (1,00 x 1,00 x 0,15 m)</v>
          </cell>
          <cell r="D3087">
            <v>0</v>
          </cell>
          <cell r="E3087">
            <v>0</v>
          </cell>
        </row>
        <row r="3088">
          <cell r="B3088" t="str">
            <v>GRADEAMENTO, COMPORTA, VERTEDOURO E CALHAS</v>
          </cell>
          <cell r="C3088" t="str">
            <v>TAMPA EM CONCRETO ARMADO PARA REGISTRO (70x70x12cm)</v>
          </cell>
          <cell r="D3088">
            <v>0</v>
          </cell>
          <cell r="E3088">
            <v>34817.58</v>
          </cell>
        </row>
        <row r="3089">
          <cell r="B3089" t="str">
            <v>C0663</v>
          </cell>
          <cell r="C3089" t="str">
            <v>CALHA PARSHALL EM FIBRA DE VIDRO PARA ÁGUA W:3" (FORNECIMENTO E INSTALAÇÃO)</v>
          </cell>
          <cell r="D3089" t="str">
            <v>UN</v>
          </cell>
          <cell r="E3089">
            <v>1967.73</v>
          </cell>
        </row>
        <row r="3090">
          <cell r="B3090">
            <v>0</v>
          </cell>
          <cell r="C3090">
            <v>0</v>
          </cell>
          <cell r="D3090">
            <v>0</v>
          </cell>
          <cell r="E3090">
            <v>0</v>
          </cell>
        </row>
        <row r="3091">
          <cell r="B3091" t="str">
            <v>C0664</v>
          </cell>
          <cell r="C3091" t="str">
            <v>CALHA PARSHALL EM FIBRA DE VIDRO PARA ÁGUA W:6"(FORNECIMENTO E INSTALAÇÃO)</v>
          </cell>
          <cell r="D3091" t="str">
            <v>UN</v>
          </cell>
          <cell r="E3091">
            <v>2430.36</v>
          </cell>
        </row>
        <row r="3092">
          <cell r="B3092" t="str">
            <v>C0663</v>
          </cell>
          <cell r="C3092" t="str">
            <v>CALHA PARSHALL EM FIBRA DE VIDRO PARA ÁGUA W:3" (FORNECIMENTO E INSTALAÇÃO)</v>
          </cell>
          <cell r="D3092">
            <v>0</v>
          </cell>
          <cell r="E3092">
            <v>0</v>
          </cell>
        </row>
        <row r="3093">
          <cell r="B3093" t="str">
            <v>C0665</v>
          </cell>
          <cell r="C3093" t="str">
            <v>CALHA PARSHALL EM FIBRA DE VIDRO PARA ÁGUA W:9"(FORNECIMENTO E INSTALAÇÃO)</v>
          </cell>
          <cell r="D3093" t="str">
            <v>UN</v>
          </cell>
          <cell r="E3093">
            <v>3306.21</v>
          </cell>
        </row>
        <row r="3094">
          <cell r="B3094" t="str">
            <v>C0664</v>
          </cell>
          <cell r="C3094" t="str">
            <v>CALHA PARSHALL EM FIBRA DE VIDRO PARA ÁGUA W:6"(FORNECIMENTO E INSTALAÇÃO)</v>
          </cell>
          <cell r="D3094">
            <v>0</v>
          </cell>
          <cell r="E3094">
            <v>0</v>
          </cell>
        </row>
        <row r="3095">
          <cell r="B3095" t="str">
            <v>C4742</v>
          </cell>
          <cell r="C3095" t="str">
            <v>CALHA PARSHALL EM FIBRA DE VIDRO PARA ÁGUA W:12" (FORNECIMENTO E INSTALAÇÃO)</v>
          </cell>
          <cell r="D3095" t="str">
            <v>UN</v>
          </cell>
          <cell r="E3095">
            <v>7280.39</v>
          </cell>
        </row>
        <row r="3096">
          <cell r="B3096" t="str">
            <v>C0665</v>
          </cell>
          <cell r="C3096" t="str">
            <v>CALHA PARSHALL EM FIBRA DE VIDRO PARA ÁGUA W:9"(FORNECIMENTO E INSTALAÇÃO)</v>
          </cell>
          <cell r="D3096">
            <v>0</v>
          </cell>
          <cell r="E3096">
            <v>0</v>
          </cell>
        </row>
        <row r="3097">
          <cell r="B3097" t="str">
            <v>C4743</v>
          </cell>
          <cell r="C3097" t="str">
            <v>CALHA PARSHALL EM FIBRA DE VIDRO PARA ESGOTO W:3" (FORNECIMENTO E INSTALAÇÃO)</v>
          </cell>
          <cell r="D3097" t="str">
            <v>UN</v>
          </cell>
          <cell r="E3097">
            <v>1967.73</v>
          </cell>
        </row>
        <row r="3098">
          <cell r="B3098" t="str">
            <v>C4742</v>
          </cell>
          <cell r="C3098" t="str">
            <v>CALHA PARSHALL EM FIBRA DE VIDRO PARA ÁGUA W:12" (FORNECIMENTO E INSTALAÇÃO)</v>
          </cell>
          <cell r="D3098">
            <v>0</v>
          </cell>
          <cell r="E3098">
            <v>0</v>
          </cell>
        </row>
        <row r="3099">
          <cell r="B3099" t="str">
            <v>C4744</v>
          </cell>
          <cell r="C3099" t="str">
            <v>CALHA PARSHALL EM FIBRA DE VIDRO PARA ESGOTO W:6" (FORNECIMENTO E INSTALAÇÃO)</v>
          </cell>
          <cell r="D3099" t="str">
            <v>UN</v>
          </cell>
          <cell r="E3099">
            <v>2430.36</v>
          </cell>
        </row>
        <row r="3100">
          <cell r="B3100" t="str">
            <v>C4743</v>
          </cell>
          <cell r="C3100" t="str">
            <v>CALHA PARSHALL EM FIBRA DE VIDRO PARA ESGOTO W:3" (FORNECIMENTO E INSTALAÇÃO)</v>
          </cell>
          <cell r="D3100">
            <v>0</v>
          </cell>
          <cell r="E3100">
            <v>0</v>
          </cell>
        </row>
        <row r="3101">
          <cell r="B3101" t="str">
            <v>C4745</v>
          </cell>
          <cell r="C3101" t="str">
            <v>CALHA PARSHALL EM FIBRA DE VIDRO PARA ESGOTO W:9" (FORNECIMENTO E INSTALAÇÃO)</v>
          </cell>
          <cell r="D3101" t="str">
            <v>UN</v>
          </cell>
          <cell r="E3101">
            <v>3306.21</v>
          </cell>
        </row>
        <row r="3102">
          <cell r="B3102" t="str">
            <v>C4744</v>
          </cell>
          <cell r="C3102" t="str">
            <v>CALHA PARSHALL EM FIBRA DE VIDRO PARA ESGOTO W:6" (FORNECIMENTO E INSTALAÇÃO)</v>
          </cell>
          <cell r="D3102">
            <v>0</v>
          </cell>
          <cell r="E3102">
            <v>0</v>
          </cell>
        </row>
        <row r="3103">
          <cell r="B3103" t="str">
            <v>C4746</v>
          </cell>
          <cell r="C3103" t="str">
            <v>CALHA PARSHALL EM FIBRA DE VIDRO PARA ESGOTO W:12" (FORNECIMENTO E INSTALAÇÃO)</v>
          </cell>
          <cell r="D3103" t="str">
            <v>UN</v>
          </cell>
          <cell r="E3103">
            <v>7280.39</v>
          </cell>
        </row>
        <row r="3104">
          <cell r="B3104" t="str">
            <v>C4745</v>
          </cell>
          <cell r="C3104" t="str">
            <v>CALHA PARSHALL EM FIBRA DE VIDRO PARA ESGOTO W:9" (FORNECIMENTO E INSTALAÇÃO)</v>
          </cell>
          <cell r="D3104">
            <v>0</v>
          </cell>
          <cell r="E3104">
            <v>0</v>
          </cell>
        </row>
        <row r="3105">
          <cell r="B3105" t="str">
            <v>C0823</v>
          </cell>
          <cell r="C3105" t="str">
            <v>COMPORTA EM FIBRA, CALHA EM ALUMÍNIO</v>
          </cell>
          <cell r="D3105" t="str">
            <v>M2</v>
          </cell>
          <cell r="E3105">
            <v>409.66</v>
          </cell>
        </row>
        <row r="3106">
          <cell r="B3106" t="str">
            <v>C0824</v>
          </cell>
          <cell r="C3106" t="str">
            <v>COMPORTA EM MADEIRA TRATADA C/ÓLEO DE LINHAÇA, CALHA ALUMÍNIO</v>
          </cell>
          <cell r="D3106" t="str">
            <v>M2</v>
          </cell>
          <cell r="E3106">
            <v>141.4</v>
          </cell>
        </row>
        <row r="3107">
          <cell r="B3107" t="str">
            <v>C2734</v>
          </cell>
          <cell r="C3107" t="str">
            <v>DRENO DE FUNDO EM PVC DO FILTRO D=1.50m, PADRÃO CAGECE</v>
          </cell>
          <cell r="D3107" t="str">
            <v>UN</v>
          </cell>
          <cell r="E3107">
            <v>294.17</v>
          </cell>
        </row>
        <row r="3108">
          <cell r="B3108" t="str">
            <v>C2735</v>
          </cell>
          <cell r="C3108" t="str">
            <v>DRENO DE FUNDO EM PVC DO FILTRO D=2.20m, PADRÃO CAGECE</v>
          </cell>
          <cell r="D3108" t="str">
            <v>UN</v>
          </cell>
          <cell r="E3108">
            <v>447.88</v>
          </cell>
        </row>
        <row r="3109">
          <cell r="B3109" t="str">
            <v>C2736</v>
          </cell>
          <cell r="C3109" t="str">
            <v>DRENO DE FUNDO EM PVC DO FILTRO D=2.80m, PADRÃO CAGECE</v>
          </cell>
          <cell r="D3109" t="str">
            <v>UN</v>
          </cell>
          <cell r="E3109">
            <v>932.46</v>
          </cell>
        </row>
        <row r="3110">
          <cell r="B3110" t="str">
            <v>C2737</v>
          </cell>
          <cell r="C3110" t="str">
            <v>DRENO DE FUNDO EM PVC DO FILTRO D=3.20m, PADRÃO CAGECE</v>
          </cell>
          <cell r="D3110" t="str">
            <v>UN</v>
          </cell>
          <cell r="E3110">
            <v>1084.6199999999999</v>
          </cell>
        </row>
        <row r="3111">
          <cell r="B3111" t="str">
            <v>C2815</v>
          </cell>
          <cell r="C3111" t="str">
            <v>GRADE DE PVC DE 25 mm P/ CAIXA DE NÍVEL</v>
          </cell>
          <cell r="D3111" t="str">
            <v>UN</v>
          </cell>
          <cell r="E3111">
            <v>206.05</v>
          </cell>
        </row>
        <row r="3112">
          <cell r="B3112" t="str">
            <v>C2839</v>
          </cell>
          <cell r="C3112" t="str">
            <v xml:space="preserve">GRADE EM FERRO CHATO 1 1/4" X 1/2" </v>
          </cell>
          <cell r="D3112" t="str">
            <v>M2</v>
          </cell>
          <cell r="E3112">
            <v>935.72</v>
          </cell>
        </row>
        <row r="3113">
          <cell r="B3113" t="str">
            <v>C2981</v>
          </cell>
          <cell r="C3113" t="str">
            <v>VERTEDOURO EM MADEIRA DE LEI TRATADA C/ÓLEO DE LINHAÇA</v>
          </cell>
          <cell r="D3113" t="str">
            <v>M2</v>
          </cell>
          <cell r="E3113">
            <v>79.010000000000005</v>
          </cell>
        </row>
        <row r="3114">
          <cell r="B3114" t="str">
            <v>C2982</v>
          </cell>
          <cell r="C3114" t="str">
            <v>VERTEDOURO TRIANGULAR EM CHAPA DE ALUMÍNIO ESP. 3/16" (50x40)cm</v>
          </cell>
          <cell r="D3114" t="str">
            <v>UN</v>
          </cell>
          <cell r="E3114">
            <v>89.43</v>
          </cell>
        </row>
        <row r="3115">
          <cell r="B3115" t="str">
            <v>C2983</v>
          </cell>
          <cell r="C3115" t="str">
            <v>VERTEDOURO TRIANGULAR EM FIBRA E CANTONEIRA DE ALUMÍNIO</v>
          </cell>
          <cell r="D3115" t="str">
            <v>M2</v>
          </cell>
          <cell r="E3115">
            <v>227.82</v>
          </cell>
        </row>
        <row r="3116">
          <cell r="B3116" t="str">
            <v>LIGAÇÕES PREDIAIS</v>
          </cell>
          <cell r="C3116" t="str">
            <v>VERTEDOURO EM MADEIRA DE LEI TRATADA C/ÓLEO DE LINHAÇA</v>
          </cell>
          <cell r="D3116">
            <v>0</v>
          </cell>
          <cell r="E3116">
            <v>837.32</v>
          </cell>
        </row>
        <row r="3117">
          <cell r="B3117" t="str">
            <v>C3489</v>
          </cell>
          <cell r="C3117" t="str">
            <v>CAIXA DE INSPEÇÃO EM ALVENARIA P/ LIGAÇÃO CONDOMINIAL DI=30x30cm</v>
          </cell>
          <cell r="D3117" t="str">
            <v>UN</v>
          </cell>
          <cell r="E3117">
            <v>99.42</v>
          </cell>
        </row>
        <row r="3118">
          <cell r="B3118" t="str">
            <v>C3415</v>
          </cell>
          <cell r="C3118" t="str">
            <v>CAIXA EM ALVENARIA PARA LIGAÇÃO D´ÁGUA 1 1/2" E 2"</v>
          </cell>
          <cell r="D3118" t="str">
            <v>UN</v>
          </cell>
          <cell r="E3118">
            <v>313.36</v>
          </cell>
        </row>
        <row r="3119">
          <cell r="B3119" t="str">
            <v>C3738</v>
          </cell>
          <cell r="C3119" t="str">
            <v>INSTALAÇÃO DE TUBO DE VENTILAÇÃO 50mm C/ L=4m, C/ REBOCO E PINTURA A CAL (C/ MATERIAL)</v>
          </cell>
          <cell r="D3119" t="str">
            <v>UN</v>
          </cell>
          <cell r="E3119">
            <v>47.62</v>
          </cell>
        </row>
        <row r="3120">
          <cell r="B3120" t="str">
            <v>C3489</v>
          </cell>
          <cell r="C3120" t="str">
            <v>CAIXA DE INSPEÇÃO EM ALVENARIA P/ LIGAÇÃO CONDOMINIAL DI=30x30cm</v>
          </cell>
          <cell r="D3120">
            <v>0</v>
          </cell>
          <cell r="E3120">
            <v>0</v>
          </cell>
        </row>
        <row r="3121">
          <cell r="B3121" t="str">
            <v>C3739</v>
          </cell>
          <cell r="C3121" t="str">
            <v>INSTALAÇÃO DE TUBO DE VENTILAÇÃO 50mm C/ L=4m, COM REBOCO E PINTURA A CAL (SEM MATERIAL)</v>
          </cell>
          <cell r="D3121" t="str">
            <v>UN</v>
          </cell>
          <cell r="E3121">
            <v>11.02</v>
          </cell>
        </row>
        <row r="3122">
          <cell r="B3122" t="str">
            <v>C3738</v>
          </cell>
          <cell r="C3122" t="str">
            <v>INSTALAÇÃO DE TUBO DE VENTILAÇÃO 50mm C/ L=4m, C/ REBOCO E PINTURA A CAL (C/ MATERIAL)</v>
          </cell>
          <cell r="D3122">
            <v>0</v>
          </cell>
          <cell r="E3122">
            <v>0</v>
          </cell>
        </row>
        <row r="3123">
          <cell r="B3123" t="str">
            <v>C2865</v>
          </cell>
          <cell r="C3123" t="str">
            <v>LIGAÇÃO PREDIAL D'ÁGUA PADRÃO CAGECE</v>
          </cell>
          <cell r="D3123" t="str">
            <v>UN</v>
          </cell>
          <cell r="E3123">
            <v>32.380000000000003</v>
          </cell>
        </row>
        <row r="3124">
          <cell r="B3124" t="str">
            <v>C3740</v>
          </cell>
          <cell r="C3124" t="str">
            <v>RAMAL INTRADOMICILIAR DE ESGOTO C/ TUBO 40mm</v>
          </cell>
          <cell r="D3124" t="str">
            <v>M</v>
          </cell>
          <cell r="E3124">
            <v>6.77</v>
          </cell>
        </row>
        <row r="3125">
          <cell r="B3125" t="str">
            <v>C3741</v>
          </cell>
          <cell r="C3125" t="str">
            <v>RAMAL INTRADOMICILIAR DE ESGOTO C/ TUBO 100mm</v>
          </cell>
          <cell r="D3125" t="str">
            <v>M</v>
          </cell>
          <cell r="E3125">
            <v>13.96</v>
          </cell>
        </row>
        <row r="3126">
          <cell r="B3126" t="str">
            <v>C2911</v>
          </cell>
          <cell r="C3126" t="str">
            <v>RAMAL PREDIAL COM PAVIMENTAÇÃO EM ASFALTO</v>
          </cell>
          <cell r="D3126" t="str">
            <v>M</v>
          </cell>
          <cell r="E3126">
            <v>13.4</v>
          </cell>
        </row>
        <row r="3127">
          <cell r="B3127" t="str">
            <v>C2912</v>
          </cell>
          <cell r="C3127" t="str">
            <v>RAMAL PREDIAL COM PAVIMENTAÇÃO EM PEDRA TOSCA OU PARALELO</v>
          </cell>
          <cell r="D3127" t="str">
            <v>M</v>
          </cell>
          <cell r="E3127">
            <v>13.23</v>
          </cell>
        </row>
        <row r="3128">
          <cell r="B3128" t="str">
            <v>C2919</v>
          </cell>
          <cell r="C3128" t="str">
            <v>RAMAL PREDIAL S/ PAVIMENTAÇÃO</v>
          </cell>
          <cell r="D3128" t="str">
            <v>M</v>
          </cell>
          <cell r="E3128">
            <v>7.82</v>
          </cell>
        </row>
        <row r="3129">
          <cell r="B3129" t="str">
            <v>C2913</v>
          </cell>
          <cell r="C3129" t="str">
            <v>RAMAL PREDIAL DE ESGOTO EM MBV 100mm, C/PAVIMENTO EM ASFALTO</v>
          </cell>
          <cell r="D3129" t="str">
            <v>M</v>
          </cell>
          <cell r="E3129">
            <v>52.28</v>
          </cell>
        </row>
        <row r="3130">
          <cell r="B3130" t="str">
            <v>C2914</v>
          </cell>
          <cell r="C3130" t="str">
            <v>RAMAL PREDIAL DE ESGOTO EM MBV 100mm, C/PAVIMENTO EM PEDRA TOSCA</v>
          </cell>
          <cell r="D3130" t="str">
            <v>M</v>
          </cell>
          <cell r="E3130">
            <v>51.48</v>
          </cell>
        </row>
        <row r="3131">
          <cell r="B3131" t="str">
            <v>C2915</v>
          </cell>
          <cell r="C3131" t="str">
            <v>RAMAL PREDIAL DE ESGOTO EM MBV 100mm, S/PAVIMENTO</v>
          </cell>
          <cell r="D3131" t="str">
            <v>M</v>
          </cell>
          <cell r="E3131">
            <v>41.11</v>
          </cell>
        </row>
        <row r="3132">
          <cell r="B3132" t="str">
            <v>C2916</v>
          </cell>
          <cell r="C3132" t="str">
            <v>RAMAL PREDIAL DE ESGOTO EM PVC 100mm, C/PAVIMENTO EM ASFALTO</v>
          </cell>
          <cell r="D3132" t="str">
            <v>M</v>
          </cell>
          <cell r="E3132">
            <v>55.89</v>
          </cell>
        </row>
        <row r="3133">
          <cell r="B3133" t="str">
            <v>C2917</v>
          </cell>
          <cell r="C3133" t="str">
            <v>RAMAL PREDIAL DE ESGOTO EM PVC 100mm, C/PAVIMENTO EM PEDRA TOSCA</v>
          </cell>
          <cell r="D3133" t="str">
            <v>M</v>
          </cell>
          <cell r="E3133">
            <v>39.94</v>
          </cell>
        </row>
        <row r="3134">
          <cell r="B3134" t="str">
            <v>C2918</v>
          </cell>
          <cell r="C3134" t="str">
            <v>RAMAL PREDIAL DE ESGOTO EM PVC 100mm, S/ PAVIMENTO</v>
          </cell>
          <cell r="D3134" t="str">
            <v>M</v>
          </cell>
          <cell r="E3134">
            <v>37.630000000000003</v>
          </cell>
        </row>
        <row r="3135">
          <cell r="B3135" t="str">
            <v>OUTROS ELEMENTOS</v>
          </cell>
          <cell r="C3135" t="str">
            <v>RAMAL PREDIAL DE ESGOTO EM PVC 100mm, C/PAVIMENTO EM ASFALTO</v>
          </cell>
          <cell r="D3135">
            <v>0</v>
          </cell>
          <cell r="E3135">
            <v>28491.74</v>
          </cell>
        </row>
        <row r="3136">
          <cell r="B3136" t="str">
            <v>C3435</v>
          </cell>
          <cell r="C3136" t="str">
            <v>ABRIGO P/ QUADRO COMANDO(54x54cm) DE POÇOS, ÁREA NÃO INUNDÁVEL</v>
          </cell>
          <cell r="D3136" t="str">
            <v>UN</v>
          </cell>
          <cell r="E3136">
            <v>438.06</v>
          </cell>
        </row>
        <row r="3137">
          <cell r="B3137" t="str">
            <v>C3433</v>
          </cell>
          <cell r="C3137" t="str">
            <v>ABRIGO P/ QUADRO COMANDO(108x108cm), POÇOS ÁREA NÃO INUNDÁVEL</v>
          </cell>
          <cell r="D3137" t="str">
            <v>UN</v>
          </cell>
          <cell r="E3137">
            <v>708.92</v>
          </cell>
        </row>
        <row r="3138">
          <cell r="B3138" t="str">
            <v>C3434</v>
          </cell>
          <cell r="C3138" t="str">
            <v>ABRIGO P/ QUADRO COMANDO(120x120cm),  COM MURETA DE 2,10m</v>
          </cell>
          <cell r="D3138" t="str">
            <v>UN</v>
          </cell>
          <cell r="E3138">
            <v>1677.28</v>
          </cell>
        </row>
        <row r="3139">
          <cell r="B3139" t="str">
            <v>C1079</v>
          </cell>
          <cell r="C3139" t="str">
            <v>DESOBSTRUÇÃO DE TUBULAÇÕES</v>
          </cell>
          <cell r="D3139" t="str">
            <v>M</v>
          </cell>
          <cell r="E3139">
            <v>16.16</v>
          </cell>
        </row>
        <row r="3140">
          <cell r="B3140" t="str">
            <v>C1250</v>
          </cell>
          <cell r="C3140" t="str">
            <v>ENVELOPE DE CONCRETO P/PROTEÇÃO DE TUBO PVC ENTERRADO</v>
          </cell>
          <cell r="D3140" t="str">
            <v>M</v>
          </cell>
          <cell r="E3140">
            <v>11.19</v>
          </cell>
        </row>
        <row r="3141">
          <cell r="B3141" t="str">
            <v>C1248</v>
          </cell>
          <cell r="C3141" t="str">
            <v>ENVELOPE DE CONCRETO P/TUBOS PVC ENTERRADO, TIPO C, FCK= 13,5MPa</v>
          </cell>
          <cell r="D3141" t="str">
            <v>M3</v>
          </cell>
          <cell r="E3141">
            <v>475.04</v>
          </cell>
        </row>
        <row r="3142">
          <cell r="B3142" t="str">
            <v>C4331</v>
          </cell>
          <cell r="C3142" t="str">
            <v>FORNECIMENTO E INSTALAÇÃO DE ESTAÇÃO DE TRATAMENTO DE ESGOTOS</v>
          </cell>
          <cell r="D3142" t="str">
            <v>UN</v>
          </cell>
          <cell r="E3142">
            <v>16683.509999999998</v>
          </cell>
        </row>
        <row r="3143">
          <cell r="B3143" t="str">
            <v>C2832</v>
          </cell>
          <cell r="C3143" t="str">
            <v>FOSSA SÉPTICA E SUMIDOURO  EM ALVENARIA</v>
          </cell>
          <cell r="D3143" t="str">
            <v>UN</v>
          </cell>
          <cell r="E3143">
            <v>2556.77</v>
          </cell>
        </row>
        <row r="3144">
          <cell r="B3144" t="str">
            <v>C4162</v>
          </cell>
          <cell r="C3144" t="str">
            <v>FOSSA SÉPTICA E SUMIDOURO EM ANÉIS D=1,20M</v>
          </cell>
          <cell r="D3144" t="str">
            <v>UN</v>
          </cell>
          <cell r="E3144">
            <v>1901.59</v>
          </cell>
        </row>
        <row r="3145">
          <cell r="B3145" t="str">
            <v>C1436</v>
          </cell>
          <cell r="C3145" t="str">
            <v>GRELHA DE FERRO P/ CALHAS E CAIXAS</v>
          </cell>
          <cell r="D3145" t="str">
            <v>M2</v>
          </cell>
          <cell r="E3145">
            <v>140.58000000000001</v>
          </cell>
        </row>
        <row r="3146">
          <cell r="B3146" t="str">
            <v>C3995</v>
          </cell>
          <cell r="C3146" t="str">
            <v>GRELHA HEMISFÉRICA DE FERRO FUNDIDO D=150 mm (6")</v>
          </cell>
          <cell r="D3146" t="str">
            <v>UN</v>
          </cell>
          <cell r="E3146">
            <v>111.69</v>
          </cell>
        </row>
        <row r="3147">
          <cell r="B3147" t="str">
            <v>C2852</v>
          </cell>
          <cell r="C3147" t="str">
            <v>LAJE C/FURO EXCÊNTRICO DE 600 MM P/POÇO DE VISITA D= 1000mm</v>
          </cell>
          <cell r="D3147" t="str">
            <v>UN</v>
          </cell>
          <cell r="E3147">
            <v>120.72</v>
          </cell>
        </row>
        <row r="3148">
          <cell r="B3148" t="str">
            <v>C2853</v>
          </cell>
          <cell r="C3148" t="str">
            <v>LAJE C/FURO EXCÊNTRICO DE 600 MM P/POÇO DE VISITA D=1200mm</v>
          </cell>
          <cell r="D3148" t="str">
            <v>UN</v>
          </cell>
          <cell r="E3148">
            <v>148.22999999999999</v>
          </cell>
        </row>
        <row r="3149">
          <cell r="B3149" t="str">
            <v>C2854</v>
          </cell>
          <cell r="C3149" t="str">
            <v>LAJE DE FUNDO P/POÇO DE VISITA C/ANÉIS PRÉ-MOLDADO D= 600mm</v>
          </cell>
          <cell r="D3149" t="str">
            <v>UN</v>
          </cell>
          <cell r="E3149">
            <v>174.71</v>
          </cell>
        </row>
        <row r="3150">
          <cell r="B3150" t="str">
            <v>C2856</v>
          </cell>
          <cell r="C3150" t="str">
            <v>LAJE DE FUNDO P/POÇO DE VISITA C/ANÉIS PRÉ-MOLDADO D=1000mm</v>
          </cell>
          <cell r="D3150" t="str">
            <v>UN</v>
          </cell>
          <cell r="E3150">
            <v>306.41000000000003</v>
          </cell>
        </row>
        <row r="3151">
          <cell r="B3151" t="str">
            <v>C2855</v>
          </cell>
          <cell r="C3151" t="str">
            <v>LAJE DE FUNDO P/POÇO DE VISITA C/ANÉIS PRÉ-MOLDADO D=1200mm</v>
          </cell>
          <cell r="D3151" t="str">
            <v>UN</v>
          </cell>
          <cell r="E3151">
            <v>364.99</v>
          </cell>
        </row>
        <row r="3152">
          <cell r="B3152" t="str">
            <v>C1948</v>
          </cell>
          <cell r="C3152" t="str">
            <v>PONTO HIDRÁULICO, MATERIAL E EXECUÇÃO</v>
          </cell>
          <cell r="D3152" t="str">
            <v>PT</v>
          </cell>
          <cell r="E3152">
            <v>148.84</v>
          </cell>
        </row>
        <row r="3153">
          <cell r="B3153" t="str">
            <v>C1950</v>
          </cell>
          <cell r="C3153" t="str">
            <v>PONTO SANITÁRIO, MATERIAL E EXECUÇÃO</v>
          </cell>
          <cell r="D3153" t="str">
            <v>PT</v>
          </cell>
          <cell r="E3153">
            <v>134.21</v>
          </cell>
        </row>
        <row r="3154">
          <cell r="B3154" t="str">
            <v>C4602</v>
          </cell>
          <cell r="C3154" t="str">
            <v>PONTO DE ESGOTO EM PVC P/ TANQUE E LAVATÓRIO MSD FUNASA TIPO 10 (MATERIAL E EXECUÇÃO)</v>
          </cell>
          <cell r="D3154" t="str">
            <v>PT</v>
          </cell>
          <cell r="E3154">
            <v>139.78</v>
          </cell>
        </row>
        <row r="3155">
          <cell r="B3155" t="str">
            <v>C1948</v>
          </cell>
          <cell r="C3155" t="str">
            <v>PONTO HIDRÁULICO, MATERIAL E EXECUÇÃO</v>
          </cell>
          <cell r="D3155">
            <v>0</v>
          </cell>
          <cell r="E3155">
            <v>0</v>
          </cell>
        </row>
        <row r="3156">
          <cell r="B3156" t="str">
            <v>C4603</v>
          </cell>
          <cell r="C3156" t="str">
            <v>PONTO DE ESGOTO EM PVC P/ SANITÁRIO INCLUSIVE COLUNA VENTILAÇÃO MSD FUNASA TIPO 10 (MATERIAL E EXECUÇÃO)</v>
          </cell>
          <cell r="D3156" t="str">
            <v>PT</v>
          </cell>
          <cell r="E3156">
            <v>146.91</v>
          </cell>
        </row>
        <row r="3157">
          <cell r="B3157" t="str">
            <v>C4602</v>
          </cell>
          <cell r="C3157" t="str">
            <v>PONTO DE ESGOTO EM PVC P/ TANQUE E LAVATÓRIO MSD FUNASA TIPO 10 (MATERIAL E EXECUÇÃO)</v>
          </cell>
          <cell r="D3157">
            <v>0</v>
          </cell>
          <cell r="E3157">
            <v>0</v>
          </cell>
        </row>
        <row r="3158">
          <cell r="B3158" t="str">
            <v>C4020</v>
          </cell>
          <cell r="C3158" t="str">
            <v>VASO DE EQUALIZAÇÃO DE 400 L</v>
          </cell>
          <cell r="D3158" t="str">
            <v>UN</v>
          </cell>
          <cell r="E3158">
            <v>2086.15</v>
          </cell>
        </row>
        <row r="3159">
          <cell r="B3159" t="str">
            <v>INSTALAÇÕES DE PRODUÇÃO</v>
          </cell>
          <cell r="C3159" t="str">
            <v>PONTO DE ESGOTO EM PVC P/ SANITÁRIO INCLUSIVE COLUNA VENTILAÇÃO MSD FUNASA TIPO 10 (MATERIAL E EXECUÇÃO)</v>
          </cell>
          <cell r="D3159">
            <v>0</v>
          </cell>
          <cell r="E3159">
            <v>35644.949999999997</v>
          </cell>
        </row>
        <row r="3160">
          <cell r="B3160" t="str">
            <v>C3465</v>
          </cell>
          <cell r="C3160" t="str">
            <v>INSTALAÇÃO E FORNECIMENTO DE MONOVIA: TRILHO, TROLLEY / TALHA MANUAL 0,5 T</v>
          </cell>
          <cell r="D3160" t="str">
            <v>UN</v>
          </cell>
          <cell r="E3160">
            <v>4724.6899999999996</v>
          </cell>
        </row>
        <row r="3161">
          <cell r="B3161" t="str">
            <v>C4020</v>
          </cell>
          <cell r="C3161" t="str">
            <v>VASO DE EQUALIZAÇÃO DE 400 L</v>
          </cell>
          <cell r="D3161">
            <v>0</v>
          </cell>
          <cell r="E3161">
            <v>0</v>
          </cell>
        </row>
        <row r="3162">
          <cell r="B3162" t="str">
            <v>C3463</v>
          </cell>
          <cell r="C3162" t="str">
            <v>INSTALAÇÃO E FORNECIMENTO DE MONOVIA:TRILHO,TROLLEY / TALHA MANUAL 1,0 T</v>
          </cell>
          <cell r="D3162" t="str">
            <v>UN</v>
          </cell>
          <cell r="E3162">
            <v>5090.6899999999996</v>
          </cell>
        </row>
        <row r="3163">
          <cell r="B3163" t="str">
            <v>C3464</v>
          </cell>
          <cell r="C3163" t="str">
            <v>INSTALAÇÃO E FORNECIMENTO DE MONOVIA:TRILHO,TROLLEY / TALHA MANUAL 2,0 T</v>
          </cell>
          <cell r="D3163" t="str">
            <v>UN</v>
          </cell>
          <cell r="E3163">
            <v>5394.69</v>
          </cell>
        </row>
        <row r="3164">
          <cell r="B3164" t="str">
            <v>C3417</v>
          </cell>
          <cell r="C3164" t="str">
            <v>INSTALAÇÃO ELETROMECÂNICA DE CONJUNTO MOTO-BOMBA ATÉ 4 CV</v>
          </cell>
          <cell r="D3164" t="str">
            <v>UN</v>
          </cell>
          <cell r="E3164">
            <v>360.56</v>
          </cell>
        </row>
        <row r="3165">
          <cell r="B3165" t="str">
            <v>C3416</v>
          </cell>
          <cell r="C3165" t="str">
            <v>INSTALAÇÃO ELETROMECÂNICA DE CONJUNTO MOTO-BOMBA DE 4 À 7,5 CV</v>
          </cell>
          <cell r="D3165" t="str">
            <v>UN</v>
          </cell>
          <cell r="E3165">
            <v>1082.52</v>
          </cell>
        </row>
        <row r="3166">
          <cell r="B3166" t="str">
            <v>C3418</v>
          </cell>
          <cell r="C3166" t="str">
            <v>INSTALAÇÃO ELETROMECÂNICA DE CONJUNTO MOTO-BOMBA DE 7,5 À 15 CV</v>
          </cell>
          <cell r="D3166" t="str">
            <v>UN</v>
          </cell>
          <cell r="E3166">
            <v>2172.31</v>
          </cell>
        </row>
        <row r="3167">
          <cell r="B3167" t="str">
            <v>C3419</v>
          </cell>
          <cell r="C3167" t="str">
            <v>INSTALAÇÃO ELETROMECÂNICA DE CONJUNTO MOTO-BOMBA DE 15 À 50 CV</v>
          </cell>
          <cell r="D3167" t="str">
            <v>UN</v>
          </cell>
          <cell r="E3167">
            <v>2442.9699999999998</v>
          </cell>
        </row>
        <row r="3168">
          <cell r="B3168" t="str">
            <v>C3420</v>
          </cell>
          <cell r="C3168" t="str">
            <v>INSTALAÇÃO ELETROMECÂNICA DE CONJUNTO MOTO-BOMBA DE 50 À 100 CV</v>
          </cell>
          <cell r="D3168" t="str">
            <v>UN</v>
          </cell>
          <cell r="E3168">
            <v>3931.35</v>
          </cell>
        </row>
        <row r="3169">
          <cell r="B3169" t="str">
            <v>C3421</v>
          </cell>
          <cell r="C3169" t="str">
            <v>INSTALAÇÃO ELETROMECÂNICA DE CONJUNTO MOTO-BOMBA DE 100 À 200 CV</v>
          </cell>
          <cell r="D3169" t="str">
            <v>UN</v>
          </cell>
          <cell r="E3169">
            <v>4622.03</v>
          </cell>
        </row>
        <row r="3170">
          <cell r="B3170" t="str">
            <v>C3422</v>
          </cell>
          <cell r="C3170" t="str">
            <v>INSTALAÇÃO ELETROMECÂNICA DE CONJUNTO MOTO-BOMBA DE 200 À 500 CV</v>
          </cell>
          <cell r="D3170" t="str">
            <v>UN</v>
          </cell>
          <cell r="E3170">
            <v>5823.16</v>
          </cell>
        </row>
        <row r="3171">
          <cell r="B3171" t="str">
            <v>SERVIÇOS ESPECIAIS</v>
          </cell>
          <cell r="C3171" t="str">
            <v>INSTALAÇÃO ELETROMECÂNICA DE CONJUNTO MOTO-BOMBA DE 50 À 100 CV</v>
          </cell>
          <cell r="D3171">
            <v>0</v>
          </cell>
          <cell r="E3171">
            <v>153132.39000000001</v>
          </cell>
        </row>
        <row r="3172">
          <cell r="B3172" t="str">
            <v>C3462</v>
          </cell>
          <cell r="C3172" t="str">
            <v>DESMONTAGEM DE TUBOS, CONEXÕES E PÇS ESPECIAIS, RESERVATÓRIO ELEVADO</v>
          </cell>
          <cell r="D3172" t="str">
            <v>UN</v>
          </cell>
          <cell r="E3172">
            <v>1531.99</v>
          </cell>
        </row>
        <row r="3173">
          <cell r="B3173" t="str">
            <v>C3523</v>
          </cell>
          <cell r="C3173" t="str">
            <v>FORNECIMENTO E MONTAGEM DE PLACA DE FIBRA DE 2,50mX1,20m, ESP. 3mm P/ FLOCULADOR</v>
          </cell>
          <cell r="D3173" t="str">
            <v>M2</v>
          </cell>
          <cell r="E3173">
            <v>118.9</v>
          </cell>
        </row>
        <row r="3174">
          <cell r="B3174" t="str">
            <v>SERVIÇOS ESPECIAIS</v>
          </cell>
          <cell r="C3174">
            <v>0</v>
          </cell>
          <cell r="D3174">
            <v>0</v>
          </cell>
          <cell r="E3174">
            <v>0</v>
          </cell>
        </row>
        <row r="3175">
          <cell r="B3175" t="str">
            <v>C4577</v>
          </cell>
          <cell r="C3175" t="str">
            <v>FORNECIMENTO E MONTAGEM DE PLACA EM FIBRA DE VIDRO e = 3,00mm</v>
          </cell>
          <cell r="D3175" t="str">
            <v>M2</v>
          </cell>
          <cell r="E3175">
            <v>141.38</v>
          </cell>
        </row>
        <row r="3176">
          <cell r="B3176" t="str">
            <v>C4578</v>
          </cell>
          <cell r="C3176" t="str">
            <v>FORNECIMENTO E MONTAGEM DE PLACA EM FIBRA DE VIDRO COM RESINA ISOFTÁLICA e = 3,00mm</v>
          </cell>
          <cell r="D3176" t="str">
            <v>M2</v>
          </cell>
          <cell r="E3176">
            <v>187.19</v>
          </cell>
        </row>
        <row r="3177">
          <cell r="B3177">
            <v>0</v>
          </cell>
          <cell r="C3177">
            <v>0</v>
          </cell>
          <cell r="D3177">
            <v>0</v>
          </cell>
          <cell r="E3177">
            <v>0</v>
          </cell>
        </row>
        <row r="3178">
          <cell r="B3178" t="str">
            <v>C3471</v>
          </cell>
          <cell r="C3178" t="str">
            <v>MONTAGEM BARRILETE FILTRO FIBRA, KIT'S, PÇS VAZÃO ATÉ 50 m3/h</v>
          </cell>
          <cell r="D3178" t="str">
            <v>UN</v>
          </cell>
          <cell r="E3178">
            <v>4488.24</v>
          </cell>
        </row>
        <row r="3179">
          <cell r="B3179" t="str">
            <v>C3473</v>
          </cell>
          <cell r="C3179" t="str">
            <v>MONTAGEM BARRILETE FILTRO FIBRA, KIT'S, PÇS VAZÃO 95,01 À 230 m3/h</v>
          </cell>
          <cell r="D3179" t="str">
            <v>UN</v>
          </cell>
          <cell r="E3179">
            <v>11274.46</v>
          </cell>
        </row>
        <row r="3180">
          <cell r="B3180" t="str">
            <v>C3502</v>
          </cell>
          <cell r="C3180" t="str">
            <v>MONTAGEM DE TUBOS, CONEXÕES E EQUIPAMENTOS DE TRATAMENTO, CASA DE OPERAÇÃO</v>
          </cell>
          <cell r="D3180" t="str">
            <v>UN</v>
          </cell>
          <cell r="E3180">
            <v>1587.04</v>
          </cell>
        </row>
        <row r="3181">
          <cell r="B3181" t="str">
            <v>C3471</v>
          </cell>
          <cell r="C3181" t="str">
            <v>MONTAGEM BARRILETE FILTRO FIBRA, KIT'S, PÇS VAZÃO ATÉ 50 m3/h</v>
          </cell>
          <cell r="D3181">
            <v>0</v>
          </cell>
          <cell r="E3181">
            <v>0</v>
          </cell>
        </row>
        <row r="3182">
          <cell r="B3182" t="str">
            <v>C3496</v>
          </cell>
          <cell r="C3182" t="str">
            <v>MONTAGEM DE TUBOS, CONEXÕES E PÇS, ELEVATÓRIA CAP ATÉ 5 l/s</v>
          </cell>
          <cell r="D3182" t="str">
            <v>UN</v>
          </cell>
          <cell r="E3182">
            <v>1183.29</v>
          </cell>
        </row>
        <row r="3183">
          <cell r="B3183" t="str">
            <v>C3497</v>
          </cell>
          <cell r="C3183" t="str">
            <v>MONTAGEM DE TUBOS, CONEXÕES E PÇS, ELEVATÓRIA C/ VAZÃO DE 5,01 À 10 l/s</v>
          </cell>
          <cell r="D3183" t="str">
            <v>UN</v>
          </cell>
          <cell r="E3183">
            <v>1868.44</v>
          </cell>
        </row>
        <row r="3184">
          <cell r="B3184" t="str">
            <v>C3498</v>
          </cell>
          <cell r="C3184" t="str">
            <v>MONTAGEM DE TUBOS, CONEXÕES E PÇS, ELEVATÓRIA C/ VAZÃO DE 10,01 À 20 l/s</v>
          </cell>
          <cell r="D3184" t="str">
            <v>UN</v>
          </cell>
          <cell r="E3184">
            <v>4844.57</v>
          </cell>
        </row>
        <row r="3185">
          <cell r="B3185" t="str">
            <v>C3499</v>
          </cell>
          <cell r="C3185" t="str">
            <v>MONTAGEM DE TUBOS, CONEXÕES E PÇS, ELEVATÓRIA C/ VAZÃO DE 20,01 À 40 l/s</v>
          </cell>
          <cell r="D3185" t="str">
            <v>UN</v>
          </cell>
          <cell r="E3185">
            <v>9520.64</v>
          </cell>
        </row>
        <row r="3186">
          <cell r="B3186" t="str">
            <v>C3500</v>
          </cell>
          <cell r="C3186" t="str">
            <v>MONTAGEM DE TUBOS, CONEXÕES E PÇS, ELEVATÓRIA C/ VAZÃO DE 40,01 À 60 l/s</v>
          </cell>
          <cell r="D3186" t="str">
            <v>UN</v>
          </cell>
          <cell r="E3186">
            <v>16912.810000000001</v>
          </cell>
        </row>
        <row r="3187">
          <cell r="B3187" t="str">
            <v>C3501</v>
          </cell>
          <cell r="C3187" t="str">
            <v>MONTAGEM DE TUBOS, CONEXÕES E PÇS, ELEVATÓRIA C/ VAZÃO DE 60,01 À 90 l/s</v>
          </cell>
          <cell r="D3187" t="str">
            <v>UN</v>
          </cell>
          <cell r="E3187">
            <v>21527.919999999998</v>
          </cell>
        </row>
        <row r="3188">
          <cell r="B3188" t="str">
            <v>C3490</v>
          </cell>
          <cell r="C3188" t="str">
            <v>MONTAGEM DE TUBOS, CONEXÕES E PÇS, RESERVATÓRIO APOIADO CAP ATÉ 100 M3</v>
          </cell>
          <cell r="D3188" t="str">
            <v>UN</v>
          </cell>
          <cell r="E3188">
            <v>769.01</v>
          </cell>
        </row>
        <row r="3189">
          <cell r="B3189" t="str">
            <v>C3491</v>
          </cell>
          <cell r="C3189" t="str">
            <v>MONTAGEM DE TUBOS, CONEXÕES E PÇS, RESERVATÓRIO APOIADO CAP DE 100,01 À 300 M3</v>
          </cell>
          <cell r="D3189" t="str">
            <v>UN</v>
          </cell>
          <cell r="E3189">
            <v>1156.04</v>
          </cell>
        </row>
        <row r="3190">
          <cell r="B3190" t="str">
            <v>C3501</v>
          </cell>
          <cell r="C3190" t="str">
            <v>MONTAGEM DE TUBOS, CONEXÕES E PÇS, ELEVATÓRIA C/ VAZÃO DE 60,01 À 90 l/s</v>
          </cell>
          <cell r="D3190">
            <v>0</v>
          </cell>
          <cell r="E3190">
            <v>0</v>
          </cell>
        </row>
        <row r="3191">
          <cell r="B3191" t="str">
            <v>C3492</v>
          </cell>
          <cell r="C3191" t="str">
            <v>MONTAGEM DE TUBOS, CONEXÕES E PÇS, RESERVATÓRIO APOIADO CAP DE 300,01 À 600 M3</v>
          </cell>
          <cell r="D3191" t="str">
            <v>UN</v>
          </cell>
          <cell r="E3191">
            <v>1548.13</v>
          </cell>
        </row>
        <row r="3192">
          <cell r="B3192" t="str">
            <v>C3491</v>
          </cell>
          <cell r="C3192" t="str">
            <v>MONTAGEM DE TUBOS, CONEXÕES E PÇS, RESERVATÓRIO APOIADO CAP DE 100,01 À 300 M3</v>
          </cell>
          <cell r="D3192">
            <v>0</v>
          </cell>
          <cell r="E3192">
            <v>0</v>
          </cell>
        </row>
        <row r="3193">
          <cell r="B3193" t="str">
            <v>C3512</v>
          </cell>
          <cell r="C3193" t="str">
            <v>MONTAGEM DE TUBOS, CONEXÕES E PÇS, RESERVATÓRIO ELEVADO CAP. ATÉ 50 M3</v>
          </cell>
          <cell r="D3193" t="str">
            <v>UN</v>
          </cell>
          <cell r="E3193">
            <v>1330.61</v>
          </cell>
        </row>
        <row r="3194">
          <cell r="B3194" t="str">
            <v>C3493</v>
          </cell>
          <cell r="C3194" t="str">
            <v>MONTAGEM DE TUBOS, CONEXÕES E PÇS, RESERVATÓRIO ELEVADO CAP DE 50,01 À 100 M3</v>
          </cell>
          <cell r="D3194" t="str">
            <v>UN</v>
          </cell>
          <cell r="E3194">
            <v>2250.69</v>
          </cell>
        </row>
        <row r="3195">
          <cell r="B3195">
            <v>0</v>
          </cell>
          <cell r="C3195">
            <v>0</v>
          </cell>
          <cell r="D3195">
            <v>0</v>
          </cell>
          <cell r="E3195">
            <v>0</v>
          </cell>
        </row>
        <row r="3196">
          <cell r="B3196" t="str">
            <v>C3494</v>
          </cell>
          <cell r="C3196" t="str">
            <v>MONTAGEM DE TUBOS, CONEXÕES E PÇS, RESERVATÓRIO ELEVADO CAP  DE 100,01 À 300 M3</v>
          </cell>
          <cell r="D3196" t="str">
            <v>UN</v>
          </cell>
          <cell r="E3196">
            <v>3136.43</v>
          </cell>
        </row>
        <row r="3197">
          <cell r="B3197" t="str">
            <v>C3493</v>
          </cell>
          <cell r="C3197" t="str">
            <v>MONTAGEM DE TUBOS, CONEXÕES E PÇS, RESERVATÓRIO ELEVADO CAP DE 50,01 À 100 M3</v>
          </cell>
          <cell r="D3197">
            <v>0</v>
          </cell>
          <cell r="E3197">
            <v>0</v>
          </cell>
        </row>
        <row r="3198">
          <cell r="B3198" t="str">
            <v>C3525</v>
          </cell>
          <cell r="C3198" t="str">
            <v>MONTAGEM DE TUBOS, CONEXÕES E PÇS ESPECIAIS EM FLOCULADOR/DECANTADOR</v>
          </cell>
          <cell r="D3198" t="str">
            <v>UN</v>
          </cell>
          <cell r="E3198">
            <v>2202.23</v>
          </cell>
        </row>
        <row r="3199">
          <cell r="B3199" t="str">
            <v>C3495</v>
          </cell>
          <cell r="C3199" t="str">
            <v>MONTAGEM DE TUBOS, CONEXÕES E PÇS, RESERVATÓRIO ELEVADO CAP  DE 300,01 À 600 M3</v>
          </cell>
          <cell r="D3199" t="str">
            <v>UN</v>
          </cell>
          <cell r="E3199">
            <v>4398.3599999999997</v>
          </cell>
        </row>
        <row r="3200">
          <cell r="B3200">
            <v>0</v>
          </cell>
          <cell r="C3200">
            <v>0</v>
          </cell>
          <cell r="D3200">
            <v>0</v>
          </cell>
          <cell r="E3200">
            <v>0</v>
          </cell>
        </row>
        <row r="3201">
          <cell r="B3201" t="str">
            <v>C3461</v>
          </cell>
          <cell r="C3201" t="str">
            <v>MONTAGEM  DE TUBOS, CONEXÕES E PÇS ESPECIAIS, AERADOR BANDEJA</v>
          </cell>
          <cell r="D3201" t="str">
            <v>UN</v>
          </cell>
          <cell r="E3201">
            <v>2202.23</v>
          </cell>
        </row>
        <row r="3202">
          <cell r="B3202" t="str">
            <v>C3472</v>
          </cell>
          <cell r="C3202" t="str">
            <v>MONTAGEM BARRILETE FILTRO FIBRA, KIT'S, PÇS VAZÃO 50,01 À 95 m3/h</v>
          </cell>
          <cell r="D3202" t="str">
            <v>UN</v>
          </cell>
          <cell r="E3202">
            <v>8976.48</v>
          </cell>
        </row>
        <row r="3203">
          <cell r="B3203" t="str">
            <v>C3503</v>
          </cell>
          <cell r="C3203" t="str">
            <v>MONTAGEM DOS EQUIPAMENTOS DA ETE - REATOR E INSTALAÇÕES HIDRÁULICAS</v>
          </cell>
          <cell r="D3203" t="str">
            <v>CJ</v>
          </cell>
          <cell r="E3203">
            <v>28687.21</v>
          </cell>
        </row>
        <row r="3204">
          <cell r="B3204" t="str">
            <v>C3524</v>
          </cell>
          <cell r="C3204" t="str">
            <v>RECUPERAÇÃO DE PLACAS DE CONCRETO DOS FLOCULADORES</v>
          </cell>
          <cell r="D3204" t="str">
            <v>M2</v>
          </cell>
          <cell r="E3204">
            <v>133.22</v>
          </cell>
        </row>
        <row r="3205">
          <cell r="B3205" t="str">
            <v>C4613</v>
          </cell>
          <cell r="C3205" t="str">
            <v>TMND PARA TUBO 500&lt;DN&lt;=800mm</v>
          </cell>
          <cell r="D3205" t="str">
            <v>M</v>
          </cell>
          <cell r="E3205">
            <v>4471.37</v>
          </cell>
        </row>
        <row r="3206">
          <cell r="B3206" t="str">
            <v>C4614</v>
          </cell>
          <cell r="C3206" t="str">
            <v>TMND PARA TUBO 800&lt;DN&lt;=1200mm</v>
          </cell>
          <cell r="D3206" t="str">
            <v>M</v>
          </cell>
          <cell r="E3206">
            <v>6988.68</v>
          </cell>
        </row>
        <row r="3207">
          <cell r="B3207" t="str">
            <v>C4615</v>
          </cell>
          <cell r="C3207" t="str">
            <v>TMND PARA TUBO 1200&lt;DN&lt;=1500mm</v>
          </cell>
          <cell r="D3207" t="str">
            <v>M</v>
          </cell>
          <cell r="E3207">
            <v>9694.86</v>
          </cell>
        </row>
        <row r="3208">
          <cell r="B3208" t="str">
            <v>INSTALAÇÕES DIVERSAS</v>
          </cell>
          <cell r="C3208" t="str">
            <v>TMND PARA TUBO 500&lt;DN&lt;=800mm</v>
          </cell>
          <cell r="D3208">
            <v>0</v>
          </cell>
          <cell r="E3208">
            <v>4028.44</v>
          </cell>
        </row>
        <row r="3209">
          <cell r="B3209" t="str">
            <v>C3509</v>
          </cell>
          <cell r="C3209" t="str">
            <v>INSTALAÇÕES HIDRO-SANITÁRIAS KIT-01 C/ FORN. DE MATERIAL</v>
          </cell>
          <cell r="D3209" t="str">
            <v>UN</v>
          </cell>
          <cell r="E3209">
            <v>553.16</v>
          </cell>
        </row>
        <row r="3210">
          <cell r="B3210" t="str">
            <v>C3510</v>
          </cell>
          <cell r="C3210" t="str">
            <v>INSTALAÇÕES HIDRO-SANITÁRIAS KIT-02 C/ FORN. DE MATERIAL</v>
          </cell>
          <cell r="D3210" t="str">
            <v>UN</v>
          </cell>
          <cell r="E3210">
            <v>852.81</v>
          </cell>
        </row>
        <row r="3211">
          <cell r="B3211" t="str">
            <v>C3511</v>
          </cell>
          <cell r="C3211" t="str">
            <v>INSTALAÇÕES HIDRO-SANITÁRIAS KIT-03 C/ FORN. DE MATERIAL</v>
          </cell>
          <cell r="D3211" t="str">
            <v>UN</v>
          </cell>
          <cell r="E3211">
            <v>807.41</v>
          </cell>
        </row>
        <row r="3212">
          <cell r="B3212" t="str">
            <v>C3457</v>
          </cell>
          <cell r="C3212" t="str">
            <v>MONTAGEM DAS INSTALAÇÕES HIDRO-SANITÁRIAS DAS ELEVATÓRIAS</v>
          </cell>
          <cell r="D3212" t="str">
            <v>UN</v>
          </cell>
          <cell r="E3212">
            <v>1795.3</v>
          </cell>
        </row>
        <row r="3213">
          <cell r="B3213" t="str">
            <v>C4006</v>
          </cell>
          <cell r="C3213" t="str">
            <v>REDE DE GÁS P/ COZINHA (FORN./MONTAGEM)</v>
          </cell>
          <cell r="D3213" t="str">
            <v>M</v>
          </cell>
          <cell r="E3213">
            <v>19.75</v>
          </cell>
        </row>
        <row r="3214">
          <cell r="B3214" t="str">
            <v>SERVIÇOS OPERACIONAIS</v>
          </cell>
          <cell r="C3214" t="str">
            <v>INSTALAÇÕES HIDRO-SANITÁRIAS KIT-03 C/ FORN. DE MATERIAL</v>
          </cell>
          <cell r="D3214">
            <v>0</v>
          </cell>
          <cell r="E3214">
            <v>16490.580000000002</v>
          </cell>
        </row>
        <row r="3215">
          <cell r="B3215" t="str">
            <v>INSTALAÇÃO E SUBSTITUIÇÃO DE HIDRÔMETRO</v>
          </cell>
          <cell r="C3215" t="str">
            <v>MONTAGEM DAS INSTALAÇÕES HIDRO-SANITÁRIAS DAS ELEVATÓRIAS</v>
          </cell>
          <cell r="D3215">
            <v>0</v>
          </cell>
          <cell r="E3215">
            <v>453.15</v>
          </cell>
        </row>
        <row r="3216">
          <cell r="B3216" t="str">
            <v>C2718</v>
          </cell>
          <cell r="C3216" t="str">
            <v>DESLOCAMENTO DE HIDRÔMETRO C/ CAIXA OU CAVALETE</v>
          </cell>
          <cell r="D3216" t="str">
            <v>UN</v>
          </cell>
          <cell r="E3216">
            <v>41.84</v>
          </cell>
        </row>
        <row r="3217">
          <cell r="B3217" t="str">
            <v>C2844</v>
          </cell>
          <cell r="C3217" t="str">
            <v>INST. DE HIDRÔMETRO E CAVALETE 1§ COMPART. (CASO H), RECUO (CASO G)</v>
          </cell>
          <cell r="D3217" t="str">
            <v>UN</v>
          </cell>
          <cell r="E3217">
            <v>33.229999999999997</v>
          </cell>
        </row>
        <row r="3218">
          <cell r="B3218" t="str">
            <v>C2845</v>
          </cell>
          <cell r="C3218" t="str">
            <v>INST. DE HIDRÔMETRO E CAVALETE C/ CAIXA NO MURO P002 (CASO I)</v>
          </cell>
          <cell r="D3218" t="str">
            <v>UN</v>
          </cell>
          <cell r="E3218">
            <v>43</v>
          </cell>
        </row>
        <row r="3219">
          <cell r="B3219" t="str">
            <v>C2846</v>
          </cell>
          <cell r="C3219" t="str">
            <v>INSTALAÇÃO DE HIDRANTE DE COLUNA</v>
          </cell>
          <cell r="D3219" t="str">
            <v>UN</v>
          </cell>
          <cell r="E3219">
            <v>83.03</v>
          </cell>
        </row>
        <row r="3220">
          <cell r="B3220" t="str">
            <v>C2847</v>
          </cell>
          <cell r="C3220" t="str">
            <v>INSTALAÇÃO DE HIDRANTE SUBTERRÂNEO</v>
          </cell>
          <cell r="D3220" t="str">
            <v>UN</v>
          </cell>
          <cell r="E3220">
            <v>116.69</v>
          </cell>
        </row>
        <row r="3221">
          <cell r="B3221" t="str">
            <v>C2848</v>
          </cell>
          <cell r="C3221" t="str">
            <v>INSTALAÇÃO OU SUBSTITUIÇÃO DE CAIXA DO HIDRÔMETRO</v>
          </cell>
          <cell r="D3221" t="str">
            <v>UN</v>
          </cell>
          <cell r="E3221">
            <v>20.79</v>
          </cell>
        </row>
        <row r="3222">
          <cell r="B3222" t="str">
            <v>C2956</v>
          </cell>
          <cell r="C3222" t="str">
            <v>SUBST. DE HIDRÔMETRO DA CALÇADA P/ PADRÃO CASO: A, B, C OU D C/ CAIXA</v>
          </cell>
          <cell r="D3222" t="str">
            <v>UN</v>
          </cell>
          <cell r="E3222">
            <v>44.21</v>
          </cell>
        </row>
        <row r="3223">
          <cell r="B3223" t="str">
            <v>C2957</v>
          </cell>
          <cell r="C3223" t="str">
            <v>SUBST. DE HIDRÔMETRO CAVALETE MONTADO C/RECUP. CALÇADA/MURO (CASO F)</v>
          </cell>
          <cell r="D3223" t="str">
            <v>UN</v>
          </cell>
          <cell r="E3223">
            <v>20.57</v>
          </cell>
        </row>
        <row r="3224">
          <cell r="B3224" t="str">
            <v>C2958</v>
          </cell>
          <cell r="C3224" t="str">
            <v>SUBSTITUIÇÃO OU INSTALAÇÃO DE HIDRÔMETRO EM CAVALETE MONTADO (CASO E,N)</v>
          </cell>
          <cell r="D3224" t="str">
            <v>UN</v>
          </cell>
          <cell r="E3224">
            <v>11.53</v>
          </cell>
        </row>
        <row r="3225">
          <cell r="B3225" t="str">
            <v>C2956</v>
          </cell>
          <cell r="C3225" t="str">
            <v>SUBST. DE HIDRÔMETRO DA CALÇADA P/ PADRÃO CASO: A, B, C OU D C/ CAIXA</v>
          </cell>
          <cell r="D3225">
            <v>0</v>
          </cell>
          <cell r="E3225">
            <v>0</v>
          </cell>
        </row>
        <row r="3226">
          <cell r="B3226" t="str">
            <v>C2963</v>
          </cell>
          <cell r="C3226" t="str">
            <v>SUBSTITUIÇÃO DE REGISTRO PVC 3/4" NO CAVALETE</v>
          </cell>
          <cell r="D3226" t="str">
            <v>UN</v>
          </cell>
          <cell r="E3226">
            <v>8.4499999999999993</v>
          </cell>
        </row>
        <row r="3227">
          <cell r="B3227" t="str">
            <v>C4201</v>
          </cell>
          <cell r="C3227" t="str">
            <v>SUBSTITUIÇÃO DE KIT CAVALETE (CASO E, N) CALÇADA / MURO (CASO F)</v>
          </cell>
          <cell r="D3227" t="str">
            <v>UN</v>
          </cell>
          <cell r="E3227">
            <v>11.5</v>
          </cell>
        </row>
        <row r="3228">
          <cell r="B3228" t="str">
            <v>C4202</v>
          </cell>
          <cell r="C3228" t="str">
            <v>SUBSTITUIÇÃO DE KIT CAVALETE MONTADO C/ RECUP. CALÇADA / MURO (CASO F)</v>
          </cell>
          <cell r="D3228" t="str">
            <v>UN</v>
          </cell>
          <cell r="E3228">
            <v>18.329999999999998</v>
          </cell>
        </row>
        <row r="3229">
          <cell r="B3229" t="str">
            <v>CORTE E SUPRESSÃO DE LIGAÇÃO</v>
          </cell>
          <cell r="C3229" t="str">
            <v>SUBSTITUIÇÃO DE REGISTRO PVC 3/4" NO CAVALETE</v>
          </cell>
          <cell r="D3229">
            <v>0</v>
          </cell>
          <cell r="E3229">
            <v>958.43</v>
          </cell>
        </row>
        <row r="3230">
          <cell r="B3230" t="str">
            <v>C0029</v>
          </cell>
          <cell r="C3230" t="str">
            <v>ADICIONAL DE LIGAÇÃO D'ÁGUA EM CORREDOR DE ATIVIDADE</v>
          </cell>
          <cell r="D3230" t="str">
            <v>UN</v>
          </cell>
          <cell r="E3230">
            <v>34.68</v>
          </cell>
        </row>
        <row r="3231">
          <cell r="B3231" t="str">
            <v>C0030</v>
          </cell>
          <cell r="C3231" t="str">
            <v>ADICIONAL DE LIGAÇÃO DE ESGOTO EM CORREDOR DE ATIVIDADE</v>
          </cell>
          <cell r="D3231" t="str">
            <v>UN</v>
          </cell>
          <cell r="E3231">
            <v>43.97</v>
          </cell>
        </row>
        <row r="3232">
          <cell r="B3232" t="str">
            <v>C0031</v>
          </cell>
          <cell r="C3232" t="str">
            <v>ADICIONAL DE SUPRESSÃO EM CORREDOR DE ATIVIDADE</v>
          </cell>
          <cell r="D3232" t="str">
            <v>UN</v>
          </cell>
          <cell r="E3232">
            <v>29.3</v>
          </cell>
        </row>
        <row r="3233">
          <cell r="B3233" t="str">
            <v>C3430</v>
          </cell>
          <cell r="C3233" t="str">
            <v>CORTE AGRAVADO E EXECUÇÃO DA LIGAÇÃO C/ FORNECIMENTO MATERIAL</v>
          </cell>
          <cell r="D3233" t="str">
            <v>UN</v>
          </cell>
          <cell r="E3233">
            <v>36.369999999999997</v>
          </cell>
        </row>
        <row r="3234">
          <cell r="B3234" t="str">
            <v>C4593</v>
          </cell>
          <cell r="C3234" t="str">
            <v>CORTE DO RAMAL PREDIAL DE ÁGUA DE MODO SIMPLES OU AGRAVADO E RELIGAÇÃO COM O FORNECIMENTO DE MATERIAL</v>
          </cell>
          <cell r="D3234" t="str">
            <v>UN</v>
          </cell>
          <cell r="E3234">
            <v>33.44</v>
          </cell>
        </row>
        <row r="3235">
          <cell r="B3235" t="str">
            <v>C0031</v>
          </cell>
          <cell r="C3235" t="str">
            <v>ADICIONAL DE SUPRESSÃO EM CORREDOR DE ATIVIDADE</v>
          </cell>
          <cell r="D3235">
            <v>0</v>
          </cell>
          <cell r="E3235">
            <v>0</v>
          </cell>
        </row>
        <row r="3236">
          <cell r="B3236" t="str">
            <v>C4594</v>
          </cell>
          <cell r="C3236" t="str">
            <v>CORTE E RELIGAÇÃO COM CHIBÁGUA COM FORNECIMENTO DE MATERIAL</v>
          </cell>
          <cell r="D3236" t="str">
            <v>UN</v>
          </cell>
          <cell r="E3236">
            <v>51.4</v>
          </cell>
        </row>
        <row r="3237">
          <cell r="B3237" t="str">
            <v>C4204</v>
          </cell>
          <cell r="C3237" t="str">
            <v>CORTE EM TUBULAÇÃO DE F°F° P/ LIGAÇÃO EM NOVO PV</v>
          </cell>
          <cell r="D3237" t="str">
            <v>UN</v>
          </cell>
          <cell r="E3237">
            <v>103.01</v>
          </cell>
        </row>
        <row r="3238">
          <cell r="B3238" t="str">
            <v>C0931</v>
          </cell>
          <cell r="C3238" t="str">
            <v>CORTE OU RELIGAÇÃO DE ÁGUA NO FERRULE(PAV. EM ASFALTO)</v>
          </cell>
          <cell r="D3238" t="str">
            <v>UN</v>
          </cell>
          <cell r="E3238">
            <v>37.159999999999997</v>
          </cell>
        </row>
        <row r="3239">
          <cell r="B3239" t="str">
            <v>C0932</v>
          </cell>
          <cell r="C3239" t="str">
            <v>CORTE OU RELIGAÇÃO DE ÁGUA NO FERRULE(PAV. EM P.TOSCA)</v>
          </cell>
          <cell r="D3239" t="str">
            <v>UN</v>
          </cell>
          <cell r="E3239">
            <v>26.55</v>
          </cell>
        </row>
        <row r="3240">
          <cell r="B3240" t="str">
            <v>C0933</v>
          </cell>
          <cell r="C3240" t="str">
            <v>CORTE OU RELIGAÇÃO DE ÁGUA NO MEIO FIO ATE 1"(CAPITAL)</v>
          </cell>
          <cell r="D3240" t="str">
            <v>UN</v>
          </cell>
          <cell r="E3240">
            <v>19.32</v>
          </cell>
        </row>
        <row r="3241">
          <cell r="B3241" t="str">
            <v>C0934</v>
          </cell>
          <cell r="C3241" t="str">
            <v>CORTE OU RELIGAÇÃO DE ÁGUA NO MEIO FIO ATE 1"(INTERIOR)</v>
          </cell>
          <cell r="D3241" t="str">
            <v>UN</v>
          </cell>
          <cell r="E3241">
            <v>15.66</v>
          </cell>
        </row>
        <row r="3242">
          <cell r="B3242" t="str">
            <v>C4719</v>
          </cell>
          <cell r="C3242" t="str">
            <v>CORTE OU RELIGAÇÃO DO RAMAL PREDIAL DE ÁGUA PELO MÉTODO AGRAVADO NO MEIO FIO, COM USO DE CARRO</v>
          </cell>
          <cell r="D3242" t="str">
            <v>UN</v>
          </cell>
          <cell r="E3242">
            <v>27.83</v>
          </cell>
        </row>
        <row r="3243">
          <cell r="B3243" t="str">
            <v>C0933</v>
          </cell>
          <cell r="C3243" t="str">
            <v>CORTE OU RELIGAÇÃO DE ÁGUA NO MEIO FIO ATE 1"(CAPITAL)</v>
          </cell>
          <cell r="D3243">
            <v>0</v>
          </cell>
          <cell r="E3243">
            <v>0</v>
          </cell>
        </row>
        <row r="3244">
          <cell r="B3244" t="str">
            <v>C4718</v>
          </cell>
          <cell r="C3244" t="str">
            <v>CORTE OU RELIGAÇÃO SIMPLES COM A UTILIZAÇÃO DE CHAVE MAGNÉTICA, COM USO DE MOTO</v>
          </cell>
          <cell r="D3244" t="str">
            <v>UN</v>
          </cell>
          <cell r="E3244">
            <v>5.07</v>
          </cell>
        </row>
        <row r="3245">
          <cell r="B3245" t="str">
            <v>C4719</v>
          </cell>
          <cell r="C3245" t="str">
            <v>CORTE OU RELIGAÇÃO DO RAMAL PREDIAL DE ÁGUA PELO MÉTODO AGRAVADO NO MEIO FIO, COM USO DE CARRO</v>
          </cell>
          <cell r="D3245">
            <v>0</v>
          </cell>
          <cell r="E3245">
            <v>0</v>
          </cell>
        </row>
        <row r="3246">
          <cell r="B3246" t="str">
            <v>C4716</v>
          </cell>
          <cell r="C3246" t="str">
            <v>CORTE SIMPLES DO RAMAL DE ÁGUA NO KIT CAVALETE COM USO DE MOTO</v>
          </cell>
          <cell r="D3246" t="str">
            <v>UN</v>
          </cell>
          <cell r="E3246">
            <v>7.13</v>
          </cell>
        </row>
        <row r="3247">
          <cell r="B3247" t="str">
            <v>C3432</v>
          </cell>
          <cell r="C3247" t="str">
            <v>CORTE SIMPLES E EXECUÇÃO DA SUPRESSÃO DE LIGAÇÃO C/ PAVIMENTO ASFÁLTICO</v>
          </cell>
          <cell r="D3247" t="str">
            <v>UN</v>
          </cell>
          <cell r="E3247">
            <v>67.44</v>
          </cell>
        </row>
        <row r="3248">
          <cell r="B3248">
            <v>0</v>
          </cell>
          <cell r="C3248">
            <v>0</v>
          </cell>
          <cell r="D3248">
            <v>0</v>
          </cell>
          <cell r="E3248">
            <v>0</v>
          </cell>
        </row>
        <row r="3249">
          <cell r="B3249" t="str">
            <v>C3780</v>
          </cell>
          <cell r="C3249" t="str">
            <v>CORTE SIMPLES E EXECUÇÃO DA SUPRESSÃO DE LIGAÇÃO C/ PAVIMENTO DE PEDRA TOSCA</v>
          </cell>
          <cell r="D3249" t="str">
            <v>UN</v>
          </cell>
          <cell r="E3249">
            <v>32.25</v>
          </cell>
        </row>
        <row r="3250">
          <cell r="B3250" t="str">
            <v>C3432</v>
          </cell>
          <cell r="C3250" t="str">
            <v>CORTE SIMPLES E EXECUÇÃO DA SUPRESSÃO DE LIGAÇÃO C/ PAVIMENTO ASFÁLTICO</v>
          </cell>
          <cell r="D3250">
            <v>0</v>
          </cell>
          <cell r="E3250">
            <v>0</v>
          </cell>
        </row>
        <row r="3251">
          <cell r="B3251" t="str">
            <v>C4721</v>
          </cell>
          <cell r="C3251" t="str">
            <v>DESLOCAMENTO PARA EXECUÇÃO DE CORTE NA LIGAÇÃO PREDIAL, NÃO EFETIVADO</v>
          </cell>
          <cell r="D3251" t="str">
            <v>UN</v>
          </cell>
          <cell r="E3251">
            <v>3.15</v>
          </cell>
        </row>
        <row r="3252">
          <cell r="B3252" t="str">
            <v>C3431</v>
          </cell>
          <cell r="C3252" t="str">
            <v>CORTE SIMPLES E EXECUÇÃO DA SUPRESSÃO SEM PAVIMENTO</v>
          </cell>
          <cell r="D3252" t="str">
            <v>UN</v>
          </cell>
          <cell r="E3252">
            <v>31.51</v>
          </cell>
        </row>
        <row r="3253">
          <cell r="B3253" t="str">
            <v>C2721</v>
          </cell>
          <cell r="C3253" t="str">
            <v>DESOBSTRUÇÃO E LIMPEZA DE REDE ENTRE PV's DN ATE 200 C/VARETA</v>
          </cell>
          <cell r="D3253" t="str">
            <v>UN</v>
          </cell>
          <cell r="E3253">
            <v>49.94</v>
          </cell>
        </row>
        <row r="3254">
          <cell r="B3254" t="str">
            <v>C4717</v>
          </cell>
          <cell r="C3254" t="str">
            <v>RELIGAÇÃO SIMPLES DO RAMAL PREDIAL DE ÁGUA NO KIT CAVALETE COM USO DE MOTO</v>
          </cell>
          <cell r="D3254" t="str">
            <v>UN</v>
          </cell>
          <cell r="E3254">
            <v>5.2</v>
          </cell>
        </row>
        <row r="3255">
          <cell r="B3255" t="str">
            <v>C3431</v>
          </cell>
          <cell r="C3255" t="str">
            <v>CORTE SIMPLES E EXECUÇÃO DA SUPRESSÃO SEM PAVIMENTO</v>
          </cell>
          <cell r="D3255">
            <v>0</v>
          </cell>
          <cell r="E3255">
            <v>0</v>
          </cell>
        </row>
        <row r="3256">
          <cell r="B3256" t="str">
            <v>C4605</v>
          </cell>
          <cell r="C3256" t="str">
            <v>RELIGAÇÃO DO RAMAL PREDIAL DE ÁGUA EM QUALQUER TIPO DE PAVIMENTO DO LOGRADOURO COM O FORNECIMENTO DE MATERIAL</v>
          </cell>
          <cell r="D3256" t="str">
            <v>UN</v>
          </cell>
          <cell r="E3256">
            <v>17.88</v>
          </cell>
        </row>
        <row r="3257">
          <cell r="B3257" t="str">
            <v>C4717</v>
          </cell>
          <cell r="C3257" t="str">
            <v>RELIGAÇÃO SIMPLES DO RAMAL PREDIAL DE ÁGUA NO KIT CAVALETE COM USO DE MOTO</v>
          </cell>
          <cell r="D3257">
            <v>0</v>
          </cell>
          <cell r="E3257">
            <v>0</v>
          </cell>
        </row>
        <row r="3258">
          <cell r="B3258" t="str">
            <v>C4606</v>
          </cell>
          <cell r="C3258" t="str">
            <v>SUPRESSÃO DO RAMAL PREDIAL DE ÁGUA COM A REMOÇÃO DO HIDRÔMETRO EM LOGRADOURO SEM PAVIMENTO</v>
          </cell>
          <cell r="D3258" t="str">
            <v>UN</v>
          </cell>
          <cell r="E3258">
            <v>47.21</v>
          </cell>
        </row>
        <row r="3259">
          <cell r="B3259" t="str">
            <v>C4605</v>
          </cell>
          <cell r="C3259" t="str">
            <v>RELIGAÇÃO DO RAMAL PREDIAL DE ÁGUA EM QUALQUER TIPO DE PAVIMENTO DO LOGRADOURO COM O FORNECIMENTO DE MATERIAL</v>
          </cell>
          <cell r="D3259">
            <v>0</v>
          </cell>
          <cell r="E3259">
            <v>0</v>
          </cell>
        </row>
        <row r="3260">
          <cell r="B3260" t="str">
            <v>C4607</v>
          </cell>
          <cell r="C3260" t="str">
            <v>SUPRESSÃO DO RAMAL PREDIAL DE ÁGUA COM A REMOÇÃO DO HIDRÔMETRO EM LOGRADOURO COM PAVIMENTO DE PEDRA TOSCA OU PARALELO</v>
          </cell>
          <cell r="D3260" t="str">
            <v>UN</v>
          </cell>
          <cell r="E3260">
            <v>52.98</v>
          </cell>
        </row>
        <row r="3261">
          <cell r="B3261" t="str">
            <v>C4606</v>
          </cell>
          <cell r="C3261" t="str">
            <v>SUPRESSÃO DO RAMAL PREDIAL DE ÁGUA COM A REMOÇÃO DO HIDRÔMETRO EM LOGRADOURO SEM PAVIMENTO</v>
          </cell>
          <cell r="D3261">
            <v>0</v>
          </cell>
          <cell r="E3261">
            <v>0</v>
          </cell>
        </row>
        <row r="3262">
          <cell r="B3262" t="str">
            <v>C4608</v>
          </cell>
          <cell r="C3262" t="str">
            <v>SUPRESSÃO DO RAMAL PREDIAL DE ÁGUA COM A REMOÇÃO DO HIDRÔMETRO EM LOGRADOURO COM PAVIMENTO EM ASFALTO</v>
          </cell>
          <cell r="D3262" t="str">
            <v>UN</v>
          </cell>
          <cell r="E3262">
            <v>104.8</v>
          </cell>
        </row>
        <row r="3263">
          <cell r="B3263" t="str">
            <v>C4607</v>
          </cell>
          <cell r="C3263" t="str">
            <v>SUPRESSÃO DO RAMAL PREDIAL DE ÁGUA COM A REMOÇÃO DO HIDRÔMETRO EM LOGRADOURO COM PAVIMENTO DE PEDRA TOSCA OU PARALELO</v>
          </cell>
          <cell r="D3263">
            <v>0</v>
          </cell>
          <cell r="E3263">
            <v>0</v>
          </cell>
        </row>
        <row r="3264">
          <cell r="B3264" t="str">
            <v>C4720</v>
          </cell>
          <cell r="C3264" t="str">
            <v>SUPRESSÃO DO RAMAL PREDIAL DE ÁGUA COM USO DE CHIBAGUA E RETIRADA DE HIDRÔMETRO</v>
          </cell>
          <cell r="D3264" t="str">
            <v>UN</v>
          </cell>
          <cell r="E3264">
            <v>37.58</v>
          </cell>
        </row>
        <row r="3265">
          <cell r="B3265" t="str">
            <v>C4608</v>
          </cell>
          <cell r="C3265" t="str">
            <v>SUPRESSÃO DO RAMAL PREDIAL DE ÁGUA COM A REMOÇÃO DO HIDRÔMETRO EM LOGRADOURO COM PAVIMENTO EM ASFALTO</v>
          </cell>
          <cell r="D3265">
            <v>0</v>
          </cell>
          <cell r="E3265">
            <v>0</v>
          </cell>
        </row>
        <row r="3266">
          <cell r="B3266" t="str">
            <v>C2979</v>
          </cell>
          <cell r="C3266" t="str">
            <v>TRANSFERÊNCIA DE LIGAÇÃO EM REDE REMANEJADA</v>
          </cell>
          <cell r="D3266" t="str">
            <v>UN</v>
          </cell>
          <cell r="E3266">
            <v>10.62</v>
          </cell>
        </row>
        <row r="3267">
          <cell r="B3267" t="str">
            <v>C2986</v>
          </cell>
          <cell r="C3267" t="str">
            <v>VISITA AO LOCAL DA SUPRESSÃO (PAGAR SE HOUVER QUITAÇÃO APÓS VISITA)</v>
          </cell>
          <cell r="D3267" t="str">
            <v>UN</v>
          </cell>
          <cell r="E3267">
            <v>7.52</v>
          </cell>
        </row>
        <row r="3268">
          <cell r="B3268" t="str">
            <v>C4616</v>
          </cell>
          <cell r="C3268" t="str">
            <v>VISITA DE COBRANÇA COM ORDEM DE CORTE AOS CLIENTES INADIMPLENTES</v>
          </cell>
          <cell r="D3268" t="str">
            <v>UN</v>
          </cell>
          <cell r="E3268">
            <v>19.45</v>
          </cell>
        </row>
        <row r="3269">
          <cell r="B3269" t="str">
            <v>RETIRADA DE VAZAMENTO EM REDE E LIGAÇÃO D'ÁGUA/OUTROS</v>
          </cell>
          <cell r="C3269" t="str">
            <v>TRANSFERÊNCIA DE LIGAÇÃO EM REDE REMANEJADA</v>
          </cell>
          <cell r="D3269">
            <v>0</v>
          </cell>
          <cell r="E3269">
            <v>2077.4499999999998</v>
          </cell>
        </row>
        <row r="3270">
          <cell r="B3270" t="str">
            <v>C0810</v>
          </cell>
          <cell r="C3270" t="str">
            <v>COLOCAÇÃO DE REGISTRO EM REDE EM OPERAÇÃO DN  50 a 100</v>
          </cell>
          <cell r="D3270" t="str">
            <v>UN</v>
          </cell>
          <cell r="E3270">
            <v>40.270000000000003</v>
          </cell>
        </row>
        <row r="3271">
          <cell r="B3271" t="str">
            <v>C0811</v>
          </cell>
          <cell r="C3271" t="str">
            <v>COLOCAÇÃO DE REGISTRO EM REDE EM OPERAÇÃO DN 150 a 200</v>
          </cell>
          <cell r="D3271" t="str">
            <v>UN</v>
          </cell>
          <cell r="E3271">
            <v>56.38</v>
          </cell>
        </row>
        <row r="3272">
          <cell r="B3272" t="str">
            <v>C0812</v>
          </cell>
          <cell r="C3272" t="str">
            <v>COLOCAÇÃO DE REGISTRO EM REDE EM OPERAÇÃO DN 250 a 300</v>
          </cell>
          <cell r="D3272" t="str">
            <v>UN</v>
          </cell>
          <cell r="E3272">
            <v>72.489999999999995</v>
          </cell>
        </row>
        <row r="3273">
          <cell r="B3273" t="str">
            <v>C2719</v>
          </cell>
          <cell r="C3273" t="str">
            <v>DESOBSTRUÇÃO DE REDE EM TUBO FoFo ATÉ 75mm COM VARETAS</v>
          </cell>
          <cell r="D3273" t="str">
            <v>M</v>
          </cell>
          <cell r="E3273">
            <v>4.4400000000000004</v>
          </cell>
        </row>
        <row r="3274">
          <cell r="B3274" t="str">
            <v>C2715</v>
          </cell>
          <cell r="C3274" t="str">
            <v>RETIRADA DE VAZAMENTO EM LIGAÇÃO, RUA COM PAVIMENTAÇÃO EM ASFALTO</v>
          </cell>
          <cell r="D3274" t="str">
            <v>UN</v>
          </cell>
          <cell r="E3274">
            <v>32.659999999999997</v>
          </cell>
        </row>
        <row r="3275">
          <cell r="B3275" t="str">
            <v>C2738</v>
          </cell>
          <cell r="C3275" t="str">
            <v>RETIRADA DE VAZAMENTO EM LIGAÇÃO, NA CALÇADA SEM PAVIMENTAÇÃO</v>
          </cell>
          <cell r="D3275" t="str">
            <v>UN</v>
          </cell>
          <cell r="E3275">
            <v>15.93</v>
          </cell>
        </row>
        <row r="3276">
          <cell r="B3276" t="str">
            <v>C2739</v>
          </cell>
          <cell r="C3276" t="str">
            <v>RETIRADA DE VAZAMENTO EM LIGAÇÃO, NA CALÇADA, QUALQUER TIPO DE PAVIMENTAÇÃO</v>
          </cell>
          <cell r="D3276" t="str">
            <v>UN</v>
          </cell>
          <cell r="E3276">
            <v>17.760000000000002</v>
          </cell>
        </row>
        <row r="3277">
          <cell r="B3277" t="str">
            <v>C2715</v>
          </cell>
          <cell r="C3277" t="str">
            <v>RETIRADA DE VAZAMENTO EM LIGAÇÃO, RUA COM PAVIMENTAÇÃO EM ASFALTO</v>
          </cell>
          <cell r="D3277">
            <v>0</v>
          </cell>
          <cell r="E3277">
            <v>0</v>
          </cell>
        </row>
        <row r="3278">
          <cell r="B3278" t="str">
            <v>C2740</v>
          </cell>
          <cell r="C3278" t="str">
            <v>RETIRADA DE VAZAMENTO EM LIGAÇÃO, RUA COM PAVIMENTAÇÃO EM PEDRA TOSCA OU PARALELO</v>
          </cell>
          <cell r="D3278" t="str">
            <v>UN</v>
          </cell>
          <cell r="E3278">
            <v>26.55</v>
          </cell>
        </row>
        <row r="3279">
          <cell r="B3279" t="str">
            <v>C2739</v>
          </cell>
          <cell r="C3279" t="str">
            <v>RETIRADA DE VAZAMENTO EM LIGAÇÃO, NA CALÇADA, QUALQUER TIPO DE PAVIMENTAÇÃO</v>
          </cell>
          <cell r="D3279">
            <v>0</v>
          </cell>
          <cell r="E3279">
            <v>0</v>
          </cell>
        </row>
        <row r="3280">
          <cell r="B3280" t="str">
            <v>C2741</v>
          </cell>
          <cell r="C3280" t="str">
            <v>RETIRADA DE VAZAMENTO EM LIGAÇÃO, RUA SEM PAVIMENTAÇÃO</v>
          </cell>
          <cell r="D3280" t="str">
            <v>UN</v>
          </cell>
          <cell r="E3280">
            <v>15.93</v>
          </cell>
        </row>
        <row r="3281">
          <cell r="B3281" t="str">
            <v>C2742</v>
          </cell>
          <cell r="C3281" t="str">
            <v>RETIRADA DE VAZAMENTO EM REDE DE CA/FoFo ATÉ DN 100mm, PAVIMENTAÇÃO EM ASFALTO</v>
          </cell>
          <cell r="D3281" t="str">
            <v>UN</v>
          </cell>
          <cell r="E3281">
            <v>89.1</v>
          </cell>
        </row>
        <row r="3282">
          <cell r="B3282">
            <v>0</v>
          </cell>
          <cell r="C3282">
            <v>0</v>
          </cell>
          <cell r="D3282">
            <v>0</v>
          </cell>
          <cell r="E3282">
            <v>0</v>
          </cell>
        </row>
        <row r="3283">
          <cell r="B3283" t="str">
            <v>C2743</v>
          </cell>
          <cell r="C3283" t="str">
            <v>RETIRADA DE VAZAMENTO EM REDE DE CA/FoFo ATÉ DN 100mm, PAVIMENTAÇÃO EM PEDRA TOSCA</v>
          </cell>
          <cell r="D3283" t="str">
            <v>UN</v>
          </cell>
          <cell r="E3283">
            <v>77.13</v>
          </cell>
        </row>
        <row r="3284">
          <cell r="B3284" t="str">
            <v>C2742</v>
          </cell>
          <cell r="C3284" t="str">
            <v>RETIRADA DE VAZAMENTO EM REDE DE CA/FoFo ATÉ DN 100mm, PAVIMENTAÇÃO EM ASFALTO</v>
          </cell>
          <cell r="D3284">
            <v>0</v>
          </cell>
          <cell r="E3284">
            <v>0</v>
          </cell>
        </row>
        <row r="3285">
          <cell r="B3285" t="str">
            <v>C2744</v>
          </cell>
          <cell r="C3285" t="str">
            <v>RETIRADA DE VAZAMENTO EM REDE DE CA/FoFo ATÉ DN 100mm, SEM PAVIMENTAÇÃO</v>
          </cell>
          <cell r="D3285" t="str">
            <v>UN</v>
          </cell>
          <cell r="E3285">
            <v>65.16</v>
          </cell>
        </row>
        <row r="3286">
          <cell r="B3286" t="str">
            <v>C2745</v>
          </cell>
          <cell r="C3286" t="str">
            <v>RETIRADA DE VAZAMENTO EM REDE DE CA/FoFo DN 150 À 250mm, PAVIMENTAÇÃO EM ASFALTO</v>
          </cell>
          <cell r="D3286" t="str">
            <v>UN</v>
          </cell>
          <cell r="E3286">
            <v>164.95</v>
          </cell>
        </row>
        <row r="3287">
          <cell r="B3287">
            <v>0</v>
          </cell>
          <cell r="C3287">
            <v>0</v>
          </cell>
          <cell r="D3287">
            <v>0</v>
          </cell>
          <cell r="E3287">
            <v>0</v>
          </cell>
        </row>
        <row r="3288">
          <cell r="B3288" t="str">
            <v>C2746</v>
          </cell>
          <cell r="C3288" t="str">
            <v>RETIRADA DE VAZAMENTO EM REDE DE CA/FoFo DN 150 À 250mm, PAVIMENTAÇÃO EM PEDRA TOSCA</v>
          </cell>
          <cell r="D3288" t="str">
            <v>UN</v>
          </cell>
          <cell r="E3288">
            <v>152.97999999999999</v>
          </cell>
        </row>
        <row r="3289">
          <cell r="B3289" t="str">
            <v>C2745</v>
          </cell>
          <cell r="C3289" t="str">
            <v>RETIRADA DE VAZAMENTO EM REDE DE CA/FoFo DN 150 À 250mm, PAVIMENTAÇÃO EM ASFALTO</v>
          </cell>
          <cell r="D3289">
            <v>0</v>
          </cell>
          <cell r="E3289">
            <v>0</v>
          </cell>
        </row>
        <row r="3290">
          <cell r="B3290" t="str">
            <v>C2747</v>
          </cell>
          <cell r="C3290" t="str">
            <v>RETIRADA DE VAZAMENTO EM REDE DE CA/FoFo DN 150 À 250mm, S/ PAVIMENTAÇÃO</v>
          </cell>
          <cell r="D3290" t="str">
            <v>UN</v>
          </cell>
          <cell r="E3290">
            <v>141.02000000000001</v>
          </cell>
        </row>
        <row r="3291">
          <cell r="B3291" t="str">
            <v>C2748</v>
          </cell>
          <cell r="C3291" t="str">
            <v>RETIRADA DE VAZAMENTO EM REDE DE FoFo DN 300mm, PAVIMENTAÇÃO EM ASFALTO</v>
          </cell>
          <cell r="D3291" t="str">
            <v>UN</v>
          </cell>
          <cell r="E3291">
            <v>210.48</v>
          </cell>
        </row>
        <row r="3292">
          <cell r="B3292">
            <v>0</v>
          </cell>
          <cell r="C3292">
            <v>0</v>
          </cell>
          <cell r="D3292">
            <v>0</v>
          </cell>
          <cell r="E3292">
            <v>0</v>
          </cell>
        </row>
        <row r="3293">
          <cell r="B3293" t="str">
            <v>C2749</v>
          </cell>
          <cell r="C3293" t="str">
            <v>RETIRADA DE VAZAMENTO EM REDE DE FoFo DN 300mm, PAVIMENTAÇÃO EM PEDRA TOSCA</v>
          </cell>
          <cell r="D3293" t="str">
            <v>UN</v>
          </cell>
          <cell r="E3293">
            <v>203.75</v>
          </cell>
        </row>
        <row r="3294">
          <cell r="B3294" t="str">
            <v>C2748</v>
          </cell>
          <cell r="C3294" t="str">
            <v>RETIRADA DE VAZAMENTO EM REDE DE FoFo DN 300mm, PAVIMENTAÇÃO EM ASFALTO</v>
          </cell>
          <cell r="D3294">
            <v>0</v>
          </cell>
          <cell r="E3294">
            <v>0</v>
          </cell>
        </row>
        <row r="3295">
          <cell r="B3295" t="str">
            <v>C2750</v>
          </cell>
          <cell r="C3295" t="str">
            <v>RETIRADA DE VAZAMENTO EM REDE DE FoFo DN 300mm, S/ PAVIMENTAÇÃO</v>
          </cell>
          <cell r="D3295" t="str">
            <v>UN</v>
          </cell>
          <cell r="E3295">
            <v>191.78</v>
          </cell>
        </row>
        <row r="3296">
          <cell r="B3296" t="str">
            <v>C2751</v>
          </cell>
          <cell r="C3296" t="str">
            <v xml:space="preserve"> RETIRADA DE VAZAMENTO EM REDE DE PVC ATÉ DN 100mm, PAVIMENTAÇÃO EM ASFALTO</v>
          </cell>
          <cell r="D3296" t="str">
            <v>UN</v>
          </cell>
          <cell r="E3296">
            <v>74.38</v>
          </cell>
        </row>
        <row r="3297">
          <cell r="B3297">
            <v>0</v>
          </cell>
          <cell r="C3297">
            <v>0</v>
          </cell>
          <cell r="D3297">
            <v>0</v>
          </cell>
          <cell r="E3297">
            <v>0</v>
          </cell>
        </row>
        <row r="3298">
          <cell r="B3298" t="str">
            <v>C2752</v>
          </cell>
          <cell r="C3298" t="str">
            <v>RETIRADA DE VAZAMENTO EM REDE DE PVC ATÉ DN 100mm, PAVIMENTAÇÃO EM PEDRA TOSCA</v>
          </cell>
          <cell r="D3298" t="str">
            <v>UN</v>
          </cell>
          <cell r="E3298">
            <v>62.41</v>
          </cell>
        </row>
        <row r="3299">
          <cell r="B3299" t="str">
            <v>C2751</v>
          </cell>
          <cell r="C3299" t="str">
            <v xml:space="preserve"> RETIRADA DE VAZAMENTO EM REDE DE PVC ATÉ DN 100mm, PAVIMENTAÇÃO EM ASFALTO</v>
          </cell>
          <cell r="D3299">
            <v>0</v>
          </cell>
          <cell r="E3299">
            <v>0</v>
          </cell>
        </row>
        <row r="3300">
          <cell r="B3300" t="str">
            <v>C2753</v>
          </cell>
          <cell r="C3300" t="str">
            <v>RETIRADA DE VAZAMENTO EM REDE DE PVC ATÉ DN 100mm, S/PAVIMENTAÇÃO</v>
          </cell>
          <cell r="D3300" t="str">
            <v>UN</v>
          </cell>
          <cell r="E3300">
            <v>49.09</v>
          </cell>
        </row>
        <row r="3301">
          <cell r="B3301" t="str">
            <v>C2754</v>
          </cell>
          <cell r="C3301" t="str">
            <v>RETIRADA DE VAZAMENTO EM REDE DE PVC/DEFoFo DN 150 À 250mm</v>
          </cell>
          <cell r="D3301" t="str">
            <v>UN</v>
          </cell>
          <cell r="E3301">
            <v>113.17</v>
          </cell>
        </row>
        <row r="3302">
          <cell r="B3302" t="str">
            <v>C2755</v>
          </cell>
          <cell r="C3302" t="str">
            <v>RETIRADA DE VAZAMENTO EM REDE DE PVC/DEFoFo DN 150 À 250mm, PAVIMENTAÇÃO EM PEDRA TOSCA</v>
          </cell>
          <cell r="D3302" t="str">
            <v>UN</v>
          </cell>
          <cell r="E3302">
            <v>99.98</v>
          </cell>
        </row>
        <row r="3303">
          <cell r="B3303" t="str">
            <v>C2753</v>
          </cell>
          <cell r="C3303" t="str">
            <v>RETIRADA DE VAZAMENTO EM REDE DE PVC ATÉ DN 100mm, S/PAVIMENTAÇÃO</v>
          </cell>
          <cell r="D3303">
            <v>0</v>
          </cell>
          <cell r="E3303">
            <v>0</v>
          </cell>
        </row>
        <row r="3304">
          <cell r="B3304" t="str">
            <v>C2756</v>
          </cell>
          <cell r="C3304" t="str">
            <v>RETIRADA DE VAZAMENTO EM REDE DE PVC/DEFoFo DN 150 À 250mm, S/ PAVIMENTAÇÃO</v>
          </cell>
          <cell r="D3304" t="str">
            <v>UN</v>
          </cell>
          <cell r="E3304">
            <v>89.23</v>
          </cell>
        </row>
        <row r="3305">
          <cell r="B3305" t="str">
            <v>C2755</v>
          </cell>
          <cell r="C3305" t="str">
            <v>RETIRADA DE VAZAMENTO EM REDE DE PVC/DEFoFo DN 150 À 250mm, PAVIMENTAÇÃO EM PEDRA TOSCA</v>
          </cell>
          <cell r="D3305">
            <v>0</v>
          </cell>
          <cell r="E3305">
            <v>0</v>
          </cell>
        </row>
        <row r="3306">
          <cell r="B3306" t="str">
            <v>C2890</v>
          </cell>
          <cell r="C3306" t="str">
            <v>RETIRADA DE VAZAMENTO NO CAVALETE</v>
          </cell>
          <cell r="D3306" t="str">
            <v>UN</v>
          </cell>
          <cell r="E3306">
            <v>10.45</v>
          </cell>
        </row>
        <row r="3307">
          <cell r="B3307" t="str">
            <v>INJETAMENTO EM TUBULAÇÃO</v>
          </cell>
          <cell r="C3307" t="str">
            <v>RETIRADA DE VAZAMENTO EM REDE DE PVC/DEFoFo DN 150 À 250mm, S/ PAVIMENTAÇÃO</v>
          </cell>
          <cell r="D3307">
            <v>0</v>
          </cell>
          <cell r="E3307">
            <v>8085.08</v>
          </cell>
        </row>
        <row r="3308">
          <cell r="B3308" t="str">
            <v>C2762</v>
          </cell>
          <cell r="C3308" t="str">
            <v>INJETAMENTO EM TUBO EXISTENTE PVC ATE 100mm INCL. DESLOCAMENTO</v>
          </cell>
          <cell r="D3308" t="str">
            <v>UN</v>
          </cell>
          <cell r="E3308">
            <v>145.13</v>
          </cell>
        </row>
        <row r="3309">
          <cell r="B3309" t="str">
            <v>C2761</v>
          </cell>
          <cell r="C3309" t="str">
            <v>INJETAMENTO EM TUBO EXISTENTE PVC 100&lt;DN&lt;=200mm INCL. DESLOCAMENTO</v>
          </cell>
          <cell r="D3309" t="str">
            <v>UN</v>
          </cell>
          <cell r="E3309">
            <v>214.07</v>
          </cell>
        </row>
        <row r="3310">
          <cell r="B3310" t="str">
            <v>C2760</v>
          </cell>
          <cell r="C3310" t="str">
            <v>INJETAMENTO EM TUBO EXISTENTE FoFo ATE DN 200mm INCL. DESLOCAMENTO</v>
          </cell>
          <cell r="D3310" t="str">
            <v>UN</v>
          </cell>
          <cell r="E3310">
            <v>485.27</v>
          </cell>
        </row>
        <row r="3311">
          <cell r="B3311" t="str">
            <v>C2757</v>
          </cell>
          <cell r="C3311" t="str">
            <v>INJETAMENTO EM TUBO EXISTENTE DE PVC DN&gt;200mm INCL. DESLOCAMENTO</v>
          </cell>
          <cell r="D3311" t="str">
            <v>UN</v>
          </cell>
          <cell r="E3311">
            <v>261.37</v>
          </cell>
        </row>
        <row r="3312">
          <cell r="B3312" t="str">
            <v>C2758</v>
          </cell>
          <cell r="C3312" t="str">
            <v>INJETAMENTO EM TUBO EXISTENTE FoFo 200&lt;DN&lt;=300mm INCL. DESLOCAMETO</v>
          </cell>
          <cell r="D3312" t="str">
            <v>UN</v>
          </cell>
          <cell r="E3312">
            <v>758.62</v>
          </cell>
        </row>
        <row r="3313">
          <cell r="B3313" t="str">
            <v>C2759</v>
          </cell>
          <cell r="C3313" t="str">
            <v>INJETAMENTO EM TUBO EXISTENTE FoFo 300&lt;DN&lt;=500mm INCL. DESLOCAMENTO</v>
          </cell>
          <cell r="D3313" t="str">
            <v>UN</v>
          </cell>
          <cell r="E3313">
            <v>1352.3</v>
          </cell>
        </row>
        <row r="3314">
          <cell r="B3314" t="str">
            <v>C4596</v>
          </cell>
          <cell r="C3314" t="str">
            <v>INJETAMENTO EM TUBO EXISTENTE FoFo 500&lt;DN&lt;=800 INCL. DESLOCAMENTO</v>
          </cell>
          <cell r="D3314" t="str">
            <v>UN</v>
          </cell>
          <cell r="E3314">
            <v>2163.69</v>
          </cell>
        </row>
        <row r="3315">
          <cell r="B3315" t="str">
            <v>C4597</v>
          </cell>
          <cell r="C3315" t="str">
            <v>INJETAMENTO EM TUBO EXISTENTE FoFo 800&lt;DN&lt;=1000 INCL. DESLOCAMENTO</v>
          </cell>
          <cell r="D3315" t="str">
            <v>UN</v>
          </cell>
          <cell r="E3315">
            <v>2704.61</v>
          </cell>
        </row>
        <row r="3316">
          <cell r="B3316" t="str">
            <v>MANUTENÇÃO EM REDE DE ESGOTO</v>
          </cell>
          <cell r="C3316" t="str">
            <v>INJETAMENTO EM TUBO EXISTENTE FoFo 300&lt;DN&lt;=500mm INCL. DESLOCAMENTO</v>
          </cell>
          <cell r="D3316">
            <v>0</v>
          </cell>
          <cell r="E3316">
            <v>1769.02</v>
          </cell>
        </row>
        <row r="3317">
          <cell r="B3317" t="str">
            <v>C0231</v>
          </cell>
          <cell r="C3317" t="str">
            <v>ASSENTAMENTO DE TAMPÃO FoFo P/ POÇO DE VISITA</v>
          </cell>
          <cell r="D3317" t="str">
            <v>UN</v>
          </cell>
          <cell r="E3317">
            <v>30.39</v>
          </cell>
        </row>
        <row r="3318">
          <cell r="B3318" t="str">
            <v>C0514</v>
          </cell>
          <cell r="C3318" t="str">
            <v>BY-PASS EM REDE DE ESGOTO</v>
          </cell>
          <cell r="D3318" t="str">
            <v>UN</v>
          </cell>
          <cell r="E3318">
            <v>41.48</v>
          </cell>
        </row>
        <row r="3319">
          <cell r="B3319" t="str">
            <v>C4074</v>
          </cell>
          <cell r="C3319" t="str">
            <v>CHUMBAMENTO DE RAMAL INTRA-DOMICILIAR DN 100 NA CAIXA DE INSPEÇÃO</v>
          </cell>
          <cell r="D3319" t="str">
            <v>UN</v>
          </cell>
          <cell r="E3319">
            <v>15.6</v>
          </cell>
        </row>
        <row r="3320">
          <cell r="B3320" t="str">
            <v>C0795</v>
          </cell>
          <cell r="C3320" t="str">
            <v>CHUMBAMENTO TUBULAÇÃO NO POÇO VISITA (BLOCO DE CONCRETO)</v>
          </cell>
          <cell r="D3320" t="str">
            <v>UN</v>
          </cell>
          <cell r="E3320">
            <v>45.42</v>
          </cell>
        </row>
        <row r="3321">
          <cell r="B3321" t="str">
            <v>C0813</v>
          </cell>
          <cell r="C3321" t="str">
            <v>COLOCAÇÃO DE TAMPA EM CAIXA DE INSPEÇÃO</v>
          </cell>
          <cell r="D3321" t="str">
            <v>UN</v>
          </cell>
          <cell r="E3321">
            <v>8.94</v>
          </cell>
        </row>
        <row r="3322">
          <cell r="B3322" t="str">
            <v>C0814</v>
          </cell>
          <cell r="C3322" t="str">
            <v>COLOCAÇÃO E CHUMBAMENTO LAJE EXCÊNTRICA, CHAMINÉ E TAMPÃO EM PV</v>
          </cell>
          <cell r="D3322" t="str">
            <v>UN</v>
          </cell>
          <cell r="E3322">
            <v>102.48</v>
          </cell>
        </row>
        <row r="3323">
          <cell r="B3323" t="str">
            <v>C0815</v>
          </cell>
          <cell r="C3323" t="str">
            <v>COLOCAÇÃO E CHUMBAMENTO LAJE EXCENTRICA E TAMPÃO EM PV</v>
          </cell>
          <cell r="D3323" t="str">
            <v>UN</v>
          </cell>
          <cell r="E3323">
            <v>87.9</v>
          </cell>
        </row>
        <row r="3324">
          <cell r="B3324" t="str">
            <v>C0816</v>
          </cell>
          <cell r="C3324" t="str">
            <v>COLOCAÇÃO TUBO CONCRETO PB D= 600 EM PV C/REJUNT./TRANSPORTE</v>
          </cell>
          <cell r="D3324" t="str">
            <v>UN</v>
          </cell>
          <cell r="E3324">
            <v>114.15</v>
          </cell>
        </row>
        <row r="3325">
          <cell r="B3325" t="str">
            <v>C0817</v>
          </cell>
          <cell r="C3325" t="str">
            <v>COLOCAÇÃO TUBO CONCRETO PB D=1000 EM PV C/REJUNT./TRANSPORTE</v>
          </cell>
          <cell r="D3325" t="str">
            <v>UN</v>
          </cell>
          <cell r="E3325">
            <v>224.83</v>
          </cell>
        </row>
        <row r="3326">
          <cell r="B3326" t="str">
            <v>C2721</v>
          </cell>
          <cell r="C3326" t="str">
            <v>DESOBSTRUÇÃO E LIMPEZA DE REDE ENTRE PV's DN ATE 200 C/VARETA</v>
          </cell>
          <cell r="D3326" t="str">
            <v>UN</v>
          </cell>
          <cell r="E3326">
            <v>49.94</v>
          </cell>
        </row>
        <row r="3327">
          <cell r="B3327" t="str">
            <v>C2720</v>
          </cell>
          <cell r="C3327" t="str">
            <v>DESOBSTRUÇÃO E LIMPEZA DE REDE ENTRE PV's DN 200,01 a 400 C/VARETA</v>
          </cell>
          <cell r="D3327" t="str">
            <v>UN</v>
          </cell>
          <cell r="E3327">
            <v>100.26</v>
          </cell>
        </row>
        <row r="3328">
          <cell r="B3328" t="str">
            <v>C2988</v>
          </cell>
          <cell r="C3328" t="str">
            <v>DESOBSTRUÇÃO E LIMPEZA DE REDE ESGOTO ENTRE PV's (INCLUSIVE)</v>
          </cell>
          <cell r="D3328" t="str">
            <v>M</v>
          </cell>
          <cell r="E3328">
            <v>1.57</v>
          </cell>
        </row>
        <row r="3329">
          <cell r="B3329" t="str">
            <v>C2722</v>
          </cell>
          <cell r="C3329" t="str">
            <v>DESOBSTRUÇÃO EM LIGAÇÃO DE ESGOTO DN 100 C/LIMPEZA DA CAIXA</v>
          </cell>
          <cell r="D3329" t="str">
            <v>UN</v>
          </cell>
          <cell r="E3329">
            <v>25.16</v>
          </cell>
        </row>
        <row r="3330">
          <cell r="B3330" t="str">
            <v>C2723</v>
          </cell>
          <cell r="C3330" t="str">
            <v>DESOBSTRUÇÃO EM LIGAÇÃO DE ESGOTO DN&gt;100 C/LIMPEZA DA CAIXA</v>
          </cell>
          <cell r="D3330" t="str">
            <v>UN</v>
          </cell>
          <cell r="E3330">
            <v>25.16</v>
          </cell>
        </row>
        <row r="3331">
          <cell r="B3331" t="str">
            <v>C2725</v>
          </cell>
          <cell r="C3331" t="str">
            <v>DESOBSTRUÇÃO EM REDE ENTRE PV's DN ATE 200mm, C/EQUIP.A JATO</v>
          </cell>
          <cell r="D3331" t="str">
            <v>UN</v>
          </cell>
          <cell r="E3331">
            <v>14.93</v>
          </cell>
        </row>
        <row r="3332">
          <cell r="B3332" t="str">
            <v>C2724</v>
          </cell>
          <cell r="C3332" t="str">
            <v>DESOBSTRUÇÃO EM REDE ENTRE PV's DN 200,01 a 400mm, C/EQUIP. A JATO</v>
          </cell>
          <cell r="D3332" t="str">
            <v>UN</v>
          </cell>
          <cell r="E3332">
            <v>14.93</v>
          </cell>
        </row>
        <row r="3333">
          <cell r="B3333" t="str">
            <v>C2817</v>
          </cell>
          <cell r="C3333" t="str">
            <v>EXECUÇÃO DE CALHA EM CONCRETO NO POÇO DE VISITA</v>
          </cell>
          <cell r="D3333" t="str">
            <v>UN</v>
          </cell>
          <cell r="E3333">
            <v>63.63</v>
          </cell>
        </row>
        <row r="3334">
          <cell r="B3334" t="str">
            <v>C4212</v>
          </cell>
          <cell r="C3334" t="str">
            <v>LIMPEZA DE CAIXAS DE INSPEÇÃO</v>
          </cell>
          <cell r="D3334" t="str">
            <v>UN</v>
          </cell>
          <cell r="E3334">
            <v>23.98</v>
          </cell>
        </row>
        <row r="3335">
          <cell r="B3335" t="str">
            <v>C2866</v>
          </cell>
          <cell r="C3335" t="str">
            <v>LIMPEZA DE PV PROF. ATÉ 2.00m C/EQUIPAMENTO A VÁCUO</v>
          </cell>
          <cell r="D3335" t="str">
            <v>UN</v>
          </cell>
          <cell r="E3335">
            <v>20.5</v>
          </cell>
        </row>
        <row r="3336">
          <cell r="B3336" t="str">
            <v>C2871</v>
          </cell>
          <cell r="C3336" t="str">
            <v>LIMPEZA DE PV PROF. 2,01 a 3,00m C/EQUIPAMENTO A VACUO</v>
          </cell>
          <cell r="D3336" t="str">
            <v>UN</v>
          </cell>
          <cell r="E3336">
            <v>26.57</v>
          </cell>
        </row>
        <row r="3337">
          <cell r="B3337" t="str">
            <v>C2867</v>
          </cell>
          <cell r="C3337" t="str">
            <v>LIMPEZA DE PV PROF. MAIOR QUE 3.00m C/EQUIPAMENTO A VÁCUO</v>
          </cell>
          <cell r="D3337" t="str">
            <v>UN</v>
          </cell>
          <cell r="E3337">
            <v>44.26</v>
          </cell>
        </row>
        <row r="3338">
          <cell r="B3338" t="str">
            <v>C2868</v>
          </cell>
          <cell r="C3338" t="str">
            <v>LIMPEZA DE PV's PROF. ATE 2,00m, MANUAL</v>
          </cell>
          <cell r="D3338" t="str">
            <v>UN</v>
          </cell>
          <cell r="E3338">
            <v>62.17</v>
          </cell>
        </row>
        <row r="3339">
          <cell r="B3339" t="str">
            <v>C2869</v>
          </cell>
          <cell r="C3339" t="str">
            <v>LIMPEZA DE PV's PROF. ENTRE 2.00  A  3.00m, MANUAL</v>
          </cell>
          <cell r="D3339" t="str">
            <v>UN</v>
          </cell>
          <cell r="E3339">
            <v>93.36</v>
          </cell>
        </row>
        <row r="3340">
          <cell r="B3340" t="str">
            <v>C2870</v>
          </cell>
          <cell r="C3340" t="str">
            <v>LIMPEZA DE PV's PROF. MAIOR QUE 3.00m, MANUAL</v>
          </cell>
          <cell r="D3340" t="str">
            <v>UN</v>
          </cell>
          <cell r="E3340">
            <v>124.54</v>
          </cell>
        </row>
        <row r="3341">
          <cell r="B3341" t="str">
            <v>C2888</v>
          </cell>
          <cell r="C3341" t="str">
            <v>NIVELAMENTO DE TAMPÃO DO TIL/TERMINAL DE LIMPEZA</v>
          </cell>
          <cell r="D3341" t="str">
            <v>UN</v>
          </cell>
          <cell r="E3341">
            <v>70.209999999999994</v>
          </cell>
        </row>
        <row r="3342">
          <cell r="B3342" t="str">
            <v>C2889</v>
          </cell>
          <cell r="C3342" t="str">
            <v>NIVELAMENTO DE TAMPÃO EM POÇO DE VISITA</v>
          </cell>
          <cell r="D3342" t="str">
            <v>UN</v>
          </cell>
          <cell r="E3342">
            <v>141.37</v>
          </cell>
        </row>
        <row r="3343">
          <cell r="B3343" t="str">
            <v>C2934</v>
          </cell>
          <cell r="C3343" t="str">
            <v>RECUPERAÇÃO DE CAIXA DE INSPEÇÃO</v>
          </cell>
          <cell r="D3343" t="str">
            <v>UN</v>
          </cell>
          <cell r="E3343">
            <v>60.51</v>
          </cell>
        </row>
        <row r="3344">
          <cell r="B3344" t="str">
            <v>C2943</v>
          </cell>
          <cell r="C3344" t="str">
            <v>RETIRADA DE POÇO DE VISITA</v>
          </cell>
          <cell r="D3344" t="str">
            <v>UN</v>
          </cell>
          <cell r="E3344">
            <v>77.27</v>
          </cell>
        </row>
        <row r="3345">
          <cell r="B3345" t="str">
            <v>C2951</v>
          </cell>
          <cell r="C3345" t="str">
            <v>SONDAGEM E INSPEÇÃO EM POÇO DE VISITA</v>
          </cell>
          <cell r="D3345" t="str">
            <v>UN</v>
          </cell>
          <cell r="E3345">
            <v>11.89</v>
          </cell>
        </row>
        <row r="3346">
          <cell r="B3346" t="str">
            <v>C2977</v>
          </cell>
          <cell r="C3346" t="str">
            <v>TAMPONAMENTO PROVISÓRIO DE POÇO DE VISITA</v>
          </cell>
          <cell r="D3346" t="str">
            <v>UN</v>
          </cell>
          <cell r="E3346">
            <v>45.67</v>
          </cell>
        </row>
        <row r="3347">
          <cell r="B3347" t="str">
            <v>RECUPERAÇÃO DE TUBULAÇÃO</v>
          </cell>
          <cell r="C3347" t="str">
            <v>RETIRADA DE POÇO DE VISITA</v>
          </cell>
          <cell r="D3347">
            <v>0</v>
          </cell>
          <cell r="E3347">
            <v>55.2</v>
          </cell>
        </row>
        <row r="3348">
          <cell r="B3348" t="str">
            <v>C2935</v>
          </cell>
          <cell r="C3348" t="str">
            <v>RECUPERAÇÃO TUBULAÇÃO FoFo DN 250mm (CORTE E DESBASTE PONTA)</v>
          </cell>
          <cell r="D3348" t="str">
            <v>UN</v>
          </cell>
          <cell r="E3348">
            <v>55.2</v>
          </cell>
        </row>
        <row r="3349">
          <cell r="B3349" t="str">
            <v>SERVIÇO COMERCIAL</v>
          </cell>
          <cell r="C3349" t="str">
            <v>TAMPONAMENTO PROVISÓRIO DE POÇO DE VISITA</v>
          </cell>
          <cell r="D3349">
            <v>0</v>
          </cell>
          <cell r="E3349">
            <v>3092.24</v>
          </cell>
        </row>
        <row r="3350">
          <cell r="B3350" t="str">
            <v>C4199</v>
          </cell>
          <cell r="C3350" t="str">
            <v>COLOCAÇÃO DE APARELHO ELIMINADOR DE AR</v>
          </cell>
          <cell r="D3350" t="str">
            <v>UN</v>
          </cell>
          <cell r="E3350">
            <v>129.66999999999999</v>
          </cell>
        </row>
        <row r="3351">
          <cell r="B3351" t="str">
            <v>C4200</v>
          </cell>
          <cell r="C3351" t="str">
            <v>COLOCAÇÃO DE VENTOSA EM REDE EM OPERAÇÃO DN 150 A 200</v>
          </cell>
          <cell r="D3351" t="str">
            <v>UN</v>
          </cell>
          <cell r="E3351">
            <v>185.79</v>
          </cell>
        </row>
        <row r="3352">
          <cell r="B3352" t="str">
            <v>C2766</v>
          </cell>
          <cell r="C3352" t="str">
            <v>ENSAIO DE HIDRÔMETRO</v>
          </cell>
          <cell r="D3352" t="str">
            <v>BAN</v>
          </cell>
          <cell r="E3352">
            <v>55.08</v>
          </cell>
        </row>
        <row r="3353">
          <cell r="B3353" t="str">
            <v>C4207</v>
          </cell>
          <cell r="C3353" t="str">
            <v>INSTALAÇÃO DE MACROMEDIDOR TIPO WALTMANN PARA DIÂMETROS ATÉ 300mm</v>
          </cell>
          <cell r="D3353" t="str">
            <v>UN</v>
          </cell>
          <cell r="E3353">
            <v>611.55999999999995</v>
          </cell>
        </row>
        <row r="3354">
          <cell r="B3354" t="str">
            <v>C4206</v>
          </cell>
          <cell r="C3354" t="str">
            <v>INSTALAÇÃO DE MACROMEDIDOR TIPO WALTMANN PARA DIÂMETROS ENTRE 350mm E 600mm</v>
          </cell>
          <cell r="D3354" t="str">
            <v>UN</v>
          </cell>
          <cell r="E3354">
            <v>850.93</v>
          </cell>
        </row>
        <row r="3355">
          <cell r="B3355" t="str">
            <v>C2766</v>
          </cell>
          <cell r="C3355" t="str">
            <v>ENSAIO DE HIDRÔMETRO</v>
          </cell>
          <cell r="D3355">
            <v>0</v>
          </cell>
          <cell r="E3355">
            <v>0</v>
          </cell>
        </row>
        <row r="3356">
          <cell r="B3356" t="str">
            <v>C2859</v>
          </cell>
          <cell r="C3356" t="str">
            <v>LANÇAMENTO DE ESGOTO NO INTERCEPTOR</v>
          </cell>
          <cell r="D3356" t="str">
            <v>UN</v>
          </cell>
          <cell r="E3356">
            <v>19.46</v>
          </cell>
        </row>
        <row r="3357">
          <cell r="B3357" t="str">
            <v>C2880</v>
          </cell>
          <cell r="C3357" t="str">
            <v>MEDIÇÃO DE PRESSÃO E VAZÃO</v>
          </cell>
          <cell r="D3357" t="str">
            <v>UN</v>
          </cell>
          <cell r="E3357">
            <v>771.19</v>
          </cell>
        </row>
        <row r="3358">
          <cell r="B3358" t="str">
            <v>C4213</v>
          </cell>
          <cell r="C3358" t="str">
            <v>MONTAGEM DE TUBOS, CONEXÕES E PEÇAS ESPECIAIS, SUBST. REGISTRO P/ TOMADA D'ÁGUA</v>
          </cell>
          <cell r="D3358" t="str">
            <v>UN</v>
          </cell>
          <cell r="E3358">
            <v>252.5</v>
          </cell>
        </row>
        <row r="3359">
          <cell r="B3359" t="str">
            <v>C2859</v>
          </cell>
          <cell r="C3359" t="str">
            <v>LANÇAMENTO DE ESGOTO NO INTERCEPTOR</v>
          </cell>
          <cell r="D3359">
            <v>0</v>
          </cell>
          <cell r="E3359">
            <v>0</v>
          </cell>
        </row>
        <row r="3360">
          <cell r="B3360" t="str">
            <v>C2961</v>
          </cell>
          <cell r="C3360" t="str">
            <v>SUBSTITUIÇÃO DE REGISTRO COM VOLANTE 3/4" (C/ MATERIAL)</v>
          </cell>
          <cell r="D3360" t="str">
            <v>UN</v>
          </cell>
          <cell r="E3360">
            <v>40.06</v>
          </cell>
        </row>
        <row r="3361">
          <cell r="B3361" t="str">
            <v>C2959</v>
          </cell>
          <cell r="C3361" t="str">
            <v>SUBSTITUIÇÃO DE REGISTRO COM VOLANTE 1" (C/ MATERIAL)</v>
          </cell>
          <cell r="D3361" t="str">
            <v>UN</v>
          </cell>
          <cell r="E3361">
            <v>53.46</v>
          </cell>
        </row>
        <row r="3362">
          <cell r="B3362" t="str">
            <v>C2960</v>
          </cell>
          <cell r="C3362" t="str">
            <v>SUBSTITUIÇÃO DE REGISTRO COM VOLANTE 2" (C/ MATERIAL)</v>
          </cell>
          <cell r="D3362" t="str">
            <v>UN</v>
          </cell>
          <cell r="E3362">
            <v>104.2</v>
          </cell>
        </row>
        <row r="3363">
          <cell r="B3363" t="str">
            <v>C2962</v>
          </cell>
          <cell r="C3363" t="str">
            <v>SUBSTITUIÇÃO DE REGISTRO DE PVC C/BORBOLETA 3/4"(C/MATERIAL)</v>
          </cell>
          <cell r="D3363" t="str">
            <v>UN</v>
          </cell>
          <cell r="E3363">
            <v>18.350000000000001</v>
          </cell>
        </row>
        <row r="3364">
          <cell r="B3364" t="str">
            <v>INST. ELÉTRICAS, TELEFONIA, LÓGICA, SOM E SISTEMAS DE CONTROLE</v>
          </cell>
          <cell r="C3364" t="str">
            <v>SUBSTITUIÇÃO DE REGISTRO COM VOLANTE 1" (C/ MATERIAL)</v>
          </cell>
          <cell r="D3364">
            <v>0</v>
          </cell>
          <cell r="E3364">
            <v>25627481.109999999</v>
          </cell>
        </row>
        <row r="3365">
          <cell r="B3365" t="str">
            <v>ELETRODUTOS DE PVC E CONEXÕES</v>
          </cell>
          <cell r="C3365" t="str">
            <v>SUBSTITUIÇÃO DE REGISTRO COM VOLANTE 2" (C/ MATERIAL)</v>
          </cell>
          <cell r="D3365">
            <v>0</v>
          </cell>
          <cell r="E3365">
            <v>879.29</v>
          </cell>
        </row>
        <row r="3366">
          <cell r="B3366" t="str">
            <v>C1019</v>
          </cell>
          <cell r="C3366" t="str">
            <v>CURVA P/ELETRODUTO PVC ROSC. D= 20mm (1/2")</v>
          </cell>
          <cell r="D3366" t="str">
            <v>UN</v>
          </cell>
          <cell r="E3366">
            <v>3.48</v>
          </cell>
        </row>
        <row r="3367">
          <cell r="B3367" t="str">
            <v>C1020</v>
          </cell>
          <cell r="C3367" t="str">
            <v>CURVA P/ELETRODUTO PVC ROSC. D= 25mm (3/4")</v>
          </cell>
          <cell r="D3367" t="str">
            <v>UN</v>
          </cell>
          <cell r="E3367">
            <v>4.49</v>
          </cell>
        </row>
        <row r="3368">
          <cell r="B3368" t="str">
            <v>C1021</v>
          </cell>
          <cell r="C3368" t="str">
            <v>CURVA P/ELETRODUTO PVC ROSC. D= 32mm (1")</v>
          </cell>
          <cell r="D3368" t="str">
            <v>UN</v>
          </cell>
          <cell r="E3368">
            <v>6.01</v>
          </cell>
        </row>
        <row r="3369">
          <cell r="B3369" t="str">
            <v>C1022</v>
          </cell>
          <cell r="C3369" t="str">
            <v>CURVA P/ELETRODUTO PVC ROSC. D= 40mm (1 1/4")</v>
          </cell>
          <cell r="D3369" t="str">
            <v>UN</v>
          </cell>
          <cell r="E3369">
            <v>8.89</v>
          </cell>
        </row>
        <row r="3370">
          <cell r="B3370" t="str">
            <v>C1023</v>
          </cell>
          <cell r="C3370" t="str">
            <v>CURVA P/ELETRODUTO PVC ROSC. D= 50mm (1 1/2")</v>
          </cell>
          <cell r="D3370" t="str">
            <v>UN</v>
          </cell>
          <cell r="E3370">
            <v>10.28</v>
          </cell>
        </row>
        <row r="3371">
          <cell r="B3371" t="str">
            <v>C1024</v>
          </cell>
          <cell r="C3371" t="str">
            <v>CURVA P/ELETRODUTO PVC ROSC. D= 60mm (2")</v>
          </cell>
          <cell r="D3371" t="str">
            <v>UN</v>
          </cell>
          <cell r="E3371">
            <v>17.399999999999999</v>
          </cell>
        </row>
        <row r="3372">
          <cell r="B3372" t="str">
            <v>C1025</v>
          </cell>
          <cell r="C3372" t="str">
            <v>CURVA P/ELETRODUTO PVC ROSC. D= 75mm (2 1/2")</v>
          </cell>
          <cell r="D3372" t="str">
            <v>UN</v>
          </cell>
          <cell r="E3372">
            <v>31.55</v>
          </cell>
        </row>
        <row r="3373">
          <cell r="B3373" t="str">
            <v>C1026</v>
          </cell>
          <cell r="C3373" t="str">
            <v>CURVA P/ELETRODUTO PVC ROSC. D= 85mm (3")</v>
          </cell>
          <cell r="D3373" t="str">
            <v>UN</v>
          </cell>
          <cell r="E3373">
            <v>45.64</v>
          </cell>
        </row>
        <row r="3374">
          <cell r="B3374" t="str">
            <v>C1027</v>
          </cell>
          <cell r="C3374" t="str">
            <v>CURVA P/ELETRODUTO PVC ROSC. D=110mm (4")</v>
          </cell>
          <cell r="D3374" t="str">
            <v>UN</v>
          </cell>
          <cell r="E3374">
            <v>59.22</v>
          </cell>
        </row>
        <row r="3375">
          <cell r="B3375" t="str">
            <v>C1028</v>
          </cell>
          <cell r="C3375" t="str">
            <v>CURVA VERTICAL 90 GRAUS PARA INTERLIGAÇÃO</v>
          </cell>
          <cell r="D3375" t="str">
            <v>UN</v>
          </cell>
          <cell r="E3375">
            <v>39.07</v>
          </cell>
        </row>
        <row r="3376">
          <cell r="B3376" t="str">
            <v>C1204</v>
          </cell>
          <cell r="C3376" t="str">
            <v>ELETRODUTO CONDULETE DE PVC DE 1/2"</v>
          </cell>
          <cell r="D3376" t="str">
            <v>M</v>
          </cell>
          <cell r="E3376">
            <v>9.1199999999999992</v>
          </cell>
        </row>
        <row r="3377">
          <cell r="B3377" t="str">
            <v>C1205</v>
          </cell>
          <cell r="C3377" t="str">
            <v>ELETRODUTO CONDULETE DE PVC DE 3/4"</v>
          </cell>
          <cell r="D3377" t="str">
            <v>M</v>
          </cell>
          <cell r="E3377">
            <v>12.38</v>
          </cell>
        </row>
        <row r="3378">
          <cell r="B3378" t="str">
            <v>C1203</v>
          </cell>
          <cell r="C3378" t="str">
            <v>ELETRODUTO CONDULETE DE PVC DE 1"</v>
          </cell>
          <cell r="D3378" t="str">
            <v>M</v>
          </cell>
          <cell r="E3378">
            <v>18.07</v>
          </cell>
        </row>
        <row r="3379">
          <cell r="B3379" t="str">
            <v>C1185</v>
          </cell>
          <cell r="C3379" t="str">
            <v>ELETRODUTO PVC ROSC. D= 20mm (1/2")</v>
          </cell>
          <cell r="D3379" t="str">
            <v>M</v>
          </cell>
          <cell r="E3379">
            <v>6.27</v>
          </cell>
        </row>
        <row r="3380">
          <cell r="B3380" t="str">
            <v>C1186</v>
          </cell>
          <cell r="C3380" t="str">
            <v>ELETRODUTO PVC ROSC. D= 25mm (3/4")</v>
          </cell>
          <cell r="D3380" t="str">
            <v>M</v>
          </cell>
          <cell r="E3380">
            <v>7.27</v>
          </cell>
        </row>
        <row r="3381">
          <cell r="B3381" t="str">
            <v>C1187</v>
          </cell>
          <cell r="C3381" t="str">
            <v>ELETRODUTO PVC ROSC. D= 32mm (1")</v>
          </cell>
          <cell r="D3381" t="str">
            <v>M</v>
          </cell>
          <cell r="E3381">
            <v>9.0399999999999991</v>
          </cell>
        </row>
        <row r="3382">
          <cell r="B3382" t="str">
            <v>C1188</v>
          </cell>
          <cell r="C3382" t="str">
            <v>ELETRODUTO PVC ROSC. D= 40mm (1 1/4")</v>
          </cell>
          <cell r="D3382" t="str">
            <v>M</v>
          </cell>
          <cell r="E3382">
            <v>13.48</v>
          </cell>
        </row>
        <row r="3383">
          <cell r="B3383" t="str">
            <v>C1189</v>
          </cell>
          <cell r="C3383" t="str">
            <v>ELETRODUTO PVC ROSC. D= 50mm (1 1/2")</v>
          </cell>
          <cell r="D3383" t="str">
            <v>M</v>
          </cell>
          <cell r="E3383">
            <v>16.73</v>
          </cell>
        </row>
        <row r="3384">
          <cell r="B3384" t="str">
            <v>C1190</v>
          </cell>
          <cell r="C3384" t="str">
            <v>ELETRODUTO PVC ROSC. D= 60mm (2")</v>
          </cell>
          <cell r="D3384" t="str">
            <v>M</v>
          </cell>
          <cell r="E3384">
            <v>22.1</v>
          </cell>
        </row>
        <row r="3385">
          <cell r="B3385" t="str">
            <v>C1191</v>
          </cell>
          <cell r="C3385" t="str">
            <v>ELETRODUTO PVC ROSC. D= 75mm (2 1/2")</v>
          </cell>
          <cell r="D3385" t="str">
            <v>M</v>
          </cell>
          <cell r="E3385">
            <v>36.299999999999997</v>
          </cell>
        </row>
        <row r="3386">
          <cell r="B3386" t="str">
            <v>C1192</v>
          </cell>
          <cell r="C3386" t="str">
            <v>ELETRODUTO PVC ROSC. D= 85mm (3")</v>
          </cell>
          <cell r="D3386" t="str">
            <v>M</v>
          </cell>
          <cell r="E3386">
            <v>44.78</v>
          </cell>
        </row>
        <row r="3387">
          <cell r="B3387" t="str">
            <v>C1193</v>
          </cell>
          <cell r="C3387" t="str">
            <v>ELETRODUTO PVC ROSC. D=110mm (4")</v>
          </cell>
          <cell r="D3387" t="str">
            <v>M</v>
          </cell>
          <cell r="E3387">
            <v>62.98</v>
          </cell>
        </row>
        <row r="3388">
          <cell r="B3388" t="str">
            <v>C1195</v>
          </cell>
          <cell r="C3388" t="str">
            <v>ELETRODUTO PVC ROSC.INCL.CONEXÕES D= 20mm (1/2")</v>
          </cell>
          <cell r="D3388" t="str">
            <v>M</v>
          </cell>
          <cell r="E3388">
            <v>9.6</v>
          </cell>
        </row>
        <row r="3389">
          <cell r="B3389" t="str">
            <v>C1196</v>
          </cell>
          <cell r="C3389" t="str">
            <v>ELETRODUTO PVC ROSC.INCL.CONEXÕES D= 25mm (3/4")</v>
          </cell>
          <cell r="D3389" t="str">
            <v>M</v>
          </cell>
          <cell r="E3389">
            <v>10.7</v>
          </cell>
        </row>
        <row r="3390">
          <cell r="B3390" t="str">
            <v>C1197</v>
          </cell>
          <cell r="C3390" t="str">
            <v>ELETRODUTO PVC ROSC.INCL.CONEXÕES D= 32mm (1")</v>
          </cell>
          <cell r="D3390" t="str">
            <v>M</v>
          </cell>
          <cell r="E3390">
            <v>15.45</v>
          </cell>
        </row>
        <row r="3391">
          <cell r="B3391" t="str">
            <v>C1198</v>
          </cell>
          <cell r="C3391" t="str">
            <v>ELETRODUTO PVC ROSC.INCL.CONEXÕES D= 40mm (1 1/4")</v>
          </cell>
          <cell r="D3391" t="str">
            <v>M</v>
          </cell>
          <cell r="E3391">
            <v>18.899999999999999</v>
          </cell>
        </row>
        <row r="3392">
          <cell r="B3392" t="str">
            <v>C1199</v>
          </cell>
          <cell r="C3392" t="str">
            <v>ELETRODUTO PVC ROSC.INCL.CONEXÕES D= 50mm (1 1/2")</v>
          </cell>
          <cell r="D3392" t="str">
            <v>M</v>
          </cell>
          <cell r="E3392">
            <v>23.02</v>
          </cell>
        </row>
        <row r="3393">
          <cell r="B3393" t="str">
            <v>C1194</v>
          </cell>
          <cell r="C3393" t="str">
            <v>ELETRODUTO PVC ROSC.INCL.CONEXOES D= 60mm (2")</v>
          </cell>
          <cell r="D3393" t="str">
            <v>M</v>
          </cell>
          <cell r="E3393">
            <v>27.9</v>
          </cell>
        </row>
        <row r="3394">
          <cell r="B3394" t="str">
            <v>C1200</v>
          </cell>
          <cell r="C3394" t="str">
            <v>ELETRODUTO PVC ROSC.INCL.CONEXÕES D= 75mm (2 1/2")</v>
          </cell>
          <cell r="D3394" t="str">
            <v>M</v>
          </cell>
          <cell r="E3394">
            <v>43.83</v>
          </cell>
        </row>
        <row r="3395">
          <cell r="B3395" t="str">
            <v>C1202</v>
          </cell>
          <cell r="C3395" t="str">
            <v>ELETRODUTO PVC ROSC.INCL.CONEXÕES D=85MM (3")</v>
          </cell>
          <cell r="D3395" t="str">
            <v>M</v>
          </cell>
          <cell r="E3395">
            <v>52.13</v>
          </cell>
        </row>
        <row r="3396">
          <cell r="B3396" t="str">
            <v>C1201</v>
          </cell>
          <cell r="C3396" t="str">
            <v>ELETRODUTO PVC ROSC.INCL.CONEXÕES D=110mm (4")</v>
          </cell>
          <cell r="D3396" t="str">
            <v>M</v>
          </cell>
          <cell r="E3396">
            <v>71.67</v>
          </cell>
        </row>
        <row r="3397">
          <cell r="B3397" t="str">
            <v>C1184</v>
          </cell>
          <cell r="C3397" t="str">
            <v>ELETRODUTO FLEXÍVEL, TIPO GARGANTA</v>
          </cell>
          <cell r="D3397" t="str">
            <v>M</v>
          </cell>
          <cell r="E3397">
            <v>10.36</v>
          </cell>
        </row>
        <row r="3398">
          <cell r="B3398" t="str">
            <v>C1708</v>
          </cell>
          <cell r="C3398" t="str">
            <v>LUVA P/ELETRODUTO PVC ROSC. D= 20mm (1/2")</v>
          </cell>
          <cell r="D3398" t="str">
            <v>UN</v>
          </cell>
          <cell r="E3398">
            <v>1.18</v>
          </cell>
        </row>
        <row r="3399">
          <cell r="B3399" t="str">
            <v>C1709</v>
          </cell>
          <cell r="C3399" t="str">
            <v>LUVA P/ELETRODUTO PVC ROSC. D= 25mm (3/4")</v>
          </cell>
          <cell r="D3399" t="str">
            <v>UN</v>
          </cell>
          <cell r="E3399">
            <v>1.55</v>
          </cell>
        </row>
        <row r="3400">
          <cell r="B3400" t="str">
            <v>C1710</v>
          </cell>
          <cell r="C3400" t="str">
            <v>LUVA P/ELETRODUTO PVC ROSC. D= 32mm (1")</v>
          </cell>
          <cell r="D3400" t="str">
            <v>UN</v>
          </cell>
          <cell r="E3400">
            <v>2.4500000000000002</v>
          </cell>
        </row>
        <row r="3401">
          <cell r="B3401" t="str">
            <v>C1711</v>
          </cell>
          <cell r="C3401" t="str">
            <v>LUVA P/ELETRODUTO PVC ROSC. D= 40mm (1 1/4")</v>
          </cell>
          <cell r="D3401" t="str">
            <v>UN</v>
          </cell>
          <cell r="E3401">
            <v>3.61</v>
          </cell>
        </row>
        <row r="3402">
          <cell r="B3402" t="str">
            <v>C1712</v>
          </cell>
          <cell r="C3402" t="str">
            <v>LUVA P/ELETRODUTO PVC ROSC. D= 50mm (1 1/2")</v>
          </cell>
          <cell r="D3402" t="str">
            <v>UN</v>
          </cell>
          <cell r="E3402">
            <v>4.4000000000000004</v>
          </cell>
        </row>
        <row r="3403">
          <cell r="B3403" t="str">
            <v>C1713</v>
          </cell>
          <cell r="C3403" t="str">
            <v>LUVA P/ELETRODUTO PVC ROSC. D= 60mm (2")</v>
          </cell>
          <cell r="D3403" t="str">
            <v>UN</v>
          </cell>
          <cell r="E3403">
            <v>5.95</v>
          </cell>
        </row>
        <row r="3404">
          <cell r="B3404" t="str">
            <v>C1714</v>
          </cell>
          <cell r="C3404" t="str">
            <v>LUVA P/ELETRODUTO PVC ROSC. D= 75mm (2 1/2")</v>
          </cell>
          <cell r="D3404" t="str">
            <v>UN</v>
          </cell>
          <cell r="E3404">
            <v>14.99</v>
          </cell>
        </row>
        <row r="3405">
          <cell r="B3405" t="str">
            <v>C1715</v>
          </cell>
          <cell r="C3405" t="str">
            <v>LUVA P/ELETRODUTO PVC ROSC. D= 85mm (3")</v>
          </cell>
          <cell r="D3405" t="str">
            <v>UN</v>
          </cell>
          <cell r="E3405">
            <v>22.6</v>
          </cell>
        </row>
        <row r="3406">
          <cell r="B3406" t="str">
            <v>C1716</v>
          </cell>
          <cell r="C3406" t="str">
            <v>LUVA P/ELETRODUTO PVC ROSC. D=110mm (4")</v>
          </cell>
          <cell r="D3406" t="str">
            <v>UN</v>
          </cell>
          <cell r="E3406">
            <v>37.26</v>
          </cell>
        </row>
        <row r="3407">
          <cell r="B3407" t="str">
            <v>C3566</v>
          </cell>
          <cell r="C3407" t="str">
            <v>MUTIRÃO MISTO - CURVA P/ELETRODUTO PVC ROSC. D=25mm (3/4")</v>
          </cell>
          <cell r="D3407" t="str">
            <v>UN</v>
          </cell>
          <cell r="E3407">
            <v>3.45</v>
          </cell>
        </row>
        <row r="3408">
          <cell r="B3408" t="str">
            <v>C3568</v>
          </cell>
          <cell r="C3408" t="str">
            <v>MUTIRÃO MISTO - ELETRODUTO TIPO CONDULETE DE PVC DE 1/2"</v>
          </cell>
          <cell r="D3408" t="str">
            <v>M</v>
          </cell>
          <cell r="E3408">
            <v>7.02</v>
          </cell>
        </row>
        <row r="3409">
          <cell r="B3409" t="str">
            <v>C3569</v>
          </cell>
          <cell r="C3409" t="str">
            <v>MUTIRÃO MISTO - ELETRODUTO DE PVC ROSC. D=25mm (3/4)"</v>
          </cell>
          <cell r="D3409" t="str">
            <v>M</v>
          </cell>
          <cell r="E3409">
            <v>5.49</v>
          </cell>
        </row>
        <row r="3410">
          <cell r="B3410" t="str">
            <v>C3574</v>
          </cell>
          <cell r="C3410" t="str">
            <v>MUTIRÃO MISTO - LUVA P/ELETRODUTO PVC ROSC. D=25mm(3/4")</v>
          </cell>
          <cell r="D3410" t="str">
            <v>UN</v>
          </cell>
          <cell r="E3410">
            <v>1.23</v>
          </cell>
        </row>
        <row r="3411">
          <cell r="B3411" t="str">
            <v>ELETRODUTOS DE ALUMÍNIO</v>
          </cell>
          <cell r="C3411" t="str">
            <v>MUTIRÃO MISTO - ELETRODUTO TIPO CONDULETE DE PVC DE 1/2"</v>
          </cell>
          <cell r="D3411">
            <v>0</v>
          </cell>
          <cell r="E3411">
            <v>287.20999999999998</v>
          </cell>
        </row>
        <row r="3412">
          <cell r="B3412" t="str">
            <v>C1179</v>
          </cell>
          <cell r="C3412" t="str">
            <v>ELETRODUTO DE ALUMÍNIO, INCLUSIVE CONEXÕES DE  3/4"</v>
          </cell>
          <cell r="D3412" t="str">
            <v>M</v>
          </cell>
          <cell r="E3412">
            <v>18.100000000000001</v>
          </cell>
        </row>
        <row r="3413">
          <cell r="B3413" t="str">
            <v>C1181</v>
          </cell>
          <cell r="C3413" t="str">
            <v>ELETRODUTO DE ALUMÍNIO, INCLUSIVE CONEXÕES DE 1"</v>
          </cell>
          <cell r="D3413" t="str">
            <v>M</v>
          </cell>
          <cell r="E3413">
            <v>22.75</v>
          </cell>
        </row>
        <row r="3414">
          <cell r="B3414" t="str">
            <v>C1178</v>
          </cell>
          <cell r="C3414" t="str">
            <v>ELETRODUTO DE ALUMÍNIO, INCLUSIVE CONEXÕES DE  1 1/4"</v>
          </cell>
          <cell r="D3414" t="str">
            <v>M</v>
          </cell>
          <cell r="E3414">
            <v>28.66</v>
          </cell>
        </row>
        <row r="3415">
          <cell r="B3415" t="str">
            <v>C1180</v>
          </cell>
          <cell r="C3415" t="str">
            <v>ELETRODUTO DE ALUMÍNIO, INCLUSIVE CONEXÕES DE 1 1/2"</v>
          </cell>
          <cell r="D3415" t="str">
            <v>M</v>
          </cell>
          <cell r="E3415">
            <v>34.21</v>
          </cell>
        </row>
        <row r="3416">
          <cell r="B3416" t="str">
            <v>C1183</v>
          </cell>
          <cell r="C3416" t="str">
            <v>ELETRODUTO DE ALUMÍNIO, INCLUSIVE CONEXÕES DE 2"</v>
          </cell>
          <cell r="D3416" t="str">
            <v>M</v>
          </cell>
          <cell r="E3416">
            <v>48.63</v>
          </cell>
        </row>
        <row r="3417">
          <cell r="B3417" t="str">
            <v>C1182</v>
          </cell>
          <cell r="C3417" t="str">
            <v>ELETRODUTO DE ALUMÍNIO, INCLUSIVE CONEXÕES DE 2 1/2"</v>
          </cell>
          <cell r="D3417" t="str">
            <v>M</v>
          </cell>
          <cell r="E3417">
            <v>58.22</v>
          </cell>
        </row>
        <row r="3418">
          <cell r="B3418" t="str">
            <v>C4536</v>
          </cell>
          <cell r="C3418" t="str">
            <v>ELETRODUTO DE ALUMÍNIO, INCLUSIVE CONEXÕES DE 3"</v>
          </cell>
          <cell r="D3418" t="str">
            <v>M</v>
          </cell>
          <cell r="E3418">
            <v>76.61</v>
          </cell>
        </row>
        <row r="3419">
          <cell r="B3419" t="str">
            <v>DUTOS E ACESSÓRIOS</v>
          </cell>
          <cell r="C3419" t="str">
            <v>ELETRODUTO DE ALUMÍNIO, INCLUSIVE CONEXÕES DE 2"</v>
          </cell>
          <cell r="D3419">
            <v>0</v>
          </cell>
          <cell r="E3419">
            <v>1350.02</v>
          </cell>
        </row>
        <row r="3420">
          <cell r="B3420" t="str">
            <v>C1162</v>
          </cell>
          <cell r="C3420" t="str">
            <v>DUTO PERFURADO - PERFILADOS CHAPA DE AÇO (15X35)mm</v>
          </cell>
          <cell r="D3420" t="str">
            <v>M</v>
          </cell>
          <cell r="E3420">
            <v>25.32</v>
          </cell>
        </row>
        <row r="3421">
          <cell r="B3421" t="str">
            <v>C1153</v>
          </cell>
          <cell r="C3421" t="str">
            <v>DUTO PERFURADO -  PERFILADOS CHAPA DE AÇO (19X38)mm</v>
          </cell>
          <cell r="D3421" t="str">
            <v>M</v>
          </cell>
          <cell r="E3421">
            <v>27.07</v>
          </cell>
        </row>
        <row r="3422">
          <cell r="B3422" t="str">
            <v>C1163</v>
          </cell>
          <cell r="C3422" t="str">
            <v>DUTO PERFURADO - PERFILADOS CHAPA DE AÇO (25X25)mm</v>
          </cell>
          <cell r="D3422" t="str">
            <v>M</v>
          </cell>
          <cell r="E3422">
            <v>29.19</v>
          </cell>
        </row>
        <row r="3423">
          <cell r="B3423" t="str">
            <v>C1164</v>
          </cell>
          <cell r="C3423" t="str">
            <v>DUTO PERFURADO - PERFILADOS CHAPA DE AÇO (35X35)mm</v>
          </cell>
          <cell r="D3423" t="str">
            <v>M</v>
          </cell>
          <cell r="E3423">
            <v>29.62</v>
          </cell>
        </row>
        <row r="3424">
          <cell r="B3424" t="str">
            <v>C1165</v>
          </cell>
          <cell r="C3424" t="str">
            <v>DUTO PERFURADO - PERFILADOS CHAPA DE AÇO (38X38)mm</v>
          </cell>
          <cell r="D3424" t="str">
            <v>M</v>
          </cell>
          <cell r="E3424">
            <v>33.22</v>
          </cell>
        </row>
        <row r="3425">
          <cell r="B3425" t="str">
            <v>C1156</v>
          </cell>
          <cell r="C3425" t="str">
            <v>DUTO PERFURADO - ELETROCALHA CHAPA DE AÇO (25X20)mm</v>
          </cell>
          <cell r="D3425" t="str">
            <v>M</v>
          </cell>
          <cell r="E3425">
            <v>38.64</v>
          </cell>
        </row>
        <row r="3426">
          <cell r="B3426" t="str">
            <v>C1157</v>
          </cell>
          <cell r="C3426" t="str">
            <v>DUTO PERFURADO - ELETROCALHA CHAPA DE AÇO (25X75)mm</v>
          </cell>
          <cell r="D3426" t="str">
            <v>M</v>
          </cell>
          <cell r="E3426">
            <v>47.41</v>
          </cell>
        </row>
        <row r="3427">
          <cell r="B3427" t="str">
            <v>C1158</v>
          </cell>
          <cell r="C3427" t="str">
            <v>DUTO PERFURADO - ELETROCALHA CHAPA DE AÇO (50X50)mm</v>
          </cell>
          <cell r="D3427" t="str">
            <v>M</v>
          </cell>
          <cell r="E3427">
            <v>49.94</v>
          </cell>
        </row>
        <row r="3428">
          <cell r="B3428" t="str">
            <v>C1161</v>
          </cell>
          <cell r="C3428" t="str">
            <v>DUTO PERFURADO - ELETROCALHA DE CHAPA DE AÇO (50X75)mm</v>
          </cell>
          <cell r="D3428" t="str">
            <v>M</v>
          </cell>
          <cell r="E3428">
            <v>54.04</v>
          </cell>
        </row>
        <row r="3429">
          <cell r="B3429" t="str">
            <v>C1160</v>
          </cell>
          <cell r="C3429" t="str">
            <v>DUTO PERFURADO - ELETROCALHA DE CHAPA DE AÇO (50X100)mm</v>
          </cell>
          <cell r="D3429" t="str">
            <v>M</v>
          </cell>
          <cell r="E3429">
            <v>64.22</v>
          </cell>
        </row>
        <row r="3430">
          <cell r="B3430" t="str">
            <v>C1159</v>
          </cell>
          <cell r="C3430" t="str">
            <v>DUTO PERFURADO - ELETROCALHA CHAPA DE AÇO (75X75)mm</v>
          </cell>
          <cell r="D3430" t="str">
            <v>M</v>
          </cell>
          <cell r="E3430">
            <v>53.94</v>
          </cell>
        </row>
        <row r="3431">
          <cell r="B3431" t="str">
            <v>C1155</v>
          </cell>
          <cell r="C3431" t="str">
            <v>DUTO PERFURADO - ELETROCALHA CHAPA DE AÇO (100X100)mm</v>
          </cell>
          <cell r="D3431" t="str">
            <v>M</v>
          </cell>
          <cell r="E3431">
            <v>82.27</v>
          </cell>
        </row>
        <row r="3432">
          <cell r="B3432" t="str">
            <v>C1154</v>
          </cell>
          <cell r="C3432" t="str">
            <v>DUTO PERFURADO - ELETROCALHA CHAPA DE AÇO (100 X 200)mm</v>
          </cell>
          <cell r="D3432" t="str">
            <v>M</v>
          </cell>
          <cell r="E3432">
            <v>102.62</v>
          </cell>
        </row>
        <row r="3433">
          <cell r="B3433" t="str">
            <v>C4535</v>
          </cell>
          <cell r="C3433" t="str">
            <v>DUTO PERFURADO - ELETROCALHA CHAPA DE AÇO (100X300)mm</v>
          </cell>
          <cell r="D3433" t="str">
            <v>M</v>
          </cell>
          <cell r="E3433">
            <v>204.69</v>
          </cell>
        </row>
        <row r="3434">
          <cell r="B3434" t="str">
            <v>C3617</v>
          </cell>
          <cell r="C3434" t="str">
            <v>DUTOS FLEXÍVEIS EM PEAD (POLIETILENO DE ALTA DENSIDADE) - D=1 1/4", INCLUSIVE CONEXÕES</v>
          </cell>
          <cell r="D3434" t="str">
            <v>M</v>
          </cell>
          <cell r="E3434">
            <v>16.3</v>
          </cell>
        </row>
        <row r="3435">
          <cell r="B3435" t="str">
            <v>C1154</v>
          </cell>
          <cell r="C3435" t="str">
            <v>DUTO PERFURADO - ELETROCALHA CHAPA DE AÇO (100 X 200)mm</v>
          </cell>
          <cell r="D3435">
            <v>0</v>
          </cell>
          <cell r="E3435">
            <v>0</v>
          </cell>
        </row>
        <row r="3436">
          <cell r="B3436" t="str">
            <v>C3618</v>
          </cell>
          <cell r="C3436" t="str">
            <v>DUTOS FLEXÍVEIS EM PEAD (POLIETILENO DE ALTA DENSIDADE) - D=1 1/2", INCLUSIVE CONEXÕES</v>
          </cell>
          <cell r="D3436" t="str">
            <v>M</v>
          </cell>
          <cell r="E3436">
            <v>20.190000000000001</v>
          </cell>
        </row>
        <row r="3437">
          <cell r="B3437" t="str">
            <v>C3617</v>
          </cell>
          <cell r="C3437" t="str">
            <v>DUTOS FLEXÍVEIS EM PEAD (POLIETILENO DE ALTA DENSIDADE) - D=1 1/4", INCLUSIVE CONEXÕES</v>
          </cell>
          <cell r="D3437">
            <v>0</v>
          </cell>
          <cell r="E3437">
            <v>0</v>
          </cell>
        </row>
        <row r="3438">
          <cell r="B3438" t="str">
            <v>C3619</v>
          </cell>
          <cell r="C3438" t="str">
            <v>DUTOS FLEXÍVEIS EM PEAD (POLIETILENO DE ALTA DENSIDADE) - D=2", INCLUSIVE CONEXÕES</v>
          </cell>
          <cell r="D3438" t="str">
            <v>M</v>
          </cell>
          <cell r="E3438">
            <v>23.1</v>
          </cell>
        </row>
        <row r="3439">
          <cell r="B3439" t="str">
            <v>C3618</v>
          </cell>
          <cell r="C3439" t="str">
            <v>DUTOS FLEXÍVEIS EM PEAD (POLIETILENO DE ALTA DENSIDADE) - D=1 1/2", INCLUSIVE CONEXÕES</v>
          </cell>
          <cell r="D3439">
            <v>0</v>
          </cell>
          <cell r="E3439">
            <v>0</v>
          </cell>
        </row>
        <row r="3440">
          <cell r="B3440" t="str">
            <v>C3620</v>
          </cell>
          <cell r="C3440" t="str">
            <v>DUTOS FLEXÍVEIS EM PEAD (POLIETILENO DE ALTA DENSIDADE) - D=3", INCLUSIVE CONEXÕES</v>
          </cell>
          <cell r="D3440" t="str">
            <v>M</v>
          </cell>
          <cell r="E3440">
            <v>34.71</v>
          </cell>
        </row>
        <row r="3441">
          <cell r="B3441" t="str">
            <v>C3619</v>
          </cell>
          <cell r="C3441" t="str">
            <v>DUTOS FLEXÍVEIS EM PEAD (POLIETILENO DE ALTA DENSIDADE) - D=2", INCLUSIVE CONEXÕES</v>
          </cell>
          <cell r="D3441">
            <v>0</v>
          </cell>
          <cell r="E3441">
            <v>0</v>
          </cell>
        </row>
        <row r="3442">
          <cell r="B3442" t="str">
            <v>C3621</v>
          </cell>
          <cell r="C3442" t="str">
            <v>DUTOS FLEXÍVEIS EM PEAD (POLIETILENO DE ALTA DENSIDADE) - D=4", INCLUSIVE CONEXÕES</v>
          </cell>
          <cell r="D3442" t="str">
            <v>M</v>
          </cell>
          <cell r="E3442">
            <v>40.82</v>
          </cell>
        </row>
        <row r="3443">
          <cell r="B3443" t="str">
            <v>C3620</v>
          </cell>
          <cell r="C3443" t="str">
            <v>DUTOS FLEXÍVEIS EM PEAD (POLIETILENO DE ALTA DENSIDADE) - D=3", INCLUSIVE CONEXÕES</v>
          </cell>
          <cell r="D3443">
            <v>0</v>
          </cell>
          <cell r="E3443">
            <v>0</v>
          </cell>
        </row>
        <row r="3444">
          <cell r="B3444" t="str">
            <v>C3623</v>
          </cell>
          <cell r="C3444" t="str">
            <v>DUTOS FLEXÍVEIS EM PEAD (POLIETILENO DE ALTA DENSIDADE) - D=5", INCLUSIVE CONEXÕES</v>
          </cell>
          <cell r="D3444" t="str">
            <v>M</v>
          </cell>
          <cell r="E3444">
            <v>74.760000000000005</v>
          </cell>
        </row>
        <row r="3445">
          <cell r="B3445" t="str">
            <v>C3621</v>
          </cell>
          <cell r="C3445" t="str">
            <v>DUTOS FLEXÍVEIS EM PEAD (POLIETILENO DE ALTA DENSIDADE) - D=4", INCLUSIVE CONEXÕES</v>
          </cell>
          <cell r="D3445">
            <v>0</v>
          </cell>
          <cell r="E3445">
            <v>0</v>
          </cell>
        </row>
        <row r="3446">
          <cell r="B3446" t="str">
            <v>C3624</v>
          </cell>
          <cell r="C3446" t="str">
            <v>DUTOS FLEXÍVEIS EM PEAD (POLIETILENO DE ALTA DENSIDADE) - D=6", INCLUSIVE CONEXÕES</v>
          </cell>
          <cell r="D3446" t="str">
            <v>M</v>
          </cell>
          <cell r="E3446">
            <v>77.709999999999994</v>
          </cell>
        </row>
        <row r="3447">
          <cell r="B3447" t="str">
            <v>C3623</v>
          </cell>
          <cell r="C3447" t="str">
            <v>DUTOS FLEXÍVEIS EM PEAD (POLIETILENO DE ALTA DENSIDADE) - D=5", INCLUSIVE CONEXÕES</v>
          </cell>
          <cell r="D3447">
            <v>0</v>
          </cell>
          <cell r="E3447">
            <v>0</v>
          </cell>
        </row>
        <row r="3448">
          <cell r="B3448" t="str">
            <v>C2301</v>
          </cell>
          <cell r="C3448" t="str">
            <v>TAMPA NORMAL P/DUTO PERFURADO, ATE (100X100)mm</v>
          </cell>
          <cell r="D3448" t="str">
            <v>M</v>
          </cell>
          <cell r="E3448">
            <v>54.28</v>
          </cell>
        </row>
        <row r="3449">
          <cell r="B3449" t="str">
            <v>C2300</v>
          </cell>
          <cell r="C3449" t="str">
            <v>TAMPA NORMAL P/ DUTO PERFURADO, ATE (100 X200)mm</v>
          </cell>
          <cell r="D3449" t="str">
            <v>M</v>
          </cell>
          <cell r="E3449">
            <v>71.63</v>
          </cell>
        </row>
        <row r="3450">
          <cell r="B3450" t="str">
            <v>C4537</v>
          </cell>
          <cell r="C3450" t="str">
            <v>TAMPA NORMAL P/ DUTO PERFURADO, ATÉ (100 x 300) mm</v>
          </cell>
          <cell r="D3450" t="str">
            <v>M</v>
          </cell>
          <cell r="E3450">
            <v>94.31</v>
          </cell>
        </row>
        <row r="3451">
          <cell r="B3451" t="str">
            <v>CANALETAS</v>
          </cell>
          <cell r="C3451" t="str">
            <v>TAMPA NORMAL P/DUTO PERFURADO, ATE (100X100)mm</v>
          </cell>
          <cell r="D3451">
            <v>0</v>
          </cell>
          <cell r="E3451">
            <v>486.02</v>
          </cell>
        </row>
        <row r="3452">
          <cell r="B3452" t="str">
            <v>C0672</v>
          </cell>
          <cell r="C3452" t="str">
            <v>CANALETA PLÁSTICA (20 X 10)MM, SISTEMA "X"</v>
          </cell>
          <cell r="D3452" t="str">
            <v>M</v>
          </cell>
          <cell r="E3452">
            <v>8.24</v>
          </cell>
        </row>
        <row r="3453">
          <cell r="B3453" t="str">
            <v>C0673</v>
          </cell>
          <cell r="C3453" t="str">
            <v>CANALETA PLÁSTICA (50 X 20)MM, SISTEMA "X"</v>
          </cell>
          <cell r="D3453" t="str">
            <v>M</v>
          </cell>
          <cell r="E3453">
            <v>30.67</v>
          </cell>
        </row>
        <row r="3454">
          <cell r="B3454" t="str">
            <v>C0671</v>
          </cell>
          <cell r="C3454" t="str">
            <v>CANALETA PLÁSTICA (110 X 20)MM, SISTEMA "X"</v>
          </cell>
          <cell r="D3454" t="str">
            <v>M</v>
          </cell>
          <cell r="E3454">
            <v>62.37</v>
          </cell>
        </row>
        <row r="3455">
          <cell r="B3455" t="str">
            <v>C3515</v>
          </cell>
          <cell r="C3455" t="str">
            <v>CANALETA EVOLUTIVA SISTEMA DLP 60MM X 50MM COM DIVISÓRIA INTERNA</v>
          </cell>
          <cell r="D3455" t="str">
            <v>M</v>
          </cell>
          <cell r="E3455">
            <v>65.05</v>
          </cell>
        </row>
        <row r="3456">
          <cell r="B3456" t="str">
            <v>C4026</v>
          </cell>
          <cell r="C3456" t="str">
            <v>CANALETA DE CONCRETO 20cm x 20cm C/ TAMPA EM CHAPA DE ALUMÍNIO CORRUGADO</v>
          </cell>
          <cell r="D3456" t="str">
            <v>M</v>
          </cell>
          <cell r="E3456">
            <v>156.36000000000001</v>
          </cell>
        </row>
        <row r="3457">
          <cell r="B3457" t="str">
            <v>C0671</v>
          </cell>
          <cell r="C3457" t="str">
            <v>CANALETA PLÁSTICA (110 X 20)MM, SISTEMA "X"</v>
          </cell>
          <cell r="D3457">
            <v>0</v>
          </cell>
          <cell r="E3457">
            <v>0</v>
          </cell>
        </row>
        <row r="3458">
          <cell r="B3458" t="str">
            <v>C3516</v>
          </cell>
          <cell r="C3458" t="str">
            <v>COTOVELO 90 VARIAVEL SISTEMA DLP PARA CANALETA 60MM X 50MM COM DIVISÓRIA INTERNA</v>
          </cell>
          <cell r="D3458" t="str">
            <v>UN</v>
          </cell>
          <cell r="E3458">
            <v>38.67</v>
          </cell>
        </row>
        <row r="3459">
          <cell r="B3459" t="str">
            <v>C4026</v>
          </cell>
          <cell r="C3459" t="str">
            <v>CANALETA DE CONCRETO 20cm x 20cm C/ TAMPA EM CHAPA DE ALUMÍNIO CORRUGADO</v>
          </cell>
          <cell r="D3459">
            <v>0</v>
          </cell>
          <cell r="E3459">
            <v>0</v>
          </cell>
        </row>
        <row r="3460">
          <cell r="B3460" t="str">
            <v>C3517</v>
          </cell>
          <cell r="C3460" t="str">
            <v>COTOVELO INTERNO SISTEMA DLP PARA CANALETA 60MM X 50MM COM DIVISÓRIA INTERNA</v>
          </cell>
          <cell r="D3460" t="str">
            <v>UN</v>
          </cell>
          <cell r="E3460">
            <v>40.57</v>
          </cell>
        </row>
        <row r="3461">
          <cell r="B3461" t="str">
            <v>C3516</v>
          </cell>
          <cell r="C3461" t="str">
            <v>COTOVELO 90 VARIAVEL SISTEMA DLP PARA CANALETA 60MM X 50MM COM DIVISÓRIA INTERNA</v>
          </cell>
          <cell r="D3461">
            <v>0</v>
          </cell>
          <cell r="E3461">
            <v>0</v>
          </cell>
        </row>
        <row r="3462">
          <cell r="B3462" t="str">
            <v>C3518</v>
          </cell>
          <cell r="C3462" t="str">
            <v>DERIVAÇÃO EM PVC SISTEMA DLP 60MM X 50MM</v>
          </cell>
          <cell r="D3462" t="str">
            <v>UN</v>
          </cell>
          <cell r="E3462">
            <v>43.07</v>
          </cell>
        </row>
        <row r="3463">
          <cell r="B3463" t="str">
            <v>C3520</v>
          </cell>
          <cell r="C3463" t="str">
            <v>GRAMPO DE SUSTENTAÇÃO DOS CABOS PARA CANALETA EM PVC SISTEMA DLP 60MM X 50MM</v>
          </cell>
          <cell r="D3463" t="str">
            <v>UN</v>
          </cell>
          <cell r="E3463">
            <v>5.67</v>
          </cell>
        </row>
        <row r="3464">
          <cell r="B3464">
            <v>0</v>
          </cell>
          <cell r="C3464">
            <v>0</v>
          </cell>
          <cell r="D3464">
            <v>0</v>
          </cell>
          <cell r="E3464">
            <v>0</v>
          </cell>
        </row>
        <row r="3465">
          <cell r="B3465" t="str">
            <v>C1478</v>
          </cell>
          <cell r="C3465" t="str">
            <v>INSTALAÇÃO INTEGRADA DE CANALETA NO PISO (25X30)MM</v>
          </cell>
          <cell r="D3465" t="str">
            <v>M</v>
          </cell>
          <cell r="E3465">
            <v>19.7</v>
          </cell>
        </row>
        <row r="3466">
          <cell r="B3466" t="str">
            <v>C3519</v>
          </cell>
          <cell r="C3466" t="str">
            <v>LUVA PARA CANALETA SISTEMA DLP 60MM X 50MM</v>
          </cell>
          <cell r="D3466" t="str">
            <v>UN</v>
          </cell>
          <cell r="E3466">
            <v>15.62</v>
          </cell>
        </row>
        <row r="3467">
          <cell r="B3467" t="str">
            <v>CONEXÕES METÁLICAS</v>
          </cell>
          <cell r="C3467">
            <v>0</v>
          </cell>
          <cell r="D3467">
            <v>0</v>
          </cell>
          <cell r="E3467">
            <v>120.59</v>
          </cell>
        </row>
        <row r="3468">
          <cell r="B3468" t="str">
            <v>C0478</v>
          </cell>
          <cell r="C3468" t="str">
            <v>BUCHA E ARRUELA DE AÇO GALV. D= 15mm (1/2")</v>
          </cell>
          <cell r="D3468" t="str">
            <v>PAR</v>
          </cell>
          <cell r="E3468">
            <v>1.05</v>
          </cell>
        </row>
        <row r="3469">
          <cell r="B3469" t="str">
            <v>C0479</v>
          </cell>
          <cell r="C3469" t="str">
            <v>BUCHA E ARRUELA DE AÇO GALV. D= 20mm (3/4")</v>
          </cell>
          <cell r="D3469" t="str">
            <v>PAR</v>
          </cell>
          <cell r="E3469">
            <v>1.1599999999999999</v>
          </cell>
        </row>
        <row r="3470">
          <cell r="B3470" t="str">
            <v>C0480</v>
          </cell>
          <cell r="C3470" t="str">
            <v>BUCHA E ARRUELA DE AÇO GALV. D= 25mm (1")</v>
          </cell>
          <cell r="D3470" t="str">
            <v>PAR</v>
          </cell>
          <cell r="E3470">
            <v>1.36</v>
          </cell>
        </row>
        <row r="3471">
          <cell r="B3471" t="str">
            <v>C0481</v>
          </cell>
          <cell r="C3471" t="str">
            <v>BUCHA E ARRUELA DE AÇO GALV. D= 32mm (1 1/4")</v>
          </cell>
          <cell r="D3471" t="str">
            <v>PAR</v>
          </cell>
          <cell r="E3471">
            <v>2.2000000000000002</v>
          </cell>
        </row>
        <row r="3472">
          <cell r="B3472" t="str">
            <v>C0482</v>
          </cell>
          <cell r="C3472" t="str">
            <v>BUCHA E ARRUELA DE AÇO GALV. D= 40mm (1 1/2")</v>
          </cell>
          <cell r="D3472" t="str">
            <v>PAR</v>
          </cell>
          <cell r="E3472">
            <v>2.74</v>
          </cell>
        </row>
        <row r="3473">
          <cell r="B3473" t="str">
            <v>C0483</v>
          </cell>
          <cell r="C3473" t="str">
            <v>BUCHA E ARRUELA DE AÇO GALV. D= 50mm (2")</v>
          </cell>
          <cell r="D3473" t="str">
            <v>PAR</v>
          </cell>
          <cell r="E3473">
            <v>4.34</v>
          </cell>
        </row>
        <row r="3474">
          <cell r="B3474" t="str">
            <v>C0484</v>
          </cell>
          <cell r="C3474" t="str">
            <v>BUCHA E ARRUELA DE AÇO GALV. D= 65mm (2 1/2")</v>
          </cell>
          <cell r="D3474" t="str">
            <v>PAR</v>
          </cell>
          <cell r="E3474">
            <v>7.09</v>
          </cell>
        </row>
        <row r="3475">
          <cell r="B3475" t="str">
            <v>C0485</v>
          </cell>
          <cell r="C3475" t="str">
            <v>BUCHA E ARRUELA DE AÇO GALV. D= 80mm (3")</v>
          </cell>
          <cell r="D3475" t="str">
            <v>PAR</v>
          </cell>
          <cell r="E3475">
            <v>11.6</v>
          </cell>
        </row>
        <row r="3476">
          <cell r="B3476" t="str">
            <v>C0486</v>
          </cell>
          <cell r="C3476" t="str">
            <v>BUCHA E ARRUELA DE AÇO GALV. D= 90mm (3 1/2")</v>
          </cell>
          <cell r="D3476" t="str">
            <v>PAR</v>
          </cell>
          <cell r="E3476">
            <v>15.85</v>
          </cell>
        </row>
        <row r="3477">
          <cell r="B3477" t="str">
            <v>C0487</v>
          </cell>
          <cell r="C3477" t="str">
            <v>BUCHA E ARRUELA DE AÇO GALV. D=100mm (4")</v>
          </cell>
          <cell r="D3477" t="str">
            <v>PAR</v>
          </cell>
          <cell r="E3477">
            <v>13.93</v>
          </cell>
        </row>
        <row r="3478">
          <cell r="B3478" t="str">
            <v>C0466</v>
          </cell>
          <cell r="C3478" t="str">
            <v>BRAÇADEIRA TIPO "D", METÁLICA ATE 1"</v>
          </cell>
          <cell r="D3478" t="str">
            <v>UN</v>
          </cell>
          <cell r="E3478">
            <v>4.0599999999999996</v>
          </cell>
        </row>
        <row r="3479">
          <cell r="B3479" t="str">
            <v>C0467</v>
          </cell>
          <cell r="C3479" t="str">
            <v>BRAÇADEIRA TIPO "D", METÁLICA ATE 2"</v>
          </cell>
          <cell r="D3479" t="str">
            <v>UN</v>
          </cell>
          <cell r="E3479">
            <v>5.04</v>
          </cell>
        </row>
        <row r="3480">
          <cell r="B3480" t="str">
            <v>C0468</v>
          </cell>
          <cell r="C3480" t="str">
            <v>BRAÇADEIRA TIPO "D", METÁLICA ATE 3"</v>
          </cell>
          <cell r="D3480" t="str">
            <v>UN</v>
          </cell>
          <cell r="E3480">
            <v>6.03</v>
          </cell>
        </row>
        <row r="3481">
          <cell r="B3481" t="str">
            <v>C0469</v>
          </cell>
          <cell r="C3481" t="str">
            <v>BRAÇADEIRA TIPO "D", METÁLICA ATE 4"</v>
          </cell>
          <cell r="D3481" t="str">
            <v>UN</v>
          </cell>
          <cell r="E3481">
            <v>6.24</v>
          </cell>
        </row>
        <row r="3482">
          <cell r="B3482" t="str">
            <v>C3481</v>
          </cell>
          <cell r="C3482" t="str">
            <v>CONECTOR DE CAIXA TIPO RETO (BOX RETO) EM AÇO  DIAM.=1"</v>
          </cell>
          <cell r="D3482" t="str">
            <v>UN</v>
          </cell>
          <cell r="E3482">
            <v>4.7300000000000004</v>
          </cell>
        </row>
        <row r="3483">
          <cell r="B3483" t="str">
            <v>C3480</v>
          </cell>
          <cell r="C3483" t="str">
            <v>CONECTOR DE CAIXA TIPO RETO (BOX RETO) EM AÇO  DIAM.=1 1/4"</v>
          </cell>
          <cell r="D3483" t="str">
            <v>UN</v>
          </cell>
          <cell r="E3483">
            <v>7.34</v>
          </cell>
        </row>
        <row r="3484">
          <cell r="B3484" t="str">
            <v>C3479</v>
          </cell>
          <cell r="C3484" t="str">
            <v>CONECTOR DE CAIXA TIPO RETO (BOX RETO) EM AÇO  DIAM.=2"</v>
          </cell>
          <cell r="D3484" t="str">
            <v>UN</v>
          </cell>
          <cell r="E3484">
            <v>9.24</v>
          </cell>
        </row>
        <row r="3485">
          <cell r="B3485" t="str">
            <v>C3484</v>
          </cell>
          <cell r="C3485" t="str">
            <v>SUPORTE DE EQUIPAMENTOS P/INSTALAÇÃO DE TOMADAS E INTERRUPTORES EM DUTOS DE ALUMÍNIO C/DIM. 73MM X 25MM</v>
          </cell>
          <cell r="D3485" t="str">
            <v>UN</v>
          </cell>
          <cell r="E3485">
            <v>16.57</v>
          </cell>
        </row>
        <row r="3486">
          <cell r="B3486" t="str">
            <v>C3480</v>
          </cell>
          <cell r="C3486" t="str">
            <v>CONECTOR DE CAIXA TIPO RETO (BOX RETO) EM AÇO  DIAM.=1 1/4"</v>
          </cell>
          <cell r="D3486">
            <v>0</v>
          </cell>
          <cell r="E3486">
            <v>0</v>
          </cell>
        </row>
        <row r="3487">
          <cell r="B3487" t="str">
            <v>QUADROS / CAIXAS</v>
          </cell>
          <cell r="C3487" t="str">
            <v>CONECTOR DE CAIXA TIPO RETO (BOX RETO) EM AÇO  DIAM.=2"</v>
          </cell>
          <cell r="D3487">
            <v>0</v>
          </cell>
          <cell r="E3487">
            <v>131120.97</v>
          </cell>
        </row>
        <row r="3488">
          <cell r="B3488" t="str">
            <v>C0593</v>
          </cell>
          <cell r="C3488" t="str">
            <v>CAIXA AQUATIC PVC RÍGIDO REF. 921.07, C/ ENCAIXE</v>
          </cell>
          <cell r="D3488" t="str">
            <v>UN</v>
          </cell>
          <cell r="E3488">
            <v>94.81</v>
          </cell>
        </row>
        <row r="3489">
          <cell r="B3489" t="str">
            <v>C0594</v>
          </cell>
          <cell r="C3489" t="str">
            <v>CAIXA AQUATIC PVC RÍGIDO REF. 921.06 , S/ ENCAIXE</v>
          </cell>
          <cell r="D3489" t="str">
            <v>UN</v>
          </cell>
          <cell r="E3489">
            <v>84.4</v>
          </cell>
        </row>
        <row r="3490">
          <cell r="B3490" t="str">
            <v>C3504</v>
          </cell>
          <cell r="C3490" t="str">
            <v>CAIXA ALVENARIA / REBOCO / C/ TAMPA CONCRETO S/ FUNDO DI=30x30x50 cm</v>
          </cell>
          <cell r="D3490" t="str">
            <v>UN</v>
          </cell>
          <cell r="E3490">
            <v>94.24</v>
          </cell>
        </row>
        <row r="3491">
          <cell r="B3491" t="str">
            <v>C0591</v>
          </cell>
          <cell r="C3491" t="str">
            <v>CAIXA ALVENARIA/REBOCO C/TAMPA CONCRETO FUNDO BRITA 60x60x60cm</v>
          </cell>
          <cell r="D3491" t="str">
            <v>UN</v>
          </cell>
          <cell r="E3491">
            <v>170.18</v>
          </cell>
        </row>
        <row r="3492">
          <cell r="B3492" t="str">
            <v>C0592</v>
          </cell>
          <cell r="C3492" t="str">
            <v>CAIXA ALVENARIA/REBOCO C/TAMPA CONCRETO FUNDO BRITA 80x80x80cm</v>
          </cell>
          <cell r="D3492" t="str">
            <v>UN</v>
          </cell>
          <cell r="E3492">
            <v>258.67</v>
          </cell>
        </row>
        <row r="3493">
          <cell r="B3493" t="str">
            <v>C0596</v>
          </cell>
          <cell r="C3493" t="str">
            <v>CAIXA DE ALVENARIA C/ TAMPA SELADA PELA COELCE</v>
          </cell>
          <cell r="D3493" t="str">
            <v>UN</v>
          </cell>
          <cell r="E3493">
            <v>427.76</v>
          </cell>
        </row>
        <row r="3494">
          <cell r="B3494" t="str">
            <v>C0595</v>
          </cell>
          <cell r="C3494" t="str">
            <v>CAIXA DE ALUMINIO FUNDIDO (40X40X15)cm, C/TAMPA CEGA</v>
          </cell>
          <cell r="D3494" t="str">
            <v>UN</v>
          </cell>
          <cell r="E3494">
            <v>234.25</v>
          </cell>
        </row>
        <row r="3495">
          <cell r="B3495" t="str">
            <v>C3926</v>
          </cell>
          <cell r="C3495" t="str">
            <v>CAIXA DE CONCRETO P/ BASE METÁLICA</v>
          </cell>
          <cell r="D3495" t="str">
            <v>UN</v>
          </cell>
          <cell r="E3495">
            <v>400.34</v>
          </cell>
        </row>
        <row r="3496">
          <cell r="B3496" t="str">
            <v>C0598</v>
          </cell>
          <cell r="C3496" t="str">
            <v>CAIXA DE DERIVAÇÃO NO PISO 300X300MM OU 420X420MM</v>
          </cell>
          <cell r="D3496" t="str">
            <v>UN</v>
          </cell>
          <cell r="E3496">
            <v>51.71</v>
          </cell>
        </row>
        <row r="3497">
          <cell r="B3497" t="str">
            <v>C0620</v>
          </cell>
          <cell r="C3497" t="str">
            <v>CAIXA DE LIGAÇÃO C/TOMADA UNIVERSAL E TOMADA TEL.240X180MM</v>
          </cell>
          <cell r="D3497" t="str">
            <v>UN</v>
          </cell>
          <cell r="E3497">
            <v>106.54</v>
          </cell>
        </row>
        <row r="3498">
          <cell r="B3498" t="str">
            <v>C0617</v>
          </cell>
          <cell r="C3498" t="str">
            <v>CAIXA DE LIGAÇÃO C/2 TOMADAS UNIVERSAL E 2 P/TEL.250X250MM</v>
          </cell>
          <cell r="D3498" t="str">
            <v>UN</v>
          </cell>
          <cell r="E3498">
            <v>109.54</v>
          </cell>
        </row>
        <row r="3499">
          <cell r="B3499" t="str">
            <v>C0619</v>
          </cell>
          <cell r="C3499" t="str">
            <v>CAIXA DE LIGAÇÃO C/TOMADA P/TELEFONE D=9CM C/MOLDURA 11X11CM</v>
          </cell>
          <cell r="D3499" t="str">
            <v>UN</v>
          </cell>
          <cell r="E3499">
            <v>103.34</v>
          </cell>
        </row>
        <row r="3500">
          <cell r="B3500" t="str">
            <v>C0618</v>
          </cell>
          <cell r="C3500" t="str">
            <v>CAIXA DE LIGAÇÃO C/TOMADA DE 3P. D=9CM C/MOLDURA 11X11CM</v>
          </cell>
          <cell r="D3500" t="str">
            <v>UN</v>
          </cell>
          <cell r="E3500">
            <v>105.14</v>
          </cell>
        </row>
        <row r="3501">
          <cell r="B3501" t="str">
            <v>C0621</v>
          </cell>
          <cell r="C3501" t="str">
            <v>CAIXA DE LIGAÇÃO EM CHAPA AÇO ESTAMPADA, 3"X3", 4"X2",4"X4"</v>
          </cell>
          <cell r="D3501" t="str">
            <v>UN</v>
          </cell>
          <cell r="E3501">
            <v>4.6500000000000004</v>
          </cell>
        </row>
        <row r="3502">
          <cell r="B3502" t="str">
            <v>C0616</v>
          </cell>
          <cell r="C3502" t="str">
            <v>CAIXA DE LIGAÇÃO EM CHAPA AÇO ESTAMPADA 4"X6", 5"X5"</v>
          </cell>
          <cell r="D3502" t="str">
            <v>UN</v>
          </cell>
          <cell r="E3502">
            <v>9.25</v>
          </cell>
        </row>
        <row r="3503">
          <cell r="B3503" t="str">
            <v>C0622</v>
          </cell>
          <cell r="C3503" t="str">
            <v>CAIXA DE LIGAÇÃO PLÁSTICA DE SOBREPOR, SISTEMA "X"</v>
          </cell>
          <cell r="D3503" t="str">
            <v>UN</v>
          </cell>
          <cell r="E3503">
            <v>10.220000000000001</v>
          </cell>
        </row>
        <row r="3504">
          <cell r="B3504" t="str">
            <v>C4762</v>
          </cell>
          <cell r="C3504" t="str">
            <v>CAIXA DE LIGAÇÃO PVC 4" X 2"</v>
          </cell>
          <cell r="D3504" t="str">
            <v>UN</v>
          </cell>
          <cell r="E3504">
            <v>5.39</v>
          </cell>
        </row>
        <row r="3505">
          <cell r="B3505" t="str">
            <v>C4761</v>
          </cell>
          <cell r="C3505" t="str">
            <v>CAIXA DE LIGAÇÃO PVC 4" X 4"</v>
          </cell>
          <cell r="D3505" t="str">
            <v>UN</v>
          </cell>
          <cell r="E3505">
            <v>6.45</v>
          </cell>
        </row>
        <row r="3506">
          <cell r="B3506" t="str">
            <v>C0626</v>
          </cell>
          <cell r="C3506" t="str">
            <v>CAIXA DE PASSAGEM COM TAMPA PARAFUSADA 100X100X80mm</v>
          </cell>
          <cell r="D3506" t="str">
            <v>UN</v>
          </cell>
          <cell r="E3506">
            <v>16.98</v>
          </cell>
        </row>
        <row r="3507">
          <cell r="B3507" t="str">
            <v>C0627</v>
          </cell>
          <cell r="C3507" t="str">
            <v>CAIXA DE PASSAGEM COM TAMPA PARAFUSADA 150X150X80mm</v>
          </cell>
          <cell r="D3507" t="str">
            <v>UN</v>
          </cell>
          <cell r="E3507">
            <v>28.36</v>
          </cell>
        </row>
        <row r="3508">
          <cell r="B3508" t="str">
            <v>C0628</v>
          </cell>
          <cell r="C3508" t="str">
            <v>CAIXA DE PASSAGEM COM TAMPA PARAFUSADA 200X200X100mm</v>
          </cell>
          <cell r="D3508" t="str">
            <v>UN</v>
          </cell>
          <cell r="E3508">
            <v>49.01</v>
          </cell>
        </row>
        <row r="3509">
          <cell r="B3509" t="str">
            <v>C0629</v>
          </cell>
          <cell r="C3509" t="str">
            <v>CAIXA DE PASSAGEM COM TAMPA PARAFUSADA 400X400X150mm</v>
          </cell>
          <cell r="D3509" t="str">
            <v>UN</v>
          </cell>
          <cell r="E3509">
            <v>102.72</v>
          </cell>
        </row>
        <row r="3510">
          <cell r="B3510" t="str">
            <v>C0630</v>
          </cell>
          <cell r="C3510" t="str">
            <v>CAIXA DE PASSAGEM COM TAMPA PARAFUSADA 500X500X150mm</v>
          </cell>
          <cell r="D3510" t="str">
            <v>UN</v>
          </cell>
          <cell r="E3510">
            <v>124.42</v>
          </cell>
        </row>
        <row r="3511">
          <cell r="B3511" t="str">
            <v>C0636</v>
          </cell>
          <cell r="C3511" t="str">
            <v>CAIXA DE PASSAGEM EM ALVENARIA - 1/2 TIJOLO COMUM</v>
          </cell>
          <cell r="D3511" t="str">
            <v>M2</v>
          </cell>
          <cell r="E3511">
            <v>89.95</v>
          </cell>
        </row>
        <row r="3512">
          <cell r="B3512" t="str">
            <v>C0635</v>
          </cell>
          <cell r="C3512" t="str">
            <v>CAIXA DE PASSAGEM EM ALVENARIA - 1 TIJOLO COMUM</v>
          </cell>
          <cell r="D3512" t="str">
            <v>M2</v>
          </cell>
          <cell r="E3512">
            <v>140.47999999999999</v>
          </cell>
        </row>
        <row r="3513">
          <cell r="B3513" t="str">
            <v>C0631</v>
          </cell>
          <cell r="C3513" t="str">
            <v>CAIXA EM ALVENARIA (40X40X60cm) DE 1/2 TIJOLO COMUM, LASTRO DE BRITA E TAMPA DE CONCRETO</v>
          </cell>
          <cell r="D3513" t="str">
            <v>UN</v>
          </cell>
          <cell r="E3513">
            <v>151.99</v>
          </cell>
        </row>
        <row r="3514">
          <cell r="B3514" t="str">
            <v>C0636</v>
          </cell>
          <cell r="C3514" t="str">
            <v>CAIXA DE PASSAGEM EM ALVENARIA - 1/2 TIJOLO COMUM</v>
          </cell>
          <cell r="D3514">
            <v>0</v>
          </cell>
          <cell r="E3514">
            <v>0</v>
          </cell>
        </row>
        <row r="3515">
          <cell r="B3515" t="str">
            <v>C0624</v>
          </cell>
          <cell r="C3515" t="str">
            <v>CAIXA EM ALVENARIA (40X40X60cm) DE 1 TIJOLO COMUM, LASTRO DE BRITA E TAMPA DE CONCRETO</v>
          </cell>
          <cell r="D3515" t="str">
            <v>UN</v>
          </cell>
          <cell r="E3515">
            <v>257.41000000000003</v>
          </cell>
        </row>
        <row r="3516">
          <cell r="B3516" t="str">
            <v>C0631</v>
          </cell>
          <cell r="C3516" t="str">
            <v>CAIXA EM ALVENARIA (40X40X60cm) DE 1/2 TIJOLO COMUM, LASTRO DE BRITA E TAMPA DE CONCRETO</v>
          </cell>
          <cell r="D3516">
            <v>0</v>
          </cell>
          <cell r="E3516">
            <v>0</v>
          </cell>
        </row>
        <row r="3517">
          <cell r="B3517" t="str">
            <v>C0632</v>
          </cell>
          <cell r="C3517" t="str">
            <v>CAIXA EM ALVENARIA (60X60X60cm) DE 1/2 TIJOLO COMUM, LASTRO DE BRITA E TAMPA DE CONCRETO</v>
          </cell>
          <cell r="D3517" t="str">
            <v>UN</v>
          </cell>
          <cell r="E3517">
            <v>236.09</v>
          </cell>
        </row>
        <row r="3518">
          <cell r="B3518" t="str">
            <v>C0624</v>
          </cell>
          <cell r="C3518" t="str">
            <v>CAIXA EM ALVENARIA (40X40X60cm) DE 1 TIJOLO COMUM, LASTRO DE BRITA E TAMPA DE CONCRETO</v>
          </cell>
          <cell r="D3518">
            <v>0</v>
          </cell>
          <cell r="E3518">
            <v>0</v>
          </cell>
        </row>
        <row r="3519">
          <cell r="B3519" t="str">
            <v>C0625</v>
          </cell>
          <cell r="C3519" t="str">
            <v>CAIXA EM ALVENARIA (60X60X60cm) DE 1 TIJOLO COMUM, LASTRO DE BRITA E TAMPA DE CONCRETO</v>
          </cell>
          <cell r="D3519" t="str">
            <v>UN</v>
          </cell>
          <cell r="E3519">
            <v>367.57</v>
          </cell>
        </row>
        <row r="3520">
          <cell r="B3520" t="str">
            <v>C0632</v>
          </cell>
          <cell r="C3520" t="str">
            <v>CAIXA EM ALVENARIA (60X60X60cm) DE 1/2 TIJOLO COMUM, LASTRO DE BRITA E TAMPA DE CONCRETO</v>
          </cell>
          <cell r="D3520">
            <v>0</v>
          </cell>
          <cell r="E3520">
            <v>0</v>
          </cell>
        </row>
        <row r="3521">
          <cell r="B3521" t="str">
            <v>C0634</v>
          </cell>
          <cell r="C3521" t="str">
            <v>CAIXA EM ALVENARIA (80X80X60cm) DE 1/2 TIJOLO COMUM, LASTRO DE BRITA E TAMPA DE CONCRETO</v>
          </cell>
          <cell r="D3521" t="str">
            <v>UN</v>
          </cell>
          <cell r="E3521">
            <v>326.07</v>
          </cell>
        </row>
        <row r="3522">
          <cell r="B3522" t="str">
            <v>C0625</v>
          </cell>
          <cell r="C3522" t="str">
            <v>CAIXA EM ALVENARIA (60X60X60cm) DE 1 TIJOLO COMUM, LASTRO DE BRITA E TAMPA DE CONCRETO</v>
          </cell>
          <cell r="D3522">
            <v>0</v>
          </cell>
          <cell r="E3522">
            <v>0</v>
          </cell>
        </row>
        <row r="3523">
          <cell r="B3523" t="str">
            <v>C0633</v>
          </cell>
          <cell r="C3523" t="str">
            <v>CAIXA EM ALVENARIA (80X80X60cm) DE 1 TIJOLO COMUM, LASTRO DE BRITA E TAMPA DE CONCRETO</v>
          </cell>
          <cell r="D3523" t="str">
            <v>UN</v>
          </cell>
          <cell r="E3523">
            <v>480.64</v>
          </cell>
        </row>
        <row r="3524">
          <cell r="B3524" t="str">
            <v>C0634</v>
          </cell>
          <cell r="C3524" t="str">
            <v>CAIXA EM ALVENARIA (80X80X60cm) DE 1/2 TIJOLO COMUM, LASTRO DE BRITA E TAMPA DE CONCRETO</v>
          </cell>
          <cell r="D3524">
            <v>0</v>
          </cell>
          <cell r="E3524">
            <v>0</v>
          </cell>
        </row>
        <row r="3525">
          <cell r="B3525" t="str">
            <v>C3927</v>
          </cell>
          <cell r="C3525" t="str">
            <v>CAIXA DE PASSAGEM TIPO A P/ BALIZAMENTO NOTURNO (80x80x80cm)</v>
          </cell>
          <cell r="D3525" t="str">
            <v>UN</v>
          </cell>
          <cell r="E3525">
            <v>550.61</v>
          </cell>
        </row>
        <row r="3526">
          <cell r="B3526" t="str">
            <v>C3928</v>
          </cell>
          <cell r="C3526" t="str">
            <v>CAIXA DE PASSAGEM TIPO B P/ BALIZAMENTO NOTURNO (150x150x80cm)</v>
          </cell>
          <cell r="D3526" t="str">
            <v>UN</v>
          </cell>
          <cell r="E3526">
            <v>931.89</v>
          </cell>
        </row>
        <row r="3527">
          <cell r="B3527" t="str">
            <v>C0654</v>
          </cell>
          <cell r="C3527" t="str">
            <v>CAIXA PRÉ MOLDADA CONC.P/ AR CONDICIONADO</v>
          </cell>
          <cell r="D3527" t="str">
            <v>UN</v>
          </cell>
          <cell r="E3527">
            <v>125.51</v>
          </cell>
        </row>
        <row r="3528">
          <cell r="B3528" t="str">
            <v>C0856</v>
          </cell>
          <cell r="C3528" t="str">
            <v>CONDULETE DE PVC DE 1/2", TIPO C - E - LL - LR</v>
          </cell>
          <cell r="D3528" t="str">
            <v>UN</v>
          </cell>
          <cell r="E3528">
            <v>12.41</v>
          </cell>
        </row>
        <row r="3529">
          <cell r="B3529" t="str">
            <v>C0857</v>
          </cell>
          <cell r="C3529" t="str">
            <v>CONDULETE DE PVC DE 3/4" TIPO C - E - LL - LR</v>
          </cell>
          <cell r="D3529" t="str">
            <v>UN</v>
          </cell>
          <cell r="E3529">
            <v>15.89</v>
          </cell>
        </row>
        <row r="3530">
          <cell r="B3530" t="str">
            <v>C0855</v>
          </cell>
          <cell r="C3530" t="str">
            <v>CONDULETE DE PVC DE 1" TIPO C - E - LL - LR</v>
          </cell>
          <cell r="D3530" t="str">
            <v>UN</v>
          </cell>
          <cell r="E3530">
            <v>21.96</v>
          </cell>
        </row>
        <row r="3531">
          <cell r="B3531" t="str">
            <v>C1406</v>
          </cell>
          <cell r="C3531" t="str">
            <v>FORNECIMENTO E INSTALAÇÃO DE BARRAMENTO DE COBRE P/QUADROS</v>
          </cell>
          <cell r="D3531" t="str">
            <v>KG</v>
          </cell>
          <cell r="E3531">
            <v>95.43</v>
          </cell>
        </row>
        <row r="3532">
          <cell r="B3532" t="str">
            <v>C3781</v>
          </cell>
          <cell r="C3532" t="str">
            <v>MEDIÇÃO TRIFÁSICA INSTALADA EM MURO - SAÍDA SUBTRRÂNEA</v>
          </cell>
          <cell r="D3532" t="str">
            <v>UN</v>
          </cell>
          <cell r="E3532">
            <v>1905.8</v>
          </cell>
        </row>
        <row r="3533">
          <cell r="B3533" t="str">
            <v>C3564</v>
          </cell>
          <cell r="C3533" t="str">
            <v>MUTIRÃO MISTO - CAIXA DE LIGAÇÃO EM CHAPA AÇO ESTAMPADA, 3"X3", 4"X2", 4"X4"</v>
          </cell>
          <cell r="D3533" t="str">
            <v>UN</v>
          </cell>
          <cell r="E3533">
            <v>3.08</v>
          </cell>
        </row>
        <row r="3534">
          <cell r="B3534" t="str">
            <v>C3578</v>
          </cell>
          <cell r="C3534" t="str">
            <v>MUTIRÃO MISTO - QUADRO DE MEDIÇÃO PADRÃO COELCE</v>
          </cell>
          <cell r="D3534" t="str">
            <v>UN</v>
          </cell>
          <cell r="E3534">
            <v>58.26</v>
          </cell>
        </row>
        <row r="3535">
          <cell r="B3535" t="str">
            <v>C1895</v>
          </cell>
          <cell r="C3535" t="str">
            <v>PETROLET ALUMÍNIO DE 1/2", TIPO T - X - L</v>
          </cell>
          <cell r="D3535" t="str">
            <v>UN</v>
          </cell>
          <cell r="E3535">
            <v>12.79</v>
          </cell>
        </row>
        <row r="3536">
          <cell r="B3536" t="str">
            <v>C1890</v>
          </cell>
          <cell r="C3536" t="str">
            <v>PETROLET ALUMÍNIO DE 3/4", TIPO T - X - L</v>
          </cell>
          <cell r="D3536" t="str">
            <v>UN</v>
          </cell>
          <cell r="E3536">
            <v>17.010000000000002</v>
          </cell>
        </row>
        <row r="3537">
          <cell r="B3537" t="str">
            <v>C1894</v>
          </cell>
          <cell r="C3537" t="str">
            <v>PETROLET ALUMÍNIO DE 1", TIPO T - X - L</v>
          </cell>
          <cell r="D3537" t="str">
            <v>UN</v>
          </cell>
          <cell r="E3537">
            <v>23.17</v>
          </cell>
        </row>
        <row r="3538">
          <cell r="B3538" t="str">
            <v>C1893</v>
          </cell>
          <cell r="C3538" t="str">
            <v>PETROLET ALUMÍNIO DE 1 1/4", TIPO T - X - L</v>
          </cell>
          <cell r="D3538" t="str">
            <v>UN</v>
          </cell>
          <cell r="E3538">
            <v>34.700000000000003</v>
          </cell>
        </row>
        <row r="3539">
          <cell r="B3539" t="str">
            <v>C1892</v>
          </cell>
          <cell r="C3539" t="str">
            <v>PETROLET ALUMÍNIO DE 1 1/2", TIPO T - X - L</v>
          </cell>
          <cell r="D3539" t="str">
            <v>UN</v>
          </cell>
          <cell r="E3539">
            <v>39.700000000000003</v>
          </cell>
        </row>
        <row r="3540">
          <cell r="B3540" t="str">
            <v>C1896</v>
          </cell>
          <cell r="C3540" t="str">
            <v>PETROLET ALUMÍNIO DE 2", TIPO T - X - L</v>
          </cell>
          <cell r="D3540" t="str">
            <v>UN</v>
          </cell>
          <cell r="E3540">
            <v>55.87</v>
          </cell>
        </row>
        <row r="3541">
          <cell r="B3541" t="str">
            <v>C1887</v>
          </cell>
          <cell r="C3541" t="str">
            <v>PETROLET ALUMÍNIO DE 2 1/2", TIPO T - X - L</v>
          </cell>
          <cell r="D3541" t="str">
            <v>UN</v>
          </cell>
          <cell r="E3541">
            <v>94.19</v>
          </cell>
        </row>
        <row r="3542">
          <cell r="B3542" t="str">
            <v>C1889</v>
          </cell>
          <cell r="C3542" t="str">
            <v>PETROLET ALUMÍNIO DE 3", TIPO T - X - L</v>
          </cell>
          <cell r="D3542" t="str">
            <v>UN</v>
          </cell>
          <cell r="E3542">
            <v>126.35</v>
          </cell>
        </row>
        <row r="3543">
          <cell r="B3543" t="str">
            <v>C1888</v>
          </cell>
          <cell r="C3543" t="str">
            <v>PETROLET ALUMÍNIO DE 3 1/2", TIPO T - X - L</v>
          </cell>
          <cell r="D3543" t="str">
            <v>UN</v>
          </cell>
          <cell r="E3543">
            <v>136.99</v>
          </cell>
        </row>
        <row r="3544">
          <cell r="B3544" t="str">
            <v>C1891</v>
          </cell>
          <cell r="C3544" t="str">
            <v>PETROLET ALUMÍNIO DE 4", TIPO T - X - L</v>
          </cell>
          <cell r="D3544" t="str">
            <v>UN</v>
          </cell>
          <cell r="E3544">
            <v>225.22</v>
          </cell>
        </row>
        <row r="3545">
          <cell r="B3545" t="str">
            <v>C1946</v>
          </cell>
          <cell r="C3545" t="str">
            <v>PONTE DE CRUZAMENTO EM CAIXA DE DERIVAÇÃO</v>
          </cell>
          <cell r="D3545" t="str">
            <v>UN</v>
          </cell>
          <cell r="E3545">
            <v>16.760000000000002</v>
          </cell>
        </row>
        <row r="3546">
          <cell r="B3546" t="str">
            <v>C2064</v>
          </cell>
          <cell r="C3546" t="str">
            <v>QUADRO ANUNCIADOR DE ENFERMARIA</v>
          </cell>
          <cell r="D3546" t="str">
            <v>UN</v>
          </cell>
          <cell r="E3546">
            <v>110.73</v>
          </cell>
        </row>
        <row r="3547">
          <cell r="B3547" t="str">
            <v>C2090</v>
          </cell>
          <cell r="C3547" t="str">
            <v>QUADRO P/ MEDIÇÃO EM POSTE DE CONCRETO</v>
          </cell>
          <cell r="D3547" t="str">
            <v>UN</v>
          </cell>
          <cell r="E3547">
            <v>1127.6099999999999</v>
          </cell>
        </row>
        <row r="3548">
          <cell r="B3548" t="str">
            <v>C2092</v>
          </cell>
          <cell r="C3548" t="str">
            <v>QUADRO P/ MEDIÇÃO PRIMÁRIA 15KV</v>
          </cell>
          <cell r="D3548" t="str">
            <v>UN</v>
          </cell>
          <cell r="E3548">
            <v>1099.77</v>
          </cell>
        </row>
        <row r="3549">
          <cell r="B3549" t="str">
            <v>C2091</v>
          </cell>
          <cell r="C3549" t="str">
            <v>QUADRO P/ MEDIÇÃO PRIMÁRIA 15KV HORA-SAZONAL</v>
          </cell>
          <cell r="D3549" t="str">
            <v>UN</v>
          </cell>
          <cell r="E3549">
            <v>1107.82</v>
          </cell>
        </row>
        <row r="3550">
          <cell r="B3550" t="str">
            <v>C2065</v>
          </cell>
          <cell r="C3550" t="str">
            <v>QUADRO DE COMANDO DE BOMBAS - COMPLETO</v>
          </cell>
          <cell r="D3550" t="str">
            <v>UN</v>
          </cell>
          <cell r="E3550">
            <v>269.43</v>
          </cell>
        </row>
        <row r="3551">
          <cell r="B3551" t="str">
            <v>C2076</v>
          </cell>
          <cell r="C3551" t="str">
            <v>QUADRO DE DISTRIBUIÇÃO EMBUTIR ATE 3 DIVISÕES, S/BARRAMENTO</v>
          </cell>
          <cell r="D3551" t="str">
            <v>UN</v>
          </cell>
          <cell r="E3551">
            <v>37.92</v>
          </cell>
        </row>
        <row r="3552">
          <cell r="B3552" t="str">
            <v>C2078</v>
          </cell>
          <cell r="C3552" t="str">
            <v>QUADRO DE DISTRIBUIÇÃO EMBUTIR ATE 6 DIVISÕES, S/BARRAMENTO</v>
          </cell>
          <cell r="D3552" t="str">
            <v>UN</v>
          </cell>
          <cell r="E3552">
            <v>52.62</v>
          </cell>
        </row>
        <row r="3553">
          <cell r="B3553" t="str">
            <v>C2066</v>
          </cell>
          <cell r="C3553" t="str">
            <v>QUADRO DE DISTRIBUIÇÃO DE LUZ SOBREPOR ATE 6 DIVISÕES, C/BARRAMENTO</v>
          </cell>
          <cell r="D3553" t="str">
            <v>UN</v>
          </cell>
          <cell r="E3553">
            <v>138.19999999999999</v>
          </cell>
        </row>
        <row r="3554">
          <cell r="B3554" t="str">
            <v>C2077</v>
          </cell>
          <cell r="C3554" t="str">
            <v>QUADRO DE DISTRIBUIÇÃO DE LUZ EMBUTIR ATE 6 DIVISÕES, C/BARRAMENTO</v>
          </cell>
          <cell r="D3554" t="str">
            <v>UN</v>
          </cell>
          <cell r="E3554">
            <v>138.19999999999999</v>
          </cell>
        </row>
        <row r="3555">
          <cell r="B3555" t="str">
            <v>C2067</v>
          </cell>
          <cell r="C3555" t="str">
            <v>QUADRO DE DISTRIBUIÇÃO DE LUZ EMBUTIR ATÉ 12 DIVISÕES 207X332X95mm, C/BARRAMENTO</v>
          </cell>
          <cell r="D3555" t="str">
            <v>UN</v>
          </cell>
          <cell r="E3555">
            <v>257.38</v>
          </cell>
        </row>
        <row r="3556">
          <cell r="B3556" t="str">
            <v>C2066</v>
          </cell>
          <cell r="C3556" t="str">
            <v>QUADRO DE DISTRIBUIÇÃO DE LUZ SOBREPOR ATE 6 DIVISÕES, C/BARRAMENTO</v>
          </cell>
          <cell r="D3556">
            <v>0</v>
          </cell>
          <cell r="E3556">
            <v>0</v>
          </cell>
        </row>
        <row r="3557">
          <cell r="B3557" t="str">
            <v>C2068</v>
          </cell>
          <cell r="C3557" t="str">
            <v>QUADRO DE DISTRIBUIÇÃO DE LUZ EMBUTIR ATÉ 24 DIVISÕES 332X332X95mm, C/BARRAMENTO</v>
          </cell>
          <cell r="D3557" t="str">
            <v>UN</v>
          </cell>
          <cell r="E3557">
            <v>301.14</v>
          </cell>
        </row>
        <row r="3558">
          <cell r="B3558" t="str">
            <v>C2067</v>
          </cell>
          <cell r="C3558" t="str">
            <v>QUADRO DE DISTRIBUIÇÃO DE LUZ EMBUTIR ATÉ 12 DIVISÕES 207X332X95mm, C/BARRAMENTO</v>
          </cell>
          <cell r="D3558">
            <v>0</v>
          </cell>
          <cell r="E3558">
            <v>0</v>
          </cell>
        </row>
        <row r="3559">
          <cell r="B3559" t="str">
            <v>C2069</v>
          </cell>
          <cell r="C3559" t="str">
            <v>QUADRO DE DISTRIBUIÇÃO DE LUZ EMBUTIR ATÉ 36 DIVISÕES 457X332X95mm, C/ BARRAMENTO</v>
          </cell>
          <cell r="D3559" t="str">
            <v>UN</v>
          </cell>
          <cell r="E3559">
            <v>332.35</v>
          </cell>
        </row>
        <row r="3560">
          <cell r="B3560" t="str">
            <v>C2068</v>
          </cell>
          <cell r="C3560" t="str">
            <v>QUADRO DE DISTRIBUIÇÃO DE LUZ EMBUTIR ATÉ 24 DIVISÕES 332X332X95mm, C/BARRAMENTO</v>
          </cell>
          <cell r="D3560">
            <v>0</v>
          </cell>
          <cell r="E3560">
            <v>0</v>
          </cell>
        </row>
        <row r="3561">
          <cell r="B3561" t="str">
            <v>C2071</v>
          </cell>
          <cell r="C3561" t="str">
            <v>QUADRO DE DISTRIBUIÇÃO DE LUZ EMBUTIR ATÉ 72 DIVISÕES 457X646X95mm, C/BARRAMENTO</v>
          </cell>
          <cell r="D3561" t="str">
            <v>UN</v>
          </cell>
          <cell r="E3561">
            <v>569.20000000000005</v>
          </cell>
        </row>
        <row r="3562">
          <cell r="B3562" t="str">
            <v>C2069</v>
          </cell>
          <cell r="C3562" t="str">
            <v>QUADRO DE DISTRIBUIÇÃO DE LUZ EMBUTIR ATÉ 36 DIVISÕES 457X332X95mm, C/ BARRAMENTO</v>
          </cell>
          <cell r="D3562">
            <v>0</v>
          </cell>
          <cell r="E3562">
            <v>0</v>
          </cell>
        </row>
        <row r="3563">
          <cell r="B3563" t="str">
            <v>C2070</v>
          </cell>
          <cell r="C3563" t="str">
            <v>QUADRO DE DISTRIBUIÇÃO DE LUZ EMBUTIR ATÉ 72 DIVISÕES 457X646X150mm, C/BARRAMENTO</v>
          </cell>
          <cell r="D3563" t="str">
            <v>UN</v>
          </cell>
          <cell r="E3563">
            <v>600.38</v>
          </cell>
        </row>
        <row r="3564">
          <cell r="B3564" t="str">
            <v>C2071</v>
          </cell>
          <cell r="C3564" t="str">
            <v>QUADRO DE DISTRIBUIÇÃO DE LUZ EMBUTIR ATÉ 72 DIVISÕES 457X646X95mm, C/BARRAMENTO</v>
          </cell>
          <cell r="D3564">
            <v>0</v>
          </cell>
          <cell r="E3564">
            <v>0</v>
          </cell>
        </row>
        <row r="3565">
          <cell r="B3565" t="str">
            <v>C2072</v>
          </cell>
          <cell r="C3565" t="str">
            <v>QUADRO DE DISTRIBUIÇÃO DE LUZ SOBREPOR ATÉ 12 DIVISÕES 255X315X135mm, C/BARRAMENTO</v>
          </cell>
          <cell r="D3565" t="str">
            <v>UN</v>
          </cell>
          <cell r="E3565">
            <v>284.47000000000003</v>
          </cell>
        </row>
        <row r="3566">
          <cell r="B3566" t="str">
            <v>C2070</v>
          </cell>
          <cell r="C3566" t="str">
            <v>QUADRO DE DISTRIBUIÇÃO DE LUZ EMBUTIR ATÉ 72 DIVISÕES 457X646X150mm, C/BARRAMENTO</v>
          </cell>
          <cell r="D3566">
            <v>0</v>
          </cell>
          <cell r="E3566">
            <v>0</v>
          </cell>
        </row>
        <row r="3567">
          <cell r="B3567" t="str">
            <v>C2075</v>
          </cell>
          <cell r="C3567" t="str">
            <v>QUADRO DE DISTRIBUIÇÃO DE LUZ.SOBREPOR ATÉ 24 DIVISÕES 450X315X135mm, C/BARRAMENTO</v>
          </cell>
          <cell r="D3567" t="str">
            <v>UN</v>
          </cell>
          <cell r="E3567">
            <v>374.52</v>
          </cell>
        </row>
        <row r="3568">
          <cell r="B3568" t="str">
            <v>C2072</v>
          </cell>
          <cell r="C3568" t="str">
            <v>QUADRO DE DISTRIBUIÇÃO DE LUZ SOBREPOR ATÉ 12 DIVISÕES 255X315X135mm, C/BARRAMENTO</v>
          </cell>
          <cell r="D3568">
            <v>0</v>
          </cell>
          <cell r="E3568">
            <v>0</v>
          </cell>
        </row>
        <row r="3569">
          <cell r="B3569" t="str">
            <v>C2074</v>
          </cell>
          <cell r="C3569" t="str">
            <v>QUADRO DE DISTRIBUIÇÃO DE LUZ.SOBREPOR ATE 64 DIVISÕES 650X440X205mm, C/BARRAMENTO</v>
          </cell>
          <cell r="D3569" t="str">
            <v>UN</v>
          </cell>
          <cell r="E3569">
            <v>576.45000000000005</v>
          </cell>
        </row>
        <row r="3570">
          <cell r="B3570" t="str">
            <v>C2075</v>
          </cell>
          <cell r="C3570" t="str">
            <v>QUADRO DE DISTRIBUIÇÃO DE LUZ.SOBREPOR ATÉ 24 DIVISÕES 450X315X135mm, C/BARRAMENTO</v>
          </cell>
          <cell r="D3570">
            <v>0</v>
          </cell>
          <cell r="E3570">
            <v>0</v>
          </cell>
        </row>
        <row r="3571">
          <cell r="B3571" t="str">
            <v>C2073</v>
          </cell>
          <cell r="C3571" t="str">
            <v>QUADRO DE DISTRIBUIÇÃO DE LUZ SOBREPOR ATÉ 128 DIVISÕES 650X875X205mm, C/BARRAMENTO</v>
          </cell>
          <cell r="D3571" t="str">
            <v>UN</v>
          </cell>
          <cell r="E3571">
            <v>821.3</v>
          </cell>
        </row>
        <row r="3572">
          <cell r="B3572" t="str">
            <v>C2074</v>
          </cell>
          <cell r="C3572" t="str">
            <v>QUADRO DE DISTRIBUIÇÃO DE LUZ.SOBREPOR ATE 64 DIVISÕES 650X440X205mm, C/BARRAMENTO</v>
          </cell>
          <cell r="D3572">
            <v>0</v>
          </cell>
          <cell r="E3572">
            <v>0</v>
          </cell>
        </row>
        <row r="3573">
          <cell r="B3573" t="str">
            <v>C2062</v>
          </cell>
          <cell r="C3573" t="str">
            <v>QUADRO DE DISTRIBUIÇÃO GERAL BAIXA TENSÃO, C/ACESSÓRIOS - 1UN DE MEDIÇÃO</v>
          </cell>
          <cell r="D3573" t="str">
            <v>UN</v>
          </cell>
          <cell r="E3573">
            <v>1865.6</v>
          </cell>
        </row>
        <row r="3574">
          <cell r="B3574" t="str">
            <v>C2061</v>
          </cell>
          <cell r="C3574" t="str">
            <v>QUADRO DE DISTRIBUIÇÃO GERAL BAIXA TENSÃO, C/ACESSÓRIOS- 3UN DE MEDIÇÃO</v>
          </cell>
          <cell r="D3574" t="str">
            <v>UN</v>
          </cell>
          <cell r="E3574">
            <v>2497.4899999999998</v>
          </cell>
        </row>
        <row r="3575">
          <cell r="B3575" t="str">
            <v>C2084</v>
          </cell>
          <cell r="C3575" t="str">
            <v>QUADRO DE DISTRIBUIÇÃO, PADRÃO TELEBRÁS 200X200X120mm</v>
          </cell>
          <cell r="D3575" t="str">
            <v>UN</v>
          </cell>
          <cell r="E3575">
            <v>57.98</v>
          </cell>
        </row>
        <row r="3576">
          <cell r="B3576" t="str">
            <v>C2085</v>
          </cell>
          <cell r="C3576" t="str">
            <v>QUADRO DE DISTRIBUIÇÃO, PADRÃO TELEBRÁS 400X400X120mm</v>
          </cell>
          <cell r="D3576" t="str">
            <v>UN</v>
          </cell>
          <cell r="E3576">
            <v>103.44</v>
          </cell>
        </row>
        <row r="3577">
          <cell r="B3577" t="str">
            <v>C2086</v>
          </cell>
          <cell r="C3577" t="str">
            <v>QUADRO DE DISTRIBUIÇÃO, PADRÃO TELEBRÁS 600X600X120mm</v>
          </cell>
          <cell r="D3577" t="str">
            <v>UN</v>
          </cell>
          <cell r="E3577">
            <v>164.2</v>
          </cell>
        </row>
        <row r="3578">
          <cell r="B3578" t="str">
            <v>C2087</v>
          </cell>
          <cell r="C3578" t="str">
            <v>QUADRO DE DISTRIBUIÇÃO, PADRÃO TELEBRÁS 800X800X120mm</v>
          </cell>
          <cell r="D3578" t="str">
            <v>UN</v>
          </cell>
          <cell r="E3578">
            <v>284.8</v>
          </cell>
        </row>
        <row r="3579">
          <cell r="B3579" t="str">
            <v>C2080</v>
          </cell>
          <cell r="C3579" t="str">
            <v>QUADRO DE DISTRIBUIÇÃO, PADRÃO TELEBRAS 1200X1000X150mm</v>
          </cell>
          <cell r="D3579" t="str">
            <v>UN</v>
          </cell>
          <cell r="E3579">
            <v>443.78</v>
          </cell>
        </row>
        <row r="3580">
          <cell r="B3580" t="str">
            <v>C2081</v>
          </cell>
          <cell r="C3580" t="str">
            <v>QUADRO DE DISTRIBUIÇÃO, PADRÃO TELEBRAS 1200X1200X150mm</v>
          </cell>
          <cell r="D3580" t="str">
            <v>UN</v>
          </cell>
          <cell r="E3580">
            <v>493.78</v>
          </cell>
        </row>
        <row r="3581">
          <cell r="B3581" t="str">
            <v>C2079</v>
          </cell>
          <cell r="C3581" t="str">
            <v>QUADRO DE DISTRIBUIÇÃO PADRÃO TELEBRAS-1200X1500X150mm</v>
          </cell>
          <cell r="D3581" t="str">
            <v>UN</v>
          </cell>
          <cell r="E3581">
            <v>537.64</v>
          </cell>
        </row>
        <row r="3582">
          <cell r="B3582" t="str">
            <v>C2082</v>
          </cell>
          <cell r="C3582" t="str">
            <v>QUADRO DE DISTRIBUIÇÃO, PADRÃO TELEBRAS 1200X1700X150mm</v>
          </cell>
          <cell r="D3582" t="str">
            <v>UN</v>
          </cell>
          <cell r="E3582">
            <v>845.7</v>
          </cell>
        </row>
        <row r="3583">
          <cell r="B3583" t="str">
            <v>C2088</v>
          </cell>
          <cell r="C3583" t="str">
            <v>QUADRO DE FORÇA, C/ BARRAMENTO (0.90X1.90X0.60)M</v>
          </cell>
          <cell r="D3583" t="str">
            <v>UN</v>
          </cell>
          <cell r="E3583">
            <v>2731.66</v>
          </cell>
        </row>
        <row r="3584">
          <cell r="B3584" t="str">
            <v>C2089</v>
          </cell>
          <cell r="C3584" t="str">
            <v>QUADRO DE FORÇA, C/ BARRAMENTO (1.80X1.90X0.60)M</v>
          </cell>
          <cell r="D3584" t="str">
            <v>UN</v>
          </cell>
          <cell r="E3584">
            <v>5369.76</v>
          </cell>
        </row>
        <row r="3585">
          <cell r="B3585" t="str">
            <v>C3925</v>
          </cell>
          <cell r="C3585" t="str">
            <v>QUADRO DE FORÇA P/ 10kW</v>
          </cell>
          <cell r="D3585" t="str">
            <v>UN</v>
          </cell>
          <cell r="E3585">
            <v>9119.25</v>
          </cell>
        </row>
        <row r="3586">
          <cell r="B3586" t="str">
            <v>C3579</v>
          </cell>
          <cell r="C3586" t="str">
            <v>QUADRO DE MEDIÇÃO PADRÃO COELCE - PADRÃO POPULAR</v>
          </cell>
          <cell r="D3586" t="str">
            <v>UN</v>
          </cell>
          <cell r="E3586">
            <v>68.739999999999995</v>
          </cell>
        </row>
        <row r="3587">
          <cell r="B3587" t="str">
            <v>C3969</v>
          </cell>
          <cell r="C3587" t="str">
            <v>QUADRO GERAL MÉDIA TENSÃO</v>
          </cell>
          <cell r="D3587" t="str">
            <v>UN</v>
          </cell>
          <cell r="E3587">
            <v>79102.25</v>
          </cell>
        </row>
        <row r="3588">
          <cell r="B3588" t="str">
            <v>C4027</v>
          </cell>
          <cell r="C3588" t="str">
            <v>QUADRO GERAL, COM BARRAMENTO - 15 kV, METÁLICO CHAPA 11MSG, PINTURA EPÓXI, 2,30 x 1,00 x 2,00 - INSTALADO</v>
          </cell>
          <cell r="D3588" t="str">
            <v>CJ</v>
          </cell>
          <cell r="E3588">
            <v>8922.49</v>
          </cell>
        </row>
        <row r="3589">
          <cell r="B3589" t="str">
            <v>C3579</v>
          </cell>
          <cell r="C3589" t="str">
            <v>QUADRO DE MEDIÇÃO PADRÃO COELCE - PADRÃO POPULAR</v>
          </cell>
          <cell r="D3589">
            <v>0</v>
          </cell>
          <cell r="E3589">
            <v>0</v>
          </cell>
        </row>
        <row r="3590">
          <cell r="B3590" t="str">
            <v>C4052</v>
          </cell>
          <cell r="C3590" t="str">
            <v>QUADRO METÁLICO (600 x 400 x 400)mm - INSTALADO</v>
          </cell>
          <cell r="D3590" t="str">
            <v>UN</v>
          </cell>
          <cell r="E3590">
            <v>1037.9000000000001</v>
          </cell>
        </row>
        <row r="3591">
          <cell r="B3591" t="str">
            <v>C2299</v>
          </cell>
          <cell r="C3591" t="str">
            <v xml:space="preserve">TAMPA DE CONCRETO ESP.= 5cm P/CAIXA EM ALVENARIA </v>
          </cell>
          <cell r="D3591" t="str">
            <v>M2</v>
          </cell>
          <cell r="E3591">
            <v>122.84</v>
          </cell>
        </row>
        <row r="3592">
          <cell r="B3592" t="str">
            <v>FIOS, CABOS E ACESSÓRIOS</v>
          </cell>
          <cell r="C3592">
            <v>0</v>
          </cell>
          <cell r="D3592">
            <v>0</v>
          </cell>
          <cell r="E3592">
            <v>7126.93</v>
          </cell>
        </row>
        <row r="3593">
          <cell r="B3593" t="str">
            <v>C3424</v>
          </cell>
          <cell r="C3593" t="str">
            <v>ABRAÇADEIRA EM FERRO 1 1/4 X 1/2" C/ PINTURA EPOXI D = 150MM</v>
          </cell>
          <cell r="D3593" t="str">
            <v>UN</v>
          </cell>
          <cell r="E3593">
            <v>21.96</v>
          </cell>
        </row>
        <row r="3594">
          <cell r="B3594" t="str">
            <v>C4038</v>
          </cell>
          <cell r="C3594" t="str">
            <v>ACESSÓRIOS DE BAIXA TENSÃO</v>
          </cell>
          <cell r="D3594" t="str">
            <v>CJ</v>
          </cell>
          <cell r="E3594">
            <v>357.45</v>
          </cell>
        </row>
        <row r="3595">
          <cell r="B3595" t="str">
            <v>C4030</v>
          </cell>
          <cell r="C3595" t="str">
            <v>ACESSÓRIOS DE MÉDIA TENSÃO</v>
          </cell>
          <cell r="D3595" t="str">
            <v>CJ</v>
          </cell>
          <cell r="E3595">
            <v>3717.53</v>
          </cell>
        </row>
        <row r="3596">
          <cell r="B3596" t="str">
            <v>C0111</v>
          </cell>
          <cell r="C3596" t="str">
            <v>ARAME GALVANIZADO PARA PESCA</v>
          </cell>
          <cell r="D3596" t="str">
            <v>M</v>
          </cell>
          <cell r="E3596">
            <v>1.7</v>
          </cell>
        </row>
        <row r="3597">
          <cell r="B3597" t="str">
            <v>C3750</v>
          </cell>
          <cell r="C3597" t="str">
            <v>CABO DE FIBRA ÓPTICA, 01 PAR</v>
          </cell>
          <cell r="D3597" t="str">
            <v>M</v>
          </cell>
          <cell r="E3597">
            <v>5.23</v>
          </cell>
        </row>
        <row r="3598">
          <cell r="B3598" t="str">
            <v>C3751</v>
          </cell>
          <cell r="C3598" t="str">
            <v>CABO DE FIBRA ÓPTICA, 02 PARES</v>
          </cell>
          <cell r="D3598" t="str">
            <v>M</v>
          </cell>
          <cell r="E3598">
            <v>6.34</v>
          </cell>
        </row>
        <row r="3599">
          <cell r="B3599" t="str">
            <v>C3752</v>
          </cell>
          <cell r="C3599" t="str">
            <v>CABO DE FIBRA ÓPTICA, 03 PARES</v>
          </cell>
          <cell r="D3599" t="str">
            <v>M</v>
          </cell>
          <cell r="E3599">
            <v>6.82</v>
          </cell>
        </row>
        <row r="3600">
          <cell r="B3600" t="str">
            <v>C3753</v>
          </cell>
          <cell r="C3600" t="str">
            <v>CABO DE FIBRA ÓPTICA, 04 PARES</v>
          </cell>
          <cell r="D3600" t="str">
            <v>M</v>
          </cell>
          <cell r="E3600">
            <v>7.2</v>
          </cell>
        </row>
        <row r="3601">
          <cell r="B3601" t="str">
            <v>C0522</v>
          </cell>
          <cell r="C3601" t="str">
            <v>CABO COBRE NU 6MM2</v>
          </cell>
          <cell r="D3601" t="str">
            <v>M</v>
          </cell>
          <cell r="E3601">
            <v>6.77</v>
          </cell>
        </row>
        <row r="3602">
          <cell r="B3602" t="str">
            <v>C0517</v>
          </cell>
          <cell r="C3602" t="str">
            <v>CABO COBRE NU 10MM2</v>
          </cell>
          <cell r="D3602" t="str">
            <v>M</v>
          </cell>
          <cell r="E3602">
            <v>7.2</v>
          </cell>
        </row>
        <row r="3603">
          <cell r="B3603" t="str">
            <v>C0518</v>
          </cell>
          <cell r="C3603" t="str">
            <v>CABO COBRE NU 16MM2</v>
          </cell>
          <cell r="D3603" t="str">
            <v>M</v>
          </cell>
          <cell r="E3603">
            <v>9.4</v>
          </cell>
        </row>
        <row r="3604">
          <cell r="B3604" t="str">
            <v>C0519</v>
          </cell>
          <cell r="C3604" t="str">
            <v>CABO COBRE NU 25MM2</v>
          </cell>
          <cell r="D3604" t="str">
            <v>M</v>
          </cell>
          <cell r="E3604">
            <v>12.28</v>
          </cell>
        </row>
        <row r="3605">
          <cell r="B3605" t="str">
            <v>C0520</v>
          </cell>
          <cell r="C3605" t="str">
            <v>CABO COBRE NU 35MM2</v>
          </cell>
          <cell r="D3605" t="str">
            <v>M</v>
          </cell>
          <cell r="E3605">
            <v>19.05</v>
          </cell>
        </row>
        <row r="3606">
          <cell r="B3606" t="str">
            <v>C0521</v>
          </cell>
          <cell r="C3606" t="str">
            <v>CABO COBRE NU 50MM2</v>
          </cell>
          <cell r="D3606" t="str">
            <v>M</v>
          </cell>
          <cell r="E3606">
            <v>24.75</v>
          </cell>
        </row>
        <row r="3607">
          <cell r="B3607" t="str">
            <v>C0523</v>
          </cell>
          <cell r="C3607" t="str">
            <v>CABO COBRE NU 70MM2</v>
          </cell>
          <cell r="D3607" t="str">
            <v>M</v>
          </cell>
          <cell r="E3607">
            <v>32.04</v>
          </cell>
        </row>
        <row r="3608">
          <cell r="B3608" t="str">
            <v>C3907</v>
          </cell>
          <cell r="C3608" t="str">
            <v>CABO COBRE NU, FORMAÇÃO 7 FIOS, 10mm²</v>
          </cell>
          <cell r="D3608" t="str">
            <v>M</v>
          </cell>
          <cell r="E3608">
            <v>7.96</v>
          </cell>
        </row>
        <row r="3609">
          <cell r="B3609" t="str">
            <v>C4558</v>
          </cell>
          <cell r="C3609" t="str">
            <v>CABO CORDPLAST (CABO PP) 3 x 2,50 mm²</v>
          </cell>
          <cell r="D3609" t="str">
            <v>M</v>
          </cell>
          <cell r="E3609">
            <v>6.07</v>
          </cell>
        </row>
        <row r="3610">
          <cell r="B3610" t="str">
            <v>C4377</v>
          </cell>
          <cell r="C3610" t="str">
            <v>CABO EM PVC 1000V 2,5 mm²</v>
          </cell>
          <cell r="D3610" t="str">
            <v>M</v>
          </cell>
          <cell r="E3610">
            <v>4.21</v>
          </cell>
        </row>
        <row r="3611">
          <cell r="B3611" t="str">
            <v>C0554</v>
          </cell>
          <cell r="C3611" t="str">
            <v>CABO EM PVC 1000V  4MM2</v>
          </cell>
          <cell r="D3611" t="str">
            <v>M</v>
          </cell>
          <cell r="E3611">
            <v>5.7</v>
          </cell>
        </row>
        <row r="3612">
          <cell r="B3612" t="str">
            <v>C0556</v>
          </cell>
          <cell r="C3612" t="str">
            <v>CABO EM PVC 1000V  6MM2</v>
          </cell>
          <cell r="D3612" t="str">
            <v>M</v>
          </cell>
          <cell r="E3612">
            <v>6.63</v>
          </cell>
        </row>
        <row r="3613">
          <cell r="B3613" t="str">
            <v>C0547</v>
          </cell>
          <cell r="C3613" t="str">
            <v>CABO EM PVC 1000V  10MM2</v>
          </cell>
          <cell r="D3613" t="str">
            <v>M</v>
          </cell>
          <cell r="E3613">
            <v>8.76</v>
          </cell>
        </row>
        <row r="3614">
          <cell r="B3614" t="str">
            <v>C0550</v>
          </cell>
          <cell r="C3614" t="str">
            <v>CABO EM PVC 1000V  16MM2</v>
          </cell>
          <cell r="D3614" t="str">
            <v>M</v>
          </cell>
          <cell r="E3614">
            <v>11.95</v>
          </cell>
        </row>
        <row r="3615">
          <cell r="B3615" t="str">
            <v>C0553</v>
          </cell>
          <cell r="C3615" t="str">
            <v>CABO EM PVC 1000V  25MM2</v>
          </cell>
          <cell r="D3615" t="str">
            <v>M</v>
          </cell>
          <cell r="E3615">
            <v>16.59</v>
          </cell>
        </row>
        <row r="3616">
          <cell r="B3616" t="str">
            <v>C0558</v>
          </cell>
          <cell r="C3616" t="str">
            <v>CABO EM PVC 1000V  35MM2</v>
          </cell>
          <cell r="D3616" t="str">
            <v>M</v>
          </cell>
          <cell r="E3616">
            <v>21.52</v>
          </cell>
        </row>
        <row r="3617">
          <cell r="B3617" t="str">
            <v>C0555</v>
          </cell>
          <cell r="C3617" t="str">
            <v>CABO EM PVC 1000V  50MM2</v>
          </cell>
          <cell r="D3617" t="str">
            <v>M</v>
          </cell>
          <cell r="E3617">
            <v>28.29</v>
          </cell>
        </row>
        <row r="3618">
          <cell r="B3618" t="str">
            <v>C0559</v>
          </cell>
          <cell r="C3618" t="str">
            <v>CABO EM PVC 1000V  70MM2</v>
          </cell>
          <cell r="D3618" t="str">
            <v>M</v>
          </cell>
          <cell r="E3618">
            <v>39.36</v>
          </cell>
        </row>
        <row r="3619">
          <cell r="B3619" t="str">
            <v>C0557</v>
          </cell>
          <cell r="C3619" t="str">
            <v>CABO EM PVC 1000V  95MM2</v>
          </cell>
          <cell r="D3619" t="str">
            <v>M</v>
          </cell>
          <cell r="E3619">
            <v>52.38</v>
          </cell>
        </row>
        <row r="3620">
          <cell r="B3620" t="str">
            <v>C0548</v>
          </cell>
          <cell r="C3620" t="str">
            <v>CABO EM PVC 1000V  120MM2</v>
          </cell>
          <cell r="D3620" t="str">
            <v>M</v>
          </cell>
          <cell r="E3620">
            <v>61.56</v>
          </cell>
        </row>
        <row r="3621">
          <cell r="B3621" t="str">
            <v>C0549</v>
          </cell>
          <cell r="C3621" t="str">
            <v>CABO EM PVC 1000V  150MM2</v>
          </cell>
          <cell r="D3621" t="str">
            <v>M</v>
          </cell>
          <cell r="E3621">
            <v>77.86</v>
          </cell>
        </row>
        <row r="3622">
          <cell r="B3622" t="str">
            <v>C0551</v>
          </cell>
          <cell r="C3622" t="str">
            <v>CABO EM PVC 1000V  185MM2</v>
          </cell>
          <cell r="D3622" t="str">
            <v>M</v>
          </cell>
          <cell r="E3622">
            <v>96.41</v>
          </cell>
        </row>
        <row r="3623">
          <cell r="B3623" t="str">
            <v>C0552</v>
          </cell>
          <cell r="C3623" t="str">
            <v>CABO EM PVC 1000V  240MM2</v>
          </cell>
          <cell r="D3623" t="str">
            <v>M</v>
          </cell>
          <cell r="E3623">
            <v>121.54</v>
          </cell>
        </row>
        <row r="3624">
          <cell r="B3624" t="str">
            <v>C4771</v>
          </cell>
          <cell r="C3624" t="str">
            <v>CABO EM PVC 1000V 300MM2</v>
          </cell>
          <cell r="D3624" t="str">
            <v>M</v>
          </cell>
          <cell r="E3624">
            <v>144.81</v>
          </cell>
        </row>
        <row r="3625">
          <cell r="B3625" t="str">
            <v>C4538</v>
          </cell>
          <cell r="C3625" t="str">
            <v>CABO EM PVC 15000V 35MM2</v>
          </cell>
          <cell r="D3625" t="str">
            <v>M</v>
          </cell>
          <cell r="E3625">
            <v>51.98</v>
          </cell>
        </row>
        <row r="3626">
          <cell r="B3626" t="str">
            <v>C4539</v>
          </cell>
          <cell r="C3626" t="str">
            <v>CABO EM PVC 15000V 120MM2</v>
          </cell>
          <cell r="D3626" t="str">
            <v>M</v>
          </cell>
          <cell r="E3626">
            <v>76.95</v>
          </cell>
        </row>
        <row r="3627">
          <cell r="B3627" t="str">
            <v>C0540</v>
          </cell>
          <cell r="C3627" t="str">
            <v>CABO ISOLADO PVC 750V 2,5MM2</v>
          </cell>
          <cell r="D3627" t="str">
            <v>M</v>
          </cell>
          <cell r="E3627">
            <v>3.87</v>
          </cell>
        </row>
        <row r="3628">
          <cell r="B3628" t="str">
            <v>C0534</v>
          </cell>
          <cell r="C3628" t="str">
            <v>CABO ISOLADO PVC 750V 4MM2</v>
          </cell>
          <cell r="D3628" t="str">
            <v>M</v>
          </cell>
          <cell r="E3628">
            <v>4.63</v>
          </cell>
        </row>
        <row r="3629">
          <cell r="B3629" t="str">
            <v>C0537</v>
          </cell>
          <cell r="C3629" t="str">
            <v>CABO ISOLADO PVC 750V 6MM2</v>
          </cell>
          <cell r="D3629" t="str">
            <v>M</v>
          </cell>
          <cell r="E3629">
            <v>5.68</v>
          </cell>
        </row>
        <row r="3630">
          <cell r="B3630" t="str">
            <v>C0524</v>
          </cell>
          <cell r="C3630" t="str">
            <v>CABO ISOLADO PVC 750V 10MM2</v>
          </cell>
          <cell r="D3630" t="str">
            <v>M</v>
          </cell>
          <cell r="E3630">
            <v>7.77</v>
          </cell>
        </row>
        <row r="3631">
          <cell r="B3631" t="str">
            <v>C0527</v>
          </cell>
          <cell r="C3631" t="str">
            <v>CABO ISOLADO PVC 750V 16MM2</v>
          </cell>
          <cell r="D3631" t="str">
            <v>M</v>
          </cell>
          <cell r="E3631">
            <v>10.62</v>
          </cell>
        </row>
        <row r="3632">
          <cell r="B3632" t="str">
            <v>C0530</v>
          </cell>
          <cell r="C3632" t="str">
            <v>CABO ISOLADO PVC 750V 25 MM2</v>
          </cell>
          <cell r="D3632" t="str">
            <v>M</v>
          </cell>
          <cell r="E3632">
            <v>14.41</v>
          </cell>
        </row>
        <row r="3633">
          <cell r="B3633" t="str">
            <v>C0532</v>
          </cell>
          <cell r="C3633" t="str">
            <v>CABO ISOLADO PVC 750V 35MM2</v>
          </cell>
          <cell r="D3633" t="str">
            <v>M</v>
          </cell>
          <cell r="E3633">
            <v>19.87</v>
          </cell>
        </row>
        <row r="3634">
          <cell r="B3634" t="str">
            <v>C0536</v>
          </cell>
          <cell r="C3634" t="str">
            <v>CABO ISOLADO PVC 750V 50MM2</v>
          </cell>
          <cell r="D3634" t="str">
            <v>M</v>
          </cell>
          <cell r="E3634">
            <v>25.53</v>
          </cell>
        </row>
        <row r="3635">
          <cell r="B3635" t="str">
            <v>C0538</v>
          </cell>
          <cell r="C3635" t="str">
            <v>CABO ISOLADO PVC 750V 70MM2</v>
          </cell>
          <cell r="D3635" t="str">
            <v>M</v>
          </cell>
          <cell r="E3635">
            <v>34.71</v>
          </cell>
        </row>
        <row r="3636">
          <cell r="B3636" t="str">
            <v>C0539</v>
          </cell>
          <cell r="C3636" t="str">
            <v>CABO ISOLADO PVC 750V 95MM2</v>
          </cell>
          <cell r="D3636" t="str">
            <v>M</v>
          </cell>
          <cell r="E3636">
            <v>44.42</v>
          </cell>
        </row>
        <row r="3637">
          <cell r="B3637" t="str">
            <v>C0525</v>
          </cell>
          <cell r="C3637" t="str">
            <v>CABO ISOLADO PVC 750V 120MM2</v>
          </cell>
          <cell r="D3637" t="str">
            <v>M</v>
          </cell>
          <cell r="E3637">
            <v>59.07</v>
          </cell>
        </row>
        <row r="3638">
          <cell r="B3638" t="str">
            <v>C0526</v>
          </cell>
          <cell r="C3638" t="str">
            <v>CABO ISOLADO PVC 750V 150MM2</v>
          </cell>
          <cell r="D3638" t="str">
            <v>M</v>
          </cell>
          <cell r="E3638">
            <v>72.290000000000006</v>
          </cell>
        </row>
        <row r="3639">
          <cell r="B3639" t="str">
            <v>C0528</v>
          </cell>
          <cell r="C3639" t="str">
            <v>CABO ISOLADO PVC 750V 185MM2</v>
          </cell>
          <cell r="D3639" t="str">
            <v>M</v>
          </cell>
          <cell r="E3639">
            <v>88.03</v>
          </cell>
        </row>
        <row r="3640">
          <cell r="B3640" t="str">
            <v>C0529</v>
          </cell>
          <cell r="C3640" t="str">
            <v>CABO ISOLADO PVC 750V 240MM2</v>
          </cell>
          <cell r="D3640" t="str">
            <v>M</v>
          </cell>
          <cell r="E3640">
            <v>111.21</v>
          </cell>
        </row>
        <row r="3641">
          <cell r="B3641" t="str">
            <v>C0531</v>
          </cell>
          <cell r="C3641" t="str">
            <v>CABO ISOLADO PVC 750V 300MM2</v>
          </cell>
          <cell r="D3641" t="str">
            <v>M</v>
          </cell>
          <cell r="E3641">
            <v>141.80000000000001</v>
          </cell>
        </row>
        <row r="3642">
          <cell r="B3642" t="str">
            <v>C0533</v>
          </cell>
          <cell r="C3642" t="str">
            <v>CABO ISOLADO PVC 750V 400MM2</v>
          </cell>
          <cell r="D3642" t="str">
            <v>M</v>
          </cell>
          <cell r="E3642">
            <v>188.84</v>
          </cell>
        </row>
        <row r="3643">
          <cell r="B3643" t="str">
            <v>C0535</v>
          </cell>
          <cell r="C3643" t="str">
            <v>CABO ISOLADO PVC 750V 500MM2</v>
          </cell>
          <cell r="D3643" t="str">
            <v>M</v>
          </cell>
          <cell r="E3643">
            <v>218.9</v>
          </cell>
        </row>
        <row r="3644">
          <cell r="B3644" t="str">
            <v>C0541</v>
          </cell>
          <cell r="C3644" t="str">
            <v>CABO LÓGICO 4 PARES, CATEGORIA 3 - UTP (10 MPBS)</v>
          </cell>
          <cell r="D3644" t="str">
            <v>M</v>
          </cell>
          <cell r="E3644">
            <v>7.21</v>
          </cell>
        </row>
        <row r="3645">
          <cell r="B3645" t="str">
            <v>C0542</v>
          </cell>
          <cell r="C3645" t="str">
            <v>CABO LÓGICO 4 PARES, CATEGORIA 4 - UTP (20 MPBS)</v>
          </cell>
          <cell r="D3645" t="str">
            <v>M</v>
          </cell>
          <cell r="E3645">
            <v>7.51</v>
          </cell>
        </row>
        <row r="3646">
          <cell r="B3646" t="str">
            <v>C0543</v>
          </cell>
          <cell r="C3646" t="str">
            <v>CABO LÓGICO 4 PARES, CATEGORIA 5 - UTP (100 MBPS)</v>
          </cell>
          <cell r="D3646" t="str">
            <v>M</v>
          </cell>
          <cell r="E3646">
            <v>7.88</v>
          </cell>
        </row>
        <row r="3647">
          <cell r="B3647" t="str">
            <v>C4533</v>
          </cell>
          <cell r="C3647" t="str">
            <v>CABO LÓGICO 4 PARES, CATEGORIA 6 - UTP</v>
          </cell>
          <cell r="D3647" t="str">
            <v>M</v>
          </cell>
          <cell r="E3647">
            <v>8.34</v>
          </cell>
        </row>
        <row r="3648">
          <cell r="B3648" t="str">
            <v>C4534</v>
          </cell>
          <cell r="C3648" t="str">
            <v>CABO LÓGICO CTP APL-100 - 50</v>
          </cell>
          <cell r="D3648" t="str">
            <v>M</v>
          </cell>
          <cell r="E3648">
            <v>35.93</v>
          </cell>
        </row>
        <row r="3649">
          <cell r="B3649" t="str">
            <v>C0544</v>
          </cell>
          <cell r="C3649" t="str">
            <v>CABO LÓGICO/VÍDEO COAXIAL 5O (OHMS)</v>
          </cell>
          <cell r="D3649" t="str">
            <v>M</v>
          </cell>
          <cell r="E3649">
            <v>7.41</v>
          </cell>
        </row>
        <row r="3650">
          <cell r="B3650" t="str">
            <v>C0545</v>
          </cell>
          <cell r="C3650" t="str">
            <v>CABO LÓGICO/VÍDEO COAXIAL 75 (OHMS)</v>
          </cell>
          <cell r="D3650" t="str">
            <v>M</v>
          </cell>
          <cell r="E3650">
            <v>7.69</v>
          </cell>
        </row>
        <row r="3651">
          <cell r="B3651" t="str">
            <v>C0546</v>
          </cell>
          <cell r="C3651" t="str">
            <v>CABO LÓGICO/VÍDEO COAXIAL 95 (OHMS)</v>
          </cell>
          <cell r="D3651" t="str">
            <v>M</v>
          </cell>
          <cell r="E3651">
            <v>7.98</v>
          </cell>
        </row>
        <row r="3652">
          <cell r="B3652" t="str">
            <v>C4031</v>
          </cell>
          <cell r="C3652" t="str">
            <v>CABO SINGELO ISOLAÇÃO 15 kV, DIÂMETRO 25 mm² - INSTALADO</v>
          </cell>
          <cell r="D3652" t="str">
            <v>M</v>
          </cell>
          <cell r="E3652">
            <v>27.03</v>
          </cell>
        </row>
        <row r="3653">
          <cell r="B3653" t="str">
            <v>C0562</v>
          </cell>
          <cell r="C3653" t="str">
            <v>CABO TELEFÔNICO CCI - 1</v>
          </cell>
          <cell r="D3653" t="str">
            <v>M</v>
          </cell>
          <cell r="E3653">
            <v>4.04</v>
          </cell>
        </row>
        <row r="3654">
          <cell r="B3654" t="str">
            <v>C0563</v>
          </cell>
          <cell r="C3654" t="str">
            <v>CABO TELEFÔNICO CCI - 2</v>
          </cell>
          <cell r="D3654" t="str">
            <v>M</v>
          </cell>
          <cell r="E3654">
            <v>4.42</v>
          </cell>
        </row>
        <row r="3655">
          <cell r="B3655" t="str">
            <v>C0564</v>
          </cell>
          <cell r="C3655" t="str">
            <v>CABO TELEFÔNICO CCI - 3</v>
          </cell>
          <cell r="D3655" t="str">
            <v>M</v>
          </cell>
          <cell r="E3655">
            <v>4.4800000000000004</v>
          </cell>
        </row>
        <row r="3656">
          <cell r="B3656" t="str">
            <v>C0565</v>
          </cell>
          <cell r="C3656" t="str">
            <v>CABO TELEFÔNICO CCI - 4</v>
          </cell>
          <cell r="D3656" t="str">
            <v>M</v>
          </cell>
          <cell r="E3656">
            <v>4.5599999999999996</v>
          </cell>
        </row>
        <row r="3657">
          <cell r="B3657" t="str">
            <v>C0566</v>
          </cell>
          <cell r="C3657" t="str">
            <v>CABO TELEFÔNICO CCI - 5</v>
          </cell>
          <cell r="D3657" t="str">
            <v>M</v>
          </cell>
          <cell r="E3657">
            <v>4.6100000000000003</v>
          </cell>
        </row>
        <row r="3658">
          <cell r="B3658" t="str">
            <v>C0567</v>
          </cell>
          <cell r="C3658" t="str">
            <v>CABO TELEFÔNICO CCI - 6</v>
          </cell>
          <cell r="D3658" t="str">
            <v>M</v>
          </cell>
          <cell r="E3658">
            <v>5.48</v>
          </cell>
        </row>
        <row r="3659">
          <cell r="B3659" t="str">
            <v>C0568</v>
          </cell>
          <cell r="C3659" t="str">
            <v>CABO TELEFÔNICO CI 50-10</v>
          </cell>
          <cell r="D3659" t="str">
            <v>M</v>
          </cell>
          <cell r="E3659">
            <v>11.08</v>
          </cell>
        </row>
        <row r="3660">
          <cell r="B3660" t="str">
            <v>C0570</v>
          </cell>
          <cell r="C3660" t="str">
            <v>CABO TELEFÔNICO CI 50-20</v>
          </cell>
          <cell r="D3660" t="str">
            <v>M</v>
          </cell>
          <cell r="E3660">
            <v>15.86</v>
          </cell>
        </row>
        <row r="3661">
          <cell r="B3661" t="str">
            <v>C0572</v>
          </cell>
          <cell r="C3661" t="str">
            <v>CABO TELEFÔNICO CI 50-30</v>
          </cell>
          <cell r="D3661" t="str">
            <v>M</v>
          </cell>
          <cell r="E3661">
            <v>19.43</v>
          </cell>
        </row>
        <row r="3662">
          <cell r="B3662" t="str">
            <v>C0573</v>
          </cell>
          <cell r="C3662" t="str">
            <v>CABO TELEFÔNICO CI 50-50</v>
          </cell>
          <cell r="D3662" t="str">
            <v>M</v>
          </cell>
          <cell r="E3662">
            <v>29.86</v>
          </cell>
        </row>
        <row r="3663">
          <cell r="B3663" t="str">
            <v>C0569</v>
          </cell>
          <cell r="C3663" t="str">
            <v>CABO TELEFÔNICO CI 50-100</v>
          </cell>
          <cell r="D3663" t="str">
            <v>M</v>
          </cell>
          <cell r="E3663">
            <v>44.99</v>
          </cell>
        </row>
        <row r="3664">
          <cell r="B3664" t="str">
            <v>C0571</v>
          </cell>
          <cell r="C3664" t="str">
            <v>CABO TELEFÔNICO CI 50-200</v>
          </cell>
          <cell r="D3664" t="str">
            <v>M</v>
          </cell>
          <cell r="E3664">
            <v>56.69</v>
          </cell>
        </row>
        <row r="3665">
          <cell r="B3665" t="str">
            <v>C0574</v>
          </cell>
          <cell r="C3665" t="str">
            <v>CABO TELEFÔNICO CTP-APL 10</v>
          </cell>
          <cell r="D3665" t="str">
            <v>M</v>
          </cell>
          <cell r="E3665">
            <v>12.6</v>
          </cell>
        </row>
        <row r="3666">
          <cell r="B3666" t="str">
            <v>C0575</v>
          </cell>
          <cell r="C3666" t="str">
            <v>CABO TELEFÔNICO CTP-APL 20</v>
          </cell>
          <cell r="D3666" t="str">
            <v>M</v>
          </cell>
          <cell r="E3666">
            <v>17.5</v>
          </cell>
        </row>
        <row r="3667">
          <cell r="B3667" t="str">
            <v>C0578</v>
          </cell>
          <cell r="C3667" t="str">
            <v>CABO TELEFÔNICO CTP-APL 30</v>
          </cell>
          <cell r="D3667" t="str">
            <v>M</v>
          </cell>
          <cell r="E3667">
            <v>21.61</v>
          </cell>
        </row>
        <row r="3668">
          <cell r="B3668" t="str">
            <v>C0579</v>
          </cell>
          <cell r="C3668" t="str">
            <v>CABO TELEFÔNICO CTP-APL 50</v>
          </cell>
          <cell r="D3668" t="str">
            <v>M</v>
          </cell>
          <cell r="E3668">
            <v>26.3</v>
          </cell>
        </row>
        <row r="3669">
          <cell r="B3669" t="str">
            <v>C0576</v>
          </cell>
          <cell r="C3669" t="str">
            <v>CABO TELEFÔNICO CTP-APL 100</v>
          </cell>
          <cell r="D3669" t="str">
            <v>M</v>
          </cell>
          <cell r="E3669">
            <v>32.39</v>
          </cell>
        </row>
        <row r="3670">
          <cell r="B3670" t="str">
            <v>C0577</v>
          </cell>
          <cell r="C3670" t="str">
            <v>CABO TELEFÔNICO CTP-APL 200</v>
          </cell>
          <cell r="D3670" t="str">
            <v>M</v>
          </cell>
          <cell r="E3670">
            <v>25.2</v>
          </cell>
        </row>
        <row r="3671">
          <cell r="B3671" t="str">
            <v>C0560</v>
          </cell>
          <cell r="C3671" t="str">
            <v>CABO TELEFÔNICO CCE - 2</v>
          </cell>
          <cell r="D3671" t="str">
            <v>M</v>
          </cell>
          <cell r="E3671">
            <v>4.9800000000000004</v>
          </cell>
        </row>
        <row r="3672">
          <cell r="B3672" t="str">
            <v>C0561</v>
          </cell>
          <cell r="C3672" t="str">
            <v>CABO TELEFÔNICO CCE - 3</v>
          </cell>
          <cell r="D3672" t="str">
            <v>M</v>
          </cell>
          <cell r="E3672">
            <v>5.2</v>
          </cell>
        </row>
        <row r="3673">
          <cell r="B3673" t="str">
            <v>C3908</v>
          </cell>
          <cell r="C3673" t="str">
            <v>CABO UNIPOLAR ISOLADO EM EPR 3,6/6kV, 10mm²</v>
          </cell>
          <cell r="D3673" t="str">
            <v>M</v>
          </cell>
          <cell r="E3673">
            <v>16.829999999999998</v>
          </cell>
        </row>
        <row r="3674">
          <cell r="B3674" t="str">
            <v>C0798</v>
          </cell>
          <cell r="C3674" t="str">
            <v>CLEATS PARA FIAÇÃO APARENTE</v>
          </cell>
          <cell r="D3674" t="str">
            <v>UN</v>
          </cell>
          <cell r="E3674">
            <v>3.38</v>
          </cell>
        </row>
        <row r="3675">
          <cell r="B3675" t="str">
            <v>C3565</v>
          </cell>
          <cell r="C3675" t="str">
            <v>CLEATS PARA FIAÇÃO APARENTE (MUTIRÃO MISTO)</v>
          </cell>
          <cell r="D3675" t="str">
            <v>UN</v>
          </cell>
          <cell r="E3675">
            <v>2.34</v>
          </cell>
        </row>
        <row r="3676">
          <cell r="B3676" t="str">
            <v>C3911</v>
          </cell>
          <cell r="C3676" t="str">
            <v>CONECTOR DE ATERRAMENTO TIPO K2C17-10mm BURDY</v>
          </cell>
          <cell r="D3676" t="str">
            <v>UN</v>
          </cell>
          <cell r="E3676">
            <v>14.28</v>
          </cell>
        </row>
        <row r="3677">
          <cell r="B3677" t="str">
            <v>C0859</v>
          </cell>
          <cell r="C3677" t="str">
            <v>CONECTOR SPLIT - BOLT P/ CABOS ATE 16MM2</v>
          </cell>
          <cell r="D3677" t="str">
            <v>UN</v>
          </cell>
          <cell r="E3677">
            <v>5.16</v>
          </cell>
        </row>
        <row r="3678">
          <cell r="B3678" t="str">
            <v>C0860</v>
          </cell>
          <cell r="C3678" t="str">
            <v>CONECTOR SPLIT - BOLT P/ CABOS ATE 35MM2</v>
          </cell>
          <cell r="D3678" t="str">
            <v>UN</v>
          </cell>
          <cell r="E3678">
            <v>7.58</v>
          </cell>
        </row>
        <row r="3679">
          <cell r="B3679" t="str">
            <v>C0858</v>
          </cell>
          <cell r="C3679" t="str">
            <v>CONECTOR SPLIT - BOLT P/ CABOS ATE 120MM2</v>
          </cell>
          <cell r="D3679" t="str">
            <v>UN</v>
          </cell>
          <cell r="E3679">
            <v>14.57</v>
          </cell>
        </row>
        <row r="3680">
          <cell r="B3680" t="str">
            <v>C0861</v>
          </cell>
          <cell r="C3680" t="str">
            <v>CONECTOR SPLIT - BOLT P/ CABOS ATE 500MM2</v>
          </cell>
          <cell r="D3680" t="str">
            <v>UN</v>
          </cell>
          <cell r="E3680">
            <v>84.02</v>
          </cell>
        </row>
        <row r="3681">
          <cell r="B3681" t="str">
            <v>C0869</v>
          </cell>
          <cell r="C3681" t="str">
            <v>CORDOALHA COBRE NÚ 35MM2 E ISOLADORES P/PARA-RAIO</v>
          </cell>
          <cell r="D3681" t="str">
            <v>M</v>
          </cell>
          <cell r="E3681">
            <v>29.3</v>
          </cell>
        </row>
        <row r="3682">
          <cell r="B3682" t="str">
            <v>C0870</v>
          </cell>
          <cell r="C3682" t="str">
            <v>CORDOALHA COBRE NÚ 70MM2 E ISOLADORES P/PARA-RAIO</v>
          </cell>
          <cell r="D3682" t="str">
            <v>M</v>
          </cell>
          <cell r="E3682">
            <v>43.54</v>
          </cell>
        </row>
        <row r="3683">
          <cell r="B3683" t="str">
            <v>C1369</v>
          </cell>
          <cell r="C3683" t="str">
            <v>FIO ISOLADO PVC P/750V 0.5MM2</v>
          </cell>
          <cell r="D3683" t="str">
            <v>M</v>
          </cell>
          <cell r="E3683">
            <v>2.12</v>
          </cell>
        </row>
        <row r="3684">
          <cell r="B3684" t="str">
            <v>C1370</v>
          </cell>
          <cell r="C3684" t="str">
            <v>FIO ISOLADO PVC P/750V 0.75MM2</v>
          </cell>
          <cell r="D3684" t="str">
            <v>M</v>
          </cell>
          <cell r="E3684">
            <v>2.52</v>
          </cell>
        </row>
        <row r="3685">
          <cell r="B3685" t="str">
            <v>C1373</v>
          </cell>
          <cell r="C3685" t="str">
            <v>FIO ISOLADO PVC P/750V 1MM2</v>
          </cell>
          <cell r="D3685" t="str">
            <v>M</v>
          </cell>
          <cell r="E3685">
            <v>2.79</v>
          </cell>
        </row>
        <row r="3686">
          <cell r="B3686" t="str">
            <v>C1371</v>
          </cell>
          <cell r="C3686" t="str">
            <v>FIO ISOLADO PVC P/750V 1.5 MM2</v>
          </cell>
          <cell r="D3686" t="str">
            <v>M</v>
          </cell>
          <cell r="E3686">
            <v>3.08</v>
          </cell>
        </row>
        <row r="3687">
          <cell r="B3687" t="str">
            <v>C1374</v>
          </cell>
          <cell r="C3687" t="str">
            <v>FIO ISOLADO PVC P/750V 2.5 MM2</v>
          </cell>
          <cell r="D3687" t="str">
            <v>M</v>
          </cell>
          <cell r="E3687">
            <v>3.63</v>
          </cell>
        </row>
        <row r="3688">
          <cell r="B3688" t="str">
            <v>C1375</v>
          </cell>
          <cell r="C3688" t="str">
            <v>FIO ISOLADO PVC P/750V 4MM2</v>
          </cell>
          <cell r="D3688" t="str">
            <v>M</v>
          </cell>
          <cell r="E3688">
            <v>4.5599999999999996</v>
          </cell>
        </row>
        <row r="3689">
          <cell r="B3689" t="str">
            <v>C1376</v>
          </cell>
          <cell r="C3689" t="str">
            <v>FIO ISOLADO PVC P/750V 6MM2</v>
          </cell>
          <cell r="D3689" t="str">
            <v>M</v>
          </cell>
          <cell r="E3689">
            <v>5.22</v>
          </cell>
        </row>
        <row r="3690">
          <cell r="B3690" t="str">
            <v>C1372</v>
          </cell>
          <cell r="C3690" t="str">
            <v>FIO ISOLADO PVC P/750V 10MM2</v>
          </cell>
          <cell r="D3690" t="str">
            <v>M</v>
          </cell>
          <cell r="E3690">
            <v>8.0500000000000007</v>
          </cell>
        </row>
        <row r="3691">
          <cell r="B3691" t="str">
            <v>C1377</v>
          </cell>
          <cell r="C3691" t="str">
            <v>FIO PARALELO ISOLADO, ( 2 X 0,75 )MM2</v>
          </cell>
          <cell r="D3691" t="str">
            <v>M</v>
          </cell>
          <cell r="E3691">
            <v>2.94</v>
          </cell>
        </row>
        <row r="3692">
          <cell r="B3692" t="str">
            <v>C1378</v>
          </cell>
          <cell r="C3692" t="str">
            <v>FIO PARALELO ISOLADO, ( 2 X 1,00 )MM2</v>
          </cell>
          <cell r="D3692" t="str">
            <v>M</v>
          </cell>
          <cell r="E3692">
            <v>3.66</v>
          </cell>
        </row>
        <row r="3693">
          <cell r="B3693" t="str">
            <v>C1379</v>
          </cell>
          <cell r="C3693" t="str">
            <v>FIO PARALELO ISOLADO, ( 2 X 1,50 )MM2</v>
          </cell>
          <cell r="D3693" t="str">
            <v>M</v>
          </cell>
          <cell r="E3693">
            <v>5.47</v>
          </cell>
        </row>
        <row r="3694">
          <cell r="B3694" t="str">
            <v>C3572</v>
          </cell>
          <cell r="C3694" t="str">
            <v>HASTE DE FERRO GALVANIZADO 1.20m PARA ATERRAMENTO (MUTIRÃO MISTO)</v>
          </cell>
          <cell r="D3694" t="str">
            <v>UN</v>
          </cell>
          <cell r="E3694">
            <v>18.63</v>
          </cell>
        </row>
        <row r="3695">
          <cell r="B3695" t="str">
            <v>C3922</v>
          </cell>
          <cell r="C3695" t="str">
            <v>KIT CONECTOR SN-10, 5kV-20A, CABO 10mm²</v>
          </cell>
          <cell r="D3695" t="str">
            <v>UN</v>
          </cell>
          <cell r="E3695">
            <v>81.900000000000006</v>
          </cell>
        </row>
        <row r="3696">
          <cell r="B3696" t="str">
            <v>C3570</v>
          </cell>
          <cell r="C3696" t="str">
            <v>MUTIRÃO MISTO - FIO ISOLADO PVC P/750V 1.5MM2</v>
          </cell>
          <cell r="D3696" t="str">
            <v>M</v>
          </cell>
          <cell r="E3696">
            <v>2.0299999999999998</v>
          </cell>
        </row>
        <row r="3697">
          <cell r="B3697" t="str">
            <v>C3563</v>
          </cell>
          <cell r="C3697" t="str">
            <v>MUTIRÃO MISTO - CABO ISOLADO PVC 750V 6MM2</v>
          </cell>
          <cell r="D3697" t="str">
            <v>M</v>
          </cell>
          <cell r="E3697">
            <v>4.32</v>
          </cell>
        </row>
        <row r="3698">
          <cell r="B3698" t="str">
            <v>C3571</v>
          </cell>
          <cell r="C3698" t="str">
            <v>MUTIRÃO MISTO - FIO PARALELO ISOLADO, (2X0,75)MM2</v>
          </cell>
          <cell r="D3698" t="str">
            <v>M</v>
          </cell>
          <cell r="E3698">
            <v>2.2000000000000002</v>
          </cell>
        </row>
        <row r="3699">
          <cell r="B3699" t="str">
            <v>C2455</v>
          </cell>
          <cell r="C3699" t="str">
            <v>TERMINAL DE PRESSÃO P/ CABOS ATÉ 16MM2</v>
          </cell>
          <cell r="D3699" t="str">
            <v>UN</v>
          </cell>
          <cell r="E3699">
            <v>8.01</v>
          </cell>
        </row>
        <row r="3700">
          <cell r="B3700" t="str">
            <v>C2457</v>
          </cell>
          <cell r="C3700" t="str">
            <v>TERMINAL DE PRESSÃO P/ CABOS ATÉ 35MM2</v>
          </cell>
          <cell r="D3700" t="str">
            <v>UN</v>
          </cell>
          <cell r="E3700">
            <v>13.25</v>
          </cell>
        </row>
        <row r="3701">
          <cell r="B3701" t="str">
            <v>C2454</v>
          </cell>
          <cell r="C3701" t="str">
            <v>TERMINAL DE PRESSÃO P/ CABOS ATÉ 120MM2</v>
          </cell>
          <cell r="D3701" t="str">
            <v>UN</v>
          </cell>
          <cell r="E3701">
            <v>17.68</v>
          </cell>
        </row>
        <row r="3702">
          <cell r="B3702" t="str">
            <v>C2456</v>
          </cell>
          <cell r="C3702" t="str">
            <v>TERMINAL DE PRESSÃO P/ CABOS ATÉ 240MM2</v>
          </cell>
          <cell r="D3702" t="str">
            <v>UN</v>
          </cell>
          <cell r="E3702">
            <v>26.09</v>
          </cell>
        </row>
        <row r="3703">
          <cell r="B3703" t="str">
            <v>C2458</v>
          </cell>
          <cell r="C3703" t="str">
            <v>TERMINAL DE PRESSÃO P/ CABOS ATÉ 500MM2</v>
          </cell>
          <cell r="D3703" t="str">
            <v>UN</v>
          </cell>
          <cell r="E3703">
            <v>54.67</v>
          </cell>
        </row>
        <row r="3704">
          <cell r="B3704" t="str">
            <v>C2459</v>
          </cell>
          <cell r="C3704" t="str">
            <v>TERMINAL DE PRESSÃO P/ VERGALHÕES DE COBRE 3/8"</v>
          </cell>
          <cell r="D3704" t="str">
            <v>UN</v>
          </cell>
          <cell r="E3704">
            <v>24.79</v>
          </cell>
        </row>
        <row r="3705">
          <cell r="B3705" t="str">
            <v>C3482</v>
          </cell>
          <cell r="C3705" t="str">
            <v>TERMINAL OLHAL PARA CABO DE 1,50MM2 À 2,50MM2</v>
          </cell>
          <cell r="D3705" t="str">
            <v>UN</v>
          </cell>
          <cell r="E3705">
            <v>2.56</v>
          </cell>
        </row>
        <row r="3706">
          <cell r="B3706" t="str">
            <v>C3483</v>
          </cell>
          <cell r="C3706" t="str">
            <v>TERMINAL OLHAL PARA CABO DE 4,00MM2 À 6,00MM2</v>
          </cell>
          <cell r="D3706" t="str">
            <v>UN</v>
          </cell>
          <cell r="E3706">
            <v>2.71</v>
          </cell>
        </row>
        <row r="3707">
          <cell r="B3707" t="str">
            <v>C3478</v>
          </cell>
          <cell r="C3707" t="str">
            <v>VERGALHÃO ROSCA TOTAL DE 3/8"</v>
          </cell>
          <cell r="D3707" t="str">
            <v>M</v>
          </cell>
          <cell r="E3707">
            <v>6.77</v>
          </cell>
        </row>
        <row r="3708">
          <cell r="B3708" t="str">
            <v>BASES, CHAVES E DISJUNTORES</v>
          </cell>
          <cell r="C3708" t="str">
            <v>TERMINAL OLHAL PARA CABO DE 1,50MM2 À 2,50MM2</v>
          </cell>
          <cell r="D3708">
            <v>0</v>
          </cell>
          <cell r="E3708">
            <v>179248.81</v>
          </cell>
        </row>
        <row r="3709">
          <cell r="B3709" t="str">
            <v>C0380</v>
          </cell>
          <cell r="C3709" t="str">
            <v>BASE DE FUSÍVEL DIAZED EM QUADRO DE DISTRIBUIÇÃO ATÉ 25A</v>
          </cell>
          <cell r="D3709" t="str">
            <v>UN</v>
          </cell>
          <cell r="E3709">
            <v>31.98</v>
          </cell>
        </row>
        <row r="3710">
          <cell r="B3710" t="str">
            <v>C0381</v>
          </cell>
          <cell r="C3710" t="str">
            <v>BASE DE FUSÍVEL DIAZED EM QUADRO DE DISTRIBUIÇÃO ATÉ 63A</v>
          </cell>
          <cell r="D3710" t="str">
            <v>UN</v>
          </cell>
          <cell r="E3710">
            <v>38.74</v>
          </cell>
        </row>
        <row r="3711">
          <cell r="B3711" t="str">
            <v>C0382</v>
          </cell>
          <cell r="C3711" t="str">
            <v>BASE DE FUSÍVEL NH 00 EM QUADRO DE DISTRIBUIÇÃO ATÉ 125A</v>
          </cell>
          <cell r="D3711" t="str">
            <v>UN</v>
          </cell>
          <cell r="E3711">
            <v>43.09</v>
          </cell>
        </row>
        <row r="3712">
          <cell r="B3712" t="str">
            <v>C0376</v>
          </cell>
          <cell r="C3712" t="str">
            <v>BASE DE FUSÍVEL TIPO 'NH' 1 ATÉ 250A EM QUADRO DE LUZ E FORÇA</v>
          </cell>
          <cell r="D3712" t="str">
            <v>UN</v>
          </cell>
          <cell r="E3712">
            <v>98.75</v>
          </cell>
        </row>
        <row r="3713">
          <cell r="B3713" t="str">
            <v>C0377</v>
          </cell>
          <cell r="C3713" t="str">
            <v>BASE DE FUSÍVEL TIPO 'NH' 2 ATÉ 400A EM QUADRO DE LUZ E FORÇA</v>
          </cell>
          <cell r="D3713" t="str">
            <v>UN</v>
          </cell>
          <cell r="E3713">
            <v>121.28</v>
          </cell>
        </row>
        <row r="3714">
          <cell r="B3714" t="str">
            <v>C0378</v>
          </cell>
          <cell r="C3714" t="str">
            <v>BASE DE FUSÍVEL TIPO 'NH' 3 ATÉ 630A EM QUADRO DE FORÇA</v>
          </cell>
          <cell r="D3714" t="str">
            <v>UN</v>
          </cell>
          <cell r="E3714">
            <v>210.12</v>
          </cell>
        </row>
        <row r="3715">
          <cell r="B3715" t="str">
            <v>C0379</v>
          </cell>
          <cell r="C3715" t="str">
            <v>BASE DE FUSÍVEL TIPO 'NH' 4 ATÉ 1250A EM QUADRO DE FORÇA</v>
          </cell>
          <cell r="D3715" t="str">
            <v>UN</v>
          </cell>
          <cell r="E3715">
            <v>1023.64</v>
          </cell>
        </row>
        <row r="3716">
          <cell r="B3716" t="str">
            <v>C4034</v>
          </cell>
          <cell r="C3716" t="str">
            <v>CAPACITOR 380 VAC, 25 KVAR - INSTALADO</v>
          </cell>
          <cell r="D3716" t="str">
            <v>CJ</v>
          </cell>
          <cell r="E3716">
            <v>971.77</v>
          </cell>
        </row>
        <row r="3717">
          <cell r="B3717" t="str">
            <v>C4057</v>
          </cell>
          <cell r="C3717" t="str">
            <v>CHAVE PRESSOSTÁTICA 2" - INSTALADO</v>
          </cell>
          <cell r="D3717" t="str">
            <v>UN</v>
          </cell>
          <cell r="E3717">
            <v>391</v>
          </cell>
        </row>
        <row r="3718">
          <cell r="B3718" t="str">
            <v>C4769</v>
          </cell>
          <cell r="C3718" t="str">
            <v>CHAVE REVERSORA TRIPOLAR SOB CARGA 630A</v>
          </cell>
          <cell r="D3718" t="str">
            <v>UN</v>
          </cell>
          <cell r="E3718">
            <v>4425.6400000000003</v>
          </cell>
        </row>
        <row r="3719">
          <cell r="B3719" t="str">
            <v>C0789</v>
          </cell>
          <cell r="C3719" t="str">
            <v>CHAVE SECCIONADORA TRIPOLAR ACIONAM.FRONTAL ROTATIVO 16A</v>
          </cell>
          <cell r="D3719" t="str">
            <v>UN</v>
          </cell>
          <cell r="E3719">
            <v>130.44999999999999</v>
          </cell>
        </row>
        <row r="3720">
          <cell r="B3720" t="str">
            <v>C0792</v>
          </cell>
          <cell r="C3720" t="str">
            <v>CHAVE SECCIONADORA TRIPOLAR ACIONAM.FRONTAL ROTATIVO 25A</v>
          </cell>
          <cell r="D3720" t="str">
            <v>UN</v>
          </cell>
          <cell r="E3720">
            <v>155.09</v>
          </cell>
        </row>
        <row r="3721">
          <cell r="B3721" t="str">
            <v>C0793</v>
          </cell>
          <cell r="C3721" t="str">
            <v>CHAVE SECCIONADORA TRIPOLAR ACIONAM.FRONTAL ROTATIVO 40A</v>
          </cell>
          <cell r="D3721" t="str">
            <v>UN</v>
          </cell>
          <cell r="E3721">
            <v>252.82</v>
          </cell>
        </row>
        <row r="3722">
          <cell r="B3722" t="str">
            <v>C0794</v>
          </cell>
          <cell r="C3722" t="str">
            <v>CHAVE SECCIONADORA TRIPOLAR ACIONAM.FRONTAL ROTATIVO 63A</v>
          </cell>
          <cell r="D3722" t="str">
            <v>UN</v>
          </cell>
          <cell r="E3722">
            <v>326.01</v>
          </cell>
        </row>
        <row r="3723">
          <cell r="B3723" t="str">
            <v>C0787</v>
          </cell>
          <cell r="C3723" t="str">
            <v>CHAVE SECCIONADORA TRIPOLAR ACIONAM.FRONTAL ROTATIVO 100A</v>
          </cell>
          <cell r="D3723" t="str">
            <v>UN</v>
          </cell>
          <cell r="E3723">
            <v>579.38</v>
          </cell>
        </row>
        <row r="3724">
          <cell r="B3724" t="str">
            <v>C0788</v>
          </cell>
          <cell r="C3724" t="str">
            <v>CHAVE SECCIONADORA TRIPOLAR ACIONAM.FRONTAL ROTATIVO 125A</v>
          </cell>
          <cell r="D3724" t="str">
            <v>UN</v>
          </cell>
          <cell r="E3724">
            <v>637.09</v>
          </cell>
        </row>
        <row r="3725">
          <cell r="B3725" t="str">
            <v>C0790</v>
          </cell>
          <cell r="C3725" t="str">
            <v>CHAVE SECCIONADORA TRIPOLAR ACIONAM.FRONTAL ROTATIVO 200A</v>
          </cell>
          <cell r="D3725" t="str">
            <v>UN</v>
          </cell>
          <cell r="E3725">
            <v>391.16</v>
          </cell>
        </row>
        <row r="3726">
          <cell r="B3726" t="str">
            <v>C0791</v>
          </cell>
          <cell r="C3726" t="str">
            <v>CHAVE SECCIONADORA TRIPOLAR ACIONAM.FRONTAL ROTATIVO 250A</v>
          </cell>
          <cell r="D3726" t="str">
            <v>UN</v>
          </cell>
          <cell r="E3726">
            <v>391.16</v>
          </cell>
        </row>
        <row r="3727">
          <cell r="B3727" t="str">
            <v>C0783</v>
          </cell>
          <cell r="C3727" t="str">
            <v>CHAVE SECCIONADORA ACIONAMENTO POR ALAVANCA.MONOPOLAR 40A</v>
          </cell>
          <cell r="D3727" t="str">
            <v>UN</v>
          </cell>
          <cell r="E3727">
            <v>138.78</v>
          </cell>
        </row>
        <row r="3728">
          <cell r="B3728" t="str">
            <v>C0785</v>
          </cell>
          <cell r="C3728" t="str">
            <v>CHAVE SECCIONADORA ACIONAMENTO POR ALAVANCA.TRIPOLAR 40A</v>
          </cell>
          <cell r="D3728" t="str">
            <v>UN</v>
          </cell>
          <cell r="E3728">
            <v>164.03</v>
          </cell>
        </row>
        <row r="3729">
          <cell r="B3729" t="str">
            <v>C0786</v>
          </cell>
          <cell r="C3729" t="str">
            <v>CHAVE SECCIONADORA ACIONAMENTO POR ALAVANCA.TRIPOLAR 63A</v>
          </cell>
          <cell r="D3729" t="str">
            <v>UN</v>
          </cell>
          <cell r="E3729">
            <v>269.86</v>
          </cell>
        </row>
        <row r="3730">
          <cell r="B3730" t="str">
            <v>C0784</v>
          </cell>
          <cell r="C3730" t="str">
            <v>CHAVE SECCIONADORA ACIONAMENTO POR ALAVANCA.TRIPOLAR 100A</v>
          </cell>
          <cell r="D3730" t="str">
            <v>UN</v>
          </cell>
          <cell r="E3730">
            <v>420.85</v>
          </cell>
        </row>
        <row r="3731">
          <cell r="B3731" t="str">
            <v>C4032</v>
          </cell>
          <cell r="C3731" t="str">
            <v>CHAVE SECCIONADORA C/ FUSÍVEL, ABERTURA SOB CARGA, 15 kV, 160 A - INSTALADO</v>
          </cell>
          <cell r="D3731" t="str">
            <v>UN</v>
          </cell>
          <cell r="E3731">
            <v>1445.1</v>
          </cell>
        </row>
        <row r="3732">
          <cell r="B3732" t="str">
            <v>C4037</v>
          </cell>
          <cell r="C3732" t="str">
            <v>CHAVE SELETORA DE 3 POSIÇÕES - INSTALADO</v>
          </cell>
          <cell r="D3732" t="str">
            <v>UN</v>
          </cell>
          <cell r="E3732">
            <v>103.5</v>
          </cell>
        </row>
        <row r="3733">
          <cell r="B3733" t="str">
            <v>C4036</v>
          </cell>
          <cell r="C3733" t="str">
            <v>CONTACTOR 65A - INSTALADO</v>
          </cell>
          <cell r="D3733" t="str">
            <v>UN</v>
          </cell>
          <cell r="E3733">
            <v>529.29999999999995</v>
          </cell>
        </row>
        <row r="3734">
          <cell r="B3734" t="str">
            <v>C0780</v>
          </cell>
          <cell r="C3734" t="str">
            <v>CONTACTOR AUXILIAR 2NA + 2NF</v>
          </cell>
          <cell r="D3734" t="str">
            <v>UN</v>
          </cell>
          <cell r="E3734">
            <v>116.85</v>
          </cell>
        </row>
        <row r="3735">
          <cell r="B3735" t="str">
            <v>C0808</v>
          </cell>
          <cell r="C3735" t="str">
            <v>CONTROLADOR DE FATOR DE POTÊNCIA COM 8 ESTÁGIOS</v>
          </cell>
          <cell r="D3735" t="str">
            <v>UN</v>
          </cell>
          <cell r="E3735">
            <v>5231.22</v>
          </cell>
        </row>
        <row r="3736">
          <cell r="B3736" t="str">
            <v>C4028</v>
          </cell>
          <cell r="C3736" t="str">
            <v>DISJUNTOR DE MÉDIA TENSÃO SF6 15 kV, 630 A, 3 PÓLOS, 30 kA/15kV, EXTRAÍVEL - INSTALADO</v>
          </cell>
          <cell r="D3736" t="str">
            <v>UN</v>
          </cell>
          <cell r="E3736">
            <v>33878.25</v>
          </cell>
        </row>
        <row r="3737">
          <cell r="B3737" t="str">
            <v>C0780</v>
          </cell>
          <cell r="C3737" t="str">
            <v>CONTACTOR AUXILIAR 2NA + 2NF</v>
          </cell>
          <cell r="D3737">
            <v>0</v>
          </cell>
          <cell r="E3737">
            <v>0</v>
          </cell>
        </row>
        <row r="3738">
          <cell r="B3738" t="str">
            <v>C1092</v>
          </cell>
          <cell r="C3738" t="str">
            <v>DISJUNTOR MONOPOLAR EM QUADRO DE DISTRIBUIÇÃO 10A</v>
          </cell>
          <cell r="D3738" t="str">
            <v>UN</v>
          </cell>
          <cell r="E3738">
            <v>15.48</v>
          </cell>
        </row>
        <row r="3739">
          <cell r="B3739" t="str">
            <v>C1093</v>
          </cell>
          <cell r="C3739" t="str">
            <v>DISJUNTOR MONOPOLAR EM QUADRO DE DISTRIBUIÇÃO 16A</v>
          </cell>
          <cell r="D3739" t="str">
            <v>UN</v>
          </cell>
          <cell r="E3739">
            <v>15.48</v>
          </cell>
        </row>
        <row r="3740">
          <cell r="B3740" t="str">
            <v>C1095</v>
          </cell>
          <cell r="C3740" t="str">
            <v>DISJUNTOR MONOPOLAR EM QUADRO DE DISTRIBUIÇÃO 20A</v>
          </cell>
          <cell r="D3740" t="str">
            <v>UN</v>
          </cell>
          <cell r="E3740">
            <v>15.48</v>
          </cell>
        </row>
        <row r="3741">
          <cell r="B3741" t="str">
            <v>C1096</v>
          </cell>
          <cell r="C3741" t="str">
            <v>DISJUNTOR MONOPOLAR EM QUADRO DE DISTRIBUIÇÃO 25A</v>
          </cell>
          <cell r="D3741" t="str">
            <v>UN</v>
          </cell>
          <cell r="E3741">
            <v>15.48</v>
          </cell>
        </row>
        <row r="3742">
          <cell r="B3742" t="str">
            <v>C1098</v>
          </cell>
          <cell r="C3742" t="str">
            <v>DISJUNTOR MONOPOLAR EM QUADRO DE DISTRIBUIÇÃO 32A</v>
          </cell>
          <cell r="D3742" t="str">
            <v>UN</v>
          </cell>
          <cell r="E3742">
            <v>20.68</v>
          </cell>
        </row>
        <row r="3743">
          <cell r="B3743" t="str">
            <v>C1099</v>
          </cell>
          <cell r="C3743" t="str">
            <v>DISJUNTOR MONOPOLAR EM QUADRO DE DISTRIBUIÇÃO 40A</v>
          </cell>
          <cell r="D3743" t="str">
            <v>UN</v>
          </cell>
          <cell r="E3743">
            <v>20.68</v>
          </cell>
        </row>
        <row r="3744">
          <cell r="B3744" t="str">
            <v>C1101</v>
          </cell>
          <cell r="C3744" t="str">
            <v>DISJUNTOR MONOPOLAR EM QUADRO DE DISTRIBUIÇÃO 50A</v>
          </cell>
          <cell r="D3744" t="str">
            <v>UN</v>
          </cell>
          <cell r="E3744">
            <v>20.68</v>
          </cell>
        </row>
        <row r="3745">
          <cell r="B3745" t="str">
            <v>C1081</v>
          </cell>
          <cell r="C3745" t="str">
            <v>DISJUNTOR BIPOLAR EM QUADRO DE DISTRIBUICAO 10A</v>
          </cell>
          <cell r="D3745" t="str">
            <v>UN</v>
          </cell>
          <cell r="E3745">
            <v>58.36</v>
          </cell>
        </row>
        <row r="3746">
          <cell r="B3746" t="str">
            <v>C1082</v>
          </cell>
          <cell r="C3746" t="str">
            <v>DISJUNTOR BIPOLAR EM QUADRO DE DISTRIBUIÇÃO 16A</v>
          </cell>
          <cell r="D3746" t="str">
            <v>UN</v>
          </cell>
          <cell r="E3746">
            <v>58.36</v>
          </cell>
        </row>
        <row r="3747">
          <cell r="B3747" t="str">
            <v>C1084</v>
          </cell>
          <cell r="C3747" t="str">
            <v>DISJUNTOR BIPOLAR EM QUADRO DE DISTRIBUIÇÃO 20A</v>
          </cell>
          <cell r="D3747" t="str">
            <v>UN</v>
          </cell>
          <cell r="E3747">
            <v>58.36</v>
          </cell>
        </row>
        <row r="3748">
          <cell r="B3748" t="str">
            <v>C1085</v>
          </cell>
          <cell r="C3748" t="str">
            <v>DISJUNTOR BIPOLAR EM QUADRO DE DISTRIBUIÇÃO 25A</v>
          </cell>
          <cell r="D3748" t="str">
            <v>UN</v>
          </cell>
          <cell r="E3748">
            <v>58.36</v>
          </cell>
        </row>
        <row r="3749">
          <cell r="B3749" t="str">
            <v>C1087</v>
          </cell>
          <cell r="C3749" t="str">
            <v>DISJUNTOR BIPOLAR EM QUADRO DE DISTRIBUIÇÃO 32A</v>
          </cell>
          <cell r="D3749" t="str">
            <v>UN</v>
          </cell>
          <cell r="E3749">
            <v>58.36</v>
          </cell>
        </row>
        <row r="3750">
          <cell r="B3750" t="str">
            <v>C1088</v>
          </cell>
          <cell r="C3750" t="str">
            <v>DISJUNTOR BIPOLAR EM QUADRO DE DISTRIBUIÇÃO 40A</v>
          </cell>
          <cell r="D3750" t="str">
            <v>UN</v>
          </cell>
          <cell r="E3750">
            <v>59.76</v>
          </cell>
        </row>
        <row r="3751">
          <cell r="B3751" t="str">
            <v>C1090</v>
          </cell>
          <cell r="C3751" t="str">
            <v>DISJUNTOR BIPOLAR EM QUADRO DE DISTRIBUIÇÃO 50A</v>
          </cell>
          <cell r="D3751" t="str">
            <v>UN</v>
          </cell>
          <cell r="E3751">
            <v>59.76</v>
          </cell>
        </row>
        <row r="3752">
          <cell r="B3752" t="str">
            <v>C4530</v>
          </cell>
          <cell r="C3752" t="str">
            <v>DISJUNTOR DIFERENCIAL DR-16A - 40A, 30mA</v>
          </cell>
          <cell r="D3752" t="str">
            <v>UN</v>
          </cell>
          <cell r="E3752">
            <v>132.25</v>
          </cell>
        </row>
        <row r="3753">
          <cell r="B3753" t="str">
            <v>C4774</v>
          </cell>
          <cell r="C3753" t="str">
            <v>DISJUNTOR TERMOMAGNETICO TRIPOLAR 800A/600V</v>
          </cell>
          <cell r="D3753" t="str">
            <v>UN</v>
          </cell>
          <cell r="E3753">
            <v>2653.25</v>
          </cell>
        </row>
        <row r="3754">
          <cell r="B3754" t="str">
            <v>C4531</v>
          </cell>
          <cell r="C3754" t="str">
            <v>DISJUNTOR DIFERENCIAL DR-80A, 30mA</v>
          </cell>
          <cell r="D3754" t="str">
            <v>UN</v>
          </cell>
          <cell r="E3754">
            <v>172.58</v>
          </cell>
        </row>
        <row r="3755">
          <cell r="B3755" t="str">
            <v>C1106</v>
          </cell>
          <cell r="C3755" t="str">
            <v>DISJUNTOR TRIPOLAR C/ACIONAMENTO NA PORTA DO Q.D.ATE 16 A</v>
          </cell>
          <cell r="D3755" t="str">
            <v>UN</v>
          </cell>
          <cell r="E3755">
            <v>70.09</v>
          </cell>
        </row>
        <row r="3756">
          <cell r="B3756" t="str">
            <v>C1111</v>
          </cell>
          <cell r="C3756" t="str">
            <v>DISJUNTOR TRIPOLAR C/ACIONAMENTO NA PORTA DO Q.D.ATE 32A</v>
          </cell>
          <cell r="D3756" t="str">
            <v>UN</v>
          </cell>
          <cell r="E3756">
            <v>79.59</v>
          </cell>
        </row>
        <row r="3757">
          <cell r="B3757" t="str">
            <v>C1114</v>
          </cell>
          <cell r="C3757" t="str">
            <v>DISJUNTOR TRIPOLAR C/ACIONAMENTO NA PORTA DO Q.D.ATE 63A</v>
          </cell>
          <cell r="D3757" t="str">
            <v>UN</v>
          </cell>
          <cell r="E3757">
            <v>116.9</v>
          </cell>
        </row>
        <row r="3758">
          <cell r="B3758" t="str">
            <v>C1104</v>
          </cell>
          <cell r="C3758" t="str">
            <v>DISJUNTOR TRIPOLAR C/ACIONAMENTO NA PORTA DO Q.D.ATE 100A</v>
          </cell>
          <cell r="D3758" t="str">
            <v>UN</v>
          </cell>
          <cell r="E3758">
            <v>191.4</v>
          </cell>
        </row>
        <row r="3759">
          <cell r="B3759" t="str">
            <v>C1108</v>
          </cell>
          <cell r="C3759" t="str">
            <v>DISJUNTOR TRIPOLAR C/ACIONAMENTO NA PORTA DO Q.D.ATE 160A</v>
          </cell>
          <cell r="D3759" t="str">
            <v>UN</v>
          </cell>
          <cell r="E3759">
            <v>232.92</v>
          </cell>
        </row>
        <row r="3760">
          <cell r="B3760" t="str">
            <v>C1109</v>
          </cell>
          <cell r="C3760" t="str">
            <v>DISJUNTOR TRIPOLAR C/ACIONAMENTO NA PORTA DO Q.D.ATE 250A</v>
          </cell>
          <cell r="D3760" t="str">
            <v>UN</v>
          </cell>
          <cell r="E3760">
            <v>1946.87</v>
          </cell>
        </row>
        <row r="3761">
          <cell r="B3761" t="str">
            <v>C1112</v>
          </cell>
          <cell r="C3761" t="str">
            <v>DISJUNTOR TRIPOLAR C/ACIONAMENTO NA PORTA DO Q.D.ATE 400A</v>
          </cell>
          <cell r="D3761" t="str">
            <v>UN</v>
          </cell>
          <cell r="E3761">
            <v>2159.87</v>
          </cell>
        </row>
        <row r="3762">
          <cell r="B3762" t="str">
            <v>C1113</v>
          </cell>
          <cell r="C3762" t="str">
            <v>DISJUNTOR TRIPOLAR C/ACIONAMENTO NA PORTA DO Q.D.ATE 630A</v>
          </cell>
          <cell r="D3762" t="str">
            <v>UN</v>
          </cell>
          <cell r="E3762">
            <v>2946.21</v>
          </cell>
        </row>
        <row r="3763">
          <cell r="B3763" t="str">
            <v>C1103</v>
          </cell>
          <cell r="C3763" t="str">
            <v>DISJUNTOR TRIPOLAR C/ACIONAMENTO NA PORTA DO Q.D.ATE 1000A</v>
          </cell>
          <cell r="D3763" t="str">
            <v>UN</v>
          </cell>
          <cell r="E3763">
            <v>12803.44</v>
          </cell>
        </row>
        <row r="3764">
          <cell r="B3764" t="str">
            <v>C1105</v>
          </cell>
          <cell r="C3764" t="str">
            <v>DISJUNTOR TRIPOLAR C/ACIONAMENTO NA PORTA DO Q.D.ATE 1250A</v>
          </cell>
          <cell r="D3764" t="str">
            <v>UN</v>
          </cell>
          <cell r="E3764">
            <v>12837.85</v>
          </cell>
        </row>
        <row r="3765">
          <cell r="B3765" t="str">
            <v>C1107</v>
          </cell>
          <cell r="C3765" t="str">
            <v>DISJUNTOR TRIPOLAR C/ACIONAMENTO NA PORTA DO Q.D.ATE 1600A</v>
          </cell>
          <cell r="D3765" t="str">
            <v>UN</v>
          </cell>
          <cell r="E3765">
            <v>15596.19</v>
          </cell>
        </row>
        <row r="3766">
          <cell r="B3766" t="str">
            <v>C1115</v>
          </cell>
          <cell r="C3766" t="str">
            <v>DISJUNTOR TRIPOLAR C/ACIONAMENTO NA PORTA DO Q.D.ATE 2500A</v>
          </cell>
          <cell r="D3766" t="str">
            <v>UN</v>
          </cell>
          <cell r="E3766">
            <v>28700.18</v>
          </cell>
        </row>
        <row r="3767">
          <cell r="B3767" t="str">
            <v>C1110</v>
          </cell>
          <cell r="C3767" t="str">
            <v>DISJUNTOR TRIPOLAR C/ACIONAMENTO NA PORTA DO Q.D.ATE 3150A</v>
          </cell>
          <cell r="D3767" t="str">
            <v>UN</v>
          </cell>
          <cell r="E3767">
            <v>28975.27</v>
          </cell>
        </row>
        <row r="3768">
          <cell r="B3768" t="str">
            <v>C1116</v>
          </cell>
          <cell r="C3768" t="str">
            <v>DISJUNTOR TRIPOLAR EM QUADRO DE DISTRIBUIÇÃO 175A</v>
          </cell>
          <cell r="D3768" t="str">
            <v>UN</v>
          </cell>
          <cell r="E3768">
            <v>232.92</v>
          </cell>
        </row>
        <row r="3769">
          <cell r="B3769" t="str">
            <v>C1118</v>
          </cell>
          <cell r="C3769" t="str">
            <v>DISJUNTOR TRIPOLAR EM QUADRO DE DISTRIBUIÇÃO 10A</v>
          </cell>
          <cell r="D3769" t="str">
            <v>UN</v>
          </cell>
          <cell r="E3769">
            <v>67.14</v>
          </cell>
        </row>
        <row r="3770">
          <cell r="B3770" t="str">
            <v>C1119</v>
          </cell>
          <cell r="C3770" t="str">
            <v>DISJUNTOR TRIPOLAR EM QUADRO DE DISTRIBUIÇÃO 16A</v>
          </cell>
          <cell r="D3770" t="str">
            <v>UN</v>
          </cell>
          <cell r="E3770">
            <v>67.14</v>
          </cell>
        </row>
        <row r="3771">
          <cell r="B3771" t="str">
            <v>C1121</v>
          </cell>
          <cell r="C3771" t="str">
            <v>DISJUNTOR TRIPOLAR EM QUADRO DE DISTRIBUIÇÃO 20A</v>
          </cell>
          <cell r="D3771" t="str">
            <v>UN</v>
          </cell>
          <cell r="E3771">
            <v>67.14</v>
          </cell>
        </row>
        <row r="3772">
          <cell r="B3772" t="str">
            <v>C1122</v>
          </cell>
          <cell r="C3772" t="str">
            <v>DISJUNTOR TRIPOLAR EM QUADRO DE DISTRIBUIÇÃO 25A</v>
          </cell>
          <cell r="D3772" t="str">
            <v>UN</v>
          </cell>
          <cell r="E3772">
            <v>67.14</v>
          </cell>
        </row>
        <row r="3773">
          <cell r="B3773" t="str">
            <v>C1124</v>
          </cell>
          <cell r="C3773" t="str">
            <v>DISJUNTOR TRIPOLAR EM QUADRO DE DISTRIBUIÇÃO 32A</v>
          </cell>
          <cell r="D3773" t="str">
            <v>UN</v>
          </cell>
          <cell r="E3773">
            <v>67.14</v>
          </cell>
        </row>
        <row r="3774">
          <cell r="B3774" t="str">
            <v>C1125</v>
          </cell>
          <cell r="C3774" t="str">
            <v>DISJUNTOR TRIPOLAR EM QUADRO DE DISTRIBUIÇÃO 40A</v>
          </cell>
          <cell r="D3774" t="str">
            <v>UN</v>
          </cell>
          <cell r="E3774">
            <v>67.14</v>
          </cell>
        </row>
        <row r="3775">
          <cell r="B3775" t="str">
            <v>C1127</v>
          </cell>
          <cell r="C3775" t="str">
            <v>DISJUNTOR TRIPOLAR EM QUADRO DE DISTRIBUIÇÃO 50A</v>
          </cell>
          <cell r="D3775" t="str">
            <v>UN</v>
          </cell>
          <cell r="E3775">
            <v>67.14</v>
          </cell>
        </row>
        <row r="3776">
          <cell r="B3776" t="str">
            <v>C1128</v>
          </cell>
          <cell r="C3776" t="str">
            <v>DISJUNTOR TRIPOLAR EM QUADRO DE DISTRIBUIÇÃO 60A</v>
          </cell>
          <cell r="D3776" t="str">
            <v>UN</v>
          </cell>
          <cell r="E3776">
            <v>99.47</v>
          </cell>
        </row>
        <row r="3777">
          <cell r="B3777" t="str">
            <v>C1130</v>
          </cell>
          <cell r="C3777" t="str">
            <v>DISJUNTOR TRIPOLAR EM QUADRO DE DISTRIBUIÇÃO 70A</v>
          </cell>
          <cell r="D3777" t="str">
            <v>UN</v>
          </cell>
          <cell r="E3777">
            <v>99.47</v>
          </cell>
        </row>
        <row r="3778">
          <cell r="B3778" t="str">
            <v>C1131</v>
          </cell>
          <cell r="C3778" t="str">
            <v>DISJUNTOR TRIPOLAR EM QUADRO DE DISTRIBUIÇÃO 90A</v>
          </cell>
          <cell r="D3778" t="str">
            <v>UN</v>
          </cell>
          <cell r="E3778">
            <v>99.47</v>
          </cell>
        </row>
        <row r="3779">
          <cell r="B3779" t="str">
            <v>C1117</v>
          </cell>
          <cell r="C3779" t="str">
            <v>DISJUNTOR TRIPOLAR EM QUADRO DE DISTRIBUIÇÃO 100A</v>
          </cell>
          <cell r="D3779" t="str">
            <v>UN</v>
          </cell>
          <cell r="E3779">
            <v>99.47</v>
          </cell>
        </row>
        <row r="3780">
          <cell r="B3780" t="str">
            <v>C4035</v>
          </cell>
          <cell r="C3780" t="str">
            <v>FUSÍVEL NH 100A - INSTALADO</v>
          </cell>
          <cell r="D3780" t="str">
            <v>UN</v>
          </cell>
          <cell r="E3780">
            <v>17.100000000000001</v>
          </cell>
        </row>
        <row r="3781">
          <cell r="B3781" t="str">
            <v>C3567</v>
          </cell>
          <cell r="C3781" t="str">
            <v>MUTIRÃO MISTO - DISJUNTOR MONOPOLAR EM QUADRO DE DISTRIBUIÇÃO DE 16A</v>
          </cell>
          <cell r="D3781" t="str">
            <v>UN</v>
          </cell>
          <cell r="E3781">
            <v>12.34</v>
          </cell>
        </row>
        <row r="3782">
          <cell r="B3782" t="str">
            <v>C4029</v>
          </cell>
          <cell r="C3782" t="str">
            <v>RELÉ DIGITAL MULTIFUNÇÃO, TRIFÁSICO, 115V, TENSÃO AUXILIAR 120Vcc - INSTALADO</v>
          </cell>
          <cell r="D3782" t="str">
            <v>UN</v>
          </cell>
          <cell r="E3782">
            <v>11667.88</v>
          </cell>
        </row>
        <row r="3783">
          <cell r="B3783" t="str">
            <v>C4035</v>
          </cell>
          <cell r="C3783" t="str">
            <v>FUSÍVEL NH 100A - INSTALADO</v>
          </cell>
          <cell r="D3783">
            <v>0</v>
          </cell>
          <cell r="E3783">
            <v>0</v>
          </cell>
        </row>
        <row r="3784">
          <cell r="B3784" t="str">
            <v>C2260</v>
          </cell>
          <cell r="C3784" t="str">
            <v>SECCIONADOR FUSÍVEL DIAZED MONOPOLAR ATE 25A</v>
          </cell>
          <cell r="D3784" t="str">
            <v>UN</v>
          </cell>
          <cell r="E3784">
            <v>79.33</v>
          </cell>
        </row>
        <row r="3785">
          <cell r="B3785" t="str">
            <v>C2261</v>
          </cell>
          <cell r="C3785" t="str">
            <v>SECCIONADOR FUSÍVEL DIAZED MONOPOLAR ATE 63A</v>
          </cell>
          <cell r="D3785" t="str">
            <v>UN</v>
          </cell>
          <cell r="E3785">
            <v>122.21</v>
          </cell>
        </row>
        <row r="3786">
          <cell r="B3786" t="str">
            <v>C2259</v>
          </cell>
          <cell r="C3786" t="str">
            <v>SECCIONADOR FUSÍVEL DIAZED BIPOLAR.ATE 25A</v>
          </cell>
          <cell r="D3786" t="str">
            <v>UN</v>
          </cell>
          <cell r="E3786">
            <v>228.29</v>
          </cell>
        </row>
        <row r="3787">
          <cell r="B3787" t="str">
            <v>C2258</v>
          </cell>
          <cell r="C3787" t="str">
            <v>SECCIONADOR FUSÍVEL DIAZED BIPOLAR ATE 63 A</v>
          </cell>
          <cell r="D3787" t="str">
            <v>UN</v>
          </cell>
          <cell r="E3787">
            <v>232.45</v>
          </cell>
        </row>
        <row r="3788">
          <cell r="B3788" t="str">
            <v>C2262</v>
          </cell>
          <cell r="C3788" t="str">
            <v>SECCIONADOR FUSÍVEL DIAZED TRIPOLAR ATE 25A, EM QUADRO DISTRIBUIÇÃO</v>
          </cell>
          <cell r="D3788" t="str">
            <v>UN</v>
          </cell>
          <cell r="E3788">
            <v>214.04</v>
          </cell>
        </row>
        <row r="3789">
          <cell r="B3789" t="str">
            <v>C2263</v>
          </cell>
          <cell r="C3789" t="str">
            <v>SECCIONADOR FUSÍVEL NH TRIPOLAR MANOBRA C/CARGA.ATE 125A</v>
          </cell>
          <cell r="D3789" t="str">
            <v>UN</v>
          </cell>
          <cell r="E3789">
            <v>254</v>
          </cell>
        </row>
        <row r="3790">
          <cell r="B3790" t="str">
            <v>C2264</v>
          </cell>
          <cell r="C3790" t="str">
            <v>SECCIONADOR FUSÍVEL NH TRIPOLAR MANOBRA C/CARGA.ATE 250A</v>
          </cell>
          <cell r="D3790" t="str">
            <v>UN</v>
          </cell>
          <cell r="E3790">
            <v>489.69</v>
          </cell>
        </row>
        <row r="3791">
          <cell r="B3791" t="str">
            <v>C2265</v>
          </cell>
          <cell r="C3791" t="str">
            <v>SECCIONADOR FUSÍVEL NH TRIPOLAR MANOBRA S/CARGA.ATE 250A</v>
          </cell>
          <cell r="D3791" t="str">
            <v>UN</v>
          </cell>
          <cell r="E3791">
            <v>489.69</v>
          </cell>
        </row>
        <row r="3792">
          <cell r="B3792" t="str">
            <v>C2266</v>
          </cell>
          <cell r="C3792" t="str">
            <v>SECCIONADOR FUSÍVEL NH TRIPOLAR MANOBRA S/CARGA.ATE 400A</v>
          </cell>
          <cell r="D3792" t="str">
            <v>UN</v>
          </cell>
          <cell r="E3792">
            <v>723.57</v>
          </cell>
        </row>
        <row r="3793">
          <cell r="B3793" t="str">
            <v>C2267</v>
          </cell>
          <cell r="C3793" t="str">
            <v>SECCIONADOR FUSÍVEL NH TRIPOLAR MANOBRA S/CARGA.ATE 630A</v>
          </cell>
          <cell r="D3793" t="str">
            <v>UN</v>
          </cell>
          <cell r="E3793">
            <v>950.34</v>
          </cell>
        </row>
        <row r="3794">
          <cell r="B3794" t="str">
            <v>TOMADAS / INTERRUPTORES / ESPELHOS</v>
          </cell>
          <cell r="C3794" t="str">
            <v>SECCIONADOR FUSÍVEL NH TRIPOLAR MANOBRA S/CARGA.ATE 250A</v>
          </cell>
          <cell r="D3794">
            <v>0</v>
          </cell>
          <cell r="E3794">
            <v>1716.38</v>
          </cell>
        </row>
        <row r="3795">
          <cell r="B3795" t="str">
            <v>C0597</v>
          </cell>
          <cell r="C3795" t="str">
            <v>CAIXA DE AÇO INOXIDÁVEL C/ 8 TOMADAS 2P+T/250V (COMPLETA)</v>
          </cell>
          <cell r="D3795" t="str">
            <v>UN</v>
          </cell>
          <cell r="E3795">
            <v>144.81</v>
          </cell>
        </row>
        <row r="3796">
          <cell r="B3796" t="str">
            <v>C3477</v>
          </cell>
          <cell r="C3796" t="str">
            <v>CAIXA DE PISO EM LATÃO P/ DUAS TOMADAS DIAM.=2"</v>
          </cell>
          <cell r="D3796" t="str">
            <v>UN</v>
          </cell>
          <cell r="E3796">
            <v>61.84</v>
          </cell>
        </row>
        <row r="3797">
          <cell r="B3797" t="str">
            <v>C0670</v>
          </cell>
          <cell r="C3797" t="str">
            <v>CAMPAINHA TIPO SIRENE ESCOLAR, C/INTERRUPTOR PULSADOR</v>
          </cell>
          <cell r="D3797" t="str">
            <v>UN</v>
          </cell>
          <cell r="E3797">
            <v>162.78</v>
          </cell>
        </row>
        <row r="3798">
          <cell r="B3798" t="str">
            <v>C0863</v>
          </cell>
          <cell r="C3798" t="str">
            <v>CONJUNTO ARSTOP COMPLETO (15 A 30A)</v>
          </cell>
          <cell r="D3798" t="str">
            <v>UN</v>
          </cell>
          <cell r="E3798">
            <v>36.770000000000003</v>
          </cell>
        </row>
        <row r="3799">
          <cell r="B3799" t="str">
            <v>C1491</v>
          </cell>
          <cell r="C3799" t="str">
            <v>INTERRUPTOR UMA TECLA BIPOLAR PARALELO 20A 250V</v>
          </cell>
          <cell r="D3799" t="str">
            <v>UN</v>
          </cell>
          <cell r="E3799">
            <v>29.39</v>
          </cell>
        </row>
        <row r="3800">
          <cell r="B3800" t="str">
            <v>C1492</v>
          </cell>
          <cell r="C3800" t="str">
            <v>INTERRUPTOR UMA TECLA PARALELO 10A 250V</v>
          </cell>
          <cell r="D3800" t="str">
            <v>UN</v>
          </cell>
          <cell r="E3800">
            <v>14.47</v>
          </cell>
        </row>
        <row r="3801">
          <cell r="B3801" t="str">
            <v>C1493</v>
          </cell>
          <cell r="C3801" t="str">
            <v>INTERRUPTOR UMA TECLA PARALELO E TOMADA UNIVERSAL 10A 250V</v>
          </cell>
          <cell r="D3801" t="str">
            <v>UN</v>
          </cell>
          <cell r="E3801">
            <v>20.07</v>
          </cell>
        </row>
        <row r="3802">
          <cell r="B3802" t="str">
            <v>C1494</v>
          </cell>
          <cell r="C3802" t="str">
            <v>INTERRUPTOR UMA TECLA SIMPLES 10A 250V</v>
          </cell>
          <cell r="D3802" t="str">
            <v>UN</v>
          </cell>
          <cell r="E3802">
            <v>11.03</v>
          </cell>
        </row>
        <row r="3803">
          <cell r="B3803" t="str">
            <v>C1498</v>
          </cell>
          <cell r="C3803" t="str">
            <v>INTERRUPTOR.UMA TECLA SIMPLES UMA PARALELA.10A.250V</v>
          </cell>
          <cell r="D3803" t="str">
            <v>UN</v>
          </cell>
          <cell r="E3803">
            <v>22.7</v>
          </cell>
        </row>
        <row r="3804">
          <cell r="B3804" t="str">
            <v>C1497</v>
          </cell>
          <cell r="C3804" t="str">
            <v>INTERRUPTOR UMA TECLA SIMPLES UMA P/CAMPAINHA 10A 250V</v>
          </cell>
          <cell r="D3804" t="str">
            <v>UN</v>
          </cell>
          <cell r="E3804">
            <v>15.4</v>
          </cell>
        </row>
        <row r="3805">
          <cell r="B3805" t="str">
            <v>C1496</v>
          </cell>
          <cell r="C3805" t="str">
            <v>INTERRUPTOR UMA TECLA SIMPLES E TOMADA UNIVERSAL 10A 250V</v>
          </cell>
          <cell r="D3805" t="str">
            <v>UN</v>
          </cell>
          <cell r="E3805">
            <v>22.76</v>
          </cell>
        </row>
        <row r="3806">
          <cell r="B3806" t="str">
            <v>C1495</v>
          </cell>
          <cell r="C3806" t="str">
            <v>INTERRUPTOR UMA TECLA SIMPLES DUAS PARALELO 10A 250V</v>
          </cell>
          <cell r="D3806" t="str">
            <v>UN</v>
          </cell>
          <cell r="E3806">
            <v>30.82</v>
          </cell>
        </row>
        <row r="3807">
          <cell r="B3807" t="str">
            <v>C1490</v>
          </cell>
          <cell r="C3807" t="str">
            <v>INTERRUPTOR UMA TECLA 10A - 250V, SISTEMA "X"</v>
          </cell>
          <cell r="D3807" t="str">
            <v>UN</v>
          </cell>
          <cell r="E3807">
            <v>14.18</v>
          </cell>
        </row>
        <row r="3808">
          <cell r="B3808" t="str">
            <v>C1481</v>
          </cell>
          <cell r="C3808" t="str">
            <v>INTERRUPTOR DUAS TECLAS PARALELO 10A 250V</v>
          </cell>
          <cell r="D3808" t="str">
            <v>UN</v>
          </cell>
          <cell r="E3808">
            <v>26.59</v>
          </cell>
        </row>
        <row r="3809">
          <cell r="B3809" t="str">
            <v>C1482</v>
          </cell>
          <cell r="C3809" t="str">
            <v>INTERRUPTOR DUAS TECLAS PARALELO E TOMADA 10A 250V</v>
          </cell>
          <cell r="D3809" t="str">
            <v>UN</v>
          </cell>
          <cell r="E3809">
            <v>32.75</v>
          </cell>
        </row>
        <row r="3810">
          <cell r="B3810" t="str">
            <v>C1479</v>
          </cell>
          <cell r="C3810" t="str">
            <v>INTERRUPTOR DUAS TECLAS SIMPLES 10A 250V</v>
          </cell>
          <cell r="D3810" t="str">
            <v>UN</v>
          </cell>
          <cell r="E3810">
            <v>16.79</v>
          </cell>
        </row>
        <row r="3811">
          <cell r="B3811" t="str">
            <v>C1484</v>
          </cell>
          <cell r="C3811" t="str">
            <v>INTERRUPTOR DUAS TECLAS SIMPLES UMA PARALELO 10A 250V</v>
          </cell>
          <cell r="D3811" t="str">
            <v>UN</v>
          </cell>
          <cell r="E3811">
            <v>29.23</v>
          </cell>
        </row>
        <row r="3812">
          <cell r="B3812" t="str">
            <v>C1483</v>
          </cell>
          <cell r="C3812" t="str">
            <v>INTERRUPTOR DUAS TECLAS SIMPLES E TOMADA 10A 250V</v>
          </cell>
          <cell r="D3812" t="str">
            <v>UN</v>
          </cell>
          <cell r="E3812">
            <v>29.39</v>
          </cell>
        </row>
        <row r="3813">
          <cell r="B3813" t="str">
            <v>C1480</v>
          </cell>
          <cell r="C3813" t="str">
            <v>INTERRUPTOR DUAS TECLAS 10A - 250V, SISTEMA "X"</v>
          </cell>
          <cell r="D3813" t="str">
            <v>UN</v>
          </cell>
          <cell r="E3813">
            <v>17.059999999999999</v>
          </cell>
        </row>
        <row r="3814">
          <cell r="B3814" t="str">
            <v>C1485</v>
          </cell>
          <cell r="C3814" t="str">
            <v>INTERRUPTOR PULSADOR DE CAMPAINHA 10A 250V</v>
          </cell>
          <cell r="D3814" t="str">
            <v>UN</v>
          </cell>
          <cell r="E3814">
            <v>11.45</v>
          </cell>
        </row>
        <row r="3815">
          <cell r="B3815" t="str">
            <v>C1488</v>
          </cell>
          <cell r="C3815" t="str">
            <v>INTERRUPTOR TRES TECLAS PARALELO 10A 250V</v>
          </cell>
          <cell r="D3815" t="str">
            <v>UN</v>
          </cell>
          <cell r="E3815">
            <v>35.619999999999997</v>
          </cell>
        </row>
        <row r="3816">
          <cell r="B3816" t="str">
            <v>C1489</v>
          </cell>
          <cell r="C3816" t="str">
            <v>INTERRUPTOR TRES TECLAS SIMPLES 10A 250V</v>
          </cell>
          <cell r="D3816" t="str">
            <v>UN</v>
          </cell>
          <cell r="E3816">
            <v>25.62</v>
          </cell>
        </row>
        <row r="3817">
          <cell r="B3817" t="str">
            <v>C1486</v>
          </cell>
          <cell r="C3817" t="str">
            <v>INTERRUPTOR TECLA SIMPLES TECLA PARALELO E TOMADA 10A 250V</v>
          </cell>
          <cell r="D3817" t="str">
            <v>UN</v>
          </cell>
          <cell r="E3817">
            <v>29.03</v>
          </cell>
        </row>
        <row r="3818">
          <cell r="B3818" t="str">
            <v>C1487</v>
          </cell>
          <cell r="C3818" t="str">
            <v>INTERRUPTOR TIPO CHAMADA ENFERMARIA</v>
          </cell>
          <cell r="D3818" t="str">
            <v>UN</v>
          </cell>
          <cell r="E3818">
            <v>15.28</v>
          </cell>
        </row>
        <row r="3819">
          <cell r="B3819" t="str">
            <v>C3573</v>
          </cell>
          <cell r="C3819" t="str">
            <v>MUTIRÃO MISTO - INTERRUPTOR UMA TECLA SIMPLES E TOMADA UNIVERSAL 10A 250V</v>
          </cell>
          <cell r="D3819" t="str">
            <v>UN</v>
          </cell>
          <cell r="E3819">
            <v>18.88</v>
          </cell>
        </row>
        <row r="3820">
          <cell r="B3820" t="str">
            <v>C1486</v>
          </cell>
          <cell r="C3820" t="str">
            <v>INTERRUPTOR TECLA SIMPLES TECLA PARALELO E TOMADA 10A 250V</v>
          </cell>
          <cell r="D3820">
            <v>0</v>
          </cell>
          <cell r="E3820">
            <v>0</v>
          </cell>
        </row>
        <row r="3821">
          <cell r="B3821" t="str">
            <v>C3581</v>
          </cell>
          <cell r="C3821" t="str">
            <v>MUTIRÃO MISTO - SOQUETE DE BAQUELITE</v>
          </cell>
          <cell r="D3821" t="str">
            <v>UN</v>
          </cell>
          <cell r="E3821">
            <v>4.53</v>
          </cell>
        </row>
        <row r="3822">
          <cell r="B3822" t="str">
            <v>C1928</v>
          </cell>
          <cell r="C3822" t="str">
            <v>PLACA P/CAIXA ESTAMPADA 4"X2" OU 3"X3"</v>
          </cell>
          <cell r="D3822" t="str">
            <v>UN</v>
          </cell>
          <cell r="E3822">
            <v>3.3</v>
          </cell>
        </row>
        <row r="3823">
          <cell r="B3823" t="str">
            <v>C1929</v>
          </cell>
          <cell r="C3823" t="str">
            <v>PLACA P/CAIXA ESTAMPADA 4"X4"</v>
          </cell>
          <cell r="D3823" t="str">
            <v>UN</v>
          </cell>
          <cell r="E3823">
            <v>5.63</v>
          </cell>
        </row>
        <row r="3824">
          <cell r="B3824" t="str">
            <v>C1942</v>
          </cell>
          <cell r="C3824" t="str">
            <v>PLUG TRIPOLAR (3P+T) - 32A/380V</v>
          </cell>
          <cell r="D3824" t="str">
            <v>UN</v>
          </cell>
          <cell r="E3824">
            <v>44.48</v>
          </cell>
        </row>
        <row r="3825">
          <cell r="B3825" t="str">
            <v>C3580</v>
          </cell>
          <cell r="C3825" t="str">
            <v>SOQUETE DE BAQUELITE - PADRÃO POPULAR</v>
          </cell>
          <cell r="D3825" t="str">
            <v>UN</v>
          </cell>
          <cell r="E3825">
            <v>6.1</v>
          </cell>
        </row>
        <row r="3826">
          <cell r="B3826" t="str">
            <v>C2298</v>
          </cell>
          <cell r="C3826" t="str">
            <v>TAMPA CEGA PLÁSTICA, SISTEMA "X"</v>
          </cell>
          <cell r="D3826" t="str">
            <v>UN</v>
          </cell>
          <cell r="E3826">
            <v>9.59</v>
          </cell>
        </row>
        <row r="3827">
          <cell r="B3827" t="str">
            <v>C2484</v>
          </cell>
          <cell r="C3827" t="str">
            <v>TOMADA 2 POLOS MAIS TERRA 20A 250V</v>
          </cell>
          <cell r="D3827" t="str">
            <v>UN</v>
          </cell>
          <cell r="E3827">
            <v>19.14</v>
          </cell>
        </row>
        <row r="3828">
          <cell r="B3828" t="str">
            <v>C2480</v>
          </cell>
          <cell r="C3828" t="str">
            <v>TOMADA 2 POLOS MAIS TERRA 20A - 250V, SISTEMA "X"</v>
          </cell>
          <cell r="D3828" t="str">
            <v>UN</v>
          </cell>
          <cell r="E3828">
            <v>18.16</v>
          </cell>
        </row>
        <row r="3829">
          <cell r="B3829" t="str">
            <v>C2481</v>
          </cell>
          <cell r="C3829" t="str">
            <v>TOMADA C/TRAVA MECÂNICA E PLUG DE EMBUTIR 30A/250V</v>
          </cell>
          <cell r="D3829" t="str">
            <v>UN</v>
          </cell>
          <cell r="E3829">
            <v>58.58</v>
          </cell>
        </row>
        <row r="3830">
          <cell r="B3830" t="str">
            <v>C2482</v>
          </cell>
          <cell r="C3830" t="str">
            <v>TOMADA C/TRAVA MECÂNICA E PLUG, DE SOBREPOR 30A/250V</v>
          </cell>
          <cell r="D3830" t="str">
            <v>UN</v>
          </cell>
          <cell r="E3830">
            <v>58.58</v>
          </cell>
        </row>
        <row r="3831">
          <cell r="B3831" t="str">
            <v>C2483</v>
          </cell>
          <cell r="C3831" t="str">
            <v>TOMADA COMPLETA P/ COMPUTADOR</v>
          </cell>
          <cell r="D3831" t="str">
            <v>UN</v>
          </cell>
          <cell r="E3831">
            <v>25.75</v>
          </cell>
        </row>
        <row r="3832">
          <cell r="B3832" t="str">
            <v>C3485</v>
          </cell>
          <cell r="C3832" t="str">
            <v>TOMADA DE PISO FÊMEA PARA RJ-45 (LÓGICA)</v>
          </cell>
          <cell r="D3832" t="str">
            <v>UN</v>
          </cell>
          <cell r="E3832">
            <v>63.85</v>
          </cell>
        </row>
        <row r="3833">
          <cell r="B3833" t="str">
            <v>C4117</v>
          </cell>
          <cell r="C3833" t="str">
            <v>TOMADA ENERGIZADA TIPO PLUG DE GUITARRA PARA SPOT ORIENTÁVEL DE 50W. EMBUTIDA NO FORRO DE GESSO. DEMANDA TOTAL 60%</v>
          </cell>
          <cell r="D3833" t="str">
            <v>UN</v>
          </cell>
          <cell r="E3833">
            <v>16.09</v>
          </cell>
        </row>
        <row r="3834">
          <cell r="B3834" t="str">
            <v>C2483</v>
          </cell>
          <cell r="C3834" t="str">
            <v>TOMADA COMPLETA P/ COMPUTADOR</v>
          </cell>
          <cell r="D3834">
            <v>0</v>
          </cell>
          <cell r="E3834">
            <v>0</v>
          </cell>
        </row>
        <row r="3835">
          <cell r="B3835" t="str">
            <v>C2486</v>
          </cell>
          <cell r="C3835" t="str">
            <v>TOMADA P/TELEFONE 4 POLOS PADRÃO TELEBRAS</v>
          </cell>
          <cell r="D3835" t="str">
            <v>UN</v>
          </cell>
          <cell r="E3835">
            <v>20.16</v>
          </cell>
        </row>
        <row r="3836">
          <cell r="B3836" t="str">
            <v>C2487</v>
          </cell>
          <cell r="C3836" t="str">
            <v>TOMADA P/TELEFONE 4 POLOS, SISTEMA "X"</v>
          </cell>
          <cell r="D3836" t="str">
            <v>UN</v>
          </cell>
          <cell r="E3836">
            <v>20.78</v>
          </cell>
        </row>
        <row r="3837">
          <cell r="B3837" t="str">
            <v>C2488</v>
          </cell>
          <cell r="C3837" t="str">
            <v>TOMADA P/TELEFONE.PINO JACK 1/4"</v>
          </cell>
          <cell r="D3837" t="str">
            <v>UN</v>
          </cell>
          <cell r="E3837">
            <v>15.94</v>
          </cell>
        </row>
        <row r="3838">
          <cell r="B3838" t="str">
            <v>C2485</v>
          </cell>
          <cell r="C3838" t="str">
            <v>TOMADA P/ COMPUTADOR, SISTEMA "X"</v>
          </cell>
          <cell r="D3838" t="str">
            <v>UN</v>
          </cell>
          <cell r="E3838">
            <v>19.579999999999998</v>
          </cell>
        </row>
        <row r="3839">
          <cell r="B3839" t="str">
            <v>C4174</v>
          </cell>
          <cell r="C3839" t="str">
            <v>TOMADA P/ CONEXÃO DE REDE C/ CONECTOR RJ 45 C/ ESPELHO EM CAIXA 4 x 4 (INSTALADA)</v>
          </cell>
          <cell r="D3839" t="str">
            <v>UN</v>
          </cell>
          <cell r="E3839">
            <v>21.52</v>
          </cell>
        </row>
        <row r="3840">
          <cell r="B3840" t="str">
            <v>C2488</v>
          </cell>
          <cell r="C3840" t="str">
            <v>TOMADA P/TELEFONE.PINO JACK 1/4"</v>
          </cell>
          <cell r="D3840">
            <v>0</v>
          </cell>
          <cell r="E3840">
            <v>0</v>
          </cell>
        </row>
        <row r="3841">
          <cell r="B3841" t="str">
            <v>C3486</v>
          </cell>
          <cell r="C3841" t="str">
            <v>TOMADA P/ PISO FÊMEA PARA RJ-11(TELEFÔNICA)</v>
          </cell>
          <cell r="D3841" t="str">
            <v>UN</v>
          </cell>
          <cell r="E3841">
            <v>63.85</v>
          </cell>
        </row>
        <row r="3842">
          <cell r="B3842" t="str">
            <v>C2490</v>
          </cell>
          <cell r="C3842" t="str">
            <v>TOMADA TRIPOLAR, MAIS TERRA - 25A/250V</v>
          </cell>
          <cell r="D3842" t="str">
            <v>UN</v>
          </cell>
          <cell r="E3842">
            <v>43.25</v>
          </cell>
        </row>
        <row r="3843">
          <cell r="B3843" t="str">
            <v>C2491</v>
          </cell>
          <cell r="C3843" t="str">
            <v>TOMADA TRIPOLAR, MAIS TERRA - 30A/250V</v>
          </cell>
          <cell r="D3843" t="str">
            <v>UN</v>
          </cell>
          <cell r="E3843">
            <v>54.85</v>
          </cell>
        </row>
        <row r="3844">
          <cell r="B3844" t="str">
            <v>C2489</v>
          </cell>
          <cell r="C3844" t="str">
            <v>TOMADA TRIPOLAR (3P+T) - 32A/380V</v>
          </cell>
          <cell r="D3844" t="str">
            <v>UN</v>
          </cell>
          <cell r="E3844">
            <v>46.35</v>
          </cell>
        </row>
        <row r="3845">
          <cell r="B3845" t="str">
            <v>C2493</v>
          </cell>
          <cell r="C3845" t="str">
            <v>TOMADA UNIVERSAL 10A 250V</v>
          </cell>
          <cell r="D3845" t="str">
            <v>UN</v>
          </cell>
          <cell r="E3845">
            <v>10.93</v>
          </cell>
        </row>
        <row r="3846">
          <cell r="B3846" t="str">
            <v>C2492</v>
          </cell>
          <cell r="C3846" t="str">
            <v>TOMADA UNIVERSAL 10A - 250V, SISTEMA "X"</v>
          </cell>
          <cell r="D3846" t="str">
            <v>UN</v>
          </cell>
          <cell r="E3846">
            <v>16.600000000000001</v>
          </cell>
        </row>
        <row r="3847">
          <cell r="B3847" t="str">
            <v>C2494</v>
          </cell>
          <cell r="C3847" t="str">
            <v>TOMADA VOLTAMP - 30A (MACHO/FÊMEA)</v>
          </cell>
          <cell r="D3847" t="str">
            <v>UN</v>
          </cell>
          <cell r="E3847">
            <v>61.54</v>
          </cell>
        </row>
        <row r="3848">
          <cell r="B3848" t="str">
            <v>C2495</v>
          </cell>
          <cell r="C3848" t="str">
            <v>TOMADA VOLTAMP - 60A (MACHO/FÊMEA)</v>
          </cell>
          <cell r="D3848" t="str">
            <v>UN</v>
          </cell>
          <cell r="E3848">
            <v>112.55</v>
          </cell>
        </row>
        <row r="3849">
          <cell r="B3849" t="str">
            <v>LUMINÁRIAS INTERNAS / EXTERNAS / ACESSÓRIOS</v>
          </cell>
          <cell r="C3849" t="str">
            <v>TOMADA UNIVERSAL 10A - 250V, SISTEMA "X"</v>
          </cell>
          <cell r="D3849">
            <v>0</v>
          </cell>
          <cell r="E3849">
            <v>51647.27</v>
          </cell>
        </row>
        <row r="3850">
          <cell r="B3850" t="str">
            <v>C4114</v>
          </cell>
          <cell r="C3850" t="str">
            <v>ARANDELA APLICADA NA LATERAL DO PILAR EM ALUMÍNIO FUNDIDO PINTADO COM REFLETOR EM ALUMÍNIO ANODIZADO E DIFUSOR EM VIDRO PLANO TEMPERADO TRANSPARENTE PARA LÂMPADA VAPOR METÁLICO 400W MAIS REATOR E IGNITOR</v>
          </cell>
          <cell r="D3850" t="str">
            <v>UN</v>
          </cell>
          <cell r="E3850">
            <v>722.17</v>
          </cell>
        </row>
        <row r="3851">
          <cell r="B3851" t="str">
            <v>C2495</v>
          </cell>
          <cell r="C3851" t="str">
            <v>TOMADA VOLTAMP - 60A (MACHO/FÊMEA)</v>
          </cell>
          <cell r="D3851">
            <v>0</v>
          </cell>
          <cell r="E3851">
            <v>0</v>
          </cell>
        </row>
        <row r="3852">
          <cell r="B3852" t="str">
            <v>C4371</v>
          </cell>
          <cell r="C3852" t="str">
            <v>ARANDELA BLINDADA</v>
          </cell>
          <cell r="D3852" t="str">
            <v>UN</v>
          </cell>
          <cell r="E3852">
            <v>197.39</v>
          </cell>
        </row>
        <row r="3853">
          <cell r="B3853" t="str">
            <v>C4105</v>
          </cell>
          <cell r="C3853" t="str">
            <v>ARANDELA PARA FLUORESCENTE COMPACTA 18W EM ALUMÍNIO ANODIZADO E PINTADO POR PROCESSO ELETROSTÁTICO COM UM VISOR EM VIDRO FOSCO</v>
          </cell>
          <cell r="D3853" t="str">
            <v>UN</v>
          </cell>
          <cell r="E3853">
            <v>166.4</v>
          </cell>
        </row>
        <row r="3854">
          <cell r="B3854">
            <v>0</v>
          </cell>
          <cell r="C3854">
            <v>0</v>
          </cell>
          <cell r="D3854">
            <v>0</v>
          </cell>
          <cell r="E3854">
            <v>0</v>
          </cell>
        </row>
        <row r="3855">
          <cell r="B3855" t="str">
            <v>C4106</v>
          </cell>
          <cell r="C3855" t="str">
            <v>ARANDELA PARA FLUORESCENTE COMPACTA 18W EM ALUMÍNIO ANODIZADO E PINTADO POR PROCESSO ELETROSTÁTICO COM DOIS VISORES EM VIDRO FOSCO</v>
          </cell>
          <cell r="D3855" t="str">
            <v>UN</v>
          </cell>
          <cell r="E3855">
            <v>192.29</v>
          </cell>
        </row>
        <row r="3856">
          <cell r="B3856" t="str">
            <v>C4105</v>
          </cell>
          <cell r="C3856" t="str">
            <v>ARANDELA PARA FLUORESCENTE COMPACTA 18W EM ALUMÍNIO ANODIZADO E PINTADO POR PROCESSO ELETROSTÁTICO COM UM VISOR EM VIDRO FOSCO</v>
          </cell>
          <cell r="D3856">
            <v>0</v>
          </cell>
          <cell r="E3856">
            <v>0</v>
          </cell>
        </row>
        <row r="3857">
          <cell r="B3857" t="str">
            <v>C4107</v>
          </cell>
          <cell r="C3857" t="str">
            <v>ARANDELA PARA LÂMPADA INCANDESCENTE 60W EM ALUMÍNIO ANODIZADO E PINTADO POR PROCESSO ELETROSTÁTICO COM REFLETOR EM ALUMÍNIO ANODIZADO ALTO BRILHO</v>
          </cell>
          <cell r="D3857" t="str">
            <v>UN</v>
          </cell>
          <cell r="E3857">
            <v>117.69</v>
          </cell>
        </row>
        <row r="3858">
          <cell r="B3858" t="str">
            <v>C4106</v>
          </cell>
          <cell r="C3858" t="str">
            <v>ARANDELA PARA FLUORESCENTE COMPACTA 18W EM ALUMÍNIO ANODIZADO E PINTADO POR PROCESSO ELETROSTÁTICO COM DOIS VISORES EM VIDRO FOSCO</v>
          </cell>
          <cell r="D3858">
            <v>0</v>
          </cell>
          <cell r="E3858">
            <v>0</v>
          </cell>
        </row>
        <row r="3859">
          <cell r="B3859" t="str">
            <v>C3906</v>
          </cell>
          <cell r="C3859" t="str">
            <v>BASE METÁLICA INCL. TUBO GALVANIZADO 2" P/ LUMINÁRIA ELEVADA SN-05</v>
          </cell>
          <cell r="D3859" t="str">
            <v>UN</v>
          </cell>
          <cell r="E3859">
            <v>354.18</v>
          </cell>
        </row>
        <row r="3860">
          <cell r="B3860" t="str">
            <v>C1029</v>
          </cell>
          <cell r="C3860" t="str">
            <v>CÉLULA FOTOELÉTRICA P/ LÂMPADA,  ATÉ 250W</v>
          </cell>
          <cell r="D3860" t="str">
            <v>UN</v>
          </cell>
          <cell r="E3860">
            <v>45.55</v>
          </cell>
        </row>
        <row r="3861">
          <cell r="B3861" t="str">
            <v>C1030</v>
          </cell>
          <cell r="C3861" t="str">
            <v>CÉLULA FOTOELÉTRICA P/ LÂMPADA, ATÉ 1000W</v>
          </cell>
          <cell r="D3861" t="str">
            <v>UN</v>
          </cell>
          <cell r="E3861">
            <v>45.55</v>
          </cell>
        </row>
        <row r="3862">
          <cell r="B3862" t="str">
            <v>C4104</v>
          </cell>
          <cell r="C3862" t="str">
            <v>CLARABÓIA ARTIFICIAL 60X200CM COM DIFUSOR APOIADO NO FORRO E LUMINÁRIA MAIS REATOR ELETRÔNICO APLICADOS NA LAJE PARA 2 FLUORESCENTES 32W COR QUENTE</v>
          </cell>
          <cell r="D3862" t="str">
            <v>UN</v>
          </cell>
          <cell r="E3862">
            <v>133.56</v>
          </cell>
        </row>
        <row r="3863">
          <cell r="B3863" t="str">
            <v>C1029</v>
          </cell>
          <cell r="C3863" t="str">
            <v>CÉLULA FOTOELÉTRICA P/ LÂMPADA,  ATÉ 250W</v>
          </cell>
          <cell r="D3863">
            <v>0</v>
          </cell>
          <cell r="E3863">
            <v>0</v>
          </cell>
        </row>
        <row r="3864">
          <cell r="B3864" t="str">
            <v>C0862</v>
          </cell>
          <cell r="C3864" t="str">
            <v>CONJUNTO  C/01 PÉTALA  E  LÂMPADA VAPOR METÁLICO 400W, MONTADA EM POSTE DE CONCRETO CIRCULAR - H=12M</v>
          </cell>
          <cell r="D3864" t="str">
            <v>UN</v>
          </cell>
          <cell r="E3864">
            <v>1898.89</v>
          </cell>
        </row>
        <row r="3865">
          <cell r="B3865" t="str">
            <v>C4104</v>
          </cell>
          <cell r="C3865" t="str">
            <v>CLARABÓIA ARTIFICIAL 60X200CM COM DIFUSOR APOIADO NO FORRO E LUMINÁRIA MAIS REATOR ELETRÔNICO APLICADOS NA LAJE PARA 2 FLUORESCENTES 32W COR QUENTE</v>
          </cell>
          <cell r="D3865">
            <v>0</v>
          </cell>
          <cell r="E3865">
            <v>0</v>
          </cell>
        </row>
        <row r="3866">
          <cell r="B3866" t="str">
            <v>C3726</v>
          </cell>
          <cell r="C3866" t="str">
            <v>CONJUNTO C/02 PÉTALAS E LÂMPADAS VAPOR METÁLICO 400W, MONTADA EM POSTE DE CONCRETO CIRCULAR - H=12M</v>
          </cell>
          <cell r="D3866" t="str">
            <v>UN</v>
          </cell>
          <cell r="E3866">
            <v>2434.64</v>
          </cell>
        </row>
        <row r="3867">
          <cell r="B3867" t="str">
            <v>C0862</v>
          </cell>
          <cell r="C3867" t="str">
            <v>CONJUNTO  C/01 PÉTALA  E  LÂMPADA VAPOR METÁLICO 400W, MONTADA EM POSTE DE CONCRETO CIRCULAR - H=12M</v>
          </cell>
          <cell r="D3867">
            <v>0</v>
          </cell>
          <cell r="E3867">
            <v>0</v>
          </cell>
        </row>
        <row r="3868">
          <cell r="B3868" t="str">
            <v>C3727</v>
          </cell>
          <cell r="C3868" t="str">
            <v>CONJUNTO C/03 PÉTALAS E LÂMPADAS VAPOR METÁLICO 400W, MONTADA EM POSTE DE CONCRETO CIRCULAR - H=12M</v>
          </cell>
          <cell r="D3868" t="str">
            <v>UN</v>
          </cell>
          <cell r="E3868">
            <v>2976.7</v>
          </cell>
        </row>
        <row r="3869">
          <cell r="B3869" t="str">
            <v>C3726</v>
          </cell>
          <cell r="C3869" t="str">
            <v>CONJUNTO C/02 PÉTALAS E LÂMPADAS VAPOR METÁLICO 400W, MONTADA EM POSTE DE CONCRETO CIRCULAR - H=12M</v>
          </cell>
          <cell r="D3869">
            <v>0</v>
          </cell>
          <cell r="E3869">
            <v>0</v>
          </cell>
        </row>
        <row r="3870">
          <cell r="B3870" t="str">
            <v>C3728</v>
          </cell>
          <cell r="C3870" t="str">
            <v>CONJUNTO C/04 PÉTALAS E LÂMPADAS VAPOR METÁLICO 400W, MONTADA EM POSTE DE CONCRETO CIRCULAR - H=12M</v>
          </cell>
          <cell r="D3870" t="str">
            <v>UN</v>
          </cell>
          <cell r="E3870">
            <v>3532.31</v>
          </cell>
        </row>
        <row r="3871">
          <cell r="B3871" t="str">
            <v>C3727</v>
          </cell>
          <cell r="C3871" t="str">
            <v>CONJUNTO C/03 PÉTALAS E LÂMPADAS VAPOR METÁLICO 400W, MONTADA EM POSTE DE CONCRETO CIRCULAR - H=12M</v>
          </cell>
          <cell r="D3871">
            <v>0</v>
          </cell>
          <cell r="E3871">
            <v>0</v>
          </cell>
        </row>
        <row r="3872">
          <cell r="B3872" t="str">
            <v>C3915</v>
          </cell>
          <cell r="C3872" t="str">
            <v>GLOBO PRISMÁTICO AZUL PARA LUMINÁRIA SN-05 (45W)</v>
          </cell>
          <cell r="D3872" t="str">
            <v>UN</v>
          </cell>
          <cell r="E3872">
            <v>304.72000000000003</v>
          </cell>
        </row>
        <row r="3873">
          <cell r="B3873" t="str">
            <v>C3917</v>
          </cell>
          <cell r="C3873" t="str">
            <v>GLOBO PRISMÁTICO CLARO / ÂMBAR P/ LUMINÁRIA SN-05 (30W)</v>
          </cell>
          <cell r="D3873" t="str">
            <v>UN</v>
          </cell>
          <cell r="E3873">
            <v>398.42</v>
          </cell>
        </row>
        <row r="3874">
          <cell r="B3874" t="str">
            <v>C3916</v>
          </cell>
          <cell r="C3874" t="str">
            <v>GLOBO PRISMÁTICO CLARO PARA LUMINÁRIA SN-05 (30W)</v>
          </cell>
          <cell r="D3874" t="str">
            <v>UN</v>
          </cell>
          <cell r="E3874">
            <v>245.42</v>
          </cell>
        </row>
        <row r="3875">
          <cell r="B3875" t="str">
            <v>C3918</v>
          </cell>
          <cell r="C3875" t="str">
            <v>LÂMPADA 30W-6.6A, BASE MÉDIUM PREFOCUS</v>
          </cell>
          <cell r="D3875" t="str">
            <v>UN</v>
          </cell>
          <cell r="E3875">
            <v>126.55</v>
          </cell>
        </row>
        <row r="3876">
          <cell r="B3876" t="str">
            <v>C3919</v>
          </cell>
          <cell r="C3876" t="str">
            <v>LÂMPADA 45W-6.6A, BASE MÉDIUM PREFOCUS</v>
          </cell>
          <cell r="D3876" t="str">
            <v>UN</v>
          </cell>
          <cell r="E3876">
            <v>126.55</v>
          </cell>
        </row>
        <row r="3877">
          <cell r="B3877" t="str">
            <v>C1764</v>
          </cell>
          <cell r="C3877" t="str">
            <v>LÂMPADA DE SEGURANÇA RED.STANDART C/13.9CM</v>
          </cell>
          <cell r="D3877" t="str">
            <v>UN</v>
          </cell>
          <cell r="E3877">
            <v>323.94</v>
          </cell>
        </row>
        <row r="3878">
          <cell r="B3878" t="str">
            <v>C4103</v>
          </cell>
          <cell r="C3878" t="str">
            <v>LÂMPADA FLUORESCENTE 32W/3000K MAIS REATOR ELETRÔNICO FIXADOS SOBRE SANCA</v>
          </cell>
          <cell r="D3878" t="str">
            <v>UN</v>
          </cell>
          <cell r="E3878">
            <v>46.44</v>
          </cell>
        </row>
        <row r="3879">
          <cell r="B3879" t="str">
            <v>C3919</v>
          </cell>
          <cell r="C3879" t="str">
            <v>LÂMPADA 45W-6.6A, BASE MÉDIUM PREFOCUS</v>
          </cell>
          <cell r="D3879">
            <v>0</v>
          </cell>
          <cell r="E3879">
            <v>0</v>
          </cell>
        </row>
        <row r="3880">
          <cell r="B3880" t="str">
            <v>C1765</v>
          </cell>
          <cell r="C3880" t="str">
            <v>LÂMPADA FLUORESCENTE DE 16W OU 20W (SUBSTITUIÇÃO)</v>
          </cell>
          <cell r="D3880" t="str">
            <v>UN</v>
          </cell>
          <cell r="E3880">
            <v>12.64</v>
          </cell>
        </row>
        <row r="3881">
          <cell r="B3881" t="str">
            <v>C1766</v>
          </cell>
          <cell r="C3881" t="str">
            <v>LÂMPADA FLUORESCENTE DE 32W OU 40W (SUBSTITUIÇÃO)</v>
          </cell>
          <cell r="D3881" t="str">
            <v>UN</v>
          </cell>
          <cell r="E3881">
            <v>12.64</v>
          </cell>
        </row>
        <row r="3882">
          <cell r="B3882" t="str">
            <v>C1767</v>
          </cell>
          <cell r="C3882" t="str">
            <v>LÂMPADA FLUORESCENTE, TIPO PL, ATE 13W (SUBSTITUIÇÃO)</v>
          </cell>
          <cell r="D3882" t="str">
            <v>UN</v>
          </cell>
          <cell r="E3882">
            <v>15.59</v>
          </cell>
        </row>
        <row r="3883">
          <cell r="B3883" t="str">
            <v>C1768</v>
          </cell>
          <cell r="C3883" t="str">
            <v>LÂMPADA HALÓGENA ATÉ 500W (SUBSTITUIÇÃO)</v>
          </cell>
          <cell r="D3883" t="str">
            <v>UN</v>
          </cell>
          <cell r="E3883">
            <v>37.04</v>
          </cell>
        </row>
        <row r="3884">
          <cell r="B3884" t="str">
            <v>C1769</v>
          </cell>
          <cell r="C3884" t="str">
            <v>LÂMPADA INCANDESCENTE  ATE 150W (SUBSTITUIÇÃO)</v>
          </cell>
          <cell r="D3884" t="str">
            <v>UN</v>
          </cell>
          <cell r="E3884">
            <v>6.04</v>
          </cell>
        </row>
        <row r="3885">
          <cell r="B3885" t="str">
            <v>C1763</v>
          </cell>
          <cell r="C3885" t="str">
            <v>LÂMPADA  MISTA DE 160  A 500W  (SUBSTITUIÇÃO)</v>
          </cell>
          <cell r="D3885" t="str">
            <v>UN</v>
          </cell>
          <cell r="E3885">
            <v>60.54</v>
          </cell>
        </row>
        <row r="3886">
          <cell r="B3886" t="str">
            <v>C1770</v>
          </cell>
          <cell r="C3886" t="str">
            <v>LÂMPADA VAPOR DE MERCÚRIO ATE 160W (SUBSTITUIÇÃO)</v>
          </cell>
          <cell r="D3886" t="str">
            <v>UN</v>
          </cell>
          <cell r="E3886">
            <v>33.44</v>
          </cell>
        </row>
        <row r="3887">
          <cell r="B3887" t="str">
            <v>C1771</v>
          </cell>
          <cell r="C3887" t="str">
            <v>LÂMPADA VAPOR DE MERCÚRIO ATE 250W  (SUBSTITUIÇÃO)</v>
          </cell>
          <cell r="D3887" t="str">
            <v>UN</v>
          </cell>
          <cell r="E3887">
            <v>32.08</v>
          </cell>
        </row>
        <row r="3888">
          <cell r="B3888" t="str">
            <v>C1773</v>
          </cell>
          <cell r="C3888" t="str">
            <v>LÂMPADA VAPOR DE MERCÚRIO ATÉ 400W (SUBSTITUIÇÃO)</v>
          </cell>
          <cell r="D3888" t="str">
            <v>UN</v>
          </cell>
          <cell r="E3888">
            <v>48.44</v>
          </cell>
        </row>
        <row r="3889">
          <cell r="B3889" t="str">
            <v>C1772</v>
          </cell>
          <cell r="C3889" t="str">
            <v>LÂMPADA VAPOR DE MERCÚRIO ATE 400W (SUBSTITUIÇÃO)</v>
          </cell>
          <cell r="D3889" t="str">
            <v>UN</v>
          </cell>
          <cell r="E3889">
            <v>48.44</v>
          </cell>
        </row>
        <row r="3890">
          <cell r="B3890" t="str">
            <v>C1776</v>
          </cell>
          <cell r="C3890" t="str">
            <v>LÂMPADA VAPOR DE SÓDIO ATE 70W  (SUBSTITUIÇÃO)</v>
          </cell>
          <cell r="D3890" t="str">
            <v>UN</v>
          </cell>
          <cell r="E3890">
            <v>34.94</v>
          </cell>
        </row>
        <row r="3891">
          <cell r="B3891" t="str">
            <v>C1774</v>
          </cell>
          <cell r="C3891" t="str">
            <v>LÂMPADA VAPOR DE SÓDIO ATE 250W  (SUBSTITUIÇÃO)</v>
          </cell>
          <cell r="D3891" t="str">
            <v>UN</v>
          </cell>
          <cell r="E3891">
            <v>48.34</v>
          </cell>
        </row>
        <row r="3892">
          <cell r="B3892" t="str">
            <v>C1775</v>
          </cell>
          <cell r="C3892" t="str">
            <v>LÂMPADA VAPOR DE SÓDIO ATE 400W (SUBSTITUIÇÃO)</v>
          </cell>
          <cell r="D3892" t="str">
            <v>UN</v>
          </cell>
          <cell r="E3892">
            <v>53.44</v>
          </cell>
        </row>
        <row r="3893">
          <cell r="B3893" t="str">
            <v>C1777</v>
          </cell>
          <cell r="C3893" t="str">
            <v>LÂMPADA VAPOR METÁLICO ATE 1000W (SUBSTITUIÇÃO)</v>
          </cell>
          <cell r="D3893" t="str">
            <v>UN</v>
          </cell>
          <cell r="E3893">
            <v>532.09</v>
          </cell>
        </row>
        <row r="3894">
          <cell r="B3894" t="str">
            <v>C1778</v>
          </cell>
          <cell r="C3894" t="str">
            <v>LÂMPADA VAPOR METÁLICO ATE 2000W (SUBSTITUIÇÃO)</v>
          </cell>
          <cell r="D3894" t="str">
            <v>UN</v>
          </cell>
          <cell r="E3894">
            <v>593.74</v>
          </cell>
        </row>
        <row r="3895">
          <cell r="B3895" t="str">
            <v>C4111</v>
          </cell>
          <cell r="C3895" t="str">
            <v>LUMINÁRIA APLICADA NAS LATERAIS DAS PAREDES EXPOSITORAS EM CHAPA DE AÇO PINTADA COM REFLETOR DE ALUMÍNIO ANODIZADO ALTO BRILHO E DIFUSOR EM VIDRO TRANSPARENTE TEMPERADO COM PONTO DE LUZ DE 300W A 2M DO PISO</v>
          </cell>
          <cell r="D3895" t="str">
            <v>UN</v>
          </cell>
          <cell r="E3895">
            <v>282.56</v>
          </cell>
        </row>
        <row r="3896">
          <cell r="B3896" t="str">
            <v>C1777</v>
          </cell>
          <cell r="C3896" t="str">
            <v>LÂMPADA VAPOR METÁLICO ATE 1000W (SUBSTITUIÇÃO)</v>
          </cell>
          <cell r="D3896">
            <v>0</v>
          </cell>
          <cell r="E3896">
            <v>0</v>
          </cell>
        </row>
        <row r="3897">
          <cell r="B3897" t="str">
            <v>C4100</v>
          </cell>
          <cell r="C3897" t="str">
            <v>LUMINÁRIA CILÍNDRICA DE EMBUTIR COM ANEL DE ARREMATE EM ALUMÍNIO ANODIZADO E PINTADO POR PROCESSO ELETROSTÁTICO COM REFLETOR EM ALUMÍNIO ANODIZADO ALTO BRILHO COM CONTROLE ANTIOFUSCAMENTO PARA LÂMPADA FLUORESCENTE COMPACTA DE 23W</v>
          </cell>
          <cell r="D3897" t="str">
            <v>UN</v>
          </cell>
          <cell r="E3897">
            <v>138.69</v>
          </cell>
        </row>
        <row r="3898">
          <cell r="B3898" t="str">
            <v>C4111</v>
          </cell>
          <cell r="C3898" t="str">
            <v>LUMINÁRIA APLICADA NAS LATERAIS DAS PAREDES EXPOSITORAS EM CHAPA DE AÇO PINTADA COM REFLETOR DE ALUMÍNIO ANODIZADO ALTO BRILHO E DIFUSOR EM VIDRO TRANSPARENTE TEMPERADO COM PONTO DE LUZ DE 300W A 2M DO PISO</v>
          </cell>
          <cell r="D3898">
            <v>0</v>
          </cell>
          <cell r="E3898">
            <v>0</v>
          </cell>
        </row>
        <row r="3899">
          <cell r="B3899" t="str">
            <v>C1650</v>
          </cell>
          <cell r="C3899" t="str">
            <v>LUMINÁRIA C/LÂMPADA INCANDESCENTE, A PROVA DE TEMPO, VAPOR, ETC.</v>
          </cell>
          <cell r="D3899" t="str">
            <v>UN</v>
          </cell>
          <cell r="E3899">
            <v>64.11</v>
          </cell>
        </row>
        <row r="3900">
          <cell r="B3900" t="str">
            <v>C1651</v>
          </cell>
          <cell r="C3900" t="str">
            <v>LUMINÁRIA C/LÂMPADA MISTA DE 160 A 500W</v>
          </cell>
          <cell r="D3900" t="str">
            <v>UN</v>
          </cell>
          <cell r="E3900">
            <v>696.03</v>
          </cell>
        </row>
        <row r="3901">
          <cell r="B3901" t="str">
            <v>C1652</v>
          </cell>
          <cell r="C3901" t="str">
            <v>LUMINÁRIA COMPLETA, EMBUTIDA EM LAJE P/ PRESÍDIO</v>
          </cell>
          <cell r="D3901" t="str">
            <v>UN</v>
          </cell>
          <cell r="E3901">
            <v>120.58</v>
          </cell>
        </row>
        <row r="3902">
          <cell r="B3902" t="str">
            <v>C1653</v>
          </cell>
          <cell r="C3902" t="str">
            <v>LUMINÁRIA DE ADVERTENCIA - INTERNA/EXTERNA</v>
          </cell>
          <cell r="D3902" t="str">
            <v>UN</v>
          </cell>
          <cell r="E3902">
            <v>71.86</v>
          </cell>
        </row>
        <row r="3903">
          <cell r="B3903" t="str">
            <v>C3627</v>
          </cell>
          <cell r="C3903" t="str">
            <v>LUMINÁRIA DE ALTO RENDIMENTO, CORPO EM ALUMÍNIO FUNDIDO P/ LÂMPADAS VAPOR DE SÓDIO 400W</v>
          </cell>
          <cell r="D3903" t="str">
            <v>UN</v>
          </cell>
          <cell r="E3903">
            <v>564.95000000000005</v>
          </cell>
        </row>
        <row r="3904">
          <cell r="B3904" t="str">
            <v>C1652</v>
          </cell>
          <cell r="C3904" t="str">
            <v>LUMINÁRIA COMPLETA, EMBUTIDA EM LAJE P/ PRESÍDIO</v>
          </cell>
          <cell r="D3904">
            <v>0</v>
          </cell>
          <cell r="E3904">
            <v>0</v>
          </cell>
        </row>
        <row r="3905">
          <cell r="B3905" t="str">
            <v>C4109</v>
          </cell>
          <cell r="C3905" t="str">
            <v>LUMINÁRIA DE APLICAR EM CHAPA DE AÇO TRATADA E PINTADA EM EPÓXI BRANCO COM REFLETOR PARABÓLICO EM CHAPA DE ALUMÍNIO ANODIZADO ALTO BRILHO PARA LÂMPADA FLUORESCENTE 1X32W COR QUENTE MAIS REATOR AFP-PR</v>
          </cell>
          <cell r="D3905" t="str">
            <v>UN</v>
          </cell>
          <cell r="E3905">
            <v>145.53</v>
          </cell>
        </row>
        <row r="3906">
          <cell r="B3906" t="str">
            <v>C3627</v>
          </cell>
          <cell r="C3906" t="str">
            <v>LUMINÁRIA DE ALTO RENDIMENTO, CORPO EM ALUMÍNIO FUNDIDO P/ LÂMPADAS VAPOR DE SÓDIO 400W</v>
          </cell>
          <cell r="D3906">
            <v>0</v>
          </cell>
          <cell r="E3906">
            <v>0</v>
          </cell>
        </row>
        <row r="3907">
          <cell r="B3907" t="str">
            <v>C4101</v>
          </cell>
          <cell r="C3907" t="str">
            <v>LUMINÁRIA DE EMBUTIR COM ANEL DE ARREMATE EM ALUMÍNIO ANODIZADO E PINTADO POR PROCESSO ELETROSTÁTICO COM REFLETOR EM ALUMÍNIO ANODIZADO ALTO BRILHO COM CONTROLE ANTIOFUSCAMENTO PARA LÂMPADA FLUORESCENTE COMPACTA DE 26W</v>
          </cell>
          <cell r="D3907" t="str">
            <v>UN</v>
          </cell>
          <cell r="E3907">
            <v>138.69</v>
          </cell>
        </row>
        <row r="3908">
          <cell r="B3908" t="str">
            <v>C4109</v>
          </cell>
          <cell r="C3908" t="str">
            <v>LUMINÁRIA DE APLICAR EM CHAPA DE AÇO TRATADA E PINTADA EM EPÓXI BRANCO COM REFLETOR PARABÓLICO EM CHAPA DE ALUMÍNIO ANODIZADO ALTO BRILHO PARA LÂMPADA FLUORESCENTE 1X32W COR QUENTE MAIS REATOR AFP-PR</v>
          </cell>
          <cell r="D3908">
            <v>0</v>
          </cell>
          <cell r="E3908">
            <v>0</v>
          </cell>
        </row>
        <row r="3909">
          <cell r="B3909" t="str">
            <v>C4102</v>
          </cell>
          <cell r="C3909" t="str">
            <v>LUMINÁRIA DE EMBUTIR COM ANEL DE ARREMATE EM ALUMÍNIO ANODIZADO E PINTADO POR PROCESSO ELETROSTÁTICO PARA LÂMPADA DICRÓICA DE 50W</v>
          </cell>
          <cell r="D3909" t="str">
            <v>UN</v>
          </cell>
          <cell r="E3909">
            <v>103.11</v>
          </cell>
        </row>
        <row r="3910">
          <cell r="B3910" t="str">
            <v>C4101</v>
          </cell>
          <cell r="C3910" t="str">
            <v>LUMINÁRIA DE EMBUTIR COM ANEL DE ARREMATE EM ALUMÍNIO ANODIZADO E PINTADO POR PROCESSO ELETROSTÁTICO COM REFLETOR EM ALUMÍNIO ANODIZADO ALTO BRILHO COM CONTROLE ANTIOFUSCAMENTO PARA LÂMPADA FLUORESCENTE COMPACTA DE 26W</v>
          </cell>
          <cell r="D3910">
            <v>0</v>
          </cell>
          <cell r="E3910">
            <v>0</v>
          </cell>
        </row>
        <row r="3911">
          <cell r="B3911" t="str">
            <v>C4540</v>
          </cell>
          <cell r="C3911" t="str">
            <v>LUMINÁRIA DE EMBUTIR CORPO E GRADE DE PROTEÇÃO EM LIGA DE ALUMÍNIO FUNDIDO, REFLETOR EM CHAPA DE ALUMÍNIO ANODIZADO</v>
          </cell>
          <cell r="D3911" t="str">
            <v>UN</v>
          </cell>
          <cell r="E3911">
            <v>120.71</v>
          </cell>
        </row>
        <row r="3912">
          <cell r="B3912" t="str">
            <v>C4102</v>
          </cell>
          <cell r="C3912" t="str">
            <v>LUMINÁRIA DE EMBUTIR COM ANEL DE ARREMATE EM ALUMÍNIO ANODIZADO E PINTADO POR PROCESSO ELETROSTÁTICO PARA LÂMPADA DICRÓICA DE 50W</v>
          </cell>
          <cell r="D3912">
            <v>0</v>
          </cell>
          <cell r="E3912">
            <v>0</v>
          </cell>
        </row>
        <row r="3913">
          <cell r="B3913" t="str">
            <v>C4433</v>
          </cell>
          <cell r="C3913" t="str">
            <v>LUMINÁRIA DE EMBUTIR EM TETO, CIRCULAR, CORPO EM ALUMÍNIO ANODIZADO COM LÂMPADA HQI DE 70W</v>
          </cell>
          <cell r="D3913" t="str">
            <v>UN</v>
          </cell>
          <cell r="E3913">
            <v>149.44999999999999</v>
          </cell>
        </row>
        <row r="3914">
          <cell r="B3914" t="str">
            <v>C4540</v>
          </cell>
          <cell r="C3914" t="str">
            <v>LUMINÁRIA DE EMBUTIR CORPO E GRADE DE PROTEÇÃO EM LIGA DE ALUMÍNIO FUNDIDO, REFLETOR EM CHAPA DE ALUMÍNIO ANODIZADO</v>
          </cell>
          <cell r="D3914">
            <v>0</v>
          </cell>
          <cell r="E3914">
            <v>0</v>
          </cell>
        </row>
        <row r="3915">
          <cell r="B3915" t="str">
            <v>C4394</v>
          </cell>
          <cell r="C3915" t="str">
            <v>LUMINÁRIA DE EMERGÊNCIA</v>
          </cell>
          <cell r="D3915" t="str">
            <v>UN</v>
          </cell>
          <cell r="E3915">
            <v>264.08</v>
          </cell>
        </row>
        <row r="3916">
          <cell r="B3916" t="str">
            <v>C4412</v>
          </cell>
          <cell r="C3916" t="str">
            <v>LUMINÁRIA DE PISO MÓVEL, CORPO EM ALUMÍNIO, REFLETOR EM ALUMÍNIO ANODIZADO COM PROTETOR DE VIDRO EM GRADE DE ALUMÍNIO</v>
          </cell>
          <cell r="D3916" t="str">
            <v>UN</v>
          </cell>
          <cell r="E3916">
            <v>166.64</v>
          </cell>
        </row>
        <row r="3917">
          <cell r="B3917">
            <v>0</v>
          </cell>
          <cell r="C3917">
            <v>0</v>
          </cell>
          <cell r="D3917">
            <v>0</v>
          </cell>
          <cell r="E3917">
            <v>0</v>
          </cell>
        </row>
        <row r="3918">
          <cell r="B3918" t="str">
            <v>C3628</v>
          </cell>
          <cell r="C3918" t="str">
            <v>LUMINÁRIA DECORATIVA, CORPO EM ALUMÍNIO FUNDIDO P/ LÂMPADAS VAPOR DE SÓDIO 250W</v>
          </cell>
          <cell r="D3918" t="str">
            <v>UN</v>
          </cell>
          <cell r="E3918">
            <v>447.83</v>
          </cell>
        </row>
        <row r="3919">
          <cell r="B3919" t="str">
            <v>C4412</v>
          </cell>
          <cell r="C3919" t="str">
            <v>LUMINÁRIA DE PISO MÓVEL, CORPO EM ALUMÍNIO, REFLETOR EM ALUMÍNIO ANODIZADO COM PROTETOR DE VIDRO EM GRADE DE ALUMÍNIO</v>
          </cell>
          <cell r="D3919">
            <v>0</v>
          </cell>
          <cell r="E3919">
            <v>0</v>
          </cell>
        </row>
        <row r="3920">
          <cell r="B3920" t="str">
            <v>C3924</v>
          </cell>
          <cell r="C3920" t="str">
            <v>LUMINÁRIA ELEVADA MÉDIA INTENSIDADE SN-05</v>
          </cell>
          <cell r="D3920" t="str">
            <v>UN</v>
          </cell>
          <cell r="E3920">
            <v>345.74</v>
          </cell>
        </row>
        <row r="3921">
          <cell r="B3921" t="str">
            <v>C1659</v>
          </cell>
          <cell r="C3921" t="str">
            <v>LUMINÁRIA FECHADA, BRAÇO, LENTE DE VIDRO E LÂMPADA DE VAPOR DE MERCÚRIO 250W</v>
          </cell>
          <cell r="D3921" t="str">
            <v>UN</v>
          </cell>
          <cell r="E3921">
            <v>312.43</v>
          </cell>
        </row>
        <row r="3922">
          <cell r="B3922">
            <v>0</v>
          </cell>
          <cell r="C3922">
            <v>0</v>
          </cell>
          <cell r="D3922">
            <v>0</v>
          </cell>
          <cell r="E3922">
            <v>0</v>
          </cell>
        </row>
        <row r="3923">
          <cell r="B3923" t="str">
            <v>C1658</v>
          </cell>
          <cell r="C3923" t="str">
            <v>LUMINÁRIA FECHADA, BRAÇO LENTE VIDRO C/ LÂMPADA DE VAPOR DE MERCÚRIO 400W</v>
          </cell>
          <cell r="D3923" t="str">
            <v>UN</v>
          </cell>
          <cell r="E3923">
            <v>341.46</v>
          </cell>
        </row>
        <row r="3924">
          <cell r="B3924" t="str">
            <v>C1659</v>
          </cell>
          <cell r="C3924" t="str">
            <v>LUMINÁRIA FECHADA, BRAÇO, LENTE DE VIDRO E LÂMPADA DE VAPOR DE MERCÚRIO 250W</v>
          </cell>
          <cell r="D3924">
            <v>0</v>
          </cell>
          <cell r="E3924">
            <v>0</v>
          </cell>
        </row>
        <row r="3925">
          <cell r="B3925" t="str">
            <v>C1660</v>
          </cell>
          <cell r="C3925" t="str">
            <v>LUMINÁRIA FECHADA, BRAÇO, LENTE VIDRO E LÂMPADA DE VAPOR DE SÓDIO 360W</v>
          </cell>
          <cell r="D3925" t="str">
            <v>UN</v>
          </cell>
          <cell r="E3925">
            <v>390.16</v>
          </cell>
        </row>
        <row r="3926">
          <cell r="B3926" t="str">
            <v>C1662</v>
          </cell>
          <cell r="C3926" t="str">
            <v>LUMINÁRIA FLUORESCENTE COMPLETA (1 X 16)W</v>
          </cell>
          <cell r="D3926" t="str">
            <v>UN</v>
          </cell>
          <cell r="E3926">
            <v>65.28</v>
          </cell>
        </row>
        <row r="3927">
          <cell r="B3927" t="str">
            <v>C1637</v>
          </cell>
          <cell r="C3927" t="str">
            <v>LUMINÁRIA FLUORESCENTE COMPLETA (1 X 32)W</v>
          </cell>
          <cell r="D3927" t="str">
            <v>UN</v>
          </cell>
          <cell r="E3927">
            <v>81.69</v>
          </cell>
        </row>
        <row r="3928">
          <cell r="B3928" t="str">
            <v>C1661</v>
          </cell>
          <cell r="C3928" t="str">
            <v>LUMINÁRIA FLUORESCENTE COMPLETA ( 2 X 16 )W</v>
          </cell>
          <cell r="D3928" t="str">
            <v>UN</v>
          </cell>
          <cell r="E3928">
            <v>87.53</v>
          </cell>
        </row>
        <row r="3929">
          <cell r="B3929" t="str">
            <v>C1638</v>
          </cell>
          <cell r="C3929" t="str">
            <v>LUMINÁRIA FLUORESCENTE COMPLETA (2 X 32)W</v>
          </cell>
          <cell r="D3929" t="str">
            <v>UN</v>
          </cell>
          <cell r="E3929">
            <v>120.96</v>
          </cell>
        </row>
        <row r="3930">
          <cell r="B3930" t="str">
            <v>C1639</v>
          </cell>
          <cell r="C3930" t="str">
            <v>LUMINÁRIA FLUORESCENTE COMPLETA (4 X 16)W</v>
          </cell>
          <cell r="D3930" t="str">
            <v>UN</v>
          </cell>
          <cell r="E3930">
            <v>182.27</v>
          </cell>
        </row>
        <row r="3931">
          <cell r="B3931" t="str">
            <v>C1636</v>
          </cell>
          <cell r="C3931" t="str">
            <v>LUMINÁRIA FLUORESCENTE COMPLETA ( 4 X 32 )W</v>
          </cell>
          <cell r="D3931" t="str">
            <v>UN</v>
          </cell>
          <cell r="E3931">
            <v>226.48</v>
          </cell>
        </row>
        <row r="3932">
          <cell r="B3932" t="str">
            <v>C1640</v>
          </cell>
          <cell r="C3932" t="str">
            <v>LUMINÁRIA FLUORESCENTE COMPLETA C/1 LÂMPADA DE 20W</v>
          </cell>
          <cell r="D3932" t="str">
            <v>UN</v>
          </cell>
          <cell r="E3932">
            <v>55.2</v>
          </cell>
        </row>
        <row r="3933">
          <cell r="B3933" t="str">
            <v>C1663</v>
          </cell>
          <cell r="C3933" t="str">
            <v>LUMINÁRIA FLUORESCENTE COMPLETA C/ 1 LÂMPADA 40W</v>
          </cell>
          <cell r="D3933" t="str">
            <v>UN</v>
          </cell>
          <cell r="E3933">
            <v>56.08</v>
          </cell>
        </row>
        <row r="3934">
          <cell r="B3934" t="str">
            <v>C1665</v>
          </cell>
          <cell r="C3934" t="str">
            <v>LUMINÁRIA FLUORESCENTE COMPLETA C/2 LÂMPADAS DE 20W</v>
          </cell>
          <cell r="D3934" t="str">
            <v>UN</v>
          </cell>
          <cell r="E3934">
            <v>72.33</v>
          </cell>
        </row>
        <row r="3935">
          <cell r="B3935" t="str">
            <v>C1666</v>
          </cell>
          <cell r="C3935" t="str">
            <v>LUMINÁRIA FLUORESCENTE COMPLETA C/2 LÂMPADAS DE 40W</v>
          </cell>
          <cell r="D3935" t="str">
            <v>UN</v>
          </cell>
          <cell r="E3935">
            <v>84.1</v>
          </cell>
        </row>
        <row r="3936">
          <cell r="B3936" t="str">
            <v>C1667</v>
          </cell>
          <cell r="C3936" t="str">
            <v>LUMINÁRIA FLUORESCENTE COMPLETA C/2 LÂMPADAS DE 65W</v>
          </cell>
          <cell r="D3936" t="str">
            <v>UN</v>
          </cell>
          <cell r="E3936">
            <v>157.80000000000001</v>
          </cell>
        </row>
        <row r="3937">
          <cell r="B3937" t="str">
            <v>C1664</v>
          </cell>
          <cell r="C3937" t="str">
            <v>LUMINÁRIA FLUORESCENTE COMPLETA C/ 3 LÂMPADAS 40W</v>
          </cell>
          <cell r="D3937" t="str">
            <v>UN</v>
          </cell>
          <cell r="E3937">
            <v>102.39</v>
          </cell>
        </row>
        <row r="3938">
          <cell r="B3938" t="str">
            <v>C1641</v>
          </cell>
          <cell r="C3938" t="str">
            <v>LUMINÁRIA FLUORESCENTE COMPLETA C/4 LÂMPADAS DE 20W</v>
          </cell>
          <cell r="D3938" t="str">
            <v>UN</v>
          </cell>
          <cell r="E3938">
            <v>123.24</v>
          </cell>
        </row>
        <row r="3939">
          <cell r="B3939" t="str">
            <v>C1642</v>
          </cell>
          <cell r="C3939" t="str">
            <v>LUMINÁRIA FLUORESCENTE COMPLETA C/4 LÂMPADAS DE 40W</v>
          </cell>
          <cell r="D3939" t="str">
            <v>UN</v>
          </cell>
          <cell r="E3939">
            <v>155.97999999999999</v>
          </cell>
        </row>
        <row r="3940">
          <cell r="B3940" t="str">
            <v>C1668</v>
          </cell>
          <cell r="C3940" t="str">
            <v>LUMINÁRIA P/MUROS FECHADA  C/ LÂMPADA</v>
          </cell>
          <cell r="D3940" t="str">
            <v>UN</v>
          </cell>
          <cell r="E3940">
            <v>79.58</v>
          </cell>
        </row>
        <row r="3941">
          <cell r="B3941" t="str">
            <v>C1669</v>
          </cell>
          <cell r="C3941" t="str">
            <v>LUMINÁRIA PAREDE,TIPO ARANDELA C/ LÂMPADA INCANDESCENTE</v>
          </cell>
          <cell r="D3941" t="str">
            <v>UN</v>
          </cell>
          <cell r="E3941">
            <v>47.85</v>
          </cell>
        </row>
        <row r="3942">
          <cell r="B3942" t="str">
            <v>C4108</v>
          </cell>
          <cell r="C3942" t="str">
            <v>LUMINÁRIA QUADRADA EMBUTIDA NA PAREDE PARA LÂMPADA FLUORESCENTE COMPACTA 2X26W EM ALUMÍNIO FUNDIDO E PINTADO POR PROCESSO ELETROSTÁTICO COM REFLETOR EM ALUMÍNIO ANODIZADO ALTO BRILHO E DIFUSOR EM VIDRO TRANPARENTE PRISMÁTICO</v>
          </cell>
          <cell r="D3942" t="str">
            <v>UN</v>
          </cell>
          <cell r="E3942">
            <v>426.42</v>
          </cell>
        </row>
        <row r="3943">
          <cell r="B3943" t="str">
            <v>C1668</v>
          </cell>
          <cell r="C3943" t="str">
            <v>LUMINÁRIA P/MUROS FECHADA  C/ LÂMPADA</v>
          </cell>
          <cell r="D3943">
            <v>0</v>
          </cell>
          <cell r="E3943">
            <v>0</v>
          </cell>
        </row>
        <row r="3944">
          <cell r="B3944" t="str">
            <v>C1671</v>
          </cell>
          <cell r="C3944" t="str">
            <v>LUMINÁRIA REFLETORA COM LÂMPADA HALÓGENA DICROICA 50W</v>
          </cell>
          <cell r="D3944" t="str">
            <v>UN</v>
          </cell>
          <cell r="E3944">
            <v>38.74</v>
          </cell>
        </row>
        <row r="3945">
          <cell r="B3945" t="str">
            <v>C1670</v>
          </cell>
          <cell r="C3945" t="str">
            <v>LUMINÁRIA REFLETORA COM LÂMPADA HALÓGENA DICROICA 75W</v>
          </cell>
          <cell r="D3945" t="str">
            <v>UN</v>
          </cell>
          <cell r="E3945">
            <v>57.71</v>
          </cell>
        </row>
        <row r="3946">
          <cell r="B3946" t="str">
            <v>C1672</v>
          </cell>
          <cell r="C3946" t="str">
            <v>LUMINÁRIA REFLETORA INTERNA SIMPLES C/OU S/VIDRO</v>
          </cell>
          <cell r="D3946" t="str">
            <v>UN</v>
          </cell>
          <cell r="E3946">
            <v>107.85</v>
          </cell>
        </row>
        <row r="3947">
          <cell r="B3947" t="str">
            <v>C1643</v>
          </cell>
          <cell r="C3947" t="str">
            <v>LUMINÁRIA REFLETORA.INTERNA.SIMPLES C/LÂMPADA MERCÚRIO</v>
          </cell>
          <cell r="D3947" t="str">
            <v>UN</v>
          </cell>
          <cell r="E3947">
            <v>112.64</v>
          </cell>
        </row>
        <row r="3948">
          <cell r="B3948" t="str">
            <v>C1673</v>
          </cell>
          <cell r="C3948" t="str">
            <v>LUMINÁRIA TIPO GLOBO PLÁSTICO C/ LÂMPADA INCANDESCENTE</v>
          </cell>
          <cell r="D3948" t="str">
            <v>UN</v>
          </cell>
          <cell r="E3948">
            <v>36.450000000000003</v>
          </cell>
        </row>
        <row r="3949">
          <cell r="B3949" t="str">
            <v>C1674</v>
          </cell>
          <cell r="C3949" t="str">
            <v>LUMINÁRIA TIPO GLOBO VIDRO C/ LAMPADA INCANDESCENTE</v>
          </cell>
          <cell r="D3949" t="str">
            <v>UN</v>
          </cell>
          <cell r="E3949">
            <v>57.05</v>
          </cell>
        </row>
        <row r="3950">
          <cell r="B3950" t="str">
            <v>C1675</v>
          </cell>
          <cell r="C3950" t="str">
            <v>LUMINÁRIA TIPO GLOBO VIDRO C/ LÂMPADA MISTA, ATÉ 160W</v>
          </cell>
          <cell r="D3950" t="str">
            <v>UN</v>
          </cell>
          <cell r="E3950">
            <v>70.849999999999994</v>
          </cell>
        </row>
        <row r="3951">
          <cell r="B3951" t="str">
            <v>C1676</v>
          </cell>
          <cell r="C3951" t="str">
            <v>LUMINÁRIA TIPO GLOBO VIDRO C/ LÂMPADA MISTA, ATÉ 500W</v>
          </cell>
          <cell r="D3951" t="str">
            <v>UN</v>
          </cell>
          <cell r="E3951">
            <v>111.55</v>
          </cell>
        </row>
        <row r="3952">
          <cell r="B3952" t="str">
            <v>C1677</v>
          </cell>
          <cell r="C3952" t="str">
            <v>LUMINÁRIA TIPO SPOT DIRECIONAL C/ BRAÇO E C/ LÂMPADA INCANDESCENTE</v>
          </cell>
          <cell r="D3952" t="str">
            <v>UN</v>
          </cell>
          <cell r="E3952">
            <v>58.35</v>
          </cell>
        </row>
        <row r="3953">
          <cell r="B3953" t="str">
            <v>C1678</v>
          </cell>
          <cell r="C3953" t="str">
            <v>LUMINÁRIA TIPO SPOT SIMPLES C/ LÂMPADA INCANDESCENTE</v>
          </cell>
          <cell r="D3953" t="str">
            <v>UN</v>
          </cell>
          <cell r="E3953">
            <v>32.25</v>
          </cell>
        </row>
        <row r="3954">
          <cell r="B3954" t="str">
            <v>C1875</v>
          </cell>
          <cell r="C3954" t="str">
            <v>PENDENTE OU PLAFONIER C/GLOBO LEITOSO C/ 1 LÂMPADA DE 60W</v>
          </cell>
          <cell r="D3954" t="str">
            <v>UN</v>
          </cell>
          <cell r="E3954">
            <v>33.28</v>
          </cell>
        </row>
        <row r="3955">
          <cell r="B3955" t="str">
            <v>C3921</v>
          </cell>
          <cell r="C3955" t="str">
            <v>PLACA SUPORTE P/ LUMINÁRIA SN-05</v>
          </cell>
          <cell r="D3955" t="str">
            <v>UN</v>
          </cell>
          <cell r="E3955">
            <v>240.78</v>
          </cell>
        </row>
        <row r="3956">
          <cell r="B3956" t="str">
            <v>C2001</v>
          </cell>
          <cell r="C3956" t="str">
            <v>POSTE CONCRETO H=10M, 1 PROJETOR, LÂMPADA DE VAPOR DE MERCÚRIO 250 A 400W</v>
          </cell>
          <cell r="D3956" t="str">
            <v>UN</v>
          </cell>
          <cell r="E3956">
            <v>1817.67</v>
          </cell>
        </row>
        <row r="3957">
          <cell r="B3957" t="str">
            <v>C1875</v>
          </cell>
          <cell r="C3957" t="str">
            <v>PENDENTE OU PLAFONIER C/GLOBO LEITOSO C/ 1 LÂMPADA DE 60W</v>
          </cell>
          <cell r="D3957">
            <v>0</v>
          </cell>
          <cell r="E3957">
            <v>0</v>
          </cell>
        </row>
        <row r="3958">
          <cell r="B3958" t="str">
            <v>C2003</v>
          </cell>
          <cell r="C3958" t="str">
            <v>POSTE CONCRETO H=10M, 2 PROJETORES, LÂMPADA DE VAPOR DE MERCÚRIO 250 A 400W</v>
          </cell>
          <cell r="D3958" t="str">
            <v>UN</v>
          </cell>
          <cell r="E3958">
            <v>2036.33</v>
          </cell>
        </row>
        <row r="3959">
          <cell r="B3959" t="str">
            <v>C2001</v>
          </cell>
          <cell r="C3959" t="str">
            <v>POSTE CONCRETO H=10M, 1 PROJETOR, LÂMPADA DE VAPOR DE MERCÚRIO 250 A 400W</v>
          </cell>
          <cell r="D3959">
            <v>0</v>
          </cell>
          <cell r="E3959">
            <v>0</v>
          </cell>
        </row>
        <row r="3960">
          <cell r="B3960" t="str">
            <v>C2002</v>
          </cell>
          <cell r="C3960" t="str">
            <v>POSTE CONCRETO H=10M, 2 PROJETORES, LÂMPADA DE VAPOR DE MERCÚRIO 400W</v>
          </cell>
          <cell r="D3960" t="str">
            <v>UN</v>
          </cell>
          <cell r="E3960">
            <v>2177.06</v>
          </cell>
        </row>
        <row r="3961">
          <cell r="B3961" t="str">
            <v>C2004</v>
          </cell>
          <cell r="C3961" t="str">
            <v>POSTE CONCRETO H=10M, 3 PROJETORES, LÂMPADA DE VAPOR DE MERCÚRIO 250 A 400W</v>
          </cell>
          <cell r="D3961" t="str">
            <v>UN</v>
          </cell>
          <cell r="E3961">
            <v>2255</v>
          </cell>
        </row>
        <row r="3962">
          <cell r="B3962">
            <v>0</v>
          </cell>
          <cell r="C3962">
            <v>0</v>
          </cell>
          <cell r="D3962">
            <v>0</v>
          </cell>
          <cell r="E3962">
            <v>0</v>
          </cell>
        </row>
        <row r="3963">
          <cell r="B3963" t="str">
            <v>C2005</v>
          </cell>
          <cell r="C3963" t="str">
            <v>POSTE CONCRETO H=10M, 4 PROJETORES, LÂMPADA DE VAPOR DE MERCÚRIO 250 A 400W</v>
          </cell>
          <cell r="D3963" t="str">
            <v>UN</v>
          </cell>
          <cell r="E3963">
            <v>2473.66</v>
          </cell>
        </row>
        <row r="3964">
          <cell r="B3964" t="str">
            <v>C2004</v>
          </cell>
          <cell r="C3964" t="str">
            <v>POSTE CONCRETO H=10M, 3 PROJETORES, LÂMPADA DE VAPOR DE MERCÚRIO 250 A 400W</v>
          </cell>
          <cell r="D3964">
            <v>0</v>
          </cell>
          <cell r="E3964">
            <v>0</v>
          </cell>
        </row>
        <row r="3965">
          <cell r="B3965" t="str">
            <v>C2006</v>
          </cell>
          <cell r="C3965" t="str">
            <v>POSTE CONCRETO H=10M, PROJETOR, LÂMPADA DE VAPOR DE MERCÚRIO 400W</v>
          </cell>
          <cell r="D3965" t="str">
            <v>UN</v>
          </cell>
          <cell r="E3965">
            <v>1888.06</v>
          </cell>
        </row>
        <row r="3966">
          <cell r="B3966" t="str">
            <v>C2905</v>
          </cell>
          <cell r="C3966" t="str">
            <v>POSTE DE CONCRETO 9/150 DUPLO T, 1 LUMINÁRIA FECHADA VM 250W</v>
          </cell>
          <cell r="D3966" t="str">
            <v>UN</v>
          </cell>
          <cell r="E3966">
            <v>781.9</v>
          </cell>
        </row>
        <row r="3967">
          <cell r="B3967" t="str">
            <v>C2906</v>
          </cell>
          <cell r="C3967" t="str">
            <v>POSTE DE CONCRETO 9/150 DUPLO T, 2 LUMINÁRIAS FECHADAS VM 250W</v>
          </cell>
          <cell r="D3967" t="str">
            <v>UN</v>
          </cell>
          <cell r="E3967">
            <v>1012.63</v>
          </cell>
        </row>
        <row r="3968">
          <cell r="B3968" t="str">
            <v>C2008</v>
          </cell>
          <cell r="C3968" t="str">
            <v>POSTE DE CONCRETO P/ILUMINAÇÃO, ATÉ H=8.0OM</v>
          </cell>
          <cell r="D3968" t="str">
            <v>UN</v>
          </cell>
          <cell r="E3968">
            <v>591.16999999999996</v>
          </cell>
        </row>
        <row r="3969">
          <cell r="B3969" t="str">
            <v>C2007</v>
          </cell>
          <cell r="C3969" t="str">
            <v>POSTE DE CONCRETO P/ ILUMINAÇÃO, ATÉ H=11.0M</v>
          </cell>
          <cell r="D3969" t="str">
            <v>UN</v>
          </cell>
          <cell r="E3969">
            <v>935.83</v>
          </cell>
        </row>
        <row r="3970">
          <cell r="B3970" t="str">
            <v>C2009</v>
          </cell>
          <cell r="C3970" t="str">
            <v>POSTE DE FERRO P/ JARDIM H=2.80M, C/GLOBO E LÂMPADA VAPOR DE SÓDIO 70W</v>
          </cell>
          <cell r="D3970" t="str">
            <v>UN</v>
          </cell>
          <cell r="E3970">
            <v>408.13</v>
          </cell>
        </row>
        <row r="3971">
          <cell r="B3971" t="str">
            <v>C2010</v>
          </cell>
          <cell r="C3971" t="str">
            <v>POSTE DE FERRO P/JARDIM H=2.80M, C/GLOBO DE VIDRO, S/ LÂMPADA</v>
          </cell>
          <cell r="D3971" t="str">
            <v>UN</v>
          </cell>
          <cell r="E3971">
            <v>300.85000000000002</v>
          </cell>
        </row>
        <row r="3972">
          <cell r="B3972" t="str">
            <v>C3625</v>
          </cell>
          <cell r="C3972" t="str">
            <v>POSTE METÁLICO CÔNICO RETO FLANGEADO H=10.0m P/02 LUMINÁRIAS DECORATIVAS</v>
          </cell>
          <cell r="D3972" t="str">
            <v>UN</v>
          </cell>
          <cell r="E3972">
            <v>1127.8599999999999</v>
          </cell>
        </row>
        <row r="3973">
          <cell r="B3973" t="str">
            <v>C2009</v>
          </cell>
          <cell r="C3973" t="str">
            <v>POSTE DE FERRO P/ JARDIM H=2.80M, C/GLOBO E LÂMPADA VAPOR DE SÓDIO 70W</v>
          </cell>
          <cell r="D3973">
            <v>0</v>
          </cell>
          <cell r="E3973">
            <v>0</v>
          </cell>
        </row>
        <row r="3974">
          <cell r="B3974" t="str">
            <v>C3626</v>
          </cell>
          <cell r="C3974" t="str">
            <v>POSTE METÁLICO DECORATIVO CÔNICO RETO FLANGEADO H=4.0m P/01 OU 02 LUMINÁRIAS DECORATIVAS</v>
          </cell>
          <cell r="D3974" t="str">
            <v>UN</v>
          </cell>
          <cell r="E3974">
            <v>905.55</v>
          </cell>
        </row>
        <row r="3975">
          <cell r="B3975" t="str">
            <v>C3625</v>
          </cell>
          <cell r="C3975" t="str">
            <v>POSTE METÁLICO CÔNICO RETO FLANGEADO H=10.0m P/02 LUMINÁRIAS DECORATIVAS</v>
          </cell>
          <cell r="D3975">
            <v>0</v>
          </cell>
          <cell r="E3975">
            <v>0</v>
          </cell>
        </row>
        <row r="3976">
          <cell r="B3976" t="str">
            <v>C2047</v>
          </cell>
          <cell r="C3976" t="str">
            <v>PROJETOR DE ALUMÍNIO, C/ LÂMPADA FLUORESCENTE ATÉ PL-13W</v>
          </cell>
          <cell r="D3976" t="str">
            <v>UN</v>
          </cell>
          <cell r="E3976">
            <v>227.33</v>
          </cell>
        </row>
        <row r="3977">
          <cell r="B3977" t="str">
            <v>C2044</v>
          </cell>
          <cell r="C3977" t="str">
            <v>PROJETOR DE ALUMÍNIO, C/ LÂMPADA FLUORESCENTE ATÉ PL-18W</v>
          </cell>
          <cell r="D3977" t="str">
            <v>UN</v>
          </cell>
          <cell r="E3977">
            <v>228.08</v>
          </cell>
        </row>
        <row r="3978">
          <cell r="B3978" t="str">
            <v>C2045</v>
          </cell>
          <cell r="C3978" t="str">
            <v>PROJETOR DE ALUMÍNIO, C/ LÂMPADA DE VAPOR METÁLICO E FOTOCÉLULA ATÉ 400W</v>
          </cell>
          <cell r="D3978" t="str">
            <v>UN</v>
          </cell>
          <cell r="E3978">
            <v>469.66</v>
          </cell>
        </row>
        <row r="3979">
          <cell r="B3979" t="str">
            <v>C2047</v>
          </cell>
          <cell r="C3979" t="str">
            <v>PROJETOR DE ALUMÍNIO, C/ LÂMPADA FLUORESCENTE ATÉ PL-13W</v>
          </cell>
          <cell r="D3979">
            <v>0</v>
          </cell>
          <cell r="E3979">
            <v>0</v>
          </cell>
        </row>
        <row r="3980">
          <cell r="B3980" t="str">
            <v>C2046</v>
          </cell>
          <cell r="C3980" t="str">
            <v>PROJETOR DE ALUMÍNIO, C/ LÂMPADA DE VAPOR METÁLICO E FOTOCÉLULA ATÉ 1000W</v>
          </cell>
          <cell r="D3980" t="str">
            <v>UN</v>
          </cell>
          <cell r="E3980">
            <v>1147.6199999999999</v>
          </cell>
        </row>
        <row r="3981">
          <cell r="B3981" t="str">
            <v>C2045</v>
          </cell>
          <cell r="C3981" t="str">
            <v>PROJETOR DE ALUMÍNIO, C/ LÂMPADA DE VAPOR METÁLICO E FOTOCÉLULA ATÉ 400W</v>
          </cell>
          <cell r="D3981">
            <v>0</v>
          </cell>
          <cell r="E3981">
            <v>0</v>
          </cell>
        </row>
        <row r="3982">
          <cell r="B3982" t="str">
            <v>C2048</v>
          </cell>
          <cell r="C3982" t="str">
            <v>PROJETOR C/ LÂMPADA DE VAPOR DE MERCÚRIO, C/FOTOCÉLULA</v>
          </cell>
          <cell r="D3982" t="str">
            <v>UN</v>
          </cell>
          <cell r="E3982">
            <v>285.64999999999998</v>
          </cell>
        </row>
        <row r="3983">
          <cell r="B3983" t="str">
            <v>C2050</v>
          </cell>
          <cell r="C3983" t="str">
            <v>PROJETOR C/LÂMPADA VAPOR DE  MERCÚRIO DE 250W OU 400W, COMPLETA</v>
          </cell>
          <cell r="D3983" t="str">
            <v>UN</v>
          </cell>
          <cell r="E3983">
            <v>235.75</v>
          </cell>
        </row>
        <row r="3984">
          <cell r="B3984" t="str">
            <v>C2051</v>
          </cell>
          <cell r="C3984" t="str">
            <v>PROJETOR C/ LÂMPADA VAPOR METÁLICO 1000W  C/FOTOCÉLULA</v>
          </cell>
          <cell r="D3984" t="str">
            <v>UN</v>
          </cell>
          <cell r="E3984">
            <v>1056.77</v>
          </cell>
        </row>
        <row r="3985">
          <cell r="B3985" t="str">
            <v>C2049</v>
          </cell>
          <cell r="C3985" t="str">
            <v>PROJETOR C/LÂMPADA HALÓGENA DUPLO ENVELOPE DE 500W</v>
          </cell>
          <cell r="D3985" t="str">
            <v>UN</v>
          </cell>
          <cell r="E3985">
            <v>231.29</v>
          </cell>
        </row>
        <row r="3986">
          <cell r="B3986" t="str">
            <v>C4115</v>
          </cell>
          <cell r="C3986" t="str">
            <v>PROJETOR EM ALUMÍNIO POLIDO COM REFLETOR EM ALUMÍNIO ANODIZADO E DIFUSOR EM VIDRO PLANO TEMPERADO TRANSPARENTE DIÂMETRO = 40CM PARA LÂMPADA VAPOR METÁLICO 400W C/ REATOR E IGNITOR</v>
          </cell>
          <cell r="D3986" t="str">
            <v>UN</v>
          </cell>
          <cell r="E3986">
            <v>679.37</v>
          </cell>
        </row>
        <row r="3987">
          <cell r="B3987" t="str">
            <v>C2051</v>
          </cell>
          <cell r="C3987" t="str">
            <v>PROJETOR C/ LÂMPADA VAPOR METÁLICO 1000W  C/FOTOCÉLULA</v>
          </cell>
          <cell r="D3987">
            <v>0</v>
          </cell>
          <cell r="E3987">
            <v>0</v>
          </cell>
        </row>
        <row r="3988">
          <cell r="B3988" t="str">
            <v>C4112</v>
          </cell>
          <cell r="C3988" t="str">
            <v>PROJETOR EMBUTIDO NO FORRO EM CHAPA DE AÇO PINTADA COM REFLETOR DE ALUMÍNIO ANODIZADO ALTO BRILHO E DIFUSOR EM VIDRO TRANSPARENTE TEMPERADO PARA LÂMPADA DE VAPOR METÁLICO 400W C/ REATOR E IGNITOR</v>
          </cell>
          <cell r="D3988" t="str">
            <v>UN</v>
          </cell>
          <cell r="E3988">
            <v>405.32</v>
          </cell>
        </row>
        <row r="3989">
          <cell r="B3989" t="str">
            <v>C4115</v>
          </cell>
          <cell r="C3989" t="str">
            <v>PROJETOR EM ALUMÍNIO POLIDO COM REFLETOR EM ALUMÍNIO ANODIZADO E DIFUSOR EM VIDRO PLANO TEMPERADO TRANSPARENTE DIÂMETRO = 40CM PARA LÂMPADA VAPOR METÁLICO 400W C/ REATOR E IGNITOR</v>
          </cell>
          <cell r="D3989">
            <v>0</v>
          </cell>
          <cell r="E3989">
            <v>0</v>
          </cell>
        </row>
        <row r="3990">
          <cell r="B3990" t="str">
            <v>C2052</v>
          </cell>
          <cell r="C3990" t="str">
            <v>PROJETOR EXTERNO DE ALTA POT.ATE 2000 W</v>
          </cell>
          <cell r="D3990" t="str">
            <v>UN</v>
          </cell>
          <cell r="E3990">
            <v>1014.35</v>
          </cell>
        </row>
        <row r="3991">
          <cell r="B3991" t="str">
            <v>C2053</v>
          </cell>
          <cell r="C3991" t="str">
            <v>PROJETOR EXTERNO P/ LÂMPADA DE VAPOR DE MERCÚRIO DE 250 OU 400 W</v>
          </cell>
          <cell r="D3991" t="str">
            <v>UN</v>
          </cell>
          <cell r="E3991">
            <v>235.75</v>
          </cell>
        </row>
        <row r="3992">
          <cell r="B3992" t="str">
            <v>C2054</v>
          </cell>
          <cell r="C3992" t="str">
            <v>PROJETOR LÂMPADA DE VAPOR DE MERCÚRIO 250W, C/FOTOCÉLULA</v>
          </cell>
          <cell r="D3992" t="str">
            <v>UN</v>
          </cell>
          <cell r="E3992">
            <v>296.35000000000002</v>
          </cell>
        </row>
        <row r="3993">
          <cell r="B3993" t="str">
            <v>C2055</v>
          </cell>
          <cell r="C3993" t="str">
            <v>PROJETOR TIPO CANHÃO LÂMPADA HALÓGENA 1000W</v>
          </cell>
          <cell r="D3993" t="str">
            <v>UN</v>
          </cell>
          <cell r="E3993">
            <v>1051.0999999999999</v>
          </cell>
        </row>
        <row r="3994">
          <cell r="B3994" t="str">
            <v>C3912</v>
          </cell>
          <cell r="C3994" t="str">
            <v>PROLONGAMENTO P/ BASE METÁLICA EXISTENTE</v>
          </cell>
          <cell r="D3994" t="str">
            <v>UN</v>
          </cell>
          <cell r="E3994">
            <v>493.23</v>
          </cell>
        </row>
        <row r="3995">
          <cell r="B3995" t="str">
            <v>C2105</v>
          </cell>
          <cell r="C3995" t="str">
            <v>REATOR AFP-220V, SIMPLES P/ LÂMPADA FLUORESCENTE (SUBSTITUIÇÃO)</v>
          </cell>
          <cell r="D3995" t="str">
            <v>UN</v>
          </cell>
          <cell r="E3995">
            <v>30.43</v>
          </cell>
        </row>
        <row r="3996">
          <cell r="B3996" t="str">
            <v>C2104</v>
          </cell>
          <cell r="C3996" t="str">
            <v>REATOR AFP-220V, DUPLO P/ LÂMPADA FLUORESCENTE (SUBSTITUIÇÃO)</v>
          </cell>
          <cell r="D3996" t="str">
            <v>UN</v>
          </cell>
          <cell r="E3996">
            <v>39.53</v>
          </cell>
        </row>
        <row r="3997">
          <cell r="B3997" t="str">
            <v>C2106</v>
          </cell>
          <cell r="C3997" t="str">
            <v>REATOR DE PARTIDA P/LÂMPADA VAPOR DE MERCÚRIO ATÉ 1000W</v>
          </cell>
          <cell r="D3997" t="str">
            <v>UN</v>
          </cell>
          <cell r="E3997">
            <v>93.27</v>
          </cell>
        </row>
        <row r="3998">
          <cell r="B3998" t="str">
            <v>C4110</v>
          </cell>
          <cell r="C3998" t="str">
            <v>SISTEMA DE ILUMINAÇÃO COM LED BRANCO PARA FIXAÇÃO LATERAL EM LINHA COM DISPERSÃO A 90 GRAUS E SUPORTE DE ALUMÍNIO, ALIMENTAÇÃO POR DRIVER REMOTO EM CORRENTE CONTÍNUA</v>
          </cell>
          <cell r="D3998" t="str">
            <v>M</v>
          </cell>
          <cell r="E3998">
            <v>619.91</v>
          </cell>
        </row>
        <row r="3999">
          <cell r="B3999" t="str">
            <v>C2104</v>
          </cell>
          <cell r="C3999" t="str">
            <v>REATOR AFP-220V, DUPLO P/ LÂMPADA FLUORESCENTE (SUBSTITUIÇÃO)</v>
          </cell>
          <cell r="D3999">
            <v>0</v>
          </cell>
          <cell r="E3999">
            <v>0</v>
          </cell>
        </row>
        <row r="4000">
          <cell r="B4000" t="str">
            <v>C4113</v>
          </cell>
          <cell r="C4000" t="str">
            <v>SPOT ORIENTÁVEL PARA PLUG DE GUITARRA. PARA LÂMPADAS DICRÓICAS DIVERSAS</v>
          </cell>
          <cell r="D4000" t="str">
            <v>UN</v>
          </cell>
          <cell r="E4000">
            <v>137.43</v>
          </cell>
        </row>
        <row r="4001">
          <cell r="B4001" t="str">
            <v>C4116</v>
          </cell>
          <cell r="C4001" t="str">
            <v>TRANSFORMADOR PARA LEDS</v>
          </cell>
          <cell r="D4001" t="str">
            <v>UN</v>
          </cell>
          <cell r="E4001">
            <v>51.4</v>
          </cell>
        </row>
        <row r="4002">
          <cell r="B4002" t="str">
            <v>APARELHOS ELÉTRICOS</v>
          </cell>
          <cell r="C4002">
            <v>0</v>
          </cell>
          <cell r="D4002">
            <v>0</v>
          </cell>
          <cell r="E4002">
            <v>14423.88</v>
          </cell>
        </row>
        <row r="4003">
          <cell r="B4003" t="str">
            <v>C0081</v>
          </cell>
          <cell r="C4003" t="str">
            <v>AMPERÍMETRO (72X72)MM, ESC. 0-250A</v>
          </cell>
          <cell r="D4003" t="str">
            <v>UN</v>
          </cell>
          <cell r="E4003">
            <v>112.73</v>
          </cell>
        </row>
        <row r="4004">
          <cell r="B4004" t="str">
            <v>C0082</v>
          </cell>
          <cell r="C4004" t="str">
            <v>AMPERÍMETRO (96X96)MM, ESC. 0-500A</v>
          </cell>
          <cell r="D4004" t="str">
            <v>UN</v>
          </cell>
          <cell r="E4004">
            <v>145.44</v>
          </cell>
        </row>
        <row r="4005">
          <cell r="B4005" t="str">
            <v>C0080</v>
          </cell>
          <cell r="C4005" t="str">
            <v>AMPERÍMETRO (144X144)MM, ESC. 0-1000A</v>
          </cell>
          <cell r="D4005" t="str">
            <v>UN</v>
          </cell>
          <cell r="E4005">
            <v>217.13</v>
          </cell>
        </row>
        <row r="4006">
          <cell r="B4006" t="str">
            <v>C0101</v>
          </cell>
          <cell r="C4006" t="str">
            <v>AQUECEDOR CENTRAL ELETROAUTOMATICO 220V-5060 A 7480W</v>
          </cell>
          <cell r="D4006" t="str">
            <v>UN</v>
          </cell>
          <cell r="E4006">
            <v>906.34</v>
          </cell>
        </row>
        <row r="4007">
          <cell r="B4007" t="str">
            <v>C0102</v>
          </cell>
          <cell r="C4007" t="str">
            <v>AQUECEDOR ELÉTRICO CAP.50  A 250L. 110/220V</v>
          </cell>
          <cell r="D4007" t="str">
            <v>UN</v>
          </cell>
          <cell r="E4007">
            <v>3750.16</v>
          </cell>
        </row>
        <row r="4008">
          <cell r="B4008" t="str">
            <v>C0103</v>
          </cell>
          <cell r="C4008" t="str">
            <v>AQUECEDOR INDIVIDUAL ELETROAUTOMATICO 220V - 4840 W</v>
          </cell>
          <cell r="D4008" t="str">
            <v>UN</v>
          </cell>
          <cell r="E4008">
            <v>14.72</v>
          </cell>
        </row>
        <row r="4009">
          <cell r="B4009" t="str">
            <v>C0465</v>
          </cell>
          <cell r="C4009" t="str">
            <v>BOTOEIRA EM ALUMÍNIO FUNDIDO "LIGA - DESLIGA"</v>
          </cell>
          <cell r="D4009" t="str">
            <v>UN</v>
          </cell>
          <cell r="E4009">
            <v>118.67</v>
          </cell>
        </row>
        <row r="4010">
          <cell r="B4010" t="str">
            <v>C1286</v>
          </cell>
          <cell r="C4010" t="str">
            <v>ESTABILIZADOR DE TENSÃO/CORRENTE DE 1KVA</v>
          </cell>
          <cell r="D4010" t="str">
            <v>UN</v>
          </cell>
          <cell r="E4010">
            <v>184.37</v>
          </cell>
        </row>
        <row r="4011">
          <cell r="B4011" t="str">
            <v>C1287</v>
          </cell>
          <cell r="C4011" t="str">
            <v>ESTABILIZADOR DE TENSÃO/CORRENTE DE 3KVA</v>
          </cell>
          <cell r="D4011" t="str">
            <v>UN</v>
          </cell>
          <cell r="E4011">
            <v>281.43</v>
          </cell>
        </row>
        <row r="4012">
          <cell r="B4012" t="str">
            <v>C1288</v>
          </cell>
          <cell r="C4012" t="str">
            <v>ESTABILIZADOR DE TENSÃO/CORRENTE DE 5KVA</v>
          </cell>
          <cell r="D4012" t="str">
            <v>UN</v>
          </cell>
          <cell r="E4012">
            <v>471.04</v>
          </cell>
        </row>
        <row r="4013">
          <cell r="B4013" t="str">
            <v>C1289</v>
          </cell>
          <cell r="C4013" t="str">
            <v>ESTABILIZADOR DE TENSÃO/CORRENTE DE 7.5KVA</v>
          </cell>
          <cell r="D4013" t="str">
            <v>UN</v>
          </cell>
          <cell r="E4013">
            <v>781.09</v>
          </cell>
        </row>
        <row r="4014">
          <cell r="B4014" t="str">
            <v>C1285</v>
          </cell>
          <cell r="C4014" t="str">
            <v>ESTABILIZADOR DE TENSÃO/CORRENTE DE 10KVA</v>
          </cell>
          <cell r="D4014" t="str">
            <v>UN</v>
          </cell>
          <cell r="E4014">
            <v>1257.47</v>
          </cell>
        </row>
        <row r="4015">
          <cell r="B4015" t="str">
            <v>C1354</v>
          </cell>
          <cell r="C4015" t="str">
            <v>EXAUSTOR ELETROMECÂNICO INDUSTRIAL D= 400MM</v>
          </cell>
          <cell r="D4015" t="str">
            <v>UN</v>
          </cell>
          <cell r="E4015">
            <v>1476.47</v>
          </cell>
        </row>
        <row r="4016">
          <cell r="B4016" t="str">
            <v>C1477</v>
          </cell>
          <cell r="C4016" t="str">
            <v>INSTALAÇÃO DE EXAUSTOR ELÉTRICO TIPO DOMICILIAR</v>
          </cell>
          <cell r="D4016" t="str">
            <v>UN</v>
          </cell>
          <cell r="E4016">
            <v>220.93</v>
          </cell>
        </row>
        <row r="4017">
          <cell r="B4017" t="str">
            <v>C2276</v>
          </cell>
          <cell r="C4017" t="str">
            <v>SINALIZADOR P/ ENTRADA E SAÍDA DE VEÍCULOS</v>
          </cell>
          <cell r="D4017" t="str">
            <v>UN</v>
          </cell>
          <cell r="E4017">
            <v>228.96</v>
          </cell>
        </row>
        <row r="4018">
          <cell r="B4018" t="str">
            <v>C2512</v>
          </cell>
          <cell r="C4018" t="str">
            <v>TRANSFORMADOR 2KVA MONOFASICO 220V/110V</v>
          </cell>
          <cell r="D4018" t="str">
            <v>UN</v>
          </cell>
          <cell r="E4018">
            <v>223.92</v>
          </cell>
        </row>
        <row r="4019">
          <cell r="B4019" t="str">
            <v>C2517</v>
          </cell>
          <cell r="C4019" t="str">
            <v>TRANSFORMADOR DE CORRENTE EM QD - FAIXA 50 A 250/5A</v>
          </cell>
          <cell r="D4019" t="str">
            <v>UN</v>
          </cell>
          <cell r="E4019">
            <v>118</v>
          </cell>
        </row>
        <row r="4020">
          <cell r="B4020" t="str">
            <v>C2518</v>
          </cell>
          <cell r="C4020" t="str">
            <v>TRANSFORMADOR DE CORRENTE EM QD - FAIXA 200 A 400/5A</v>
          </cell>
          <cell r="D4020" t="str">
            <v>UN</v>
          </cell>
          <cell r="E4020">
            <v>120.04</v>
          </cell>
        </row>
        <row r="4021">
          <cell r="B4021" t="str">
            <v>C2519</v>
          </cell>
          <cell r="C4021" t="str">
            <v>TRANSFORMADOR DE CORRENTE EM QD - FAIXA 400 A 800/5A</v>
          </cell>
          <cell r="D4021" t="str">
            <v>UN</v>
          </cell>
          <cell r="E4021">
            <v>126.84</v>
          </cell>
        </row>
        <row r="4022">
          <cell r="B4022" t="str">
            <v>C2520</v>
          </cell>
          <cell r="C4022" t="str">
            <v>TRANSFORMADOR DE CORRENTE EM QD - FAIXA 1000 A 1500/5A</v>
          </cell>
          <cell r="D4022" t="str">
            <v>UN</v>
          </cell>
          <cell r="E4022">
            <v>144.46</v>
          </cell>
        </row>
        <row r="4023">
          <cell r="B4023" t="str">
            <v>C4059</v>
          </cell>
          <cell r="C4023" t="str">
            <v>TRANSFORMADOR DE CORRENTE 15 KV - INSTALADO</v>
          </cell>
          <cell r="D4023" t="str">
            <v>UN</v>
          </cell>
          <cell r="E4023">
            <v>835.55</v>
          </cell>
        </row>
        <row r="4024">
          <cell r="B4024" t="str">
            <v>C0832</v>
          </cell>
          <cell r="C4024" t="str">
            <v>TRANSFORMADOR DE POTENCIAL 115 VAC 400 VA</v>
          </cell>
          <cell r="D4024" t="str">
            <v>UN</v>
          </cell>
          <cell r="E4024">
            <v>775.87</v>
          </cell>
        </row>
        <row r="4025">
          <cell r="B4025" t="str">
            <v>C4060</v>
          </cell>
          <cell r="C4025" t="str">
            <v>TRANSFORMADOR DE POTÊNCIA 15 KV - INSTALADO</v>
          </cell>
          <cell r="D4025" t="str">
            <v>UN</v>
          </cell>
          <cell r="E4025">
            <v>1161.4100000000001</v>
          </cell>
        </row>
        <row r="4026">
          <cell r="B4026" t="str">
            <v>C2664</v>
          </cell>
          <cell r="C4026" t="str">
            <v>VENTILADOR DE TETO METÁLICO</v>
          </cell>
          <cell r="D4026" t="str">
            <v>UN</v>
          </cell>
          <cell r="E4026">
            <v>194.15</v>
          </cell>
        </row>
        <row r="4027">
          <cell r="B4027" t="str">
            <v>C2682</v>
          </cell>
          <cell r="C4027" t="str">
            <v>VOLTÍMETRO (72X72)MM, ESC. 0-500V</v>
          </cell>
          <cell r="D4027" t="str">
            <v>UN</v>
          </cell>
          <cell r="E4027">
            <v>152.94999999999999</v>
          </cell>
        </row>
        <row r="4028">
          <cell r="B4028" t="str">
            <v>C2683</v>
          </cell>
          <cell r="C4028" t="str">
            <v>VOLTÍMETRO (96X96)MM, ESC. 0-500V</v>
          </cell>
          <cell r="D4028" t="str">
            <v>UN</v>
          </cell>
          <cell r="E4028">
            <v>181.72</v>
          </cell>
        </row>
        <row r="4029">
          <cell r="B4029" t="str">
            <v>C2681</v>
          </cell>
          <cell r="C4029" t="str">
            <v>VOLTÍMETRO (144X144)MM, ESC. 0-500V</v>
          </cell>
          <cell r="D4029" t="str">
            <v>UN</v>
          </cell>
          <cell r="E4029">
            <v>222.01</v>
          </cell>
        </row>
        <row r="4030">
          <cell r="B4030" t="str">
            <v>EQUIPAMENTOS</v>
          </cell>
          <cell r="C4030" t="str">
            <v>VOLTÍMETRO (72X72)MM, ESC. 0-500V</v>
          </cell>
          <cell r="D4030">
            <v>0</v>
          </cell>
          <cell r="E4030">
            <v>2295650.48</v>
          </cell>
        </row>
        <row r="4031">
          <cell r="B4031" t="str">
            <v>C4372</v>
          </cell>
          <cell r="C4031" t="str">
            <v>BALANÇA ELETRÔNICA C/ PLATAFORMA 18x3, CAP. 80 TON. (FORN./MONTAGEM)</v>
          </cell>
          <cell r="D4031" t="str">
            <v>UN</v>
          </cell>
          <cell r="E4031">
            <v>110105.21</v>
          </cell>
        </row>
        <row r="4032">
          <cell r="B4032" t="str">
            <v>C4184</v>
          </cell>
          <cell r="C4032" t="str">
            <v>GRUPO GERADOR 951/1000 KVA, COM QUADRO AUTOMÁTICO</v>
          </cell>
          <cell r="D4032" t="str">
            <v>UN</v>
          </cell>
          <cell r="E4032">
            <v>385992.16</v>
          </cell>
        </row>
        <row r="4033">
          <cell r="B4033" t="str">
            <v>C4063</v>
          </cell>
          <cell r="C4033" t="str">
            <v>GRUPO GERADOR 781/950 KVA C/ QUADRO AUTOMÁTICO</v>
          </cell>
          <cell r="D4033" t="str">
            <v>UN</v>
          </cell>
          <cell r="E4033">
            <v>350992.16</v>
          </cell>
        </row>
        <row r="4034">
          <cell r="B4034" t="str">
            <v>C4062</v>
          </cell>
          <cell r="C4034" t="str">
            <v>GRUPO GERADOR 636/780 KVA C/ QUADRO AUTOMÁTICO</v>
          </cell>
          <cell r="D4034" t="str">
            <v>UN</v>
          </cell>
          <cell r="E4034">
            <v>289618.14</v>
          </cell>
        </row>
        <row r="4035">
          <cell r="B4035" t="str">
            <v>C3668</v>
          </cell>
          <cell r="C4035" t="str">
            <v>GRUPO GERADOR 501/635 KVA, COM QUADRO AUTOMÁTICO</v>
          </cell>
          <cell r="D4035" t="str">
            <v>UN</v>
          </cell>
          <cell r="E4035">
            <v>166354.12</v>
          </cell>
        </row>
        <row r="4036">
          <cell r="B4036" t="str">
            <v>C4061</v>
          </cell>
          <cell r="C4036" t="str">
            <v>GRUPO GERADOR 451/500 KVA COM QUADRO AUTOMÁTICO</v>
          </cell>
          <cell r="D4036" t="str">
            <v>UN</v>
          </cell>
          <cell r="E4036">
            <v>125116.62</v>
          </cell>
        </row>
        <row r="4037">
          <cell r="B4037" t="str">
            <v>C4183</v>
          </cell>
          <cell r="C4037" t="str">
            <v>GRUPO GERADOR 386/450 KVA, COM QUADRO AUTOMÁTICO</v>
          </cell>
          <cell r="D4037" t="str">
            <v>UN</v>
          </cell>
          <cell r="E4037">
            <v>119377.11</v>
          </cell>
        </row>
        <row r="4038">
          <cell r="B4038" t="str">
            <v>C3667</v>
          </cell>
          <cell r="C4038" t="str">
            <v>GRUPO GERADOR 361/385 KVA, COM QUADRO AUTOMÁTICO</v>
          </cell>
          <cell r="D4038" t="str">
            <v>UN</v>
          </cell>
          <cell r="E4038">
            <v>105439.61</v>
          </cell>
        </row>
        <row r="4039">
          <cell r="B4039" t="str">
            <v>C3666</v>
          </cell>
          <cell r="C4039" t="str">
            <v>GRUPO GERADOR 291/360 KVA, COM QUADRO AUTOMÁTICO</v>
          </cell>
          <cell r="D4039" t="str">
            <v>UN</v>
          </cell>
          <cell r="E4039">
            <v>95280.1</v>
          </cell>
        </row>
        <row r="4040">
          <cell r="B4040" t="str">
            <v>C1443</v>
          </cell>
          <cell r="C4040" t="str">
            <v>GRUPO GERADOR 261/290 KVA, C/ QUADRO AUTOMÁTICO</v>
          </cell>
          <cell r="D4040" t="str">
            <v>UN</v>
          </cell>
          <cell r="E4040">
            <v>85770.59</v>
          </cell>
        </row>
        <row r="4041">
          <cell r="B4041" t="str">
            <v>C3664</v>
          </cell>
          <cell r="C4041" t="str">
            <v>GRUPO GERADOR 236/260 KVA, COM QUADRO AUTOMÁTICO</v>
          </cell>
          <cell r="D4041" t="str">
            <v>UN</v>
          </cell>
          <cell r="E4041">
            <v>75768.09</v>
          </cell>
        </row>
        <row r="4042">
          <cell r="B4042" t="str">
            <v>C4182</v>
          </cell>
          <cell r="C4042" t="str">
            <v>GRUPO GERADOR 216/235 KVA, COM QUADRO AUTOMÁTICO</v>
          </cell>
          <cell r="D4042" t="str">
            <v>UN</v>
          </cell>
          <cell r="E4042">
            <v>72728.09</v>
          </cell>
        </row>
        <row r="4043">
          <cell r="B4043" t="str">
            <v>C3663</v>
          </cell>
          <cell r="C4043" t="str">
            <v>GRUPO GERADOR 171/215  KVA, COM QUADRO AUTOMÁTICO</v>
          </cell>
          <cell r="D4043" t="str">
            <v>UN</v>
          </cell>
          <cell r="E4043">
            <v>72152.009999999995</v>
          </cell>
        </row>
        <row r="4044">
          <cell r="B4044" t="str">
            <v>C1441</v>
          </cell>
          <cell r="C4044" t="str">
            <v>GRUPO GERADOR 141/170 KVA, C/ QUADRO AUTOMÁTICO</v>
          </cell>
          <cell r="D4044" t="str">
            <v>UN</v>
          </cell>
          <cell r="E4044">
            <v>60048.58</v>
          </cell>
        </row>
        <row r="4045">
          <cell r="B4045" t="str">
            <v>C3661</v>
          </cell>
          <cell r="C4045" t="str">
            <v>GRUPO GERADOR 121/140  KVA, COM QUADRO AUTOMÁTICO</v>
          </cell>
          <cell r="D4045" t="str">
            <v>UN</v>
          </cell>
          <cell r="E4045">
            <v>51356.08</v>
          </cell>
        </row>
        <row r="4046">
          <cell r="B4046" t="str">
            <v>C1440</v>
          </cell>
          <cell r="C4046" t="str">
            <v>GRUPO GERADOR 86/120 KVA, C/ QUADRO AUTOMÁTICO</v>
          </cell>
          <cell r="D4046" t="str">
            <v>UN</v>
          </cell>
          <cell r="E4046">
            <v>47436.08</v>
          </cell>
        </row>
        <row r="4047">
          <cell r="B4047" t="str">
            <v>C1444</v>
          </cell>
          <cell r="C4047" t="str">
            <v>GRUPO GERADOR 56/85 KVA, C/ QUADRO AUTOMÁTICO</v>
          </cell>
          <cell r="D4047" t="str">
            <v>UN</v>
          </cell>
          <cell r="E4047">
            <v>42194.07</v>
          </cell>
        </row>
        <row r="4048">
          <cell r="B4048" t="str">
            <v>C3660</v>
          </cell>
          <cell r="C4048" t="str">
            <v>GRUPO GERADOR 45/55 KVA, COM QUADRO AUTOMÁTICO</v>
          </cell>
          <cell r="D4048" t="str">
            <v>UN</v>
          </cell>
          <cell r="E4048">
            <v>39717.51</v>
          </cell>
        </row>
        <row r="4049">
          <cell r="B4049" t="str">
            <v>C2663</v>
          </cell>
          <cell r="C4049" t="str">
            <v>VENTILADOR DE TETO C/ ALETAS DE MADEIRA</v>
          </cell>
          <cell r="D4049" t="str">
            <v>UN</v>
          </cell>
          <cell r="E4049">
            <v>204.15</v>
          </cell>
        </row>
        <row r="4050">
          <cell r="B4050" t="str">
            <v>POSTES P/ ENERGIA E COMUNICAÇÃO</v>
          </cell>
          <cell r="C4050" t="str">
            <v>GRUPO GERADOR 56/85 KVA, C/ QUADRO AUTOMÁTICO</v>
          </cell>
          <cell r="D4050">
            <v>0</v>
          </cell>
          <cell r="E4050">
            <v>17378.72</v>
          </cell>
        </row>
        <row r="4051">
          <cell r="B4051" t="str">
            <v>C3576</v>
          </cell>
          <cell r="C4051" t="str">
            <v>MUTIRÃO MISTO - MINI POSTE H=1.50m REX MONO E ROLDANA</v>
          </cell>
          <cell r="D4051" t="str">
            <v>UN</v>
          </cell>
          <cell r="E4051">
            <v>26.25</v>
          </cell>
        </row>
        <row r="4052">
          <cell r="B4052" t="str">
            <v>C2000</v>
          </cell>
          <cell r="C4052" t="str">
            <v>POSTE C/ACESSÓRIOS ATÉ  A ENTRADA DA SUBESTAÇÃO ABRIGADA</v>
          </cell>
          <cell r="D4052" t="str">
            <v>UN</v>
          </cell>
          <cell r="E4052">
            <v>11524.64</v>
          </cell>
        </row>
        <row r="4053">
          <cell r="B4053" t="str">
            <v>C2012</v>
          </cell>
          <cell r="C4053" t="str">
            <v>POSTE P/EDIFICAÇÕES POTÊNCIA INSTALADA ATÉ 5KW</v>
          </cell>
          <cell r="D4053" t="str">
            <v>UN</v>
          </cell>
          <cell r="E4053">
            <v>499.16</v>
          </cell>
        </row>
        <row r="4054">
          <cell r="B4054" t="str">
            <v>C2017</v>
          </cell>
          <cell r="C4054" t="str">
            <v>POSTE P/EDIFICAÇÕES POTÊNCIA INSTALADA DE 5,01 À 10KW</v>
          </cell>
          <cell r="D4054" t="str">
            <v>UN</v>
          </cell>
          <cell r="E4054">
            <v>586.08000000000004</v>
          </cell>
        </row>
        <row r="4055">
          <cell r="B4055" t="str">
            <v>C2013</v>
          </cell>
          <cell r="C4055" t="str">
            <v>POSTE P/EDIFICAÇÕES POTÊNCIA INSTALADA DE 10,01 À 15KW</v>
          </cell>
          <cell r="D4055" t="str">
            <v>UN</v>
          </cell>
          <cell r="E4055">
            <v>746.2</v>
          </cell>
        </row>
        <row r="4056">
          <cell r="B4056" t="str">
            <v>C2014</v>
          </cell>
          <cell r="C4056" t="str">
            <v>POSTE P/EDIFICAÇÕES POTÊNCIA INSTALADA DE 15,01 À 20KW</v>
          </cell>
          <cell r="D4056" t="str">
            <v>UN</v>
          </cell>
          <cell r="E4056">
            <v>827.76</v>
          </cell>
        </row>
        <row r="4057">
          <cell r="B4057" t="str">
            <v>C2015</v>
          </cell>
          <cell r="C4057" t="str">
            <v>POSTE P/EDIFICAÇÕES POTÊNCIA INSTALADA DE 20,01 À 25 KW</v>
          </cell>
          <cell r="D4057" t="str">
            <v>UN</v>
          </cell>
          <cell r="E4057">
            <v>1445.45</v>
          </cell>
        </row>
        <row r="4058">
          <cell r="B4058" t="str">
            <v>C2016</v>
          </cell>
          <cell r="C4058" t="str">
            <v>POSTE P/EDIFICAÇÕES POTÊNCIA INSTALADA DE 25,01 À 30 KW</v>
          </cell>
          <cell r="D4058" t="str">
            <v>UN</v>
          </cell>
          <cell r="E4058">
            <v>1723.17</v>
          </cell>
        </row>
        <row r="4059">
          <cell r="B4059" t="str">
            <v>SUBESTAÇÃO DE DISTRIBUIÇÃO ABRIGADA - CLASSE 15 kV</v>
          </cell>
          <cell r="C4059" t="str">
            <v>POSTE P/EDIFICAÇÕES POTÊNCIA INSTALADA DE 15,01 À 20KW</v>
          </cell>
          <cell r="D4059">
            <v>0</v>
          </cell>
          <cell r="E4059">
            <v>1174643.6599999999</v>
          </cell>
        </row>
        <row r="4060">
          <cell r="B4060" t="str">
            <v>C0008</v>
          </cell>
          <cell r="C4060" t="str">
            <v>ACESSÓRIOS INTERNOS À SUBESTAÇÃO ABRIGADA</v>
          </cell>
          <cell r="D4060" t="str">
            <v>UN</v>
          </cell>
          <cell r="E4060">
            <v>31617.03</v>
          </cell>
        </row>
        <row r="4061">
          <cell r="B4061" t="str">
            <v>C4247</v>
          </cell>
          <cell r="C4061" t="str">
            <v>SUBESTAÇÃO ABRIGADA EM ALVENARIA DE 225 KVA/13.800-380/220 V, ENTRADA AÉREA, COM POSTO DE TRANSFORMAÇÃO, FORNECIDA COM QUADRO DE MEDIÇÃO E PROTEÇÃO GERAL DE BAIXA TENSÃO</v>
          </cell>
          <cell r="D4061" t="str">
            <v>UN</v>
          </cell>
          <cell r="E4061">
            <v>56974.92</v>
          </cell>
        </row>
        <row r="4062">
          <cell r="B4062" t="str">
            <v>SUBESTAÇÃO DE DISTRIBUIÇÃO ABRIGADA - CLASSE 15 kV</v>
          </cell>
          <cell r="C4062">
            <v>0</v>
          </cell>
          <cell r="D4062">
            <v>0</v>
          </cell>
          <cell r="E4062">
            <v>0</v>
          </cell>
        </row>
        <row r="4063">
          <cell r="B4063" t="str">
            <v>C4248</v>
          </cell>
          <cell r="C4063" t="str">
            <v>SUBESTAÇÃO ABRIGADA EM ALVENARIA DE 300 KVA/13.800-380/220 V, ENTRADA AÉREA, COM POSTO DE MEDIÇÃO, DISJUNÇÃO E TRANSFORMAÇÃO, FORNECIDA COM QUADRO DE PROTEÇÃO GERAL DE BAIXA TENSÃO</v>
          </cell>
          <cell r="D4063" t="str">
            <v>UN</v>
          </cell>
          <cell r="E4063">
            <v>97850.18</v>
          </cell>
        </row>
        <row r="4064">
          <cell r="B4064" t="str">
            <v>C4247</v>
          </cell>
          <cell r="C4064" t="str">
            <v>SUBESTAÇÃO ABRIGADA EM ALVENARIA DE 225 KVA/13.800-380/220 V, ENTRADA AÉREA, COM POSTO DE TRANSFORMAÇÃO, FORNECIDA COM QUADRO DE MEDIÇÃO E PROTEÇÃO GERAL DE BAIXA TENSÃO</v>
          </cell>
          <cell r="D4064">
            <v>0</v>
          </cell>
          <cell r="E4064">
            <v>0</v>
          </cell>
        </row>
        <row r="4065">
          <cell r="B4065" t="str">
            <v>C4249</v>
          </cell>
          <cell r="C4065" t="str">
            <v>SUBESTAÇÃO ABRIGADA EM ALVENARIA DE 500 KVA/13.800-380/220 V, ENTRADA AÉREA, COM POSTO DE MEDIÇÃO, DISJUNÇÃO E TRANSFORMAÇÃO, FORNECIDA COM QUADRO DE PROTEÇÃO GERAL DE BAIXA TENSÃO</v>
          </cell>
          <cell r="D4065" t="str">
            <v>UN</v>
          </cell>
          <cell r="E4065">
            <v>116096.02</v>
          </cell>
        </row>
        <row r="4066">
          <cell r="B4066" t="str">
            <v>C4248</v>
          </cell>
          <cell r="C4066" t="str">
            <v>SUBESTAÇÃO ABRIGADA EM ALVENARIA DE 300 KVA/13.800-380/220 V, ENTRADA AÉREA, COM POSTO DE MEDIÇÃO, DISJUNÇÃO E TRANSFORMAÇÃO, FORNECIDA COM QUADRO DE PROTEÇÃO GERAL DE BAIXA TENSÃO</v>
          </cell>
          <cell r="D4066">
            <v>0</v>
          </cell>
          <cell r="E4066">
            <v>0</v>
          </cell>
        </row>
        <row r="4067">
          <cell r="B4067" t="str">
            <v>C4250</v>
          </cell>
          <cell r="C4067" t="str">
            <v>SUBESTAÇÃO ABRIGADA EM ALVENARIA DE 750 KVA/13.800-380/220 V, ENTRADA AÉREA, COM POSTO DE MEDIÇÃO, DISJUNÇÃO E TRANSFORMAÇÃO, FORNECIDA COM QUADRO DE PROTEÇÃO GERAL DE BAIXA TENSÃO</v>
          </cell>
          <cell r="D4067" t="str">
            <v>UN</v>
          </cell>
          <cell r="E4067">
            <v>133543.82999999999</v>
          </cell>
        </row>
        <row r="4068">
          <cell r="B4068" t="str">
            <v>C4249</v>
          </cell>
          <cell r="C4068" t="str">
            <v>SUBESTAÇÃO ABRIGADA EM ALVENARIA DE 500 KVA/13.800-380/220 V, ENTRADA AÉREA, COM POSTO DE MEDIÇÃO, DISJUNÇÃO E TRANSFORMAÇÃO, FORNECIDA COM QUADRO DE PROTEÇÃO GERAL DE BAIXA TENSÃO</v>
          </cell>
          <cell r="D4068">
            <v>0</v>
          </cell>
          <cell r="E4068">
            <v>0</v>
          </cell>
        </row>
        <row r="4069">
          <cell r="B4069" t="str">
            <v>C4251</v>
          </cell>
          <cell r="C4069" t="str">
            <v>SUBESTAÇÃO ABRIGADA EM ALVENARIA DE 1000 KVA/13.800-380/220 V, ENTRADA AÉREA, COM POSTO DE MEDIÇÃO, DISJUNÇÃO E TRANSFORMAÇÃO, FORNECIDA COM QUADRO DE PROTEÇÃO GERAL DE BAIXA TENSÃO</v>
          </cell>
          <cell r="D4069" t="str">
            <v>UN</v>
          </cell>
          <cell r="E4069">
            <v>155960.37</v>
          </cell>
        </row>
        <row r="4070">
          <cell r="B4070" t="str">
            <v>C4250</v>
          </cell>
          <cell r="C4070" t="str">
            <v>SUBESTAÇÃO ABRIGADA EM ALVENARIA DE 750 KVA/13.800-380/220 V, ENTRADA AÉREA, COM POSTO DE MEDIÇÃO, DISJUNÇÃO E TRANSFORMAÇÃO, FORNECIDA COM QUADRO DE PROTEÇÃO GERAL DE BAIXA TENSÃO</v>
          </cell>
          <cell r="D4070">
            <v>0</v>
          </cell>
          <cell r="E4070">
            <v>0</v>
          </cell>
        </row>
        <row r="4071">
          <cell r="B4071" t="str">
            <v>C4252</v>
          </cell>
          <cell r="C4071" t="str">
            <v>SUBESTAÇÃO ABRIGADA EM ALVENARIA DE 1250 KVA/13.800-380/220 V, ENTRADA AÉREA, COM POSTO DE MEDIÇÃO, DISJUNÇÃO E TRANSFORMAÇÃO, FORNECIDA COM QUADRO DE PROTEÇÃO GERAL DE BAIXA TENSÃO</v>
          </cell>
          <cell r="D4071" t="str">
            <v>UN</v>
          </cell>
          <cell r="E4071">
            <v>175384.55</v>
          </cell>
        </row>
        <row r="4072">
          <cell r="B4072" t="str">
            <v>C4251</v>
          </cell>
          <cell r="C4072" t="str">
            <v>SUBESTAÇÃO ABRIGADA EM ALVENARIA DE 1000 KVA/13.800-380/220 V, ENTRADA AÉREA, COM POSTO DE MEDIÇÃO, DISJUNÇÃO E TRANSFORMAÇÃO, FORNECIDA COM QUADRO DE PROTEÇÃO GERAL DE BAIXA TENSÃO</v>
          </cell>
          <cell r="D4072">
            <v>0</v>
          </cell>
          <cell r="E4072">
            <v>0</v>
          </cell>
        </row>
        <row r="4073">
          <cell r="B4073" t="str">
            <v>C4253</v>
          </cell>
          <cell r="C4073" t="str">
            <v>SUBESTAÇÃO ABRIGADA EM ALVENARIA DE 1500 KVA/13.800-380/220 V, ENTRADA AÉREA, COM POSTO DE MEDIÇÃO, DISJUNÇÃO E TRANSFORMAÇÃO, FORNECIDA COM QUADRO DE PROTEÇÃO GERAL DE BAIXA TENSÃO</v>
          </cell>
          <cell r="D4073" t="str">
            <v>UN</v>
          </cell>
          <cell r="E4073">
            <v>205189.66</v>
          </cell>
        </row>
        <row r="4074">
          <cell r="B4074" t="str">
            <v>C4252</v>
          </cell>
          <cell r="C4074" t="str">
            <v>SUBESTAÇÃO ABRIGADA EM ALVENARIA DE 1250 KVA/13.800-380/220 V, ENTRADA AÉREA, COM POSTO DE MEDIÇÃO, DISJUNÇÃO E TRANSFORMAÇÃO, FORNECIDA COM QUADRO DE PROTEÇÃO GERAL DE BAIXA TENSÃO</v>
          </cell>
          <cell r="D4074">
            <v>0</v>
          </cell>
          <cell r="E4074">
            <v>0</v>
          </cell>
        </row>
        <row r="4075">
          <cell r="B4075" t="str">
            <v>C2524</v>
          </cell>
          <cell r="C4075" t="str">
            <v>TRANSFORMADOR P/CABINE PRIMÁRIA 500KVA-15KV</v>
          </cell>
          <cell r="D4075" t="str">
            <v>UN</v>
          </cell>
          <cell r="E4075">
            <v>30248.98</v>
          </cell>
        </row>
        <row r="4076">
          <cell r="B4076" t="str">
            <v>C4404</v>
          </cell>
          <cell r="C4076" t="str">
            <v>TRANSFORMADOR DE FORÇA À SECO 750 KVA/13.800-380/220V (FORNECIMENTO E MONTAGEM)</v>
          </cell>
          <cell r="D4076" t="str">
            <v>UN</v>
          </cell>
          <cell r="E4076">
            <v>52185.760000000002</v>
          </cell>
        </row>
        <row r="4077">
          <cell r="B4077">
            <v>0</v>
          </cell>
          <cell r="C4077">
            <v>0</v>
          </cell>
          <cell r="D4077">
            <v>0</v>
          </cell>
          <cell r="E4077">
            <v>0</v>
          </cell>
        </row>
        <row r="4078">
          <cell r="B4078" t="str">
            <v>C4405</v>
          </cell>
          <cell r="C4078" t="str">
            <v>TRANSFORMADOR DE FORÇA À SECO 2.500 KVA/13.800-440/240V (FORNECIMENTO E MONTAGEM)</v>
          </cell>
          <cell r="D4078" t="str">
            <v>UN</v>
          </cell>
          <cell r="E4078">
            <v>119592.36</v>
          </cell>
        </row>
        <row r="4079">
          <cell r="B4079" t="str">
            <v>C4404</v>
          </cell>
          <cell r="C4079" t="str">
            <v>TRANSFORMADOR DE FORÇA À SECO 750 KVA/13.800-380/220V (FORNECIMENTO E MONTAGEM)</v>
          </cell>
          <cell r="D4079">
            <v>0</v>
          </cell>
          <cell r="E4079">
            <v>0</v>
          </cell>
        </row>
        <row r="4080">
          <cell r="B4080" t="str">
            <v>SUBESTAÇÃO DE DISTRIBUIÇÃO  AÉREA - CLASSE 15 kV</v>
          </cell>
          <cell r="C4080">
            <v>0</v>
          </cell>
          <cell r="D4080">
            <v>0</v>
          </cell>
          <cell r="E4080">
            <v>91954.15</v>
          </cell>
        </row>
        <row r="4081">
          <cell r="B4081" t="str">
            <v>C4240</v>
          </cell>
          <cell r="C4081" t="str">
            <v>SUBESTAÇÃO AÉREA DE 15 KVA / 13.800-380/220V COM QUADRO DE MEDIÇÃO E PROTEÇÃO GERAL</v>
          </cell>
          <cell r="D4081" t="str">
            <v>UN</v>
          </cell>
          <cell r="E4081">
            <v>8571.64</v>
          </cell>
        </row>
        <row r="4082">
          <cell r="B4082">
            <v>0</v>
          </cell>
          <cell r="C4082">
            <v>0</v>
          </cell>
          <cell r="D4082">
            <v>0</v>
          </cell>
          <cell r="E4082">
            <v>0</v>
          </cell>
        </row>
        <row r="4083">
          <cell r="B4083" t="str">
            <v>C4241</v>
          </cell>
          <cell r="C4083" t="str">
            <v>SUBESTAÇÃO AÉREA DE 30 KVA / 13.800-380/220V COM QUADRO DE MEDIÇÃO E PROTEÇÃO GERAL</v>
          </cell>
          <cell r="D4083" t="str">
            <v>UN</v>
          </cell>
          <cell r="E4083">
            <v>9365.31</v>
          </cell>
        </row>
        <row r="4084">
          <cell r="B4084" t="str">
            <v>C4240</v>
          </cell>
          <cell r="C4084" t="str">
            <v>SUBESTAÇÃO AÉREA DE 15 KVA / 13.800-380/220V COM QUADRO DE MEDIÇÃO E PROTEÇÃO GERAL</v>
          </cell>
          <cell r="D4084">
            <v>0</v>
          </cell>
          <cell r="E4084">
            <v>0</v>
          </cell>
        </row>
        <row r="4085">
          <cell r="B4085" t="str">
            <v>C4242</v>
          </cell>
          <cell r="C4085" t="str">
            <v>SUBESTAÇÃO AÉREA DE 45 KVA / 13.800-380/220V COM QUADRO DE MEDIÇÃO E PROTEÇÃO GERAL</v>
          </cell>
          <cell r="D4085" t="str">
            <v>UN</v>
          </cell>
          <cell r="E4085">
            <v>10148.08</v>
          </cell>
        </row>
        <row r="4086">
          <cell r="B4086" t="str">
            <v>C4241</v>
          </cell>
          <cell r="C4086" t="str">
            <v>SUBESTAÇÃO AÉREA DE 30 KVA / 13.800-380/220V COM QUADRO DE MEDIÇÃO E PROTEÇÃO GERAL</v>
          </cell>
          <cell r="D4086">
            <v>0</v>
          </cell>
          <cell r="E4086">
            <v>0</v>
          </cell>
        </row>
        <row r="4087">
          <cell r="B4087" t="str">
            <v>C4243</v>
          </cell>
          <cell r="C4087" t="str">
            <v>SUBESTAÇÃO AÉREA DE 75 KVA / 13.800-380/220V COM QUADRO DE MEDIÇÃO E PROTEÇÃO GERAL</v>
          </cell>
          <cell r="D4087" t="str">
            <v>UN</v>
          </cell>
          <cell r="E4087">
            <v>12151.61</v>
          </cell>
        </row>
        <row r="4088">
          <cell r="B4088" t="str">
            <v>C4242</v>
          </cell>
          <cell r="C4088" t="str">
            <v>SUBESTAÇÃO AÉREA DE 45 KVA / 13.800-380/220V COM QUADRO DE MEDIÇÃO E PROTEÇÃO GERAL</v>
          </cell>
          <cell r="D4088">
            <v>0</v>
          </cell>
          <cell r="E4088">
            <v>0</v>
          </cell>
        </row>
        <row r="4089">
          <cell r="B4089" t="str">
            <v>C4244</v>
          </cell>
          <cell r="C4089" t="str">
            <v>SUBESTAÇÃO AÉREA DE 112,5 KVA / 13.800-380/220V COM QUADRO DE MEDIÇÃO E PROTEÇÃO GERAL</v>
          </cell>
          <cell r="D4089" t="str">
            <v>UN</v>
          </cell>
          <cell r="E4089">
            <v>14108.57</v>
          </cell>
        </row>
        <row r="4090">
          <cell r="B4090" t="str">
            <v>C4243</v>
          </cell>
          <cell r="C4090" t="str">
            <v>SUBESTAÇÃO AÉREA DE 75 KVA / 13.800-380/220V COM QUADRO DE MEDIÇÃO E PROTEÇÃO GERAL</v>
          </cell>
          <cell r="D4090">
            <v>0</v>
          </cell>
          <cell r="E4090">
            <v>0</v>
          </cell>
        </row>
        <row r="4091">
          <cell r="B4091" t="str">
            <v>C4245</v>
          </cell>
          <cell r="C4091" t="str">
            <v>SUBESTAÇÃO AÉREA DE 150 KVA / 13.800-380/220V COM QUADRO DE MEDIÇÃO E PROTEÇÃO GERAL</v>
          </cell>
          <cell r="D4091" t="str">
            <v>UN</v>
          </cell>
          <cell r="E4091">
            <v>16890.990000000002</v>
          </cell>
        </row>
        <row r="4092">
          <cell r="B4092" t="str">
            <v>C4244</v>
          </cell>
          <cell r="C4092" t="str">
            <v>SUBESTAÇÃO AÉREA DE 112,5 KVA / 13.800-380/220V COM QUADRO DE MEDIÇÃO E PROTEÇÃO GERAL</v>
          </cell>
          <cell r="D4092">
            <v>0</v>
          </cell>
          <cell r="E4092">
            <v>0</v>
          </cell>
        </row>
        <row r="4093">
          <cell r="B4093" t="str">
            <v>C4246</v>
          </cell>
          <cell r="C4093" t="str">
            <v>SUBESTAÇÃO AÉREA DE 225 KVA / 13.800-380/220V COM QUADRO DE MEDIÇÃO E PROTEÇÃO GERAL</v>
          </cell>
          <cell r="D4093" t="str">
            <v>UN</v>
          </cell>
          <cell r="E4093">
            <v>20717.939999999999</v>
          </cell>
        </row>
        <row r="4094">
          <cell r="B4094" t="str">
            <v>C4245</v>
          </cell>
          <cell r="C4094" t="str">
            <v>SUBESTAÇÃO AÉREA DE 150 KVA / 13.800-380/220V COM QUADRO DE MEDIÇÃO E PROTEÇÃO GERAL</v>
          </cell>
          <cell r="D4094">
            <v>0</v>
          </cell>
          <cell r="E4094">
            <v>0</v>
          </cell>
        </row>
        <row r="4095">
          <cell r="B4095" t="str">
            <v>SUBESTAÇÃO DE DISTRIBUIÇÃO AO TEMPO - CLASSE 15 kV</v>
          </cell>
          <cell r="C4095">
            <v>0</v>
          </cell>
          <cell r="D4095">
            <v>0</v>
          </cell>
          <cell r="E4095">
            <v>686682.04</v>
          </cell>
        </row>
        <row r="4096">
          <cell r="B4096" t="str">
            <v>C4254</v>
          </cell>
          <cell r="C4096" t="str">
            <v>SUBESTAÇÃO AO TEMPO AO NÍVEL DO SOLO DE 300 KVA/13.800-380/220 V, COM CONJUNTO DE MEDIÇÃO PRIMÁRIA EM POSTE DE CONCRETO, POSTO DE DISJUNÇÃO EM CUBÍCULO METÁLICO, FORNECIDA COM QUADRO GERAL DE PROTEÇÃO DE BAIXA TENSÃO</v>
          </cell>
          <cell r="D4096" t="str">
            <v>UN</v>
          </cell>
          <cell r="E4096">
            <v>76600.25</v>
          </cell>
        </row>
        <row r="4097">
          <cell r="B4097">
            <v>0</v>
          </cell>
          <cell r="C4097">
            <v>0</v>
          </cell>
          <cell r="D4097">
            <v>0</v>
          </cell>
          <cell r="E4097">
            <v>0</v>
          </cell>
        </row>
        <row r="4098">
          <cell r="B4098" t="str">
            <v>C4255</v>
          </cell>
          <cell r="C4098" t="str">
            <v>SUBESTAÇÃO AO TEMPO AO NÍVEL DO SOLO DE 500 KVA/13.800-380/220 V, COM CONJUNTO DE MEDIÇÃO PRIMÁRIA EM POSTE DE CONCRETO, POSTO DE DISJUNÇÃO EM CUBÍCULO METÁLICO, FORNECIDA COM QUADRO GERAL DE PROTEÇÃO DE BAIXA TENSÃO</v>
          </cell>
          <cell r="D4098" t="str">
            <v>UN</v>
          </cell>
          <cell r="E4098">
            <v>91291.66</v>
          </cell>
        </row>
        <row r="4099">
          <cell r="B4099" t="str">
            <v>C4254</v>
          </cell>
          <cell r="C4099" t="str">
            <v>SUBESTAÇÃO AO TEMPO AO NÍVEL DO SOLO DE 300 KVA/13.800-380/220 V, COM CONJUNTO DE MEDIÇÃO PRIMÁRIA EM POSTE DE CONCRETO, POSTO DE DISJUNÇÃO EM CUBÍCULO METÁLICO, FORNECIDA COM QUADRO GERAL DE PROTEÇÃO DE BAIXA TENSÃO</v>
          </cell>
          <cell r="D4099">
            <v>0</v>
          </cell>
          <cell r="E4099">
            <v>0</v>
          </cell>
        </row>
        <row r="4100">
          <cell r="B4100" t="str">
            <v>C4256</v>
          </cell>
          <cell r="C4100" t="str">
            <v>SUBESTAÇÃO AO TEMPO AO NÍVEL DO SOLO DE 750 KVA/13.800-380/220 V, COM CONJUNTO DE MEDIÇÃO PRIMÁRIA EM POSTE DE CONCRETO, POSTO DE DISJUNÇÃO EM CUBÍCULO METÁLICO, FORNECIDA COM QUADRO GERAL DE PROTEÇÃO DE BAIXA TENSÃO</v>
          </cell>
          <cell r="D4100" t="str">
            <v>UN</v>
          </cell>
          <cell r="E4100">
            <v>103950.17</v>
          </cell>
        </row>
        <row r="4101">
          <cell r="B4101" t="str">
            <v>C4255</v>
          </cell>
          <cell r="C4101" t="str">
            <v>SUBESTAÇÃO AO TEMPO AO NÍVEL DO SOLO DE 500 KVA/13.800-380/220 V, COM CONJUNTO DE MEDIÇÃO PRIMÁRIA EM POSTE DE CONCRETO, POSTO DE DISJUNÇÃO EM CUBÍCULO METÁLICO, FORNECIDA COM QUADRO GERAL DE PROTEÇÃO DE BAIXA TENSÃO</v>
          </cell>
          <cell r="D4101">
            <v>0</v>
          </cell>
          <cell r="E4101">
            <v>0</v>
          </cell>
        </row>
        <row r="4102">
          <cell r="B4102" t="str">
            <v>C4257</v>
          </cell>
          <cell r="C4102" t="str">
            <v>SUBESTAÇÃO AO TEMPO AO NÍVEL DO SOLO DE 1000 KVA/13.800-380/220 V, COM CONJUNTO DE MEDIÇÃO PRIMÁRIA EM POSTE DE CONCRETO, POSTO DE DISJUNÇÃO EM CUBÍCULO METÁLICO, FORNECIDA COM QUADRO GERAL DE PROTEÇÃO DE BAIXA TENSÃO</v>
          </cell>
          <cell r="D4102" t="str">
            <v>UN</v>
          </cell>
          <cell r="E4102">
            <v>119237.98</v>
          </cell>
        </row>
        <row r="4103">
          <cell r="B4103" t="str">
            <v>C4256</v>
          </cell>
          <cell r="C4103" t="str">
            <v>SUBESTAÇÃO AO TEMPO AO NÍVEL DO SOLO DE 750 KVA/13.800-380/220 V, COM CONJUNTO DE MEDIÇÃO PRIMÁRIA EM POSTE DE CONCRETO, POSTO DE DISJUNÇÃO EM CUBÍCULO METÁLICO, FORNECIDA COM QUADRO GERAL DE PROTEÇÃO DE BAIXA TENSÃO</v>
          </cell>
          <cell r="D4103">
            <v>0</v>
          </cell>
          <cell r="E4103">
            <v>0</v>
          </cell>
        </row>
        <row r="4104">
          <cell r="B4104" t="str">
            <v>C4258</v>
          </cell>
          <cell r="C4104" t="str">
            <v>SUBESTAÇÃO AO TEMPO AO NÍVEL DO SOLO DE 1250 KVA/13.800-380/220 V, COM CONJUNTO DE MEDIÇÃO PRIMÁRIA EM POSTE DE CONCRETO, POSTO DE DISJUNÇÃO EM CUBÍCULO METÁLICO, FORNECIDA COM QUADRO GERAL DE PROTEÇÃO DE BAIXA TENSÃO</v>
          </cell>
          <cell r="D4104" t="str">
            <v>UN</v>
          </cell>
          <cell r="E4104">
            <v>137572.43</v>
          </cell>
        </row>
        <row r="4105">
          <cell r="B4105" t="str">
            <v>C4257</v>
          </cell>
          <cell r="C4105" t="str">
            <v>SUBESTAÇÃO AO TEMPO AO NÍVEL DO SOLO DE 1000 KVA/13.800-380/220 V, COM CONJUNTO DE MEDIÇÃO PRIMÁRIA EM POSTE DE CONCRETO, POSTO DE DISJUNÇÃO EM CUBÍCULO METÁLICO, FORNECIDA COM QUADRO GERAL DE PROTEÇÃO DE BAIXA TENSÃO</v>
          </cell>
          <cell r="D4105">
            <v>0</v>
          </cell>
          <cell r="E4105">
            <v>0</v>
          </cell>
        </row>
        <row r="4106">
          <cell r="B4106" t="str">
            <v>C4259</v>
          </cell>
          <cell r="C4106" t="str">
            <v>SUBESTAÇÃO AO TEMPO AO NÍVEL DO SOLO DE 1500 KVA/13.800-380/220 V, COM CONJUNTO DE MEDIÇÃO PRIMÁRIA EM POSTE DE CONCRETO, POSTO DE DISJUNÇÃO EM CUBÍCULO METÁLICO, FORNECIDA COM QUADRO GERAL DE PROTEÇÃO DE BAIXA TENSÃO</v>
          </cell>
          <cell r="D4106" t="str">
            <v>UN</v>
          </cell>
          <cell r="E4106">
            <v>158029.54999999999</v>
          </cell>
        </row>
        <row r="4107">
          <cell r="B4107" t="str">
            <v>C4258</v>
          </cell>
          <cell r="C4107" t="str">
            <v>SUBESTAÇÃO AO TEMPO AO NÍVEL DO SOLO DE 1250 KVA/13.800-380/220 V, COM CONJUNTO DE MEDIÇÃO PRIMÁRIA EM POSTE DE CONCRETO, POSTO DE DISJUNÇÃO EM CUBÍCULO METÁLICO, FORNECIDA COM QUADRO GERAL DE PROTEÇÃO DE BAIXA TENSÃO</v>
          </cell>
          <cell r="D4107">
            <v>0</v>
          </cell>
          <cell r="E4107">
            <v>0</v>
          </cell>
        </row>
        <row r="4108">
          <cell r="B4108" t="str">
            <v>SUBESTAÇÃO DE DISTRIBUIÇÃO AO TEMPO - CLASSE 72,5 kV</v>
          </cell>
          <cell r="C4108">
            <v>0</v>
          </cell>
          <cell r="D4108">
            <v>0</v>
          </cell>
          <cell r="E4108">
            <v>19244635.210000001</v>
          </cell>
        </row>
        <row r="4109">
          <cell r="B4109" t="str">
            <v>C4266</v>
          </cell>
          <cell r="C4109" t="str">
            <v>SUBESTAÇÃO AO TEMPO, AO NÍVEL DO SOLO, DE 5 MVA/69.000-13.800 V, COM 1 (UM) VÃO DE ENTRADA (69 KV) E 2 (DOIS) VÃOS DE SAÍDA (13,8 KV) EM ESTRUTURA DE CONCRETO ARMADO, COM DISJUNTOR DE PROTEÇÃO SOMENTE NO SECUNDÁRIO, CASA DE COMANDO E BANCO DE CAPACITORES</v>
          </cell>
          <cell r="D4109" t="str">
            <v>UN</v>
          </cell>
          <cell r="E4109">
            <v>1673295.53</v>
          </cell>
        </row>
        <row r="4110">
          <cell r="B4110">
            <v>0</v>
          </cell>
          <cell r="C4110">
            <v>0</v>
          </cell>
          <cell r="D4110">
            <v>0</v>
          </cell>
          <cell r="E4110">
            <v>0</v>
          </cell>
        </row>
        <row r="4111">
          <cell r="B4111" t="str">
            <v>C4267</v>
          </cell>
          <cell r="C4111" t="str">
            <v>SUBESTAÇÃO AO TEMPO, AO NÍVEL DO SOLO, DE 7,5 MVA/69.000-13.800 V, COM 1 (UM) VÃO DE ENTRADA (69 KV) E 3 (TRÊS) VÃOS DE SAÍDA (13,8 KV) EM ESTRUTURA DE CONCRETO ARMADO, COM DISJUNTOR DE PROTEÇÃO SOMENTE NO SECUNDÁRIO, CASA DE COMANDO E BANCO DE CAPACITORE</v>
          </cell>
          <cell r="D4111" t="str">
            <v>UN</v>
          </cell>
          <cell r="E4111">
            <v>2472276.4500000002</v>
          </cell>
        </row>
        <row r="4112">
          <cell r="B4112" t="str">
            <v>C4266</v>
          </cell>
          <cell r="C4112" t="str">
            <v>SUBESTAÇÃO AO TEMPO, AO NÍVEL DO SOLO, DE 5 MVA/69.000-13.800 V, COM 1 (UM) VÃO DE ENTRADA (69 KV) E 2 (DOIS) VÃOS DE SAÍDA (13,8 KV) EM ESTRUTURA DE CONCRETO ARMADO, COM DISJUNTOR DE PROTEÇÃO SOMENTE NO SECUNDÁRIO, CASA DE COMANDO E BANCO DE CAPACITORES</v>
          </cell>
          <cell r="D4112">
            <v>0</v>
          </cell>
          <cell r="E4112">
            <v>0</v>
          </cell>
        </row>
        <row r="4113">
          <cell r="B4113" t="str">
            <v>C4268</v>
          </cell>
          <cell r="C4113" t="str">
            <v>SUBESTAÇÃO AO TEMPO, AO NÍVEL DO SOLO, DE 10/12,5 MVA/69.000-13.800 V, COM 1 (UM) VÃO DE ENTRADA (69 KV) E 4 (QUATRO) VÃOS DE SAÍDA (13,8 KV) EM ESTRUTURA DE CONCRETO ARMADO, COM DISJUNTOR DE PROTEÇÃO NO PRIMÁRIO E SECUNDÁRIO, CASA DE COMANDO E BANCO DE C</v>
          </cell>
          <cell r="D4113" t="str">
            <v>UN</v>
          </cell>
          <cell r="E4113">
            <v>3389956.02</v>
          </cell>
        </row>
        <row r="4114">
          <cell r="B4114" t="str">
            <v>C4267</v>
          </cell>
          <cell r="C4114" t="str">
            <v>SUBESTAÇÃO AO TEMPO, AO NÍVEL DO SOLO, DE 7,5 MVA/69.000-13.800 V, COM 1 (UM) VÃO DE ENTRADA (69 KV) E 3 (TRÊS) VÃOS DE SAÍDA (13,8 KV) EM ESTRUTURA DE CONCRETO ARMADO, COM DISJUNTOR DE PROTEÇÃO SOMENTE NO SECUNDÁRIO, CASA DE COMANDO E BANCO DE CAPACITORE</v>
          </cell>
          <cell r="D4114">
            <v>0</v>
          </cell>
          <cell r="E4114">
            <v>0</v>
          </cell>
        </row>
        <row r="4115">
          <cell r="B4115" t="str">
            <v>C4269</v>
          </cell>
          <cell r="C4115" t="str">
            <v>SUBESTAÇÃO AO TEMPO, AO NÍVEL DO SOLO, DE 15/20 MVA/69.000-13.800 V, COM 1 (UM) VÃO DE ENTRADA (69 KV) E 5 (CINCO) VÃOS DE SAÍDA (13,8 KV) EM ESTRUTURA DE CONCRETO ARMADO, COM DISJUNTOR DE PROTEÇÃO NO PRIMÁRIO E SECUNDÁRIO, TRANSFORMADOR COM REGULAÇÃO INC</v>
          </cell>
          <cell r="D4115" t="str">
            <v>UN</v>
          </cell>
          <cell r="E4115">
            <v>5476202.46</v>
          </cell>
        </row>
        <row r="4116">
          <cell r="B4116" t="str">
            <v>C4268</v>
          </cell>
          <cell r="C4116" t="str">
            <v>SUBESTAÇÃO AO TEMPO, AO NÍVEL DO SOLO, DE 10/12,5 MVA/69.000-13.800 V, COM 1 (UM) VÃO DE ENTRADA (69 KV) E 4 (QUATRO) VÃOS DE SAÍDA (13,8 KV) EM ESTRUTURA DE CONCRETO ARMADO, COM DISJUNTOR DE PROTEÇÃO NO PRIMÁRIO E SECUNDÁRIO, CASA DE COMANDO E BANCO DE C</v>
          </cell>
          <cell r="D4116">
            <v>0</v>
          </cell>
          <cell r="E4116">
            <v>0</v>
          </cell>
        </row>
        <row r="4117">
          <cell r="B4117" t="str">
            <v>C4270</v>
          </cell>
          <cell r="C4117" t="str">
            <v>SUBESTAÇÃO AO TEMPO, AO NÍVEL DO SOLO, DE 20/33 MVA/69.000-13.800 V, COM 1 (UM) VÃO DE ENTRADA (69 KV) E 5 (CINCO) VÃOS DE SAÍDA (13,8 KV) EM ESTRUTURA DE CONCRETO ARMADO, COM DISJUNTOR DE PROTEÇÃO NO PRIMÁRIO E SECUNDÁRIO, TRANSFORMADOR COM REGULAÇÃO INC</v>
          </cell>
          <cell r="D4117" t="str">
            <v>UN</v>
          </cell>
          <cell r="E4117">
            <v>6232904.75</v>
          </cell>
        </row>
        <row r="4118">
          <cell r="B4118" t="str">
            <v>C4269</v>
          </cell>
          <cell r="C4118" t="str">
            <v>SUBESTAÇÃO AO TEMPO, AO NÍVEL DO SOLO, DE 15/20 MVA/69.000-13.800 V, COM 1 (UM) VÃO DE ENTRADA (69 KV) E 5 (CINCO) VÃOS DE SAÍDA (13,8 KV) EM ESTRUTURA DE CONCRETO ARMADO, COM DISJUNTOR DE PROTEÇÃO NO PRIMÁRIO E SECUNDÁRIO, TRANSFORMADOR COM REGULAÇÃO INC</v>
          </cell>
          <cell r="D4118">
            <v>0</v>
          </cell>
          <cell r="E4118">
            <v>0</v>
          </cell>
        </row>
        <row r="4119">
          <cell r="B4119" t="str">
            <v>SUBESTAÇÃO DO TIPO PEDESTAL - CLASSE 15 kV</v>
          </cell>
          <cell r="C4119">
            <v>0</v>
          </cell>
          <cell r="D4119">
            <v>0</v>
          </cell>
          <cell r="E4119">
            <v>330846.49</v>
          </cell>
        </row>
        <row r="4120">
          <cell r="B4120" t="str">
            <v>C4260</v>
          </cell>
          <cell r="C4120" t="str">
            <v>SUBESTAÇÃO TIPO PEDESTAL DE 75 KVA/13.800-380/220 V, ENTRADA SUBTERRÂNEA, COM FUSÍVEL PRIMÁRIO BAIONETA, FORNECIDA COM PROTEÇÃO, SECCIONAMENTO GERAL E MEDIÇÃO EM BAIXA TENSÃO</v>
          </cell>
          <cell r="D4120" t="str">
            <v>UN</v>
          </cell>
          <cell r="E4120">
            <v>43545.69</v>
          </cell>
        </row>
        <row r="4121">
          <cell r="B4121">
            <v>0</v>
          </cell>
          <cell r="C4121">
            <v>0</v>
          </cell>
          <cell r="D4121">
            <v>0</v>
          </cell>
          <cell r="E4121">
            <v>0</v>
          </cell>
        </row>
        <row r="4122">
          <cell r="B4122" t="str">
            <v>C4261</v>
          </cell>
          <cell r="C4122" t="str">
            <v>SUBESTAÇÃO TIPO PEDESTAL DE 112,5 KVA/13.800-380/220 V, ENTRADA SUBTERRÂNEA, COM FUSÍVEL PRIMÁRIO BAIONETA, FORNECIDA COM PROTEÇÃO, SECCIONAMENTO GERAL E MEDIÇÃO EM BAIXA TENSÃO</v>
          </cell>
          <cell r="D4122" t="str">
            <v>UN</v>
          </cell>
          <cell r="E4122">
            <v>45624.43</v>
          </cell>
        </row>
        <row r="4123">
          <cell r="B4123" t="str">
            <v>C4260</v>
          </cell>
          <cell r="C4123" t="str">
            <v>SUBESTAÇÃO TIPO PEDESTAL DE 75 KVA/13.800-380/220 V, ENTRADA SUBTERRÂNEA, COM FUSÍVEL PRIMÁRIO BAIONETA, FORNECIDA COM PROTEÇÃO, SECCIONAMENTO GERAL E MEDIÇÃO EM BAIXA TENSÃO</v>
          </cell>
          <cell r="D4123">
            <v>0</v>
          </cell>
          <cell r="E4123">
            <v>0</v>
          </cell>
        </row>
        <row r="4124">
          <cell r="B4124" t="str">
            <v>C4262</v>
          </cell>
          <cell r="C4124" t="str">
            <v>SUBESTAÇÃO TIPO PEDESTAL DE 150 KVA/13.800-380/220 V, ENTRADA SUBTERRÂNEA, COM FUSÍVEL PRIMÁRIO BAIONETA, FORNECIDA COM PROTEÇÃO, SECCIONAMENTO GERAL E MEDIÇÃO EM BAIXA TENSÃO</v>
          </cell>
          <cell r="D4124" t="str">
            <v>UN</v>
          </cell>
          <cell r="E4124">
            <v>49386.239999999998</v>
          </cell>
        </row>
        <row r="4125">
          <cell r="B4125" t="str">
            <v>C4261</v>
          </cell>
          <cell r="C4125" t="str">
            <v>SUBESTAÇÃO TIPO PEDESTAL DE 112,5 KVA/13.800-380/220 V, ENTRADA SUBTERRÂNEA, COM FUSÍVEL PRIMÁRIO BAIONETA, FORNECIDA COM PROTEÇÃO, SECCIONAMENTO GERAL E MEDIÇÃO EM BAIXA TENSÃO</v>
          </cell>
          <cell r="D4125">
            <v>0</v>
          </cell>
          <cell r="E4125">
            <v>0</v>
          </cell>
        </row>
        <row r="4126">
          <cell r="B4126" t="str">
            <v>C4263</v>
          </cell>
          <cell r="C4126" t="str">
            <v>SUBESTAÇÃO TIPO PEDESTAL DE 225 KVA/13.800-380/220 V, ENTRADA SUBTERRÂNEA, COM FUSÍVEL PRIMÁRIO BAIONETA, FORNECIDA COM PROTEÇÃO, SECCIONAMENTO GERAL E MEDIÇÃO EM BAIXA TENSÃO</v>
          </cell>
          <cell r="D4126" t="str">
            <v>UN</v>
          </cell>
          <cell r="E4126">
            <v>56162.94</v>
          </cell>
        </row>
        <row r="4127">
          <cell r="B4127" t="str">
            <v>C4262</v>
          </cell>
          <cell r="C4127" t="str">
            <v>SUBESTAÇÃO TIPO PEDESTAL DE 150 KVA/13.800-380/220 V, ENTRADA SUBTERRÂNEA, COM FUSÍVEL PRIMÁRIO BAIONETA, FORNECIDA COM PROTEÇÃO, SECCIONAMENTO GERAL E MEDIÇÃO EM BAIXA TENSÃO</v>
          </cell>
          <cell r="D4127">
            <v>0</v>
          </cell>
          <cell r="E4127">
            <v>0</v>
          </cell>
        </row>
        <row r="4128">
          <cell r="B4128" t="str">
            <v>C4264</v>
          </cell>
          <cell r="C4128" t="str">
            <v>SUBESTAÇÃO TIPO PEDESTAL DE 300 KVA/13.800-380/220 V, ENTRADA SUBTERRÂNEA, COM FUSÍVEL PRIMÁRIO BAIONETA, FORNECIDA COM PROTEÇÃO, SECCIONAMENTO GERAL E MEDIÇÃO EM BAIXA TENSÃO</v>
          </cell>
          <cell r="D4128" t="str">
            <v>UN</v>
          </cell>
          <cell r="E4128">
            <v>60351.94</v>
          </cell>
        </row>
        <row r="4129">
          <cell r="B4129" t="str">
            <v>C4263</v>
          </cell>
          <cell r="C4129" t="str">
            <v>SUBESTAÇÃO TIPO PEDESTAL DE 225 KVA/13.800-380/220 V, ENTRADA SUBTERRÂNEA, COM FUSÍVEL PRIMÁRIO BAIONETA, FORNECIDA COM PROTEÇÃO, SECCIONAMENTO GERAL E MEDIÇÃO EM BAIXA TENSÃO</v>
          </cell>
          <cell r="D4129">
            <v>0</v>
          </cell>
          <cell r="E4129">
            <v>0</v>
          </cell>
        </row>
        <row r="4130">
          <cell r="B4130" t="str">
            <v>C4265</v>
          </cell>
          <cell r="C4130" t="str">
            <v>SUBESTAÇÃO TIPO PEDESTAL DE 500 KVA/13.800-380/220 V, ENTRADA SUBTERRÂNEA, COM FUSÍVEL PRIMÁRIO BAIONETA, FORNECIDA COM PROTEÇÃO, SECCIONAMENTO GERAL E MEDIÇÃO EM BAIXA TENSÃO</v>
          </cell>
          <cell r="D4130" t="str">
            <v>UN</v>
          </cell>
          <cell r="E4130">
            <v>75775.25</v>
          </cell>
        </row>
        <row r="4131">
          <cell r="B4131" t="str">
            <v>C4264</v>
          </cell>
          <cell r="C4131" t="str">
            <v>SUBESTAÇÃO TIPO PEDESTAL DE 300 KVA/13.800-380/220 V, ENTRADA SUBTERRÂNEA, COM FUSÍVEL PRIMÁRIO BAIONETA, FORNECIDA COM PROTEÇÃO, SECCIONAMENTO GERAL E MEDIÇÃO EM BAIXA TENSÃO</v>
          </cell>
          <cell r="D4131">
            <v>0</v>
          </cell>
          <cell r="E4131">
            <v>0</v>
          </cell>
        </row>
        <row r="4132">
          <cell r="B4132" t="str">
            <v>REDE DE DISTRIBUIÇÃO URBANA - MÉDIA E BAIXA TENSÃO</v>
          </cell>
          <cell r="C4132">
            <v>0</v>
          </cell>
          <cell r="D4132">
            <v>0</v>
          </cell>
          <cell r="E4132">
            <v>269730.63</v>
          </cell>
        </row>
        <row r="4133">
          <cell r="B4133" t="str">
            <v>C4271</v>
          </cell>
          <cell r="C4133" t="str">
            <v>REDE DE DISTRIBUIÇÃO URBANA PRIMÁRIA NA TENSÃO DE 13,80 KV, PARA CABO DE ALUMÍNIO, COM ESTRUTURA DE ALINHAMENTO EM POSTE DE CONCRETO ARMADO DUPLO T 150/10 (CONDUTOR NÃO INCLUSO)</v>
          </cell>
          <cell r="D4133" t="str">
            <v>KM</v>
          </cell>
          <cell r="E4133">
            <v>71144.14</v>
          </cell>
        </row>
        <row r="4134">
          <cell r="B4134">
            <v>0</v>
          </cell>
          <cell r="C4134">
            <v>0</v>
          </cell>
          <cell r="D4134">
            <v>0</v>
          </cell>
          <cell r="E4134">
            <v>0</v>
          </cell>
        </row>
        <row r="4135">
          <cell r="B4135" t="str">
            <v>C4272</v>
          </cell>
          <cell r="C4135" t="str">
            <v>REDE DE DISTRIBUIÇÃO URBANA PRIMÁRIA NA TENSÃO DE 13,80 KV, PARA CABO DE COBRE, COM ESTRUTURA DE ALINHAMENTO EM POSTE DE CONCRETO ARMADO DUPLO T 150/10 (CONDUTOR NÃO INCLUSO)</v>
          </cell>
          <cell r="D4135" t="str">
            <v>KM</v>
          </cell>
          <cell r="E4135">
            <v>74188.31</v>
          </cell>
        </row>
        <row r="4136">
          <cell r="B4136" t="str">
            <v>C4271</v>
          </cell>
          <cell r="C4136" t="str">
            <v>REDE DE DISTRIBUIÇÃO URBANA PRIMÁRIA NA TENSÃO DE 13,80 KV, PARA CABO DE ALUMÍNIO, COM ESTRUTURA DE ALINHAMENTO EM POSTE DE CONCRETO ARMADO DUPLO T 150/10 (CONDUTOR NÃO INCLUSO)</v>
          </cell>
          <cell r="D4136">
            <v>0</v>
          </cell>
          <cell r="E4136">
            <v>0</v>
          </cell>
        </row>
        <row r="4137">
          <cell r="B4137" t="str">
            <v>C4273</v>
          </cell>
          <cell r="C4137" t="str">
            <v>REDE DE DISTRIBUIÇÃO SECUNDÁRIA, PARA CABO DE ALUMÍNIO, NA TENSÃO DE 380 V, COM ESTRUTURA DE ALINHAMENTO EM POSTE DE CONCRETO ARMADO DUPLO T 150/9 (CONDUTOR E TRANSFORMADOR NÃO INCLUSOS)</v>
          </cell>
          <cell r="D4137" t="str">
            <v>KM</v>
          </cell>
          <cell r="E4137">
            <v>59100.56</v>
          </cell>
        </row>
        <row r="4138">
          <cell r="B4138" t="str">
            <v>C4272</v>
          </cell>
          <cell r="C4138" t="str">
            <v>REDE DE DISTRIBUIÇÃO URBANA PRIMÁRIA NA TENSÃO DE 13,80 KV, PARA CABO DE COBRE, COM ESTRUTURA DE ALINHAMENTO EM POSTE DE CONCRETO ARMADO DUPLO T 150/10 (CONDUTOR NÃO INCLUSO)</v>
          </cell>
          <cell r="D4138">
            <v>0</v>
          </cell>
          <cell r="E4138">
            <v>0</v>
          </cell>
        </row>
        <row r="4139">
          <cell r="B4139" t="str">
            <v>C4274</v>
          </cell>
          <cell r="C4139" t="str">
            <v>REDE DE DISTRIBUIÇÃO SECUNDÁRIA, PARA CABO DE COBRE, NA TENSÃO DE 380 V, COM ESTRUTURA DE ALINHAMENTO EM POSTE DE CONCRETO ARMADO DUPLO T 150/9 (CONDUTOR E TRANSFORMADOR NÃO INCLUSOS)</v>
          </cell>
          <cell r="D4139" t="str">
            <v>KM</v>
          </cell>
          <cell r="E4139">
            <v>65297.62</v>
          </cell>
        </row>
        <row r="4140">
          <cell r="B4140" t="str">
            <v>C4273</v>
          </cell>
          <cell r="C4140" t="str">
            <v>REDE DE DISTRIBUIÇÃO SECUNDÁRIA, PARA CABO DE ALUMÍNIO, NA TENSÃO DE 380 V, COM ESTRUTURA DE ALINHAMENTO EM POSTE DE CONCRETO ARMADO DUPLO T 150/9 (CONDUTOR E TRANSFORMADOR NÃO INCLUSOS)</v>
          </cell>
          <cell r="D4140">
            <v>0</v>
          </cell>
          <cell r="E4140">
            <v>0</v>
          </cell>
        </row>
        <row r="4141">
          <cell r="B4141" t="str">
            <v>REDE DE DISTRIBUIÇÃO RURAL - MÉDIA E BAIXA TENSÃO</v>
          </cell>
          <cell r="C4141">
            <v>0</v>
          </cell>
          <cell r="D4141">
            <v>0</v>
          </cell>
          <cell r="E4141">
            <v>196331.89</v>
          </cell>
        </row>
        <row r="4142">
          <cell r="B4142" t="str">
            <v>C4275</v>
          </cell>
          <cell r="C4142" t="str">
            <v>REDE DE DISTRIBUIÇÃO RURAL PRIMÁRIA, TENSÃO DE 13,80 KV, PARA CABO DE ALUMÍNIO, COM ESTRUTURA DE ALINHAMENTO EM POSTE DE CONCRETO ARMADO DUPLO T 150/10 (CONDUTOR NÃO INCLUSO)</v>
          </cell>
          <cell r="D4142" t="str">
            <v>KM</v>
          </cell>
          <cell r="E4142">
            <v>31562.51</v>
          </cell>
        </row>
        <row r="4143">
          <cell r="B4143">
            <v>0</v>
          </cell>
          <cell r="C4143">
            <v>0</v>
          </cell>
          <cell r="D4143">
            <v>0</v>
          </cell>
          <cell r="E4143">
            <v>0</v>
          </cell>
        </row>
        <row r="4144">
          <cell r="B4144" t="str">
            <v>C4276</v>
          </cell>
          <cell r="C4144" t="str">
            <v>REDE DE DISTRIBUIÇÃO RURAL PRIMÁRIA, TENSÃO DE 13,80 KV, PARA CABO DE COBRE, COM ESTRUTURA DE ALINHAMENTO EM POSTE DE CONCRETO ARMADO DUPLO T 150/10 (CONDUTOR NÃO INCLUSO)</v>
          </cell>
          <cell r="D4144" t="str">
            <v>KM</v>
          </cell>
          <cell r="E4144">
            <v>39997.18</v>
          </cell>
        </row>
        <row r="4145">
          <cell r="B4145" t="str">
            <v>C4275</v>
          </cell>
          <cell r="C4145" t="str">
            <v>REDE DE DISTRIBUIÇÃO RURAL PRIMÁRIA, TENSÃO DE 13,80 KV, PARA CABO DE ALUMÍNIO, COM ESTRUTURA DE ALINHAMENTO EM POSTE DE CONCRETO ARMADO DUPLO T 150/10 (CONDUTOR NÃO INCLUSO)</v>
          </cell>
          <cell r="D4145">
            <v>0</v>
          </cell>
          <cell r="E4145">
            <v>0</v>
          </cell>
        </row>
        <row r="4146">
          <cell r="B4146" t="str">
            <v>C4277</v>
          </cell>
          <cell r="C4146" t="str">
            <v>REDE DE DISTRIBUIÇÃO SECUNDÁRIA, PARA CABO DE ALUMÍNIO, TENSÃO DE 380 V, COM ESTRUTURA DE ALINHAMENTO EM POSTE DE CONCRETO ARMADO DUPLO T 150/9 (CONDUTOR E TRANSFORMADOR NÃO INCLUSOS)</v>
          </cell>
          <cell r="D4146" t="str">
            <v>KM</v>
          </cell>
          <cell r="E4146">
            <v>59287.57</v>
          </cell>
        </row>
        <row r="4147">
          <cell r="B4147" t="str">
            <v>C4276</v>
          </cell>
          <cell r="C4147" t="str">
            <v>REDE DE DISTRIBUIÇÃO RURAL PRIMÁRIA, TENSÃO DE 13,80 KV, PARA CABO DE COBRE, COM ESTRUTURA DE ALINHAMENTO EM POSTE DE CONCRETO ARMADO DUPLO T 150/10 (CONDUTOR NÃO INCLUSO)</v>
          </cell>
          <cell r="D4147">
            <v>0</v>
          </cell>
          <cell r="E4147">
            <v>0</v>
          </cell>
        </row>
        <row r="4148">
          <cell r="B4148" t="str">
            <v>C4278</v>
          </cell>
          <cell r="C4148" t="str">
            <v>REDE DE DISTRIBUIÇÃO SECUNDÁRIA, PARA CABO DE COBRE, TENSÃO DE 380 V, COM ESTRUTURA DE ALINHAMENTO EM POSTE DE CONCRETO ARMADO DUPLO T 150/9 (CONDUTOR E TRANSFORMADOR NÃO INCLUSOS)</v>
          </cell>
          <cell r="D4148" t="str">
            <v>KM</v>
          </cell>
          <cell r="E4148">
            <v>65484.63</v>
          </cell>
        </row>
        <row r="4149">
          <cell r="B4149" t="str">
            <v>C4277</v>
          </cell>
          <cell r="C4149" t="str">
            <v>REDE DE DISTRIBUIÇÃO SECUNDÁRIA, PARA CABO DE ALUMÍNIO, TENSÃO DE 380 V, COM ESTRUTURA DE ALINHAMENTO EM POSTE DE CONCRETO ARMADO DUPLO T 150/9 (CONDUTOR E TRANSFORMADOR NÃO INCLUSOS)</v>
          </cell>
          <cell r="D4149">
            <v>0</v>
          </cell>
          <cell r="E4149">
            <v>0</v>
          </cell>
        </row>
        <row r="4150">
          <cell r="B4150" t="str">
            <v>LINHA DE TRANSMISSÃO PADRÃO URBANO - CLASSE 72,5 kV</v>
          </cell>
          <cell r="C4150">
            <v>0</v>
          </cell>
          <cell r="D4150">
            <v>0</v>
          </cell>
          <cell r="E4150">
            <v>234307.65</v>
          </cell>
        </row>
        <row r="4151">
          <cell r="B4151" t="str">
            <v>C4279</v>
          </cell>
          <cell r="C4151" t="str">
            <v>LINHA DE TRANSMISSÃO, CLASSE 72,5 KV, PADRÃO URBANO, COM ISOLADOR POLIMÉRICO PARA CABO DE ALUMÍNIO LIGA 6201, EM POSTE DE CONCRETO ARMADO DUPLO T600/17 B (CONDUTOR NÃO INCLUSO)</v>
          </cell>
          <cell r="D4151" t="str">
            <v>KM</v>
          </cell>
          <cell r="E4151">
            <v>234307.65</v>
          </cell>
        </row>
        <row r="4152">
          <cell r="B4152">
            <v>0</v>
          </cell>
          <cell r="C4152">
            <v>0</v>
          </cell>
          <cell r="D4152">
            <v>0</v>
          </cell>
          <cell r="E4152">
            <v>0</v>
          </cell>
        </row>
        <row r="4153">
          <cell r="B4153" t="str">
            <v>LINHA DE TRANSMISSÃO PADRÃO RURAL - CLASSE 72,5 kV</v>
          </cell>
          <cell r="C4153">
            <v>0</v>
          </cell>
          <cell r="D4153">
            <v>0</v>
          </cell>
          <cell r="E4153">
            <v>142562.01</v>
          </cell>
        </row>
        <row r="4154">
          <cell r="B4154" t="str">
            <v>C4280</v>
          </cell>
          <cell r="C4154" t="str">
            <v>LINHA DE TRANSMISSÃO, CLASSE 72,5 KV, PADRÃO RURAL, COM CRUZETA DE CONCRETO ARMADO PARA CABO DE ALUMÍNIO LIGA 6201, EM POSTE DE CONCRETO ARMADO DUPLO T1500/17 B (CONDUTOR NÃO INCLUSO)</v>
          </cell>
          <cell r="D4154" t="str">
            <v>KM</v>
          </cell>
          <cell r="E4154">
            <v>142562.01</v>
          </cell>
        </row>
        <row r="4155">
          <cell r="B4155">
            <v>0</v>
          </cell>
          <cell r="C4155">
            <v>0</v>
          </cell>
          <cell r="D4155">
            <v>0</v>
          </cell>
          <cell r="E4155">
            <v>0</v>
          </cell>
        </row>
        <row r="4156">
          <cell r="B4156" t="str">
            <v>SERVIÇOS AUXILIARES DE TELEFONIA, SOM, LÓGICA E SISTEMAS DE CONTROLE</v>
          </cell>
          <cell r="C4156">
            <v>0</v>
          </cell>
          <cell r="D4156">
            <v>0</v>
          </cell>
          <cell r="E4156">
            <v>477628.67</v>
          </cell>
        </row>
        <row r="4157">
          <cell r="B4157" t="str">
            <v>C4406</v>
          </cell>
          <cell r="C4157" t="str">
            <v>ACESSÓRIOS PARA UNIDADE DE PESAGEM (FAROL LUMINOSO, SENSORES DE POSIÇÃO, SOFTWARE DE CONFIGURAÇÃO, CABOS, ETC) - FORNECIMENTO E MONTAGEM</v>
          </cell>
          <cell r="D4157" t="str">
            <v>CJ</v>
          </cell>
          <cell r="E4157">
            <v>21963.05</v>
          </cell>
        </row>
        <row r="4158">
          <cell r="B4158">
            <v>0</v>
          </cell>
          <cell r="C4158">
            <v>0</v>
          </cell>
          <cell r="D4158">
            <v>0</v>
          </cell>
          <cell r="E4158">
            <v>0</v>
          </cell>
        </row>
        <row r="4159">
          <cell r="B4159" t="str">
            <v>C4532</v>
          </cell>
          <cell r="C4159" t="str">
            <v>ADAPTER CABLE, CATEGORIA "6" DE 2,50m</v>
          </cell>
          <cell r="D4159" t="str">
            <v>UN</v>
          </cell>
          <cell r="E4159">
            <v>12.9</v>
          </cell>
        </row>
        <row r="4160">
          <cell r="B4160" t="str">
            <v>C4042</v>
          </cell>
          <cell r="C4160" t="str">
            <v>ALARME SONORO/VISUAL, SIRENE 120 dB, COM ACIONADOR MANUAL, ALIMENTAÇÃO 220 VAC - INSTALADO</v>
          </cell>
          <cell r="D4160" t="str">
            <v>UN</v>
          </cell>
          <cell r="E4160">
            <v>224.4</v>
          </cell>
        </row>
        <row r="4161">
          <cell r="B4161">
            <v>0</v>
          </cell>
          <cell r="C4161">
            <v>0</v>
          </cell>
          <cell r="D4161">
            <v>0</v>
          </cell>
          <cell r="E4161">
            <v>0</v>
          </cell>
        </row>
        <row r="4162">
          <cell r="B4162" t="str">
            <v>C0093</v>
          </cell>
          <cell r="C4162" t="str">
            <v>APARELHO SINALIZADOR DE OBSTÁCULOS C/CÉLULA FOTOELÉTRICA</v>
          </cell>
          <cell r="D4162" t="str">
            <v>UN</v>
          </cell>
          <cell r="E4162">
            <v>92.91</v>
          </cell>
        </row>
        <row r="4163">
          <cell r="B4163" t="str">
            <v>C4567</v>
          </cell>
          <cell r="C4163" t="str">
            <v>BANDEJA MÓVEL, PADRÃO 19"</v>
          </cell>
          <cell r="D4163" t="str">
            <v>UN</v>
          </cell>
          <cell r="E4163">
            <v>46.46</v>
          </cell>
        </row>
        <row r="4164">
          <cell r="B4164" t="str">
            <v>C0390</v>
          </cell>
          <cell r="C4164" t="str">
            <v>BLOCO TELEFÔNICO DE LIGAÇÃO INTERNA BLI - 10</v>
          </cell>
          <cell r="D4164" t="str">
            <v>UN</v>
          </cell>
          <cell r="E4164">
            <v>9.7799999999999994</v>
          </cell>
        </row>
        <row r="4165">
          <cell r="B4165" t="str">
            <v>C4566</v>
          </cell>
          <cell r="C4165" t="str">
            <v>BLOCO IDC-100 PARES INTERNO, IDC-IDC, PADRÃO 19"</v>
          </cell>
          <cell r="D4165" t="str">
            <v>UN</v>
          </cell>
          <cell r="E4165">
            <v>309.69</v>
          </cell>
        </row>
        <row r="4166">
          <cell r="B4166" t="str">
            <v>C3973</v>
          </cell>
          <cell r="C4166" t="str">
            <v>CÂMERA FIXA - CFTV - INSTALADA/PROGRAMADA</v>
          </cell>
          <cell r="D4166" t="str">
            <v>UN</v>
          </cell>
          <cell r="E4166">
            <v>751.4</v>
          </cell>
        </row>
        <row r="4167">
          <cell r="B4167" t="str">
            <v>C3972</v>
          </cell>
          <cell r="C4167" t="str">
            <v>CÂMERA MÓVEL - CMTV - INSTALADA/PROGRAMADA</v>
          </cell>
          <cell r="D4167" t="str">
            <v>UN</v>
          </cell>
          <cell r="E4167">
            <v>10185.09</v>
          </cell>
        </row>
        <row r="4168">
          <cell r="B4168" t="str">
            <v>C4043</v>
          </cell>
          <cell r="C4168" t="str">
            <v xml:space="preserve">COMPUTADOR PENTIUM 4 , 2,80 GHz, 512 K CACHE, HD 40 GB, 128 MB DDR SDRAM, INCLUINDO PLACA </v>
          </cell>
          <cell r="D4168" t="str">
            <v>UN</v>
          </cell>
          <cell r="E4168">
            <v>2771.72</v>
          </cell>
        </row>
        <row r="4169">
          <cell r="B4169" t="str">
            <v>C3973</v>
          </cell>
          <cell r="C4169" t="str">
            <v>CÂMERA FIXA - CFTV - INSTALADA/PROGRAMADA</v>
          </cell>
          <cell r="D4169">
            <v>0</v>
          </cell>
          <cell r="E4169">
            <v>0</v>
          </cell>
        </row>
        <row r="4170">
          <cell r="B4170" t="str">
            <v>C4023</v>
          </cell>
          <cell r="C4170" t="str">
            <v>CENTRAL DE CONTROLE DE DETECÇÃO E ALARME DE INCÊNDIO</v>
          </cell>
          <cell r="D4170" t="str">
            <v>UN</v>
          </cell>
          <cell r="E4170">
            <v>18941.29</v>
          </cell>
        </row>
        <row r="4171">
          <cell r="B4171" t="str">
            <v>C4058</v>
          </cell>
          <cell r="C4171" t="str">
            <v>CENTRAL DE CONTROLE P/ SEGURANÇA COMPLETA - INSTALADO</v>
          </cell>
          <cell r="D4171" t="str">
            <v>UN</v>
          </cell>
          <cell r="E4171">
            <v>3843.53</v>
          </cell>
        </row>
        <row r="4172">
          <cell r="B4172" t="str">
            <v>C4024</v>
          </cell>
          <cell r="C4172" t="str">
            <v>CENTRAL DE TELEFONIA C/ 50 RAMAIS E 10 LINHAS TRONCO</v>
          </cell>
          <cell r="D4172" t="str">
            <v>UN</v>
          </cell>
          <cell r="E4172">
            <v>21409.34</v>
          </cell>
        </row>
        <row r="4173">
          <cell r="B4173" t="str">
            <v>C4004</v>
          </cell>
          <cell r="C4173" t="str">
            <v>CONTROLADOR LÓGICO PROGRAMÁVEL MODULAR</v>
          </cell>
          <cell r="D4173" t="str">
            <v>UN</v>
          </cell>
          <cell r="E4173">
            <v>23524.38</v>
          </cell>
        </row>
        <row r="4174">
          <cell r="B4174" t="str">
            <v>C4051</v>
          </cell>
          <cell r="C4174" t="str">
            <v>CONTROLE TIPO JOYSTICK PARA CÂMERA MÓVEL C/ DISPLAY E TECLADO INCORPORADO - INSTALADO</v>
          </cell>
          <cell r="D4174" t="str">
            <v>UN</v>
          </cell>
          <cell r="E4174">
            <v>3775.79</v>
          </cell>
        </row>
        <row r="4175">
          <cell r="B4175" t="str">
            <v>C4024</v>
          </cell>
          <cell r="C4175" t="str">
            <v>CENTRAL DE TELEFONIA C/ 50 RAMAIS E 10 LINHAS TRONCO</v>
          </cell>
          <cell r="D4175">
            <v>0</v>
          </cell>
          <cell r="E4175">
            <v>0</v>
          </cell>
        </row>
        <row r="4176">
          <cell r="B4176" t="str">
            <v>C4176</v>
          </cell>
          <cell r="C4176" t="str">
            <v>CONJUNTO DE CONVERSORES (EMISSOR E RECEPTOR) DE UTP/COAXIAL COM TERMINAIS DE CONEXÃO, CAIXAS DE PROTEÇÃO E FONTE DE ALIMENTAÇÃO</v>
          </cell>
          <cell r="D4176" t="str">
            <v>UN</v>
          </cell>
          <cell r="E4176">
            <v>893.6</v>
          </cell>
        </row>
        <row r="4177">
          <cell r="B4177" t="str">
            <v>C4051</v>
          </cell>
          <cell r="C4177" t="str">
            <v>CONTROLE TIPO JOYSTICK PARA CÂMERA MÓVEL C/ DISPLAY E TECLADO INCORPORADO - INSTALADO</v>
          </cell>
          <cell r="D4177">
            <v>0</v>
          </cell>
          <cell r="E4177">
            <v>0</v>
          </cell>
        </row>
        <row r="4178">
          <cell r="B4178" t="str">
            <v>C4177</v>
          </cell>
          <cell r="C4178" t="str">
            <v>DETECTOR TERMO-VELOCIMÉTRICO, MONTAGEM DE TETO, C/ BASE ALIMENTAÇÃO 220 VAC, OPERAÇÃO EM REDE - INSTALADO</v>
          </cell>
          <cell r="D4178" t="str">
            <v>UN</v>
          </cell>
          <cell r="E4178">
            <v>253.85</v>
          </cell>
        </row>
        <row r="4179">
          <cell r="B4179" t="str">
            <v>C4176</v>
          </cell>
          <cell r="C4179" t="str">
            <v>CONJUNTO DE CONVERSORES (EMISSOR E RECEPTOR) DE UTP/COAXIAL COM TERMINAIS DE CONEXÃO, CAIXAS DE PROTEÇÃO E FONTE DE ALIMENTAÇÃO</v>
          </cell>
          <cell r="D4179">
            <v>0</v>
          </cell>
          <cell r="E4179">
            <v>0</v>
          </cell>
        </row>
        <row r="4180">
          <cell r="B4180" t="str">
            <v>C4041</v>
          </cell>
          <cell r="C4180" t="str">
            <v>DETETOR IÔNICO DE FUMAÇA, MONTAGEM DE TETO, C/ BASE ALIMENTAÇÃO 220VAC, UMA SAÍDA DIGITAL - INSTALADO</v>
          </cell>
          <cell r="D4180" t="str">
            <v>UN</v>
          </cell>
          <cell r="E4180">
            <v>214</v>
          </cell>
        </row>
        <row r="4181">
          <cell r="B4181" t="str">
            <v>C4177</v>
          </cell>
          <cell r="C4181" t="str">
            <v>DETECTOR TERMO-VELOCIMÉTRICO, MONTAGEM DE TETO, C/ BASE ALIMENTAÇÃO 220 VAC, OPERAÇÃO EM REDE - INSTALADO</v>
          </cell>
          <cell r="D4181">
            <v>0</v>
          </cell>
          <cell r="E4181">
            <v>0</v>
          </cell>
        </row>
        <row r="4182">
          <cell r="B4182" t="str">
            <v>C3765</v>
          </cell>
          <cell r="C4182" t="str">
            <v>DISTRIBUIDOR INTERNO ÓPTICO PARA 24 FIBRAS</v>
          </cell>
          <cell r="D4182" t="str">
            <v>UN</v>
          </cell>
          <cell r="E4182">
            <v>1142.3599999999999</v>
          </cell>
        </row>
        <row r="4183">
          <cell r="B4183" t="str">
            <v>C4564</v>
          </cell>
          <cell r="C4183" t="str">
            <v>DISTRIBUIDOR INTERNO ÓPTICO - D.I.O. PARA 12 FIBRAS MONO-MODO, COM CONCETORES ST, PADRÃO 19"</v>
          </cell>
          <cell r="D4183" t="str">
            <v>UN</v>
          </cell>
          <cell r="E4183">
            <v>472.28</v>
          </cell>
        </row>
        <row r="4184">
          <cell r="B4184">
            <v>0</v>
          </cell>
          <cell r="C4184">
            <v>0</v>
          </cell>
          <cell r="D4184">
            <v>0</v>
          </cell>
          <cell r="E4184">
            <v>0</v>
          </cell>
        </row>
        <row r="4185">
          <cell r="B4185" t="str">
            <v>C4565</v>
          </cell>
          <cell r="C4185" t="str">
            <v>DISTRIBUIDOR INTERNO ÓPTICO - D.I.O. PARA 24 FIBRAS MONO-MODO, COM CONECTORES ST, PADRÃO 19"</v>
          </cell>
          <cell r="D4185" t="str">
            <v>UN</v>
          </cell>
          <cell r="E4185">
            <v>805.63</v>
          </cell>
        </row>
        <row r="4186">
          <cell r="B4186" t="str">
            <v>C4564</v>
          </cell>
          <cell r="C4186" t="str">
            <v>DISTRIBUIDOR INTERNO ÓPTICO - D.I.O. PARA 12 FIBRAS MONO-MODO, COM CONCETORES ST, PADRÃO 19"</v>
          </cell>
          <cell r="D4186">
            <v>0</v>
          </cell>
          <cell r="E4186">
            <v>0</v>
          </cell>
        </row>
        <row r="4187">
          <cell r="B4187" t="str">
            <v>C0835</v>
          </cell>
          <cell r="C4187" t="str">
            <v>GATEWAY ETHERNET, 2 SAÍDAS - RS485</v>
          </cell>
          <cell r="D4187" t="str">
            <v>UN</v>
          </cell>
          <cell r="E4187">
            <v>20590.36</v>
          </cell>
        </row>
        <row r="4188">
          <cell r="B4188" t="str">
            <v>C4050</v>
          </cell>
          <cell r="C4188" t="str">
            <v>GRAVADOR DE VÍDEO, TIPO TIME HOPSE, 960 HORAS - INSTALADO</v>
          </cell>
          <cell r="D4188" t="str">
            <v>UN</v>
          </cell>
          <cell r="E4188">
            <v>1628.3</v>
          </cell>
        </row>
        <row r="4189">
          <cell r="B4189" t="str">
            <v>C4047</v>
          </cell>
          <cell r="C4189" t="str">
            <v>GRAVADOR DIGITAL COM 16 CANAIS DE ENTRADA, 2 SAÍDAS MULTIPLEXADAS, GRAVADOR DE CD-ROM INCORPORADO, M - INSTALADO</v>
          </cell>
          <cell r="D4189" t="str">
            <v>UN</v>
          </cell>
          <cell r="E4189">
            <v>31255.97</v>
          </cell>
        </row>
        <row r="4190">
          <cell r="B4190" t="str">
            <v>C0835</v>
          </cell>
          <cell r="C4190" t="str">
            <v>GATEWAY ETHERNET, 2 SAÍDAS - RS485</v>
          </cell>
          <cell r="D4190">
            <v>0</v>
          </cell>
          <cell r="E4190">
            <v>0</v>
          </cell>
        </row>
        <row r="4191">
          <cell r="B4191" t="str">
            <v>C3760</v>
          </cell>
          <cell r="C4191" t="str">
            <v>HUB TIPO 24 PORTAS</v>
          </cell>
          <cell r="D4191" t="str">
            <v>UN</v>
          </cell>
          <cell r="E4191">
            <v>2002.02</v>
          </cell>
        </row>
        <row r="4192">
          <cell r="B4192" t="str">
            <v>C0831</v>
          </cell>
          <cell r="C4192" t="str">
            <v>INTERFACE HOMEM/MÁQUINA 5,7" TOUCHSCREEN, COLORIDA</v>
          </cell>
          <cell r="D4192" t="str">
            <v>UN</v>
          </cell>
          <cell r="E4192">
            <v>10981.53</v>
          </cell>
        </row>
        <row r="4193">
          <cell r="B4193" t="str">
            <v>C4046</v>
          </cell>
          <cell r="C4193" t="str">
            <v>MATRIX DE CHAVEAMENTO MICROPROCESSADA, LOOP DE INPUTS INCORPORADO, 24 ENTRADAS, 4 SAÍDAS, CCU INCORP - INSTALADO</v>
          </cell>
          <cell r="D4193" t="str">
            <v>UN</v>
          </cell>
          <cell r="E4193">
            <v>8355.43</v>
          </cell>
        </row>
        <row r="4194">
          <cell r="B4194" t="str">
            <v>C3760</v>
          </cell>
          <cell r="C4194" t="str">
            <v>HUB TIPO 24 PORTAS</v>
          </cell>
          <cell r="D4194">
            <v>0</v>
          </cell>
          <cell r="E4194">
            <v>0</v>
          </cell>
        </row>
        <row r="4195">
          <cell r="B4195" t="str">
            <v>C4039</v>
          </cell>
          <cell r="C4195" t="str">
            <v>MEDIDOR DE GRANDEZAS ELÉTRICAS TIPO "POWER METER" PM 600 SCHNEIDER COM DISPLAY NÃO INCORPORADO - INSTALADO</v>
          </cell>
          <cell r="D4195" t="str">
            <v>UN</v>
          </cell>
          <cell r="E4195">
            <v>6015.91</v>
          </cell>
        </row>
        <row r="4196">
          <cell r="B4196" t="str">
            <v>C4046</v>
          </cell>
          <cell r="C4196" t="str">
            <v>MATRIX DE CHAVEAMENTO MICROPROCESSADA, LOOP DE INPUTS INCORPORADO, 24 ENTRADAS, 4 SAÍDAS, CCU INCORP - INSTALADO</v>
          </cell>
          <cell r="D4196">
            <v>0</v>
          </cell>
          <cell r="E4196">
            <v>0</v>
          </cell>
        </row>
        <row r="4197">
          <cell r="B4197" t="str">
            <v>C4181</v>
          </cell>
          <cell r="C4197" t="str">
            <v>MÓDULO PARA COMUNICAÇÃO EM REDE RS 485 PROTOCOLO MODBUS RTU</v>
          </cell>
          <cell r="D4197" t="str">
            <v>UN</v>
          </cell>
          <cell r="E4197">
            <v>2293.86</v>
          </cell>
        </row>
        <row r="4198">
          <cell r="B4198" t="str">
            <v>C4048</v>
          </cell>
          <cell r="C4198" t="str">
            <v>MONITOR INDUSTRIAL DE VÍDEO COLORIDO, DIGITAL, TELA 19", PORTA PARALELA - INSTALADO</v>
          </cell>
          <cell r="D4198" t="str">
            <v>UN</v>
          </cell>
          <cell r="E4198">
            <v>1430.46</v>
          </cell>
        </row>
        <row r="4199">
          <cell r="B4199">
            <v>0</v>
          </cell>
          <cell r="C4199">
            <v>0</v>
          </cell>
          <cell r="D4199">
            <v>0</v>
          </cell>
          <cell r="E4199">
            <v>0</v>
          </cell>
        </row>
        <row r="4200">
          <cell r="B4200" t="str">
            <v>C4049</v>
          </cell>
          <cell r="C4200" t="str">
            <v>MONITOR INDUSTRIAL DE VÍDEO COLORIDO, VÍDEO COMPOSTO, 2 CANAIS DE ENTRADA E 1 DE SAÍDA, DIMENSÕES 14 - INSTALADO</v>
          </cell>
          <cell r="D4200" t="str">
            <v>UN</v>
          </cell>
          <cell r="E4200">
            <v>816.76</v>
          </cell>
        </row>
        <row r="4201">
          <cell r="B4201" t="str">
            <v>C4048</v>
          </cell>
          <cell r="C4201" t="str">
            <v>MONITOR INDUSTRIAL DE VÍDEO COLORIDO, DIGITAL, TELA 19", PORTA PARALELA - INSTALADO</v>
          </cell>
          <cell r="D4201">
            <v>0</v>
          </cell>
          <cell r="E4201">
            <v>0</v>
          </cell>
        </row>
        <row r="4202">
          <cell r="B4202" t="str">
            <v>C4033</v>
          </cell>
          <cell r="C4202" t="str">
            <v>NO-BREAK TRIFÁSICO, 380/380 VAC-LL, 60 Hz, 2000VA, BATERIAS INCORPORADAS, AUTO-PORTANTE EM GABINETE IP-44 - INSTALADO</v>
          </cell>
          <cell r="D4202" t="str">
            <v>CJ</v>
          </cell>
          <cell r="E4202">
            <v>917.1</v>
          </cell>
        </row>
        <row r="4203">
          <cell r="B4203" t="str">
            <v>C4049</v>
          </cell>
          <cell r="C4203" t="str">
            <v>MONITOR INDUSTRIAL DE VÍDEO COLORIDO, VÍDEO COMPOSTO, 2 CANAIS DE ENTRADA E 1 DE SAÍDA, DIMENSÕES 14 - INSTALADO</v>
          </cell>
          <cell r="D4203">
            <v>0</v>
          </cell>
          <cell r="E4203">
            <v>0</v>
          </cell>
        </row>
        <row r="4204">
          <cell r="B4204" t="str">
            <v>C4568</v>
          </cell>
          <cell r="C4204" t="str">
            <v>ORGANIZADOR DE CABOS HORIZONTAL, ABERTO, PADRÃO RACK 19"</v>
          </cell>
          <cell r="D4204" t="str">
            <v>UN</v>
          </cell>
          <cell r="E4204">
            <v>42.21</v>
          </cell>
        </row>
        <row r="4205">
          <cell r="B4205" t="str">
            <v>C3768</v>
          </cell>
          <cell r="C4205" t="str">
            <v>PATCH PANEL 24 PORTAS, CATEGORIA "5" FURUKAWA</v>
          </cell>
          <cell r="D4205" t="str">
            <v>UN</v>
          </cell>
          <cell r="E4205">
            <v>446.81</v>
          </cell>
        </row>
        <row r="4206">
          <cell r="B4206" t="str">
            <v>C3770</v>
          </cell>
          <cell r="C4206" t="str">
            <v>PATCH CABLE EXTRA-FLEXÍVEL RJ-45/RJ-45 DE 1,50m</v>
          </cell>
          <cell r="D4206" t="str">
            <v>UN</v>
          </cell>
          <cell r="E4206">
            <v>10.8</v>
          </cell>
        </row>
        <row r="4207">
          <cell r="B4207" t="str">
            <v>C4526</v>
          </cell>
          <cell r="C4207" t="str">
            <v>PATCH CABLE EXTRA-FLEXÍVEL RJ-45/RJ-45 DE 2,50m</v>
          </cell>
          <cell r="D4207" t="str">
            <v>UN</v>
          </cell>
          <cell r="E4207">
            <v>15.18</v>
          </cell>
        </row>
        <row r="4208">
          <cell r="B4208" t="str">
            <v>C3764</v>
          </cell>
          <cell r="C4208" t="str">
            <v>RACK FECHADO 24 U'S, 670mm, PROFUNDIDADE PADRÃO 19"</v>
          </cell>
          <cell r="D4208" t="str">
            <v>UN</v>
          </cell>
          <cell r="E4208">
            <v>2086.7399999999998</v>
          </cell>
        </row>
        <row r="4209">
          <cell r="B4209" t="str">
            <v>C3763</v>
          </cell>
          <cell r="C4209" t="str">
            <v>RACK FECHADO 36 U'S, 670mm, PROFUNDIDADE PADRÃO 19"</v>
          </cell>
          <cell r="D4209" t="str">
            <v>UN</v>
          </cell>
          <cell r="E4209">
            <v>2214.58</v>
          </cell>
        </row>
        <row r="4210">
          <cell r="B4210" t="str">
            <v>C3762</v>
          </cell>
          <cell r="C4210" t="str">
            <v>RACK FECHADO 44 U'S, 670mm, PROFUNDIDADE PADRÃO 19"</v>
          </cell>
          <cell r="D4210" t="str">
            <v>UN</v>
          </cell>
          <cell r="E4210">
            <v>2584.85</v>
          </cell>
        </row>
        <row r="4211">
          <cell r="B4211" t="str">
            <v>C4569</v>
          </cell>
          <cell r="C4211" t="str">
            <v>RÉGUA DE TOMADAS ELÉTRICAS, COM 08 TOMADAS, PADRÃO RACK 19"</v>
          </cell>
          <cell r="D4211" t="str">
            <v>UN</v>
          </cell>
          <cell r="E4211">
            <v>97</v>
          </cell>
        </row>
        <row r="4212">
          <cell r="B4212" t="str">
            <v>C4563</v>
          </cell>
          <cell r="C4212" t="str">
            <v>ROTEADOR AUTO-GERENCIÁVEL P/ COMUNICAÇÃO DE DADOS, PARA FIBRA ÓPTICA MONO-MODO, COM CONECTORES ST - PADRÃO RACK 19"</v>
          </cell>
          <cell r="D4212" t="str">
            <v>UN</v>
          </cell>
          <cell r="E4212">
            <v>5451.74</v>
          </cell>
        </row>
        <row r="4213">
          <cell r="B4213" t="str">
            <v>C3762</v>
          </cell>
          <cell r="C4213" t="str">
            <v>RACK FECHADO 44 U'S, 670mm, PROFUNDIDADE PADRÃO 19"</v>
          </cell>
          <cell r="D4213">
            <v>0</v>
          </cell>
          <cell r="E4213">
            <v>0</v>
          </cell>
        </row>
        <row r="4214">
          <cell r="B4214" t="str">
            <v>C4044</v>
          </cell>
          <cell r="C4214" t="str">
            <v>SENSOR DE INTRUSÃO MICRO-PROCESSADOR, TIPO MULTIFEIXES, MONTAGEM DE PAREDE, ALIMENTAÇÃO 220 VAC, UMA - INSTALADO</v>
          </cell>
          <cell r="D4214" t="str">
            <v>UN</v>
          </cell>
          <cell r="E4214">
            <v>113.95</v>
          </cell>
        </row>
        <row r="4215">
          <cell r="B4215" t="str">
            <v>C4563</v>
          </cell>
          <cell r="C4215" t="str">
            <v>ROTEADOR AUTO-GERENCIÁVEL P/ COMUNICAÇÃO DE DADOS, PARA FIBRA ÓPTICA MONO-MODO, COM CONECTORES ST - PADRÃO RACK 19"</v>
          </cell>
          <cell r="D4215">
            <v>0</v>
          </cell>
          <cell r="E4215">
            <v>0</v>
          </cell>
        </row>
        <row r="4216">
          <cell r="B4216" t="str">
            <v>C4055</v>
          </cell>
          <cell r="C4216" t="str">
            <v>SENSOR INFRA-VERMELHO ATIVO/PASSIVO FEIXE DUPLO DISTÂNCIA MÁXIMA 100m - INSTALADO</v>
          </cell>
          <cell r="D4216" t="str">
            <v>UN</v>
          </cell>
          <cell r="E4216">
            <v>617.64</v>
          </cell>
        </row>
        <row r="4217">
          <cell r="B4217" t="str">
            <v>C4044</v>
          </cell>
          <cell r="C4217" t="str">
            <v>SENSOR DE INTRUSÃO MICRO-PROCESSADOR, TIPO MULTIFEIXES, MONTAGEM DE PAREDE, ALIMENTAÇÃO 220 VAC, UMA - INSTALADO</v>
          </cell>
          <cell r="D4217">
            <v>0</v>
          </cell>
          <cell r="E4217">
            <v>0</v>
          </cell>
        </row>
        <row r="4218">
          <cell r="B4218" t="str">
            <v>C4019</v>
          </cell>
          <cell r="C4218" t="str">
            <v>SISTEMA DE CONTROLE DE ACESSO DE PESSOAL C/ 4 CATRACAS ELETRÔNICAS BI-DIRECIONAIS COM LEITORES DE CARTÕES COM TECNOLOGIA DE PROXIMIDADE INCORPORADOS, 1000 CARTÕES DE PROXIMIDADE, 16 FECHADURAS ELETROMAGNÉTICAS COM SENSORES DE ABERTURA E FONTES DE ALIMENTA</v>
          </cell>
          <cell r="D4218" t="str">
            <v>CJ</v>
          </cell>
          <cell r="E4218">
            <v>83945.22</v>
          </cell>
        </row>
        <row r="4219">
          <cell r="B4219" t="str">
            <v>C4055</v>
          </cell>
          <cell r="C4219" t="str">
            <v>SENSOR INFRA-VERMELHO ATIVO/PASSIVO FEIXE DUPLO DISTÂNCIA MÁXIMA 100m - INSTALADO</v>
          </cell>
          <cell r="D4219">
            <v>0</v>
          </cell>
          <cell r="E4219">
            <v>0</v>
          </cell>
        </row>
        <row r="4220">
          <cell r="B4220" t="str">
            <v>C4163</v>
          </cell>
          <cell r="C4220" t="str">
            <v>SISTEMA DE SONORIZAÇÃO COMPLETO PARA 100 PONTOS (80 SONOFLETORES, 06 CORNETAS E 14 RESERVAS), 80 TRAFOS DE LINHA, 35 ATENUADORES DE VOLUME COM DIAL, CD PLAYER, 5 AMPLIFICADORES DE POTÊNCIA, 3 EQUALIZADORES, 2 LINKS FÍSICOS (TRANSMISSOR/RECEPTOR), 1 PRÉ-MI</v>
          </cell>
          <cell r="D4220" t="str">
            <v>CJ</v>
          </cell>
          <cell r="E4220">
            <v>124785.89</v>
          </cell>
        </row>
        <row r="4221">
          <cell r="B4221" t="str">
            <v>C4019</v>
          </cell>
          <cell r="C4221" t="str">
            <v>SISTEMA DE CONTROLE DE ACESSO DE PESSOAL C/ 4 CATRACAS ELETRÔNICAS BI-DIRECIONAIS COM LEITORES DE CARTÕES COM TECNOLOGIA DE PROXIMIDADE INCORPORADOS, 1000 CARTÕES DE PROXIMIDADE, 16 FECHADURAS ELETROMAGNÉTICAS COM SENSORES DE ABERTURA E FONTES DE ALIMENTA</v>
          </cell>
          <cell r="D4221">
            <v>0</v>
          </cell>
          <cell r="E4221">
            <v>0</v>
          </cell>
        </row>
        <row r="4222">
          <cell r="B4222" t="str">
            <v>C4398</v>
          </cell>
          <cell r="C4222" t="str">
            <v>SOFTWARE DE GERENCIAMENTO DE PESAGEM (INSTALADO)</v>
          </cell>
          <cell r="D4222" t="str">
            <v>UN</v>
          </cell>
          <cell r="E4222">
            <v>2740.48</v>
          </cell>
        </row>
        <row r="4223">
          <cell r="B4223" t="str">
            <v>C4180</v>
          </cell>
          <cell r="C4223" t="str">
            <v>SOFTWARE DE GERENCIAMENTO E CADASTRAMENTO COM BANCO DE DADOS, INTERFACE AMIGÁVEL, PLATAFORMA WINDOWS</v>
          </cell>
          <cell r="D4223" t="str">
            <v>UN</v>
          </cell>
          <cell r="E4223">
            <v>6912.16</v>
          </cell>
        </row>
        <row r="4224">
          <cell r="B4224">
            <v>0</v>
          </cell>
          <cell r="C4224">
            <v>0</v>
          </cell>
          <cell r="D4224">
            <v>0</v>
          </cell>
          <cell r="E4224">
            <v>0</v>
          </cell>
        </row>
        <row r="4225">
          <cell r="B4225" t="str">
            <v>C4178</v>
          </cell>
          <cell r="C4225" t="str">
            <v>SOFTWARE DE MONITORAÇÃO E CONTROLE SOBRE PLATAFORMA WINDOWS, PROTOCOLO DE COMUNICAÇÃO ABERTO, MÓDULO GRÁFICO PARA CRIAÇÃO DE TELAS</v>
          </cell>
          <cell r="D4225" t="str">
            <v>UN</v>
          </cell>
          <cell r="E4225">
            <v>6912.16</v>
          </cell>
        </row>
        <row r="4226">
          <cell r="B4226" t="str">
            <v>C4180</v>
          </cell>
          <cell r="C4226" t="str">
            <v>SOFTWARE DE GERENCIAMENTO E CADASTRAMENTO COM BANCO DE DADOS, INTERFACE AMIGÁVEL, PLATAFORMA WINDOWS</v>
          </cell>
          <cell r="D4226">
            <v>0</v>
          </cell>
          <cell r="E4226">
            <v>0</v>
          </cell>
        </row>
        <row r="4227">
          <cell r="B4227" t="str">
            <v>C4179</v>
          </cell>
          <cell r="C4227" t="str">
            <v>SOFTWARE DE MONITORAÇÃO E CONTROLE SOBRE PLATAFORMA WINDOWS, PROTOCOLO DE COMUNICAÇÃO ABERTO</v>
          </cell>
          <cell r="D4227" t="str">
            <v>UN</v>
          </cell>
          <cell r="E4227">
            <v>1789.21</v>
          </cell>
        </row>
        <row r="4228">
          <cell r="B4228" t="str">
            <v>C4178</v>
          </cell>
          <cell r="C4228" t="str">
            <v>SOFTWARE DE MONITORAÇÃO E CONTROLE SOBRE PLATAFORMA WINDOWS, PROTOCOLO DE COMUNICAÇÃO ABERTO, MÓDULO GRÁFICO PARA CRIAÇÃO DE TELAS</v>
          </cell>
          <cell r="D4228">
            <v>0</v>
          </cell>
          <cell r="E4228">
            <v>0</v>
          </cell>
        </row>
        <row r="4229">
          <cell r="B4229" t="str">
            <v>C4054</v>
          </cell>
          <cell r="C4229" t="str">
            <v>SOFTWARE DE PROGRAMAÇÃO DE PLCs RSLOGIX 500, CD - INSTALADO</v>
          </cell>
          <cell r="D4229" t="str">
            <v>UN</v>
          </cell>
          <cell r="E4229">
            <v>4795.8599999999997</v>
          </cell>
        </row>
        <row r="4230">
          <cell r="B4230" t="str">
            <v>C4040</v>
          </cell>
          <cell r="C4230" t="str">
            <v>SOFTWARE SUPERVISÓRIO RS VIEW 32 VERSÃO RUNTIME 150 COM GERENCIADOR DE COMUNICAÇÕES RSLINX - INSTALADO</v>
          </cell>
          <cell r="D4230" t="str">
            <v>UN</v>
          </cell>
          <cell r="E4230">
            <v>4316.2700000000004</v>
          </cell>
        </row>
        <row r="4231">
          <cell r="B4231">
            <v>0</v>
          </cell>
          <cell r="C4231">
            <v>0</v>
          </cell>
          <cell r="D4231">
            <v>0</v>
          </cell>
          <cell r="E4231">
            <v>0</v>
          </cell>
        </row>
        <row r="4232">
          <cell r="B4232" t="str">
            <v>C4053</v>
          </cell>
          <cell r="C4232" t="str">
            <v>SOFTWARE SUPERVISÓRIO RS VIEW 32 VERSÃO RUNTIME 1500 COM GERENCIADOR DE COMUNICAÇÕES RSLINX - INSTALADO</v>
          </cell>
          <cell r="D4232" t="str">
            <v>UN</v>
          </cell>
          <cell r="E4232">
            <v>22533.65</v>
          </cell>
        </row>
        <row r="4233">
          <cell r="B4233" t="str">
            <v>C4040</v>
          </cell>
          <cell r="C4233" t="str">
            <v>SOFTWARE SUPERVISÓRIO RS VIEW 32 VERSÃO RUNTIME 150 COM GERENCIADOR DE COMUNICAÇÕES RSLINX - INSTALADO</v>
          </cell>
          <cell r="D4233">
            <v>0</v>
          </cell>
          <cell r="E4233">
            <v>0</v>
          </cell>
        </row>
        <row r="4234">
          <cell r="B4234" t="str">
            <v>C4175</v>
          </cell>
          <cell r="C4234" t="str">
            <v>SWITCHER AUTO-GERENCIÁVEL P/ COMUNICACÃO DE DADOS COM 24 PORTAS EM CONECTORES RJ 45, 10/100 KBPS E DUAS PORTAS 10/100/1000 KBPS - PADRÃO RACK 19"</v>
          </cell>
          <cell r="D4234" t="str">
            <v>UN</v>
          </cell>
          <cell r="E4234">
            <v>5413.51</v>
          </cell>
        </row>
        <row r="4235">
          <cell r="B4235" t="str">
            <v>C4053</v>
          </cell>
          <cell r="C4235" t="str">
            <v>SOFTWARE SUPERVISÓRIO RS VIEW 32 VERSÃO RUNTIME 1500 COM GERENCIADOR DE COMUNICAÇÕES RSLINX - INSTALADO</v>
          </cell>
          <cell r="D4235">
            <v>0</v>
          </cell>
          <cell r="E4235">
            <v>0</v>
          </cell>
        </row>
        <row r="4236">
          <cell r="B4236" t="str">
            <v>C4056</v>
          </cell>
          <cell r="C4236" t="str">
            <v>TRANSMISSOR ELETRÔNICO DE PRESSÃO TIPO INSERÇÃO, COM INDICADOR INCORPORADO, GERAÇÃO DE SINAL PROPORC - INSTALADO</v>
          </cell>
          <cell r="D4236" t="str">
            <v>UN</v>
          </cell>
          <cell r="E4236">
            <v>1871.62</v>
          </cell>
        </row>
        <row r="4237">
          <cell r="B4237" t="str">
            <v>C4175</v>
          </cell>
          <cell r="C4237" t="str">
            <v>SWITCHER AUTO-GERENCIÁVEL P/ COMUNICACÃO DE DADOS COM 24 PORTAS EM CONECTORES RJ 45, 10/100 KBPS E DUAS PORTAS 10/100/1000 KBPS - PADRÃO RACK 19"</v>
          </cell>
          <cell r="D4237">
            <v>0</v>
          </cell>
          <cell r="E4237">
            <v>0</v>
          </cell>
        </row>
        <row r="4238">
          <cell r="B4238" t="str">
            <v>OUTROS ELEMENTOS</v>
          </cell>
          <cell r="C4238">
            <v>0</v>
          </cell>
          <cell r="D4238">
            <v>0</v>
          </cell>
          <cell r="E4238">
            <v>76722.16</v>
          </cell>
        </row>
        <row r="4239">
          <cell r="B4239" t="str">
            <v>C0327</v>
          </cell>
          <cell r="C4239" t="str">
            <v>ATERRAMENTO COMPLETO C/ 3 HASTES COPPERWELD P/PÁRA-RAIOS</v>
          </cell>
          <cell r="D4239" t="str">
            <v>CJ</v>
          </cell>
          <cell r="E4239">
            <v>645.42999999999995</v>
          </cell>
        </row>
        <row r="4240">
          <cell r="B4240" t="str">
            <v>C0326</v>
          </cell>
          <cell r="C4240" t="str">
            <v>ATERRAMENTO COMPLETO C/ HASTE COPPERWELD 3/4"X 2.40M</v>
          </cell>
          <cell r="D4240" t="str">
            <v>UN</v>
          </cell>
          <cell r="E4240">
            <v>178.58</v>
          </cell>
        </row>
        <row r="4241">
          <cell r="B4241" t="str">
            <v>C0325</v>
          </cell>
          <cell r="C4241" t="str">
            <v>ATERRAMENTO COMPLETO C/ HASTE COPPERWELD 3/4" X 3.0M</v>
          </cell>
          <cell r="D4241" t="str">
            <v>UN</v>
          </cell>
          <cell r="E4241">
            <v>178.75</v>
          </cell>
        </row>
        <row r="4242">
          <cell r="B4242" t="str">
            <v>C4765</v>
          </cell>
          <cell r="C4242" t="str">
            <v xml:space="preserve">ATERRAMENTO COMPLETO C/ HASTE COPPERWELD 5/8"X 2.40M                              </v>
          </cell>
          <cell r="D4242" t="str">
            <v>UN</v>
          </cell>
          <cell r="E4242">
            <v>173.4</v>
          </cell>
        </row>
        <row r="4243">
          <cell r="B4243" t="str">
            <v>C4562</v>
          </cell>
          <cell r="C4243" t="str">
            <v>DISPOSITIVO DE PROTEÇÃO CONTRA SURTOS DE TENSÃO - DPS's - 40 KA/440V</v>
          </cell>
          <cell r="D4243" t="str">
            <v>UN</v>
          </cell>
          <cell r="E4243">
            <v>106.63</v>
          </cell>
        </row>
        <row r="4244">
          <cell r="B4244" t="str">
            <v>C1152</v>
          </cell>
          <cell r="C4244" t="str">
            <v>DUTO DE ALONGAMENTO PARA EXAUSTOR EÓLICO</v>
          </cell>
          <cell r="D4244" t="str">
            <v>M</v>
          </cell>
          <cell r="E4244">
            <v>106.65</v>
          </cell>
        </row>
        <row r="4245">
          <cell r="B4245" t="str">
            <v>C1419</v>
          </cell>
          <cell r="C4245" t="str">
            <v>FURAÇÃO DE FORRO EM LAJE - E. EÓLICO</v>
          </cell>
          <cell r="D4245" t="str">
            <v>UN</v>
          </cell>
          <cell r="E4245">
            <v>123.65</v>
          </cell>
        </row>
        <row r="4246">
          <cell r="B4246" t="str">
            <v>C4767</v>
          </cell>
          <cell r="C4246" t="str">
            <v>HASTE DE TERRA EM AÇO COBREADO, COM SEÇÃO CIRCULAR MÍNIMA DE 13X2000MM</v>
          </cell>
          <cell r="D4246" t="str">
            <v>UN</v>
          </cell>
          <cell r="E4246">
            <v>62.03</v>
          </cell>
        </row>
        <row r="4247">
          <cell r="B4247" t="str">
            <v>C3575</v>
          </cell>
          <cell r="C4247" t="str">
            <v>HASTE DE FERRO GALVANIZADO 1.20m PARA ATERRAMENTO - PADRÃO POPULAR</v>
          </cell>
          <cell r="D4247" t="str">
            <v>UN</v>
          </cell>
          <cell r="E4247">
            <v>23.87</v>
          </cell>
        </row>
        <row r="4248">
          <cell r="B4248" t="str">
            <v>C3910</v>
          </cell>
          <cell r="C4248" t="str">
            <v>HASTE DE TERRA 5/8"x3,00m GCW 19L30</v>
          </cell>
          <cell r="D4248" t="str">
            <v>UN</v>
          </cell>
          <cell r="E4248">
            <v>82.16</v>
          </cell>
        </row>
        <row r="4249">
          <cell r="B4249" t="str">
            <v>C4408</v>
          </cell>
          <cell r="C4249" t="str">
            <v>INSTALAÇÃO ELÉTRICA E SISTEMA ATERRAMENTO E PÁRA-RAIOS - FORNECIMENTO E MONTAGEM</v>
          </cell>
          <cell r="D4249" t="str">
            <v>CJ</v>
          </cell>
          <cell r="E4249">
            <v>29804.1</v>
          </cell>
        </row>
        <row r="4250">
          <cell r="B4250" t="str">
            <v>C3575</v>
          </cell>
          <cell r="C4250" t="str">
            <v>HASTE DE FERRO GALVANIZADO 1.20m PARA ATERRAMENTO - PADRÃO POPULAR</v>
          </cell>
          <cell r="D4250">
            <v>0</v>
          </cell>
          <cell r="E4250">
            <v>0</v>
          </cell>
        </row>
        <row r="4251">
          <cell r="B4251" t="str">
            <v>C4208</v>
          </cell>
          <cell r="C4251" t="str">
            <v>PÁRA-RAIO TIPO FRANKLIN C/ SINALIZADOR (FORNECIMENTO E MONTAGEM)</v>
          </cell>
          <cell r="D4251" t="str">
            <v>UN</v>
          </cell>
          <cell r="E4251">
            <v>1717.1</v>
          </cell>
        </row>
        <row r="4252">
          <cell r="B4252" t="str">
            <v>C1790</v>
          </cell>
          <cell r="C4252" t="str">
            <v>MASTRO SIMPLES DE FERRO GALV. P/PÁRA-RAIO H=3M, D=40 OU 50MM</v>
          </cell>
          <cell r="D4252" t="str">
            <v>UN</v>
          </cell>
          <cell r="E4252">
            <v>451.22</v>
          </cell>
        </row>
        <row r="4253">
          <cell r="B4253" t="str">
            <v>C4203</v>
          </cell>
          <cell r="C4253" t="str">
            <v>MEDIÇÃO TRIFÁSICA INSTALADA EM MURO - SAÍDA SUBTERRÂNEA</v>
          </cell>
          <cell r="D4253" t="str">
            <v>UN</v>
          </cell>
          <cell r="E4253">
            <v>1766</v>
          </cell>
        </row>
        <row r="4254">
          <cell r="B4254" t="str">
            <v>C4561</v>
          </cell>
          <cell r="C4254" t="str">
            <v>MÓDULO DE EMERGÊNCIA PARA LUMINÁRIA COMUM</v>
          </cell>
          <cell r="D4254" t="str">
            <v>UN</v>
          </cell>
          <cell r="E4254">
            <v>88.09</v>
          </cell>
        </row>
        <row r="4255">
          <cell r="B4255" t="str">
            <v>C3577</v>
          </cell>
          <cell r="C4255" t="str">
            <v>MINI POSTE H=1.50m REX MONO E ROLDANA - PADRÃO POPULAR</v>
          </cell>
          <cell r="D4255" t="str">
            <v>UN</v>
          </cell>
          <cell r="E4255">
            <v>31.49</v>
          </cell>
        </row>
        <row r="4256">
          <cell r="B4256" t="str">
            <v>C3453</v>
          </cell>
          <cell r="C4256" t="str">
            <v>MONTAGEM DAS INSTALAÇÕES ELÉTRICAS, ELEVATÓRIA VAZÃO ATÉ 10 l/s</v>
          </cell>
          <cell r="D4256" t="str">
            <v>UN</v>
          </cell>
          <cell r="E4256">
            <v>1462.57</v>
          </cell>
        </row>
        <row r="4257">
          <cell r="B4257" t="str">
            <v>C3452</v>
          </cell>
          <cell r="C4257" t="str">
            <v>MONTAGEM DAS INSTALAÇÕES ELÉTRICAS, ELEVATÓRIA VAZÃO 10,01 a 20 l/s</v>
          </cell>
          <cell r="D4257" t="str">
            <v>UN</v>
          </cell>
          <cell r="E4257">
            <v>2193.85</v>
          </cell>
        </row>
        <row r="4258">
          <cell r="B4258" t="str">
            <v>C3454</v>
          </cell>
          <cell r="C4258" t="str">
            <v>MONTAGEM DAS INSTALAÇÕES ELÉTRICAS, ELEVATÓRIA VAZÃO 20,01 a 40 l/s</v>
          </cell>
          <cell r="D4258" t="str">
            <v>UN</v>
          </cell>
          <cell r="E4258">
            <v>3845.52</v>
          </cell>
        </row>
        <row r="4259">
          <cell r="B4259" t="str">
            <v>C3455</v>
          </cell>
          <cell r="C4259" t="str">
            <v>MONTAGEM DAS INSTALAÇÕES ELÉTRICAS, ELEVATÓRIA VAZÃO 40,01 a 60 l/s</v>
          </cell>
          <cell r="D4259" t="str">
            <v>UN</v>
          </cell>
          <cell r="E4259">
            <v>7510.32</v>
          </cell>
        </row>
        <row r="4260">
          <cell r="B4260" t="str">
            <v>C3456</v>
          </cell>
          <cell r="C4260" t="str">
            <v>MONTAGEM DAS INSTALAÇÕES ELÉTRICAS, ELEVATÓRIA VAZÃO 60,01 a 90 l/s</v>
          </cell>
          <cell r="D4260" t="str">
            <v>UN</v>
          </cell>
          <cell r="E4260">
            <v>10813.67</v>
          </cell>
        </row>
        <row r="4261">
          <cell r="B4261" t="str">
            <v>C4599</v>
          </cell>
          <cell r="C4261" t="str">
            <v>MONTAGEM DE PAINEL ELÉTRICO C/ 02 SOFT-STARTER 7,5 CV</v>
          </cell>
          <cell r="D4261" t="str">
            <v>UN</v>
          </cell>
          <cell r="E4261">
            <v>2057.11</v>
          </cell>
        </row>
        <row r="4262">
          <cell r="B4262" t="str">
            <v>C2059</v>
          </cell>
          <cell r="C4262" t="str">
            <v>PÁRA-RAIOS TIPO CRISTAL VALVER</v>
          </cell>
          <cell r="D4262" t="str">
            <v>UN</v>
          </cell>
          <cell r="E4262">
            <v>238.11</v>
          </cell>
        </row>
        <row r="4263">
          <cell r="B4263" t="str">
            <v>C2060</v>
          </cell>
          <cell r="C4263" t="str">
            <v>PARA-RAIOS TIPO FRANKLIN</v>
          </cell>
          <cell r="D4263" t="str">
            <v>UN</v>
          </cell>
          <cell r="E4263">
            <v>75.83</v>
          </cell>
        </row>
        <row r="4264">
          <cell r="B4264" t="str">
            <v>C3929</v>
          </cell>
          <cell r="C4264" t="str">
            <v>POÇO DE ATERRAMENTO DIAM. = 0,60 m P/ BALIZAMENTO NOTURNO</v>
          </cell>
          <cell r="D4264" t="str">
            <v>UN</v>
          </cell>
          <cell r="E4264">
            <v>510.73</v>
          </cell>
        </row>
        <row r="4265">
          <cell r="B4265" t="str">
            <v>C1947</v>
          </cell>
          <cell r="C4265" t="str">
            <v>PONTO ELÉTRICO, MATERIAL E EXECUÇÃO</v>
          </cell>
          <cell r="D4265" t="str">
            <v>PT</v>
          </cell>
          <cell r="E4265">
            <v>152.21</v>
          </cell>
        </row>
        <row r="4266">
          <cell r="B4266" t="str">
            <v>C1949</v>
          </cell>
          <cell r="C4266" t="str">
            <v>PONTO LÓGICO, MATERIAL E EXECUÇÃO</v>
          </cell>
          <cell r="D4266" t="str">
            <v>PT</v>
          </cell>
          <cell r="E4266">
            <v>117.17</v>
          </cell>
        </row>
        <row r="4267">
          <cell r="B4267" t="str">
            <v>C3679</v>
          </cell>
          <cell r="C4267" t="str">
            <v>PONTO PARA SISTEMA DE SOM, MATERIAL E EXECUÇÃO</v>
          </cell>
          <cell r="D4267" t="str">
            <v>PT</v>
          </cell>
          <cell r="E4267">
            <v>241.92</v>
          </cell>
        </row>
        <row r="4268">
          <cell r="B4268" t="str">
            <v>C1951</v>
          </cell>
          <cell r="C4268" t="str">
            <v>PONTO TELEFÔNICO, MATERIAL E EXECUÇÃO</v>
          </cell>
          <cell r="D4268" t="str">
            <v>PT</v>
          </cell>
          <cell r="E4268">
            <v>133.1</v>
          </cell>
        </row>
        <row r="4269">
          <cell r="B4269" t="str">
            <v>C2056</v>
          </cell>
          <cell r="C4269" t="str">
            <v>PROTEÇÃO DA  CORDOALHA DOS PÁRA-RAIOS C/TUBO PVC RIGIDOS 50MM (2") X3.00M</v>
          </cell>
          <cell r="D4269" t="str">
            <v>UN</v>
          </cell>
          <cell r="E4269">
            <v>70.69</v>
          </cell>
        </row>
        <row r="4270">
          <cell r="B4270" t="str">
            <v>C4214</v>
          </cell>
          <cell r="C4270" t="str">
            <v>RAMAL TRIFÁSICO BAIXA TENSÃO POR VÃO DE 100m</v>
          </cell>
          <cell r="D4270" t="str">
            <v>UN</v>
          </cell>
          <cell r="E4270">
            <v>5092.82</v>
          </cell>
        </row>
        <row r="4271">
          <cell r="B4271" t="str">
            <v>C3909</v>
          </cell>
          <cell r="C4271" t="str">
            <v>SOLDA EXOTÉRMICA</v>
          </cell>
          <cell r="D4271" t="str">
            <v>UN</v>
          </cell>
          <cell r="E4271">
            <v>36.130000000000003</v>
          </cell>
        </row>
        <row r="4272">
          <cell r="B4272" t="str">
            <v>C4215</v>
          </cell>
          <cell r="C4272" t="str">
            <v>SUBSTITUIÇÃO DE TRAFO DE 30 Kva PARA 45 Kva</v>
          </cell>
          <cell r="D4272" t="str">
            <v>UN</v>
          </cell>
          <cell r="E4272">
            <v>6567.5</v>
          </cell>
        </row>
        <row r="4273">
          <cell r="B4273" t="str">
            <v>C2424</v>
          </cell>
          <cell r="C4273" t="str">
            <v>TELA PARA ALONGAMENTO DE FORRO - E. EÓLICO</v>
          </cell>
          <cell r="D4273" t="str">
            <v>UN</v>
          </cell>
          <cell r="E4273">
            <v>63.75</v>
          </cell>
        </row>
        <row r="4274">
          <cell r="B4274" t="str">
            <v>PINTURA</v>
          </cell>
          <cell r="C4274" t="str">
            <v>SOLDA EXOTÉRMICA</v>
          </cell>
          <cell r="D4274">
            <v>0</v>
          </cell>
          <cell r="E4274">
            <v>1774.75</v>
          </cell>
        </row>
        <row r="4275">
          <cell r="B4275" t="str">
            <v>PAREDES E FORROS</v>
          </cell>
          <cell r="C4275" t="str">
            <v>SUBSTITUIÇÃO DE TRAFO DE 30 Kva PARA 45 Kva</v>
          </cell>
          <cell r="D4275">
            <v>0</v>
          </cell>
          <cell r="E4275">
            <v>526.94000000000005</v>
          </cell>
        </row>
        <row r="4276">
          <cell r="B4276" t="str">
            <v>C3487</v>
          </cell>
          <cell r="C4276" t="str">
            <v>APLICAÇÃO DE LIQUIBRILHO SOBRE PINTURAS, DUAS DEMÃOS</v>
          </cell>
          <cell r="D4276" t="str">
            <v>M2</v>
          </cell>
          <cell r="E4276">
            <v>12.28</v>
          </cell>
        </row>
        <row r="4277">
          <cell r="B4277" t="str">
            <v>C0588</v>
          </cell>
          <cell r="C4277" t="str">
            <v>CAIAÇÃO EM DUAS DEMÃOS COM SUPERCAL</v>
          </cell>
          <cell r="D4277" t="str">
            <v>M2</v>
          </cell>
          <cell r="E4277">
            <v>3.01</v>
          </cell>
        </row>
        <row r="4278">
          <cell r="B4278" t="str">
            <v>C0589</v>
          </cell>
          <cell r="C4278" t="str">
            <v>CAIAÇÃO EM TRES DEMÃOS EM PAREDES</v>
          </cell>
          <cell r="D4278" t="str">
            <v>M2</v>
          </cell>
          <cell r="E4278">
            <v>4.5199999999999996</v>
          </cell>
        </row>
        <row r="4279">
          <cell r="B4279" t="str">
            <v>C0866</v>
          </cell>
          <cell r="C4279" t="str">
            <v>CONSERVADO "P" IMPERMEÁVEL, 2 DEMÃOS (PAREDES INTERNAS)</v>
          </cell>
          <cell r="D4279" t="str">
            <v>M2</v>
          </cell>
          <cell r="E4279">
            <v>11.24</v>
          </cell>
        </row>
        <row r="4280">
          <cell r="B4280" t="str">
            <v>C0867</v>
          </cell>
          <cell r="C4280" t="str">
            <v>CONSERVADO "P" IMPERMEÁVEL, 3 DEMÃOS (PAREDES EXTERNAS)</v>
          </cell>
          <cell r="D4280" t="str">
            <v>M2</v>
          </cell>
          <cell r="E4280">
            <v>16.97</v>
          </cell>
        </row>
        <row r="4281">
          <cell r="B4281" t="str">
            <v>C1207</v>
          </cell>
          <cell r="C4281" t="str">
            <v>EMASSAMENTO DE PAREDES EXTERNAS 2 DEMÃOS C/MASSA ACRÍLICA</v>
          </cell>
          <cell r="D4281" t="str">
            <v>M2</v>
          </cell>
          <cell r="E4281">
            <v>12.39</v>
          </cell>
        </row>
        <row r="4282">
          <cell r="B4282" t="str">
            <v>C1208</v>
          </cell>
          <cell r="C4282" t="str">
            <v>EMASSAMENTO DE PAREDES INTERNAS 2 DEMÃOS C/MASSA DE PVA</v>
          </cell>
          <cell r="D4282" t="str">
            <v>M2</v>
          </cell>
          <cell r="E4282">
            <v>10.039999999999999</v>
          </cell>
        </row>
        <row r="4283">
          <cell r="B4283" t="str">
            <v>C1209</v>
          </cell>
          <cell r="C4283" t="str">
            <v>EMASSAMENTO DE PAREDES INTERNAS 2 DEMÃOS C/MASSA A ÓLEO</v>
          </cell>
          <cell r="D4283" t="str">
            <v>M2</v>
          </cell>
          <cell r="E4283">
            <v>13.09</v>
          </cell>
        </row>
        <row r="4284">
          <cell r="B4284" t="str">
            <v>C1233</v>
          </cell>
          <cell r="C4284" t="str">
            <v>EMULSÃO DE PAREDES INTERNAS OU CONCRETO 2 DEMÃOS DE RESINA ACRÍLICA</v>
          </cell>
          <cell r="D4284" t="str">
            <v>M2</v>
          </cell>
          <cell r="E4284">
            <v>9.91</v>
          </cell>
        </row>
        <row r="4285">
          <cell r="B4285" t="str">
            <v>C1234</v>
          </cell>
          <cell r="C4285" t="str">
            <v>EMULSÃO DE PAREDES EXTERNAS 2 DEMÃOS EM RESINA ACRÍLICA</v>
          </cell>
          <cell r="D4285" t="str">
            <v>M2</v>
          </cell>
          <cell r="E4285">
            <v>20.61</v>
          </cell>
        </row>
        <row r="4286">
          <cell r="B4286" t="str">
            <v>C4167</v>
          </cell>
          <cell r="C4286" t="str">
            <v>LATEX ACRÍLICO TRÊS DEMÃOS EM PAREDES INTERNAS S/ MASSA</v>
          </cell>
          <cell r="D4286" t="str">
            <v>M2</v>
          </cell>
          <cell r="E4286">
            <v>15.49</v>
          </cell>
        </row>
        <row r="4287">
          <cell r="B4287" t="str">
            <v>C1614</v>
          </cell>
          <cell r="C4287" t="str">
            <v>LATEX DUAS DEMÃOS EM PAREDES EXTERNAS S/MASSA</v>
          </cell>
          <cell r="D4287" t="str">
            <v>M2</v>
          </cell>
          <cell r="E4287">
            <v>14</v>
          </cell>
        </row>
        <row r="4288">
          <cell r="B4288" t="str">
            <v>C1615</v>
          </cell>
          <cell r="C4288" t="str">
            <v>LATEX DUAS DEMÃOS EM PAREDES INTERNAS S/MASSA</v>
          </cell>
          <cell r="D4288" t="str">
            <v>M2</v>
          </cell>
          <cell r="E4288">
            <v>12.53</v>
          </cell>
        </row>
        <row r="4289">
          <cell r="B4289" t="str">
            <v>C1616</v>
          </cell>
          <cell r="C4289" t="str">
            <v>LATEX TRÊS DEMÃOS EM PAREDES EXTERNAS S/MASSA</v>
          </cell>
          <cell r="D4289" t="str">
            <v>M2</v>
          </cell>
          <cell r="E4289">
            <v>16.809999999999999</v>
          </cell>
        </row>
        <row r="4290">
          <cell r="B4290" t="str">
            <v>C1617</v>
          </cell>
          <cell r="C4290" t="str">
            <v>LATEX TRÊS DEMÃOS EM PAREDES INTERNAS S/MASSA</v>
          </cell>
          <cell r="D4290" t="str">
            <v>M2</v>
          </cell>
          <cell r="E4290">
            <v>15.28</v>
          </cell>
        </row>
        <row r="4291">
          <cell r="B4291" t="str">
            <v>C3550</v>
          </cell>
          <cell r="C4291" t="str">
            <v>MUTIRÃO MISTO - PINTURA HIDRACOR</v>
          </cell>
          <cell r="D4291" t="str">
            <v>M2</v>
          </cell>
          <cell r="E4291">
            <v>5.86</v>
          </cell>
        </row>
        <row r="4292">
          <cell r="B4292" t="str">
            <v>C1905</v>
          </cell>
          <cell r="C4292" t="str">
            <v>PINTURA C/ EMASSAMENTO E LIXAMENTO EM PAREDE INTERNA. À BASE EPÓXI</v>
          </cell>
          <cell r="D4292" t="str">
            <v>M2</v>
          </cell>
          <cell r="E4292">
            <v>74.56</v>
          </cell>
        </row>
        <row r="4293">
          <cell r="B4293" t="str">
            <v>C3098</v>
          </cell>
          <cell r="C4293" t="str">
            <v>PINTURA COM NATA DE CIMENTO EM DUAS DEMÃOS</v>
          </cell>
          <cell r="D4293" t="str">
            <v>M2</v>
          </cell>
          <cell r="E4293">
            <v>4.25</v>
          </cell>
        </row>
        <row r="4294">
          <cell r="B4294" t="str">
            <v>C3022</v>
          </cell>
          <cell r="C4294" t="str">
            <v>PINTURA ESMALTE SINTÉTICO EM PAREDES</v>
          </cell>
          <cell r="D4294" t="str">
            <v>M2</v>
          </cell>
          <cell r="E4294">
            <v>15.06</v>
          </cell>
        </row>
        <row r="4295">
          <cell r="B4295" t="str">
            <v>C2898</v>
          </cell>
          <cell r="C4295" t="str">
            <v>PINTURA HIDRACOR</v>
          </cell>
          <cell r="D4295" t="str">
            <v>M2</v>
          </cell>
          <cell r="E4295">
            <v>7.23</v>
          </cell>
        </row>
        <row r="4296">
          <cell r="B4296" t="str">
            <v>C4072</v>
          </cell>
          <cell r="C4296" t="str">
            <v>PINTURA IMPERMEÁVEL EM PAREDE C/ SIKA 107, DUAS DEMÃOS</v>
          </cell>
          <cell r="D4296" t="str">
            <v>M2</v>
          </cell>
          <cell r="E4296">
            <v>8.9499999999999993</v>
          </cell>
        </row>
        <row r="4297">
          <cell r="B4297" t="str">
            <v>C2232</v>
          </cell>
          <cell r="C4297" t="str">
            <v xml:space="preserve">REVESTIMENTO TEXTURIZADO EM PAREDES INTERNA/EXTERNA C/DESEMPENADEIRA  </v>
          </cell>
          <cell r="D4297" t="str">
            <v>M2</v>
          </cell>
          <cell r="E4297">
            <v>31.54</v>
          </cell>
        </row>
        <row r="4298">
          <cell r="B4298" t="str">
            <v>C2233</v>
          </cell>
          <cell r="C4298" t="str">
            <v>REVESTIMENTO TEXTURIZADO EM PAREDES INTERNA/EXTERNA C/ROLO</v>
          </cell>
          <cell r="D4298" t="str">
            <v>M2</v>
          </cell>
          <cell r="E4298">
            <v>18.12</v>
          </cell>
        </row>
        <row r="4299">
          <cell r="B4299" t="str">
            <v>C2274</v>
          </cell>
          <cell r="C4299" t="str">
            <v>SILICONE UMA DEMÃO EM PAREDES DE TIJOLOS</v>
          </cell>
          <cell r="D4299" t="str">
            <v>M2</v>
          </cell>
          <cell r="E4299">
            <v>17.36</v>
          </cell>
        </row>
        <row r="4300">
          <cell r="B4300" t="str">
            <v>C2644</v>
          </cell>
          <cell r="C4300" t="str">
            <v>TÊMPERA SIMPLES MÉDIA INTERNA</v>
          </cell>
          <cell r="D4300" t="str">
            <v>M2</v>
          </cell>
          <cell r="E4300">
            <v>12.38</v>
          </cell>
        </row>
        <row r="4301">
          <cell r="B4301" t="str">
            <v>C2461</v>
          </cell>
          <cell r="C4301" t="str">
            <v>TEXTURA ACRÍLICA 1 DEMÃO EM PAREDES EXTERNAS</v>
          </cell>
          <cell r="D4301" t="str">
            <v>M2</v>
          </cell>
          <cell r="E4301">
            <v>10.37</v>
          </cell>
        </row>
        <row r="4302">
          <cell r="B4302" t="str">
            <v>C2462</v>
          </cell>
          <cell r="C4302" t="str">
            <v>TEXTURA ACRÍLICA 1 DEMÃO EM PAREDES INTERNAS</v>
          </cell>
          <cell r="D4302" t="str">
            <v>M2</v>
          </cell>
          <cell r="E4302">
            <v>11.86</v>
          </cell>
        </row>
        <row r="4303">
          <cell r="B4303" t="str">
            <v>C2464</v>
          </cell>
          <cell r="C4303" t="str">
            <v>TINTA À ÓLEO EM PAREDES INTERNAS DUAS DEMÃOS S/MASSA</v>
          </cell>
          <cell r="D4303" t="str">
            <v>M2</v>
          </cell>
          <cell r="E4303">
            <v>14.05</v>
          </cell>
        </row>
        <row r="4304">
          <cell r="B4304" t="str">
            <v>C2465</v>
          </cell>
          <cell r="C4304" t="str">
            <v>TINTA À ÓLEO EM PAREDES INTERNAS TRÊS DEMÃOS S/MASSA</v>
          </cell>
          <cell r="D4304" t="str">
            <v>M2</v>
          </cell>
          <cell r="E4304">
            <v>16.850000000000001</v>
          </cell>
        </row>
        <row r="4305">
          <cell r="B4305" t="str">
            <v>C2471</v>
          </cell>
          <cell r="C4305" t="str">
            <v>TINTA CERÂMICA DUAS DEMÃOS</v>
          </cell>
          <cell r="D4305" t="str">
            <v>M2</v>
          </cell>
          <cell r="E4305">
            <v>11.09</v>
          </cell>
        </row>
        <row r="4306">
          <cell r="B4306" t="str">
            <v>C2476</v>
          </cell>
          <cell r="C4306" t="str">
            <v>TINTA EPÓXI EM PAREDES, C/ SELADOR E EMASSAMENTO ACRÍLICO</v>
          </cell>
          <cell r="D4306" t="str">
            <v>M2</v>
          </cell>
          <cell r="E4306">
            <v>71.489999999999995</v>
          </cell>
        </row>
        <row r="4307">
          <cell r="B4307" t="str">
            <v>C2477</v>
          </cell>
          <cell r="C4307" t="str">
            <v>TINTA IMPERMEÁVEL MINERAL EM PÓ 3 DEMÃOS EM PAREDES EXTERNAS</v>
          </cell>
          <cell r="D4307" t="str">
            <v>M2</v>
          </cell>
          <cell r="E4307">
            <v>7.74</v>
          </cell>
        </row>
        <row r="4308">
          <cell r="B4308" t="str">
            <v>PISO</v>
          </cell>
          <cell r="C4308" t="str">
            <v>TINTA CERÂMICA DUAS DEMÃOS</v>
          </cell>
          <cell r="D4308">
            <v>0</v>
          </cell>
          <cell r="E4308">
            <v>198.42</v>
          </cell>
        </row>
        <row r="4309">
          <cell r="B4309" t="str">
            <v>C1039</v>
          </cell>
          <cell r="C4309" t="str">
            <v>DEMARCAÇÃO DE PISO À BASE DE EMULSÃO ACRÍLICA</v>
          </cell>
          <cell r="D4309" t="str">
            <v>M</v>
          </cell>
          <cell r="E4309">
            <v>19.09</v>
          </cell>
        </row>
        <row r="4310">
          <cell r="B4310" t="str">
            <v>C1040</v>
          </cell>
          <cell r="C4310" t="str">
            <v>DEMARCAÇÃO DE QUADRA ESPORTIVA C/TINTA ACRÍLICA</v>
          </cell>
          <cell r="D4310" t="str">
            <v>M</v>
          </cell>
          <cell r="E4310">
            <v>19.03</v>
          </cell>
        </row>
        <row r="4311">
          <cell r="B4311" t="str">
            <v>C1041</v>
          </cell>
          <cell r="C4311" t="str">
            <v>DEMARCAÇÃO DE QUADRA TIPO ESCOLAR C/TINTA ACRÍLICA</v>
          </cell>
          <cell r="D4311" t="str">
            <v>M</v>
          </cell>
          <cell r="E4311">
            <v>8.83</v>
          </cell>
        </row>
        <row r="4312">
          <cell r="B4312" t="str">
            <v>C1907</v>
          </cell>
          <cell r="C4312" t="str">
            <v>PINTURA DE PISO INTERNO/EXTERNO. C/TINTA BASE RESINA ACRÍLICA-QUARTZO.2 DEMÃOS</v>
          </cell>
          <cell r="D4312" t="str">
            <v>M2</v>
          </cell>
          <cell r="E4312">
            <v>13.06</v>
          </cell>
        </row>
        <row r="4313">
          <cell r="B4313" t="str">
            <v>C1040</v>
          </cell>
          <cell r="C4313" t="str">
            <v>DEMARCAÇÃO DE QUADRA ESPORTIVA C/TINTA ACRÍLICA</v>
          </cell>
          <cell r="D4313">
            <v>0</v>
          </cell>
          <cell r="E4313">
            <v>0</v>
          </cell>
        </row>
        <row r="4314">
          <cell r="B4314" t="str">
            <v>C1910</v>
          </cell>
          <cell r="C4314" t="str">
            <v>PINTURA P/PISO À BASE LATEX ACRÍLICO, TIPO "NOVACOR"</v>
          </cell>
          <cell r="D4314" t="str">
            <v>M2</v>
          </cell>
          <cell r="E4314">
            <v>13.99</v>
          </cell>
        </row>
        <row r="4315">
          <cell r="B4315" t="str">
            <v>C2466</v>
          </cell>
          <cell r="C4315" t="str">
            <v>TINTA ACRÍLICA 2 DEMÃOS C/ ROLO DE LÃ</v>
          </cell>
          <cell r="D4315" t="str">
            <v>M2</v>
          </cell>
          <cell r="E4315">
            <v>23.44</v>
          </cell>
        </row>
        <row r="4316">
          <cell r="B4316" t="str">
            <v>C2470</v>
          </cell>
          <cell r="C4316" t="str">
            <v>TINTA CERÂMICA DE ACABAMENTO, DUAS DEMÃOS</v>
          </cell>
          <cell r="D4316" t="str">
            <v>M2</v>
          </cell>
          <cell r="E4316">
            <v>11.31</v>
          </cell>
        </row>
        <row r="4317">
          <cell r="B4317" t="str">
            <v>C2472</v>
          </cell>
          <cell r="C4317" t="str">
            <v>TINTA DE BASE ASFÁLTICA 2 DEMÃOS C/BROXA</v>
          </cell>
          <cell r="D4317" t="str">
            <v>M2</v>
          </cell>
          <cell r="E4317">
            <v>9.24</v>
          </cell>
        </row>
        <row r="4318">
          <cell r="B4318" t="str">
            <v>C2475</v>
          </cell>
          <cell r="C4318" t="str">
            <v>TINTA EPOXI EM PISOS, C/ SELADOR E EMASSAMENTO ACRÍLICO</v>
          </cell>
          <cell r="D4318" t="str">
            <v>M2</v>
          </cell>
          <cell r="E4318">
            <v>80.44</v>
          </cell>
        </row>
        <row r="4319">
          <cell r="B4319" t="str">
            <v>ESQUADRIAS DE MADEIRA</v>
          </cell>
          <cell r="C4319" t="str">
            <v>TINTA CERÂMICA DE ACABAMENTO, DUAS DEMÃOS</v>
          </cell>
          <cell r="D4319">
            <v>0</v>
          </cell>
          <cell r="E4319">
            <v>101.79</v>
          </cell>
        </row>
        <row r="4320">
          <cell r="B4320" t="str">
            <v>C1206</v>
          </cell>
          <cell r="C4320" t="str">
            <v>EMASSAMENTO DE ESQUADRIAS DE MADEIRA P/TINTA ÓLEO OU ESMALTE 2 DEMÃOS</v>
          </cell>
          <cell r="D4320" t="str">
            <v>M2</v>
          </cell>
          <cell r="E4320">
            <v>12.39</v>
          </cell>
        </row>
        <row r="4321">
          <cell r="B4321" t="str">
            <v>C1280</v>
          </cell>
          <cell r="C4321" t="str">
            <v>ESMALTE DUAS DEMÃOS EM ESQUADRIAS DE MADEIRA</v>
          </cell>
          <cell r="D4321" t="str">
            <v>M2</v>
          </cell>
          <cell r="E4321">
            <v>13.71</v>
          </cell>
        </row>
        <row r="4322">
          <cell r="B4322" t="str">
            <v>C3551</v>
          </cell>
          <cell r="C4322" t="str">
            <v>MUTIRÃO MISTO - ESMALTE DUAS DEMÃOS EM ESQUADRIAS DE MADEIRA</v>
          </cell>
          <cell r="D4322" t="str">
            <v>M2</v>
          </cell>
          <cell r="E4322">
            <v>10.050000000000001</v>
          </cell>
        </row>
        <row r="4323">
          <cell r="B4323" t="str">
            <v>C1876</v>
          </cell>
          <cell r="C4323" t="str">
            <v>PENTOX  2 DEMÃOS APLICADO EM MADEIRAS</v>
          </cell>
          <cell r="D4323" t="str">
            <v>M2</v>
          </cell>
          <cell r="E4323">
            <v>12.32</v>
          </cell>
        </row>
        <row r="4324">
          <cell r="B4324" t="str">
            <v>C2897</v>
          </cell>
          <cell r="C4324" t="str">
            <v>PINTURA COM SELADOR EM MADEIRA</v>
          </cell>
          <cell r="D4324" t="str">
            <v>M2</v>
          </cell>
          <cell r="E4324">
            <v>5.47</v>
          </cell>
        </row>
        <row r="4325">
          <cell r="B4325" t="str">
            <v>C2468</v>
          </cell>
          <cell r="C4325" t="str">
            <v>TINTA ANTIFLAMA TRÊS DEMÃOS EM ESQUADRIAS DE MADEIRA</v>
          </cell>
          <cell r="D4325" t="str">
            <v>M2</v>
          </cell>
          <cell r="E4325">
            <v>33.19</v>
          </cell>
        </row>
        <row r="4326">
          <cell r="B4326" t="str">
            <v>C2667</v>
          </cell>
          <cell r="C4326" t="str">
            <v>VERNIZ 3 DEMÃOS EM ESQUADRIAS DE MADEIRA</v>
          </cell>
          <cell r="D4326" t="str">
            <v>M2</v>
          </cell>
          <cell r="E4326">
            <v>14.67</v>
          </cell>
        </row>
        <row r="4327">
          <cell r="B4327" t="str">
            <v>SUPERFÍCIES METÁLICAS</v>
          </cell>
          <cell r="C4327" t="str">
            <v>PINTURA COM SELADOR EM MADEIRA</v>
          </cell>
          <cell r="D4327">
            <v>0</v>
          </cell>
          <cell r="E4327">
            <v>423.43</v>
          </cell>
        </row>
        <row r="4328">
          <cell r="B4328" t="str">
            <v>C0044</v>
          </cell>
          <cell r="C4328" t="str">
            <v>ALUMÍNIO SINTÉTICO EM ESTRUTURA DE AÇO CARBONO 50 MICRA C/REVÓLVER</v>
          </cell>
          <cell r="D4328" t="str">
            <v>M2</v>
          </cell>
          <cell r="E4328">
            <v>6.7</v>
          </cell>
        </row>
        <row r="4329">
          <cell r="B4329" t="str">
            <v>C0045</v>
          </cell>
          <cell r="C4329" t="str">
            <v>ALUMÍNIO SINTÉTICO EM ESTRUTURA DE AÇO CARBONO 50 MICRA C/TRINCHA</v>
          </cell>
          <cell r="D4329" t="str">
            <v>M2</v>
          </cell>
          <cell r="E4329">
            <v>11.33</v>
          </cell>
        </row>
        <row r="4330">
          <cell r="B4330" t="str">
            <v>C0463</v>
          </cell>
          <cell r="C4330" t="str">
            <v>BORRACHA CLORADA EM ESTRUTURA  DE  AÇO CARBONO 50 MICRA C/REVÓLVER</v>
          </cell>
          <cell r="D4330" t="str">
            <v>M2</v>
          </cell>
          <cell r="E4330">
            <v>12.51</v>
          </cell>
        </row>
        <row r="4331">
          <cell r="B4331" t="str">
            <v>C0464</v>
          </cell>
          <cell r="C4331" t="str">
            <v>BORRACHA CLORADA EM ESTRUTURA DE AÇO CARBONO 50 MICRA C/TRINCHA</v>
          </cell>
          <cell r="D4331" t="str">
            <v>M2</v>
          </cell>
          <cell r="E4331">
            <v>15.52</v>
          </cell>
        </row>
        <row r="4332">
          <cell r="B4332" t="str">
            <v>C1279</v>
          </cell>
          <cell r="C4332" t="str">
            <v>ESMALTE DUAS DEMÃOS EM ESQUADRIAS DE FERRO</v>
          </cell>
          <cell r="D4332" t="str">
            <v>M2</v>
          </cell>
          <cell r="E4332">
            <v>23.91</v>
          </cell>
        </row>
        <row r="4333">
          <cell r="B4333" t="str">
            <v>C1281</v>
          </cell>
          <cell r="C4333" t="str">
            <v>ESMALTE SINTÉTICO EM ESTRUTURA DE AÇO CARBONO 50 MICRA C/REVÓLVER</v>
          </cell>
          <cell r="D4333" t="str">
            <v>M2</v>
          </cell>
          <cell r="E4333">
            <v>5.55</v>
          </cell>
        </row>
        <row r="4334">
          <cell r="B4334" t="str">
            <v>C1282</v>
          </cell>
          <cell r="C4334" t="str">
            <v>ESMALTE SINTÉTICO EM ESTRUTURA DE AÇO CARBONO 50 MICRA C/TRINCHA</v>
          </cell>
          <cell r="D4334" t="str">
            <v>M2</v>
          </cell>
          <cell r="E4334">
            <v>10.35</v>
          </cell>
        </row>
        <row r="4335">
          <cell r="B4335" t="str">
            <v>C1428</v>
          </cell>
          <cell r="C4335" t="str">
            <v>GRAFITE DUAS DEMÃOS EM ESQUADRIAS DE FERRO</v>
          </cell>
          <cell r="D4335" t="str">
            <v>M2</v>
          </cell>
          <cell r="E4335">
            <v>26.31</v>
          </cell>
        </row>
        <row r="4336">
          <cell r="B4336" t="str">
            <v>C1520</v>
          </cell>
          <cell r="C4336" t="str">
            <v>JATEAMENTO AO METAL BRANCO EM ESTRUTURAS DE AÇO CARBONO</v>
          </cell>
          <cell r="D4336" t="str">
            <v>M2</v>
          </cell>
          <cell r="E4336">
            <v>55.2</v>
          </cell>
        </row>
        <row r="4337">
          <cell r="B4337" t="str">
            <v>C1521</v>
          </cell>
          <cell r="C4337" t="str">
            <v>JATEAMENTO AO METAL QUASE BRANCO EM ESTRUTURA DE AÇO CARBONO</v>
          </cell>
          <cell r="D4337" t="str">
            <v>M2</v>
          </cell>
          <cell r="E4337">
            <v>18.86</v>
          </cell>
        </row>
        <row r="4338">
          <cell r="B4338" t="str">
            <v>C1522</v>
          </cell>
          <cell r="C4338" t="str">
            <v>JATEAMENTO COMERCIAL EM ESTRUTURA DE AÇO CARBONO</v>
          </cell>
          <cell r="D4338" t="str">
            <v>M2</v>
          </cell>
          <cell r="E4338">
            <v>23.68</v>
          </cell>
        </row>
        <row r="4339">
          <cell r="B4339" t="str">
            <v>C3425</v>
          </cell>
          <cell r="C4339" t="str">
            <v>PINTURA A ÓLEO PARA FERRO FUNDIDO</v>
          </cell>
          <cell r="D4339" t="str">
            <v>M2</v>
          </cell>
          <cell r="E4339">
            <v>11.78</v>
          </cell>
        </row>
        <row r="4340">
          <cell r="B4340" t="str">
            <v>C1911</v>
          </cell>
          <cell r="C4340" t="str">
            <v>PINTURA PARA ESTRUTURA DE ALUMÍNIO</v>
          </cell>
          <cell r="D4340" t="str">
            <v>M2</v>
          </cell>
          <cell r="E4340">
            <v>11.12</v>
          </cell>
        </row>
        <row r="4341">
          <cell r="B4341" t="str">
            <v>C2040</v>
          </cell>
          <cell r="C4341" t="str">
            <v>PINTURA C/ PRIMER EPOXI EM ESTRUTURA DE AÇO CARBONO 25 MICRA C/REVÓLVER</v>
          </cell>
          <cell r="D4341" t="str">
            <v>M2</v>
          </cell>
          <cell r="E4341">
            <v>8.09</v>
          </cell>
        </row>
        <row r="4342">
          <cell r="B4342" t="str">
            <v>C2473</v>
          </cell>
          <cell r="C4342" t="str">
            <v>PINTURA C/ TINTA EPOXI EM ESTRUTURA DE AÇO CARBONO 50 MICRA C/REVÓLVER</v>
          </cell>
          <cell r="D4342" t="str">
            <v>M2</v>
          </cell>
          <cell r="E4342">
            <v>11.51</v>
          </cell>
        </row>
        <row r="4343">
          <cell r="B4343" t="str">
            <v>C4309</v>
          </cell>
          <cell r="C4343" t="str">
            <v>PINTURA POLIURETANO EM 02 (DUAS) DEMÃOS SOBRE TUBULAÇÃO</v>
          </cell>
          <cell r="D4343" t="str">
            <v>M2</v>
          </cell>
          <cell r="E4343">
            <v>14.09</v>
          </cell>
        </row>
        <row r="4344">
          <cell r="B4344" t="str">
            <v>C4409</v>
          </cell>
          <cell r="C4344" t="str">
            <v>PINTURA POLIURETANO EM ESTRUTURAS DE AÇO CARBONO, 65 MICRA C/ REVOLVER</v>
          </cell>
          <cell r="D4344" t="str">
            <v>M2</v>
          </cell>
          <cell r="E4344">
            <v>8.6300000000000008</v>
          </cell>
        </row>
        <row r="4345">
          <cell r="B4345" t="str">
            <v>C2036</v>
          </cell>
          <cell r="C4345" t="str">
            <v>PRIMER À BASE DE BORRACHA CLORADA. EM ESTRUTURA DE AÇO 25 MICRA C/REVÓLVER</v>
          </cell>
          <cell r="D4345" t="str">
            <v>M2</v>
          </cell>
          <cell r="E4345">
            <v>7.99</v>
          </cell>
        </row>
        <row r="4346">
          <cell r="B4346" t="str">
            <v>C4309</v>
          </cell>
          <cell r="C4346" t="str">
            <v>PINTURA POLIURETANO EM 02 (DUAS) DEMÃOS SOBRE TUBULAÇÃO</v>
          </cell>
          <cell r="D4346">
            <v>0</v>
          </cell>
          <cell r="E4346">
            <v>0</v>
          </cell>
        </row>
        <row r="4347">
          <cell r="B4347" t="str">
            <v>C2037</v>
          </cell>
          <cell r="C4347" t="str">
            <v>PRIMER À BASE DE BORRACHA CLORADA. EM ESTRUTURA DE. AÇO 25 MICRA C/TRINCHA</v>
          </cell>
          <cell r="D4347" t="str">
            <v>M2</v>
          </cell>
          <cell r="E4347">
            <v>8.65</v>
          </cell>
        </row>
        <row r="4348">
          <cell r="B4348" t="str">
            <v>C2036</v>
          </cell>
          <cell r="C4348" t="str">
            <v>PRIMER À BASE DE BORRACHA CLORADA. EM ESTRUTURA DE AÇO 25 MICRA C/REVÓLVER</v>
          </cell>
          <cell r="D4348">
            <v>0</v>
          </cell>
          <cell r="E4348">
            <v>0</v>
          </cell>
        </row>
        <row r="4349">
          <cell r="B4349" t="str">
            <v>C2038</v>
          </cell>
          <cell r="C4349" t="str">
            <v>PRIMER EM ESTRUTURA DE AÇO CARBONO 25 MICRA C/REVÓLVER</v>
          </cell>
          <cell r="D4349" t="str">
            <v>M2</v>
          </cell>
          <cell r="E4349">
            <v>4.84</v>
          </cell>
        </row>
        <row r="4350">
          <cell r="B4350" t="str">
            <v>C2039</v>
          </cell>
          <cell r="C4350" t="str">
            <v>PRIMER EM ESTRUTURA DE AÇO CARBONO 25 MICRA C/TRINCHA</v>
          </cell>
          <cell r="D4350" t="str">
            <v>M2</v>
          </cell>
          <cell r="E4350">
            <v>6.69</v>
          </cell>
        </row>
        <row r="4351">
          <cell r="B4351" t="str">
            <v>C2041</v>
          </cell>
          <cell r="C4351" t="str">
            <v>PRIMER EPOXI EM ESTRUTURA DE AÇO CARBONO 25 MICRA C/TRINCHA</v>
          </cell>
          <cell r="D4351" t="str">
            <v>M2</v>
          </cell>
          <cell r="E4351">
            <v>8.93</v>
          </cell>
        </row>
        <row r="4352">
          <cell r="B4352" t="str">
            <v>C2042</v>
          </cell>
          <cell r="C4352" t="str">
            <v>PRIMER SINTÉTICO EM ESTRUTURA DE AÇO CARBONO 25 MICRA C/REVÓLVER</v>
          </cell>
          <cell r="D4352" t="str">
            <v>M2</v>
          </cell>
          <cell r="E4352">
            <v>6.11</v>
          </cell>
        </row>
        <row r="4353">
          <cell r="B4353" t="str">
            <v>C2043</v>
          </cell>
          <cell r="C4353" t="str">
            <v>PRIMER SINTÉTICO EM ESTRUTURA DE AÇO CARBONO 25 MICRA C/TRINCHA</v>
          </cell>
          <cell r="D4353" t="str">
            <v>M2</v>
          </cell>
          <cell r="E4353">
            <v>9.3800000000000008</v>
          </cell>
        </row>
        <row r="4354">
          <cell r="B4354" t="str">
            <v>C2467</v>
          </cell>
          <cell r="C4354" t="str">
            <v>TINTA ANTIFLAMA 2 DEMÃOS E PRIMER EM ESQUADRIAS DE FERRO</v>
          </cell>
          <cell r="D4354" t="str">
            <v>M2</v>
          </cell>
          <cell r="E4354">
            <v>50.27</v>
          </cell>
        </row>
        <row r="4355">
          <cell r="B4355" t="str">
            <v>C2469</v>
          </cell>
          <cell r="C4355" t="str">
            <v>TINTA AUTOMOTIVA 2 DEMÃOS EM METÁLICOS</v>
          </cell>
          <cell r="D4355" t="str">
            <v>M2</v>
          </cell>
          <cell r="E4355">
            <v>30.65</v>
          </cell>
        </row>
        <row r="4356">
          <cell r="B4356" t="str">
            <v>C2474</v>
          </cell>
          <cell r="C4356" t="str">
            <v>TINTA EPOXI EM ESTRUTURA DE AÇO CARBONO 50 MICRA C/TRINCHA</v>
          </cell>
          <cell r="D4356" t="str">
            <v>M2</v>
          </cell>
          <cell r="E4356">
            <v>14.76</v>
          </cell>
        </row>
        <row r="4357">
          <cell r="B4357" t="str">
            <v>SUPERFÍCIES DE CONCRETO</v>
          </cell>
          <cell r="C4357" t="str">
            <v>TINTA ANTIFLAMA 2 DEMÃOS E PRIMER EM ESQUADRIAS DE FERRO</v>
          </cell>
          <cell r="D4357">
            <v>0</v>
          </cell>
          <cell r="E4357">
            <v>127.08</v>
          </cell>
        </row>
        <row r="4358">
          <cell r="B4358" t="str">
            <v>C1235</v>
          </cell>
          <cell r="C4358" t="str">
            <v>EMULSÃO DE RESINAS ACRÍLICAS EM CONCRETO - 2 DEMÃOS</v>
          </cell>
          <cell r="D4358" t="str">
            <v>M2</v>
          </cell>
          <cell r="E4358">
            <v>22.63</v>
          </cell>
        </row>
        <row r="4359">
          <cell r="B4359" t="str">
            <v>C4714</v>
          </cell>
          <cell r="C4359" t="str">
            <v>PINTURA DE LOGOTIPOS COM TINTA À ÓLEO EM CONCRETO</v>
          </cell>
          <cell r="D4359" t="str">
            <v>M2</v>
          </cell>
          <cell r="E4359">
            <v>51.12</v>
          </cell>
        </row>
        <row r="4360">
          <cell r="B4360" t="str">
            <v>C2187</v>
          </cell>
          <cell r="C4360" t="str">
            <v>REGULARIZAÇÃO DE SUPERFÍCIE DE CONCRETO  APARENTE - 2 DEMÃOS</v>
          </cell>
          <cell r="D4360" t="str">
            <v>M2</v>
          </cell>
          <cell r="E4360">
            <v>6.51</v>
          </cell>
        </row>
        <row r="4361">
          <cell r="B4361" t="str">
            <v>C2273</v>
          </cell>
          <cell r="C4361" t="str">
            <v>SILICONE EM PAREDES DE CONCRETO OU TIJOLO CERÂMICO - 1 DEMÃO</v>
          </cell>
          <cell r="D4361" t="str">
            <v>M2</v>
          </cell>
          <cell r="E4361">
            <v>9.5399999999999991</v>
          </cell>
        </row>
        <row r="4362">
          <cell r="B4362" t="str">
            <v>C2542</v>
          </cell>
          <cell r="C4362" t="str">
            <v>TRATAMENTO DE SUPERFÍCIE DE CONCRETO APARENTE</v>
          </cell>
          <cell r="D4362" t="str">
            <v>M2</v>
          </cell>
          <cell r="E4362">
            <v>11.06</v>
          </cell>
        </row>
        <row r="4363">
          <cell r="B4363" t="str">
            <v>C2668</v>
          </cell>
          <cell r="C4363" t="str">
            <v>VERNIZ ACRÍLICO EM PAREDES DE CONCRETO - 2 DEMÃOS</v>
          </cell>
          <cell r="D4363" t="str">
            <v>M2</v>
          </cell>
          <cell r="E4363">
            <v>7.26</v>
          </cell>
        </row>
        <row r="4364">
          <cell r="B4364" t="str">
            <v>C2669</v>
          </cell>
          <cell r="C4364" t="str">
            <v>VERNIZ POLIURETANO SOBRE PRIMER EM PAREDE CONCRETO - 3 DEMÃOS</v>
          </cell>
          <cell r="D4364" t="str">
            <v>M2</v>
          </cell>
          <cell r="E4364">
            <v>18.93</v>
          </cell>
        </row>
        <row r="4365">
          <cell r="B4365" t="str">
            <v>OUTROS ELEMENTOS</v>
          </cell>
          <cell r="C4365" t="str">
            <v>TRATAMENTO DE SUPERFÍCIE DE CONCRETO APARENTE</v>
          </cell>
          <cell r="D4365">
            <v>0</v>
          </cell>
          <cell r="E4365">
            <v>397.09</v>
          </cell>
        </row>
        <row r="4366">
          <cell r="B4366" t="str">
            <v>C4025</v>
          </cell>
          <cell r="C4366" t="str">
            <v>DESENHOS INSERIDOS NO PASSEIO DE CONCRETO</v>
          </cell>
          <cell r="D4366" t="str">
            <v>M2</v>
          </cell>
          <cell r="E4366">
            <v>41.7</v>
          </cell>
        </row>
        <row r="4367">
          <cell r="B4367" t="str">
            <v>C1613</v>
          </cell>
          <cell r="C4367" t="str">
            <v>LATEX ACRÍLICO 2 DEMÃOS EM TELHAS DE FIBROCIMENTO</v>
          </cell>
          <cell r="D4367" t="str">
            <v>M2</v>
          </cell>
          <cell r="E4367">
            <v>14.04</v>
          </cell>
        </row>
        <row r="4368">
          <cell r="B4368" t="str">
            <v>C1620</v>
          </cell>
          <cell r="C4368" t="str">
            <v>LETREIRO - LETRA EM CAIXA DE ZINCO, H= 20CM</v>
          </cell>
          <cell r="D4368" t="str">
            <v>UN</v>
          </cell>
          <cell r="E4368">
            <v>65.510000000000005</v>
          </cell>
        </row>
        <row r="4369">
          <cell r="B4369" t="str">
            <v>C1621</v>
          </cell>
          <cell r="C4369" t="str">
            <v>LETREIRO - LETRA EM PAREDES</v>
          </cell>
          <cell r="D4369" t="str">
            <v>UN</v>
          </cell>
          <cell r="E4369">
            <v>10.89</v>
          </cell>
        </row>
        <row r="4370">
          <cell r="B4370" t="str">
            <v>C1906</v>
          </cell>
          <cell r="C4370" t="str">
            <v>PINTURA C/ EMASSAMENTO P/ QUADRO-VERDE</v>
          </cell>
          <cell r="D4370" t="str">
            <v>M2</v>
          </cell>
          <cell r="E4370">
            <v>28.07</v>
          </cell>
        </row>
        <row r="4371">
          <cell r="B4371" t="str">
            <v>C1908</v>
          </cell>
          <cell r="C4371" t="str">
            <v>PINTURA EXTERNA DE RUFOS, CALHAS E CONDUTORES C/ESMALTE SINTÉTICO</v>
          </cell>
          <cell r="D4371" t="str">
            <v>M</v>
          </cell>
          <cell r="E4371">
            <v>10.81</v>
          </cell>
        </row>
        <row r="4372">
          <cell r="B4372" t="str">
            <v>C1909</v>
          </cell>
          <cell r="C4372" t="str">
            <v>PINTURA EXTERNA DE RUFOS E  INTERNA DE CALHAS C/TINTA BETUMINOSA 1 DEMÃO</v>
          </cell>
          <cell r="D4372" t="str">
            <v>M2</v>
          </cell>
          <cell r="E4372">
            <v>7.33</v>
          </cell>
        </row>
        <row r="4373">
          <cell r="B4373" t="str">
            <v>C2899</v>
          </cell>
          <cell r="C4373" t="str">
            <v>PINTURA LOGOTIPO CAGECE - PROJETO PADRÃO</v>
          </cell>
          <cell r="D4373" t="str">
            <v>UN</v>
          </cell>
          <cell r="E4373">
            <v>171.06</v>
          </cell>
        </row>
        <row r="4374">
          <cell r="B4374" t="str">
            <v>C4164</v>
          </cell>
          <cell r="C4374" t="str">
            <v>TRATAMENTO EM VIDROS, ANTI-ADERÊNCIA DE PÓ, MARESIA, ETC.</v>
          </cell>
          <cell r="D4374" t="str">
            <v>M2</v>
          </cell>
          <cell r="E4374">
            <v>47.69</v>
          </cell>
        </row>
        <row r="4375">
          <cell r="B4375" t="str">
            <v>PAVIMENTAÇÃO DO SISTEMA VIÁRIO</v>
          </cell>
          <cell r="C4375" t="str">
            <v>PINTURA EXTERNA DE RUFOS E  INTERNA DE CALHAS C/TINTA BETUMINOSA 1 DEMÃO</v>
          </cell>
          <cell r="D4375">
            <v>0</v>
          </cell>
          <cell r="E4375">
            <v>2311.87</v>
          </cell>
        </row>
        <row r="4376">
          <cell r="B4376" t="str">
            <v>REGULARIZAÇÃO DO SUB-LEITO</v>
          </cell>
          <cell r="C4376" t="str">
            <v>PINTURA LOGOTIPO CAGECE - PROJETO PADRÃO</v>
          </cell>
          <cell r="D4376">
            <v>0</v>
          </cell>
          <cell r="E4376">
            <v>1.62</v>
          </cell>
        </row>
        <row r="4377">
          <cell r="B4377" t="str">
            <v>C3233</v>
          </cell>
          <cell r="C4377" t="str">
            <v>REGULARIZAÇÃO DO SUB-LEITO</v>
          </cell>
          <cell r="D4377" t="str">
            <v>M2</v>
          </cell>
          <cell r="E4377">
            <v>1.63</v>
          </cell>
        </row>
        <row r="4378">
          <cell r="B4378" t="str">
            <v>REFORÇO, SUB-BASE E BASE</v>
          </cell>
          <cell r="C4378">
            <v>0</v>
          </cell>
          <cell r="D4378">
            <v>0</v>
          </cell>
          <cell r="E4378">
            <v>788.95</v>
          </cell>
        </row>
        <row r="4379">
          <cell r="B4379" t="str">
            <v>C3132</v>
          </cell>
          <cell r="C4379" t="str">
            <v>BASE DE BRITA GRADUADA (S/TRANSP)</v>
          </cell>
          <cell r="D4379" t="str">
            <v>M3</v>
          </cell>
          <cell r="E4379">
            <v>92.54</v>
          </cell>
        </row>
        <row r="4380">
          <cell r="B4380" t="str">
            <v>C3133</v>
          </cell>
          <cell r="C4380" t="str">
            <v>BASE MACADAME HIDRÁULICO C/ENCHIMENTO DE AREIA (S/TRANSP)</v>
          </cell>
          <cell r="D4380" t="str">
            <v>M3</v>
          </cell>
          <cell r="E4380">
            <v>78.099999999999994</v>
          </cell>
        </row>
        <row r="4381">
          <cell r="B4381" t="str">
            <v>C3134</v>
          </cell>
          <cell r="C4381" t="str">
            <v>BASE SOLO BRITA COM 20% DE BRITA (S/TRANSP)</v>
          </cell>
          <cell r="D4381" t="str">
            <v>M3</v>
          </cell>
          <cell r="E4381">
            <v>40.01</v>
          </cell>
        </row>
        <row r="4382">
          <cell r="B4382" t="str">
            <v>C3135</v>
          </cell>
          <cell r="C4382" t="str">
            <v>BASE SOLO BRITA COM 30% DE BRITA (S/TRANSP)</v>
          </cell>
          <cell r="D4382" t="str">
            <v>M3</v>
          </cell>
          <cell r="E4382">
            <v>48.26</v>
          </cell>
        </row>
        <row r="4383">
          <cell r="B4383" t="str">
            <v>C3136</v>
          </cell>
          <cell r="C4383" t="str">
            <v>BASE SOLO BRITA COM 40% DE BRITA (S/TRANSP)</v>
          </cell>
          <cell r="D4383" t="str">
            <v>M3</v>
          </cell>
          <cell r="E4383">
            <v>56.44</v>
          </cell>
        </row>
        <row r="4384">
          <cell r="B4384" t="str">
            <v>C3137</v>
          </cell>
          <cell r="C4384" t="str">
            <v>BASE SOLO BRITA COM 50% DE BRITA (S/TRANSP)</v>
          </cell>
          <cell r="D4384" t="str">
            <v>M3</v>
          </cell>
          <cell r="E4384">
            <v>64.69</v>
          </cell>
        </row>
        <row r="4385">
          <cell r="B4385" t="str">
            <v>C3138</v>
          </cell>
          <cell r="C4385" t="str">
            <v>BASE SOLO BRITA COM 60% DE BRITA (S/TRANSP)</v>
          </cell>
          <cell r="D4385" t="str">
            <v>M3</v>
          </cell>
          <cell r="E4385">
            <v>72.88</v>
          </cell>
        </row>
        <row r="4386">
          <cell r="B4386" t="str">
            <v>C3217</v>
          </cell>
          <cell r="C4386" t="str">
            <v>ESTABILIZAÇÃO GRANULOMÉTRICA DE SOLOS S/ MISTURA DE MATERIAIS (S/TRANSP)</v>
          </cell>
          <cell r="D4386" t="str">
            <v>M3</v>
          </cell>
          <cell r="E4386">
            <v>17.22</v>
          </cell>
        </row>
        <row r="4387">
          <cell r="B4387" t="str">
            <v>C3216</v>
          </cell>
          <cell r="C4387" t="str">
            <v>ESTABILIZAÇÃO GRANULOMÉTRICA DE SOLOS C/ MISTURA DE MATERIAIS (S/TRANSP)</v>
          </cell>
          <cell r="D4387" t="str">
            <v>M3</v>
          </cell>
          <cell r="E4387">
            <v>20.28</v>
          </cell>
        </row>
        <row r="4388">
          <cell r="B4388" t="str">
            <v>C3215</v>
          </cell>
          <cell r="C4388" t="str">
            <v>ESTABILIZACÂO SOLO BETUME MISTURADO NA PISTA (S/TRANSP)</v>
          </cell>
          <cell r="D4388" t="str">
            <v>M3</v>
          </cell>
          <cell r="E4388">
            <v>26.32</v>
          </cell>
        </row>
        <row r="4389">
          <cell r="B4389" t="str">
            <v>C3930</v>
          </cell>
          <cell r="C4389" t="str">
            <v>SUB BASE/BASE DE SOLO CAL (3%) (S/TRANSP)</v>
          </cell>
          <cell r="D4389" t="str">
            <v>M3</v>
          </cell>
          <cell r="E4389">
            <v>72.94</v>
          </cell>
        </row>
        <row r="4390">
          <cell r="B4390" t="str">
            <v>C3931</v>
          </cell>
          <cell r="C4390" t="str">
            <v>SUB BASE/BASE DE SOLO CAL (4%) (S/TRANSP)</v>
          </cell>
          <cell r="D4390" t="str">
            <v>M3</v>
          </cell>
          <cell r="E4390">
            <v>90.74</v>
          </cell>
        </row>
        <row r="4391">
          <cell r="B4391" t="str">
            <v>C3968</v>
          </cell>
          <cell r="C4391" t="str">
            <v>SUB BASE/BASE DE SOLO CAL (5%) (S/TRANSP)</v>
          </cell>
          <cell r="D4391" t="str">
            <v>M3</v>
          </cell>
          <cell r="E4391">
            <v>108.54</v>
          </cell>
        </row>
        <row r="4392">
          <cell r="B4392" t="str">
            <v>RECOMPOSIÇÃO DE SUB BASE E BASE</v>
          </cell>
          <cell r="C4392" t="str">
            <v>SUB BASE/BASE DE SOLO CAL (3%) (S/TRANSP)</v>
          </cell>
          <cell r="D4392">
            <v>0</v>
          </cell>
          <cell r="E4392">
            <v>432.37</v>
          </cell>
        </row>
        <row r="4393">
          <cell r="B4393" t="str">
            <v>C3163</v>
          </cell>
          <cell r="C4393" t="str">
            <v>ESCAVAÇÃO E CARGA DE MATERIAL ADICIONAL DE JAZIDA P/ RECOMPOSIÇÃO DE SUB-BASE/BASE/REVESTIMENTO PRIMÁRIO</v>
          </cell>
          <cell r="D4393" t="str">
            <v>M3</v>
          </cell>
          <cell r="E4393">
            <v>3.7</v>
          </cell>
        </row>
        <row r="4394">
          <cell r="B4394" t="str">
            <v>C3968</v>
          </cell>
          <cell r="C4394" t="str">
            <v>SUB BASE/BASE DE SOLO CAL (5%) (S/TRANSP)</v>
          </cell>
          <cell r="D4394">
            <v>0</v>
          </cell>
          <cell r="E4394">
            <v>0</v>
          </cell>
        </row>
        <row r="4395">
          <cell r="B4395" t="str">
            <v>C3164</v>
          </cell>
          <cell r="C4395" t="str">
            <v>ESCARIFICAÇÃO P/APROVEITAMENTO DE SUB-BASE/BASE/REVESTIMENTO PRIMÁRIO</v>
          </cell>
          <cell r="D4395" t="str">
            <v>M3</v>
          </cell>
          <cell r="E4395">
            <v>4.6500000000000004</v>
          </cell>
        </row>
        <row r="4396">
          <cell r="B4396" t="str">
            <v>C4549</v>
          </cell>
          <cell r="C4396" t="str">
            <v>RECICLAGEM DE BASE E REVESTIMENTO SEM ADIÇÃO DE MATERIAL</v>
          </cell>
          <cell r="D4396" t="str">
            <v>M3</v>
          </cell>
          <cell r="E4396">
            <v>45.77</v>
          </cell>
        </row>
        <row r="4397">
          <cell r="B4397" t="str">
            <v>C4235</v>
          </cell>
          <cell r="C4397" t="str">
            <v>RECICLAGEM DE BASE E REVESTIMENTO COM ADIÇÃO DE BRITA NA TAXA DE 86 Kg/m² (S/ TRANSP.)</v>
          </cell>
          <cell r="D4397" t="str">
            <v>M3</v>
          </cell>
          <cell r="E4397">
            <v>55.15</v>
          </cell>
        </row>
        <row r="4398">
          <cell r="B4398" t="str">
            <v>C3164</v>
          </cell>
          <cell r="C4398" t="str">
            <v>ESCARIFICAÇÃO P/APROVEITAMENTO DE SUB-BASE/BASE/REVESTIMENTO PRIMÁRIO</v>
          </cell>
          <cell r="D4398">
            <v>0</v>
          </cell>
          <cell r="E4398">
            <v>0</v>
          </cell>
        </row>
        <row r="4399">
          <cell r="B4399" t="str">
            <v>C4236</v>
          </cell>
          <cell r="C4399" t="str">
            <v>RECICLAGEM DE BASE E REVESTIMENTO COM ADIÇÃO DE BRITA NA TAXA DE 129 Kg/m² (S/ TRANSP.)</v>
          </cell>
          <cell r="D4399" t="str">
            <v>M3</v>
          </cell>
          <cell r="E4399">
            <v>64.010000000000005</v>
          </cell>
        </row>
        <row r="4400">
          <cell r="B4400" t="str">
            <v>C4235</v>
          </cell>
          <cell r="C4400" t="str">
            <v>RECICLAGEM DE BASE E REVESTIMENTO COM ADIÇÃO DE BRITA NA TAXA DE 86 Kg/m² (S/ TRANSP.)</v>
          </cell>
          <cell r="D4400">
            <v>0</v>
          </cell>
          <cell r="E4400">
            <v>0</v>
          </cell>
        </row>
        <row r="4401">
          <cell r="B4401" t="str">
            <v>C4237</v>
          </cell>
          <cell r="C4401" t="str">
            <v>RECICLAGEM DE BASE E REVESTIMENTO COM ADIÇÃO DE BRITA NA TAXA DE 172 Kg/m² (S/ TRANSP.)</v>
          </cell>
          <cell r="D4401" t="str">
            <v>M3</v>
          </cell>
          <cell r="E4401">
            <v>72.819999999999993</v>
          </cell>
        </row>
        <row r="4402">
          <cell r="B4402" t="str">
            <v>C4236</v>
          </cell>
          <cell r="C4402" t="str">
            <v>RECICLAGEM DE BASE E REVESTIMENTO COM ADIÇÃO DE BRITA NA TAXA DE 129 Kg/m² (S/ TRANSP.)</v>
          </cell>
          <cell r="D4402">
            <v>0</v>
          </cell>
          <cell r="E4402">
            <v>0</v>
          </cell>
        </row>
        <row r="4403">
          <cell r="B4403" t="str">
            <v>C4238</v>
          </cell>
          <cell r="C4403" t="str">
            <v>RECICLAGEM DE BASE E REVESTIMENTO COM ADIÇÃO DE BRITA NA TAXA DE 215 Kg/m² (S/ TRANSP.)</v>
          </cell>
          <cell r="D4403" t="str">
            <v>M3</v>
          </cell>
          <cell r="E4403">
            <v>81.69</v>
          </cell>
        </row>
        <row r="4404">
          <cell r="B4404" t="str">
            <v>C4237</v>
          </cell>
          <cell r="C4404" t="str">
            <v>RECICLAGEM DE BASE E REVESTIMENTO COM ADIÇÃO DE BRITA NA TAXA DE 172 Kg/m² (S/ TRANSP.)</v>
          </cell>
          <cell r="D4404">
            <v>0</v>
          </cell>
          <cell r="E4404">
            <v>0</v>
          </cell>
        </row>
        <row r="4405">
          <cell r="B4405" t="str">
            <v>C4239</v>
          </cell>
          <cell r="C4405" t="str">
            <v>RECICLAGEM DE BASE E REVESTIMENTO COM ADIÇÃO DE BRITA NA TAXA DE 258 Kg/m² (S/ TRANSP.)</v>
          </cell>
          <cell r="D4405" t="str">
            <v>M3</v>
          </cell>
          <cell r="E4405">
            <v>90.5</v>
          </cell>
        </row>
        <row r="4406">
          <cell r="B4406" t="str">
            <v>C4238</v>
          </cell>
          <cell r="C4406" t="str">
            <v>RECICLAGEM DE BASE E REVESTIMENTO COM ADIÇÃO DE BRITA NA TAXA DE 215 Kg/m² (S/ TRANSP.)</v>
          </cell>
          <cell r="D4406">
            <v>0</v>
          </cell>
          <cell r="E4406">
            <v>0</v>
          </cell>
        </row>
        <row r="4407">
          <cell r="B4407" t="str">
            <v>C3231</v>
          </cell>
          <cell r="C4407" t="str">
            <v>RECOMPOSIÇÃO DE  SUB-BASE/BASE SOLO ESTABILIZADO GRANULOMETRICAMENTE (S/TRANSP)</v>
          </cell>
          <cell r="D4407" t="str">
            <v>M3</v>
          </cell>
          <cell r="E4407">
            <v>14.1</v>
          </cell>
        </row>
        <row r="4408">
          <cell r="B4408" t="str">
            <v>C4239</v>
          </cell>
          <cell r="C4408" t="str">
            <v>RECICLAGEM DE BASE E REVESTIMENTO COM ADIÇÃO DE BRITA NA TAXA DE 258 Kg/m² (S/ TRANSP.)</v>
          </cell>
          <cell r="D4408">
            <v>0</v>
          </cell>
          <cell r="E4408">
            <v>0</v>
          </cell>
        </row>
        <row r="4409">
          <cell r="B4409" t="str">
            <v>IMPRIMAÇÃO</v>
          </cell>
          <cell r="C4409">
            <v>0</v>
          </cell>
          <cell r="D4409">
            <v>0</v>
          </cell>
          <cell r="E4409">
            <v>0.27</v>
          </cell>
        </row>
        <row r="4410">
          <cell r="B4410" t="str">
            <v>C3221</v>
          </cell>
          <cell r="C4410" t="str">
            <v>IMPRIMAÇÃO - EXECUÇÃO (S/TRANSP)</v>
          </cell>
          <cell r="D4410" t="str">
            <v>M2</v>
          </cell>
          <cell r="E4410">
            <v>0.27</v>
          </cell>
        </row>
        <row r="4411">
          <cell r="B4411" t="str">
            <v>PINTURA DE LIGAÇÃO</v>
          </cell>
          <cell r="C4411">
            <v>0</v>
          </cell>
          <cell r="D4411">
            <v>0</v>
          </cell>
          <cell r="E4411">
            <v>0.17</v>
          </cell>
        </row>
        <row r="4412">
          <cell r="B4412" t="str">
            <v>C3228</v>
          </cell>
          <cell r="C4412" t="str">
            <v>PINTURA DE LIGAÇÃO - EXECUÇÃO (S/TRANSP)</v>
          </cell>
          <cell r="D4412" t="str">
            <v>M2</v>
          </cell>
          <cell r="E4412">
            <v>0.16</v>
          </cell>
        </row>
        <row r="4413">
          <cell r="B4413" t="str">
            <v>MISTURAS BETUMINOSAS À QUENTE</v>
          </cell>
          <cell r="C4413" t="str">
            <v>IMPRIMAÇÃO - EXECUÇÃO (S/TRANSP)</v>
          </cell>
          <cell r="D4413">
            <v>0</v>
          </cell>
          <cell r="E4413">
            <v>505.97</v>
          </cell>
        </row>
        <row r="4414">
          <cell r="B4414" t="str">
            <v>C3126</v>
          </cell>
          <cell r="C4414" t="str">
            <v>AREIA ASFALTO USINADA À QUENTE C/ESPALHAMENTO DE MOTONIVELADORA (S/TRANSP)</v>
          </cell>
          <cell r="D4414" t="str">
            <v>M3</v>
          </cell>
          <cell r="E4414">
            <v>94.83</v>
          </cell>
        </row>
        <row r="4415">
          <cell r="B4415" t="str">
            <v>C3228</v>
          </cell>
          <cell r="C4415" t="str">
            <v>PINTURA DE LIGAÇÃO - EXECUÇÃO (S/TRANSP)</v>
          </cell>
          <cell r="D4415">
            <v>0</v>
          </cell>
          <cell r="E4415">
            <v>0</v>
          </cell>
        </row>
        <row r="4416">
          <cell r="B4416" t="str">
            <v>C3128</v>
          </cell>
          <cell r="C4416" t="str">
            <v>AREIA ASFALTO USINADA À QUENTE - AAUQ (S/TRANSP)</v>
          </cell>
          <cell r="D4416" t="str">
            <v>M3</v>
          </cell>
          <cell r="E4416">
            <v>97.97</v>
          </cell>
        </row>
        <row r="4417">
          <cell r="B4417" t="str">
            <v>C3155</v>
          </cell>
          <cell r="C4417" t="str">
            <v>CONCRETO BETUMINOSO USINADO À QUENTE - CBUQ (S/TRANSP)</v>
          </cell>
          <cell r="D4417" t="str">
            <v>M3</v>
          </cell>
          <cell r="E4417">
            <v>146.15</v>
          </cell>
        </row>
        <row r="4418">
          <cell r="B4418" t="str">
            <v>C3230</v>
          </cell>
          <cell r="C4418" t="str">
            <v>PRÉ MISTURADO À QUENTE - PMQ (S/TRANSP)</v>
          </cell>
          <cell r="D4418" t="str">
            <v>M3</v>
          </cell>
          <cell r="E4418">
            <v>167.02</v>
          </cell>
        </row>
        <row r="4419">
          <cell r="B4419" t="str">
            <v>MISTURAS BETUMINOSAS À FRIO</v>
          </cell>
          <cell r="C4419" t="str">
            <v>AREIA ASFALTO USINADA À QUENTE - AAUQ (S/TRANSP)</v>
          </cell>
          <cell r="D4419">
            <v>0</v>
          </cell>
          <cell r="E4419">
            <v>172.27</v>
          </cell>
        </row>
        <row r="4420">
          <cell r="B4420" t="str">
            <v>C3127</v>
          </cell>
          <cell r="C4420" t="str">
            <v>AREIA ASFALTO USINADA À FRIO - AAUF (S/TRANSP)</v>
          </cell>
          <cell r="D4420" t="str">
            <v>M3</v>
          </cell>
          <cell r="E4420">
            <v>55.56</v>
          </cell>
        </row>
        <row r="4421">
          <cell r="B4421" t="str">
            <v>C3229</v>
          </cell>
          <cell r="C4421" t="str">
            <v>PRÉ MISTURADO À FRIO - PMF (S/TRANSP)</v>
          </cell>
          <cell r="D4421" t="str">
            <v>M3</v>
          </cell>
          <cell r="E4421">
            <v>116.72</v>
          </cell>
        </row>
        <row r="4422">
          <cell r="B4422" t="str">
            <v>REVESTIMENTO EM PEDRA</v>
          </cell>
          <cell r="C4422">
            <v>0</v>
          </cell>
          <cell r="D4422">
            <v>0</v>
          </cell>
          <cell r="E4422">
            <v>245.3</v>
          </cell>
        </row>
        <row r="4423">
          <cell r="B4423" t="str">
            <v>C3010</v>
          </cell>
          <cell r="C4423" t="str">
            <v>PAVIMENTAÇÃO BRIPAR INCLUSIVE COMPACTAÇÃO (S/TRANSP)</v>
          </cell>
          <cell r="D4423" t="str">
            <v>M2</v>
          </cell>
          <cell r="E4423">
            <v>49.42</v>
          </cell>
        </row>
        <row r="4424">
          <cell r="B4424" t="str">
            <v>C2893</v>
          </cell>
          <cell r="C4424" t="str">
            <v>PAVIMENTAÇÃO EM PARALELEPÍPEDO C/ REJUNTAMENTO (AGREGADO ADQUIRIDO)</v>
          </cell>
          <cell r="D4424" t="str">
            <v>M2</v>
          </cell>
          <cell r="E4424">
            <v>42.6</v>
          </cell>
        </row>
        <row r="4425">
          <cell r="B4425" t="str">
            <v>C3107</v>
          </cell>
          <cell r="C4425" t="str">
            <v>PAVIMENTAÇÃO EM PARALELEPÍPEDO C/ REJUNTAMENTO (AGREGADO PRODUZIDO) (S/TRANSP)</v>
          </cell>
          <cell r="D4425" t="str">
            <v>M2</v>
          </cell>
          <cell r="E4425">
            <v>35.76</v>
          </cell>
        </row>
        <row r="4426">
          <cell r="B4426" t="str">
            <v>C3010</v>
          </cell>
          <cell r="C4426" t="str">
            <v>PAVIMENTAÇÃO BRIPAR INCLUSIVE COMPACTAÇÃO (S/TRANSP)</v>
          </cell>
          <cell r="D4426">
            <v>0</v>
          </cell>
          <cell r="E4426">
            <v>0</v>
          </cell>
        </row>
        <row r="4427">
          <cell r="B4427" t="str">
            <v>C2894</v>
          </cell>
          <cell r="C4427" t="str">
            <v>PAVIMENTAÇÃO EM PARALELEPÍPEDO S/ REJUNTAMENTO (AGREGADO ADQUIRIDO)</v>
          </cell>
          <cell r="D4427" t="str">
            <v>M2</v>
          </cell>
          <cell r="E4427">
            <v>36.61</v>
          </cell>
        </row>
        <row r="4428">
          <cell r="B4428" t="str">
            <v>C2895</v>
          </cell>
          <cell r="C4428" t="str">
            <v>PAVIMENTAÇÃO EM PEDRA TOSCA C/ REJUNTAMENTO (AGREGADO ADQUIRIDO)</v>
          </cell>
          <cell r="D4428" t="str">
            <v>M2</v>
          </cell>
          <cell r="E4428">
            <v>39.47</v>
          </cell>
        </row>
        <row r="4429">
          <cell r="B4429" t="str">
            <v>C3348</v>
          </cell>
          <cell r="C4429" t="str">
            <v>PAVIMENTAÇÃO EM PEDRA TOSCA S/ REJUNTAMENTO (AGREGADO PRODUZIDO)</v>
          </cell>
          <cell r="D4429" t="str">
            <v>M2</v>
          </cell>
          <cell r="E4429">
            <v>16.12</v>
          </cell>
        </row>
        <row r="4430">
          <cell r="B4430" t="str">
            <v>C2896</v>
          </cell>
          <cell r="C4430" t="str">
            <v>PAVIMENTAÇÃO EM PEDRA TOSCA S/ REJUNTAMENTO (AGREGADO ADQUIRIDO)</v>
          </cell>
          <cell r="D4430" t="str">
            <v>M2</v>
          </cell>
          <cell r="E4430">
            <v>25.3</v>
          </cell>
        </row>
        <row r="4431">
          <cell r="B4431" t="str">
            <v>REVESTIMENTO PRIMÁRIO</v>
          </cell>
          <cell r="C4431" t="str">
            <v>PAVIMENTAÇÃO EM PEDRA TOSCA C/ REJUNTAMENTO (AGREGADO ADQUIRIDO)</v>
          </cell>
          <cell r="D4431">
            <v>0</v>
          </cell>
          <cell r="E4431">
            <v>146.65</v>
          </cell>
        </row>
        <row r="4432">
          <cell r="B4432" t="str">
            <v>C2944</v>
          </cell>
          <cell r="C4432" t="str">
            <v>REVESTIMENTO DE BRITA COM AGREGADO ADQUIRIDO</v>
          </cell>
          <cell r="D4432" t="str">
            <v>M3</v>
          </cell>
          <cell r="E4432">
            <v>68.08</v>
          </cell>
        </row>
        <row r="4433">
          <cell r="B4433" t="str">
            <v>C2945</v>
          </cell>
          <cell r="C4433" t="str">
            <v>REVESTIMENTO DE PEDRISCO COM AGREGADO ADQUIRIDO</v>
          </cell>
          <cell r="D4433" t="str">
            <v>M3</v>
          </cell>
          <cell r="E4433">
            <v>70.11</v>
          </cell>
        </row>
        <row r="4434">
          <cell r="B4434" t="str">
            <v>C3234</v>
          </cell>
          <cell r="C4434" t="str">
            <v>REVESTIMENTO COM SOLO (PIÇARRA) (S/TRANSP)</v>
          </cell>
          <cell r="D4434" t="str">
            <v>M3</v>
          </cell>
          <cell r="E4434">
            <v>8.4600000000000009</v>
          </cell>
        </row>
        <row r="4435">
          <cell r="B4435" t="str">
            <v>TRATAMENTOS SUPERFICIAIS</v>
          </cell>
          <cell r="C4435" t="str">
            <v>REVESTIMENTO DE BRITA COM AGREGADO ADQUIRIDO</v>
          </cell>
          <cell r="D4435">
            <v>0</v>
          </cell>
          <cell r="E4435">
            <v>18.3</v>
          </cell>
        </row>
        <row r="4436">
          <cell r="B4436" t="str">
            <v>C3125</v>
          </cell>
          <cell r="C4436" t="str">
            <v>APLICAÇÃO DE EMULSÃO ASFÁLTICA C/ÁGUA EM TRATAMENTO SUPERFICIAL (S/TRANSP)</v>
          </cell>
          <cell r="D4436" t="str">
            <v>M2</v>
          </cell>
          <cell r="E4436">
            <v>0.19</v>
          </cell>
        </row>
        <row r="4437">
          <cell r="B4437" t="str">
            <v>C3234</v>
          </cell>
          <cell r="C4437" t="str">
            <v>REVESTIMENTO COM SOLO (PIÇARRA) (S/TRANSP)</v>
          </cell>
          <cell r="D4437">
            <v>0</v>
          </cell>
          <cell r="E4437">
            <v>0</v>
          </cell>
        </row>
        <row r="4438">
          <cell r="B4438" t="str">
            <v>C3242</v>
          </cell>
          <cell r="C4438" t="str">
            <v>TRATAMENTO SUPERFICIAL SIMPLES (S/TRANSP)</v>
          </cell>
          <cell r="D4438" t="str">
            <v>M2</v>
          </cell>
          <cell r="E4438">
            <v>1.46</v>
          </cell>
        </row>
        <row r="4439">
          <cell r="B4439" t="str">
            <v>C3240</v>
          </cell>
          <cell r="C4439" t="str">
            <v>TRATAMENTO SUPERFICIAL DUPLO (S/TRANSP)</v>
          </cell>
          <cell r="D4439" t="str">
            <v>M2</v>
          </cell>
          <cell r="E4439">
            <v>4.28</v>
          </cell>
        </row>
        <row r="4440">
          <cell r="B4440" t="str">
            <v>C3241</v>
          </cell>
          <cell r="C4440" t="str">
            <v>TRATAMENTO SUPERFICIAL DUPLO C/CAPA SELANTE (S/TRANSP)</v>
          </cell>
          <cell r="D4440" t="str">
            <v>M2</v>
          </cell>
          <cell r="E4440">
            <v>5.45</v>
          </cell>
        </row>
        <row r="4441">
          <cell r="B4441" t="str">
            <v>C3243</v>
          </cell>
          <cell r="C4441" t="str">
            <v>TRATAMENTO SUPERFICIAL TRIPLO (S/TRANSP)</v>
          </cell>
          <cell r="D4441" t="str">
            <v>M2</v>
          </cell>
          <cell r="E4441">
            <v>6.92</v>
          </cell>
        </row>
        <row r="4442">
          <cell r="B4442" t="str">
            <v>CONSERVAÇÃO DO SISTEMA VIÁRIO</v>
          </cell>
          <cell r="C4442" t="str">
            <v>TRATAMENTO SUPERFICIAL DUPLO (S/TRANSP)</v>
          </cell>
          <cell r="D4442">
            <v>0</v>
          </cell>
          <cell r="E4442">
            <v>58818.58</v>
          </cell>
        </row>
        <row r="4443">
          <cell r="B4443" t="str">
            <v>FERROVIÁRIA</v>
          </cell>
          <cell r="C4443" t="str">
            <v>TRATAMENTO SUPERFICIAL DUPLO C/CAPA SELANTE (S/TRANSP)</v>
          </cell>
          <cell r="D4443">
            <v>0</v>
          </cell>
          <cell r="E4443">
            <v>54751.64</v>
          </cell>
        </row>
        <row r="4444">
          <cell r="B4444" t="str">
            <v>C4337</v>
          </cell>
          <cell r="C4444" t="str">
            <v>ACABAMENTO MANUAL DO PERFIL DO LASTRO DE BRITA APÓS O NIVELAMENTO, INCLUSIVE COMPACTAÇÃO DA SUPERFÍCIE, BITOLA MÉTRICA, VIA SINGELA</v>
          </cell>
          <cell r="D4444" t="str">
            <v>M</v>
          </cell>
          <cell r="E4444">
            <v>3.19</v>
          </cell>
        </row>
        <row r="4445">
          <cell r="B4445" t="str">
            <v>CONSERVAÇÃO DO SISTEMA VIÁRIO</v>
          </cell>
          <cell r="C4445">
            <v>0</v>
          </cell>
          <cell r="D4445">
            <v>0</v>
          </cell>
          <cell r="E4445">
            <v>0</v>
          </cell>
        </row>
        <row r="4446">
          <cell r="B4446" t="str">
            <v>C4335</v>
          </cell>
          <cell r="C4446" t="str">
            <v>ALARGAMENTO DE CORTE, MANUAL</v>
          </cell>
          <cell r="D4446" t="str">
            <v>M3</v>
          </cell>
          <cell r="E4446">
            <v>29.78</v>
          </cell>
        </row>
        <row r="4447">
          <cell r="B4447" t="str">
            <v>C4357</v>
          </cell>
          <cell r="C4447" t="str">
            <v>APLICAÇÃO DE RETENSORES</v>
          </cell>
          <cell r="D4447" t="str">
            <v>UN</v>
          </cell>
          <cell r="E4447">
            <v>0.53</v>
          </cell>
        </row>
        <row r="4448">
          <cell r="B4448" t="str">
            <v>C4359</v>
          </cell>
          <cell r="C4448" t="str">
            <v>ASSENTAMENTO DE MARCO QUILOMÉTRICO OU MECTOMÉTRICO</v>
          </cell>
          <cell r="D4448" t="str">
            <v>UN</v>
          </cell>
          <cell r="E4448">
            <v>15.96</v>
          </cell>
        </row>
        <row r="4449">
          <cell r="B4449" t="str">
            <v>C4227</v>
          </cell>
          <cell r="C4449" t="str">
            <v>CARGA MANUAL DE ACESSÓRIOS METÁLICOS E MATERIAIS DIVERSOS COM ARRUMAÇÃO DA CARGA EM VAGÕES OU CAMINHÕES, BITOLA MÉTRICA</v>
          </cell>
          <cell r="D4449" t="str">
            <v>T</v>
          </cell>
          <cell r="E4449">
            <v>17.23</v>
          </cell>
        </row>
        <row r="4450">
          <cell r="B4450" t="str">
            <v>C4357</v>
          </cell>
          <cell r="C4450" t="str">
            <v>APLICAÇÃO DE RETENSORES</v>
          </cell>
          <cell r="D4450">
            <v>0</v>
          </cell>
          <cell r="E4450">
            <v>0</v>
          </cell>
        </row>
        <row r="4451">
          <cell r="B4451" t="str">
            <v>C4367</v>
          </cell>
          <cell r="C4451" t="str">
            <v>CARGA MANUAL DE DORMENTE DE CONCRETO COM ARRUMAÇÃO DA CARGA EM VAGÕES OU CAMINHÕES, BITOLA MÉTRICA</v>
          </cell>
          <cell r="D4451" t="str">
            <v>UN</v>
          </cell>
          <cell r="E4451">
            <v>3.62</v>
          </cell>
        </row>
        <row r="4452">
          <cell r="B4452" t="str">
            <v>C4227</v>
          </cell>
          <cell r="C4452" t="str">
            <v>CARGA MANUAL DE ACESSÓRIOS METÁLICOS E MATERIAIS DIVERSOS COM ARRUMAÇÃO DA CARGA EM VAGÕES OU CAMINHÕES, BITOLA MÉTRICA</v>
          </cell>
          <cell r="D4452">
            <v>0</v>
          </cell>
          <cell r="E4452">
            <v>0</v>
          </cell>
        </row>
        <row r="4453">
          <cell r="B4453" t="str">
            <v>C4225</v>
          </cell>
          <cell r="C4453" t="str">
            <v>CARGA MANUAL DE DORMENTES DE CONCRETO COM ARRUMAÇÃO DA CARGA EM VAGÕES OU CAMINHÕES - BITOLA MÉTRICA</v>
          </cell>
          <cell r="D4453" t="str">
            <v>T</v>
          </cell>
          <cell r="E4453">
            <v>18.079999999999998</v>
          </cell>
        </row>
        <row r="4454">
          <cell r="B4454" t="str">
            <v>C4367</v>
          </cell>
          <cell r="C4454" t="str">
            <v>CARGA MANUAL DE DORMENTE DE CONCRETO COM ARRUMAÇÃO DA CARGA EM VAGÕES OU CAMINHÕES, BITOLA MÉTRICA</v>
          </cell>
          <cell r="D4454">
            <v>0</v>
          </cell>
          <cell r="E4454">
            <v>0</v>
          </cell>
        </row>
        <row r="4455">
          <cell r="B4455" t="str">
            <v>C4224</v>
          </cell>
          <cell r="C4455" t="str">
            <v>CARGA MANUAL DE DORMENTES DE MADEIRA COM ARRUMAÇÃO DA CARGA EM VAGÕES OU CAMINHÕES - BITOLA MÉTRICA</v>
          </cell>
          <cell r="D4455" t="str">
            <v>UN</v>
          </cell>
          <cell r="E4455">
            <v>2.02</v>
          </cell>
        </row>
        <row r="4456">
          <cell r="B4456" t="str">
            <v>C4225</v>
          </cell>
          <cell r="C4456" t="str">
            <v>CARGA MANUAL DE DORMENTES DE CONCRETO COM ARRUMAÇÃO DA CARGA EM VAGÕES OU CAMINHÕES - BITOLA MÉTRICA</v>
          </cell>
          <cell r="D4456">
            <v>0</v>
          </cell>
          <cell r="E4456">
            <v>0</v>
          </cell>
        </row>
        <row r="4457">
          <cell r="B4457" t="str">
            <v>C4228</v>
          </cell>
          <cell r="C4457" t="str">
            <v>CARGA MANUAL DE DORMENTES ESPECIAIS PARA AMV COM ARRUMAÇÃO DA CARGA EM VAGÕES OU CAMINHÕES, BITOLA MÉTRICA</v>
          </cell>
          <cell r="D4457" t="str">
            <v>UN</v>
          </cell>
          <cell r="E4457">
            <v>2.34</v>
          </cell>
        </row>
        <row r="4458">
          <cell r="B4458" t="str">
            <v>C4224</v>
          </cell>
          <cell r="C4458" t="str">
            <v>CARGA MANUAL DE DORMENTES DE MADEIRA COM ARRUMAÇÃO DA CARGA EM VAGÕES OU CAMINHÕES - BITOLA MÉTRICA</v>
          </cell>
          <cell r="D4458">
            <v>0</v>
          </cell>
          <cell r="E4458">
            <v>0</v>
          </cell>
        </row>
        <row r="4459">
          <cell r="B4459" t="str">
            <v>C4226</v>
          </cell>
          <cell r="C4459" t="str">
            <v>CARGA MANUAL DE TRILHOS COM ARRUMAÇÃO DA CARGA EM VAGÕES OU CAMINHÕES</v>
          </cell>
          <cell r="D4459" t="str">
            <v>T</v>
          </cell>
          <cell r="E4459">
            <v>20.21</v>
          </cell>
        </row>
        <row r="4460">
          <cell r="B4460" t="str">
            <v>C4228</v>
          </cell>
          <cell r="C4460" t="str">
            <v>CARGA MANUAL DE DORMENTES ESPECIAIS PARA AMV COM ARRUMAÇÃO DA CARGA EM VAGÕES OU CAMINHÕES, BITOLA MÉTRICA</v>
          </cell>
          <cell r="D4460">
            <v>0</v>
          </cell>
          <cell r="E4460">
            <v>0</v>
          </cell>
        </row>
        <row r="4461">
          <cell r="B4461" t="str">
            <v>C4349</v>
          </cell>
          <cell r="C4461" t="str">
            <v>CONSERVAÇÃO MANUAL DE JUNTAS COM DESMONTAGEM - TALAS COM 6 FUROS - INCLUINDO: DESMONTAGEM, LIMPEZA, INSPEÇÃO VISUAL PARA DETECÇÃO DE DEFEITOS NAS EXTREMIDADES DOS TRILHOS E TALA, FIXAÇÃO, LUBRIFICAÇÃO E REMONTAGEM</v>
          </cell>
          <cell r="D4461" t="str">
            <v>UN</v>
          </cell>
          <cell r="E4461">
            <v>9.36</v>
          </cell>
        </row>
        <row r="4462">
          <cell r="B4462" t="str">
            <v>C4226</v>
          </cell>
          <cell r="C4462" t="str">
            <v>CARGA MANUAL DE TRILHOS COM ARRUMAÇÃO DA CARGA EM VAGÕES OU CAMINHÕES</v>
          </cell>
          <cell r="D4462">
            <v>0</v>
          </cell>
          <cell r="E4462">
            <v>0</v>
          </cell>
        </row>
        <row r="4463">
          <cell r="B4463" t="str">
            <v>C4348</v>
          </cell>
          <cell r="C4463" t="str">
            <v>CONSERVAÇÃO MANUAL DE JUNTAS SEM DESMONTAGEM</v>
          </cell>
          <cell r="D4463" t="str">
            <v>UN</v>
          </cell>
          <cell r="E4463">
            <v>0.43</v>
          </cell>
        </row>
        <row r="4464">
          <cell r="B4464" t="str">
            <v>C4352</v>
          </cell>
          <cell r="C4464" t="str">
            <v>CONSOLIDAÇÃO MANUAL DA FIXAÇÃO ELÁSTICA - SUBSTITUIÇÃO OU REPOSICIONAMENTO DE PEÇAS DA FIXAÇÃO DOS DORMENTES DE CONCRETO (SEM FORNECIMENTO)</v>
          </cell>
          <cell r="D4464" t="str">
            <v>UN</v>
          </cell>
          <cell r="E4464">
            <v>0.96</v>
          </cell>
        </row>
        <row r="4465">
          <cell r="B4465">
            <v>0</v>
          </cell>
          <cell r="C4465">
            <v>0</v>
          </cell>
          <cell r="D4465">
            <v>0</v>
          </cell>
          <cell r="E4465">
            <v>0</v>
          </cell>
        </row>
        <row r="4466">
          <cell r="B4466" t="str">
            <v>C4351</v>
          </cell>
          <cell r="C4466" t="str">
            <v>CONSOLIDAÇÃO MANUAL DA FIXAÇÃO RÍGIDA (PREGO OU TIREFÃO) COM OU SEM SUBSTITUIÇÃO</v>
          </cell>
          <cell r="D4466" t="str">
            <v>UN</v>
          </cell>
          <cell r="E4466">
            <v>0.96</v>
          </cell>
        </row>
        <row r="4467">
          <cell r="B4467" t="str">
            <v>C4352</v>
          </cell>
          <cell r="C4467" t="str">
            <v>CONSOLIDAÇÃO MANUAL DA FIXAÇÃO ELÁSTICA - SUBSTITUIÇÃO OU REPOSICIONAMENTO DE PEÇAS DA FIXAÇÃO DOS DORMENTES DE CONCRETO (SEM FORNECIMENTO)</v>
          </cell>
          <cell r="D4467">
            <v>0</v>
          </cell>
          <cell r="E4467">
            <v>0</v>
          </cell>
        </row>
        <row r="4468">
          <cell r="B4468" t="str">
            <v>C4341</v>
          </cell>
          <cell r="C4468" t="str">
            <v>CONSOLIDAÇÃO MANUAL DAS FIXAÇÕES DE AMV COM ABERTURA MENOR OU IGUAL A 1:10, BITOLA MÉTRICA</v>
          </cell>
          <cell r="D4468" t="str">
            <v>UN</v>
          </cell>
          <cell r="E4468">
            <v>478.67</v>
          </cell>
        </row>
        <row r="4469">
          <cell r="B4469" t="str">
            <v>C4351</v>
          </cell>
          <cell r="C4469" t="str">
            <v>CONSOLIDAÇÃO MANUAL DA FIXAÇÃO RÍGIDA (PREGO OU TIREFÃO) COM OU SEM SUBSTITUIÇÃO</v>
          </cell>
          <cell r="D4469">
            <v>0</v>
          </cell>
          <cell r="E4469">
            <v>0</v>
          </cell>
        </row>
        <row r="4470">
          <cell r="B4470" t="str">
            <v>C4342</v>
          </cell>
          <cell r="C4470" t="str">
            <v>CONSOLIDAÇÃO MANUAL DAS FIXAÇÕES DE AMV COM ABERTURA MAIOR QUE 1:10, BITOLA MÉTRICA</v>
          </cell>
          <cell r="D4470" t="str">
            <v>UN</v>
          </cell>
          <cell r="E4470">
            <v>372.3</v>
          </cell>
        </row>
        <row r="4471">
          <cell r="B4471" t="str">
            <v>C4341</v>
          </cell>
          <cell r="C4471" t="str">
            <v>CONSOLIDAÇÃO MANUAL DAS FIXAÇÕES DE AMV COM ABERTURA MENOR OU IGUAL A 1:10, BITOLA MÉTRICA</v>
          </cell>
          <cell r="D4471">
            <v>0</v>
          </cell>
          <cell r="E4471">
            <v>0</v>
          </cell>
        </row>
        <row r="4472">
          <cell r="B4472" t="str">
            <v>C4358</v>
          </cell>
          <cell r="C4472" t="str">
            <v>CORREÇÃO MANUAL DE BITOLA</v>
          </cell>
          <cell r="D4472" t="str">
            <v>M</v>
          </cell>
          <cell r="E4472">
            <v>4.25</v>
          </cell>
        </row>
        <row r="4473">
          <cell r="B4473" t="str">
            <v>C4220</v>
          </cell>
          <cell r="C4473" t="str">
            <v>DEMOLIÇÃO MANUAL DE AMV COM ABERTURA DE 1:8 COM MATERIAL METÁLICO TIPO ATÉ TR 45, BITOLA MÉTRICA COM SEPARAÇÃO E EMPILHAMENTO DOS MATERIAIS</v>
          </cell>
          <cell r="D4473" t="str">
            <v>UN</v>
          </cell>
          <cell r="E4473">
            <v>1276.46</v>
          </cell>
        </row>
        <row r="4474">
          <cell r="B4474">
            <v>0</v>
          </cell>
          <cell r="C4474">
            <v>0</v>
          </cell>
          <cell r="D4474">
            <v>0</v>
          </cell>
          <cell r="E4474">
            <v>0</v>
          </cell>
        </row>
        <row r="4475">
          <cell r="B4475" t="str">
            <v>C4221</v>
          </cell>
          <cell r="C4475" t="str">
            <v>DEMOLIÇÃO MANUAL DE AMV COM ABERTURA DE 1:10 COM MATERIAL METÁLICO TIPO ATÉ TR 45, BITOLA MÉTRICA COM SEPARAÇÃO E EMPILHAMENTO DOS MATERIAIS</v>
          </cell>
          <cell r="D4475" t="str">
            <v>UN</v>
          </cell>
          <cell r="E4475">
            <v>1467.92</v>
          </cell>
        </row>
        <row r="4476">
          <cell r="B4476" t="str">
            <v>C4220</v>
          </cell>
          <cell r="C4476" t="str">
            <v>DEMOLIÇÃO MANUAL DE AMV COM ABERTURA DE 1:8 COM MATERIAL METÁLICO TIPO ATÉ TR 45, BITOLA MÉTRICA COM SEPARAÇÃO E EMPILHAMENTO DOS MATERIAIS</v>
          </cell>
          <cell r="D4476">
            <v>0</v>
          </cell>
          <cell r="E4476">
            <v>0</v>
          </cell>
        </row>
        <row r="4477">
          <cell r="B4477" t="str">
            <v>C4222</v>
          </cell>
          <cell r="C4477" t="str">
            <v>DEMOLIÇÃO MANUAL DE AMV COM ABERTURA DE 1:14 COM MATERIAL METÁLICO TIPO ATÉ TR 45, BITOLA MÉTRICA COM SEPARAÇÃO E EMPILHAMENTO DOS MATERIAIS</v>
          </cell>
          <cell r="D4477" t="str">
            <v>UN</v>
          </cell>
          <cell r="E4477">
            <v>1688.11</v>
          </cell>
        </row>
        <row r="4478">
          <cell r="B4478" t="str">
            <v>C4221</v>
          </cell>
          <cell r="C4478" t="str">
            <v>DEMOLIÇÃO MANUAL DE AMV COM ABERTURA DE 1:10 COM MATERIAL METÁLICO TIPO ATÉ TR 45, BITOLA MÉTRICA COM SEPARAÇÃO E EMPILHAMENTO DOS MATERIAIS</v>
          </cell>
          <cell r="D4478">
            <v>0</v>
          </cell>
          <cell r="E4478">
            <v>0</v>
          </cell>
        </row>
        <row r="4479">
          <cell r="B4479" t="str">
            <v>C4219</v>
          </cell>
          <cell r="C4479" t="str">
            <v>DEMOLIÇÃO MANUAL DE LINHA, BITOLA MÉTRICA, DE MATERIAL METÁLICO ATÉ 45 Kg/m INCLUSIVE SEPARAÇÃO E EMPILHAMENTO DO MATERIAL</v>
          </cell>
          <cell r="D4479" t="str">
            <v>KM</v>
          </cell>
          <cell r="E4479">
            <v>19146.830000000002</v>
          </cell>
        </row>
        <row r="4480">
          <cell r="B4480" t="str">
            <v>C4222</v>
          </cell>
          <cell r="C4480" t="str">
            <v>DEMOLIÇÃO MANUAL DE AMV COM ABERTURA DE 1:14 COM MATERIAL METÁLICO TIPO ATÉ TR 45, BITOLA MÉTRICA COM SEPARAÇÃO E EMPILHAMENTO DOS MATERIAIS</v>
          </cell>
          <cell r="D4480">
            <v>0</v>
          </cell>
          <cell r="E4480">
            <v>0</v>
          </cell>
        </row>
        <row r="4481">
          <cell r="B4481" t="str">
            <v>C4232</v>
          </cell>
          <cell r="C4481" t="str">
            <v>DESCARGA MANUAL DE ACESSÓRIOS METÁLICOS E MATERIAIS DIVERSOS DE VAGÕES OU CAMINHÕES COM EMPILHAMENTO, BITOLA MÉTRICA</v>
          </cell>
          <cell r="D4481" t="str">
            <v>T</v>
          </cell>
          <cell r="E4481">
            <v>14.68</v>
          </cell>
        </row>
        <row r="4482">
          <cell r="B4482" t="str">
            <v>C4219</v>
          </cell>
          <cell r="C4482" t="str">
            <v>DEMOLIÇÃO MANUAL DE LINHA, BITOLA MÉTRICA, DE MATERIAL METÁLICO ATÉ 45 Kg/m INCLUSIVE SEPARAÇÃO E EMPILHAMENTO DO MATERIAL</v>
          </cell>
          <cell r="D4482">
            <v>0</v>
          </cell>
          <cell r="E4482">
            <v>0</v>
          </cell>
        </row>
        <row r="4483">
          <cell r="B4483" t="str">
            <v>C4230</v>
          </cell>
          <cell r="C4483" t="str">
            <v>DESCARGA MANUAL DE DORMENTES DE CONCRETO EM VAGÕES OU CAMINHÕES, COM EMPILHAMENTO - BITOLA MÉTRICA</v>
          </cell>
          <cell r="D4483" t="str">
            <v>T</v>
          </cell>
          <cell r="E4483">
            <v>15.96</v>
          </cell>
        </row>
        <row r="4484">
          <cell r="B4484" t="str">
            <v>C4232</v>
          </cell>
          <cell r="C4484" t="str">
            <v>DESCARGA MANUAL DE ACESSÓRIOS METÁLICOS E MATERIAIS DIVERSOS DE VAGÕES OU CAMINHÕES COM EMPILHAMENTO, BITOLA MÉTRICA</v>
          </cell>
          <cell r="D4484">
            <v>0</v>
          </cell>
          <cell r="E4484">
            <v>0</v>
          </cell>
        </row>
        <row r="4485">
          <cell r="B4485" t="str">
            <v>C4229</v>
          </cell>
          <cell r="C4485" t="str">
            <v>DESCARGA MANUAL DE DORMENTES DE MADEIRAS EM VAGÕES OU CAMINHÕES, COM EMPILHAMENTO - BITOLA MÉTRICA</v>
          </cell>
          <cell r="D4485" t="str">
            <v>UN</v>
          </cell>
          <cell r="E4485">
            <v>1.7</v>
          </cell>
        </row>
        <row r="4486">
          <cell r="B4486" t="str">
            <v>C4230</v>
          </cell>
          <cell r="C4486" t="str">
            <v>DESCARGA MANUAL DE DORMENTES DE CONCRETO EM VAGÕES OU CAMINHÕES, COM EMPILHAMENTO - BITOLA MÉTRICA</v>
          </cell>
          <cell r="D4486">
            <v>0</v>
          </cell>
          <cell r="E4486">
            <v>0</v>
          </cell>
        </row>
        <row r="4487">
          <cell r="B4487" t="str">
            <v>C4231</v>
          </cell>
          <cell r="C4487" t="str">
            <v>DESCARGA MANUAL DE TRILHOS DE VAGÕES OU CAMINHÕES, COM EMPILHAMENTO - BITOLA MÉTRICA</v>
          </cell>
          <cell r="D4487" t="str">
            <v>T</v>
          </cell>
          <cell r="E4487">
            <v>17.02</v>
          </cell>
        </row>
        <row r="4488">
          <cell r="B4488" t="str">
            <v>C4229</v>
          </cell>
          <cell r="C4488" t="str">
            <v>DESCARGA MANUAL DE DORMENTES DE MADEIRAS EM VAGÕES OU CAMINHÕES, COM EMPILHAMENTO - BITOLA MÉTRICA</v>
          </cell>
          <cell r="D4488">
            <v>0</v>
          </cell>
          <cell r="E4488">
            <v>0</v>
          </cell>
        </row>
        <row r="4489">
          <cell r="B4489" t="str">
            <v>C4338</v>
          </cell>
          <cell r="C4489" t="str">
            <v>DESGUARNECIMENTO MANUAL DA VIA SINGELA PELA RETIRADA DO LASTRO ATÉ A FACE INFERIOR DO DORMENTE, BITOLA MÉTRICA</v>
          </cell>
          <cell r="D4489" t="str">
            <v>M</v>
          </cell>
          <cell r="E4489">
            <v>13.83</v>
          </cell>
        </row>
        <row r="4490">
          <cell r="B4490" t="str">
            <v>C4231</v>
          </cell>
          <cell r="C4490" t="str">
            <v>DESCARGA MANUAL DE TRILHOS DE VAGÕES OU CAMINHÕES, COM EMPILHAMENTO - BITOLA MÉTRICA</v>
          </cell>
          <cell r="D4490">
            <v>0</v>
          </cell>
          <cell r="E4490">
            <v>0</v>
          </cell>
        </row>
        <row r="4491">
          <cell r="B4491" t="str">
            <v>C4223</v>
          </cell>
          <cell r="C4491" t="str">
            <v>DESMONTAGEM MANUAL DE CONTRA-TRILHO, ATÉ TR 45 INCLUINDO A RETIRADA DO CONTRA-TRILHO, DAS FIXAÇÕES E EMPILHAMENTO AO LADO DA LINHA</v>
          </cell>
          <cell r="D4491" t="str">
            <v>M</v>
          </cell>
          <cell r="E4491">
            <v>5.53</v>
          </cell>
        </row>
        <row r="4492">
          <cell r="B4492" t="str">
            <v>C4338</v>
          </cell>
          <cell r="C4492" t="str">
            <v>DESGUARNECIMENTO MANUAL DA VIA SINGELA PELA RETIRADA DO LASTRO ATÉ A FACE INFERIOR DO DORMENTE, BITOLA MÉTRICA</v>
          </cell>
          <cell r="D4492">
            <v>0</v>
          </cell>
          <cell r="E4492">
            <v>0</v>
          </cell>
        </row>
        <row r="4493">
          <cell r="B4493" t="str">
            <v>C4360</v>
          </cell>
          <cell r="C4493" t="str">
            <v>FURAÇÃO MANUAL DE DORMENTE DE MADEIRA PARA APLICAÇÃO DAS FIXAÇÕES</v>
          </cell>
          <cell r="D4493" t="str">
            <v>UN</v>
          </cell>
          <cell r="E4493">
            <v>0.53</v>
          </cell>
        </row>
        <row r="4494">
          <cell r="B4494" t="str">
            <v>C4369</v>
          </cell>
          <cell r="C4494" t="str">
            <v>LASTRAMENTO MANUAL DA VIA COM FORNECIMENTO DE MATERIAL</v>
          </cell>
          <cell r="D4494" t="str">
            <v>M3</v>
          </cell>
          <cell r="E4494">
            <v>88.18</v>
          </cell>
        </row>
        <row r="4495">
          <cell r="B4495" t="str">
            <v>C4368</v>
          </cell>
          <cell r="C4495" t="str">
            <v>LASTRAMENTO MANUAL DA VIA SEM FORNECIMENTO DE MATERIAL</v>
          </cell>
          <cell r="D4495" t="str">
            <v>M3</v>
          </cell>
          <cell r="E4495">
            <v>5.53</v>
          </cell>
        </row>
        <row r="4496">
          <cell r="B4496" t="str">
            <v>C4233</v>
          </cell>
          <cell r="C4496" t="str">
            <v>LASTREAMENTO MANUAL, COM TERRA, EM VIA SINGELA, SEM FORNECIMENTO DO MATERIAL, ESTANDO ESTE NA MARGEM DA LINHA, COMPREENDENDO O RESGUARNECIMENTO (COLOCAÇÃO DO LASTRO), NIVELAMENTO, ALINHAMENTO, SOCARIA E ACABAMENTO - BITOLA MÉTRICA</v>
          </cell>
          <cell r="D4496" t="str">
            <v>KM</v>
          </cell>
          <cell r="E4496">
            <v>14360.12</v>
          </cell>
        </row>
        <row r="4497">
          <cell r="B4497" t="str">
            <v>C4369</v>
          </cell>
          <cell r="C4497" t="str">
            <v>LASTRAMENTO MANUAL DA VIA COM FORNECIMENTO DE MATERIAL</v>
          </cell>
          <cell r="D4497">
            <v>0</v>
          </cell>
          <cell r="E4497">
            <v>0</v>
          </cell>
        </row>
        <row r="4498">
          <cell r="B4498" t="str">
            <v>C4234</v>
          </cell>
          <cell r="C4498" t="str">
            <v>LASTREAMENTO MANUAL, COM TERRA, EM VIA SINGELA, SEM FORNECIMENTO DO MATERIAL, ESTANDO ESTE NA MARGEM DA LINHA, COMPREENDENDO O RESGUARNECIMENTO (COLOCAÇÃO DO LASTRO), SOCARIA E ACABAMENTO - BITOLA MÉTRICA</v>
          </cell>
          <cell r="D4498" t="str">
            <v>KM</v>
          </cell>
          <cell r="E4498">
            <v>11488.1</v>
          </cell>
        </row>
        <row r="4499">
          <cell r="B4499" t="str">
            <v>C4233</v>
          </cell>
          <cell r="C4499" t="str">
            <v>LASTREAMENTO MANUAL, COM TERRA, EM VIA SINGELA, SEM FORNECIMENTO DO MATERIAL, ESTANDO ESTE NA MARGEM DA LINHA, COMPREENDENDO O RESGUARNECIMENTO (COLOCAÇÃO DO LASTRO), NIVELAMENTO, ALINHAMENTO, SOCARIA E ACABAMENTO - BITOLA MÉTRICA</v>
          </cell>
          <cell r="D4499">
            <v>0</v>
          </cell>
          <cell r="E4499">
            <v>0</v>
          </cell>
        </row>
        <row r="4500">
          <cell r="B4500" t="str">
            <v>C4334</v>
          </cell>
          <cell r="C4500" t="str">
            <v>LIMPEZA DE CORTE, MANUAL</v>
          </cell>
          <cell r="D4500" t="str">
            <v>M3</v>
          </cell>
          <cell r="E4500">
            <v>26.59</v>
          </cell>
        </row>
        <row r="4501">
          <cell r="B4501" t="str">
            <v>C4363</v>
          </cell>
          <cell r="C4501" t="str">
            <v>LIMPEZA DE VALETAS REVESTIDAS COM CONCRETO</v>
          </cell>
          <cell r="D4501" t="str">
            <v>M</v>
          </cell>
          <cell r="E4501">
            <v>2.66</v>
          </cell>
        </row>
        <row r="4502">
          <cell r="B4502" t="str">
            <v>C4365</v>
          </cell>
          <cell r="C4502" t="str">
            <v>LIMPEZA MANUAL DE LASTRO</v>
          </cell>
          <cell r="D4502" t="str">
            <v>M</v>
          </cell>
          <cell r="E4502">
            <v>11.7</v>
          </cell>
        </row>
        <row r="4503">
          <cell r="B4503" t="str">
            <v>C4339</v>
          </cell>
          <cell r="C4503" t="str">
            <v>LIMPEZA MANUAL DE LASTRO DE BRITA, POR METRO LINEAR DE LINHA, COMPREENDENDO TODAS AS OPERAÇÕES INCLUSIVE RESGUARNECIMENTO E ACABAMENTO DO PERFIL DO LASTRO, BITOLA MÉTRICA</v>
          </cell>
          <cell r="D4503" t="str">
            <v>M</v>
          </cell>
          <cell r="E4503">
            <v>17.87</v>
          </cell>
        </row>
        <row r="4504">
          <cell r="B4504" t="str">
            <v>C4363</v>
          </cell>
          <cell r="C4504" t="str">
            <v>LIMPEZA DE VALETAS REVESTIDAS COM CONCRETO</v>
          </cell>
          <cell r="D4504">
            <v>0</v>
          </cell>
          <cell r="E4504">
            <v>0</v>
          </cell>
        </row>
        <row r="4505">
          <cell r="B4505" t="str">
            <v>C4364</v>
          </cell>
          <cell r="C4505" t="str">
            <v>LIMPEZA DE BUEIRO, INCLUINDO A RETIRADA DOS ENTULHOS BEM COMO A ROÇADA E LIMPEZA GERAL DAS BOCAS</v>
          </cell>
          <cell r="D4505" t="str">
            <v>M</v>
          </cell>
          <cell r="E4505">
            <v>10.64</v>
          </cell>
        </row>
        <row r="4506">
          <cell r="B4506" t="str">
            <v>C4339</v>
          </cell>
          <cell r="C4506" t="str">
            <v>LIMPEZA MANUAL DE LASTRO DE BRITA, POR METRO LINEAR DE LINHA, COMPREENDENDO TODAS AS OPERAÇÕES INCLUSIVE RESGUARNECIMENTO E ACABAMENTO DO PERFIL DO LASTRO, BITOLA MÉTRICA</v>
          </cell>
          <cell r="D4506">
            <v>0</v>
          </cell>
          <cell r="E4506">
            <v>0</v>
          </cell>
        </row>
        <row r="4507">
          <cell r="B4507" t="str">
            <v>C4344</v>
          </cell>
          <cell r="C4507" t="str">
            <v>NIVELAMENTO MANUAL DA VIA COMPREENDENDO ALINHAMENTO, SOCARIA E ACABAMENTO DO LASTRO DE TERRA, BITOLA MÉTRICA</v>
          </cell>
          <cell r="D4507" t="str">
            <v>M</v>
          </cell>
          <cell r="E4507">
            <v>9.0399999999999991</v>
          </cell>
        </row>
        <row r="4508">
          <cell r="B4508" t="str">
            <v>C4364</v>
          </cell>
          <cell r="C4508" t="str">
            <v>LIMPEZA DE BUEIRO, INCLUINDO A RETIRADA DOS ENTULHOS BEM COMO A ROÇADA E LIMPEZA GERAL DAS BOCAS</v>
          </cell>
          <cell r="D4508">
            <v>0</v>
          </cell>
          <cell r="E4508">
            <v>0</v>
          </cell>
        </row>
        <row r="4509">
          <cell r="B4509" t="str">
            <v>C4343</v>
          </cell>
          <cell r="C4509" t="str">
            <v>NIVELAMENTO MANUAL DE VIA COMPREENDENDO SOCARIA E RECOMPOSIÇÃO DO LASTRO DE BRITA, BITOLA MÉTRICA</v>
          </cell>
          <cell r="D4509" t="str">
            <v>M</v>
          </cell>
          <cell r="E4509">
            <v>10.64</v>
          </cell>
        </row>
        <row r="4510">
          <cell r="B4510" t="str">
            <v>C4344</v>
          </cell>
          <cell r="C4510" t="str">
            <v>NIVELAMENTO MANUAL DA VIA COMPREENDENDO ALINHAMENTO, SOCARIA E ACABAMENTO DO LASTRO DE TERRA, BITOLA MÉTRICA</v>
          </cell>
          <cell r="D4510">
            <v>0</v>
          </cell>
          <cell r="E4510">
            <v>0</v>
          </cell>
        </row>
        <row r="4511">
          <cell r="B4511" t="str">
            <v>C4347</v>
          </cell>
          <cell r="C4511" t="str">
            <v>NIVELAMENTO MANUAL DE JUNTA COMPREENDENDO SOCARIA, REAPERTO E RECOMPOSIÇÃO DO LASTRO, BITOLA MÉTRICA</v>
          </cell>
          <cell r="D4511" t="str">
            <v>UN</v>
          </cell>
          <cell r="E4511">
            <v>10.64</v>
          </cell>
        </row>
        <row r="4512">
          <cell r="B4512" t="str">
            <v>C4343</v>
          </cell>
          <cell r="C4512" t="str">
            <v>NIVELAMENTO MANUAL DE VIA COMPREENDENDO SOCARIA E RECOMPOSIÇÃO DO LASTRO DE BRITA, BITOLA MÉTRICA</v>
          </cell>
          <cell r="D4512">
            <v>0</v>
          </cell>
          <cell r="E4512">
            <v>0</v>
          </cell>
        </row>
        <row r="4513">
          <cell r="B4513" t="str">
            <v>C4356</v>
          </cell>
          <cell r="C4513" t="str">
            <v>PUXAMENTO MANUAL DA LINHA, POR FRAÇÃO DE ATÉ 20 cm, COMPREENDENDO REAPERTO DA FIXAÇÃO, DESGUARNECIMENTO PARCIAL DO OMBRO DO LASTRO, PUXAMENTO, RECOLOCAÇÃO DO LASTRO E ACABAMENTO, BITOLA MÉTRICA</v>
          </cell>
          <cell r="D4513" t="str">
            <v>M</v>
          </cell>
          <cell r="E4513">
            <v>9.57</v>
          </cell>
        </row>
        <row r="4514">
          <cell r="B4514" t="str">
            <v>C4347</v>
          </cell>
          <cell r="C4514" t="str">
            <v>NIVELAMENTO MANUAL DE JUNTA COMPREENDENDO SOCARIA, REAPERTO E RECOMPOSIÇÃO DO LASTRO, BITOLA MÉTRICA</v>
          </cell>
          <cell r="D4514">
            <v>0</v>
          </cell>
          <cell r="E4514">
            <v>0</v>
          </cell>
        </row>
        <row r="4515">
          <cell r="B4515" t="str">
            <v>C4333</v>
          </cell>
          <cell r="C4515" t="str">
            <v>REFORÇO DE ATERRO, MANUAL</v>
          </cell>
          <cell r="D4515" t="str">
            <v>M3</v>
          </cell>
          <cell r="E4515">
            <v>21.27</v>
          </cell>
        </row>
        <row r="4516">
          <cell r="B4516" t="str">
            <v>C4340</v>
          </cell>
          <cell r="C4516" t="str">
            <v>REFORÇO MANUAL DE LASTRO EM LINHAS E AMVs, SEM FORNECIMENTO INCLUSIVE ACABAMENTO DO PERFIL DO LASTRO, BITOLA MÉTRICA</v>
          </cell>
          <cell r="D4516" t="str">
            <v>M3</v>
          </cell>
          <cell r="E4516">
            <v>10.64</v>
          </cell>
        </row>
        <row r="4517">
          <cell r="B4517">
            <v>0</v>
          </cell>
          <cell r="C4517">
            <v>0</v>
          </cell>
          <cell r="D4517">
            <v>0</v>
          </cell>
          <cell r="E4517">
            <v>0</v>
          </cell>
        </row>
        <row r="4518">
          <cell r="B4518" t="str">
            <v>C4350</v>
          </cell>
          <cell r="C4518" t="str">
            <v>REGULAGEM MANUAL DE FOLGAS NAS JUNTAS - TALAS COM 6 FUROS (TRILHOS DE 18 METROS). USO DE 91,24% DOS Hh/UN PARA TALA DE 4 FUROS</v>
          </cell>
          <cell r="D4518" t="str">
            <v>UN</v>
          </cell>
          <cell r="E4518">
            <v>26.7</v>
          </cell>
        </row>
        <row r="4519">
          <cell r="B4519" t="str">
            <v>C4340</v>
          </cell>
          <cell r="C4519" t="str">
            <v>REFORÇO MANUAL DE LASTRO EM LINHAS E AMVs, SEM FORNECIMENTO INCLUSIVE ACABAMENTO DO PERFIL DO LASTRO, BITOLA MÉTRICA</v>
          </cell>
          <cell r="D4519">
            <v>0</v>
          </cell>
          <cell r="E4519">
            <v>0</v>
          </cell>
        </row>
        <row r="4520">
          <cell r="B4520" t="str">
            <v>C4336</v>
          </cell>
          <cell r="C4520" t="str">
            <v>REGULARIZAÇÃO DE BANQUETA DE PLATAFORMA, MANUAL</v>
          </cell>
          <cell r="D4520" t="str">
            <v>M3</v>
          </cell>
          <cell r="E4520">
            <v>10.64</v>
          </cell>
        </row>
        <row r="4521">
          <cell r="B4521" t="str">
            <v>C4366</v>
          </cell>
          <cell r="C4521" t="str">
            <v>REGULARIZAÇÃO FINAL DO LASTRO, APÓS O NIVELAMENTO, INCLUINDO PERFILAMENTO E COMPACTAÇÃO MANUAL DO LASTRO</v>
          </cell>
          <cell r="D4521" t="str">
            <v>KM</v>
          </cell>
          <cell r="E4521">
            <v>3191.14</v>
          </cell>
        </row>
        <row r="4522">
          <cell r="B4522">
            <v>0</v>
          </cell>
          <cell r="C4522">
            <v>0</v>
          </cell>
          <cell r="D4522">
            <v>0</v>
          </cell>
          <cell r="E4522">
            <v>0</v>
          </cell>
        </row>
        <row r="4523">
          <cell r="B4523" t="str">
            <v>C4354</v>
          </cell>
          <cell r="C4523" t="str">
            <v>REPOSICIONAMENTO, REAPERTO OU REBATIMENTO DAS FIXAÇÕES EM LINHAS COM 2 FIXAÇÕES POR FILA DE TRILHO, MANUAL</v>
          </cell>
          <cell r="D4523" t="str">
            <v>M</v>
          </cell>
          <cell r="E4523">
            <v>0.53</v>
          </cell>
        </row>
        <row r="4524">
          <cell r="B4524" t="str">
            <v>C4366</v>
          </cell>
          <cell r="C4524" t="str">
            <v>REGULARIZAÇÃO FINAL DO LASTRO, APÓS O NIVELAMENTO, INCLUINDO PERFILAMENTO E COMPACTAÇÃO MANUAL DO LASTRO</v>
          </cell>
          <cell r="D4524">
            <v>0</v>
          </cell>
          <cell r="E4524">
            <v>0</v>
          </cell>
        </row>
        <row r="4525">
          <cell r="B4525" t="str">
            <v>C4187</v>
          </cell>
          <cell r="C4525" t="str">
            <v>ROÇO MANUAL DE FAIXA FERROVIÁRIA</v>
          </cell>
          <cell r="D4525" t="str">
            <v>M2</v>
          </cell>
          <cell r="E4525">
            <v>0.21</v>
          </cell>
        </row>
        <row r="4526">
          <cell r="B4526" t="str">
            <v>C4345</v>
          </cell>
          <cell r="C4526" t="str">
            <v>SOLDAGEM ELÉTRICA EM ESTALEIRO TR-37</v>
          </cell>
          <cell r="D4526" t="str">
            <v>UN</v>
          </cell>
          <cell r="E4526">
            <v>85.1</v>
          </cell>
        </row>
        <row r="4527">
          <cell r="B4527" t="str">
            <v>C4346</v>
          </cell>
          <cell r="C4527" t="str">
            <v>SOLDAGEM ELÉTRICA EM ESTALEIRO TR-45</v>
          </cell>
          <cell r="D4527" t="str">
            <v>UN</v>
          </cell>
          <cell r="E4527">
            <v>85.1</v>
          </cell>
        </row>
        <row r="4528">
          <cell r="B4528" t="str">
            <v>C4362</v>
          </cell>
          <cell r="C4528" t="str">
            <v>SUBSTITUIÇÃO DO LASTRO EM AMV COM ABERTURA MENOR OU IGUAL A 1:10, BITOLA MÉTRICA, MANUAL</v>
          </cell>
          <cell r="D4528" t="str">
            <v>AMV</v>
          </cell>
          <cell r="E4528">
            <v>638.23</v>
          </cell>
        </row>
        <row r="4529">
          <cell r="B4529" t="str">
            <v>C4345</v>
          </cell>
          <cell r="C4529" t="str">
            <v>SOLDAGEM ELÉTRICA EM ESTALEIRO TR-37</v>
          </cell>
          <cell r="D4529">
            <v>0</v>
          </cell>
          <cell r="E4529">
            <v>0</v>
          </cell>
        </row>
        <row r="4530">
          <cell r="B4530" t="str">
            <v>C4353</v>
          </cell>
          <cell r="C4530" t="str">
            <v>SUBSTITUIÇÃO, OU COMPLEMENTAÇÃO OU REPOSICIONAMENTO MANUAL DE FIXAÇÕES DE DORMENTES DE CONCRETO (SEM FORNECIMENTO)</v>
          </cell>
          <cell r="D4530" t="str">
            <v>UN</v>
          </cell>
          <cell r="E4530">
            <v>2.02</v>
          </cell>
        </row>
        <row r="4531">
          <cell r="B4531" t="str">
            <v>C4362</v>
          </cell>
          <cell r="C4531" t="str">
            <v>SUBSTITUIÇÃO DO LASTRO EM AMV COM ABERTURA MENOR OU IGUAL A 1:10, BITOLA MÉTRICA, MANUAL</v>
          </cell>
          <cell r="D4531">
            <v>0</v>
          </cell>
          <cell r="E4531">
            <v>0</v>
          </cell>
        </row>
        <row r="4532">
          <cell r="B4532" t="str">
            <v>C4361</v>
          </cell>
          <cell r="C4532" t="str">
            <v>TARUGAMENTO DE DORMENTES</v>
          </cell>
          <cell r="D4532" t="str">
            <v>UN</v>
          </cell>
          <cell r="E4532">
            <v>0.32</v>
          </cell>
        </row>
        <row r="4533">
          <cell r="B4533" t="str">
            <v>RODOVIÁRIA</v>
          </cell>
          <cell r="C4533" t="str">
            <v>SUBSTITUIÇÃO, OU COMPLEMENTAÇÃO OU REPOSICIONAMENTO MANUAL DE FIXAÇÕES DE DORMENTES DE CONCRETO (SEM FORNECIMENTO)</v>
          </cell>
          <cell r="D4533">
            <v>0</v>
          </cell>
          <cell r="E4533">
            <v>3824.8</v>
          </cell>
        </row>
        <row r="4534">
          <cell r="B4534" t="str">
            <v>C4546</v>
          </cell>
          <cell r="C4534" t="str">
            <v>APLICAÇÃO DE REJUVENESCEDOR PDC/REJUVASEAC BR</v>
          </cell>
          <cell r="D4534" t="str">
            <v>M2</v>
          </cell>
          <cell r="E4534">
            <v>14.6</v>
          </cell>
        </row>
        <row r="4535">
          <cell r="B4535" t="str">
            <v>C3905</v>
          </cell>
          <cell r="C4535" t="str">
            <v>BRITA PRA BASE DE REMENDO PROFUNDO</v>
          </cell>
          <cell r="D4535" t="str">
            <v>M3</v>
          </cell>
          <cell r="E4535">
            <v>89.6</v>
          </cell>
        </row>
        <row r="4536">
          <cell r="B4536" t="str">
            <v>C3954</v>
          </cell>
          <cell r="C4536" t="str">
            <v>CAPINA MANUAL</v>
          </cell>
          <cell r="D4536" t="str">
            <v>M2</v>
          </cell>
          <cell r="E4536">
            <v>0.39</v>
          </cell>
        </row>
        <row r="4537">
          <cell r="B4537" t="str">
            <v>C3884</v>
          </cell>
          <cell r="C4537" t="str">
            <v>CAPA SELANTE C/ PEDRISCO (S/TRANSP)</v>
          </cell>
          <cell r="D4537" t="str">
            <v>M2</v>
          </cell>
          <cell r="E4537">
            <v>0.81</v>
          </cell>
        </row>
        <row r="4538">
          <cell r="B4538" t="str">
            <v>C3891</v>
          </cell>
          <cell r="C4538" t="str">
            <v>COMBATE À EXSUDAÇÃO COM AREIA</v>
          </cell>
          <cell r="D4538" t="str">
            <v>M2</v>
          </cell>
          <cell r="E4538">
            <v>0.63</v>
          </cell>
        </row>
        <row r="4539">
          <cell r="B4539" t="str">
            <v>C3140</v>
          </cell>
          <cell r="C4539" t="str">
            <v>CAPA SELANTE COM AREIA ( S/TRANSP)</v>
          </cell>
          <cell r="D4539" t="str">
            <v>M2</v>
          </cell>
          <cell r="E4539">
            <v>0.42</v>
          </cell>
        </row>
        <row r="4540">
          <cell r="B4540" t="str">
            <v>C3892</v>
          </cell>
          <cell r="C4540" t="str">
            <v>COMBATE À EXSUDAÇÃO COM PEDRISCO</v>
          </cell>
          <cell r="D4540" t="str">
            <v>M2</v>
          </cell>
          <cell r="E4540">
            <v>0.81</v>
          </cell>
        </row>
        <row r="4541">
          <cell r="B4541" t="str">
            <v>C3945</v>
          </cell>
          <cell r="C4541" t="str">
            <v>CORREÇÃO DE DEFEITOS (ESPALHAMENTO MANUAL E COMPACTAÇÃO DE MISTURA  BETUMINOSA)</v>
          </cell>
          <cell r="D4541" t="str">
            <v>M3</v>
          </cell>
          <cell r="E4541">
            <v>133.75</v>
          </cell>
        </row>
        <row r="4542">
          <cell r="B4542" t="str">
            <v>C3140</v>
          </cell>
          <cell r="C4542" t="str">
            <v>CAPA SELANTE COM AREIA ( S/TRANSP)</v>
          </cell>
          <cell r="D4542">
            <v>0</v>
          </cell>
          <cell r="E4542">
            <v>0</v>
          </cell>
        </row>
        <row r="4543">
          <cell r="B4543" t="str">
            <v>C3904</v>
          </cell>
          <cell r="C4543" t="str">
            <v>CORTE E LIMPEZA DE ÁREAS GRAMADAS</v>
          </cell>
          <cell r="D4543" t="str">
            <v>M2</v>
          </cell>
          <cell r="E4543">
            <v>0.09</v>
          </cell>
        </row>
        <row r="4544">
          <cell r="B4544" t="str">
            <v>C3895</v>
          </cell>
          <cell r="C4544" t="str">
            <v>ENCHIMENTO E COMPACTAÇÃO DA MISTURA BETUMINOSA EM TAPA BURACO</v>
          </cell>
          <cell r="D4544" t="str">
            <v>M3</v>
          </cell>
          <cell r="E4544">
            <v>261.94</v>
          </cell>
        </row>
        <row r="4545">
          <cell r="B4545" t="str">
            <v>C3940</v>
          </cell>
          <cell r="C4545" t="str">
            <v>ESPALHAMENTO E COMPACTAÇÃO DE MISTURA BETUMINOSA PRÉ MISTURADA À FRIO</v>
          </cell>
          <cell r="D4545" t="str">
            <v>M3</v>
          </cell>
          <cell r="E4545">
            <v>21.54</v>
          </cell>
        </row>
        <row r="4546">
          <cell r="B4546" t="str">
            <v>C3904</v>
          </cell>
          <cell r="C4546" t="str">
            <v>CORTE E LIMPEZA DE ÁREAS GRAMADAS</v>
          </cell>
          <cell r="D4546">
            <v>0</v>
          </cell>
          <cell r="E4546">
            <v>0</v>
          </cell>
        </row>
        <row r="4547">
          <cell r="B4547" t="str">
            <v>C3942</v>
          </cell>
          <cell r="C4547" t="str">
            <v>ESPALHAMENTO E COMPACTAÇÃO  DE MISTURA BETUMINOSA PRÉ MISTURADA À QUENTE</v>
          </cell>
          <cell r="D4547" t="str">
            <v>M3</v>
          </cell>
          <cell r="E4547">
            <v>18.98</v>
          </cell>
        </row>
        <row r="4548">
          <cell r="B4548" t="str">
            <v>C3940</v>
          </cell>
          <cell r="C4548" t="str">
            <v>ESPALHAMENTO E COMPACTAÇÃO DE MISTURA BETUMINOSA PRÉ MISTURADA À FRIO</v>
          </cell>
          <cell r="D4548">
            <v>0</v>
          </cell>
          <cell r="E4548">
            <v>0</v>
          </cell>
        </row>
        <row r="4549">
          <cell r="B4549" t="str">
            <v>C3937</v>
          </cell>
          <cell r="C4549" t="str">
            <v>ESPALHAMENTO E COMPACTAÇÃO DE MISTURA DE AREIA ASFALTO USINADA À QUENTE</v>
          </cell>
          <cell r="D4549" t="str">
            <v>M3</v>
          </cell>
          <cell r="E4549">
            <v>18.98</v>
          </cell>
        </row>
        <row r="4550">
          <cell r="B4550" t="str">
            <v>C3942</v>
          </cell>
          <cell r="C4550" t="str">
            <v>ESPALHAMENTO E COMPACTAÇÃO  DE MISTURA BETUMINOSA PRÉ MISTURADA À QUENTE</v>
          </cell>
          <cell r="D4550">
            <v>0</v>
          </cell>
          <cell r="E4550">
            <v>0</v>
          </cell>
        </row>
        <row r="4551">
          <cell r="B4551" t="str">
            <v>C3935</v>
          </cell>
          <cell r="C4551" t="str">
            <v>ESPALHAMENTO E COMPACTAÇÃO DE MISTURA DE AREIA ASFALTO USINADO À FRIO</v>
          </cell>
          <cell r="D4551" t="str">
            <v>M3</v>
          </cell>
          <cell r="E4551">
            <v>21.15</v>
          </cell>
        </row>
        <row r="4552">
          <cell r="B4552" t="str">
            <v>C4547</v>
          </cell>
          <cell r="C4552" t="str">
            <v>FRESAGEM CONTÍNUA DE REVESTIMENTO BETUMINOSO</v>
          </cell>
          <cell r="D4552" t="str">
            <v>M3</v>
          </cell>
          <cell r="E4552">
            <v>98.59</v>
          </cell>
        </row>
        <row r="4553">
          <cell r="B4553" t="str">
            <v>C4548</v>
          </cell>
          <cell r="C4553" t="str">
            <v>FRESAGEM DESCONTÍNUA DE REVESTIMENTO BETUMINOSO</v>
          </cell>
          <cell r="D4553" t="str">
            <v>M3</v>
          </cell>
          <cell r="E4553">
            <v>147.68</v>
          </cell>
        </row>
        <row r="4554">
          <cell r="B4554" t="str">
            <v>C3222</v>
          </cell>
          <cell r="C4554" t="str">
            <v>LAMA ASFALTICA FAIXA 1 (2MM)-6KG/M2 (S/TRANSP)</v>
          </cell>
          <cell r="D4554" t="str">
            <v>M2</v>
          </cell>
          <cell r="E4554">
            <v>0.91</v>
          </cell>
        </row>
        <row r="4555">
          <cell r="B4555" t="str">
            <v>C3223</v>
          </cell>
          <cell r="C4555" t="str">
            <v>LAMA ASFALTICA FAIXA 2 (4MM)-8KG/M2 (S/TRANSP)</v>
          </cell>
          <cell r="D4555" t="str">
            <v>M2</v>
          </cell>
          <cell r="E4555">
            <v>1.1399999999999999</v>
          </cell>
        </row>
        <row r="4556">
          <cell r="B4556" t="str">
            <v>C4543</v>
          </cell>
          <cell r="C4556" t="str">
            <v>LAMA ASFÁLTICA FAIXA 3 (6mm) - 10 Kg/m² (S/TRANSP)</v>
          </cell>
          <cell r="D4556" t="str">
            <v>M2</v>
          </cell>
          <cell r="E4556">
            <v>1.63</v>
          </cell>
        </row>
        <row r="4557">
          <cell r="B4557" t="str">
            <v>C4544</v>
          </cell>
          <cell r="C4557" t="str">
            <v>MICRO-REVESTIMENTO ASFÁLTICO (1 CAMADA) - 14 Kg/m²</v>
          </cell>
          <cell r="D4557" t="str">
            <v>M2</v>
          </cell>
          <cell r="E4557">
            <v>1.81</v>
          </cell>
        </row>
        <row r="4558">
          <cell r="B4558" t="str">
            <v>C4545</v>
          </cell>
          <cell r="C4558" t="str">
            <v>MICRO-REVESTIMENTO ASFÁLTICO (2 CAMADAS) - 25 Kg/m²</v>
          </cell>
          <cell r="D4558" t="str">
            <v>M2</v>
          </cell>
          <cell r="E4558">
            <v>3.41</v>
          </cell>
        </row>
        <row r="4559">
          <cell r="B4559" t="str">
            <v>C3092</v>
          </cell>
          <cell r="C4559" t="str">
            <v>LIMPEZA DE BUEIRO</v>
          </cell>
          <cell r="D4559" t="str">
            <v>M3</v>
          </cell>
          <cell r="E4559">
            <v>11.64</v>
          </cell>
        </row>
        <row r="4560">
          <cell r="B4560" t="str">
            <v>C3894</v>
          </cell>
          <cell r="C4560" t="str">
            <v>LIMPEZA DE DESCIDA D'ÁGUA</v>
          </cell>
          <cell r="D4560" t="str">
            <v>M</v>
          </cell>
          <cell r="E4560">
            <v>0.69</v>
          </cell>
        </row>
        <row r="4561">
          <cell r="B4561" t="str">
            <v>C3896</v>
          </cell>
          <cell r="C4561" t="str">
            <v>LIMPEZA DE PLACA DE SINALIZAÇÃO</v>
          </cell>
          <cell r="D4561" t="str">
            <v>M2</v>
          </cell>
          <cell r="E4561">
            <v>4.97</v>
          </cell>
        </row>
        <row r="4562">
          <cell r="B4562" t="str">
            <v>C3093</v>
          </cell>
          <cell r="C4562" t="str">
            <v>LIMPEZA DE PONTE</v>
          </cell>
          <cell r="D4562" t="str">
            <v>M</v>
          </cell>
          <cell r="E4562">
            <v>4.22</v>
          </cell>
        </row>
        <row r="4563">
          <cell r="B4563" t="str">
            <v>C3094</v>
          </cell>
          <cell r="C4563" t="str">
            <v>LIMPEZA DE SARJETA E MEIO-FIO</v>
          </cell>
          <cell r="D4563" t="str">
            <v>M</v>
          </cell>
          <cell r="E4563">
            <v>0.35</v>
          </cell>
        </row>
        <row r="4564">
          <cell r="B4564" t="str">
            <v>C3893</v>
          </cell>
          <cell r="C4564" t="str">
            <v>LIMPEZA DE VALETA DE DRENAGEM</v>
          </cell>
          <cell r="D4564" t="str">
            <v>M</v>
          </cell>
          <cell r="E4564">
            <v>2.08</v>
          </cell>
        </row>
        <row r="4565">
          <cell r="B4565" t="str">
            <v>C3096</v>
          </cell>
          <cell r="C4565" t="str">
            <v>LIMPEZA DE VALETA DE CORTE</v>
          </cell>
          <cell r="D4565" t="str">
            <v>M</v>
          </cell>
          <cell r="E4565">
            <v>0.52</v>
          </cell>
        </row>
        <row r="4566">
          <cell r="B4566" t="str">
            <v>C3938</v>
          </cell>
          <cell r="C4566" t="str">
            <v>MISTURA BETUMINOSA PRÉ MISTURADA À FRIO EM BETONEIRA (S/TRANSP)</v>
          </cell>
          <cell r="D4566" t="str">
            <v>M3</v>
          </cell>
          <cell r="E4566">
            <v>111.07</v>
          </cell>
        </row>
        <row r="4567">
          <cell r="B4567" t="str">
            <v>C3939</v>
          </cell>
          <cell r="C4567" t="str">
            <v>MISTURA BETUMINOSA PRÉ MISTURADA USINADA À FRIO (S/TRANSP)</v>
          </cell>
          <cell r="D4567" t="str">
            <v>M3</v>
          </cell>
          <cell r="E4567">
            <v>102.07</v>
          </cell>
        </row>
        <row r="4568">
          <cell r="B4568" t="str">
            <v>C3941</v>
          </cell>
          <cell r="C4568" t="str">
            <v>MISTURA BETUMINOSA PRÉ MISTURADA USINADA À QUENTE (S/TRANSP)</v>
          </cell>
          <cell r="D4568" t="str">
            <v>M3</v>
          </cell>
          <cell r="E4568">
            <v>153.77000000000001</v>
          </cell>
        </row>
        <row r="4569">
          <cell r="B4569" t="str">
            <v>C3936</v>
          </cell>
          <cell r="C4569" t="str">
            <v>MISTURA DE AREIA ASFALTO USINADA À QUENTE (S/TRANSP)</v>
          </cell>
          <cell r="D4569" t="str">
            <v>M3</v>
          </cell>
          <cell r="E4569">
            <v>76.13</v>
          </cell>
        </row>
        <row r="4570">
          <cell r="B4570" t="str">
            <v>C3885</v>
          </cell>
          <cell r="C4570" t="str">
            <v xml:space="preserve"> MISTURA DE AREIA ASFALTO À FRIO EM BETONEIRA (S/TRANSP)</v>
          </cell>
          <cell r="D4570" t="str">
            <v>M3</v>
          </cell>
          <cell r="E4570">
            <v>36.49</v>
          </cell>
        </row>
        <row r="4571">
          <cell r="B4571" t="str">
            <v>C3934</v>
          </cell>
          <cell r="C4571" t="str">
            <v>MISTURA DE AREIA ASFALTO USINADA À FRIO (S/TRANSP)</v>
          </cell>
          <cell r="D4571" t="str">
            <v>M3</v>
          </cell>
          <cell r="E4571">
            <v>27.49</v>
          </cell>
        </row>
        <row r="4572">
          <cell r="B4572" t="str">
            <v>C3889</v>
          </cell>
          <cell r="C4572" t="str">
            <v>PENEIRAMENTO MANUAL</v>
          </cell>
          <cell r="D4572" t="str">
            <v>M3</v>
          </cell>
          <cell r="E4572">
            <v>21.69</v>
          </cell>
        </row>
        <row r="4573">
          <cell r="B4573" t="str">
            <v>C0096</v>
          </cell>
          <cell r="C4573" t="str">
            <v>REATERRO APILOADO</v>
          </cell>
          <cell r="D4573" t="str">
            <v>M3</v>
          </cell>
          <cell r="E4573">
            <v>25.33</v>
          </cell>
        </row>
        <row r="4574">
          <cell r="B4574" t="str">
            <v>C3890</v>
          </cell>
          <cell r="C4574" t="str">
            <v>REATERRO E COMPACTAÇÃO DE BUEIRO</v>
          </cell>
          <cell r="D4574" t="str">
            <v>M3</v>
          </cell>
          <cell r="E4574">
            <v>28.88</v>
          </cell>
        </row>
        <row r="4575">
          <cell r="B4575" t="str">
            <v>C3101</v>
          </cell>
          <cell r="C4575" t="str">
            <v>RECOMPOSIÇÃO DE PAVIMENTAÇÃO EM PARALELEPÍPEDO C/REAPROVEITAMENTO</v>
          </cell>
          <cell r="D4575" t="str">
            <v>M2</v>
          </cell>
          <cell r="E4575">
            <v>12.93</v>
          </cell>
        </row>
        <row r="4576">
          <cell r="B4576" t="str">
            <v>C3100</v>
          </cell>
          <cell r="C4576" t="str">
            <v>RECOMPOSIÇÃO DE PAVIMENTAÇÃO EM PEDRA TOSCA  C/REAPROVEITAMENTO</v>
          </cell>
          <cell r="D4576" t="str">
            <v>M2</v>
          </cell>
          <cell r="E4576">
            <v>9.69</v>
          </cell>
        </row>
        <row r="4577">
          <cell r="B4577" t="str">
            <v>C3897</v>
          </cell>
          <cell r="C4577" t="str">
            <v>RECOMPOSIÇÃO DE PLACA DE SINALIZAÇÃO</v>
          </cell>
          <cell r="D4577" t="str">
            <v>M2</v>
          </cell>
          <cell r="E4577">
            <v>21.28</v>
          </cell>
        </row>
        <row r="4578">
          <cell r="B4578" t="str">
            <v>C3883</v>
          </cell>
          <cell r="C4578" t="str">
            <v>RECOMPOSIÇÃO DE REVESTIMENTO PRIMÁRIO</v>
          </cell>
          <cell r="D4578" t="str">
            <v>M3</v>
          </cell>
          <cell r="E4578">
            <v>6.28</v>
          </cell>
        </row>
        <row r="4579">
          <cell r="B4579" t="str">
            <v>C3952</v>
          </cell>
          <cell r="C4579" t="str">
            <v>RECOMPOSIÇÃO MANUAL DE ATERRO</v>
          </cell>
          <cell r="D4579" t="str">
            <v>M3</v>
          </cell>
          <cell r="E4579">
            <v>95.79</v>
          </cell>
        </row>
        <row r="4580">
          <cell r="B4580" t="str">
            <v>C3953</v>
          </cell>
          <cell r="C4580" t="str">
            <v>RECOMPOSIÇÃO MECANIZADA DE ATERRO</v>
          </cell>
          <cell r="D4580" t="str">
            <v>M3</v>
          </cell>
          <cell r="E4580">
            <v>15.75</v>
          </cell>
        </row>
        <row r="4581">
          <cell r="B4581" t="str">
            <v>C3947</v>
          </cell>
          <cell r="C4581" t="str">
            <v>RECOMPOSIÇÃO PARCIAL DE CERCA (SUBSTITUIÇÃO DE ESTACA DE CONCRETO)</v>
          </cell>
          <cell r="D4581" t="str">
            <v>UN</v>
          </cell>
          <cell r="E4581">
            <v>35.39</v>
          </cell>
        </row>
        <row r="4582">
          <cell r="B4582" t="str">
            <v>C3948</v>
          </cell>
          <cell r="C4582" t="str">
            <v>RECOMPOSIÇÃO PARCIAL DE CERCA DE ESTACAS DE CONCRETO (SUBSTITUIÇÃO DE ARAME FARPADO)</v>
          </cell>
          <cell r="D4582" t="str">
            <v>M</v>
          </cell>
          <cell r="E4582">
            <v>1.97</v>
          </cell>
        </row>
        <row r="4583">
          <cell r="B4583" t="str">
            <v>C3953</v>
          </cell>
          <cell r="C4583" t="str">
            <v>RECOMPOSIÇÃO MECANIZADA DE ATERRO</v>
          </cell>
          <cell r="D4583">
            <v>0</v>
          </cell>
          <cell r="E4583">
            <v>0</v>
          </cell>
        </row>
        <row r="4584">
          <cell r="B4584" t="str">
            <v>C3951</v>
          </cell>
          <cell r="C4584" t="str">
            <v>RECOMPOSIÇÃO PARCIAL DE CERCA DE ESTACAS DE MADEIRA(SUBSTITUIÇÃO DE ARAME FARPADO)</v>
          </cell>
          <cell r="D4584" t="str">
            <v>M</v>
          </cell>
          <cell r="E4584">
            <v>1.61</v>
          </cell>
        </row>
        <row r="4585">
          <cell r="B4585" t="str">
            <v>C3948</v>
          </cell>
          <cell r="C4585" t="str">
            <v>RECOMPOSIÇÃO PARCIAL DE CERCA DE ESTACAS DE CONCRETO (SUBSTITUIÇÃO DE ARAME FARPADO)</v>
          </cell>
          <cell r="D4585">
            <v>0</v>
          </cell>
          <cell r="E4585">
            <v>0</v>
          </cell>
        </row>
        <row r="4586">
          <cell r="B4586" t="str">
            <v>C3946</v>
          </cell>
          <cell r="C4586" t="str">
            <v>RECOMPOSIÇÃO PARCIAL DE CERCA (SUBSTITUIÇÃO DE MOURÕES DE CONCRETO)</v>
          </cell>
          <cell r="D4586" t="str">
            <v>UN</v>
          </cell>
          <cell r="E4586">
            <v>86.53</v>
          </cell>
        </row>
        <row r="4587">
          <cell r="B4587" t="str">
            <v>C3232</v>
          </cell>
          <cell r="C4587" t="str">
            <v>RECONFORMAÇÃO/PATROLAGEM DA PLATAFORMA</v>
          </cell>
          <cell r="D4587" t="str">
            <v>M2</v>
          </cell>
          <cell r="E4587">
            <v>0.06</v>
          </cell>
        </row>
        <row r="4588">
          <cell r="B4588" t="str">
            <v>C3943</v>
          </cell>
          <cell r="C4588" t="str">
            <v>REMENDO PROFUNDO COM DEMOLIÇÃO MANUAL(ENCHIMENTO E COMPACTAÇÃO DO MATERIAL DE BASE E MISTURA BETUMINOSA)</v>
          </cell>
          <cell r="D4588" t="str">
            <v>M3</v>
          </cell>
          <cell r="E4588">
            <v>263.26</v>
          </cell>
        </row>
        <row r="4589">
          <cell r="B4589" t="str">
            <v>C3946</v>
          </cell>
          <cell r="C4589" t="str">
            <v>RECOMPOSIÇÃO PARCIAL DE CERCA (SUBSTITUIÇÃO DE MOURÕES DE CONCRETO)</v>
          </cell>
          <cell r="D4589">
            <v>0</v>
          </cell>
          <cell r="E4589">
            <v>0</v>
          </cell>
        </row>
        <row r="4590">
          <cell r="B4590" t="str">
            <v>C3944</v>
          </cell>
          <cell r="C4590" t="str">
            <v>REMENDO PROFUNDO COM DEMOLIÇÃO MECANIZADA (ENCHIMENTO E COMPACTAÇÃO DO MATERIAL DE BASE E MISTURA BETUMINOSA)</v>
          </cell>
          <cell r="D4590" t="str">
            <v>M3</v>
          </cell>
          <cell r="E4590">
            <v>199.44</v>
          </cell>
        </row>
        <row r="4591">
          <cell r="B4591" t="str">
            <v>C3943</v>
          </cell>
          <cell r="C4591" t="str">
            <v>REMENDO PROFUNDO COM DEMOLIÇÃO MANUAL(ENCHIMENTO E COMPACTAÇÃO DO MATERIAL DE BASE E MISTURA BETUMINOSA)</v>
          </cell>
          <cell r="D4591">
            <v>0</v>
          </cell>
          <cell r="E4591">
            <v>0</v>
          </cell>
        </row>
        <row r="4592">
          <cell r="B4592" t="str">
            <v>C3902</v>
          </cell>
          <cell r="C4592" t="str">
            <v>REMOÇÃO DE MATACÕES</v>
          </cell>
          <cell r="D4592" t="str">
            <v>M3</v>
          </cell>
          <cell r="E4592">
            <v>76.66</v>
          </cell>
        </row>
        <row r="4593">
          <cell r="B4593" t="str">
            <v>C3888</v>
          </cell>
          <cell r="C4593" t="str">
            <v>REMOÇÃO MANUAL DA CAMADA GRANULAR DO PAVIMENTO</v>
          </cell>
          <cell r="D4593" t="str">
            <v>M3</v>
          </cell>
          <cell r="E4593">
            <v>67.319999999999993</v>
          </cell>
        </row>
        <row r="4594">
          <cell r="B4594" t="str">
            <v>C3899</v>
          </cell>
          <cell r="C4594" t="str">
            <v>REMOÇÃO MANUAL DE BARREIRA EM ROCHA</v>
          </cell>
          <cell r="D4594" t="str">
            <v>M3</v>
          </cell>
          <cell r="E4594">
            <v>26.47</v>
          </cell>
        </row>
        <row r="4595">
          <cell r="B4595" t="str">
            <v>C3898</v>
          </cell>
          <cell r="C4595" t="str">
            <v>REMOÇÃO MANUAL DE BARREIRA EM SOLO</v>
          </cell>
          <cell r="D4595" t="str">
            <v>M3</v>
          </cell>
          <cell r="E4595">
            <v>17.649999999999999</v>
          </cell>
        </row>
        <row r="4596">
          <cell r="B4596" t="str">
            <v>C3886</v>
          </cell>
          <cell r="C4596" t="str">
            <v>REMOÇÃO MANUAL DE REVESTIMENTO BETUMINOSO</v>
          </cell>
          <cell r="D4596" t="str">
            <v>M3</v>
          </cell>
          <cell r="E4596">
            <v>103.83</v>
          </cell>
        </row>
        <row r="4597">
          <cell r="B4597" t="str">
            <v>C3887</v>
          </cell>
          <cell r="C4597" t="str">
            <v>REMOÇÃO MECANIZADA DA CAMADA GRANULAR DO PAVIMENTO</v>
          </cell>
          <cell r="D4597" t="str">
            <v>M3</v>
          </cell>
          <cell r="E4597">
            <v>6.23</v>
          </cell>
        </row>
        <row r="4598">
          <cell r="B4598" t="str">
            <v>C3901</v>
          </cell>
          <cell r="C4598" t="str">
            <v>REMOÇÃO MECANIZADA DE BARREIRA EM ROCHA</v>
          </cell>
          <cell r="D4598" t="str">
            <v>M3</v>
          </cell>
          <cell r="E4598">
            <v>7.44</v>
          </cell>
        </row>
        <row r="4599">
          <cell r="B4599" t="str">
            <v>C3900</v>
          </cell>
          <cell r="C4599" t="str">
            <v>REMOÇÃO MECANIZADA DE BARREIRA EM SOLO</v>
          </cell>
          <cell r="D4599" t="str">
            <v>M3</v>
          </cell>
          <cell r="E4599">
            <v>4.8600000000000003</v>
          </cell>
        </row>
        <row r="4600">
          <cell r="B4600" t="str">
            <v>C3159</v>
          </cell>
          <cell r="C4600" t="str">
            <v>REMOÇÃO MECANIZADA DE REVESTIMENTO BETUMINOSO</v>
          </cell>
          <cell r="D4600" t="str">
            <v>M3</v>
          </cell>
          <cell r="E4600">
            <v>14.53</v>
          </cell>
        </row>
        <row r="4601">
          <cell r="B4601" t="str">
            <v>C3109</v>
          </cell>
          <cell r="C4601" t="str">
            <v>ROÇADA MANUAL</v>
          </cell>
          <cell r="D4601" t="str">
            <v>HA</v>
          </cell>
          <cell r="E4601">
            <v>969.96</v>
          </cell>
        </row>
        <row r="4602">
          <cell r="B4602" t="str">
            <v>C3903</v>
          </cell>
          <cell r="C4602" t="str">
            <v>ROÇADA MECANIZADA</v>
          </cell>
          <cell r="D4602" t="str">
            <v>HA</v>
          </cell>
          <cell r="E4602">
            <v>291.48</v>
          </cell>
        </row>
        <row r="4603">
          <cell r="B4603" t="str">
            <v>C3115</v>
          </cell>
          <cell r="C4603" t="str">
            <v>SELAGEM DE TRINCA : S/TRANSP</v>
          </cell>
          <cell r="D4603" t="str">
            <v>L</v>
          </cell>
          <cell r="E4603">
            <v>1.94</v>
          </cell>
        </row>
        <row r="4604">
          <cell r="B4604" t="str">
            <v>C3932</v>
          </cell>
          <cell r="C4604" t="str">
            <v>SOLO BRITA PARA BASE DE REMENDO PROFUNDO (S/TRANSP)</v>
          </cell>
          <cell r="D4604" t="str">
            <v>M3</v>
          </cell>
          <cell r="E4604">
            <v>33.729999999999997</v>
          </cell>
        </row>
        <row r="4605">
          <cell r="B4605" t="str">
            <v>C3933</v>
          </cell>
          <cell r="C4605" t="str">
            <v>SOLO PARA BASE DE REMENDO PROFUNDO (S/TRANSP)</v>
          </cell>
          <cell r="D4605" t="str">
            <v>M3</v>
          </cell>
          <cell r="E4605">
            <v>6.47</v>
          </cell>
        </row>
        <row r="4606">
          <cell r="B4606" t="str">
            <v>URBANA</v>
          </cell>
          <cell r="C4606" t="str">
            <v>SELAGEM DE TRINCA : S/TRANSP</v>
          </cell>
          <cell r="D4606">
            <v>0</v>
          </cell>
          <cell r="E4606">
            <v>242.15</v>
          </cell>
        </row>
        <row r="4607">
          <cell r="B4607" t="str">
            <v>C2925</v>
          </cell>
          <cell r="C4607" t="str">
            <v>RECOMPOSIÇÃO DE CAPA EM AREIA ASFÁLTICA (AAUQ), ESP.= 5cm</v>
          </cell>
          <cell r="D4607" t="str">
            <v>M2</v>
          </cell>
          <cell r="E4607">
            <v>33.92</v>
          </cell>
        </row>
        <row r="4608">
          <cell r="B4608" t="str">
            <v>C2926</v>
          </cell>
          <cell r="C4608" t="str">
            <v>RECOMPOSIÇÃO DE CAPA EM CONCRETO ASFÁLTICO (CBUQ), ESP.= 5cm</v>
          </cell>
          <cell r="D4608" t="str">
            <v>M2</v>
          </cell>
          <cell r="E4608">
            <v>34.32</v>
          </cell>
        </row>
        <row r="4609">
          <cell r="B4609" t="str">
            <v>C2135</v>
          </cell>
          <cell r="C4609" t="str">
            <v>RECOMPOSIÇÃO DE GUIAS DE CONCRETO</v>
          </cell>
          <cell r="D4609" t="str">
            <v>M</v>
          </cell>
          <cell r="E4609">
            <v>22.26</v>
          </cell>
        </row>
        <row r="4610">
          <cell r="B4610" t="str">
            <v>C2927</v>
          </cell>
          <cell r="C4610" t="str">
            <v>RECOMPOSIÇÃO DE MEIO FIO EM CONCRETO</v>
          </cell>
          <cell r="D4610" t="str">
            <v>M</v>
          </cell>
          <cell r="E4610">
            <v>10.97</v>
          </cell>
        </row>
        <row r="4611">
          <cell r="B4611" t="str">
            <v>C2928</v>
          </cell>
          <cell r="C4611" t="str">
            <v>RECOMPOSIÇÃO DE MEIO FIO EM PEDRA GRANITICA</v>
          </cell>
          <cell r="D4611" t="str">
            <v>M</v>
          </cell>
          <cell r="E4611">
            <v>10.68</v>
          </cell>
        </row>
        <row r="4612">
          <cell r="B4612" t="str">
            <v>C3036</v>
          </cell>
          <cell r="C4612" t="str">
            <v>RECOMPOSIÇÃO DE PAVIMENTAÇÃO C/BLOKRET REAPROVEITADO</v>
          </cell>
          <cell r="D4612" t="str">
            <v>M2</v>
          </cell>
          <cell r="E4612">
            <v>10.039999999999999</v>
          </cell>
        </row>
        <row r="4613">
          <cell r="B4613" t="str">
            <v>C2136</v>
          </cell>
          <cell r="C4613" t="str">
            <v>RECOMPOSIÇÃO DE PAVIMENTAÇÃO DE PRÉ- MOLDADO S/ COXIM DE AREIA</v>
          </cell>
          <cell r="D4613" t="str">
            <v>M2</v>
          </cell>
          <cell r="E4613">
            <v>19.510000000000002</v>
          </cell>
        </row>
        <row r="4614">
          <cell r="B4614" t="str">
            <v>C2929</v>
          </cell>
          <cell r="C4614" t="str">
            <v>RECOMPOSIÇÃO DE PAVIMENTAÇÃO EM PARALELEPÍPEDO C/REJUNTAMENTO</v>
          </cell>
          <cell r="D4614" t="str">
            <v>M2</v>
          </cell>
          <cell r="E4614">
            <v>28.92</v>
          </cell>
        </row>
        <row r="4615">
          <cell r="B4615" t="str">
            <v>C2930</v>
          </cell>
          <cell r="C4615" t="str">
            <v>RECOMPOSIÇÃO DE PAVIMENTAÇÃO EM PARALELEPÍPEDO S/REJUNTAMENTO</v>
          </cell>
          <cell r="D4615" t="str">
            <v>M2</v>
          </cell>
          <cell r="E4615">
            <v>19.55</v>
          </cell>
        </row>
        <row r="4616">
          <cell r="B4616" t="str">
            <v>C2931</v>
          </cell>
          <cell r="C4616" t="str">
            <v>RECOMPOSIÇÃO DE PAVIMENTAÇÃO EM PEDRA PORTUGUESA</v>
          </cell>
          <cell r="D4616" t="str">
            <v>M2</v>
          </cell>
          <cell r="E4616">
            <v>21.74</v>
          </cell>
        </row>
        <row r="4617">
          <cell r="B4617" t="str">
            <v>C2932</v>
          </cell>
          <cell r="C4617" t="str">
            <v>RECOMPOSIÇÃO DE PAVIMENTAÇÃO EM PEDRA TOSCA C/REJUNTAMENTO</v>
          </cell>
          <cell r="D4617" t="str">
            <v>M2</v>
          </cell>
          <cell r="E4617">
            <v>18.440000000000001</v>
          </cell>
        </row>
        <row r="4618">
          <cell r="B4618" t="str">
            <v>C2933</v>
          </cell>
          <cell r="C4618" t="str">
            <v>RECOMPOSIÇÃO DE PAVIMENTAÇÃO EM PEDRA TOSCA S/REJUNTAMENTO</v>
          </cell>
          <cell r="D4618" t="str">
            <v>M2</v>
          </cell>
          <cell r="E4618">
            <v>11.8</v>
          </cell>
        </row>
        <row r="4619">
          <cell r="B4619" t="str">
            <v>OBRAS PORTUÁRIAS</v>
          </cell>
          <cell r="C4619" t="str">
            <v>RECOMPOSIÇÃO DE PAVIMENTAÇÃO EM PEDRA PORTUGUESA</v>
          </cell>
          <cell r="D4619">
            <v>0</v>
          </cell>
          <cell r="E4619">
            <v>126882.07</v>
          </cell>
        </row>
        <row r="4620">
          <cell r="B4620" t="str">
            <v>FUNDAÇÕES</v>
          </cell>
          <cell r="C4620" t="str">
            <v>RECOMPOSIÇÃO DE PAVIMENTAÇÃO EM PEDRA TOSCA C/REJUNTAMENTO</v>
          </cell>
          <cell r="D4620">
            <v>0</v>
          </cell>
          <cell r="E4620">
            <v>33945.120000000003</v>
          </cell>
        </row>
        <row r="4621">
          <cell r="B4621" t="str">
            <v>C4664</v>
          </cell>
          <cell r="C4621" t="str">
            <v>CONFECÇÃO DE CAMISA METÁLICA COM CHAPA DE AÇO</v>
          </cell>
          <cell r="D4621" t="str">
            <v>T</v>
          </cell>
          <cell r="E4621">
            <v>7136.21</v>
          </cell>
        </row>
        <row r="4622">
          <cell r="B4622" t="str">
            <v>C4319</v>
          </cell>
          <cell r="C4622" t="str">
            <v>CRAVAÇÃO DE ESTACA PRÉ-MOLDADA C/ UTILIZAÇÃO DE PLATAFORMA</v>
          </cell>
          <cell r="D4622" t="str">
            <v>M</v>
          </cell>
          <cell r="E4622">
            <v>797.47</v>
          </cell>
        </row>
        <row r="4623">
          <cell r="B4623" t="str">
            <v>C4296</v>
          </cell>
          <cell r="C4623" t="str">
            <v>CRAVAÇÃO DE CAMISA METÁLICA Ø 1,00 m, C/ UTILIZAÇÃO DE PLATAFORMAS</v>
          </cell>
          <cell r="D4623" t="str">
            <v>M</v>
          </cell>
          <cell r="E4623">
            <v>421.13</v>
          </cell>
        </row>
        <row r="4624">
          <cell r="B4624" t="str">
            <v>C4144</v>
          </cell>
          <cell r="C4624" t="str">
            <v>ESCAVAÇÃO EM ROCHA ALTERADA D= 0,93m</v>
          </cell>
          <cell r="D4624" t="str">
            <v>M3</v>
          </cell>
          <cell r="E4624">
            <v>787.33</v>
          </cell>
        </row>
        <row r="4625">
          <cell r="B4625" t="str">
            <v>C4145</v>
          </cell>
          <cell r="C4625" t="str">
            <v>ESCAVAÇÃO EM ROCHA SÃ D= 0,93m</v>
          </cell>
          <cell r="D4625" t="str">
            <v>M3</v>
          </cell>
          <cell r="E4625">
            <v>3229.77</v>
          </cell>
        </row>
        <row r="4626">
          <cell r="B4626" t="str">
            <v>C4143</v>
          </cell>
          <cell r="C4626" t="str">
            <v>ESCAVAÇÃO EM SOLO D= 0,93m</v>
          </cell>
          <cell r="D4626" t="str">
            <v>M3</v>
          </cell>
          <cell r="E4626">
            <v>489.41</v>
          </cell>
        </row>
        <row r="4627">
          <cell r="B4627" t="str">
            <v>C4298</v>
          </cell>
          <cell r="C4627" t="str">
            <v>ESCAVAÇÃO EM ROCHA ALTERADA DIÂMETRO 0,93m C/ UTILIZAÇÃO DE PLATAFORMAS</v>
          </cell>
          <cell r="D4627" t="str">
            <v>M3</v>
          </cell>
          <cell r="E4627">
            <v>1996.71</v>
          </cell>
        </row>
        <row r="4628">
          <cell r="B4628" t="str">
            <v>C4145</v>
          </cell>
          <cell r="C4628" t="str">
            <v>ESCAVAÇÃO EM ROCHA SÃ D= 0,93m</v>
          </cell>
          <cell r="D4628">
            <v>0</v>
          </cell>
          <cell r="E4628">
            <v>0</v>
          </cell>
        </row>
        <row r="4629">
          <cell r="B4629" t="str">
            <v>C4299</v>
          </cell>
          <cell r="C4629" t="str">
            <v>ESCAVAÇÃO EM ROCHA SÃ DIÂMETRO 0,93m C/ UTILIZAÇÃO DE PLATAFORMAS</v>
          </cell>
          <cell r="D4629" t="str">
            <v>M3</v>
          </cell>
          <cell r="E4629">
            <v>5800.46</v>
          </cell>
        </row>
        <row r="4630">
          <cell r="B4630" t="str">
            <v>C4300</v>
          </cell>
          <cell r="C4630" t="str">
            <v>ESCAVAÇÃO EM SOLO DIÂMETRO 0,93m C/ UTILIZAÇÃO DE PLATAFORMAS</v>
          </cell>
          <cell r="D4630" t="str">
            <v>M3</v>
          </cell>
          <cell r="E4630">
            <v>1009.22</v>
          </cell>
        </row>
        <row r="4631">
          <cell r="B4631" t="str">
            <v>C3983</v>
          </cell>
          <cell r="C4631" t="str">
            <v>FABRICAÇÃO E FORNECIMENTO DE ACESSÓRIOS METÁLICOS PARA ESTACA DE CONCRETO (PONTEIRA E ANEL)</v>
          </cell>
          <cell r="D4631" t="str">
            <v>T</v>
          </cell>
          <cell r="E4631">
            <v>10505.2</v>
          </cell>
        </row>
        <row r="4632">
          <cell r="B4632" t="str">
            <v>C4299</v>
          </cell>
          <cell r="C4632" t="str">
            <v>ESCAVAÇÃO EM ROCHA SÃ DIÂMETRO 0,93m C/ UTILIZAÇÃO DE PLATAFORMAS</v>
          </cell>
          <cell r="D4632">
            <v>0</v>
          </cell>
          <cell r="E4632">
            <v>0</v>
          </cell>
        </row>
        <row r="4633">
          <cell r="B4633" t="str">
            <v>C4310</v>
          </cell>
          <cell r="C4633" t="str">
            <v>POSICIONAMENTO, OPERAÇÃO E REMOÇÃO DE CAMISA METÁLICA C/ UTILIZAÇÃO DE PLATAFORMAS</v>
          </cell>
          <cell r="D4633" t="str">
            <v>UN</v>
          </cell>
          <cell r="E4633">
            <v>1772.21</v>
          </cell>
        </row>
        <row r="4634">
          <cell r="B4634" t="str">
            <v>C3983</v>
          </cell>
          <cell r="C4634" t="str">
            <v>FABRICAÇÃO E FORNECIMENTO DE ACESSÓRIOS METÁLICOS PARA ESTACA DE CONCRETO (PONTEIRA E ANEL)</v>
          </cell>
          <cell r="D4634">
            <v>0</v>
          </cell>
          <cell r="E4634">
            <v>0</v>
          </cell>
        </row>
        <row r="4635">
          <cell r="B4635" t="str">
            <v>ESTRUTURAS</v>
          </cell>
          <cell r="C4635">
            <v>0</v>
          </cell>
          <cell r="D4635">
            <v>0</v>
          </cell>
          <cell r="E4635">
            <v>92775.11</v>
          </cell>
        </row>
        <row r="4636">
          <cell r="B4636" t="str">
            <v>C4324</v>
          </cell>
          <cell r="C4636" t="str">
            <v>ACESSÓRIOS P/ TRILHOS A-100</v>
          </cell>
          <cell r="D4636" t="str">
            <v>KG</v>
          </cell>
          <cell r="E4636">
            <v>7.84</v>
          </cell>
        </row>
        <row r="4637">
          <cell r="B4637" t="str">
            <v>C4149</v>
          </cell>
          <cell r="C4637" t="str">
            <v>ARRASAMENTO DE ESTACAS DE CONCRETO D=0,80m</v>
          </cell>
          <cell r="D4637" t="str">
            <v>UN</v>
          </cell>
          <cell r="E4637">
            <v>791.68</v>
          </cell>
        </row>
        <row r="4638">
          <cell r="B4638" t="str">
            <v>C4286</v>
          </cell>
          <cell r="C4638" t="str">
            <v>ARRASAMENTO DE ESTACAS DE CONCRETO C/ UTILIZAÇÃO DE PLATAFORMAS</v>
          </cell>
          <cell r="D4638" t="str">
            <v>UN</v>
          </cell>
          <cell r="E4638">
            <v>1056.4000000000001</v>
          </cell>
        </row>
        <row r="4639">
          <cell r="B4639" t="str">
            <v>C4322</v>
          </cell>
          <cell r="C4639" t="str">
            <v>CABEÇOS DE AMARRAÇÃO P/ 1500 KN</v>
          </cell>
          <cell r="D4639" t="str">
            <v>UN</v>
          </cell>
          <cell r="E4639">
            <v>14810.25</v>
          </cell>
        </row>
        <row r="4640">
          <cell r="B4640" t="str">
            <v>C4146</v>
          </cell>
          <cell r="C4640" t="str">
            <v>CARGA E TRANSP. DE ESTACA PRÉ-MOLDADA DO ESTOQUE AO LOCAL DE APLICAÇÃO, INCLUSIVE ASSENTAMENTO</v>
          </cell>
          <cell r="D4640" t="str">
            <v>M</v>
          </cell>
          <cell r="E4640">
            <v>134.07</v>
          </cell>
        </row>
        <row r="4641">
          <cell r="B4641" t="str">
            <v>C4286</v>
          </cell>
          <cell r="C4641" t="str">
            <v>ARRASAMENTO DE ESTACAS DE CONCRETO C/ UTILIZAÇÃO DE PLATAFORMAS</v>
          </cell>
          <cell r="D4641">
            <v>0</v>
          </cell>
          <cell r="E4641">
            <v>0</v>
          </cell>
        </row>
        <row r="4642">
          <cell r="B4642" t="str">
            <v>C4318</v>
          </cell>
          <cell r="C4642" t="str">
            <v>CARGA E TRANSPORTE DE ESTACA PRÉ-MOLDADA DO ESTOQUE AO LOCAL DE APLICAÇÃO C/ UTILIZAÇÃO DE PLATAFORMAS, INCLUSIVE ASSENTAMENTO</v>
          </cell>
          <cell r="D4642" t="str">
            <v>M</v>
          </cell>
          <cell r="E4642">
            <v>310.72000000000003</v>
          </cell>
        </row>
        <row r="4643">
          <cell r="B4643" t="str">
            <v>C4146</v>
          </cell>
          <cell r="C4643" t="str">
            <v>CARGA E TRANSP. DE ESTACA PRÉ-MOLDADA DO ESTOQUE AO LOCAL DE APLICAÇÃO, INCLUSIVE ASSENTAMENTO</v>
          </cell>
          <cell r="D4643">
            <v>0</v>
          </cell>
          <cell r="E4643">
            <v>0</v>
          </cell>
        </row>
        <row r="4644">
          <cell r="B4644" t="str">
            <v>C4153</v>
          </cell>
          <cell r="C4644" t="str">
            <v>CARGA E TRANSP. DE PEÇAS PRÉ-MOLDADAS DO ESTOQUE AO LOCAL DE APLICAÇÃO, INCLUSIVE ASSENTAMENTO</v>
          </cell>
          <cell r="D4644" t="str">
            <v>M3</v>
          </cell>
          <cell r="E4644">
            <v>90.34</v>
          </cell>
        </row>
        <row r="4645">
          <cell r="B4645" t="str">
            <v>C4318</v>
          </cell>
          <cell r="C4645" t="str">
            <v>CARGA E TRANSPORTE DE ESTACA PRÉ-MOLDADA DO ESTOQUE AO LOCAL DE APLICAÇÃO C/ UTILIZAÇÃO DE PLATAFORMAS, INCLUSIVE ASSENTAMENTO</v>
          </cell>
          <cell r="D4645">
            <v>0</v>
          </cell>
          <cell r="E4645">
            <v>0</v>
          </cell>
        </row>
        <row r="4646">
          <cell r="B4646" t="str">
            <v>C4290</v>
          </cell>
          <cell r="C4646" t="str">
            <v>CARGA E TRANSPORTE DE PEÇAS PRÉ-MOLDADAS, INCLUSIVE ASSENTAMENTO C/ UTILIZAÇÃO DE PLATAFORMAS</v>
          </cell>
          <cell r="D4646" t="str">
            <v>M3</v>
          </cell>
          <cell r="E4646">
            <v>234.72</v>
          </cell>
        </row>
        <row r="4647">
          <cell r="B4647" t="str">
            <v>C4153</v>
          </cell>
          <cell r="C4647" t="str">
            <v>CARGA E TRANSP. DE PEÇAS PRÉ-MOLDADAS DO ESTOQUE AO LOCAL DE APLICAÇÃO, INCLUSIVE ASSENTAMENTO</v>
          </cell>
          <cell r="D4647">
            <v>0</v>
          </cell>
          <cell r="E4647">
            <v>0</v>
          </cell>
        </row>
        <row r="4648">
          <cell r="B4648" t="str">
            <v>C4712</v>
          </cell>
          <cell r="C4648" t="str">
            <v>CARGA/DESCARGA DE ABRIGO PREMOLDADO (PARADA DE ÔNIBUS), INCLUSIVE ASSENTAMENTO</v>
          </cell>
          <cell r="D4648" t="str">
            <v>UN</v>
          </cell>
          <cell r="E4648">
            <v>336.23</v>
          </cell>
        </row>
        <row r="4649">
          <cell r="B4649" t="str">
            <v>C4290</v>
          </cell>
          <cell r="C4649" t="str">
            <v>CARGA E TRANSPORTE DE PEÇAS PRÉ-MOLDADAS, INCLUSIVE ASSENTAMENTO C/ UTILIZAÇÃO DE PLATAFORMAS</v>
          </cell>
          <cell r="D4649">
            <v>0</v>
          </cell>
          <cell r="E4649">
            <v>0</v>
          </cell>
        </row>
        <row r="4650">
          <cell r="B4650" t="str">
            <v>C4136</v>
          </cell>
          <cell r="C4650" t="str">
            <v>CONFECÇÃO DE ESTRUTURA METÁLICA P/ CONTRAVENTAMENTO DE ESTACAS</v>
          </cell>
          <cell r="D4650" t="str">
            <v>T</v>
          </cell>
          <cell r="E4650">
            <v>11835.16</v>
          </cell>
        </row>
        <row r="4651">
          <cell r="B4651" t="str">
            <v>C4321</v>
          </cell>
          <cell r="C4651" t="str">
            <v>DEFENSAS E=600 KNm R=1200 KN</v>
          </cell>
          <cell r="D4651" t="str">
            <v>UN</v>
          </cell>
          <cell r="E4651">
            <v>50045.19</v>
          </cell>
        </row>
        <row r="4652">
          <cell r="B4652" t="str">
            <v>C4295</v>
          </cell>
          <cell r="C4652" t="str">
            <v>FORNECIMENTO E MONTAGEM DE CONTRAVENTAMENTO METÁLICO DE ESTACAS</v>
          </cell>
          <cell r="D4652" t="str">
            <v>T</v>
          </cell>
          <cell r="E4652">
            <v>12286.55</v>
          </cell>
        </row>
        <row r="4653">
          <cell r="B4653" t="str">
            <v>C4311</v>
          </cell>
          <cell r="C4653" t="str">
            <v>POSICIONAMENTO, OPERAÇÃO E REMOÇÃO DE CONTRAVENTAMENTO METÁLICO DE ESTACAS C/ PLATAFORMAS</v>
          </cell>
          <cell r="D4653" t="str">
            <v>T</v>
          </cell>
          <cell r="E4653">
            <v>829.42</v>
          </cell>
        </row>
        <row r="4654">
          <cell r="B4654" t="str">
            <v>C4321</v>
          </cell>
          <cell r="C4654" t="str">
            <v>DEFENSAS E=600 KNm R=1200 KN</v>
          </cell>
          <cell r="D4654">
            <v>0</v>
          </cell>
          <cell r="E4654">
            <v>0</v>
          </cell>
        </row>
        <row r="4655">
          <cell r="B4655" t="str">
            <v>C4323</v>
          </cell>
          <cell r="C4655" t="str">
            <v>TRILHOS A-100</v>
          </cell>
          <cell r="D4655" t="str">
            <v>KG</v>
          </cell>
          <cell r="E4655">
            <v>6.56</v>
          </cell>
        </row>
        <row r="4656">
          <cell r="B4656" t="str">
            <v>QUEBRA-MAR / ENROCAMENTO</v>
          </cell>
          <cell r="C4656" t="str">
            <v>POSICIONAMENTO, OPERAÇÃO E REMOÇÃO DE CONTRAVENTAMENTO METÁLICO DE ESTACAS C/ PLATAFORMAS</v>
          </cell>
          <cell r="D4656">
            <v>0</v>
          </cell>
          <cell r="E4656">
            <v>116.6</v>
          </cell>
        </row>
        <row r="4657">
          <cell r="B4657" t="str">
            <v>C4288</v>
          </cell>
          <cell r="C4657" t="str">
            <v>CARGA E ARRUMAÇÃO DE PEDRAS (0,001 T ATÉ 1,00 T), INCLUSIVE LANÇAMENTO</v>
          </cell>
          <cell r="D4657" t="str">
            <v>M3</v>
          </cell>
          <cell r="E4657">
            <v>9.2100000000000009</v>
          </cell>
        </row>
        <row r="4658">
          <cell r="B4658" t="str">
            <v>C4287</v>
          </cell>
          <cell r="C4658" t="str">
            <v>CARGA E ARRUMAÇÃO DE PEDRAS (1,00 T ATÉ 6,00 T), INCLUSIVE LANÇAMENTO</v>
          </cell>
          <cell r="D4658" t="str">
            <v>M3</v>
          </cell>
          <cell r="E4658">
            <v>11.67</v>
          </cell>
        </row>
        <row r="4659">
          <cell r="B4659" t="str">
            <v>C1097</v>
          </cell>
          <cell r="C4659" t="str">
            <v>CARGA E ARRUMAÇÃO DE PEDRAS COM GUINDASTE MUNIDO DE CAÇAMBA METÁLICA</v>
          </cell>
          <cell r="D4659" t="str">
            <v>M3</v>
          </cell>
          <cell r="E4659">
            <v>18.010000000000002</v>
          </cell>
        </row>
        <row r="4660">
          <cell r="B4660" t="str">
            <v>C4289</v>
          </cell>
          <cell r="C4660" t="str">
            <v>CARGA E LANÇAMENTO DE BRITA P/ REVESTIMENTO, INCLUSIVE ESPALHAMENTO</v>
          </cell>
          <cell r="D4660" t="str">
            <v>M3</v>
          </cell>
          <cell r="E4660">
            <v>15.78</v>
          </cell>
        </row>
        <row r="4661">
          <cell r="B4661" t="str">
            <v>C4306</v>
          </cell>
          <cell r="C4661" t="str">
            <v>LAVRA, SELEÇÃO E ESTOQUE DE PEDRAS (1,00 T ATÉ 4,00 T)</v>
          </cell>
          <cell r="D4661" t="str">
            <v>M3</v>
          </cell>
          <cell r="E4661">
            <v>20.32</v>
          </cell>
        </row>
        <row r="4662">
          <cell r="B4662" t="str">
            <v>C4307</v>
          </cell>
          <cell r="C4662" t="str">
            <v>LAVRA, SELEÇÃO E ESTOQUE DE PEDRAS (1,00 T ATÉ 6,00 T)</v>
          </cell>
          <cell r="D4662" t="str">
            <v>M3</v>
          </cell>
          <cell r="E4662">
            <v>21.77</v>
          </cell>
        </row>
        <row r="4663">
          <cell r="B4663" t="str">
            <v>C4308</v>
          </cell>
          <cell r="C4663" t="str">
            <v>LAVRA, SELEÇÃO E ESTOQUE DE PEDRAS (0,0001 T ATÉ 1,00 T)</v>
          </cell>
          <cell r="D4663" t="str">
            <v>M3</v>
          </cell>
          <cell r="E4663">
            <v>19.850000000000001</v>
          </cell>
        </row>
        <row r="4664">
          <cell r="B4664" t="str">
            <v>C4332</v>
          </cell>
          <cell r="C4664" t="str">
            <v>TRANSPORTE DE PEDRAS ATÉ 1,0 T EM RODOVIA PAVIMENTADA (Y = 1,18X + 2,21)</v>
          </cell>
          <cell r="D4664" t="str">
            <v>M3</v>
          </cell>
          <cell r="E4664">
            <v>0</v>
          </cell>
        </row>
        <row r="4665">
          <cell r="B4665" t="str">
            <v>C4413</v>
          </cell>
          <cell r="C4665" t="str">
            <v>TRANSPORTE DE PEDRA ATÉ 1,0 T EM TRECHO NÃO PAVIMENTADO (Y = 1,97X + 2,21)</v>
          </cell>
          <cell r="D4665" t="str">
            <v>M3</v>
          </cell>
          <cell r="E4665">
            <v>0</v>
          </cell>
        </row>
        <row r="4666">
          <cell r="B4666" t="str">
            <v>C4313</v>
          </cell>
          <cell r="C4666" t="str">
            <v>TRANSPORTE DE PEDRAS DE 1,0 T ATÉ 6,0 T EM RODOVIA PAVIMENTADA (Y = 1,43X + 3,58)</v>
          </cell>
          <cell r="D4666" t="str">
            <v>M3</v>
          </cell>
          <cell r="E4666">
            <v>0</v>
          </cell>
        </row>
        <row r="4667">
          <cell r="B4667" t="str">
            <v>C4332</v>
          </cell>
          <cell r="C4667" t="str">
            <v>TRANSPORTE DE PEDRAS ATÉ 1,0 T EM RODOVIA PAVIMENTADA (Y = 1,18X + 2,21)</v>
          </cell>
          <cell r="D4667">
            <v>0</v>
          </cell>
          <cell r="E4667">
            <v>0</v>
          </cell>
        </row>
        <row r="4668">
          <cell r="B4668" t="str">
            <v>C4414</v>
          </cell>
          <cell r="C4668" t="str">
            <v>TRANSPORTE DE PEDRA DE 1,00 T ATÉ 6,00 T EM TRECHO NÃO PAVIMENTADO (Y = 2,39X + 3,58)</v>
          </cell>
          <cell r="D4668" t="str">
            <v>M3</v>
          </cell>
          <cell r="E4668">
            <v>0</v>
          </cell>
        </row>
        <row r="4669">
          <cell r="B4669" t="str">
            <v>C4313</v>
          </cell>
          <cell r="C4669" t="str">
            <v>TRANSPORTE DE PEDRAS DE 1,0 T ATÉ 6,0 T EM RODOVIA PAVIMENTADA (Y = 1,43X + 3,58)</v>
          </cell>
          <cell r="D4669">
            <v>0</v>
          </cell>
          <cell r="E4669">
            <v>0</v>
          </cell>
        </row>
        <row r="4670">
          <cell r="B4670" t="str">
            <v>DRAGAGEM</v>
          </cell>
          <cell r="C4670">
            <v>0</v>
          </cell>
          <cell r="D4670">
            <v>0</v>
          </cell>
          <cell r="E4670">
            <v>45.23</v>
          </cell>
        </row>
        <row r="4671">
          <cell r="B4671" t="str">
            <v>C4315</v>
          </cell>
          <cell r="C4671" t="str">
            <v>ATERRO HIDRÁULICO, INCLUINDO DRAGAGEM, ESPALHAMENTO NIVELADO E MOBILIZAÇÃO/DESMOBILIZAÇÃO DA DRAGA</v>
          </cell>
          <cell r="D4671" t="str">
            <v>M3</v>
          </cell>
          <cell r="E4671">
            <v>23.99</v>
          </cell>
        </row>
        <row r="4672">
          <cell r="B4672">
            <v>0</v>
          </cell>
          <cell r="C4672">
            <v>0</v>
          </cell>
          <cell r="D4672">
            <v>0</v>
          </cell>
          <cell r="E4672">
            <v>0</v>
          </cell>
        </row>
        <row r="4673">
          <cell r="B4673" t="str">
            <v>C4283</v>
          </cell>
          <cell r="C4673" t="str">
            <v>DRAGAGEM INCLUINDO MOBILIZAÇÃO/DESMOBILIZAÇÃO DA DRAGA</v>
          </cell>
          <cell r="D4673" t="str">
            <v>M3</v>
          </cell>
          <cell r="E4673">
            <v>21.24</v>
          </cell>
        </row>
        <row r="4674">
          <cell r="B4674" t="str">
            <v>TRANSPORTES PARA OBRAS RODOVIÁRIAS</v>
          </cell>
          <cell r="C4674" t="str">
            <v>ATERRO HIDRÁULICO, INCLUINDO DRAGAGEM, ESPALHAMENTO NIVELADO E MOBILIZAÇÃO/DESMOBILIZAÇÃO DA DRAGA</v>
          </cell>
          <cell r="D4674">
            <v>0</v>
          </cell>
          <cell r="E4674">
            <v>0</v>
          </cell>
        </row>
        <row r="4675">
          <cell r="B4675" t="str">
            <v>LOCAL</v>
          </cell>
          <cell r="C4675">
            <v>0</v>
          </cell>
          <cell r="D4675">
            <v>0</v>
          </cell>
          <cell r="E4675">
            <v>0</v>
          </cell>
        </row>
        <row r="4676">
          <cell r="B4676" t="str">
            <v>C3143</v>
          </cell>
          <cell r="C4676" t="str">
            <v>TRANSPORTE LOCAL C/ DMT ATÉ 4,00 KM (Y = 0,77X + 0,81)</v>
          </cell>
          <cell r="D4676" t="str">
            <v>T</v>
          </cell>
          <cell r="E4676">
            <v>0</v>
          </cell>
        </row>
        <row r="4677">
          <cell r="B4677" t="str">
            <v>C3144</v>
          </cell>
          <cell r="C4677" t="str">
            <v>TRANSPORTE LOCAL COM DMT ENTRE 4,01 Km E 30,00 Km (Y = 0,55X + 0,81)</v>
          </cell>
          <cell r="D4677" t="str">
            <v>T</v>
          </cell>
          <cell r="E4677">
            <v>0</v>
          </cell>
        </row>
        <row r="4678">
          <cell r="B4678" t="str">
            <v>C4161</v>
          </cell>
          <cell r="C4678" t="str">
            <v>TRANSPORTE LOCAL C/ DMT SUPERIOR A 30,00 Km (Y = 0,43X + 0,81)</v>
          </cell>
          <cell r="D4678" t="str">
            <v>T</v>
          </cell>
          <cell r="E4678">
            <v>0</v>
          </cell>
        </row>
        <row r="4679">
          <cell r="B4679" t="str">
            <v>C3157</v>
          </cell>
          <cell r="C4679" t="str">
            <v>TRANSPORTE  LOCAL D'ÁGUA P/SERVIÇOS DE PAVIMENTAÇÃO C/ DMT SUPERIOR A 7,00 Km (Y = 0,77X)</v>
          </cell>
          <cell r="D4679" t="str">
            <v>T</v>
          </cell>
          <cell r="E4679">
            <v>0</v>
          </cell>
        </row>
        <row r="4680">
          <cell r="B4680" t="str">
            <v>C3144</v>
          </cell>
          <cell r="C4680" t="str">
            <v>TRANSPORTE LOCAL COM DMT ENTRE 4,01 Km E 30,00 Km (Y = 0,55X + 0,81)</v>
          </cell>
          <cell r="D4680">
            <v>0</v>
          </cell>
          <cell r="E4680">
            <v>0</v>
          </cell>
        </row>
        <row r="4681">
          <cell r="B4681" t="str">
            <v>C3312</v>
          </cell>
          <cell r="C4681" t="str">
            <v>TRANSPORTE  LOCAL  DE BRITA P/ TRATAMENTOS SUPERFICIAIS (Y = 0,64X + 3,22)</v>
          </cell>
          <cell r="D4681" t="str">
            <v>T</v>
          </cell>
          <cell r="E4681">
            <v>0</v>
          </cell>
        </row>
        <row r="4682">
          <cell r="B4682" t="str">
            <v>C3224</v>
          </cell>
          <cell r="C4682" t="str">
            <v>TRANSPORTE LOCAL DE LIGANTES BETUMINOSOS C/DMT SUPERIOR A 15,00 Km (Y = 1,39X)</v>
          </cell>
          <cell r="D4682" t="str">
            <v>T</v>
          </cell>
          <cell r="E4682">
            <v>0</v>
          </cell>
        </row>
        <row r="4683">
          <cell r="B4683">
            <v>0</v>
          </cell>
          <cell r="C4683">
            <v>0</v>
          </cell>
          <cell r="D4683">
            <v>0</v>
          </cell>
          <cell r="E4683">
            <v>0</v>
          </cell>
        </row>
        <row r="4684">
          <cell r="B4684" t="str">
            <v>C3225</v>
          </cell>
          <cell r="C4684" t="str">
            <v>TRANSPORTE LOCAL DE MISTURA BETUMINOSA À FRIO (Y = 0,64X + 1,93)</v>
          </cell>
          <cell r="D4684" t="str">
            <v>T</v>
          </cell>
          <cell r="E4684">
            <v>0</v>
          </cell>
        </row>
        <row r="4685">
          <cell r="B4685" t="str">
            <v>C3226</v>
          </cell>
          <cell r="C4685" t="str">
            <v>TRANSPORTE LOCAL DE MISTURA BETUMINOSA À QUENTE (Y = 0,64X + 2,42)</v>
          </cell>
          <cell r="D4685" t="str">
            <v>T</v>
          </cell>
          <cell r="E4685">
            <v>0</v>
          </cell>
        </row>
        <row r="4686">
          <cell r="B4686" t="str">
            <v>COMERCIAL</v>
          </cell>
          <cell r="C4686">
            <v>0</v>
          </cell>
          <cell r="D4686">
            <v>0</v>
          </cell>
          <cell r="E4686">
            <v>0</v>
          </cell>
        </row>
        <row r="4687">
          <cell r="B4687" t="str">
            <v>C3311</v>
          </cell>
          <cell r="C4687" t="str">
            <v>TRANSPORTE COMERCIAL EM RODOVIA PAVIMENTADA (Y = 0,29X)</v>
          </cell>
          <cell r="D4687" t="str">
            <v>T</v>
          </cell>
          <cell r="E4687">
            <v>0</v>
          </cell>
        </row>
        <row r="4688">
          <cell r="B4688" t="str">
            <v>C3310</v>
          </cell>
          <cell r="C4688" t="str">
            <v>TRANSPORTE COMERCIAL EM RODOVIA NÃO PAVIMENTADA (Y = 0,36X)</v>
          </cell>
          <cell r="D4688" t="str">
            <v>T</v>
          </cell>
          <cell r="E4688">
            <v>0</v>
          </cell>
        </row>
        <row r="4689">
          <cell r="B4689" t="str">
            <v>MATERIAL BETUMINOSO</v>
          </cell>
          <cell r="C4689">
            <v>0</v>
          </cell>
          <cell r="D4689">
            <v>0</v>
          </cell>
          <cell r="E4689">
            <v>0</v>
          </cell>
        </row>
        <row r="4690">
          <cell r="B4690" t="str">
            <v>I0001</v>
          </cell>
          <cell r="C4690" t="str">
            <v>TRANSPORTE COMERCIAL DE MATERIAL BETUMINOSO À FRIO (Y = 0,35X + 34,57)</v>
          </cell>
          <cell r="D4690" t="str">
            <v>T</v>
          </cell>
          <cell r="E4690">
            <v>0</v>
          </cell>
        </row>
        <row r="4691">
          <cell r="B4691" t="str">
            <v>I0002</v>
          </cell>
          <cell r="C4691" t="str">
            <v>TRANSPORTE COMERCIAL DE MATERIAL BETUMINOSO À QUENTE (Y = 0,38X + 38,41)</v>
          </cell>
          <cell r="D4691" t="str">
            <v>T</v>
          </cell>
          <cell r="E4691">
            <v>0</v>
          </cell>
        </row>
        <row r="4692">
          <cell r="B4692" t="str">
            <v>SINALIZAÇÃO DO SISTEMA VIÁRIO</v>
          </cell>
          <cell r="C4692">
            <v>0</v>
          </cell>
          <cell r="D4692">
            <v>0</v>
          </cell>
          <cell r="E4692">
            <v>196252.85</v>
          </cell>
        </row>
        <row r="4693">
          <cell r="B4693" t="str">
            <v>SINALIZAÇÃO HORIZONTAL</v>
          </cell>
          <cell r="C4693" t="str">
            <v>TRANSPORTE COMERCIAL DE MATERIAL BETUMINOSO À FRIO (Y = 0,35X + 34,57)</v>
          </cell>
          <cell r="D4693">
            <v>0</v>
          </cell>
          <cell r="E4693">
            <v>2951.82</v>
          </cell>
        </row>
        <row r="4694">
          <cell r="B4694" t="str">
            <v>C0354</v>
          </cell>
          <cell r="C4694" t="str">
            <v>BALIZADOR EM PVC RÍGIDO D=3" C/ENCHIMENTO DE CONCRETO</v>
          </cell>
          <cell r="D4694" t="str">
            <v>UN</v>
          </cell>
          <cell r="E4694">
            <v>113.33</v>
          </cell>
        </row>
        <row r="4695">
          <cell r="B4695" t="str">
            <v>C3219</v>
          </cell>
          <cell r="C4695" t="str">
            <v>FAIXA.HORIZONTAL/TINTA REFLETIVA/RESINA ACRÍLICA À BASE D'ÁGUA</v>
          </cell>
          <cell r="D4695" t="str">
            <v>M2</v>
          </cell>
          <cell r="E4695">
            <v>16.02</v>
          </cell>
        </row>
        <row r="4696">
          <cell r="B4696" t="str">
            <v>C3220</v>
          </cell>
          <cell r="C4696" t="str">
            <v>FAIXA.HORIZONTAL/TINTA REFLETIVA/RESINA ACRÍLICA</v>
          </cell>
          <cell r="D4696" t="str">
            <v>M2</v>
          </cell>
          <cell r="E4696">
            <v>17.3</v>
          </cell>
        </row>
        <row r="4697">
          <cell r="B4697" t="str">
            <v>C3616</v>
          </cell>
          <cell r="C4697" t="str">
            <v>SEGREGADOR DE TRÁFEGO TIPO JABOTI: FORNECIMENTO E APLICAÇÃO</v>
          </cell>
          <cell r="D4697" t="str">
            <v>UN</v>
          </cell>
          <cell r="E4697">
            <v>108.62</v>
          </cell>
        </row>
        <row r="4698">
          <cell r="B4698" t="str">
            <v>C3236</v>
          </cell>
          <cell r="C4698" t="str">
            <v>SÍMBOLOS NO PAVIMENTO/RESINA ACRÍLICA</v>
          </cell>
          <cell r="D4698" t="str">
            <v>M2</v>
          </cell>
          <cell r="E4698">
            <v>20.5</v>
          </cell>
        </row>
        <row r="4699">
          <cell r="B4699" t="str">
            <v>C3237</v>
          </cell>
          <cell r="C4699" t="str">
            <v>SÍMBOLOS NO PAVIMENTO/RESINA ACRÍLICA À BASE D'ÁGUA</v>
          </cell>
          <cell r="D4699" t="str">
            <v>M2</v>
          </cell>
          <cell r="E4699">
            <v>19.37</v>
          </cell>
        </row>
        <row r="4700">
          <cell r="B4700" t="str">
            <v>C3116</v>
          </cell>
          <cell r="C4700" t="str">
            <v>SONORIZADOR PRÉ-MOLDADO DE CONCRETO (30MPA) L=9,00M</v>
          </cell>
          <cell r="D4700" t="str">
            <v>UN</v>
          </cell>
          <cell r="E4700">
            <v>2524.7600000000002</v>
          </cell>
        </row>
        <row r="4701">
          <cell r="B4701" t="str">
            <v>C3117</v>
          </cell>
          <cell r="C4701" t="str">
            <v>TACHA REFLETIVA MONODIRECIONAL : FORNECIMENTO/APLICAÇÃO</v>
          </cell>
          <cell r="D4701" t="str">
            <v>UN</v>
          </cell>
          <cell r="E4701">
            <v>16.059999999999999</v>
          </cell>
        </row>
        <row r="4702">
          <cell r="B4702" t="str">
            <v>C4527</v>
          </cell>
          <cell r="C4702" t="str">
            <v>TACHA REFLETIVA BIDIRECIONAL: FORNECIMENTO/APLICAÇÃO</v>
          </cell>
          <cell r="D4702" t="str">
            <v>UN</v>
          </cell>
          <cell r="E4702">
            <v>18.260000000000002</v>
          </cell>
        </row>
        <row r="4703">
          <cell r="B4703" t="str">
            <v>C3118</v>
          </cell>
          <cell r="C4703" t="str">
            <v>TACHÃO REFLETIVO MONODIRECIONAL: FORNECIMENTO/APLICAÇÃO</v>
          </cell>
          <cell r="D4703" t="str">
            <v>UN</v>
          </cell>
          <cell r="E4703">
            <v>33.04</v>
          </cell>
        </row>
        <row r="4704">
          <cell r="B4704" t="str">
            <v>C4528</v>
          </cell>
          <cell r="C4704" t="str">
            <v>TACHÃO REFLETIVO BIDIRECIONAL: FORNECIMENTO/APLICAÇÃO</v>
          </cell>
          <cell r="D4704" t="str">
            <v>UN</v>
          </cell>
          <cell r="E4704">
            <v>35.82</v>
          </cell>
        </row>
        <row r="4705">
          <cell r="B4705" t="str">
            <v>C3119</v>
          </cell>
          <cell r="C4705" t="str">
            <v>TARTARUGAS: FORNECIMENTO/APLICAÇÃO</v>
          </cell>
          <cell r="D4705" t="str">
            <v>UN</v>
          </cell>
          <cell r="E4705">
            <v>28.78</v>
          </cell>
        </row>
        <row r="4706">
          <cell r="B4706" t="str">
            <v>SINALIZAÇÃO VERTICAL</v>
          </cell>
          <cell r="C4706" t="str">
            <v>TACHÃO REFLETIVO MONODIRECIONAL: FORNECIMENTO/APLICAÇÃO</v>
          </cell>
          <cell r="D4706">
            <v>0</v>
          </cell>
          <cell r="E4706">
            <v>193301.03</v>
          </cell>
        </row>
        <row r="4707">
          <cell r="B4707" t="str">
            <v>C3350</v>
          </cell>
          <cell r="C4707" t="str">
            <v>BANDEIRA SIMPLES  (H=1,50M) FORNECIMENTO/MONTAGEM</v>
          </cell>
          <cell r="D4707" t="str">
            <v>UN</v>
          </cell>
          <cell r="E4707">
            <v>15939.64</v>
          </cell>
        </row>
        <row r="4708">
          <cell r="B4708" t="str">
            <v>C0362</v>
          </cell>
          <cell r="C4708" t="str">
            <v>BANDEIRA DUPLA (H=1,50M)FORNECIMENTO/MONTAGEM</v>
          </cell>
          <cell r="D4708" t="str">
            <v>UN</v>
          </cell>
          <cell r="E4708">
            <v>18516.53</v>
          </cell>
        </row>
        <row r="4709">
          <cell r="B4709" t="str">
            <v>C4590</v>
          </cell>
          <cell r="C4709" t="str">
            <v>COLUNA CÔNICA COM BRAÇO PROJETADO CÔNICO - FORNECIMENTO E MONTAGEM</v>
          </cell>
          <cell r="D4709" t="str">
            <v>UN</v>
          </cell>
          <cell r="E4709">
            <v>10373.1</v>
          </cell>
        </row>
        <row r="4710">
          <cell r="B4710" t="str">
            <v>C3158</v>
          </cell>
          <cell r="C4710" t="str">
            <v>DEFENSAS METÁLICAS SEMI-MALEÁVEIS SIMPLES</v>
          </cell>
          <cell r="D4710" t="str">
            <v>M</v>
          </cell>
          <cell r="E4710">
            <v>335.36</v>
          </cell>
        </row>
        <row r="4711">
          <cell r="B4711" t="str">
            <v>C3321</v>
          </cell>
          <cell r="C4711" t="str">
            <v>MARCO DE REFERÊNCIA DO SISTEMA RODOVIÁRIO ESTADUAL (S.R.E) EM CONCRETO</v>
          </cell>
          <cell r="D4711" t="str">
            <v>UN</v>
          </cell>
          <cell r="E4711">
            <v>62.13</v>
          </cell>
        </row>
        <row r="4712">
          <cell r="B4712" t="str">
            <v>C3370</v>
          </cell>
          <cell r="C4712" t="str">
            <v>MARCO QUILOMÉTRICO REFLETIVO EM AÇO GALVANIZADO</v>
          </cell>
          <cell r="D4712" t="str">
            <v>M2</v>
          </cell>
          <cell r="E4712">
            <v>599</v>
          </cell>
        </row>
        <row r="4713">
          <cell r="B4713" t="str">
            <v>C3286</v>
          </cell>
          <cell r="C4713" t="str">
            <v>MARCO QUILOMÉTRICO REFLETIVO EM AÇO GALVANIZADO C/PELÍCULA ANTI-PICHANTE</v>
          </cell>
          <cell r="D4713" t="str">
            <v>M2</v>
          </cell>
          <cell r="E4713">
            <v>635.79999999999995</v>
          </cell>
        </row>
        <row r="4714">
          <cell r="B4714" t="str">
            <v>C3321</v>
          </cell>
          <cell r="C4714" t="str">
            <v>MARCO DE REFERÊNCIA DO SISTEMA RODOVIÁRIO ESTADUAL (S.R.E) EM CONCRETO</v>
          </cell>
          <cell r="D4714">
            <v>0</v>
          </cell>
          <cell r="E4714">
            <v>0</v>
          </cell>
        </row>
        <row r="4715">
          <cell r="B4715" t="str">
            <v>C3371</v>
          </cell>
          <cell r="C4715" t="str">
            <v>MARCO QUILOMÉTRICO REFLETIVO EM ALUMÍNIO</v>
          </cell>
          <cell r="D4715" t="str">
            <v>M2</v>
          </cell>
          <cell r="E4715">
            <v>627.20000000000005</v>
          </cell>
        </row>
        <row r="4716">
          <cell r="B4716" t="str">
            <v>C3285</v>
          </cell>
          <cell r="C4716" t="str">
            <v>MARCO QUILOMÉTRICO REFLETIVO EM ALUMÍNIO C/PELÍCULA ANTI-PICHANTE</v>
          </cell>
          <cell r="D4716" t="str">
            <v>M2</v>
          </cell>
          <cell r="E4716">
            <v>663.99</v>
          </cell>
        </row>
        <row r="4717">
          <cell r="B4717" t="str">
            <v>C3372</v>
          </cell>
          <cell r="C4717" t="str">
            <v>MARCO QUILOMÉTRICO REFLETIVO EM POLIÉSTER C/ FIBRA DE VIDRO</v>
          </cell>
          <cell r="D4717" t="str">
            <v>M2</v>
          </cell>
          <cell r="E4717">
            <v>1011.03</v>
          </cell>
        </row>
        <row r="4718">
          <cell r="B4718" t="str">
            <v>C3287</v>
          </cell>
          <cell r="C4718" t="str">
            <v>MARCO QUILOMÉTRICO REFLETIVO EM POLIÉSTER C/FIBRA DE VIDRO C/PELÍCULA ANTI-PICHANTE</v>
          </cell>
          <cell r="D4718" t="str">
            <v>M2</v>
          </cell>
          <cell r="E4718">
            <v>1047.82</v>
          </cell>
        </row>
        <row r="4719">
          <cell r="B4719" t="str">
            <v>C3285</v>
          </cell>
          <cell r="C4719" t="str">
            <v>MARCO QUILOMÉTRICO REFLETIVO EM ALUMÍNIO C/PELÍCULA ANTI-PICHANTE</v>
          </cell>
          <cell r="D4719">
            <v>0</v>
          </cell>
          <cell r="E4719">
            <v>0</v>
          </cell>
        </row>
        <row r="4720">
          <cell r="B4720" t="str">
            <v>C3362</v>
          </cell>
          <cell r="C4720" t="str">
            <v>PAINEL REFLETIVO EM AÇO GALVANIZADO</v>
          </cell>
          <cell r="D4720" t="str">
            <v>M2</v>
          </cell>
          <cell r="E4720">
            <v>534.95000000000005</v>
          </cell>
        </row>
        <row r="4721">
          <cell r="B4721" t="str">
            <v>C3291</v>
          </cell>
          <cell r="C4721" t="str">
            <v>PAINEL REFLETIVO EM AÇO GALVANIZADO C/PELÍCULA ANTI-PICHANTE</v>
          </cell>
          <cell r="D4721" t="str">
            <v>M2</v>
          </cell>
          <cell r="E4721">
            <v>571.75</v>
          </cell>
        </row>
        <row r="4722">
          <cell r="B4722" t="str">
            <v>C3363</v>
          </cell>
          <cell r="C4722" t="str">
            <v>PAINEL REFLETIVO EM ALUMÍNIO</v>
          </cell>
          <cell r="D4722" t="str">
            <v>M2</v>
          </cell>
          <cell r="E4722">
            <v>563.15</v>
          </cell>
        </row>
        <row r="4723">
          <cell r="B4723" t="str">
            <v>C3290</v>
          </cell>
          <cell r="C4723" t="str">
            <v>PAINEL REFLETIVO EM ALUMÍNIO C/PELÍCULA ANTI-PICHANTE</v>
          </cell>
          <cell r="D4723" t="str">
            <v>M2</v>
          </cell>
          <cell r="E4723">
            <v>599.94000000000005</v>
          </cell>
        </row>
        <row r="4724">
          <cell r="B4724" t="str">
            <v>C3374</v>
          </cell>
          <cell r="C4724" t="str">
            <v>PAINEL REFLETIVO EM POLIÉSTER COM FIBRA DE VIDRO</v>
          </cell>
          <cell r="D4724" t="str">
            <v>M2</v>
          </cell>
          <cell r="E4724">
            <v>948.25</v>
          </cell>
        </row>
        <row r="4725">
          <cell r="B4725" t="str">
            <v>C3292</v>
          </cell>
          <cell r="C4725" t="str">
            <v>PAINEL REFLETIVO EM POLIÉSTER COM FIBRA DE VIDRO C/PELÍCULA ANTI-PICHANTE</v>
          </cell>
          <cell r="D4725" t="str">
            <v>M2</v>
          </cell>
          <cell r="E4725">
            <v>983.77</v>
          </cell>
        </row>
        <row r="4726">
          <cell r="B4726" t="str">
            <v>C3364</v>
          </cell>
          <cell r="C4726" t="str">
            <v>PAINEL SEMI-REFLETIVO EM AÇO GALVANIZADO</v>
          </cell>
          <cell r="D4726" t="str">
            <v>M2</v>
          </cell>
          <cell r="E4726">
            <v>380.44</v>
          </cell>
        </row>
        <row r="4727">
          <cell r="B4727" t="str">
            <v>C3294</v>
          </cell>
          <cell r="C4727" t="str">
            <v>PAINEL SEMI-REFLETIVO EM AÇO GALVANIZADO C/PELÍCULA ANTI-PICHANTE</v>
          </cell>
          <cell r="D4727" t="str">
            <v>M2</v>
          </cell>
          <cell r="E4727">
            <v>417.24</v>
          </cell>
        </row>
        <row r="4728">
          <cell r="B4728" t="str">
            <v>C3365</v>
          </cell>
          <cell r="C4728" t="str">
            <v>PAINEL SEMI-REFLETIVO EM ALUMÍNIO</v>
          </cell>
          <cell r="D4728" t="str">
            <v>M2</v>
          </cell>
          <cell r="E4728">
            <v>528.82000000000005</v>
          </cell>
        </row>
        <row r="4729">
          <cell r="B4729" t="str">
            <v>C3293</v>
          </cell>
          <cell r="C4729" t="str">
            <v>PAINEL SEMI-REFLETIVO EM ALUMÍNIO C/PELÍCULA ANTI-PICHANTE</v>
          </cell>
          <cell r="D4729" t="str">
            <v>M2</v>
          </cell>
          <cell r="E4729">
            <v>565.61</v>
          </cell>
        </row>
        <row r="4730">
          <cell r="B4730" t="str">
            <v>C3366</v>
          </cell>
          <cell r="C4730" t="str">
            <v>PAINEL SEMI-REFLETIVO EM POLIÉSTER COM FIBRA DE VIDRO</v>
          </cell>
          <cell r="D4730" t="str">
            <v>M2</v>
          </cell>
          <cell r="E4730">
            <v>830.48</v>
          </cell>
        </row>
        <row r="4731">
          <cell r="B4731" t="str">
            <v>C3295</v>
          </cell>
          <cell r="C4731" t="str">
            <v>PAINEL SEMI-REFLETIVO EM POLIÉSTER COM FIBRA DE VIDRO C/PELÍCULA ANTI-PICHANTE</v>
          </cell>
          <cell r="D4731" t="str">
            <v>M2</v>
          </cell>
          <cell r="E4731">
            <v>867.27</v>
          </cell>
        </row>
        <row r="4732">
          <cell r="B4732" t="str">
            <v>C3293</v>
          </cell>
          <cell r="C4732" t="str">
            <v>PAINEL SEMI-REFLETIVO EM ALUMÍNIO C/PELÍCULA ANTI-PICHANTE</v>
          </cell>
          <cell r="D4732">
            <v>0</v>
          </cell>
          <cell r="E4732">
            <v>0</v>
          </cell>
        </row>
        <row r="4733">
          <cell r="B4733" t="str">
            <v>C3353</v>
          </cell>
          <cell r="C4733" t="str">
            <v>PLACA DE REGULAMENTAÇÃO/ADVERTÊNCIA REFLETIVA EM ACO GALVANIZADO</v>
          </cell>
          <cell r="D4733" t="str">
            <v>M2</v>
          </cell>
          <cell r="E4733">
            <v>598.88</v>
          </cell>
        </row>
        <row r="4734">
          <cell r="B4734" t="str">
            <v>C3297</v>
          </cell>
          <cell r="C4734" t="str">
            <v>PLACA DE REGULAMENTAÇÃO/ADVERTÊNCIA REFLETIVA EM AÇO GALVANIZADO C/PELÍCULA ANTI-PICHANTE</v>
          </cell>
          <cell r="D4734" t="str">
            <v>M2</v>
          </cell>
          <cell r="E4734">
            <v>635.67999999999995</v>
          </cell>
        </row>
        <row r="4735">
          <cell r="B4735">
            <v>0</v>
          </cell>
          <cell r="C4735">
            <v>0</v>
          </cell>
          <cell r="D4735">
            <v>0</v>
          </cell>
          <cell r="E4735">
            <v>0</v>
          </cell>
        </row>
        <row r="4736">
          <cell r="B4736" t="str">
            <v>C3354</v>
          </cell>
          <cell r="C4736" t="str">
            <v>PLACA DE REGULAMENTAÇÃO/ADVERTÊNCIA REFLETIVA EM ALUMÍNIO</v>
          </cell>
          <cell r="D4736" t="str">
            <v>M2</v>
          </cell>
          <cell r="E4736">
            <v>627.08000000000004</v>
          </cell>
        </row>
        <row r="4737">
          <cell r="B4737" t="str">
            <v>C3296</v>
          </cell>
          <cell r="C4737" t="str">
            <v>PLACA DE REGULAMENTAÇÃO/ADVERTÊNCIA REFLETIVA EM ALUMÍNIO C/PELÍCULA ANTI-PICHANTE</v>
          </cell>
          <cell r="D4737" t="str">
            <v>M2</v>
          </cell>
          <cell r="E4737">
            <v>663.87</v>
          </cell>
        </row>
        <row r="4738">
          <cell r="B4738">
            <v>0</v>
          </cell>
          <cell r="C4738">
            <v>0</v>
          </cell>
          <cell r="D4738">
            <v>0</v>
          </cell>
          <cell r="E4738">
            <v>0</v>
          </cell>
        </row>
        <row r="4739">
          <cell r="B4739" t="str">
            <v>C3355</v>
          </cell>
          <cell r="C4739" t="str">
            <v>PLACA DE REGULAMENTAÇÃO/ADVERTÊNCIA REFLETIVA EM POLIÉSTER COM FIBRA DE VIDRO</v>
          </cell>
          <cell r="D4739" t="str">
            <v>M2</v>
          </cell>
          <cell r="E4739">
            <v>1010.91</v>
          </cell>
        </row>
        <row r="4740">
          <cell r="B4740" t="str">
            <v>C3296</v>
          </cell>
          <cell r="C4740" t="str">
            <v>PLACA DE REGULAMENTAÇÃO/ADVERTÊNCIA REFLETIVA EM ALUMÍNIO C/PELÍCULA ANTI-PICHANTE</v>
          </cell>
          <cell r="D4740">
            <v>0</v>
          </cell>
          <cell r="E4740">
            <v>0</v>
          </cell>
        </row>
        <row r="4741">
          <cell r="B4741" t="str">
            <v>C3298</v>
          </cell>
          <cell r="C4741" t="str">
            <v>PLACA DE REGULAMENTAÇÃO/ADVERTÊNCIA REFLETIVA EM POLIÉSTER COM FIBRA DE VIDRO C/PELÍCULA ANTI-PICHANTE</v>
          </cell>
          <cell r="D4741" t="str">
            <v>M2</v>
          </cell>
          <cell r="E4741">
            <v>1047.7</v>
          </cell>
        </row>
        <row r="4742">
          <cell r="B4742" t="str">
            <v>C3355</v>
          </cell>
          <cell r="C4742" t="str">
            <v>PLACA DE REGULAMENTAÇÃO/ADVERTÊNCIA REFLETIVA EM POLIÉSTER COM FIBRA DE VIDRO</v>
          </cell>
          <cell r="D4742">
            <v>0</v>
          </cell>
          <cell r="E4742">
            <v>0</v>
          </cell>
        </row>
        <row r="4743">
          <cell r="B4743" t="str">
            <v>C3367</v>
          </cell>
          <cell r="C4743" t="str">
            <v>PLACA DE SINALIZAÇÃO DE OBRA EM AÇO GALVANIZADO</v>
          </cell>
          <cell r="D4743" t="str">
            <v>M2</v>
          </cell>
          <cell r="E4743">
            <v>599.14</v>
          </cell>
        </row>
        <row r="4744">
          <cell r="B4744" t="str">
            <v>C3299</v>
          </cell>
          <cell r="C4744" t="str">
            <v>PLACA DE SINALIZAÇÃO DE OBRA EM AÇO GALVANIZADO C/PELÍCULA ANTI-PICHANTE</v>
          </cell>
          <cell r="D4744" t="str">
            <v>M2</v>
          </cell>
          <cell r="E4744">
            <v>635.94000000000005</v>
          </cell>
        </row>
        <row r="4745">
          <cell r="B4745" t="str">
            <v>C3368</v>
          </cell>
          <cell r="C4745" t="str">
            <v>PLACA DE SINALIZAÇÃO DE OBRA REFLETIVA EM ALUMÍNIO</v>
          </cell>
          <cell r="D4745" t="str">
            <v>M2</v>
          </cell>
          <cell r="E4745">
            <v>627.34</v>
          </cell>
        </row>
        <row r="4746">
          <cell r="B4746" t="str">
            <v>C3300</v>
          </cell>
          <cell r="C4746" t="str">
            <v>PLACA DE SINALIZAÇÃO DE OBRA REFLETIVA EM ALUMÍNIO C/PELÍCULA ANTI-PICHANTE</v>
          </cell>
          <cell r="D4746" t="str">
            <v>M2</v>
          </cell>
          <cell r="E4746">
            <v>664.13</v>
          </cell>
        </row>
        <row r="4747">
          <cell r="B4747" t="str">
            <v>C3299</v>
          </cell>
          <cell r="C4747" t="str">
            <v>PLACA DE SINALIZAÇÃO DE OBRA EM AÇO GALVANIZADO C/PELÍCULA ANTI-PICHANTE</v>
          </cell>
          <cell r="D4747">
            <v>0</v>
          </cell>
          <cell r="E4747">
            <v>0</v>
          </cell>
        </row>
        <row r="4748">
          <cell r="B4748" t="str">
            <v>C3369</v>
          </cell>
          <cell r="C4748" t="str">
            <v>PLACA DE SINALIZAÇÃO DE OBRA REFLETIVA EM POLIÉSTER C/ FIBRA DE VIDRO</v>
          </cell>
          <cell r="D4748" t="str">
            <v>M2</v>
          </cell>
          <cell r="E4748">
            <v>1011.17</v>
          </cell>
        </row>
        <row r="4749">
          <cell r="B4749" t="str">
            <v>C3301</v>
          </cell>
          <cell r="C4749" t="str">
            <v>PLACA DE SINALIZAÇÃO DE OBRA REFLETIVA EM POLIÉSTER C/FIBRA DE VIDRO C/PELÍCULA ANTI-PICHANTE</v>
          </cell>
          <cell r="D4749" t="str">
            <v>M2</v>
          </cell>
          <cell r="E4749">
            <v>1047.96</v>
          </cell>
        </row>
        <row r="4750">
          <cell r="B4750">
            <v>0</v>
          </cell>
          <cell r="C4750">
            <v>0</v>
          </cell>
          <cell r="D4750">
            <v>0</v>
          </cell>
          <cell r="E4750">
            <v>0</v>
          </cell>
        </row>
        <row r="4751">
          <cell r="B4751" t="str">
            <v>C4550</v>
          </cell>
          <cell r="C4751" t="str">
            <v>PLACA DE SINALIZAÇÃO REFLETIVA COM REAPROVEITAMENTO DE CHAPA DE AÇO</v>
          </cell>
          <cell r="D4751" t="str">
            <v>M2</v>
          </cell>
          <cell r="E4751">
            <v>261.42</v>
          </cell>
        </row>
        <row r="4752">
          <cell r="B4752" t="str">
            <v>C4551</v>
          </cell>
          <cell r="C4752" t="str">
            <v>PLACA DE SINALIZAÇÃO SEMI-REFLETIVA COM REAPROVEITAMENTO DE CHAPA DE AÇO</v>
          </cell>
          <cell r="D4752" t="str">
            <v>M2</v>
          </cell>
          <cell r="E4752">
            <v>224.87</v>
          </cell>
        </row>
        <row r="4753">
          <cell r="B4753">
            <v>0</v>
          </cell>
          <cell r="C4753">
            <v>0</v>
          </cell>
          <cell r="D4753">
            <v>0</v>
          </cell>
          <cell r="E4753">
            <v>0</v>
          </cell>
        </row>
        <row r="4754">
          <cell r="B4754" t="str">
            <v>C3629</v>
          </cell>
          <cell r="C4754" t="str">
            <v>PLACA EM CHAPA GALVANIZADA C/ESTRUTURA INTERNA EM METALON PINTADA, IMPRESSÃO EM VINIL 02 FACES, ABRAÇADEIRAS</v>
          </cell>
          <cell r="D4754" t="str">
            <v>M2</v>
          </cell>
          <cell r="E4754">
            <v>623.05999999999995</v>
          </cell>
        </row>
        <row r="4755">
          <cell r="B4755" t="str">
            <v>C4551</v>
          </cell>
          <cell r="C4755" t="str">
            <v>PLACA DE SINALIZAÇÃO SEMI-REFLETIVA COM REAPROVEITAMENTO DE CHAPA DE AÇO</v>
          </cell>
          <cell r="D4755">
            <v>0</v>
          </cell>
          <cell r="E4755">
            <v>0</v>
          </cell>
        </row>
        <row r="4756">
          <cell r="B4756" t="str">
            <v>C3356</v>
          </cell>
          <cell r="C4756" t="str">
            <v>PLACA INDICATIVA/EDUCATIVA/SERVIÇOS REFLETIVA EM AÇO GALVANIZADO</v>
          </cell>
          <cell r="D4756" t="str">
            <v>M2</v>
          </cell>
          <cell r="E4756">
            <v>685.29</v>
          </cell>
        </row>
        <row r="4757">
          <cell r="B4757" t="str">
            <v>C3303</v>
          </cell>
          <cell r="C4757" t="str">
            <v>PLACA INDICATIVA/EDUCATIVA/SERVIÇOS REFLETIVA EM AÇO GALVANIZADO C/PELÍCULA ANTI-PICHANTE</v>
          </cell>
          <cell r="D4757" t="str">
            <v>M2</v>
          </cell>
          <cell r="E4757">
            <v>722.09</v>
          </cell>
        </row>
        <row r="4758">
          <cell r="B4758">
            <v>0</v>
          </cell>
          <cell r="C4758">
            <v>0</v>
          </cell>
          <cell r="D4758">
            <v>0</v>
          </cell>
          <cell r="E4758">
            <v>0</v>
          </cell>
        </row>
        <row r="4759">
          <cell r="B4759" t="str">
            <v>C3357</v>
          </cell>
          <cell r="C4759" t="str">
            <v>PLACA INDICATIVA/EDUCATIVA/SERVIÇOS REFLETIVA EM ALUMÍNIO</v>
          </cell>
          <cell r="D4759" t="str">
            <v>M2</v>
          </cell>
          <cell r="E4759">
            <v>713.49</v>
          </cell>
        </row>
        <row r="4760">
          <cell r="B4760" t="str">
            <v>C3302</v>
          </cell>
          <cell r="C4760" t="str">
            <v>PLACA INDICATIVA/EDUCATIVA/SERVIÇOS REFLETIVA EM ALUMÍNIO C/PELÍCULA ANTI-PICHANTE</v>
          </cell>
          <cell r="D4760" t="str">
            <v>M2</v>
          </cell>
          <cell r="E4760">
            <v>750.28</v>
          </cell>
        </row>
        <row r="4761">
          <cell r="B4761">
            <v>0</v>
          </cell>
          <cell r="C4761">
            <v>0</v>
          </cell>
          <cell r="D4761">
            <v>0</v>
          </cell>
          <cell r="E4761">
            <v>0</v>
          </cell>
        </row>
        <row r="4762">
          <cell r="B4762" t="str">
            <v>C3358</v>
          </cell>
          <cell r="C4762" t="str">
            <v>PLACA INDICATIVA/EDUCATIVA/SERVIÇOS REFLETIVA EM POLIÉSTER COM FIBRA DE VIDRO</v>
          </cell>
          <cell r="D4762" t="str">
            <v>M2</v>
          </cell>
          <cell r="E4762">
            <v>1097.32</v>
          </cell>
        </row>
        <row r="4763">
          <cell r="B4763" t="str">
            <v>C3302</v>
          </cell>
          <cell r="C4763" t="str">
            <v>PLACA INDICATIVA/EDUCATIVA/SERVIÇOS REFLETIVA EM ALUMÍNIO C/PELÍCULA ANTI-PICHANTE</v>
          </cell>
          <cell r="D4763">
            <v>0</v>
          </cell>
          <cell r="E4763">
            <v>0</v>
          </cell>
        </row>
        <row r="4764">
          <cell r="B4764" t="str">
            <v>C3304</v>
          </cell>
          <cell r="C4764" t="str">
            <v>PLACA INDICATIVA/EDUCATIVA/SERVIÇOS REFLETIVA EM POLIÉSTER COM FIBRA DE VIDRO C/PELÍCULA ANTI-PICHANTE</v>
          </cell>
          <cell r="D4764" t="str">
            <v>M2</v>
          </cell>
          <cell r="E4764">
            <v>1134.1099999999999</v>
          </cell>
        </row>
        <row r="4765">
          <cell r="B4765" t="str">
            <v>C3358</v>
          </cell>
          <cell r="C4765" t="str">
            <v>PLACA INDICATIVA/EDUCATIVA/SERVIÇOS REFLETIVA EM POLIÉSTER COM FIBRA DE VIDRO</v>
          </cell>
          <cell r="D4765">
            <v>0</v>
          </cell>
          <cell r="E4765">
            <v>0</v>
          </cell>
        </row>
        <row r="4766">
          <cell r="B4766" t="str">
            <v>C3359</v>
          </cell>
          <cell r="C4766" t="str">
            <v>PLACA INDICATIVA/EDUCATIVA/SERVIÇOS SEMI-REFLETIVA EM AÇO GALVANIZADO</v>
          </cell>
          <cell r="D4766" t="str">
            <v>M2</v>
          </cell>
          <cell r="E4766">
            <v>530.78</v>
          </cell>
        </row>
        <row r="4767">
          <cell r="B4767" t="str">
            <v>C3307</v>
          </cell>
          <cell r="C4767" t="str">
            <v>PLACA INDICATIVA/EDUCATIVA/SERVIÇOS SEMI-REFLETIVA EM AÇO GALVANIZADO C/PELÍCULA ANTI-PICHANTE</v>
          </cell>
          <cell r="D4767" t="str">
            <v>M2</v>
          </cell>
          <cell r="E4767">
            <v>567.58000000000004</v>
          </cell>
        </row>
        <row r="4768">
          <cell r="B4768">
            <v>0</v>
          </cell>
          <cell r="C4768">
            <v>0</v>
          </cell>
          <cell r="D4768">
            <v>0</v>
          </cell>
          <cell r="E4768">
            <v>0</v>
          </cell>
        </row>
        <row r="4769">
          <cell r="B4769" t="str">
            <v>C3360</v>
          </cell>
          <cell r="C4769" t="str">
            <v>PLACA INDICATIVA/EDUCATIVA/SERVIÇOS SEMI-REFLETIVA EM ALUMÍNIO</v>
          </cell>
          <cell r="D4769" t="str">
            <v>M2</v>
          </cell>
          <cell r="E4769">
            <v>679.16</v>
          </cell>
        </row>
        <row r="4770">
          <cell r="B4770" t="str">
            <v>C3306</v>
          </cell>
          <cell r="C4770" t="str">
            <v>PLACA INDICATIVA/EDUCATIVA/SERVIÇOS SEMI-REFLETIVA EM ALUMÍNIO C/PELÍCULA ANTI-PICHANTE</v>
          </cell>
          <cell r="D4770" t="str">
            <v>M2</v>
          </cell>
          <cell r="E4770">
            <v>715.95</v>
          </cell>
        </row>
        <row r="4771">
          <cell r="B4771">
            <v>0</v>
          </cell>
          <cell r="C4771">
            <v>0</v>
          </cell>
          <cell r="D4771">
            <v>0</v>
          </cell>
          <cell r="E4771">
            <v>0</v>
          </cell>
        </row>
        <row r="4772">
          <cell r="B4772" t="str">
            <v>C3361</v>
          </cell>
          <cell r="C4772" t="str">
            <v>PLACA INDICATIVA/EDUCATIVA/SERVIÇOS SEMI-REFLETIVA EM POLIÉSTER C/ FIBRA DE VIDRO</v>
          </cell>
          <cell r="D4772" t="str">
            <v>M2</v>
          </cell>
          <cell r="E4772">
            <v>980.82</v>
          </cell>
        </row>
        <row r="4773">
          <cell r="B4773" t="str">
            <v>C3306</v>
          </cell>
          <cell r="C4773" t="str">
            <v>PLACA INDICATIVA/EDUCATIVA/SERVIÇOS SEMI-REFLETIVA EM ALUMÍNIO C/PELÍCULA ANTI-PICHANTE</v>
          </cell>
          <cell r="D4773">
            <v>0</v>
          </cell>
          <cell r="E4773">
            <v>0</v>
          </cell>
        </row>
        <row r="4774">
          <cell r="B4774" t="str">
            <v>C3305</v>
          </cell>
          <cell r="C4774" t="str">
            <v>PLACA INDICATIVA/EDUCATIVA/SERVIÇOS SEMI-REFLETIVA EM POLIÉSTER C/FIBRA DE VIDRO C/PELÍCULA ANTI-PICHANTE</v>
          </cell>
          <cell r="D4774" t="str">
            <v>M2</v>
          </cell>
          <cell r="E4774">
            <v>1017.61</v>
          </cell>
        </row>
        <row r="4775">
          <cell r="B4775" t="str">
            <v>C3361</v>
          </cell>
          <cell r="C4775" t="str">
            <v>PLACA INDICATIVA/EDUCATIVA/SERVIÇOS SEMI-REFLETIVA EM POLIÉSTER C/ FIBRA DE VIDRO</v>
          </cell>
          <cell r="D4775">
            <v>0</v>
          </cell>
          <cell r="E4775">
            <v>0</v>
          </cell>
        </row>
        <row r="4776">
          <cell r="B4776" t="str">
            <v>C4591</v>
          </cell>
          <cell r="C4776" t="str">
            <v>PÓRTICO (H=1,50m) FORNECIMENTO E MONTAGEM</v>
          </cell>
          <cell r="D4776" t="str">
            <v>UN</v>
          </cell>
          <cell r="E4776">
            <v>46677.75</v>
          </cell>
        </row>
        <row r="4777">
          <cell r="B4777" t="str">
            <v>C3349</v>
          </cell>
          <cell r="C4777" t="str">
            <v>PORTICO SIMPLES=FORNECIMENTO/MONTAGEM</v>
          </cell>
          <cell r="D4777" t="str">
            <v>UN</v>
          </cell>
          <cell r="E4777">
            <v>28868.43</v>
          </cell>
        </row>
        <row r="4778">
          <cell r="B4778" t="str">
            <v>C3099</v>
          </cell>
          <cell r="C4778" t="str">
            <v>PORTICO DUPLO=FORNECIMENTO E MONTAGEM</v>
          </cell>
          <cell r="D4778" t="str">
            <v>UN</v>
          </cell>
          <cell r="E4778">
            <v>40277.910000000003</v>
          </cell>
        </row>
        <row r="4779">
          <cell r="B4779" t="str">
            <v>URBANIZAÇÃO/PAISAGISMO</v>
          </cell>
          <cell r="C4779" t="str">
            <v>PÓRTICO (H=1,50m) FORNECIMENTO E MONTAGEM</v>
          </cell>
          <cell r="D4779">
            <v>0</v>
          </cell>
          <cell r="E4779">
            <v>175246.64</v>
          </cell>
        </row>
        <row r="4780">
          <cell r="B4780" t="str">
            <v>URBANIZAÇÃO</v>
          </cell>
          <cell r="C4780" t="str">
            <v>PORTICO SIMPLES=FORNECIMENTO/MONTAGEM</v>
          </cell>
          <cell r="D4780">
            <v>0</v>
          </cell>
          <cell r="E4780">
            <v>129389.27</v>
          </cell>
        </row>
        <row r="4781">
          <cell r="B4781" t="str">
            <v>C0004</v>
          </cell>
          <cell r="C4781" t="str">
            <v>ABRIGO PRÉ-MOLDADO EM CONCRETO (PARADA DE ÔNIBUS)</v>
          </cell>
          <cell r="D4781" t="str">
            <v>UN</v>
          </cell>
          <cell r="E4781">
            <v>4685</v>
          </cell>
        </row>
        <row r="4782">
          <cell r="B4782" t="str">
            <v>C4715</v>
          </cell>
          <cell r="C4782" t="str">
            <v>ABRIGO PRÉ-MOLDADO P/ PARADA DE ÔNIBUS, C=4,00M, L=1,50M (5,7 T) S/ TRANSPORTE</v>
          </cell>
          <cell r="D4782" t="str">
            <v>UN</v>
          </cell>
          <cell r="E4782">
            <v>6095.09</v>
          </cell>
        </row>
        <row r="4783">
          <cell r="B4783" t="str">
            <v>URBANIZAÇÃO</v>
          </cell>
          <cell r="C4783">
            <v>0</v>
          </cell>
          <cell r="D4783">
            <v>0</v>
          </cell>
          <cell r="E4783">
            <v>0</v>
          </cell>
        </row>
        <row r="4784">
          <cell r="B4784" t="str">
            <v>C0114</v>
          </cell>
          <cell r="C4784" t="str">
            <v>AREIA FINA E PIÇARRA 1:1</v>
          </cell>
          <cell r="D4784" t="str">
            <v>M3</v>
          </cell>
          <cell r="E4784">
            <v>76.739999999999995</v>
          </cell>
        </row>
        <row r="4785">
          <cell r="B4785" t="str">
            <v>C3641</v>
          </cell>
          <cell r="C4785" t="str">
            <v>BALANÇO ANDORINHA C/02 CADEIRAS, CONFECÇÃO EM TUBO VAPOR E PINTURA ESMALTE SINTÉTICO</v>
          </cell>
          <cell r="D4785" t="str">
            <v>UN</v>
          </cell>
          <cell r="E4785">
            <v>488.83</v>
          </cell>
        </row>
        <row r="4786">
          <cell r="B4786">
            <v>0</v>
          </cell>
          <cell r="C4786">
            <v>0</v>
          </cell>
          <cell r="D4786">
            <v>0</v>
          </cell>
          <cell r="E4786">
            <v>0</v>
          </cell>
        </row>
        <row r="4787">
          <cell r="B4787" t="str">
            <v>C0352</v>
          </cell>
          <cell r="C4787" t="str">
            <v>BALANÇO ANDORINHA C/03 CADEIRAS, CONFECÇÃO EM TUBO VAPOR E PINTURA ESMALTE SINTÉTICO</v>
          </cell>
          <cell r="D4787" t="str">
            <v>UN</v>
          </cell>
          <cell r="E4787">
            <v>636.4</v>
          </cell>
        </row>
        <row r="4788">
          <cell r="B4788" t="str">
            <v>C3641</v>
          </cell>
          <cell r="C4788" t="str">
            <v>BALANÇO ANDORINHA C/02 CADEIRAS, CONFECÇÃO EM TUBO VAPOR E PINTURA ESMALTE SINTÉTICO</v>
          </cell>
          <cell r="D4788">
            <v>0</v>
          </cell>
          <cell r="E4788">
            <v>0</v>
          </cell>
        </row>
        <row r="4789">
          <cell r="B4789" t="str">
            <v>C3611</v>
          </cell>
          <cell r="C4789" t="str">
            <v>BANCO DE MADEIRA C/ASSENTO FIXADO EM CONCRETO E ENCOSTO FIXADO EM TUBO DE AÇO GALVANIZADO 3" (MÓDULO DE 2,60m)</v>
          </cell>
          <cell r="D4789" t="str">
            <v>UN</v>
          </cell>
          <cell r="E4789">
            <v>761.19</v>
          </cell>
        </row>
        <row r="4790">
          <cell r="B4790" t="str">
            <v>C0352</v>
          </cell>
          <cell r="C4790" t="str">
            <v>BALANÇO ANDORINHA C/03 CADEIRAS, CONFECÇÃO EM TUBO VAPOR E PINTURA ESMALTE SINTÉTICO</v>
          </cell>
          <cell r="D4790">
            <v>0</v>
          </cell>
          <cell r="E4790">
            <v>0</v>
          </cell>
        </row>
        <row r="4791">
          <cell r="B4791" t="str">
            <v>C0360</v>
          </cell>
          <cell r="C4791" t="str">
            <v>BANCO DE MADEIRA C/ESTRUTURA DE FERRO - L= 3.00m</v>
          </cell>
          <cell r="D4791" t="str">
            <v>UN</v>
          </cell>
          <cell r="E4791">
            <v>840</v>
          </cell>
        </row>
        <row r="4792">
          <cell r="B4792" t="str">
            <v>C0361</v>
          </cell>
          <cell r="C4792" t="str">
            <v>BANCO EM ALVENARIA, TAMPO EM CONCRETO, C/ENCOSTO H=80cm (PINTADO)</v>
          </cell>
          <cell r="D4792" t="str">
            <v>M</v>
          </cell>
          <cell r="E4792">
            <v>112.97</v>
          </cell>
        </row>
        <row r="4793">
          <cell r="B4793" t="str">
            <v>C3439</v>
          </cell>
          <cell r="C4793" t="str">
            <v>BANCO EM "U" S/ ENCOSTO E C/ TIJOLO APARENTE</v>
          </cell>
          <cell r="D4793" t="str">
            <v>M</v>
          </cell>
          <cell r="E4793">
            <v>217.11</v>
          </cell>
        </row>
        <row r="4794">
          <cell r="B4794" t="str">
            <v>C3440</v>
          </cell>
          <cell r="C4794" t="str">
            <v>BANCO EM "U" S/ ENCOSTO PADRÃO</v>
          </cell>
          <cell r="D4794" t="str">
            <v>M</v>
          </cell>
          <cell r="E4794">
            <v>216.55</v>
          </cell>
        </row>
        <row r="4795">
          <cell r="B4795" t="str">
            <v>C0462</v>
          </cell>
          <cell r="C4795" t="str">
            <v>BORBOLETA C/ CONTADOR DE ACESSO</v>
          </cell>
          <cell r="D4795" t="str">
            <v>UN</v>
          </cell>
          <cell r="E4795">
            <v>2070.23</v>
          </cell>
        </row>
        <row r="4796">
          <cell r="B4796" t="str">
            <v>C0926</v>
          </cell>
          <cell r="C4796" t="str">
            <v>CARROSSEL DE RODA</v>
          </cell>
          <cell r="D4796" t="str">
            <v>UN</v>
          </cell>
          <cell r="E4796">
            <v>821</v>
          </cell>
        </row>
        <row r="4797">
          <cell r="B4797" t="str">
            <v>C3642</v>
          </cell>
          <cell r="C4797" t="str">
            <v>CARROSSEL ESPECIAL C/ 04 CADEIRAS, CONFECÇÃO EM TUBO VAPOR E PINTURA ESMALTE SINTÉTICO</v>
          </cell>
          <cell r="D4797" t="str">
            <v>UN</v>
          </cell>
          <cell r="E4797">
            <v>684.91</v>
          </cell>
        </row>
        <row r="4798">
          <cell r="B4798" t="str">
            <v>C0462</v>
          </cell>
          <cell r="C4798" t="str">
            <v>BORBOLETA C/ CONTADOR DE ACESSO</v>
          </cell>
          <cell r="D4798">
            <v>0</v>
          </cell>
          <cell r="E4798">
            <v>0</v>
          </cell>
        </row>
        <row r="4799">
          <cell r="B4799" t="str">
            <v>C3643</v>
          </cell>
          <cell r="C4799" t="str">
            <v>CARROSSEL TIPO OLA, CONFECÇÃO EM TUBO VAPOR E PINTURA ESMALTE SINTÉTICO</v>
          </cell>
          <cell r="D4799" t="str">
            <v>UN</v>
          </cell>
          <cell r="E4799">
            <v>868.65</v>
          </cell>
        </row>
        <row r="4800">
          <cell r="B4800" t="str">
            <v>C3642</v>
          </cell>
          <cell r="C4800" t="str">
            <v>CARROSSEL ESPECIAL C/ 04 CADEIRAS, CONFECÇÃO EM TUBO VAPOR E PINTURA ESMALTE SINTÉTICO</v>
          </cell>
          <cell r="D4800">
            <v>0</v>
          </cell>
          <cell r="E4800">
            <v>0</v>
          </cell>
        </row>
        <row r="4801">
          <cell r="B4801" t="str">
            <v>C0864</v>
          </cell>
          <cell r="C4801" t="str">
            <v>CONJUNTO DE MASTRO P/ TRÊS BANDEIRAS E PEDESTAL</v>
          </cell>
          <cell r="D4801" t="str">
            <v>UN</v>
          </cell>
          <cell r="E4801">
            <v>2001.33</v>
          </cell>
        </row>
        <row r="4802">
          <cell r="B4802" t="str">
            <v>C0865</v>
          </cell>
          <cell r="C4802" t="str">
            <v>CONJUNTO DE TABELAS P/ BASQUETE</v>
          </cell>
          <cell r="D4802" t="str">
            <v>CJ</v>
          </cell>
          <cell r="E4802">
            <v>406.97</v>
          </cell>
        </row>
        <row r="4803">
          <cell r="B4803" t="str">
            <v>C0925</v>
          </cell>
          <cell r="C4803" t="str">
            <v>CORRIMÃO EM TUBO GALVANIZADO DE 2"</v>
          </cell>
          <cell r="D4803" t="str">
            <v>M</v>
          </cell>
          <cell r="E4803">
            <v>67.47</v>
          </cell>
        </row>
        <row r="4804">
          <cell r="B4804" t="str">
            <v>C3644</v>
          </cell>
          <cell r="C4804" t="str">
            <v>EQUIPAMENTO GINASIUM, CONFECÇÃO EM TUBO VAPOR E PINTURA ESMALTE SINTÉTICO</v>
          </cell>
          <cell r="D4804" t="str">
            <v>UN</v>
          </cell>
          <cell r="E4804">
            <v>842.51</v>
          </cell>
        </row>
        <row r="4805">
          <cell r="B4805" t="str">
            <v>C0865</v>
          </cell>
          <cell r="C4805" t="str">
            <v>CONJUNTO DE TABELAS P/ BASQUETE</v>
          </cell>
          <cell r="D4805">
            <v>0</v>
          </cell>
          <cell r="E4805">
            <v>0</v>
          </cell>
        </row>
        <row r="4806">
          <cell r="B4806" t="str">
            <v>C2995</v>
          </cell>
          <cell r="C4806" t="str">
            <v>ESCADA HORIZONTAL E VERTICAL, CONFECÇÃO  EM TUBO VAPOR E PINTURA ESMALTE SINTÉTICO</v>
          </cell>
          <cell r="D4806" t="str">
            <v>UN</v>
          </cell>
          <cell r="E4806">
            <v>488.83</v>
          </cell>
        </row>
        <row r="4807">
          <cell r="B4807" t="str">
            <v>C3644</v>
          </cell>
          <cell r="C4807" t="str">
            <v>EQUIPAMENTO GINASIUM, CONFECÇÃO EM TUBO VAPOR E PINTURA ESMALTE SINTÉTICO</v>
          </cell>
          <cell r="D4807">
            <v>0</v>
          </cell>
          <cell r="E4807">
            <v>0</v>
          </cell>
        </row>
        <row r="4808">
          <cell r="B4808" t="str">
            <v>C2997</v>
          </cell>
          <cell r="C4808" t="str">
            <v>ESCORREGADOR GRANDE, CONFECÇÃO EM TUBO VAPOR E PINTURA ESMALTE SINTÉTICO</v>
          </cell>
          <cell r="D4808" t="str">
            <v>UN</v>
          </cell>
          <cell r="E4808">
            <v>682.9</v>
          </cell>
        </row>
        <row r="4809">
          <cell r="B4809" t="str">
            <v>C2995</v>
          </cell>
          <cell r="C4809" t="str">
            <v>ESCADA HORIZONTAL E VERTICAL, CONFECÇÃO  EM TUBO VAPOR E PINTURA ESMALTE SINTÉTICO</v>
          </cell>
          <cell r="D4809">
            <v>0</v>
          </cell>
          <cell r="E4809">
            <v>0</v>
          </cell>
        </row>
        <row r="4810">
          <cell r="B4810" t="str">
            <v>C3645</v>
          </cell>
          <cell r="C4810" t="str">
            <v>ESCORREGADOR PEQUENO, CONFECÇÃO EM TUBO VAPOR E PINTURA ESMALTE SINTÉTICO</v>
          </cell>
          <cell r="D4810" t="str">
            <v>UN</v>
          </cell>
          <cell r="E4810">
            <v>567.4</v>
          </cell>
        </row>
        <row r="4811">
          <cell r="B4811" t="str">
            <v>C2997</v>
          </cell>
          <cell r="C4811" t="str">
            <v>ESCORREGADOR GRANDE, CONFECÇÃO EM TUBO VAPOR E PINTURA ESMALTE SINTÉTICO</v>
          </cell>
          <cell r="D4811">
            <v>0</v>
          </cell>
          <cell r="E4811">
            <v>0</v>
          </cell>
        </row>
        <row r="4812">
          <cell r="B4812" t="str">
            <v>C1347</v>
          </cell>
          <cell r="C4812" t="str">
            <v>ESTRUTURA METÁLICA C/ TABELAS DE BASQUETE</v>
          </cell>
          <cell r="D4812" t="str">
            <v>CJ</v>
          </cell>
          <cell r="E4812">
            <v>2142.63</v>
          </cell>
        </row>
        <row r="4813">
          <cell r="B4813" t="str">
            <v>C1348</v>
          </cell>
          <cell r="C4813" t="str">
            <v>ESTRUTURA METÁLICA DE TRAVES DE FUTEBOL DE CAMPO OFICIAL</v>
          </cell>
          <cell r="D4813" t="str">
            <v>CJ</v>
          </cell>
          <cell r="E4813">
            <v>2141.06</v>
          </cell>
        </row>
        <row r="4814">
          <cell r="B4814" t="str">
            <v>C1349</v>
          </cell>
          <cell r="C4814" t="str">
            <v>ESTRUTURA METÁLICA DE TRAVES DE FUTSAL</v>
          </cell>
          <cell r="D4814" t="str">
            <v>CJ</v>
          </cell>
          <cell r="E4814">
            <v>882.35</v>
          </cell>
        </row>
        <row r="4815">
          <cell r="B4815" t="str">
            <v>C1350</v>
          </cell>
          <cell r="C4815" t="str">
            <v>ESTRUTURA METÁLICA EM RODÍZIOS, C/ TABELAS DE BASQUETE</v>
          </cell>
          <cell r="D4815" t="str">
            <v>CJ</v>
          </cell>
          <cell r="E4815">
            <v>3743.24</v>
          </cell>
        </row>
        <row r="4816">
          <cell r="B4816" t="str">
            <v>C1351</v>
          </cell>
          <cell r="C4816" t="str">
            <v>ESTRUTURA METÁLICA P/ REDE DE VOLEY</v>
          </cell>
          <cell r="D4816" t="str">
            <v>CJ</v>
          </cell>
          <cell r="E4816">
            <v>355.39</v>
          </cell>
        </row>
        <row r="4817">
          <cell r="B4817" t="str">
            <v>C3646</v>
          </cell>
          <cell r="C4817" t="str">
            <v>GAIOLA LABIRINTO, CONFECÇÃO EM TUBO VAPOR E PINTURA ESMALTE SINTÉTICO</v>
          </cell>
          <cell r="D4817" t="str">
            <v>UN</v>
          </cell>
          <cell r="E4817">
            <v>683.55</v>
          </cell>
        </row>
        <row r="4818">
          <cell r="B4818" t="str">
            <v>C3647</v>
          </cell>
          <cell r="C4818" t="str">
            <v>GANGORRA C/ 02 PRANCHAS, CONFECÇÃO EM TUBO VAPOR E PINTURA ESMALTE SINTÉTICO</v>
          </cell>
          <cell r="D4818" t="str">
            <v>UN</v>
          </cell>
          <cell r="E4818">
            <v>777.65</v>
          </cell>
        </row>
        <row r="4819">
          <cell r="B4819" t="str">
            <v>C1351</v>
          </cell>
          <cell r="C4819" t="str">
            <v>ESTRUTURA METÁLICA P/ REDE DE VOLEY</v>
          </cell>
          <cell r="D4819">
            <v>0</v>
          </cell>
          <cell r="E4819">
            <v>0</v>
          </cell>
        </row>
        <row r="4820">
          <cell r="B4820" t="str">
            <v>C3000</v>
          </cell>
          <cell r="C4820" t="str">
            <v>GANGORRA C/ 03 PRANCHAS, CONFECÇÃO EM TUBO VAPOR E PINTURA ESMALTE SINTÉTICO</v>
          </cell>
          <cell r="D4820" t="str">
            <v>UN</v>
          </cell>
          <cell r="E4820">
            <v>856.15</v>
          </cell>
        </row>
        <row r="4821">
          <cell r="B4821" t="str">
            <v>C3647</v>
          </cell>
          <cell r="C4821" t="str">
            <v>GANGORRA C/ 02 PRANCHAS, CONFECÇÃO EM TUBO VAPOR E PINTURA ESMALTE SINTÉTICO</v>
          </cell>
          <cell r="D4821">
            <v>0</v>
          </cell>
          <cell r="E4821">
            <v>0</v>
          </cell>
        </row>
        <row r="4822">
          <cell r="B4822" t="str">
            <v>C3526</v>
          </cell>
          <cell r="C4822" t="str">
            <v>LIMPEZA MANUAL DE AGUAPÉS EM LAGOAS</v>
          </cell>
          <cell r="D4822" t="str">
            <v>M2</v>
          </cell>
          <cell r="E4822">
            <v>1.83</v>
          </cell>
        </row>
        <row r="4823">
          <cell r="B4823" t="str">
            <v>C3527</v>
          </cell>
          <cell r="C4823" t="str">
            <v>LIMPEZA MECANIZADA DE AGUAPÉS EM LAGOAS</v>
          </cell>
          <cell r="D4823" t="str">
            <v>M2</v>
          </cell>
          <cell r="E4823">
            <v>1.92</v>
          </cell>
        </row>
        <row r="4824">
          <cell r="B4824" t="str">
            <v>C3451</v>
          </cell>
          <cell r="C4824" t="str">
            <v>LIXEIRA EM FIBRA DE VIDRO CAP.=40L e DIAM.=35cm</v>
          </cell>
          <cell r="D4824" t="str">
            <v>UN</v>
          </cell>
          <cell r="E4824">
            <v>266.45999999999998</v>
          </cell>
        </row>
        <row r="4825">
          <cell r="B4825" t="str">
            <v>C3008</v>
          </cell>
          <cell r="C4825" t="str">
            <v>PASSARELA DE MADEIRA</v>
          </cell>
          <cell r="D4825" t="str">
            <v>UN</v>
          </cell>
          <cell r="E4825">
            <v>2464.25</v>
          </cell>
        </row>
        <row r="4826">
          <cell r="B4826" t="str">
            <v>C2034</v>
          </cell>
          <cell r="C4826" t="str">
            <v>PREPARO DE TERRENO P/QUADRAS DE ESPORTES</v>
          </cell>
          <cell r="D4826" t="str">
            <v>M3</v>
          </cell>
          <cell r="E4826">
            <v>40.43</v>
          </cell>
        </row>
        <row r="4827">
          <cell r="B4827" t="str">
            <v>C2063</v>
          </cell>
          <cell r="C4827" t="str">
            <v>QUADRA DE ESPORTES (18X36)m</v>
          </cell>
          <cell r="D4827" t="str">
            <v>UN</v>
          </cell>
          <cell r="E4827">
            <v>56390.64</v>
          </cell>
        </row>
        <row r="4828">
          <cell r="B4828" t="str">
            <v>C4570</v>
          </cell>
          <cell r="C4828" t="str">
            <v>TOTEM RODOVIÁRIO - PADRÃO DER</v>
          </cell>
          <cell r="D4828" t="str">
            <v>UN</v>
          </cell>
          <cell r="E4828">
            <v>34838.79</v>
          </cell>
        </row>
        <row r="4829">
          <cell r="B4829" t="str">
            <v>C3060</v>
          </cell>
          <cell r="C4829" t="str">
            <v>TRAVE DE MADEIRA (3X2)m  P/FUTEBOL DE CAMPO</v>
          </cell>
          <cell r="D4829" t="str">
            <v>UN</v>
          </cell>
          <cell r="E4829">
            <v>170.82</v>
          </cell>
        </row>
        <row r="4830">
          <cell r="B4830" t="str">
            <v>PAISAGISMO</v>
          </cell>
          <cell r="C4830" t="str">
            <v>QUADRA DE ESPORTES (18X36)m</v>
          </cell>
          <cell r="D4830">
            <v>0</v>
          </cell>
          <cell r="E4830">
            <v>45822.78</v>
          </cell>
        </row>
        <row r="4831">
          <cell r="B4831" t="str">
            <v>C0112</v>
          </cell>
          <cell r="C4831" t="str">
            <v>ARBUSTOS ORNAMENTAIS EM GERAL. C/ ALTURA MÍNIMA DE 50CM</v>
          </cell>
          <cell r="D4831" t="str">
            <v>UN</v>
          </cell>
          <cell r="E4831">
            <v>20.09</v>
          </cell>
        </row>
        <row r="4832">
          <cell r="B4832" t="str">
            <v>C0113</v>
          </cell>
          <cell r="C4832" t="str">
            <v>ARBUSTOS ORNAMENTAIS EM GERAL INCLUSIVE CONSERVAÇÃO P/ 60 DIAS</v>
          </cell>
          <cell r="D4832" t="str">
            <v>M2</v>
          </cell>
          <cell r="E4832">
            <v>33.770000000000003</v>
          </cell>
        </row>
        <row r="4833">
          <cell r="B4833" t="str">
            <v>C3061</v>
          </cell>
          <cell r="C4833" t="str">
            <v>ÁRVORE C/ TUTOR E ADUBO</v>
          </cell>
          <cell r="D4833" t="str">
            <v>UN</v>
          </cell>
          <cell r="E4833">
            <v>32.47</v>
          </cell>
        </row>
        <row r="4834">
          <cell r="B4834" t="str">
            <v>C3062</v>
          </cell>
          <cell r="C4834" t="str">
            <v>ÁRVORE C/ TUTOR, GRADE, ADUBO E CAVA</v>
          </cell>
          <cell r="D4834" t="str">
            <v>UN</v>
          </cell>
          <cell r="E4834">
            <v>66.47</v>
          </cell>
        </row>
        <row r="4835">
          <cell r="B4835" t="str">
            <v>C0229</v>
          </cell>
          <cell r="C4835" t="str">
            <v>ÁRVORES ORNAMENTAIS EM GERAL. C/ ALTURA  MÉDIA DE 2.50M.EXCETO PALMÁCEAS</v>
          </cell>
          <cell r="D4835" t="str">
            <v>UN</v>
          </cell>
          <cell r="E4835">
            <v>36.58</v>
          </cell>
        </row>
        <row r="4836">
          <cell r="B4836" t="str">
            <v>C3061</v>
          </cell>
          <cell r="C4836" t="str">
            <v>ÁRVORE C/ TUTOR E ADUBO</v>
          </cell>
          <cell r="D4836">
            <v>0</v>
          </cell>
          <cell r="E4836">
            <v>0</v>
          </cell>
        </row>
        <row r="4837">
          <cell r="B4837" t="str">
            <v>C0230</v>
          </cell>
          <cell r="C4837" t="str">
            <v>ÁRVORES ORNAMENTAIS EM GERAL.INCLUSIVE CONSERVAÇÃO</v>
          </cell>
          <cell r="D4837" t="str">
            <v>M2</v>
          </cell>
          <cell r="E4837">
            <v>99.05</v>
          </cell>
        </row>
        <row r="4838">
          <cell r="B4838" t="str">
            <v>C1080</v>
          </cell>
          <cell r="C4838" t="str">
            <v>DESPRAGUEJAMENTO DE ÁREAS GRAMADAS</v>
          </cell>
          <cell r="D4838" t="str">
            <v>M2</v>
          </cell>
          <cell r="E4838">
            <v>0.05</v>
          </cell>
        </row>
        <row r="4839">
          <cell r="B4839" t="str">
            <v>C1253</v>
          </cell>
          <cell r="C4839" t="str">
            <v>ESCAVAÇÃO, CARGA E TRANSPORTE DE TERRA RETIRADA DE CAVA ABERTA P/ PLANTIO .ATÉ 5KM</v>
          </cell>
          <cell r="D4839" t="str">
            <v>M3</v>
          </cell>
          <cell r="E4839">
            <v>78.33</v>
          </cell>
        </row>
        <row r="4840">
          <cell r="B4840" t="str">
            <v>C0230</v>
          </cell>
          <cell r="C4840" t="str">
            <v>ÁRVORES ORNAMENTAIS EM GERAL.INCLUSIVE CONSERVAÇÃO</v>
          </cell>
          <cell r="D4840">
            <v>0</v>
          </cell>
          <cell r="E4840">
            <v>0</v>
          </cell>
        </row>
        <row r="4841">
          <cell r="B4841" t="str">
            <v>C3443</v>
          </cell>
          <cell r="C4841" t="str">
            <v>GRAMA CAPIM DE BURRO / PAPUAN</v>
          </cell>
          <cell r="D4841" t="str">
            <v>M2</v>
          </cell>
          <cell r="E4841">
            <v>9.16</v>
          </cell>
        </row>
        <row r="4842">
          <cell r="B4842" t="str">
            <v>C1429</v>
          </cell>
          <cell r="C4842" t="str">
            <v>GRAMA EM ÁREAS EXTERNAS, INCLUSIVE MATERIAL</v>
          </cell>
          <cell r="D4842" t="str">
            <v>M2</v>
          </cell>
          <cell r="E4842">
            <v>7.92</v>
          </cell>
        </row>
        <row r="4843">
          <cell r="B4843" t="str">
            <v>C1430</v>
          </cell>
          <cell r="C4843" t="str">
            <v>GRAMA EM PLACAS E=6 CM FORNECIMENTO E PLANTIO</v>
          </cell>
          <cell r="D4843" t="str">
            <v>M2</v>
          </cell>
          <cell r="E4843">
            <v>12.16</v>
          </cell>
        </row>
        <row r="4844">
          <cell r="B4844" t="str">
            <v>C1431</v>
          </cell>
          <cell r="C4844" t="str">
            <v>GRAMA EM PLACAS.INCLUSIVE CONSERVAÇÃO</v>
          </cell>
          <cell r="D4844" t="str">
            <v>M2</v>
          </cell>
          <cell r="E4844">
            <v>13.64</v>
          </cell>
        </row>
        <row r="4845">
          <cell r="B4845" t="str">
            <v>C3426</v>
          </cell>
          <cell r="C4845" t="str">
            <v>GRAMA PARA TALUDE DE LAGOA, CONSERVAÇÃO ATÉ 45 DIAS</v>
          </cell>
          <cell r="D4845" t="str">
            <v>M2</v>
          </cell>
          <cell r="E4845">
            <v>3.41</v>
          </cell>
        </row>
        <row r="4846">
          <cell r="B4846" t="str">
            <v>C1452</v>
          </cell>
          <cell r="C4846" t="str">
            <v>HERBÁCEAS ORNAMENTAIS EM GERAL</v>
          </cell>
          <cell r="D4846" t="str">
            <v>M2</v>
          </cell>
          <cell r="E4846">
            <v>169.28</v>
          </cell>
        </row>
        <row r="4847">
          <cell r="B4847" t="str">
            <v>C1453</v>
          </cell>
          <cell r="C4847" t="str">
            <v>HERBÁCEAS ORNAMENTAIS EM GERAL.INCLUSIVE CONSERVAÇÃO P/ 60 DIAS</v>
          </cell>
          <cell r="D4847" t="str">
            <v>M2</v>
          </cell>
          <cell r="E4847">
            <v>203.86</v>
          </cell>
        </row>
        <row r="4848">
          <cell r="B4848" t="str">
            <v>C1454</v>
          </cell>
          <cell r="C4848" t="str">
            <v>HERBICIDA ESTERILIZANTE DE SOLO</v>
          </cell>
          <cell r="D4848" t="str">
            <v>M2</v>
          </cell>
          <cell r="E4848">
            <v>1.62</v>
          </cell>
        </row>
        <row r="4849">
          <cell r="B4849" t="str">
            <v>C1455</v>
          </cell>
          <cell r="C4849" t="str">
            <v>HERBICIDA ESTERILIZANTE DE SOLO</v>
          </cell>
          <cell r="D4849" t="str">
            <v>HA</v>
          </cell>
          <cell r="E4849">
            <v>1128.45</v>
          </cell>
        </row>
        <row r="4850">
          <cell r="B4850" t="str">
            <v>C1457</v>
          </cell>
          <cell r="C4850" t="str">
            <v>HIDROSSEMEADURA DE TERRENOS</v>
          </cell>
          <cell r="D4850" t="str">
            <v>HA</v>
          </cell>
          <cell r="E4850">
            <v>21405.91</v>
          </cell>
        </row>
        <row r="4851">
          <cell r="B4851" t="str">
            <v>C1499</v>
          </cell>
          <cell r="C4851" t="str">
            <v>IRRIGAÇÃO DIÁRIA DE ÁREA PLANTADA</v>
          </cell>
          <cell r="D4851" t="str">
            <v>M2</v>
          </cell>
          <cell r="E4851">
            <v>0.18</v>
          </cell>
        </row>
        <row r="4852">
          <cell r="B4852" t="str">
            <v>C1612</v>
          </cell>
          <cell r="C4852" t="str">
            <v>LASTRO URBANIZADO C/ SEIXO ROLADO</v>
          </cell>
          <cell r="D4852" t="str">
            <v>M2</v>
          </cell>
          <cell r="E4852">
            <v>40.46</v>
          </cell>
        </row>
        <row r="4853">
          <cell r="B4853" t="str">
            <v>C1788</v>
          </cell>
          <cell r="C4853" t="str">
            <v>MANUTENÇÃO C/ COBERTURA DE TERRA VEGETAL P/ ÁREAS GRAMADAS</v>
          </cell>
          <cell r="D4853" t="str">
            <v>HA</v>
          </cell>
          <cell r="E4853">
            <v>9836.64</v>
          </cell>
        </row>
        <row r="4854">
          <cell r="B4854" t="str">
            <v>C1789</v>
          </cell>
          <cell r="C4854" t="str">
            <v>MANUTENÇÃO C/ CORTE E REFILAMENTO DE ÁREAS GRAMADAS C/MICROTRATOR</v>
          </cell>
          <cell r="D4854" t="str">
            <v>HA</v>
          </cell>
          <cell r="E4854">
            <v>1436.06</v>
          </cell>
        </row>
        <row r="4855">
          <cell r="B4855" t="str">
            <v>C1781</v>
          </cell>
          <cell r="C4855" t="str">
            <v>MANUTENÇÃO CORTE.REFILAMENTO DE ÁREAS GRAMADAS C/ 25% DE OBSTÁCULOS</v>
          </cell>
          <cell r="D4855" t="str">
            <v>HA</v>
          </cell>
          <cell r="E4855">
            <v>1207.94</v>
          </cell>
        </row>
        <row r="4856">
          <cell r="B4856" t="str">
            <v>C1782</v>
          </cell>
          <cell r="C4856" t="str">
            <v>MANUTENÇÃO, CORTE E REFILAMENTO DE ÁREAS GRAMADAS C/ROÇADEIRA TRACIONADA</v>
          </cell>
          <cell r="D4856" t="str">
            <v>HA</v>
          </cell>
          <cell r="E4856">
            <v>1969.37</v>
          </cell>
        </row>
        <row r="4857">
          <cell r="B4857" t="str">
            <v>C1789</v>
          </cell>
          <cell r="C4857" t="str">
            <v>MANUTENÇÃO C/ CORTE E REFILAMENTO DE ÁREAS GRAMADAS C/MICROTRATOR</v>
          </cell>
          <cell r="D4857">
            <v>0</v>
          </cell>
          <cell r="E4857">
            <v>0</v>
          </cell>
        </row>
        <row r="4858">
          <cell r="B4858" t="str">
            <v>C1783</v>
          </cell>
          <cell r="C4858" t="str">
            <v>MANUTENÇÃO MENSAL DE ÁREA PLANTADA C/ LIMPEZA DIÁRIA</v>
          </cell>
          <cell r="D4858" t="str">
            <v>M2</v>
          </cell>
          <cell r="E4858">
            <v>0.11</v>
          </cell>
        </row>
        <row r="4859">
          <cell r="B4859" t="str">
            <v>C1787</v>
          </cell>
          <cell r="C4859" t="str">
            <v>MANUTENÇÃO MENSAL DE ÁREAS VERDES - IRRIGAÇÃO</v>
          </cell>
          <cell r="D4859" t="str">
            <v>HA</v>
          </cell>
          <cell r="E4859">
            <v>6823.34</v>
          </cell>
        </row>
        <row r="4860">
          <cell r="B4860" t="str">
            <v>C1786</v>
          </cell>
          <cell r="C4860" t="str">
            <v>MANUTENÇÃO MENSAL DE ÁREAS VERDES - LIMPEZA GERAL E DIÁRIA</v>
          </cell>
          <cell r="D4860" t="str">
            <v>HA</v>
          </cell>
          <cell r="E4860">
            <v>1109.32</v>
          </cell>
        </row>
        <row r="4861">
          <cell r="B4861" t="str">
            <v>C1784</v>
          </cell>
          <cell r="C4861" t="str">
            <v>MANUTENÇÃO MENSAL DE CANTEIROS C/ ATÉ 7.000 M2</v>
          </cell>
          <cell r="D4861" t="str">
            <v>M2</v>
          </cell>
          <cell r="E4861">
            <v>0.98</v>
          </cell>
        </row>
        <row r="4862">
          <cell r="B4862" t="str">
            <v>C1785</v>
          </cell>
          <cell r="C4862" t="str">
            <v>MANUTENÇÃO MENSAL P/PODA E LIMPEZA DE ARBUSTOS</v>
          </cell>
          <cell r="D4862" t="str">
            <v>M2</v>
          </cell>
          <cell r="E4862">
            <v>0.05</v>
          </cell>
        </row>
        <row r="4863">
          <cell r="B4863" t="str">
            <v>C2035</v>
          </cell>
          <cell r="C4863" t="str">
            <v>PREPARO E SUBSTITUIÇÃO DE TERRA P/PLANTAÇÃO</v>
          </cell>
          <cell r="D4863" t="str">
            <v>M3</v>
          </cell>
          <cell r="E4863">
            <v>71.12</v>
          </cell>
        </row>
        <row r="4864">
          <cell r="B4864" t="str">
            <v>C2235</v>
          </cell>
          <cell r="C4864" t="str">
            <v>REVOLVIMENTO MECÂNICO DE TERRA PROFUNDIDADE 20-30cm</v>
          </cell>
          <cell r="D4864" t="str">
            <v>M2</v>
          </cell>
          <cell r="E4864">
            <v>0.28999999999999998</v>
          </cell>
        </row>
        <row r="4865">
          <cell r="B4865" t="str">
            <v>C2238</v>
          </cell>
          <cell r="C4865" t="str">
            <v>ROÇADO MANUAL INCLUSIVE RASTELAMENTO P/ HERBÁCEAS</v>
          </cell>
          <cell r="D4865" t="str">
            <v>M2</v>
          </cell>
          <cell r="E4865">
            <v>0.75</v>
          </cell>
        </row>
        <row r="4866">
          <cell r="B4866" t="str">
            <v>C2534</v>
          </cell>
          <cell r="C4866" t="str">
            <v>TRANSPORTE DE TERRA FÉRTIL.P/PLANTIO DE HERBÁCEAS/ÁRVORES ORNAMENTAIS</v>
          </cell>
          <cell r="D4866" t="str">
            <v>M3</v>
          </cell>
          <cell r="E4866">
            <v>3.95</v>
          </cell>
        </row>
        <row r="4867">
          <cell r="B4867" t="str">
            <v>PROTEÇÃO AMBIENTAL</v>
          </cell>
          <cell r="C4867" t="str">
            <v>REVOLVIMENTO MECÂNICO DE TERRA PROFUNDIDADE 20-30cm</v>
          </cell>
          <cell r="D4867">
            <v>0</v>
          </cell>
          <cell r="E4867">
            <v>34.590000000000003</v>
          </cell>
        </row>
        <row r="4868">
          <cell r="B4868" t="str">
            <v>C3259</v>
          </cell>
          <cell r="C4868" t="str">
            <v>CARGA E TRANSPORTE ATÉ 5KM DE REVESTIMENTO BETUMINOSO DEMOLIDO</v>
          </cell>
          <cell r="D4868" t="str">
            <v>M3</v>
          </cell>
          <cell r="E4868">
            <v>23.47</v>
          </cell>
        </row>
        <row r="4869">
          <cell r="B4869" t="str">
            <v>C3277</v>
          </cell>
          <cell r="C4869" t="str">
            <v>ESCARIFICAÇÃO DE JAZIDAS/EMPRÉSTIMOS/CAMINHOS DE SERVIÇOS</v>
          </cell>
          <cell r="D4869" t="str">
            <v>M3</v>
          </cell>
          <cell r="E4869">
            <v>1.69</v>
          </cell>
        </row>
        <row r="4870">
          <cell r="B4870" t="str">
            <v>C3279</v>
          </cell>
          <cell r="C4870" t="str">
            <v>ESCAVAÇÃO COM ESTOCAGEM DE MATERIAL EXPURGADO (TERRA VEGETAL)</v>
          </cell>
          <cell r="D4870" t="str">
            <v>M3</v>
          </cell>
          <cell r="E4870">
            <v>4.43</v>
          </cell>
        </row>
        <row r="4871">
          <cell r="B4871" t="str">
            <v>C3283</v>
          </cell>
          <cell r="C4871" t="str">
            <v>ESPALHAMENTO DO MATERIAL EXPURGADO (TERRA VEGETAL)</v>
          </cell>
          <cell r="D4871" t="str">
            <v>M3</v>
          </cell>
          <cell r="E4871">
            <v>3.34</v>
          </cell>
        </row>
        <row r="4872">
          <cell r="B4872" t="str">
            <v>C3308</v>
          </cell>
          <cell r="C4872" t="str">
            <v>RECONFORMAÇÃO DA FAIXA DE DOMÍNIO, EMPRÉSTIMOS, JAZIDAS E TALUDES</v>
          </cell>
          <cell r="D4872" t="str">
            <v>M2</v>
          </cell>
          <cell r="E4872">
            <v>0.17</v>
          </cell>
        </row>
        <row r="4873">
          <cell r="B4873" t="str">
            <v>C3108</v>
          </cell>
          <cell r="C4873" t="str">
            <v>REVESTIMENTO VEGETAL DE TALUDES</v>
          </cell>
          <cell r="D4873" t="str">
            <v>M2</v>
          </cell>
          <cell r="E4873">
            <v>1.46</v>
          </cell>
        </row>
        <row r="4874">
          <cell r="B4874" t="str">
            <v>MUROS E FECHAMENTOS</v>
          </cell>
          <cell r="C4874" t="str">
            <v>ESPALHAMENTO DO MATERIAL EXPURGADO (TERRA VEGETAL)</v>
          </cell>
          <cell r="D4874">
            <v>0</v>
          </cell>
          <cell r="E4874">
            <v>17920.990000000002</v>
          </cell>
        </row>
        <row r="4875">
          <cell r="B4875" t="str">
            <v>MUROS</v>
          </cell>
          <cell r="C4875" t="str">
            <v>RECONFORMAÇÃO DA FAIXA DE DOMÍNIO, EMPRÉSTIMOS, JAZIDAS E TALUDES</v>
          </cell>
          <cell r="D4875">
            <v>0</v>
          </cell>
          <cell r="E4875">
            <v>1420.19</v>
          </cell>
        </row>
        <row r="4876">
          <cell r="B4876" t="str">
            <v>C1803</v>
          </cell>
          <cell r="C4876" t="str">
            <v>MURETA C/TIJOLO MACIÇO, REBOCADA, INCL. FUNDAÇÕES</v>
          </cell>
          <cell r="D4876" t="str">
            <v>M2</v>
          </cell>
          <cell r="E4876">
            <v>196.16</v>
          </cell>
        </row>
        <row r="4877">
          <cell r="B4877" t="str">
            <v>C1804</v>
          </cell>
          <cell r="C4877" t="str">
            <v>MURO DIVISÓRIO C/BLOCOS DE CONCRETO 14x19x39 CM, H=1.80M, C/ SAPATA CORRIDA DE CONCRETO FCK = 13,5 MPa E PILARES DE CONCRETO</v>
          </cell>
          <cell r="D4877" t="str">
            <v>M</v>
          </cell>
          <cell r="E4877">
            <v>154.43</v>
          </cell>
        </row>
        <row r="4878">
          <cell r="B4878" t="str">
            <v>MUROS</v>
          </cell>
          <cell r="C4878">
            <v>0</v>
          </cell>
          <cell r="D4878">
            <v>0</v>
          </cell>
          <cell r="E4878">
            <v>0</v>
          </cell>
        </row>
        <row r="4879">
          <cell r="B4879" t="str">
            <v>C1805</v>
          </cell>
          <cell r="C4879" t="str">
            <v>MURO DIVISÓRIO C/ BLOCOS DE CONCRETO 14x19x39 CM, H=1,80 M, SOBRE SAPATA CORRIDA, C/ PILARETES E CINTA DE AMARRAÇÃO DE CONCRETO C/ PINGADEIRAS</v>
          </cell>
          <cell r="D4879" t="str">
            <v>M</v>
          </cell>
          <cell r="E4879">
            <v>209.91</v>
          </cell>
        </row>
        <row r="4880">
          <cell r="B4880" t="str">
            <v>C1804</v>
          </cell>
          <cell r="C4880" t="str">
            <v>MURO DIVISÓRIO C/BLOCOS DE CONCRETO 14x19x39 CM, H=1.80M, C/ SAPATA CORRIDA DE CONCRETO FCK = 13,5 MPa E PILARES DE CONCRETO</v>
          </cell>
          <cell r="D4880">
            <v>0</v>
          </cell>
          <cell r="E4880">
            <v>0</v>
          </cell>
        </row>
        <row r="4881">
          <cell r="B4881" t="str">
            <v>C2887</v>
          </cell>
          <cell r="C4881" t="str">
            <v>MURO EM ALVENARIA C/FUNDAÇÃO, REBOCO 2 FACES, ALTURA ÚTIL 1.80M</v>
          </cell>
          <cell r="D4881" t="str">
            <v>M</v>
          </cell>
          <cell r="E4881">
            <v>239.74</v>
          </cell>
        </row>
        <row r="4882">
          <cell r="B4882" t="str">
            <v>C1806</v>
          </cell>
          <cell r="C4882" t="str">
            <v>MURO C/MOURÕES E PLACAS PRÉ-FABRICADAS DE CONCRETO H=2.00M</v>
          </cell>
          <cell r="D4882" t="str">
            <v>M</v>
          </cell>
          <cell r="E4882">
            <v>195.61</v>
          </cell>
        </row>
        <row r="4883">
          <cell r="B4883" t="str">
            <v>C1807</v>
          </cell>
          <cell r="C4883" t="str">
            <v>MURO CONTORNO DE ALVENARIA. E CONCRETO(PILAR+CINTA),INCLUSIVE PINTURA</v>
          </cell>
          <cell r="D4883" t="str">
            <v>M2</v>
          </cell>
          <cell r="E4883">
            <v>176.99</v>
          </cell>
        </row>
        <row r="4884">
          <cell r="B4884" t="str">
            <v>C4600</v>
          </cell>
          <cell r="C4884" t="str">
            <v>MURO DE ALVENARIA COM FUNDAÇÃO, REBOCO 2 FACES, ALT. ÚTIL 1,80m COM CERCA DE PROTEÇÃO EM "V" COM ARAME FARPADO</v>
          </cell>
          <cell r="D4884" t="str">
            <v>M</v>
          </cell>
          <cell r="E4884">
            <v>247.36</v>
          </cell>
        </row>
        <row r="4885">
          <cell r="B4885" t="str">
            <v>C1806</v>
          </cell>
          <cell r="C4885" t="str">
            <v>MURO C/MOURÕES E PLACAS PRÉ-FABRICADAS DE CONCRETO H=2.00M</v>
          </cell>
          <cell r="D4885">
            <v>0</v>
          </cell>
          <cell r="E4885">
            <v>0</v>
          </cell>
        </row>
        <row r="4886">
          <cell r="B4886" t="str">
            <v>ALAMBRADOS</v>
          </cell>
          <cell r="C4886" t="str">
            <v>MURO CONTORNO DE ALVENARIA. E CONCRETO(PILAR+CINTA),INCLUSIVE PINTURA</v>
          </cell>
          <cell r="D4886">
            <v>0</v>
          </cell>
          <cell r="E4886">
            <v>1161.81</v>
          </cell>
        </row>
        <row r="4887">
          <cell r="B4887" t="str">
            <v>C3736</v>
          </cell>
          <cell r="C4887" t="str">
            <v>ALAMBRADO C/ TELA DE ALUMÍNIO FIO ESP.=1.5 MM E MALHA DE (4X4)MM</v>
          </cell>
          <cell r="D4887" t="str">
            <v>M2</v>
          </cell>
          <cell r="E4887">
            <v>81.319999999999993</v>
          </cell>
        </row>
        <row r="4888">
          <cell r="B4888" t="str">
            <v>C0036</v>
          </cell>
          <cell r="C4888" t="str">
            <v>ALAMBRADO C/TELA DE ARAME GALVANIZADO.. ALTURA 2M</v>
          </cell>
          <cell r="D4888" t="str">
            <v>M</v>
          </cell>
          <cell r="E4888">
            <v>109.01</v>
          </cell>
        </row>
        <row r="4889">
          <cell r="B4889" t="str">
            <v>C3436</v>
          </cell>
          <cell r="C4889" t="str">
            <v>ALAMBRADO C/TELA DE NYLON FIO ESP.=3MM E MALHA DE (5 X 5)CM</v>
          </cell>
          <cell r="D4889" t="str">
            <v>M2</v>
          </cell>
          <cell r="E4889">
            <v>38.130000000000003</v>
          </cell>
        </row>
        <row r="4890">
          <cell r="B4890" t="str">
            <v>C3680</v>
          </cell>
          <cell r="C4890" t="str">
            <v>ALAMBRADO C/ TELA DE PVC FIO 10 MALHA DE 2"X2"</v>
          </cell>
          <cell r="D4890" t="str">
            <v>M2</v>
          </cell>
          <cell r="E4890">
            <v>74.05</v>
          </cell>
        </row>
        <row r="4891">
          <cell r="B4891" t="str">
            <v>C0037</v>
          </cell>
          <cell r="C4891" t="str">
            <v>ALAMBRADO C/TELA GALVANIZADA SOLDADA ALTURA 2M</v>
          </cell>
          <cell r="D4891" t="str">
            <v>M</v>
          </cell>
          <cell r="E4891">
            <v>56.66</v>
          </cell>
        </row>
        <row r="4892">
          <cell r="B4892" t="str">
            <v>C0035</v>
          </cell>
          <cell r="C4892" t="str">
            <v>ALAMBRADO C/ TUBO DE AÇO GALVANIZADO 2", INCLUSIVE PINTURA</v>
          </cell>
          <cell r="D4892" t="str">
            <v>M2</v>
          </cell>
          <cell r="E4892">
            <v>149.82</v>
          </cell>
        </row>
        <row r="4893">
          <cell r="B4893" t="str">
            <v>C0038</v>
          </cell>
          <cell r="C4893" t="str">
            <v>ALAMBRADO C/TUBO DE AÇO GALVANIZADO 4", INCLUSIVE PINTURA</v>
          </cell>
          <cell r="D4893" t="str">
            <v>M2</v>
          </cell>
          <cell r="E4893">
            <v>289.27</v>
          </cell>
        </row>
        <row r="4894">
          <cell r="B4894" t="str">
            <v>C0039</v>
          </cell>
          <cell r="C4894" t="str">
            <v>ALAMBRADO P/QUADRA ESPORTIVA ALTURA 1M</v>
          </cell>
          <cell r="D4894" t="str">
            <v>M</v>
          </cell>
          <cell r="E4894">
            <v>121.15</v>
          </cell>
        </row>
        <row r="4895">
          <cell r="B4895" t="str">
            <v>C0040</v>
          </cell>
          <cell r="C4895" t="str">
            <v>ALAMBRADO P/QUADRA ESPORTIVA ALTURA 4M</v>
          </cell>
          <cell r="D4895" t="str">
            <v>M</v>
          </cell>
          <cell r="E4895">
            <v>242.38</v>
          </cell>
        </row>
        <row r="4896">
          <cell r="B4896" t="str">
            <v>CERCAS</v>
          </cell>
          <cell r="C4896" t="str">
            <v>ALAMBRADO C/TUBO DE AÇO GALVANIZADO 4", INCLUSIVE PINTURA</v>
          </cell>
          <cell r="D4896">
            <v>0</v>
          </cell>
          <cell r="E4896">
            <v>2059.86</v>
          </cell>
        </row>
        <row r="4897">
          <cell r="B4897" t="str">
            <v>C0733</v>
          </cell>
          <cell r="C4897" t="str">
            <v>CERCA DE ARAME FARPADO 7 FIOS,MURETA C/ ALTURA DE 0,70M - FUNDAÇÃO E REBOCO NAS 2 FACES</v>
          </cell>
          <cell r="D4897" t="str">
            <v>M</v>
          </cell>
          <cell r="E4897">
            <v>172.88</v>
          </cell>
        </row>
        <row r="4898">
          <cell r="B4898" t="str">
            <v>C0040</v>
          </cell>
          <cell r="C4898" t="str">
            <v>ALAMBRADO P/QUADRA ESPORTIVA ALTURA 4M</v>
          </cell>
          <cell r="D4898">
            <v>0</v>
          </cell>
          <cell r="E4898">
            <v>0</v>
          </cell>
        </row>
        <row r="4899">
          <cell r="B4899" t="str">
            <v>C0742</v>
          </cell>
          <cell r="C4899" t="str">
            <v>CERCA DE ARAME FARPADO -  ESTACA PONTA VIRADA, C/11 FIOS</v>
          </cell>
          <cell r="D4899" t="str">
            <v>M</v>
          </cell>
          <cell r="E4899">
            <v>63.88</v>
          </cell>
        </row>
        <row r="4900">
          <cell r="B4900" t="str">
            <v>C0735</v>
          </cell>
          <cell r="C4900" t="str">
            <v>CERCA C/ ESTACAS DE CONCRETO ARMADO (2,20 X 0,10 X 0,10M)E MOURÃO DE CONCRETO ARMADO (2,20 X 0,15 X 0,15M) - 4 FIOS DE ARAME FARPADO</v>
          </cell>
          <cell r="D4900" t="str">
            <v>M</v>
          </cell>
          <cell r="E4900">
            <v>23.61</v>
          </cell>
        </row>
        <row r="4901">
          <cell r="B4901">
            <v>0</v>
          </cell>
          <cell r="C4901">
            <v>0</v>
          </cell>
          <cell r="D4901">
            <v>0</v>
          </cell>
          <cell r="E4901">
            <v>0</v>
          </cell>
        </row>
        <row r="4902">
          <cell r="B4902" t="str">
            <v>C0743</v>
          </cell>
          <cell r="C4902" t="str">
            <v>CERCA C/ ESTACAS DE CONCRETO ARMADO (2,20 X 0,10 X 0,10M) E MOURÃO DE CONCRETO ARMADO (2,20 X 0,15 X 0,15M) - 6 FIOS DE ARAME FARPADO</v>
          </cell>
          <cell r="D4902" t="str">
            <v>M</v>
          </cell>
          <cell r="E4902">
            <v>30.13</v>
          </cell>
        </row>
        <row r="4903">
          <cell r="B4903" t="str">
            <v>C0735</v>
          </cell>
          <cell r="C4903" t="str">
            <v>CERCA C/ ESTACAS DE CONCRETO ARMADO (2,20 X 0,10 X 0,10M)E MOURÃO DE CONCRETO ARMADO (2,20 X 0,15 X 0,15M) - 4 FIOS DE ARAME FARPADO</v>
          </cell>
          <cell r="D4903">
            <v>0</v>
          </cell>
          <cell r="E4903">
            <v>0</v>
          </cell>
        </row>
        <row r="4904">
          <cell r="B4904" t="str">
            <v>C0736</v>
          </cell>
          <cell r="C4904" t="str">
            <v>CERCA C/ ESTACAS DE CONCRETO ARMADO (2,20 X 0,10 X 0,10M) E MOURÃO DE CONCRETO ARMADO (2,20 X 0,15 X 0,15M) - 8 FIOS DE ARAME FARPADO</v>
          </cell>
          <cell r="D4904" t="str">
            <v>M</v>
          </cell>
          <cell r="E4904">
            <v>36.65</v>
          </cell>
        </row>
        <row r="4905">
          <cell r="B4905" t="str">
            <v>C0743</v>
          </cell>
          <cell r="C4905" t="str">
            <v>CERCA C/ ESTACAS DE CONCRETO ARMADO (2,20 X 0,10 X 0,10M) E MOURÃO DE CONCRETO ARMADO (2,20 X 0,15 X 0,15M) - 6 FIOS DE ARAME FARPADO</v>
          </cell>
          <cell r="D4905">
            <v>0</v>
          </cell>
          <cell r="E4905">
            <v>0</v>
          </cell>
        </row>
        <row r="4906">
          <cell r="B4906" t="str">
            <v>C0740</v>
          </cell>
          <cell r="C4906" t="str">
            <v>CERCA DE MADEIRA C/ ARAME GALVANIZADO</v>
          </cell>
          <cell r="D4906" t="str">
            <v>M2</v>
          </cell>
          <cell r="E4906">
            <v>88.75</v>
          </cell>
        </row>
        <row r="4907">
          <cell r="B4907" t="str">
            <v>C0741</v>
          </cell>
          <cell r="C4907" t="str">
            <v>CERCA DE MADEIRA C/ TRAVESSAS DE MADEIRA</v>
          </cell>
          <cell r="D4907" t="str">
            <v>M2</v>
          </cell>
          <cell r="E4907">
            <v>145.1</v>
          </cell>
        </row>
        <row r="4908">
          <cell r="B4908" t="str">
            <v>C4731</v>
          </cell>
          <cell r="C4908" t="str">
            <v>CERCA COM ESTACAS DE MADEIRA ROLIÇA, D=10CM (DE 7 ATÉ 11CM), DISTANTES A 1,50M E MOURÕES ROLIÇOS, D=12CM (DE 10 ATÉ 15CM), DISTANTES A 50,00M - 4 FIOS DE ARAME FARPADO</v>
          </cell>
          <cell r="D4908" t="str">
            <v>M</v>
          </cell>
          <cell r="E4908">
            <v>12.57</v>
          </cell>
        </row>
        <row r="4909">
          <cell r="B4909" t="str">
            <v>C0740</v>
          </cell>
          <cell r="C4909" t="str">
            <v>CERCA DE MADEIRA C/ ARAME GALVANIZADO</v>
          </cell>
          <cell r="D4909">
            <v>0</v>
          </cell>
          <cell r="E4909">
            <v>0</v>
          </cell>
        </row>
        <row r="4910">
          <cell r="B4910" t="str">
            <v>C4732</v>
          </cell>
          <cell r="C4910" t="str">
            <v>CERCA COM ESTACAS DE MADEIRA ROLIÇA, D=10CM (DE 7 ATÉ 11CM), DISTANTES A 1,50M E MOURÕES ROLIÇOS, D=12CM (DE 10 ATÉ 15CM), DISTANTES A 50,00M - 6 FIOS DE ARAME FARPADO</v>
          </cell>
          <cell r="D4910" t="str">
            <v>M</v>
          </cell>
          <cell r="E4910">
            <v>15.37</v>
          </cell>
        </row>
        <row r="4911">
          <cell r="B4911" t="str">
            <v>C4731</v>
          </cell>
          <cell r="C4911" t="str">
            <v>CERCA COM ESTACAS DE MADEIRA ROLIÇA, D=10CM (DE 7 ATÉ 11CM), DISTANTES A 1,50M E MOURÕES ROLIÇOS, D=12CM (DE 10 ATÉ 15CM), DISTANTES A 50,00M - 4 FIOS DE ARAME FARPADO</v>
          </cell>
          <cell r="D4911">
            <v>0</v>
          </cell>
          <cell r="E4911">
            <v>0</v>
          </cell>
        </row>
        <row r="4912">
          <cell r="B4912" t="str">
            <v>C4733</v>
          </cell>
          <cell r="C4912" t="str">
            <v>CERCA COM ESTACAS DE MADEIRA ROLIÇA, D=10CM (DE 7 ATÉ 11CM), DISTANTES A 1,50M E MOURÕES ROLIÇOS, D=12CM (DE 10 ATÉ 11CM), DISTANTES A 50,00M - 8 FIOS DE ARAME FARPADO</v>
          </cell>
          <cell r="D4912" t="str">
            <v>M</v>
          </cell>
          <cell r="E4912">
            <v>19.079999999999998</v>
          </cell>
        </row>
        <row r="4913">
          <cell r="B4913" t="str">
            <v>C4732</v>
          </cell>
          <cell r="C4913" t="str">
            <v>CERCA COM ESTACAS DE MADEIRA ROLIÇA, D=10CM (DE 7 ATÉ 11CM), DISTANTES A 1,50M E MOURÕES ROLIÇOS, D=12CM (DE 10 ATÉ 15CM), DISTANTES A 50,00M - 6 FIOS DE ARAME FARPADO</v>
          </cell>
          <cell r="D4913">
            <v>0</v>
          </cell>
          <cell r="E4913">
            <v>0</v>
          </cell>
        </row>
        <row r="4914">
          <cell r="B4914" t="str">
            <v>C4725</v>
          </cell>
          <cell r="C4914" t="str">
            <v>CERCA/GRADIL NYLOFOR H=2,43M, MALHA 5 X 20CM - FIO 5,00MM, COM FIXADORES DE POLIAMIDA EM POSTE 40 x 60 MM CHUMBADOS EM BASE DE CONCRETO (EXCLUSIVE ESTA), REVESTIDOS EM POLIESTER POR PROCESSO DE PINTURA ELETROSTÁTICA (GRADIL E POSTE), NAS CORES VERDE OU BR</v>
          </cell>
          <cell r="D4914" t="str">
            <v>M</v>
          </cell>
          <cell r="E4914">
            <v>313.35000000000002</v>
          </cell>
        </row>
        <row r="4915">
          <cell r="B4915" t="str">
            <v>C4733</v>
          </cell>
          <cell r="C4915" t="str">
            <v>CERCA COM ESTACAS DE MADEIRA ROLIÇA, D=10CM (DE 7 ATÉ 11CM), DISTANTES A 1,50M E MOURÕES ROLIÇOS, D=12CM (DE 10 ATÉ 11CM), DISTANTES A 50,00M - 8 FIOS DE ARAME FARPADO</v>
          </cell>
          <cell r="D4915">
            <v>0</v>
          </cell>
          <cell r="E4915">
            <v>0</v>
          </cell>
        </row>
        <row r="4916">
          <cell r="B4916" t="str">
            <v>C4726</v>
          </cell>
          <cell r="C4916" t="str">
            <v>CERCA/GRADIL NYLOFOR H=2,03M, MALHA 5 X 20CM - FIO 5,00MM, COM FIXADORES DE POLIAMIDA EM POSTE 40 x 60 MM CHUMBADOS EM BASE DE CONCRETO (EXCLUSIVE ESTA) , REVESTIDOS EM POLIESTER POR PROCESSO DE PINTURA ELETROSTÁTICA (GRADIL E POSTE), NAS CORES VERDE OU B</v>
          </cell>
          <cell r="D4916" t="str">
            <v>M</v>
          </cell>
          <cell r="E4916">
            <v>262.87</v>
          </cell>
        </row>
        <row r="4917">
          <cell r="B4917" t="str">
            <v>C4725</v>
          </cell>
          <cell r="C4917" t="str">
            <v>CERCA/GRADIL NYLOFOR H=2,43M, MALHA 5 X 20CM - FIO 5,00MM, COM FIXADORES DE POLIAMIDA EM POSTE 40 x 60 MM CHUMBADOS EM BASE DE CONCRETO (EXCLUSIVE ESTA), REVESTIDOS EM POLIESTER POR PROCESSO DE PINTURA ELETROSTÁTICA (GRADIL E POSTE), NAS CORES VERDE OU BR</v>
          </cell>
          <cell r="D4917">
            <v>0</v>
          </cell>
          <cell r="E4917">
            <v>0</v>
          </cell>
        </row>
        <row r="4918">
          <cell r="B4918" t="str">
            <v>C4727</v>
          </cell>
          <cell r="C4918" t="str">
            <v>CERCA/GRADIL NYLOFOR H=1,53M, MALHA 5 X 20CM - FIO 5,00MM, COM FIXADORES DE POLIAMIDA EM POSTE 40 x 60 MM CHUMBADOS EM BASE DE CONCRETO (EXCLUSIVE ESTA) , REVESTIDOS EM POLIESTER POR PROCESSO DE PINTURA ELETROSTÁTICA (GRADIL E POSTE), NAS CORES VERDE OU B</v>
          </cell>
          <cell r="D4918" t="str">
            <v>M</v>
          </cell>
          <cell r="E4918">
            <v>211.99</v>
          </cell>
        </row>
        <row r="4919">
          <cell r="B4919" t="str">
            <v>C4726</v>
          </cell>
          <cell r="C4919" t="str">
            <v>CERCA/GRADIL NYLOFOR H=2,03M, MALHA 5 X 20CM - FIO 5,00MM, COM FIXADORES DE POLIAMIDA EM POSTE 40 x 60 MM CHUMBADOS EM BASE DE CONCRETO (EXCLUSIVE ESTA) , REVESTIDOS EM POLIESTER POR PROCESSO DE PINTURA ELETROSTÁTICA (GRADIL E POSTE), NAS CORES VERDE OU B</v>
          </cell>
          <cell r="D4919">
            <v>0</v>
          </cell>
          <cell r="E4919">
            <v>0</v>
          </cell>
        </row>
        <row r="4920">
          <cell r="B4920" t="str">
            <v>C4728</v>
          </cell>
          <cell r="C4920" t="str">
            <v>CERCA/GRADIL NYLOFOR H=2,43M, MALHA 5 X 20CM - FIO 4,30MM, COM FIXADORES DE POLIAMIDA EM POSTE 40 x 60 MM CHUMBADOS EM BASE DE CONCRETO (EXCLUSIVE ESTA) , REVESTIDOS EM POLIESTER POR PROCESSO DE PINTURA ELETROSTÁTICA (GRADIL E POSTE), NAS CORES VERDE OU B</v>
          </cell>
          <cell r="D4920" t="str">
            <v>M</v>
          </cell>
          <cell r="E4920">
            <v>255.67</v>
          </cell>
        </row>
        <row r="4921">
          <cell r="B4921" t="str">
            <v>C4727</v>
          </cell>
          <cell r="C4921" t="str">
            <v>CERCA/GRADIL NYLOFOR H=1,53M, MALHA 5 X 20CM - FIO 5,00MM, COM FIXADORES DE POLIAMIDA EM POSTE 40 x 60 MM CHUMBADOS EM BASE DE CONCRETO (EXCLUSIVE ESTA) , REVESTIDOS EM POLIESTER POR PROCESSO DE PINTURA ELETROSTÁTICA (GRADIL E POSTE), NAS CORES VERDE OU B</v>
          </cell>
          <cell r="D4921">
            <v>0</v>
          </cell>
          <cell r="E4921">
            <v>0</v>
          </cell>
        </row>
        <row r="4922">
          <cell r="B4922" t="str">
            <v>C4729</v>
          </cell>
          <cell r="C4922" t="str">
            <v>CERCA/GRADIL NYLOFOR H=2,03M, MALHA 5 X 20CM - FIO 4,30MM, COM FIXADORES DE POLIAMIDA EM POSTE 40 x 60 MM CHUMBADOS EM BASE DE CONCRETO (EXCLUSIVE ESTA) , REVESTIDOS EM POLIESTER POR PROCESSO DE PINTURA ELETROSTÁTICA (GRADIL E POSTE), NAS CORES VERDE OU B</v>
          </cell>
          <cell r="D4922" t="str">
            <v>M</v>
          </cell>
          <cell r="E4922">
            <v>210.01</v>
          </cell>
        </row>
        <row r="4923">
          <cell r="B4923" t="str">
            <v>C4728</v>
          </cell>
          <cell r="C4923" t="str">
            <v>CERCA/GRADIL NYLOFOR H=2,43M, MALHA 5 X 20CM - FIO 4,30MM, COM FIXADORES DE POLIAMIDA EM POSTE 40 x 60 MM CHUMBADOS EM BASE DE CONCRETO (EXCLUSIVE ESTA) , REVESTIDOS EM POLIESTER POR PROCESSO DE PINTURA ELETROSTÁTICA (GRADIL E POSTE), NAS CORES VERDE OU B</v>
          </cell>
          <cell r="D4923">
            <v>0</v>
          </cell>
          <cell r="E4923">
            <v>0</v>
          </cell>
        </row>
        <row r="4924">
          <cell r="B4924" t="str">
            <v>C4730</v>
          </cell>
          <cell r="C4924" t="str">
            <v>CERCA/GRADIL NYLOFOR H=1,53M, MALHA 5 X 20CM - FIO 4,30MM, COM FIXADORES DE POLIAMIDA EM POSTE 40 x 60 MM CHUMBADOS EM BASE DE CONCRETO (EXCLUSIVE ESTA) , REVESTIDOS EM POLIESTER POR PROCESSO DE PINTURA ELETROSTÁTICA (GRADIL E POSTE), NAS CORES VERDE OU B</v>
          </cell>
          <cell r="D4924" t="str">
            <v>M</v>
          </cell>
          <cell r="E4924">
            <v>168.05</v>
          </cell>
        </row>
        <row r="4925">
          <cell r="B4925" t="str">
            <v>C4729</v>
          </cell>
          <cell r="C4925" t="str">
            <v>CERCA/GRADIL NYLOFOR H=2,03M, MALHA 5 X 20CM - FIO 4,30MM, COM FIXADORES DE POLIAMIDA EM POSTE 40 x 60 MM CHUMBADOS EM BASE DE CONCRETO (EXCLUSIVE ESTA) , REVESTIDOS EM POLIESTER POR PROCESSO DE PINTURA ELETROSTÁTICA (GRADIL E POSTE), NAS CORES VERDE OU B</v>
          </cell>
          <cell r="D4925">
            <v>0</v>
          </cell>
          <cell r="E4925">
            <v>0</v>
          </cell>
        </row>
        <row r="4926">
          <cell r="B4926" t="str">
            <v>C4734</v>
          </cell>
          <cell r="C4926" t="str">
            <v>RECOMPOSIÇÃO PARCIAL DE CERCA - SUBSTITUIÇÃO ESTACA DE MADEIRA ROLIÇA D=10CM (DE 7 ATÉ 11CM)</v>
          </cell>
          <cell r="D4926" t="str">
            <v>UN</v>
          </cell>
          <cell r="E4926">
            <v>10.15</v>
          </cell>
        </row>
        <row r="4927">
          <cell r="B4927" t="str">
            <v>C4730</v>
          </cell>
          <cell r="C4927" t="str">
            <v>CERCA/GRADIL NYLOFOR H=1,53M, MALHA 5 X 20CM - FIO 4,30MM, COM FIXADORES DE POLIAMIDA EM POSTE 40 x 60 MM CHUMBADOS EM BASE DE CONCRETO (EXCLUSIVE ESTA) , REVESTIDOS EM POLIESTER POR PROCESSO DE PINTURA ELETROSTÁTICA (GRADIL E POSTE), NAS CORES VERDE OU B</v>
          </cell>
          <cell r="D4927">
            <v>0</v>
          </cell>
          <cell r="E4927">
            <v>0</v>
          </cell>
        </row>
        <row r="4928">
          <cell r="B4928" t="str">
            <v>C4735</v>
          </cell>
          <cell r="C4928" t="str">
            <v>RECOMPOSIÇÃO PARCIAL DE CERCA - SUBSTITUIÇÃO MOURÃO DE MADEIRA ROLIÇA D=12CM (DE 10 ATÉ 15CM)</v>
          </cell>
          <cell r="D4928" t="str">
            <v>UN</v>
          </cell>
          <cell r="E4928">
            <v>10.3</v>
          </cell>
        </row>
        <row r="4929">
          <cell r="B4929" t="str">
            <v>C4734</v>
          </cell>
          <cell r="C4929" t="str">
            <v>RECOMPOSIÇÃO PARCIAL DE CERCA - SUBSTITUIÇÃO ESTACA DE MADEIRA ROLIÇA D=10CM (DE 7 ATÉ 11CM)</v>
          </cell>
          <cell r="D4929">
            <v>0</v>
          </cell>
          <cell r="E4929">
            <v>0</v>
          </cell>
        </row>
        <row r="4930">
          <cell r="B4930" t="str">
            <v>C4736</v>
          </cell>
          <cell r="C4930" t="str">
            <v>REMOÇÃO E RECOLOCAÇÃO DE CERCA DE MADEIRA - ESTACA D=10CM ( DE 7 ATÉ 11CM), E MOURÃO D=12CM(DE 10 ATÉ 15CM) - 4 FIOS DE ARAME</v>
          </cell>
          <cell r="D4930" t="str">
            <v>M</v>
          </cell>
          <cell r="E4930">
            <v>9.43</v>
          </cell>
        </row>
        <row r="4931">
          <cell r="B4931" t="str">
            <v>C4735</v>
          </cell>
          <cell r="C4931" t="str">
            <v>RECOMPOSIÇÃO PARCIAL DE CERCA - SUBSTITUIÇÃO MOURÃO DE MADEIRA ROLIÇA D=12CM (DE 10 ATÉ 15CM)</v>
          </cell>
          <cell r="D4931">
            <v>0</v>
          </cell>
          <cell r="E4931">
            <v>0</v>
          </cell>
        </row>
        <row r="4932">
          <cell r="B4932" t="str">
            <v>DISPOSITIVOS DE PROTEÇÃO E ACESSO</v>
          </cell>
          <cell r="C4932">
            <v>0</v>
          </cell>
          <cell r="D4932">
            <v>0</v>
          </cell>
          <cell r="E4932">
            <v>13000.84</v>
          </cell>
        </row>
        <row r="4933">
          <cell r="B4933" t="str">
            <v>C1251</v>
          </cell>
          <cell r="C4933" t="str">
            <v>ESCADA DE MARINHEIRO,C/TUBO GALVANIZADO 3/4",H=VAR</v>
          </cell>
          <cell r="D4933" t="str">
            <v>M</v>
          </cell>
          <cell r="E4933">
            <v>172.44</v>
          </cell>
        </row>
        <row r="4934">
          <cell r="B4934" t="str">
            <v>C2775</v>
          </cell>
          <cell r="C4934" t="str">
            <v>ESCADA DE MARINHEIRO, DEGRAUS FERRO REDONDO 3/4"</v>
          </cell>
          <cell r="D4934" t="str">
            <v>M</v>
          </cell>
          <cell r="E4934">
            <v>86.9</v>
          </cell>
        </row>
        <row r="4935">
          <cell r="B4935" t="str">
            <v>C2774</v>
          </cell>
          <cell r="C4935" t="str">
            <v>ESCADA DE MARINHEIRO, DEGRAUS FERRO REDONDO 1/2"</v>
          </cell>
          <cell r="D4935" t="str">
            <v>M</v>
          </cell>
          <cell r="E4935">
            <v>49.32</v>
          </cell>
        </row>
        <row r="4936">
          <cell r="B4936" t="str">
            <v>C2773</v>
          </cell>
          <cell r="C4936" t="str">
            <v>ESCADA DE MARINHEIRO, DEGRAUS FERRO REDONDO 1"</v>
          </cell>
          <cell r="D4936" t="str">
            <v>M</v>
          </cell>
          <cell r="E4936">
            <v>110.62</v>
          </cell>
        </row>
        <row r="4937">
          <cell r="B4937" t="str">
            <v>C2768</v>
          </cell>
          <cell r="C4937" t="str">
            <v>ESCADA DE MARINHEIRO EM FERRO CHATO C/PROTEÇÃO</v>
          </cell>
          <cell r="D4937" t="str">
            <v>M</v>
          </cell>
          <cell r="E4937">
            <v>427.23</v>
          </cell>
        </row>
        <row r="4938">
          <cell r="B4938" t="str">
            <v>C2769</v>
          </cell>
          <cell r="C4938" t="str">
            <v>ESCADA DE MARINHEIRO EM FERRO CHATO S/PROTEÇÃO</v>
          </cell>
          <cell r="D4938" t="str">
            <v>M</v>
          </cell>
          <cell r="E4938">
            <v>183</v>
          </cell>
        </row>
        <row r="4939">
          <cell r="B4939" t="str">
            <v>C2776</v>
          </cell>
          <cell r="C4939" t="str">
            <v>ESCADA DE MARINHEIRO EM FERRO REDONDO 1"</v>
          </cell>
          <cell r="D4939" t="str">
            <v>M</v>
          </cell>
          <cell r="E4939">
            <v>112.93</v>
          </cell>
        </row>
        <row r="4940">
          <cell r="B4940" t="str">
            <v>C4748</v>
          </cell>
          <cell r="C4940" t="str">
            <v>ESCADA DE MARINHEIRO EM FIBRA DE VIDRO PULTRUDADA, PERFIL QUADRADO, PINTURA PROTETORA CONTRA RAIOS UV, COM GUARDA CORPO</v>
          </cell>
          <cell r="D4940" t="str">
            <v>M</v>
          </cell>
          <cell r="E4940">
            <v>1569.36</v>
          </cell>
        </row>
        <row r="4941">
          <cell r="B4941" t="str">
            <v>C2769</v>
          </cell>
          <cell r="C4941" t="str">
            <v>ESCADA DE MARINHEIRO EM FERRO CHATO S/PROTEÇÃO</v>
          </cell>
          <cell r="D4941">
            <v>0</v>
          </cell>
          <cell r="E4941">
            <v>0</v>
          </cell>
        </row>
        <row r="4942">
          <cell r="B4942" t="str">
            <v>C4749</v>
          </cell>
          <cell r="C4942" t="str">
            <v>ESCADA DE MARINHEIRO EM FIBRA DE VIDRO PULTRUDADA, PERFIL QUADRADO, PINTURA PROTETORA CONTRA RAIOS UV, SEM GUARDA CORPO</v>
          </cell>
          <cell r="D4942" t="str">
            <v>M</v>
          </cell>
          <cell r="E4942">
            <v>1213.94</v>
          </cell>
        </row>
        <row r="4943">
          <cell r="B4943" t="str">
            <v>C4748</v>
          </cell>
          <cell r="C4943" t="str">
            <v>ESCADA DE MARINHEIRO EM FIBRA DE VIDRO PULTRUDADA, PERFIL QUADRADO, PINTURA PROTETORA CONTRA RAIOS UV, COM GUARDA CORPO</v>
          </cell>
          <cell r="D4943">
            <v>0</v>
          </cell>
          <cell r="E4943">
            <v>0</v>
          </cell>
        </row>
        <row r="4944">
          <cell r="B4944" t="str">
            <v>C2770</v>
          </cell>
          <cell r="C4944" t="str">
            <v>ESCADA DE MARINHEIRO TIPO PISCINA EM FERRO CHATO</v>
          </cell>
          <cell r="D4944" t="str">
            <v>M</v>
          </cell>
          <cell r="E4944">
            <v>223.69</v>
          </cell>
        </row>
        <row r="4945">
          <cell r="B4945" t="str">
            <v>C2772</v>
          </cell>
          <cell r="C4945" t="str">
            <v>ESCADA DE MARINHEIRO TIPO PISCINA, FERRO REDONDO 1"</v>
          </cell>
          <cell r="D4945" t="str">
            <v>M</v>
          </cell>
          <cell r="E4945">
            <v>114.98</v>
          </cell>
        </row>
        <row r="4946">
          <cell r="B4946" t="str">
            <v>C2771</v>
          </cell>
          <cell r="C4946" t="str">
            <v xml:space="preserve">ESCADA DE MARINHEIRO TIPO PISCINA, TUBO GALVANIZADO 1" </v>
          </cell>
          <cell r="D4946" t="str">
            <v>M</v>
          </cell>
          <cell r="E4946">
            <v>128.52000000000001</v>
          </cell>
        </row>
        <row r="4947">
          <cell r="B4947" t="str">
            <v>C1252</v>
          </cell>
          <cell r="C4947" t="str">
            <v>ESCADA HELICOIDAL,PRÉ-MOLDADA CONCRETO,D=1,0M</v>
          </cell>
          <cell r="D4947" t="str">
            <v>M</v>
          </cell>
          <cell r="E4947">
            <v>684.12</v>
          </cell>
        </row>
        <row r="4948">
          <cell r="B4948" t="str">
            <v>C4383</v>
          </cell>
          <cell r="C4948" t="str">
            <v>ESCADA PRÉ-MOLDADA EM CONCRETO Ø = 1,80m - h = 3,50m - FORNECIMENTO / MONTAGEM</v>
          </cell>
          <cell r="D4948" t="str">
            <v>UN</v>
          </cell>
          <cell r="E4948">
            <v>2863.42</v>
          </cell>
        </row>
        <row r="4949">
          <cell r="B4949" t="str">
            <v>C2771</v>
          </cell>
          <cell r="C4949" t="str">
            <v xml:space="preserve">ESCADA DE MARINHEIRO TIPO PISCINA, TUBO GALVANIZADO 1" </v>
          </cell>
          <cell r="D4949">
            <v>0</v>
          </cell>
          <cell r="E4949">
            <v>0</v>
          </cell>
        </row>
        <row r="4950">
          <cell r="B4950" t="str">
            <v>C2814</v>
          </cell>
          <cell r="C4950" t="str">
            <v>ESTRADO DE MADEIRA COM BARROTE 3x3"</v>
          </cell>
          <cell r="D4950" t="str">
            <v>M2</v>
          </cell>
          <cell r="E4950">
            <v>66.36</v>
          </cell>
        </row>
        <row r="4951">
          <cell r="B4951" t="str">
            <v>C4386</v>
          </cell>
          <cell r="C4951" t="str">
            <v>ESTRUTURA PRÉ-FABRICADA EM AÇO GALVANIZADO PARA ESCADA - FORNECIMENTO E MONTAGEM</v>
          </cell>
          <cell r="D4951" t="str">
            <v>KG</v>
          </cell>
          <cell r="E4951">
            <v>28.43</v>
          </cell>
        </row>
        <row r="4952">
          <cell r="B4952">
            <v>0</v>
          </cell>
          <cell r="C4952">
            <v>0</v>
          </cell>
          <cell r="D4952">
            <v>0</v>
          </cell>
          <cell r="E4952">
            <v>0</v>
          </cell>
        </row>
        <row r="4953">
          <cell r="B4953" t="str">
            <v>C3505</v>
          </cell>
          <cell r="C4953" t="str">
            <v>GUARDA CORPO C/ CORRIMÃO EM TUBO DE AÇO GALVANIZADO 3/4"</v>
          </cell>
          <cell r="D4953" t="str">
            <v>M</v>
          </cell>
          <cell r="E4953">
            <v>64.73</v>
          </cell>
        </row>
        <row r="4954">
          <cell r="B4954" t="str">
            <v>C3506</v>
          </cell>
          <cell r="C4954" t="str">
            <v>GUARDA CORPO C/ CORRIMÃO EM TUBO DE AÇO GALVANIZADO 2"</v>
          </cell>
          <cell r="D4954" t="str">
            <v>M</v>
          </cell>
          <cell r="E4954">
            <v>159.44</v>
          </cell>
        </row>
        <row r="4955">
          <cell r="B4955" t="str">
            <v>C4755</v>
          </cell>
          <cell r="C4955" t="str">
            <v xml:space="preserve">GUARDA CORPO C/ CORRIMÃO EM TUBO SUPERIOR DE AÇO GALVANIZADO 3" 80MM                                 </v>
          </cell>
          <cell r="D4955" t="str">
            <v>M</v>
          </cell>
          <cell r="E4955">
            <v>239.02</v>
          </cell>
        </row>
        <row r="4956">
          <cell r="B4956" t="str">
            <v>C3505</v>
          </cell>
          <cell r="C4956" t="str">
            <v>GUARDA CORPO C/ CORRIMÃO EM TUBO DE AÇO GALVANIZADO 3/4"</v>
          </cell>
          <cell r="D4956">
            <v>0</v>
          </cell>
          <cell r="E4956">
            <v>0</v>
          </cell>
        </row>
        <row r="4957">
          <cell r="B4957" t="str">
            <v>C4747</v>
          </cell>
          <cell r="C4957" t="str">
            <v>GUARDA CORPO EM FIBRA DE VIDRO C/ PERFIS PULTRUDADOS PINTADOS EM ESMALTE PU ACRÍLICO E SISTEMA DE ANCORAGEM EM AÇO INOXIDÁVEL AISI304 - H=1,10M</v>
          </cell>
          <cell r="D4957" t="str">
            <v>M</v>
          </cell>
          <cell r="E4957">
            <v>461.04</v>
          </cell>
        </row>
        <row r="4958">
          <cell r="B4958" t="str">
            <v>C4755</v>
          </cell>
          <cell r="C4958" t="str">
            <v xml:space="preserve">GUARDA CORPO C/ CORRIMÃO EM TUBO SUPERIOR DE AÇO GALVANIZADO 3" 80MM                                 
</v>
          </cell>
          <cell r="D4958">
            <v>0</v>
          </cell>
          <cell r="E4958">
            <v>0</v>
          </cell>
        </row>
        <row r="4959">
          <cell r="B4959" t="str">
            <v>C2972</v>
          </cell>
          <cell r="C4959" t="str">
            <v>TAMPA CHAPA 1/4" ANTI-DERRAPANTE 50x70cm,C/ CANTONEIRA ARTICULADA</v>
          </cell>
          <cell r="D4959" t="str">
            <v>UN</v>
          </cell>
          <cell r="E4959">
            <v>221.02</v>
          </cell>
        </row>
        <row r="4960">
          <cell r="B4960" t="str">
            <v>C2970</v>
          </cell>
          <cell r="C4960" t="str">
            <v>TAMPA CHAPA 1/4" ANTI-DERRAPANTE 70x70CM,C/ CANTONEIRA ARTICULADA</v>
          </cell>
          <cell r="D4960" t="str">
            <v>UN</v>
          </cell>
          <cell r="E4960">
            <v>264.48</v>
          </cell>
        </row>
        <row r="4961">
          <cell r="B4961" t="str">
            <v>C2969</v>
          </cell>
          <cell r="C4961" t="str">
            <v>TAMPA CHAPA 1/4" ANTI-DERRAPANTE 70x130CM, C/CANTONEIRA ARTICULADA</v>
          </cell>
          <cell r="D4961" t="str">
            <v>UN</v>
          </cell>
          <cell r="E4961">
            <v>410.55</v>
          </cell>
        </row>
        <row r="4962">
          <cell r="B4962" t="str">
            <v>C2971</v>
          </cell>
          <cell r="C4962" t="str">
            <v>TAMPA CHAPA 1/4"ANTI DERRAPANTE 80x150CM,C/ CANTONEIRA ARTICULADA</v>
          </cell>
          <cell r="D4962" t="str">
            <v>UN</v>
          </cell>
          <cell r="E4962">
            <v>491.63</v>
          </cell>
        </row>
        <row r="4963">
          <cell r="B4963" t="str">
            <v>C2974</v>
          </cell>
          <cell r="C4963" t="str">
            <v>TAMPA DE INSPEÇÃO CORREDIÇA EM CHAPA DE AÇO  GALVANIZADA E=1/16", 125 X 70CM -  PADRÃO CAGECE</v>
          </cell>
          <cell r="D4963" t="str">
            <v>UN</v>
          </cell>
          <cell r="E4963">
            <v>279.33</v>
          </cell>
        </row>
        <row r="4964">
          <cell r="B4964" t="str">
            <v>C2969</v>
          </cell>
          <cell r="C4964" t="str">
            <v>TAMPA CHAPA 1/4" ANTI-DERRAPANTE 70x130CM, C/CANTONEIRA ARTICULADA</v>
          </cell>
          <cell r="D4964">
            <v>0</v>
          </cell>
          <cell r="E4964">
            <v>0</v>
          </cell>
        </row>
        <row r="4965">
          <cell r="B4965" t="str">
            <v>C2973</v>
          </cell>
          <cell r="C4965" t="str">
            <v>TAMPA DE INSPEÇÃO EM CHAPA DE AÇO GALVANIZADO E=3/16" P/ RESERVATÓRIO, PADRÃO CAGECE</v>
          </cell>
          <cell r="D4965" t="str">
            <v>UN</v>
          </cell>
          <cell r="E4965">
            <v>408.53</v>
          </cell>
        </row>
        <row r="4966">
          <cell r="B4966" t="str">
            <v>C2974</v>
          </cell>
          <cell r="C4966" t="str">
            <v>TAMPA DE INSPEÇÃO CORREDIÇA EM CHAPA DE AÇO  GALVANIZADA E=1/16", 125 X 70CM -  PADRÃO CAGECE</v>
          </cell>
          <cell r="D4966">
            <v>0</v>
          </cell>
          <cell r="E4966">
            <v>0</v>
          </cell>
        </row>
        <row r="4967">
          <cell r="B4967" t="str">
            <v>C2975</v>
          </cell>
          <cell r="C4967" t="str">
            <v>TAMPA DE INSPEÇÃO REMOVÍVEL EM CHAPA DE AÇO GALVANIZADO E=1/16", 70 X 70CM - PADRÃO  CAGECE</v>
          </cell>
          <cell r="D4967" t="str">
            <v>UN</v>
          </cell>
          <cell r="E4967">
            <v>107.94</v>
          </cell>
        </row>
        <row r="4968">
          <cell r="B4968" t="str">
            <v>C2973</v>
          </cell>
          <cell r="C4968" t="str">
            <v>TAMPA DE INSPEÇÃO EM CHAPA DE AÇO GALVANIZADO E=3/16" P/ RESERVATÓRIO, PADRÃO CAGECE</v>
          </cell>
          <cell r="D4968">
            <v>0</v>
          </cell>
          <cell r="E4968">
            <v>0</v>
          </cell>
        </row>
        <row r="4969">
          <cell r="B4969" t="str">
            <v>C2976</v>
          </cell>
          <cell r="C4969" t="str">
            <v>TAMPA DE INSPEÇÃO REMOVÍVEL EM CHAPA DE AÇO GALVANIZADO E=1/16", 90 X 70CM PADRÃO CAGECE</v>
          </cell>
          <cell r="D4969" t="str">
            <v>UN</v>
          </cell>
          <cell r="E4969">
            <v>146.05000000000001</v>
          </cell>
        </row>
        <row r="4970">
          <cell r="B4970" t="str">
            <v>C2975</v>
          </cell>
          <cell r="C4970" t="str">
            <v>TAMPA DE INSPEÇÃO REMOVÍVEL EM CHAPA DE AÇO GALVANIZADO E=1/16", 70 X 70CM - PADRÃO  CAGECE</v>
          </cell>
          <cell r="D4970">
            <v>0</v>
          </cell>
          <cell r="E4970">
            <v>0</v>
          </cell>
        </row>
        <row r="4971">
          <cell r="B4971" t="str">
            <v>C4751</v>
          </cell>
          <cell r="C4971" t="str">
            <v>TAMPA EM FIBRA DE VIDRO, PERFIS PULTRUDADOS ("I" DE 38,1MM X 38,1MM X 150MM) E COBERTURA SUPERFICIAL DE CHAPA PLANA ESP. 3MM, C/ ANTI-DERRAPANTE</v>
          </cell>
          <cell r="D4971" t="str">
            <v>M2</v>
          </cell>
          <cell r="E4971">
            <v>722.66</v>
          </cell>
        </row>
        <row r="4972">
          <cell r="B4972" t="str">
            <v>C2976</v>
          </cell>
          <cell r="C4972" t="str">
            <v>TAMPA DE INSPEÇÃO REMOVÍVEL EM CHAPA DE AÇO GALVANIZADO E=1/16", 90 X 70CM PADRÃO CAGECE</v>
          </cell>
          <cell r="D4972">
            <v>0</v>
          </cell>
          <cell r="E4972">
            <v>0</v>
          </cell>
        </row>
        <row r="4973">
          <cell r="B4973" t="str">
            <v>C4750</v>
          </cell>
          <cell r="C4973" t="str">
            <v>TAMPA EM FIBRA DE VIDRO, PERFIS PULTRUDADOS ("I" DE 38,1MM X 38,1MM X 150MM) E COBERTURA SUPERFICIAL DE CHAPA PLANA ESP. 4MM, C/ ANTI-DERRAPANTE</v>
          </cell>
          <cell r="D4973" t="str">
            <v>M2</v>
          </cell>
          <cell r="E4973">
            <v>989.16</v>
          </cell>
        </row>
        <row r="4974">
          <cell r="B4974" t="str">
            <v>C4751</v>
          </cell>
          <cell r="C4974" t="str">
            <v>TAMPA EM FIBRA DE VIDRO, PERFIS PULTRUDADOS ("I" DE 38,1MM X 38,1MM X 150MM) E COBERTURA SUPERFICIAL DE CHAPA PLANA ESP. 3MM, C/ ANTI-DERRAPANTE</v>
          </cell>
          <cell r="D4974">
            <v>0</v>
          </cell>
          <cell r="E4974">
            <v>0</v>
          </cell>
        </row>
        <row r="4975">
          <cell r="B4975" t="str">
            <v>OUTROS ELEMENTOS</v>
          </cell>
          <cell r="C4975">
            <v>0</v>
          </cell>
          <cell r="D4975">
            <v>0</v>
          </cell>
          <cell r="E4975">
            <v>278.27999999999997</v>
          </cell>
        </row>
        <row r="4976">
          <cell r="B4976" t="str">
            <v>C1275</v>
          </cell>
          <cell r="C4976" t="str">
            <v>ESFERA PRÉ-MOLDADA DE CONCRETO, DIAMETRO 25 CM</v>
          </cell>
          <cell r="D4976" t="str">
            <v>UN</v>
          </cell>
          <cell r="E4976">
            <v>28.71</v>
          </cell>
        </row>
        <row r="4977">
          <cell r="B4977" t="str">
            <v>C1276</v>
          </cell>
          <cell r="C4977" t="str">
            <v>ESFERA PRÉ-MOLDADA DE CONCRETO, DIAMETRO 40 CM</v>
          </cell>
          <cell r="D4977" t="str">
            <v>UN</v>
          </cell>
          <cell r="E4977">
            <v>43.14</v>
          </cell>
        </row>
        <row r="4978">
          <cell r="B4978" t="str">
            <v>C1423</v>
          </cell>
          <cell r="C4978" t="str">
            <v>GARRA METÁLICA (PEGA LADRÃO) P/ MUROS</v>
          </cell>
          <cell r="D4978" t="str">
            <v>M</v>
          </cell>
          <cell r="E4978">
            <v>20.43</v>
          </cell>
        </row>
        <row r="4979">
          <cell r="B4979" t="str">
            <v>C1830</v>
          </cell>
          <cell r="C4979" t="str">
            <v>OURIÇO P/ ALAMBRADO DE PRESÍDIO</v>
          </cell>
          <cell r="D4979" t="str">
            <v>M</v>
          </cell>
          <cell r="E4979">
            <v>58.42</v>
          </cell>
        </row>
        <row r="4980">
          <cell r="B4980" t="str">
            <v>C1829</v>
          </cell>
          <cell r="C4980" t="str">
            <v>OURIÇO P/ MURALHA DE PRESÍDIO</v>
          </cell>
          <cell r="D4980" t="str">
            <v>M</v>
          </cell>
          <cell r="E4980">
            <v>56.26</v>
          </cell>
        </row>
        <row r="4981">
          <cell r="B4981" t="str">
            <v>C1945</v>
          </cell>
          <cell r="C4981" t="str">
            <v>PONTA DE LANÇA METÁLICA EM EXTREMIDADES</v>
          </cell>
          <cell r="D4981" t="str">
            <v>M</v>
          </cell>
          <cell r="E4981">
            <v>71.319999999999993</v>
          </cell>
        </row>
        <row r="4982">
          <cell r="B4982" t="str">
            <v>SISTEMA DE AR CONDICIONADO</v>
          </cell>
          <cell r="C4982" t="str">
            <v>OURIÇO P/ ALAMBRADO DE PRESÍDIO</v>
          </cell>
          <cell r="D4982">
            <v>0</v>
          </cell>
          <cell r="E4982">
            <v>50686.61</v>
          </cell>
        </row>
        <row r="4983">
          <cell r="B4983" t="str">
            <v>EM EDIFICAÇÕES</v>
          </cell>
          <cell r="C4983" t="str">
            <v>OURIÇO P/ MURALHA DE PRESÍDIO</v>
          </cell>
          <cell r="D4983">
            <v>0</v>
          </cell>
          <cell r="E4983">
            <v>50004.55</v>
          </cell>
        </row>
        <row r="4984">
          <cell r="B4984" t="str">
            <v>C3866</v>
          </cell>
          <cell r="C4984" t="str">
            <v>APARELHO DE JANELA CAP. 7.500 BTU (FORNECIMENTO E MONTAGEM)</v>
          </cell>
          <cell r="D4984" t="str">
            <v>UN</v>
          </cell>
          <cell r="E4984">
            <v>1148</v>
          </cell>
        </row>
        <row r="4985">
          <cell r="B4985" t="str">
            <v>C3867</v>
          </cell>
          <cell r="C4985" t="str">
            <v>APARELHO DE JANELA CAP. 10.000 BTU (FORNECIMENTO E MONTAGEM)</v>
          </cell>
          <cell r="D4985" t="str">
            <v>UN</v>
          </cell>
          <cell r="E4985">
            <v>1248</v>
          </cell>
        </row>
        <row r="4986">
          <cell r="B4986" t="str">
            <v>C3868</v>
          </cell>
          <cell r="C4986" t="str">
            <v>APARELHO DE JANELA CAP. 12.000 BTU (FORNECIMENTO E MONTAGEM)</v>
          </cell>
          <cell r="D4986" t="str">
            <v>UN</v>
          </cell>
          <cell r="E4986">
            <v>1348</v>
          </cell>
        </row>
        <row r="4987">
          <cell r="B4987" t="str">
            <v>C3870</v>
          </cell>
          <cell r="C4987" t="str">
            <v>APARELHO DE JANELA CAP. 18.000 BTU (FORNECIMENTO E MONTAGEM)</v>
          </cell>
          <cell r="D4987" t="str">
            <v>UN</v>
          </cell>
          <cell r="E4987">
            <v>1870</v>
          </cell>
        </row>
        <row r="4988">
          <cell r="B4988" t="str">
            <v>C3871</v>
          </cell>
          <cell r="C4988" t="str">
            <v>APARELHO DE JANELA CAP. 21.000 BTU (FORNECIMENTO E MONTAGEM)</v>
          </cell>
          <cell r="D4988" t="str">
            <v>UN</v>
          </cell>
          <cell r="E4988">
            <v>2201</v>
          </cell>
        </row>
        <row r="4989">
          <cell r="B4989" t="str">
            <v>C3872</v>
          </cell>
          <cell r="C4989" t="str">
            <v>APARELHO DE JANELA CAP. 30.000 BTU (FORNECIMENTO E MONTAGEM)</v>
          </cell>
          <cell r="D4989" t="str">
            <v>UN</v>
          </cell>
          <cell r="E4989">
            <v>3138.85</v>
          </cell>
        </row>
        <row r="4990">
          <cell r="B4990" t="str">
            <v>C4121</v>
          </cell>
          <cell r="C4990" t="str">
            <v>DIFUSOR LINEAR DE INSUFLAMENTO, EM ALUMÍNIO, COM REGISTROS ETC.</v>
          </cell>
          <cell r="D4990" t="str">
            <v>M</v>
          </cell>
          <cell r="E4990">
            <v>200.21</v>
          </cell>
        </row>
        <row r="4991">
          <cell r="B4991" t="str">
            <v>C3873</v>
          </cell>
          <cell r="C4991" t="str">
            <v>GRELHA DE INSUFLAMENTO/RETORNO, EM ALUMÍNIO ATÉ 0,25 M2 (FORNECIMENTO E MONTAGEM)</v>
          </cell>
          <cell r="D4991" t="str">
            <v>UN</v>
          </cell>
          <cell r="E4991">
            <v>124.67</v>
          </cell>
        </row>
        <row r="4992">
          <cell r="B4992" t="str">
            <v>C3872</v>
          </cell>
          <cell r="C4992" t="str">
            <v>APARELHO DE JANELA CAP. 30.000 BTU (FORNECIMENTO E MONTAGEM)</v>
          </cell>
          <cell r="D4992">
            <v>0</v>
          </cell>
          <cell r="E4992">
            <v>0</v>
          </cell>
        </row>
        <row r="4993">
          <cell r="B4993" t="str">
            <v>C3874</v>
          </cell>
          <cell r="C4993" t="str">
            <v>GRELHA DE INSUFLAMENTO/RETORNO, EM ALUMÍNIO DE 0,26 M2 À 0,49 M2 (FORNECIMENTO E MONTAGEM)</v>
          </cell>
          <cell r="D4993" t="str">
            <v>UN</v>
          </cell>
          <cell r="E4993">
            <v>185.17</v>
          </cell>
        </row>
        <row r="4994">
          <cell r="B4994" t="str">
            <v>C3873</v>
          </cell>
          <cell r="C4994" t="str">
            <v>GRELHA DE INSUFLAMENTO/RETORNO, EM ALUMÍNIO ATÉ 0,25 M2 (FORNECIMENTO E MONTAGEM)</v>
          </cell>
          <cell r="D4994">
            <v>0</v>
          </cell>
          <cell r="E4994">
            <v>0</v>
          </cell>
        </row>
        <row r="4995">
          <cell r="B4995" t="str">
            <v>C3875</v>
          </cell>
          <cell r="C4995" t="str">
            <v>GRELHA DE INSUFLAMENTO/RETORNO, EM ALUMÍNIO DE 0,50 M2 À 0,64 M2 (FORNECIMENTO E MONTAGEM)</v>
          </cell>
          <cell r="D4995" t="str">
            <v>UN</v>
          </cell>
          <cell r="E4995">
            <v>220</v>
          </cell>
        </row>
        <row r="4996">
          <cell r="B4996" t="str">
            <v>C3874</v>
          </cell>
          <cell r="C4996" t="str">
            <v>GRELHA DE INSUFLAMENTO/RETORNO, EM ALUMÍNIO DE 0,26 M2 À 0,49 M2 (FORNECIMENTO E MONTAGEM)</v>
          </cell>
          <cell r="D4996">
            <v>0</v>
          </cell>
          <cell r="E4996">
            <v>0</v>
          </cell>
        </row>
        <row r="4997">
          <cell r="B4997" t="str">
            <v>C3876</v>
          </cell>
          <cell r="C4997" t="str">
            <v>GRELHA DE INSUFLAMENTO/RETORNO, EM ALUMÍNIO DE 0,65 M2 À 0,81M2 (FORNECIMENTO E MONTAGEM)</v>
          </cell>
          <cell r="D4997" t="str">
            <v>UN</v>
          </cell>
          <cell r="E4997">
            <v>274.43</v>
          </cell>
        </row>
        <row r="4998">
          <cell r="B4998" t="str">
            <v>C3875</v>
          </cell>
          <cell r="C4998" t="str">
            <v>GRELHA DE INSUFLAMENTO/RETORNO, EM ALUMÍNIO DE 0,50 M2 À 0,64 M2 (FORNECIMENTO E MONTAGEM)</v>
          </cell>
          <cell r="D4998">
            <v>0</v>
          </cell>
          <cell r="E4998">
            <v>0</v>
          </cell>
        </row>
        <row r="4999">
          <cell r="B4999" t="str">
            <v>C3877</v>
          </cell>
          <cell r="C4999" t="str">
            <v>GRELHA DE INSUFLAMENTO/RETORNO, EM ALUMÍNIO DE 0,82 M2 À 1,00 M2 (FORNECIMENTO E MONTAGEM)</v>
          </cell>
          <cell r="D4999" t="str">
            <v>UN</v>
          </cell>
          <cell r="E4999">
            <v>332.77</v>
          </cell>
        </row>
        <row r="5000">
          <cell r="B5000" t="str">
            <v>C3876</v>
          </cell>
          <cell r="C5000" t="str">
            <v>GRELHA DE INSUFLAMENTO/RETORNO, EM ALUMÍNIO DE 0,65 M2 À 0,81M2 (FORNECIMENTO E MONTAGEM)</v>
          </cell>
          <cell r="D5000">
            <v>0</v>
          </cell>
          <cell r="E5000">
            <v>0</v>
          </cell>
        </row>
        <row r="5001">
          <cell r="B5001" t="str">
            <v>C4123</v>
          </cell>
          <cell r="C5001" t="str">
            <v>REDE DE INSUFLAMENTO/RETORNO C/ DUTOS EM CHAPA GALVANIZADA, DEFLETORES, CHAVEAMENTOS, FIXAÇÕES, ISOLAMENTO TÉRMICO EM CHAPAS DE ISOPOR AUTO-EXTINGUÍVEL, DUTOS FLEXÍVEIS DE LIGAÇÃO ETC.</v>
          </cell>
          <cell r="D5001" t="str">
            <v>KG</v>
          </cell>
          <cell r="E5001">
            <v>10.91</v>
          </cell>
        </row>
        <row r="5002">
          <cell r="B5002" t="str">
            <v>C3877</v>
          </cell>
          <cell r="C5002" t="str">
            <v>GRELHA DE INSUFLAMENTO/RETORNO, EM ALUMÍNIO DE 0,82 M2 À 1,00 M2 (FORNECIMENTO E MONTAGEM)</v>
          </cell>
          <cell r="D5002">
            <v>0</v>
          </cell>
          <cell r="E5002">
            <v>0</v>
          </cell>
        </row>
        <row r="5003">
          <cell r="B5003" t="str">
            <v>C4119</v>
          </cell>
          <cell r="C5003" t="str">
            <v>REDE DE INSUFLAMENTO/RETORNO, C/ DUTOS EM CHAPA GALVANIZADA, DEFLETORES, CHAVEAMENTOS, FIXAÇÕES, ISOLAMENTO TÉRMICO EM MANTAS DE LÃ DE ROCHA OU VIDRO, DUTOS FLEXÍVEIS DE LIGAÇÃO ETC.</v>
          </cell>
          <cell r="D5003" t="str">
            <v>KG</v>
          </cell>
          <cell r="E5003">
            <v>14.09</v>
          </cell>
        </row>
        <row r="5004">
          <cell r="B5004" t="str">
            <v>C4123</v>
          </cell>
          <cell r="C5004" t="str">
            <v>REDE DE INSUFLAMENTO/RETORNO C/ DUTOS EM CHAPA GALVANIZADA, DEFLETORES, CHAVEAMENTOS, FIXAÇÕES, ISOLAMENTO TÉRMICO EM CHAPAS DE ISOPOR AUTO-EXTINGUÍVEL, DUTOS FLEXÍVEIS DE LIGAÇÃO ETC.</v>
          </cell>
          <cell r="D5004">
            <v>0</v>
          </cell>
          <cell r="E5004">
            <v>0</v>
          </cell>
        </row>
        <row r="5005">
          <cell r="B5005" t="str">
            <v>C3734</v>
          </cell>
          <cell r="C5005" t="str">
            <v>REMANEJAMENTO DE CONDENSADORES DE MINICENTRAIS DE AR CONDICIONADO, INCLUSIVE PONTO DE FORÇA E RECARGA DE GAS</v>
          </cell>
          <cell r="D5005" t="str">
            <v>UN</v>
          </cell>
          <cell r="E5005">
            <v>1081.52</v>
          </cell>
        </row>
        <row r="5006">
          <cell r="B5006" t="str">
            <v>C4119</v>
          </cell>
          <cell r="C5006" t="str">
            <v>REDE DE INSUFLAMENTO/RETORNO, C/ DUTOS EM CHAPA GALVANIZADA, DEFLETORES, CHAVEAMENTOS, FIXAÇÕES, ISOLAMENTO TÉRMICO EM MANTAS DE LÃ DE ROCHA OU VIDRO, DUTOS FLEXÍVEIS DE LIGAÇÃO ETC.</v>
          </cell>
          <cell r="D5006">
            <v>0</v>
          </cell>
          <cell r="E5006">
            <v>0</v>
          </cell>
        </row>
        <row r="5007">
          <cell r="B5007" t="str">
            <v>C3878</v>
          </cell>
          <cell r="C5007" t="str">
            <v>REMANEJAMENTO DE GRELHA DE INSUFLAMENTO/RETORNO, ATÉ 0,25 M2</v>
          </cell>
          <cell r="D5007" t="str">
            <v>UN</v>
          </cell>
          <cell r="E5007">
            <v>28.21</v>
          </cell>
        </row>
        <row r="5008">
          <cell r="B5008" t="str">
            <v>C3879</v>
          </cell>
          <cell r="C5008" t="str">
            <v>REMANEJAMENTO DE GRELHA DE INSUFLAMENTO/RETORNO, DE 0,26 M2 À 0,49 M2</v>
          </cell>
          <cell r="D5008" t="str">
            <v>UN</v>
          </cell>
          <cell r="E5008">
            <v>57.24</v>
          </cell>
        </row>
        <row r="5009">
          <cell r="B5009" t="str">
            <v>C3880</v>
          </cell>
          <cell r="C5009" t="str">
            <v>REMANEJAMENTO DE GRELHA DE INSUFLAMENTO/RETORNO, DE 0,50 M2 À 0,64 M2</v>
          </cell>
          <cell r="D5009" t="str">
            <v>UN</v>
          </cell>
          <cell r="E5009">
            <v>70.55</v>
          </cell>
        </row>
        <row r="5010">
          <cell r="B5010" t="str">
            <v>C3881</v>
          </cell>
          <cell r="C5010" t="str">
            <v>REMANEJAMENTO DE GRELHA DE INSUFLAMENTO/RETORNO, DE 0,65 M2 À 0,81 M2</v>
          </cell>
          <cell r="D5010" t="str">
            <v>UN</v>
          </cell>
          <cell r="E5010">
            <v>89.33</v>
          </cell>
        </row>
        <row r="5011">
          <cell r="B5011" t="str">
            <v>C3882</v>
          </cell>
          <cell r="C5011" t="str">
            <v>REMANEJAMENTO DE GRELHA DE INSUFLAMENTO/RETORNO, DE 0,82 M2 À 1,00 M2</v>
          </cell>
          <cell r="D5011" t="str">
            <v>UN</v>
          </cell>
          <cell r="E5011">
            <v>109.72</v>
          </cell>
        </row>
        <row r="5012">
          <cell r="B5012" t="str">
            <v>C2269</v>
          </cell>
          <cell r="C5012" t="str">
            <v>SERVIÇO DE HIGIENIZAÇÃO E TRATAMENTO DE SISTEMA DE AR-CONDICIONADO</v>
          </cell>
          <cell r="D5012" t="str">
            <v>M</v>
          </cell>
          <cell r="E5012">
            <v>126.36</v>
          </cell>
        </row>
        <row r="5013">
          <cell r="B5013" t="str">
            <v>C4122</v>
          </cell>
          <cell r="C5013" t="str">
            <v>SISTEMA DE AR CONDICIONADO EXPOSIÇÃO DIRETA, C/ "FAN COILS" ("SELF CONTAINED"  OU C/ UNIDADE REMOTA), TUBULAÇÃO</v>
          </cell>
          <cell r="D5013" t="str">
            <v>TR</v>
          </cell>
          <cell r="E5013">
            <v>3738.99</v>
          </cell>
        </row>
        <row r="5014">
          <cell r="B5014" t="str">
            <v>C3882</v>
          </cell>
          <cell r="C5014" t="str">
            <v>REMANEJAMENTO DE GRELHA DE INSUFLAMENTO/RETORNO, DE 0,82 M2 À 1,00 M2</v>
          </cell>
          <cell r="D5014">
            <v>0</v>
          </cell>
          <cell r="E5014">
            <v>0</v>
          </cell>
        </row>
        <row r="5015">
          <cell r="B5015" t="str">
            <v>C4118</v>
          </cell>
          <cell r="C5015" t="str">
            <v>SISTEMA DE AR-CONDICIONADO EXPOSIÇÃO INDIRETA, C/ "CHILLERS", TORRES, REDES HIDRÁULICAS (TUBULAÇÕES</v>
          </cell>
          <cell r="D5015" t="str">
            <v>TR</v>
          </cell>
          <cell r="E5015">
            <v>5590.88</v>
          </cell>
        </row>
        <row r="5016">
          <cell r="B5016" t="str">
            <v>C4122</v>
          </cell>
          <cell r="C5016" t="str">
            <v>SISTEMA DE AR CONDICIONADO EXPOSIÇÃO DIRETA, C/ "FAN COILS" ("SELF CONTAINED"  OU C/ UNIDADE REMOTA), TUBULAÇÃO</v>
          </cell>
          <cell r="D5016">
            <v>0</v>
          </cell>
          <cell r="E5016">
            <v>0</v>
          </cell>
        </row>
        <row r="5017">
          <cell r="B5017" t="str">
            <v>C3860</v>
          </cell>
          <cell r="C5017" t="str">
            <v>SPLIT SYSTEM COMPLETO C/ CONTROLE REMOTO - CAP. 1,00 TR (FORNECIMENTO E MONTAGEM)</v>
          </cell>
          <cell r="D5017" t="str">
            <v>UN</v>
          </cell>
          <cell r="E5017">
            <v>2488.66</v>
          </cell>
        </row>
        <row r="5018">
          <cell r="B5018" t="str">
            <v>C4118</v>
          </cell>
          <cell r="C5018" t="str">
            <v>SISTEMA DE AR-CONDICIONADO EXPOSIÇÃO INDIRETA, C/ "CHILLERS", TORRES, REDES HIDRÁULICAS (TUBULAÇÕES</v>
          </cell>
          <cell r="D5018">
            <v>0</v>
          </cell>
          <cell r="E5018">
            <v>0</v>
          </cell>
        </row>
        <row r="5019">
          <cell r="B5019" t="str">
            <v>C3861</v>
          </cell>
          <cell r="C5019" t="str">
            <v>SPLIT SYSTEM COMPLETO C/ CONTROLE REMOTO - CAP. 1,50 TR (FORNECIMENTO E MONTAGEM)</v>
          </cell>
          <cell r="D5019" t="str">
            <v>UN</v>
          </cell>
          <cell r="E5019">
            <v>3272.25</v>
          </cell>
        </row>
        <row r="5020">
          <cell r="B5020" t="str">
            <v>C3860</v>
          </cell>
          <cell r="C5020" t="str">
            <v>SPLIT SYSTEM COMPLETO C/ CONTROLE REMOTO - CAP. 1,00 TR (FORNECIMENTO E MONTAGEM)</v>
          </cell>
          <cell r="D5020">
            <v>0</v>
          </cell>
          <cell r="E5020">
            <v>0</v>
          </cell>
        </row>
        <row r="5021">
          <cell r="B5021" t="str">
            <v>C3862</v>
          </cell>
          <cell r="C5021" t="str">
            <v>SPLIT SYSTEM COMPLETO C/ CONTROLE REMOTO - CAP. 2,00 TR (FORNECIMENTO E MONTAGEM)</v>
          </cell>
          <cell r="D5021" t="str">
            <v>UN</v>
          </cell>
          <cell r="E5021">
            <v>3637.7</v>
          </cell>
        </row>
        <row r="5022">
          <cell r="B5022" t="str">
            <v>C3861</v>
          </cell>
          <cell r="C5022" t="str">
            <v>SPLIT SYSTEM COMPLETO C/ CONTROLE REMOTO - CAP. 1,50 TR (FORNECIMENTO E MONTAGEM)</v>
          </cell>
          <cell r="D5022">
            <v>0</v>
          </cell>
          <cell r="E5022">
            <v>0</v>
          </cell>
        </row>
        <row r="5023">
          <cell r="B5023" t="str">
            <v>C3863</v>
          </cell>
          <cell r="C5023" t="str">
            <v>SPLIT SYSTEM COMPLETO C/ CONTROLE REMOTO - CAP. 2,50 TR (FORNECIMENTO E MONTAGEM)</v>
          </cell>
          <cell r="D5023" t="str">
            <v>UN</v>
          </cell>
          <cell r="E5023">
            <v>5197.04</v>
          </cell>
        </row>
        <row r="5024">
          <cell r="B5024" t="str">
            <v>C3862</v>
          </cell>
          <cell r="C5024" t="str">
            <v>SPLIT SYSTEM COMPLETO C/ CONTROLE REMOTO - CAP. 2,00 TR (FORNECIMENTO E MONTAGEM)</v>
          </cell>
          <cell r="D5024">
            <v>0</v>
          </cell>
          <cell r="E5024">
            <v>0</v>
          </cell>
        </row>
        <row r="5025">
          <cell r="B5025" t="str">
            <v>C3864</v>
          </cell>
          <cell r="C5025" t="str">
            <v>SPLIT SYSTEM COMPLETO C/ CONTROLE REMOTO - CAP. 3,00 TR (FORNECIMENTO E MONTAGEM)</v>
          </cell>
          <cell r="D5025" t="str">
            <v>UN</v>
          </cell>
          <cell r="E5025">
            <v>5550</v>
          </cell>
        </row>
        <row r="5026">
          <cell r="B5026" t="str">
            <v>C3863</v>
          </cell>
          <cell r="C5026" t="str">
            <v>SPLIT SYSTEM COMPLETO C/ CONTROLE REMOTO - CAP. 2,50 TR (FORNECIMENTO E MONTAGEM)</v>
          </cell>
          <cell r="D5026">
            <v>0</v>
          </cell>
          <cell r="E5026">
            <v>0</v>
          </cell>
        </row>
        <row r="5027">
          <cell r="B5027" t="str">
            <v>C3865</v>
          </cell>
          <cell r="C5027" t="str">
            <v>SPLIT SYSTEM COMPLETO C/ CONTROLE REMOTO - CAP. 4,00 TR (FORNECIMENTO E MONTAGEM)</v>
          </cell>
          <cell r="D5027" t="str">
            <v>UN</v>
          </cell>
          <cell r="E5027">
            <v>6650</v>
          </cell>
        </row>
        <row r="5028">
          <cell r="B5028" t="str">
            <v>C3864</v>
          </cell>
          <cell r="C5028" t="str">
            <v>SPLIT SYSTEM COMPLETO C/ CONTROLE REMOTO - CAP. 3,00 TR (FORNECIMENTO E MONTAGEM)</v>
          </cell>
          <cell r="D5028">
            <v>0</v>
          </cell>
          <cell r="E5028">
            <v>0</v>
          </cell>
        </row>
        <row r="5029">
          <cell r="B5029" t="str">
            <v>REDE FRIGORÍGENA</v>
          </cell>
          <cell r="C5029">
            <v>0</v>
          </cell>
          <cell r="D5029">
            <v>0</v>
          </cell>
          <cell r="E5029">
            <v>682.06</v>
          </cell>
        </row>
        <row r="5030">
          <cell r="B5030" t="str">
            <v>C4776</v>
          </cell>
          <cell r="C5030" t="str">
            <v>REDE FRIGORÍGENA C/ TUBO DE COBRE 1/4" FLEXÍVEL, ISOLADO COM BORRACHA ELASTOMÉRICA, SUSTENTAÇÃO, SOLDA E LIMPEZA</v>
          </cell>
          <cell r="D5030" t="str">
            <v>M</v>
          </cell>
          <cell r="E5030">
            <v>19.739999999999998</v>
          </cell>
        </row>
        <row r="5031">
          <cell r="B5031">
            <v>0</v>
          </cell>
          <cell r="C5031">
            <v>0</v>
          </cell>
          <cell r="D5031">
            <v>0</v>
          </cell>
          <cell r="E5031">
            <v>0</v>
          </cell>
        </row>
        <row r="5032">
          <cell r="B5032" t="str">
            <v>C4777</v>
          </cell>
          <cell r="C5032" t="str">
            <v xml:space="preserve">REDE FRIGORÍGENA C/ TUBO DE COBRE 3/8" FLEXÍVEL, ISOLADO COM BORRACHA ELASTOMÉRICA, SUSTENTAÇÃO, SOLDA E LIMPEZA </v>
          </cell>
          <cell r="D5032" t="str">
            <v>M</v>
          </cell>
          <cell r="E5032">
            <v>20.76</v>
          </cell>
        </row>
        <row r="5033">
          <cell r="B5033" t="str">
            <v>C4776</v>
          </cell>
          <cell r="C5033" t="str">
            <v>REDE FRIGORÍGENA C/ TUBO DE COBRE 1/4" FLEXÍVEL, ISOLADO COM BORRACHA ELASTOMÉRICA, SUSTENTAÇÃO, SOLDA E LIMPEZA</v>
          </cell>
          <cell r="D5033">
            <v>0</v>
          </cell>
          <cell r="E5033">
            <v>0</v>
          </cell>
        </row>
        <row r="5034">
          <cell r="B5034" t="str">
            <v>C4778</v>
          </cell>
          <cell r="C5034" t="str">
            <v>REDE FRIGORÍGENA C/ TUBO DE COBRE 1/2" FLEXÍVEL, ISOLADO COM BORRACHA ELASTOMÉRICA, SUSTENTAÇÃO, SOLDA E LIMPEZA</v>
          </cell>
          <cell r="D5034" t="str">
            <v>M</v>
          </cell>
          <cell r="E5034">
            <v>25.5</v>
          </cell>
        </row>
        <row r="5035">
          <cell r="B5035" t="str">
            <v>C4777</v>
          </cell>
          <cell r="C5035" t="str">
            <v xml:space="preserve">REDE FRIGORÍGENA C/ TUBO DE COBRE 3/8" FLEXÍVEL, ISOLADO COM BORRACHA ELASTOMÉRICA, SUSTENTAÇÃO, SOLDA E LIMPEZA </v>
          </cell>
          <cell r="D5035">
            <v>0</v>
          </cell>
          <cell r="E5035">
            <v>0</v>
          </cell>
        </row>
        <row r="5036">
          <cell r="B5036" t="str">
            <v>C4779</v>
          </cell>
          <cell r="C5036" t="str">
            <v>REDE FRIGORÍGENA C/ TUBO DE COBRE 5/8" FLEXÍVEL, ISOLADO COM BORRACHA ELASTOMÉRICA, SUSTENTAÇÃO, SOLDA E LIMPEZA</v>
          </cell>
          <cell r="D5036" t="str">
            <v>M</v>
          </cell>
          <cell r="E5036">
            <v>29.11</v>
          </cell>
        </row>
        <row r="5037">
          <cell r="B5037" t="str">
            <v>C4778</v>
          </cell>
          <cell r="C5037" t="str">
            <v>REDE FRIGORÍGENA C/ TUBO DE COBRE 1/2" FLEXÍVEL, ISOLADO COM BORRACHA ELASTOMÉRICA, SUSTENTAÇÃO, SOLDA E LIMPEZA</v>
          </cell>
          <cell r="D5037">
            <v>0</v>
          </cell>
          <cell r="E5037">
            <v>0</v>
          </cell>
        </row>
        <row r="5038">
          <cell r="B5038" t="str">
            <v>C4780</v>
          </cell>
          <cell r="C5038" t="str">
            <v>REDE FRIGORÍGENA C/ TUBO DE COBRE 3/4" FLEXÍVEL, ISOLADO COM BORRACHA ELASTOMÉRICA, SUSTENTAÇÃO, SOLDA E LIMPEZA</v>
          </cell>
          <cell r="D5038" t="str">
            <v>M</v>
          </cell>
          <cell r="E5038">
            <v>32.54</v>
          </cell>
        </row>
        <row r="5039">
          <cell r="B5039" t="str">
            <v>C4779</v>
          </cell>
          <cell r="C5039" t="str">
            <v>REDE FRIGORÍGENA C/ TUBO DE COBRE 5/8" FLEXÍVEL, ISOLADO COM BORRACHA ELASTOMÉRICA, SUSTENTAÇÃO, SOLDA E LIMPEZA</v>
          </cell>
          <cell r="D5039">
            <v>0</v>
          </cell>
          <cell r="E5039">
            <v>0</v>
          </cell>
        </row>
        <row r="5040">
          <cell r="B5040" t="str">
            <v>C4781</v>
          </cell>
          <cell r="C5040" t="str">
            <v>REDE FRIGORÍGENA C/ TUBO DE COBRE 7/8" FLEXÍVEL, ISOLADO COM BORRACHA ELASTOMÉRICA, SUSTENTAÇÃO, SOLDA E LIMPEZA</v>
          </cell>
          <cell r="D5040" t="str">
            <v>M</v>
          </cell>
          <cell r="E5040">
            <v>51.65</v>
          </cell>
        </row>
        <row r="5041">
          <cell r="B5041" t="str">
            <v>C4780</v>
          </cell>
          <cell r="C5041" t="str">
            <v>REDE FRIGORÍGENA C/ TUBO DE COBRE 3/4" FLEXÍVEL, ISOLADO COM BORRACHA ELASTOMÉRICA, SUSTENTAÇÃO, SOLDA E LIMPEZA</v>
          </cell>
          <cell r="D5041">
            <v>0</v>
          </cell>
          <cell r="E5041">
            <v>0</v>
          </cell>
        </row>
        <row r="5042">
          <cell r="B5042" t="str">
            <v>C4784</v>
          </cell>
          <cell r="C5042" t="str">
            <v>REDE FRIGORÍGENA C/ TUBO DE COBRE 1", ISOLADO COM BORRACHA ELASTOMÉRICA, SUSTENTAÇÃO, SOLDA E LIMPEZA</v>
          </cell>
          <cell r="D5042" t="str">
            <v>M</v>
          </cell>
          <cell r="E5042">
            <v>57.73</v>
          </cell>
        </row>
        <row r="5043">
          <cell r="B5043" t="str">
            <v>C4781</v>
          </cell>
          <cell r="C5043" t="str">
            <v>REDE FRIGORÍGENA C/ TUBO DE COBRE 7/8" FLEXÍVEL, ISOLADO COM BORRACHA ELASTOMÉRICA, SUSTENTAÇÃO, SOLDA E LIMPEZA</v>
          </cell>
          <cell r="D5043">
            <v>0</v>
          </cell>
          <cell r="E5043">
            <v>0</v>
          </cell>
        </row>
        <row r="5044">
          <cell r="B5044" t="str">
            <v>C4785</v>
          </cell>
          <cell r="C5044" t="str">
            <v>REDE FRIGORÍGENA C/ TUBO DE COBRE 1 1/8", ISOLADO COM BORRACHA ELASTOMÉRICA, SUSTENTAÇÃO, SOLDA E LIMPEZA</v>
          </cell>
          <cell r="D5044" t="str">
            <v>M</v>
          </cell>
          <cell r="E5044">
            <v>69</v>
          </cell>
        </row>
        <row r="5045">
          <cell r="B5045" t="str">
            <v>C4784</v>
          </cell>
          <cell r="C5045" t="str">
            <v>REDE FRIGORÍGENA C/ TUBO DE COBRE 1", ISOLADO COM BORRACHA ELASTOMÉRICA, SUSTENTAÇÃO, SOLDA E LIMPEZA</v>
          </cell>
          <cell r="D5045">
            <v>0</v>
          </cell>
          <cell r="E5045">
            <v>0</v>
          </cell>
        </row>
        <row r="5046">
          <cell r="B5046" t="str">
            <v>C4786</v>
          </cell>
          <cell r="C5046" t="str">
            <v>REDE FRIGORÍGENA C/ TUBO DE COBRE 1 1/4", ISOLADO COM BORRACHA ELASTOMÉRICA, SUSTENTAÇÃO, SOLDA E LIMPEZA</v>
          </cell>
          <cell r="D5046" t="str">
            <v>M</v>
          </cell>
          <cell r="E5046">
            <v>80.28</v>
          </cell>
        </row>
        <row r="5047">
          <cell r="B5047" t="str">
            <v>C4785</v>
          </cell>
          <cell r="C5047" t="str">
            <v>REDE FRIGORÍGENA C/ TUBO DE COBRE 1 1/8", ISOLADO COM BORRACHA ELASTOMÉRICA, SUSTENTAÇÃO, SOLDA E LIMPEZA</v>
          </cell>
          <cell r="D5047">
            <v>0</v>
          </cell>
          <cell r="E5047">
            <v>0</v>
          </cell>
        </row>
        <row r="5048">
          <cell r="B5048" t="str">
            <v>C4787</v>
          </cell>
          <cell r="C5048" t="str">
            <v>REDE FRIGORÍGENA C/ TUBO DE COBRE 1 3/8", ISOLADO COM BORRACHA ELASTOMÉRICA, SUSTENTAÇÃO, SOLDA E LIMPEZA</v>
          </cell>
          <cell r="D5048" t="str">
            <v>M</v>
          </cell>
          <cell r="E5048">
            <v>87.31</v>
          </cell>
        </row>
        <row r="5049">
          <cell r="B5049" t="str">
            <v>C4786</v>
          </cell>
          <cell r="C5049" t="str">
            <v>REDE FRIGORÍGENA C/ TUBO DE COBRE 1 1/4", ISOLADO COM BORRACHA ELASTOMÉRICA, SUSTENTAÇÃO, SOLDA E LIMPEZA</v>
          </cell>
          <cell r="D5049">
            <v>0</v>
          </cell>
          <cell r="E5049">
            <v>0</v>
          </cell>
        </row>
        <row r="5050">
          <cell r="B5050" t="str">
            <v>C4788</v>
          </cell>
          <cell r="C5050" t="str">
            <v>REDE FRIGORÍGENA C/ TUBO DE COBRE 1 1/2", ISOLADO COM BORRACHA ELASTOMÉRICA, SUSTENTAÇÃO, SOLDA E LIMPEZA</v>
          </cell>
          <cell r="D5050" t="str">
            <v>M</v>
          </cell>
          <cell r="E5050">
            <v>94.34</v>
          </cell>
        </row>
        <row r="5051">
          <cell r="B5051" t="str">
            <v>C4787</v>
          </cell>
          <cell r="C5051" t="str">
            <v>REDE FRIGORÍGENA C/ TUBO DE COBRE 1 3/8", ISOLADO COM BORRACHA ELASTOMÉRICA, SUSTENTAÇÃO, SOLDA E LIMPEZA</v>
          </cell>
          <cell r="D5051">
            <v>0</v>
          </cell>
          <cell r="E5051">
            <v>0</v>
          </cell>
        </row>
        <row r="5052">
          <cell r="B5052" t="str">
            <v>C4789</v>
          </cell>
          <cell r="C5052" t="str">
            <v>REDE FRIGORÍGENA C/ TUBO DE COBRE 1 5/8", ISOLADO COM BORRACHA ELASTOMÉRICA, SUSTENTAÇÃO, SOLDA E LIMPEZA</v>
          </cell>
          <cell r="D5052" t="str">
            <v>M</v>
          </cell>
          <cell r="E5052">
            <v>114.11</v>
          </cell>
        </row>
        <row r="5053">
          <cell r="B5053" t="str">
            <v>C4788</v>
          </cell>
          <cell r="C5053" t="str">
            <v>REDE FRIGORÍGENA C/ TUBO DE COBRE 1 1/2", ISOLADO COM BORRACHA ELASTOMÉRICA, SUSTENTAÇÃO, SOLDA E LIMPEZA</v>
          </cell>
          <cell r="D5053">
            <v>0</v>
          </cell>
          <cell r="E5053">
            <v>0</v>
          </cell>
        </row>
        <row r="5054">
          <cell r="B5054" t="str">
            <v>ALUGUEL DE EQUIPAMENTOS</v>
          </cell>
          <cell r="C5054">
            <v>0</v>
          </cell>
          <cell r="D5054">
            <v>0</v>
          </cell>
          <cell r="E5054">
            <v>1757.77</v>
          </cell>
        </row>
        <row r="5055">
          <cell r="B5055" t="str">
            <v>HORA TRABALHADA</v>
          </cell>
          <cell r="C5055" t="str">
            <v>REDE FRIGORÍGENA C/ TUBO DE COBRE 1 5/8", ISOLADO COM BORRACHA ELASTOMÉRICA, SUSTENTAÇÃO, SOLDA E LIMPEZA</v>
          </cell>
          <cell r="D5055">
            <v>0</v>
          </cell>
          <cell r="E5055">
            <v>1747.69</v>
          </cell>
        </row>
        <row r="5056">
          <cell r="B5056" t="str">
            <v>C3256</v>
          </cell>
          <cell r="C5056" t="str">
            <v>CAMINHÃO DISTRIBUIDOR DE LIGANTE (ALUGUEL)</v>
          </cell>
          <cell r="D5056" t="str">
            <v>H</v>
          </cell>
          <cell r="E5056">
            <v>145.58000000000001</v>
          </cell>
        </row>
        <row r="5057">
          <cell r="B5057" t="str">
            <v>C3257</v>
          </cell>
          <cell r="C5057" t="str">
            <v>CAMINHÃO TANQUE 6.000 l (ALUGUEL)</v>
          </cell>
          <cell r="D5057" t="str">
            <v>H</v>
          </cell>
          <cell r="E5057">
            <v>74.989999999999995</v>
          </cell>
        </row>
        <row r="5058">
          <cell r="B5058" t="str">
            <v>C3258</v>
          </cell>
          <cell r="C5058" t="str">
            <v>CAMINHÃO TANQUE 8.000 l (ALUGUEL)</v>
          </cell>
          <cell r="D5058" t="str">
            <v>H</v>
          </cell>
          <cell r="E5058">
            <v>86.59</v>
          </cell>
        </row>
        <row r="5059">
          <cell r="B5059" t="str">
            <v>C3260</v>
          </cell>
          <cell r="C5059" t="str">
            <v>CARREGADEIRA DE PNEUS 1,70 M3 (ALUGUEL)</v>
          </cell>
          <cell r="D5059" t="str">
            <v>H</v>
          </cell>
          <cell r="E5059">
            <v>110.53</v>
          </cell>
        </row>
        <row r="5060">
          <cell r="B5060" t="str">
            <v>C3261</v>
          </cell>
          <cell r="C5060" t="str">
            <v>CARREGADEIRA DE PNEUS 3,00 M3 (ALUGUEL)</v>
          </cell>
          <cell r="D5060" t="str">
            <v>H</v>
          </cell>
          <cell r="E5060">
            <v>184.16</v>
          </cell>
        </row>
        <row r="5061">
          <cell r="B5061" t="str">
            <v>C3264</v>
          </cell>
          <cell r="C5061" t="str">
            <v>COMPACTADOR DE PNEUS AUTOPROPELIDO (ALUGUEL)</v>
          </cell>
          <cell r="D5061" t="str">
            <v>H</v>
          </cell>
          <cell r="E5061">
            <v>113.31</v>
          </cell>
        </row>
        <row r="5062">
          <cell r="B5062" t="str">
            <v>C3265</v>
          </cell>
          <cell r="C5062" t="str">
            <v>COMPACTADOR LISO TANDEM AUTOPROPELIDO (ALUGUEL)</v>
          </cell>
          <cell r="D5062" t="str">
            <v>H</v>
          </cell>
          <cell r="E5062">
            <v>56.67</v>
          </cell>
        </row>
        <row r="5063">
          <cell r="B5063" t="str">
            <v>C3266</v>
          </cell>
          <cell r="C5063" t="str">
            <v>COMPACTADOR LISO VIBRATÓRIO AUTOPROPELIDO (ALUGUEL)</v>
          </cell>
          <cell r="D5063" t="str">
            <v>H</v>
          </cell>
          <cell r="E5063">
            <v>109.63</v>
          </cell>
        </row>
        <row r="5064">
          <cell r="B5064" t="str">
            <v>C3267</v>
          </cell>
          <cell r="C5064" t="str">
            <v>COMPACTADOR PÉ DE CARNEIRO VIBRATÓRIO AUTOPROPELIDO (ALUGUEL)</v>
          </cell>
          <cell r="D5064" t="str">
            <v>H</v>
          </cell>
          <cell r="E5064">
            <v>112.04</v>
          </cell>
        </row>
        <row r="5065">
          <cell r="B5065" t="str">
            <v>C3278</v>
          </cell>
          <cell r="C5065" t="str">
            <v>ESCAVADEIRA HIDRÁULICA (ALUGUEL)</v>
          </cell>
          <cell r="D5065" t="str">
            <v>H</v>
          </cell>
          <cell r="E5065">
            <v>151.21</v>
          </cell>
        </row>
        <row r="5066">
          <cell r="B5066" t="str">
            <v>C3288</v>
          </cell>
          <cell r="C5066" t="str">
            <v>MOTONIVELADORA (ALUGUEL)</v>
          </cell>
          <cell r="D5066" t="str">
            <v>H</v>
          </cell>
          <cell r="E5066">
            <v>145.46</v>
          </cell>
        </row>
        <row r="5067">
          <cell r="B5067" t="str">
            <v>C3309</v>
          </cell>
          <cell r="C5067" t="str">
            <v>RETROESCAVADEIRA DE PNEUS (ALUGUEL)</v>
          </cell>
          <cell r="D5067" t="str">
            <v>H</v>
          </cell>
          <cell r="E5067">
            <v>67.959999999999994</v>
          </cell>
        </row>
        <row r="5068">
          <cell r="B5068" t="str">
            <v>C3313</v>
          </cell>
          <cell r="C5068" t="str">
            <v>TRATOR DE ESTEIRAS COM LÂMINA E ESCARIFICADOR (ALUGUEL)</v>
          </cell>
          <cell r="D5068" t="str">
            <v>H</v>
          </cell>
          <cell r="E5068">
            <v>174.42</v>
          </cell>
        </row>
        <row r="5069">
          <cell r="B5069" t="str">
            <v>C3314</v>
          </cell>
          <cell r="C5069" t="str">
            <v>TRATOR DE PNEUS (ALUGUEL)</v>
          </cell>
          <cell r="D5069" t="str">
            <v>H</v>
          </cell>
          <cell r="E5069">
            <v>62.94</v>
          </cell>
        </row>
        <row r="5070">
          <cell r="B5070" t="str">
            <v>C3317</v>
          </cell>
          <cell r="C5070" t="str">
            <v>VIBRO ACABADORA DE MISTURAS BETUMINOSAS (ALUGUEL)</v>
          </cell>
          <cell r="D5070" t="str">
            <v>H</v>
          </cell>
          <cell r="E5070">
            <v>152.21</v>
          </cell>
        </row>
        <row r="5071">
          <cell r="B5071" t="str">
            <v>KM RODADO</v>
          </cell>
          <cell r="C5071" t="str">
            <v>TRATOR DE ESTEIRAS COM LÂMINA E ESCARIFICADOR (ALUGUEL)</v>
          </cell>
          <cell r="D5071">
            <v>0</v>
          </cell>
          <cell r="E5071">
            <v>10.08</v>
          </cell>
        </row>
        <row r="5072">
          <cell r="B5072" t="str">
            <v>C3255</v>
          </cell>
          <cell r="C5072" t="str">
            <v>CAMINHÃO BASCULANTE 6 M3</v>
          </cell>
          <cell r="D5072" t="str">
            <v>KM</v>
          </cell>
          <cell r="E5072">
            <v>1.35</v>
          </cell>
        </row>
        <row r="5073">
          <cell r="B5073" t="str">
            <v>C3254</v>
          </cell>
          <cell r="C5073" t="str">
            <v>CAMINHÃO BASCULANTE 12 M3</v>
          </cell>
          <cell r="D5073" t="str">
            <v>KM</v>
          </cell>
          <cell r="E5073">
            <v>1.64</v>
          </cell>
        </row>
        <row r="5074">
          <cell r="B5074" t="str">
            <v>C3262</v>
          </cell>
          <cell r="C5074" t="str">
            <v>CAVALO MECÂNICO COM PRANCHA DE 2 EIXOS</v>
          </cell>
          <cell r="D5074" t="str">
            <v>KM</v>
          </cell>
          <cell r="E5074">
            <v>3.21</v>
          </cell>
        </row>
        <row r="5075">
          <cell r="B5075" t="str">
            <v>C3263</v>
          </cell>
          <cell r="C5075" t="str">
            <v>CAVALO MECÂNICO COM PRANCHA DE 3 EIXOS</v>
          </cell>
          <cell r="D5075" t="str">
            <v>KM</v>
          </cell>
          <cell r="E5075">
            <v>3.89</v>
          </cell>
        </row>
        <row r="5076">
          <cell r="B5076" t="str">
            <v>ACESSIBILIDADE À EDIFICAÇÕES E ESPAÇOS</v>
          </cell>
          <cell r="C5076" t="str">
            <v>CAMINHÃO BASCULANTE 12 M3</v>
          </cell>
          <cell r="D5076">
            <v>0</v>
          </cell>
          <cell r="E5076">
            <v>6910.7</v>
          </cell>
        </row>
        <row r="5077">
          <cell r="B5077" t="str">
            <v>SERVIÇOS PRELIMINARES</v>
          </cell>
          <cell r="C5077" t="str">
            <v>CAVALO MECÂNICO COM PRANCHA DE 2 EIXOS</v>
          </cell>
          <cell r="D5077">
            <v>0</v>
          </cell>
          <cell r="E5077">
            <v>61.19</v>
          </cell>
        </row>
        <row r="5078">
          <cell r="B5078" t="str">
            <v>C4618</v>
          </cell>
          <cell r="C5078" t="str">
            <v>DEMOLIÇÃO DE INSTALAÇÃO HIDRÁULICA - TUBOS E CONEXÕES</v>
          </cell>
          <cell r="D5078" t="str">
            <v>PT</v>
          </cell>
          <cell r="E5078">
            <v>20.23</v>
          </cell>
        </row>
        <row r="5079">
          <cell r="B5079" t="str">
            <v>C4619</v>
          </cell>
          <cell r="C5079" t="str">
            <v>DEMOLIÇÃO DE INSTALAÇÃO SANITÁRIA - TUBOS E CONEXÕES</v>
          </cell>
          <cell r="D5079" t="str">
            <v>PT</v>
          </cell>
          <cell r="E5079">
            <v>19.63</v>
          </cell>
        </row>
        <row r="5080">
          <cell r="B5080" t="str">
            <v>C4639</v>
          </cell>
          <cell r="C5080" t="str">
            <v>RETIRADA DE GUARDA-CORPO EM TUBOS C/ PEÇAS E CONEXÕES FERRO GALVANIZADO (SEM REAPROVEITAMENTO) DN ATÉ 60mm</v>
          </cell>
          <cell r="D5080" t="str">
            <v>M</v>
          </cell>
          <cell r="E5080">
            <v>16.079999999999998</v>
          </cell>
        </row>
        <row r="5081">
          <cell r="B5081" t="str">
            <v>C4618</v>
          </cell>
          <cell r="C5081" t="str">
            <v>DEMOLIÇÃO DE INSTALAÇÃO HIDRÁULICA - TUBOS E CONEXÕES</v>
          </cell>
          <cell r="D5081">
            <v>0</v>
          </cell>
          <cell r="E5081">
            <v>0</v>
          </cell>
        </row>
        <row r="5082">
          <cell r="B5082" t="str">
            <v>C4640</v>
          </cell>
          <cell r="C5082" t="str">
            <v>RETIRADA DE GUIAS PRE-FABRICADAS DE CONCRETO</v>
          </cell>
          <cell r="D5082" t="str">
            <v>M</v>
          </cell>
          <cell r="E5082">
            <v>5.24</v>
          </cell>
        </row>
        <row r="5083">
          <cell r="B5083" t="str">
            <v>ESQUADRIAS E FERRAGENS</v>
          </cell>
          <cell r="C5083" t="str">
            <v>RETIRADA DE GUARDA-CORPO EM TUBOS C/ PEÇAS E CONEXÕES FERRO GALVANIZADO (SEM REAPROVEITAMENTO) DN ATÉ 60mm</v>
          </cell>
          <cell r="D5083">
            <v>0</v>
          </cell>
          <cell r="E5083">
            <v>1636.21</v>
          </cell>
        </row>
        <row r="5084">
          <cell r="B5084" t="str">
            <v>C4621</v>
          </cell>
          <cell r="C5084" t="str">
            <v>BATEDOR PARA PORTA EM CHAPA DE ALUMÍNIO TIPO XADREZ LAVRADA ESP. 3mm C/ FIXAÇÃO SOBRE MADEIRA LISA OU REVESTIMENTO MELAMÍNICO COM FITA DUPLA FACE</v>
          </cell>
          <cell r="D5084" t="str">
            <v>M2</v>
          </cell>
          <cell r="E5084">
            <v>177.37</v>
          </cell>
        </row>
        <row r="5085">
          <cell r="B5085" t="str">
            <v>C4640</v>
          </cell>
          <cell r="C5085" t="str">
            <v>RETIRADA DE GUIAS PRE-FABRICADAS DE CONCRETO</v>
          </cell>
          <cell r="D5085">
            <v>0</v>
          </cell>
          <cell r="E5085">
            <v>0</v>
          </cell>
        </row>
        <row r="5086">
          <cell r="B5086" t="str">
            <v>C4643</v>
          </cell>
          <cell r="C5086" t="str">
            <v>INSTALAÇÃO DE BARRA ANTI-PÂNICO C/ TRAVA EM AÇO INOX DIÂM. 1 1/2</v>
          </cell>
          <cell r="D5086" t="str">
            <v>CJ</v>
          </cell>
          <cell r="E5086">
            <v>1124.1300000000001</v>
          </cell>
        </row>
        <row r="5087">
          <cell r="B5087" t="str">
            <v>C4638</v>
          </cell>
          <cell r="C5087" t="str">
            <v>PUXADOR HORIZONTAL/VERTICAL PARA PORTA</v>
          </cell>
          <cell r="D5087" t="str">
            <v>M</v>
          </cell>
          <cell r="E5087">
            <v>223.88</v>
          </cell>
        </row>
        <row r="5088">
          <cell r="B5088" t="str">
            <v>C4647</v>
          </cell>
          <cell r="C5088" t="str">
            <v>RETIRADA DE DISPOSITIVO DE PRESSÃO DAS PORTAS</v>
          </cell>
          <cell r="D5088" t="str">
            <v>UN</v>
          </cell>
          <cell r="E5088">
            <v>17.95</v>
          </cell>
        </row>
        <row r="5089">
          <cell r="B5089" t="str">
            <v>C4637</v>
          </cell>
          <cell r="C5089" t="str">
            <v>RETIRADA COM SUBSTITUIÇÃO DE MAÇANETA EXISTENTE POR TIPO ALAVANCA</v>
          </cell>
          <cell r="D5089" t="str">
            <v>UN</v>
          </cell>
          <cell r="E5089">
            <v>92.87</v>
          </cell>
        </row>
        <row r="5090">
          <cell r="B5090" t="str">
            <v>INSTALAÇÕES, LOUÇAS E ACESSÓRIOS</v>
          </cell>
          <cell r="C5090" t="str">
            <v>PUXADOR HORIZONTAL/VERTICAL PARA PORTA</v>
          </cell>
          <cell r="D5090">
            <v>0</v>
          </cell>
          <cell r="E5090">
            <v>3043.27</v>
          </cell>
        </row>
        <row r="5091">
          <cell r="B5091" t="str">
            <v>C4642</v>
          </cell>
          <cell r="C5091" t="str">
            <v>ASSENTO / BANCO - ARTICULÁVEL PARA BANHO DE DEFICIENTE</v>
          </cell>
          <cell r="D5091" t="str">
            <v>UN</v>
          </cell>
          <cell r="E5091">
            <v>550.48</v>
          </cell>
        </row>
        <row r="5092">
          <cell r="B5092" t="str">
            <v>C4635</v>
          </cell>
          <cell r="C5092" t="str">
            <v>BACIA SANITÁRIA PARA CADEIRANTES C/ ASSENTO (ABERTURA FRONTAL)</v>
          </cell>
          <cell r="D5092" t="str">
            <v>UN</v>
          </cell>
          <cell r="E5092">
            <v>729.08</v>
          </cell>
        </row>
        <row r="5093">
          <cell r="B5093" t="str">
            <v>C4634</v>
          </cell>
          <cell r="C5093" t="str">
            <v>BASE EM GRANITO COM MAPA TÁTIL</v>
          </cell>
          <cell r="D5093" t="str">
            <v>UN</v>
          </cell>
          <cell r="E5093">
            <v>915.09</v>
          </cell>
        </row>
        <row r="5094">
          <cell r="B5094" t="str">
            <v>C4636</v>
          </cell>
          <cell r="C5094" t="str">
            <v>LAVATÓRIO DE LOUÇA BRANCA C/ COLUNA SUSPENSA E ACESSÓRIOS</v>
          </cell>
          <cell r="D5094" t="str">
            <v>UN</v>
          </cell>
          <cell r="E5094">
            <v>504.3</v>
          </cell>
        </row>
        <row r="5095">
          <cell r="B5095" t="str">
            <v>C4630</v>
          </cell>
          <cell r="C5095" t="str">
            <v>REINSTALAÇÃO DE PONTO HIDRÁULICO, MATERIAL E EXECUÇÃO</v>
          </cell>
          <cell r="D5095" t="str">
            <v>PT</v>
          </cell>
          <cell r="E5095">
            <v>70.290000000000006</v>
          </cell>
        </row>
        <row r="5096">
          <cell r="B5096" t="str">
            <v>C4631</v>
          </cell>
          <cell r="C5096" t="str">
            <v>REINSTALAÇÃO DE PONTO SANITÁRIO, MATERIAL E EXECUÇÃO</v>
          </cell>
          <cell r="D5096" t="str">
            <v>PT</v>
          </cell>
          <cell r="E5096">
            <v>77.92</v>
          </cell>
        </row>
        <row r="5097">
          <cell r="B5097" t="str">
            <v>C4632</v>
          </cell>
          <cell r="C5097" t="str">
            <v>REMANEJAMENTO DE BACIA SANITÁRIA</v>
          </cell>
          <cell r="D5097" t="str">
            <v>UN</v>
          </cell>
          <cell r="E5097">
            <v>106.98</v>
          </cell>
        </row>
        <row r="5098">
          <cell r="B5098" t="str">
            <v>C4633</v>
          </cell>
          <cell r="C5098" t="str">
            <v>REMANEJAMENTO DE BANCADA DE GRANITO</v>
          </cell>
          <cell r="D5098" t="str">
            <v>M2</v>
          </cell>
          <cell r="E5098">
            <v>89.13</v>
          </cell>
        </row>
        <row r="5099">
          <cell r="B5099" t="str">
            <v>PISOS</v>
          </cell>
          <cell r="C5099" t="str">
            <v>REINSTALAÇÃO DE PONTO SANITÁRIO, MATERIAL E EXECUÇÃO</v>
          </cell>
          <cell r="D5099">
            <v>0</v>
          </cell>
          <cell r="E5099">
            <v>263.37</v>
          </cell>
        </row>
        <row r="5100">
          <cell r="B5100" t="str">
            <v>C4625</v>
          </cell>
          <cell r="C5100" t="str">
            <v>BASE EM PREMOLDADO DE CONCRETO COM ADITIVO IMPERMEABILIZANTE P/ INSTALAÇÃO DE BACIA SANITÁRIA</v>
          </cell>
          <cell r="D5100" t="str">
            <v>UN</v>
          </cell>
          <cell r="E5100">
            <v>48.98</v>
          </cell>
        </row>
        <row r="5101">
          <cell r="B5101" t="str">
            <v>C4633</v>
          </cell>
          <cell r="C5101" t="str">
            <v>REMANEJAMENTO DE BANCADA DE GRANITO</v>
          </cell>
          <cell r="D5101">
            <v>0</v>
          </cell>
          <cell r="E5101">
            <v>0</v>
          </cell>
        </row>
        <row r="5102">
          <cell r="B5102" t="str">
            <v>C4622</v>
          </cell>
          <cell r="C5102" t="str">
            <v>FITA ADESIVA ANTIDERRAPANTE E FOSFORESCENTE</v>
          </cell>
          <cell r="D5102" t="str">
            <v>UN</v>
          </cell>
          <cell r="E5102">
            <v>37.33</v>
          </cell>
        </row>
        <row r="5103">
          <cell r="B5103" t="str">
            <v>C4623</v>
          </cell>
          <cell r="C5103" t="str">
            <v>PISO PODOTÁTIL INTERNO EM BORRACHA 30x30cm ASSENTAMENTO COM COLA VINIL (FORNECIMENTO E ASSENTAMENTO)</v>
          </cell>
          <cell r="D5103" t="str">
            <v>M2</v>
          </cell>
          <cell r="E5103">
            <v>112.01</v>
          </cell>
        </row>
        <row r="5104">
          <cell r="B5104">
            <v>0</v>
          </cell>
          <cell r="C5104">
            <v>0</v>
          </cell>
          <cell r="D5104">
            <v>0</v>
          </cell>
          <cell r="E5104">
            <v>0</v>
          </cell>
        </row>
        <row r="5105">
          <cell r="B5105" t="str">
            <v>C4624</v>
          </cell>
          <cell r="C5105" t="str">
            <v>PISO PODOTÁTIL EXTERNO EM PMC ESP. 3CM, ASSENTADO COM ARGAMASSA (FORNECIMENTO E ASSENTAMENTO)</v>
          </cell>
          <cell r="D5105" t="str">
            <v>M2</v>
          </cell>
          <cell r="E5105">
            <v>65.05</v>
          </cell>
        </row>
        <row r="5106">
          <cell r="B5106" t="str">
            <v>C4623</v>
          </cell>
          <cell r="C5106" t="str">
            <v>PISO PODOTÁTIL INTERNO EM BORRACHA 30x30cm ASSENTAMENTO COM COLA VINIL (FORNECIMENTO E ASSENTAMENTO)</v>
          </cell>
          <cell r="D5106">
            <v>0</v>
          </cell>
          <cell r="E5106">
            <v>0</v>
          </cell>
        </row>
        <row r="5107">
          <cell r="B5107" t="str">
            <v>SINALIZAÇÃO</v>
          </cell>
          <cell r="C5107">
            <v>0</v>
          </cell>
          <cell r="D5107">
            <v>0</v>
          </cell>
          <cell r="E5107">
            <v>508.59</v>
          </cell>
        </row>
        <row r="5108">
          <cell r="B5108" t="str">
            <v>C4626</v>
          </cell>
          <cell r="C5108" t="str">
            <v>PLACA EM ALUMÍNIO 15x30cm C/ VINIL APLICADO EM 1 FACE E FIXAÇÃO COM FITA DUPLA FACE (FORNECIMENTO E MONTAGEM)</v>
          </cell>
          <cell r="D5108" t="str">
            <v>UN</v>
          </cell>
          <cell r="E5108">
            <v>13.8</v>
          </cell>
        </row>
        <row r="5109">
          <cell r="B5109">
            <v>0</v>
          </cell>
          <cell r="C5109">
            <v>0</v>
          </cell>
          <cell r="D5109">
            <v>0</v>
          </cell>
          <cell r="E5109">
            <v>0</v>
          </cell>
        </row>
        <row r="5110">
          <cell r="B5110" t="str">
            <v>C4627</v>
          </cell>
          <cell r="C5110" t="str">
            <v>PLACA EM ALUMÍNIO 20x20cm C/ VINIL APLICADO EM 1 FACE E FIXAÇÃO COM FITA DUPLA FACE (FORNECIMENTO E MONTAGEM)</v>
          </cell>
          <cell r="D5110" t="str">
            <v>UN</v>
          </cell>
          <cell r="E5110">
            <v>12.11</v>
          </cell>
        </row>
        <row r="5111">
          <cell r="B5111" t="str">
            <v>C4626</v>
          </cell>
          <cell r="C5111" t="str">
            <v>PLACA EM ALUMÍNIO 15x30cm C/ VINIL APLICADO EM 1 FACE E FIXAÇÃO COM FITA DUPLA FACE (FORNECIMENTO E MONTAGEM)</v>
          </cell>
          <cell r="D5111">
            <v>0</v>
          </cell>
          <cell r="E5111">
            <v>0</v>
          </cell>
        </row>
        <row r="5112">
          <cell r="B5112" t="str">
            <v>C4628</v>
          </cell>
          <cell r="C5112" t="str">
            <v>PLACA EM ALUMÍNIO 20x25cm C/ VINIL APLICADO EM 1 FACE E FIXAÇÃO COM FITA DUPLA FACE (FORNECIMENTO E MONTAGEM)</v>
          </cell>
          <cell r="D5112" t="str">
            <v>UN</v>
          </cell>
          <cell r="E5112">
            <v>14.97</v>
          </cell>
        </row>
        <row r="5113">
          <cell r="B5113" t="str">
            <v>C4627</v>
          </cell>
          <cell r="C5113" t="str">
            <v>PLACA EM ALUMÍNIO 20x20cm C/ VINIL APLICADO EM 1 FACE E FIXAÇÃO COM FITA DUPLA FACE (FORNECIMENTO E MONTAGEM)</v>
          </cell>
          <cell r="D5113">
            <v>0</v>
          </cell>
          <cell r="E5113">
            <v>0</v>
          </cell>
        </row>
        <row r="5114">
          <cell r="B5114" t="str">
            <v>C4629</v>
          </cell>
          <cell r="C5114" t="str">
            <v>PLACA EM AÇO GALVANIZADO C/ APLICAÇÃO EM 1 FACE EM VINIL E FUNDO C/ PINTURA EM ESMALTE SINTÉTICO PRETO FOSCO (FORNECIMENTO E MONTAGEM)</v>
          </cell>
          <cell r="D5114" t="str">
            <v>M2</v>
          </cell>
          <cell r="E5114">
            <v>375.53</v>
          </cell>
        </row>
        <row r="5115">
          <cell r="B5115" t="str">
            <v>C4628</v>
          </cell>
          <cell r="C5115" t="str">
            <v>PLACA EM ALUMÍNIO 20x25cm C/ VINIL APLICADO EM 1 FACE E FIXAÇÃO COM FITA DUPLA FACE (FORNECIMENTO E MONTAGEM)</v>
          </cell>
          <cell r="D5115">
            <v>0</v>
          </cell>
          <cell r="E5115">
            <v>0</v>
          </cell>
        </row>
        <row r="5116">
          <cell r="B5116" t="str">
            <v>C4648</v>
          </cell>
          <cell r="C5116" t="str">
            <v>PLACAS COM BRAILLE PARA SINALIZAÇÃO TÁTIL</v>
          </cell>
          <cell r="D5116" t="str">
            <v>UN</v>
          </cell>
          <cell r="E5116">
            <v>48.95</v>
          </cell>
        </row>
        <row r="5117">
          <cell r="B5117" t="str">
            <v>C4641</v>
          </cell>
          <cell r="C5117" t="str">
            <v>SÍMBOLO INTERNACIONAL DE ACESSO - SIA - 15x15cm</v>
          </cell>
          <cell r="D5117" t="str">
            <v>UN</v>
          </cell>
          <cell r="E5117">
            <v>14.32</v>
          </cell>
        </row>
        <row r="5118">
          <cell r="B5118" t="str">
            <v>C4649</v>
          </cell>
          <cell r="C5118" t="str">
            <v>SINALIZAÇÃO PARA EXTINTOR</v>
          </cell>
          <cell r="D5118" t="str">
            <v>UN</v>
          </cell>
          <cell r="E5118">
            <v>28.91</v>
          </cell>
        </row>
        <row r="5119">
          <cell r="B5119" t="str">
            <v>DIVERSOS</v>
          </cell>
          <cell r="C5119" t="str">
            <v>PLACAS COM BRAILLE PARA SINALIZAÇÃO TÁTIL</v>
          </cell>
          <cell r="D5119">
            <v>0</v>
          </cell>
          <cell r="E5119">
            <v>1398.08</v>
          </cell>
        </row>
        <row r="5120">
          <cell r="B5120" t="str">
            <v>C4646</v>
          </cell>
          <cell r="C5120" t="str">
            <v>CORRIMÃO DUPLA ALTURA EM AÇO INOX DIAM 1 1/2</v>
          </cell>
          <cell r="D5120" t="str">
            <v>M</v>
          </cell>
          <cell r="E5120">
            <v>339.66</v>
          </cell>
        </row>
        <row r="5121">
          <cell r="B5121" t="str">
            <v>C4644</v>
          </cell>
          <cell r="C5121" t="str">
            <v>FORNECIMENTO E MONTAGEM DE BOTÕES EM BRAILLE COM SINALIZAÇÃO SONORA</v>
          </cell>
          <cell r="D5121" t="str">
            <v>CJ</v>
          </cell>
          <cell r="E5121">
            <v>958.56</v>
          </cell>
        </row>
        <row r="5122">
          <cell r="B5122" t="str">
            <v>C4620</v>
          </cell>
          <cell r="C5122" t="str">
            <v>GUIA DE BALIZAMENTO EM ALVENARIA ESP.=10cm ALTURA ATÉ 15cm COMPLETAMENTE EXECUTADA E ACABAMENTO EM TEXTURA ACRÍLICA E TOPO EM CHAPIM EM PMC</v>
          </cell>
          <cell r="D5122" t="str">
            <v>M</v>
          </cell>
          <cell r="E5122">
            <v>99.87</v>
          </cell>
        </row>
        <row r="5123">
          <cell r="B5123" t="str">
            <v>C4646</v>
          </cell>
          <cell r="C5123" t="str">
            <v>CORRIMÃO DUPLA ALTURA EM AÇO INOX DIAM 1 1/2</v>
          </cell>
          <cell r="D5123">
            <v>0</v>
          </cell>
          <cell r="E5123">
            <v>0</v>
          </cell>
        </row>
        <row r="5124">
          <cell r="B5124" t="str">
            <v>SERVIÇOS DIVERSOS</v>
          </cell>
          <cell r="C5124" t="str">
            <v>FORNECIMENTO E MONTAGEM DE BOTÕES EM BRAILLE COM SINALIZAÇÃO SONORA</v>
          </cell>
          <cell r="D5124">
            <v>0</v>
          </cell>
          <cell r="E5124">
            <v>108.19</v>
          </cell>
        </row>
        <row r="5125">
          <cell r="B5125" t="str">
            <v>INDENIZAÇÕES</v>
          </cell>
          <cell r="C5125" t="str">
            <v>GUIA DE BALIZAMENTO EM ALVENARIA ESP.=10cm ALTURA ATÉ 15cm COMPLETAMENTE EXECUTADA E ACABAMENTO EM TEXTURA ACRÍLICA E TOPO EM CHAPIM EM PMC</v>
          </cell>
          <cell r="D5125">
            <v>0</v>
          </cell>
          <cell r="E5125">
            <v>1.1200000000000001</v>
          </cell>
        </row>
        <row r="5126">
          <cell r="B5126" t="str">
            <v>C2840</v>
          </cell>
          <cell r="C5126" t="str">
            <v>INDENIZAÇÃO DE JAZIDA</v>
          </cell>
          <cell r="D5126" t="str">
            <v>M3</v>
          </cell>
          <cell r="E5126">
            <v>1.1200000000000001</v>
          </cell>
        </row>
        <row r="5127">
          <cell r="B5127" t="str">
            <v>LIMPEZA FINAL</v>
          </cell>
          <cell r="C5127">
            <v>0</v>
          </cell>
          <cell r="D5127">
            <v>0</v>
          </cell>
          <cell r="E5127">
            <v>107.07</v>
          </cell>
        </row>
        <row r="5128">
          <cell r="B5128" t="str">
            <v>C1078</v>
          </cell>
          <cell r="C5128" t="str">
            <v>DESCUPINIZAÇÃO C/ MATERIAL INSETICIDA</v>
          </cell>
          <cell r="D5128" t="str">
            <v>M2</v>
          </cell>
          <cell r="E5128">
            <v>7.39</v>
          </cell>
        </row>
        <row r="5129">
          <cell r="B5129" t="str">
            <v>C3605</v>
          </cell>
          <cell r="C5129" t="str">
            <v>LIMPEZA DA UNIDADE CASA TIPO "T 01" - PADRÃO POPULAR</v>
          </cell>
          <cell r="D5129" t="str">
            <v>UN</v>
          </cell>
          <cell r="E5129">
            <v>73.010000000000005</v>
          </cell>
        </row>
        <row r="5130">
          <cell r="B5130" t="str">
            <v>C3447</v>
          </cell>
          <cell r="C5130" t="str">
            <v>LIMPEZA DE PISO EM ÁREA URBANIZADA</v>
          </cell>
          <cell r="D5130" t="str">
            <v>M2</v>
          </cell>
          <cell r="E5130">
            <v>0.68</v>
          </cell>
        </row>
        <row r="5131">
          <cell r="B5131" t="str">
            <v>C1625</v>
          </cell>
          <cell r="C5131" t="str">
            <v>LIMPEZA DE PISOS E REVESTIMENTOS</v>
          </cell>
          <cell r="D5131" t="str">
            <v>M2</v>
          </cell>
          <cell r="E5131">
            <v>4.6900000000000004</v>
          </cell>
        </row>
        <row r="5132">
          <cell r="B5132" t="str">
            <v>C1626</v>
          </cell>
          <cell r="C5132" t="str">
            <v>LIMPEZA DE REVESTIMENTOS CERÂMICOS</v>
          </cell>
          <cell r="D5132" t="str">
            <v>M2</v>
          </cell>
          <cell r="E5132">
            <v>4.09</v>
          </cell>
        </row>
        <row r="5133">
          <cell r="B5133" t="str">
            <v>C1627</v>
          </cell>
          <cell r="C5133" t="str">
            <v>LIMPEZA DE VIDROS</v>
          </cell>
          <cell r="D5133" t="str">
            <v>M2</v>
          </cell>
          <cell r="E5133">
            <v>5.48</v>
          </cell>
        </row>
        <row r="5134">
          <cell r="B5134" t="str">
            <v>C1628</v>
          </cell>
          <cell r="C5134" t="str">
            <v>LIMPEZA GERAL</v>
          </cell>
          <cell r="D5134" t="str">
            <v>M2</v>
          </cell>
          <cell r="E5134">
            <v>6.39</v>
          </cell>
        </row>
        <row r="5135">
          <cell r="B5135" t="str">
            <v>C1629</v>
          </cell>
          <cell r="C5135" t="str">
            <v>LIMPEZA, RETIRADA DO PAPEL E LAVAGEM DE MOSAICO VIDROSO</v>
          </cell>
          <cell r="D5135" t="str">
            <v>M2</v>
          </cell>
          <cell r="E5135">
            <v>5.33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letim de Medição"/>
      <sheetName val="TABELA 24.1"/>
      <sheetName val="Encargos Sociais"/>
      <sheetName val="BDI"/>
      <sheetName val="ORÇAMENTO"/>
      <sheetName val="Cronograma Físico-financeiro"/>
      <sheetName val="Composição de Custos Unitários"/>
      <sheetName val="MEM. DA ESTR. MET. PINTURA"/>
      <sheetName val="COMPOSIÇÃO DE CUSTOS"/>
      <sheetName val="memorial"/>
      <sheetName val="levantamento "/>
      <sheetName val="MEMÓRIA DE CÁLCULO-ELÉTRICA"/>
      <sheetName val="orç"/>
      <sheetName val="detail"/>
      <sheetName val="ORÇAMENTO SINAPI"/>
    </sheetNames>
    <sheetDataSet>
      <sheetData sheetId="0" refreshError="1"/>
      <sheetData sheetId="1"/>
      <sheetData sheetId="2" refreshError="1"/>
      <sheetData sheetId="3" refreshError="1"/>
      <sheetData sheetId="4">
        <row r="11">
          <cell r="A11" t="str">
            <v>2.0</v>
          </cell>
          <cell r="C11" t="str">
            <v>INSTALAÇÕES ELÉTRICAS, TELEFONIA, LÓGICA, SOM E SISTEMAS DE CONTROLE</v>
          </cell>
          <cell r="N11">
            <v>28419.478412640001</v>
          </cell>
        </row>
        <row r="12">
          <cell r="A12" t="str">
            <v>2.1</v>
          </cell>
          <cell r="B12" t="str">
            <v>C0483</v>
          </cell>
          <cell r="C12" t="str">
            <v>BUCHA E ARRUELA DE AÇO GALV. D= 50mm (2")</v>
          </cell>
          <cell r="D12" t="str">
            <v>PAR</v>
          </cell>
          <cell r="E12">
            <v>1</v>
          </cell>
          <cell r="F12">
            <v>4.34</v>
          </cell>
          <cell r="G12">
            <v>4.2531999999999996</v>
          </cell>
          <cell r="H12">
            <v>5.3692396799999997</v>
          </cell>
          <cell r="I12">
            <v>5.4788159999999992</v>
          </cell>
          <cell r="J12">
            <v>4.2531999999999996</v>
          </cell>
          <cell r="K12">
            <v>5.3692396799999988</v>
          </cell>
          <cell r="L12">
            <v>4.2531999999999996</v>
          </cell>
          <cell r="M12">
            <v>5.3692396799999988</v>
          </cell>
          <cell r="N12">
            <v>5.3692396799999988</v>
          </cell>
        </row>
        <row r="13">
          <cell r="A13" t="str">
            <v>2.2</v>
          </cell>
          <cell r="B13" t="str">
            <v>C1199</v>
          </cell>
          <cell r="C13" t="str">
            <v>ELETRODUTO PVC ROSC.INCL.CONEXOES D= 60mm (2")</v>
          </cell>
          <cell r="D13" t="str">
            <v>M</v>
          </cell>
          <cell r="E13">
            <v>6</v>
          </cell>
          <cell r="F13">
            <v>27.9</v>
          </cell>
          <cell r="G13">
            <v>27.341999999999999</v>
          </cell>
          <cell r="H13">
            <v>34.516540799999994</v>
          </cell>
          <cell r="I13">
            <v>35.220959999999998</v>
          </cell>
          <cell r="J13">
            <v>27.341999999999999</v>
          </cell>
          <cell r="K13">
            <v>34.516540799999994</v>
          </cell>
          <cell r="L13">
            <v>164.05199999999999</v>
          </cell>
          <cell r="M13">
            <v>207.09924479999995</v>
          </cell>
          <cell r="N13">
            <v>207.09924479999995</v>
          </cell>
        </row>
        <row r="14">
          <cell r="A14" t="str">
            <v>2.3</v>
          </cell>
          <cell r="B14" t="str">
            <v>I6472</v>
          </cell>
          <cell r="C14" t="str">
            <v>ABRAÇADEIRA PARA POSTE DE CONCRETO DUPLO "T"</v>
          </cell>
          <cell r="D14" t="str">
            <v xml:space="preserve">UN </v>
          </cell>
          <cell r="E14">
            <v>6</v>
          </cell>
          <cell r="F14">
            <v>6.01</v>
          </cell>
          <cell r="G14">
            <v>5.8898000000000001</v>
          </cell>
          <cell r="H14">
            <v>7.4352835199999996</v>
          </cell>
          <cell r="I14">
            <v>7.5870239999999995</v>
          </cell>
          <cell r="J14">
            <v>5.8897999999999993</v>
          </cell>
          <cell r="K14">
            <v>7.4352835199999996</v>
          </cell>
          <cell r="L14">
            <v>35.338799999999992</v>
          </cell>
          <cell r="M14">
            <v>44.611701119999999</v>
          </cell>
          <cell r="N14">
            <v>44.611701119999999</v>
          </cell>
        </row>
        <row r="15">
          <cell r="A15" t="str">
            <v>2.4</v>
          </cell>
          <cell r="B15" t="str">
            <v>I2413</v>
          </cell>
          <cell r="C15" t="str">
            <v>QUADRO DE MEDIÇÃO TRIFASICA EM POSTE</v>
          </cell>
          <cell r="D15" t="str">
            <v xml:space="preserve">UN </v>
          </cell>
          <cell r="E15">
            <v>1</v>
          </cell>
          <cell r="F15">
            <v>272.39999999999998</v>
          </cell>
          <cell r="G15">
            <v>266.952</v>
          </cell>
          <cell r="H15">
            <v>337.00020480000001</v>
          </cell>
          <cell r="I15">
            <v>343.87775999999997</v>
          </cell>
          <cell r="J15">
            <v>266.952</v>
          </cell>
          <cell r="K15">
            <v>337.00020479999995</v>
          </cell>
          <cell r="L15">
            <v>266.952</v>
          </cell>
          <cell r="M15">
            <v>337.00020479999995</v>
          </cell>
          <cell r="N15">
            <v>337.00020479999995</v>
          </cell>
        </row>
        <row r="16">
          <cell r="A16" t="str">
            <v>2.5</v>
          </cell>
          <cell r="B16" t="str">
            <v>C0632</v>
          </cell>
          <cell r="C16" t="str">
            <v>CAIXA EM ALVENARIA (60X60X60cm) DE 1/2 TIJOLO COMUM, LASTRO DE BRITA E TAMPA DE CONCRETO</v>
          </cell>
          <cell r="D16" t="str">
            <v>UN</v>
          </cell>
          <cell r="E16">
            <v>1</v>
          </cell>
          <cell r="F16">
            <v>236.09</v>
          </cell>
          <cell r="G16">
            <v>231.3682</v>
          </cell>
          <cell r="H16">
            <v>292.07921568</v>
          </cell>
          <cell r="I16">
            <v>298.04001599999998</v>
          </cell>
          <cell r="J16">
            <v>231.3682</v>
          </cell>
          <cell r="K16">
            <v>292.07921567999995</v>
          </cell>
          <cell r="L16">
            <v>231.3682</v>
          </cell>
          <cell r="M16">
            <v>292.07921567999995</v>
          </cell>
          <cell r="N16">
            <v>292.07921567999995</v>
          </cell>
        </row>
        <row r="17">
          <cell r="A17" t="str">
            <v>2.6</v>
          </cell>
          <cell r="B17" t="str">
            <v>C4765</v>
          </cell>
          <cell r="C17" t="str">
            <v xml:space="preserve">ATERRAMENTO COMPLETO C/ HASTE COPPERWELD 5/8"X 2.40M                              </v>
          </cell>
          <cell r="D17" t="str">
            <v>UN</v>
          </cell>
          <cell r="E17">
            <v>3</v>
          </cell>
          <cell r="F17">
            <v>173.4</v>
          </cell>
          <cell r="G17">
            <v>169.93200000000002</v>
          </cell>
          <cell r="H17">
            <v>214.5221568</v>
          </cell>
          <cell r="I17">
            <v>218.90016</v>
          </cell>
          <cell r="J17">
            <v>169.93200000000002</v>
          </cell>
          <cell r="K17">
            <v>214.5221568</v>
          </cell>
          <cell r="L17">
            <v>509.79600000000005</v>
          </cell>
          <cell r="M17">
            <v>643.56647040000007</v>
          </cell>
          <cell r="N17">
            <v>643.56647040000007</v>
          </cell>
        </row>
        <row r="18">
          <cell r="A18" t="str">
            <v>2.7</v>
          </cell>
          <cell r="B18" t="str">
            <v>C2068</v>
          </cell>
          <cell r="C18" t="str">
            <v>QUADRO DE DISTRIBUIÇÃO DE LUZ EMBUTIR ATÉ 24 DIVISÕES 332X332X95mm, C/BARRAMENTO</v>
          </cell>
          <cell r="D18" t="str">
            <v>UN</v>
          </cell>
          <cell r="E18">
            <v>1</v>
          </cell>
          <cell r="F18">
            <v>301.14</v>
          </cell>
          <cell r="G18">
            <v>295.11719999999997</v>
          </cell>
          <cell r="H18">
            <v>372.55595327999993</v>
          </cell>
          <cell r="I18">
            <v>380.15913599999999</v>
          </cell>
          <cell r="J18">
            <v>295.11719999999997</v>
          </cell>
          <cell r="K18">
            <v>372.55595327999998</v>
          </cell>
          <cell r="L18">
            <v>295.11719999999997</v>
          </cell>
          <cell r="M18">
            <v>372.55595327999998</v>
          </cell>
          <cell r="N18">
            <v>372.55595327999998</v>
          </cell>
        </row>
        <row r="19">
          <cell r="A19" t="str">
            <v>2.8</v>
          </cell>
          <cell r="B19" t="str">
            <v>C1124</v>
          </cell>
          <cell r="C19" t="str">
            <v>DISJUNTOR TRIPOLAR EM QUADRO DE DISTRIBUIÇÃO 32A</v>
          </cell>
          <cell r="D19" t="str">
            <v>UN</v>
          </cell>
          <cell r="E19">
            <v>2</v>
          </cell>
          <cell r="F19">
            <v>67.14</v>
          </cell>
          <cell r="G19">
            <v>65.797200000000004</v>
          </cell>
          <cell r="H19">
            <v>83.062385280000001</v>
          </cell>
          <cell r="I19">
            <v>84.757536000000002</v>
          </cell>
          <cell r="J19">
            <v>65.797200000000004</v>
          </cell>
          <cell r="K19">
            <v>83.062385280000001</v>
          </cell>
          <cell r="L19">
            <v>131.59440000000001</v>
          </cell>
          <cell r="M19">
            <v>166.12477056</v>
          </cell>
          <cell r="N19">
            <v>166.12477056</v>
          </cell>
        </row>
        <row r="20">
          <cell r="A20" t="str">
            <v>2.9</v>
          </cell>
          <cell r="B20" t="str">
            <v>C1121</v>
          </cell>
          <cell r="C20" t="str">
            <v>DISJUNTOR TRIPOLAR EM QUADRO DE DISTRIBUIÇÃO 20A</v>
          </cell>
          <cell r="D20" t="str">
            <v>UN</v>
          </cell>
          <cell r="E20">
            <v>1</v>
          </cell>
          <cell r="F20">
            <v>67.14</v>
          </cell>
          <cell r="G20">
            <v>65.797200000000004</v>
          </cell>
          <cell r="H20">
            <v>83.062385280000001</v>
          </cell>
          <cell r="I20">
            <v>84.757536000000002</v>
          </cell>
          <cell r="J20">
            <v>65.797200000000004</v>
          </cell>
          <cell r="K20">
            <v>83.062385280000001</v>
          </cell>
          <cell r="L20">
            <v>65.797200000000004</v>
          </cell>
          <cell r="M20">
            <v>83.062385280000001</v>
          </cell>
          <cell r="N20">
            <v>83.062385280000001</v>
          </cell>
        </row>
        <row r="21">
          <cell r="A21" t="str">
            <v>2.10</v>
          </cell>
          <cell r="B21" t="str">
            <v>C1093</v>
          </cell>
          <cell r="C21" t="str">
            <v>DISJUNTOR MONOPOLAR EM QUADRO DE DISTRIBUIÇÃO 16A</v>
          </cell>
          <cell r="D21" t="str">
            <v>UN</v>
          </cell>
          <cell r="E21">
            <v>10</v>
          </cell>
          <cell r="F21">
            <v>15.48</v>
          </cell>
          <cell r="G21">
            <v>15.170400000000001</v>
          </cell>
          <cell r="H21">
            <v>19.151112959999999</v>
          </cell>
          <cell r="I21">
            <v>19.541951999999998</v>
          </cell>
          <cell r="J21">
            <v>15.170400000000001</v>
          </cell>
          <cell r="K21">
            <v>19.151112959999999</v>
          </cell>
          <cell r="L21">
            <v>151.70400000000001</v>
          </cell>
          <cell r="M21">
            <v>191.5111296</v>
          </cell>
          <cell r="N21">
            <v>191.5111296</v>
          </cell>
        </row>
        <row r="22">
          <cell r="A22" t="str">
            <v>2.11</v>
          </cell>
          <cell r="B22" t="str">
            <v>C4530</v>
          </cell>
          <cell r="C22" t="str">
            <v>DISJUNTOR DIFERENCIAL DR-16A - 40A, 30mA</v>
          </cell>
          <cell r="D22" t="str">
            <v>UN</v>
          </cell>
          <cell r="E22">
            <v>1</v>
          </cell>
          <cell r="F22">
            <v>132.25</v>
          </cell>
          <cell r="G22">
            <v>129.60499999999999</v>
          </cell>
          <cell r="H22">
            <v>163.61335199999999</v>
          </cell>
          <cell r="I22">
            <v>166.95239999999998</v>
          </cell>
          <cell r="J22">
            <v>129.60499999999999</v>
          </cell>
          <cell r="K22">
            <v>163.61335199999999</v>
          </cell>
          <cell r="L22">
            <v>129.60499999999999</v>
          </cell>
          <cell r="M22">
            <v>163.61335199999999</v>
          </cell>
          <cell r="N22">
            <v>163.61335199999999</v>
          </cell>
        </row>
        <row r="23">
          <cell r="A23" t="str">
            <v>2.12</v>
          </cell>
          <cell r="B23" t="str">
            <v>C2095</v>
          </cell>
          <cell r="C23" t="str">
            <v>RASGO EM ALVENARIA P/TUBULAÇÕES D=15 A 25mm (1/2" A 1")</v>
          </cell>
          <cell r="D23" t="str">
            <v>M</v>
          </cell>
          <cell r="E23">
            <v>37.5</v>
          </cell>
          <cell r="F23">
            <v>3.96</v>
          </cell>
          <cell r="G23">
            <v>3.8807999999999998</v>
          </cell>
          <cell r="H23">
            <v>4.8991219199999998</v>
          </cell>
          <cell r="I23">
            <v>4.999104</v>
          </cell>
          <cell r="J23">
            <v>3.8807999999999998</v>
          </cell>
          <cell r="K23">
            <v>4.8991219199999998</v>
          </cell>
          <cell r="L23">
            <v>145.53</v>
          </cell>
          <cell r="M23">
            <v>183.717072</v>
          </cell>
          <cell r="N23">
            <v>183.717072</v>
          </cell>
        </row>
        <row r="24">
          <cell r="A24" t="str">
            <v>2.13</v>
          </cell>
          <cell r="B24" t="str">
            <v>C1238</v>
          </cell>
          <cell r="C24" t="str">
            <v>ENCHIMENTO DE RASGO C/ARGAMASSA DIAM.= 15 A 25mm (1/2" A 1")</v>
          </cell>
          <cell r="D24" t="str">
            <v>M</v>
          </cell>
          <cell r="E24">
            <v>37.5</v>
          </cell>
          <cell r="F24">
            <v>2.97</v>
          </cell>
          <cell r="G24">
            <v>2.9106000000000001</v>
          </cell>
          <cell r="H24">
            <v>3.6743414400000001</v>
          </cell>
          <cell r="I24">
            <v>3.7493280000000002</v>
          </cell>
          <cell r="J24">
            <v>2.9106000000000001</v>
          </cell>
          <cell r="K24">
            <v>3.6743414400000001</v>
          </cell>
          <cell r="L24">
            <v>109.14750000000001</v>
          </cell>
          <cell r="M24">
            <v>137.78780399999999</v>
          </cell>
          <cell r="N24">
            <v>137.78780399999999</v>
          </cell>
        </row>
        <row r="25">
          <cell r="A25" t="str">
            <v>2.14</v>
          </cell>
          <cell r="B25" t="str">
            <v>C2096</v>
          </cell>
          <cell r="C25" t="str">
            <v>RASGO EM ALVENARIA P/TUBULAÇÕES D=32 A 50mm (1 1/4" A 2")</v>
          </cell>
          <cell r="D25" t="str">
            <v>M</v>
          </cell>
          <cell r="E25">
            <v>6</v>
          </cell>
          <cell r="F25">
            <v>6.21</v>
          </cell>
          <cell r="G25">
            <v>6.0857999999999999</v>
          </cell>
          <cell r="H25">
            <v>7.6827139199999994</v>
          </cell>
          <cell r="I25">
            <v>7.8395039999999998</v>
          </cell>
          <cell r="J25">
            <v>6.0857999999999999</v>
          </cell>
          <cell r="K25">
            <v>7.6827139199999994</v>
          </cell>
          <cell r="L25">
            <v>36.514800000000001</v>
          </cell>
          <cell r="M25">
            <v>46.09628352</v>
          </cell>
          <cell r="N25">
            <v>46.09628352</v>
          </cell>
        </row>
        <row r="26">
          <cell r="A26" t="str">
            <v>2.15</v>
          </cell>
          <cell r="B26" t="str">
            <v>C1239</v>
          </cell>
          <cell r="C26" t="str">
            <v>ENCHIMENTO DE RASGO C/ARGAMASSA DIAM.= 32 A 50mm (1 1/4" A 2")</v>
          </cell>
          <cell r="D26" t="str">
            <v>M</v>
          </cell>
          <cell r="E26">
            <v>6</v>
          </cell>
          <cell r="F26">
            <v>4.17</v>
          </cell>
          <cell r="G26">
            <v>4.0865999999999998</v>
          </cell>
          <cell r="H26">
            <v>5.1589238399999999</v>
          </cell>
          <cell r="I26">
            <v>5.264208</v>
          </cell>
          <cell r="J26">
            <v>4.0865999999999998</v>
          </cell>
          <cell r="K26">
            <v>5.1589238399999999</v>
          </cell>
          <cell r="L26">
            <v>24.519599999999997</v>
          </cell>
          <cell r="M26">
            <v>30.95354304</v>
          </cell>
          <cell r="N26">
            <v>30.95354304</v>
          </cell>
        </row>
        <row r="27">
          <cell r="A27" t="str">
            <v>2.16</v>
          </cell>
          <cell r="B27" t="str">
            <v>C1196</v>
          </cell>
          <cell r="C27" t="str">
            <v>ELETRODUTO PVC ROSC.INCL.CONEXÕES D= 25mm (3/4")</v>
          </cell>
          <cell r="D27" t="str">
            <v>M</v>
          </cell>
          <cell r="E27">
            <v>228</v>
          </cell>
          <cell r="F27">
            <v>10.7</v>
          </cell>
          <cell r="G27">
            <v>10.485999999999999</v>
          </cell>
          <cell r="H27">
            <v>13.237526399999998</v>
          </cell>
          <cell r="I27">
            <v>13.507679999999999</v>
          </cell>
          <cell r="J27">
            <v>10.485999999999999</v>
          </cell>
          <cell r="K27">
            <v>13.237526399999998</v>
          </cell>
          <cell r="L27">
            <v>2390.8079999999995</v>
          </cell>
          <cell r="M27">
            <v>3018.1560191999997</v>
          </cell>
          <cell r="N27">
            <v>3018.1560191999997</v>
          </cell>
        </row>
        <row r="28">
          <cell r="A28" t="str">
            <v>2.17</v>
          </cell>
          <cell r="B28" t="str">
            <v>C1199</v>
          </cell>
          <cell r="C28" t="str">
            <v>ELETRODUTO PVC ROSC.INCL.CONEXÕES D= 50mm (1 1/2")</v>
          </cell>
          <cell r="D28" t="str">
            <v>M</v>
          </cell>
          <cell r="E28">
            <v>45</v>
          </cell>
          <cell r="F28">
            <v>23.02</v>
          </cell>
          <cell r="G28">
            <v>22.5596</v>
          </cell>
          <cell r="H28">
            <v>28.47923904</v>
          </cell>
          <cell r="I28">
            <v>29.060447999999997</v>
          </cell>
          <cell r="J28">
            <v>22.5596</v>
          </cell>
          <cell r="K28">
            <v>28.479239039999996</v>
          </cell>
          <cell r="L28">
            <v>1015.182</v>
          </cell>
          <cell r="M28">
            <v>1281.5657567999999</v>
          </cell>
          <cell r="N28">
            <v>1281.5657567999999</v>
          </cell>
        </row>
        <row r="29">
          <cell r="A29" t="str">
            <v>2.18</v>
          </cell>
          <cell r="B29" t="str">
            <v>C0466</v>
          </cell>
          <cell r="C29" t="str">
            <v>BRAÇADEIRA TIPO "D", METÁLICA ATE 1"</v>
          </cell>
          <cell r="D29" t="str">
            <v>UN</v>
          </cell>
          <cell r="E29">
            <v>90</v>
          </cell>
          <cell r="F29">
            <v>4.0599999999999996</v>
          </cell>
          <cell r="G29">
            <v>3.9787999999999997</v>
          </cell>
          <cell r="H29">
            <v>5.0228371199999993</v>
          </cell>
          <cell r="I29">
            <v>5.1253439999999992</v>
          </cell>
          <cell r="J29">
            <v>3.9787999999999997</v>
          </cell>
          <cell r="K29">
            <v>5.0228371199999993</v>
          </cell>
          <cell r="L29">
            <v>358.09199999999998</v>
          </cell>
          <cell r="M29">
            <v>452.05534079999995</v>
          </cell>
          <cell r="N29">
            <v>452.05534079999995</v>
          </cell>
        </row>
        <row r="30">
          <cell r="A30" t="str">
            <v>2.19</v>
          </cell>
          <cell r="B30" t="str">
            <v>C1892</v>
          </cell>
          <cell r="C30" t="str">
            <v>PETROLET ALUMÍNIO DE 1 1/2", TIPO T - X - L</v>
          </cell>
          <cell r="D30" t="str">
            <v>UN</v>
          </cell>
          <cell r="E30">
            <v>6</v>
          </cell>
          <cell r="F30">
            <v>39.700000000000003</v>
          </cell>
          <cell r="G30">
            <v>38.906000000000006</v>
          </cell>
          <cell r="H30">
            <v>49.114934400000003</v>
          </cell>
          <cell r="I30">
            <v>50.117280000000001</v>
          </cell>
          <cell r="J30">
            <v>38.905999999999999</v>
          </cell>
          <cell r="K30">
            <v>49.114934400000003</v>
          </cell>
          <cell r="L30">
            <v>233.43599999999998</v>
          </cell>
          <cell r="M30">
            <v>294.6896064</v>
          </cell>
          <cell r="N30">
            <v>294.6896064</v>
          </cell>
        </row>
        <row r="31">
          <cell r="A31" t="str">
            <v>2.20</v>
          </cell>
          <cell r="B31" t="str">
            <v>C1890</v>
          </cell>
          <cell r="C31" t="str">
            <v>PETROLET ALUMÍNIO DE 3/4", TIPO T - X - L</v>
          </cell>
          <cell r="D31" t="str">
            <v>UN</v>
          </cell>
          <cell r="E31">
            <v>26</v>
          </cell>
          <cell r="F31">
            <v>17.010000000000002</v>
          </cell>
          <cell r="G31">
            <v>16.669800000000002</v>
          </cell>
          <cell r="H31">
            <v>21.043955520000001</v>
          </cell>
          <cell r="I31">
            <v>21.473424000000001</v>
          </cell>
          <cell r="J31">
            <v>16.669800000000002</v>
          </cell>
          <cell r="K31">
            <v>21.043955520000001</v>
          </cell>
          <cell r="L31">
            <v>433.41480000000007</v>
          </cell>
          <cell r="M31">
            <v>547.14284352000004</v>
          </cell>
          <cell r="N31">
            <v>547.14284352000004</v>
          </cell>
        </row>
        <row r="32">
          <cell r="A32" t="str">
            <v>2.21</v>
          </cell>
          <cell r="B32" t="str">
            <v>C0540</v>
          </cell>
          <cell r="C32" t="str">
            <v>CABO ISOLADO PVC 750V 2,5MM2</v>
          </cell>
          <cell r="D32" t="str">
            <v>M</v>
          </cell>
          <cell r="E32">
            <v>249</v>
          </cell>
          <cell r="F32">
            <v>3.87</v>
          </cell>
          <cell r="G32">
            <v>3.7926000000000002</v>
          </cell>
          <cell r="H32">
            <v>4.7877782399999997</v>
          </cell>
          <cell r="I32">
            <v>4.8854879999999996</v>
          </cell>
          <cell r="J32">
            <v>3.7926000000000002</v>
          </cell>
          <cell r="K32">
            <v>4.7877782399999997</v>
          </cell>
          <cell r="L32">
            <v>944.3574000000001</v>
          </cell>
          <cell r="M32">
            <v>1192.1567817599998</v>
          </cell>
          <cell r="N32">
            <v>1192.1567817599998</v>
          </cell>
        </row>
        <row r="33">
          <cell r="A33" t="str">
            <v>2.22</v>
          </cell>
          <cell r="B33" t="str">
            <v>C0554</v>
          </cell>
          <cell r="C33" t="str">
            <v>CABO EM PVC 1000V  4MM2</v>
          </cell>
          <cell r="D33" t="str">
            <v>M</v>
          </cell>
          <cell r="E33">
            <v>916</v>
          </cell>
          <cell r="F33">
            <v>5.7</v>
          </cell>
          <cell r="G33">
            <v>5.5860000000000003</v>
          </cell>
          <cell r="H33">
            <v>7.0517664</v>
          </cell>
          <cell r="I33">
            <v>7.1956800000000003</v>
          </cell>
          <cell r="J33">
            <v>5.5860000000000003</v>
          </cell>
          <cell r="K33">
            <v>7.0517664</v>
          </cell>
          <cell r="L33">
            <v>5116.7759999999998</v>
          </cell>
          <cell r="M33">
            <v>6459.4180224000002</v>
          </cell>
          <cell r="N33">
            <v>6459.4180224000002</v>
          </cell>
        </row>
        <row r="34">
          <cell r="A34" t="str">
            <v>2.23</v>
          </cell>
          <cell r="B34" t="str">
            <v>C0556</v>
          </cell>
          <cell r="C34" t="str">
            <v>CABO EM PVC 1000V  6MM2</v>
          </cell>
          <cell r="D34" t="str">
            <v>M</v>
          </cell>
          <cell r="E34">
            <v>80</v>
          </cell>
          <cell r="F34">
            <v>6.63</v>
          </cell>
          <cell r="G34">
            <v>6.4973999999999998</v>
          </cell>
          <cell r="H34">
            <v>8.2023177599999997</v>
          </cell>
          <cell r="I34">
            <v>8.3697119999999998</v>
          </cell>
          <cell r="J34">
            <v>6.4973999999999998</v>
          </cell>
          <cell r="K34">
            <v>8.2023177599999997</v>
          </cell>
          <cell r="L34">
            <v>519.79200000000003</v>
          </cell>
          <cell r="M34">
            <v>656.18542079999997</v>
          </cell>
          <cell r="N34">
            <v>656.18542079999997</v>
          </cell>
        </row>
        <row r="35">
          <cell r="A35" t="str">
            <v>2.24</v>
          </cell>
          <cell r="B35" t="str">
            <v>C0479</v>
          </cell>
          <cell r="C35" t="str">
            <v>BUCHA E ARRUELA DE AÇO GALV. D= 20mm (3/4")</v>
          </cell>
          <cell r="D35" t="str">
            <v>PAR</v>
          </cell>
          <cell r="E35">
            <v>2</v>
          </cell>
          <cell r="F35">
            <v>1.1599999999999999</v>
          </cell>
          <cell r="G35">
            <v>1.1368</v>
          </cell>
          <cell r="H35">
            <v>1.43509632</v>
          </cell>
          <cell r="I35">
            <v>1.4643839999999999</v>
          </cell>
          <cell r="J35">
            <v>1.1367999999999998</v>
          </cell>
          <cell r="K35">
            <v>1.43509632</v>
          </cell>
          <cell r="L35">
            <v>2.2735999999999996</v>
          </cell>
          <cell r="M35">
            <v>2.87019264</v>
          </cell>
          <cell r="N35">
            <v>2.87019264</v>
          </cell>
        </row>
        <row r="36">
          <cell r="A36" t="str">
            <v>2.25</v>
          </cell>
          <cell r="B36" t="str">
            <v>C0482</v>
          </cell>
          <cell r="C36" t="str">
            <v>BUCHA E ARRUELA DE AÇO GALV. D= 40mm (1 1/2")</v>
          </cell>
          <cell r="D36" t="str">
            <v>PAR</v>
          </cell>
          <cell r="E36">
            <v>1</v>
          </cell>
          <cell r="F36">
            <v>2.74</v>
          </cell>
          <cell r="G36">
            <v>2.6852</v>
          </cell>
          <cell r="H36">
            <v>3.3897964799999998</v>
          </cell>
          <cell r="I36">
            <v>3.4589760000000003</v>
          </cell>
          <cell r="J36">
            <v>2.6852</v>
          </cell>
          <cell r="K36">
            <v>3.3897964800000002</v>
          </cell>
          <cell r="L36">
            <v>2.6852</v>
          </cell>
          <cell r="M36">
            <v>3.3897964800000002</v>
          </cell>
          <cell r="N36">
            <v>3.3897964800000002</v>
          </cell>
        </row>
        <row r="37">
          <cell r="A37" t="str">
            <v>2.26</v>
          </cell>
          <cell r="B37" t="str">
            <v>C3482</v>
          </cell>
          <cell r="C37" t="str">
            <v>TERMINAL OLHAL PARA CABO DE 1,50MM2 À 2,50MM2</v>
          </cell>
          <cell r="D37" t="str">
            <v>UN</v>
          </cell>
          <cell r="E37">
            <v>18</v>
          </cell>
          <cell r="F37">
            <v>2.56</v>
          </cell>
          <cell r="G37">
            <v>2.5087999999999999</v>
          </cell>
          <cell r="H37">
            <v>3.1671091199999997</v>
          </cell>
          <cell r="I37">
            <v>3.231744</v>
          </cell>
          <cell r="J37">
            <v>2.5087999999999999</v>
          </cell>
          <cell r="K37">
            <v>3.1671091200000001</v>
          </cell>
          <cell r="L37">
            <v>45.1584</v>
          </cell>
          <cell r="M37">
            <v>57.00796416</v>
          </cell>
          <cell r="N37">
            <v>57.00796416</v>
          </cell>
        </row>
        <row r="38">
          <cell r="A38" t="str">
            <v>2.27</v>
          </cell>
          <cell r="B38" t="str">
            <v>C3483</v>
          </cell>
          <cell r="C38" t="str">
            <v>TERMINAL OLHAL PARA CABO DE 4,00MM2 À 6,00MM2</v>
          </cell>
          <cell r="D38" t="str">
            <v>UN</v>
          </cell>
          <cell r="E38">
            <v>15</v>
          </cell>
          <cell r="F38">
            <v>2.71</v>
          </cell>
          <cell r="G38">
            <v>2.6558000000000002</v>
          </cell>
          <cell r="H38">
            <v>3.3526819200000002</v>
          </cell>
          <cell r="I38">
            <v>3.4211039999999997</v>
          </cell>
          <cell r="J38">
            <v>2.6557999999999997</v>
          </cell>
          <cell r="K38">
            <v>3.3526819199999998</v>
          </cell>
          <cell r="L38">
            <v>39.836999999999996</v>
          </cell>
          <cell r="M38">
            <v>50.290228799999994</v>
          </cell>
          <cell r="N38">
            <v>50.290228799999994</v>
          </cell>
        </row>
        <row r="39">
          <cell r="A39" t="str">
            <v>2.28</v>
          </cell>
          <cell r="B39" t="str">
            <v>C1494</v>
          </cell>
          <cell r="C39" t="str">
            <v>INTERRUPTOR UMA TECLA SIMPLES 10A 250V</v>
          </cell>
          <cell r="D39" t="str">
            <v>UN</v>
          </cell>
          <cell r="E39">
            <v>2</v>
          </cell>
          <cell r="F39">
            <v>11.03</v>
          </cell>
          <cell r="G39">
            <v>10.8094</v>
          </cell>
          <cell r="H39">
            <v>13.645786559999999</v>
          </cell>
          <cell r="I39">
            <v>13.924271999999998</v>
          </cell>
          <cell r="J39">
            <v>10.809399999999998</v>
          </cell>
          <cell r="K39">
            <v>13.645786559999998</v>
          </cell>
          <cell r="L39">
            <v>21.618799999999997</v>
          </cell>
          <cell r="M39">
            <v>27.291573119999995</v>
          </cell>
          <cell r="N39">
            <v>27.291573119999995</v>
          </cell>
        </row>
        <row r="40">
          <cell r="A40" t="str">
            <v>2.29</v>
          </cell>
          <cell r="B40" t="str">
            <v>C2484</v>
          </cell>
          <cell r="C40" t="str">
            <v>TOMADA 2 POLOS MAIS TERRA 20A 250V</v>
          </cell>
          <cell r="D40" t="str">
            <v>UN</v>
          </cell>
          <cell r="E40">
            <v>8</v>
          </cell>
          <cell r="F40">
            <v>19.14</v>
          </cell>
          <cell r="G40">
            <v>18.757200000000001</v>
          </cell>
          <cell r="H40">
            <v>23.679089279999999</v>
          </cell>
          <cell r="I40">
            <v>24.162336</v>
          </cell>
          <cell r="J40">
            <v>18.757200000000001</v>
          </cell>
          <cell r="K40">
            <v>23.679089279999999</v>
          </cell>
          <cell r="L40">
            <v>150.05760000000001</v>
          </cell>
          <cell r="M40">
            <v>189.43271424</v>
          </cell>
          <cell r="N40">
            <v>189.43271424</v>
          </cell>
        </row>
        <row r="41">
          <cell r="A41" t="str">
            <v>2.30</v>
          </cell>
          <cell r="B41" t="str">
            <v>C1658</v>
          </cell>
          <cell r="C41" t="str">
            <v>LUMINÁRIA FECHADA, BRAÇO LENTE VIDRO C/ LÂMPADA DE VAPOR DE MERCÚRIO 400W</v>
          </cell>
          <cell r="D41" t="str">
            <v>UN</v>
          </cell>
          <cell r="E41">
            <v>26</v>
          </cell>
          <cell r="F41">
            <v>341.46</v>
          </cell>
          <cell r="G41">
            <v>334.63079999999997</v>
          </cell>
          <cell r="H41">
            <v>422.43792191999995</v>
          </cell>
          <cell r="I41">
            <v>431.05910399999999</v>
          </cell>
          <cell r="J41">
            <v>334.63079999999997</v>
          </cell>
          <cell r="K41">
            <v>422.43792192000001</v>
          </cell>
          <cell r="L41">
            <v>8700.4007999999994</v>
          </cell>
          <cell r="M41">
            <v>10983.38596992</v>
          </cell>
          <cell r="N41">
            <v>10983.38596992</v>
          </cell>
        </row>
        <row r="42">
          <cell r="A42" t="str">
            <v>2.31</v>
          </cell>
          <cell r="B42" t="str">
            <v>C1638</v>
          </cell>
          <cell r="C42" t="str">
            <v>LUMINÁRIA FLUORESCENTE COMPLETA (2 X 32)W</v>
          </cell>
          <cell r="D42" t="str">
            <v>UN</v>
          </cell>
          <cell r="E42">
            <v>2</v>
          </cell>
          <cell r="F42">
            <v>120.96</v>
          </cell>
          <cell r="G42">
            <v>118.54079999999999</v>
          </cell>
          <cell r="H42">
            <v>149.64590591999999</v>
          </cell>
          <cell r="I42">
            <v>152.69990399999998</v>
          </cell>
          <cell r="J42">
            <v>118.54079999999999</v>
          </cell>
          <cell r="K42">
            <v>149.64590591999996</v>
          </cell>
          <cell r="L42">
            <v>237.08159999999998</v>
          </cell>
          <cell r="M42">
            <v>299.29181183999992</v>
          </cell>
          <cell r="N42">
            <v>299.29181183999992</v>
          </cell>
        </row>
      </sheetData>
      <sheetData sheetId="5" refreshError="1"/>
      <sheetData sheetId="6" refreshError="1"/>
      <sheetData sheetId="7" refreshError="1"/>
      <sheetData sheetId="8"/>
      <sheetData sheetId="9" refreshError="1"/>
      <sheetData sheetId="10" refreshError="1"/>
      <sheetData sheetId="11"/>
      <sheetData sheetId="12" refreshError="1"/>
      <sheetData sheetId="13" refreshError="1"/>
      <sheetData sheetId="1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LANILHA ORCAMENTARIA"/>
      <sheetName val="CRONOGRAMA DE METAS"/>
      <sheetName val="MEMORIA 3.0"/>
      <sheetName val="MEMORIA 4.0"/>
      <sheetName val="MEMORIA 6.9 a 6.11"/>
      <sheetName val="MEMORIA 12 a 14"/>
    </sheetNames>
    <sheetDataSet>
      <sheetData sheetId="0">
        <row r="1">
          <cell r="A1" t="str">
            <v>ITEM</v>
          </cell>
          <cell r="B1" t="str">
            <v>CÓDIGO</v>
          </cell>
          <cell r="C1" t="str">
            <v>DESCRIÇÃO</v>
          </cell>
          <cell r="D1" t="str">
            <v>UND</v>
          </cell>
          <cell r="E1" t="str">
            <v>QUANTIDADE</v>
          </cell>
          <cell r="F1" t="str">
            <v>PREÇO
UNITÁRIO R$</v>
          </cell>
          <cell r="G1" t="str">
            <v>PREÇO
TOTAL R$</v>
          </cell>
        </row>
        <row r="2">
          <cell r="A2">
            <v>1</v>
          </cell>
          <cell r="B2" t="str">
            <v>SERVIÇOS PRELIMINARES</v>
          </cell>
          <cell r="C2"/>
          <cell r="D2"/>
          <cell r="E2"/>
          <cell r="F2"/>
          <cell r="G2">
            <v>684838.25</v>
          </cell>
        </row>
        <row r="3">
          <cell r="A3" t="str">
            <v>1.1</v>
          </cell>
          <cell r="B3" t="str">
            <v>LIGAÇÕES PROVISORIAS / CANTEIRO DE OBRAS</v>
          </cell>
          <cell r="C3"/>
          <cell r="D3"/>
          <cell r="E3"/>
          <cell r="F3"/>
          <cell r="G3">
            <v>254900.13999999996</v>
          </cell>
        </row>
        <row r="4">
          <cell r="A4" t="str">
            <v>1.1.1</v>
          </cell>
          <cell r="B4" t="str">
            <v>C2850</v>
          </cell>
          <cell r="C4" t="str">
            <v>INSTALAÇÕES PROVISÓRIAS DE LUZ , FORÇA,TELEFONE E LÓGICA</v>
          </cell>
          <cell r="D4" t="str">
            <v>UN</v>
          </cell>
          <cell r="E4">
            <v>1</v>
          </cell>
          <cell r="F4">
            <v>824.57</v>
          </cell>
          <cell r="G4">
            <v>824.57</v>
          </cell>
        </row>
        <row r="5">
          <cell r="A5" t="str">
            <v>1.1.2</v>
          </cell>
          <cell r="B5" t="str">
            <v>C2851</v>
          </cell>
          <cell r="C5" t="str">
            <v>INSTALAÇÕES PROVISÓRIAS DE ÁGUA</v>
          </cell>
          <cell r="D5" t="str">
            <v>UN</v>
          </cell>
          <cell r="E5">
            <v>1</v>
          </cell>
          <cell r="F5">
            <v>679.51</v>
          </cell>
          <cell r="G5">
            <v>679.51</v>
          </cell>
        </row>
        <row r="6">
          <cell r="A6" t="str">
            <v>1.1.3</v>
          </cell>
          <cell r="B6" t="str">
            <v>C2849</v>
          </cell>
          <cell r="C6" t="str">
            <v>INSTALAÇÕES PROVISÓRIAS DE ESGOTO</v>
          </cell>
          <cell r="D6" t="str">
            <v>UN</v>
          </cell>
          <cell r="E6">
            <v>1</v>
          </cell>
          <cell r="F6">
            <v>129.16999999999999</v>
          </cell>
          <cell r="G6">
            <v>129.16999999999999</v>
          </cell>
        </row>
        <row r="7">
          <cell r="A7" t="str">
            <v>1.1.4</v>
          </cell>
          <cell r="B7">
            <v>14250</v>
          </cell>
          <cell r="C7" t="str">
            <v>ENERGIA ELETRICA COMERCIAL, BAIXA TENSAO, RELATIVA AO CONSUMO DE ATE 100 KWH, INCLUINDO ICMS, PIS/PASEP E COFINS</v>
          </cell>
          <cell r="D7" t="str">
            <v>KWH</v>
          </cell>
          <cell r="E7">
            <v>4807.87</v>
          </cell>
          <cell r="F7">
            <v>0.52</v>
          </cell>
          <cell r="G7">
            <v>2500.09</v>
          </cell>
        </row>
        <row r="8">
          <cell r="A8" t="str">
            <v>1.1.5</v>
          </cell>
          <cell r="B8" t="str">
            <v>C2936</v>
          </cell>
          <cell r="C8" t="str">
            <v>REFEITÓRIOS</v>
          </cell>
          <cell r="D8" t="str">
            <v>M2</v>
          </cell>
          <cell r="E8">
            <v>220</v>
          </cell>
          <cell r="F8">
            <v>164.86</v>
          </cell>
          <cell r="G8">
            <v>36269.199999999997</v>
          </cell>
        </row>
        <row r="9">
          <cell r="A9" t="str">
            <v>1.1.6</v>
          </cell>
          <cell r="B9" t="str">
            <v>C2946</v>
          </cell>
          <cell r="C9" t="str">
            <v>SANITÁRIOS E CHUVEIROS</v>
          </cell>
          <cell r="D9" t="str">
            <v>M2</v>
          </cell>
          <cell r="E9">
            <v>120</v>
          </cell>
          <cell r="F9">
            <v>139.49</v>
          </cell>
          <cell r="G9">
            <v>16738.8</v>
          </cell>
        </row>
        <row r="10">
          <cell r="A10" t="str">
            <v>1.1.7</v>
          </cell>
          <cell r="B10" t="str">
            <v>C0348</v>
          </cell>
          <cell r="C10" t="str">
            <v>BACIA DE LOUÇA BRANCA C/CAIXA ACOPLADA</v>
          </cell>
          <cell r="D10" t="str">
            <v>UN</v>
          </cell>
          <cell r="E10">
            <v>25</v>
          </cell>
          <cell r="F10">
            <v>330</v>
          </cell>
          <cell r="G10">
            <v>8250</v>
          </cell>
        </row>
        <row r="11">
          <cell r="A11" t="str">
            <v>1.1.8</v>
          </cell>
          <cell r="B11" t="str">
            <v>C0369</v>
          </cell>
          <cell r="C11" t="str">
            <v>BARRACÃO ABERTO</v>
          </cell>
          <cell r="D11" t="str">
            <v>M2</v>
          </cell>
          <cell r="E11">
            <v>432</v>
          </cell>
          <cell r="F11">
            <v>74.58</v>
          </cell>
          <cell r="G11">
            <v>32218.560000000001</v>
          </cell>
        </row>
        <row r="12">
          <cell r="A12" t="str">
            <v>1.1.9</v>
          </cell>
          <cell r="B12">
            <v>10775</v>
          </cell>
          <cell r="C12" t="str">
            <v>LOCACAO DE CONTAINER 2,30 X 6,00 M, ALT. 2,50 M, COM 1 SANITARIO, PARA ESCRITORIO, COMPLETO, SEM DIVISORIAS INTERNAS (NAO INCLUI MOBILIZACAO/DESMOBILIZACAO)</v>
          </cell>
          <cell r="D12" t="str">
            <v>MES</v>
          </cell>
          <cell r="E12">
            <v>24</v>
          </cell>
          <cell r="F12">
            <v>737.75</v>
          </cell>
          <cell r="G12">
            <v>17706</v>
          </cell>
        </row>
        <row r="13">
          <cell r="A13" t="str">
            <v>1.1.10</v>
          </cell>
          <cell r="B13" t="str">
            <v>I04299</v>
          </cell>
          <cell r="C13" t="str">
            <v>Aluguel de container - Almoxarifado sem banheiro - 6,00 x 2,40m</v>
          </cell>
          <cell r="D13" t="str">
            <v>mês</v>
          </cell>
          <cell r="E13">
            <v>48</v>
          </cell>
          <cell r="F13">
            <v>393.47</v>
          </cell>
          <cell r="G13">
            <v>18886.560000000001</v>
          </cell>
        </row>
        <row r="14">
          <cell r="A14" t="str">
            <v>1.1.11</v>
          </cell>
          <cell r="B14" t="str">
            <v>ED-31952</v>
          </cell>
          <cell r="C14" t="str">
            <v>MOBILIZAÇÃO OU DESMOBILIZAÇÃO DE CONTAINER, INCLUSIVE CARGA, DESCARGA E TRANSPORTE EM CAMINHÃO CARROCERIA COM GUINDAUTO (MUNCK), EXCLUSIVE LOCAÇÃO DO CONTAINER</v>
          </cell>
          <cell r="D14" t="str">
            <v>un</v>
          </cell>
          <cell r="E14">
            <v>12</v>
          </cell>
          <cell r="F14">
            <v>386.53</v>
          </cell>
          <cell r="G14">
            <v>4638.3599999999997</v>
          </cell>
        </row>
        <row r="15">
          <cell r="A15" t="str">
            <v>1.1.12</v>
          </cell>
          <cell r="B15">
            <v>103248</v>
          </cell>
          <cell r="C15" t="str">
            <v>AR CONDICIONADO SPLIT ON/OFF, HI-WALL (PAREDE), 12000 BTUS/H, CICLO FRIO - FORNECIMENTO E INSTALAÇÃO. AF_11/2021_PE</v>
          </cell>
          <cell r="D15" t="str">
            <v>UN</v>
          </cell>
          <cell r="E15">
            <v>2</v>
          </cell>
          <cell r="F15">
            <v>1125.5</v>
          </cell>
          <cell r="G15">
            <v>2251</v>
          </cell>
        </row>
        <row r="16">
          <cell r="A16" t="str">
            <v>1.1.13</v>
          </cell>
          <cell r="B16" t="str">
            <v>C0043</v>
          </cell>
          <cell r="C16" t="str">
            <v>ALOJAMENTO</v>
          </cell>
          <cell r="D16" t="str">
            <v>M2</v>
          </cell>
          <cell r="E16">
            <v>359.82269436276823</v>
          </cell>
          <cell r="F16">
            <v>316.29000000000002</v>
          </cell>
          <cell r="G16">
            <v>113808.31999999998</v>
          </cell>
        </row>
        <row r="17">
          <cell r="A17" t="str">
            <v>1.2</v>
          </cell>
          <cell r="B17" t="str">
            <v>TAPUMES</v>
          </cell>
          <cell r="C17"/>
          <cell r="D17"/>
          <cell r="E17"/>
          <cell r="F17"/>
          <cell r="G17">
            <v>83294.2</v>
          </cell>
        </row>
        <row r="18">
          <cell r="A18" t="str">
            <v>1.2.1</v>
          </cell>
          <cell r="B18" t="str">
            <v>C3974</v>
          </cell>
          <cell r="C18" t="str">
            <v>TAPUME DE ESTRUTURA DE MADEIRA C/ FECHAMENTO EM CHAPA DE AÇO GALVANIZADO DE 0,3 mm e ALTURA DE 2 M</v>
          </cell>
          <cell r="D18" t="str">
            <v>M2</v>
          </cell>
          <cell r="E18">
            <v>661.38</v>
          </cell>
          <cell r="F18">
            <v>125.94</v>
          </cell>
          <cell r="G18">
            <v>83294.2</v>
          </cell>
        </row>
        <row r="19">
          <cell r="A19" t="str">
            <v>1.3</v>
          </cell>
          <cell r="B19" t="str">
            <v>LOCAÇÃO DA OBRA</v>
          </cell>
          <cell r="C19"/>
          <cell r="D19"/>
          <cell r="E19"/>
          <cell r="F19"/>
          <cell r="G19">
            <v>113076.45000000001</v>
          </cell>
        </row>
        <row r="20">
          <cell r="A20" t="str">
            <v>1.3.1</v>
          </cell>
          <cell r="B20" t="str">
            <v>C2873</v>
          </cell>
          <cell r="C20" t="str">
            <v>LOCAÇÃO DA OBRA COM AUXÍLIO TOPOGRÁFICO (ÁREA ATÉ 5000 M2)</v>
          </cell>
          <cell r="D20" t="str">
            <v>M2</v>
          </cell>
          <cell r="E20">
            <v>5537.34</v>
          </cell>
          <cell r="F20">
            <v>0.15</v>
          </cell>
          <cell r="G20">
            <v>830.6</v>
          </cell>
        </row>
        <row r="21">
          <cell r="A21" t="str">
            <v>1.3.2</v>
          </cell>
          <cell r="B21" t="str">
            <v>99059</v>
          </cell>
          <cell r="C21" t="str">
            <v>LOCAÇÃO CONVENCIONAL DE OBRA, UTILIZANDO GABARITO DE TÁBUAS CORRIDAS PONTALETADAS A CADA 2,00M - 2 UTILIZAÇÕES. AF_03/2024</v>
          </cell>
          <cell r="D21" t="str">
            <v>M</v>
          </cell>
          <cell r="E21">
            <v>1699.15</v>
          </cell>
          <cell r="F21">
            <v>66.06</v>
          </cell>
          <cell r="G21">
            <v>112245.85</v>
          </cell>
        </row>
        <row r="22">
          <cell r="A22" t="str">
            <v>1.4</v>
          </cell>
          <cell r="B22" t="str">
            <v>TERRAPLANAGEM</v>
          </cell>
          <cell r="C22"/>
          <cell r="D22"/>
          <cell r="E22"/>
          <cell r="F22"/>
          <cell r="G22">
            <v>227039.43</v>
          </cell>
        </row>
        <row r="23">
          <cell r="A23" t="str">
            <v>1.4.1</v>
          </cell>
          <cell r="B23" t="str">
            <v>C0928</v>
          </cell>
          <cell r="C23" t="str">
            <v>CORTE E ATERRO COMPENSADO S/CONTROLE DO GRAU DE COMPACTAÇÃO</v>
          </cell>
          <cell r="D23" t="str">
            <v>M3</v>
          </cell>
          <cell r="E23">
            <v>1559.22</v>
          </cell>
          <cell r="F23">
            <v>67.37</v>
          </cell>
          <cell r="G23">
            <v>105044.65</v>
          </cell>
        </row>
        <row r="24">
          <cell r="A24" t="str">
            <v>1.4.2</v>
          </cell>
          <cell r="B24" t="str">
            <v>C0710</v>
          </cell>
          <cell r="C24" t="str">
            <v>CARGA MECANIZADA DE TERRA EM CAMINHÃO BASCULANTE</v>
          </cell>
          <cell r="D24" t="str">
            <v>M3</v>
          </cell>
          <cell r="E24">
            <v>3206.99</v>
          </cell>
          <cell r="F24">
            <v>11.15</v>
          </cell>
          <cell r="G24">
            <v>35757.94</v>
          </cell>
        </row>
        <row r="25">
          <cell r="A25" t="str">
            <v>1.4.3</v>
          </cell>
          <cell r="B25" t="str">
            <v>93588</v>
          </cell>
          <cell r="C25" t="str">
            <v>TRANSPORTE COM CAMINHÃO BASCULANTE DE 10 M³, EM VIA URBANA EM LEITO NATURAL (UNIDADE: M3XKM). AF_07/2020</v>
          </cell>
          <cell r="D25" t="str">
            <v>M3XKM</v>
          </cell>
          <cell r="E25">
            <v>27901.25</v>
          </cell>
          <cell r="F25">
            <v>2</v>
          </cell>
          <cell r="G25">
            <v>55802.5</v>
          </cell>
        </row>
        <row r="26">
          <cell r="A26" t="str">
            <v>1.4.4</v>
          </cell>
          <cell r="B26" t="str">
            <v>C5186</v>
          </cell>
          <cell r="C26" t="str">
            <v>DESTINAÇÃO FINAL DO RESÍDUO SÓLIDO SEGREGADO EM USINA DE RECICLAGEM LICENCIADA - SEM TRANSPORTE</v>
          </cell>
          <cell r="D26" t="str">
            <v>M3</v>
          </cell>
          <cell r="E26">
            <v>3206.99</v>
          </cell>
          <cell r="F26">
            <v>9.49</v>
          </cell>
          <cell r="G26">
            <v>30434.34</v>
          </cell>
        </row>
        <row r="27">
          <cell r="A27" t="str">
            <v>1.5</v>
          </cell>
          <cell r="B27" t="str">
            <v>POÇO PROFUNDO</v>
          </cell>
          <cell r="C27"/>
          <cell r="D27"/>
          <cell r="E27"/>
          <cell r="F27"/>
          <cell r="G27">
            <v>6528.03</v>
          </cell>
        </row>
        <row r="28">
          <cell r="A28" t="str">
            <v>1.5.1</v>
          </cell>
          <cell r="B28" t="str">
            <v>I7332</v>
          </cell>
          <cell r="C28" t="str">
            <v>PERFURAÇÃO DE POÇO PROFUNDO D=6" COMPLETAMENTE EXECUTADO</v>
          </cell>
          <cell r="D28" t="str">
            <v>M</v>
          </cell>
          <cell r="E28">
            <v>35.61</v>
          </cell>
          <cell r="F28">
            <v>183.32</v>
          </cell>
          <cell r="G28">
            <v>6528.03</v>
          </cell>
        </row>
        <row r="29">
          <cell r="A29" t="str">
            <v>2</v>
          </cell>
          <cell r="B29" t="str">
            <v>ADMINISTRAÇÃO DA OBRA</v>
          </cell>
          <cell r="C29"/>
          <cell r="D29"/>
          <cell r="E29"/>
          <cell r="F29"/>
          <cell r="G29">
            <v>2333205.8279999997</v>
          </cell>
        </row>
        <row r="30">
          <cell r="A30" t="str">
            <v>2.1</v>
          </cell>
          <cell r="B30" t="str">
            <v>93567</v>
          </cell>
          <cell r="C30" t="str">
            <v>ENGENHEIRO CIVIL DE OBRA PLENO COM ENCARGOS COMPLEMENTARES</v>
          </cell>
          <cell r="D30" t="str">
            <v>MES</v>
          </cell>
          <cell r="E30">
            <v>36</v>
          </cell>
          <cell r="F30">
            <v>30271.5</v>
          </cell>
          <cell r="G30">
            <v>1089774</v>
          </cell>
        </row>
        <row r="31">
          <cell r="A31" t="str">
            <v>2.2</v>
          </cell>
          <cell r="B31" t="str">
            <v>93565</v>
          </cell>
          <cell r="C31" t="str">
            <v>ENGENHEIRO CIVIL DE OBRA JUNIOR COM ENCARGOS COMPLEMENTARES</v>
          </cell>
          <cell r="D31" t="str">
            <v>MES</v>
          </cell>
          <cell r="E31">
            <v>18</v>
          </cell>
          <cell r="F31">
            <v>27870.306</v>
          </cell>
          <cell r="G31">
            <v>501665.50800000003</v>
          </cell>
        </row>
        <row r="32">
          <cell r="A32" t="str">
            <v>2.3</v>
          </cell>
          <cell r="B32" t="str">
            <v>94295</v>
          </cell>
          <cell r="C32" t="str">
            <v>MESTRE DE OBRAS COM ENCARGOS COMPLEMENTARES</v>
          </cell>
          <cell r="D32" t="str">
            <v>MES</v>
          </cell>
          <cell r="E32">
            <v>36</v>
          </cell>
          <cell r="F32">
            <v>8840.02</v>
          </cell>
          <cell r="G32">
            <v>318240.72000000003</v>
          </cell>
        </row>
        <row r="33">
          <cell r="A33" t="str">
            <v>2.4</v>
          </cell>
          <cell r="B33" t="str">
            <v>93563</v>
          </cell>
          <cell r="C33" t="str">
            <v>ALMOXARIFE COM ENCARGOS COMPLEMENTARES</v>
          </cell>
          <cell r="D33" t="str">
            <v>MES</v>
          </cell>
          <cell r="E33">
            <v>36</v>
          </cell>
          <cell r="F33">
            <v>4954.97</v>
          </cell>
          <cell r="G33">
            <v>178378.92</v>
          </cell>
        </row>
        <row r="34">
          <cell r="A34" t="str">
            <v>2.5</v>
          </cell>
          <cell r="B34" t="str">
            <v>100321</v>
          </cell>
          <cell r="C34" t="str">
            <v>TÉCNICO EM SEGURANÇA DO TRABALHO COM ENCARGOS COMPLEMENTARES</v>
          </cell>
          <cell r="D34" t="str">
            <v>MES</v>
          </cell>
          <cell r="E34">
            <v>36</v>
          </cell>
          <cell r="F34">
            <v>6809.63</v>
          </cell>
          <cell r="G34">
            <v>245146.68</v>
          </cell>
        </row>
        <row r="35">
          <cell r="A35">
            <v>3</v>
          </cell>
          <cell r="B35" t="str">
            <v>FUNDAÇÕES E ESTRUTURAS</v>
          </cell>
          <cell r="C35"/>
          <cell r="D35"/>
          <cell r="E35"/>
          <cell r="F35"/>
          <cell r="G35">
            <v>6067667.406344098</v>
          </cell>
        </row>
        <row r="36">
          <cell r="A36" t="str">
            <v>3.1</v>
          </cell>
          <cell r="B36" t="str">
            <v>FUNDAÇÕES</v>
          </cell>
          <cell r="C36"/>
          <cell r="D36"/>
          <cell r="E36"/>
          <cell r="F36"/>
          <cell r="G36">
            <v>1777201.6993760001</v>
          </cell>
        </row>
        <row r="37">
          <cell r="A37" t="str">
            <v>3.1.1</v>
          </cell>
          <cell r="B37" t="str">
            <v>BLOCO PRINCIPAL</v>
          </cell>
          <cell r="C37"/>
          <cell r="D37"/>
          <cell r="E37"/>
          <cell r="F37"/>
          <cell r="G37">
            <v>1605873.0937760002</v>
          </cell>
        </row>
        <row r="38">
          <cell r="A38" t="str">
            <v>3.1.1.1</v>
          </cell>
          <cell r="B38" t="str">
            <v>CONTENÇÃO</v>
          </cell>
          <cell r="C38"/>
          <cell r="D38"/>
          <cell r="E38"/>
          <cell r="F38"/>
          <cell r="G38">
            <v>526764.80619999999</v>
          </cell>
        </row>
        <row r="39">
          <cell r="A39" t="str">
            <v>3.1.1.1.1</v>
          </cell>
          <cell r="B39" t="str">
            <v>ESTACA ESCAVADA</v>
          </cell>
          <cell r="C39"/>
          <cell r="D39"/>
          <cell r="E39"/>
          <cell r="F39"/>
          <cell r="G39">
            <v>158144.41199999998</v>
          </cell>
        </row>
        <row r="40">
          <cell r="A40" t="str">
            <v>3.1.1.1.1.1</v>
          </cell>
          <cell r="B40" t="str">
            <v>S09950</v>
          </cell>
          <cell r="C40" t="str">
            <v>Estaca escavada mecanicamente - Ø 400mm, com concreto fck = 21 Mpa e armadura CA-50 e CA-60</v>
          </cell>
          <cell r="D40" t="str">
            <v>m</v>
          </cell>
          <cell r="E40">
            <v>1450.6</v>
          </cell>
          <cell r="F40">
            <v>109.02</v>
          </cell>
          <cell r="G40">
            <v>158144.41199999998</v>
          </cell>
        </row>
        <row r="41">
          <cell r="A41" t="str">
            <v>3.1.1.1.2</v>
          </cell>
          <cell r="B41" t="str">
            <v>VIGA DE COROAMENTO</v>
          </cell>
          <cell r="C41"/>
          <cell r="D41"/>
          <cell r="E41"/>
          <cell r="F41" t="str">
            <v/>
          </cell>
          <cell r="G41">
            <v>115741.0162</v>
          </cell>
        </row>
        <row r="42">
          <cell r="A42" t="str">
            <v>3.1.1.1.2.1</v>
          </cell>
          <cell r="B42" t="str">
            <v>96537</v>
          </cell>
          <cell r="C42" t="str">
            <v>FABRICAÇÃO, MONTAGEM E DESMONTAGEM DE FÔRMA PARA BLOCO DE COROAMENTO, EM CHAPA DE MADEIRA COMPENSADA RESINADA, E=17 MM, 2 UTILIZAÇÕES. AF_01/2024</v>
          </cell>
          <cell r="D42" t="str">
            <v>M2</v>
          </cell>
          <cell r="E42">
            <v>201.85</v>
          </cell>
          <cell r="F42">
            <v>230.04</v>
          </cell>
          <cell r="G42">
            <v>46433.574000000001</v>
          </cell>
        </row>
        <row r="43">
          <cell r="A43" t="str">
            <v>3.1.1.1.2.2</v>
          </cell>
          <cell r="B43" t="str">
            <v>C0845</v>
          </cell>
          <cell r="C43" t="str">
            <v>CONCRETO P/VIBR., FCK 35 MPa COM AGREGADO ADQUIRIDO</v>
          </cell>
          <cell r="D43" t="str">
            <v>M3</v>
          </cell>
          <cell r="E43">
            <v>30.23</v>
          </cell>
          <cell r="F43">
            <v>719.38</v>
          </cell>
          <cell r="G43">
            <v>21746.857400000001</v>
          </cell>
        </row>
        <row r="44">
          <cell r="A44" t="str">
            <v>3.1.1.1.2.3</v>
          </cell>
          <cell r="B44" t="str">
            <v>C1604</v>
          </cell>
          <cell r="C44" t="str">
            <v>LANÇAMENTO E APLICAÇÃO DE CONCRETO S/ ELEVAÇÃO</v>
          </cell>
          <cell r="D44" t="str">
            <v>M3</v>
          </cell>
          <cell r="E44">
            <v>30.23</v>
          </cell>
          <cell r="F44">
            <v>143.11000000000001</v>
          </cell>
          <cell r="G44">
            <v>4326.2153000000008</v>
          </cell>
        </row>
        <row r="45">
          <cell r="A45" t="str">
            <v>3.1.1.1.2.4</v>
          </cell>
          <cell r="B45" t="str">
            <v>C4151</v>
          </cell>
          <cell r="C45" t="str">
            <v>ARMADURA DE AÇO CA 50/60</v>
          </cell>
          <cell r="D45" t="str">
            <v>KG</v>
          </cell>
          <cell r="E45">
            <v>2606.0500000000002</v>
          </cell>
          <cell r="F45">
            <v>16.59</v>
          </cell>
          <cell r="G45">
            <v>43234.369500000001</v>
          </cell>
        </row>
        <row r="46">
          <cell r="A46" t="str">
            <v>3.1.1.1.3</v>
          </cell>
          <cell r="B46" t="str">
            <v>PAREDE DE CONTENÇÃO</v>
          </cell>
          <cell r="C46"/>
          <cell r="D46"/>
          <cell r="E46"/>
          <cell r="F46" t="str">
            <v/>
          </cell>
          <cell r="G46">
            <v>252879.37799999997</v>
          </cell>
        </row>
        <row r="47">
          <cell r="A47" t="str">
            <v>3.1.1.1.3.1</v>
          </cell>
          <cell r="B47" t="str">
            <v>96537</v>
          </cell>
          <cell r="C47" t="str">
            <v>FABRICAÇÃO, MONTAGEM E DESMONTAGEM DE FÔRMA PARA BLOCO DE COROAMENTO, EM CHAPA DE MADEIRA COMPENSADA RESINADA, E=17 MM, 2 UTILIZAÇÕES. AF_01/2024</v>
          </cell>
          <cell r="D47" t="str">
            <v>M2</v>
          </cell>
          <cell r="E47">
            <v>443.47</v>
          </cell>
          <cell r="F47">
            <v>230.04</v>
          </cell>
          <cell r="G47">
            <v>102015.8388</v>
          </cell>
        </row>
        <row r="48">
          <cell r="A48" t="str">
            <v>3.1.1.1.3.2</v>
          </cell>
          <cell r="B48" t="str">
            <v>C0845</v>
          </cell>
          <cell r="C48" t="str">
            <v>CONCRETO P/VIBR., FCK 35 MPa COM AGREGADO ADQUIRIDO</v>
          </cell>
          <cell r="D48" t="str">
            <v>M3</v>
          </cell>
          <cell r="E48">
            <v>41.64</v>
          </cell>
          <cell r="F48">
            <v>719.38</v>
          </cell>
          <cell r="G48">
            <v>29954.983199999999</v>
          </cell>
        </row>
        <row r="49">
          <cell r="A49" t="str">
            <v>3.1.1.1.3.3</v>
          </cell>
          <cell r="B49" t="str">
            <v>C1604</v>
          </cell>
          <cell r="C49" t="str">
            <v>LANÇAMENTO E APLICAÇÃO DE CONCRETO S/ ELEVAÇÃO</v>
          </cell>
          <cell r="D49" t="str">
            <v>M3</v>
          </cell>
          <cell r="E49">
            <v>41.64</v>
          </cell>
          <cell r="F49">
            <v>143.11000000000001</v>
          </cell>
          <cell r="G49">
            <v>5959.1004000000003</v>
          </cell>
        </row>
        <row r="50">
          <cell r="A50" t="str">
            <v>3.1.1.1.3.4</v>
          </cell>
          <cell r="B50" t="str">
            <v>C4151</v>
          </cell>
          <cell r="C50" t="str">
            <v>ARMADURA DE AÇO CA 50/60</v>
          </cell>
          <cell r="D50" t="str">
            <v>KG</v>
          </cell>
          <cell r="E50">
            <v>6928.84</v>
          </cell>
          <cell r="F50">
            <v>16.59</v>
          </cell>
          <cell r="G50">
            <v>114949.4556</v>
          </cell>
        </row>
        <row r="51">
          <cell r="A51" t="str">
            <v>3.1.1.2</v>
          </cell>
          <cell r="B51" t="str">
            <v>ESTACAS HÉLICES</v>
          </cell>
          <cell r="C51"/>
          <cell r="D51"/>
          <cell r="E51"/>
          <cell r="F51" t="str">
            <v/>
          </cell>
          <cell r="G51">
            <v>612872.70880000014</v>
          </cell>
        </row>
        <row r="52">
          <cell r="A52" t="str">
            <v>3.1.1.2.1</v>
          </cell>
          <cell r="B52" t="str">
            <v>SETOR 1 - ESTACA HÉLICES</v>
          </cell>
          <cell r="C52"/>
          <cell r="D52"/>
          <cell r="E52"/>
          <cell r="F52" t="str">
            <v/>
          </cell>
          <cell r="G52">
            <v>140375.27970000001</v>
          </cell>
        </row>
        <row r="53">
          <cell r="A53" t="str">
            <v>3.1.1.2.1.1</v>
          </cell>
          <cell r="B53" t="str">
            <v>C4992</v>
          </cell>
          <cell r="C53" t="str">
            <v>MOBILIZAÇÃO DE EQUIPAMENTOS EM CAVALO MECÂNICO C/ PRANCHA DE 3 EIXOS</v>
          </cell>
          <cell r="D53" t="str">
            <v>KM</v>
          </cell>
          <cell r="E53">
            <v>1040</v>
          </cell>
          <cell r="F53">
            <v>6.25</v>
          </cell>
          <cell r="G53">
            <v>6500</v>
          </cell>
        </row>
        <row r="54">
          <cell r="A54" t="str">
            <v>3.1.1.2.1.2</v>
          </cell>
          <cell r="B54" t="str">
            <v>C5222</v>
          </cell>
          <cell r="C54" t="str">
            <v>ESTACA HÉLICE CONTÍNUA, DIÂMETRO DE 40 CM (EXCLUSIVE MOBILIZAÇÃO, DESMOBILIZAÇÃO, ARMADURA, CONCRETO E BOMBEAMENTO)</v>
          </cell>
          <cell r="D54" t="str">
            <v>M</v>
          </cell>
          <cell r="E54">
            <v>451</v>
          </cell>
          <cell r="F54">
            <v>59.37</v>
          </cell>
          <cell r="G54">
            <v>26775.87</v>
          </cell>
        </row>
        <row r="55">
          <cell r="A55" t="str">
            <v>3.1.1.2.1.3</v>
          </cell>
          <cell r="B55" t="str">
            <v>C4151</v>
          </cell>
          <cell r="C55" t="str">
            <v>ARMADURA DE AÇO CA 50/60</v>
          </cell>
          <cell r="D55" t="str">
            <v>KG</v>
          </cell>
          <cell r="E55">
            <v>2110.7500000000023</v>
          </cell>
          <cell r="F55">
            <v>16.59</v>
          </cell>
          <cell r="G55">
            <v>35017.342500000035</v>
          </cell>
        </row>
        <row r="56">
          <cell r="A56" t="str">
            <v>3.1.1.2.1.4</v>
          </cell>
          <cell r="B56" t="str">
            <v>00043360</v>
          </cell>
          <cell r="C56" t="str">
            <v>CONCRETO USINADO BOMBEAVEL, CLASSE DE RESISTENCIA C30, COM BRITA 0 E 1, SLUMP = 220 +/- 30 MM, EXCLUI SERVICO DE BOMBEAMENTO (NBR 8953)</v>
          </cell>
          <cell r="D56" t="str">
            <v>M3</v>
          </cell>
          <cell r="E56">
            <v>76.67</v>
          </cell>
          <cell r="F56">
            <v>736.65</v>
          </cell>
          <cell r="G56">
            <v>56478.955499999996</v>
          </cell>
        </row>
        <row r="57">
          <cell r="A57" t="str">
            <v>3.1.1.2.1.5</v>
          </cell>
          <cell r="B57" t="str">
            <v>C0461</v>
          </cell>
          <cell r="C57" t="str">
            <v>BOMBEAMENTO DE CONCRETO</v>
          </cell>
          <cell r="D57" t="str">
            <v>M3</v>
          </cell>
          <cell r="E57">
            <v>76.67</v>
          </cell>
          <cell r="F57">
            <v>60.4</v>
          </cell>
          <cell r="G57">
            <v>4630.8680000000004</v>
          </cell>
        </row>
        <row r="58">
          <cell r="A58" t="str">
            <v>3.1.1.2.1.6</v>
          </cell>
          <cell r="B58" t="str">
            <v>C1604</v>
          </cell>
          <cell r="C58" t="str">
            <v>LANÇAMENTO E APLICAÇÃO DE CONCRETO S/ ELEVAÇÃO</v>
          </cell>
          <cell r="D58" t="str">
            <v>M3</v>
          </cell>
          <cell r="E58">
            <v>76.67</v>
          </cell>
          <cell r="F58">
            <v>143.11000000000001</v>
          </cell>
          <cell r="G58">
            <v>10972.243700000001</v>
          </cell>
        </row>
        <row r="59">
          <cell r="A59" t="str">
            <v>3.1.1.2.2</v>
          </cell>
          <cell r="B59" t="str">
            <v>SETOR 2 - ESTACA HÉLICES</v>
          </cell>
          <cell r="C59"/>
          <cell r="D59"/>
          <cell r="E59"/>
          <cell r="F59" t="str">
            <v/>
          </cell>
          <cell r="G59">
            <v>159484.81607804881</v>
          </cell>
        </row>
        <row r="60">
          <cell r="A60" t="str">
            <v>3.1.1.2.2.1</v>
          </cell>
          <cell r="B60" t="str">
            <v>C5222</v>
          </cell>
          <cell r="C60" t="str">
            <v>ESTACA HÉLICE CONTÍNUA, DIÂMETRO DE 40 CM (EXCLUSIVE MOBILIZAÇÃO, DESMOBILIZAÇÃO, ARMADURA, CONCRETO E BOMBEAMENTO)</v>
          </cell>
          <cell r="D60" t="str">
            <v>M</v>
          </cell>
          <cell r="E60">
            <v>396</v>
          </cell>
          <cell r="F60">
            <v>59.37</v>
          </cell>
          <cell r="G60">
            <v>23510.52</v>
          </cell>
        </row>
        <row r="61">
          <cell r="A61" t="str">
            <v>3.1.1.2.2.2</v>
          </cell>
          <cell r="B61" t="str">
            <v>C4151</v>
          </cell>
          <cell r="C61" t="str">
            <v>ARMADURA DE AÇO CA 50/60</v>
          </cell>
          <cell r="D61" t="str">
            <v>KG</v>
          </cell>
          <cell r="E61">
            <v>1853.3414634146361</v>
          </cell>
          <cell r="F61">
            <v>16.59</v>
          </cell>
          <cell r="G61">
            <v>30746.934878048814</v>
          </cell>
        </row>
        <row r="62">
          <cell r="A62" t="str">
            <v>3.1.1.2.2.3</v>
          </cell>
          <cell r="B62" t="str">
            <v>00043360</v>
          </cell>
          <cell r="C62" t="str">
            <v>CONCRETO USINADO BOMBEAVEL, CLASSE DE RESISTENCIA C30, COM BRITA 0 E 1, SLUMP = 220 +/- 30 MM, EXCLUI SERVICO DE BOMBEAMENTO (NBR 8953)</v>
          </cell>
          <cell r="D62" t="str">
            <v>M3</v>
          </cell>
          <cell r="E62">
            <v>67.320000000000007</v>
          </cell>
          <cell r="F62">
            <v>736.65</v>
          </cell>
          <cell r="G62">
            <v>49591.278000000006</v>
          </cell>
        </row>
        <row r="63">
          <cell r="A63" t="str">
            <v>3.1.1.2.2.4</v>
          </cell>
          <cell r="B63" t="str">
            <v>C0461</v>
          </cell>
          <cell r="C63" t="str">
            <v>BOMBEAMENTO DE CONCRETO</v>
          </cell>
          <cell r="D63" t="str">
            <v>M3</v>
          </cell>
          <cell r="E63">
            <v>67.320000000000007</v>
          </cell>
          <cell r="F63">
            <v>60.4</v>
          </cell>
          <cell r="G63">
            <v>4066.1280000000002</v>
          </cell>
        </row>
        <row r="64">
          <cell r="A64" t="str">
            <v>3.1.1.2.2.5</v>
          </cell>
          <cell r="B64" t="str">
            <v>C1604</v>
          </cell>
          <cell r="C64" t="str">
            <v>LANÇAMENTO E APLICAÇÃO DE CONCRETO S/ ELEVAÇÃO</v>
          </cell>
          <cell r="D64" t="str">
            <v>M3</v>
          </cell>
          <cell r="E64">
            <v>67.320000000000007</v>
          </cell>
          <cell r="F64">
            <v>143.11000000000001</v>
          </cell>
          <cell r="G64">
            <v>9634.1652000000013</v>
          </cell>
        </row>
        <row r="65">
          <cell r="A65" t="str">
            <v>3.1.1.2.2.6</v>
          </cell>
          <cell r="B65" t="str">
            <v>I12026</v>
          </cell>
          <cell r="C65" t="str">
            <v>Ensaio - Prova de carga estática</v>
          </cell>
          <cell r="D65" t="str">
            <v>un</v>
          </cell>
          <cell r="E65">
            <v>1</v>
          </cell>
          <cell r="F65">
            <v>19031.830000000002</v>
          </cell>
          <cell r="G65">
            <v>19031.830000000002</v>
          </cell>
        </row>
        <row r="66">
          <cell r="A66" t="str">
            <v>3.1.1.2.2.7</v>
          </cell>
          <cell r="B66" t="str">
            <v>C4992</v>
          </cell>
          <cell r="C66" t="str">
            <v>MOBILIZAÇÃO DE EQUIPAMENTOS EM CAVALO MECÂNICO C/ PRANCHA DE 3 EIXOS</v>
          </cell>
          <cell r="D66" t="str">
            <v>KM</v>
          </cell>
          <cell r="E66">
            <v>1040</v>
          </cell>
          <cell r="F66">
            <v>6.25</v>
          </cell>
          <cell r="G66">
            <v>6500</v>
          </cell>
        </row>
        <row r="67">
          <cell r="A67" t="str">
            <v>3.1.1.2.2.8</v>
          </cell>
          <cell r="B67" t="str">
            <v>C4993</v>
          </cell>
          <cell r="C67" t="str">
            <v>DESMOBILIZAÇÃO DE EQUIPAMENTOS EM CAVALO MECÂNICO C/ PRANCHA DE 3 EIXOS</v>
          </cell>
          <cell r="D67" t="str">
            <v>KM</v>
          </cell>
          <cell r="E67">
            <v>1040</v>
          </cell>
          <cell r="F67">
            <v>6.25</v>
          </cell>
          <cell r="G67">
            <v>6500</v>
          </cell>
        </row>
        <row r="68">
          <cell r="A68" t="str">
            <v>3.1.1.2.2.9</v>
          </cell>
          <cell r="B68" t="str">
            <v>155500</v>
          </cell>
          <cell r="C68" t="str">
            <v>Barra Dywidag ø=32mm ST-95/105</v>
          </cell>
          <cell r="D68" t="str">
            <v>m</v>
          </cell>
          <cell r="E68">
            <v>44</v>
          </cell>
          <cell r="F68">
            <v>225.09</v>
          </cell>
          <cell r="G68">
            <v>9903.9600000000009</v>
          </cell>
        </row>
        <row r="69">
          <cell r="A69" t="str">
            <v>3.1.1.2.3</v>
          </cell>
          <cell r="B69" t="str">
            <v>SETOR 3 - ESTACA HÉLICES</v>
          </cell>
          <cell r="C69"/>
          <cell r="D69"/>
          <cell r="E69"/>
          <cell r="F69" t="str">
            <v/>
          </cell>
          <cell r="G69">
            <v>313012.61302195134</v>
          </cell>
        </row>
        <row r="70">
          <cell r="A70" t="str">
            <v>3.1.1.2.3.1</v>
          </cell>
          <cell r="B70" t="str">
            <v>C5222</v>
          </cell>
          <cell r="C70" t="str">
            <v>ESTACA HÉLICE CONTÍNUA, DIÂMETRO DE 40 CM (EXCLUSIVE MOBILIZAÇÃO, DESMOBILIZAÇÃO, ARMADURA, CONCRETO E BOMBEAMENTO)</v>
          </cell>
          <cell r="D70" t="str">
            <v>M</v>
          </cell>
          <cell r="E70">
            <v>957</v>
          </cell>
          <cell r="F70">
            <v>59.37</v>
          </cell>
          <cell r="G70">
            <v>56817.09</v>
          </cell>
        </row>
        <row r="71">
          <cell r="A71" t="str">
            <v>3.1.1.2.3.2</v>
          </cell>
          <cell r="B71" t="str">
            <v>C4151</v>
          </cell>
          <cell r="C71" t="str">
            <v>ARMADURA DE AÇO CA 50/60</v>
          </cell>
          <cell r="D71" t="str">
            <v>KG</v>
          </cell>
          <cell r="E71">
            <v>4478.9085365853707</v>
          </cell>
          <cell r="F71">
            <v>16.59</v>
          </cell>
          <cell r="G71">
            <v>74305.092621951306</v>
          </cell>
        </row>
        <row r="72">
          <cell r="A72" t="str">
            <v>3.1.1.2.3.3</v>
          </cell>
          <cell r="B72" t="str">
            <v>00043360</v>
          </cell>
          <cell r="C72" t="str">
            <v>CONCRETO USINADO BOMBEAVEL, CLASSE DE RESISTENCIA C30, COM BRITA 0 E 1, SLUMP = 220 +/- 30 MM, EXCLUI SERVICO DE BOMBEAMENTO (NBR 8953)</v>
          </cell>
          <cell r="D72" t="str">
            <v>M3</v>
          </cell>
          <cell r="E72">
            <v>162.69</v>
          </cell>
          <cell r="F72">
            <v>736.65</v>
          </cell>
          <cell r="G72">
            <v>119845.5885</v>
          </cell>
        </row>
        <row r="73">
          <cell r="A73" t="str">
            <v>3.1.1.2.3.4</v>
          </cell>
          <cell r="B73" t="str">
            <v>C0461</v>
          </cell>
          <cell r="C73" t="str">
            <v>BOMBEAMENTO DE CONCRETO</v>
          </cell>
          <cell r="D73" t="str">
            <v>M3</v>
          </cell>
          <cell r="E73">
            <v>162.69</v>
          </cell>
          <cell r="F73">
            <v>60.4</v>
          </cell>
          <cell r="G73">
            <v>9826.4759999999987</v>
          </cell>
        </row>
        <row r="74">
          <cell r="A74" t="str">
            <v>3.1.1.2.3.5</v>
          </cell>
          <cell r="B74" t="str">
            <v>C1604</v>
          </cell>
          <cell r="C74" t="str">
            <v>LANÇAMENTO E APLICAÇÃO DE CONCRETO S/ ELEVAÇÃO</v>
          </cell>
          <cell r="D74" t="str">
            <v>M3</v>
          </cell>
          <cell r="E74">
            <v>162.69</v>
          </cell>
          <cell r="F74">
            <v>143.11000000000001</v>
          </cell>
          <cell r="G74">
            <v>23282.565900000001</v>
          </cell>
        </row>
        <row r="75">
          <cell r="A75" t="str">
            <v>3.1.1.2.3.6</v>
          </cell>
          <cell r="B75" t="str">
            <v>I12026</v>
          </cell>
          <cell r="C75" t="str">
            <v>Ensaio - Prova de carga estática</v>
          </cell>
          <cell r="D75" t="str">
            <v>un</v>
          </cell>
          <cell r="E75">
            <v>1</v>
          </cell>
          <cell r="F75">
            <v>19031.84</v>
          </cell>
          <cell r="G75">
            <v>19031.84</v>
          </cell>
        </row>
        <row r="76">
          <cell r="A76" t="str">
            <v>3.1.1.2.3.7</v>
          </cell>
          <cell r="B76" t="str">
            <v>155500</v>
          </cell>
          <cell r="C76" t="str">
            <v>Barra Dywidag ø=32mm ST-95/105</v>
          </cell>
          <cell r="D76" t="str">
            <v>m</v>
          </cell>
          <cell r="E76">
            <v>44</v>
          </cell>
          <cell r="F76">
            <v>225.09</v>
          </cell>
          <cell r="G76">
            <v>9903.9600000000009</v>
          </cell>
        </row>
        <row r="77">
          <cell r="A77" t="str">
            <v>3.1.1.3</v>
          </cell>
          <cell r="B77" t="str">
            <v>BLOCOS DE FUNDAÇÃO</v>
          </cell>
          <cell r="C77"/>
          <cell r="D77"/>
          <cell r="E77"/>
          <cell r="F77" t="str">
            <v/>
          </cell>
          <cell r="G77">
            <v>323614.08365599997</v>
          </cell>
        </row>
        <row r="78">
          <cell r="A78" t="str">
            <v>3.1.1.3.1</v>
          </cell>
          <cell r="B78" t="str">
            <v>SETOR 1 - BLOCO DE FUNDAÇÃO</v>
          </cell>
          <cell r="C78"/>
          <cell r="D78"/>
          <cell r="E78"/>
          <cell r="F78" t="str">
            <v/>
          </cell>
          <cell r="G78">
            <v>78165.998642999999</v>
          </cell>
        </row>
        <row r="79">
          <cell r="A79" t="str">
            <v>3.1.1.3.1.1</v>
          </cell>
          <cell r="B79">
            <v>96537</v>
          </cell>
          <cell r="C79" t="str">
            <v>FABRICAÇÃO, MONTAGEM E DESMONTAGEM DE FÔRMA PARA BLOCO DE COROAMENTO, EM CHAPA DE MADEIRA COMPENSADA RESINADA, E=17 MM, 2 UTILIZAÇÕES. AF_01/2024</v>
          </cell>
          <cell r="D79" t="str">
            <v>M2</v>
          </cell>
          <cell r="E79">
            <v>64.11</v>
          </cell>
          <cell r="F79">
            <v>230.04</v>
          </cell>
          <cell r="G79">
            <v>14747.864399999999</v>
          </cell>
        </row>
        <row r="80">
          <cell r="A80" t="str">
            <v>3.1.1.3.1.2</v>
          </cell>
          <cell r="B80" t="str">
            <v>C4151</v>
          </cell>
          <cell r="C80" t="str">
            <v>ARMADURA DE AÇO CA 50/60</v>
          </cell>
          <cell r="D80" t="str">
            <v>KG</v>
          </cell>
          <cell r="E80">
            <v>2568.8877000000002</v>
          </cell>
          <cell r="F80">
            <v>16.59</v>
          </cell>
          <cell r="G80">
            <v>42617.846943000004</v>
          </cell>
        </row>
        <row r="81">
          <cell r="A81" t="str">
            <v>3.1.1.3.1.3</v>
          </cell>
          <cell r="B81" t="str">
            <v>C1611</v>
          </cell>
          <cell r="C81" t="str">
            <v>LASTRO DE CONCRETO REGULARIZADO ESP.= 5CM</v>
          </cell>
          <cell r="D81" t="str">
            <v>M2</v>
          </cell>
          <cell r="E81">
            <v>36.57</v>
          </cell>
          <cell r="F81">
            <v>59.26</v>
          </cell>
          <cell r="G81">
            <v>2167.1381999999999</v>
          </cell>
        </row>
        <row r="82">
          <cell r="A82" t="str">
            <v>3.1.1.3.1.4</v>
          </cell>
          <cell r="B82" t="str">
            <v>C0845</v>
          </cell>
          <cell r="C82" t="str">
            <v>CONCRETO P/VIBR., FCK 35 MPa COM AGREGADO ADQUIRIDO</v>
          </cell>
          <cell r="D82" t="str">
            <v>M3</v>
          </cell>
          <cell r="E82">
            <v>20.190000000000001</v>
          </cell>
          <cell r="F82">
            <v>719.38</v>
          </cell>
          <cell r="G82">
            <v>14524.282200000001</v>
          </cell>
        </row>
        <row r="83">
          <cell r="A83" t="str">
            <v>3.1.1.3.1.5</v>
          </cell>
          <cell r="B83" t="str">
            <v>C1604</v>
          </cell>
          <cell r="C83" t="str">
            <v>LANÇAMENTO E APLICAÇÃO DE CONCRETO S/ ELEVAÇÃO</v>
          </cell>
          <cell r="D83" t="str">
            <v>M3</v>
          </cell>
          <cell r="E83">
            <v>20.190000000000001</v>
          </cell>
          <cell r="F83">
            <v>143.11000000000001</v>
          </cell>
          <cell r="G83">
            <v>2889.3909000000003</v>
          </cell>
        </row>
        <row r="84">
          <cell r="A84" t="str">
            <v>3.1.1.3.1.6</v>
          </cell>
          <cell r="B84" t="str">
            <v>C0461</v>
          </cell>
          <cell r="C84" t="str">
            <v>BOMBEAMENTO DE CONCRETO</v>
          </cell>
          <cell r="D84" t="str">
            <v>M3</v>
          </cell>
          <cell r="E84">
            <v>20.190000000000001</v>
          </cell>
          <cell r="F84">
            <v>60.4</v>
          </cell>
          <cell r="G84">
            <v>1219.4760000000001</v>
          </cell>
        </row>
        <row r="85">
          <cell r="A85" t="str">
            <v>3.1.1.3.2</v>
          </cell>
          <cell r="B85" t="str">
            <v>SETOR 2 - BLOCO DE FUNDAÇÃO</v>
          </cell>
          <cell r="C85"/>
          <cell r="D85"/>
          <cell r="E85"/>
          <cell r="F85" t="str">
            <v/>
          </cell>
          <cell r="G85">
            <v>75886.205309000012</v>
          </cell>
        </row>
        <row r="86">
          <cell r="A86" t="str">
            <v>3.1.1.3.2.1</v>
          </cell>
          <cell r="B86">
            <v>96537</v>
          </cell>
          <cell r="C86" t="str">
            <v>FABRICAÇÃO, MONTAGEM E DESMONTAGEM DE FÔRMA PARA BLOCO DE COROAMENTO, EM CHAPA DE MADEIRA COMPENSADA RESINADA, E=17 MM, 2 UTILIZAÇÕES. AF_01/2024</v>
          </cell>
          <cell r="D86" t="str">
            <v>M2</v>
          </cell>
          <cell r="E86">
            <v>59.93</v>
          </cell>
          <cell r="F86">
            <v>230.04</v>
          </cell>
          <cell r="G86">
            <v>13786.297199999999</v>
          </cell>
        </row>
        <row r="87">
          <cell r="A87" t="str">
            <v>3.1.1.3.2.2</v>
          </cell>
          <cell r="B87" t="str">
            <v>C4151</v>
          </cell>
          <cell r="C87" t="str">
            <v>ARMADURA DE AÇO CA 50/60</v>
          </cell>
          <cell r="D87" t="str">
            <v>KG</v>
          </cell>
          <cell r="E87">
            <v>2401.3951000000002</v>
          </cell>
          <cell r="F87">
            <v>16.59</v>
          </cell>
          <cell r="G87">
            <v>39839.144709</v>
          </cell>
        </row>
        <row r="88">
          <cell r="A88" t="str">
            <v>3.1.1.3.2.3</v>
          </cell>
          <cell r="B88" t="str">
            <v>C1611</v>
          </cell>
          <cell r="C88" t="str">
            <v>LASTRO DE CONCRETO REGULARIZADO ESP.= 5CM</v>
          </cell>
          <cell r="D88" t="str">
            <v>M2</v>
          </cell>
          <cell r="E88">
            <v>33.65</v>
          </cell>
          <cell r="F88">
            <v>59.26</v>
          </cell>
          <cell r="G88">
            <v>1994.0989999999999</v>
          </cell>
        </row>
        <row r="89">
          <cell r="A89" t="str">
            <v>3.1.1.3.2.4</v>
          </cell>
          <cell r="B89" t="str">
            <v>C0845</v>
          </cell>
          <cell r="C89" t="str">
            <v>CONCRETO P/VIBR., FCK 35 MPa COM AGREGADO ADQUIRIDO</v>
          </cell>
          <cell r="D89" t="str">
            <v>M3</v>
          </cell>
          <cell r="E89">
            <v>21.96</v>
          </cell>
          <cell r="F89">
            <v>719.38</v>
          </cell>
          <cell r="G89">
            <v>15797.584800000001</v>
          </cell>
        </row>
        <row r="90">
          <cell r="A90" t="str">
            <v>3.1.1.3.2.5</v>
          </cell>
          <cell r="B90" t="str">
            <v>C1604</v>
          </cell>
          <cell r="C90" t="str">
            <v>LANÇAMENTO E APLICAÇÃO DE CONCRETO S/ ELEVAÇÃO</v>
          </cell>
          <cell r="D90" t="str">
            <v>M3</v>
          </cell>
          <cell r="E90">
            <v>21.96</v>
          </cell>
          <cell r="F90">
            <v>143.11000000000001</v>
          </cell>
          <cell r="G90">
            <v>3142.6956000000005</v>
          </cell>
        </row>
        <row r="91">
          <cell r="A91" t="str">
            <v>3.1.1.3.2.6</v>
          </cell>
          <cell r="B91" t="str">
            <v>C0461</v>
          </cell>
          <cell r="C91" t="str">
            <v>BOMBEAMENTO DE CONCRETO</v>
          </cell>
          <cell r="D91" t="str">
            <v>M3</v>
          </cell>
          <cell r="E91">
            <v>21.96</v>
          </cell>
          <cell r="F91">
            <v>60.4</v>
          </cell>
          <cell r="G91">
            <v>1326.384</v>
          </cell>
        </row>
        <row r="92">
          <cell r="A92" t="str">
            <v>3.1.1.3.3</v>
          </cell>
          <cell r="B92" t="str">
            <v>SETOR 3 - BLOCO DE FUNDAÇÃO</v>
          </cell>
          <cell r="C92"/>
          <cell r="D92"/>
          <cell r="E92"/>
          <cell r="F92" t="str">
            <v/>
          </cell>
          <cell r="G92">
            <v>169561.87970399999</v>
          </cell>
        </row>
        <row r="93">
          <cell r="A93" t="str">
            <v>3.1.1.3.3.1</v>
          </cell>
          <cell r="B93">
            <v>96537</v>
          </cell>
          <cell r="C93" t="str">
            <v>FABRICAÇÃO, MONTAGEM E DESMONTAGEM DE FÔRMA PARA BLOCO DE COROAMENTO, EM CHAPA DE MADEIRA COMPENSADA RESINADA, E=17 MM, 2 UTILIZAÇÕES. AF_01/2024</v>
          </cell>
          <cell r="D93" t="str">
            <v>M2</v>
          </cell>
          <cell r="E93">
            <v>139.08000000000001</v>
          </cell>
          <cell r="F93">
            <v>230.04</v>
          </cell>
          <cell r="G93">
            <v>31993.963200000002</v>
          </cell>
        </row>
        <row r="94">
          <cell r="A94" t="str">
            <v>3.1.1.3.3.2</v>
          </cell>
          <cell r="B94" t="str">
            <v>C4151</v>
          </cell>
          <cell r="C94" t="str">
            <v>ARMADURA DE AÇO CA 50/60</v>
          </cell>
          <cell r="D94" t="str">
            <v>KG</v>
          </cell>
          <cell r="E94">
            <v>5572.9356000000007</v>
          </cell>
          <cell r="F94">
            <v>16.59</v>
          </cell>
          <cell r="G94">
            <v>92455.001604000005</v>
          </cell>
        </row>
        <row r="95">
          <cell r="A95" t="str">
            <v>3.1.1.3.3.3</v>
          </cell>
          <cell r="B95" t="str">
            <v>C1611</v>
          </cell>
          <cell r="C95" t="str">
            <v>LASTRO DE CONCRETO REGULARIZADO ESP.= 5CM</v>
          </cell>
          <cell r="D95" t="str">
            <v>M2</v>
          </cell>
          <cell r="E95">
            <v>80.55</v>
          </cell>
          <cell r="F95">
            <v>59.26</v>
          </cell>
          <cell r="G95">
            <v>4773.393</v>
          </cell>
        </row>
        <row r="96">
          <cell r="A96" t="str">
            <v>3.1.1.3.3.4</v>
          </cell>
          <cell r="B96" t="str">
            <v>C0845</v>
          </cell>
          <cell r="C96" t="str">
            <v>CONCRETO P/VIBR., FCK 35 MPa COM AGREGADO ADQUIRIDO</v>
          </cell>
          <cell r="D96" t="str">
            <v>M3</v>
          </cell>
          <cell r="E96">
            <v>43.71</v>
          </cell>
          <cell r="F96">
            <v>719.38</v>
          </cell>
          <cell r="G96">
            <v>31444.0998</v>
          </cell>
        </row>
        <row r="97">
          <cell r="A97" t="str">
            <v>3.1.1.3.3.5</v>
          </cell>
          <cell r="B97" t="str">
            <v>C1604</v>
          </cell>
          <cell r="C97" t="str">
            <v>LANÇAMENTO E APLICAÇÃO DE CONCRETO S/ ELEVAÇÃO</v>
          </cell>
          <cell r="D97" t="str">
            <v>M3</v>
          </cell>
          <cell r="E97">
            <v>43.71</v>
          </cell>
          <cell r="F97">
            <v>143.11000000000001</v>
          </cell>
          <cell r="G97">
            <v>6255.3381000000008</v>
          </cell>
        </row>
        <row r="98">
          <cell r="A98" t="str">
            <v>3.1.1.3.3.6</v>
          </cell>
          <cell r="B98" t="str">
            <v>C0461</v>
          </cell>
          <cell r="C98" t="str">
            <v>BOMBEAMENTO DE CONCRETO</v>
          </cell>
          <cell r="D98" t="str">
            <v>M3</v>
          </cell>
          <cell r="E98">
            <v>43.71</v>
          </cell>
          <cell r="F98">
            <v>60.4</v>
          </cell>
          <cell r="G98">
            <v>2640.0839999999998</v>
          </cell>
        </row>
        <row r="99">
          <cell r="A99" t="str">
            <v>3.1.1.4</v>
          </cell>
          <cell r="B99" t="str">
            <v>VIGAS BALDRAMES</v>
          </cell>
          <cell r="C99"/>
          <cell r="D99"/>
          <cell r="E99"/>
          <cell r="F99" t="str">
            <v/>
          </cell>
          <cell r="G99">
            <v>128336.93489999999</v>
          </cell>
        </row>
        <row r="100">
          <cell r="A100" t="str">
            <v>3.1.1.4.1</v>
          </cell>
          <cell r="B100">
            <v>96537</v>
          </cell>
          <cell r="C100" t="str">
            <v>FABRICAÇÃO, MONTAGEM E DESMONTAGEM DE FÔRMA PARA BLOCO DE COROAMENTO, EM CHAPA DE MADEIRA COMPENSADA RESINADA, E=17 MM, 2 UTILIZAÇÕES. AF_01/2024</v>
          </cell>
          <cell r="D100" t="str">
            <v>M2</v>
          </cell>
          <cell r="E100">
            <v>341.88</v>
          </cell>
          <cell r="F100">
            <v>230.04</v>
          </cell>
          <cell r="G100">
            <v>78646.075199999992</v>
          </cell>
        </row>
        <row r="101">
          <cell r="A101" t="str">
            <v>3.1.1.4.2</v>
          </cell>
          <cell r="B101" t="str">
            <v>C4151</v>
          </cell>
          <cell r="C101" t="str">
            <v>ARMADURA DE AÇO CA 50/60</v>
          </cell>
          <cell r="D101" t="str">
            <v>KG</v>
          </cell>
          <cell r="E101">
            <v>1397</v>
          </cell>
          <cell r="F101">
            <v>16.59</v>
          </cell>
          <cell r="G101">
            <v>23176.23</v>
          </cell>
        </row>
        <row r="102">
          <cell r="A102" t="str">
            <v>3.1.1.4.3</v>
          </cell>
          <cell r="B102" t="str">
            <v>C0845</v>
          </cell>
          <cell r="C102" t="str">
            <v>CONCRETO P/VIBR., FCK 35 MPa COM AGREGADO ADQUIRIDO</v>
          </cell>
          <cell r="D102" t="str">
            <v>M3</v>
          </cell>
          <cell r="E102">
            <v>28.73</v>
          </cell>
          <cell r="F102">
            <v>719.38</v>
          </cell>
          <cell r="G102">
            <v>20667.787400000001</v>
          </cell>
        </row>
        <row r="103">
          <cell r="A103" t="str">
            <v>3.1.1.4.4</v>
          </cell>
          <cell r="B103" t="str">
            <v>C1604</v>
          </cell>
          <cell r="C103" t="str">
            <v>LANÇAMENTO E APLICAÇÃO DE CONCRETO S/ ELEVAÇÃO</v>
          </cell>
          <cell r="D103" t="str">
            <v>M3</v>
          </cell>
          <cell r="E103">
            <v>28.73</v>
          </cell>
          <cell r="F103">
            <v>143.11000000000001</v>
          </cell>
          <cell r="G103">
            <v>4111.5503000000008</v>
          </cell>
        </row>
        <row r="104">
          <cell r="A104" t="str">
            <v>3.1.1.4.5</v>
          </cell>
          <cell r="B104" t="str">
            <v>C0461</v>
          </cell>
          <cell r="C104" t="str">
            <v>BOMBEAMENTO DE CONCRETO</v>
          </cell>
          <cell r="D104" t="str">
            <v>M3</v>
          </cell>
          <cell r="E104">
            <v>28.73</v>
          </cell>
          <cell r="F104">
            <v>60.4</v>
          </cell>
          <cell r="G104">
            <v>1735.2919999999999</v>
          </cell>
        </row>
        <row r="105">
          <cell r="A105" t="str">
            <v>3.1.1.5</v>
          </cell>
          <cell r="B105" t="str">
            <v>ESCAVAÇÕES / ATERRO</v>
          </cell>
          <cell r="C105"/>
          <cell r="D105"/>
          <cell r="E105"/>
          <cell r="F105" t="str">
            <v/>
          </cell>
          <cell r="G105">
            <v>14284.560219999999</v>
          </cell>
        </row>
        <row r="106">
          <cell r="A106" t="str">
            <v>3.1.1.5.1</v>
          </cell>
          <cell r="B106" t="str">
            <v>C2781</v>
          </cell>
          <cell r="C106" t="str">
            <v>ESCAVAÇÃO MANUAL SOLO DE 1A CAT. PROF. DE 1.51 a 3.00m</v>
          </cell>
          <cell r="D106" t="str">
            <v>M3</v>
          </cell>
          <cell r="E106">
            <v>137.50800000000001</v>
          </cell>
          <cell r="F106">
            <v>88.63</v>
          </cell>
          <cell r="G106">
            <v>12187.33404</v>
          </cell>
        </row>
        <row r="107">
          <cell r="A107" t="str">
            <v>3.1.1.5.2</v>
          </cell>
          <cell r="B107" t="str">
            <v>C2920</v>
          </cell>
          <cell r="C107" t="str">
            <v>REATERRO C/COMPACTAÇÃO MECÂNICA, E CONTROLE, MATERIAL DA VALA</v>
          </cell>
          <cell r="D107" t="str">
            <v>M3</v>
          </cell>
          <cell r="E107">
            <v>22.917999999999992</v>
          </cell>
          <cell r="F107">
            <v>36.93</v>
          </cell>
          <cell r="G107">
            <v>846.36173999999971</v>
          </cell>
        </row>
        <row r="108">
          <cell r="A108" t="str">
            <v>3.1.1.5.3</v>
          </cell>
          <cell r="B108" t="str">
            <v>C0710</v>
          </cell>
          <cell r="C108" t="str">
            <v>CARGA MECANIZADA DE TERRA EM CAMINHÃO BASCULANTE</v>
          </cell>
          <cell r="D108" t="str">
            <v>M3</v>
          </cell>
          <cell r="E108">
            <v>22.917999999999992</v>
          </cell>
          <cell r="F108">
            <v>5.52</v>
          </cell>
          <cell r="G108">
            <v>126.50735999999995</v>
          </cell>
        </row>
        <row r="109">
          <cell r="A109" t="str">
            <v>3.1.1.5.4</v>
          </cell>
          <cell r="B109" t="str">
            <v>C2530</v>
          </cell>
          <cell r="C109" t="str">
            <v>TRANSPORTE DE MATERIAL, EXCETO ROCHA EM CAMINHÃO ATÉ 10KM</v>
          </cell>
          <cell r="D109" t="str">
            <v>M3</v>
          </cell>
          <cell r="E109">
            <v>22.917999999999992</v>
          </cell>
          <cell r="F109">
            <v>49.06</v>
          </cell>
          <cell r="G109">
            <v>1124.3570799999998</v>
          </cell>
        </row>
        <row r="110">
          <cell r="A110" t="str">
            <v>3.1.2</v>
          </cell>
          <cell r="B110" t="str">
            <v>BLOCO ANEXO</v>
          </cell>
          <cell r="C110"/>
          <cell r="D110"/>
          <cell r="E110"/>
          <cell r="F110" t="str">
            <v/>
          </cell>
          <cell r="G110">
            <v>120167.37269999999</v>
          </cell>
        </row>
        <row r="111">
          <cell r="A111" t="str">
            <v>3.1.2.1</v>
          </cell>
          <cell r="B111" t="str">
            <v>BLOCOS DE FUNDAÇÃO / VIGAS BALDRAMES</v>
          </cell>
          <cell r="C111"/>
          <cell r="D111"/>
          <cell r="E111"/>
          <cell r="F111" t="str">
            <v/>
          </cell>
          <cell r="G111">
            <v>120167.37269999999</v>
          </cell>
        </row>
        <row r="112">
          <cell r="A112" t="str">
            <v>3.1.2.1.1</v>
          </cell>
          <cell r="B112">
            <v>96537</v>
          </cell>
          <cell r="C112" t="str">
            <v>FABRICAÇÃO, MONTAGEM E DESMONTAGEM DE FÔRMA PARA BLOCO DE COROAMENTO, EM CHAPA DE MADEIRA COMPENSADA RESINADA, E=17 MM, 2 UTILIZAÇÕES. AF_01/2024</v>
          </cell>
          <cell r="D112" t="str">
            <v>M2</v>
          </cell>
          <cell r="E112">
            <v>220.52</v>
          </cell>
          <cell r="F112">
            <v>230.04</v>
          </cell>
          <cell r="G112">
            <v>50728.4208</v>
          </cell>
        </row>
        <row r="113">
          <cell r="A113" t="str">
            <v>3.1.2.1.2</v>
          </cell>
          <cell r="B113" t="str">
            <v>C4151</v>
          </cell>
          <cell r="C113" t="str">
            <v>ARMADURA DE AÇO CA 50/60</v>
          </cell>
          <cell r="D113" t="str">
            <v>KG</v>
          </cell>
          <cell r="E113">
            <v>1309</v>
          </cell>
          <cell r="F113">
            <v>16.59</v>
          </cell>
          <cell r="G113">
            <v>21716.31</v>
          </cell>
        </row>
        <row r="114">
          <cell r="A114" t="str">
            <v>3.1.2.1.3</v>
          </cell>
          <cell r="B114" t="str">
            <v>C0845</v>
          </cell>
          <cell r="C114" t="str">
            <v>CONCRETO P/VIBR., FCK 35 MPa COM AGREGADO ADQUIRIDO</v>
          </cell>
          <cell r="D114" t="str">
            <v>M3</v>
          </cell>
          <cell r="E114">
            <v>51.709999999999994</v>
          </cell>
          <cell r="F114">
            <v>719.38</v>
          </cell>
          <cell r="G114">
            <v>37199.139799999997</v>
          </cell>
        </row>
        <row r="115">
          <cell r="A115" t="str">
            <v>3.1.2.1.4</v>
          </cell>
          <cell r="B115" t="str">
            <v>C1604</v>
          </cell>
          <cell r="C115" t="str">
            <v>LANÇAMENTO E APLICAÇÃO DE CONCRETO S/ ELEVAÇÃO</v>
          </cell>
          <cell r="D115" t="str">
            <v>M3</v>
          </cell>
          <cell r="E115">
            <v>51.709999999999994</v>
          </cell>
          <cell r="F115">
            <v>143.11000000000001</v>
          </cell>
          <cell r="G115">
            <v>7400.2181</v>
          </cell>
        </row>
        <row r="116">
          <cell r="A116" t="str">
            <v>3.1.2.1.5</v>
          </cell>
          <cell r="B116" t="str">
            <v>C0461</v>
          </cell>
          <cell r="C116" t="str">
            <v>BOMBEAMENTO DE CONCRETO</v>
          </cell>
          <cell r="D116" t="str">
            <v>M3</v>
          </cell>
          <cell r="E116">
            <v>51.709999999999994</v>
          </cell>
          <cell r="F116">
            <v>60.4</v>
          </cell>
          <cell r="G116">
            <v>3123.2839999999997</v>
          </cell>
        </row>
        <row r="117">
          <cell r="A117" t="str">
            <v>3.1.3</v>
          </cell>
          <cell r="B117" t="str">
            <v>BLOCOS AUXILIARES ( CISTERNA / SUBESTAÇÃO / LIXEIRA / GERADOR )</v>
          </cell>
          <cell r="C117"/>
          <cell r="D117"/>
          <cell r="E117"/>
          <cell r="F117" t="str">
            <v/>
          </cell>
          <cell r="G117">
            <v>51161.232899999995</v>
          </cell>
        </row>
        <row r="118">
          <cell r="A118" t="str">
            <v>3.1.3</v>
          </cell>
          <cell r="B118" t="str">
            <v>BLOCOS DE FUNDAÇÃO / VIGAS BALDRAMES</v>
          </cell>
          <cell r="C118"/>
          <cell r="D118"/>
          <cell r="E118"/>
          <cell r="F118" t="str">
            <v/>
          </cell>
          <cell r="G118">
            <v>51161.232899999995</v>
          </cell>
        </row>
        <row r="119">
          <cell r="A119" t="str">
            <v>3.1.3.1</v>
          </cell>
          <cell r="B119">
            <v>96537</v>
          </cell>
          <cell r="C119" t="str">
            <v>FABRICAÇÃO, MONTAGEM E DESMONTAGEM DE FÔRMA PARA BLOCO DE COROAMENTO, EM CHAPA DE MADEIRA COMPENSADA RESINADA, E=17 MM, 2 UTILIZAÇÕES. AF_01/2024</v>
          </cell>
          <cell r="D119" t="str">
            <v>M2</v>
          </cell>
          <cell r="E119">
            <v>126.56</v>
          </cell>
          <cell r="F119">
            <v>230.04</v>
          </cell>
          <cell r="G119">
            <v>29113.862399999998</v>
          </cell>
        </row>
        <row r="120">
          <cell r="A120" t="str">
            <v>3.1.3.2</v>
          </cell>
          <cell r="B120" t="str">
            <v>C4151</v>
          </cell>
          <cell r="C120" t="str">
            <v>ARMADURA DE AÇO CA 50/60</v>
          </cell>
          <cell r="D120" t="str">
            <v>KG</v>
          </cell>
          <cell r="E120">
            <v>692</v>
          </cell>
          <cell r="F120">
            <v>16.59</v>
          </cell>
          <cell r="G120">
            <v>11480.28</v>
          </cell>
        </row>
        <row r="121">
          <cell r="A121" t="str">
            <v>3.1.3.3</v>
          </cell>
          <cell r="B121" t="str">
            <v>C0845</v>
          </cell>
          <cell r="C121" t="str">
            <v>CONCRETO P/VIBR., FCK 35 MPa COM AGREGADO ADQUIRIDO</v>
          </cell>
          <cell r="D121" t="str">
            <v>M3</v>
          </cell>
          <cell r="E121">
            <v>11.45</v>
          </cell>
          <cell r="F121">
            <v>719.38</v>
          </cell>
          <cell r="G121">
            <v>8236.9009999999998</v>
          </cell>
        </row>
        <row r="122">
          <cell r="A122" t="str">
            <v>3.1.3.4</v>
          </cell>
          <cell r="B122" t="str">
            <v>C1604</v>
          </cell>
          <cell r="C122" t="str">
            <v>LANÇAMENTO E APLICAÇÃO DE CONCRETO S/ ELEVAÇÃO</v>
          </cell>
          <cell r="D122" t="str">
            <v>M3</v>
          </cell>
          <cell r="E122">
            <v>11.45</v>
          </cell>
          <cell r="F122">
            <v>143.11000000000001</v>
          </cell>
          <cell r="G122">
            <v>1638.6095</v>
          </cell>
        </row>
        <row r="123">
          <cell r="A123" t="str">
            <v>3.1.3.5</v>
          </cell>
          <cell r="B123" t="str">
            <v>C0461</v>
          </cell>
          <cell r="C123" t="str">
            <v>BOMBEAMENTO DE CONCRETO</v>
          </cell>
          <cell r="D123" t="str">
            <v>M3</v>
          </cell>
          <cell r="E123">
            <v>11.45</v>
          </cell>
          <cell r="F123">
            <v>60.4</v>
          </cell>
          <cell r="G123">
            <v>691.57999999999993</v>
          </cell>
        </row>
        <row r="124">
          <cell r="A124" t="str">
            <v>3.2</v>
          </cell>
          <cell r="B124" t="str">
            <v>ESTRUTURAS</v>
          </cell>
          <cell r="C124"/>
          <cell r="D124"/>
          <cell r="E124"/>
          <cell r="F124" t="str">
            <v/>
          </cell>
          <cell r="G124">
            <v>4290465.7069680979</v>
          </cell>
        </row>
        <row r="125">
          <cell r="A125" t="str">
            <v>3.2.1</v>
          </cell>
          <cell r="B125" t="str">
            <v>BLOCO PRINCIPAL</v>
          </cell>
          <cell r="C125"/>
          <cell r="D125"/>
          <cell r="E125"/>
          <cell r="F125" t="str">
            <v/>
          </cell>
          <cell r="G125">
            <v>4103844.2969845813</v>
          </cell>
        </row>
        <row r="126">
          <cell r="A126" t="str">
            <v>3.2.1.1</v>
          </cell>
          <cell r="B126" t="str">
            <v>PILARES - TÉRREO</v>
          </cell>
          <cell r="C126"/>
          <cell r="D126"/>
          <cell r="E126"/>
          <cell r="F126" t="str">
            <v/>
          </cell>
          <cell r="G126">
            <v>193892.66619150902</v>
          </cell>
        </row>
        <row r="127">
          <cell r="A127" t="str">
            <v>3.2.1.1.1</v>
          </cell>
          <cell r="B127" t="str">
            <v>SETOR 1 - PILARES</v>
          </cell>
          <cell r="C127">
            <v>0</v>
          </cell>
          <cell r="D127">
            <v>0</v>
          </cell>
          <cell r="E127"/>
          <cell r="F127">
            <v>0</v>
          </cell>
          <cell r="G127">
            <v>52335.486084584547</v>
          </cell>
        </row>
        <row r="128">
          <cell r="A128" t="str">
            <v>3.2.1.1.1.1</v>
          </cell>
          <cell r="B128" t="str">
            <v>92264</v>
          </cell>
          <cell r="C128" t="str">
            <v>FABRICAÇÃO DE FÔRMA PARA PILARES E ESTRUTURAS SIMILARES, EM CHAPA DE MADEIRA COMPENSADA PLASTIFICADA, E = 18 MM. AF_09/2020</v>
          </cell>
          <cell r="D128" t="str">
            <v>M2</v>
          </cell>
          <cell r="E128">
            <v>139.4</v>
          </cell>
          <cell r="F128">
            <v>172.9</v>
          </cell>
          <cell r="G128">
            <v>24102.260000000002</v>
          </cell>
        </row>
        <row r="129">
          <cell r="A129" t="str">
            <v>3.2.1.1.1.2</v>
          </cell>
          <cell r="B129" t="str">
            <v>C4151</v>
          </cell>
          <cell r="C129" t="str">
            <v>ARMADURA DE AÇO CA 50/60</v>
          </cell>
          <cell r="D129" t="str">
            <v>KG</v>
          </cell>
          <cell r="E129">
            <v>1062.5603426512685</v>
          </cell>
          <cell r="F129">
            <v>16.59</v>
          </cell>
          <cell r="G129">
            <v>17627.876084584543</v>
          </cell>
        </row>
        <row r="130">
          <cell r="A130" t="str">
            <v>3.2.1.1.1.3</v>
          </cell>
          <cell r="B130" t="str">
            <v>C0845</v>
          </cell>
          <cell r="C130" t="str">
            <v>CONCRETO P/VIBR., FCK 35 MPa COM AGREGADO ADQUIRIDO</v>
          </cell>
          <cell r="D130" t="str">
            <v>M3</v>
          </cell>
          <cell r="E130">
            <v>10.99</v>
          </cell>
          <cell r="F130">
            <v>719.38</v>
          </cell>
          <cell r="G130">
            <v>7905.9862000000003</v>
          </cell>
        </row>
        <row r="131">
          <cell r="A131" t="str">
            <v>3.2.1.1.1.4</v>
          </cell>
          <cell r="B131" t="str">
            <v>C1603</v>
          </cell>
          <cell r="C131" t="str">
            <v>LANÇAMENTO E APLICAÇÃO DE CONCRETO C/ ELEVAÇÃO</v>
          </cell>
          <cell r="D131" t="str">
            <v>M3</v>
          </cell>
          <cell r="E131">
            <v>10.99</v>
          </cell>
          <cell r="F131">
            <v>185.22</v>
          </cell>
          <cell r="G131">
            <v>2035.5678</v>
          </cell>
        </row>
        <row r="132">
          <cell r="A132" t="str">
            <v>3.2.1.1.1.5</v>
          </cell>
          <cell r="B132" t="str">
            <v>C0461</v>
          </cell>
          <cell r="C132" t="str">
            <v>BOMBEAMENTO DE CONCRETO</v>
          </cell>
          <cell r="D132" t="str">
            <v>M3</v>
          </cell>
          <cell r="E132">
            <v>10.99</v>
          </cell>
          <cell r="F132">
            <v>60.4</v>
          </cell>
          <cell r="G132">
            <v>663.79600000000005</v>
          </cell>
        </row>
        <row r="133">
          <cell r="A133" t="str">
            <v>3.2.1.1.2</v>
          </cell>
          <cell r="B133" t="str">
            <v>SETOR 2 - PILARES</v>
          </cell>
          <cell r="C133">
            <v>0</v>
          </cell>
          <cell r="D133">
            <v>0</v>
          </cell>
          <cell r="E133"/>
          <cell r="F133">
            <v>0</v>
          </cell>
          <cell r="G133">
            <v>41355.519930372226</v>
          </cell>
        </row>
        <row r="134">
          <cell r="A134" t="str">
            <v>3.2.1.1.2.1</v>
          </cell>
          <cell r="B134" t="str">
            <v>92264</v>
          </cell>
          <cell r="C134" t="str">
            <v>FABRICAÇÃO DE FÔRMA PARA PILARES E ESTRUTURAS SIMILARES, EM CHAPA DE MADEIRA COMPENSADA PLASTIFICADA, E = 18 MM. AF_09/2020</v>
          </cell>
          <cell r="D134" t="str">
            <v>M2</v>
          </cell>
          <cell r="E134">
            <v>109.4</v>
          </cell>
          <cell r="F134">
            <v>172.9</v>
          </cell>
          <cell r="G134">
            <v>18915.260000000002</v>
          </cell>
        </row>
        <row r="135">
          <cell r="A135" t="str">
            <v>3.2.1.1.2.2</v>
          </cell>
          <cell r="B135" t="str">
            <v>C4151</v>
          </cell>
          <cell r="C135" t="str">
            <v>ARMADURA DE AÇO CA 50/60</v>
          </cell>
          <cell r="D135" t="str">
            <v>KG</v>
          </cell>
          <cell r="E135">
            <v>851.81494456734288</v>
          </cell>
          <cell r="F135">
            <v>16.59</v>
          </cell>
          <cell r="G135">
            <v>14131.609930372219</v>
          </cell>
        </row>
        <row r="136">
          <cell r="A136" t="str">
            <v>3.2.1.1.2.3</v>
          </cell>
          <cell r="B136" t="str">
            <v>C0845</v>
          </cell>
          <cell r="C136" t="str">
            <v>CONCRETO P/VIBR., FCK 35 MPa COM AGREGADO ADQUIRIDO</v>
          </cell>
          <cell r="D136" t="str">
            <v>M3</v>
          </cell>
          <cell r="E136">
            <v>8.61</v>
          </cell>
          <cell r="F136">
            <v>719.38</v>
          </cell>
          <cell r="G136">
            <v>6193.8617999999997</v>
          </cell>
        </row>
        <row r="137">
          <cell r="A137" t="str">
            <v>3.2.1.1.2.4</v>
          </cell>
          <cell r="B137" t="str">
            <v>C1603</v>
          </cell>
          <cell r="C137" t="str">
            <v>LANÇAMENTO E APLICAÇÃO DE CONCRETO C/ ELEVAÇÃO</v>
          </cell>
          <cell r="D137" t="str">
            <v>M3</v>
          </cell>
          <cell r="E137">
            <v>8.61</v>
          </cell>
          <cell r="F137">
            <v>185.22</v>
          </cell>
          <cell r="G137">
            <v>1594.7441999999999</v>
          </cell>
        </row>
        <row r="138">
          <cell r="A138" t="str">
            <v>3.2.1.1.2.5</v>
          </cell>
          <cell r="B138" t="str">
            <v>C0461</v>
          </cell>
          <cell r="C138" t="str">
            <v>BOMBEAMENTO DE CONCRETO</v>
          </cell>
          <cell r="D138" t="str">
            <v>M3</v>
          </cell>
          <cell r="E138">
            <v>8.61</v>
          </cell>
          <cell r="F138">
            <v>60.4</v>
          </cell>
          <cell r="G138">
            <v>520.04399999999998</v>
          </cell>
        </row>
        <row r="139">
          <cell r="A139" t="str">
            <v>3.2.1.1.3</v>
          </cell>
          <cell r="B139" t="str">
            <v>SETOR 3 - PILARES</v>
          </cell>
          <cell r="C139">
            <v>0</v>
          </cell>
          <cell r="D139">
            <v>0</v>
          </cell>
          <cell r="E139"/>
          <cell r="F139">
            <v>0</v>
          </cell>
          <cell r="G139">
            <v>100201.66017655225</v>
          </cell>
        </row>
        <row r="140">
          <cell r="A140" t="str">
            <v>3.2.1.1.3.1</v>
          </cell>
          <cell r="B140" t="str">
            <v>92264</v>
          </cell>
          <cell r="C140" t="str">
            <v>FABRICAÇÃO DE FÔRMA PARA PILARES E ESTRUTURAS SIMILARES, EM CHAPA DE MADEIRA COMPENSADA PLASTIFICADA, E = 18 MM. AF_09/2020</v>
          </cell>
          <cell r="D140" t="str">
            <v>M2</v>
          </cell>
          <cell r="E140">
            <v>305.68</v>
          </cell>
          <cell r="F140">
            <v>172.9</v>
          </cell>
          <cell r="G140">
            <v>52852.072</v>
          </cell>
        </row>
        <row r="141">
          <cell r="A141" t="str">
            <v>3.2.1.1.3.2</v>
          </cell>
          <cell r="B141" t="str">
            <v>C4151</v>
          </cell>
          <cell r="C141" t="str">
            <v>ARMADURA DE AÇO CA 50/60</v>
          </cell>
          <cell r="D141" t="str">
            <v>KG</v>
          </cell>
          <cell r="E141">
            <v>1483.0945254100218</v>
          </cell>
          <cell r="F141">
            <v>16.59</v>
          </cell>
          <cell r="G141">
            <v>24604.538176552262</v>
          </cell>
        </row>
        <row r="142">
          <cell r="A142" t="str">
            <v>3.2.1.1.3.3</v>
          </cell>
          <cell r="B142" t="str">
            <v>C0845</v>
          </cell>
          <cell r="C142" t="str">
            <v>CONCRETO P/VIBR., FCK 35 MPa COM AGREGADO ADQUIRIDO</v>
          </cell>
          <cell r="D142" t="str">
            <v>M3</v>
          </cell>
          <cell r="E142">
            <v>23.57</v>
          </cell>
          <cell r="F142">
            <v>719.38</v>
          </cell>
          <cell r="G142">
            <v>16955.786599999999</v>
          </cell>
        </row>
        <row r="143">
          <cell r="A143" t="str">
            <v>3.2.1.1.3.4</v>
          </cell>
          <cell r="B143" t="str">
            <v>C1603</v>
          </cell>
          <cell r="C143" t="str">
            <v>LANÇAMENTO E APLICAÇÃO DE CONCRETO C/ ELEVAÇÃO</v>
          </cell>
          <cell r="D143" t="str">
            <v>M3</v>
          </cell>
          <cell r="E143">
            <v>23.57</v>
          </cell>
          <cell r="F143">
            <v>185.22</v>
          </cell>
          <cell r="G143">
            <v>4365.6354000000001</v>
          </cell>
        </row>
        <row r="144">
          <cell r="A144" t="str">
            <v>3.2.1.1.3.5</v>
          </cell>
          <cell r="B144" t="str">
            <v>C0461</v>
          </cell>
          <cell r="C144" t="str">
            <v>BOMBEAMENTO DE CONCRETO</v>
          </cell>
          <cell r="D144" t="str">
            <v>M3</v>
          </cell>
          <cell r="E144">
            <v>23.57</v>
          </cell>
          <cell r="F144">
            <v>60.4</v>
          </cell>
          <cell r="G144">
            <v>1423.6279999999999</v>
          </cell>
        </row>
        <row r="145">
          <cell r="A145" t="str">
            <v>3.2.1.2</v>
          </cell>
          <cell r="B145" t="str">
            <v>PILARES - 1 ANDAR</v>
          </cell>
          <cell r="C145"/>
          <cell r="D145"/>
          <cell r="E145"/>
          <cell r="F145" t="str">
            <v/>
          </cell>
          <cell r="G145">
            <v>171557.02712024457</v>
          </cell>
        </row>
        <row r="146">
          <cell r="A146" t="str">
            <v>3.2.1.2.1</v>
          </cell>
          <cell r="B146" t="str">
            <v>SETOR 1 - PILARES</v>
          </cell>
          <cell r="C146">
            <v>0</v>
          </cell>
          <cell r="D146">
            <v>0</v>
          </cell>
          <cell r="E146"/>
          <cell r="F146">
            <v>0</v>
          </cell>
          <cell r="G146">
            <v>44883.987806355821</v>
          </cell>
        </row>
        <row r="147">
          <cell r="A147" t="str">
            <v>3.2.1.2.1.1</v>
          </cell>
          <cell r="B147" t="str">
            <v>92264</v>
          </cell>
          <cell r="C147" t="str">
            <v>FABRICAÇÃO DE FÔRMA PARA PILARES E ESTRUTURAS SIMILARES, EM CHAPA DE MADEIRA COMPENSADA PLASTIFICADA, E = 18 MM. AF_09/2020</v>
          </cell>
          <cell r="D147" t="str">
            <v>M2</v>
          </cell>
          <cell r="E147">
            <v>115.2</v>
          </cell>
          <cell r="F147">
            <v>172.9</v>
          </cell>
          <cell r="G147">
            <v>19918.080000000002</v>
          </cell>
        </row>
        <row r="148">
          <cell r="A148" t="str">
            <v>3.2.1.2.1.2</v>
          </cell>
          <cell r="B148" t="str">
            <v>C4151</v>
          </cell>
          <cell r="C148" t="str">
            <v>ARMADURA DE AÇO CA 50/60</v>
          </cell>
          <cell r="D148" t="str">
            <v>KG</v>
          </cell>
          <cell r="E148">
            <v>984.85881894851241</v>
          </cell>
          <cell r="F148">
            <v>16.59</v>
          </cell>
          <cell r="G148">
            <v>16338.807806355821</v>
          </cell>
        </row>
        <row r="149">
          <cell r="A149" t="str">
            <v>3.2.1.2.1.3</v>
          </cell>
          <cell r="B149" t="str">
            <v>C0845</v>
          </cell>
          <cell r="C149" t="str">
            <v>CONCRETO P/VIBR., FCK 35 MPa COM AGREGADO ADQUIRIDO</v>
          </cell>
          <cell r="D149" t="str">
            <v>M3</v>
          </cell>
          <cell r="E149">
            <v>8.94</v>
          </cell>
          <cell r="F149">
            <v>719.38</v>
          </cell>
          <cell r="G149">
            <v>6431.2572</v>
          </cell>
        </row>
        <row r="150">
          <cell r="A150" t="str">
            <v>3.2.1.2.1.4</v>
          </cell>
          <cell r="B150" t="str">
            <v>C1603</v>
          </cell>
          <cell r="C150" t="str">
            <v>LANÇAMENTO E APLICAÇÃO DE CONCRETO C/ ELEVAÇÃO</v>
          </cell>
          <cell r="D150" t="str">
            <v>M3</v>
          </cell>
          <cell r="E150">
            <v>8.94</v>
          </cell>
          <cell r="F150">
            <v>185.22</v>
          </cell>
          <cell r="G150">
            <v>1655.8667999999998</v>
          </cell>
        </row>
        <row r="151">
          <cell r="A151" t="str">
            <v>3.2.1.2.1.5</v>
          </cell>
          <cell r="B151" t="str">
            <v>C0461</v>
          </cell>
          <cell r="C151" t="str">
            <v>BOMBEAMENTO DE CONCRETO</v>
          </cell>
          <cell r="D151" t="str">
            <v>M3</v>
          </cell>
          <cell r="E151">
            <v>8.94</v>
          </cell>
          <cell r="F151">
            <v>60.4</v>
          </cell>
          <cell r="G151">
            <v>539.976</v>
          </cell>
        </row>
        <row r="152">
          <cell r="A152" t="str">
            <v>3.2.1.2.2</v>
          </cell>
          <cell r="B152" t="str">
            <v>SETOR 2 - PILARES</v>
          </cell>
          <cell r="C152">
            <v>0</v>
          </cell>
          <cell r="D152">
            <v>0</v>
          </cell>
          <cell r="E152"/>
          <cell r="F152">
            <v>0</v>
          </cell>
          <cell r="G152">
            <v>40133.211806355823</v>
          </cell>
        </row>
        <row r="153">
          <cell r="A153" t="str">
            <v>3.2.1.2.2.1</v>
          </cell>
          <cell r="B153" t="str">
            <v>92264</v>
          </cell>
          <cell r="C153" t="str">
            <v>FABRICAÇÃO DE FÔRMA PARA PILARES E ESTRUTURAS SIMILARES, EM CHAPA DE MADEIRA COMPENSADA PLASTIFICADA, E = 18 MM. AF_09/2020</v>
          </cell>
          <cell r="D153" t="str">
            <v>M2</v>
          </cell>
          <cell r="E153">
            <v>95.76</v>
          </cell>
          <cell r="F153">
            <v>172.9</v>
          </cell>
          <cell r="G153">
            <v>16556.904000000002</v>
          </cell>
        </row>
        <row r="154">
          <cell r="A154" t="str">
            <v>3.2.1.2.2.2</v>
          </cell>
          <cell r="B154" t="str">
            <v>C4151</v>
          </cell>
          <cell r="C154" t="str">
            <v>ARMADURA DE AÇO CA 50/60</v>
          </cell>
          <cell r="D154" t="str">
            <v>KG</v>
          </cell>
          <cell r="E154">
            <v>984.85881894851241</v>
          </cell>
          <cell r="F154">
            <v>16.59</v>
          </cell>
          <cell r="G154">
            <v>16338.807806355821</v>
          </cell>
        </row>
        <row r="155">
          <cell r="A155" t="str">
            <v>3.2.1.2.2.3</v>
          </cell>
          <cell r="B155" t="str">
            <v>C0845</v>
          </cell>
          <cell r="C155" t="str">
            <v>CONCRETO P/VIBR., FCK 35 MPa COM AGREGADO ADQUIRIDO</v>
          </cell>
          <cell r="D155" t="str">
            <v>M3</v>
          </cell>
          <cell r="E155">
            <v>7.5</v>
          </cell>
          <cell r="F155">
            <v>719.38</v>
          </cell>
          <cell r="G155">
            <v>5395.35</v>
          </cell>
        </row>
        <row r="156">
          <cell r="A156" t="str">
            <v>3.2.1.2.2.4</v>
          </cell>
          <cell r="B156" t="str">
            <v>C1603</v>
          </cell>
          <cell r="C156" t="str">
            <v>LANÇAMENTO E APLICAÇÃO DE CONCRETO C/ ELEVAÇÃO</v>
          </cell>
          <cell r="D156" t="str">
            <v>M3</v>
          </cell>
          <cell r="E156">
            <v>7.5</v>
          </cell>
          <cell r="F156">
            <v>185.22</v>
          </cell>
          <cell r="G156">
            <v>1389.15</v>
          </cell>
        </row>
        <row r="157">
          <cell r="A157" t="str">
            <v>3.2.1.2.2.5</v>
          </cell>
          <cell r="B157" t="str">
            <v>C0461</v>
          </cell>
          <cell r="C157" t="str">
            <v>BOMBEAMENTO DE CONCRETO</v>
          </cell>
          <cell r="D157" t="str">
            <v>M3</v>
          </cell>
          <cell r="E157">
            <v>7.5</v>
          </cell>
          <cell r="F157">
            <v>60.4</v>
          </cell>
          <cell r="G157">
            <v>453</v>
          </cell>
        </row>
        <row r="158">
          <cell r="A158" t="str">
            <v>3.2.1.2.3</v>
          </cell>
          <cell r="B158" t="str">
            <v>SETOR 3 - PILARES</v>
          </cell>
          <cell r="C158">
            <v>0</v>
          </cell>
          <cell r="D158">
            <v>0</v>
          </cell>
          <cell r="E158"/>
          <cell r="F158">
            <v>0</v>
          </cell>
          <cell r="G158">
            <v>86539.827507532929</v>
          </cell>
        </row>
        <row r="159">
          <cell r="A159" t="str">
            <v>3.2.1.2.3.1</v>
          </cell>
          <cell r="B159" t="str">
            <v>92264</v>
          </cell>
          <cell r="C159" t="str">
            <v>FABRICAÇÃO DE FÔRMA PARA PILARES E ESTRUTURAS SIMILARES, EM CHAPA DE MADEIRA COMPENSADA PLASTIFICADA, E = 18 MM. AF_09/2020</v>
          </cell>
          <cell r="D159" t="str">
            <v>M2</v>
          </cell>
          <cell r="E159">
            <v>239.76</v>
          </cell>
          <cell r="F159">
            <v>172.9</v>
          </cell>
          <cell r="G159">
            <v>41454.504000000001</v>
          </cell>
        </row>
        <row r="160">
          <cell r="A160" t="str">
            <v>3.2.1.2.3.2</v>
          </cell>
          <cell r="B160" t="str">
            <v>C4151</v>
          </cell>
          <cell r="C160" t="str">
            <v>ARMADURA DE AÇO CA 50/60</v>
          </cell>
          <cell r="D160" t="str">
            <v>KG</v>
          </cell>
          <cell r="E160">
            <v>1642.6837557283263</v>
          </cell>
          <cell r="F160">
            <v>16.59</v>
          </cell>
          <cell r="G160">
            <v>27252.123507532935</v>
          </cell>
        </row>
        <row r="161">
          <cell r="A161" t="str">
            <v>3.2.1.2.3.3</v>
          </cell>
          <cell r="B161" t="str">
            <v>C0845</v>
          </cell>
          <cell r="C161" t="str">
            <v>CONCRETO P/VIBR., FCK 35 MPa COM AGREGADO ADQUIRIDO</v>
          </cell>
          <cell r="D161" t="str">
            <v>M3</v>
          </cell>
          <cell r="E161">
            <v>18.48</v>
          </cell>
          <cell r="F161">
            <v>719.38</v>
          </cell>
          <cell r="G161">
            <v>13294.142400000001</v>
          </cell>
        </row>
        <row r="162">
          <cell r="A162" t="str">
            <v>3.2.1.2.3.4</v>
          </cell>
          <cell r="B162" t="str">
            <v>C1603</v>
          </cell>
          <cell r="C162" t="str">
            <v>LANÇAMENTO E APLICAÇÃO DE CONCRETO C/ ELEVAÇÃO</v>
          </cell>
          <cell r="D162" t="str">
            <v>M3</v>
          </cell>
          <cell r="E162">
            <v>18.48</v>
          </cell>
          <cell r="F162">
            <v>185.22</v>
          </cell>
          <cell r="G162">
            <v>3422.8656000000001</v>
          </cell>
        </row>
        <row r="163">
          <cell r="A163" t="str">
            <v>3.2.1.2.3.5</v>
          </cell>
          <cell r="B163" t="str">
            <v>C0461</v>
          </cell>
          <cell r="C163" t="str">
            <v>BOMBEAMENTO DE CONCRETO</v>
          </cell>
          <cell r="D163" t="str">
            <v>M3</v>
          </cell>
          <cell r="E163">
            <v>18.48</v>
          </cell>
          <cell r="F163">
            <v>60.4</v>
          </cell>
          <cell r="G163">
            <v>1116.192</v>
          </cell>
        </row>
        <row r="164">
          <cell r="A164" t="str">
            <v>3.2.1.3</v>
          </cell>
          <cell r="B164" t="str">
            <v>PILARES - 2 ANDAR</v>
          </cell>
          <cell r="C164"/>
          <cell r="D164"/>
          <cell r="E164"/>
          <cell r="F164" t="str">
            <v/>
          </cell>
          <cell r="G164">
            <v>186046.49139971417</v>
          </cell>
        </row>
        <row r="165">
          <cell r="A165" t="str">
            <v>3.2.1.3.1</v>
          </cell>
          <cell r="B165" t="str">
            <v>SETOR 1 - PILARES</v>
          </cell>
          <cell r="C165">
            <v>0</v>
          </cell>
          <cell r="D165">
            <v>0</v>
          </cell>
          <cell r="E165"/>
          <cell r="F165">
            <v>0</v>
          </cell>
          <cell r="G165">
            <v>46793.294832923268</v>
          </cell>
        </row>
        <row r="166">
          <cell r="A166" t="str">
            <v>3.2.1.3.1.1</v>
          </cell>
          <cell r="B166" t="str">
            <v>92264</v>
          </cell>
          <cell r="C166" t="str">
            <v>FABRICAÇÃO DE FÔRMA PARA PILARES E ESTRUTURAS SIMILARES, EM CHAPA DE MADEIRA COMPENSADA PLASTIFICADA, E = 18 MM. AF_09/2020</v>
          </cell>
          <cell r="D166" t="str">
            <v>M2</v>
          </cell>
          <cell r="E166">
            <v>97.56</v>
          </cell>
          <cell r="F166">
            <v>172.9</v>
          </cell>
          <cell r="G166">
            <v>16868.124</v>
          </cell>
        </row>
        <row r="167">
          <cell r="A167" t="str">
            <v>3.2.1.3.1.2</v>
          </cell>
          <cell r="B167" t="str">
            <v>C4151</v>
          </cell>
          <cell r="C167" t="str">
            <v>ARMADURA DE AÇO CA 50/60</v>
          </cell>
          <cell r="D167" t="str">
            <v>KG</v>
          </cell>
          <cell r="E167">
            <v>1380.3478500857909</v>
          </cell>
          <cell r="F167">
            <v>16.59</v>
          </cell>
          <cell r="G167">
            <v>22899.970832923271</v>
          </cell>
        </row>
        <row r="168">
          <cell r="A168" t="str">
            <v>3.2.1.3.1.3</v>
          </cell>
          <cell r="B168" t="str">
            <v>C0845</v>
          </cell>
          <cell r="C168" t="str">
            <v>CONCRETO P/VIBR., FCK 35 MPa COM AGREGADO ADQUIRIDO</v>
          </cell>
          <cell r="D168" t="str">
            <v>M3</v>
          </cell>
          <cell r="E168">
            <v>7.28</v>
          </cell>
          <cell r="F168">
            <v>719.38</v>
          </cell>
          <cell r="G168">
            <v>5237.0864000000001</v>
          </cell>
        </row>
        <row r="169">
          <cell r="A169" t="str">
            <v>3.2.1.3.1.4</v>
          </cell>
          <cell r="B169" t="str">
            <v>C1603</v>
          </cell>
          <cell r="C169" t="str">
            <v>LANÇAMENTO E APLICAÇÃO DE CONCRETO C/ ELEVAÇÃO</v>
          </cell>
          <cell r="D169" t="str">
            <v>M3</v>
          </cell>
          <cell r="E169">
            <v>7.28</v>
          </cell>
          <cell r="F169">
            <v>185.22</v>
          </cell>
          <cell r="G169">
            <v>1348.4016000000001</v>
          </cell>
        </row>
        <row r="170">
          <cell r="A170" t="str">
            <v>3.2.1.3.1.5</v>
          </cell>
          <cell r="B170" t="str">
            <v>C0461</v>
          </cell>
          <cell r="C170" t="str">
            <v>BOMBEAMENTO DE CONCRETO</v>
          </cell>
          <cell r="D170" t="str">
            <v>M3</v>
          </cell>
          <cell r="E170">
            <v>7.28</v>
          </cell>
          <cell r="F170">
            <v>60.4</v>
          </cell>
          <cell r="G170">
            <v>439.71199999999999</v>
          </cell>
        </row>
        <row r="171">
          <cell r="A171" t="str">
            <v>3.2.1.3.2</v>
          </cell>
          <cell r="B171" t="str">
            <v>SETOR 2 - PILARES</v>
          </cell>
          <cell r="C171">
            <v>0</v>
          </cell>
          <cell r="D171">
            <v>0</v>
          </cell>
          <cell r="E171"/>
          <cell r="F171">
            <v>0</v>
          </cell>
          <cell r="G171">
            <v>46694.374832923277</v>
          </cell>
        </row>
        <row r="172">
          <cell r="A172" t="str">
            <v>3.2.1.3.2.1</v>
          </cell>
          <cell r="B172" t="str">
            <v>92264</v>
          </cell>
          <cell r="C172" t="str">
            <v>FABRICAÇÃO DE FÔRMA PARA PILARES E ESTRUTURAS SIMILARES, EM CHAPA DE MADEIRA COMPENSADA PLASTIFICADA, E = 18 MM. AF_09/2020</v>
          </cell>
          <cell r="D172" t="str">
            <v>M2</v>
          </cell>
          <cell r="E172">
            <v>95.76</v>
          </cell>
          <cell r="F172">
            <v>172.9</v>
          </cell>
          <cell r="G172">
            <v>16556.904000000002</v>
          </cell>
        </row>
        <row r="173">
          <cell r="A173" t="str">
            <v>3.2.1.3.2.2</v>
          </cell>
          <cell r="B173" t="str">
            <v>C4151</v>
          </cell>
          <cell r="C173" t="str">
            <v>ARMADURA DE AÇO CA 50/60</v>
          </cell>
          <cell r="D173" t="str">
            <v>KG</v>
          </cell>
          <cell r="E173">
            <v>1380.3478500857909</v>
          </cell>
          <cell r="F173">
            <v>16.59</v>
          </cell>
          <cell r="G173">
            <v>22899.970832923271</v>
          </cell>
        </row>
        <row r="174">
          <cell r="A174" t="str">
            <v>3.2.1.3.2.3</v>
          </cell>
          <cell r="B174" t="str">
            <v>C0845</v>
          </cell>
          <cell r="C174" t="str">
            <v>CONCRETO P/VIBR., FCK 35 MPa COM AGREGADO ADQUIRIDO</v>
          </cell>
          <cell r="D174" t="str">
            <v>M3</v>
          </cell>
          <cell r="E174">
            <v>7.5</v>
          </cell>
          <cell r="F174">
            <v>719.38</v>
          </cell>
          <cell r="G174">
            <v>5395.35</v>
          </cell>
        </row>
        <row r="175">
          <cell r="A175" t="str">
            <v>3.2.1.3.2.4</v>
          </cell>
          <cell r="B175" t="str">
            <v>C1603</v>
          </cell>
          <cell r="C175" t="str">
            <v>LANÇAMENTO E APLICAÇÃO DE CONCRETO C/ ELEVAÇÃO</v>
          </cell>
          <cell r="D175" t="str">
            <v>M3</v>
          </cell>
          <cell r="E175">
            <v>7.5</v>
          </cell>
          <cell r="F175">
            <v>185.22</v>
          </cell>
          <cell r="G175">
            <v>1389.15</v>
          </cell>
        </row>
        <row r="176">
          <cell r="A176" t="str">
            <v>3.2.1.3.2.5</v>
          </cell>
          <cell r="B176" t="str">
            <v>C0461</v>
          </cell>
          <cell r="C176" t="str">
            <v>BOMBEAMENTO DE CONCRETO</v>
          </cell>
          <cell r="D176" t="str">
            <v>M3</v>
          </cell>
          <cell r="E176">
            <v>7.5</v>
          </cell>
          <cell r="F176">
            <v>60.4</v>
          </cell>
          <cell r="G176">
            <v>453</v>
          </cell>
        </row>
        <row r="177">
          <cell r="A177" t="str">
            <v>3.2.1.3.3</v>
          </cell>
          <cell r="B177" t="str">
            <v>SETOR 3 - PILARES</v>
          </cell>
          <cell r="C177">
            <v>0</v>
          </cell>
          <cell r="D177">
            <v>0</v>
          </cell>
          <cell r="E177"/>
          <cell r="F177">
            <v>0</v>
          </cell>
          <cell r="G177">
            <v>92558.821733867633</v>
          </cell>
        </row>
        <row r="178">
          <cell r="A178" t="str">
            <v>3.2.1.3.2.1</v>
          </cell>
          <cell r="B178" t="str">
            <v>92264</v>
          </cell>
          <cell r="C178" t="str">
            <v>FABRICAÇÃO DE FÔRMA PARA PILARES E ESTRUTURAS SIMILARES, EM CHAPA DE MADEIRA COMPENSADA PLASTIFICADA, E = 18 MM. AF_09/2020</v>
          </cell>
          <cell r="D178" t="str">
            <v>M2</v>
          </cell>
          <cell r="E178">
            <v>199.44</v>
          </cell>
          <cell r="F178">
            <v>172.9</v>
          </cell>
          <cell r="G178">
            <v>34483.175999999999</v>
          </cell>
        </row>
        <row r="179">
          <cell r="A179" t="str">
            <v>3.2.1.3.2.2</v>
          </cell>
          <cell r="B179" t="str">
            <v>C4151</v>
          </cell>
          <cell r="C179" t="str">
            <v>ARMADURA DE AÇO CA 50/60</v>
          </cell>
          <cell r="D179" t="str">
            <v>KG</v>
          </cell>
          <cell r="E179">
            <v>2600.7893751577826</v>
          </cell>
          <cell r="F179">
            <v>16.59</v>
          </cell>
          <cell r="G179">
            <v>43147.095733867616</v>
          </cell>
        </row>
        <row r="180">
          <cell r="A180" t="str">
            <v>3.2.1.3.2.3</v>
          </cell>
          <cell r="B180" t="str">
            <v>C0845</v>
          </cell>
          <cell r="C180" t="str">
            <v>CONCRETO P/VIBR., FCK 35 MPa COM AGREGADO ADQUIRIDO</v>
          </cell>
          <cell r="D180" t="str">
            <v>M3</v>
          </cell>
          <cell r="E180">
            <v>15.47</v>
          </cell>
          <cell r="F180">
            <v>719.38</v>
          </cell>
          <cell r="G180">
            <v>11128.8086</v>
          </cell>
        </row>
        <row r="181">
          <cell r="A181" t="str">
            <v>3.2.1.3.2.4</v>
          </cell>
          <cell r="B181" t="str">
            <v>C1603</v>
          </cell>
          <cell r="C181" t="str">
            <v>LANÇAMENTO E APLICAÇÃO DE CONCRETO C/ ELEVAÇÃO</v>
          </cell>
          <cell r="D181" t="str">
            <v>M3</v>
          </cell>
          <cell r="E181">
            <v>15.47</v>
          </cell>
          <cell r="F181">
            <v>185.22</v>
          </cell>
          <cell r="G181">
            <v>2865.3534</v>
          </cell>
        </row>
        <row r="182">
          <cell r="A182" t="str">
            <v>3.2.1.3.2.5</v>
          </cell>
          <cell r="B182" t="str">
            <v>C0461</v>
          </cell>
          <cell r="C182" t="str">
            <v>BOMBEAMENTO DE CONCRETO</v>
          </cell>
          <cell r="D182" t="str">
            <v>M3</v>
          </cell>
          <cell r="E182">
            <v>15.47</v>
          </cell>
          <cell r="F182">
            <v>60.4</v>
          </cell>
          <cell r="G182">
            <v>934.38800000000003</v>
          </cell>
        </row>
        <row r="183">
          <cell r="A183" t="str">
            <v>3.2.1.4</v>
          </cell>
          <cell r="B183" t="str">
            <v>LAJE COM ESCORAMENTO E CIMBRAMENTO - INCLUSO VIGAS - 1 ANDAR</v>
          </cell>
          <cell r="C183"/>
          <cell r="D183"/>
          <cell r="E183"/>
          <cell r="F183" t="str">
            <v/>
          </cell>
          <cell r="G183">
            <v>982810.60745458701</v>
          </cell>
        </row>
        <row r="184">
          <cell r="A184" t="str">
            <v>3.2.1.4.1</v>
          </cell>
          <cell r="B184" t="str">
            <v>SETOR 1 - LAJE COM ESCORAMENTO E CIMBRAMENTO - INCLUSO VIGAS</v>
          </cell>
          <cell r="C184">
            <v>0</v>
          </cell>
          <cell r="D184">
            <v>0</v>
          </cell>
          <cell r="E184"/>
          <cell r="F184">
            <v>0</v>
          </cell>
          <cell r="G184">
            <v>307445.59313753544</v>
          </cell>
        </row>
        <row r="185">
          <cell r="A185" t="str">
            <v>3.2.1.4.1.1</v>
          </cell>
          <cell r="B185" t="str">
            <v>C5212</v>
          </cell>
          <cell r="C185" t="str">
            <v>LOCAÇÃO DE CUBETAS (80X80)CM H=25CM, PARA LAJE NERVRURADA - FORNECIMENTO</v>
          </cell>
          <cell r="D185" t="str">
            <v>M2XMÊS</v>
          </cell>
          <cell r="E185">
            <v>797.64</v>
          </cell>
          <cell r="F185">
            <v>13.67</v>
          </cell>
          <cell r="G185">
            <v>10903.738799999999</v>
          </cell>
        </row>
        <row r="186">
          <cell r="A186" t="str">
            <v>3.2.1.4.1.2</v>
          </cell>
          <cell r="B186" t="str">
            <v>C4782</v>
          </cell>
          <cell r="C186" t="str">
            <v>LOCAÇÃO MENSAL PARA ESCORAMENTO E CIMBRAMENTO P/ LAJES NERVURADAS</v>
          </cell>
          <cell r="D186" t="str">
            <v>M2XMÊS</v>
          </cell>
          <cell r="E186">
            <v>797.64</v>
          </cell>
          <cell r="F186">
            <v>13.17</v>
          </cell>
          <cell r="G186">
            <v>10504.918799999999</v>
          </cell>
        </row>
        <row r="187">
          <cell r="A187" t="str">
            <v>3.2.1.4.1.3</v>
          </cell>
          <cell r="B187" t="str">
            <v>C4161</v>
          </cell>
          <cell r="C187" t="str">
            <v>TRANSPORTE LOCAL C/ DMT SUPERIOR A 30,00 Km (Y = 0,70X + 1,32) - DMT: 0,00</v>
          </cell>
          <cell r="D187" t="str">
            <v>T</v>
          </cell>
          <cell r="E187">
            <v>24.812980783630785</v>
          </cell>
          <cell r="F187">
            <v>1.65</v>
          </cell>
          <cell r="G187">
            <v>40.941418292990789</v>
          </cell>
        </row>
        <row r="188">
          <cell r="A188" t="str">
            <v>3.2.1.4.1.4</v>
          </cell>
          <cell r="B188" t="str">
            <v>97014</v>
          </cell>
          <cell r="C188" t="str">
            <v>GUARDA-CORPO FIXADO EM FÔRMA DE MADEIRA COM MONTANTES E TRAVESSÕES EM MADEIRA E FECHAMENTO EM PLACA COMPENSADO PARA EDIFÍCIOS COM 3 PAVIMENTOS. AF_03/2024</v>
          </cell>
          <cell r="D188" t="str">
            <v>M</v>
          </cell>
          <cell r="E188">
            <v>56.817758988819328</v>
          </cell>
          <cell r="F188">
            <v>83.74</v>
          </cell>
          <cell r="G188">
            <v>4757.9191377237303</v>
          </cell>
        </row>
        <row r="189">
          <cell r="A189" t="str">
            <v>3.2.1.4.1.5</v>
          </cell>
          <cell r="B189" t="str">
            <v>97039</v>
          </cell>
          <cell r="C189" t="str">
            <v>FECHAMENTO REMOVÍVEL DE VÃO DE PORTAS EM MADEIRA (VÃO DO ELEVADOR) - 1 MONTAGEM EM OBRA. AF_03/2024</v>
          </cell>
          <cell r="D189" t="str">
            <v>M2</v>
          </cell>
          <cell r="E189">
            <v>0.67567064743460825</v>
          </cell>
          <cell r="F189">
            <v>102.63</v>
          </cell>
          <cell r="G189">
            <v>69.344078546213836</v>
          </cell>
        </row>
        <row r="190">
          <cell r="A190" t="str">
            <v>3.2.1.4.1.6</v>
          </cell>
          <cell r="B190" t="str">
            <v>ED-9176</v>
          </cell>
          <cell r="C190" t="str">
            <v>LINHA DE VIDA HORIZONTAL PROVISÓRIA EM CABO DE AÇO PARA CONSTRUÇÃO DE ESTRUTURAS, INCLUSIVE POSTE E PROLONGADOR, EXCLUSIVE PROJETO E ART</v>
          </cell>
          <cell r="D190" t="str">
            <v>m</v>
          </cell>
          <cell r="E190">
            <v>90.601291360549737</v>
          </cell>
          <cell r="F190">
            <v>17.75</v>
          </cell>
          <cell r="G190">
            <v>1608.1729216497579</v>
          </cell>
        </row>
        <row r="191">
          <cell r="A191" t="str">
            <v>3.2.1.4.1.7</v>
          </cell>
          <cell r="B191" t="str">
            <v>C4759</v>
          </cell>
          <cell r="C191" t="str">
            <v>MONTAGEM E DESMONTAGEM DAS FORMAS/ESCORAMENTOS ESPECIAIS P/ LAJE NERVURADA INCLUSIVE DESMOLDANTE</v>
          </cell>
          <cell r="D191" t="str">
            <v>M2</v>
          </cell>
          <cell r="E191">
            <v>398.82</v>
          </cell>
          <cell r="F191">
            <v>19.71</v>
          </cell>
          <cell r="G191">
            <v>7860.7422000000006</v>
          </cell>
        </row>
        <row r="192">
          <cell r="A192" t="str">
            <v>3.2.1.4.1.8</v>
          </cell>
          <cell r="B192" t="str">
            <v>92266</v>
          </cell>
          <cell r="C192" t="str">
            <v>FABRICAÇÃO DE FÔRMA PARA VIGAS, EM CHAPA DE MADEIRA COMPENSADA PLASTIFICADA, E = 18 MM. AF_09/2020</v>
          </cell>
          <cell r="D192" t="str">
            <v>M2</v>
          </cell>
          <cell r="E192">
            <v>312.1589859952847</v>
          </cell>
          <cell r="F192">
            <v>154.54</v>
          </cell>
          <cell r="G192">
            <v>48241.049695711292</v>
          </cell>
        </row>
        <row r="193">
          <cell r="A193" t="str">
            <v>3.2.1.4.1.9</v>
          </cell>
          <cell r="B193" t="str">
            <v>C4151</v>
          </cell>
          <cell r="C193" t="str">
            <v>ARMADURA DE AÇO CA 50/60</v>
          </cell>
          <cell r="D193" t="str">
            <v>KG</v>
          </cell>
          <cell r="E193">
            <v>5009.3471055638038</v>
          </cell>
          <cell r="F193">
            <v>16.59</v>
          </cell>
          <cell r="G193">
            <v>83105.068481303504</v>
          </cell>
        </row>
        <row r="194">
          <cell r="A194" t="str">
            <v>3.2.1.4.1.10</v>
          </cell>
          <cell r="B194" t="str">
            <v>C3985</v>
          </cell>
          <cell r="C194" t="str">
            <v>ARMADURA DE CORDOALHA CP-190RB</v>
          </cell>
          <cell r="D194" t="str">
            <v>KG</v>
          </cell>
          <cell r="E194">
            <v>1843.0793771688482</v>
          </cell>
          <cell r="F194">
            <v>25.04</v>
          </cell>
          <cell r="G194">
            <v>46150.707604307958</v>
          </cell>
        </row>
        <row r="195">
          <cell r="A195" t="str">
            <v>3.2.1.4.1.11</v>
          </cell>
          <cell r="B195" t="str">
            <v>C3331</v>
          </cell>
          <cell r="C195" t="str">
            <v>ANCORAGEM ATIVA PARA CABO COM 1 CORDOALHA DE 12,7mm</v>
          </cell>
          <cell r="D195" t="str">
            <v>UN</v>
          </cell>
          <cell r="E195">
            <v>98</v>
          </cell>
          <cell r="F195">
            <v>165.24</v>
          </cell>
          <cell r="G195">
            <v>16193.52</v>
          </cell>
        </row>
        <row r="196">
          <cell r="A196" t="str">
            <v>3.2.1.4.1.12</v>
          </cell>
          <cell r="B196" t="str">
            <v>C3337</v>
          </cell>
          <cell r="C196" t="str">
            <v>ANCORAGEM PASSIVA PARA CABO COM 1 CORDOALHA DE 12,7mm</v>
          </cell>
          <cell r="D196" t="str">
            <v>UN</v>
          </cell>
          <cell r="E196">
            <v>83</v>
          </cell>
          <cell r="F196">
            <v>66.489999999999995</v>
          </cell>
          <cell r="G196">
            <v>5518.6699999999992</v>
          </cell>
        </row>
        <row r="197">
          <cell r="A197" t="str">
            <v>3.2.1.4.1.13</v>
          </cell>
          <cell r="B197" t="str">
            <v>C0845</v>
          </cell>
          <cell r="C197" t="str">
            <v>CONCRETO P/VIBR., FCK 35 MPa COM AGREGADO ADQUIRIDO</v>
          </cell>
          <cell r="D197" t="str">
            <v>M3</v>
          </cell>
          <cell r="E197">
            <v>75.12</v>
          </cell>
          <cell r="F197">
            <v>719.38</v>
          </cell>
          <cell r="G197">
            <v>54039.825600000004</v>
          </cell>
        </row>
        <row r="198">
          <cell r="A198" t="str">
            <v>3.2.1.4.1.14</v>
          </cell>
          <cell r="B198" t="str">
            <v>C1603</v>
          </cell>
          <cell r="C198" t="str">
            <v>LANÇAMENTO E APLICAÇÃO DE CONCRETO C/ ELEVAÇÃO</v>
          </cell>
          <cell r="D198" t="str">
            <v>M3</v>
          </cell>
          <cell r="E198">
            <v>75.12</v>
          </cell>
          <cell r="F198">
            <v>185.22</v>
          </cell>
          <cell r="G198">
            <v>13913.726400000001</v>
          </cell>
        </row>
        <row r="199">
          <cell r="A199" t="str">
            <v>3.2.1.4.1.15</v>
          </cell>
          <cell r="B199" t="str">
            <v>C0461</v>
          </cell>
          <cell r="C199" t="str">
            <v>BOMBEAMENTO DE CONCRETO</v>
          </cell>
          <cell r="D199" t="str">
            <v>M3</v>
          </cell>
          <cell r="E199">
            <v>75.12</v>
          </cell>
          <cell r="F199">
            <v>60.4</v>
          </cell>
          <cell r="G199">
            <v>4537.2480000000005</v>
          </cell>
        </row>
        <row r="200">
          <cell r="A200" t="str">
            <v>3.2.1.4.2</v>
          </cell>
          <cell r="B200" t="str">
            <v>SETOR 2 - LAJE COM ESCORAMENTO E CIMBRAMENTO - INCLUSO VIGAS</v>
          </cell>
          <cell r="C200">
            <v>0</v>
          </cell>
          <cell r="D200">
            <v>0</v>
          </cell>
          <cell r="E200"/>
          <cell r="F200">
            <v>0</v>
          </cell>
          <cell r="G200">
            <v>246389.02609441595</v>
          </cell>
        </row>
        <row r="201">
          <cell r="A201" t="str">
            <v>3.2.1.4.2.1</v>
          </cell>
          <cell r="B201" t="str">
            <v>C5212</v>
          </cell>
          <cell r="C201" t="str">
            <v>LOCAÇÃO DE CUBETAS (80X80)CM H=25CM, PARA LAJE NERVRURADA - FORNECIMENTO</v>
          </cell>
          <cell r="D201" t="str">
            <v>M2XMÊS</v>
          </cell>
          <cell r="E201">
            <v>639.28</v>
          </cell>
          <cell r="F201">
            <v>13.67</v>
          </cell>
          <cell r="G201">
            <v>8738.9575999999997</v>
          </cell>
        </row>
        <row r="202">
          <cell r="A202" t="str">
            <v>3.2.1.4.2.2</v>
          </cell>
          <cell r="B202" t="str">
            <v>C4782</v>
          </cell>
          <cell r="C202" t="str">
            <v>LOCAÇÃO MENSAL PARA ESCORAMENTO E CIMBRAMENTO P/ LAJES NERVURADAS</v>
          </cell>
          <cell r="D202" t="str">
            <v>M2XMÊS</v>
          </cell>
          <cell r="E202">
            <v>639.28</v>
          </cell>
          <cell r="F202">
            <v>13.17</v>
          </cell>
          <cell r="G202">
            <v>8419.3176000000003</v>
          </cell>
        </row>
        <row r="203">
          <cell r="A203" t="str">
            <v>3.2.1.4.2.3</v>
          </cell>
          <cell r="B203" t="str">
            <v>C4161</v>
          </cell>
          <cell r="C203" t="str">
            <v>TRANSPORTE LOCAL C/ DMT SUPERIOR A 30,00 Km (Y = 0,70X + 1,32) - DMT: 0,00</v>
          </cell>
          <cell r="D203" t="str">
            <v>T</v>
          </cell>
          <cell r="E203">
            <v>19.891640034316474</v>
          </cell>
          <cell r="F203">
            <v>1.65</v>
          </cell>
          <cell r="G203">
            <v>32.821206056622181</v>
          </cell>
        </row>
        <row r="204">
          <cell r="A204" t="str">
            <v>3.2.1.4.2.4</v>
          </cell>
          <cell r="B204" t="str">
            <v>97014</v>
          </cell>
          <cell r="C204" t="str">
            <v>GUARDA-CORPO FIXADO EM FÔRMA DE MADEIRA COM MONTANTES E TRAVESSÕES EM MADEIRA E FECHAMENTO EM PLACA COMPENSADO PARA EDIFÍCIOS COM 3 PAVIMENTOS. AF_03/2024</v>
          </cell>
          <cell r="D204" t="str">
            <v>M</v>
          </cell>
          <cell r="E204">
            <v>45.5486754782698</v>
          </cell>
          <cell r="F204">
            <v>83.74</v>
          </cell>
          <cell r="G204">
            <v>3814.2460845503128</v>
          </cell>
        </row>
        <row r="205">
          <cell r="A205" t="str">
            <v>3.2.1.4.2.5</v>
          </cell>
          <cell r="B205" t="str">
            <v>97039</v>
          </cell>
          <cell r="C205" t="str">
            <v>FECHAMENTO REMOVÍVEL DE VÃO DE PORTAS EM MADEIRA (VÃO DO ELEVADOR) - 1 MONTAGEM EM OBRA. AF_03/2024</v>
          </cell>
          <cell r="D205" t="str">
            <v>M2</v>
          </cell>
          <cell r="E205">
            <v>0.54165992460645163</v>
          </cell>
          <cell r="F205">
            <v>102.63</v>
          </cell>
          <cell r="G205">
            <v>55.590558062360131</v>
          </cell>
        </row>
        <row r="206">
          <cell r="A206" t="str">
            <v>3.2.1.4.2.6</v>
          </cell>
          <cell r="B206" t="str">
            <v>ED-9176</v>
          </cell>
          <cell r="C206" t="str">
            <v>LINHA DE VIDA HORIZONTAL PROVISÓRIA EM CABO DE AÇO PARA CONSTRUÇÃO DE ESTRUTURAS, INCLUSIVE POSTE E PROLONGADOR, EXCLUSIVE PROJETO E ART</v>
          </cell>
          <cell r="D206" t="str">
            <v>m</v>
          </cell>
          <cell r="E206">
            <v>72.631671708592378</v>
          </cell>
          <cell r="F206">
            <v>17.75</v>
          </cell>
          <cell r="G206">
            <v>1289.2121728275147</v>
          </cell>
        </row>
        <row r="207">
          <cell r="A207" t="str">
            <v>3.2.1.4.2.7</v>
          </cell>
          <cell r="B207" t="str">
            <v>C4759</v>
          </cell>
          <cell r="C207" t="str">
            <v>MONTAGEM E DESMONTAGEM DAS FORMAS/ESCORAMENTOS ESPECIAIS P/ LAJE NERVURADA INCLUSIVE DESMOLDANTE</v>
          </cell>
          <cell r="D207" t="str">
            <v>M2</v>
          </cell>
          <cell r="E207">
            <v>319.64</v>
          </cell>
          <cell r="F207">
            <v>19.71</v>
          </cell>
          <cell r="G207">
            <v>6300.1044000000002</v>
          </cell>
        </row>
        <row r="208">
          <cell r="A208" t="str">
            <v>3.2.1.4.2.8</v>
          </cell>
          <cell r="B208" t="str">
            <v>92266</v>
          </cell>
          <cell r="C208" t="str">
            <v>FABRICAÇÃO DE FÔRMA PARA VIGAS, EM CHAPA DE MADEIRA COMPENSADA PLASTIFICADA, E = 18 MM. AF_09/2020</v>
          </cell>
          <cell r="D208" t="str">
            <v>M2</v>
          </cell>
          <cell r="E208">
            <v>250.24620125413446</v>
          </cell>
          <cell r="F208">
            <v>154.54</v>
          </cell>
          <cell r="G208">
            <v>38673.047941813937</v>
          </cell>
        </row>
        <row r="209">
          <cell r="A209" t="str">
            <v>3.2.1.4.2.9</v>
          </cell>
          <cell r="B209" t="str">
            <v>C4151</v>
          </cell>
          <cell r="C209" t="str">
            <v>ARMADURA DE AÇO CA 50/60</v>
          </cell>
          <cell r="D209" t="str">
            <v>KG</v>
          </cell>
          <cell r="E209">
            <v>4015.8064965961653</v>
          </cell>
          <cell r="F209">
            <v>16.59</v>
          </cell>
          <cell r="G209">
            <v>66622.229778530382</v>
          </cell>
        </row>
        <row r="210">
          <cell r="A210" t="str">
            <v>3.2.1.4.2.10</v>
          </cell>
          <cell r="B210" t="str">
            <v>C3985</v>
          </cell>
          <cell r="C210" t="str">
            <v>ARMADURA DE CORDOALHA CP-190RB</v>
          </cell>
          <cell r="D210" t="str">
            <v>KG</v>
          </cell>
          <cell r="E210">
            <v>1477.5279054542655</v>
          </cell>
          <cell r="F210">
            <v>25.04</v>
          </cell>
          <cell r="G210">
            <v>36997.298752574803</v>
          </cell>
        </row>
        <row r="211">
          <cell r="A211" t="str">
            <v>3.2.1.4.2.11</v>
          </cell>
          <cell r="B211" t="str">
            <v>C3331</v>
          </cell>
          <cell r="C211" t="str">
            <v>ANCORAGEM ATIVA PARA CABO COM 1 CORDOALHA DE 12,7mm</v>
          </cell>
          <cell r="D211" t="str">
            <v>UN</v>
          </cell>
          <cell r="E211">
            <v>78</v>
          </cell>
          <cell r="F211">
            <v>165.24</v>
          </cell>
          <cell r="G211">
            <v>12888.720000000001</v>
          </cell>
        </row>
        <row r="212">
          <cell r="A212" t="str">
            <v>3.2.1.4.2.12</v>
          </cell>
          <cell r="B212" t="str">
            <v>C3337</v>
          </cell>
          <cell r="C212" t="str">
            <v>ANCORAGEM PASSIVA PARA CABO COM 1 CORDOALHA DE 12,7mm</v>
          </cell>
          <cell r="D212" t="str">
            <v>UN</v>
          </cell>
          <cell r="E212">
            <v>67</v>
          </cell>
          <cell r="F212">
            <v>66.489999999999995</v>
          </cell>
          <cell r="G212">
            <v>4454.83</v>
          </cell>
        </row>
        <row r="213">
          <cell r="A213" t="str">
            <v>3.2.1.4.2.13</v>
          </cell>
          <cell r="B213" t="str">
            <v>C0845</v>
          </cell>
          <cell r="C213" t="str">
            <v>CONCRETO P/VIBR., FCK 35 MPa COM AGREGADO ADQUIRIDO</v>
          </cell>
          <cell r="D213" t="str">
            <v>M3</v>
          </cell>
          <cell r="E213">
            <v>60.21</v>
          </cell>
          <cell r="F213">
            <v>719.38</v>
          </cell>
          <cell r="G213">
            <v>43313.8698</v>
          </cell>
        </row>
        <row r="214">
          <cell r="A214" t="str">
            <v>3.2.1.4.2.14</v>
          </cell>
          <cell r="B214" t="str">
            <v>C1603</v>
          </cell>
          <cell r="C214" t="str">
            <v>LANÇAMENTO E APLICAÇÃO DE CONCRETO C/ ELEVAÇÃO</v>
          </cell>
          <cell r="D214" t="str">
            <v>M3</v>
          </cell>
          <cell r="E214">
            <v>60.21</v>
          </cell>
          <cell r="F214">
            <v>185.22</v>
          </cell>
          <cell r="G214">
            <v>11152.0962</v>
          </cell>
        </row>
        <row r="215">
          <cell r="A215" t="str">
            <v>3.2.1.4.2.15</v>
          </cell>
          <cell r="B215" t="str">
            <v>C0461</v>
          </cell>
          <cell r="C215" t="str">
            <v>BOMBEAMENTO DE CONCRETO</v>
          </cell>
          <cell r="D215" t="str">
            <v>M3</v>
          </cell>
          <cell r="E215">
            <v>60.21</v>
          </cell>
          <cell r="F215">
            <v>60.4</v>
          </cell>
          <cell r="G215">
            <v>3636.6839999999997</v>
          </cell>
        </row>
        <row r="216">
          <cell r="A216" t="str">
            <v>3.2.1.4.3</v>
          </cell>
          <cell r="B216" t="str">
            <v>SETOR 3 - LAJE COM ESCORAMENTO E CIMBRAMENTO - INCLUSO VIGAS</v>
          </cell>
          <cell r="C216">
            <v>0</v>
          </cell>
          <cell r="D216">
            <v>0</v>
          </cell>
          <cell r="E216"/>
          <cell r="F216">
            <v>0</v>
          </cell>
          <cell r="G216">
            <v>428975.98822263553</v>
          </cell>
        </row>
        <row r="217">
          <cell r="A217" t="str">
            <v>3.2.1.4.3.1</v>
          </cell>
          <cell r="B217" t="str">
            <v>C5212</v>
          </cell>
          <cell r="C217" t="str">
            <v>LOCAÇÃO DE CUBETAS (80X80)CM H=25CM, PARA LAJE NERVRURADA - FORNECIMENTO</v>
          </cell>
          <cell r="D217" t="str">
            <v>M2XMÊS</v>
          </cell>
          <cell r="E217">
            <v>1113.08</v>
          </cell>
          <cell r="F217">
            <v>13.67</v>
          </cell>
          <cell r="G217">
            <v>15215.803599999999</v>
          </cell>
        </row>
        <row r="218">
          <cell r="A218" t="str">
            <v>3.2.1.4.3.2</v>
          </cell>
          <cell r="B218" t="str">
            <v>C4782</v>
          </cell>
          <cell r="C218" t="str">
            <v>LOCAÇÃO MENSAL PARA ESCORAMENTO E CIMBRAMENTO P/ LAJES NERVURADAS</v>
          </cell>
          <cell r="D218" t="str">
            <v>M2XMÊS</v>
          </cell>
          <cell r="E218">
            <v>1113.08</v>
          </cell>
          <cell r="F218">
            <v>13.17</v>
          </cell>
          <cell r="G218">
            <v>14659.263599999998</v>
          </cell>
        </row>
        <row r="219">
          <cell r="A219" t="str">
            <v>3.2.1.4.3.3</v>
          </cell>
          <cell r="B219" t="str">
            <v>C4161</v>
          </cell>
          <cell r="C219" t="str">
            <v>TRANSPORTE LOCAL C/ DMT SUPERIOR A 30,00 Km (Y = 0,70X + 1,32) - DMT: 0,00</v>
          </cell>
          <cell r="D219" t="str">
            <v>T</v>
          </cell>
          <cell r="E219">
            <v>34.633323381413476</v>
          </cell>
          <cell r="F219">
            <v>1.65</v>
          </cell>
          <cell r="G219">
            <v>57.144983579332234</v>
          </cell>
        </row>
        <row r="220">
          <cell r="A220" t="str">
            <v>3.2.1.4.3.4</v>
          </cell>
          <cell r="B220" t="str">
            <v>97014</v>
          </cell>
          <cell r="C220" t="str">
            <v>GUARDA-CORPO FIXADO EM FÔRMA DE MADEIRA COM MONTANTES E TRAVESSÕES EM MADEIRA E FECHAMENTO EM PLACA COMPENSADO PARA EDIFÍCIOS COM 3 PAVIMENTOS. AF_03/2024</v>
          </cell>
          <cell r="D220" t="str">
            <v>M</v>
          </cell>
          <cell r="E220">
            <v>79.304773498440341</v>
          </cell>
          <cell r="F220">
            <v>83.74</v>
          </cell>
          <cell r="G220">
            <v>6640.9817327593937</v>
          </cell>
        </row>
        <row r="221">
          <cell r="A221" t="str">
            <v>3.2.1.4.3.5</v>
          </cell>
          <cell r="B221" t="str">
            <v>97039</v>
          </cell>
          <cell r="C221" t="str">
            <v>FECHAMENTO REMOVÍVEL DE VÃO DE PORTAS EM MADEIRA (VÃO DO ELEVADOR) - 1 MONTAGEM EM OBRA. AF_03/2024</v>
          </cell>
          <cell r="D221" t="str">
            <v>M2</v>
          </cell>
          <cell r="E221">
            <v>0.94308379295442568</v>
          </cell>
          <cell r="F221">
            <v>102.63</v>
          </cell>
          <cell r="G221">
            <v>96.788689670912703</v>
          </cell>
        </row>
        <row r="222">
          <cell r="A222" t="str">
            <v>3.2.1.4.3.6</v>
          </cell>
          <cell r="B222" t="str">
            <v>ED-9176</v>
          </cell>
          <cell r="C222" t="str">
            <v>LINHA DE VIDA HORIZONTAL PROVISÓRIA EM CABO DE AÇO PARA CONSTRUÇÃO DE ESTRUTURAS, INCLUSIVE POSTE E PROLONGADOR, EXCLUSIVE PROJETO E ART</v>
          </cell>
          <cell r="D222" t="str">
            <v>m</v>
          </cell>
          <cell r="E222">
            <v>126.45896314616162</v>
          </cell>
          <cell r="F222">
            <v>17.75</v>
          </cell>
          <cell r="G222">
            <v>2244.6465958443687</v>
          </cell>
        </row>
        <row r="223">
          <cell r="A223" t="str">
            <v>3.2.1.4.3.7</v>
          </cell>
          <cell r="B223" t="str">
            <v>C4759</v>
          </cell>
          <cell r="C223" t="str">
            <v>MONTAGEM E DESMONTAGEM DAS FORMAS/ESCORAMENTOS ESPECIAIS P/ LAJE NERVURADA INCLUSIVE DESMOLDANTE</v>
          </cell>
          <cell r="D223" t="str">
            <v>M2</v>
          </cell>
          <cell r="E223">
            <v>556.54</v>
          </cell>
          <cell r="F223">
            <v>19.71</v>
          </cell>
          <cell r="G223">
            <v>10969.403399999999</v>
          </cell>
        </row>
        <row r="224">
          <cell r="A224" t="str">
            <v>3.2.1.4.3.8</v>
          </cell>
          <cell r="B224" t="str">
            <v>92266</v>
          </cell>
          <cell r="C224" t="str">
            <v>FABRICAÇÃO DE FÔRMA PARA VIGAS, EM CHAPA DE MADEIRA COMPENSADA PLASTIFICADA, E = 18 MM. AF_09/2020</v>
          </cell>
          <cell r="D224" t="str">
            <v>M2</v>
          </cell>
          <cell r="E224">
            <v>435.70352158257987</v>
          </cell>
          <cell r="F224">
            <v>154.54</v>
          </cell>
          <cell r="G224">
            <v>67333.622225371888</v>
          </cell>
        </row>
        <row r="225">
          <cell r="A225" t="str">
            <v>3.2.1.4.3.9</v>
          </cell>
          <cell r="B225" t="str">
            <v>C4151</v>
          </cell>
          <cell r="C225" t="str">
            <v>ARMADURA DE AÇO CA 50/60</v>
          </cell>
          <cell r="D225" t="str">
            <v>KG</v>
          </cell>
          <cell r="E225">
            <v>6991.9184538760055</v>
          </cell>
          <cell r="F225">
            <v>16.59</v>
          </cell>
          <cell r="G225">
            <v>115995.92714980293</v>
          </cell>
        </row>
        <row r="226">
          <cell r="A226" t="str">
            <v>3.2.1.4.3.10</v>
          </cell>
          <cell r="B226" t="str">
            <v>C3985</v>
          </cell>
          <cell r="C226" t="str">
            <v>ARMADURA DE CORDOALHA CP-190RB</v>
          </cell>
          <cell r="D226" t="str">
            <v>KG</v>
          </cell>
          <cell r="E226">
            <v>2572.5230130034611</v>
          </cell>
          <cell r="F226">
            <v>25.04</v>
          </cell>
          <cell r="G226">
            <v>64415.97624560666</v>
          </cell>
        </row>
        <row r="227">
          <cell r="A227" t="str">
            <v>3.2.1.4.3.11</v>
          </cell>
          <cell r="B227" t="str">
            <v>C3331</v>
          </cell>
          <cell r="C227" t="str">
            <v>ANCORAGEM ATIVA PARA CABO COM 1 CORDOALHA DE 12,7mm</v>
          </cell>
          <cell r="D227" t="str">
            <v>UN</v>
          </cell>
          <cell r="E227">
            <v>136</v>
          </cell>
          <cell r="F227">
            <v>165.24</v>
          </cell>
          <cell r="G227">
            <v>22472.639999999999</v>
          </cell>
        </row>
        <row r="228">
          <cell r="A228" t="str">
            <v>3.2.1.4.3.12</v>
          </cell>
          <cell r="B228" t="str">
            <v>C3337</v>
          </cell>
          <cell r="C228" t="str">
            <v>ANCORAGEM PASSIVA PARA CABO COM 1 CORDOALHA DE 12,7mm</v>
          </cell>
          <cell r="D228" t="str">
            <v>UN</v>
          </cell>
          <cell r="E228">
            <v>116</v>
          </cell>
          <cell r="F228">
            <v>66.489999999999995</v>
          </cell>
          <cell r="G228">
            <v>7712.8399999999992</v>
          </cell>
        </row>
        <row r="229">
          <cell r="A229" t="str">
            <v>3.2.1.4.3.13</v>
          </cell>
          <cell r="B229" t="str">
            <v>C0845</v>
          </cell>
          <cell r="C229" t="str">
            <v>CONCRETO P/VIBR., FCK 35 MPa COM AGREGADO ADQUIRIDO</v>
          </cell>
          <cell r="D229" t="str">
            <v>M3</v>
          </cell>
          <cell r="E229">
            <v>104.83</v>
          </cell>
          <cell r="F229">
            <v>719.38</v>
          </cell>
          <cell r="G229">
            <v>75412.6054</v>
          </cell>
        </row>
        <row r="230">
          <cell r="A230" t="str">
            <v>3.2.1.4.3.14</v>
          </cell>
          <cell r="B230" t="str">
            <v>C1603</v>
          </cell>
          <cell r="C230" t="str">
            <v>LANÇAMENTO E APLICAÇÃO DE CONCRETO C/ ELEVAÇÃO</v>
          </cell>
          <cell r="D230" t="str">
            <v>M3</v>
          </cell>
          <cell r="E230">
            <v>104.83</v>
          </cell>
          <cell r="F230">
            <v>185.22</v>
          </cell>
          <cell r="G230">
            <v>19416.6126</v>
          </cell>
        </row>
        <row r="231">
          <cell r="A231" t="str">
            <v>3.2.1.4.3.15</v>
          </cell>
          <cell r="B231" t="str">
            <v>C0461</v>
          </cell>
          <cell r="C231" t="str">
            <v>BOMBEAMENTO DE CONCRETO</v>
          </cell>
          <cell r="D231" t="str">
            <v>M3</v>
          </cell>
          <cell r="E231">
            <v>104.83</v>
          </cell>
          <cell r="F231">
            <v>60.4</v>
          </cell>
          <cell r="G231">
            <v>6331.732</v>
          </cell>
        </row>
        <row r="232">
          <cell r="A232" t="str">
            <v>3.2.1.5</v>
          </cell>
          <cell r="B232" t="str">
            <v>LAJE COM ESCORAMENTO E CIMBRAMENTO - INCLUSO VIGAS - 2 ANDAR</v>
          </cell>
          <cell r="C232"/>
          <cell r="D232"/>
          <cell r="E232"/>
          <cell r="F232" t="str">
            <v/>
          </cell>
          <cell r="G232">
            <v>1044004.7765389022</v>
          </cell>
        </row>
        <row r="233">
          <cell r="A233" t="str">
            <v>3.2.1.5.1</v>
          </cell>
          <cell r="B233" t="str">
            <v>SETOR 1 - LAJE COM ESCORAMENTO E CIMBRAMENTO - INCLUSO VIGAS</v>
          </cell>
          <cell r="C233">
            <v>0</v>
          </cell>
          <cell r="D233">
            <v>0</v>
          </cell>
          <cell r="E233"/>
          <cell r="F233">
            <v>0</v>
          </cell>
          <cell r="G233">
            <v>284613.96982329496</v>
          </cell>
        </row>
        <row r="234">
          <cell r="A234" t="str">
            <v>3.2.1.5.1.1</v>
          </cell>
          <cell r="B234" t="str">
            <v>C5212</v>
          </cell>
          <cell r="C234" t="str">
            <v>LOCAÇÃO DE CUBETAS (80X80)CM H=25CM, PARA LAJE NERVRURADA - FORNECIMENTO</v>
          </cell>
          <cell r="D234" t="str">
            <v>M2XMÊS</v>
          </cell>
          <cell r="E234">
            <v>739.12</v>
          </cell>
          <cell r="F234">
            <v>13.67</v>
          </cell>
          <cell r="G234">
            <v>10103.770399999999</v>
          </cell>
        </row>
        <row r="235">
          <cell r="A235" t="str">
            <v>3.2.1.5.1.2</v>
          </cell>
          <cell r="B235" t="str">
            <v>C4782</v>
          </cell>
          <cell r="C235" t="str">
            <v>LOCAÇÃO MENSAL PARA ESCORAMENTO E CIMBRAMENTO P/ LAJES NERVURADAS</v>
          </cell>
          <cell r="D235" t="str">
            <v>M2XMÊS</v>
          </cell>
          <cell r="E235">
            <v>739.12</v>
          </cell>
          <cell r="F235">
            <v>13.17</v>
          </cell>
          <cell r="G235">
            <v>9734.2103999999999</v>
          </cell>
        </row>
        <row r="236">
          <cell r="A236" t="str">
            <v>3.2.1.5.1.3</v>
          </cell>
          <cell r="B236" t="str">
            <v>C4161</v>
          </cell>
          <cell r="C236" t="str">
            <v>TRANSPORTE LOCAL C/ DMT SUPERIOR A 30,00 Km (Y = 0,70X + 1,32) - DMT: 0,00</v>
          </cell>
          <cell r="D236" t="str">
            <v>T</v>
          </cell>
          <cell r="E236">
            <v>22.998489561716166</v>
          </cell>
          <cell r="F236">
            <v>1.65</v>
          </cell>
          <cell r="G236">
            <v>37.947507776831671</v>
          </cell>
        </row>
        <row r="237">
          <cell r="A237" t="str">
            <v>3.2.1.5.1.4</v>
          </cell>
          <cell r="B237" t="str">
            <v>97014</v>
          </cell>
          <cell r="C237" t="str">
            <v>GUARDA-CORPO FIXADO EM FÔRMA DE MADEIRA COM MONTANTES E TRAVESSÕES EM MADEIRA E FECHAMENTO EM PLACA COMPENSADO PARA EDIFÍCIOS COM 3 PAVIMENTOS. AF_03/2024</v>
          </cell>
          <cell r="D237" t="str">
            <v>M</v>
          </cell>
          <cell r="E237">
            <v>52.66286418464145</v>
          </cell>
          <cell r="F237">
            <v>83.74</v>
          </cell>
          <cell r="G237">
            <v>4409.9882468218748</v>
          </cell>
        </row>
        <row r="238">
          <cell r="A238" t="str">
            <v>3.2.1.5.1.5</v>
          </cell>
          <cell r="B238" t="str">
            <v>97039</v>
          </cell>
          <cell r="C238" t="str">
            <v>FECHAMENTO REMOVÍVEL DE VÃO DE PORTAS EM MADEIRA (VÃO DO ELEVADOR) - 1 MONTAGEM EM OBRA. AF_03/2024</v>
          </cell>
          <cell r="D238" t="str">
            <v>M2</v>
          </cell>
          <cell r="E238">
            <v>0.62626108760114152</v>
          </cell>
          <cell r="F238">
            <v>102.63</v>
          </cell>
          <cell r="G238">
            <v>64.273175420505154</v>
          </cell>
        </row>
        <row r="239">
          <cell r="A239" t="str">
            <v>3.2.1.5.1.6</v>
          </cell>
          <cell r="B239" t="str">
            <v>ED-9176</v>
          </cell>
          <cell r="C239" t="str">
            <v>LINHA DE VIDA HORIZONTAL PROVISÓRIA EM CABO DE AÇO PARA CONSTRUÇÃO DE ESTRUTURAS, INCLUSIVE POSTE E PROLONGADOR, EXCLUSIVE PROJETO E ART</v>
          </cell>
          <cell r="D239" t="str">
            <v>m</v>
          </cell>
          <cell r="E239">
            <v>83.975918564698532</v>
          </cell>
          <cell r="F239">
            <v>17.75</v>
          </cell>
          <cell r="G239">
            <v>1490.572554523399</v>
          </cell>
        </row>
        <row r="240">
          <cell r="A240" t="str">
            <v>3.2.1.5.1.7</v>
          </cell>
          <cell r="B240" t="str">
            <v>C4759</v>
          </cell>
          <cell r="C240" t="str">
            <v>MONTAGEM E DESMONTAGEM DAS FORMAS/ESCORAMENTOS ESPECIAIS P/ LAJE NERVURADA INCLUSIVE DESMOLDANTE</v>
          </cell>
          <cell r="D240" t="str">
            <v>M2</v>
          </cell>
          <cell r="E240">
            <v>369.56</v>
          </cell>
          <cell r="F240">
            <v>19.71</v>
          </cell>
          <cell r="G240">
            <v>7284.0276000000003</v>
          </cell>
        </row>
        <row r="241">
          <cell r="A241" t="str">
            <v>3.2.1.5.1.8</v>
          </cell>
          <cell r="B241" t="str">
            <v>92266</v>
          </cell>
          <cell r="C241" t="str">
            <v>FABRICAÇÃO DE FÔRMA PARA VIGAS, EM CHAPA DE MADEIRA COMPENSADA PLASTIFICADA, E = 18 MM. AF_09/2020</v>
          </cell>
          <cell r="D241" t="str">
            <v>M2</v>
          </cell>
          <cell r="E241">
            <v>289.33183173803098</v>
          </cell>
          <cell r="F241">
            <v>154.54</v>
          </cell>
          <cell r="G241">
            <v>44713.341276795305</v>
          </cell>
        </row>
        <row r="242">
          <cell r="A242" t="str">
            <v>3.2.1.5.1.9</v>
          </cell>
          <cell r="B242" t="str">
            <v>C4151</v>
          </cell>
          <cell r="C242" t="str">
            <v>ARMADURA DE AÇO CA 50/60</v>
          </cell>
          <cell r="D242" t="str">
            <v>KG</v>
          </cell>
          <cell r="E242">
            <v>4643.0301189095744</v>
          </cell>
          <cell r="F242">
            <v>16.59</v>
          </cell>
          <cell r="G242">
            <v>77027.869672709843</v>
          </cell>
        </row>
        <row r="243">
          <cell r="A243" t="str">
            <v>3.2.1.5.1.10</v>
          </cell>
          <cell r="B243" t="str">
            <v>C3985</v>
          </cell>
          <cell r="C243" t="str">
            <v>ARMADURA DE CORDOALHA CP-190RB</v>
          </cell>
          <cell r="D243" t="str">
            <v>KG</v>
          </cell>
          <cell r="E243">
            <v>1708.3010778453363</v>
          </cell>
          <cell r="F243">
            <v>25.04</v>
          </cell>
          <cell r="G243">
            <v>42775.858989247223</v>
          </cell>
        </row>
        <row r="244">
          <cell r="A244" t="str">
            <v>3.2.1.5.1.11</v>
          </cell>
          <cell r="B244" t="str">
            <v>C3331</v>
          </cell>
          <cell r="C244" t="str">
            <v>ANCORAGEM ATIVA PARA CABO COM 1 CORDOALHA DE 12,7mm</v>
          </cell>
          <cell r="D244" t="str">
            <v>UN</v>
          </cell>
          <cell r="E244">
            <v>91</v>
          </cell>
          <cell r="F244">
            <v>165.24</v>
          </cell>
          <cell r="G244">
            <v>15036.84</v>
          </cell>
        </row>
        <row r="245">
          <cell r="A245" t="str">
            <v>3.2.1.5.1.12</v>
          </cell>
          <cell r="B245" t="str">
            <v>C3337</v>
          </cell>
          <cell r="C245" t="str">
            <v>ANCORAGEM PASSIVA PARA CABO COM 1 CORDOALHA DE 12,7mm</v>
          </cell>
          <cell r="D245" t="str">
            <v>UN</v>
          </cell>
          <cell r="E245">
            <v>78</v>
          </cell>
          <cell r="F245">
            <v>66.489999999999995</v>
          </cell>
          <cell r="G245">
            <v>5186.2199999999993</v>
          </cell>
        </row>
        <row r="246">
          <cell r="A246" t="str">
            <v>3.2.1.5.1.13</v>
          </cell>
          <cell r="B246" t="str">
            <v>C0845</v>
          </cell>
          <cell r="C246" t="str">
            <v>CONCRETO P/VIBR., FCK 35 MPa COM AGREGADO ADQUIRIDO</v>
          </cell>
          <cell r="D246" t="str">
            <v>M3</v>
          </cell>
          <cell r="E246">
            <v>69.17</v>
          </cell>
          <cell r="F246">
            <v>719.38</v>
          </cell>
          <cell r="G246">
            <v>49759.514600000002</v>
          </cell>
        </row>
        <row r="247">
          <cell r="A247" t="str">
            <v>3.2.1.5.1.14</v>
          </cell>
          <cell r="B247" t="str">
            <v>C1603</v>
          </cell>
          <cell r="C247" t="str">
            <v>LANÇAMENTO E APLICAÇÃO DE CONCRETO C/ ELEVAÇÃO</v>
          </cell>
          <cell r="D247" t="str">
            <v>M3</v>
          </cell>
          <cell r="E247">
            <v>69.17</v>
          </cell>
          <cell r="F247">
            <v>185.22</v>
          </cell>
          <cell r="G247">
            <v>12811.6674</v>
          </cell>
        </row>
        <row r="248">
          <cell r="A248" t="str">
            <v>3.2.1.5.1.15</v>
          </cell>
          <cell r="B248" t="str">
            <v>C0461</v>
          </cell>
          <cell r="C248" t="str">
            <v>BOMBEAMENTO DE CONCRETO</v>
          </cell>
          <cell r="D248" t="str">
            <v>M3</v>
          </cell>
          <cell r="E248">
            <v>69.17</v>
          </cell>
          <cell r="F248">
            <v>60.4</v>
          </cell>
          <cell r="G248">
            <v>4177.8680000000004</v>
          </cell>
        </row>
        <row r="249">
          <cell r="A249" t="str">
            <v>3.2.1.5.2</v>
          </cell>
          <cell r="B249" t="str">
            <v>SETOR 2 - LAJE COM ESCORAMENTO E CIMBRAMENTO - INCLUSO VIGAS</v>
          </cell>
          <cell r="C249">
            <v>0</v>
          </cell>
          <cell r="D249">
            <v>0</v>
          </cell>
          <cell r="E249"/>
          <cell r="F249">
            <v>0</v>
          </cell>
          <cell r="G249">
            <v>284613.96982329496</v>
          </cell>
        </row>
        <row r="250">
          <cell r="A250" t="str">
            <v>3.2.1.5.2.1</v>
          </cell>
          <cell r="B250" t="str">
            <v>C5212</v>
          </cell>
          <cell r="C250" t="str">
            <v>LOCAÇÃO DE CUBETAS (80X80)CM H=25CM, PARA LAJE NERVRURADA - FORNECIMENTO</v>
          </cell>
          <cell r="D250" t="str">
            <v>M2XMÊS</v>
          </cell>
          <cell r="E250">
            <v>739.12</v>
          </cell>
          <cell r="F250">
            <v>13.67</v>
          </cell>
          <cell r="G250">
            <v>10103.770399999999</v>
          </cell>
        </row>
        <row r="251">
          <cell r="A251" t="str">
            <v>3.2.1.5.2.2</v>
          </cell>
          <cell r="B251" t="str">
            <v>C4782</v>
          </cell>
          <cell r="C251" t="str">
            <v>LOCAÇÃO MENSAL PARA ESCORAMENTO E CIMBRAMENTO P/ LAJES NERVURADAS</v>
          </cell>
          <cell r="D251" t="str">
            <v>M2XMÊS</v>
          </cell>
          <cell r="E251">
            <v>739.12</v>
          </cell>
          <cell r="F251">
            <v>13.17</v>
          </cell>
          <cell r="G251">
            <v>9734.2103999999999</v>
          </cell>
        </row>
        <row r="252">
          <cell r="A252" t="str">
            <v>3.2.1.5.2.3</v>
          </cell>
          <cell r="B252" t="str">
            <v>C4161</v>
          </cell>
          <cell r="C252" t="str">
            <v>TRANSPORTE LOCAL C/ DMT SUPERIOR A 30,00 Km (Y = 0,70X + 1,32) - DMT: 0,00</v>
          </cell>
          <cell r="D252" t="str">
            <v>T</v>
          </cell>
          <cell r="E252">
            <v>22.998489561716166</v>
          </cell>
          <cell r="F252">
            <v>1.65</v>
          </cell>
          <cell r="G252">
            <v>37.947507776831671</v>
          </cell>
        </row>
        <row r="253">
          <cell r="A253" t="str">
            <v>3.2.1.5.2.4</v>
          </cell>
          <cell r="B253" t="str">
            <v>97014</v>
          </cell>
          <cell r="C253" t="str">
            <v>GUARDA-CORPO FIXADO EM FÔRMA DE MADEIRA COM MONTANTES E TRAVESSÕES EM MADEIRA E FECHAMENTO EM PLACA COMPENSADO PARA EDIFÍCIOS COM 3 PAVIMENTOS. AF_03/2024</v>
          </cell>
          <cell r="D253" t="str">
            <v>M</v>
          </cell>
          <cell r="E253">
            <v>52.66286418464145</v>
          </cell>
          <cell r="F253">
            <v>83.74</v>
          </cell>
          <cell r="G253">
            <v>4409.9882468218748</v>
          </cell>
        </row>
        <row r="254">
          <cell r="A254" t="str">
            <v>3.2.1.5.2.5</v>
          </cell>
          <cell r="B254" t="str">
            <v>97039</v>
          </cell>
          <cell r="C254" t="str">
            <v>FECHAMENTO REMOVÍVEL DE VÃO DE PORTAS EM MADEIRA (VÃO DO ELEVADOR) - 1 MONTAGEM EM OBRA. AF_03/2024</v>
          </cell>
          <cell r="D254" t="str">
            <v>M2</v>
          </cell>
          <cell r="E254">
            <v>0.62626108760114152</v>
          </cell>
          <cell r="F254">
            <v>102.63</v>
          </cell>
          <cell r="G254">
            <v>64.273175420505154</v>
          </cell>
        </row>
        <row r="255">
          <cell r="A255" t="str">
            <v>3.2.1.5.2.6</v>
          </cell>
          <cell r="B255" t="str">
            <v>ED-9176</v>
          </cell>
          <cell r="C255" t="str">
            <v>LINHA DE VIDA HORIZONTAL PROVISÓRIA EM CABO DE AÇO PARA CONSTRUÇÃO DE ESTRUTURAS, INCLUSIVE POSTE E PROLONGADOR, EXCLUSIVE PROJETO E ART</v>
          </cell>
          <cell r="D255" t="str">
            <v>m</v>
          </cell>
          <cell r="E255">
            <v>83.975918564698532</v>
          </cell>
          <cell r="F255">
            <v>17.75</v>
          </cell>
          <cell r="G255">
            <v>1490.572554523399</v>
          </cell>
        </row>
        <row r="256">
          <cell r="A256" t="str">
            <v>3.2.1.5.2.7</v>
          </cell>
          <cell r="B256" t="str">
            <v>C4759</v>
          </cell>
          <cell r="C256" t="str">
            <v>MONTAGEM E DESMONTAGEM DAS FORMAS/ESCORAMENTOS ESPECIAIS P/ LAJE NERVURADA INCLUSIVE DESMOLDANTE</v>
          </cell>
          <cell r="D256" t="str">
            <v>M2</v>
          </cell>
          <cell r="E256">
            <v>369.56</v>
          </cell>
          <cell r="F256">
            <v>19.71</v>
          </cell>
          <cell r="G256">
            <v>7284.0276000000003</v>
          </cell>
        </row>
        <row r="257">
          <cell r="A257" t="str">
            <v>3.2.1.5.2.8</v>
          </cell>
          <cell r="B257" t="str">
            <v>92266</v>
          </cell>
          <cell r="C257" t="str">
            <v>FABRICAÇÃO DE FÔRMA PARA VIGAS, EM CHAPA DE MADEIRA COMPENSADA PLASTIFICADA, E = 18 MM. AF_09/2020</v>
          </cell>
          <cell r="D257" t="str">
            <v>M2</v>
          </cell>
          <cell r="E257">
            <v>289.33183173803098</v>
          </cell>
          <cell r="F257">
            <v>154.54</v>
          </cell>
          <cell r="G257">
            <v>44713.341276795305</v>
          </cell>
        </row>
        <row r="258">
          <cell r="A258" t="str">
            <v>3.2.1.5.2.9</v>
          </cell>
          <cell r="B258" t="str">
            <v>C4151</v>
          </cell>
          <cell r="C258" t="str">
            <v>ARMADURA DE AÇO CA 50/60</v>
          </cell>
          <cell r="D258" t="str">
            <v>KG</v>
          </cell>
          <cell r="E258">
            <v>4643.0301189095744</v>
          </cell>
          <cell r="F258">
            <v>16.59</v>
          </cell>
          <cell r="G258">
            <v>77027.869672709843</v>
          </cell>
        </row>
        <row r="259">
          <cell r="A259" t="str">
            <v>3.2.1.5.2.10</v>
          </cell>
          <cell r="B259" t="str">
            <v>C3985</v>
          </cell>
          <cell r="C259" t="str">
            <v>ARMADURA DE CORDOALHA CP-190RB</v>
          </cell>
          <cell r="D259" t="str">
            <v>KG</v>
          </cell>
          <cell r="E259">
            <v>1708.3010778453363</v>
          </cell>
          <cell r="F259">
            <v>25.04</v>
          </cell>
          <cell r="G259">
            <v>42775.858989247223</v>
          </cell>
        </row>
        <row r="260">
          <cell r="A260" t="str">
            <v>3.2.1.5.2.11</v>
          </cell>
          <cell r="B260" t="str">
            <v>C3331</v>
          </cell>
          <cell r="C260" t="str">
            <v>ANCORAGEM ATIVA PARA CABO COM 1 CORDOALHA DE 12,7mm</v>
          </cell>
          <cell r="D260" t="str">
            <v>UN</v>
          </cell>
          <cell r="E260">
            <v>91</v>
          </cell>
          <cell r="F260">
            <v>165.24</v>
          </cell>
          <cell r="G260">
            <v>15036.84</v>
          </cell>
        </row>
        <row r="261">
          <cell r="A261" t="str">
            <v>3.2.1.5.2.12</v>
          </cell>
          <cell r="B261" t="str">
            <v>C3337</v>
          </cell>
          <cell r="C261" t="str">
            <v>ANCORAGEM PASSIVA PARA CABO COM 1 CORDOALHA DE 12,7mm</v>
          </cell>
          <cell r="D261" t="str">
            <v>UN</v>
          </cell>
          <cell r="E261">
            <v>78</v>
          </cell>
          <cell r="F261">
            <v>66.489999999999995</v>
          </cell>
          <cell r="G261">
            <v>5186.2199999999993</v>
          </cell>
        </row>
        <row r="262">
          <cell r="A262" t="str">
            <v>3.2.1.5.2.13</v>
          </cell>
          <cell r="B262" t="str">
            <v>C0845</v>
          </cell>
          <cell r="C262" t="str">
            <v>CONCRETO P/VIBR., FCK 35 MPa COM AGREGADO ADQUIRIDO</v>
          </cell>
          <cell r="D262" t="str">
            <v>M3</v>
          </cell>
          <cell r="E262">
            <v>69.17</v>
          </cell>
          <cell r="F262">
            <v>719.38</v>
          </cell>
          <cell r="G262">
            <v>49759.514600000002</v>
          </cell>
        </row>
        <row r="263">
          <cell r="A263" t="str">
            <v>3.2.1.5.2.14</v>
          </cell>
          <cell r="B263" t="str">
            <v>C1603</v>
          </cell>
          <cell r="C263" t="str">
            <v>LANÇAMENTO E APLICAÇÃO DE CONCRETO C/ ELEVAÇÃO</v>
          </cell>
          <cell r="D263" t="str">
            <v>M3</v>
          </cell>
          <cell r="E263">
            <v>69.17</v>
          </cell>
          <cell r="F263">
            <v>185.22</v>
          </cell>
          <cell r="G263">
            <v>12811.6674</v>
          </cell>
        </row>
        <row r="264">
          <cell r="A264" t="str">
            <v>3.2.1.5.2.15</v>
          </cell>
          <cell r="B264" t="str">
            <v>C0461</v>
          </cell>
          <cell r="C264" t="str">
            <v>BOMBEAMENTO DE CONCRETO</v>
          </cell>
          <cell r="D264" t="str">
            <v>M3</v>
          </cell>
          <cell r="E264">
            <v>69.17</v>
          </cell>
          <cell r="F264">
            <v>60.4</v>
          </cell>
          <cell r="G264">
            <v>4177.8680000000004</v>
          </cell>
        </row>
        <row r="265">
          <cell r="A265" t="str">
            <v>3.2.1.5.3</v>
          </cell>
          <cell r="B265" t="str">
            <v>SETOR 3 - LAJE COM ESCORAMENTO E CIMBRAMENTO - INCLUSO VIGAS</v>
          </cell>
          <cell r="C265">
            <v>0</v>
          </cell>
          <cell r="D265">
            <v>0</v>
          </cell>
          <cell r="E265"/>
          <cell r="F265">
            <v>0</v>
          </cell>
          <cell r="G265">
            <v>474776.83689231228</v>
          </cell>
        </row>
        <row r="266">
          <cell r="A266" t="str">
            <v>3.2.1.5.3.1</v>
          </cell>
          <cell r="B266" t="str">
            <v>C5212</v>
          </cell>
          <cell r="C266" t="str">
            <v>LOCAÇÃO DE CUBETAS (80X80)CM H=25CM, PARA LAJE NERVRURADA - FORNECIMENTO</v>
          </cell>
          <cell r="D266" t="str">
            <v>M2XMÊS</v>
          </cell>
          <cell r="E266">
            <v>1232.8399999999999</v>
          </cell>
          <cell r="F266">
            <v>13.67</v>
          </cell>
          <cell r="G266">
            <v>16852.9228</v>
          </cell>
        </row>
        <row r="267">
          <cell r="A267" t="str">
            <v>3.2.1.5.3.2</v>
          </cell>
          <cell r="B267" t="str">
            <v>C4782</v>
          </cell>
          <cell r="C267" t="str">
            <v>LOCAÇÃO MENSAL PARA ESCORAMENTO E CIMBRAMENTO P/ LAJES NERVURADAS</v>
          </cell>
          <cell r="D267" t="str">
            <v>M2XMÊS</v>
          </cell>
          <cell r="E267">
            <v>1232.8399999999999</v>
          </cell>
          <cell r="F267">
            <v>13.17</v>
          </cell>
          <cell r="G267">
            <v>16236.502799999998</v>
          </cell>
        </row>
        <row r="268">
          <cell r="A268" t="str">
            <v>3.2.1.5.3.3</v>
          </cell>
          <cell r="B268" t="str">
            <v>C4161</v>
          </cell>
          <cell r="C268" t="str">
            <v>TRANSPORTE LOCAL C/ DMT SUPERIOR A 30,00 Km (Y = 0,70X + 1,32) - DMT: 0,00</v>
          </cell>
          <cell r="D268" t="str">
            <v>T</v>
          </cell>
          <cell r="E268">
            <v>38.360061850950125</v>
          </cell>
          <cell r="F268">
            <v>1.65</v>
          </cell>
          <cell r="G268">
            <v>63.2941020540677</v>
          </cell>
        </row>
        <row r="269">
          <cell r="A269" t="str">
            <v>3.2.1.5.3.4</v>
          </cell>
          <cell r="B269" t="str">
            <v>97014</v>
          </cell>
          <cell r="C269" t="str">
            <v>GUARDA-CORPO FIXADO EM FÔRMA DE MADEIRA COM MONTANTES E TRAVESSÕES EM MADEIRA E FECHAMENTO EM PLACA COMPENSADO PARA EDIFÍCIOS COM 3 PAVIMENTOS. AF_03/2024</v>
          </cell>
          <cell r="D269" t="str">
            <v>M</v>
          </cell>
          <cell r="E269">
            <v>87.838408776801714</v>
          </cell>
          <cell r="F269">
            <v>83.74</v>
          </cell>
          <cell r="G269">
            <v>7355.5883509693749</v>
          </cell>
        </row>
        <row r="270">
          <cell r="A270" t="str">
            <v>3.2.1.5.3.5</v>
          </cell>
          <cell r="B270" t="str">
            <v>97039</v>
          </cell>
          <cell r="C270" t="str">
            <v>FECHAMENTO REMOVÍVEL DE VÃO DE PORTAS EM MADEIRA (VÃO DO ELEVADOR) - 1 MONTAGEM EM OBRA. AF_03/2024</v>
          </cell>
          <cell r="D270" t="str">
            <v>M2</v>
          </cell>
          <cell r="E270">
            <v>1.044564861129534</v>
          </cell>
          <cell r="F270">
            <v>102.63</v>
          </cell>
          <cell r="G270">
            <v>107.20369169772407</v>
          </cell>
        </row>
        <row r="271">
          <cell r="A271" t="str">
            <v>3.2.1.5.3.6</v>
          </cell>
          <cell r="B271" t="str">
            <v>ED-9176</v>
          </cell>
          <cell r="C271" t="str">
            <v>LINHA DE VIDA HORIZONTAL PROVISÓRIA EM CABO DE AÇO PARA CONSTRUÇÃO DE ESTRUTURAS, INCLUSIVE POSTE E PROLONGADOR, EXCLUSIVE PROJETO E ART</v>
          </cell>
          <cell r="D271" t="str">
            <v>m</v>
          </cell>
          <cell r="E271">
            <v>140.0666518332784</v>
          </cell>
          <cell r="F271">
            <v>17.75</v>
          </cell>
          <cell r="G271">
            <v>2486.1830700406917</v>
          </cell>
        </row>
        <row r="272">
          <cell r="A272" t="str">
            <v>3.2.1.5.3.7</v>
          </cell>
          <cell r="B272" t="str">
            <v>C4759</v>
          </cell>
          <cell r="C272" t="str">
            <v>MONTAGEM E DESMONTAGEM DAS FORMAS/ESCORAMENTOS ESPECIAIS P/ LAJE NERVURADA INCLUSIVE DESMOLDANTE</v>
          </cell>
          <cell r="D272" t="str">
            <v>M2</v>
          </cell>
          <cell r="E272">
            <v>616.41999999999996</v>
          </cell>
          <cell r="F272">
            <v>19.71</v>
          </cell>
          <cell r="G272">
            <v>12149.638199999999</v>
          </cell>
        </row>
        <row r="273">
          <cell r="A273" t="str">
            <v>3.2.1.5.3.8</v>
          </cell>
          <cell r="B273" t="str">
            <v>92266</v>
          </cell>
          <cell r="C273" t="str">
            <v>FABRICAÇÃO DE FÔRMA PARA VIGAS, EM CHAPA DE MADEIRA COMPENSADA PLASTIFICADA, E = 18 MM. AF_09/2020</v>
          </cell>
          <cell r="D273" t="str">
            <v>M2</v>
          </cell>
          <cell r="E273">
            <v>482.58764694681804</v>
          </cell>
          <cell r="F273">
            <v>154.54</v>
          </cell>
          <cell r="G273">
            <v>74579.094959161259</v>
          </cell>
        </row>
        <row r="274">
          <cell r="A274" t="str">
            <v>3.2.1.5.3.9</v>
          </cell>
          <cell r="B274" t="str">
            <v>C4151</v>
          </cell>
          <cell r="C274" t="str">
            <v>ARMADURA DE AÇO CA 50/60</v>
          </cell>
          <cell r="D274" t="str">
            <v>KG</v>
          </cell>
          <cell r="E274">
            <v>7744.2878176520171</v>
          </cell>
          <cell r="F274">
            <v>16.59</v>
          </cell>
          <cell r="G274">
            <v>128477.73489484696</v>
          </cell>
        </row>
        <row r="275">
          <cell r="A275" t="str">
            <v>3.2.1.5.3.10</v>
          </cell>
          <cell r="B275" t="str">
            <v>C3985</v>
          </cell>
          <cell r="C275" t="str">
            <v>ARMADURA DE CORDOALHA CP-190RB</v>
          </cell>
          <cell r="D275" t="str">
            <v>KG</v>
          </cell>
          <cell r="E275">
            <v>2849.3408156366731</v>
          </cell>
          <cell r="F275">
            <v>25.04</v>
          </cell>
          <cell r="G275">
            <v>71347.494023542298</v>
          </cell>
        </row>
        <row r="276">
          <cell r="A276" t="str">
            <v>3.2.1.5.3.11</v>
          </cell>
          <cell r="B276" t="str">
            <v>C3331</v>
          </cell>
          <cell r="C276" t="str">
            <v>ANCORAGEM ATIVA PARA CABO COM 1 CORDOALHA DE 12,7mm</v>
          </cell>
          <cell r="D276" t="str">
            <v>UN</v>
          </cell>
          <cell r="E276">
            <v>152</v>
          </cell>
          <cell r="F276">
            <v>165.24</v>
          </cell>
          <cell r="G276">
            <v>25116.480000000003</v>
          </cell>
        </row>
        <row r="277">
          <cell r="A277" t="str">
            <v>3.2.1.5.3.12</v>
          </cell>
          <cell r="B277" t="str">
            <v>C3337</v>
          </cell>
          <cell r="C277" t="str">
            <v>ANCORAGEM PASSIVA PARA CABO COM 1 CORDOALHA DE 12,7mm</v>
          </cell>
          <cell r="D277" t="str">
            <v>UN</v>
          </cell>
          <cell r="E277">
            <v>130</v>
          </cell>
          <cell r="F277">
            <v>66.489999999999995</v>
          </cell>
          <cell r="G277">
            <v>8643.6999999999989</v>
          </cell>
        </row>
        <row r="278">
          <cell r="A278" t="str">
            <v>3.2.1.5.3.13</v>
          </cell>
          <cell r="B278" t="str">
            <v>C0845</v>
          </cell>
          <cell r="C278" t="str">
            <v>CONCRETO P/VIBR., FCK 35 MPa COM AGREGADO ADQUIRIDO</v>
          </cell>
          <cell r="D278" t="str">
            <v>M3</v>
          </cell>
          <cell r="E278">
            <v>115.4</v>
          </cell>
          <cell r="F278">
            <v>719.38</v>
          </cell>
          <cell r="G278">
            <v>83016.452000000005</v>
          </cell>
        </row>
        <row r="279">
          <cell r="A279" t="str">
            <v>3.2.1.5.3.14</v>
          </cell>
          <cell r="B279" t="str">
            <v>C1603</v>
          </cell>
          <cell r="C279" t="str">
            <v>LANÇAMENTO E APLICAÇÃO DE CONCRETO C/ ELEVAÇÃO</v>
          </cell>
          <cell r="D279" t="str">
            <v>M3</v>
          </cell>
          <cell r="E279">
            <v>115.4</v>
          </cell>
          <cell r="F279">
            <v>185.22</v>
          </cell>
          <cell r="G279">
            <v>21374.388000000003</v>
          </cell>
        </row>
        <row r="280">
          <cell r="A280" t="str">
            <v>3.2.1.5.3.15</v>
          </cell>
          <cell r="B280" t="str">
            <v>C0461</v>
          </cell>
          <cell r="C280" t="str">
            <v>BOMBEAMENTO DE CONCRETO</v>
          </cell>
          <cell r="D280" t="str">
            <v>M3</v>
          </cell>
          <cell r="E280">
            <v>115.4</v>
          </cell>
          <cell r="F280">
            <v>60.4</v>
          </cell>
          <cell r="G280">
            <v>6970.16</v>
          </cell>
        </row>
        <row r="281">
          <cell r="A281" t="str">
            <v>3.2.1.6</v>
          </cell>
          <cell r="B281" t="str">
            <v>LAJE COM ESCORAMENTO E CIMBRAMENTO - INCLUSO VIGAS - COBERTA</v>
          </cell>
          <cell r="C281"/>
          <cell r="D281"/>
          <cell r="E281"/>
          <cell r="F281" t="str">
            <v/>
          </cell>
          <cell r="G281">
            <v>1525532.7282796239</v>
          </cell>
        </row>
        <row r="282">
          <cell r="A282" t="str">
            <v>3.2.1.6.1</v>
          </cell>
          <cell r="B282" t="str">
            <v>SETOR 1 - LAJE COM ESCORAMENTO E CIMBRAMENTO - INCLUSO VIGAS</v>
          </cell>
          <cell r="C282">
            <v>0</v>
          </cell>
          <cell r="D282">
            <v>0</v>
          </cell>
          <cell r="E282"/>
          <cell r="F282">
            <v>0</v>
          </cell>
          <cell r="G282">
            <v>392654.35556854773</v>
          </cell>
        </row>
        <row r="283">
          <cell r="A283" t="str">
            <v>3.2.1.6.1.1</v>
          </cell>
          <cell r="B283" t="str">
            <v>C5212</v>
          </cell>
          <cell r="C283" t="str">
            <v>LOCAÇÃO DE CUBETAS (80X80)CM H=25CM, PARA LAJE NERVRURADA - FORNECIMENTO</v>
          </cell>
          <cell r="D283" t="str">
            <v>M2XMÊS</v>
          </cell>
          <cell r="E283">
            <v>1036.22</v>
          </cell>
          <cell r="F283">
            <v>13.67</v>
          </cell>
          <cell r="G283">
            <v>14165.127399999999</v>
          </cell>
        </row>
        <row r="284">
          <cell r="A284" t="str">
            <v>3.2.1.6.1.2</v>
          </cell>
          <cell r="B284" t="str">
            <v>C4782</v>
          </cell>
          <cell r="C284" t="str">
            <v>LOCAÇÃO MENSAL PARA ESCORAMENTO E CIMBRAMENTO P/ LAJES NERVURADAS</v>
          </cell>
          <cell r="D284" t="str">
            <v>M2XMÊS</v>
          </cell>
          <cell r="E284">
            <v>1036.22</v>
          </cell>
          <cell r="F284">
            <v>13.17</v>
          </cell>
          <cell r="G284">
            <v>13647.017400000001</v>
          </cell>
        </row>
        <row r="285">
          <cell r="A285" t="str">
            <v>3.2.1.6.1.3</v>
          </cell>
          <cell r="B285" t="str">
            <v>C4161</v>
          </cell>
          <cell r="C285" t="str">
            <v>TRANSPORTE LOCAL C/ DMT SUPERIOR A 30,00 Km (Y = 0,70X + 1,32) - DMT: 0,00</v>
          </cell>
          <cell r="D285" t="str">
            <v>T</v>
          </cell>
          <cell r="E285">
            <v>32.233976089719178</v>
          </cell>
          <cell r="F285">
            <v>1.65</v>
          </cell>
          <cell r="G285">
            <v>53.186060548036643</v>
          </cell>
        </row>
        <row r="286">
          <cell r="A286" t="str">
            <v>3.2.1.6.1.4</v>
          </cell>
          <cell r="B286" t="str">
            <v>97014</v>
          </cell>
          <cell r="C286" t="str">
            <v>GUARDA-CORPO FIXADO EM FÔRMA DE MADEIRA COM MONTANTES E TRAVESSÕES EM MADEIRA E FECHAMENTO EM PLACA COMPENSADO PARA EDIFÍCIOS COM 3 PAVIMENTOS. AF_03/2024</v>
          </cell>
          <cell r="D286" t="str">
            <v>M</v>
          </cell>
          <cell r="E286">
            <v>73.81065179904752</v>
          </cell>
          <cell r="F286">
            <v>83.74</v>
          </cell>
          <cell r="G286">
            <v>6180.9039816522391</v>
          </cell>
        </row>
        <row r="287">
          <cell r="A287" t="str">
            <v>3.2.1.6.1.5</v>
          </cell>
          <cell r="B287" t="str">
            <v>97039</v>
          </cell>
          <cell r="C287" t="str">
            <v>FECHAMENTO REMOVÍVEL DE VÃO DE PORTAS EM MADEIRA (VÃO DO ELEVADOR) - 1 MONTAGEM EM OBRA. AF_03/2024</v>
          </cell>
          <cell r="D287" t="str">
            <v>M2</v>
          </cell>
          <cell r="E287">
            <v>0.87774829166434887</v>
          </cell>
          <cell r="F287">
            <v>102.63</v>
          </cell>
          <cell r="G287">
            <v>90.083307173512125</v>
          </cell>
        </row>
        <row r="288">
          <cell r="A288" t="str">
            <v>3.2.1.6.1.6</v>
          </cell>
          <cell r="B288" t="str">
            <v>ED-9176</v>
          </cell>
          <cell r="C288" t="str">
            <v>LINHA DE VIDA HORIZONTAL PROVISÓRIA EM CABO DE AÇO PARA CONSTRUÇÃO DE ESTRUTURAS, INCLUSIVE POSTE E PROLONGADOR, EXCLUSIVE PROJETO E ART</v>
          </cell>
          <cell r="D288" t="str">
            <v>m</v>
          </cell>
          <cell r="E288">
            <v>117.69806638226495</v>
          </cell>
          <cell r="F288">
            <v>17.75</v>
          </cell>
          <cell r="G288">
            <v>2089.1406782852027</v>
          </cell>
        </row>
        <row r="289">
          <cell r="A289" t="str">
            <v>3.2.1.6.1.7</v>
          </cell>
          <cell r="B289" t="str">
            <v>C4759</v>
          </cell>
          <cell r="C289" t="str">
            <v>MONTAGEM E DESMONTAGEM DAS FORMAS/ESCORAMENTOS ESPECIAIS P/ LAJE NERVURADA INCLUSIVE DESMOLDANTE</v>
          </cell>
          <cell r="D289" t="str">
            <v>M2</v>
          </cell>
          <cell r="E289">
            <v>518.11</v>
          </cell>
          <cell r="F289">
            <v>19.71</v>
          </cell>
          <cell r="G289">
            <v>10211.948100000001</v>
          </cell>
        </row>
        <row r="290">
          <cell r="A290" t="str">
            <v>3.2.1.6.1.8</v>
          </cell>
          <cell r="B290" t="str">
            <v>92266</v>
          </cell>
          <cell r="C290" t="str">
            <v>FABRICAÇÃO DE FÔRMA PARA VIGAS, EM CHAPA DE MADEIRA COMPENSADA PLASTIFICADA, E = 18 MM. AF_09/2020</v>
          </cell>
          <cell r="D290" t="str">
            <v>M2</v>
          </cell>
          <cell r="E290">
            <v>405.51860248088417</v>
          </cell>
          <cell r="F290">
            <v>154.54</v>
          </cell>
          <cell r="G290">
            <v>62668.844827395835</v>
          </cell>
        </row>
        <row r="291">
          <cell r="A291" t="str">
            <v>3.2.1.6.1.9</v>
          </cell>
          <cell r="B291" t="str">
            <v>C4151</v>
          </cell>
          <cell r="C291" t="str">
            <v>ARMADURA DE AÇO CA 50/60</v>
          </cell>
          <cell r="D291" t="str">
            <v>KG</v>
          </cell>
          <cell r="E291">
            <v>6507.5283068115195</v>
          </cell>
          <cell r="F291">
            <v>16.59</v>
          </cell>
          <cell r="G291">
            <v>107959.8946100031</v>
          </cell>
        </row>
        <row r="292">
          <cell r="A292" t="str">
            <v>3.2.1.6.1.10</v>
          </cell>
          <cell r="B292" t="str">
            <v>C3985</v>
          </cell>
          <cell r="C292" t="str">
            <v>ARMADURA DE CORDOALHA CP-190RB</v>
          </cell>
          <cell r="D292" t="str">
            <v>KG</v>
          </cell>
          <cell r="E292">
            <v>2394.3022844844181</v>
          </cell>
          <cell r="F292">
            <v>25.04</v>
          </cell>
          <cell r="G292">
            <v>59953.329203489826</v>
          </cell>
        </row>
        <row r="293">
          <cell r="A293" t="str">
            <v>3.2.1.6.1.11</v>
          </cell>
          <cell r="B293" t="str">
            <v>C3331</v>
          </cell>
          <cell r="C293" t="str">
            <v>ANCORAGEM ATIVA PARA CABO COM 1 CORDOALHA DE 12,7mm</v>
          </cell>
          <cell r="D293" t="str">
            <v>UN</v>
          </cell>
          <cell r="E293">
            <v>84</v>
          </cell>
          <cell r="F293">
            <v>165.24</v>
          </cell>
          <cell r="G293">
            <v>13880.16</v>
          </cell>
        </row>
        <row r="294">
          <cell r="A294" t="str">
            <v>3.2.1.6.1.12</v>
          </cell>
          <cell r="B294" t="str">
            <v>C3337</v>
          </cell>
          <cell r="C294" t="str">
            <v>ANCORAGEM PASSIVA PARA CABO COM 1 CORDOALHA DE 12,7mm</v>
          </cell>
          <cell r="D294" t="str">
            <v>UN</v>
          </cell>
          <cell r="E294">
            <v>68</v>
          </cell>
          <cell r="F294">
            <v>66.489999999999995</v>
          </cell>
          <cell r="G294">
            <v>4521.32</v>
          </cell>
        </row>
        <row r="295">
          <cell r="A295" t="str">
            <v>3.2.1.6.1.13</v>
          </cell>
          <cell r="B295" t="str">
            <v>C0845</v>
          </cell>
          <cell r="C295" t="str">
            <v>CONCRETO P/VIBR., FCK 35 MPa COM AGREGADO ADQUIRIDO</v>
          </cell>
          <cell r="D295" t="str">
            <v>M3</v>
          </cell>
          <cell r="E295">
            <v>100.76</v>
          </cell>
          <cell r="F295">
            <v>719.38</v>
          </cell>
          <cell r="G295">
            <v>72484.728799999997</v>
          </cell>
        </row>
        <row r="296">
          <cell r="A296" t="str">
            <v>3.2.1.6.1.14</v>
          </cell>
          <cell r="B296" t="str">
            <v>C1603</v>
          </cell>
          <cell r="C296" t="str">
            <v>LANÇAMENTO E APLICAÇÃO DE CONCRETO C/ ELEVAÇÃO</v>
          </cell>
          <cell r="D296" t="str">
            <v>M3</v>
          </cell>
          <cell r="E296">
            <v>100.76</v>
          </cell>
          <cell r="F296">
            <v>185.22</v>
          </cell>
          <cell r="G296">
            <v>18662.767200000002</v>
          </cell>
        </row>
        <row r="297">
          <cell r="A297" t="str">
            <v>3.2.1.6.1.15</v>
          </cell>
          <cell r="B297" t="str">
            <v>C0461</v>
          </cell>
          <cell r="C297" t="str">
            <v>BOMBEAMENTO DE CONCRETO</v>
          </cell>
          <cell r="D297" t="str">
            <v>M3</v>
          </cell>
          <cell r="E297">
            <v>100.76</v>
          </cell>
          <cell r="F297">
            <v>60.4</v>
          </cell>
          <cell r="G297">
            <v>6085.9040000000005</v>
          </cell>
        </row>
        <row r="298">
          <cell r="A298" t="str">
            <v>3.2.1.6.2</v>
          </cell>
          <cell r="B298" t="str">
            <v>SETOR 2 - LAJE COM ESCORAMENTO E CIMBRAMENTO - INCLUSO VIGAS</v>
          </cell>
          <cell r="C298">
            <v>0</v>
          </cell>
          <cell r="D298">
            <v>0</v>
          </cell>
          <cell r="E298"/>
          <cell r="F298">
            <v>0</v>
          </cell>
          <cell r="G298">
            <v>392654.35556854773</v>
          </cell>
        </row>
        <row r="299">
          <cell r="A299" t="str">
            <v>3.2.1.6.2.1</v>
          </cell>
          <cell r="B299" t="str">
            <v>C5212</v>
          </cell>
          <cell r="C299" t="str">
            <v>LOCAÇÃO DE CUBETAS (80X80)CM H=25CM, PARA LAJE NERVRURADA - FORNECIMENTO</v>
          </cell>
          <cell r="D299" t="str">
            <v>M2XMÊS</v>
          </cell>
          <cell r="E299">
            <v>1036.22</v>
          </cell>
          <cell r="F299">
            <v>13.67</v>
          </cell>
          <cell r="G299">
            <v>14165.127399999999</v>
          </cell>
        </row>
        <row r="300">
          <cell r="A300" t="str">
            <v>3.2.1.6.2.2</v>
          </cell>
          <cell r="B300" t="str">
            <v>C4782</v>
          </cell>
          <cell r="C300" t="str">
            <v>LOCAÇÃO MENSAL PARA ESCORAMENTO E CIMBRAMENTO P/ LAJES NERVURADAS</v>
          </cell>
          <cell r="D300" t="str">
            <v>M2XMÊS</v>
          </cell>
          <cell r="E300">
            <v>1036.22</v>
          </cell>
          <cell r="F300">
            <v>13.17</v>
          </cell>
          <cell r="G300">
            <v>13647.017400000001</v>
          </cell>
        </row>
        <row r="301">
          <cell r="A301" t="str">
            <v>3.2.1.6.2.3</v>
          </cell>
          <cell r="B301" t="str">
            <v>C4161</v>
          </cell>
          <cell r="C301" t="str">
            <v>TRANSPORTE LOCAL C/ DMT SUPERIOR A 30,00 Km (Y = 0,70X + 1,32) - DMT: 0,00</v>
          </cell>
          <cell r="D301" t="str">
            <v>T</v>
          </cell>
          <cell r="E301">
            <v>32.233976089719178</v>
          </cell>
          <cell r="F301">
            <v>1.65</v>
          </cell>
          <cell r="G301">
            <v>53.186060548036643</v>
          </cell>
        </row>
        <row r="302">
          <cell r="A302" t="str">
            <v>3.2.1.6.2.4</v>
          </cell>
          <cell r="B302" t="str">
            <v>97014</v>
          </cell>
          <cell r="C302" t="str">
            <v>GUARDA-CORPO FIXADO EM FÔRMA DE MADEIRA COM MONTANTES E TRAVESSÕES EM MADEIRA E FECHAMENTO EM PLACA COMPENSADO PARA EDIFÍCIOS COM 3 PAVIMENTOS. AF_03/2024</v>
          </cell>
          <cell r="D302" t="str">
            <v>M</v>
          </cell>
          <cell r="E302">
            <v>73.81065179904752</v>
          </cell>
          <cell r="F302">
            <v>83.74</v>
          </cell>
          <cell r="G302">
            <v>6180.9039816522391</v>
          </cell>
        </row>
        <row r="303">
          <cell r="A303" t="str">
            <v>3.2.1.6.2.5</v>
          </cell>
          <cell r="B303" t="str">
            <v>97039</v>
          </cell>
          <cell r="C303" t="str">
            <v>FECHAMENTO REMOVÍVEL DE VÃO DE PORTAS EM MADEIRA (VÃO DO ELEVADOR) - 1 MONTAGEM EM OBRA. AF_03/2024</v>
          </cell>
          <cell r="D303" t="str">
            <v>M2</v>
          </cell>
          <cell r="E303">
            <v>0.87774829166434887</v>
          </cell>
          <cell r="F303">
            <v>102.63</v>
          </cell>
          <cell r="G303">
            <v>90.083307173512125</v>
          </cell>
        </row>
        <row r="304">
          <cell r="A304" t="str">
            <v>3.2.1.6.2.6</v>
          </cell>
          <cell r="B304" t="str">
            <v>ED-9176</v>
          </cell>
          <cell r="C304" t="str">
            <v>LINHA DE VIDA HORIZONTAL PROVISÓRIA EM CABO DE AÇO PARA CONSTRUÇÃO DE ESTRUTURAS, INCLUSIVE POSTE E PROLONGADOR, EXCLUSIVE PROJETO E ART</v>
          </cell>
          <cell r="D304" t="str">
            <v>m</v>
          </cell>
          <cell r="E304">
            <v>117.69806638226495</v>
          </cell>
          <cell r="F304">
            <v>17.75</v>
          </cell>
          <cell r="G304">
            <v>2089.1406782852027</v>
          </cell>
        </row>
        <row r="305">
          <cell r="A305" t="str">
            <v>3.2.1.6.2.7</v>
          </cell>
          <cell r="B305" t="str">
            <v>C4759</v>
          </cell>
          <cell r="C305" t="str">
            <v>MONTAGEM E DESMONTAGEM DAS FORMAS/ESCORAMENTOS ESPECIAIS P/ LAJE NERVURADA INCLUSIVE DESMOLDANTE</v>
          </cell>
          <cell r="D305" t="str">
            <v>M2</v>
          </cell>
          <cell r="E305">
            <v>518.11</v>
          </cell>
          <cell r="F305">
            <v>19.71</v>
          </cell>
          <cell r="G305">
            <v>10211.948100000001</v>
          </cell>
        </row>
        <row r="306">
          <cell r="A306" t="str">
            <v>3.2.1.6.2.8</v>
          </cell>
          <cell r="B306" t="str">
            <v>92266</v>
          </cell>
          <cell r="C306" t="str">
            <v>FABRICAÇÃO DE FÔRMA PARA VIGAS, EM CHAPA DE MADEIRA COMPENSADA PLASTIFICADA, E = 18 MM. AF_09/2020</v>
          </cell>
          <cell r="D306" t="str">
            <v>M2</v>
          </cell>
          <cell r="E306">
            <v>405.51860248088417</v>
          </cell>
          <cell r="F306">
            <v>154.54</v>
          </cell>
          <cell r="G306">
            <v>62668.844827395835</v>
          </cell>
        </row>
        <row r="307">
          <cell r="A307" t="str">
            <v>3.2.1.6.2.9</v>
          </cell>
          <cell r="B307" t="str">
            <v>C4151</v>
          </cell>
          <cell r="C307" t="str">
            <v>ARMADURA DE AÇO CA 50/60</v>
          </cell>
          <cell r="D307" t="str">
            <v>KG</v>
          </cell>
          <cell r="E307">
            <v>6507.5283068115195</v>
          </cell>
          <cell r="F307">
            <v>16.59</v>
          </cell>
          <cell r="G307">
            <v>107959.8946100031</v>
          </cell>
        </row>
        <row r="308">
          <cell r="A308" t="str">
            <v>3.2.1.6.2.10</v>
          </cell>
          <cell r="B308" t="str">
            <v>C3985</v>
          </cell>
          <cell r="C308" t="str">
            <v>ARMADURA DE CORDOALHA CP-190RB</v>
          </cell>
          <cell r="D308" t="str">
            <v>KG</v>
          </cell>
          <cell r="E308">
            <v>2394.3022844844181</v>
          </cell>
          <cell r="F308">
            <v>25.04</v>
          </cell>
          <cell r="G308">
            <v>59953.329203489826</v>
          </cell>
        </row>
        <row r="309">
          <cell r="A309" t="str">
            <v>3.2.1.6.2.11</v>
          </cell>
          <cell r="B309" t="str">
            <v>C3331</v>
          </cell>
          <cell r="C309" t="str">
            <v>ANCORAGEM ATIVA PARA CABO COM 1 CORDOALHA DE 12,7mm</v>
          </cell>
          <cell r="D309" t="str">
            <v>UN</v>
          </cell>
          <cell r="E309">
            <v>84</v>
          </cell>
          <cell r="F309">
            <v>165.24</v>
          </cell>
          <cell r="G309">
            <v>13880.16</v>
          </cell>
        </row>
        <row r="310">
          <cell r="A310" t="str">
            <v>3.2.1.6.2.12</v>
          </cell>
          <cell r="B310" t="str">
            <v>C3337</v>
          </cell>
          <cell r="C310" t="str">
            <v>ANCORAGEM PASSIVA PARA CABO COM 1 CORDOALHA DE 12,7mm</v>
          </cell>
          <cell r="D310" t="str">
            <v>UN</v>
          </cell>
          <cell r="E310">
            <v>68</v>
          </cell>
          <cell r="F310">
            <v>66.489999999999995</v>
          </cell>
          <cell r="G310">
            <v>4521.32</v>
          </cell>
        </row>
        <row r="311">
          <cell r="A311" t="str">
            <v>3.2.1.6.2.13</v>
          </cell>
          <cell r="B311" t="str">
            <v>C0845</v>
          </cell>
          <cell r="C311" t="str">
            <v>CONCRETO P/VIBR., FCK 35 MPa COM AGREGADO ADQUIRIDO</v>
          </cell>
          <cell r="D311" t="str">
            <v>M3</v>
          </cell>
          <cell r="E311">
            <v>100.76</v>
          </cell>
          <cell r="F311">
            <v>719.38</v>
          </cell>
          <cell r="G311">
            <v>72484.728799999997</v>
          </cell>
        </row>
        <row r="312">
          <cell r="A312" t="str">
            <v>3.2.1.6.2.14</v>
          </cell>
          <cell r="B312" t="str">
            <v>C1603</v>
          </cell>
          <cell r="C312" t="str">
            <v>LANÇAMENTO E APLICAÇÃO DE CONCRETO C/ ELEVAÇÃO</v>
          </cell>
          <cell r="D312" t="str">
            <v>M3</v>
          </cell>
          <cell r="E312">
            <v>100.76</v>
          </cell>
          <cell r="F312">
            <v>185.22</v>
          </cell>
          <cell r="G312">
            <v>18662.767200000002</v>
          </cell>
        </row>
        <row r="313">
          <cell r="A313" t="str">
            <v>3.2.1.6.2.15</v>
          </cell>
          <cell r="B313" t="str">
            <v>C0461</v>
          </cell>
          <cell r="C313" t="str">
            <v>BOMBEAMENTO DE CONCRETO</v>
          </cell>
          <cell r="D313" t="str">
            <v>M3</v>
          </cell>
          <cell r="E313">
            <v>100.76</v>
          </cell>
          <cell r="F313">
            <v>60.4</v>
          </cell>
          <cell r="G313">
            <v>6085.9040000000005</v>
          </cell>
        </row>
        <row r="314">
          <cell r="A314" t="str">
            <v>3.2.1.6.3</v>
          </cell>
          <cell r="B314" t="str">
            <v>SETOR 3 - LAJE COM ESCORAMENTO E CIMBRAMENTO - INCLUSO VIGAS</v>
          </cell>
          <cell r="C314">
            <v>0</v>
          </cell>
          <cell r="D314">
            <v>0</v>
          </cell>
          <cell r="E314"/>
          <cell r="F314">
            <v>0</v>
          </cell>
          <cell r="G314">
            <v>740224.01714252844</v>
          </cell>
        </row>
        <row r="315">
          <cell r="A315" t="str">
            <v>3.2.1.6.3.1</v>
          </cell>
          <cell r="B315" t="str">
            <v>C5212</v>
          </cell>
          <cell r="C315" t="str">
            <v>LOCAÇÃO DE CUBETAS (80X80)CM H=25CM, PARA LAJE NERVRURADA - FORNECIMENTO</v>
          </cell>
          <cell r="D315" t="str">
            <v>M2XMÊS</v>
          </cell>
          <cell r="E315">
            <v>1952.1</v>
          </cell>
          <cell r="F315">
            <v>13.67</v>
          </cell>
          <cell r="G315">
            <v>26685.206999999999</v>
          </cell>
        </row>
        <row r="316">
          <cell r="A316" t="str">
            <v>3.2.1.6.3.2</v>
          </cell>
          <cell r="B316" t="str">
            <v>C4782</v>
          </cell>
          <cell r="C316" t="str">
            <v>LOCAÇÃO MENSAL PARA ESCORAMENTO E CIMBRAMENTO P/ LAJES NERVURADAS</v>
          </cell>
          <cell r="D316" t="str">
            <v>M2XMÊS</v>
          </cell>
          <cell r="E316">
            <v>1952.1</v>
          </cell>
          <cell r="F316">
            <v>13.17</v>
          </cell>
          <cell r="G316">
            <v>25709.156999999999</v>
          </cell>
        </row>
        <row r="317">
          <cell r="A317" t="str">
            <v>3.2.1.6.3.3</v>
          </cell>
          <cell r="B317" t="str">
            <v>C4161</v>
          </cell>
          <cell r="C317" t="str">
            <v>TRANSPORTE LOCAL C/ DMT SUPERIOR A 30,00 Km (Y = 0,70X + 1,32) - DMT: 0,00</v>
          </cell>
          <cell r="D317" t="str">
            <v>T</v>
          </cell>
          <cell r="E317">
            <v>60.733808893186762</v>
          </cell>
          <cell r="F317">
            <v>1.65</v>
          </cell>
          <cell r="G317">
            <v>100.21078467375816</v>
          </cell>
        </row>
        <row r="318">
          <cell r="A318" t="str">
            <v>3.2.1.6.3.4</v>
          </cell>
          <cell r="B318" t="str">
            <v>97014</v>
          </cell>
          <cell r="C318" t="str">
            <v>GUARDA-CORPO FIXADO EM FÔRMA DE MADEIRA COM MONTANTES E TRAVESSÕES EM MADEIRA E FECHAMENTO EM PLACA COMPENSADO PARA EDIFÍCIOS COM 3 PAVIMENTOS. AF_03/2024</v>
          </cell>
          <cell r="D318" t="str">
            <v>M</v>
          </cell>
          <cell r="E318">
            <v>139.07071247331058</v>
          </cell>
          <cell r="F318">
            <v>83.74</v>
          </cell>
          <cell r="G318">
            <v>11645.781462515028</v>
          </cell>
        </row>
        <row r="319">
          <cell r="A319" t="str">
            <v>3.2.1.6.3.5</v>
          </cell>
          <cell r="B319" t="str">
            <v>97039</v>
          </cell>
          <cell r="C319" t="str">
            <v>FECHAMENTO REMOVÍVEL DE VÃO DE PORTAS EM MADEIRA (VÃO DO ELEVADOR) - 1 MONTAGEM EM OBRA. AF_03/2024</v>
          </cell>
          <cell r="D319" t="str">
            <v>M2</v>
          </cell>
          <cell r="E319">
            <v>1.6538138780609908</v>
          </cell>
          <cell r="F319">
            <v>102.63</v>
          </cell>
          <cell r="G319">
            <v>169.73091830539948</v>
          </cell>
        </row>
        <row r="320">
          <cell r="A320" t="str">
            <v>3.2.1.6.3.6</v>
          </cell>
          <cell r="B320" t="str">
            <v>ED-9176</v>
          </cell>
          <cell r="C320" t="str">
            <v>LINHA DE VIDA HORIZONTAL PROVISÓRIA EM CABO DE AÇO PARA CONSTRUÇÃO DE ESTRUTURAS, INCLUSIVE POSTE E PROLONGADOR, EXCLUSIVE PROJETO E ART</v>
          </cell>
          <cell r="D320" t="str">
            <v>m</v>
          </cell>
          <cell r="E320">
            <v>221.76140637636013</v>
          </cell>
          <cell r="F320">
            <v>17.75</v>
          </cell>
          <cell r="G320">
            <v>3936.2649631803924</v>
          </cell>
        </row>
        <row r="321">
          <cell r="A321" t="str">
            <v>3.2.1.6.3.7</v>
          </cell>
          <cell r="B321" t="str">
            <v>C4759</v>
          </cell>
          <cell r="C321" t="str">
            <v>MONTAGEM E DESMONTAGEM DAS FORMAS/ESCORAMENTOS ESPECIAIS P/ LAJE NERVURADA INCLUSIVE DESMOLDANTE</v>
          </cell>
          <cell r="D321" t="str">
            <v>M2</v>
          </cell>
          <cell r="E321">
            <v>976.05</v>
          </cell>
          <cell r="F321">
            <v>19.71</v>
          </cell>
          <cell r="G321">
            <v>19237.945500000002</v>
          </cell>
        </row>
        <row r="322">
          <cell r="A322" t="str">
            <v>3.2.1.6.3.8</v>
          </cell>
          <cell r="B322" t="str">
            <v>92266</v>
          </cell>
          <cell r="C322" t="str">
            <v>FABRICAÇÃO DE FÔRMA PARA VIGAS, EM CHAPA DE MADEIRA COMPENSADA PLASTIFICADA, E = 18 MM. AF_09/2020</v>
          </cell>
          <cell r="D322" t="str">
            <v>M2</v>
          </cell>
          <cell r="E322">
            <v>764.05992351534178</v>
          </cell>
          <cell r="F322">
            <v>154.54</v>
          </cell>
          <cell r="G322">
            <v>118077.82058006091</v>
          </cell>
        </row>
        <row r="323">
          <cell r="A323" t="str">
            <v>3.2.1.6.3.9</v>
          </cell>
          <cell r="B323" t="str">
            <v>C4151</v>
          </cell>
          <cell r="C323" t="str">
            <v>ARMADURA DE AÇO CA 50/60</v>
          </cell>
          <cell r="D323" t="str">
            <v>KG</v>
          </cell>
          <cell r="E323">
            <v>12261.192334846623</v>
          </cell>
          <cell r="F323">
            <v>16.59</v>
          </cell>
          <cell r="G323">
            <v>203413.18083510548</v>
          </cell>
        </row>
        <row r="324">
          <cell r="A324" t="str">
            <v>3.2.1.6.3.10</v>
          </cell>
          <cell r="B324" t="str">
            <v>C3985</v>
          </cell>
          <cell r="C324" t="str">
            <v>ARMADURA DE CORDOALHA CP-190RB</v>
          </cell>
          <cell r="D324" t="str">
            <v>KG</v>
          </cell>
          <cell r="E324">
            <v>4511.2367451552582</v>
          </cell>
          <cell r="F324">
            <v>25.04</v>
          </cell>
          <cell r="G324">
            <v>112961.36809868766</v>
          </cell>
        </row>
        <row r="325">
          <cell r="A325" t="str">
            <v>3.2.1.6.3.11</v>
          </cell>
          <cell r="B325" t="str">
            <v>C3331</v>
          </cell>
          <cell r="C325" t="str">
            <v>ANCORAGEM ATIVA PARA CABO COM 1 CORDOALHA DE 12,7mm</v>
          </cell>
          <cell r="D325" t="str">
            <v>UN</v>
          </cell>
          <cell r="E325">
            <v>160</v>
          </cell>
          <cell r="F325">
            <v>165.24</v>
          </cell>
          <cell r="G325">
            <v>26438.400000000001</v>
          </cell>
        </row>
        <row r="326">
          <cell r="A326" t="str">
            <v>3.2.1.6.3.12</v>
          </cell>
          <cell r="B326" t="str">
            <v>C3337</v>
          </cell>
          <cell r="C326" t="str">
            <v>ANCORAGEM PASSIVA PARA CABO COM 1 CORDOALHA DE 12,7mm</v>
          </cell>
          <cell r="D326" t="str">
            <v>UN</v>
          </cell>
          <cell r="E326">
            <v>130</v>
          </cell>
          <cell r="F326">
            <v>66.489999999999995</v>
          </cell>
          <cell r="G326">
            <v>8643.6999999999989</v>
          </cell>
        </row>
        <row r="327">
          <cell r="A327" t="str">
            <v>3.2.1.6.3.13</v>
          </cell>
          <cell r="B327" t="str">
            <v>C0845</v>
          </cell>
          <cell r="C327" t="str">
            <v>CONCRETO P/VIBR., FCK 35 MPa COM AGREGADO ADQUIRIDO</v>
          </cell>
          <cell r="D327" t="str">
            <v>M3</v>
          </cell>
          <cell r="E327">
            <v>189.85</v>
          </cell>
          <cell r="F327">
            <v>719.38</v>
          </cell>
          <cell r="G327">
            <v>136574.29300000001</v>
          </cell>
        </row>
        <row r="328">
          <cell r="A328" t="str">
            <v>3.2.1.6.3.14</v>
          </cell>
          <cell r="B328" t="str">
            <v>C1603</v>
          </cell>
          <cell r="C328" t="str">
            <v>LANÇAMENTO E APLICAÇÃO DE CONCRETO C/ ELEVAÇÃO</v>
          </cell>
          <cell r="D328" t="str">
            <v>M3</v>
          </cell>
          <cell r="E328">
            <v>189.85</v>
          </cell>
          <cell r="F328">
            <v>185.22</v>
          </cell>
          <cell r="G328">
            <v>35164.017</v>
          </cell>
        </row>
        <row r="329">
          <cell r="A329" t="str">
            <v>3.2.1.6.3.15</v>
          </cell>
          <cell r="B329" t="str">
            <v>C0461</v>
          </cell>
          <cell r="C329" t="str">
            <v>BOMBEAMENTO DE CONCRETO</v>
          </cell>
          <cell r="D329" t="str">
            <v>M3</v>
          </cell>
          <cell r="E329">
            <v>189.85</v>
          </cell>
          <cell r="F329">
            <v>60.4</v>
          </cell>
          <cell r="G329">
            <v>11466.939999999999</v>
          </cell>
        </row>
        <row r="330">
          <cell r="A330" t="str">
            <v>3.2.2</v>
          </cell>
          <cell r="B330" t="str">
            <v>BLOCO ANEXO</v>
          </cell>
          <cell r="C330"/>
          <cell r="D330"/>
          <cell r="E330"/>
          <cell r="F330" t="str">
            <v/>
          </cell>
          <cell r="G330">
            <v>137711.0154</v>
          </cell>
        </row>
        <row r="331">
          <cell r="A331" t="str">
            <v>3.2.2.1</v>
          </cell>
          <cell r="B331" t="str">
            <v>PILARES</v>
          </cell>
          <cell r="C331"/>
          <cell r="D331"/>
          <cell r="E331"/>
          <cell r="F331" t="str">
            <v/>
          </cell>
          <cell r="G331">
            <v>14883.240000000002</v>
          </cell>
        </row>
        <row r="332">
          <cell r="A332" t="str">
            <v>3.2.2.1.1</v>
          </cell>
          <cell r="B332" t="str">
            <v>92264</v>
          </cell>
          <cell r="C332" t="str">
            <v>FABRICAÇÃO DE FÔRMA PARA PILARES E ESTRUTURAS SIMILARES, EM CHAPA DE MADEIRA COMPENSADA PLASTIFICADA, E = 18 MM. AF_09/2020</v>
          </cell>
          <cell r="D332" t="str">
            <v>M2</v>
          </cell>
          <cell r="E332">
            <v>37.799999999999997</v>
          </cell>
          <cell r="F332">
            <v>172.9</v>
          </cell>
          <cell r="G332">
            <v>6535.62</v>
          </cell>
        </row>
        <row r="333">
          <cell r="A333" t="str">
            <v>3.2.2.1.2</v>
          </cell>
          <cell r="B333" t="str">
            <v>C4151</v>
          </cell>
          <cell r="C333" t="str">
            <v>ARMADURA DE AÇO CA 50/60</v>
          </cell>
          <cell r="D333" t="str">
            <v>KG</v>
          </cell>
          <cell r="E333">
            <v>388</v>
          </cell>
          <cell r="F333">
            <v>16.59</v>
          </cell>
          <cell r="G333">
            <v>6436.92</v>
          </cell>
        </row>
        <row r="334">
          <cell r="A334" t="str">
            <v>3.2.2.1.3</v>
          </cell>
          <cell r="B334" t="str">
            <v>C0845</v>
          </cell>
          <cell r="C334" t="str">
            <v>CONCRETO P/VIBR., FCK 35 MPa COM AGREGADO ADQUIRIDO</v>
          </cell>
          <cell r="D334" t="str">
            <v>M3</v>
          </cell>
          <cell r="E334">
            <v>1.98</v>
          </cell>
          <cell r="F334">
            <v>719.38</v>
          </cell>
          <cell r="G334">
            <v>1424.3724</v>
          </cell>
        </row>
        <row r="335">
          <cell r="A335" t="str">
            <v>3.2.2.1.4</v>
          </cell>
          <cell r="B335" t="str">
            <v>C1603</v>
          </cell>
          <cell r="C335" t="str">
            <v>LANÇAMENTO E APLICAÇÃO DE CONCRETO C/ ELEVAÇÃO</v>
          </cell>
          <cell r="D335" t="str">
            <v>M3</v>
          </cell>
          <cell r="E335">
            <v>1.98</v>
          </cell>
          <cell r="F335">
            <v>185.22</v>
          </cell>
          <cell r="G335">
            <v>366.73559999999998</v>
          </cell>
        </row>
        <row r="336">
          <cell r="A336" t="str">
            <v>3.2.2.1.5</v>
          </cell>
          <cell r="B336" t="str">
            <v>C0461</v>
          </cell>
          <cell r="C336" t="str">
            <v>BOMBEAMENTO DE CONCRETO</v>
          </cell>
          <cell r="D336" t="str">
            <v>M3</v>
          </cell>
          <cell r="E336">
            <v>1.98</v>
          </cell>
          <cell r="F336">
            <v>60.4</v>
          </cell>
          <cell r="G336">
            <v>119.592</v>
          </cell>
        </row>
        <row r="337">
          <cell r="A337" t="str">
            <v>3.2.2.2</v>
          </cell>
          <cell r="B337" t="str">
            <v>LAJE COM ESCORAMENTO E CIMBRAMENTO - INCLUSO VIGAS</v>
          </cell>
          <cell r="C337"/>
          <cell r="D337"/>
          <cell r="E337"/>
          <cell r="F337" t="str">
            <v/>
          </cell>
          <cell r="G337">
            <v>122827.7754</v>
          </cell>
        </row>
        <row r="338">
          <cell r="A338" t="str">
            <v>3.2.2.2.1</v>
          </cell>
          <cell r="B338" t="str">
            <v>92266</v>
          </cell>
          <cell r="C338" t="str">
            <v>FABRICAÇÃO DE FÔRMA PARA VIGAS, EM CHAPA DE MADEIRA COMPENSADA PLASTIFICADA, E = 18 MM. AF_09/2020</v>
          </cell>
          <cell r="D338" t="str">
            <v>M2</v>
          </cell>
          <cell r="E338">
            <v>367.01</v>
          </cell>
          <cell r="F338">
            <v>154.54</v>
          </cell>
          <cell r="G338">
            <v>56717.725399999996</v>
          </cell>
        </row>
        <row r="339">
          <cell r="A339" t="str">
            <v>3.2.2.2.2</v>
          </cell>
          <cell r="B339" t="str">
            <v>C4151</v>
          </cell>
          <cell r="C339" t="str">
            <v>ARMADURA DE AÇO CA 50/60</v>
          </cell>
          <cell r="D339" t="str">
            <v>KG</v>
          </cell>
          <cell r="E339">
            <v>2675</v>
          </cell>
          <cell r="F339">
            <v>16.59</v>
          </cell>
          <cell r="G339">
            <v>44378.25</v>
          </cell>
        </row>
        <row r="340">
          <cell r="A340" t="str">
            <v>3.2.2.2.3</v>
          </cell>
          <cell r="B340" t="str">
            <v>C0845</v>
          </cell>
          <cell r="C340" t="str">
            <v>CONCRETO P/VIBR., FCK 35 MPa COM AGREGADO ADQUIRIDO</v>
          </cell>
          <cell r="D340" t="str">
            <v>M3</v>
          </cell>
          <cell r="E340">
            <v>22.52</v>
          </cell>
          <cell r="F340">
            <v>719.38</v>
          </cell>
          <cell r="G340">
            <v>16200.437599999999</v>
          </cell>
        </row>
        <row r="341">
          <cell r="A341" t="str">
            <v>3.2.2.2.4</v>
          </cell>
          <cell r="B341" t="str">
            <v>C1603</v>
          </cell>
          <cell r="C341" t="str">
            <v>LANÇAMENTO E APLICAÇÃO DE CONCRETO C/ ELEVAÇÃO</v>
          </cell>
          <cell r="D341" t="str">
            <v>M3</v>
          </cell>
          <cell r="E341">
            <v>22.52</v>
          </cell>
          <cell r="F341">
            <v>185.22</v>
          </cell>
          <cell r="G341">
            <v>4171.1543999999994</v>
          </cell>
        </row>
        <row r="342">
          <cell r="A342" t="str">
            <v>3.2.2.2.5</v>
          </cell>
          <cell r="B342" t="str">
            <v>C0461</v>
          </cell>
          <cell r="C342" t="str">
            <v>BOMBEAMENTO DE CONCRETO</v>
          </cell>
          <cell r="D342" t="str">
            <v>M3</v>
          </cell>
          <cell r="E342">
            <v>22.52</v>
          </cell>
          <cell r="F342">
            <v>60.4</v>
          </cell>
          <cell r="G342">
            <v>1360.2079999999999</v>
          </cell>
        </row>
        <row r="343">
          <cell r="A343" t="str">
            <v>3.2.3</v>
          </cell>
          <cell r="B343" t="str">
            <v>BLOCOS AUXILIARES ( CISTERNA / SUBESTAÇÃO / LIXEIRA / GERADOR )</v>
          </cell>
          <cell r="C343"/>
          <cell r="D343"/>
          <cell r="E343"/>
          <cell r="F343" t="str">
            <v/>
          </cell>
          <cell r="G343">
            <v>48910.394583516958</v>
          </cell>
        </row>
        <row r="344">
          <cell r="A344" t="str">
            <v>3.2.3.1</v>
          </cell>
          <cell r="B344" t="str">
            <v>PILARES</v>
          </cell>
          <cell r="C344"/>
          <cell r="D344"/>
          <cell r="E344"/>
          <cell r="F344" t="str">
            <v/>
          </cell>
          <cell r="G344">
            <v>13882.705288532223</v>
          </cell>
        </row>
        <row r="345">
          <cell r="A345" t="str">
            <v>3.2.3.1.1</v>
          </cell>
          <cell r="B345" t="str">
            <v>92264</v>
          </cell>
          <cell r="C345" t="str">
            <v>FABRICAÇÃO DE FÔRMA PARA PILARES E ESTRUTURAS SIMILARES, EM CHAPA DE MADEIRA COMPENSADA PLASTIFICADA, E = 18 MM. AF_09/2020</v>
          </cell>
          <cell r="D345" t="str">
            <v>M2</v>
          </cell>
          <cell r="E345">
            <v>56.64</v>
          </cell>
          <cell r="F345">
            <v>172.9</v>
          </cell>
          <cell r="G345">
            <v>9793.0560000000005</v>
          </cell>
        </row>
        <row r="346">
          <cell r="A346" t="str">
            <v>3.2.3.1.2</v>
          </cell>
          <cell r="B346" t="str">
            <v>C4151</v>
          </cell>
          <cell r="C346" t="str">
            <v>ARMADURA DE AÇO CA 50/60</v>
          </cell>
          <cell r="D346" t="str">
            <v>KG</v>
          </cell>
          <cell r="E346">
            <v>83.643718416649904</v>
          </cell>
          <cell r="F346">
            <v>16.59</v>
          </cell>
          <cell r="G346">
            <v>1387.6492885322218</v>
          </cell>
        </row>
        <row r="347">
          <cell r="A347" t="str">
            <v>3.2.3.1.3</v>
          </cell>
          <cell r="B347" t="str">
            <v>C0845</v>
          </cell>
          <cell r="C347" t="str">
            <v>CONCRETO P/VIBR., FCK 35 MPa COM AGREGADO ADQUIRIDO</v>
          </cell>
          <cell r="D347" t="str">
            <v>M3</v>
          </cell>
          <cell r="E347">
            <v>2.8</v>
          </cell>
          <cell r="F347">
            <v>719.38</v>
          </cell>
          <cell r="G347">
            <v>2014.2639999999999</v>
          </cell>
        </row>
        <row r="348">
          <cell r="A348" t="str">
            <v>3.2.3.1.4</v>
          </cell>
          <cell r="B348" t="str">
            <v>C1603</v>
          </cell>
          <cell r="C348" t="str">
            <v>LANÇAMENTO E APLICAÇÃO DE CONCRETO C/ ELEVAÇÃO</v>
          </cell>
          <cell r="D348" t="str">
            <v>M3</v>
          </cell>
          <cell r="E348">
            <v>2.8</v>
          </cell>
          <cell r="F348">
            <v>185.22</v>
          </cell>
          <cell r="G348">
            <v>518.61599999999999</v>
          </cell>
        </row>
        <row r="349">
          <cell r="A349" t="str">
            <v>3.2.3.1.5</v>
          </cell>
          <cell r="B349" t="str">
            <v>C0461</v>
          </cell>
          <cell r="C349" t="str">
            <v>BOMBEAMENTO DE CONCRETO</v>
          </cell>
          <cell r="D349" t="str">
            <v>M3</v>
          </cell>
          <cell r="E349">
            <v>2.8</v>
          </cell>
          <cell r="F349">
            <v>60.4</v>
          </cell>
          <cell r="G349">
            <v>169.11999999999998</v>
          </cell>
        </row>
        <row r="350">
          <cell r="A350" t="str">
            <v>3.2.3.2</v>
          </cell>
          <cell r="B350" t="str">
            <v>LAJE COM ESCORAMENTO E CIMBRAMENTO - INCLUSO VIGAS</v>
          </cell>
          <cell r="C350"/>
          <cell r="D350"/>
          <cell r="E350"/>
          <cell r="F350" t="str">
            <v/>
          </cell>
          <cell r="G350">
            <v>35027.689294984739</v>
          </cell>
        </row>
        <row r="351">
          <cell r="A351" t="str">
            <v>3.2.3.2.1</v>
          </cell>
          <cell r="B351" t="str">
            <v>92266</v>
          </cell>
          <cell r="C351" t="str">
            <v>FABRICAÇÃO DE FÔRMA PARA VIGAS, EM CHAPA DE MADEIRA COMPENSADA PLASTIFICADA, E = 18 MM. AF_09/2020</v>
          </cell>
          <cell r="D351" t="str">
            <v>M2</v>
          </cell>
          <cell r="E351">
            <v>157.85</v>
          </cell>
          <cell r="F351">
            <v>154.54</v>
          </cell>
          <cell r="G351">
            <v>24394.138999999999</v>
          </cell>
        </row>
        <row r="352">
          <cell r="A352" t="str">
            <v>3.2.3.2.2</v>
          </cell>
          <cell r="B352" t="str">
            <v>C4151</v>
          </cell>
          <cell r="C352" t="str">
            <v>ARMADURA DE AÇO CA 50/60</v>
          </cell>
          <cell r="D352" t="str">
            <v>KG</v>
          </cell>
          <cell r="E352">
            <v>394.33094002319137</v>
          </cell>
          <cell r="F352">
            <v>16.59</v>
          </cell>
          <cell r="G352">
            <v>6541.9502949847447</v>
          </cell>
        </row>
        <row r="353">
          <cell r="A353" t="str">
            <v>3.2.3.2.3</v>
          </cell>
          <cell r="B353" t="str">
            <v>C0845</v>
          </cell>
          <cell r="C353" t="str">
            <v>CONCRETO P/VIBR., FCK 35 MPa COM AGREGADO ADQUIRIDO</v>
          </cell>
          <cell r="D353" t="str">
            <v>M3</v>
          </cell>
          <cell r="E353">
            <v>4.24</v>
          </cell>
          <cell r="F353">
            <v>719.38</v>
          </cell>
          <cell r="G353">
            <v>3050.1712000000002</v>
          </cell>
        </row>
        <row r="354">
          <cell r="A354" t="str">
            <v>3.2.3.2.4</v>
          </cell>
          <cell r="B354" t="str">
            <v>C1603</v>
          </cell>
          <cell r="C354" t="str">
            <v>LANÇAMENTO E APLICAÇÃO DE CONCRETO C/ ELEVAÇÃO</v>
          </cell>
          <cell r="D354" t="str">
            <v>M3</v>
          </cell>
          <cell r="E354">
            <v>4.24</v>
          </cell>
          <cell r="F354">
            <v>185.22</v>
          </cell>
          <cell r="G354">
            <v>785.33280000000002</v>
          </cell>
        </row>
        <row r="355">
          <cell r="A355" t="str">
            <v>3.2.3.2.5</v>
          </cell>
          <cell r="B355" t="str">
            <v>C0461</v>
          </cell>
          <cell r="C355" t="str">
            <v>BOMBEAMENTO DE CONCRETO</v>
          </cell>
          <cell r="D355" t="str">
            <v>M3</v>
          </cell>
          <cell r="E355">
            <v>4.24</v>
          </cell>
          <cell r="F355">
            <v>60.4</v>
          </cell>
          <cell r="G355">
            <v>256.096</v>
          </cell>
        </row>
        <row r="356">
          <cell r="A356" t="str">
            <v>4</v>
          </cell>
          <cell r="B356" t="str">
            <v>ARQUITETURA E ELEMENTOS URBANISMO</v>
          </cell>
          <cell r="C356"/>
          <cell r="D356"/>
          <cell r="E356"/>
          <cell r="F356"/>
          <cell r="G356">
            <v>9606333.9499999993</v>
          </cell>
        </row>
        <row r="357">
          <cell r="A357" t="str">
            <v>4.1</v>
          </cell>
          <cell r="B357" t="str">
            <v>BLOCO PRINCIPAL</v>
          </cell>
          <cell r="C357"/>
          <cell r="D357"/>
          <cell r="E357"/>
          <cell r="F357"/>
          <cell r="G357">
            <v>8034578.1700000009</v>
          </cell>
        </row>
        <row r="358">
          <cell r="A358" t="str">
            <v>4.1.1</v>
          </cell>
          <cell r="B358" t="str">
            <v>PISOS - TÉRREO</v>
          </cell>
          <cell r="C358"/>
          <cell r="D358"/>
          <cell r="E358"/>
          <cell r="F358"/>
          <cell r="G358">
            <v>1321041.42</v>
          </cell>
        </row>
        <row r="359">
          <cell r="A359" t="str">
            <v>4.1.1.1</v>
          </cell>
          <cell r="B359" t="str">
            <v>RADIER - SETOR 1</v>
          </cell>
          <cell r="C359"/>
          <cell r="D359"/>
          <cell r="E359"/>
          <cell r="F359"/>
          <cell r="G359">
            <v>279155.87</v>
          </cell>
        </row>
        <row r="360">
          <cell r="A360" t="str">
            <v>4.1.1.1.1</v>
          </cell>
          <cell r="B360" t="str">
            <v>97113</v>
          </cell>
          <cell r="C360" t="str">
            <v>APLICAÇÃO DE LONA PLÁSTICA PARA EXECUÇÃO DE PAVIMENTOS DE CONCRETO. AF_04/2022</v>
          </cell>
          <cell r="D360" t="str">
            <v>M2</v>
          </cell>
          <cell r="E360">
            <v>369.05</v>
          </cell>
          <cell r="F360">
            <v>2.30748</v>
          </cell>
          <cell r="G360">
            <v>851.57549400000005</v>
          </cell>
        </row>
        <row r="361">
          <cell r="A361" t="str">
            <v>4.1.1.1.2</v>
          </cell>
          <cell r="B361" t="str">
            <v>97083</v>
          </cell>
          <cell r="C361" t="str">
            <v>COMPACTAÇÃO MECÂNICA DE SOLO PARA EXECUÇÃO DE RADIER, PISO DE CONCRETO OU LAJE SOBRE SOLO, COM COMPACTADOR DE SOLOS A PERCUSSÃO. AF_09/2021</v>
          </cell>
          <cell r="D361" t="str">
            <v>M2</v>
          </cell>
          <cell r="E361">
            <v>369.05</v>
          </cell>
          <cell r="F361">
            <v>4.46</v>
          </cell>
          <cell r="G361">
            <v>1645.96</v>
          </cell>
        </row>
        <row r="362">
          <cell r="A362" t="str">
            <v>4.1.1.1.3</v>
          </cell>
          <cell r="B362" t="str">
            <v>97096</v>
          </cell>
          <cell r="C362" t="str">
            <v>CONCRETAGEM DE RADIER, PISO DE CONCRETO OU LAJE SOBRE SOLO, FCK 30 MPA - LANÇAMENTO, ADENSAMENTO E ACABAMENTO. AF_09/2021</v>
          </cell>
          <cell r="D362" t="str">
            <v>M3</v>
          </cell>
          <cell r="E362">
            <v>369.05</v>
          </cell>
          <cell r="F362">
            <v>749.65</v>
          </cell>
          <cell r="G362">
            <v>276658.33</v>
          </cell>
        </row>
        <row r="363">
          <cell r="A363" t="str">
            <v>4.1.1.2</v>
          </cell>
          <cell r="B363" t="str">
            <v>RADIER - SETOR 3</v>
          </cell>
          <cell r="C363"/>
          <cell r="D363"/>
          <cell r="E363"/>
          <cell r="F363"/>
          <cell r="G363">
            <v>422377.71</v>
          </cell>
        </row>
        <row r="364">
          <cell r="A364" t="str">
            <v>4.1.1.1.1</v>
          </cell>
          <cell r="B364" t="str">
            <v>97113</v>
          </cell>
          <cell r="C364" t="str">
            <v>APLICAÇÃO DE LONA PLÁSTICA PARA EXECUÇÃO DE PAVIMENTOS DE CONCRETO. AF_04/2022</v>
          </cell>
          <cell r="D364" t="str">
            <v>M2</v>
          </cell>
          <cell r="E364">
            <v>558.41999999999996</v>
          </cell>
          <cell r="F364">
            <v>2.27</v>
          </cell>
          <cell r="G364">
            <v>1267.6099999999999</v>
          </cell>
        </row>
        <row r="365">
          <cell r="A365" t="str">
            <v>4.1.1.1.2</v>
          </cell>
          <cell r="B365" t="str">
            <v>97083</v>
          </cell>
          <cell r="C365" t="str">
            <v>COMPACTAÇÃO MECÂNICA DE SOLO PARA EXECUÇÃO DE RADIER, PISO DE CONCRETO OU LAJE SOBRE SOLO, COM COMPACTADOR DE SOLOS A PERCUSSÃO. AF_09/2021</v>
          </cell>
          <cell r="D365" t="str">
            <v>M2</v>
          </cell>
          <cell r="E365">
            <v>558.41999999999996</v>
          </cell>
          <cell r="F365">
            <v>4.46</v>
          </cell>
          <cell r="G365">
            <v>2490.5500000000002</v>
          </cell>
        </row>
        <row r="366">
          <cell r="A366" t="str">
            <v>4.1.1.1.3</v>
          </cell>
          <cell r="B366" t="str">
            <v>97096</v>
          </cell>
          <cell r="C366" t="str">
            <v>CONCRETAGEM DE RADIER, PISO DE CONCRETO OU LAJE SOBRE SOLO, FCK 30 MPA - LANÇAMENTO, ADENSAMENTO E ACABAMENTO. AF_09/2021</v>
          </cell>
          <cell r="D366" t="str">
            <v>M3</v>
          </cell>
          <cell r="E366">
            <v>558.41999999999996</v>
          </cell>
          <cell r="F366">
            <v>749.65</v>
          </cell>
          <cell r="G366">
            <v>418619.55</v>
          </cell>
        </row>
        <row r="367">
          <cell r="A367" t="str">
            <v>4.1.1.3</v>
          </cell>
          <cell r="B367" t="str">
            <v>CONTRAPISO - SETOR 1</v>
          </cell>
          <cell r="C367"/>
          <cell r="D367"/>
          <cell r="E367"/>
          <cell r="F367"/>
          <cell r="G367">
            <v>123343.89</v>
          </cell>
        </row>
        <row r="368">
          <cell r="A368" t="str">
            <v>4.1.1.3.1</v>
          </cell>
          <cell r="B368" t="str">
            <v>87693</v>
          </cell>
          <cell r="C368" t="str">
            <v>CONTRAPISO EM ARGAMASSA PRONTA, PREPARO MECÂNICO COM MISTURADOR 300 KG, APLICADO EM ÁREAS SECAS SOBRE LAJE, NÃO ADERIDO, ESPESSURA 5CM. AF_07/2021</v>
          </cell>
          <cell r="D368" t="str">
            <v>M2</v>
          </cell>
          <cell r="E368">
            <v>369.05</v>
          </cell>
          <cell r="F368">
            <v>334.22</v>
          </cell>
          <cell r="G368">
            <v>123343.89</v>
          </cell>
        </row>
        <row r="369">
          <cell r="A369" t="str">
            <v>4.1.1.4</v>
          </cell>
          <cell r="B369" t="str">
            <v>CONTRAPISO - SETOR 3</v>
          </cell>
          <cell r="C369"/>
          <cell r="D369"/>
          <cell r="E369"/>
          <cell r="F369"/>
          <cell r="G369">
            <v>186635.13</v>
          </cell>
        </row>
        <row r="370">
          <cell r="A370" t="str">
            <v>4.1.1.4.1</v>
          </cell>
          <cell r="B370" t="str">
            <v>87693</v>
          </cell>
          <cell r="C370" t="str">
            <v>CONTRAPISO EM ARGAMASSA PRONTA, PREPARO MECÂNICO COM MISTURADOR 300 KG, APLICADO EM ÁREAS SECAS SOBRE LAJE, NÃO ADERIDO, ESPESSURA 5CM. AF_07/2021</v>
          </cell>
          <cell r="D370" t="str">
            <v>M2</v>
          </cell>
          <cell r="E370">
            <v>558.41999999999996</v>
          </cell>
          <cell r="F370">
            <v>334.22</v>
          </cell>
          <cell r="G370">
            <v>186635.13</v>
          </cell>
        </row>
        <row r="371">
          <cell r="A371" t="str">
            <v>4.1.1.5</v>
          </cell>
          <cell r="B371" t="str">
            <v>PORCELANATO / REVESTIMENTO DE PISO - SETOR 1</v>
          </cell>
          <cell r="C371"/>
          <cell r="D371"/>
          <cell r="E371"/>
          <cell r="F371"/>
          <cell r="G371">
            <v>116180.63</v>
          </cell>
        </row>
        <row r="372">
          <cell r="A372" t="str">
            <v>4.1.1.5.1</v>
          </cell>
          <cell r="B372" t="str">
            <v>C4441</v>
          </cell>
          <cell r="C372" t="str">
            <v>PORCELANATO RETIFICADO NATURAL (FOSCO) C/ ARG. CIMENTO E AREIA P/ PISO</v>
          </cell>
          <cell r="D372" t="str">
            <v>M2</v>
          </cell>
          <cell r="E372">
            <v>369.05</v>
          </cell>
          <cell r="F372">
            <v>314.81</v>
          </cell>
          <cell r="G372">
            <v>116180.63</v>
          </cell>
        </row>
        <row r="373">
          <cell r="A373" t="str">
            <v>4.1.1.6</v>
          </cell>
          <cell r="B373" t="str">
            <v>PORCELANATO / REVESTIMENTO DE PISO - SETOR 3</v>
          </cell>
          <cell r="C373"/>
          <cell r="D373"/>
          <cell r="E373"/>
          <cell r="F373"/>
          <cell r="G373">
            <v>175796.2</v>
          </cell>
        </row>
        <row r="374">
          <cell r="A374" t="str">
            <v>4.1.1.6.1</v>
          </cell>
          <cell r="B374" t="str">
            <v>C4441</v>
          </cell>
          <cell r="C374" t="str">
            <v>PORCELANATO RETIFICADO NATURAL (FOSCO) C/ ARG. CIMENTO E AREIA P/ PISO</v>
          </cell>
          <cell r="D374" t="str">
            <v>M2</v>
          </cell>
          <cell r="E374">
            <v>558.41999999999996</v>
          </cell>
          <cell r="F374">
            <v>314.81</v>
          </cell>
          <cell r="G374">
            <v>175796.2</v>
          </cell>
        </row>
        <row r="375">
          <cell r="A375" t="str">
            <v>4.1.1.7</v>
          </cell>
          <cell r="B375" t="str">
            <v>REJUNTE / RODAPÉ / SOLEIRA</v>
          </cell>
          <cell r="C375"/>
          <cell r="D375"/>
          <cell r="E375"/>
          <cell r="F375"/>
          <cell r="G375">
            <v>17551.990000000002</v>
          </cell>
        </row>
        <row r="376">
          <cell r="A376" t="str">
            <v>4.1.1.7.1</v>
          </cell>
          <cell r="B376" t="str">
            <v>C2284</v>
          </cell>
          <cell r="C376" t="str">
            <v>SOLEIRA DE GRANITO L= 15cm</v>
          </cell>
          <cell r="D376" t="str">
            <v>M</v>
          </cell>
          <cell r="E376">
            <v>28.08</v>
          </cell>
          <cell r="F376">
            <v>121.37</v>
          </cell>
          <cell r="G376">
            <v>3408.07</v>
          </cell>
        </row>
        <row r="377">
          <cell r="A377" t="str">
            <v>4.1.1.7.2</v>
          </cell>
          <cell r="B377" t="str">
            <v>C1427</v>
          </cell>
          <cell r="C377" t="str">
            <v>REJUNTAMENTO C/ ARG. PRÉ-FABRICADA, JUNTA ENTRE 2mm E 6mm EM CERÂMICA, ACIMA DE 30x30 cm (900 cm²) E PORCELANATOS (PAREDE/PISO)</v>
          </cell>
          <cell r="D377" t="str">
            <v>M2</v>
          </cell>
          <cell r="E377">
            <v>927.47</v>
          </cell>
          <cell r="F377">
            <v>15.25</v>
          </cell>
          <cell r="G377">
            <v>14143.92</v>
          </cell>
        </row>
        <row r="378">
          <cell r="A378" t="str">
            <v>4.1.2</v>
          </cell>
          <cell r="B378" t="str">
            <v>PISOS - 1 ANDAR</v>
          </cell>
          <cell r="C378"/>
          <cell r="D378"/>
          <cell r="E378"/>
          <cell r="F378"/>
          <cell r="G378">
            <v>786472.8</v>
          </cell>
        </row>
        <row r="379">
          <cell r="A379" t="str">
            <v>4.1.2.1</v>
          </cell>
          <cell r="B379" t="str">
            <v>CONTRAPISO - SETOR 1</v>
          </cell>
          <cell r="C379"/>
          <cell r="D379"/>
          <cell r="E379"/>
          <cell r="F379"/>
          <cell r="G379">
            <v>204890.23</v>
          </cell>
        </row>
        <row r="380">
          <cell r="A380" t="str">
            <v>4.1.2.1.1</v>
          </cell>
          <cell r="B380" t="str">
            <v>87693</v>
          </cell>
          <cell r="C380" t="str">
            <v>CONTRAPISO EM ARGAMASSA PRONTA, PREPARO MECÂNICO COM MISTURADOR 300 KG, APLICADO EM ÁREAS SECAS SOBRE LAJE, NÃO ADERIDO, ESPESSURA 5CM. AF_07/2021</v>
          </cell>
          <cell r="D380" t="str">
            <v>M2</v>
          </cell>
          <cell r="E380">
            <v>613.04</v>
          </cell>
          <cell r="F380">
            <v>334.22</v>
          </cell>
          <cell r="G380">
            <v>204890.23</v>
          </cell>
        </row>
        <row r="381">
          <cell r="A381" t="str">
            <v>4.1.2.2</v>
          </cell>
          <cell r="B381" t="str">
            <v>CONTRAPISO - SETOR 2</v>
          </cell>
          <cell r="C381"/>
          <cell r="D381"/>
          <cell r="E381"/>
          <cell r="F381"/>
          <cell r="G381">
            <v>102585.49</v>
          </cell>
        </row>
        <row r="382">
          <cell r="A382" t="str">
            <v>4.1.2.2.1</v>
          </cell>
          <cell r="B382" t="str">
            <v>87693</v>
          </cell>
          <cell r="C382" t="str">
            <v>CONTRAPISO EM ARGAMASSA PRONTA, PREPARO MECÂNICO COM MISTURADOR 300 KG, APLICADO EM ÁREAS SECAS SOBRE LAJE, NÃO ADERIDO, ESPESSURA 5CM. AF_07/2021</v>
          </cell>
          <cell r="D382" t="str">
            <v>M2</v>
          </cell>
          <cell r="E382">
            <v>306.94</v>
          </cell>
          <cell r="F382">
            <v>334.22</v>
          </cell>
          <cell r="G382">
            <v>102585.49</v>
          </cell>
        </row>
        <row r="383">
          <cell r="A383" t="str">
            <v>4.1.2.3</v>
          </cell>
          <cell r="B383" t="str">
            <v>CONTRAPISO - SETOR 3</v>
          </cell>
          <cell r="C383"/>
          <cell r="D383"/>
          <cell r="E383"/>
          <cell r="F383"/>
          <cell r="G383">
            <v>126010.97</v>
          </cell>
        </row>
        <row r="384">
          <cell r="A384" t="str">
            <v>4.1.2.3.1</v>
          </cell>
          <cell r="B384" t="str">
            <v>87693</v>
          </cell>
          <cell r="C384" t="str">
            <v>CONTRAPISO EM ARGAMASSA PRONTA, PREPARO MECÂNICO COM MISTURADOR 300 KG, APLICADO EM ÁREAS SECAS SOBRE LAJE, NÃO ADERIDO, ESPESSURA 5CM. AF_07/2021</v>
          </cell>
          <cell r="D384" t="str">
            <v>M2</v>
          </cell>
          <cell r="E384">
            <v>377.03</v>
          </cell>
          <cell r="F384">
            <v>334.22</v>
          </cell>
          <cell r="G384">
            <v>126010.97</v>
          </cell>
        </row>
        <row r="385">
          <cell r="A385" t="str">
            <v>4.1.2.4</v>
          </cell>
          <cell r="B385" t="str">
            <v>PORCELANATO / REVESTIMENTO DE PISO - SETOR 1</v>
          </cell>
          <cell r="C385"/>
          <cell r="D385"/>
          <cell r="E385"/>
          <cell r="F385"/>
          <cell r="G385">
            <v>130350.7</v>
          </cell>
        </row>
        <row r="386">
          <cell r="A386" t="str">
            <v>4.1.2.4.1</v>
          </cell>
          <cell r="B386" t="str">
            <v>00040647</v>
          </cell>
          <cell r="C386" t="str">
            <v>PISO INDUSTRIAL EM CONCRETO ARMADO DE ACABAMENTO POLIDO, ESPESSURA 12 CM (CIMENTO QUEIMADO) (INCLUSO EXECUCAO)</v>
          </cell>
          <cell r="D386" t="str">
            <v>M2</v>
          </cell>
          <cell r="E386">
            <v>613.04</v>
          </cell>
          <cell r="F386">
            <v>212.63</v>
          </cell>
          <cell r="G386">
            <v>130350.7</v>
          </cell>
        </row>
        <row r="387">
          <cell r="A387" t="str">
            <v>4.1.2.5</v>
          </cell>
          <cell r="B387" t="str">
            <v>PORCELANATO / REVESTIMENTO DE PISO - SETOR 2</v>
          </cell>
          <cell r="C387"/>
          <cell r="D387"/>
          <cell r="E387"/>
          <cell r="F387"/>
          <cell r="G387">
            <v>92749.93</v>
          </cell>
        </row>
        <row r="388">
          <cell r="A388" t="str">
            <v>4.1.2.5.1</v>
          </cell>
          <cell r="B388" t="str">
            <v>C4441</v>
          </cell>
          <cell r="C388" t="str">
            <v>PORCELANATO RETIFICADO NATURAL (FOSCO) C/ ARG. CIMENTO E AREIA P/ PISO</v>
          </cell>
          <cell r="D388" t="str">
            <v>M2</v>
          </cell>
          <cell r="E388">
            <v>172.99</v>
          </cell>
          <cell r="F388">
            <v>314.81</v>
          </cell>
          <cell r="G388">
            <v>54458.98</v>
          </cell>
        </row>
        <row r="389">
          <cell r="A389" t="str">
            <v>4.1.2.5.2</v>
          </cell>
          <cell r="B389" t="str">
            <v>101727</v>
          </cell>
          <cell r="C389" t="str">
            <v>PISO VINÍLICO SEMI-FLEXÍVEL EM PLACAS, PADRÃO LISO, ESPESSURA 3,2 MM, FIXADO COM COLA. AF_09/2020</v>
          </cell>
          <cell r="D389" t="str">
            <v>M2</v>
          </cell>
          <cell r="E389">
            <v>133.94999999999999</v>
          </cell>
          <cell r="F389">
            <v>285.86</v>
          </cell>
          <cell r="G389">
            <v>38290.949999999997</v>
          </cell>
        </row>
        <row r="390">
          <cell r="A390" t="str">
            <v>4.1.2.6</v>
          </cell>
          <cell r="B390" t="str">
            <v>PORCELANATO / REVESTIMENTO DE PISO - SETOR 3</v>
          </cell>
          <cell r="C390"/>
          <cell r="D390"/>
          <cell r="E390"/>
          <cell r="F390"/>
          <cell r="G390">
            <v>118692.81</v>
          </cell>
        </row>
        <row r="391">
          <cell r="A391" t="str">
            <v>4.1.2.6.1</v>
          </cell>
          <cell r="B391" t="str">
            <v>C4441</v>
          </cell>
          <cell r="C391" t="str">
            <v>PORCELANATO RETIFICADO NATURAL (FOSCO) C/ ARG. CIMENTO E AREIA P/ PISO</v>
          </cell>
          <cell r="D391" t="str">
            <v>M2</v>
          </cell>
          <cell r="E391">
            <v>377.03</v>
          </cell>
          <cell r="F391">
            <v>314.81</v>
          </cell>
          <cell r="G391">
            <v>118692.81</v>
          </cell>
        </row>
        <row r="392">
          <cell r="A392" t="str">
            <v>4.1.2.7</v>
          </cell>
          <cell r="B392" t="str">
            <v>REJUNTE / RODAPÉ / SOLEIRA</v>
          </cell>
          <cell r="C392"/>
          <cell r="D392"/>
          <cell r="E392"/>
          <cell r="F392"/>
          <cell r="G392">
            <v>11192.67</v>
          </cell>
        </row>
        <row r="393">
          <cell r="A393" t="str">
            <v>4.1.2.7.1</v>
          </cell>
          <cell r="B393" t="str">
            <v>C2284</v>
          </cell>
          <cell r="C393" t="str">
            <v>SOLEIRA DE GRANITO L= 15cm</v>
          </cell>
          <cell r="D393" t="str">
            <v>M</v>
          </cell>
          <cell r="E393">
            <v>23.11</v>
          </cell>
          <cell r="F393">
            <v>121.37</v>
          </cell>
          <cell r="G393">
            <v>2804.86</v>
          </cell>
        </row>
        <row r="394">
          <cell r="A394" t="str">
            <v>4.1.2.7.2</v>
          </cell>
          <cell r="B394" t="str">
            <v>C1427</v>
          </cell>
          <cell r="C394" t="str">
            <v>REJUNTAMENTO C/ ARG. PRÉ-FABRICADA, JUNTA ENTRE 2mm E 6mm EM CERÂMICA, ACIMA DE 30x30 cm (900 cm²) E PORCELANATOS (PAREDE/PISO)</v>
          </cell>
          <cell r="D394" t="str">
            <v>M2</v>
          </cell>
          <cell r="E394">
            <v>550.02</v>
          </cell>
          <cell r="F394">
            <v>15.25</v>
          </cell>
          <cell r="G394">
            <v>8387.81</v>
          </cell>
        </row>
        <row r="395">
          <cell r="A395" t="str">
            <v>4.1.3</v>
          </cell>
          <cell r="B395" t="str">
            <v>PISOS - 2 ANDAR</v>
          </cell>
          <cell r="C395"/>
          <cell r="D395"/>
          <cell r="E395"/>
          <cell r="F395"/>
          <cell r="G395">
            <v>911670.73</v>
          </cell>
        </row>
        <row r="396">
          <cell r="A396" t="str">
            <v>4.1.3.1</v>
          </cell>
          <cell r="B396" t="str">
            <v>CONTRAPISO - SETOR 1</v>
          </cell>
          <cell r="C396"/>
          <cell r="D396"/>
          <cell r="E396"/>
          <cell r="F396"/>
          <cell r="G396">
            <v>123761.67</v>
          </cell>
        </row>
        <row r="397">
          <cell r="A397" t="str">
            <v>4.1.3.1.1</v>
          </cell>
          <cell r="B397" t="str">
            <v>87693</v>
          </cell>
          <cell r="C397" t="str">
            <v>CONTRAPISO EM ARGAMASSA PRONTA, PREPARO MECÂNICO COM MISTURADOR 300 KG, APLICADO EM ÁREAS SECAS SOBRE LAJE, NÃO ADERIDO, ESPESSURA 5CM. AF_07/2021</v>
          </cell>
          <cell r="D397" t="str">
            <v>M2</v>
          </cell>
          <cell r="E397">
            <v>370.3</v>
          </cell>
          <cell r="F397">
            <v>334.22</v>
          </cell>
          <cell r="G397">
            <v>123761.67</v>
          </cell>
        </row>
        <row r="398">
          <cell r="A398" t="str">
            <v>4.1.3.2</v>
          </cell>
          <cell r="B398" t="str">
            <v>CONTRAPISO - SETOR 2</v>
          </cell>
          <cell r="C398"/>
          <cell r="D398"/>
          <cell r="E398"/>
          <cell r="F398"/>
          <cell r="G398">
            <v>123651.37</v>
          </cell>
        </row>
        <row r="399">
          <cell r="A399" t="str">
            <v>4.1.3.2.1</v>
          </cell>
          <cell r="B399" t="str">
            <v>87693</v>
          </cell>
          <cell r="C399" t="str">
            <v>CONTRAPISO EM ARGAMASSA PRONTA, PREPARO MECÂNICO COM MISTURADOR 300 KG, APLICADO EM ÁREAS SECAS SOBRE LAJE, NÃO ADERIDO, ESPESSURA 5CM. AF_07/2021</v>
          </cell>
          <cell r="D399" t="str">
            <v>M2</v>
          </cell>
          <cell r="E399">
            <v>369.97</v>
          </cell>
          <cell r="F399">
            <v>334.22</v>
          </cell>
          <cell r="G399">
            <v>123651.37</v>
          </cell>
        </row>
        <row r="400">
          <cell r="A400" t="str">
            <v>4.1.3.3</v>
          </cell>
          <cell r="B400" t="str">
            <v>CONTRAPISO - SETOR 3</v>
          </cell>
          <cell r="C400"/>
          <cell r="D400"/>
          <cell r="E400"/>
          <cell r="F400"/>
          <cell r="G400">
            <v>210822.63</v>
          </cell>
        </row>
        <row r="401">
          <cell r="A401" t="str">
            <v>4.1.3.3.1</v>
          </cell>
          <cell r="B401" t="str">
            <v>87693</v>
          </cell>
          <cell r="C401" t="str">
            <v>CONTRAPISO EM ARGAMASSA PRONTA, PREPARO MECÂNICO COM MISTURADOR 300 KG, APLICADO EM ÁREAS SECAS SOBRE LAJE, NÃO ADERIDO, ESPESSURA 5CM. AF_07/2021</v>
          </cell>
          <cell r="D401" t="str">
            <v>M2</v>
          </cell>
          <cell r="E401">
            <v>630.79</v>
          </cell>
          <cell r="F401">
            <v>334.22</v>
          </cell>
          <cell r="G401">
            <v>210822.63</v>
          </cell>
        </row>
        <row r="402">
          <cell r="A402" t="str">
            <v>4.1.3.4</v>
          </cell>
          <cell r="B402" t="str">
            <v>PORCELANATO / REVESTIMENTO DE PISO - SETOR 1</v>
          </cell>
          <cell r="C402"/>
          <cell r="D402"/>
          <cell r="E402"/>
          <cell r="F402"/>
          <cell r="G402">
            <v>116574.14</v>
          </cell>
        </row>
        <row r="403">
          <cell r="A403" t="str">
            <v>4.1.3.4.1</v>
          </cell>
          <cell r="B403" t="str">
            <v>C4441</v>
          </cell>
          <cell r="C403" t="str">
            <v>PORCELANATO RETIFICADO NATURAL (FOSCO) C/ ARG. CIMENTO E AREIA P/ PISO</v>
          </cell>
          <cell r="D403" t="str">
            <v>M2</v>
          </cell>
          <cell r="E403">
            <v>370.3</v>
          </cell>
          <cell r="F403">
            <v>314.81</v>
          </cell>
          <cell r="G403">
            <v>116574.14</v>
          </cell>
        </row>
        <row r="404">
          <cell r="A404" t="str">
            <v>4.1.3.5</v>
          </cell>
          <cell r="B404" t="str">
            <v>PORCELANATO / REVESTIMENTO DE PISO - SETOR 2</v>
          </cell>
          <cell r="C404"/>
          <cell r="D404"/>
          <cell r="E404"/>
          <cell r="F404"/>
          <cell r="G404">
            <v>116470.26</v>
          </cell>
        </row>
        <row r="405">
          <cell r="A405" t="str">
            <v>4.1.3.5.1</v>
          </cell>
          <cell r="B405" t="str">
            <v>C4441</v>
          </cell>
          <cell r="C405" t="str">
            <v>PORCELANATO RETIFICADO NATURAL (FOSCO) C/ ARG. CIMENTO E AREIA P/ PISO</v>
          </cell>
          <cell r="D405" t="str">
            <v>M2</v>
          </cell>
          <cell r="E405">
            <v>369.97</v>
          </cell>
          <cell r="F405">
            <v>314.81</v>
          </cell>
          <cell r="G405">
            <v>116470.26</v>
          </cell>
        </row>
        <row r="406">
          <cell r="A406" t="str">
            <v>4.1.3.6</v>
          </cell>
          <cell r="B406" t="str">
            <v>PORCELANATO / REVESTIMENTO DE PISO - SETOR 3</v>
          </cell>
          <cell r="C406"/>
          <cell r="D406"/>
          <cell r="E406"/>
          <cell r="F406"/>
          <cell r="G406">
            <v>198579</v>
          </cell>
        </row>
        <row r="407">
          <cell r="A407" t="str">
            <v>4.1.3.6.1</v>
          </cell>
          <cell r="B407" t="str">
            <v>C4441</v>
          </cell>
          <cell r="C407" t="str">
            <v>PORCELANATO RETIFICADO NATURAL (FOSCO) C/ ARG. CIMENTO E AREIA P/ PISO</v>
          </cell>
          <cell r="D407" t="str">
            <v>M2</v>
          </cell>
          <cell r="E407">
            <v>630.79</v>
          </cell>
          <cell r="F407">
            <v>314.81</v>
          </cell>
          <cell r="G407">
            <v>198579</v>
          </cell>
        </row>
        <row r="408">
          <cell r="A408" t="str">
            <v>4.1.3.7</v>
          </cell>
          <cell r="B408" t="str">
            <v>REJUNTE / RODAPÉ / SOLEIRA</v>
          </cell>
          <cell r="C408"/>
          <cell r="D408"/>
          <cell r="E408"/>
          <cell r="F408"/>
          <cell r="G408">
            <v>21811.66</v>
          </cell>
        </row>
        <row r="409">
          <cell r="A409" t="str">
            <v>4.1.3.7.1</v>
          </cell>
          <cell r="B409" t="str">
            <v>C2284</v>
          </cell>
          <cell r="C409" t="str">
            <v>SOLEIRA DE GRANITO L= 15cm</v>
          </cell>
          <cell r="D409" t="str">
            <v>M</v>
          </cell>
          <cell r="E409">
            <v>7.44</v>
          </cell>
          <cell r="F409">
            <v>121.37</v>
          </cell>
          <cell r="G409">
            <v>902.99</v>
          </cell>
        </row>
        <row r="410">
          <cell r="A410" t="str">
            <v>4.1.3.7.2</v>
          </cell>
          <cell r="B410" t="str">
            <v>C1427</v>
          </cell>
          <cell r="C410" t="str">
            <v>REJUNTAMENTO C/ ARG. PRÉ-FABRICADA, JUNTA ENTRE 2mm E 6mm EM CERÂMICA, ACIMA DE 30x30 cm (900 cm²) E PORCELANATOS (PAREDE/PISO)</v>
          </cell>
          <cell r="D410" t="str">
            <v>M2</v>
          </cell>
          <cell r="E410">
            <v>1371.06</v>
          </cell>
          <cell r="F410">
            <v>15.25</v>
          </cell>
          <cell r="G410">
            <v>20908.669999999998</v>
          </cell>
        </row>
        <row r="411">
          <cell r="A411" t="str">
            <v>4.1.4</v>
          </cell>
          <cell r="B411" t="str">
            <v>PISOS - COBERTA</v>
          </cell>
          <cell r="C411"/>
          <cell r="D411"/>
          <cell r="E411"/>
          <cell r="F411"/>
          <cell r="G411">
            <v>676608.34</v>
          </cell>
        </row>
        <row r="412">
          <cell r="A412" t="str">
            <v>4.1.4.1</v>
          </cell>
          <cell r="B412" t="str">
            <v>CONTRAPISO - SETOR 1</v>
          </cell>
          <cell r="C412"/>
          <cell r="D412"/>
          <cell r="E412"/>
          <cell r="F412"/>
          <cell r="G412">
            <v>171718.89</v>
          </cell>
        </row>
        <row r="413">
          <cell r="A413" t="str">
            <v>4.1.4.1.1</v>
          </cell>
          <cell r="B413" t="str">
            <v>87693</v>
          </cell>
          <cell r="C413" t="str">
            <v>CONTRAPISO EM ARGAMASSA PRONTA, PREPARO MECÂNICO COM MISTURADOR 300 KG, APLICADO EM ÁREAS SECAS SOBRE LAJE, NÃO ADERIDO, ESPESSURA 5CM. AF_07/2021</v>
          </cell>
          <cell r="D413" t="str">
            <v>M2</v>
          </cell>
          <cell r="E413">
            <v>513.79</v>
          </cell>
          <cell r="F413">
            <v>334.22</v>
          </cell>
          <cell r="G413">
            <v>171718.89</v>
          </cell>
        </row>
        <row r="414">
          <cell r="A414" t="str">
            <v>4.1.4.2</v>
          </cell>
          <cell r="B414" t="str">
            <v>CONTRAPISO - SETOR 2</v>
          </cell>
          <cell r="C414"/>
          <cell r="D414"/>
          <cell r="E414"/>
          <cell r="F414"/>
          <cell r="G414">
            <v>173864.59</v>
          </cell>
        </row>
        <row r="415">
          <cell r="A415" t="str">
            <v>4.1.4.2.1</v>
          </cell>
          <cell r="B415" t="str">
            <v>87693</v>
          </cell>
          <cell r="C415" t="str">
            <v>CONTRAPISO EM ARGAMASSA PRONTA, PREPARO MECÂNICO COM MISTURADOR 300 KG, APLICADO EM ÁREAS SECAS SOBRE LAJE, NÃO ADERIDO, ESPESSURA 5CM. AF_07/2021</v>
          </cell>
          <cell r="D415" t="str">
            <v>M2</v>
          </cell>
          <cell r="E415">
            <v>520.21</v>
          </cell>
          <cell r="F415">
            <v>334.22</v>
          </cell>
          <cell r="G415">
            <v>173864.59</v>
          </cell>
        </row>
        <row r="416">
          <cell r="A416" t="str">
            <v>4.1.4.3</v>
          </cell>
          <cell r="B416" t="str">
            <v>CONTRAPISO - SETOR 3</v>
          </cell>
          <cell r="C416"/>
          <cell r="D416"/>
          <cell r="E416"/>
          <cell r="F416"/>
          <cell r="G416">
            <v>331024.86</v>
          </cell>
        </row>
        <row r="417">
          <cell r="A417" t="str">
            <v>4.1.4.3.1</v>
          </cell>
          <cell r="B417" t="str">
            <v>87693</v>
          </cell>
          <cell r="C417" t="str">
            <v>CONTRAPISO EM ARGAMASSA PRONTA, PREPARO MECÂNICO COM MISTURADOR 300 KG, APLICADO EM ÁREAS SECAS SOBRE LAJE, NÃO ADERIDO, ESPESSURA 5CM. AF_07/2021</v>
          </cell>
          <cell r="D417" t="str">
            <v>M2</v>
          </cell>
          <cell r="E417">
            <v>990.44</v>
          </cell>
          <cell r="F417">
            <v>334.22</v>
          </cell>
          <cell r="G417">
            <v>331024.86</v>
          </cell>
        </row>
        <row r="418">
          <cell r="A418" t="str">
            <v>4.1.5</v>
          </cell>
          <cell r="B418" t="str">
            <v>PAREDES E DIVISÓRIAS - TÉRREO</v>
          </cell>
          <cell r="C418"/>
          <cell r="D418"/>
          <cell r="E418"/>
          <cell r="F418"/>
          <cell r="G418">
            <v>544979.89</v>
          </cell>
        </row>
        <row r="419">
          <cell r="A419" t="str">
            <v>4.1.5.1</v>
          </cell>
          <cell r="B419" t="str">
            <v>ALVENARIA CERÂMICA - SETOR 1</v>
          </cell>
          <cell r="C419"/>
          <cell r="D419"/>
          <cell r="E419"/>
          <cell r="F419"/>
          <cell r="G419">
            <v>34175.910000000003</v>
          </cell>
        </row>
        <row r="420">
          <cell r="A420" t="str">
            <v>4.1.5.1.1</v>
          </cell>
          <cell r="B420" t="str">
            <v>103329</v>
          </cell>
          <cell r="C420" t="str">
            <v>ALVENARIA DE VEDAÇÃO DE BLOCOS CERÂMICOS FURADOS NA HORIZONTAL DE 9X19X19 CM (ESPESSURA 9 CM) E ARGAMASSA DE ASSENTAMENTO COM PREPARO MANUAL. AF_12/2021</v>
          </cell>
          <cell r="D420" t="str">
            <v>M2</v>
          </cell>
          <cell r="E420">
            <v>188.64</v>
          </cell>
          <cell r="F420">
            <v>181.17</v>
          </cell>
          <cell r="G420">
            <v>34175.910000000003</v>
          </cell>
        </row>
        <row r="421">
          <cell r="A421" t="str">
            <v>4.1.5.3</v>
          </cell>
          <cell r="B421" t="str">
            <v>ALVENARIA CERÂMICA - SETOR 3</v>
          </cell>
          <cell r="C421"/>
          <cell r="D421"/>
          <cell r="E421"/>
          <cell r="F421"/>
          <cell r="G421">
            <v>102527.73</v>
          </cell>
        </row>
        <row r="422">
          <cell r="A422" t="str">
            <v>4.1.5.3.1</v>
          </cell>
          <cell r="B422" t="str">
            <v>103329</v>
          </cell>
          <cell r="C422" t="str">
            <v>ALVENARIA DE VEDAÇÃO DE BLOCOS CERÂMICOS FURADOS NA HORIZONTAL DE 9X19X19 CM (ESPESSURA 9 CM) E ARGAMASSA DE ASSENTAMENTO COM PREPARO MANUAL. AF_12/2021</v>
          </cell>
          <cell r="D422" t="str">
            <v>M2</v>
          </cell>
          <cell r="E422">
            <v>565.91999999999996</v>
          </cell>
          <cell r="F422">
            <v>181.17</v>
          </cell>
          <cell r="G422">
            <v>102527.73</v>
          </cell>
        </row>
        <row r="423">
          <cell r="A423" t="str">
            <v>4.1.5.4</v>
          </cell>
          <cell r="B423" t="str">
            <v>DRYWALL - SETOR 1</v>
          </cell>
          <cell r="C423"/>
          <cell r="D423"/>
          <cell r="E423"/>
          <cell r="F423"/>
          <cell r="G423">
            <v>63786.78</v>
          </cell>
        </row>
        <row r="424">
          <cell r="A424" t="str">
            <v>4.1.5.4.1</v>
          </cell>
          <cell r="B424" t="str">
            <v>C4496</v>
          </cell>
          <cell r="C424" t="str">
            <v>DIVISÓRIA DE GESSO ACARTONADO e=70mm, S/ REVESTIMENTO - FORNECIMENTO E MONTAGEM</v>
          </cell>
          <cell r="D424" t="str">
            <v>M2</v>
          </cell>
          <cell r="E424">
            <v>260.77999999999997</v>
          </cell>
          <cell r="F424">
            <v>199.98</v>
          </cell>
          <cell r="G424">
            <v>52150.78</v>
          </cell>
        </row>
        <row r="425">
          <cell r="A425" t="str">
            <v>4.1.5.4.2</v>
          </cell>
          <cell r="B425" t="str">
            <v>S07704</v>
          </cell>
          <cell r="C425" t="str">
            <v>Manta em lã de rocha de 25mm - fornecimento e aplicação</v>
          </cell>
          <cell r="D425" t="str">
            <v>m2</v>
          </cell>
          <cell r="E425">
            <v>260.77999999999997</v>
          </cell>
          <cell r="F425">
            <v>44.62</v>
          </cell>
          <cell r="G425">
            <v>11636</v>
          </cell>
        </row>
        <row r="426">
          <cell r="A426" t="str">
            <v>4.1.5.6</v>
          </cell>
          <cell r="B426" t="str">
            <v>DRYWALL - SETOR 3</v>
          </cell>
          <cell r="C426"/>
          <cell r="D426"/>
          <cell r="E426"/>
          <cell r="F426"/>
          <cell r="G426">
            <v>49245.31</v>
          </cell>
        </row>
        <row r="427">
          <cell r="A427" t="str">
            <v>4.1.5.6.1</v>
          </cell>
          <cell r="B427" t="str">
            <v>C4496</v>
          </cell>
          <cell r="C427" t="str">
            <v>DIVISÓRIA DE GESSO ACARTONADO e=70mm, S/ REVESTIMENTO - FORNECIMENTO E MONTAGEM</v>
          </cell>
          <cell r="D427" t="str">
            <v>M2</v>
          </cell>
          <cell r="E427">
            <v>201.33</v>
          </cell>
          <cell r="F427">
            <v>199.98</v>
          </cell>
          <cell r="G427">
            <v>40261.97</v>
          </cell>
        </row>
        <row r="428">
          <cell r="A428" t="str">
            <v>4.1.5.6.2</v>
          </cell>
          <cell r="B428" t="str">
            <v>S07704</v>
          </cell>
          <cell r="C428" t="str">
            <v>Manta em lã de rocha de 25mm - fornecimento e aplicação</v>
          </cell>
          <cell r="D428" t="str">
            <v>m2</v>
          </cell>
          <cell r="E428">
            <v>201.33</v>
          </cell>
          <cell r="F428">
            <v>44.62</v>
          </cell>
          <cell r="G428">
            <v>8983.34</v>
          </cell>
        </row>
        <row r="429">
          <cell r="A429" t="str">
            <v>4.1.5.7</v>
          </cell>
          <cell r="B429" t="str">
            <v>CHAPISCO / REBOCO INTERNO - SETOR 1</v>
          </cell>
          <cell r="C429"/>
          <cell r="D429"/>
          <cell r="E429"/>
          <cell r="F429"/>
          <cell r="G429">
            <v>50547.98</v>
          </cell>
        </row>
        <row r="430">
          <cell r="A430" t="str">
            <v>4.1.5.7.1</v>
          </cell>
          <cell r="B430" t="str">
            <v>87908</v>
          </cell>
          <cell r="C430" t="str">
            <v>CHAPISCO APLICADO EM ALVENARIA (COM PRESENÇA DE VÃOS) E ESTRUTURAS DE CONCRETO DE FACHADA, COM EQUIPAMENTO DE PROJEÇÃO. ARGAMASSA TRAÇO 1:3 COM PREPARO EM BETONEIRA 400 L. AF_10/2022</v>
          </cell>
          <cell r="D430" t="str">
            <v>M2</v>
          </cell>
          <cell r="E430">
            <v>377.28</v>
          </cell>
          <cell r="F430">
            <v>8.67</v>
          </cell>
          <cell r="G430">
            <v>3271.02</v>
          </cell>
        </row>
        <row r="431">
          <cell r="A431" t="str">
            <v>4.1.5.7.2</v>
          </cell>
          <cell r="B431" t="str">
            <v>87538</v>
          </cell>
          <cell r="C431" t="str">
            <v>MASSA ÚNICA, PARA RECEBIMENTO DE PINTURA, EM ARGAMASSA INDUSTRIALIZADA, PREPARO MECÂNICO, APLICADO COM EQUIPAMENTO DE MISTURA E PROJEÇÃO DE 1,5 M3/H DE ARGAMASSA EM FACES INTERNAS DE PAREDES, ESPESSURA DE 20MM, COM EXECUÇÃO DE TALISCAS. AF_06/2014</v>
          </cell>
          <cell r="D431" t="str">
            <v>M2</v>
          </cell>
          <cell r="E431">
            <v>377.28</v>
          </cell>
          <cell r="F431">
            <v>125.31</v>
          </cell>
          <cell r="G431">
            <v>47276.959999999999</v>
          </cell>
        </row>
        <row r="432">
          <cell r="A432" t="str">
            <v>4.1.5.9</v>
          </cell>
          <cell r="B432" t="str">
            <v>CHAPISCO / REBOCO INTERNO - SETOR 3</v>
          </cell>
          <cell r="C432"/>
          <cell r="D432"/>
          <cell r="E432"/>
          <cell r="F432"/>
          <cell r="G432">
            <v>151643.92000000001</v>
          </cell>
        </row>
        <row r="433">
          <cell r="A433" t="str">
            <v>4.1.5.9.1</v>
          </cell>
          <cell r="B433" t="str">
            <v>87908</v>
          </cell>
          <cell r="C433" t="str">
            <v>CHAPISCO APLICADO EM ALVENARIA (COM PRESENÇA DE VÃOS) E ESTRUTURAS DE CONCRETO DE FACHADA, COM EQUIPAMENTO DE PROJEÇÃO. ARGAMASSA TRAÇO 1:3 COM PREPARO EM BETONEIRA 400 L. AF_10/2022</v>
          </cell>
          <cell r="D433" t="str">
            <v>M2</v>
          </cell>
          <cell r="E433">
            <v>1131.8399999999999</v>
          </cell>
          <cell r="F433">
            <v>8.67</v>
          </cell>
          <cell r="G433">
            <v>9813.0499999999993</v>
          </cell>
        </row>
        <row r="434">
          <cell r="A434" t="str">
            <v>4.1.5.9.2</v>
          </cell>
          <cell r="B434" t="str">
            <v>87538</v>
          </cell>
          <cell r="C434" t="str">
            <v>MASSA ÚNICA, PARA RECEBIMENTO DE PINTURA, EM ARGAMASSA INDUSTRIALIZADA, PREPARO MECÂNICO, APLICADO COM EQUIPAMENTO DE MISTURA E PROJEÇÃO DE 1,5 M3/H DE ARGAMASSA EM FACES INTERNAS DE PAREDES, ESPESSURA DE 20MM, COM EXECUÇÃO DE TALISCAS. AF_06/2014</v>
          </cell>
          <cell r="D434" t="str">
            <v>M2</v>
          </cell>
          <cell r="E434">
            <v>1131.8399999999999</v>
          </cell>
          <cell r="F434">
            <v>125.31</v>
          </cell>
          <cell r="G434">
            <v>141830.87</v>
          </cell>
        </row>
        <row r="435">
          <cell r="A435" t="str">
            <v>4.1.5.10</v>
          </cell>
          <cell r="B435" t="str">
            <v>PORCELANATO</v>
          </cell>
          <cell r="C435"/>
          <cell r="D435"/>
          <cell r="E435"/>
          <cell r="F435"/>
          <cell r="G435">
            <v>88901.06</v>
          </cell>
        </row>
        <row r="436">
          <cell r="A436" t="str">
            <v>4.1.5.10.1</v>
          </cell>
          <cell r="B436" t="str">
            <v>C4436</v>
          </cell>
          <cell r="C436" t="str">
            <v>PORCELANATO RETIFICADO NATURAL (FOSCO) C/ ARG. CIMENTO E AREIA P/ PAREDE</v>
          </cell>
          <cell r="D436" t="str">
            <v>M2</v>
          </cell>
          <cell r="E436">
            <v>272.20999999999998</v>
          </cell>
          <cell r="F436">
            <v>326.58999999999997</v>
          </cell>
          <cell r="G436">
            <v>88901.06</v>
          </cell>
        </row>
        <row r="437">
          <cell r="A437" t="str">
            <v>4.1.5.11</v>
          </cell>
          <cell r="B437" t="str">
            <v>REJUNTE</v>
          </cell>
          <cell r="C437"/>
          <cell r="D437"/>
          <cell r="E437"/>
          <cell r="F437"/>
          <cell r="G437">
            <v>4151.2</v>
          </cell>
        </row>
        <row r="438">
          <cell r="A438" t="str">
            <v>4.1.5.11.1</v>
          </cell>
          <cell r="B438" t="str">
            <v>C1427</v>
          </cell>
          <cell r="C438" t="str">
            <v>REJUNTAMENTO C/ ARG. PRÉ-FABRICADA, JUNTA ENTRE 2mm E 6mm EM CERÂMICA, ACIMA DE 30x30 cm (900 cm²) E PORCELANATOS (PAREDE/PISO)</v>
          </cell>
          <cell r="D438" t="str">
            <v>M2</v>
          </cell>
          <cell r="E438">
            <v>272.20999999999998</v>
          </cell>
          <cell r="F438">
            <v>15.25</v>
          </cell>
          <cell r="G438">
            <v>4151.2</v>
          </cell>
        </row>
        <row r="439">
          <cell r="A439" t="str">
            <v>4.1.6</v>
          </cell>
          <cell r="B439" t="str">
            <v>PAREDES E DIVISÓRIAS - 1 ANDAR</v>
          </cell>
          <cell r="C439"/>
          <cell r="D439"/>
          <cell r="E439"/>
          <cell r="F439"/>
          <cell r="G439">
            <v>505992.84</v>
          </cell>
        </row>
        <row r="440">
          <cell r="A440" t="str">
            <v>4.1.6.1</v>
          </cell>
          <cell r="B440" t="str">
            <v>ALVENARIA CERÂMICA - SETOR 1</v>
          </cell>
          <cell r="C440"/>
          <cell r="D440"/>
          <cell r="E440"/>
          <cell r="F440"/>
          <cell r="G440">
            <v>17895.97</v>
          </cell>
        </row>
        <row r="441">
          <cell r="A441" t="str">
            <v>4.1.6.1.1</v>
          </cell>
          <cell r="B441" t="str">
            <v>103329</v>
          </cell>
          <cell r="C441" t="str">
            <v>ALVENARIA DE VEDAÇÃO DE BLOCOS CERÂMICOS FURADOS NA HORIZONTAL DE 9X19X19 CM (ESPESSURA 9 CM) E ARGAMASSA DE ASSENTAMENTO COM PREPARO MANUAL. AF_12/2021</v>
          </cell>
          <cell r="D441" t="str">
            <v>M2</v>
          </cell>
          <cell r="E441">
            <v>98.78</v>
          </cell>
          <cell r="F441">
            <v>181.17</v>
          </cell>
          <cell r="G441">
            <v>17895.97</v>
          </cell>
        </row>
        <row r="442">
          <cell r="A442" t="str">
            <v>4.1.6.2</v>
          </cell>
          <cell r="B442" t="str">
            <v>ALVENARIA CERÂMICA - SETOR 2</v>
          </cell>
          <cell r="C442"/>
          <cell r="D442"/>
          <cell r="E442"/>
          <cell r="F442"/>
          <cell r="G442">
            <v>31494.59</v>
          </cell>
        </row>
        <row r="443">
          <cell r="A443" t="str">
            <v>4.1.6.2.1</v>
          </cell>
          <cell r="B443" t="str">
            <v>103329</v>
          </cell>
          <cell r="C443" t="str">
            <v>ALVENARIA DE VEDAÇÃO DE BLOCOS CERÂMICOS FURADOS NA HORIZONTAL DE 9X19X19 CM (ESPESSURA 9 CM) E ARGAMASSA DE ASSENTAMENTO COM PREPARO MANUAL. AF_12/2021</v>
          </cell>
          <cell r="D443" t="str">
            <v>M2</v>
          </cell>
          <cell r="E443">
            <v>173.84</v>
          </cell>
          <cell r="F443">
            <v>181.17</v>
          </cell>
          <cell r="G443">
            <v>31494.59</v>
          </cell>
        </row>
        <row r="444">
          <cell r="A444" t="str">
            <v>4.1.6.3</v>
          </cell>
          <cell r="B444" t="str">
            <v>ALVENARIA CERÂMICA - SETOR 3</v>
          </cell>
          <cell r="C444"/>
          <cell r="D444"/>
          <cell r="E444"/>
          <cell r="F444"/>
          <cell r="G444">
            <v>107551.57</v>
          </cell>
        </row>
        <row r="445">
          <cell r="A445" t="str">
            <v>4.1.6.3.1</v>
          </cell>
          <cell r="B445" t="str">
            <v>103329</v>
          </cell>
          <cell r="C445" t="str">
            <v>ALVENARIA DE VEDAÇÃO DE BLOCOS CERÂMICOS FURADOS NA HORIZONTAL DE 9X19X19 CM (ESPESSURA 9 CM) E ARGAMASSA DE ASSENTAMENTO COM PREPARO MANUAL. AF_12/2021</v>
          </cell>
          <cell r="D445" t="str">
            <v>M2</v>
          </cell>
          <cell r="E445">
            <v>593.65</v>
          </cell>
          <cell r="F445">
            <v>181.17</v>
          </cell>
          <cell r="G445">
            <v>107551.57</v>
          </cell>
        </row>
        <row r="446">
          <cell r="A446" t="str">
            <v>4.1.6.4</v>
          </cell>
          <cell r="B446" t="str">
            <v>DRYWALL - SETOR 1</v>
          </cell>
          <cell r="C446"/>
          <cell r="D446"/>
          <cell r="E446"/>
          <cell r="F446"/>
          <cell r="G446">
            <v>0</v>
          </cell>
        </row>
        <row r="447">
          <cell r="A447" t="str">
            <v>4.1.6.4.1</v>
          </cell>
          <cell r="B447" t="str">
            <v>C4496</v>
          </cell>
          <cell r="C447" t="str">
            <v>DIVISÓRIA DE GESSO ACARTONADO e=70mm, S/ REVESTIMENTO - FORNECIMENTO E MONTAGEM</v>
          </cell>
          <cell r="D447" t="str">
            <v>M2</v>
          </cell>
          <cell r="E447">
            <v>0</v>
          </cell>
          <cell r="F447">
            <v>199.98</v>
          </cell>
          <cell r="G447">
            <v>0</v>
          </cell>
        </row>
        <row r="448">
          <cell r="A448" t="str">
            <v>4.1.6.4.2</v>
          </cell>
          <cell r="B448" t="str">
            <v>S07704</v>
          </cell>
          <cell r="C448" t="str">
            <v>Manta em lã de rocha de 25mm - fornecimento e aplicação</v>
          </cell>
          <cell r="D448" t="str">
            <v>m2</v>
          </cell>
          <cell r="E448">
            <v>0</v>
          </cell>
          <cell r="F448">
            <v>44.62</v>
          </cell>
          <cell r="G448">
            <v>0</v>
          </cell>
        </row>
        <row r="449">
          <cell r="A449" t="str">
            <v>4.1.6.5</v>
          </cell>
          <cell r="B449" t="str">
            <v>DRYWALL - SETOR 2</v>
          </cell>
          <cell r="C449"/>
          <cell r="D449"/>
          <cell r="E449"/>
          <cell r="F449"/>
          <cell r="G449">
            <v>0</v>
          </cell>
        </row>
        <row r="450">
          <cell r="A450" t="str">
            <v>4.1.6.5.1</v>
          </cell>
          <cell r="B450" t="str">
            <v>C4496</v>
          </cell>
          <cell r="C450" t="str">
            <v>DIVISÓRIA DE GESSO ACARTONADO e=70mm, S/ REVESTIMENTO - FORNECIMENTO E MONTAGEM</v>
          </cell>
          <cell r="D450" t="str">
            <v>M2</v>
          </cell>
          <cell r="E450">
            <v>0</v>
          </cell>
          <cell r="F450">
            <v>199.98</v>
          </cell>
          <cell r="G450">
            <v>0</v>
          </cell>
        </row>
        <row r="451">
          <cell r="A451" t="str">
            <v>4.1.6.5.2</v>
          </cell>
          <cell r="B451" t="str">
            <v>S07704</v>
          </cell>
          <cell r="C451" t="str">
            <v>Manta em lã de rocha de 25mm - fornecimento e aplicação</v>
          </cell>
          <cell r="D451" t="str">
            <v>m2</v>
          </cell>
          <cell r="E451">
            <v>0</v>
          </cell>
          <cell r="F451">
            <v>44.62</v>
          </cell>
          <cell r="G451">
            <v>0</v>
          </cell>
        </row>
        <row r="452">
          <cell r="A452" t="str">
            <v>4.1.6.6</v>
          </cell>
          <cell r="B452" t="str">
            <v>DRYWALL - SETOR 3</v>
          </cell>
          <cell r="C452"/>
          <cell r="D452"/>
          <cell r="E452"/>
          <cell r="F452"/>
          <cell r="G452">
            <v>25137.54</v>
          </cell>
        </row>
        <row r="453">
          <cell r="A453" t="str">
            <v>4.1.6.6.1</v>
          </cell>
          <cell r="B453" t="str">
            <v>C4496</v>
          </cell>
          <cell r="C453" t="str">
            <v>DIVISÓRIA DE GESSO ACARTONADO e=70mm, S/ REVESTIMENTO - FORNECIMENTO E MONTAGEM</v>
          </cell>
          <cell r="D453" t="str">
            <v>M2</v>
          </cell>
          <cell r="E453">
            <v>102.77</v>
          </cell>
          <cell r="F453">
            <v>199.98</v>
          </cell>
          <cell r="G453">
            <v>20551.939999999999</v>
          </cell>
        </row>
        <row r="454">
          <cell r="A454" t="str">
            <v>4.1.6.6.2</v>
          </cell>
          <cell r="B454" t="str">
            <v>S07704</v>
          </cell>
          <cell r="C454" t="str">
            <v>Manta em lã de rocha de 25mm - fornecimento e aplicação</v>
          </cell>
          <cell r="D454" t="str">
            <v>m2</v>
          </cell>
          <cell r="E454">
            <v>102.77</v>
          </cell>
          <cell r="F454">
            <v>44.62</v>
          </cell>
          <cell r="G454">
            <v>4585.6000000000004</v>
          </cell>
        </row>
        <row r="455">
          <cell r="A455" t="str">
            <v>4.1.6.7</v>
          </cell>
          <cell r="B455" t="str">
            <v>CHAPISCO / REBOCO INTERNO - SETOR 1</v>
          </cell>
          <cell r="C455"/>
          <cell r="D455"/>
          <cell r="E455"/>
          <cell r="F455"/>
          <cell r="G455">
            <v>26469.09</v>
          </cell>
        </row>
        <row r="456">
          <cell r="A456" t="str">
            <v>4.1.6.7.1</v>
          </cell>
          <cell r="B456" t="str">
            <v>87908</v>
          </cell>
          <cell r="C456" t="str">
            <v>CHAPISCO APLICADO EM ALVENARIA (COM PRESENÇA DE VÃOS) E ESTRUTURAS DE CONCRETO DE FACHADA, COM EQUIPAMENTO DE PROJEÇÃO. ARGAMASSA TRAÇO 1:3 COM PREPARO EM BETONEIRA 400 L. AF_10/2022</v>
          </cell>
          <cell r="D456" t="str">
            <v>M2</v>
          </cell>
          <cell r="E456">
            <v>197.56</v>
          </cell>
          <cell r="F456">
            <v>8.67</v>
          </cell>
          <cell r="G456">
            <v>1712.85</v>
          </cell>
        </row>
        <row r="457">
          <cell r="A457" t="str">
            <v>4.1.6.7.2</v>
          </cell>
          <cell r="B457" t="str">
            <v>87538</v>
          </cell>
          <cell r="C457" t="str">
            <v>MASSA ÚNICA, PARA RECEBIMENTO DE PINTURA, EM ARGAMASSA INDUSTRIALIZADA, PREPARO MECÂNICO, APLICADO COM EQUIPAMENTO DE MISTURA E PROJEÇÃO DE 1,5 M3/H DE ARGAMASSA EM FACES INTERNAS DE PAREDES, ESPESSURA DE 20MM, COM EXECUÇÃO DE TALISCAS. AF_06/2014</v>
          </cell>
          <cell r="D457" t="str">
            <v>M2</v>
          </cell>
          <cell r="E457">
            <v>197.56</v>
          </cell>
          <cell r="F457">
            <v>125.31</v>
          </cell>
          <cell r="G457">
            <v>24756.240000000002</v>
          </cell>
        </row>
        <row r="458">
          <cell r="A458" t="str">
            <v>4.1.6.8</v>
          </cell>
          <cell r="B458" t="str">
            <v>CHAPISCO / REBOCO INTERNO - SETOR 2</v>
          </cell>
          <cell r="C458"/>
          <cell r="D458"/>
          <cell r="E458"/>
          <cell r="F458"/>
          <cell r="G458">
            <v>46582.17</v>
          </cell>
        </row>
        <row r="459">
          <cell r="A459" t="str">
            <v>4.1.6.8.1</v>
          </cell>
          <cell r="B459" t="str">
            <v>87908</v>
          </cell>
          <cell r="C459" t="str">
            <v>CHAPISCO APLICADO EM ALVENARIA (COM PRESENÇA DE VÃOS) E ESTRUTURAS DE CONCRETO DE FACHADA, COM EQUIPAMENTO DE PROJEÇÃO. ARGAMASSA TRAÇO 1:3 COM PREPARO EM BETONEIRA 400 L. AF_10/2022</v>
          </cell>
          <cell r="D459" t="str">
            <v>M2</v>
          </cell>
          <cell r="E459">
            <v>347.68</v>
          </cell>
          <cell r="F459">
            <v>8.67</v>
          </cell>
          <cell r="G459">
            <v>3014.39</v>
          </cell>
        </row>
        <row r="460">
          <cell r="A460" t="str">
            <v>4.1.6.8.2</v>
          </cell>
          <cell r="B460" t="str">
            <v>87538</v>
          </cell>
          <cell r="C460" t="str">
            <v>MASSA ÚNICA, PARA RECEBIMENTO DE PINTURA, EM ARGAMASSA INDUSTRIALIZADA, PREPARO MECÂNICO, APLICADO COM EQUIPAMENTO DE MISTURA E PROJEÇÃO DE 1,5 M3/H DE ARGAMASSA EM FACES INTERNAS DE PAREDES, ESPESSURA DE 20MM, COM EXECUÇÃO DE TALISCAS. AF_06/2014</v>
          </cell>
          <cell r="D460" t="str">
            <v>M2</v>
          </cell>
          <cell r="E460">
            <v>347.68</v>
          </cell>
          <cell r="F460">
            <v>125.31</v>
          </cell>
          <cell r="G460">
            <v>43567.78</v>
          </cell>
        </row>
        <row r="461">
          <cell r="A461" t="str">
            <v>4.1.6.9</v>
          </cell>
          <cell r="B461" t="str">
            <v>CHAPISCO / REBOCO INTERNO - SETOR 3</v>
          </cell>
          <cell r="C461"/>
          <cell r="D461"/>
          <cell r="E461"/>
          <cell r="F461"/>
          <cell r="G461">
            <v>159074.45000000001</v>
          </cell>
        </row>
        <row r="462">
          <cell r="A462" t="str">
            <v>4.1.6.9.1</v>
          </cell>
          <cell r="B462" t="str">
            <v>87908</v>
          </cell>
          <cell r="C462" t="str">
            <v>CHAPISCO APLICADO EM ALVENARIA (COM PRESENÇA DE VÃOS) E ESTRUTURAS DE CONCRETO DE FACHADA, COM EQUIPAMENTO DE PROJEÇÃO. ARGAMASSA TRAÇO 1:3 COM PREPARO EM BETONEIRA 400 L. AF_10/2022</v>
          </cell>
          <cell r="D462" t="str">
            <v>M2</v>
          </cell>
          <cell r="E462">
            <v>1187.3</v>
          </cell>
          <cell r="F462">
            <v>8.67</v>
          </cell>
          <cell r="G462">
            <v>10293.89</v>
          </cell>
        </row>
        <row r="463">
          <cell r="A463" t="str">
            <v>4.1.6.9.2</v>
          </cell>
          <cell r="B463" t="str">
            <v>87538</v>
          </cell>
          <cell r="C463" t="str">
            <v>MASSA ÚNICA, PARA RECEBIMENTO DE PINTURA, EM ARGAMASSA INDUSTRIALIZADA, PREPARO MECÂNICO, APLICADO COM EQUIPAMENTO DE MISTURA E PROJEÇÃO DE 1,5 M3/H DE ARGAMASSA EM FACES INTERNAS DE PAREDES, ESPESSURA DE 20MM, COM EXECUÇÃO DE TALISCAS. AF_06/2014</v>
          </cell>
          <cell r="D463" t="str">
            <v>M2</v>
          </cell>
          <cell r="E463">
            <v>1187.3</v>
          </cell>
          <cell r="F463">
            <v>125.31</v>
          </cell>
          <cell r="G463">
            <v>148780.56</v>
          </cell>
        </row>
        <row r="464">
          <cell r="A464" t="str">
            <v>4.1.6.10</v>
          </cell>
          <cell r="B464" t="str">
            <v>PORCELANATO</v>
          </cell>
          <cell r="C464"/>
          <cell r="D464"/>
          <cell r="E464"/>
          <cell r="F464"/>
          <cell r="G464">
            <v>87692.68</v>
          </cell>
        </row>
        <row r="465">
          <cell r="A465" t="str">
            <v>4.1.6.10.1</v>
          </cell>
          <cell r="B465" t="str">
            <v>C4436</v>
          </cell>
          <cell r="C465" t="str">
            <v>PORCELANATO RETIFICADO NATURAL (FOSCO) C/ ARG. CIMENTO E AREIA P/ PAREDE</v>
          </cell>
          <cell r="D465" t="str">
            <v>M2</v>
          </cell>
          <cell r="E465">
            <v>268.51</v>
          </cell>
          <cell r="F465">
            <v>326.58999999999997</v>
          </cell>
          <cell r="G465">
            <v>87692.68</v>
          </cell>
        </row>
        <row r="466">
          <cell r="A466" t="str">
            <v>4.1.6.11</v>
          </cell>
          <cell r="B466" t="str">
            <v>REJUNTE</v>
          </cell>
          <cell r="C466"/>
          <cell r="D466"/>
          <cell r="E466"/>
          <cell r="F466"/>
          <cell r="G466">
            <v>4094.78</v>
          </cell>
        </row>
        <row r="467">
          <cell r="A467" t="str">
            <v>4.1.6.11.1</v>
          </cell>
          <cell r="B467" t="str">
            <v>C1427</v>
          </cell>
          <cell r="C467" t="str">
            <v>REJUNTAMENTO C/ ARG. PRÉ-FABRICADA, JUNTA ENTRE 2mm E 6mm EM CERÂMICA, ACIMA DE 30x30 cm (900 cm²) E PORCELANATOS (PAREDE/PISO)</v>
          </cell>
          <cell r="D467" t="str">
            <v>M2</v>
          </cell>
          <cell r="E467">
            <v>268.51</v>
          </cell>
          <cell r="F467">
            <v>15.25</v>
          </cell>
          <cell r="G467">
            <v>4094.78</v>
          </cell>
        </row>
        <row r="468">
          <cell r="A468" t="str">
            <v>4.1.7</v>
          </cell>
          <cell r="B468" t="str">
            <v>PAREDES E DIVISÓRIAS - 2 ANDAR</v>
          </cell>
          <cell r="C468"/>
          <cell r="D468"/>
          <cell r="E468"/>
          <cell r="F468"/>
          <cell r="G468">
            <v>676330.2</v>
          </cell>
        </row>
        <row r="469">
          <cell r="A469" t="str">
            <v>4.1.7.1</v>
          </cell>
          <cell r="B469" t="str">
            <v>ALVENARIA CERÂMICA - SETOR 1</v>
          </cell>
          <cell r="C469"/>
          <cell r="D469"/>
          <cell r="E469"/>
          <cell r="F469"/>
          <cell r="G469">
            <v>36083.629999999997</v>
          </cell>
        </row>
        <row r="470">
          <cell r="A470" t="str">
            <v>4.1.7.1.1</v>
          </cell>
          <cell r="B470" t="str">
            <v>103329</v>
          </cell>
          <cell r="C470" t="str">
            <v>ALVENARIA DE VEDAÇÃO DE BLOCOS CERÂMICOS FURADOS NA HORIZONTAL DE 9X19X19 CM (ESPESSURA 9 CM) E ARGAMASSA DE ASSENTAMENTO COM PREPARO MANUAL. AF_12/2021</v>
          </cell>
          <cell r="D470" t="str">
            <v>M2</v>
          </cell>
          <cell r="E470">
            <v>199.17</v>
          </cell>
          <cell r="F470">
            <v>181.17</v>
          </cell>
          <cell r="G470">
            <v>36083.629999999997</v>
          </cell>
        </row>
        <row r="471">
          <cell r="A471" t="str">
            <v>4.1.7.2</v>
          </cell>
          <cell r="B471" t="str">
            <v>ALVENARIA CERÂMICA - SETOR 2</v>
          </cell>
          <cell r="C471"/>
          <cell r="D471"/>
          <cell r="E471"/>
          <cell r="F471"/>
          <cell r="G471">
            <v>27398.34</v>
          </cell>
        </row>
        <row r="472">
          <cell r="A472" t="str">
            <v>4.1.7.2.1</v>
          </cell>
          <cell r="B472" t="str">
            <v>103329</v>
          </cell>
          <cell r="C472" t="str">
            <v>ALVENARIA DE VEDAÇÃO DE BLOCOS CERÂMICOS FURADOS NA HORIZONTAL DE 9X19X19 CM (ESPESSURA 9 CM) E ARGAMASSA DE ASSENTAMENTO COM PREPARO MANUAL. AF_12/2021</v>
          </cell>
          <cell r="D472" t="str">
            <v>M2</v>
          </cell>
          <cell r="E472">
            <v>151.22999999999999</v>
          </cell>
          <cell r="F472">
            <v>181.17</v>
          </cell>
          <cell r="G472">
            <v>27398.34</v>
          </cell>
        </row>
        <row r="473">
          <cell r="A473" t="str">
            <v>4.1.7.3</v>
          </cell>
          <cell r="B473" t="str">
            <v>ALVENARIA CERÂMICA - SETOR 3</v>
          </cell>
          <cell r="C473"/>
          <cell r="D473"/>
          <cell r="E473"/>
          <cell r="F473"/>
          <cell r="G473">
            <v>70743.259999999995</v>
          </cell>
        </row>
        <row r="474">
          <cell r="A474" t="str">
            <v>4.1.7.3.1</v>
          </cell>
          <cell r="B474" t="str">
            <v>103329</v>
          </cell>
          <cell r="C474" t="str">
            <v>ALVENARIA DE VEDAÇÃO DE BLOCOS CERÂMICOS FURADOS NA HORIZONTAL DE 9X19X19 CM (ESPESSURA 9 CM) E ARGAMASSA DE ASSENTAMENTO COM PREPARO MANUAL. AF_12/2021</v>
          </cell>
          <cell r="D474" t="str">
            <v>M2</v>
          </cell>
          <cell r="E474">
            <v>390.48</v>
          </cell>
          <cell r="F474">
            <v>181.17</v>
          </cell>
          <cell r="G474">
            <v>70743.259999999995</v>
          </cell>
        </row>
        <row r="475">
          <cell r="A475" t="str">
            <v>4.1.7.4</v>
          </cell>
          <cell r="B475" t="str">
            <v>DRYWALL - SETOR 1</v>
          </cell>
          <cell r="C475"/>
          <cell r="D475"/>
          <cell r="E475"/>
          <cell r="F475"/>
          <cell r="G475">
            <v>80933.25</v>
          </cell>
        </row>
        <row r="476">
          <cell r="A476" t="str">
            <v>4.1.7.4.1</v>
          </cell>
          <cell r="B476" t="str">
            <v>C4496</v>
          </cell>
          <cell r="C476" t="str">
            <v>DIVISÓRIA DE GESSO ACARTONADO e=70mm, S/ REVESTIMENTO - FORNECIMENTO E MONTAGEM</v>
          </cell>
          <cell r="D476" t="str">
            <v>M2</v>
          </cell>
          <cell r="E476">
            <v>330.88</v>
          </cell>
          <cell r="F476">
            <v>199.98</v>
          </cell>
          <cell r="G476">
            <v>66169.38</v>
          </cell>
        </row>
        <row r="477">
          <cell r="A477" t="str">
            <v>4.1.7.4.2</v>
          </cell>
          <cell r="B477" t="str">
            <v>S07704</v>
          </cell>
          <cell r="C477" t="str">
            <v>Manta em lã de rocha de 25mm - fornecimento e aplicação</v>
          </cell>
          <cell r="D477" t="str">
            <v>m2</v>
          </cell>
          <cell r="E477">
            <v>330.88</v>
          </cell>
          <cell r="F477">
            <v>44.62</v>
          </cell>
          <cell r="G477">
            <v>14763.87</v>
          </cell>
        </row>
        <row r="478">
          <cell r="A478" t="str">
            <v>4.1.7.5</v>
          </cell>
          <cell r="B478" t="str">
            <v>DRYWALL - SETOR 2</v>
          </cell>
          <cell r="C478"/>
          <cell r="D478"/>
          <cell r="E478"/>
          <cell r="F478"/>
          <cell r="G478">
            <v>71256.87</v>
          </cell>
        </row>
        <row r="479">
          <cell r="A479" t="str">
            <v>4.1.7.5.1</v>
          </cell>
          <cell r="B479" t="str">
            <v>C4496</v>
          </cell>
          <cell r="C479" t="str">
            <v>DIVISÓRIA DE GESSO ACARTONADO e=70mm, S/ REVESTIMENTO - FORNECIMENTO E MONTAGEM</v>
          </cell>
          <cell r="D479" t="str">
            <v>M2</v>
          </cell>
          <cell r="E479">
            <v>291.32</v>
          </cell>
          <cell r="F479">
            <v>199.98</v>
          </cell>
          <cell r="G479">
            <v>58258.17</v>
          </cell>
        </row>
        <row r="480">
          <cell r="A480" t="str">
            <v>4.1.7.5.2</v>
          </cell>
          <cell r="B480" t="str">
            <v>S07704</v>
          </cell>
          <cell r="C480" t="str">
            <v>Manta em lã de rocha de 25mm - fornecimento e aplicação</v>
          </cell>
          <cell r="D480" t="str">
            <v>m2</v>
          </cell>
          <cell r="E480">
            <v>291.32</v>
          </cell>
          <cell r="F480">
            <v>44.62</v>
          </cell>
          <cell r="G480">
            <v>12998.7</v>
          </cell>
        </row>
        <row r="481">
          <cell r="A481" t="str">
            <v>4.1.7.6</v>
          </cell>
          <cell r="B481" t="str">
            <v>DRYWALL - SETOR 3</v>
          </cell>
          <cell r="C481"/>
          <cell r="D481"/>
          <cell r="E481"/>
          <cell r="F481"/>
          <cell r="G481">
            <v>59780.24</v>
          </cell>
        </row>
        <row r="482">
          <cell r="A482" t="str">
            <v>4.1.7.6.1</v>
          </cell>
          <cell r="B482" t="str">
            <v>C4496</v>
          </cell>
          <cell r="C482" t="str">
            <v>DIVISÓRIA DE GESSO ACARTONADO e=70mm, S/ REVESTIMENTO - FORNECIMENTO E MONTAGEM</v>
          </cell>
          <cell r="D482" t="str">
            <v>M2</v>
          </cell>
          <cell r="E482">
            <v>244.4</v>
          </cell>
          <cell r="F482">
            <v>199.98</v>
          </cell>
          <cell r="G482">
            <v>48875.11</v>
          </cell>
        </row>
        <row r="483">
          <cell r="A483" t="str">
            <v>4.1.7.6.2</v>
          </cell>
          <cell r="B483" t="str">
            <v>S07704</v>
          </cell>
          <cell r="C483" t="str">
            <v>Manta em lã de rocha de 25mm - fornecimento e aplicação</v>
          </cell>
          <cell r="D483" t="str">
            <v>m2</v>
          </cell>
          <cell r="E483">
            <v>244.4</v>
          </cell>
          <cell r="F483">
            <v>44.62</v>
          </cell>
          <cell r="G483">
            <v>10905.13</v>
          </cell>
        </row>
        <row r="484">
          <cell r="A484" t="str">
            <v>4.1.7.7</v>
          </cell>
          <cell r="B484" t="str">
            <v>CHAPISCO / REBOCO INTERNO - SETOR 1</v>
          </cell>
          <cell r="C484"/>
          <cell r="D484"/>
          <cell r="E484"/>
          <cell r="F484"/>
          <cell r="G484">
            <v>53369.599999999999</v>
          </cell>
        </row>
        <row r="485">
          <cell r="A485" t="str">
            <v>4.1.7.7.1</v>
          </cell>
          <cell r="B485" t="str">
            <v>87908</v>
          </cell>
          <cell r="C485" t="str">
            <v>CHAPISCO APLICADO EM ALVENARIA (COM PRESENÇA DE VÃOS) E ESTRUTURAS DE CONCRETO DE FACHADA, COM EQUIPAMENTO DE PROJEÇÃO. ARGAMASSA TRAÇO 1:3 COM PREPARO EM BETONEIRA 400 L. AF_10/2022</v>
          </cell>
          <cell r="D485" t="str">
            <v>M2</v>
          </cell>
          <cell r="E485">
            <v>398.34</v>
          </cell>
          <cell r="F485">
            <v>8.67</v>
          </cell>
          <cell r="G485">
            <v>3453.61</v>
          </cell>
        </row>
        <row r="486">
          <cell r="A486" t="str">
            <v>4.1.7.7.2</v>
          </cell>
          <cell r="B486" t="str">
            <v>87538</v>
          </cell>
          <cell r="C486" t="str">
            <v>MASSA ÚNICA, PARA RECEBIMENTO DE PINTURA, EM ARGAMASSA INDUSTRIALIZADA, PREPARO MECÂNICO, APLICADO COM EQUIPAMENTO DE MISTURA E PROJEÇÃO DE 1,5 M3/H DE ARGAMASSA EM FACES INTERNAS DE PAREDES, ESPESSURA DE 20MM, COM EXECUÇÃO DE TALISCAS. AF_06/2014</v>
          </cell>
          <cell r="D486" t="str">
            <v>M2</v>
          </cell>
          <cell r="E486">
            <v>398.34</v>
          </cell>
          <cell r="F486">
            <v>125.31</v>
          </cell>
          <cell r="G486">
            <v>49915.99</v>
          </cell>
        </row>
        <row r="487">
          <cell r="A487" t="str">
            <v>4.1.7.8</v>
          </cell>
          <cell r="B487" t="str">
            <v>CHAPISCO / REBOCO INTERNO - SETOR 2</v>
          </cell>
          <cell r="C487"/>
          <cell r="D487"/>
          <cell r="E487"/>
          <cell r="F487"/>
          <cell r="G487">
            <v>40523.589999999997</v>
          </cell>
        </row>
        <row r="488">
          <cell r="A488" t="str">
            <v>4.1.7.8.1</v>
          </cell>
          <cell r="B488" t="str">
            <v>87908</v>
          </cell>
          <cell r="C488" t="str">
            <v>CHAPISCO APLICADO EM ALVENARIA (COM PRESENÇA DE VÃOS) E ESTRUTURAS DE CONCRETO DE FACHADA, COM EQUIPAMENTO DE PROJEÇÃO. ARGAMASSA TRAÇO 1:3 COM PREPARO EM BETONEIRA 400 L. AF_10/2022</v>
          </cell>
          <cell r="D488" t="str">
            <v>M2</v>
          </cell>
          <cell r="E488">
            <v>302.45999999999998</v>
          </cell>
          <cell r="F488">
            <v>8.67</v>
          </cell>
          <cell r="G488">
            <v>2622.33</v>
          </cell>
        </row>
        <row r="489">
          <cell r="A489" t="str">
            <v>4.1.7.8.2</v>
          </cell>
          <cell r="B489" t="str">
            <v>87538</v>
          </cell>
          <cell r="C489" t="str">
            <v>MASSA ÚNICA, PARA RECEBIMENTO DE PINTURA, EM ARGAMASSA INDUSTRIALIZADA, PREPARO MECÂNICO, APLICADO COM EQUIPAMENTO DE MISTURA E PROJEÇÃO DE 1,5 M3/H DE ARGAMASSA EM FACES INTERNAS DE PAREDES, ESPESSURA DE 20MM, COM EXECUÇÃO DE TALISCAS. AF_06/2014</v>
          </cell>
          <cell r="D489" t="str">
            <v>M2</v>
          </cell>
          <cell r="E489">
            <v>302.45999999999998</v>
          </cell>
          <cell r="F489">
            <v>125.31</v>
          </cell>
          <cell r="G489">
            <v>37901.26</v>
          </cell>
        </row>
        <row r="490">
          <cell r="A490" t="str">
            <v>4.1.7.9</v>
          </cell>
          <cell r="B490" t="str">
            <v>CHAPISCO / REBOCO INTERNO - SETOR 3</v>
          </cell>
          <cell r="C490"/>
          <cell r="D490"/>
          <cell r="E490"/>
          <cell r="F490"/>
          <cell r="G490">
            <v>104633.02</v>
          </cell>
        </row>
        <row r="491">
          <cell r="A491" t="str">
            <v>4.1.7.9.1</v>
          </cell>
          <cell r="B491" t="str">
            <v>87908</v>
          </cell>
          <cell r="C491" t="str">
            <v>CHAPISCO APLICADO EM ALVENARIA (COM PRESENÇA DE VÃOS) E ESTRUTURAS DE CONCRETO DE FACHADA, COM EQUIPAMENTO DE PROJEÇÃO. ARGAMASSA TRAÇO 1:3 COM PREPARO EM BETONEIRA 400 L. AF_10/2022</v>
          </cell>
          <cell r="D491" t="str">
            <v>M2</v>
          </cell>
          <cell r="E491">
            <v>780.96</v>
          </cell>
          <cell r="F491">
            <v>8.67</v>
          </cell>
          <cell r="G491">
            <v>6770.92</v>
          </cell>
        </row>
        <row r="492">
          <cell r="A492" t="str">
            <v>4.1.7.9.2</v>
          </cell>
          <cell r="B492" t="str">
            <v>87538</v>
          </cell>
          <cell r="C492" t="str">
            <v>MASSA ÚNICA, PARA RECEBIMENTO DE PINTURA, EM ARGAMASSA INDUSTRIALIZADA, PREPARO MECÂNICO, APLICADO COM EQUIPAMENTO DE MISTURA E PROJEÇÃO DE 1,5 M3/H DE ARGAMASSA EM FACES INTERNAS DE PAREDES, ESPESSURA DE 20MM, COM EXECUÇÃO DE TALISCAS. AF_06/2014</v>
          </cell>
          <cell r="D492" t="str">
            <v>M2</v>
          </cell>
          <cell r="E492">
            <v>780.96</v>
          </cell>
          <cell r="F492">
            <v>125.31</v>
          </cell>
          <cell r="G492">
            <v>97862.1</v>
          </cell>
        </row>
        <row r="493">
          <cell r="A493" t="str">
            <v>4.1.7.10</v>
          </cell>
          <cell r="B493" t="str">
            <v>PORCELANATO</v>
          </cell>
          <cell r="C493"/>
          <cell r="D493"/>
          <cell r="E493"/>
          <cell r="F493"/>
          <cell r="G493">
            <v>125737.15</v>
          </cell>
        </row>
        <row r="494">
          <cell r="A494" t="str">
            <v>4.1.7.10.1</v>
          </cell>
          <cell r="B494" t="str">
            <v>C4436</v>
          </cell>
          <cell r="C494" t="str">
            <v>PORCELANATO RETIFICADO NATURAL (FOSCO) C/ ARG. CIMENTO E AREIA P/ PAREDE</v>
          </cell>
          <cell r="D494" t="str">
            <v>M2</v>
          </cell>
          <cell r="E494">
            <v>385</v>
          </cell>
          <cell r="F494">
            <v>326.58999999999997</v>
          </cell>
          <cell r="G494">
            <v>125737.15</v>
          </cell>
        </row>
        <row r="495">
          <cell r="A495" t="str">
            <v>4.1.7.11</v>
          </cell>
          <cell r="B495" t="str">
            <v>REJUNTE</v>
          </cell>
          <cell r="C495"/>
          <cell r="D495"/>
          <cell r="E495"/>
          <cell r="F495"/>
          <cell r="G495">
            <v>5871.25</v>
          </cell>
        </row>
        <row r="496">
          <cell r="A496" t="str">
            <v>4.1.7.11.1</v>
          </cell>
          <cell r="B496" t="str">
            <v>C1427</v>
          </cell>
          <cell r="C496" t="str">
            <v>REJUNTAMENTO C/ ARG. PRÉ-FABRICADA, JUNTA ENTRE 2mm E 6mm EM CERÂMICA, ACIMA DE 30x30 cm (900 cm²) E PORCELANATOS (PAREDE/PISO)</v>
          </cell>
          <cell r="D496" t="str">
            <v>M2</v>
          </cell>
          <cell r="E496">
            <v>385</v>
          </cell>
          <cell r="F496">
            <v>15.25</v>
          </cell>
          <cell r="G496">
            <v>5871.25</v>
          </cell>
        </row>
        <row r="497">
          <cell r="A497" t="str">
            <v>4.1.9</v>
          </cell>
          <cell r="B497" t="str">
            <v>FORRO - TÉRREO</v>
          </cell>
          <cell r="C497"/>
          <cell r="D497"/>
          <cell r="E497"/>
          <cell r="F497"/>
          <cell r="G497">
            <v>125415.9</v>
          </cell>
        </row>
        <row r="498">
          <cell r="A498" t="str">
            <v>4.1.9.1</v>
          </cell>
          <cell r="B498" t="str">
            <v>FORRO - MODULAR LÃ DE PET</v>
          </cell>
          <cell r="C498"/>
          <cell r="D498"/>
          <cell r="E498"/>
          <cell r="F498"/>
          <cell r="G498">
            <v>65095.7</v>
          </cell>
        </row>
        <row r="499">
          <cell r="A499" t="str">
            <v>4.1.9.1.1</v>
          </cell>
          <cell r="B499" t="str">
            <v>00039513</v>
          </cell>
          <cell r="C499" t="str">
            <v>FORRO DE FIBRA MINERAL EM PLACAS DE 625 X 625 MM, E = 15/16 MM, BORDA REBAIXADA, COM PINTURA ANTIMOFO, APOIADO EM PERFIL DE ACO GALVANIZADO COM 24 MM DE BASE - INSTALADO</v>
          </cell>
          <cell r="D499" t="str">
            <v>M2</v>
          </cell>
          <cell r="E499">
            <v>685.29</v>
          </cell>
          <cell r="F499">
            <v>94.99</v>
          </cell>
          <cell r="G499">
            <v>65095.7</v>
          </cell>
        </row>
        <row r="500">
          <cell r="A500" t="str">
            <v>4.1.9.2</v>
          </cell>
          <cell r="B500" t="str">
            <v>FORRO - GESSO</v>
          </cell>
          <cell r="C500"/>
          <cell r="D500"/>
          <cell r="E500"/>
          <cell r="F500"/>
          <cell r="G500">
            <v>60320.2</v>
          </cell>
        </row>
        <row r="501">
          <cell r="A501" t="str">
            <v>4.1.9.2.1</v>
          </cell>
          <cell r="B501" t="str">
            <v>S10652</v>
          </cell>
          <cell r="C501" t="str">
            <v>Forro de gesso acartonado, acabamento em filme PVC, placa 625 x 625mm e perfil T, marca MOD-LINE, modelo Linho ou similar, instalado</v>
          </cell>
          <cell r="D501" t="str">
            <v>m2</v>
          </cell>
          <cell r="E501">
            <v>520.72</v>
          </cell>
          <cell r="F501">
            <v>115.84</v>
          </cell>
          <cell r="G501">
            <v>60320.2</v>
          </cell>
        </row>
        <row r="502">
          <cell r="A502" t="str">
            <v>4.1.10</v>
          </cell>
          <cell r="B502" t="str">
            <v>FORRO - 1 ANDAR</v>
          </cell>
          <cell r="C502"/>
          <cell r="D502"/>
          <cell r="E502"/>
          <cell r="F502"/>
          <cell r="G502">
            <v>75480.28</v>
          </cell>
        </row>
        <row r="503">
          <cell r="A503" t="str">
            <v>4.1.10.1</v>
          </cell>
          <cell r="B503" t="str">
            <v>FORRO - MODULAR LÃ DE PET</v>
          </cell>
          <cell r="C503"/>
          <cell r="D503"/>
          <cell r="E503"/>
          <cell r="F503"/>
          <cell r="G503">
            <v>44103.86</v>
          </cell>
        </row>
        <row r="504">
          <cell r="A504" t="str">
            <v>4.1.10.1.1</v>
          </cell>
          <cell r="B504" t="str">
            <v>00039513</v>
          </cell>
          <cell r="C504" t="str">
            <v>FORRO DE FIBRA MINERAL EM PLACAS DE 625 X 625 MM, E = 15/16 MM, BORDA REBAIXADA, COM PINTURA ANTIMOFO, APOIADO EM PERFIL DE ACO GALVANIZADO COM 24 MM DE BASE - INSTALADO</v>
          </cell>
          <cell r="D504" t="str">
            <v>M2</v>
          </cell>
          <cell r="E504">
            <v>464.3</v>
          </cell>
          <cell r="F504">
            <v>94.99</v>
          </cell>
          <cell r="G504">
            <v>44103.86</v>
          </cell>
        </row>
        <row r="505">
          <cell r="A505" t="str">
            <v>4.1.10.2</v>
          </cell>
          <cell r="B505" t="str">
            <v>FORRO - GESSO</v>
          </cell>
          <cell r="C505"/>
          <cell r="D505"/>
          <cell r="E505"/>
          <cell r="F505"/>
          <cell r="G505">
            <v>31376.42</v>
          </cell>
        </row>
        <row r="506">
          <cell r="A506" t="str">
            <v>4.1.10.2.1</v>
          </cell>
          <cell r="B506" t="str">
            <v>S10652</v>
          </cell>
          <cell r="C506" t="str">
            <v>Forro de gesso acartonado, acabamento em filme PVC, placa 625 x 625mm e perfil T, marca MOD-LINE, modelo Linho ou similar, instalado</v>
          </cell>
          <cell r="D506" t="str">
            <v>m2</v>
          </cell>
          <cell r="E506">
            <v>270.86</v>
          </cell>
          <cell r="F506">
            <v>115.84</v>
          </cell>
          <cell r="G506">
            <v>31376.42</v>
          </cell>
        </row>
        <row r="507">
          <cell r="A507" t="str">
            <v>4.1.11</v>
          </cell>
          <cell r="B507" t="str">
            <v>FORRO - 2 ANDAR</v>
          </cell>
          <cell r="C507"/>
          <cell r="D507"/>
          <cell r="E507"/>
          <cell r="F507"/>
          <cell r="G507">
            <v>134575.87</v>
          </cell>
        </row>
        <row r="508">
          <cell r="A508" t="str">
            <v>4.1.11.1</v>
          </cell>
          <cell r="B508" t="str">
            <v>FORRO - MODULAR LÃ DE PET</v>
          </cell>
          <cell r="C508"/>
          <cell r="D508"/>
          <cell r="E508"/>
          <cell r="F508"/>
          <cell r="G508">
            <v>86525.440000000002</v>
          </cell>
        </row>
        <row r="509">
          <cell r="A509" t="str">
            <v>4.1.11.1.1</v>
          </cell>
          <cell r="B509" t="str">
            <v>00039513</v>
          </cell>
          <cell r="C509" t="str">
            <v>FORRO DE FIBRA MINERAL EM PLACAS DE 625 X 625 MM, E = 15/16 MM, BORDA REBAIXADA, COM PINTURA ANTIMOFO, APOIADO EM PERFIL DE ACO GALVANIZADO COM 24 MM DE BASE - INSTALADO</v>
          </cell>
          <cell r="D509" t="str">
            <v>M2</v>
          </cell>
          <cell r="E509">
            <v>910.89</v>
          </cell>
          <cell r="F509">
            <v>94.99</v>
          </cell>
          <cell r="G509">
            <v>86525.440000000002</v>
          </cell>
        </row>
        <row r="510">
          <cell r="A510" t="str">
            <v>4.1.11.2</v>
          </cell>
          <cell r="B510" t="str">
            <v>FORRO - GESSO</v>
          </cell>
          <cell r="C510"/>
          <cell r="D510"/>
          <cell r="E510"/>
          <cell r="F510"/>
          <cell r="G510">
            <v>48050.43</v>
          </cell>
        </row>
        <row r="511">
          <cell r="A511" t="str">
            <v>4.1.11.2.1</v>
          </cell>
          <cell r="B511" t="str">
            <v>S10652</v>
          </cell>
          <cell r="C511" t="str">
            <v>Forro de gesso acartonado, acabamento em filme PVC, placa 625 x 625mm e perfil T, marca MOD-LINE, modelo Linho ou similar, instalado</v>
          </cell>
          <cell r="D511" t="str">
            <v>m2</v>
          </cell>
          <cell r="E511">
            <v>414.8</v>
          </cell>
          <cell r="F511">
            <v>115.84</v>
          </cell>
          <cell r="G511">
            <v>48050.43</v>
          </cell>
        </row>
        <row r="512">
          <cell r="A512" t="str">
            <v>4.1.12</v>
          </cell>
          <cell r="B512" t="str">
            <v>GRANITOS - TÉRREO</v>
          </cell>
          <cell r="C512"/>
          <cell r="D512"/>
          <cell r="E512"/>
          <cell r="F512"/>
          <cell r="G512">
            <v>50139.46</v>
          </cell>
        </row>
        <row r="513">
          <cell r="A513" t="str">
            <v>4.1.12.1</v>
          </cell>
          <cell r="B513" t="str">
            <v>C1869</v>
          </cell>
          <cell r="C513" t="str">
            <v>PEITORIL DE GRANITO L= 15 cm</v>
          </cell>
          <cell r="D513" t="str">
            <v>M</v>
          </cell>
          <cell r="E513">
            <v>97.11</v>
          </cell>
          <cell r="F513">
            <v>121.37</v>
          </cell>
          <cell r="G513">
            <v>11786.24</v>
          </cell>
        </row>
        <row r="514">
          <cell r="A514" t="str">
            <v>4.1.12.2</v>
          </cell>
          <cell r="B514" t="str">
            <v>102253</v>
          </cell>
          <cell r="C514" t="str">
            <v>DIVISORIA SANITÁRIA, TIPO CABINE, EM GRANITO CINZA POLIDO, ESP = 3CM, ASSENTADO COM ARGAMASSA COLANTE AC III-E, EXCLUSIVE FERRAGENS. AF_01/2021</v>
          </cell>
          <cell r="D514" t="str">
            <v>M2</v>
          </cell>
          <cell r="E514">
            <v>36.33</v>
          </cell>
          <cell r="F514">
            <v>1055.69</v>
          </cell>
          <cell r="G514">
            <v>38353.22</v>
          </cell>
        </row>
        <row r="515">
          <cell r="A515" t="str">
            <v>4.1.13</v>
          </cell>
          <cell r="B515" t="str">
            <v>GRANITOS - 1 ANDAR</v>
          </cell>
          <cell r="C515"/>
          <cell r="D515"/>
          <cell r="E515"/>
          <cell r="F515"/>
          <cell r="G515">
            <v>62569.31</v>
          </cell>
        </row>
        <row r="516">
          <cell r="A516" t="str">
            <v>4.1.13.1</v>
          </cell>
          <cell r="B516" t="str">
            <v>C1869</v>
          </cell>
          <cell r="C516" t="str">
            <v>PEITORIL DE GRANITO L= 15 cm</v>
          </cell>
          <cell r="D516" t="str">
            <v>M</v>
          </cell>
          <cell r="E516">
            <v>194.13</v>
          </cell>
          <cell r="F516">
            <v>121.37</v>
          </cell>
          <cell r="G516">
            <v>23561.56</v>
          </cell>
        </row>
        <row r="517">
          <cell r="A517" t="str">
            <v>4.1.13.2</v>
          </cell>
          <cell r="B517" t="str">
            <v>102253</v>
          </cell>
          <cell r="C517" t="str">
            <v>DIVISORIA SANITÁRIA, TIPO CABINE, EM GRANITO CINZA POLIDO, ESP = 3CM, ASSENTADO COM ARGAMASSA COLANTE AC III-E, EXCLUSIVE FERRAGENS. AF_01/2021</v>
          </cell>
          <cell r="D517" t="str">
            <v>M2</v>
          </cell>
          <cell r="E517">
            <v>36.950000000000003</v>
          </cell>
          <cell r="F517">
            <v>1055.69</v>
          </cell>
          <cell r="G517">
            <v>39007.75</v>
          </cell>
        </row>
        <row r="518">
          <cell r="A518" t="str">
            <v>4.1.14</v>
          </cell>
          <cell r="B518" t="str">
            <v>GRANITOS - 2 ANDAR</v>
          </cell>
          <cell r="C518"/>
          <cell r="D518"/>
          <cell r="E518"/>
          <cell r="F518"/>
          <cell r="G518">
            <v>24964.41</v>
          </cell>
        </row>
        <row r="519">
          <cell r="A519" t="str">
            <v>4.1.14.1</v>
          </cell>
          <cell r="B519" t="str">
            <v>C1869</v>
          </cell>
          <cell r="C519" t="str">
            <v>PEITORIL DE GRANITO L= 15 cm</v>
          </cell>
          <cell r="D519" t="str">
            <v>M</v>
          </cell>
          <cell r="E519">
            <v>46.6</v>
          </cell>
          <cell r="F519">
            <v>121.37</v>
          </cell>
          <cell r="G519">
            <v>5655.84</v>
          </cell>
        </row>
        <row r="520">
          <cell r="A520" t="str">
            <v>4.1.14.2</v>
          </cell>
          <cell r="B520" t="str">
            <v>102253</v>
          </cell>
          <cell r="C520" t="str">
            <v>DIVISORIA SANITÁRIA, TIPO CABINE, EM GRANITO CINZA POLIDO, ESP = 3CM, ASSENTADO COM ARGAMASSA COLANTE AC III-E, EXCLUSIVE FERRAGENS. AF_01/2021</v>
          </cell>
          <cell r="D520" t="str">
            <v>M2</v>
          </cell>
          <cell r="E520">
            <v>18.29</v>
          </cell>
          <cell r="F520">
            <v>1055.69</v>
          </cell>
          <cell r="G520">
            <v>19308.57</v>
          </cell>
        </row>
        <row r="521">
          <cell r="A521" t="str">
            <v>4.1.15</v>
          </cell>
          <cell r="B521" t="str">
            <v>REVESTIMENTOS DE PAREDES - TÉRREO</v>
          </cell>
          <cell r="C521"/>
          <cell r="D521"/>
          <cell r="E521"/>
          <cell r="F521"/>
          <cell r="G521">
            <v>7413.45</v>
          </cell>
        </row>
        <row r="522">
          <cell r="A522" t="str">
            <v>4.1.15.1</v>
          </cell>
          <cell r="B522" t="str">
            <v>C1586</v>
          </cell>
          <cell r="C522" t="str">
            <v>LADRILHOS HIDRÁULICOS C/ARGAMASSA DE CAL 1:4+100KG CIMENTO</v>
          </cell>
          <cell r="D522" t="str">
            <v>M2</v>
          </cell>
          <cell r="E522">
            <v>38.36</v>
          </cell>
          <cell r="F522">
            <v>193.26</v>
          </cell>
          <cell r="G522">
            <v>7413.45</v>
          </cell>
        </row>
        <row r="523">
          <cell r="A523" t="str">
            <v>4.1.16</v>
          </cell>
          <cell r="B523" t="str">
            <v>REVESTIMENTOS DE PAREDES - 1 ANDAR</v>
          </cell>
          <cell r="C523"/>
          <cell r="D523"/>
          <cell r="E523"/>
          <cell r="F523"/>
          <cell r="G523">
            <v>11588.63</v>
          </cell>
        </row>
        <row r="524">
          <cell r="A524" t="str">
            <v>4.1.16.1</v>
          </cell>
          <cell r="B524" t="str">
            <v>I12779</v>
          </cell>
          <cell r="C524" t="str">
            <v>Painel acústico constituído de gradeamento em compensado naval 18mm, preenchido com lã de pet acústica 15mm dens = 15kg/m3 e acabamento em tecido ortofônico e alisar em madeira maciça 40mmx15mm boleada nas bordas tratada com seladora - aplicado</v>
          </cell>
          <cell r="D524" t="str">
            <v>m2</v>
          </cell>
          <cell r="E524">
            <v>69.19</v>
          </cell>
          <cell r="F524">
            <v>167.49</v>
          </cell>
          <cell r="G524">
            <v>11588.63</v>
          </cell>
        </row>
        <row r="525">
          <cell r="A525" t="str">
            <v>4.1.17</v>
          </cell>
          <cell r="B525" t="str">
            <v>ESQUADRIAS ALUMINIO - TÉRREO</v>
          </cell>
          <cell r="C525"/>
          <cell r="D525"/>
          <cell r="E525"/>
          <cell r="F525"/>
          <cell r="G525">
            <v>45360.17</v>
          </cell>
        </row>
        <row r="526">
          <cell r="A526" t="str">
            <v>4.1.17.1</v>
          </cell>
          <cell r="B526" t="str">
            <v>94569</v>
          </cell>
          <cell r="C526" t="str">
            <v>JANELA DE ALUMÍNIO TIPO MAXIM-AR, COM VIDROS, BATENTE E FERRAGENS, EXCLUSIVE ALIZAR, ACABAMENTO E CONTRAMARCO, FIXAÇÃO COM PARAFUSO. FORNECIMENTO E INSTALAÇÃO. AF_11/2024</v>
          </cell>
          <cell r="D526" t="str">
            <v>M2</v>
          </cell>
          <cell r="E526">
            <v>12.84</v>
          </cell>
          <cell r="F526">
            <v>934.28</v>
          </cell>
          <cell r="G526">
            <v>11996.16</v>
          </cell>
        </row>
        <row r="527">
          <cell r="A527" t="str">
            <v>4.1.17.2</v>
          </cell>
          <cell r="B527" t="str">
            <v>102171</v>
          </cell>
          <cell r="C527" t="str">
            <v>INSTALAÇÃO DE VIDRO ARAMADO, E = 6 MM, EM ESQUADRIA DE ALUMÍNIO OU PVC, FIXADO COM BAGUETE. AF_01/2021_PS</v>
          </cell>
          <cell r="D527" t="str">
            <v>M2</v>
          </cell>
          <cell r="E527">
            <v>24.62</v>
          </cell>
          <cell r="F527">
            <v>717.57</v>
          </cell>
          <cell r="G527">
            <v>17666.57</v>
          </cell>
        </row>
        <row r="528">
          <cell r="A528" t="str">
            <v>4.1.17.3</v>
          </cell>
          <cell r="B528" t="str">
            <v>C4514</v>
          </cell>
          <cell r="C528" t="str">
            <v>PORTA EM ALUMÍNIO ANODIZADO NATURAL/FOSCO, DE CORRER, SEM BANDEIROLA E/OU PEITORIL, SEM VIDRO - FORNECIMENTO E MONTAGEM</v>
          </cell>
          <cell r="D528" t="str">
            <v>M2</v>
          </cell>
          <cell r="E528">
            <v>6.32</v>
          </cell>
          <cell r="F528">
            <v>505.45</v>
          </cell>
          <cell r="G528">
            <v>3194.44</v>
          </cell>
        </row>
        <row r="529">
          <cell r="A529" t="str">
            <v>4.1.17.4</v>
          </cell>
          <cell r="B529" t="str">
            <v>00034713</v>
          </cell>
          <cell r="C529" t="str">
            <v>PORTA VIDRO TEMPERADO INCOLOR, 2 FOLHAS DE CORRER, E = 10 MM (SEM FERRAGENS E SEM COLOCACAO)</v>
          </cell>
          <cell r="D529" t="str">
            <v>M2</v>
          </cell>
          <cell r="E529">
            <v>4.68</v>
          </cell>
          <cell r="F529">
            <v>592.44000000000005</v>
          </cell>
          <cell r="G529">
            <v>2772.62</v>
          </cell>
        </row>
        <row r="530">
          <cell r="A530" t="str">
            <v>4.1.17.5</v>
          </cell>
          <cell r="B530" t="str">
            <v>102181</v>
          </cell>
          <cell r="C530" t="str">
            <v>INSTALAÇÃO DE VIDRO TEMPERADO, E = 10 MM, ENCAIXADO EM PERFIL U. AF_01/2021_PS</v>
          </cell>
          <cell r="D530" t="str">
            <v>M2</v>
          </cell>
          <cell r="E530">
            <v>9.98</v>
          </cell>
          <cell r="F530">
            <v>722.34</v>
          </cell>
          <cell r="G530">
            <v>7208.95</v>
          </cell>
        </row>
        <row r="531">
          <cell r="A531" t="str">
            <v>4.1.17.6</v>
          </cell>
          <cell r="B531" t="str">
            <v>C1967</v>
          </cell>
          <cell r="C531" t="str">
            <v>PORTA DE ALUMÍNIO ANODIZADO COMPACTA</v>
          </cell>
          <cell r="D531" t="str">
            <v>M2</v>
          </cell>
          <cell r="E531">
            <v>3.11</v>
          </cell>
          <cell r="F531">
            <v>810.75</v>
          </cell>
          <cell r="G531">
            <v>2521.4299999999998</v>
          </cell>
        </row>
        <row r="532">
          <cell r="A532" t="str">
            <v>4.1.18</v>
          </cell>
          <cell r="B532" t="str">
            <v>ESQUADRIAS ALUMINIO - 1 ANDAR</v>
          </cell>
          <cell r="C532"/>
          <cell r="D532"/>
          <cell r="E532"/>
          <cell r="F532"/>
          <cell r="G532">
            <v>33235.879999999997</v>
          </cell>
        </row>
        <row r="533">
          <cell r="A533" t="str">
            <v>4.1.18.1</v>
          </cell>
          <cell r="B533" t="str">
            <v>94569</v>
          </cell>
          <cell r="C533" t="str">
            <v>JANELA DE ALUMÍNIO TIPO MAXIM-AR, COM VIDROS, BATENTE E FERRAGENS, EXCLUSIVE ALIZAR, ACABAMENTO E CONTRAMARCO, FIXAÇÃO COM PARAFUSO. FORNECIMENTO E INSTALAÇÃO. AF_11/2024</v>
          </cell>
          <cell r="D533" t="str">
            <v>M2</v>
          </cell>
          <cell r="E533">
            <v>12.6</v>
          </cell>
          <cell r="F533">
            <v>934.28</v>
          </cell>
          <cell r="G533">
            <v>11771.93</v>
          </cell>
        </row>
        <row r="534">
          <cell r="A534" t="str">
            <v>4.1.18.2</v>
          </cell>
          <cell r="B534" t="str">
            <v>102171</v>
          </cell>
          <cell r="C534" t="str">
            <v>INSTALAÇÃO DE VIDRO ARAMADO, E = 6 MM, EM ESQUADRIA DE ALUMÍNIO OU PVC, FIXADO COM BAGUETE. AF_01/2021_PS</v>
          </cell>
          <cell r="D534" t="str">
            <v>M2</v>
          </cell>
          <cell r="E534">
            <v>17.850000000000001</v>
          </cell>
          <cell r="F534">
            <v>717.57</v>
          </cell>
          <cell r="G534">
            <v>12808.62</v>
          </cell>
        </row>
        <row r="535">
          <cell r="A535" t="str">
            <v>4.1.18.3</v>
          </cell>
          <cell r="B535" t="str">
            <v>C4514</v>
          </cell>
          <cell r="C535" t="str">
            <v>PORTA EM ALUMÍNIO ANODIZADO NATURAL/FOSCO, DE CORRER, SEM BANDEIROLA E/OU PEITORIL, SEM VIDRO - FORNECIMENTO E MONTAGEM</v>
          </cell>
          <cell r="D535" t="str">
            <v>M2</v>
          </cell>
          <cell r="E535">
            <v>6.32</v>
          </cell>
          <cell r="F535">
            <v>505.45</v>
          </cell>
          <cell r="G535">
            <v>3194.44</v>
          </cell>
        </row>
        <row r="536">
          <cell r="A536" t="str">
            <v>4.1.18.4</v>
          </cell>
          <cell r="B536" t="str">
            <v>102181</v>
          </cell>
          <cell r="C536" t="str">
            <v>INSTALAÇÃO DE VIDRO TEMPERADO, E = 10 MM, ENCAIXADO EM PERFIL U. AF_01/2021_PS</v>
          </cell>
          <cell r="D536" t="str">
            <v>M2</v>
          </cell>
          <cell r="E536">
            <v>7.56</v>
          </cell>
          <cell r="F536">
            <v>722.34</v>
          </cell>
          <cell r="G536">
            <v>5460.89</v>
          </cell>
        </row>
        <row r="537">
          <cell r="A537" t="str">
            <v>4.1.19</v>
          </cell>
          <cell r="B537" t="str">
            <v>ESQUADRIAS ALUMINIO - 2 ANDAR</v>
          </cell>
          <cell r="C537"/>
          <cell r="D537"/>
          <cell r="E537"/>
          <cell r="F537"/>
          <cell r="G537">
            <v>184052</v>
          </cell>
        </row>
        <row r="538">
          <cell r="A538" t="str">
            <v>4.1.19.1</v>
          </cell>
          <cell r="B538" t="str">
            <v>94569</v>
          </cell>
          <cell r="C538" t="str">
            <v>JANELA DE ALUMÍNIO TIPO MAXIM-AR, COM VIDROS, BATENTE E FERRAGENS, EXCLUSIVE ALIZAR, ACABAMENTO E CONTRAMARCO, FIXAÇÃO COM PARAFUSO. FORNECIMENTO E INSTALAÇÃO. AF_11/2024</v>
          </cell>
          <cell r="D538" t="str">
            <v>M2</v>
          </cell>
          <cell r="E538">
            <v>6.03</v>
          </cell>
          <cell r="F538">
            <v>934.28</v>
          </cell>
          <cell r="G538">
            <v>5633.71</v>
          </cell>
        </row>
        <row r="539">
          <cell r="A539" t="str">
            <v>4.1.19.2</v>
          </cell>
          <cell r="B539" t="str">
            <v>S12333</v>
          </cell>
          <cell r="C539" t="str">
            <v>Porta/Esquadria em alumínio, cor N/P/B, tipo moldura-vidro, inclusive caixilho vertical 5 x 10, maxi-ar fixo, dobradiças ou roldanas e fechadura, exclusive vidro</v>
          </cell>
          <cell r="D539" t="str">
            <v>m2</v>
          </cell>
          <cell r="E539">
            <v>289.33999999999997</v>
          </cell>
          <cell r="F539">
            <v>560.29</v>
          </cell>
          <cell r="G539">
            <v>162114.31</v>
          </cell>
        </row>
        <row r="540">
          <cell r="A540" t="str">
            <v>4.1.19.3</v>
          </cell>
          <cell r="B540" t="str">
            <v>C4514</v>
          </cell>
          <cell r="C540" t="str">
            <v>PORTA EM ALUMÍNIO ANODIZADO NATURAL/FOSCO, DE CORRER, SEM BANDEIROLA E/OU PEITORIL, SEM VIDRO - FORNECIMENTO E MONTAGEM</v>
          </cell>
          <cell r="D540" t="str">
            <v>M2</v>
          </cell>
          <cell r="E540">
            <v>6.32</v>
          </cell>
          <cell r="F540">
            <v>505.45</v>
          </cell>
          <cell r="G540">
            <v>3194.44</v>
          </cell>
        </row>
        <row r="541">
          <cell r="A541" t="str">
            <v>4.1.19.4</v>
          </cell>
          <cell r="B541" t="str">
            <v>00034713</v>
          </cell>
          <cell r="C541" t="str">
            <v>PORTA VIDRO TEMPERADO INCOLOR, 2 FOLHAS DE CORRER, E = 10 MM (SEM FERRAGENS E SEM COLOCACAO)</v>
          </cell>
          <cell r="D541" t="str">
            <v>M2</v>
          </cell>
          <cell r="E541">
            <v>9.36</v>
          </cell>
          <cell r="F541">
            <v>592.44000000000005</v>
          </cell>
          <cell r="G541">
            <v>5545.24</v>
          </cell>
        </row>
        <row r="542">
          <cell r="A542" t="str">
            <v>4.1.19.5</v>
          </cell>
          <cell r="B542" t="str">
            <v>C1967</v>
          </cell>
          <cell r="C542" t="str">
            <v>PORTA DE ALUMÍNIO ANODIZADO COMPACTA</v>
          </cell>
          <cell r="D542" t="str">
            <v>M2</v>
          </cell>
          <cell r="E542">
            <v>9.33</v>
          </cell>
          <cell r="F542">
            <v>810.75</v>
          </cell>
          <cell r="G542">
            <v>7564.3</v>
          </cell>
        </row>
        <row r="543">
          <cell r="A543" t="str">
            <v>4.1.21</v>
          </cell>
          <cell r="B543" t="str">
            <v>ESQUADRIAS MADEIRA - TÉRREO</v>
          </cell>
          <cell r="C543"/>
          <cell r="D543"/>
          <cell r="E543"/>
          <cell r="F543"/>
          <cell r="G543">
            <v>56569.97</v>
          </cell>
        </row>
        <row r="544">
          <cell r="A544" t="str">
            <v>4.1.21.1</v>
          </cell>
          <cell r="B544" t="str">
            <v>90790</v>
          </cell>
          <cell r="C544" t="str">
            <v>KIT DE PORTA-PRONTA DE MADEIRA EM ACABAMENTO MELAMÍNICO BRANCO, FOLHA LEVE OU MÉDIA, 80X210CM, EXCLUSIVE FECHADURA, FIXAÇÃO COM PREENCHIMENTO PARCIAL DE ESPUMA EXPANSIVA - FORNECIMENTO E INSTALAÇÃO. AF_12/2019</v>
          </cell>
          <cell r="D544" t="str">
            <v>UN</v>
          </cell>
          <cell r="E544">
            <v>15</v>
          </cell>
          <cell r="F544">
            <v>1232.04</v>
          </cell>
          <cell r="G544">
            <v>18480.599999999999</v>
          </cell>
        </row>
        <row r="545">
          <cell r="A545" t="str">
            <v>4.1.21.2</v>
          </cell>
          <cell r="B545" t="str">
            <v>100675</v>
          </cell>
          <cell r="C545" t="str">
            <v>KIT DE PORTA-PRONTA DE MADEIRA EM ACABAMENTO MELAMÍNICO BRANCO, FOLHA LEVE OU MÉDIA, 90X210, EXCLUSIVE FECHADURA, FIXAÇÃO COM PREENCHIMENTO TOTAL DE ESPUMA EXPANSIVA - FORNECIMENTO E INSTALAÇÃO. AF_12/2019</v>
          </cell>
          <cell r="D545" t="str">
            <v>UN</v>
          </cell>
          <cell r="E545">
            <v>6</v>
          </cell>
          <cell r="F545">
            <v>1361.25</v>
          </cell>
          <cell r="G545">
            <v>8167.5</v>
          </cell>
        </row>
        <row r="546">
          <cell r="A546" t="str">
            <v>4.1.21.3</v>
          </cell>
          <cell r="B546" t="str">
            <v>100675</v>
          </cell>
          <cell r="C546" t="str">
            <v>KIT DE PORTA-PRONTA DE MADEIRA EM ACABAMENTO MELAMÍNICO BRANCO, FOLHA LEVE OU MÉDIA, 90X210, EXCLUSIVE FECHADURA, FIXAÇÃO COM PREENCHIMENTO TOTAL DE ESPUMA EXPANSIVA - FORNECIMENTO E INSTALAÇÃO. AF_12/2019</v>
          </cell>
          <cell r="D546" t="str">
            <v>UN</v>
          </cell>
          <cell r="E546">
            <v>17</v>
          </cell>
          <cell r="F546">
            <v>1361.25</v>
          </cell>
          <cell r="G546">
            <v>23141.25</v>
          </cell>
        </row>
        <row r="547">
          <cell r="A547" t="str">
            <v>4.1.21.4</v>
          </cell>
          <cell r="B547" t="str">
            <v>90838</v>
          </cell>
          <cell r="C547" t="str">
            <v>PORTA CORTA-FOGO 90X210X4CM - FORNECIMENTO E INSTALAÇÃO. AF_12/2019</v>
          </cell>
          <cell r="D547" t="str">
            <v>UN</v>
          </cell>
          <cell r="E547">
            <v>2</v>
          </cell>
          <cell r="F547">
            <v>2198.0700000000002</v>
          </cell>
          <cell r="G547">
            <v>4396.1400000000003</v>
          </cell>
        </row>
        <row r="548">
          <cell r="A548" t="str">
            <v>4.1.21.5</v>
          </cell>
          <cell r="B548" t="str">
            <v>90788</v>
          </cell>
          <cell r="C548" t="str">
            <v>KIT DE PORTA-PRONTA DE MADEIRA EM ACABAMENTO MELAMÍNICO BRANCO, FOLHA LEVE OU MÉDIA, 60X210CM, EXCLUSIVE FECHADURA, FIXAÇÃO COM PREENCHIMENTO PARCIAL DE ESPUMA EXPANSIVA - FORNECIMENTO E INSTALAÇÃO. AF_12/2019</v>
          </cell>
          <cell r="D548" t="str">
            <v>UN</v>
          </cell>
          <cell r="E548">
            <v>2</v>
          </cell>
          <cell r="F548">
            <v>1192.24</v>
          </cell>
          <cell r="G548">
            <v>2384.48</v>
          </cell>
        </row>
        <row r="549">
          <cell r="A549" t="str">
            <v>4.1.21.6</v>
          </cell>
          <cell r="B549" t="str">
            <v>102262</v>
          </cell>
          <cell r="C549" t="str">
            <v>PORTA DE CABINE SANITÁRIA EM VIDRO TEMPERADO 8MM, INCLUSIVE DOBRADIÇAS, BATENTE, TRINCO E CONTRA-TRINCO. AF_01/2021</v>
          </cell>
          <cell r="D549" t="str">
            <v>UN</v>
          </cell>
          <cell r="E549">
            <v>7</v>
          </cell>
          <cell r="F549">
            <v>0</v>
          </cell>
          <cell r="G549">
            <v>0</v>
          </cell>
        </row>
        <row r="550">
          <cell r="A550" t="str">
            <v>4.1.22</v>
          </cell>
          <cell r="B550" t="str">
            <v>ESQUADRIAS MADEIRA - 1 ANDAR</v>
          </cell>
          <cell r="C550"/>
          <cell r="D550"/>
          <cell r="E550"/>
          <cell r="F550"/>
          <cell r="G550">
            <v>36837.07</v>
          </cell>
        </row>
        <row r="551">
          <cell r="A551" t="str">
            <v>4.1.22.1</v>
          </cell>
          <cell r="B551" t="str">
            <v>90790</v>
          </cell>
          <cell r="C551" t="str">
            <v>KIT DE PORTA-PRONTA DE MADEIRA EM ACABAMENTO MELAMÍNICO BRANCO, FOLHA LEVE OU MÉDIA, 80X210CM, EXCLUSIVE FECHADURA, FIXAÇÃO COM PREENCHIMENTO PARCIAL DE ESPUMA EXPANSIVA - FORNECIMENTO E INSTALAÇÃO. AF_12/2019</v>
          </cell>
          <cell r="D551" t="str">
            <v>UN</v>
          </cell>
          <cell r="E551">
            <v>11</v>
          </cell>
          <cell r="F551">
            <v>1232.04</v>
          </cell>
          <cell r="G551">
            <v>13552.44</v>
          </cell>
        </row>
        <row r="552">
          <cell r="A552" t="str">
            <v>4.1.22.2</v>
          </cell>
          <cell r="B552" t="str">
            <v>100675</v>
          </cell>
          <cell r="C552" t="str">
            <v>KIT DE PORTA-PRONTA DE MADEIRA EM ACABAMENTO MELAMÍNICO BRANCO, FOLHA LEVE OU MÉDIA, 90X210, EXCLUSIVE FECHADURA, FIXAÇÃO COM PREENCHIMENTO TOTAL DE ESPUMA EXPANSIVA - FORNECIMENTO E INSTALAÇÃO. AF_12/2019</v>
          </cell>
          <cell r="D552" t="str">
            <v>UN</v>
          </cell>
          <cell r="E552">
            <v>3</v>
          </cell>
          <cell r="F552">
            <v>1361.25</v>
          </cell>
          <cell r="G552">
            <v>4083.75</v>
          </cell>
        </row>
        <row r="553">
          <cell r="A553" t="str">
            <v>4.1.22.3</v>
          </cell>
          <cell r="B553" t="str">
            <v>100675</v>
          </cell>
          <cell r="C553" t="str">
            <v>KIT DE PORTA-PRONTA DE MADEIRA EM ACABAMENTO MELAMÍNICO BRANCO, FOLHA LEVE OU MÉDIA, 90X210, EXCLUSIVE FECHADURA, FIXAÇÃO COM PREENCHIMENTO TOTAL DE ESPUMA EXPANSIVA - FORNECIMENTO E INSTALAÇÃO. AF_12/2019</v>
          </cell>
          <cell r="D553" t="str">
            <v>UN</v>
          </cell>
          <cell r="E553">
            <v>10</v>
          </cell>
          <cell r="F553">
            <v>1361.25</v>
          </cell>
          <cell r="G553">
            <v>13612.5</v>
          </cell>
        </row>
        <row r="554">
          <cell r="A554" t="str">
            <v>4.1.22.4</v>
          </cell>
          <cell r="B554" t="str">
            <v>90838</v>
          </cell>
          <cell r="C554" t="str">
            <v>PORTA CORTA-FOGO 90X210X4CM - FORNECIMENTO E INSTALAÇÃO. AF_12/2019</v>
          </cell>
          <cell r="D554" t="str">
            <v>UN</v>
          </cell>
          <cell r="E554">
            <v>2</v>
          </cell>
          <cell r="F554">
            <v>2198.0700000000002</v>
          </cell>
          <cell r="G554">
            <v>4396.1400000000003</v>
          </cell>
        </row>
        <row r="555">
          <cell r="A555" t="str">
            <v>4.1.22.5</v>
          </cell>
          <cell r="B555" t="str">
            <v>90788</v>
          </cell>
          <cell r="C555" t="str">
            <v>KIT DE PORTA-PRONTA DE MADEIRA EM ACABAMENTO MELAMÍNICO BRANCO, FOLHA LEVE OU MÉDIA, 60X210CM, EXCLUSIVE FECHADURA, FIXAÇÃO COM PREENCHIMENTO PARCIAL DE ESPUMA EXPANSIVA - FORNECIMENTO E INSTALAÇÃO. AF_12/2019</v>
          </cell>
          <cell r="D555" t="str">
            <v>UN</v>
          </cell>
          <cell r="E555">
            <v>1</v>
          </cell>
          <cell r="F555">
            <v>1192.24</v>
          </cell>
          <cell r="G555">
            <v>1192.24</v>
          </cell>
        </row>
        <row r="556">
          <cell r="A556" t="str">
            <v>4.1.22.6</v>
          </cell>
          <cell r="B556" t="str">
            <v>102262</v>
          </cell>
          <cell r="C556" t="str">
            <v>PORTA DE CABINE SANITÁRIA EM VIDRO TEMPERADO 8MM, INCLUSIVE DOBRADIÇAS, BATENTE, TRINCO E CONTRA-TRINCO. AF_01/2021</v>
          </cell>
          <cell r="D556" t="str">
            <v>UN</v>
          </cell>
          <cell r="E556">
            <v>12</v>
          </cell>
          <cell r="F556">
            <v>0</v>
          </cell>
          <cell r="G556">
            <v>0</v>
          </cell>
        </row>
        <row r="557">
          <cell r="A557" t="str">
            <v>4.1.23</v>
          </cell>
          <cell r="B557" t="str">
            <v>ESQUADRIAS MADEIRA - 2 ANDAR</v>
          </cell>
          <cell r="C557"/>
          <cell r="D557"/>
          <cell r="E557"/>
          <cell r="F557"/>
          <cell r="G557">
            <v>74865.66</v>
          </cell>
        </row>
        <row r="558">
          <cell r="A558" t="str">
            <v>4.1.23.1</v>
          </cell>
          <cell r="B558" t="str">
            <v>90790</v>
          </cell>
          <cell r="C558" t="str">
            <v>KIT DE PORTA-PRONTA DE MADEIRA EM ACABAMENTO MELAMÍNICO BRANCO, FOLHA LEVE OU MÉDIA, 80X210CM, EXCLUSIVE FECHADURA, FIXAÇÃO COM PREENCHIMENTO PARCIAL DE ESPUMA EXPANSIVA - FORNECIMENTO E INSTALAÇÃO. AF_12/2019</v>
          </cell>
          <cell r="D558" t="str">
            <v>UN</v>
          </cell>
          <cell r="E558">
            <v>47</v>
          </cell>
          <cell r="F558">
            <v>1232.04</v>
          </cell>
          <cell r="G558">
            <v>57905.88</v>
          </cell>
        </row>
        <row r="559">
          <cell r="A559" t="str">
            <v>4.1.23.2</v>
          </cell>
          <cell r="B559" t="str">
            <v>100675</v>
          </cell>
          <cell r="C559" t="str">
            <v>KIT DE PORTA-PRONTA DE MADEIRA EM ACABAMENTO MELAMÍNICO BRANCO, FOLHA LEVE OU MÉDIA, 90X210, EXCLUSIVE FECHADURA, FIXAÇÃO COM PREENCHIMENTO TOTAL DE ESPUMA EXPANSIVA - FORNECIMENTO E INSTALAÇÃO. AF_12/2019</v>
          </cell>
          <cell r="D559" t="str">
            <v>UN</v>
          </cell>
          <cell r="E559">
            <v>2</v>
          </cell>
          <cell r="F559">
            <v>1361.25</v>
          </cell>
          <cell r="G559">
            <v>2722.5</v>
          </cell>
        </row>
        <row r="560">
          <cell r="A560" t="str">
            <v>4.1.23.3</v>
          </cell>
          <cell r="B560" t="str">
            <v>100675</v>
          </cell>
          <cell r="C560" t="str">
            <v>KIT DE PORTA-PRONTA DE MADEIRA EM ACABAMENTO MELAMÍNICO BRANCO, FOLHA LEVE OU MÉDIA, 90X210, EXCLUSIVE FECHADURA, FIXAÇÃO COM PREENCHIMENTO TOTAL DE ESPUMA EXPANSIVA - FORNECIMENTO E INSTALAÇÃO. AF_12/2019</v>
          </cell>
          <cell r="D560" t="str">
            <v>UN</v>
          </cell>
          <cell r="E560">
            <v>4</v>
          </cell>
          <cell r="F560">
            <v>1361.25</v>
          </cell>
          <cell r="G560">
            <v>5445</v>
          </cell>
        </row>
        <row r="561">
          <cell r="A561" t="str">
            <v>4.1.23.4</v>
          </cell>
          <cell r="B561" t="str">
            <v>90838</v>
          </cell>
          <cell r="C561" t="str">
            <v>PORTA CORTA-FOGO 90X210X4CM - FORNECIMENTO E INSTALAÇÃO. AF_12/2019</v>
          </cell>
          <cell r="D561" t="str">
            <v>UN</v>
          </cell>
          <cell r="E561">
            <v>4</v>
          </cell>
          <cell r="F561">
            <v>2198.0700000000002</v>
          </cell>
          <cell r="G561">
            <v>8792.2800000000007</v>
          </cell>
        </row>
        <row r="562">
          <cell r="A562" t="str">
            <v>4.1.23.5</v>
          </cell>
          <cell r="B562" t="str">
            <v>102262</v>
          </cell>
          <cell r="C562" t="str">
            <v>PORTA DE CABINE SANITÁRIA EM VIDRO TEMPERADO 8MM, INCLUSIVE DOBRADIÇAS, BATENTE, TRINCO E CONTRA-TRINCO. AF_01/2021</v>
          </cell>
          <cell r="D562" t="str">
            <v>UN</v>
          </cell>
          <cell r="E562">
            <v>6</v>
          </cell>
          <cell r="F562">
            <v>0</v>
          </cell>
          <cell r="G562">
            <v>0</v>
          </cell>
        </row>
        <row r="563">
          <cell r="A563" t="str">
            <v>4.1.24</v>
          </cell>
          <cell r="B563" t="str">
            <v>PINTURA - FUNDO SELADOR E EMASSAMENTO - TÉRREO</v>
          </cell>
          <cell r="C563"/>
          <cell r="D563"/>
          <cell r="E563"/>
          <cell r="F563"/>
          <cell r="G563">
            <v>36544.699999999997</v>
          </cell>
        </row>
        <row r="564">
          <cell r="A564" t="str">
            <v>4.1.24.1</v>
          </cell>
          <cell r="B564" t="str">
            <v>88485</v>
          </cell>
          <cell r="C564" t="str">
            <v>FUNDO SELADOR ACRÍLICO, APLICAÇÃO MANUAL EM PAREDE, UMA DEMÃO. AF_04/2023</v>
          </cell>
          <cell r="D564" t="str">
            <v>M2</v>
          </cell>
          <cell r="E564">
            <v>2161.13</v>
          </cell>
          <cell r="F564">
            <v>5.65</v>
          </cell>
          <cell r="G564">
            <v>12210.38</v>
          </cell>
        </row>
        <row r="565">
          <cell r="A565" t="str">
            <v>4.1.24.2</v>
          </cell>
          <cell r="B565" t="str">
            <v>88497</v>
          </cell>
          <cell r="C565" t="str">
            <v>EMASSAMENTO COM MASSA LÁTEX, APLICAÇÃO EM PAREDE, DUAS DEMÃOS, LIXAMENTO MANUAL. AF_04/2023</v>
          </cell>
          <cell r="D565" t="str">
            <v>M2</v>
          </cell>
          <cell r="E565">
            <v>2161.13</v>
          </cell>
          <cell r="F565">
            <v>11.26</v>
          </cell>
          <cell r="G565">
            <v>24334.32</v>
          </cell>
        </row>
        <row r="566">
          <cell r="A566" t="str">
            <v>4.1.25</v>
          </cell>
          <cell r="B566" t="str">
            <v>PINTURA - FUNDO SELADOR E EMASSAMENTO - 1 ANDAR</v>
          </cell>
          <cell r="C566"/>
          <cell r="D566"/>
          <cell r="E566"/>
          <cell r="F566"/>
          <cell r="G566">
            <v>28232.43</v>
          </cell>
        </row>
        <row r="567">
          <cell r="A567" t="str">
            <v>4.1.25.1</v>
          </cell>
          <cell r="B567" t="str">
            <v>88485</v>
          </cell>
          <cell r="C567" t="str">
            <v>FUNDO SELADOR ACRÍLICO, APLICAÇÃO MANUAL EM PAREDE, UMA DEMÃO. AF_04/2023</v>
          </cell>
          <cell r="D567" t="str">
            <v>M2</v>
          </cell>
          <cell r="E567">
            <v>1669.57</v>
          </cell>
          <cell r="F567">
            <v>5.65</v>
          </cell>
          <cell r="G567">
            <v>9433.07</v>
          </cell>
        </row>
        <row r="568">
          <cell r="A568" t="str">
            <v>4.1.25.2</v>
          </cell>
          <cell r="B568" t="str">
            <v>88497</v>
          </cell>
          <cell r="C568" t="str">
            <v>EMASSAMENTO COM MASSA LÁTEX, APLICAÇÃO EM PAREDE, DUAS DEMÃOS, LIXAMENTO MANUAL. AF_04/2023</v>
          </cell>
          <cell r="D568" t="str">
            <v>M2</v>
          </cell>
          <cell r="E568">
            <v>1669.57</v>
          </cell>
          <cell r="F568">
            <v>11.26</v>
          </cell>
          <cell r="G568">
            <v>18799.36</v>
          </cell>
        </row>
        <row r="569">
          <cell r="A569" t="str">
            <v>4.1.26</v>
          </cell>
          <cell r="B569" t="str">
            <v>PINTURA - FUNDO SELADOR E EMASSAMENTO - 2 ANDAR</v>
          </cell>
          <cell r="C569"/>
          <cell r="D569"/>
          <cell r="E569"/>
          <cell r="F569"/>
          <cell r="G569">
            <v>47854.62</v>
          </cell>
        </row>
        <row r="570">
          <cell r="A570" t="str">
            <v>4.1.26.1</v>
          </cell>
          <cell r="B570" t="str">
            <v>88485</v>
          </cell>
          <cell r="C570" t="str">
            <v>FUNDO SELADOR ACRÍLICO, APLICAÇÃO MANUAL EM PAREDE, UMA DEMÃO. AF_04/2023</v>
          </cell>
          <cell r="D570" t="str">
            <v>M2</v>
          </cell>
          <cell r="E570">
            <v>2829.96</v>
          </cell>
          <cell r="F570">
            <v>5.65</v>
          </cell>
          <cell r="G570">
            <v>15989.27</v>
          </cell>
        </row>
        <row r="571">
          <cell r="A571" t="str">
            <v>4.1.26.2</v>
          </cell>
          <cell r="B571" t="str">
            <v>88497</v>
          </cell>
          <cell r="C571" t="str">
            <v>EMASSAMENTO COM MASSA LÁTEX, APLICAÇÃO EM PAREDE, DUAS DEMÃOS, LIXAMENTO MANUAL. AF_04/2023</v>
          </cell>
          <cell r="D571" t="str">
            <v>M2</v>
          </cell>
          <cell r="E571">
            <v>2829.96</v>
          </cell>
          <cell r="F571">
            <v>11.26</v>
          </cell>
          <cell r="G571">
            <v>31865.35</v>
          </cell>
        </row>
        <row r="572">
          <cell r="A572" t="str">
            <v>4.1.27</v>
          </cell>
          <cell r="B572" t="str">
            <v>PINTURA - LATEX COMPLETAMENTE ACABADO - TÉRREO</v>
          </cell>
          <cell r="C572"/>
          <cell r="D572"/>
          <cell r="E572"/>
          <cell r="F572"/>
          <cell r="G572">
            <v>36739.21</v>
          </cell>
        </row>
        <row r="573">
          <cell r="A573" t="str">
            <v>4.1.27.1</v>
          </cell>
          <cell r="B573" t="str">
            <v>C1615</v>
          </cell>
          <cell r="C573" t="str">
            <v>LATEX DUAS DEMÃOS EM PAREDES INTERNAS S/MASSA</v>
          </cell>
          <cell r="D573" t="str">
            <v>M2</v>
          </cell>
          <cell r="E573">
            <v>2161.13</v>
          </cell>
          <cell r="F573">
            <v>17</v>
          </cell>
          <cell r="G573">
            <v>36739.21</v>
          </cell>
        </row>
        <row r="574">
          <cell r="A574" t="str">
            <v>4.1.28</v>
          </cell>
          <cell r="B574" t="str">
            <v>PINTURA - LATEX COMPLETAMENTE ACABADO - 1 ANDAR</v>
          </cell>
          <cell r="C574"/>
          <cell r="D574"/>
          <cell r="E574"/>
          <cell r="F574"/>
          <cell r="G574">
            <v>28382.69</v>
          </cell>
        </row>
        <row r="575">
          <cell r="A575" t="str">
            <v>4.1.28.1</v>
          </cell>
          <cell r="B575" t="str">
            <v>C1615</v>
          </cell>
          <cell r="C575" t="str">
            <v>LATEX DUAS DEMÃOS EM PAREDES INTERNAS S/MASSA</v>
          </cell>
          <cell r="D575" t="str">
            <v>M2</v>
          </cell>
          <cell r="E575">
            <v>1669.57</v>
          </cell>
          <cell r="F575">
            <v>17</v>
          </cell>
          <cell r="G575">
            <v>28382.69</v>
          </cell>
        </row>
        <row r="576">
          <cell r="A576" t="str">
            <v>4.1.29</v>
          </cell>
          <cell r="B576" t="str">
            <v>PINTURA - LATEX COMPLETAMENTE ACABADO - 2 ANDAR</v>
          </cell>
          <cell r="C576"/>
          <cell r="D576"/>
          <cell r="E576"/>
          <cell r="F576"/>
          <cell r="G576">
            <v>48109.32</v>
          </cell>
        </row>
        <row r="577">
          <cell r="A577" t="str">
            <v>4.1.29.1</v>
          </cell>
          <cell r="B577" t="str">
            <v>C1615</v>
          </cell>
          <cell r="C577" t="str">
            <v>LATEX DUAS DEMÃOS EM PAREDES INTERNAS S/MASSA</v>
          </cell>
          <cell r="D577" t="str">
            <v>M2</v>
          </cell>
          <cell r="E577">
            <v>2829.96</v>
          </cell>
          <cell r="F577">
            <v>17</v>
          </cell>
          <cell r="G577">
            <v>48109.32</v>
          </cell>
        </row>
        <row r="578">
          <cell r="A578" t="str">
            <v>4.1.30</v>
          </cell>
          <cell r="B578" t="str">
            <v>CORRIMÃO E GUARDA-CORPO - TÉRREO</v>
          </cell>
          <cell r="C578"/>
          <cell r="D578"/>
          <cell r="E578"/>
          <cell r="F578"/>
          <cell r="G578">
            <v>70907.259999999995</v>
          </cell>
        </row>
        <row r="579">
          <cell r="A579" t="str">
            <v>4.1.30.1</v>
          </cell>
          <cell r="B579" t="str">
            <v>99841</v>
          </cell>
          <cell r="C579" t="str">
            <v>GUARDA-CORPO PANORÂMICO COM PERFIS DE ALUMÍNIO E VIDRO LAMINADO 8 MM, FIXADO COM CHUMBADOR MECÂNICO. AF_04/2019_PS</v>
          </cell>
          <cell r="D579" t="str">
            <v>M</v>
          </cell>
          <cell r="E579">
            <v>32.94</v>
          </cell>
          <cell r="F579">
            <v>1585.44</v>
          </cell>
          <cell r="G579">
            <v>52224.39</v>
          </cell>
        </row>
        <row r="580">
          <cell r="A580" t="str">
            <v>4.1.30.2</v>
          </cell>
          <cell r="B580" t="str">
            <v>C4646</v>
          </cell>
          <cell r="C580" t="str">
            <v>CORRIMÃO DUPLA ALTURA EM AÇO INOX DIAM 1 1/2</v>
          </cell>
          <cell r="D580" t="str">
            <v>M</v>
          </cell>
          <cell r="E580">
            <v>38.549999999999997</v>
          </cell>
          <cell r="F580">
            <v>484.64</v>
          </cell>
          <cell r="G580">
            <v>18682.87</v>
          </cell>
        </row>
        <row r="581">
          <cell r="A581" t="str">
            <v>4.1.31</v>
          </cell>
          <cell r="B581" t="str">
            <v>CORRIMÃO E GUARDA-CORPO - 1 ANDAR</v>
          </cell>
          <cell r="C581"/>
          <cell r="D581"/>
          <cell r="E581"/>
          <cell r="F581"/>
          <cell r="G581">
            <v>11441.34</v>
          </cell>
        </row>
        <row r="582">
          <cell r="A582" t="str">
            <v>4.1.31.1</v>
          </cell>
          <cell r="B582" t="str">
            <v>99841</v>
          </cell>
          <cell r="C582" t="str">
            <v>GUARDA-CORPO PANORÂMICO COM PERFIS DE ALUMÍNIO E VIDRO LAMINADO 8 MM, FIXADO COM CHUMBADOR MECÂNICO. AF_04/2019_PS</v>
          </cell>
          <cell r="D582" t="str">
            <v>M</v>
          </cell>
          <cell r="E582">
            <v>1.54</v>
          </cell>
          <cell r="F582">
            <v>1585.44</v>
          </cell>
          <cell r="G582">
            <v>2441.58</v>
          </cell>
        </row>
        <row r="583">
          <cell r="A583" t="str">
            <v>4.1.31.2</v>
          </cell>
          <cell r="B583" t="str">
            <v>C4646</v>
          </cell>
          <cell r="C583" t="str">
            <v>CORRIMÃO DUPLA ALTURA EM AÇO INOX DIAM 1 1/2</v>
          </cell>
          <cell r="D583" t="str">
            <v>M</v>
          </cell>
          <cell r="E583">
            <v>18.57</v>
          </cell>
          <cell r="F583">
            <v>484.64</v>
          </cell>
          <cell r="G583">
            <v>8999.76</v>
          </cell>
        </row>
        <row r="584">
          <cell r="A584" t="str">
            <v>4.1.32</v>
          </cell>
          <cell r="B584" t="str">
            <v>CORRIMÃO E GUARDA-CORPO - 2 ANDAR</v>
          </cell>
          <cell r="C584"/>
          <cell r="D584"/>
          <cell r="E584"/>
          <cell r="F584"/>
          <cell r="G584">
            <v>33415.54</v>
          </cell>
        </row>
        <row r="585">
          <cell r="A585" t="str">
            <v>4.1.32.1</v>
          </cell>
          <cell r="B585" t="str">
            <v>99841</v>
          </cell>
          <cell r="C585" t="str">
            <v>GUARDA-CORPO PANORÂMICO COM PERFIS DE ALUMÍNIO E VIDRO LAMINADO 8 MM, FIXADO COM CHUMBADOR MECÂNICO. AF_04/2019_PS</v>
          </cell>
          <cell r="D585" t="str">
            <v>M</v>
          </cell>
          <cell r="E585">
            <v>15.4</v>
          </cell>
          <cell r="F585">
            <v>1585.44</v>
          </cell>
          <cell r="G585">
            <v>24415.78</v>
          </cell>
        </row>
        <row r="586">
          <cell r="A586" t="str">
            <v>4.1.32.2</v>
          </cell>
          <cell r="B586" t="str">
            <v>C4646</v>
          </cell>
          <cell r="C586" t="str">
            <v>CORRIMÃO DUPLA ALTURA EM AÇO INOX DIAM 1 1/2</v>
          </cell>
          <cell r="D586" t="str">
            <v>M</v>
          </cell>
          <cell r="E586">
            <v>18.57</v>
          </cell>
          <cell r="F586">
            <v>484.64</v>
          </cell>
          <cell r="G586">
            <v>8999.76</v>
          </cell>
        </row>
        <row r="587">
          <cell r="A587" t="str">
            <v>4.1.33</v>
          </cell>
          <cell r="B587" t="str">
            <v>LOUÇAS E METAIS - TÉRREO</v>
          </cell>
          <cell r="C587"/>
          <cell r="D587"/>
          <cell r="E587"/>
          <cell r="F587"/>
          <cell r="G587">
            <v>51856.91</v>
          </cell>
        </row>
        <row r="588">
          <cell r="A588" t="str">
            <v>4.1.33.1</v>
          </cell>
          <cell r="B588" t="str">
            <v>C0357</v>
          </cell>
          <cell r="C588" t="str">
            <v>BANCADA DE GRANITO (OUTRAS CORES) E= 3cm (COLOCADO)</v>
          </cell>
          <cell r="D588" t="str">
            <v>M2</v>
          </cell>
          <cell r="E588">
            <v>5.0599999999999996</v>
          </cell>
          <cell r="F588">
            <v>768.91</v>
          </cell>
          <cell r="G588">
            <v>3890.68</v>
          </cell>
        </row>
        <row r="589">
          <cell r="A589" t="str">
            <v>4.1.33.2</v>
          </cell>
          <cell r="B589" t="str">
            <v>86938</v>
          </cell>
          <cell r="C589" t="str">
            <v>CUBA DE EMBUTIR OVAL EM LOUÇA BRANCA, 35 X 50CM OU EQUIVALENTE, INCLUSO VÁLVULA E SIFÃO TIPO GARRAFA EM METAL CROMADO - FORNECIMENTO E INSTALAÇÃO. AF_01/2020</v>
          </cell>
          <cell r="D589" t="str">
            <v>UN</v>
          </cell>
          <cell r="E589">
            <v>8</v>
          </cell>
          <cell r="F589">
            <v>561.77</v>
          </cell>
          <cell r="G589">
            <v>4494.16</v>
          </cell>
        </row>
        <row r="590">
          <cell r="A590" t="str">
            <v>4.1.33.3</v>
          </cell>
          <cell r="B590" t="str">
            <v>86936</v>
          </cell>
          <cell r="C590" t="str">
            <v>CUBA DE EMBUTIR DE AÇO INOXIDÁVEL MÉDIA, INCLUSO VÁLVULA TIPO AMERICANA E SIFÃO TIPO GARRAFA EM METAL CROMADO - FORNECIMENTO E INSTALAÇÃO. AF_01/2020</v>
          </cell>
          <cell r="D590" t="str">
            <v>UN</v>
          </cell>
          <cell r="E590">
            <v>1</v>
          </cell>
          <cell r="F590">
            <v>629.25</v>
          </cell>
          <cell r="G590">
            <v>629.25</v>
          </cell>
        </row>
        <row r="591">
          <cell r="A591" t="str">
            <v>4.1.33.4</v>
          </cell>
          <cell r="B591" t="str">
            <v>C0348</v>
          </cell>
          <cell r="C591" t="str">
            <v>BACIA DE LOUÇA BRANCA C/CAIXA ACOPLADA</v>
          </cell>
          <cell r="D591" t="str">
            <v>UN</v>
          </cell>
          <cell r="E591">
            <v>8</v>
          </cell>
          <cell r="F591">
            <v>838.62</v>
          </cell>
          <cell r="G591">
            <v>6708.96</v>
          </cell>
        </row>
        <row r="592">
          <cell r="A592" t="str">
            <v>4.1.33.5</v>
          </cell>
          <cell r="B592" t="str">
            <v>C4635</v>
          </cell>
          <cell r="C592" t="str">
            <v>BACIA SANITÁRIA PARA CADEIRANTES C/ ASSENTO (ABERTURA FRONTAL)</v>
          </cell>
          <cell r="D592" t="str">
            <v>UN</v>
          </cell>
          <cell r="E592">
            <v>6</v>
          </cell>
          <cell r="F592">
            <v>1527.95</v>
          </cell>
          <cell r="G592">
            <v>9167.7000000000007</v>
          </cell>
        </row>
        <row r="593">
          <cell r="A593" t="str">
            <v>4.1.33.6</v>
          </cell>
          <cell r="B593" t="str">
            <v>C1898</v>
          </cell>
          <cell r="C593" t="str">
            <v>PEÇAS DE APOIO DEFICIENTES C/TUBO INOX P/WC'S</v>
          </cell>
          <cell r="D593" t="str">
            <v>M</v>
          </cell>
          <cell r="E593">
            <v>27.2</v>
          </cell>
          <cell r="F593">
            <v>249.86</v>
          </cell>
          <cell r="G593">
            <v>6796.19</v>
          </cell>
        </row>
        <row r="594">
          <cell r="A594" t="str">
            <v>4.1.33.7</v>
          </cell>
          <cell r="B594" t="str">
            <v>C2504</v>
          </cell>
          <cell r="C594" t="str">
            <v>TORNEIRA DE PRESSÃO CROMADA LONGA P/PIA</v>
          </cell>
          <cell r="D594" t="str">
            <v>UN</v>
          </cell>
          <cell r="E594">
            <v>19</v>
          </cell>
          <cell r="F594">
            <v>169.79</v>
          </cell>
          <cell r="G594">
            <v>3226.01</v>
          </cell>
        </row>
        <row r="595">
          <cell r="A595" t="str">
            <v>4.1.33.8</v>
          </cell>
          <cell r="B595" t="str">
            <v>86909</v>
          </cell>
          <cell r="C595" t="str">
            <v>TORNEIRA CROMADA TUBO MÓVEL, DE MESA, 1/2" OU 3/4", PARA PIA DE COZINHA, PADRÃO ALTO - FORNECIMENTO E INSTALAÇÃO. AF_01/2020</v>
          </cell>
          <cell r="D595" t="str">
            <v>UN</v>
          </cell>
          <cell r="E595">
            <v>0</v>
          </cell>
          <cell r="F595">
            <v>153.01</v>
          </cell>
          <cell r="G595">
            <v>0</v>
          </cell>
        </row>
        <row r="596">
          <cell r="A596" t="str">
            <v>4.1.33.9</v>
          </cell>
          <cell r="B596" t="str">
            <v>C4671</v>
          </cell>
          <cell r="C596" t="str">
            <v>SABONETEIRA METÁLICA</v>
          </cell>
          <cell r="D596" t="str">
            <v>UN</v>
          </cell>
          <cell r="E596">
            <v>9</v>
          </cell>
          <cell r="F596">
            <v>57.33</v>
          </cell>
          <cell r="G596">
            <v>515.97</v>
          </cell>
        </row>
        <row r="597">
          <cell r="A597" t="str">
            <v>4.1.33.10</v>
          </cell>
          <cell r="B597" t="str">
            <v>86941</v>
          </cell>
          <cell r="C597" t="str">
            <v>LAVATÓRIO LOUÇA BRANCA COM COLUNA, 45 X 55CM OU EQUIVALENTE, PADRÃO MÉDIO, INCLUSO SIFÃO TIPO GARRAFA, VÁLVULA E ENGATE FLEXÍVEL DE 40CM EM METAL CROMADO, COM TORNEIRA CROMADA DE MESA, PADRÃO MÉDIO - FORNECIMENTO E INSTALAÇÃO. AF_01/2020</v>
          </cell>
          <cell r="D597" t="str">
            <v>UN</v>
          </cell>
          <cell r="E597">
            <v>10</v>
          </cell>
          <cell r="F597">
            <v>1102.1199999999999</v>
          </cell>
          <cell r="G597">
            <v>11021.2</v>
          </cell>
        </row>
        <row r="598">
          <cell r="A598" t="str">
            <v>4.1.33.11</v>
          </cell>
          <cell r="B598" t="str">
            <v>C4670</v>
          </cell>
          <cell r="C598" t="str">
            <v>PORTA PAPEL METÁLICO</v>
          </cell>
          <cell r="D598" t="str">
            <v>UN</v>
          </cell>
          <cell r="E598">
            <v>14</v>
          </cell>
          <cell r="F598">
            <v>44.51</v>
          </cell>
          <cell r="G598">
            <v>623.14</v>
          </cell>
        </row>
        <row r="599">
          <cell r="A599" t="str">
            <v>4.1.33.12</v>
          </cell>
          <cell r="B599" t="str">
            <v>C4825</v>
          </cell>
          <cell r="C599" t="str">
            <v>PORTA PAPEL TOALHA (DISPENSER)EM ABS</v>
          </cell>
          <cell r="D599" t="str">
            <v>UN</v>
          </cell>
          <cell r="E599">
            <v>9</v>
          </cell>
          <cell r="F599">
            <v>84.59</v>
          </cell>
          <cell r="G599">
            <v>761.31</v>
          </cell>
        </row>
        <row r="600">
          <cell r="A600" t="str">
            <v>4.1.33.13</v>
          </cell>
          <cell r="B600" t="str">
            <v>100859</v>
          </cell>
          <cell r="C600" t="str">
            <v>MICTÓRIO SIFONADO LOUÇA BRANCA PARA ENTRADA DE ÁGUA EMBUTIDA - PADRÃO ALTO - FORNECIMENTO E INSTALAÇÃO. AF_01/2020</v>
          </cell>
          <cell r="D600" t="str">
            <v>UN</v>
          </cell>
          <cell r="E600">
            <v>3</v>
          </cell>
          <cell r="F600">
            <v>1340.78</v>
          </cell>
          <cell r="G600">
            <v>4022.34</v>
          </cell>
        </row>
        <row r="601">
          <cell r="A601" t="str">
            <v>4.1.34</v>
          </cell>
          <cell r="B601" t="str">
            <v>LOUÇAS E METAIS - 1 ANDAR</v>
          </cell>
          <cell r="C601"/>
          <cell r="D601"/>
          <cell r="E601"/>
          <cell r="F601"/>
          <cell r="G601">
            <v>40358.99</v>
          </cell>
        </row>
        <row r="602">
          <cell r="A602" t="str">
            <v>4.1.34.1</v>
          </cell>
          <cell r="B602" t="str">
            <v>C3513</v>
          </cell>
          <cell r="C602" t="str">
            <v>CHUVEIRO CROMADO C/ ARTICULAÇÃO</v>
          </cell>
          <cell r="D602" t="str">
            <v>UN</v>
          </cell>
          <cell r="E602">
            <v>6</v>
          </cell>
          <cell r="F602">
            <v>149.09</v>
          </cell>
          <cell r="G602">
            <v>894.54</v>
          </cell>
        </row>
        <row r="603">
          <cell r="A603" t="str">
            <v>4.1.34.2</v>
          </cell>
          <cell r="B603" t="str">
            <v>C0357</v>
          </cell>
          <cell r="C603" t="str">
            <v>BANCADA DE GRANITO (OUTRAS CORES) E= 3cm (COLOCADO)</v>
          </cell>
          <cell r="D603" t="str">
            <v>M2</v>
          </cell>
          <cell r="E603">
            <v>5.79</v>
          </cell>
          <cell r="F603">
            <v>768.91</v>
          </cell>
          <cell r="G603">
            <v>4451.99</v>
          </cell>
        </row>
        <row r="604">
          <cell r="A604" t="str">
            <v>4.1.34.3</v>
          </cell>
          <cell r="B604" t="str">
            <v>86938</v>
          </cell>
          <cell r="C604" t="str">
            <v>CUBA DE EMBUTIR OVAL EM LOUÇA BRANCA, 35 X 50CM OU EQUIVALENTE, INCLUSO VÁLVULA E SIFÃO TIPO GARRAFA EM METAL CROMADO - FORNECIMENTO E INSTALAÇÃO. AF_01/2020</v>
          </cell>
          <cell r="D604" t="str">
            <v>UN</v>
          </cell>
          <cell r="E604">
            <v>10</v>
          </cell>
          <cell r="F604">
            <v>561.77</v>
          </cell>
          <cell r="G604">
            <v>5617.7</v>
          </cell>
        </row>
        <row r="605">
          <cell r="A605" t="str">
            <v>4.1.34.4</v>
          </cell>
          <cell r="B605" t="str">
            <v>86936</v>
          </cell>
          <cell r="C605" t="str">
            <v>CUBA DE EMBUTIR DE AÇO INOXIDÁVEL MÉDIA, INCLUSO VÁLVULA TIPO AMERICANA E SIFÃO TIPO GARRAFA EM METAL CROMADO - FORNECIMENTO E INSTALAÇÃO. AF_01/2020</v>
          </cell>
          <cell r="D605" t="str">
            <v>UN</v>
          </cell>
          <cell r="E605">
            <v>1</v>
          </cell>
          <cell r="F605">
            <v>629.25</v>
          </cell>
          <cell r="G605">
            <v>629.25</v>
          </cell>
        </row>
        <row r="606">
          <cell r="A606" t="str">
            <v>4.1.34.5</v>
          </cell>
          <cell r="B606" t="str">
            <v>C0348</v>
          </cell>
          <cell r="C606" t="str">
            <v>BACIA DE LOUÇA BRANCA C/CAIXA ACOPLADA</v>
          </cell>
          <cell r="D606" t="str">
            <v>UN</v>
          </cell>
          <cell r="E606">
            <v>7</v>
          </cell>
          <cell r="F606">
            <v>838.62</v>
          </cell>
          <cell r="G606">
            <v>5870.34</v>
          </cell>
        </row>
        <row r="607">
          <cell r="A607" t="str">
            <v>4.1.34.6</v>
          </cell>
          <cell r="B607" t="str">
            <v>C4635</v>
          </cell>
          <cell r="C607" t="str">
            <v>BACIA SANITÁRIA PARA CADEIRANTES C/ ASSENTO (ABERTURA FRONTAL)</v>
          </cell>
          <cell r="D607" t="str">
            <v>UN</v>
          </cell>
          <cell r="E607">
            <v>3</v>
          </cell>
          <cell r="F607">
            <v>1527.95</v>
          </cell>
          <cell r="G607">
            <v>4583.8500000000004</v>
          </cell>
        </row>
        <row r="608">
          <cell r="A608" t="str">
            <v>4.1.34.7</v>
          </cell>
          <cell r="B608" t="str">
            <v>C1898</v>
          </cell>
          <cell r="C608" t="str">
            <v>PEÇAS DE APOIO DEFICIENTES C/TUBO INOX P/WC'S</v>
          </cell>
          <cell r="D608" t="str">
            <v>M</v>
          </cell>
          <cell r="E608">
            <v>17.2</v>
          </cell>
          <cell r="F608">
            <v>249.86</v>
          </cell>
          <cell r="G608">
            <v>4297.59</v>
          </cell>
        </row>
        <row r="609">
          <cell r="A609" t="str">
            <v>4.1.34.8</v>
          </cell>
          <cell r="B609" t="str">
            <v>C2504</v>
          </cell>
          <cell r="C609" t="str">
            <v>TORNEIRA DE PRESSÃO CROMADA LONGA P/PIA</v>
          </cell>
          <cell r="D609" t="str">
            <v>UN</v>
          </cell>
          <cell r="E609">
            <v>17</v>
          </cell>
          <cell r="F609">
            <v>169.79</v>
          </cell>
          <cell r="G609">
            <v>2886.43</v>
          </cell>
        </row>
        <row r="610">
          <cell r="A610" t="str">
            <v>4.1.34.9</v>
          </cell>
          <cell r="B610" t="str">
            <v>86909</v>
          </cell>
          <cell r="C610" t="str">
            <v>TORNEIRA CROMADA TUBO MÓVEL, DE MESA, 1/2" OU 3/4", PARA PIA DE COZINHA, PADRÃO ALTO - FORNECIMENTO E INSTALAÇÃO. AF_01/2020</v>
          </cell>
          <cell r="D610" t="str">
            <v>UN</v>
          </cell>
          <cell r="E610">
            <v>1</v>
          </cell>
          <cell r="F610">
            <v>153.01</v>
          </cell>
          <cell r="G610">
            <v>153.01</v>
          </cell>
        </row>
        <row r="611">
          <cell r="A611" t="str">
            <v>4.1.34.10</v>
          </cell>
          <cell r="B611" t="str">
            <v>C4671</v>
          </cell>
          <cell r="C611" t="str">
            <v>SABONETEIRA METÁLICA</v>
          </cell>
          <cell r="D611" t="str">
            <v>UN</v>
          </cell>
          <cell r="E611">
            <v>10</v>
          </cell>
          <cell r="F611">
            <v>57.33</v>
          </cell>
          <cell r="G611">
            <v>573.29999999999995</v>
          </cell>
        </row>
        <row r="612">
          <cell r="A612" t="str">
            <v>4.1.34.11</v>
          </cell>
          <cell r="B612" t="str">
            <v>86941</v>
          </cell>
          <cell r="C612" t="str">
            <v>LAVATÓRIO LOUÇA BRANCA COM COLUNA, 45 X 55CM OU EQUIVALENTE, PADRÃO MÉDIO, INCLUSO SIFÃO TIPO GARRAFA, VÁLVULA E ENGATE FLEXÍVEL DE 40CM EM METAL CROMADO, COM TORNEIRA CROMADA DE MESA, PADRÃO MÉDIO - FORNECIMENTO E INSTALAÇÃO. AF_01/2020</v>
          </cell>
          <cell r="D612" t="str">
            <v>UN</v>
          </cell>
          <cell r="E612">
            <v>5</v>
          </cell>
          <cell r="F612">
            <v>1102.1199999999999</v>
          </cell>
          <cell r="G612">
            <v>5510.6</v>
          </cell>
        </row>
        <row r="613">
          <cell r="A613" t="str">
            <v>4.1.34.12</v>
          </cell>
          <cell r="B613" t="str">
            <v>C4670</v>
          </cell>
          <cell r="C613" t="str">
            <v>PORTA PAPEL METÁLICO</v>
          </cell>
          <cell r="D613" t="str">
            <v>UN</v>
          </cell>
          <cell r="E613">
            <v>10</v>
          </cell>
          <cell r="F613">
            <v>44.51</v>
          </cell>
          <cell r="G613">
            <v>445.1</v>
          </cell>
        </row>
        <row r="614">
          <cell r="A614" t="str">
            <v>4.1.34.13</v>
          </cell>
          <cell r="B614" t="str">
            <v>C4825</v>
          </cell>
          <cell r="C614" t="str">
            <v>PORTA PAPEL TOALHA (DISPENSER)EM ABS</v>
          </cell>
          <cell r="D614" t="str">
            <v>UN</v>
          </cell>
          <cell r="E614">
            <v>5</v>
          </cell>
          <cell r="F614">
            <v>84.59</v>
          </cell>
          <cell r="G614">
            <v>422.95</v>
          </cell>
        </row>
        <row r="615">
          <cell r="A615" t="str">
            <v>4.1.34.14</v>
          </cell>
          <cell r="B615" t="str">
            <v>100859</v>
          </cell>
          <cell r="C615" t="str">
            <v>MICTÓRIO SIFONADO LOUÇA BRANCA PARA ENTRADA DE ÁGUA EMBUTIDA - PADRÃO ALTO - FORNECIMENTO E INSTALAÇÃO. AF_01/2020</v>
          </cell>
          <cell r="D615" t="str">
            <v>UN</v>
          </cell>
          <cell r="E615">
            <v>3</v>
          </cell>
          <cell r="F615">
            <v>1340.78</v>
          </cell>
          <cell r="G615">
            <v>4022.34</v>
          </cell>
        </row>
        <row r="616">
          <cell r="A616" t="str">
            <v>4.1.35</v>
          </cell>
          <cell r="B616" t="str">
            <v>LOUÇAS E METAIS - 2 ANDAR</v>
          </cell>
          <cell r="C616"/>
          <cell r="D616"/>
          <cell r="E616"/>
          <cell r="F616"/>
          <cell r="G616">
            <v>64198.58</v>
          </cell>
        </row>
        <row r="617">
          <cell r="A617" t="str">
            <v>4.1.35.1</v>
          </cell>
          <cell r="B617" t="str">
            <v>C3513</v>
          </cell>
          <cell r="C617" t="str">
            <v>CHUVEIRO CROMADO C/ ARTICULAÇÃO</v>
          </cell>
          <cell r="D617" t="str">
            <v>UN</v>
          </cell>
          <cell r="E617">
            <v>2</v>
          </cell>
          <cell r="F617">
            <v>149.09</v>
          </cell>
          <cell r="G617">
            <v>298.18</v>
          </cell>
        </row>
        <row r="618">
          <cell r="A618" t="str">
            <v>4.1.35.2</v>
          </cell>
          <cell r="B618" t="str">
            <v>C0357</v>
          </cell>
          <cell r="C618" t="str">
            <v>BANCADA DE GRANITO (OUTRAS CORES) E= 3cm (COLOCADO)</v>
          </cell>
          <cell r="D618" t="str">
            <v>M2</v>
          </cell>
          <cell r="E618">
            <v>27.93</v>
          </cell>
          <cell r="F618">
            <v>768.91</v>
          </cell>
          <cell r="G618">
            <v>21475.66</v>
          </cell>
        </row>
        <row r="619">
          <cell r="A619" t="str">
            <v>4.1.35.3</v>
          </cell>
          <cell r="B619" t="str">
            <v>86938</v>
          </cell>
          <cell r="C619" t="str">
            <v>CUBA DE EMBUTIR OVAL EM LOUÇA BRANCA, 35 X 50CM OU EQUIVALENTE, INCLUSO VÁLVULA E SIFÃO TIPO GARRAFA EM METAL CROMADO - FORNECIMENTO E INSTALAÇÃO. AF_01/2020</v>
          </cell>
          <cell r="D619" t="str">
            <v>UN</v>
          </cell>
          <cell r="E619">
            <v>14</v>
          </cell>
          <cell r="F619">
            <v>561.77</v>
          </cell>
          <cell r="G619">
            <v>7864.78</v>
          </cell>
        </row>
        <row r="620">
          <cell r="A620" t="str">
            <v>4.1.35.4</v>
          </cell>
          <cell r="B620" t="str">
            <v>86936</v>
          </cell>
          <cell r="C620" t="str">
            <v>CUBA DE EMBUTIR DE AÇO INOXIDÁVEL MÉDIA, INCLUSO VÁLVULA TIPO AMERICANA E SIFÃO TIPO GARRAFA EM METAL CROMADO - FORNECIMENTO E INSTALAÇÃO. AF_01/2020</v>
          </cell>
          <cell r="D620" t="str">
            <v>UN</v>
          </cell>
          <cell r="E620">
            <v>8</v>
          </cell>
          <cell r="F620">
            <v>629.25</v>
          </cell>
          <cell r="G620">
            <v>5034</v>
          </cell>
        </row>
        <row r="621">
          <cell r="A621" t="str">
            <v>4.1.35.5</v>
          </cell>
          <cell r="B621" t="str">
            <v>C0348</v>
          </cell>
          <cell r="C621" t="str">
            <v>BACIA DE LOUÇA BRANCA C/CAIXA ACOPLADA</v>
          </cell>
          <cell r="D621" t="str">
            <v>UN</v>
          </cell>
          <cell r="E621">
            <v>12</v>
          </cell>
          <cell r="F621">
            <v>838.62</v>
          </cell>
          <cell r="G621">
            <v>10063.44</v>
          </cell>
        </row>
        <row r="622">
          <cell r="A622" t="str">
            <v>4.1.35.6</v>
          </cell>
          <cell r="B622" t="str">
            <v>C4635</v>
          </cell>
          <cell r="C622" t="str">
            <v>BACIA SANITÁRIA PARA CADEIRANTES C/ ASSENTO (ABERTURA FRONTAL)</v>
          </cell>
          <cell r="D622" t="str">
            <v>UN</v>
          </cell>
          <cell r="E622">
            <v>2</v>
          </cell>
          <cell r="F622">
            <v>1527.95</v>
          </cell>
          <cell r="G622">
            <v>3055.9</v>
          </cell>
        </row>
        <row r="623">
          <cell r="A623" t="str">
            <v>4.1.35.7</v>
          </cell>
          <cell r="B623" t="str">
            <v>C1898</v>
          </cell>
          <cell r="C623" t="str">
            <v>PEÇAS DE APOIO DEFICIENTES C/TUBO INOX P/WC'S</v>
          </cell>
          <cell r="D623" t="str">
            <v>M</v>
          </cell>
          <cell r="E623">
            <v>15.2</v>
          </cell>
          <cell r="F623">
            <v>249.86</v>
          </cell>
          <cell r="G623">
            <v>3797.87</v>
          </cell>
        </row>
        <row r="624">
          <cell r="A624" t="str">
            <v>4.1.35.8</v>
          </cell>
          <cell r="B624" t="str">
            <v>C2504</v>
          </cell>
          <cell r="C624" t="str">
            <v>TORNEIRA DE PRESSÃO CROMADA LONGA P/PIA</v>
          </cell>
          <cell r="D624" t="str">
            <v>UN</v>
          </cell>
          <cell r="E624">
            <v>17</v>
          </cell>
          <cell r="F624">
            <v>169.79</v>
          </cell>
          <cell r="G624">
            <v>2886.43</v>
          </cell>
        </row>
        <row r="625">
          <cell r="A625" t="str">
            <v>4.1.35.9</v>
          </cell>
          <cell r="B625" t="str">
            <v>86909</v>
          </cell>
          <cell r="C625" t="str">
            <v>TORNEIRA CROMADA TUBO MÓVEL, DE MESA, 1/2" OU 3/4", PARA PIA DE COZINHA, PADRÃO ALTO - FORNECIMENTO E INSTALAÇÃO. AF_01/2020</v>
          </cell>
          <cell r="D625" t="str">
            <v>UN</v>
          </cell>
          <cell r="E625">
            <v>8</v>
          </cell>
          <cell r="F625">
            <v>153.01</v>
          </cell>
          <cell r="G625">
            <v>1224.08</v>
          </cell>
        </row>
        <row r="626">
          <cell r="A626" t="str">
            <v>4.1.35.10</v>
          </cell>
          <cell r="B626" t="str">
            <v>C4671</v>
          </cell>
          <cell r="C626" t="str">
            <v>SABONETEIRA METÁLICA</v>
          </cell>
          <cell r="D626" t="str">
            <v>UN</v>
          </cell>
          <cell r="E626">
            <v>14</v>
          </cell>
          <cell r="F626">
            <v>57.33</v>
          </cell>
          <cell r="G626">
            <v>802.62</v>
          </cell>
        </row>
        <row r="627">
          <cell r="A627" t="str">
            <v>4.1.35.11</v>
          </cell>
          <cell r="B627" t="str">
            <v>86941</v>
          </cell>
          <cell r="C627" t="str">
            <v>LAVATÓRIO LOUÇA BRANCA COM COLUNA, 45 X 55CM OU EQUIVALENTE, PADRÃO MÉDIO, INCLUSO SIFÃO TIPO GARRAFA, VÁLVULA E ENGATE FLEXÍVEL DE 40CM EM METAL CROMADO, COM TORNEIRA CROMADA DE MESA, PADRÃO MÉDIO - FORNECIMENTO E INSTALAÇÃO. AF_01/2020</v>
          </cell>
          <cell r="D627" t="str">
            <v>UN</v>
          </cell>
          <cell r="E627">
            <v>2</v>
          </cell>
          <cell r="F627">
            <v>1102.1199999999999</v>
          </cell>
          <cell r="G627">
            <v>2204.2399999999998</v>
          </cell>
        </row>
        <row r="628">
          <cell r="A628" t="str">
            <v>4.1.35.12</v>
          </cell>
          <cell r="B628" t="str">
            <v>C4670</v>
          </cell>
          <cell r="C628" t="str">
            <v>PORTA PAPEL METÁLICO</v>
          </cell>
          <cell r="D628" t="str">
            <v>UN</v>
          </cell>
          <cell r="E628">
            <v>14</v>
          </cell>
          <cell r="F628">
            <v>44.51</v>
          </cell>
          <cell r="G628">
            <v>623.14</v>
          </cell>
        </row>
        <row r="629">
          <cell r="A629" t="str">
            <v>4.1.35.13</v>
          </cell>
          <cell r="B629" t="str">
            <v>C4825</v>
          </cell>
          <cell r="C629" t="str">
            <v>PORTA PAPEL TOALHA (DISPENSER)EM ABS</v>
          </cell>
          <cell r="D629" t="str">
            <v>UN</v>
          </cell>
          <cell r="E629">
            <v>10</v>
          </cell>
          <cell r="F629">
            <v>84.59</v>
          </cell>
          <cell r="G629">
            <v>845.9</v>
          </cell>
        </row>
        <row r="630">
          <cell r="A630" t="str">
            <v>4.1.35.14</v>
          </cell>
          <cell r="B630" t="str">
            <v>100859</v>
          </cell>
          <cell r="C630" t="str">
            <v>MICTÓRIO SIFONADO LOUÇA BRANCA PARA ENTRADA DE ÁGUA EMBUTIDA - PADRÃO ALTO - FORNECIMENTO E INSTALAÇÃO. AF_01/2020</v>
          </cell>
          <cell r="D630" t="str">
            <v>UN</v>
          </cell>
          <cell r="E630">
            <v>3</v>
          </cell>
          <cell r="F630">
            <v>1340.78</v>
          </cell>
          <cell r="G630">
            <v>4022.34</v>
          </cell>
        </row>
        <row r="631">
          <cell r="A631" t="str">
            <v>4.1.36</v>
          </cell>
          <cell r="B631" t="str">
            <v>FACHADAS</v>
          </cell>
          <cell r="C631"/>
          <cell r="D631"/>
          <cell r="E631"/>
          <cell r="F631"/>
          <cell r="G631">
            <v>721653.37</v>
          </cell>
        </row>
        <row r="632">
          <cell r="A632" t="str">
            <v>4.1.36.1</v>
          </cell>
          <cell r="B632" t="str">
            <v>FACHADA COBOGÓ NORTE</v>
          </cell>
          <cell r="C632"/>
          <cell r="D632"/>
          <cell r="E632"/>
          <cell r="F632"/>
          <cell r="G632">
            <v>122983.02</v>
          </cell>
        </row>
        <row r="633">
          <cell r="A633" t="str">
            <v>4.1.36.1.1</v>
          </cell>
          <cell r="B633" t="str">
            <v>101162</v>
          </cell>
          <cell r="C633" t="str">
            <v>ALVENARIA DE VEDAÇÃO COM ELEMENTO VAZADO DE CERÂMICA (COBOGÓ) DE 7X20X20CM E ARGAMASSA DE ASSENTAMENTO COM PREPARO EM BETONEIRA. AF_05/2020</v>
          </cell>
          <cell r="D633" t="str">
            <v>M2</v>
          </cell>
          <cell r="E633">
            <v>429.38</v>
          </cell>
          <cell r="F633">
            <v>214.22</v>
          </cell>
          <cell r="G633">
            <v>91981.78</v>
          </cell>
        </row>
        <row r="634">
          <cell r="A634" t="str">
            <v>4.1.36.1.2</v>
          </cell>
          <cell r="B634" t="str">
            <v>00020193</v>
          </cell>
          <cell r="C634" t="str">
            <v>LOCACAO DE ANDAIME METALICO TIPO FACHADEIRO, PECAS COM APROXIMADAMENTE 1,20 M DE LARGURA E 2,0 M DE ALTURA, INCLUINDO DIAGONAIS EM X, BARRAS DE LIGACAO, SAPATAS E DEMAIS ITENS NECESSARIOS A MONTAGEM (NAO INCLUI INSTALACAO)</v>
          </cell>
          <cell r="D634" t="str">
            <v>M2XMES</v>
          </cell>
          <cell r="E634">
            <v>858.76</v>
          </cell>
          <cell r="F634">
            <v>24.27</v>
          </cell>
          <cell r="G634">
            <v>20842.11</v>
          </cell>
        </row>
        <row r="635">
          <cell r="A635" t="str">
            <v>4.1.36.1.4</v>
          </cell>
          <cell r="B635" t="str">
            <v>97063</v>
          </cell>
          <cell r="C635" t="str">
            <v>MONTAGEM E DESMONTAGEM DE ANDAIME MODULAR FACHADEIRO, COM PISO METÁLICO, PARA EDIFÍCIOS COM MULTIPLOS PAVIMENTOS (EXCLUSIVE ANDAIME E LIMPEZA). AF_03/2024</v>
          </cell>
          <cell r="D635" t="str">
            <v>M2</v>
          </cell>
          <cell r="E635">
            <v>429.38</v>
          </cell>
          <cell r="F635">
            <v>23.66</v>
          </cell>
          <cell r="G635">
            <v>10159.129999999999</v>
          </cell>
        </row>
        <row r="636">
          <cell r="A636" t="str">
            <v>4.1.36.2</v>
          </cell>
          <cell r="B636" t="str">
            <v>FACHADA COBOGÓ SUL</v>
          </cell>
          <cell r="C636"/>
          <cell r="D636"/>
          <cell r="E636"/>
          <cell r="F636"/>
          <cell r="G636">
            <v>122983.02</v>
          </cell>
        </row>
        <row r="637">
          <cell r="A637" t="str">
            <v>4.1.36.2.1</v>
          </cell>
          <cell r="B637" t="str">
            <v>101162</v>
          </cell>
          <cell r="C637" t="str">
            <v>ALVENARIA DE VEDAÇÃO COM ELEMENTO VAZADO DE CERÂMICA (COBOGÓ) DE 7X20X20CM E ARGAMASSA DE ASSENTAMENTO COM PREPARO EM BETONEIRA. AF_05/2020</v>
          </cell>
          <cell r="D637" t="str">
            <v>M2</v>
          </cell>
          <cell r="E637">
            <v>429.38</v>
          </cell>
          <cell r="F637">
            <v>214.22</v>
          </cell>
          <cell r="G637">
            <v>91981.78</v>
          </cell>
        </row>
        <row r="638">
          <cell r="A638" t="str">
            <v>4.1.36.2.2</v>
          </cell>
          <cell r="B638" t="str">
            <v>00020193</v>
          </cell>
          <cell r="C638" t="str">
            <v>LOCACAO DE ANDAIME METALICO TIPO FACHADEIRO, PECAS COM APROXIMADAMENTE 1,20 M DE LARGURA E 2,0 M DE ALTURA, INCLUINDO DIAGONAIS EM X, BARRAS DE LIGACAO, SAPATAS E DEMAIS ITENS NECESSARIOS A MONTAGEM (NAO INCLUI INSTALACAO)</v>
          </cell>
          <cell r="D638" t="str">
            <v>M2XMES</v>
          </cell>
          <cell r="E638">
            <v>858.76</v>
          </cell>
          <cell r="F638">
            <v>24.27</v>
          </cell>
          <cell r="G638">
            <v>20842.11</v>
          </cell>
        </row>
        <row r="639">
          <cell r="A639" t="str">
            <v>4.1.36.2.3</v>
          </cell>
          <cell r="B639" t="str">
            <v>97063</v>
          </cell>
          <cell r="C639" t="str">
            <v>MONTAGEM E DESMONTAGEM DE ANDAIME MODULAR FACHADEIRO, COM PISO METÁLICO, PARA EDIFÍCIOS COM MULTIPLOS PAVIMENTOS (EXCLUSIVE ANDAIME E LIMPEZA). AF_03/2024</v>
          </cell>
          <cell r="D639" t="str">
            <v>M2</v>
          </cell>
          <cell r="E639">
            <v>429.38</v>
          </cell>
          <cell r="F639">
            <v>23.66</v>
          </cell>
          <cell r="G639">
            <v>10159.129999999999</v>
          </cell>
        </row>
        <row r="640">
          <cell r="A640" t="str">
            <v>4.1.36.3</v>
          </cell>
          <cell r="B640" t="str">
            <v>FACHADA COBOGÓ LESTE</v>
          </cell>
          <cell r="C640"/>
          <cell r="D640"/>
          <cell r="E640"/>
          <cell r="F640"/>
          <cell r="G640">
            <v>326610.45</v>
          </cell>
        </row>
        <row r="641">
          <cell r="A641" t="str">
            <v>4.1.36.3.1</v>
          </cell>
          <cell r="B641" t="str">
            <v>101162</v>
          </cell>
          <cell r="C641" t="str">
            <v>ALVENARIA DE VEDAÇÃO COM ELEMENTO VAZADO DE CERÂMICA (COBOGÓ) DE 7X20X20CM E ARGAMASSA DE ASSENTAMENTO COM PREPARO EM BETONEIRA. AF_05/2020</v>
          </cell>
          <cell r="D641" t="str">
            <v>M2</v>
          </cell>
          <cell r="E641">
            <v>1140.32</v>
          </cell>
          <cell r="F641">
            <v>214.22</v>
          </cell>
          <cell r="G641">
            <v>244279.35</v>
          </cell>
        </row>
        <row r="642">
          <cell r="A642" t="str">
            <v>4.1.36.3.2</v>
          </cell>
          <cell r="B642" t="str">
            <v>00020193</v>
          </cell>
          <cell r="C642" t="str">
            <v>LOCACAO DE ANDAIME METALICO TIPO FACHADEIRO, PECAS COM APROXIMADAMENTE 1,20 M DE LARGURA E 2,0 M DE ALTURA, INCLUINDO DIAGONAIS EM X, BARRAS DE LIGACAO, SAPATAS E DEMAIS ITENS NECESSARIOS A MONTAGEM (NAO INCLUI INSTALACAO)</v>
          </cell>
          <cell r="D642" t="str">
            <v>M2XMES</v>
          </cell>
          <cell r="E642">
            <v>2280.64</v>
          </cell>
          <cell r="F642">
            <v>24.27</v>
          </cell>
          <cell r="G642">
            <v>55351.13</v>
          </cell>
        </row>
        <row r="643">
          <cell r="A643" t="str">
            <v>4.1.36.3.3</v>
          </cell>
          <cell r="B643" t="str">
            <v>97063</v>
          </cell>
          <cell r="C643" t="str">
            <v>MONTAGEM E DESMONTAGEM DE ANDAIME MODULAR FACHADEIRO, COM PISO METÁLICO, PARA EDIFÍCIOS COM MULTIPLOS PAVIMENTOS (EXCLUSIVE ANDAIME E LIMPEZA). AF_03/2024</v>
          </cell>
          <cell r="D643" t="str">
            <v>M2</v>
          </cell>
          <cell r="E643">
            <v>1140.32</v>
          </cell>
          <cell r="F643">
            <v>23.66</v>
          </cell>
          <cell r="G643">
            <v>26979.97</v>
          </cell>
        </row>
        <row r="644">
          <cell r="A644" t="str">
            <v>4.1.36.4</v>
          </cell>
          <cell r="B644" t="str">
            <v>FACHADA COBOGÓ OESTE</v>
          </cell>
          <cell r="C644"/>
          <cell r="D644"/>
          <cell r="E644"/>
          <cell r="F644"/>
          <cell r="G644">
            <v>148371.28</v>
          </cell>
        </row>
        <row r="645">
          <cell r="A645" t="str">
            <v>4.1.36.4.1</v>
          </cell>
          <cell r="B645" t="str">
            <v>101162</v>
          </cell>
          <cell r="C645" t="str">
            <v>ALVENARIA DE VEDAÇÃO COM ELEMENTO VAZADO DE CERÂMICA (COBOGÓ) DE 7X20X20CM E ARGAMASSA DE ASSENTAMENTO COM PREPARO EM BETONEIRA. AF_05/2020</v>
          </cell>
          <cell r="D645" t="str">
            <v>M2</v>
          </cell>
          <cell r="E645">
            <v>518.02</v>
          </cell>
          <cell r="F645">
            <v>214.22</v>
          </cell>
          <cell r="G645">
            <v>110970.24000000001</v>
          </cell>
        </row>
        <row r="646">
          <cell r="A646" t="str">
            <v>4.1.36.4.2</v>
          </cell>
          <cell r="B646" t="str">
            <v>00020193</v>
          </cell>
          <cell r="C646" t="str">
            <v>LOCACAO DE ANDAIME METALICO TIPO FACHADEIRO, PECAS COM APROXIMADAMENTE 1,20 M DE LARGURA E 2,0 M DE ALTURA, INCLUINDO DIAGONAIS EM X, BARRAS DE LIGACAO, SAPATAS E DEMAIS ITENS NECESSARIOS A MONTAGEM (NAO INCLUI INSTALACAO)</v>
          </cell>
          <cell r="D646" t="str">
            <v>M2XMES</v>
          </cell>
          <cell r="E646">
            <v>1036.04</v>
          </cell>
          <cell r="F646">
            <v>24.27</v>
          </cell>
          <cell r="G646">
            <v>25144.69</v>
          </cell>
        </row>
        <row r="647">
          <cell r="A647" t="str">
            <v>4.1.36.4.3</v>
          </cell>
          <cell r="B647" t="str">
            <v>97063</v>
          </cell>
          <cell r="C647" t="str">
            <v>MONTAGEM E DESMONTAGEM DE ANDAIME MODULAR FACHADEIRO, COM PISO METÁLICO, PARA EDIFÍCIOS COM MULTIPLOS PAVIMENTOS (EXCLUSIVE ANDAIME E LIMPEZA). AF_03/2024</v>
          </cell>
          <cell r="D647" t="str">
            <v>M2</v>
          </cell>
          <cell r="E647">
            <v>518.02</v>
          </cell>
          <cell r="F647">
            <v>23.66</v>
          </cell>
          <cell r="G647">
            <v>12256.35</v>
          </cell>
        </row>
        <row r="648">
          <cell r="A648" t="str">
            <v>4.1.36.5</v>
          </cell>
          <cell r="B648" t="str">
            <v>LETREIROS</v>
          </cell>
          <cell r="C648"/>
          <cell r="D648"/>
          <cell r="E648"/>
          <cell r="F648"/>
          <cell r="G648">
            <v>705.6</v>
          </cell>
        </row>
        <row r="649">
          <cell r="A649" t="str">
            <v>4.1.36.4.2</v>
          </cell>
          <cell r="B649" t="str">
            <v>C1621</v>
          </cell>
          <cell r="C649" t="str">
            <v>LETREIRO - LETRA EM PAREDES</v>
          </cell>
          <cell r="D649" t="str">
            <v>UN</v>
          </cell>
          <cell r="E649">
            <v>32</v>
          </cell>
          <cell r="F649">
            <v>22.05</v>
          </cell>
          <cell r="G649">
            <v>705.6</v>
          </cell>
        </row>
        <row r="650">
          <cell r="A650" t="str">
            <v>4.1.37</v>
          </cell>
          <cell r="B650" t="str">
            <v>ACESSIBILIDADE</v>
          </cell>
          <cell r="C650"/>
          <cell r="D650"/>
          <cell r="E650"/>
          <cell r="F650"/>
          <cell r="G650">
            <v>60495.199999999997</v>
          </cell>
        </row>
        <row r="651">
          <cell r="A651" t="str">
            <v>4.1.37.1</v>
          </cell>
          <cell r="B651" t="str">
            <v>TÉRREO - NIVEL 00</v>
          </cell>
          <cell r="C651"/>
          <cell r="D651"/>
          <cell r="E651"/>
          <cell r="F651"/>
          <cell r="G651">
            <v>25321.18</v>
          </cell>
        </row>
        <row r="652">
          <cell r="A652" t="str">
            <v>4.1.37.1.1</v>
          </cell>
          <cell r="B652" t="str">
            <v>104658</v>
          </cell>
          <cell r="C652" t="str">
            <v>PISO PODOTÁTIL DE ALERTA OU DIRECIONAL, DE CONCRETO, ASSENTADO SOBRE ARGAMASSA. AF_03/2024</v>
          </cell>
          <cell r="D652" t="str">
            <v>M2</v>
          </cell>
          <cell r="E652">
            <v>196.96</v>
          </cell>
          <cell r="F652">
            <v>128.56</v>
          </cell>
          <cell r="G652">
            <v>25321.18</v>
          </cell>
        </row>
        <row r="653">
          <cell r="A653" t="str">
            <v>4.1.37.2</v>
          </cell>
          <cell r="B653" t="str">
            <v>1 ANDAR - NIVEL 3,60</v>
          </cell>
          <cell r="C653"/>
          <cell r="D653"/>
          <cell r="E653"/>
          <cell r="F653"/>
          <cell r="G653">
            <v>23211.51</v>
          </cell>
        </row>
        <row r="654">
          <cell r="A654" t="str">
            <v>4.1.37.2.1</v>
          </cell>
          <cell r="B654" t="str">
            <v>104658</v>
          </cell>
          <cell r="C654" t="str">
            <v>PISO PODOTÁTIL DE ALERTA OU DIRECIONAL, DE CONCRETO, ASSENTADO SOBRE ARGAMASSA. AF_03/2024</v>
          </cell>
          <cell r="D654" t="str">
            <v>M2</v>
          </cell>
          <cell r="E654">
            <v>180.55</v>
          </cell>
          <cell r="F654">
            <v>128.56</v>
          </cell>
          <cell r="G654">
            <v>23211.51</v>
          </cell>
        </row>
        <row r="655">
          <cell r="A655" t="str">
            <v>4.1.37.3</v>
          </cell>
          <cell r="B655" t="str">
            <v>2 ANDAR - NIVEL 7,20</v>
          </cell>
          <cell r="C655"/>
          <cell r="D655"/>
          <cell r="E655"/>
          <cell r="F655"/>
          <cell r="G655">
            <v>11962.51</v>
          </cell>
        </row>
        <row r="656">
          <cell r="A656" t="str">
            <v>4.1.37.3.1</v>
          </cell>
          <cell r="B656" t="str">
            <v>104658</v>
          </cell>
          <cell r="C656" t="str">
            <v>PISO PODOTÁTIL DE ALERTA OU DIRECIONAL, DE CONCRETO, ASSENTADO SOBRE ARGAMASSA. AF_03/2024</v>
          </cell>
          <cell r="D656" t="str">
            <v>M2</v>
          </cell>
          <cell r="E656">
            <v>93.05</v>
          </cell>
          <cell r="F656">
            <v>128.56</v>
          </cell>
          <cell r="G656">
            <v>11962.51</v>
          </cell>
        </row>
        <row r="657">
          <cell r="A657" t="str">
            <v>4.1.38</v>
          </cell>
          <cell r="B657" t="str">
            <v>MARQUISES METÁLICAS E TELHAS</v>
          </cell>
          <cell r="C657"/>
          <cell r="D657"/>
          <cell r="E657"/>
          <cell r="F657"/>
          <cell r="G657">
            <v>53960.17</v>
          </cell>
        </row>
        <row r="658">
          <cell r="A658" t="str">
            <v>4.1.38.1</v>
          </cell>
          <cell r="B658" t="str">
            <v>C1353</v>
          </cell>
          <cell r="C658" t="str">
            <v>ESTRUTURA METÁLICA TRELIÇADA EM AÇO, EM MARQUISES</v>
          </cell>
          <cell r="D658" t="str">
            <v>M2</v>
          </cell>
          <cell r="E658">
            <v>192.43</v>
          </cell>
          <cell r="F658">
            <v>213.31</v>
          </cell>
          <cell r="G658">
            <v>41047.24</v>
          </cell>
        </row>
        <row r="659">
          <cell r="A659" t="str">
            <v>4.1.38.2</v>
          </cell>
          <cell r="B659" t="str">
            <v>C2431</v>
          </cell>
          <cell r="C659" t="str">
            <v>TELHA DE AÇO ZINCADA PRÉ-PINTADA INCLINAÇÃO 1%.VAO 10.5m</v>
          </cell>
          <cell r="D659" t="str">
            <v>M2</v>
          </cell>
          <cell r="E659">
            <v>166.64</v>
          </cell>
          <cell r="F659">
            <v>77.489999999999995</v>
          </cell>
          <cell r="G659">
            <v>12912.93</v>
          </cell>
        </row>
        <row r="660">
          <cell r="A660" t="str">
            <v>4.1.39</v>
          </cell>
          <cell r="B660" t="str">
            <v>IMPERMEABILIZAÇÃO</v>
          </cell>
          <cell r="C660"/>
          <cell r="D660"/>
          <cell r="E660"/>
          <cell r="F660"/>
          <cell r="G660">
            <v>354263.56</v>
          </cell>
        </row>
        <row r="661">
          <cell r="A661" t="str">
            <v>4.1.39.1</v>
          </cell>
          <cell r="B661" t="str">
            <v>C2188</v>
          </cell>
          <cell r="C661" t="str">
            <v>REGULARIZAÇÃO DE SUPERFÍCIES HORIZONTAIS E VERTICAIS C/ ARGAMASSA DE CIMENTO E AREIA S/ PENEIRAMENTO, TRAÇO 1:3, ESP.= 6cm P/ APLICAÇÃO DE IMPERMEABILIZAÇÃO</v>
          </cell>
          <cell r="D661" t="str">
            <v>M2</v>
          </cell>
          <cell r="E661">
            <v>2248.25</v>
          </cell>
          <cell r="F661">
            <v>41.92</v>
          </cell>
          <cell r="G661">
            <v>94246.64</v>
          </cell>
        </row>
        <row r="662">
          <cell r="A662" t="str">
            <v>4.1.39.2</v>
          </cell>
          <cell r="B662" t="str">
            <v>C5014</v>
          </cell>
          <cell r="C662" t="str">
            <v>IMPERMEABILIZAÇÃO COM MANTA ASFÁLTICA, CLASSE B, ESTRUTURADA COM POLIESTER NÃO TECIDO, FACE EXPOSTA EM ALUMÍNIO, TIPO II, E=4MM</v>
          </cell>
          <cell r="D662" t="str">
            <v>M2</v>
          </cell>
          <cell r="E662">
            <v>70.510000000000005</v>
          </cell>
          <cell r="F662">
            <v>56.32</v>
          </cell>
          <cell r="G662">
            <v>3971.12</v>
          </cell>
        </row>
        <row r="663">
          <cell r="A663" t="str">
            <v>4.1.39.3</v>
          </cell>
          <cell r="B663" t="str">
            <v>C5016</v>
          </cell>
          <cell r="C663" t="str">
            <v>IMPERMEABILIZAÇÃO COM MANTA ASFÁLTICA, CLASSE B, ESTRUTURADA COM POLIESTER NÃO TECIDO, FACE EXPOSTA EM ALUMÍNIO, TIPO III, E=4MM</v>
          </cell>
          <cell r="D663" t="str">
            <v>M2</v>
          </cell>
          <cell r="E663">
            <v>1988.48</v>
          </cell>
          <cell r="F663">
            <v>62.32</v>
          </cell>
          <cell r="G663">
            <v>123922.07</v>
          </cell>
        </row>
        <row r="664">
          <cell r="A664" t="str">
            <v>4.1.39.4</v>
          </cell>
          <cell r="B664" t="str">
            <v>98556</v>
          </cell>
          <cell r="C664" t="str">
            <v>IMPERMEABILIZAÇÃO DE SUPERFÍCIE COM ARGAMASSA POLIMÉRICA / MEMBRANA ACRÍLICA, 4 DEMÃOS, REFORÇADA COM VÉU DE POLIÉSTER (MAV). AF_09/2023</v>
          </cell>
          <cell r="D664" t="str">
            <v>M2</v>
          </cell>
          <cell r="E664">
            <v>189.26</v>
          </cell>
          <cell r="F664">
            <v>49.98</v>
          </cell>
          <cell r="G664">
            <v>9459.2099999999991</v>
          </cell>
        </row>
        <row r="665">
          <cell r="A665" t="str">
            <v>4.1.39.5</v>
          </cell>
          <cell r="B665" t="str">
            <v>98565</v>
          </cell>
          <cell r="C665" t="str">
            <v>PROTEÇÃO MECÂNICA DE SUPERFICIE HORIZONTAL COM ARGAMASSA DE CIMENTO E AREIA, TRAÇO 1:3, E=3CM. AF_09/2023</v>
          </cell>
          <cell r="D665" t="str">
            <v>M2</v>
          </cell>
          <cell r="E665">
            <v>2248.25</v>
          </cell>
          <cell r="F665">
            <v>54.56</v>
          </cell>
          <cell r="G665">
            <v>122664.52</v>
          </cell>
        </row>
        <row r="666">
          <cell r="A666" t="str">
            <v>4.2</v>
          </cell>
          <cell r="B666" t="str">
            <v>BLOCO ANEXO</v>
          </cell>
          <cell r="C666"/>
          <cell r="D666"/>
          <cell r="E666"/>
          <cell r="F666"/>
          <cell r="G666">
            <v>317275.53999999998</v>
          </cell>
        </row>
        <row r="667">
          <cell r="A667" t="str">
            <v>4.2.1</v>
          </cell>
          <cell r="B667" t="str">
            <v>PISOS</v>
          </cell>
          <cell r="C667"/>
          <cell r="D667"/>
          <cell r="E667"/>
          <cell r="F667"/>
          <cell r="G667">
            <v>93869.41</v>
          </cell>
        </row>
        <row r="668">
          <cell r="A668" t="str">
            <v>4.2.1.1</v>
          </cell>
          <cell r="B668" t="str">
            <v>CONTRAPISO</v>
          </cell>
          <cell r="C668"/>
          <cell r="D668"/>
          <cell r="E668"/>
          <cell r="F668"/>
          <cell r="G668">
            <v>47228.63</v>
          </cell>
        </row>
        <row r="669">
          <cell r="A669" t="str">
            <v>4.2.1.1.1</v>
          </cell>
          <cell r="B669" t="str">
            <v>87693</v>
          </cell>
          <cell r="C669" t="str">
            <v>CONTRAPISO EM ARGAMASSA PRONTA, PREPARO MECÂNICO COM MISTURADOR 300 KG, APLICADO EM ÁREAS SECAS SOBRE LAJE, NÃO ADERIDO, ESPESSURA 5CM. AF_07/2021</v>
          </cell>
          <cell r="D669" t="str">
            <v>M2</v>
          </cell>
          <cell r="E669">
            <v>141.31</v>
          </cell>
          <cell r="F669">
            <v>334.22</v>
          </cell>
          <cell r="G669">
            <v>47228.63</v>
          </cell>
        </row>
        <row r="670">
          <cell r="A670" t="str">
            <v>4.2.1.2</v>
          </cell>
          <cell r="B670" t="str">
            <v>PORCELANATO / REVESTIMENTO DE PISO</v>
          </cell>
          <cell r="C670"/>
          <cell r="D670"/>
          <cell r="E670"/>
          <cell r="F670"/>
          <cell r="G670">
            <v>44485.8</v>
          </cell>
        </row>
        <row r="671">
          <cell r="A671" t="str">
            <v>4.2.1.2.1</v>
          </cell>
          <cell r="B671" t="str">
            <v>C4441</v>
          </cell>
          <cell r="C671" t="str">
            <v>PORCELANATO RETIFICADO NATURAL (FOSCO) C/ ARG. CIMENTO E AREIA P/ PISO</v>
          </cell>
          <cell r="D671" t="str">
            <v>M2</v>
          </cell>
          <cell r="E671">
            <v>141.31</v>
          </cell>
          <cell r="F671">
            <v>314.81</v>
          </cell>
          <cell r="G671">
            <v>44485.8</v>
          </cell>
        </row>
        <row r="672">
          <cell r="A672" t="str">
            <v>4.2.1.3</v>
          </cell>
          <cell r="B672" t="str">
            <v>REJUNTE</v>
          </cell>
          <cell r="C672"/>
          <cell r="D672"/>
          <cell r="E672"/>
          <cell r="F672"/>
          <cell r="G672">
            <v>2154.98</v>
          </cell>
        </row>
        <row r="673">
          <cell r="A673" t="str">
            <v>4.2.1.3.1</v>
          </cell>
          <cell r="B673" t="str">
            <v>C1427</v>
          </cell>
          <cell r="C673" t="str">
            <v>REJUNTAMENTO C/ ARG. PRÉ-FABRICADA, JUNTA ENTRE 2mm E 6mm EM CERÂMICA, ACIMA DE 30x30 cm (900 cm²) E PORCELANATOS (PAREDE/PISO)</v>
          </cell>
          <cell r="D673" t="str">
            <v>M2</v>
          </cell>
          <cell r="E673">
            <v>141.31</v>
          </cell>
          <cell r="F673">
            <v>15.25</v>
          </cell>
          <cell r="G673">
            <v>2154.98</v>
          </cell>
        </row>
        <row r="674">
          <cell r="A674" t="str">
            <v>4.2.2</v>
          </cell>
          <cell r="B674" t="str">
            <v>PAREDES E DIVISÓRIAS</v>
          </cell>
          <cell r="C674"/>
          <cell r="D674"/>
          <cell r="E674"/>
          <cell r="F674"/>
          <cell r="G674">
            <v>178147.41</v>
          </cell>
        </row>
        <row r="675">
          <cell r="A675" t="str">
            <v>4.2.2.1</v>
          </cell>
          <cell r="B675" t="str">
            <v>ALVENARIA CERÂMICA</v>
          </cell>
          <cell r="C675"/>
          <cell r="D675"/>
          <cell r="E675"/>
          <cell r="F675"/>
          <cell r="G675">
            <v>71861.08</v>
          </cell>
        </row>
        <row r="676">
          <cell r="A676" t="str">
            <v>4.2.2.1.1</v>
          </cell>
          <cell r="B676" t="str">
            <v>103329</v>
          </cell>
          <cell r="C676" t="str">
            <v>ALVENARIA DE VEDAÇÃO DE BLOCOS CERÂMICOS FURADOS NA HORIZONTAL DE 9X19X19 CM (ESPESSURA 9 CM) E ARGAMASSA DE ASSENTAMENTO COM PREPARO MANUAL. AF_12/2021</v>
          </cell>
          <cell r="D676" t="str">
            <v>M2</v>
          </cell>
          <cell r="E676">
            <v>396.65</v>
          </cell>
          <cell r="F676">
            <v>181.17</v>
          </cell>
          <cell r="G676">
            <v>71861.08</v>
          </cell>
        </row>
        <row r="677">
          <cell r="A677" t="str">
            <v>4.2.2.2</v>
          </cell>
          <cell r="B677" t="str">
            <v>CHAPISCO / REBOCO INTERNO</v>
          </cell>
          <cell r="C677"/>
          <cell r="D677"/>
          <cell r="E677"/>
          <cell r="F677"/>
          <cell r="G677">
            <v>106286.33</v>
          </cell>
        </row>
        <row r="678">
          <cell r="A678" t="str">
            <v>4.2.2.2.1</v>
          </cell>
          <cell r="B678" t="str">
            <v>87908</v>
          </cell>
          <cell r="C678" t="str">
            <v>CHAPISCO APLICADO EM ALVENARIA (COM PRESENÇA DE VÃOS) E ESTRUTURAS DE CONCRETO DE FACHADA, COM EQUIPAMENTO DE PROJEÇÃO. ARGAMASSA TRAÇO 1:3 COM PREPARO EM BETONEIRA 400 L. AF_10/2022</v>
          </cell>
          <cell r="D678" t="str">
            <v>M2</v>
          </cell>
          <cell r="E678">
            <v>793.3</v>
          </cell>
          <cell r="F678">
            <v>8.67</v>
          </cell>
          <cell r="G678">
            <v>6877.91</v>
          </cell>
        </row>
        <row r="679">
          <cell r="A679" t="str">
            <v>4.2.2.2.2</v>
          </cell>
          <cell r="B679" t="str">
            <v>87538</v>
          </cell>
          <cell r="C679" t="str">
            <v>MASSA ÚNICA, PARA RECEBIMENTO DE PINTURA, EM ARGAMASSA INDUSTRIALIZADA, PREPARO MECÂNICO, APLICADO COM EQUIPAMENTO DE MISTURA E PROJEÇÃO DE 1,5 M3/H DE ARGAMASSA EM FACES INTERNAS DE PAREDES, ESPESSURA DE 20MM, COM EXECUÇÃO DE TALISCAS. AF_06/2014</v>
          </cell>
          <cell r="D679" t="str">
            <v>M2</v>
          </cell>
          <cell r="E679">
            <v>793.3</v>
          </cell>
          <cell r="F679">
            <v>125.31</v>
          </cell>
          <cell r="G679">
            <v>99408.42</v>
          </cell>
        </row>
        <row r="680">
          <cell r="A680" t="str">
            <v>4.2.3</v>
          </cell>
          <cell r="B680" t="str">
            <v>PINTURA - FUNDO SELADOR E EMASSAMENTO</v>
          </cell>
          <cell r="C680"/>
          <cell r="D680"/>
          <cell r="E680"/>
          <cell r="F680"/>
          <cell r="G680">
            <v>13414.71</v>
          </cell>
        </row>
        <row r="681">
          <cell r="A681" t="str">
            <v>4.2.3.1</v>
          </cell>
          <cell r="B681" t="str">
            <v>88485</v>
          </cell>
          <cell r="C681" t="str">
            <v>FUNDO SELADOR ACRÍLICO, APLICAÇÃO MANUAL EM PAREDE, UMA DEMÃO. AF_04/2023</v>
          </cell>
          <cell r="D681" t="str">
            <v>M2</v>
          </cell>
          <cell r="E681">
            <v>793.3</v>
          </cell>
          <cell r="F681">
            <v>5.65</v>
          </cell>
          <cell r="G681">
            <v>4482.1499999999996</v>
          </cell>
        </row>
        <row r="682">
          <cell r="A682" t="str">
            <v>4.2.3.2</v>
          </cell>
          <cell r="B682" t="str">
            <v>88497</v>
          </cell>
          <cell r="C682" t="str">
            <v>EMASSAMENTO COM MASSA LÁTEX, APLICAÇÃO EM PAREDE, DUAS DEMÃOS, LIXAMENTO MANUAL. AF_04/2023</v>
          </cell>
          <cell r="D682" t="str">
            <v>M2</v>
          </cell>
          <cell r="E682">
            <v>793.3</v>
          </cell>
          <cell r="F682">
            <v>11.26</v>
          </cell>
          <cell r="G682">
            <v>8932.56</v>
          </cell>
        </row>
        <row r="683">
          <cell r="A683" t="str">
            <v>4.2.4</v>
          </cell>
          <cell r="B683" t="str">
            <v>PINTURA - LATEX COMPLETAMENTE ACABADO</v>
          </cell>
          <cell r="C683"/>
          <cell r="D683"/>
          <cell r="E683"/>
          <cell r="F683"/>
          <cell r="G683">
            <v>13486.1</v>
          </cell>
        </row>
        <row r="684">
          <cell r="A684" t="str">
            <v>4.2.4.1</v>
          </cell>
          <cell r="B684" t="str">
            <v>C1615</v>
          </cell>
          <cell r="C684" t="str">
            <v>LATEX DUAS DEMÃOS EM PAREDES INTERNAS S/MASSA</v>
          </cell>
          <cell r="D684" t="str">
            <v>M2</v>
          </cell>
          <cell r="E684">
            <v>793.3</v>
          </cell>
          <cell r="F684">
            <v>17</v>
          </cell>
          <cell r="G684">
            <v>13486.1</v>
          </cell>
        </row>
        <row r="685">
          <cell r="A685" t="str">
            <v>4.2.5</v>
          </cell>
          <cell r="B685" t="str">
            <v>ESQUADRIAS</v>
          </cell>
          <cell r="C685"/>
          <cell r="D685"/>
          <cell r="E685"/>
          <cell r="F685"/>
          <cell r="G685">
            <v>18357.91</v>
          </cell>
        </row>
        <row r="686">
          <cell r="A686" t="str">
            <v>4.2.5.1</v>
          </cell>
          <cell r="B686" t="str">
            <v>C4556</v>
          </cell>
          <cell r="C686" t="str">
            <v>PORTÃO PIVOTANTE NYLOFOR, COMPOSTO DE QUADRO, PAINÉIS E ACESSÓRIOS COM PINTURA ELETROSTÁTICA COM TINTA POLIESTER, NAS CORES VERDE OU BRANCA, COM POSTE EM AÇO REVESTIDO, COR VERDE OU BRANCA - FORNECIMENTO E MONTAGEM</v>
          </cell>
          <cell r="D686" t="str">
            <v>M2</v>
          </cell>
          <cell r="E686">
            <v>23.28</v>
          </cell>
          <cell r="F686">
            <v>788.57</v>
          </cell>
          <cell r="G686">
            <v>18357.91</v>
          </cell>
        </row>
        <row r="687">
          <cell r="A687" t="str">
            <v>4.3</v>
          </cell>
          <cell r="B687" t="str">
            <v>BLOCOS AUXILIARES ( CISTERNA / SUBESTAÇÃO / LIXEIRA / GERADOR )</v>
          </cell>
          <cell r="C687"/>
          <cell r="D687"/>
          <cell r="E687"/>
          <cell r="F687"/>
          <cell r="G687">
            <v>126196.73</v>
          </cell>
        </row>
        <row r="688">
          <cell r="A688" t="str">
            <v>4.3.1</v>
          </cell>
          <cell r="B688" t="str">
            <v>PISOS</v>
          </cell>
          <cell r="C688"/>
          <cell r="D688"/>
          <cell r="E688"/>
          <cell r="F688"/>
          <cell r="G688">
            <v>19450.650000000001</v>
          </cell>
        </row>
        <row r="689">
          <cell r="A689" t="str">
            <v>4.3.1.1</v>
          </cell>
          <cell r="B689" t="str">
            <v>CONTRAPISO / PISO ACABADO</v>
          </cell>
          <cell r="C689"/>
          <cell r="D689"/>
          <cell r="E689"/>
          <cell r="F689"/>
          <cell r="G689">
            <v>16348.09</v>
          </cell>
        </row>
        <row r="690">
          <cell r="A690" t="str">
            <v>4.3.1.1.1</v>
          </cell>
          <cell r="B690" t="str">
            <v>87693</v>
          </cell>
          <cell r="C690" t="str">
            <v>CONTRAPISO EM ARGAMASSA PRONTA, PREPARO MECÂNICO COM MISTURADOR 300 KG, APLICADO EM ÁREAS SECAS SOBRE LAJE, NÃO ADERIDO, ESPESSURA 5CM. AF_07/2021</v>
          </cell>
          <cell r="D690" t="str">
            <v>M2</v>
          </cell>
          <cell r="E690">
            <v>33.549999999999997</v>
          </cell>
          <cell r="F690">
            <v>334.22</v>
          </cell>
          <cell r="G690">
            <v>11213.08</v>
          </cell>
        </row>
        <row r="691">
          <cell r="A691" t="str">
            <v>4.3.1.1.2</v>
          </cell>
          <cell r="B691" t="str">
            <v>00040647</v>
          </cell>
          <cell r="C691" t="str">
            <v>PISO INDUSTRIAL EM CONCRETO ARMADO DE ACABAMENTO POLIDO, ESPESSURA 12 CM (CIMENTO QUEIMADO) (INCLUSO EXECUCAO)</v>
          </cell>
          <cell r="D691" t="str">
            <v>M2</v>
          </cell>
          <cell r="E691">
            <v>24.15</v>
          </cell>
          <cell r="F691">
            <v>212.63</v>
          </cell>
          <cell r="G691">
            <v>5135.01</v>
          </cell>
        </row>
        <row r="692">
          <cell r="A692" t="str">
            <v>4.3.1.2</v>
          </cell>
          <cell r="B692" t="str">
            <v>PORCELANATO / REVESTIMENTO DE PISO</v>
          </cell>
          <cell r="C692"/>
          <cell r="D692"/>
          <cell r="E692"/>
          <cell r="F692"/>
          <cell r="G692">
            <v>2959.21</v>
          </cell>
        </row>
        <row r="693">
          <cell r="A693" t="str">
            <v>4.3.1.2.1</v>
          </cell>
          <cell r="B693" t="str">
            <v>C4441</v>
          </cell>
          <cell r="C693" t="str">
            <v>PORCELANATO RETIFICADO NATURAL (FOSCO) C/ ARG. CIMENTO E AREIA P/ PISO</v>
          </cell>
          <cell r="D693" t="str">
            <v>M2</v>
          </cell>
          <cell r="E693">
            <v>9.4</v>
          </cell>
          <cell r="F693">
            <v>314.81</v>
          </cell>
          <cell r="G693">
            <v>2959.21</v>
          </cell>
        </row>
        <row r="694">
          <cell r="A694" t="str">
            <v>4.3.1.3</v>
          </cell>
          <cell r="B694" t="str">
            <v>REJUNTE / RODAPÉ / SOLEIRA</v>
          </cell>
          <cell r="C694"/>
          <cell r="D694"/>
          <cell r="E694"/>
          <cell r="F694"/>
          <cell r="G694">
            <v>143.35</v>
          </cell>
        </row>
        <row r="695">
          <cell r="A695" t="str">
            <v>4.3.1.3.1</v>
          </cell>
          <cell r="B695" t="str">
            <v>C1427</v>
          </cell>
          <cell r="C695" t="str">
            <v>REJUNTAMENTO C/ ARG. PRÉ-FABRICADA, JUNTA ENTRE 2mm E 6mm EM CERÂMICA, ACIMA DE 30x30 cm (900 cm²) E PORCELANATOS (PAREDE/PISO)</v>
          </cell>
          <cell r="D695" t="str">
            <v>M2</v>
          </cell>
          <cell r="E695">
            <v>9.4</v>
          </cell>
          <cell r="F695">
            <v>15.25</v>
          </cell>
          <cell r="G695">
            <v>143.35</v>
          </cell>
        </row>
        <row r="696">
          <cell r="A696" t="str">
            <v>4.3.2</v>
          </cell>
          <cell r="B696" t="str">
            <v>PAREDES E DIVISÓRIAS</v>
          </cell>
          <cell r="C696"/>
          <cell r="D696"/>
          <cell r="E696"/>
          <cell r="F696"/>
          <cell r="G696">
            <v>59671.96</v>
          </cell>
        </row>
        <row r="697">
          <cell r="A697" t="str">
            <v>4.3.2.1</v>
          </cell>
          <cell r="B697" t="str">
            <v>ALVENARIA CERÂMICA</v>
          </cell>
          <cell r="C697"/>
          <cell r="D697"/>
          <cell r="E697"/>
          <cell r="F697"/>
          <cell r="G697">
            <v>21450.53</v>
          </cell>
        </row>
        <row r="698">
          <cell r="A698" t="str">
            <v>4.3.2.1.1</v>
          </cell>
          <cell r="B698" t="str">
            <v>103329</v>
          </cell>
          <cell r="C698" t="str">
            <v>ALVENARIA DE VEDAÇÃO DE BLOCOS CERÂMICOS FURADOS NA HORIZONTAL DE 9X19X19 CM (ESPESSURA 9 CM) E ARGAMASSA DE ASSENTAMENTO COM PREPARO MANUAL. AF_12/2021</v>
          </cell>
          <cell r="D698" t="str">
            <v>M2</v>
          </cell>
          <cell r="E698">
            <v>118.4</v>
          </cell>
          <cell r="F698">
            <v>181.17</v>
          </cell>
          <cell r="G698">
            <v>21450.53</v>
          </cell>
        </row>
        <row r="699">
          <cell r="A699" t="str">
            <v>4.3.2.2</v>
          </cell>
          <cell r="B699" t="str">
            <v>CHAPISCO / REBOCO INTERNO</v>
          </cell>
          <cell r="C699"/>
          <cell r="D699"/>
          <cell r="E699"/>
          <cell r="F699"/>
          <cell r="G699">
            <v>31726.47</v>
          </cell>
        </row>
        <row r="700">
          <cell r="A700" t="str">
            <v>4.3.2.2.1</v>
          </cell>
          <cell r="B700" t="str">
            <v>87908</v>
          </cell>
          <cell r="C700" t="str">
            <v>CHAPISCO APLICADO EM ALVENARIA (COM PRESENÇA DE VÃOS) E ESTRUTURAS DE CONCRETO DE FACHADA, COM EQUIPAMENTO DE PROJEÇÃO. ARGAMASSA TRAÇO 1:3 COM PREPARO EM BETONEIRA 400 L. AF_10/2022</v>
          </cell>
          <cell r="D700" t="str">
            <v>M2</v>
          </cell>
          <cell r="E700">
            <v>236.8</v>
          </cell>
          <cell r="F700">
            <v>8.67</v>
          </cell>
          <cell r="G700">
            <v>2053.06</v>
          </cell>
        </row>
        <row r="701">
          <cell r="A701" t="str">
            <v>4.3.2.2.2</v>
          </cell>
          <cell r="B701" t="str">
            <v>87538</v>
          </cell>
          <cell r="C701" t="str">
            <v>MASSA ÚNICA, PARA RECEBIMENTO DE PINTURA, EM ARGAMASSA INDUSTRIALIZADA, PREPARO MECÂNICO, APLICADO COM EQUIPAMENTO DE MISTURA E PROJEÇÃO DE 1,5 M3/H DE ARGAMASSA EM FACES INTERNAS DE PAREDES, ESPESSURA DE 20MM, COM EXECUÇÃO DE TALISCAS. AF_06/2014</v>
          </cell>
          <cell r="D701" t="str">
            <v>M2</v>
          </cell>
          <cell r="E701">
            <v>236.8</v>
          </cell>
          <cell r="F701">
            <v>125.31</v>
          </cell>
          <cell r="G701">
            <v>29673.41</v>
          </cell>
        </row>
        <row r="702">
          <cell r="A702" t="str">
            <v>4.3.2.3</v>
          </cell>
          <cell r="B702" t="str">
            <v>PORCELANATO</v>
          </cell>
          <cell r="C702"/>
          <cell r="D702"/>
          <cell r="E702"/>
          <cell r="F702"/>
          <cell r="G702">
            <v>6205.21</v>
          </cell>
        </row>
        <row r="703">
          <cell r="A703" t="str">
            <v>4.3.2.3.1</v>
          </cell>
          <cell r="B703" t="str">
            <v>C4436</v>
          </cell>
          <cell r="C703" t="str">
            <v>PORCELANATO RETIFICADO NATURAL (FOSCO) C/ ARG. CIMENTO E AREIA P/ PAREDE</v>
          </cell>
          <cell r="D703" t="str">
            <v>M2</v>
          </cell>
          <cell r="E703">
            <v>19</v>
          </cell>
          <cell r="F703">
            <v>326.58999999999997</v>
          </cell>
          <cell r="G703">
            <v>6205.21</v>
          </cell>
        </row>
        <row r="704">
          <cell r="A704" t="str">
            <v>4.3.2.4</v>
          </cell>
          <cell r="B704" t="str">
            <v>REJUNTE</v>
          </cell>
          <cell r="C704"/>
          <cell r="D704"/>
          <cell r="E704"/>
          <cell r="F704"/>
          <cell r="G704">
            <v>289.75</v>
          </cell>
        </row>
        <row r="705">
          <cell r="A705" t="str">
            <v>4.3.2.4.1</v>
          </cell>
          <cell r="B705" t="str">
            <v>C1427</v>
          </cell>
          <cell r="C705" t="str">
            <v>REJUNTAMENTO C/ ARG. PRÉ-FABRICADA, JUNTA ENTRE 2mm E 6mm EM CERÂMICA, ACIMA DE 30x30 cm (900 cm²) E PORCELANATOS (PAREDE/PISO)</v>
          </cell>
          <cell r="D705" t="str">
            <v>M2</v>
          </cell>
          <cell r="E705">
            <v>19</v>
          </cell>
          <cell r="F705">
            <v>15.25</v>
          </cell>
          <cell r="G705">
            <v>289.75</v>
          </cell>
        </row>
        <row r="706">
          <cell r="A706" t="str">
            <v>4.3.3</v>
          </cell>
          <cell r="B706" t="str">
            <v>ESQUADRIAS ALUMINIO</v>
          </cell>
          <cell r="C706"/>
          <cell r="D706"/>
          <cell r="E706"/>
          <cell r="F706"/>
          <cell r="G706">
            <v>39688.519999999997</v>
          </cell>
        </row>
        <row r="707">
          <cell r="A707" t="str">
            <v>4.3.3.1</v>
          </cell>
          <cell r="B707" t="str">
            <v>91341</v>
          </cell>
          <cell r="C707" t="str">
            <v>PORTA EM ALUMÍNIO DE ABRIR TIPO VENEZIANA COM GUARNIÇÃO, FIXAÇÃO COM PARAFUSOS - FORNECIMENTO E INSTALAÇÃO. AF_12/2019</v>
          </cell>
          <cell r="D707" t="str">
            <v>M2</v>
          </cell>
          <cell r="E707">
            <v>50.68</v>
          </cell>
          <cell r="F707">
            <v>783.12</v>
          </cell>
          <cell r="G707">
            <v>39688.519999999997</v>
          </cell>
        </row>
        <row r="708">
          <cell r="A708" t="str">
            <v>4.3.4</v>
          </cell>
          <cell r="B708" t="str">
            <v>PINTURA - FUNDO SELADOR E EMASSAMENTO</v>
          </cell>
          <cell r="C708"/>
          <cell r="D708"/>
          <cell r="E708"/>
          <cell r="F708"/>
          <cell r="G708">
            <v>3683</v>
          </cell>
        </row>
        <row r="709">
          <cell r="A709" t="str">
            <v>4.3.4.1</v>
          </cell>
          <cell r="B709" t="str">
            <v>88485</v>
          </cell>
          <cell r="C709" t="str">
            <v>FUNDO SELADOR ACRÍLICO, APLICAÇÃO MANUAL EM PAREDE, UMA DEMÃO. AF_04/2023</v>
          </cell>
          <cell r="D709" t="str">
            <v>M2</v>
          </cell>
          <cell r="E709">
            <v>217.8</v>
          </cell>
          <cell r="F709">
            <v>5.65</v>
          </cell>
          <cell r="G709">
            <v>1230.57</v>
          </cell>
        </row>
        <row r="710">
          <cell r="A710" t="str">
            <v>4.3.4.2</v>
          </cell>
          <cell r="B710" t="str">
            <v>88497</v>
          </cell>
          <cell r="C710" t="str">
            <v>EMASSAMENTO COM MASSA LÁTEX, APLICAÇÃO EM PAREDE, DUAS DEMÃOS, LIXAMENTO MANUAL. AF_04/2023</v>
          </cell>
          <cell r="D710" t="str">
            <v>M2</v>
          </cell>
          <cell r="E710">
            <v>217.8</v>
          </cell>
          <cell r="F710">
            <v>11.26</v>
          </cell>
          <cell r="G710">
            <v>2452.4299999999998</v>
          </cell>
        </row>
        <row r="711">
          <cell r="A711" t="str">
            <v>4.3.5</v>
          </cell>
          <cell r="B711" t="str">
            <v>PINTURA - LATEX COMPLETAMENTE ACABADO</v>
          </cell>
          <cell r="C711"/>
          <cell r="D711"/>
          <cell r="E711"/>
          <cell r="F711"/>
          <cell r="G711">
            <v>3702.6</v>
          </cell>
        </row>
        <row r="712">
          <cell r="A712" t="str">
            <v>4.3.5.1</v>
          </cell>
          <cell r="B712" t="str">
            <v>C1615</v>
          </cell>
          <cell r="C712" t="str">
            <v>LATEX DUAS DEMÃOS EM PAREDES INTERNAS S/MASSA</v>
          </cell>
          <cell r="D712" t="str">
            <v>M2</v>
          </cell>
          <cell r="E712">
            <v>217.8</v>
          </cell>
          <cell r="F712">
            <v>17</v>
          </cell>
          <cell r="G712">
            <v>3702.6</v>
          </cell>
        </row>
        <row r="713">
          <cell r="A713" t="str">
            <v>4.4</v>
          </cell>
          <cell r="B713" t="str">
            <v>ESTACIONAMENTO</v>
          </cell>
          <cell r="C713"/>
          <cell r="D713"/>
          <cell r="E713"/>
          <cell r="F713"/>
          <cell r="G713">
            <v>348409.11</v>
          </cell>
        </row>
        <row r="714">
          <cell r="A714" t="str">
            <v>4.4.1</v>
          </cell>
          <cell r="B714" t="str">
            <v>PISOS</v>
          </cell>
          <cell r="C714"/>
          <cell r="D714"/>
          <cell r="E714"/>
          <cell r="F714"/>
          <cell r="G714">
            <v>156898.65</v>
          </cell>
        </row>
        <row r="715">
          <cell r="A715" t="str">
            <v>4.4.1.1</v>
          </cell>
          <cell r="B715" t="str">
            <v>TERRAPLANAGEM</v>
          </cell>
          <cell r="C715"/>
          <cell r="D715"/>
          <cell r="E715"/>
          <cell r="F715"/>
          <cell r="G715">
            <v>3838.33</v>
          </cell>
        </row>
        <row r="716">
          <cell r="A716" t="str">
            <v>4.4.1.1.1</v>
          </cell>
          <cell r="B716" t="str">
            <v>100576</v>
          </cell>
          <cell r="C716" t="str">
            <v>REGULARIZAÇÃO E COMPACTAÇÃO DE SUBLEITO DE SOLO PREDOMINANTEMENTE ARGILOSO, PARA OBRAS DE CONSTRUÇÃO DE PAVIMENTOS. AF_09/2024</v>
          </cell>
          <cell r="D716" t="str">
            <v>M2</v>
          </cell>
          <cell r="E716">
            <v>1390.7</v>
          </cell>
          <cell r="F716">
            <v>2.76</v>
          </cell>
          <cell r="G716">
            <v>3838.33</v>
          </cell>
        </row>
        <row r="717">
          <cell r="A717" t="str">
            <v>4.4.1.2</v>
          </cell>
          <cell r="B717" t="str">
            <v>PISO INTERTRAVADO</v>
          </cell>
          <cell r="C717"/>
          <cell r="D717"/>
          <cell r="E717"/>
          <cell r="F717"/>
          <cell r="G717">
            <v>153060.32</v>
          </cell>
        </row>
        <row r="718">
          <cell r="A718" t="str">
            <v>4.4.1.2.1</v>
          </cell>
          <cell r="B718" t="str">
            <v>92394</v>
          </cell>
          <cell r="C718" t="str">
            <v>EXECUÇÃO DE PAVIMENTO EM PISO INTERTRAVADO, COM BLOCO SEXTAVADO DE 25 X 25 CM, ESPESSURA 8 CM. AF_10/2022</v>
          </cell>
          <cell r="D718" t="str">
            <v>M2</v>
          </cell>
          <cell r="E718">
            <v>1418.93</v>
          </cell>
          <cell r="F718">
            <v>96.67</v>
          </cell>
          <cell r="G718">
            <v>137167.96</v>
          </cell>
        </row>
        <row r="719">
          <cell r="A719" t="str">
            <v>4.4.1.2.2</v>
          </cell>
          <cell r="B719" t="str">
            <v>94273</v>
          </cell>
          <cell r="C719" t="str">
            <v>ASSENTAMENTO DE GUIA (MEIO-FIO) EM TRECHO RETO, CONFECCIONADA EM CONCRETO PRÉ-FABRICADO, DIMENSÕES 100X15X13X30 CM (COMPRIMENTO X BASE INFERIOR X BASE SUPERIOR X ALTURA). AF_01/2024</v>
          </cell>
          <cell r="D719" t="str">
            <v>M</v>
          </cell>
          <cell r="E719">
            <v>282.27999999999997</v>
          </cell>
          <cell r="F719">
            <v>56.3</v>
          </cell>
          <cell r="G719">
            <v>15892.36</v>
          </cell>
        </row>
        <row r="720">
          <cell r="A720" t="str">
            <v>4.4.2</v>
          </cell>
          <cell r="B720" t="str">
            <v>PAREDES E DIVISÓRIAS</v>
          </cell>
          <cell r="C720"/>
          <cell r="D720"/>
          <cell r="E720"/>
          <cell r="F720"/>
          <cell r="G720">
            <v>63518.18</v>
          </cell>
        </row>
        <row r="721">
          <cell r="A721" t="str">
            <v>4.4.2.1</v>
          </cell>
          <cell r="B721" t="str">
            <v>ALVENARIA CERÂMICA</v>
          </cell>
          <cell r="C721"/>
          <cell r="D721"/>
          <cell r="E721"/>
          <cell r="F721"/>
          <cell r="G721">
            <v>12227.16</v>
          </cell>
        </row>
        <row r="722">
          <cell r="A722" t="str">
            <v>4.4.2.1.1</v>
          </cell>
          <cell r="B722" t="str">
            <v>103329</v>
          </cell>
          <cell r="C722" t="str">
            <v>ALVENARIA DE VEDAÇÃO DE BLOCOS CERÂMICOS FURADOS NA HORIZONTAL DE 9X19X19 CM (ESPESSURA 9 CM) E ARGAMASSA DE ASSENTAMENTO COM PREPARO MANUAL. AF_12/2021</v>
          </cell>
          <cell r="D722" t="str">
            <v>M2</v>
          </cell>
          <cell r="E722">
            <v>67.489999999999995</v>
          </cell>
          <cell r="F722">
            <v>181.17</v>
          </cell>
          <cell r="G722">
            <v>12227.16</v>
          </cell>
        </row>
        <row r="723">
          <cell r="A723" t="str">
            <v>4.4.2.2</v>
          </cell>
          <cell r="B723" t="str">
            <v>CHAPISCO / REBOCO INTERNO</v>
          </cell>
          <cell r="C723"/>
          <cell r="D723"/>
          <cell r="E723"/>
          <cell r="F723"/>
          <cell r="G723">
            <v>18084.62</v>
          </cell>
        </row>
        <row r="724">
          <cell r="A724" t="str">
            <v>4.4.2.2.1</v>
          </cell>
          <cell r="B724" t="str">
            <v>87908</v>
          </cell>
          <cell r="C724" t="str">
            <v>CHAPISCO APLICADO EM ALVENARIA (COM PRESENÇA DE VÃOS) E ESTRUTURAS DE CONCRETO DE FACHADA, COM EQUIPAMENTO DE PROJEÇÃO. ARGAMASSA TRAÇO 1:3 COM PREPARO EM BETONEIRA 400 L. AF_10/2022</v>
          </cell>
          <cell r="D724" t="str">
            <v>M2</v>
          </cell>
          <cell r="E724">
            <v>134.97999999999999</v>
          </cell>
          <cell r="F724">
            <v>8.67</v>
          </cell>
          <cell r="G724">
            <v>1170.28</v>
          </cell>
        </row>
        <row r="725">
          <cell r="A725" t="str">
            <v>4.4.2.2.2</v>
          </cell>
          <cell r="B725" t="str">
            <v>87538</v>
          </cell>
          <cell r="C725" t="str">
            <v>MASSA ÚNICA, PARA RECEBIMENTO DE PINTURA, EM ARGAMASSA INDUSTRIALIZADA, PREPARO MECÂNICO, APLICADO COM EQUIPAMENTO DE MISTURA E PROJEÇÃO DE 1,5 M3/H DE ARGAMASSA EM FACES INTERNAS DE PAREDES, ESPESSURA DE 20MM, COM EXECUÇÃO DE TALISCAS. AF_06/2014</v>
          </cell>
          <cell r="D725" t="str">
            <v>M2</v>
          </cell>
          <cell r="E725">
            <v>134.97999999999999</v>
          </cell>
          <cell r="F725">
            <v>125.31</v>
          </cell>
          <cell r="G725">
            <v>16914.34</v>
          </cell>
        </row>
        <row r="726">
          <cell r="A726" t="str">
            <v>4.4.2.3</v>
          </cell>
          <cell r="B726" t="str">
            <v>GRADIL</v>
          </cell>
          <cell r="C726"/>
          <cell r="D726"/>
          <cell r="E726"/>
          <cell r="F726"/>
          <cell r="G726">
            <v>33206.400000000001</v>
          </cell>
        </row>
        <row r="727">
          <cell r="A727" t="str">
            <v>4.4.2.3.1</v>
          </cell>
          <cell r="B727" t="str">
            <v>C4726</v>
          </cell>
          <cell r="C727" t="str">
            <v>CERCA/GRADIL NYLOFOR H=2,03M, MALHA 5 X 20CM - FIO 5,00MM, COM FIXADORES DE POLIAMIDA EM POSTE 40 x 60 MM CHUMBADOS EM BASE DE CONCRETO (EXCLUSIVE ESTA) , REVESTIDOS EM POLIESTER POR PROCESSO DE PINTURA ELETROSTÁTICA (GRADIL E POSTE), NAS CORES VERDE OU BRANCA - FORNECIMENTO E INSTALAÇÃO</v>
          </cell>
          <cell r="D727" t="str">
            <v>M</v>
          </cell>
          <cell r="E727">
            <v>70.36</v>
          </cell>
          <cell r="F727">
            <v>471.95</v>
          </cell>
          <cell r="G727">
            <v>33206.400000000001</v>
          </cell>
        </row>
        <row r="728">
          <cell r="A728" t="str">
            <v>4.4.3</v>
          </cell>
          <cell r="B728" t="str">
            <v>PORTÕES</v>
          </cell>
          <cell r="C728"/>
          <cell r="D728"/>
          <cell r="E728"/>
          <cell r="F728"/>
          <cell r="G728">
            <v>121905.04</v>
          </cell>
        </row>
        <row r="729">
          <cell r="A729" t="str">
            <v>4.4.3.1.1</v>
          </cell>
          <cell r="B729" t="str">
            <v>C4557</v>
          </cell>
          <cell r="C729" t="str">
            <v>PORTÃO DESLIZANTE NYLOFOR, COMPOSTO DE QUADRO, PAINÉIS E ACESSÓRIOS COM PINTURA ELETROSTÁTICA COM TINTA POLIESTER, NAS CORES VERDE OU BRANCA, COM POSTE EM AÇO REVESTIDO, COR VERDE OU BRANCA - FORNECIMENTO E MONTAGEM</v>
          </cell>
          <cell r="D729" t="str">
            <v>M2</v>
          </cell>
          <cell r="E729">
            <v>154.59</v>
          </cell>
          <cell r="F729">
            <v>788.57</v>
          </cell>
          <cell r="G729">
            <v>121905.04</v>
          </cell>
        </row>
        <row r="730">
          <cell r="A730" t="str">
            <v>4.4.4</v>
          </cell>
          <cell r="B730" t="str">
            <v>PINTURA - FUNDO SELADOR E EMASSAMENTO</v>
          </cell>
          <cell r="C730"/>
          <cell r="D730"/>
          <cell r="E730"/>
          <cell r="F730"/>
          <cell r="G730">
            <v>2282.5100000000002</v>
          </cell>
        </row>
        <row r="731">
          <cell r="A731" t="str">
            <v>4.4.4.1</v>
          </cell>
          <cell r="B731" t="str">
            <v>88485</v>
          </cell>
          <cell r="C731" t="str">
            <v>FUNDO SELADOR ACRÍLICO, APLICAÇÃO MANUAL EM PAREDE, UMA DEMÃO. AF_04/2023</v>
          </cell>
          <cell r="D731" t="str">
            <v>M2</v>
          </cell>
          <cell r="E731">
            <v>134.97999999999999</v>
          </cell>
          <cell r="F731">
            <v>5.65</v>
          </cell>
          <cell r="G731">
            <v>762.64</v>
          </cell>
        </row>
        <row r="732">
          <cell r="A732" t="str">
            <v>4.4.4.2</v>
          </cell>
          <cell r="B732" t="str">
            <v>88497</v>
          </cell>
          <cell r="C732" t="str">
            <v>EMASSAMENTO COM MASSA LÁTEX, APLICAÇÃO EM PAREDE, DUAS DEMÃOS, LIXAMENTO MANUAL. AF_04/2023</v>
          </cell>
          <cell r="D732" t="str">
            <v>M2</v>
          </cell>
          <cell r="E732">
            <v>134.97999999999999</v>
          </cell>
          <cell r="F732">
            <v>11.26</v>
          </cell>
          <cell r="G732">
            <v>1519.87</v>
          </cell>
        </row>
        <row r="733">
          <cell r="A733" t="str">
            <v>4.4.5</v>
          </cell>
          <cell r="B733" t="str">
            <v>PINTURA - LATEX COMPLETAMENTE ACABADO</v>
          </cell>
          <cell r="C733"/>
          <cell r="D733"/>
          <cell r="E733"/>
          <cell r="F733"/>
          <cell r="G733">
            <v>2294.66</v>
          </cell>
        </row>
        <row r="734">
          <cell r="A734" t="str">
            <v>4.4.5.1</v>
          </cell>
          <cell r="B734" t="str">
            <v>C1615</v>
          </cell>
          <cell r="C734" t="str">
            <v>LATEX DUAS DEMÃOS EM PAREDES INTERNAS S/MASSA</v>
          </cell>
          <cell r="D734" t="str">
            <v>M2</v>
          </cell>
          <cell r="E734">
            <v>134.97999999999999</v>
          </cell>
          <cell r="F734">
            <v>17</v>
          </cell>
          <cell r="G734">
            <v>2294.66</v>
          </cell>
        </row>
        <row r="735">
          <cell r="A735" t="str">
            <v>4.4.6</v>
          </cell>
          <cell r="B735" t="str">
            <v>DEMARCAÇÃO DE VAGA</v>
          </cell>
          <cell r="C735"/>
          <cell r="D735"/>
          <cell r="E735"/>
          <cell r="F735"/>
          <cell r="G735">
            <v>1510.07</v>
          </cell>
        </row>
        <row r="736">
          <cell r="A736" t="str">
            <v>4.4.6.1</v>
          </cell>
          <cell r="B736" t="str">
            <v>102500</v>
          </cell>
          <cell r="C736" t="str">
            <v>PINTURA DE DEMARCAÇÃO DE VAGA COM TINTA ACRÍLICA, E = 10 CM, APLICAÇÃO MANUAL. AF_05/2021</v>
          </cell>
          <cell r="D736" t="str">
            <v>M</v>
          </cell>
          <cell r="E736">
            <v>264.45999999999998</v>
          </cell>
          <cell r="F736">
            <v>5.71</v>
          </cell>
          <cell r="G736">
            <v>1510.07</v>
          </cell>
        </row>
        <row r="737">
          <cell r="A737" t="str">
            <v>4.5</v>
          </cell>
          <cell r="B737" t="str">
            <v>PASSEIO E ÁREA EXTERNA</v>
          </cell>
          <cell r="C737"/>
          <cell r="D737"/>
          <cell r="E737"/>
          <cell r="F737"/>
          <cell r="G737">
            <v>779874.41</v>
          </cell>
        </row>
        <row r="738">
          <cell r="A738" t="str">
            <v>4.5.1</v>
          </cell>
          <cell r="B738" t="str">
            <v>PISOS</v>
          </cell>
          <cell r="C738"/>
          <cell r="D738"/>
          <cell r="E738"/>
          <cell r="F738"/>
          <cell r="G738">
            <v>648473.43000000005</v>
          </cell>
        </row>
        <row r="739">
          <cell r="A739" t="str">
            <v>4.5.1.1</v>
          </cell>
          <cell r="B739" t="str">
            <v>RADIER</v>
          </cell>
          <cell r="C739"/>
          <cell r="D739"/>
          <cell r="E739"/>
          <cell r="F739"/>
          <cell r="G739">
            <v>114570.76</v>
          </cell>
        </row>
        <row r="740">
          <cell r="A740" t="str">
            <v>4.5.1.1.1</v>
          </cell>
          <cell r="B740" t="str">
            <v>97113</v>
          </cell>
          <cell r="C740" t="str">
            <v>APLICAÇÃO DE LONA PLÁSTICA PARA EXECUÇÃO DE PAVIMENTOS DE CONCRETO. AF_04/2022</v>
          </cell>
          <cell r="D740" t="str">
            <v>M2</v>
          </cell>
          <cell r="E740">
            <v>1483.56</v>
          </cell>
          <cell r="F740">
            <v>2.27</v>
          </cell>
          <cell r="G740">
            <v>3367.68</v>
          </cell>
        </row>
        <row r="741">
          <cell r="A741" t="str">
            <v>4.5.1.1.2</v>
          </cell>
          <cell r="B741" t="str">
            <v>97096</v>
          </cell>
          <cell r="C741" t="str">
            <v>CONCRETAGEM DE RADIER, PISO DE CONCRETO OU LAJE SOBRE SOLO, FCK 30 MPA - LANÇAMENTO, ADENSAMENTO E ACABAMENTO. AF_09/2021</v>
          </cell>
          <cell r="D741" t="str">
            <v>M3</v>
          </cell>
          <cell r="E741">
            <v>148.34</v>
          </cell>
          <cell r="F741">
            <v>749.65</v>
          </cell>
          <cell r="G741">
            <v>111203.08</v>
          </cell>
        </row>
        <row r="742">
          <cell r="A742" t="str">
            <v>4.5.1.2</v>
          </cell>
          <cell r="B742" t="str">
            <v>PEDRA CARIRI</v>
          </cell>
          <cell r="C742"/>
          <cell r="D742"/>
          <cell r="E742"/>
          <cell r="F742"/>
          <cell r="G742">
            <v>495835.42</v>
          </cell>
        </row>
        <row r="743">
          <cell r="A743" t="str">
            <v>4.5.1.2.1</v>
          </cell>
          <cell r="B743" t="str">
            <v>87693</v>
          </cell>
          <cell r="C743" t="str">
            <v>CONTRAPISO EM ARGAMASSA PRONTA, PREPARO MECÂNICO COM MISTURADOR 300 KG, APLICADO EM ÁREAS SECAS SOBRE LAJE, NÃO ADERIDO, ESPESSURA 5CM. AF_07/2021</v>
          </cell>
          <cell r="D743" t="str">
            <v>M2</v>
          </cell>
          <cell r="E743">
            <v>1483.56</v>
          </cell>
          <cell r="F743">
            <v>334.22</v>
          </cell>
          <cell r="G743">
            <v>495835.42</v>
          </cell>
        </row>
        <row r="744">
          <cell r="A744" t="str">
            <v>4.5.1.3</v>
          </cell>
          <cell r="B744" t="str">
            <v>MEIO FIO - PASSEIO</v>
          </cell>
          <cell r="C744"/>
          <cell r="D744"/>
          <cell r="E744"/>
          <cell r="F744"/>
          <cell r="G744">
            <v>38067.25</v>
          </cell>
        </row>
        <row r="745">
          <cell r="A745" t="str">
            <v>4.4.1.3.1</v>
          </cell>
          <cell r="B745" t="str">
            <v>94273</v>
          </cell>
          <cell r="C745" t="str">
            <v>ASSENTAMENTO DE GUIA (MEIO-FIO) EM TRECHO RETO, CONFECCIONADA EM CONCRETO PRÉ-FABRICADO, DIMENSÕES 100X15X13X30 CM (COMPRIMENTO X BASE INFERIOR X BASE SUPERIOR X ALTURA). AF_01/2024</v>
          </cell>
          <cell r="D745" t="str">
            <v>M</v>
          </cell>
          <cell r="E745">
            <v>676.15</v>
          </cell>
          <cell r="F745">
            <v>56.3</v>
          </cell>
          <cell r="G745">
            <v>38067.25</v>
          </cell>
        </row>
        <row r="746">
          <cell r="A746" t="str">
            <v>4.5.2</v>
          </cell>
          <cell r="B746" t="str">
            <v>PAISAGISMO</v>
          </cell>
          <cell r="C746"/>
          <cell r="D746"/>
          <cell r="E746"/>
          <cell r="F746"/>
          <cell r="G746">
            <v>131400.98000000001</v>
          </cell>
        </row>
        <row r="747">
          <cell r="A747" t="str">
            <v>4.5.2.1</v>
          </cell>
          <cell r="B747" t="str">
            <v>C3440</v>
          </cell>
          <cell r="C747" t="str">
            <v>BANCO EM "U" S/ ENCOSTO PADRÃO</v>
          </cell>
          <cell r="D747" t="str">
            <v>M</v>
          </cell>
          <cell r="E747">
            <v>63</v>
          </cell>
          <cell r="F747">
            <v>440.71</v>
          </cell>
          <cell r="G747">
            <v>27764.73</v>
          </cell>
        </row>
        <row r="748">
          <cell r="A748" t="str">
            <v>4.5.2.2</v>
          </cell>
          <cell r="B748" t="str">
            <v>98511</v>
          </cell>
          <cell r="C748" t="str">
            <v>PLANTIO DE ÁRVORE ORNAMENTAL COM ALTURA DE MUDA MAIOR QUE 2,00 M E MENOR OU IGUAL A 4,00 M . AF_07/2024</v>
          </cell>
          <cell r="D748" t="str">
            <v>UN</v>
          </cell>
          <cell r="E748">
            <v>36</v>
          </cell>
          <cell r="F748">
            <v>288.19</v>
          </cell>
          <cell r="G748">
            <v>10374.84</v>
          </cell>
        </row>
        <row r="749">
          <cell r="A749" t="str">
            <v>4.5.2.3</v>
          </cell>
          <cell r="B749" t="str">
            <v>98510</v>
          </cell>
          <cell r="C749" t="str">
            <v>PLANTIO DE ÁRVORE ORNAMENTAL COM ALTURA DE MUDA MENOR OU IGUAL A 2,00 M . AF_07/2024</v>
          </cell>
          <cell r="D749" t="str">
            <v>UN</v>
          </cell>
          <cell r="E749">
            <v>336</v>
          </cell>
          <cell r="F749">
            <v>156.76</v>
          </cell>
          <cell r="G749">
            <v>52671.360000000001</v>
          </cell>
        </row>
        <row r="750">
          <cell r="A750" t="str">
            <v>4.5.2.4</v>
          </cell>
          <cell r="B750" t="str">
            <v>103946</v>
          </cell>
          <cell r="C750" t="str">
            <v>PLANTIO DE GRAMA ESMERALDA OU SÃO CARLOS OU CURITIBANA, EM PLACAS. AF_07/2024</v>
          </cell>
          <cell r="D750" t="str">
            <v>M2</v>
          </cell>
          <cell r="E750">
            <v>443.12</v>
          </cell>
          <cell r="F750">
            <v>23.6</v>
          </cell>
          <cell r="G750">
            <v>10457.629999999999</v>
          </cell>
        </row>
        <row r="751">
          <cell r="A751" t="str">
            <v>4.5.2.5</v>
          </cell>
          <cell r="B751" t="str">
            <v>C3443</v>
          </cell>
          <cell r="C751" t="str">
            <v>GRAMA CAPIM DE BURRO / PAPUAN</v>
          </cell>
          <cell r="D751" t="str">
            <v>M2</v>
          </cell>
          <cell r="E751">
            <v>636.46</v>
          </cell>
          <cell r="F751">
            <v>17.309999999999999</v>
          </cell>
          <cell r="G751">
            <v>11017.12</v>
          </cell>
        </row>
        <row r="752">
          <cell r="A752" t="str">
            <v>4.5.2.6</v>
          </cell>
          <cell r="B752" t="str">
            <v>96624</v>
          </cell>
          <cell r="C752" t="str">
            <v>LASTRO COM MATERIAL GRANULAR (PEDRA BRITADA N.2), APLICADO EM PISOS OU LAJES SOBRE SOLO, ESPESSURA DE *10 CM*. AF_01/2024</v>
          </cell>
          <cell r="D752" t="str">
            <v>M3</v>
          </cell>
          <cell r="E752">
            <v>78.8</v>
          </cell>
          <cell r="F752">
            <v>242.58</v>
          </cell>
          <cell r="G752">
            <v>19115.3</v>
          </cell>
        </row>
        <row r="753">
          <cell r="A753">
            <v>5</v>
          </cell>
          <cell r="B753" t="str">
            <v>HIDROSANITARIO</v>
          </cell>
          <cell r="C753"/>
          <cell r="D753"/>
          <cell r="E753"/>
          <cell r="F753"/>
          <cell r="G753">
            <v>705307.6</v>
          </cell>
        </row>
        <row r="754">
          <cell r="A754" t="str">
            <v>5.1</v>
          </cell>
          <cell r="B754" t="str">
            <v>AGUA FRIA</v>
          </cell>
          <cell r="C754"/>
          <cell r="D754"/>
          <cell r="E754"/>
          <cell r="F754"/>
          <cell r="G754">
            <v>243552.77</v>
          </cell>
        </row>
        <row r="755">
          <cell r="A755" t="str">
            <v>5.1.1</v>
          </cell>
          <cell r="B755" t="str">
            <v>C2164</v>
          </cell>
          <cell r="C755" t="str">
            <v>REGISTRO DE GAVETA BRUTO D=100mm (4")</v>
          </cell>
          <cell r="D755" t="str">
            <v>UN</v>
          </cell>
          <cell r="E755">
            <v>10</v>
          </cell>
          <cell r="F755">
            <v>2129</v>
          </cell>
          <cell r="G755">
            <v>21290</v>
          </cell>
        </row>
        <row r="756">
          <cell r="A756" t="str">
            <v>5.1.2</v>
          </cell>
          <cell r="B756" t="str">
            <v>C2161</v>
          </cell>
          <cell r="C756" t="str">
            <v>REGISTRO DE GAVETA BRUTO D= 50mm (2")</v>
          </cell>
          <cell r="D756" t="str">
            <v>UN</v>
          </cell>
          <cell r="E756">
            <v>2</v>
          </cell>
          <cell r="F756">
            <v>402.63</v>
          </cell>
          <cell r="G756">
            <v>805.26</v>
          </cell>
        </row>
        <row r="757">
          <cell r="A757" t="str">
            <v>5.1.3</v>
          </cell>
          <cell r="B757" t="str">
            <v>94792</v>
          </cell>
          <cell r="C757" t="str">
            <v>REGISTRO DE GAVETA BRUTO, LATÃO, ROSCÁVEL, 1", COM ACABAMENTO E CANOPLA CROMADOS - FORNECIMENTO E INSTALAÇÃO. AF_08/2021</v>
          </cell>
          <cell r="D757" t="str">
            <v>UN</v>
          </cell>
          <cell r="E757">
            <v>10</v>
          </cell>
          <cell r="F757">
            <v>327.37</v>
          </cell>
          <cell r="G757">
            <v>3273.7</v>
          </cell>
        </row>
        <row r="758">
          <cell r="A758" t="str">
            <v>5.1.4</v>
          </cell>
          <cell r="B758" t="str">
            <v>94793</v>
          </cell>
          <cell r="C758" t="str">
            <v>REGISTRO DE GAVETA BRUTO, LATÃO, ROSCÁVEL, 1 1/4", COM ACABAMENTO E CANOPLA CROMADOS - FORNECIMENTO E INSTALAÇÃO. AF_08/2021</v>
          </cell>
          <cell r="D758" t="str">
            <v>UN</v>
          </cell>
          <cell r="E758">
            <v>10</v>
          </cell>
          <cell r="F758">
            <v>452.2</v>
          </cell>
          <cell r="G758">
            <v>4522</v>
          </cell>
        </row>
        <row r="759">
          <cell r="A759" t="str">
            <v>5.1.5</v>
          </cell>
          <cell r="B759" t="str">
            <v>89987</v>
          </cell>
          <cell r="C759" t="str">
            <v>REGISTRO DE GAVETA BRUTO, LATÃO, ROSCÁVEL, 3/4", COM ACABAMENTO E CANOPLA CROMADOS - FORNECIMENTO E INSTALAÇÃO. AF_08/2021</v>
          </cell>
          <cell r="D759" t="str">
            <v>UN</v>
          </cell>
          <cell r="E759">
            <v>69</v>
          </cell>
          <cell r="F759">
            <v>267.97000000000003</v>
          </cell>
          <cell r="G759">
            <v>18489.93</v>
          </cell>
        </row>
        <row r="760">
          <cell r="A760" t="str">
            <v>5.1.6</v>
          </cell>
          <cell r="B760" t="str">
            <v>C2172</v>
          </cell>
          <cell r="C760" t="str">
            <v>REGISTRO DE PRESSÃO C/CANOPLA CROMADA D= 20mm (3/4")</v>
          </cell>
          <cell r="D760" t="str">
            <v>UN</v>
          </cell>
          <cell r="E760">
            <v>17</v>
          </cell>
          <cell r="F760">
            <v>273.88</v>
          </cell>
          <cell r="G760">
            <v>4655.96</v>
          </cell>
        </row>
        <row r="761">
          <cell r="A761" t="str">
            <v>5.1.7</v>
          </cell>
          <cell r="B761" t="str">
            <v>95249</v>
          </cell>
          <cell r="C761" t="str">
            <v>VÁLVULA DE ESFERA BRUTA, BRONZE, ROSCÁVEL, 3/4'' - FORNECIMENTO E INSTALAÇÃO. AF_08/2021</v>
          </cell>
          <cell r="D761" t="str">
            <v>UN</v>
          </cell>
          <cell r="E761">
            <v>7</v>
          </cell>
          <cell r="F761">
            <v>177.99</v>
          </cell>
          <cell r="G761">
            <v>1245.93</v>
          </cell>
        </row>
        <row r="762">
          <cell r="A762" t="str">
            <v>5.1.8</v>
          </cell>
          <cell r="B762" t="str">
            <v>C0024</v>
          </cell>
          <cell r="C762" t="str">
            <v>ADAPTADOR PVC SOLD. FLANGES LIVRES P/CX. D'ÁGUA 60mm (2")</v>
          </cell>
          <cell r="D762" t="str">
            <v>UN</v>
          </cell>
          <cell r="E762">
            <v>56</v>
          </cell>
          <cell r="F762">
            <v>193.2</v>
          </cell>
          <cell r="G762">
            <v>10819.199999999999</v>
          </cell>
        </row>
        <row r="763">
          <cell r="A763" t="str">
            <v>5.1.9</v>
          </cell>
          <cell r="B763" t="str">
            <v>94670</v>
          </cell>
          <cell r="C763" t="str">
            <v>ADAPTADOR CURTO COM BOLSA E ROSCA PARA REGISTRO, PVC, SOLDÁVEL, DN 110 MM X 4", INSTALADO EM RESERVAÇÃO PREDIAL DE ÁGUA - FORNECIMENTO E INSTALAÇÃO. AF_04/2024</v>
          </cell>
          <cell r="D763" t="str">
            <v>UN</v>
          </cell>
          <cell r="E763">
            <v>20</v>
          </cell>
          <cell r="F763">
            <v>156.44999999999999</v>
          </cell>
          <cell r="G763">
            <v>3129</v>
          </cell>
        </row>
        <row r="764">
          <cell r="A764" t="str">
            <v>5.1.10</v>
          </cell>
          <cell r="B764" t="str">
            <v>89383</v>
          </cell>
          <cell r="C764" t="str">
            <v>ADAPTADOR CURTO COM BOLSA E ROSCA PARA REGISTRO, PVC, SOLDÁVEL, DN 25MM X 3/4 , INSTALADO EM RAMAL OU SUB-RAMAL DE ÁGUA - FORNECIMENTO E INSTALAÇÃO. AF_06/2022</v>
          </cell>
          <cell r="D764" t="str">
            <v>UN</v>
          </cell>
          <cell r="E764">
            <v>172</v>
          </cell>
          <cell r="F764">
            <v>10.97</v>
          </cell>
          <cell r="G764">
            <v>1886.8400000000001</v>
          </cell>
        </row>
        <row r="765">
          <cell r="A765" t="str">
            <v>5.1.11</v>
          </cell>
          <cell r="B765" t="str">
            <v>94658</v>
          </cell>
          <cell r="C765" t="str">
            <v>ADAPTADOR CURTO COM BOLSA E ROSCA PARA REGISTRO, PVC, SOLDÁVEL, DN 32 MM X 1", INSTALADO EM RESERVAÇÃO PREDIAL DE ÁGUA - FORNECIMENTO E INSTALAÇÃO. AF_04/2024</v>
          </cell>
          <cell r="D765" t="str">
            <v>UN</v>
          </cell>
          <cell r="E765">
            <v>20</v>
          </cell>
          <cell r="F765">
            <v>10.39</v>
          </cell>
          <cell r="G765">
            <v>207.8</v>
          </cell>
        </row>
        <row r="766">
          <cell r="A766" t="str">
            <v>5.1.12</v>
          </cell>
          <cell r="B766" t="str">
            <v>103992</v>
          </cell>
          <cell r="C766" t="str">
            <v>ADAPTADOR CURTO COM BOLSA E ROSCA PARA REGISTRO, PVC, SOLDÁVEL, DN 40MM X 1.1/4", INSTALADO EM RAMAL DE DISTRIBUIÇÃO DE ÁGUA - FORNECIMENTO E INSTALAÇÃO. AF_06/2022</v>
          </cell>
          <cell r="D766" t="str">
            <v>UN</v>
          </cell>
          <cell r="E766">
            <v>20</v>
          </cell>
          <cell r="F766">
            <v>22.29</v>
          </cell>
          <cell r="G766">
            <v>445.79999999999995</v>
          </cell>
        </row>
        <row r="767">
          <cell r="A767" t="str">
            <v>5.1.13</v>
          </cell>
          <cell r="B767" t="str">
            <v>94664</v>
          </cell>
          <cell r="C767" t="str">
            <v>ADAPTADOR CURTO COM BOLSA E ROSCA PARA REGISTRO, PVC, SOLDÁVEL, DN 60 MM X 2", INSTALADO EM RESERVAÇÃO PREDIAL DE ÁGUA - FORNECIMENTO E INSTALAÇÃO. AF_04/2024</v>
          </cell>
          <cell r="D767" t="str">
            <v>UN</v>
          </cell>
          <cell r="E767">
            <v>4</v>
          </cell>
          <cell r="F767">
            <v>44.3</v>
          </cell>
          <cell r="G767">
            <v>177.2</v>
          </cell>
        </row>
        <row r="768">
          <cell r="A768" t="str">
            <v>5.1.14</v>
          </cell>
          <cell r="B768" t="str">
            <v>89362</v>
          </cell>
          <cell r="C768" t="str">
            <v>JOELHO 90 GRAUS, PVC, SOLDÁVEL, DN 25MM, INSTALADO EM RAMAL OU SUB-RAMAL DE ÁGUA - FORNECIMENTO E INSTALAÇÃO. AF_06/2022</v>
          </cell>
          <cell r="D768" t="str">
            <v>UN</v>
          </cell>
          <cell r="E768">
            <v>297</v>
          </cell>
          <cell r="F768">
            <v>14.46</v>
          </cell>
          <cell r="G768">
            <v>4294.62</v>
          </cell>
        </row>
        <row r="769">
          <cell r="A769" t="str">
            <v>5.1.15</v>
          </cell>
          <cell r="B769" t="str">
            <v>89492</v>
          </cell>
          <cell r="C769" t="str">
            <v>JOELHO 90 GRAUS, PVC, SOLDÁVEL, DN 32MM, INSTALADO EM PRUMADA DE ÁGUA - FORNECIMENTO E INSTALAÇÃO. AF_06/2022</v>
          </cell>
          <cell r="D769" t="str">
            <v>UN</v>
          </cell>
          <cell r="E769">
            <v>72</v>
          </cell>
          <cell r="F769">
            <v>16.11</v>
          </cell>
          <cell r="G769">
            <v>1159.92</v>
          </cell>
        </row>
        <row r="770">
          <cell r="A770" t="str">
            <v>5.1.16</v>
          </cell>
          <cell r="B770" t="str">
            <v>103980</v>
          </cell>
          <cell r="C770" t="str">
            <v>JOELHO 90 GRAUS, PVC, SOLDÁVEL, DN 40MM, INSTALADO EM RAMAL DE DISTRIBUIÇÃO DE ÁGUA - FORNECIMENTO E INSTALAÇÃO. AF_06/2022</v>
          </cell>
          <cell r="D770" t="str">
            <v>UN</v>
          </cell>
          <cell r="E770">
            <v>61</v>
          </cell>
          <cell r="F770">
            <v>33.42</v>
          </cell>
          <cell r="G770">
            <v>2038.6200000000001</v>
          </cell>
        </row>
        <row r="771">
          <cell r="A771" t="str">
            <v>5.1.17</v>
          </cell>
          <cell r="B771" t="str">
            <v>94680</v>
          </cell>
          <cell r="C771" t="str">
            <v>JOELHO 90 GRAUS, PVC, SOLDÁVEL, DN 60 MM INSTALADO EM RESERVAÇÃO PREDIAL DE ÁGUA - FORNECIMENTO E INSTALAÇÃO. AF_04/2024</v>
          </cell>
          <cell r="D771" t="str">
            <v>UN</v>
          </cell>
          <cell r="E771">
            <v>9</v>
          </cell>
          <cell r="F771">
            <v>101.97</v>
          </cell>
          <cell r="G771">
            <v>917.73</v>
          </cell>
        </row>
        <row r="772">
          <cell r="A772" t="str">
            <v>5.1.18</v>
          </cell>
          <cell r="B772" t="str">
            <v>89404</v>
          </cell>
          <cell r="C772" t="str">
            <v>JOELHO 90 GRAUS, PVC, SOLDÁVEL, DN 20MM, INSTALADO EM RAMAL DE DISTRIBUIÇÃO DE ÁGUA - FORNECIMENTO E INSTALAÇÃO. AF_06/2022</v>
          </cell>
          <cell r="D772" t="str">
            <v>UN</v>
          </cell>
          <cell r="E772">
            <v>3</v>
          </cell>
          <cell r="F772">
            <v>11.09</v>
          </cell>
          <cell r="G772">
            <v>33.269999999999996</v>
          </cell>
        </row>
        <row r="773">
          <cell r="A773" t="str">
            <v>5.1.19</v>
          </cell>
          <cell r="B773" t="str">
            <v>94682</v>
          </cell>
          <cell r="C773" t="str">
            <v>JOELHO 90 GRAUS, PVC, SOLDÁVEL, DN 75 MM INSTALADO EM RESERVAÇÃO PREDIAL DE ÁGUA - FORNECIMENTO E INSTALAÇÃO. AF_04/2024</v>
          </cell>
          <cell r="D773" t="str">
            <v>UN</v>
          </cell>
          <cell r="E773">
            <v>1</v>
          </cell>
          <cell r="F773">
            <v>268.54000000000002</v>
          </cell>
          <cell r="G773">
            <v>268.54000000000002</v>
          </cell>
        </row>
        <row r="774">
          <cell r="A774" t="str">
            <v>5.1.20</v>
          </cell>
          <cell r="B774" t="str">
            <v>89409</v>
          </cell>
          <cell r="C774" t="str">
            <v>JOELHO 45 GRAUS, PVC, SOLDÁVEL, DN 25MM, INSTALADO EM RAMAL DE DISTRIBUIÇÃO DE ÁGUA - FORNECIMENTO E INSTALAÇÃO. AF_06/2022</v>
          </cell>
          <cell r="D774" t="str">
            <v>UN</v>
          </cell>
          <cell r="E774">
            <v>2</v>
          </cell>
          <cell r="F774">
            <v>15.62</v>
          </cell>
          <cell r="G774">
            <v>31.24</v>
          </cell>
        </row>
        <row r="775">
          <cell r="A775" t="str">
            <v>5.1.21</v>
          </cell>
          <cell r="B775" t="str">
            <v>89414</v>
          </cell>
          <cell r="C775" t="str">
            <v>JOELHO 45 GRAUS, PVC, SOLDÁVEL, DN 32MM, INSTALADO EM RAMAL DE DISTRIBUIÇÃO DE ÁGUA - FORNECIMENTO E INSTALAÇÃO. AF_06/2022</v>
          </cell>
          <cell r="D775" t="str">
            <v>UN</v>
          </cell>
          <cell r="E775">
            <v>3</v>
          </cell>
          <cell r="F775">
            <v>25.62</v>
          </cell>
          <cell r="G775">
            <v>76.86</v>
          </cell>
        </row>
        <row r="776">
          <cell r="A776" t="str">
            <v>5.1.22</v>
          </cell>
          <cell r="B776" t="str">
            <v>103981</v>
          </cell>
          <cell r="C776" t="str">
            <v>JOELHO 45 GRAUS, PVC, SOLDÁVEL, DN 40MM, INSTALADO EM RAMAL DE DISTRIBUIÇÃO DE ÁGUA - FORNECIMENTO E INSTALAÇÃO. AF_06/2022</v>
          </cell>
          <cell r="D776" t="str">
            <v>UN</v>
          </cell>
          <cell r="E776">
            <v>10</v>
          </cell>
          <cell r="F776">
            <v>33.57</v>
          </cell>
          <cell r="G776">
            <v>335.7</v>
          </cell>
        </row>
        <row r="777">
          <cell r="A777" t="str">
            <v>5.1.23</v>
          </cell>
          <cell r="B777" t="str">
            <v>89506</v>
          </cell>
          <cell r="C777" t="str">
            <v>JOELHO 45 GRAUS, PVC, SOLDÁVEL, DN 60MM, INSTALADO EM PRUMADA DE ÁGUA - FORNECIMENTO E INSTALAÇÃO. AF_06/2022</v>
          </cell>
          <cell r="D777" t="str">
            <v>UN</v>
          </cell>
          <cell r="E777">
            <v>2</v>
          </cell>
          <cell r="F777">
            <v>94.85</v>
          </cell>
          <cell r="G777">
            <v>189.7</v>
          </cell>
        </row>
        <row r="778">
          <cell r="A778" t="str">
            <v>5.1.24</v>
          </cell>
          <cell r="B778" t="str">
            <v>89515</v>
          </cell>
          <cell r="C778" t="str">
            <v>JOELHO 45 GRAUS, PVC, SOLDÁVEL, DN 75MM, INSTALADO EM PRUMADA DE ÁGUA - FORNECIMENTO E INSTALAÇÃO. AF_06/2022</v>
          </cell>
          <cell r="D778" t="str">
            <v>UN</v>
          </cell>
          <cell r="E778">
            <v>1</v>
          </cell>
          <cell r="F778">
            <v>207.2</v>
          </cell>
          <cell r="G778">
            <v>207.2</v>
          </cell>
        </row>
        <row r="779">
          <cell r="A779" t="str">
            <v>5.1.25</v>
          </cell>
          <cell r="B779" t="str">
            <v>94796</v>
          </cell>
          <cell r="C779" t="str">
            <v>TORNEIRA DE BOIA PARA CAIXA D'ÁGUA, ROSCÁVEL, 3/4" - FORNECIMENTO E INSTALAÇÃO. AF_08/2021</v>
          </cell>
          <cell r="D779" t="str">
            <v>UN</v>
          </cell>
          <cell r="E779">
            <v>7</v>
          </cell>
          <cell r="F779">
            <v>99.33</v>
          </cell>
          <cell r="G779">
            <v>695.31</v>
          </cell>
        </row>
        <row r="780">
          <cell r="A780" t="str">
            <v>5.1.26</v>
          </cell>
          <cell r="B780" t="str">
            <v>102617</v>
          </cell>
          <cell r="C780" t="str">
            <v>CAIXA D´ÁGUA EM POLIÉSTER REFORÇADO COM FIBRA DE VIDRO, 5000 LITROS - FORNECIMENTO E INSTALAÇÃO. AF_06/2021</v>
          </cell>
          <cell r="D780" t="str">
            <v>UN</v>
          </cell>
          <cell r="E780">
            <v>3</v>
          </cell>
          <cell r="F780">
            <v>10044.709999999999</v>
          </cell>
          <cell r="G780">
            <v>30134.129999999997</v>
          </cell>
        </row>
        <row r="781">
          <cell r="A781" t="str">
            <v>5.1.27</v>
          </cell>
          <cell r="B781" t="str">
            <v>102620</v>
          </cell>
          <cell r="C781" t="str">
            <v>CAIXA D´ÁGUA EM POLIÉSTER REFORÇADO COM FIBRA DE VIDRO, 15000 LITROS - FORNECIMENTO E INSTALAÇÃO. AF_06/2021</v>
          </cell>
          <cell r="D781" t="str">
            <v>UN</v>
          </cell>
          <cell r="E781">
            <v>2</v>
          </cell>
          <cell r="F781">
            <v>25132.74</v>
          </cell>
          <cell r="G781">
            <v>50265.48</v>
          </cell>
        </row>
        <row r="782">
          <cell r="A782" t="str">
            <v>5.1.28</v>
          </cell>
          <cell r="B782" t="str">
            <v>102610</v>
          </cell>
          <cell r="C782" t="str">
            <v>CAIXA D´ÁGUA EM POLIETILENO, 3000 LITROS - FORNECIMENTO E INSTALAÇÃO. AF_06/2021</v>
          </cell>
          <cell r="D782" t="str">
            <v>UN</v>
          </cell>
          <cell r="E782">
            <v>1</v>
          </cell>
          <cell r="F782">
            <v>6723.17</v>
          </cell>
          <cell r="G782">
            <v>6723.17</v>
          </cell>
        </row>
        <row r="783">
          <cell r="A783" t="str">
            <v>5.1.29</v>
          </cell>
          <cell r="B783" t="str">
            <v>89402</v>
          </cell>
          <cell r="C783" t="str">
            <v>TUBO, PVC, SOLDÁVEL, DE 25MM, INSTALADO EM RAMAL DE DISTRIBUIÇÃO DE ÁGUA - FORNECIMENTO E INSTALAÇÃO. AF_06/2022</v>
          </cell>
          <cell r="D783" t="str">
            <v>M</v>
          </cell>
          <cell r="E783">
            <v>484.3</v>
          </cell>
          <cell r="F783">
            <v>21.87</v>
          </cell>
          <cell r="G783">
            <v>10591.641000000001</v>
          </cell>
        </row>
        <row r="784">
          <cell r="A784" t="str">
            <v>5.1.30</v>
          </cell>
          <cell r="B784" t="str">
            <v>89403</v>
          </cell>
          <cell r="C784" t="str">
            <v>TUBO, PVC, SOLDÁVEL, DE 32MM, INSTALADO EM RAMAL DE DISTRIBUIÇÃO DE ÁGUA - FORNECIMENTO E INSTALAÇÃO. AF_06/2022</v>
          </cell>
          <cell r="D784" t="str">
            <v>M</v>
          </cell>
          <cell r="E784">
            <v>415.96</v>
          </cell>
          <cell r="F784">
            <v>37.75</v>
          </cell>
          <cell r="G784">
            <v>15702.49</v>
          </cell>
        </row>
        <row r="785">
          <cell r="A785" t="str">
            <v>5.1.31</v>
          </cell>
          <cell r="B785" t="str">
            <v>103978</v>
          </cell>
          <cell r="C785" t="str">
            <v>TUBO, PVC, SOLDÁVEL, DE 40MM, INSTALADO EM RAMAL DE DISTRIBUIÇÃO DE ÁGUA - FORNECIMENTO E INSTALAÇÃO. AF_06/2022</v>
          </cell>
          <cell r="D785" t="str">
            <v>M</v>
          </cell>
          <cell r="E785">
            <v>484.3</v>
          </cell>
          <cell r="F785">
            <v>54.55</v>
          </cell>
          <cell r="G785">
            <v>26418.564999999999</v>
          </cell>
        </row>
        <row r="786">
          <cell r="A786" t="str">
            <v>5.1.32</v>
          </cell>
          <cell r="B786" t="str">
            <v>89450</v>
          </cell>
          <cell r="C786" t="str">
            <v>TUBO, PVC, SOLDÁVEL, DE 60MM, INSTALADO EM PRUMADA DE ÁGUA - FORNECIMENTO E INSTALAÇÃO. AF_06/2022</v>
          </cell>
          <cell r="D786" t="str">
            <v>M</v>
          </cell>
          <cell r="E786">
            <v>17.600000000000001</v>
          </cell>
          <cell r="F786">
            <v>76.13</v>
          </cell>
          <cell r="G786">
            <v>1339.8879999999999</v>
          </cell>
        </row>
        <row r="787">
          <cell r="A787" t="str">
            <v>5.1.33</v>
          </cell>
          <cell r="B787" t="str">
            <v>89451</v>
          </cell>
          <cell r="C787" t="str">
            <v>TUBO, PVC, SOLDÁVEL, DE 75MM, INSTALADO EM PRUMADA DE ÁGUA - FORNECIMENTO E INSTALAÇÃO. AF_06/2022</v>
          </cell>
          <cell r="D787" t="str">
            <v>M</v>
          </cell>
          <cell r="E787">
            <v>4.2</v>
          </cell>
          <cell r="F787">
            <v>125.11</v>
          </cell>
          <cell r="G787">
            <v>525.46199999999999</v>
          </cell>
        </row>
        <row r="788">
          <cell r="A788" t="str">
            <v>5.1.34</v>
          </cell>
          <cell r="B788" t="str">
            <v>94655</v>
          </cell>
          <cell r="C788" t="str">
            <v>TUBO, PVC, SOLDÁVEL, DE 110MM, INSTALADO EM RESERVAÇÃO PREDIAL DE ÁGUA - FORNECIMENTO E INSTALAÇÃO. AF_04/2024</v>
          </cell>
          <cell r="D788" t="str">
            <v>M</v>
          </cell>
          <cell r="E788">
            <v>3.19</v>
          </cell>
          <cell r="F788">
            <v>293.49</v>
          </cell>
          <cell r="G788">
            <v>936.23310000000004</v>
          </cell>
        </row>
        <row r="789">
          <cell r="A789" t="str">
            <v>5.1.35</v>
          </cell>
          <cell r="B789" t="str">
            <v>104315</v>
          </cell>
          <cell r="C789" t="str">
            <v>TUBO, PVC, SOLDÁVEL, DE 20MM, INSTALADO EM DRENO DE AR CONDICIONADO - FORNECIMENTO E INSTALAÇÃO. AF_08/2022</v>
          </cell>
          <cell r="D789" t="str">
            <v>M</v>
          </cell>
          <cell r="E789">
            <v>5.24</v>
          </cell>
          <cell r="F789">
            <v>25.51</v>
          </cell>
          <cell r="G789">
            <v>133.67240000000001</v>
          </cell>
        </row>
        <row r="790">
          <cell r="A790" t="str">
            <v>5.1.36</v>
          </cell>
          <cell r="B790" t="str">
            <v>89440</v>
          </cell>
          <cell r="C790" t="str">
            <v>TE, PVC, SOLDÁVEL, DN 25MM, INSTALADO EM RAMAL DE DISTRIBUIÇÃO DE ÁGUA - FORNECIMENTO E INSTALAÇÃO. AF_06/2022</v>
          </cell>
          <cell r="D790" t="str">
            <v>UN</v>
          </cell>
          <cell r="E790">
            <v>86</v>
          </cell>
          <cell r="F790">
            <v>19.12</v>
          </cell>
          <cell r="G790">
            <v>1644.3200000000002</v>
          </cell>
        </row>
        <row r="791">
          <cell r="A791" t="str">
            <v>5.1.37</v>
          </cell>
          <cell r="B791" t="str">
            <v>89443</v>
          </cell>
          <cell r="C791" t="str">
            <v>TE, PVC, SOLDÁVEL, DN 32MM, INSTALADO EM RAMAL DE DISTRIBUIÇÃO DE ÁGUA - FORNECIMENTO E INSTALAÇÃO. AF_06/2022</v>
          </cell>
          <cell r="D791" t="str">
            <v>UN</v>
          </cell>
          <cell r="E791">
            <v>20</v>
          </cell>
          <cell r="F791">
            <v>30.05</v>
          </cell>
          <cell r="G791">
            <v>601</v>
          </cell>
        </row>
        <row r="792">
          <cell r="A792" t="str">
            <v>5.1.38</v>
          </cell>
          <cell r="B792" t="str">
            <v>104011</v>
          </cell>
          <cell r="C792" t="str">
            <v>TE, PVC, SOLDÁVEL, DN 40MM, INSTALADO EM RAMAL DE DISTRIBUIÇÃO DE ÁGUA - FORNECIMENTO E INSTALAÇÃO. AF_06/2022</v>
          </cell>
          <cell r="D792" t="str">
            <v>UN</v>
          </cell>
          <cell r="E792">
            <v>19</v>
          </cell>
          <cell r="F792">
            <v>49.22</v>
          </cell>
          <cell r="G792">
            <v>935.18</v>
          </cell>
        </row>
        <row r="793">
          <cell r="A793" t="str">
            <v>5.1.39</v>
          </cell>
          <cell r="B793" t="str">
            <v>89628</v>
          </cell>
          <cell r="C793" t="str">
            <v>TE, PVC, SOLDÁVEL, DN 60MM, INSTALADO EM PRUMADA DE ÁGUA - FORNECIMENTO E INSTALAÇÃO. AF_06/2022</v>
          </cell>
          <cell r="D793" t="str">
            <v>UN</v>
          </cell>
          <cell r="E793">
            <v>3</v>
          </cell>
          <cell r="F793">
            <v>113.49</v>
          </cell>
          <cell r="G793">
            <v>340.46999999999997</v>
          </cell>
        </row>
        <row r="794">
          <cell r="A794" t="str">
            <v>5.1.40</v>
          </cell>
          <cell r="B794" t="str">
            <v>89445</v>
          </cell>
          <cell r="C794" t="str">
            <v>TÊ DE REDUÇÃO, PVC, SOLDÁVEL, DN 32MM X 25MM, INSTALADO EM RAMAL DE DISTRIBUIÇÃO DE ÁGUA - FORNECIMENTO E INSTALAÇÃO. AF_06/2022</v>
          </cell>
          <cell r="D794" t="str">
            <v>UN</v>
          </cell>
          <cell r="E794">
            <v>9</v>
          </cell>
          <cell r="F794">
            <v>36.21</v>
          </cell>
          <cell r="G794">
            <v>325.89</v>
          </cell>
        </row>
        <row r="795">
          <cell r="A795" t="str">
            <v>5.1.41</v>
          </cell>
          <cell r="B795" t="str">
            <v>104012</v>
          </cell>
          <cell r="C795" t="str">
            <v>TÊ DE REDUÇÃO, PVC, SOLDÁVEL, DN 40MM X 32MM, INSTALADO EM RAMAL DE DISTRIBUIÇÃO DE ÁGUA - FORNECIMENTO E INSTALAÇÃO. AF_06/2022</v>
          </cell>
          <cell r="D795" t="str">
            <v>UN</v>
          </cell>
          <cell r="E795">
            <v>11</v>
          </cell>
          <cell r="F795">
            <v>45.66</v>
          </cell>
          <cell r="G795">
            <v>502.26</v>
          </cell>
        </row>
        <row r="796">
          <cell r="A796" t="str">
            <v>5.1.42</v>
          </cell>
          <cell r="B796" t="str">
            <v>C0603</v>
          </cell>
          <cell r="C796" t="str">
            <v>CAIXA EM ALVENARIA</v>
          </cell>
          <cell r="D796" t="str">
            <v>UN</v>
          </cell>
          <cell r="E796">
            <v>7</v>
          </cell>
          <cell r="F796">
            <v>569.33000000000004</v>
          </cell>
          <cell r="G796">
            <v>3985.3100000000004</v>
          </cell>
        </row>
        <row r="797">
          <cell r="A797" t="str">
            <v>5.1.43</v>
          </cell>
          <cell r="B797" t="str">
            <v>102113</v>
          </cell>
          <cell r="C797" t="str">
            <v>BOMBA CENTRIFUGA</v>
          </cell>
          <cell r="D797" t="str">
            <v>UN</v>
          </cell>
          <cell r="E797">
            <v>4</v>
          </cell>
          <cell r="F797">
            <v>2238.65</v>
          </cell>
          <cell r="G797">
            <v>8954.6</v>
          </cell>
        </row>
        <row r="798">
          <cell r="A798" t="str">
            <v>5.1.44</v>
          </cell>
          <cell r="B798" t="str">
            <v>99620</v>
          </cell>
          <cell r="C798" t="str">
            <v>VÁLVULA DE RETENÇÃO HORIZONTAL, DE BRONZE, ROSCÁVEL, 1" - FORNECIMENTO E INSTALAÇÃO. AF_08/2021</v>
          </cell>
          <cell r="D798" t="str">
            <v>UN</v>
          </cell>
          <cell r="E798">
            <v>6</v>
          </cell>
          <cell r="F798">
            <v>284.56</v>
          </cell>
          <cell r="G798">
            <v>1707.3600000000001</v>
          </cell>
        </row>
        <row r="799">
          <cell r="A799" t="str">
            <v>5.1.45</v>
          </cell>
          <cell r="B799" t="str">
            <v>99629</v>
          </cell>
          <cell r="C799" t="str">
            <v>VÁLVULA DE RETENÇÃO VERTICAL, DE BRONZE, ROSCÁVEL, 1" - FORNECIMENTO E INSTALAÇÃO. AF_08/2021</v>
          </cell>
          <cell r="D799" t="str">
            <v>UN</v>
          </cell>
          <cell r="E799">
            <v>4</v>
          </cell>
          <cell r="F799">
            <v>147.08000000000001</v>
          </cell>
          <cell r="G799">
            <v>588.32000000000005</v>
          </cell>
        </row>
        <row r="800">
          <cell r="A800" t="str">
            <v>5.2</v>
          </cell>
          <cell r="B800" t="str">
            <v>REDE SANITÁRIA</v>
          </cell>
          <cell r="C800"/>
          <cell r="D800"/>
          <cell r="E800"/>
          <cell r="F800"/>
          <cell r="G800">
            <v>152374.53</v>
          </cell>
        </row>
        <row r="801">
          <cell r="A801" t="str">
            <v>5.2.1</v>
          </cell>
          <cell r="B801" t="str">
            <v>C0607</v>
          </cell>
          <cell r="C801" t="str">
            <v>CAIXA EM ALVENARIA (60X60X60cm) DE 1 TIJOLO COMUM, LASTRO DE CONCRETO E TAMPA DE CONCRETO</v>
          </cell>
          <cell r="D801" t="str">
            <v>UN</v>
          </cell>
          <cell r="E801">
            <v>13</v>
          </cell>
          <cell r="F801">
            <v>1436.3</v>
          </cell>
          <cell r="G801">
            <v>18671.899999999998</v>
          </cell>
        </row>
        <row r="802">
          <cell r="A802" t="str">
            <v>5.2.2</v>
          </cell>
          <cell r="B802" t="str">
            <v>C5050</v>
          </cell>
          <cell r="C802" t="str">
            <v>CAIXA DE GORDURA EM PVC, COM CESTO 18L</v>
          </cell>
          <cell r="D802" t="str">
            <v>UN</v>
          </cell>
          <cell r="E802">
            <v>5</v>
          </cell>
          <cell r="F802">
            <v>973.01</v>
          </cell>
          <cell r="G802">
            <v>4865.05</v>
          </cell>
        </row>
        <row r="803">
          <cell r="A803" t="str">
            <v>5.2.3</v>
          </cell>
          <cell r="B803" t="str">
            <v>104328</v>
          </cell>
          <cell r="C803" t="str">
            <v>CAIXA SIFONADA, COM GRELHA QUADRADA, PVC, DN 150 X 150 X 50 MM, JUNTA SOLDÁVEL, FORNECIDA E INSTALADA EM RAMAL DE DESCARGA OU EM RAMAL DE ESGOTO SANITÁRIO. AF_08/2022</v>
          </cell>
          <cell r="D803" t="str">
            <v>UN</v>
          </cell>
          <cell r="E803">
            <v>76</v>
          </cell>
          <cell r="F803">
            <v>179.96</v>
          </cell>
          <cell r="G803">
            <v>13676.960000000001</v>
          </cell>
        </row>
        <row r="804">
          <cell r="A804" t="str">
            <v>5.2.4</v>
          </cell>
          <cell r="B804" t="str">
            <v>C2093</v>
          </cell>
          <cell r="C804" t="str">
            <v>RALO SECO PVC RÍGIDO</v>
          </cell>
          <cell r="D804" t="str">
            <v>UN</v>
          </cell>
          <cell r="E804">
            <v>16</v>
          </cell>
          <cell r="F804">
            <v>100.58</v>
          </cell>
          <cell r="G804">
            <v>1609.28</v>
          </cell>
        </row>
        <row r="805">
          <cell r="A805" t="str">
            <v>5.2.5</v>
          </cell>
          <cell r="B805" t="str">
            <v>C1549</v>
          </cell>
          <cell r="C805" t="str">
            <v>JOELHO PVC BRANCO P/ESGOTO D=100mm (4")</v>
          </cell>
          <cell r="D805" t="str">
            <v>UN</v>
          </cell>
          <cell r="E805">
            <v>45</v>
          </cell>
          <cell r="F805">
            <v>77.03</v>
          </cell>
          <cell r="G805">
            <v>3466.35</v>
          </cell>
        </row>
        <row r="806">
          <cell r="A806" t="str">
            <v>5.2.6</v>
          </cell>
          <cell r="B806" t="str">
            <v>C1551</v>
          </cell>
          <cell r="C806" t="str">
            <v>JOELHO PVC BRANCO P/ESGOTO D=40mm (1 1/2")</v>
          </cell>
          <cell r="D806" t="str">
            <v>UN</v>
          </cell>
          <cell r="E806">
            <v>178</v>
          </cell>
          <cell r="F806">
            <v>28.24</v>
          </cell>
          <cell r="G806">
            <v>5026.7199999999993</v>
          </cell>
        </row>
        <row r="807">
          <cell r="A807" t="str">
            <v>5.2.7</v>
          </cell>
          <cell r="B807" t="str">
            <v>C1554</v>
          </cell>
          <cell r="C807" t="str">
            <v>JOELHO PVC BRANCO P/ESGOTO D=75mm (3")</v>
          </cell>
          <cell r="D807" t="str">
            <v>UN</v>
          </cell>
          <cell r="E807">
            <v>31</v>
          </cell>
          <cell r="F807">
            <v>59.26</v>
          </cell>
          <cell r="G807">
            <v>1837.06</v>
          </cell>
        </row>
        <row r="808">
          <cell r="A808" t="str">
            <v>5.2.8</v>
          </cell>
          <cell r="B808" t="str">
            <v>C1552</v>
          </cell>
          <cell r="C808" t="str">
            <v>JOELHO PVC BRANCO P/ESGOTO D=50mm (2")</v>
          </cell>
          <cell r="D808" t="str">
            <v>UN</v>
          </cell>
          <cell r="E808">
            <v>71</v>
          </cell>
          <cell r="F808">
            <v>33.11</v>
          </cell>
          <cell r="G808">
            <v>2350.81</v>
          </cell>
        </row>
        <row r="809">
          <cell r="A809" t="str">
            <v>5.2.9</v>
          </cell>
          <cell r="B809" t="str">
            <v>C4390</v>
          </cell>
          <cell r="C809" t="str">
            <v>JOELHO 45 PVC BRANCO PARA ESGOTO D=100mm (4")</v>
          </cell>
          <cell r="D809" t="str">
            <v>UN</v>
          </cell>
          <cell r="E809">
            <v>25</v>
          </cell>
          <cell r="F809">
            <v>70.66</v>
          </cell>
          <cell r="G809">
            <v>1766.5</v>
          </cell>
        </row>
        <row r="810">
          <cell r="A810" t="str">
            <v>5.2.10</v>
          </cell>
          <cell r="B810" t="str">
            <v>C4388</v>
          </cell>
          <cell r="C810" t="str">
            <v>JOELHO 45 PVC BRANCO PARA ESGOTO D=40mm (1 1/4")</v>
          </cell>
          <cell r="D810" t="str">
            <v>UN</v>
          </cell>
          <cell r="E810">
            <v>84</v>
          </cell>
          <cell r="F810">
            <v>38.28</v>
          </cell>
          <cell r="G810">
            <v>3215.52</v>
          </cell>
        </row>
        <row r="811">
          <cell r="A811" t="str">
            <v>5.2.11</v>
          </cell>
          <cell r="B811" t="str">
            <v>C4669</v>
          </cell>
          <cell r="C811" t="str">
            <v>JOELHO 45 PVC BRANCO PARA ESGOTO D=50mm (2")</v>
          </cell>
          <cell r="D811" t="str">
            <v>UN</v>
          </cell>
          <cell r="E811">
            <v>47</v>
          </cell>
          <cell r="F811">
            <v>44</v>
          </cell>
          <cell r="G811">
            <v>2068</v>
          </cell>
        </row>
        <row r="812">
          <cell r="A812" t="str">
            <v>5.2.12</v>
          </cell>
          <cell r="B812" t="str">
            <v>C4389</v>
          </cell>
          <cell r="C812" t="str">
            <v>JOELHO 45 PVC BRANCO PARA ESGOTO D=75mm (3")</v>
          </cell>
          <cell r="D812" t="str">
            <v>UN</v>
          </cell>
          <cell r="E812">
            <v>13</v>
          </cell>
          <cell r="F812">
            <v>58.18</v>
          </cell>
          <cell r="G812">
            <v>756.34</v>
          </cell>
        </row>
        <row r="813">
          <cell r="A813" t="str">
            <v>5.2.13</v>
          </cell>
          <cell r="B813" t="str">
            <v>C1582</v>
          </cell>
          <cell r="C813" t="str">
            <v>JUNÇÃO SIMPLES DE REDUÇÃO PVC P/ESGOTO 100X50mm(4"X2")</v>
          </cell>
          <cell r="D813" t="str">
            <v>UN</v>
          </cell>
          <cell r="E813">
            <v>35</v>
          </cell>
          <cell r="F813">
            <v>114.04</v>
          </cell>
          <cell r="G813">
            <v>3991.4</v>
          </cell>
        </row>
        <row r="814">
          <cell r="A814" t="str">
            <v>5.2.14</v>
          </cell>
          <cell r="B814" t="str">
            <v>C1584</v>
          </cell>
          <cell r="C814" t="str">
            <v>JUNÇÃO SIMPLES C/INSPEÇÃO PVC P/ESGOTO D=100mm (4")</v>
          </cell>
          <cell r="D814" t="str">
            <v>UN</v>
          </cell>
          <cell r="E814">
            <v>9</v>
          </cell>
          <cell r="F814">
            <v>113.32</v>
          </cell>
          <cell r="G814">
            <v>1019.8799999999999</v>
          </cell>
        </row>
        <row r="815">
          <cell r="A815" t="str">
            <v>5.2.15</v>
          </cell>
          <cell r="B815" t="str">
            <v>89783</v>
          </cell>
          <cell r="C815" t="str">
            <v>JUNÇÃO SIMPLES, PVC, SERIE NORMAL, ESGOTO PREDIAL, DN 40 MM, JUNTA SOLDÁVEL, FORNECIDO E INSTALADO EM RAMAL DE DESCARGA OU RAMAL DE ESGOTO SANITÁRIO. AF_08/2022</v>
          </cell>
          <cell r="D815" t="str">
            <v>UN</v>
          </cell>
          <cell r="E815">
            <v>4</v>
          </cell>
          <cell r="F815">
            <v>28.22</v>
          </cell>
          <cell r="G815">
            <v>112.88</v>
          </cell>
        </row>
        <row r="816">
          <cell r="A816" t="str">
            <v>5.2.16</v>
          </cell>
          <cell r="B816" t="str">
            <v>104350</v>
          </cell>
          <cell r="C816" t="str">
            <v>JUNÇÃO DE REDUÇÃO INVERTIDA, PVC, SÉRIE NORMAL, ESGOTO PREDIAL, DN 75 X 50 MM, JUNTA ELÁSTICA, FORNECIDO E INSTALADO EM PRUMADA DE ESGOTO SANITÁRIO OU VENTILAÇÃO. AF_08/2022</v>
          </cell>
          <cell r="D816" t="str">
            <v>UN</v>
          </cell>
          <cell r="E816">
            <v>1</v>
          </cell>
          <cell r="F816">
            <v>84.09</v>
          </cell>
          <cell r="G816">
            <v>84.09</v>
          </cell>
        </row>
        <row r="817">
          <cell r="A817" t="str">
            <v>5.2.17</v>
          </cell>
          <cell r="B817" t="str">
            <v>C1758</v>
          </cell>
          <cell r="C817" t="str">
            <v>LUVA SIMPLES PVC BRANCO P/ESGOTO 100mm (4")</v>
          </cell>
          <cell r="D817" t="str">
            <v>UN</v>
          </cell>
          <cell r="E817">
            <v>169</v>
          </cell>
          <cell r="F817">
            <v>58.47</v>
          </cell>
          <cell r="G817">
            <v>9881.43</v>
          </cell>
        </row>
        <row r="818">
          <cell r="A818" t="str">
            <v>5.2.18</v>
          </cell>
          <cell r="B818" t="str">
            <v>C1761</v>
          </cell>
          <cell r="C818" t="str">
            <v>LUVA SIMPLES PVC BRANCO P/ESGOTO 50mm (2")</v>
          </cell>
          <cell r="D818" t="str">
            <v>UN</v>
          </cell>
          <cell r="E818">
            <v>170</v>
          </cell>
          <cell r="F818">
            <v>25.61</v>
          </cell>
          <cell r="G818">
            <v>4353.7</v>
          </cell>
        </row>
        <row r="819">
          <cell r="A819" t="str">
            <v>5.2.19</v>
          </cell>
          <cell r="B819" t="str">
            <v>C1762</v>
          </cell>
          <cell r="C819" t="str">
            <v>LUVA SIMPLES PVC BRANCO P/ESGOTO 75mm (3")</v>
          </cell>
          <cell r="D819" t="str">
            <v>UN</v>
          </cell>
          <cell r="E819">
            <v>69</v>
          </cell>
          <cell r="F819">
            <v>47.85</v>
          </cell>
          <cell r="G819">
            <v>3301.65</v>
          </cell>
        </row>
        <row r="820">
          <cell r="A820" t="str">
            <v>5.2.20</v>
          </cell>
          <cell r="B820" t="str">
            <v>89549</v>
          </cell>
          <cell r="C820" t="str">
            <v>Redução excentrica em pvc rígido soldável, para esgoto primário, diâm = 75 x 50mm</v>
          </cell>
          <cell r="D820" t="str">
            <v>UN</v>
          </cell>
          <cell r="E820">
            <v>6</v>
          </cell>
          <cell r="F820">
            <v>56.65</v>
          </cell>
          <cell r="G820">
            <v>339.9</v>
          </cell>
        </row>
        <row r="821">
          <cell r="A821" t="str">
            <v>5.2.21</v>
          </cell>
          <cell r="B821" t="str">
            <v>89557</v>
          </cell>
          <cell r="C821" t="str">
            <v>Redução excêntrica em pvc rígido c/ anéis, para esgoto primário, diâm =100 x 75mm</v>
          </cell>
          <cell r="D821" t="str">
            <v>UN</v>
          </cell>
          <cell r="E821">
            <v>1</v>
          </cell>
          <cell r="F821">
            <v>91.42</v>
          </cell>
          <cell r="G821">
            <v>91.42</v>
          </cell>
        </row>
        <row r="822">
          <cell r="A822" t="str">
            <v>5.2.22</v>
          </cell>
          <cell r="B822" t="str">
            <v>C2593</v>
          </cell>
          <cell r="C822" t="str">
            <v>TUBO PVC BRANCO P/ESGOTO D=100MM (4')</v>
          </cell>
          <cell r="D822" t="str">
            <v>M</v>
          </cell>
          <cell r="E822">
            <v>415.92</v>
          </cell>
          <cell r="F822">
            <v>90.53</v>
          </cell>
          <cell r="G822">
            <v>37653.2376</v>
          </cell>
        </row>
        <row r="823">
          <cell r="A823" t="str">
            <v>5.2.23</v>
          </cell>
          <cell r="B823" t="str">
            <v>C2595</v>
          </cell>
          <cell r="C823" t="str">
            <v>TUBO PVC BRANCO P/ESGOTO D=40mm (1 1/2")</v>
          </cell>
          <cell r="D823" t="str">
            <v>M</v>
          </cell>
          <cell r="E823">
            <v>134.31</v>
          </cell>
          <cell r="F823">
            <v>37.36</v>
          </cell>
          <cell r="G823">
            <v>5017.8216000000002</v>
          </cell>
        </row>
        <row r="824">
          <cell r="A824" t="str">
            <v>5.2.24</v>
          </cell>
          <cell r="B824" t="str">
            <v>C2596</v>
          </cell>
          <cell r="C824" t="str">
            <v>TUBO PVC BRANCO P/ESGOTO D=50mm (2")</v>
          </cell>
          <cell r="D824" t="str">
            <v>M</v>
          </cell>
          <cell r="E824">
            <v>174.66</v>
          </cell>
          <cell r="F824">
            <v>53.62</v>
          </cell>
          <cell r="G824">
            <v>9365.2691999999988</v>
          </cell>
        </row>
        <row r="825">
          <cell r="A825" t="str">
            <v>5.2.25</v>
          </cell>
          <cell r="B825" t="str">
            <v>C2598</v>
          </cell>
          <cell r="C825" t="str">
            <v>TUBO PVC BRANCO P/ESGOTO D=75mm (3")</v>
          </cell>
          <cell r="D825" t="str">
            <v>M</v>
          </cell>
          <cell r="E825">
            <v>142.91</v>
          </cell>
          <cell r="F825">
            <v>81.569999999999993</v>
          </cell>
          <cell r="G825">
            <v>11657.168699999998</v>
          </cell>
        </row>
        <row r="826">
          <cell r="A826" t="str">
            <v>5.2.26</v>
          </cell>
          <cell r="B826" t="str">
            <v>C2343</v>
          </cell>
          <cell r="C826" t="str">
            <v>TÊ PVC BRANCO C/INSPEÇÃO P/ESGOTO D=100mm (4")</v>
          </cell>
          <cell r="D826" t="str">
            <v>UN</v>
          </cell>
          <cell r="E826">
            <v>21</v>
          </cell>
          <cell r="F826">
            <v>157.35</v>
          </cell>
          <cell r="G826">
            <v>3304.35</v>
          </cell>
        </row>
        <row r="827">
          <cell r="A827" t="str">
            <v>5.2.27</v>
          </cell>
          <cell r="B827" t="str">
            <v>C2353</v>
          </cell>
          <cell r="C827" t="str">
            <v>TÊ PVC BRANCO P/ESGOTO D=100X50mm (4"X2")-JUNTAS C/ANÉIS</v>
          </cell>
          <cell r="D827" t="str">
            <v>UN</v>
          </cell>
          <cell r="E827">
            <v>8</v>
          </cell>
          <cell r="F827">
            <v>111.72</v>
          </cell>
          <cell r="G827">
            <v>893.76</v>
          </cell>
        </row>
        <row r="828">
          <cell r="A828" t="str">
            <v>5.2.28</v>
          </cell>
          <cell r="B828" t="str">
            <v>C2348</v>
          </cell>
          <cell r="C828" t="str">
            <v>TÊ PVC BRANCO C/REDUÇÃO P/ESGOTO D=100X75mm (4"X3")</v>
          </cell>
          <cell r="D828" t="str">
            <v>UN</v>
          </cell>
          <cell r="E828">
            <v>8</v>
          </cell>
          <cell r="F828">
            <v>121.18</v>
          </cell>
          <cell r="G828">
            <v>969.44</v>
          </cell>
        </row>
        <row r="829">
          <cell r="A829" t="str">
            <v>5.2.29</v>
          </cell>
          <cell r="B829" t="str">
            <v>C2359</v>
          </cell>
          <cell r="C829" t="str">
            <v>TÊ PVC BRANCO P/ESGOTO D=50MM (2')-JUNTAS SOLD.</v>
          </cell>
          <cell r="D829" t="str">
            <v>UN</v>
          </cell>
          <cell r="E829">
            <v>5</v>
          </cell>
          <cell r="F829">
            <v>51.25</v>
          </cell>
          <cell r="G829">
            <v>256.25</v>
          </cell>
        </row>
        <row r="830">
          <cell r="A830" t="str">
            <v>5.2.30</v>
          </cell>
          <cell r="B830" t="str">
            <v>C2350</v>
          </cell>
          <cell r="C830" t="str">
            <v>TÊ PVC BRANCO C/REDUÇÃO P/ESGOTO D=75X50mm (3"X2")</v>
          </cell>
          <cell r="D830" t="str">
            <v>UN</v>
          </cell>
          <cell r="E830">
            <v>2</v>
          </cell>
          <cell r="F830">
            <v>80.53</v>
          </cell>
          <cell r="G830">
            <v>161.06</v>
          </cell>
        </row>
        <row r="831">
          <cell r="A831" t="str">
            <v>5.2.31</v>
          </cell>
          <cell r="B831" t="str">
            <v>C2363</v>
          </cell>
          <cell r="C831" t="str">
            <v>TÊ PVC BRANCO P/ESGOTO D=75mm (3")-JUNTAS SOLD.</v>
          </cell>
          <cell r="D831" t="str">
            <v>UN</v>
          </cell>
          <cell r="E831">
            <v>2</v>
          </cell>
          <cell r="F831">
            <v>98.47</v>
          </cell>
          <cell r="G831">
            <v>196.94</v>
          </cell>
        </row>
        <row r="832">
          <cell r="A832" t="str">
            <v>5.2.32</v>
          </cell>
          <cell r="B832" t="str">
            <v>C4824</v>
          </cell>
          <cell r="C832" t="str">
            <v>TERMINAL DE VENTILAÇÃO PVC 100MM</v>
          </cell>
          <cell r="D832" t="str">
            <v>UN</v>
          </cell>
          <cell r="E832">
            <v>1</v>
          </cell>
          <cell r="F832">
            <v>90.84</v>
          </cell>
          <cell r="G832">
            <v>90.84</v>
          </cell>
        </row>
        <row r="833">
          <cell r="A833" t="str">
            <v>5.2.33</v>
          </cell>
          <cell r="B833" t="str">
            <v>C4822</v>
          </cell>
          <cell r="C833" t="str">
            <v>TERMINAL DE VENTILAÇÃO PVC 50MM</v>
          </cell>
          <cell r="D833" t="str">
            <v>UN</v>
          </cell>
          <cell r="E833">
            <v>5</v>
          </cell>
          <cell r="F833">
            <v>48.93</v>
          </cell>
          <cell r="G833">
            <v>244.65</v>
          </cell>
        </row>
        <row r="834">
          <cell r="A834" t="str">
            <v>5.2.34</v>
          </cell>
          <cell r="B834" t="str">
            <v>C4823</v>
          </cell>
          <cell r="C834" t="str">
            <v>TERMINAL DE VENTILACAO PVC 75 MM</v>
          </cell>
          <cell r="D834" t="str">
            <v>UN</v>
          </cell>
          <cell r="E834">
            <v>1</v>
          </cell>
          <cell r="F834">
            <v>76.91</v>
          </cell>
          <cell r="G834">
            <v>76.91</v>
          </cell>
        </row>
        <row r="835">
          <cell r="A835" t="str">
            <v>5.3</v>
          </cell>
          <cell r="B835" t="str">
            <v>DRENAGEM CLIMATIZAÇÃO</v>
          </cell>
          <cell r="C835"/>
          <cell r="D835"/>
          <cell r="E835"/>
          <cell r="F835"/>
          <cell r="G835">
            <v>71025.58</v>
          </cell>
        </row>
        <row r="836">
          <cell r="A836" t="str">
            <v>5.3.1</v>
          </cell>
          <cell r="B836" t="str">
            <v>89493</v>
          </cell>
          <cell r="C836" t="str">
            <v>JOELHO 45 GRAUS, PVC, SOLDÁVEL, DN 32MM, INSTALADO EM PRUMADA DE ÁGUA - FORNECIMENTO E INSTALAÇÃO. AF_06/2022</v>
          </cell>
          <cell r="D836" t="str">
            <v>UN</v>
          </cell>
          <cell r="E836">
            <v>52</v>
          </cell>
          <cell r="F836">
            <v>20.86</v>
          </cell>
          <cell r="G836">
            <v>1084.72</v>
          </cell>
        </row>
        <row r="837">
          <cell r="A837" t="str">
            <v>5.3.2</v>
          </cell>
          <cell r="B837" t="str">
            <v>89515</v>
          </cell>
          <cell r="C837" t="str">
            <v>JOELHO 45 GRAUS, PVC, SOLDÁVEL, DN 75MM, INSTALADO EM PRUMADA DE ÁGUA - FORNECIMENTO E INSTALAÇÃO. AF_06/2022</v>
          </cell>
          <cell r="D837" t="str">
            <v>UN</v>
          </cell>
          <cell r="E837">
            <v>25</v>
          </cell>
          <cell r="F837">
            <v>207.2</v>
          </cell>
          <cell r="G837">
            <v>5180</v>
          </cell>
        </row>
        <row r="838">
          <cell r="A838" t="str">
            <v>5.3.3</v>
          </cell>
          <cell r="B838" t="str">
            <v>89867</v>
          </cell>
          <cell r="C838" t="str">
            <v>JOELHO 45 GRAUS, PVC, SOLDÁVEL, DN 25MM, INSTALADO EM DRENO DE AR-CONDICIONADO - FORNECIMENTO E INSTALAÇÃO. AF_08/2022</v>
          </cell>
          <cell r="D838" t="str">
            <v>UN</v>
          </cell>
          <cell r="E838">
            <v>73</v>
          </cell>
          <cell r="F838">
            <v>13.95</v>
          </cell>
          <cell r="G838">
            <v>1018.3499999999999</v>
          </cell>
        </row>
        <row r="839">
          <cell r="A839" t="str">
            <v>5.3.4</v>
          </cell>
          <cell r="B839" t="str">
            <v>89866</v>
          </cell>
          <cell r="C839" t="str">
            <v>JOELHO 90 GRAUS, PVC, SOLDÁVEL, DN 25MM, INSTALADO EM DRENO DE AR-CONDICIONADO - FORNECIMENTO E INSTALAÇÃO. AF_08/2022</v>
          </cell>
          <cell r="D839" t="str">
            <v>UN</v>
          </cell>
          <cell r="E839">
            <v>71</v>
          </cell>
          <cell r="F839">
            <v>11.8</v>
          </cell>
          <cell r="G839">
            <v>837.80000000000007</v>
          </cell>
        </row>
        <row r="840">
          <cell r="A840" t="str">
            <v>5.3.5</v>
          </cell>
          <cell r="B840" t="str">
            <v>89492</v>
          </cell>
          <cell r="C840" t="str">
            <v>JOELHO 90 GRAUS, PVC, SOLDÁVEL, DN 32MM, INSTALADO EM PRUMADA DE ÁGUA - FORNECIMENTO E INSTALAÇÃO. AF_06/2022</v>
          </cell>
          <cell r="D840" t="str">
            <v>UN</v>
          </cell>
          <cell r="E840">
            <v>36</v>
          </cell>
          <cell r="F840">
            <v>16.11</v>
          </cell>
          <cell r="G840">
            <v>579.96</v>
          </cell>
        </row>
        <row r="841">
          <cell r="A841" t="str">
            <v>5.3.6</v>
          </cell>
          <cell r="B841" t="str">
            <v>89513</v>
          </cell>
          <cell r="C841" t="str">
            <v>JOELHO 90 GRAUS, PVC, SOLDÁVEL, DN 75MM, INSTALADO EM PRUMADA DE ÁGUA - FORNECIMENTO E INSTALAÇÃO. AF_06/2022</v>
          </cell>
          <cell r="D841" t="str">
            <v>UN</v>
          </cell>
          <cell r="E841">
            <v>2</v>
          </cell>
          <cell r="F841">
            <v>262.89</v>
          </cell>
          <cell r="G841">
            <v>525.78</v>
          </cell>
        </row>
        <row r="842">
          <cell r="A842" t="str">
            <v>5.3.7</v>
          </cell>
          <cell r="B842" t="str">
            <v>C1554</v>
          </cell>
          <cell r="C842" t="str">
            <v>JOELHO PVC BRANCO P/ESGOTO D=75mm (3")</v>
          </cell>
          <cell r="D842" t="str">
            <v>UN</v>
          </cell>
          <cell r="E842">
            <v>26</v>
          </cell>
          <cell r="F842">
            <v>59.26</v>
          </cell>
          <cell r="G842">
            <v>1540.76</v>
          </cell>
        </row>
        <row r="843">
          <cell r="A843" t="str">
            <v>5.3.8</v>
          </cell>
          <cell r="B843" t="str">
            <v>89611</v>
          </cell>
          <cell r="C843" t="str">
            <v>LUVA, PVC, SOLDÁVEL, DN 75MM, INSTALADO EM PRUMADA DE ÁGUA - FORNECIMENTO E INSTALAÇÃO. AF_06/2022</v>
          </cell>
          <cell r="D843" t="str">
            <v>UN</v>
          </cell>
          <cell r="E843">
            <v>56</v>
          </cell>
          <cell r="F843">
            <v>77.14</v>
          </cell>
          <cell r="G843">
            <v>4319.84</v>
          </cell>
        </row>
        <row r="844">
          <cell r="A844" t="str">
            <v>5.3.9</v>
          </cell>
          <cell r="B844" t="str">
            <v>C1758</v>
          </cell>
          <cell r="C844" t="str">
            <v>LUVA SIMPLES PVC BRANCO P/ESGOTO 100mm (4")</v>
          </cell>
          <cell r="D844" t="str">
            <v>UN</v>
          </cell>
          <cell r="E844">
            <v>1</v>
          </cell>
          <cell r="F844">
            <v>58.47</v>
          </cell>
          <cell r="G844">
            <v>58.47</v>
          </cell>
        </row>
        <row r="845">
          <cell r="A845" t="str">
            <v>5.3.10</v>
          </cell>
          <cell r="B845" t="str">
            <v>89443</v>
          </cell>
          <cell r="C845" t="str">
            <v>TE, PVC, SOLDÁVEL, DN 32MM, INSTALADO EM RAMAL DE DISTRIBUIÇÃO DE ÁGUA - FORNECIMENTO E INSTALAÇÃO. AF_06/2022</v>
          </cell>
          <cell r="D845" t="str">
            <v>UN</v>
          </cell>
          <cell r="E845">
            <v>4</v>
          </cell>
          <cell r="F845">
            <v>30.05</v>
          </cell>
          <cell r="G845">
            <v>120.2</v>
          </cell>
        </row>
        <row r="846">
          <cell r="A846" t="str">
            <v>5.3.11</v>
          </cell>
          <cell r="B846" t="str">
            <v>89869</v>
          </cell>
          <cell r="C846" t="str">
            <v>TE, PVC, SOLDÁVEL, DN 25MM, INSTALADO EM DRENO DE AR-CONDICIONADO - FORNECIMENTO E INSTALAÇÃO. AF_08/2022</v>
          </cell>
          <cell r="D846" t="str">
            <v>UN</v>
          </cell>
          <cell r="E846">
            <v>2</v>
          </cell>
          <cell r="F846">
            <v>16.86</v>
          </cell>
          <cell r="G846">
            <v>33.72</v>
          </cell>
        </row>
        <row r="847">
          <cell r="A847" t="str">
            <v>5.3.12</v>
          </cell>
          <cell r="B847" t="str">
            <v>89451</v>
          </cell>
          <cell r="C847" t="str">
            <v>TUBO, PVC, SOLDÁVEL, DE 75MM, INSTALADO EM PRUMADA DE ÁGUA - FORNECIMENTO E INSTALAÇÃO. AF_06/2022</v>
          </cell>
          <cell r="D847" t="str">
            <v>M</v>
          </cell>
          <cell r="E847">
            <v>326.98</v>
          </cell>
          <cell r="F847">
            <v>125.11</v>
          </cell>
          <cell r="G847">
            <v>40908.467799999999</v>
          </cell>
        </row>
        <row r="848">
          <cell r="A848" t="str">
            <v>5.3.13</v>
          </cell>
          <cell r="B848" t="str">
            <v>89402</v>
          </cell>
          <cell r="C848" t="str">
            <v>TUBO, PVC, SOLDÁVEL, DE 25MM, INSTALADO EM RAMAL DE DISTRIBUIÇÃO DE ÁGUA - FORNECIMENTO E INSTALAÇÃO. AF_06/2022</v>
          </cell>
          <cell r="D848" t="str">
            <v>M</v>
          </cell>
          <cell r="E848">
            <v>427.69</v>
          </cell>
          <cell r="F848">
            <v>21.87</v>
          </cell>
          <cell r="G848">
            <v>9353.5802999999996</v>
          </cell>
        </row>
        <row r="849">
          <cell r="A849" t="str">
            <v>5.3.14</v>
          </cell>
          <cell r="B849" t="str">
            <v>89403</v>
          </cell>
          <cell r="C849" t="str">
            <v>TUBO, PVC, SOLDÁVEL, DE 32MM, INSTALADO EM RAMAL DE DISTRIBUIÇÃO DE ÁGUA - FORNECIMENTO E INSTALAÇÃO. AF_06/2022</v>
          </cell>
          <cell r="D849" t="str">
            <v>M</v>
          </cell>
          <cell r="E849">
            <v>144.74</v>
          </cell>
          <cell r="F849">
            <v>37.75</v>
          </cell>
          <cell r="G849">
            <v>5463.9350000000004</v>
          </cell>
        </row>
        <row r="850">
          <cell r="A850" t="str">
            <v>5.4</v>
          </cell>
          <cell r="B850" t="str">
            <v>REDE PLUVIAL E PAVIMENTAÇÃO</v>
          </cell>
          <cell r="C850"/>
          <cell r="D850"/>
          <cell r="E850"/>
          <cell r="F850"/>
          <cell r="G850">
            <v>238354.72</v>
          </cell>
        </row>
        <row r="851">
          <cell r="A851" t="str">
            <v>5.4.1</v>
          </cell>
          <cell r="B851" t="str">
            <v>C0607</v>
          </cell>
          <cell r="C851" t="str">
            <v>CAIXA EM ALVENARIA (60X60X60cm) DE 1 TIJOLO COMUM, LASTRO DE CONCRETO E TAMPA DE CONCRETO</v>
          </cell>
          <cell r="D851" t="str">
            <v>UN</v>
          </cell>
          <cell r="E851">
            <v>6</v>
          </cell>
          <cell r="F851">
            <v>1436.3</v>
          </cell>
          <cell r="G851">
            <v>8617.7999999999993</v>
          </cell>
        </row>
        <row r="852">
          <cell r="A852" t="str">
            <v>5.4.2</v>
          </cell>
          <cell r="B852" t="str">
            <v>102990</v>
          </cell>
          <cell r="C852" t="str">
            <v>CANALETA MEIA CANA PRÉ-MOLDADA DE CONCRETO (D = 30 CM) - FORNECIMENTO E INSTALAÇÃO. AF_08/2021</v>
          </cell>
          <cell r="D852" t="str">
            <v>M</v>
          </cell>
          <cell r="E852">
            <v>61.25</v>
          </cell>
          <cell r="F852">
            <v>114.447</v>
          </cell>
          <cell r="G852">
            <v>7009.8787499999999</v>
          </cell>
        </row>
        <row r="853">
          <cell r="A853" t="str">
            <v>5.4.3</v>
          </cell>
          <cell r="B853" t="str">
            <v>97951</v>
          </cell>
          <cell r="C853" t="str">
            <v>CAIXA PARA BOCA DE LOBO COMBINADA COM GRELHA RETANGULAR, EM ALVENARIA COM TIJOLOS CERÂMICOS MACIÇOS, DIMENSÕES INTERNAS: 1,3X1X1,2 M. AF_12/2020</v>
          </cell>
          <cell r="D853" t="str">
            <v>UN</v>
          </cell>
          <cell r="E853">
            <v>9</v>
          </cell>
          <cell r="F853">
            <v>5193.17</v>
          </cell>
          <cell r="G853">
            <v>46738.53</v>
          </cell>
        </row>
        <row r="854">
          <cell r="A854" t="str">
            <v>5.4.4</v>
          </cell>
          <cell r="B854" t="str">
            <v>S07752</v>
          </cell>
          <cell r="C854" t="str">
            <v>Ralo hemisférico em ferro fundido tipo abacaxi, DN=150mm</v>
          </cell>
          <cell r="D854" t="str">
            <v>un</v>
          </cell>
          <cell r="E854">
            <v>21</v>
          </cell>
          <cell r="F854">
            <v>213.4</v>
          </cell>
          <cell r="G854">
            <v>4481.4000000000005</v>
          </cell>
        </row>
        <row r="855">
          <cell r="A855" t="str">
            <v>5.4.5</v>
          </cell>
          <cell r="B855" t="str">
            <v>C1549</v>
          </cell>
          <cell r="C855" t="str">
            <v>JOELHO PVC BRANCO P/ESGOTO D=100mm (4")</v>
          </cell>
          <cell r="D855" t="str">
            <v>UN</v>
          </cell>
          <cell r="E855">
            <v>38</v>
          </cell>
          <cell r="F855">
            <v>77.03</v>
          </cell>
          <cell r="G855">
            <v>2927.14</v>
          </cell>
        </row>
        <row r="856">
          <cell r="A856" t="str">
            <v>5.4.6</v>
          </cell>
          <cell r="B856" t="str">
            <v>89854</v>
          </cell>
          <cell r="C856" t="str">
            <v>JOELHO 90 GRAUS, PVC, SERIE NORMAL, ESGOTO PREDIAL, DN 150 MM, JUNTA ELÁSTICA, FORNECIDO E INSTALADO EM SUBCOLETOR AÉREO DE ESGOTO SANITÁRIO. AF_08/2022</v>
          </cell>
          <cell r="D856" t="str">
            <v>UN</v>
          </cell>
          <cell r="E856">
            <v>29</v>
          </cell>
          <cell r="F856">
            <v>298.36</v>
          </cell>
          <cell r="G856">
            <v>8652.44</v>
          </cell>
        </row>
        <row r="857">
          <cell r="A857" t="str">
            <v>5.4.7</v>
          </cell>
          <cell r="B857" t="str">
            <v>89855</v>
          </cell>
          <cell r="C857" t="str">
            <v>JOELHO 45 GRAUS, PVC, SERIE NORMAL, ESGOTO PREDIAL, DN 150 MM, JUNTA ELÁSTICA, FORNECIDO E INSTALADO EM SUBCOLETOR AÉREO DE ESGOTO SANITÁRIO. AF_08/2022</v>
          </cell>
          <cell r="D857" t="str">
            <v>UN</v>
          </cell>
          <cell r="E857">
            <v>18</v>
          </cell>
          <cell r="F857">
            <v>312.5</v>
          </cell>
          <cell r="G857">
            <v>5625</v>
          </cell>
        </row>
        <row r="858">
          <cell r="A858" t="str">
            <v>5.4.8</v>
          </cell>
          <cell r="B858" t="str">
            <v>89810</v>
          </cell>
          <cell r="C858" t="str">
            <v>JOELHO 45 GRAUS, PVC, SERIE NORMAL, ESGOTO PREDIAL, DN 100 MM, JUNTA ELÁSTICA, FORNECIDO E INSTALADO EM PRUMADA DE ESGOTO SANITÁRIO OU VENTILAÇÃO. AF_08/2022</v>
          </cell>
          <cell r="D858" t="str">
            <v>UN</v>
          </cell>
          <cell r="E858">
            <v>21</v>
          </cell>
          <cell r="F858">
            <v>75.37</v>
          </cell>
          <cell r="G858">
            <v>1582.77</v>
          </cell>
        </row>
        <row r="859">
          <cell r="A859" t="str">
            <v>5.4.9</v>
          </cell>
          <cell r="B859" t="str">
            <v>C1554</v>
          </cell>
          <cell r="C859" t="str">
            <v>JOELHO PVC BRANCO P/ESGOTO D=75mm (3")</v>
          </cell>
          <cell r="D859" t="str">
            <v>UN</v>
          </cell>
          <cell r="E859">
            <v>3</v>
          </cell>
          <cell r="F859">
            <v>59.26</v>
          </cell>
          <cell r="G859">
            <v>177.78</v>
          </cell>
        </row>
        <row r="860">
          <cell r="A860" t="str">
            <v>5.4.10</v>
          </cell>
          <cell r="B860" t="str">
            <v>C4389</v>
          </cell>
          <cell r="C860" t="str">
            <v>JOELHO 45 PVC BRANCO PARA ESGOTO D=75mm (3")</v>
          </cell>
          <cell r="D860" t="str">
            <v>UN</v>
          </cell>
          <cell r="E860">
            <v>2</v>
          </cell>
          <cell r="F860">
            <v>58.18</v>
          </cell>
          <cell r="G860">
            <v>116.36</v>
          </cell>
        </row>
        <row r="861">
          <cell r="A861" t="str">
            <v>5.4.11</v>
          </cell>
          <cell r="B861" t="str">
            <v>C2343</v>
          </cell>
          <cell r="C861" t="str">
            <v>TÊ PVC BRANCO C/INSPEÇÃO P/ESGOTO D=100mm (4")</v>
          </cell>
          <cell r="D861" t="str">
            <v>UN</v>
          </cell>
          <cell r="E861">
            <v>2</v>
          </cell>
          <cell r="F861">
            <v>157.35</v>
          </cell>
          <cell r="G861">
            <v>314.7</v>
          </cell>
        </row>
        <row r="862">
          <cell r="A862" t="str">
            <v>5.4.12</v>
          </cell>
          <cell r="B862" t="str">
            <v>C2349</v>
          </cell>
          <cell r="C862" t="str">
            <v>TE PVC 150 X 100</v>
          </cell>
          <cell r="D862" t="str">
            <v>UN</v>
          </cell>
          <cell r="E862">
            <v>5</v>
          </cell>
          <cell r="F862">
            <v>366.77</v>
          </cell>
          <cell r="G862">
            <v>1833.85</v>
          </cell>
        </row>
        <row r="863">
          <cell r="A863" t="str">
            <v>5.4.13</v>
          </cell>
          <cell r="B863" t="str">
            <v>C2351</v>
          </cell>
          <cell r="C863" t="str">
            <v>TE PVC 150 X 100</v>
          </cell>
          <cell r="D863" t="str">
            <v>UN</v>
          </cell>
          <cell r="E863">
            <v>1</v>
          </cell>
          <cell r="F863">
            <v>227.94</v>
          </cell>
          <cell r="G863">
            <v>227.94</v>
          </cell>
        </row>
        <row r="864">
          <cell r="A864" t="str">
            <v>5.4.14</v>
          </cell>
          <cell r="B864" t="str">
            <v>89699</v>
          </cell>
          <cell r="C864" t="str">
            <v>JUNÇÃO SIMPLES, PVC, SERIE R, ÁGUA PLUVIAL, DN 150 X 100 MM, JUNTA ELÁSTICA, FORNECIDO E INSTALADO EM CONDUTORES VERTICAIS DE ÁGUAS PLUVIAIS. AF_06/2022</v>
          </cell>
          <cell r="D864" t="str">
            <v>UN</v>
          </cell>
          <cell r="E864">
            <v>6</v>
          </cell>
          <cell r="F864">
            <v>546.16999999999996</v>
          </cell>
          <cell r="G864">
            <v>3277.0199999999995</v>
          </cell>
        </row>
        <row r="865">
          <cell r="A865" t="str">
            <v>5.4.15</v>
          </cell>
          <cell r="B865" t="str">
            <v>89698</v>
          </cell>
          <cell r="C865" t="str">
            <v>JUNÇÃO SIMPLES, PVC, SERIE R, ÁGUA PLUVIAL, DN 150 X 150 MM, JUNTA ELÁSTICA, FORNECIDO E INSTALADO EM CONDUTORES VERTICAIS DE ÁGUAS PLUVIAIS. AF_06/2022</v>
          </cell>
          <cell r="D865" t="str">
            <v>UN</v>
          </cell>
          <cell r="E865">
            <v>1</v>
          </cell>
          <cell r="F865">
            <v>728.2</v>
          </cell>
          <cell r="G865">
            <v>728.2</v>
          </cell>
        </row>
        <row r="866">
          <cell r="A866" t="str">
            <v>5.4.16</v>
          </cell>
          <cell r="B866" t="str">
            <v>C2144</v>
          </cell>
          <cell r="C866" t="str">
            <v>REDUÇÃO EXCÊNTRICA PVC BRANCO REFORÇADO D=150x150mm(6"x4")= (150 X 100MM)</v>
          </cell>
          <cell r="D866" t="str">
            <v>UN</v>
          </cell>
          <cell r="E866">
            <v>7</v>
          </cell>
          <cell r="F866">
            <v>215.03</v>
          </cell>
          <cell r="G866">
            <v>1505.21</v>
          </cell>
        </row>
        <row r="867">
          <cell r="A867" t="str">
            <v>5.4.17</v>
          </cell>
          <cell r="B867" t="str">
            <v>89677</v>
          </cell>
          <cell r="C867" t="str">
            <v>LUVA SIMPLES, PVC, SERIE R, ÁGUA PLUVIAL, DN 150 MM, JUNTA ELÁSTICA, FORNECIDO E INSTALADO EM CONDUTORES VERTICAIS DE ÁGUAS PLUVIAIS. AF_06/2022</v>
          </cell>
          <cell r="D867" t="str">
            <v>UN</v>
          </cell>
          <cell r="E867">
            <v>66</v>
          </cell>
          <cell r="F867">
            <v>206.83</v>
          </cell>
          <cell r="G867">
            <v>13650.78</v>
          </cell>
        </row>
        <row r="868">
          <cell r="A868" t="str">
            <v>5.4.18</v>
          </cell>
          <cell r="B868" t="str">
            <v>C1758</v>
          </cell>
          <cell r="C868" t="str">
            <v>LUVA SIMPLES PVC BRANCO P/ESGOTO 100mm (4")</v>
          </cell>
          <cell r="D868" t="str">
            <v>UN</v>
          </cell>
          <cell r="E868">
            <v>62</v>
          </cell>
          <cell r="F868">
            <v>58.47</v>
          </cell>
          <cell r="G868">
            <v>3625.14</v>
          </cell>
        </row>
        <row r="869">
          <cell r="A869" t="str">
            <v>5.4.19</v>
          </cell>
          <cell r="B869" t="str">
            <v>C1762</v>
          </cell>
          <cell r="C869" t="str">
            <v>LUVA SIMPLES PVC BRANCO P/ESGOTO 75mm (3")</v>
          </cell>
          <cell r="D869" t="str">
            <v>UN</v>
          </cell>
          <cell r="E869">
            <v>5</v>
          </cell>
          <cell r="F869">
            <v>47.85</v>
          </cell>
          <cell r="G869">
            <v>239.25</v>
          </cell>
        </row>
        <row r="870">
          <cell r="A870" t="str">
            <v>5.4.20</v>
          </cell>
          <cell r="B870" t="str">
            <v>C4763</v>
          </cell>
          <cell r="C870" t="str">
            <v>TUBO PVC SÉRIE REFORÇADA P/ ESGOTO D=150MM (6") JUNTA COM ANEL</v>
          </cell>
          <cell r="D870" t="str">
            <v>M</v>
          </cell>
          <cell r="E870">
            <v>388.37</v>
          </cell>
          <cell r="F870">
            <v>192.17</v>
          </cell>
          <cell r="G870">
            <v>74633.06289999999</v>
          </cell>
        </row>
        <row r="871">
          <cell r="A871" t="str">
            <v>5.4.21</v>
          </cell>
          <cell r="B871" t="str">
            <v>89578</v>
          </cell>
          <cell r="C871" t="str">
            <v>TUBO PVC, SÉRIE R, ÁGUA PLUVIAL, DN 100 MM, FORNECIDO E INSTALADO EM CONDUTORES VERTICAIS DE ÁGUAS PLUVIAIS. AF_06/2022</v>
          </cell>
          <cell r="D871" t="str">
            <v>M</v>
          </cell>
          <cell r="E871">
            <v>196.14</v>
          </cell>
          <cell r="F871">
            <v>83.79</v>
          </cell>
          <cell r="G871">
            <v>16434.570599999999</v>
          </cell>
        </row>
        <row r="872">
          <cell r="A872" t="str">
            <v>5.4.22</v>
          </cell>
          <cell r="B872" t="str">
            <v>89576</v>
          </cell>
          <cell r="C872" t="str">
            <v>TUBO PVC, SÉRIE R, ÁGUA PLUVIAL, DN 75 MM, FORNECIDO E INSTALADO EM CONDUTORES VERTICAIS DE ÁGUAS PLUVIAIS. AF_06/2022</v>
          </cell>
          <cell r="D872" t="str">
            <v>M</v>
          </cell>
          <cell r="E872">
            <v>8.83</v>
          </cell>
          <cell r="F872">
            <v>68.48</v>
          </cell>
          <cell r="G872">
            <v>604.67840000000001</v>
          </cell>
        </row>
        <row r="873">
          <cell r="A873" t="str">
            <v>5.4.23</v>
          </cell>
          <cell r="B873" t="str">
            <v>C2602</v>
          </cell>
          <cell r="C873" t="str">
            <v>TUBO PVC BRANCO RÍGIDO ESGOTO D=250mm (10")</v>
          </cell>
          <cell r="D873" t="str">
            <v>M</v>
          </cell>
          <cell r="E873">
            <v>134.99</v>
          </cell>
          <cell r="F873">
            <v>261.88</v>
          </cell>
          <cell r="G873">
            <v>35351.181199999999</v>
          </cell>
        </row>
        <row r="874">
          <cell r="A874">
            <v>6</v>
          </cell>
          <cell r="B874" t="str">
            <v>INSTALAÇOES ELETRICAS E ELETRONICAS</v>
          </cell>
          <cell r="C874"/>
          <cell r="D874"/>
          <cell r="E874"/>
          <cell r="F874"/>
          <cell r="G874">
            <v>4477170.0200000005</v>
          </cell>
        </row>
        <row r="875">
          <cell r="A875" t="str">
            <v>6.1</v>
          </cell>
          <cell r="B875" t="str">
            <v>INFRAESTRUTURA SOM / CABEAMENTO ESTRUTURADO / SISTEMA DE SEGURANÇA - TÉRREO</v>
          </cell>
          <cell r="C875"/>
          <cell r="D875"/>
          <cell r="E875"/>
          <cell r="F875"/>
          <cell r="G875">
            <v>383157.13</v>
          </cell>
        </row>
        <row r="876">
          <cell r="A876" t="str">
            <v>6.1.1</v>
          </cell>
          <cell r="B876" t="str">
            <v>C1196</v>
          </cell>
          <cell r="C876" t="str">
            <v>ELETRODUTO PVC ROSC.INCL.CONEXÕES D= 25mm (3/4")</v>
          </cell>
          <cell r="D876" t="str">
            <v>M</v>
          </cell>
          <cell r="E876">
            <v>271.31</v>
          </cell>
          <cell r="F876">
            <v>24.26</v>
          </cell>
          <cell r="G876">
            <v>6581.98</v>
          </cell>
        </row>
        <row r="877">
          <cell r="A877" t="str">
            <v>6.1.2</v>
          </cell>
          <cell r="B877" t="str">
            <v>C1178</v>
          </cell>
          <cell r="C877" t="str">
            <v>ELETRODUTO DE ALUMÍNIO, INCLUSIVE CONEXÕES DE 1 1/4"</v>
          </cell>
          <cell r="D877" t="str">
            <v>M</v>
          </cell>
          <cell r="E877">
            <v>60.73</v>
          </cell>
          <cell r="F877">
            <v>56.6</v>
          </cell>
          <cell r="G877">
            <v>3437.32</v>
          </cell>
        </row>
        <row r="878">
          <cell r="A878" t="str">
            <v>6.1.3</v>
          </cell>
          <cell r="B878" t="str">
            <v>C4762</v>
          </cell>
          <cell r="C878" t="str">
            <v>CAIXA DE LIGAÇÃO PVC 4" X 2"</v>
          </cell>
          <cell r="D878" t="str">
            <v>UN</v>
          </cell>
          <cell r="E878">
            <v>46</v>
          </cell>
          <cell r="F878">
            <v>11.94</v>
          </cell>
          <cell r="G878">
            <v>549.24</v>
          </cell>
        </row>
        <row r="879">
          <cell r="A879" t="str">
            <v>6.1.4</v>
          </cell>
          <cell r="B879" t="str">
            <v>ED-19510</v>
          </cell>
          <cell r="C879" t="str">
            <v>ELETROCALHA LISA (100X50)MM EM CHAPA DE AÇO GALVANIZADO #18, COM TRATAMENTO PRÉ-ZINCADO, INCLUSIVE TAMPA DE ENCAIXE, FIXAÇÃO SUPERIOR, CONEXÕES E ACESSÓRIOS</v>
          </cell>
          <cell r="D879" t="str">
            <v>m</v>
          </cell>
          <cell r="E879">
            <v>211.8</v>
          </cell>
          <cell r="F879">
            <v>1571.35</v>
          </cell>
          <cell r="G879">
            <v>332811.93</v>
          </cell>
        </row>
        <row r="880">
          <cell r="A880" t="str">
            <v>6.1.5</v>
          </cell>
          <cell r="B880" t="str">
            <v>C1158</v>
          </cell>
          <cell r="C880" t="str">
            <v>Fornecimento e instalação de eletrocalha lisa, zincada, 50 x 25 x 3000 mm (ref. mopa ou similar)</v>
          </cell>
          <cell r="D880" t="str">
            <v>M</v>
          </cell>
          <cell r="E880">
            <v>80.5</v>
          </cell>
          <cell r="F880">
            <v>494.12</v>
          </cell>
          <cell r="G880">
            <v>39776.660000000003</v>
          </cell>
        </row>
        <row r="881">
          <cell r="A881" t="str">
            <v>6.2</v>
          </cell>
          <cell r="B881" t="str">
            <v>INFRAESTRUTURA SOM / CABEAMENTO ESTRUTURADO / SISTEMA DE SEGURANÇA - 1 PAVIMENTO</v>
          </cell>
          <cell r="C881"/>
          <cell r="D881"/>
          <cell r="E881"/>
          <cell r="F881"/>
          <cell r="G881">
            <v>344158.44</v>
          </cell>
        </row>
        <row r="882">
          <cell r="A882" t="str">
            <v>6.2.1</v>
          </cell>
          <cell r="B882" t="str">
            <v>C1196</v>
          </cell>
          <cell r="C882" t="str">
            <v>ELETRODUTO PVC ROSC.INCL.CONEXÕES D= 25mm (3/4")</v>
          </cell>
          <cell r="D882" t="str">
            <v>M</v>
          </cell>
          <cell r="E882">
            <v>290.61</v>
          </cell>
          <cell r="F882">
            <v>24.26</v>
          </cell>
          <cell r="G882">
            <v>7050.2</v>
          </cell>
        </row>
        <row r="883">
          <cell r="A883" t="str">
            <v>6.2.2</v>
          </cell>
          <cell r="B883" t="str">
            <v>C1197</v>
          </cell>
          <cell r="C883" t="str">
            <v>ELETRODUTO PVC ROSC.INCL.CONEXÕES D= 32mm (1")</v>
          </cell>
          <cell r="D883" t="str">
            <v>M</v>
          </cell>
          <cell r="E883">
            <v>65.41</v>
          </cell>
          <cell r="F883">
            <v>36.78</v>
          </cell>
          <cell r="G883">
            <v>2405.7800000000002</v>
          </cell>
        </row>
        <row r="884">
          <cell r="A884" t="str">
            <v>6.2.3</v>
          </cell>
          <cell r="B884" t="str">
            <v>C4762</v>
          </cell>
          <cell r="C884" t="str">
            <v>CAIXA DE LIGAÇÃO PVC 4" X 2"</v>
          </cell>
          <cell r="D884" t="str">
            <v>UN</v>
          </cell>
          <cell r="E884">
            <v>28</v>
          </cell>
          <cell r="F884">
            <v>11.94</v>
          </cell>
          <cell r="G884">
            <v>334.32</v>
          </cell>
        </row>
        <row r="885">
          <cell r="A885" t="str">
            <v>6.2.4</v>
          </cell>
          <cell r="B885" t="str">
            <v>C4761</v>
          </cell>
          <cell r="C885" t="str">
            <v>CAIXA DE LIGAÇÃO PVC 4" X 4"</v>
          </cell>
          <cell r="D885" t="str">
            <v>UN</v>
          </cell>
          <cell r="E885">
            <v>1</v>
          </cell>
          <cell r="F885">
            <v>14.85</v>
          </cell>
          <cell r="G885">
            <v>14.85</v>
          </cell>
        </row>
        <row r="886">
          <cell r="A886" t="str">
            <v>6.2.5</v>
          </cell>
          <cell r="B886" t="str">
            <v>ED-19510</v>
          </cell>
          <cell r="C886" t="str">
            <v>ELETROCALHA LISA (100X50)MM EM CHAPA DE AÇO GALVANIZADO #18, COM TRATAMENTO PRÉ-ZINCADO, INCLUSIVE TAMPA DE ENCAIXE, FIXAÇÃO SUPERIOR, CONEXÕES E ACESSÓRIOS</v>
          </cell>
          <cell r="D886" t="str">
            <v>m</v>
          </cell>
          <cell r="E886">
            <v>205.8</v>
          </cell>
          <cell r="F886">
            <v>1571.35</v>
          </cell>
          <cell r="G886">
            <v>323383.83</v>
          </cell>
        </row>
        <row r="887">
          <cell r="A887" t="str">
            <v>6.2.6</v>
          </cell>
          <cell r="B887" t="str">
            <v>C1158</v>
          </cell>
          <cell r="C887" t="str">
            <v>Fornecimento e instalação de eletrocalha lisa, zincada, 50 x 25 x 3000 mm (ref. mopa ou similar)</v>
          </cell>
          <cell r="D887" t="str">
            <v>M</v>
          </cell>
          <cell r="E887">
            <v>22.2</v>
          </cell>
          <cell r="F887">
            <v>494.12</v>
          </cell>
          <cell r="G887">
            <v>10969.46</v>
          </cell>
        </row>
        <row r="888">
          <cell r="A888" t="str">
            <v>6.3</v>
          </cell>
          <cell r="B888" t="str">
            <v>INFRAESTRUTURA SOM / CABEAMENTO ESTRUTURADO / SISTEMA DE SEGURANÇA - 2 PAVIMENTO</v>
          </cell>
          <cell r="C888"/>
          <cell r="D888"/>
          <cell r="E888"/>
          <cell r="F888"/>
          <cell r="G888">
            <v>649448.59</v>
          </cell>
        </row>
        <row r="889">
          <cell r="A889" t="str">
            <v>6.3.1</v>
          </cell>
          <cell r="B889" t="str">
            <v>C1196</v>
          </cell>
          <cell r="C889" t="str">
            <v>ELETRODUTO PVC ROSC.INCL.CONEXÕES D= 25mm (3/4")</v>
          </cell>
          <cell r="D889" t="str">
            <v>M</v>
          </cell>
          <cell r="E889">
            <v>290.26</v>
          </cell>
          <cell r="F889">
            <v>24.26</v>
          </cell>
          <cell r="G889">
            <v>7041.71</v>
          </cell>
        </row>
        <row r="890">
          <cell r="A890" t="str">
            <v>6.3.2</v>
          </cell>
          <cell r="B890" t="str">
            <v>C1197</v>
          </cell>
          <cell r="C890" t="str">
            <v>ELETRODUTO PVC ROSC.INCL.CONEXÕES D= 32mm (1")</v>
          </cell>
          <cell r="D890" t="str">
            <v>M</v>
          </cell>
          <cell r="E890">
            <v>104.8</v>
          </cell>
          <cell r="F890">
            <v>36.78</v>
          </cell>
          <cell r="G890">
            <v>3854.54</v>
          </cell>
        </row>
        <row r="891">
          <cell r="A891" t="str">
            <v>6.3.3</v>
          </cell>
          <cell r="B891" t="str">
            <v>C4762</v>
          </cell>
          <cell r="C891" t="str">
            <v>CAIXA DE LIGAÇÃO PVC 4" X 2"</v>
          </cell>
          <cell r="D891" t="str">
            <v>UN</v>
          </cell>
          <cell r="E891">
            <v>110</v>
          </cell>
          <cell r="F891">
            <v>11.94</v>
          </cell>
          <cell r="G891">
            <v>1313.4</v>
          </cell>
        </row>
        <row r="892">
          <cell r="A892" t="str">
            <v>6.3.4</v>
          </cell>
          <cell r="B892" t="str">
            <v>ED-19511</v>
          </cell>
          <cell r="C892" t="str">
            <v>ELETROCALHA LISA (100X100)MM EM CHAPA DE AÇO GALVANIZADO #18, COM TRATAMENTO PRÉ-ZINCADO, INCLUSIVE TAMPA DE ENCAIXE, FIXAÇÃO SUPERIOR, CONEXÕES E ACESSÓRIOS</v>
          </cell>
          <cell r="D892" t="str">
            <v>m</v>
          </cell>
          <cell r="E892">
            <v>77.8</v>
          </cell>
          <cell r="F892">
            <v>2125.19</v>
          </cell>
          <cell r="G892">
            <v>165339.78</v>
          </cell>
        </row>
        <row r="893">
          <cell r="A893" t="str">
            <v>6.3.5</v>
          </cell>
          <cell r="B893" t="str">
            <v>ED-19510</v>
          </cell>
          <cell r="C893" t="str">
            <v>ELETROCALHA LISA (100X50)MM EM CHAPA DE AÇO GALVANIZADO #18, COM TRATAMENTO PRÉ-ZINCADO, INCLUSIVE TAMPA DE ENCAIXE, FIXAÇÃO SUPERIOR, CONEXÕES E ACESSÓRIOS</v>
          </cell>
          <cell r="D893" t="str">
            <v>m</v>
          </cell>
          <cell r="E893">
            <v>273.39999999999998</v>
          </cell>
          <cell r="F893">
            <v>1571.35</v>
          </cell>
          <cell r="G893">
            <v>429607.09</v>
          </cell>
        </row>
        <row r="894">
          <cell r="A894" t="str">
            <v>6.3.6</v>
          </cell>
          <cell r="B894" t="str">
            <v>ED-19513</v>
          </cell>
          <cell r="C894" t="str">
            <v>ELETROCALHA LISA (150X100)MM EM CHAPA DE AÇO GALVANIZADO #18, COM TRATAMENTO PRÉ-ZINCADO, INCLUSIVE TAMPA DE ENCAIXE, FIXAÇÃO SUPERIOR, CONEXÕES E ACESSÓRIOS</v>
          </cell>
          <cell r="D894" t="str">
            <v>m</v>
          </cell>
          <cell r="E894">
            <v>15.6</v>
          </cell>
          <cell r="F894">
            <v>2088.67</v>
          </cell>
          <cell r="G894">
            <v>32583.25</v>
          </cell>
        </row>
        <row r="895">
          <cell r="A895" t="str">
            <v>6.3.7</v>
          </cell>
          <cell r="B895" t="str">
            <v>C1160</v>
          </cell>
          <cell r="C895" t="str">
            <v>DUTO PERFURADO - ELETROCALHA DE CHAPA DE AÇO (75X100)mm</v>
          </cell>
          <cell r="D895" t="str">
            <v>M</v>
          </cell>
          <cell r="E895">
            <v>15.6</v>
          </cell>
          <cell r="F895">
            <v>622.36</v>
          </cell>
          <cell r="G895">
            <v>9708.82</v>
          </cell>
        </row>
        <row r="896">
          <cell r="A896" t="str">
            <v>6.4</v>
          </cell>
          <cell r="B896" t="str">
            <v>INFRAESTRUTURA DE ELETRODUTOS ELETRICO- TÉRREO</v>
          </cell>
          <cell r="C896"/>
          <cell r="D896"/>
          <cell r="E896"/>
          <cell r="F896"/>
          <cell r="G896">
            <v>224958.93</v>
          </cell>
        </row>
        <row r="897">
          <cell r="A897" t="str">
            <v>6.4.1</v>
          </cell>
          <cell r="B897" t="str">
            <v>C1196</v>
          </cell>
          <cell r="C897" t="str">
            <v>ELETRODUTO PVC ROSC.INCL.CONEXÕES D= 25mm (3/4")</v>
          </cell>
          <cell r="D897" t="str">
            <v>M</v>
          </cell>
          <cell r="E897">
            <v>1234.8699999999999</v>
          </cell>
          <cell r="F897">
            <v>24.26</v>
          </cell>
          <cell r="G897">
            <v>29957.95</v>
          </cell>
        </row>
        <row r="898">
          <cell r="A898" t="str">
            <v>6.4.2</v>
          </cell>
          <cell r="B898" t="str">
            <v>C1197</v>
          </cell>
          <cell r="C898" t="str">
            <v>ELETRODUTO PVC ROSC.INCL.CONEXÕES D= 32mm (1")</v>
          </cell>
          <cell r="D898" t="str">
            <v>M</v>
          </cell>
          <cell r="E898">
            <v>0.2</v>
          </cell>
          <cell r="F898">
            <v>36.78</v>
          </cell>
          <cell r="G898">
            <v>7.36</v>
          </cell>
        </row>
        <row r="899">
          <cell r="A899" t="str">
            <v>6.4.3</v>
          </cell>
          <cell r="B899" t="str">
            <v>C1194</v>
          </cell>
          <cell r="C899" t="str">
            <v>ELETRODUTO PVC ROSC.INCL.CONEXOES D= 60mm (2")</v>
          </cell>
          <cell r="D899" t="str">
            <v>M</v>
          </cell>
          <cell r="E899">
            <v>1.6</v>
          </cell>
          <cell r="F899">
            <v>65.430000000000007</v>
          </cell>
          <cell r="G899">
            <v>104.69</v>
          </cell>
        </row>
        <row r="900">
          <cell r="A900" t="str">
            <v>6.4.4</v>
          </cell>
          <cell r="B900" t="str">
            <v>C1202</v>
          </cell>
          <cell r="C900" t="str">
            <v>ELETRODUTO PVC ROSC.INCL.CONEXÕES D=85MM (3")</v>
          </cell>
          <cell r="D900" t="str">
            <v>M</v>
          </cell>
          <cell r="E900">
            <v>17.100000000000001</v>
          </cell>
          <cell r="F900">
            <v>102.88</v>
          </cell>
          <cell r="G900">
            <v>1759.25</v>
          </cell>
        </row>
        <row r="901">
          <cell r="A901" t="str">
            <v>6.4.5</v>
          </cell>
          <cell r="B901" t="str">
            <v>C1201</v>
          </cell>
          <cell r="C901" t="str">
            <v>ELETRODUTO PVC ROSC.INCL.CONEXÕES D=110mm (4")</v>
          </cell>
          <cell r="D901" t="str">
            <v>M</v>
          </cell>
          <cell r="E901">
            <v>37.1</v>
          </cell>
          <cell r="F901">
            <v>139.6</v>
          </cell>
          <cell r="G901">
            <v>5179.16</v>
          </cell>
        </row>
        <row r="902">
          <cell r="A902" t="str">
            <v>6.4.6</v>
          </cell>
          <cell r="B902" t="str">
            <v>C2591</v>
          </cell>
          <cell r="C902" t="str">
            <v>TUBO DE PVC CORRUGADO PERFURADO D=15CM</v>
          </cell>
          <cell r="D902" t="str">
            <v>M</v>
          </cell>
          <cell r="E902">
            <v>8.5500000000000007</v>
          </cell>
          <cell r="F902">
            <v>95.85</v>
          </cell>
          <cell r="G902">
            <v>819.52</v>
          </cell>
        </row>
        <row r="903">
          <cell r="A903" t="str">
            <v>6.4.7</v>
          </cell>
          <cell r="B903" t="str">
            <v>C1199</v>
          </cell>
          <cell r="C903" t="str">
            <v>ELETRODUTO PVC ROSC.INCL.CONEXÕES D= 50mm (1 1/2")</v>
          </cell>
          <cell r="D903" t="str">
            <v>M</v>
          </cell>
          <cell r="E903">
            <v>14.51</v>
          </cell>
          <cell r="F903">
            <v>50.32</v>
          </cell>
          <cell r="G903">
            <v>730.14</v>
          </cell>
        </row>
        <row r="904">
          <cell r="A904" t="str">
            <v>6.4.8</v>
          </cell>
          <cell r="B904" t="str">
            <v>C1198</v>
          </cell>
          <cell r="C904" t="str">
            <v>ELETRODUTO PVC ROSC.INCL.CONEXÕES D= 40mm (1 1/4")</v>
          </cell>
          <cell r="D904" t="str">
            <v>M</v>
          </cell>
          <cell r="E904">
            <v>315.25</v>
          </cell>
          <cell r="F904">
            <v>43.05</v>
          </cell>
          <cell r="G904">
            <v>13571.51</v>
          </cell>
        </row>
        <row r="905">
          <cell r="A905" t="str">
            <v>6.4.9</v>
          </cell>
          <cell r="B905" t="str">
            <v>C4762</v>
          </cell>
          <cell r="C905" t="str">
            <v>CAIXA DE LIGAÇÃO PVC 4" X 2"</v>
          </cell>
          <cell r="D905" t="str">
            <v>UN</v>
          </cell>
          <cell r="E905">
            <v>184</v>
          </cell>
          <cell r="F905">
            <v>11.94</v>
          </cell>
          <cell r="G905">
            <v>2196.96</v>
          </cell>
        </row>
        <row r="906">
          <cell r="A906" t="str">
            <v>6.4.10</v>
          </cell>
          <cell r="B906" t="str">
            <v>ED-49166</v>
          </cell>
          <cell r="C906" t="str">
            <v>CAIXA DE PASSAGEM PARA PISO EM ALUMÍNIO, TAMPA REVERSÍVEL (ANTIDERRAPANTE OU LISA), DIMENSÃO (300X300X120)MM, INCLUSIVE ACESSÓRIOS E FIXAÇÃO</v>
          </cell>
          <cell r="D906" t="str">
            <v>un</v>
          </cell>
          <cell r="E906">
            <v>4</v>
          </cell>
          <cell r="F906">
            <v>334.64</v>
          </cell>
          <cell r="G906">
            <v>1338.56</v>
          </cell>
        </row>
        <row r="907">
          <cell r="A907" t="str">
            <v>6.4.11</v>
          </cell>
          <cell r="B907" t="str">
            <v>ED-49164</v>
          </cell>
          <cell r="C907" t="str">
            <v>CAIXA DE PASSAGEM PARA PISO EM ALUMÍNIO, TAMPA REVERSÍVEL (ANTIDERRAPANTE OU LISA), DIMENSÃO (100X100X60)MM, INCLUSIVE ACESSÓRIOS E FIXAÇÃO</v>
          </cell>
          <cell r="D907" t="str">
            <v>un</v>
          </cell>
          <cell r="E907">
            <v>1</v>
          </cell>
          <cell r="F907">
            <v>122.29</v>
          </cell>
          <cell r="G907">
            <v>122.29</v>
          </cell>
        </row>
        <row r="908">
          <cell r="A908" t="str">
            <v>6.4.12</v>
          </cell>
          <cell r="B908" t="str">
            <v>ED-19510</v>
          </cell>
          <cell r="C908" t="str">
            <v>ELETROCALHA LISA (100X50)MM EM CHAPA DE AÇO GALVANIZADO #18, COM TRATAMENTO PRÉ-ZINCADO, INCLUSIVE TAMPA DE ENCAIXE, FIXAÇÃO SUPERIOR, CONEXÕES E ACESSÓRIOS</v>
          </cell>
          <cell r="D908" t="str">
            <v>m</v>
          </cell>
          <cell r="E908">
            <v>107.66</v>
          </cell>
          <cell r="F908">
            <v>1571.35</v>
          </cell>
          <cell r="G908">
            <v>169171.54</v>
          </cell>
        </row>
        <row r="909">
          <cell r="A909" t="str">
            <v>6.5</v>
          </cell>
          <cell r="B909" t="str">
            <v>INFRAESTRUTURA DE ELETRODUTOS ELETRICO- 1 PAVIMENTO - INCLUSO ANEXO</v>
          </cell>
          <cell r="C909"/>
          <cell r="D909"/>
          <cell r="E909"/>
          <cell r="F909"/>
          <cell r="G909">
            <v>194211.3</v>
          </cell>
        </row>
        <row r="910">
          <cell r="A910" t="str">
            <v>6.5.1</v>
          </cell>
          <cell r="B910" t="str">
            <v>C1196</v>
          </cell>
          <cell r="C910" t="str">
            <v>ELETRODUTO PVC ROSC.INCL.CONEXÕES D= 25mm (3/4")</v>
          </cell>
          <cell r="D910" t="str">
            <v>M</v>
          </cell>
          <cell r="E910">
            <v>830.66</v>
          </cell>
          <cell r="F910">
            <v>24.26</v>
          </cell>
          <cell r="G910">
            <v>20151.810000000001</v>
          </cell>
        </row>
        <row r="911">
          <cell r="A911" t="str">
            <v>6.5.2</v>
          </cell>
          <cell r="B911" t="str">
            <v>C1194</v>
          </cell>
          <cell r="C911" t="str">
            <v>ELETRODUTO PVC ROSC.INCL.CONEXOES D= 60mm (2")</v>
          </cell>
          <cell r="D911" t="str">
            <v>M</v>
          </cell>
          <cell r="E911">
            <v>62.18</v>
          </cell>
          <cell r="F911">
            <v>65.430000000000007</v>
          </cell>
          <cell r="G911">
            <v>4068.44</v>
          </cell>
        </row>
        <row r="912">
          <cell r="A912" t="str">
            <v>6.5.3</v>
          </cell>
          <cell r="B912" t="str">
            <v>C1202</v>
          </cell>
          <cell r="C912" t="str">
            <v>ELETRODUTO PVC ROSC.INCL.CONEXÕES D=85MM (3")</v>
          </cell>
          <cell r="D912" t="str">
            <v>M</v>
          </cell>
          <cell r="E912">
            <v>4.3</v>
          </cell>
          <cell r="F912">
            <v>102.88</v>
          </cell>
          <cell r="G912">
            <v>442.38</v>
          </cell>
        </row>
        <row r="913">
          <cell r="A913" t="str">
            <v>6.5.4</v>
          </cell>
          <cell r="B913" t="str">
            <v>C1201</v>
          </cell>
          <cell r="C913" t="str">
            <v>ELETRODUTO PVC ROSC.INCL.CONEXÕES D=110mm (4")</v>
          </cell>
          <cell r="D913" t="str">
            <v>M</v>
          </cell>
          <cell r="E913">
            <v>12.6</v>
          </cell>
          <cell r="F913">
            <v>139.6</v>
          </cell>
          <cell r="G913">
            <v>1758.96</v>
          </cell>
        </row>
        <row r="914">
          <cell r="A914" t="str">
            <v>6.5.5</v>
          </cell>
          <cell r="B914" t="str">
            <v>C2591</v>
          </cell>
          <cell r="C914" t="str">
            <v>TUBO DE PVC CORRUGADO PERFURADO D=15CM</v>
          </cell>
          <cell r="D914" t="str">
            <v>M</v>
          </cell>
          <cell r="E914">
            <v>17.39</v>
          </cell>
          <cell r="F914">
            <v>95.85</v>
          </cell>
          <cell r="G914">
            <v>1666.83</v>
          </cell>
        </row>
        <row r="915">
          <cell r="A915" t="str">
            <v>6.5.6</v>
          </cell>
          <cell r="B915" t="str">
            <v>C1199</v>
          </cell>
          <cell r="C915" t="str">
            <v>ELETRODUTO PVC ROSC.INCL.CONEXÕES D= 50mm (1 1/2")</v>
          </cell>
          <cell r="D915" t="str">
            <v>M</v>
          </cell>
          <cell r="E915">
            <v>29.62</v>
          </cell>
          <cell r="F915">
            <v>50.32</v>
          </cell>
          <cell r="G915">
            <v>1490.48</v>
          </cell>
        </row>
        <row r="916">
          <cell r="A916" t="str">
            <v>6.5.7</v>
          </cell>
          <cell r="B916" t="str">
            <v>C1178</v>
          </cell>
          <cell r="C916" t="str">
            <v>ELETRODUTO DE ALUMÍNIO, INCLUSIVE CONEXÕES DE 1 1/4"</v>
          </cell>
          <cell r="D916" t="str">
            <v>M</v>
          </cell>
          <cell r="E916">
            <v>261.27</v>
          </cell>
          <cell r="F916">
            <v>56.6</v>
          </cell>
          <cell r="G916">
            <v>14787.88</v>
          </cell>
        </row>
        <row r="917">
          <cell r="A917" t="str">
            <v>6.5.8</v>
          </cell>
          <cell r="B917" t="str">
            <v>C4762</v>
          </cell>
          <cell r="C917" t="str">
            <v>CAIXA DE LIGAÇÃO PVC 4" X 2"</v>
          </cell>
          <cell r="D917" t="str">
            <v>UN</v>
          </cell>
          <cell r="E917">
            <v>130</v>
          </cell>
          <cell r="F917">
            <v>11.94</v>
          </cell>
          <cell r="G917">
            <v>1552.2</v>
          </cell>
        </row>
        <row r="918">
          <cell r="A918" t="str">
            <v>6.5.9</v>
          </cell>
          <cell r="B918" t="str">
            <v>ED-49166</v>
          </cell>
          <cell r="C918" t="str">
            <v>CAIXA DE PASSAGEM PARA PISO EM ALUMÍNIO, TAMPA REVERSÍVEL (ANTIDERRAPANTE OU LISA), DIMENSÃO (300X300X120)MM, INCLUSIVE ACESSÓRIOS E FIXAÇÃO</v>
          </cell>
          <cell r="D918" t="str">
            <v>un</v>
          </cell>
          <cell r="E918">
            <v>6</v>
          </cell>
          <cell r="F918">
            <v>334.64</v>
          </cell>
          <cell r="G918">
            <v>2007.84</v>
          </cell>
        </row>
        <row r="919">
          <cell r="A919" t="str">
            <v>6.5.10</v>
          </cell>
          <cell r="B919" t="str">
            <v>ED-49165</v>
          </cell>
          <cell r="C919" t="str">
            <v>CAIXA DE PASSAGEM PARA PISO EM ALUMÍNIO, TAMPA REVERSÍVEL (ANTIDERRAPANTE OU LISA), DIMENSÃO (200X200X100)MM, INCLUSIVE ACESSÓRIOS E FIXAÇÃO</v>
          </cell>
          <cell r="D919" t="str">
            <v>un</v>
          </cell>
          <cell r="E919">
            <v>1</v>
          </cell>
          <cell r="F919">
            <v>200.86</v>
          </cell>
          <cell r="G919">
            <v>200.86</v>
          </cell>
        </row>
        <row r="920">
          <cell r="A920" t="str">
            <v>6.5.11</v>
          </cell>
          <cell r="B920" t="str">
            <v>ED-49164</v>
          </cell>
          <cell r="C920" t="str">
            <v>CAIXA DE PASSAGEM PARA PISO EM ALUMÍNIO, TAMPA REVERSÍVEL (ANTIDERRAPANTE OU LISA), DIMENSÃO (100X100X60)MM, INCLUSIVE ACESSÓRIOS E FIXAÇÃO</v>
          </cell>
          <cell r="D920" t="str">
            <v>un</v>
          </cell>
          <cell r="E920">
            <v>6</v>
          </cell>
          <cell r="F920">
            <v>122.29</v>
          </cell>
          <cell r="G920">
            <v>733.74</v>
          </cell>
        </row>
        <row r="921">
          <cell r="A921" t="str">
            <v>6.5.12</v>
          </cell>
          <cell r="B921" t="str">
            <v>ED-19510</v>
          </cell>
          <cell r="C921" t="str">
            <v>ELETROCALHA LISA (100X50)MM EM CHAPA DE AÇO GALVANIZADO #18, COM TRATAMENTO PRÉ-ZINCADO, INCLUSIVE TAMPA DE ENCAIXE, FIXAÇÃO SUPERIOR, CONEXÕES E ACESSÓRIOS</v>
          </cell>
          <cell r="D921" t="str">
            <v>m</v>
          </cell>
          <cell r="E921">
            <v>92.5</v>
          </cell>
          <cell r="F921">
            <v>1571.35</v>
          </cell>
          <cell r="G921">
            <v>145349.88</v>
          </cell>
        </row>
        <row r="922">
          <cell r="A922" t="str">
            <v>6.6</v>
          </cell>
          <cell r="B922" t="str">
            <v>INFRAESTRUTURA DE ELETRODUTOS ELETRICO- 2 PAVIMENTO</v>
          </cell>
          <cell r="C922"/>
          <cell r="D922"/>
          <cell r="E922"/>
          <cell r="F922"/>
          <cell r="G922">
            <v>343116.53</v>
          </cell>
        </row>
        <row r="923">
          <cell r="A923" t="str">
            <v>6.6.1</v>
          </cell>
          <cell r="B923" t="str">
            <v>C1196</v>
          </cell>
          <cell r="C923" t="str">
            <v>ELETRODUTO PVC ROSC.INCL.CONEXÕES D= 25mm (3/4")</v>
          </cell>
          <cell r="D923" t="str">
            <v>M</v>
          </cell>
          <cell r="E923">
            <v>1320.06</v>
          </cell>
          <cell r="F923">
            <v>24.26</v>
          </cell>
          <cell r="G923">
            <v>32024.66</v>
          </cell>
        </row>
        <row r="924">
          <cell r="A924" t="str">
            <v>6.6.2</v>
          </cell>
          <cell r="B924" t="str">
            <v>C1202</v>
          </cell>
          <cell r="C924" t="str">
            <v>ELETRODUTO PVC ROSC.INCL.CONEXÕES D=85MM (3")</v>
          </cell>
          <cell r="D924" t="str">
            <v>M</v>
          </cell>
          <cell r="E924">
            <v>4.3</v>
          </cell>
          <cell r="F924">
            <v>102.88</v>
          </cell>
          <cell r="G924">
            <v>442.38</v>
          </cell>
        </row>
        <row r="925">
          <cell r="A925" t="str">
            <v>6.6.3</v>
          </cell>
          <cell r="B925" t="str">
            <v>C1199</v>
          </cell>
          <cell r="C925" t="str">
            <v>ELETRODUTO PVC ROSC.INCL.CONEXÕES D= 50mm (1 1/2")</v>
          </cell>
          <cell r="D925" t="str">
            <v>M</v>
          </cell>
          <cell r="E925">
            <v>23.48</v>
          </cell>
          <cell r="F925">
            <v>50.32</v>
          </cell>
          <cell r="G925">
            <v>1181.51</v>
          </cell>
        </row>
        <row r="926">
          <cell r="A926" t="str">
            <v>6.6.4</v>
          </cell>
          <cell r="B926" t="str">
            <v>C4762</v>
          </cell>
          <cell r="C926" t="str">
            <v>CAIXA DE LIGAÇÃO PVC 4" X 2"</v>
          </cell>
          <cell r="D926" t="str">
            <v>UN</v>
          </cell>
          <cell r="E926">
            <v>269</v>
          </cell>
          <cell r="F926">
            <v>11.94</v>
          </cell>
          <cell r="G926">
            <v>3211.86</v>
          </cell>
        </row>
        <row r="927">
          <cell r="A927" t="str">
            <v>6.6.5</v>
          </cell>
          <cell r="B927" t="str">
            <v>ED-19510</v>
          </cell>
          <cell r="C927" t="str">
            <v>ELETROCALHA LISA (100X50)MM EM CHAPA DE AÇO GALVANIZADO #18, COM TRATAMENTO PRÉ-ZINCADO, INCLUSIVE TAMPA DE ENCAIXE, FIXAÇÃO SUPERIOR, CONEXÕES E ACESSÓRIOS</v>
          </cell>
          <cell r="D927" t="str">
            <v>m</v>
          </cell>
          <cell r="E927">
            <v>194.9</v>
          </cell>
          <cell r="F927">
            <v>1571.35</v>
          </cell>
          <cell r="G927">
            <v>306256.12</v>
          </cell>
        </row>
        <row r="928">
          <cell r="A928" t="str">
            <v>6.7</v>
          </cell>
          <cell r="B928" t="str">
            <v>INFRAESTRUTURA DE ELETRODUTOS ELETRICO- COBERTA</v>
          </cell>
          <cell r="C928"/>
          <cell r="D928"/>
          <cell r="E928"/>
          <cell r="F928"/>
          <cell r="G928">
            <v>12230.7</v>
          </cell>
        </row>
        <row r="929">
          <cell r="A929" t="str">
            <v>6.7.1</v>
          </cell>
          <cell r="B929" t="str">
            <v>C1196</v>
          </cell>
          <cell r="C929" t="str">
            <v>ELETRODUTO PVC ROSC.INCL.CONEXÕES D= 25mm (3/4")</v>
          </cell>
          <cell r="D929" t="str">
            <v>M</v>
          </cell>
          <cell r="E929">
            <v>339.49</v>
          </cell>
          <cell r="F929">
            <v>24.26</v>
          </cell>
          <cell r="G929">
            <v>8236.0300000000007</v>
          </cell>
        </row>
        <row r="930">
          <cell r="A930" t="str">
            <v>6.7.2</v>
          </cell>
          <cell r="B930" t="str">
            <v>C1197</v>
          </cell>
          <cell r="C930" t="str">
            <v>ELETRODUTO PVC ROSC.INCL.CONEXÕES D= 32mm (1")</v>
          </cell>
          <cell r="D930" t="str">
            <v>M</v>
          </cell>
          <cell r="E930">
            <v>5.55</v>
          </cell>
          <cell r="F930">
            <v>36.78</v>
          </cell>
          <cell r="G930">
            <v>204.13</v>
          </cell>
        </row>
        <row r="931">
          <cell r="A931" t="str">
            <v>6.7.3</v>
          </cell>
          <cell r="B931" t="str">
            <v>C1194</v>
          </cell>
          <cell r="C931" t="str">
            <v>ELETRODUTO PVC ROSC.INCL.CONEXOES D= 60mm (2")</v>
          </cell>
          <cell r="D931" t="str">
            <v>M</v>
          </cell>
          <cell r="E931">
            <v>1.6</v>
          </cell>
          <cell r="F931">
            <v>65.430000000000007</v>
          </cell>
          <cell r="G931">
            <v>104.69</v>
          </cell>
        </row>
        <row r="932">
          <cell r="A932" t="str">
            <v>6.7.4</v>
          </cell>
          <cell r="B932" t="str">
            <v>C1202</v>
          </cell>
          <cell r="C932" t="str">
            <v>ELETRODUTO PVC ROSC.INCL.CONEXÕES D=85MM (3")</v>
          </cell>
          <cell r="D932" t="str">
            <v>M</v>
          </cell>
          <cell r="E932">
            <v>2.9</v>
          </cell>
          <cell r="F932">
            <v>102.88</v>
          </cell>
          <cell r="G932">
            <v>298.35000000000002</v>
          </cell>
        </row>
        <row r="933">
          <cell r="A933" t="str">
            <v>6.7.5</v>
          </cell>
          <cell r="B933" t="str">
            <v>C1199</v>
          </cell>
          <cell r="C933" t="str">
            <v>ELETRODUTO PVC ROSC.INCL.CONEXÕES D= 50mm (1 1/2")</v>
          </cell>
          <cell r="D933" t="str">
            <v>M</v>
          </cell>
          <cell r="E933">
            <v>17.55</v>
          </cell>
          <cell r="F933">
            <v>50.32</v>
          </cell>
          <cell r="G933">
            <v>883.12</v>
          </cell>
        </row>
        <row r="934">
          <cell r="A934" t="str">
            <v>6.7.6</v>
          </cell>
          <cell r="B934" t="str">
            <v>C1178</v>
          </cell>
          <cell r="C934" t="str">
            <v>ELETRODUTO DE ALUMÍNIO, INCLUSIVE CONEXÕES DE 1 1/4"</v>
          </cell>
          <cell r="D934" t="str">
            <v>M</v>
          </cell>
          <cell r="E934">
            <v>34.39</v>
          </cell>
          <cell r="F934">
            <v>56.6</v>
          </cell>
          <cell r="G934">
            <v>1946.47</v>
          </cell>
        </row>
        <row r="935">
          <cell r="A935" t="str">
            <v>6.7.7</v>
          </cell>
          <cell r="B935" t="str">
            <v>C4762</v>
          </cell>
          <cell r="C935" t="str">
            <v>CAIXA DE LIGAÇÃO PVC 4" X 2"</v>
          </cell>
          <cell r="D935" t="str">
            <v>UN</v>
          </cell>
          <cell r="E935">
            <v>16</v>
          </cell>
          <cell r="F935">
            <v>11.94</v>
          </cell>
          <cell r="G935">
            <v>191.04</v>
          </cell>
        </row>
        <row r="936">
          <cell r="A936" t="str">
            <v>6.7.8</v>
          </cell>
          <cell r="B936" t="str">
            <v>ED-49164</v>
          </cell>
          <cell r="C936" t="str">
            <v>CAIXA DE PASSAGEM PARA PISO EM ALUMÍNIO, TAMPA REVERSÍVEL (ANTIDERRAPANTE OU LISA), DIMENSÃO (100X100X60)MM, INCLUSIVE ACESSÓRIOS E FIXAÇÃO</v>
          </cell>
          <cell r="D936" t="str">
            <v>un</v>
          </cell>
          <cell r="E936">
            <v>3</v>
          </cell>
          <cell r="F936">
            <v>122.29</v>
          </cell>
          <cell r="G936">
            <v>366.87</v>
          </cell>
        </row>
        <row r="937">
          <cell r="A937" t="str">
            <v>6.8</v>
          </cell>
          <cell r="B937" t="str">
            <v>QUADROS ELETRICOS</v>
          </cell>
          <cell r="C937"/>
          <cell r="D937"/>
          <cell r="E937"/>
          <cell r="F937"/>
          <cell r="G937">
            <v>120680.52</v>
          </cell>
        </row>
        <row r="938">
          <cell r="A938" t="str">
            <v>6.8.1</v>
          </cell>
          <cell r="B938" t="str">
            <v>101881</v>
          </cell>
          <cell r="C938" t="str">
            <v>QUADRO DE DISTRIBUIÇÃO DE ENERGIA EM CHAPA DE AÇO GALVANIZADO, DE EMBUTIR, COM BARRAMENTO TRIFÁSICO, PARA 40 DISJUNTORES DIN 100A - FORNECIMENTO E INSTALAÇÃO. AF_10/2020</v>
          </cell>
          <cell r="D938" t="str">
            <v>UN</v>
          </cell>
          <cell r="E938">
            <v>12</v>
          </cell>
          <cell r="F938">
            <v>10056.709999999999</v>
          </cell>
          <cell r="G938">
            <v>120680.52</v>
          </cell>
        </row>
        <row r="939">
          <cell r="A939" t="str">
            <v>6.9</v>
          </cell>
          <cell r="B939" t="str">
            <v>CABOS ELÉTRICOS - TÉRREO</v>
          </cell>
          <cell r="C939"/>
          <cell r="D939"/>
          <cell r="E939"/>
          <cell r="F939"/>
          <cell r="G939">
            <v>600358.28</v>
          </cell>
        </row>
        <row r="940">
          <cell r="A940" t="str">
            <v>6.9.1</v>
          </cell>
          <cell r="B940" t="str">
            <v>C0554</v>
          </cell>
          <cell r="C940" t="str">
            <v>CABO EM PVC 1000V 4MM2</v>
          </cell>
          <cell r="D940" t="str">
            <v>M</v>
          </cell>
          <cell r="E940">
            <v>426.25</v>
          </cell>
          <cell r="F940">
            <v>20.94</v>
          </cell>
          <cell r="G940">
            <v>8925.68</v>
          </cell>
        </row>
        <row r="941">
          <cell r="A941" t="str">
            <v>6.9.2</v>
          </cell>
          <cell r="B941" t="str">
            <v>C0550</v>
          </cell>
          <cell r="C941" t="str">
            <v>CABO EM PVC 1000V 16MM2</v>
          </cell>
          <cell r="D941" t="str">
            <v>M</v>
          </cell>
          <cell r="E941">
            <v>698.4</v>
          </cell>
          <cell r="F941">
            <v>55.86</v>
          </cell>
          <cell r="G941">
            <v>39012.620000000003</v>
          </cell>
        </row>
        <row r="942">
          <cell r="A942" t="str">
            <v>6.9.3</v>
          </cell>
          <cell r="B942" t="str">
            <v>C0553</v>
          </cell>
          <cell r="C942" t="str">
            <v>CABO EM PVC 1000V 25MM2</v>
          </cell>
          <cell r="D942" t="str">
            <v>M</v>
          </cell>
          <cell r="E942">
            <v>228.25</v>
          </cell>
          <cell r="F942">
            <v>80.52</v>
          </cell>
          <cell r="G942">
            <v>18378.689999999999</v>
          </cell>
        </row>
        <row r="943">
          <cell r="A943" t="str">
            <v>6.9.4</v>
          </cell>
          <cell r="B943" t="str">
            <v>C0558</v>
          </cell>
          <cell r="C943" t="str">
            <v>CABO EM PVC 1000V 35MM2</v>
          </cell>
          <cell r="D943" t="str">
            <v>M</v>
          </cell>
          <cell r="E943">
            <v>45.65</v>
          </cell>
          <cell r="F943">
            <v>109.57</v>
          </cell>
          <cell r="G943">
            <v>5001.87</v>
          </cell>
        </row>
        <row r="944">
          <cell r="A944" t="str">
            <v>6.9.5</v>
          </cell>
          <cell r="B944" t="str">
            <v>C0555</v>
          </cell>
          <cell r="C944" t="str">
            <v>CABO EM PVC 1000V 50MM2</v>
          </cell>
          <cell r="D944" t="str">
            <v>M</v>
          </cell>
          <cell r="E944">
            <v>228.25</v>
          </cell>
          <cell r="F944">
            <v>156.81</v>
          </cell>
          <cell r="G944">
            <v>35791.879999999997</v>
          </cell>
        </row>
        <row r="945">
          <cell r="A945" t="str">
            <v>6.9.6</v>
          </cell>
          <cell r="B945" t="str">
            <v>C0559</v>
          </cell>
          <cell r="C945" t="str">
            <v>CABO EM PVC 1000V 70MM2</v>
          </cell>
          <cell r="D945" t="str">
            <v>M</v>
          </cell>
          <cell r="E945">
            <v>182.6</v>
          </cell>
          <cell r="F945">
            <v>211.86</v>
          </cell>
          <cell r="G945">
            <v>38685.64</v>
          </cell>
        </row>
        <row r="946">
          <cell r="A946" t="str">
            <v>6.9.7</v>
          </cell>
          <cell r="B946" t="str">
            <v>C0557</v>
          </cell>
          <cell r="C946" t="str">
            <v>CABO EM PVC 1000V 95MM2</v>
          </cell>
          <cell r="D946" t="str">
            <v>M</v>
          </cell>
          <cell r="E946">
            <v>182.6</v>
          </cell>
          <cell r="F946">
            <v>275.98</v>
          </cell>
          <cell r="G946">
            <v>50393.95</v>
          </cell>
        </row>
        <row r="947">
          <cell r="A947" t="str">
            <v>6.9.8</v>
          </cell>
          <cell r="B947" t="str">
            <v>C0552</v>
          </cell>
          <cell r="C947" t="str">
            <v>CABO EM PVC 1000V 240MM2</v>
          </cell>
          <cell r="D947" t="str">
            <v>M</v>
          </cell>
          <cell r="E947">
            <v>45.65</v>
          </cell>
          <cell r="F947">
            <v>717.47</v>
          </cell>
          <cell r="G947">
            <v>32752.51</v>
          </cell>
        </row>
        <row r="948">
          <cell r="A948" t="str">
            <v>6.9.9</v>
          </cell>
          <cell r="B948" t="str">
            <v>C0535</v>
          </cell>
          <cell r="C948" t="str">
            <v>CABO ISOLADO PVC 750V 500MM2</v>
          </cell>
          <cell r="D948" t="str">
            <v>M</v>
          </cell>
          <cell r="E948">
            <v>182.6</v>
          </cell>
          <cell r="F948">
            <v>1405.88</v>
          </cell>
          <cell r="G948">
            <v>256713.69</v>
          </cell>
        </row>
        <row r="949">
          <cell r="A949" t="str">
            <v>6.9.10</v>
          </cell>
          <cell r="B949" t="str">
            <v>91925</v>
          </cell>
          <cell r="C949" t="str">
            <v>CABO DE COBRE FLEXÍVEL ISOLADO, 1,5 MM², ANTI-CHAMA 0,6/1,0 KV, PARA CIRCUITOS TERMINAIS - FORNECIMENTO E INSTALAÇÃO. AF_03/2023</v>
          </cell>
          <cell r="D949" t="str">
            <v>M</v>
          </cell>
          <cell r="E949">
            <v>2271.4</v>
          </cell>
          <cell r="F949">
            <v>10.7</v>
          </cell>
          <cell r="G949">
            <v>24303.98</v>
          </cell>
        </row>
        <row r="950">
          <cell r="A950" t="str">
            <v>6.9.11</v>
          </cell>
          <cell r="B950" t="str">
            <v>C0540</v>
          </cell>
          <cell r="C950" t="str">
            <v>CABO ISOLADO PVC 750V 2,5MM2</v>
          </cell>
          <cell r="D950" t="str">
            <v>M</v>
          </cell>
          <cell r="E950">
            <v>4656.41</v>
          </cell>
          <cell r="F950">
            <v>9.2899999999999991</v>
          </cell>
          <cell r="G950">
            <v>43258.05</v>
          </cell>
        </row>
        <row r="951">
          <cell r="A951" t="str">
            <v>6.9.12</v>
          </cell>
          <cell r="B951" t="str">
            <v>C0534</v>
          </cell>
          <cell r="C951" t="str">
            <v>CABO ISOLADO PVC 750V 4MM2</v>
          </cell>
          <cell r="D951" t="str">
            <v>M</v>
          </cell>
          <cell r="E951">
            <v>1221.71</v>
          </cell>
          <cell r="F951">
            <v>11.65</v>
          </cell>
          <cell r="G951">
            <v>14232.92</v>
          </cell>
        </row>
        <row r="952">
          <cell r="A952" t="str">
            <v>6.9.13</v>
          </cell>
          <cell r="B952" t="str">
            <v>C0527</v>
          </cell>
          <cell r="C952" t="str">
            <v>CABO ISOLADO PVC 750V 16MM2</v>
          </cell>
          <cell r="D952" t="str">
            <v>M</v>
          </cell>
          <cell r="E952">
            <v>593.45000000000005</v>
          </cell>
          <cell r="F952">
            <v>55.45</v>
          </cell>
          <cell r="G952">
            <v>32906.800000000003</v>
          </cell>
        </row>
        <row r="953">
          <cell r="A953" t="str">
            <v>6.10</v>
          </cell>
          <cell r="B953" t="str">
            <v>CABOS ELÉTRICOS - 1 ANDAR</v>
          </cell>
          <cell r="C953"/>
          <cell r="D953"/>
          <cell r="E953"/>
          <cell r="F953"/>
          <cell r="G953">
            <v>319823.23</v>
          </cell>
        </row>
        <row r="954">
          <cell r="A954" t="str">
            <v>6.10.1</v>
          </cell>
          <cell r="B954" t="str">
            <v>C0554</v>
          </cell>
          <cell r="C954" t="str">
            <v>CABO EM PVC 1000V 4MM2</v>
          </cell>
          <cell r="D954" t="str">
            <v>M</v>
          </cell>
          <cell r="E954">
            <v>252.6</v>
          </cell>
          <cell r="F954">
            <v>20.94</v>
          </cell>
          <cell r="G954">
            <v>5289.44</v>
          </cell>
        </row>
        <row r="955">
          <cell r="A955" t="str">
            <v>6.10.2</v>
          </cell>
          <cell r="B955" t="str">
            <v>C0547</v>
          </cell>
          <cell r="C955" t="str">
            <v>CABO EM PVC 1000V 10MM2</v>
          </cell>
          <cell r="D955" t="str">
            <v>M</v>
          </cell>
          <cell r="E955">
            <v>321.3</v>
          </cell>
          <cell r="F955">
            <v>38.47</v>
          </cell>
          <cell r="G955">
            <v>12360.41</v>
          </cell>
        </row>
        <row r="956">
          <cell r="A956" t="str">
            <v>6.10.3</v>
          </cell>
          <cell r="B956" t="str">
            <v>C0550</v>
          </cell>
          <cell r="C956" t="str">
            <v>CABO EM PVC 1000V 16MM2</v>
          </cell>
          <cell r="D956" t="str">
            <v>M</v>
          </cell>
          <cell r="E956">
            <v>353.94</v>
          </cell>
          <cell r="F956">
            <v>55.86</v>
          </cell>
          <cell r="G956">
            <v>19771.09</v>
          </cell>
        </row>
        <row r="957">
          <cell r="A957" t="str">
            <v>6.10.4</v>
          </cell>
          <cell r="B957" t="str">
            <v>C0553</v>
          </cell>
          <cell r="C957" t="str">
            <v>CABO EM PVC 1000V 25MM2</v>
          </cell>
          <cell r="D957" t="str">
            <v>M</v>
          </cell>
          <cell r="E957">
            <v>108.65</v>
          </cell>
          <cell r="F957">
            <v>80.52</v>
          </cell>
          <cell r="G957">
            <v>8748.5</v>
          </cell>
        </row>
        <row r="958">
          <cell r="A958" t="str">
            <v>6.10.5</v>
          </cell>
          <cell r="B958" t="str">
            <v>C0558</v>
          </cell>
          <cell r="C958" t="str">
            <v>CABO EM PVC 1000V 35MM2</v>
          </cell>
          <cell r="D958" t="str">
            <v>M</v>
          </cell>
          <cell r="E958">
            <v>22.29</v>
          </cell>
          <cell r="F958">
            <v>109.57</v>
          </cell>
          <cell r="G958">
            <v>2442.3200000000002</v>
          </cell>
        </row>
        <row r="959">
          <cell r="A959" t="str">
            <v>6.10.6</v>
          </cell>
          <cell r="B959" t="str">
            <v>C0555</v>
          </cell>
          <cell r="C959" t="str">
            <v>CABO EM PVC 1000V 50MM2</v>
          </cell>
          <cell r="D959" t="str">
            <v>M</v>
          </cell>
          <cell r="E959">
            <v>111.45</v>
          </cell>
          <cell r="F959">
            <v>156.81</v>
          </cell>
          <cell r="G959">
            <v>17476.47</v>
          </cell>
        </row>
        <row r="960">
          <cell r="A960" t="str">
            <v>6.10.7</v>
          </cell>
          <cell r="B960" t="str">
            <v>C0559</v>
          </cell>
          <cell r="C960" t="str">
            <v>CABO EM PVC 1000V 70MM2</v>
          </cell>
          <cell r="D960" t="str">
            <v>M</v>
          </cell>
          <cell r="E960">
            <v>89.16</v>
          </cell>
          <cell r="F960">
            <v>211.86</v>
          </cell>
          <cell r="G960">
            <v>18889.439999999999</v>
          </cell>
        </row>
        <row r="961">
          <cell r="A961" t="str">
            <v>6.10.8</v>
          </cell>
          <cell r="B961" t="str">
            <v>C0557</v>
          </cell>
          <cell r="C961" t="str">
            <v>CABO EM PVC 1000V 95MM2</v>
          </cell>
          <cell r="D961" t="str">
            <v>M</v>
          </cell>
          <cell r="E961">
            <v>89.16</v>
          </cell>
          <cell r="F961">
            <v>275.98</v>
          </cell>
          <cell r="G961">
            <v>24606.38</v>
          </cell>
        </row>
        <row r="962">
          <cell r="A962" t="str">
            <v>6.10.9</v>
          </cell>
          <cell r="B962" t="str">
            <v>C0548</v>
          </cell>
          <cell r="C962" t="str">
            <v>CABO EM PVC 1000V 120MM2</v>
          </cell>
          <cell r="D962" t="str">
            <v>M</v>
          </cell>
          <cell r="E962">
            <v>27.06</v>
          </cell>
          <cell r="F962">
            <v>358.7</v>
          </cell>
          <cell r="G962">
            <v>9706.42</v>
          </cell>
        </row>
        <row r="963">
          <cell r="A963" t="str">
            <v>6.10.10</v>
          </cell>
          <cell r="B963" t="str">
            <v>C0552</v>
          </cell>
          <cell r="C963" t="str">
            <v>CABO EM PVC 1000V 240MM2</v>
          </cell>
          <cell r="D963" t="str">
            <v>M</v>
          </cell>
          <cell r="E963">
            <v>108.24</v>
          </cell>
          <cell r="F963">
            <v>717.47</v>
          </cell>
          <cell r="G963">
            <v>77658.95</v>
          </cell>
        </row>
        <row r="964">
          <cell r="A964" t="str">
            <v>6.10.11</v>
          </cell>
          <cell r="B964" t="str">
            <v>C0535</v>
          </cell>
          <cell r="C964" t="str">
            <v>CABO ISOLADO PVC 750V 500MM2</v>
          </cell>
          <cell r="D964" t="str">
            <v>M</v>
          </cell>
          <cell r="E964">
            <v>8.7899999999999991</v>
          </cell>
          <cell r="F964">
            <v>1405.88</v>
          </cell>
          <cell r="G964">
            <v>12357.69</v>
          </cell>
        </row>
        <row r="965">
          <cell r="A965" t="str">
            <v>6.10.12</v>
          </cell>
          <cell r="B965" t="str">
            <v>91925</v>
          </cell>
          <cell r="C965" t="str">
            <v>CABO DE COBRE FLEXÍVEL ISOLADO, 1,5 MM², ANTI-CHAMA 0,6/1,0 KV, PARA CIRCUITOS TERMINAIS - FORNECIMENTO E INSTALAÇÃO. AF_03/2023</v>
          </cell>
          <cell r="D965" t="str">
            <v>M</v>
          </cell>
          <cell r="E965">
            <v>1895.68</v>
          </cell>
          <cell r="F965">
            <v>10.7</v>
          </cell>
          <cell r="G965">
            <v>20283.78</v>
          </cell>
        </row>
        <row r="966">
          <cell r="A966" t="str">
            <v>6.10.13</v>
          </cell>
          <cell r="B966" t="str">
            <v>C0540</v>
          </cell>
          <cell r="C966" t="str">
            <v>CABO ISOLADO PVC 750V 2,5MM2</v>
          </cell>
          <cell r="D966" t="str">
            <v>M</v>
          </cell>
          <cell r="E966">
            <v>3673.75</v>
          </cell>
          <cell r="F966">
            <v>9.2899999999999991</v>
          </cell>
          <cell r="G966">
            <v>34129.14</v>
          </cell>
        </row>
        <row r="967">
          <cell r="A967" t="str">
            <v>6.10.14</v>
          </cell>
          <cell r="B967" t="str">
            <v>C0534</v>
          </cell>
          <cell r="C967" t="str">
            <v>CABO ISOLADO PVC 750V 4MM2</v>
          </cell>
          <cell r="D967" t="str">
            <v>M</v>
          </cell>
          <cell r="E967">
            <v>437.93</v>
          </cell>
          <cell r="F967">
            <v>11.65</v>
          </cell>
          <cell r="G967">
            <v>5101.88</v>
          </cell>
        </row>
        <row r="968">
          <cell r="A968" t="str">
            <v>6.10.15</v>
          </cell>
          <cell r="B968" t="str">
            <v>C0537</v>
          </cell>
          <cell r="C968" t="str">
            <v>CABO ISOLADO PVC 750V 6MM2</v>
          </cell>
          <cell r="D968" t="str">
            <v>M</v>
          </cell>
          <cell r="E968">
            <v>273.7</v>
          </cell>
          <cell r="F968">
            <v>13.1</v>
          </cell>
          <cell r="G968">
            <v>3585.47</v>
          </cell>
        </row>
        <row r="969">
          <cell r="A969" t="str">
            <v>6.10.16</v>
          </cell>
          <cell r="B969" t="str">
            <v>C0527</v>
          </cell>
          <cell r="C969" t="str">
            <v>CABO ISOLADO PVC 750V 16MM2</v>
          </cell>
          <cell r="D969" t="str">
            <v>M</v>
          </cell>
          <cell r="E969">
            <v>855.11</v>
          </cell>
          <cell r="F969">
            <v>55.45</v>
          </cell>
          <cell r="G969">
            <v>47415.85</v>
          </cell>
        </row>
        <row r="970">
          <cell r="A970" t="str">
            <v>6.11</v>
          </cell>
          <cell r="B970" t="str">
            <v>CABOS ELÉTRICOS - 2 ANDAR</v>
          </cell>
          <cell r="C970"/>
          <cell r="D970"/>
          <cell r="E970"/>
          <cell r="F970"/>
          <cell r="G970">
            <v>110383.18</v>
          </cell>
        </row>
        <row r="971">
          <cell r="A971" t="str">
            <v>6.11.1</v>
          </cell>
          <cell r="B971" t="str">
            <v>C0550</v>
          </cell>
          <cell r="C971" t="str">
            <v>CABO EM PVC 1000V 16MM2</v>
          </cell>
          <cell r="D971" t="str">
            <v>M</v>
          </cell>
          <cell r="E971">
            <v>79.239999999999995</v>
          </cell>
          <cell r="F971">
            <v>55.86</v>
          </cell>
          <cell r="G971">
            <v>4426.3500000000004</v>
          </cell>
        </row>
        <row r="972">
          <cell r="A972" t="str">
            <v>6.11.2</v>
          </cell>
          <cell r="B972" t="str">
            <v>C0553</v>
          </cell>
          <cell r="C972" t="str">
            <v>CABO EM PVC 1000V 25MM2</v>
          </cell>
          <cell r="D972" t="str">
            <v>M</v>
          </cell>
          <cell r="E972">
            <v>42.16</v>
          </cell>
          <cell r="F972">
            <v>80.52</v>
          </cell>
          <cell r="G972">
            <v>3394.72</v>
          </cell>
        </row>
        <row r="973">
          <cell r="A973" t="str">
            <v>6.11.3</v>
          </cell>
          <cell r="B973" t="str">
            <v>C0558</v>
          </cell>
          <cell r="C973" t="str">
            <v>CABO EM PVC 1000V 35MM2</v>
          </cell>
          <cell r="D973" t="str">
            <v>M</v>
          </cell>
          <cell r="E973">
            <v>4</v>
          </cell>
          <cell r="F973">
            <v>109.57</v>
          </cell>
          <cell r="G973">
            <v>438.28</v>
          </cell>
        </row>
        <row r="974">
          <cell r="A974" t="str">
            <v>6.11.4</v>
          </cell>
          <cell r="B974" t="str">
            <v>C0555</v>
          </cell>
          <cell r="C974" t="str">
            <v>CABO EM PVC 1000V 50MM2</v>
          </cell>
          <cell r="D974" t="str">
            <v>M</v>
          </cell>
          <cell r="E974">
            <v>20</v>
          </cell>
          <cell r="F974">
            <v>156.81</v>
          </cell>
          <cell r="G974">
            <v>3136.2</v>
          </cell>
        </row>
        <row r="975">
          <cell r="A975" t="str">
            <v>6.11.5</v>
          </cell>
          <cell r="B975" t="str">
            <v>C0559</v>
          </cell>
          <cell r="C975" t="str">
            <v>CABO EM PVC 1000V 70MM2</v>
          </cell>
          <cell r="D975" t="str">
            <v>M</v>
          </cell>
          <cell r="E975">
            <v>16</v>
          </cell>
          <cell r="F975">
            <v>211.86</v>
          </cell>
          <cell r="G975">
            <v>3389.76</v>
          </cell>
        </row>
        <row r="976">
          <cell r="A976" t="str">
            <v>6.11.6</v>
          </cell>
          <cell r="B976" t="str">
            <v>C0557</v>
          </cell>
          <cell r="C976" t="str">
            <v>CABO EM PVC 1000V 95MM2</v>
          </cell>
          <cell r="D976" t="str">
            <v>M</v>
          </cell>
          <cell r="E976">
            <v>16</v>
          </cell>
          <cell r="F976">
            <v>275.98</v>
          </cell>
          <cell r="G976">
            <v>4415.68</v>
          </cell>
        </row>
        <row r="977">
          <cell r="A977" t="str">
            <v>6.11.7</v>
          </cell>
          <cell r="B977" t="str">
            <v>91925</v>
          </cell>
          <cell r="C977" t="str">
            <v>CABO DE COBRE FLEXÍVEL ISOLADO, 1,5 MM², ANTI-CHAMA 0,6/1,0 KV, PARA CIRCUITOS TERMINAIS - FORNECIMENTO E INSTALAÇÃO. AF_03/2023</v>
          </cell>
          <cell r="D977" t="str">
            <v>M</v>
          </cell>
          <cell r="E977">
            <v>282.56</v>
          </cell>
          <cell r="F977">
            <v>10.7</v>
          </cell>
          <cell r="G977">
            <v>3023.39</v>
          </cell>
        </row>
        <row r="978">
          <cell r="A978" t="str">
            <v>6.11.8</v>
          </cell>
          <cell r="B978" t="str">
            <v>C0540</v>
          </cell>
          <cell r="C978" t="str">
            <v>CABO ISOLADO PVC 750V 2,5MM2</v>
          </cell>
          <cell r="D978" t="str">
            <v>M</v>
          </cell>
          <cell r="E978">
            <v>5609.11</v>
          </cell>
          <cell r="F978">
            <v>9.2899999999999991</v>
          </cell>
          <cell r="G978">
            <v>52108.63</v>
          </cell>
        </row>
        <row r="979">
          <cell r="A979" t="str">
            <v>6.11.9</v>
          </cell>
          <cell r="B979" t="str">
            <v>C0534</v>
          </cell>
          <cell r="C979" t="str">
            <v>CABO ISOLADO PVC 750V 4MM2</v>
          </cell>
          <cell r="D979" t="str">
            <v>M</v>
          </cell>
          <cell r="E979">
            <v>3062.95</v>
          </cell>
          <cell r="F979">
            <v>11.65</v>
          </cell>
          <cell r="G979">
            <v>35683.370000000003</v>
          </cell>
        </row>
        <row r="980">
          <cell r="A980" t="str">
            <v>6.11.10</v>
          </cell>
          <cell r="B980" t="str">
            <v>C0537</v>
          </cell>
          <cell r="C980" t="str">
            <v>CABO ISOLADO PVC 750V 6MM2</v>
          </cell>
          <cell r="D980" t="str">
            <v>M</v>
          </cell>
          <cell r="E980">
            <v>28</v>
          </cell>
          <cell r="F980">
            <v>13.1</v>
          </cell>
          <cell r="G980">
            <v>366.8</v>
          </cell>
        </row>
        <row r="981">
          <cell r="A981" t="str">
            <v>6.12</v>
          </cell>
          <cell r="B981" t="str">
            <v>CABOS LÓGICOS / ELETRÔNICOS - TERREO</v>
          </cell>
          <cell r="C981"/>
          <cell r="D981"/>
          <cell r="E981"/>
          <cell r="F981"/>
          <cell r="G981">
            <v>67976.08</v>
          </cell>
        </row>
        <row r="982">
          <cell r="A982" t="str">
            <v>6.12.1</v>
          </cell>
          <cell r="B982" t="str">
            <v>C4533</v>
          </cell>
          <cell r="C982" t="str">
            <v>CABO LÓGICO 4 PARES, CATEGORIA 6 - UTP</v>
          </cell>
          <cell r="D982" t="str">
            <v>M</v>
          </cell>
          <cell r="E982">
            <v>3582.2</v>
          </cell>
          <cell r="F982">
            <v>18.8</v>
          </cell>
          <cell r="G982">
            <v>67345.36</v>
          </cell>
        </row>
        <row r="983">
          <cell r="A983" t="str">
            <v>6.12.2</v>
          </cell>
          <cell r="B983" t="str">
            <v>98295</v>
          </cell>
          <cell r="C983" t="str">
            <v>CABO ELETRÔNICO CATEGORIA 5E, INSTALADO EM EDIFICAÇÃO INSTITUCIONAL - FORNECIMENTO E INSTALAÇÃO. AF_11/2019</v>
          </cell>
          <cell r="D983" t="str">
            <v>M</v>
          </cell>
          <cell r="E983">
            <v>96</v>
          </cell>
          <cell r="F983">
            <v>6.57</v>
          </cell>
          <cell r="G983">
            <v>630.72</v>
          </cell>
        </row>
        <row r="984">
          <cell r="A984" t="str">
            <v>6.13</v>
          </cell>
          <cell r="B984" t="str">
            <v>CABOS LÓGICOS / ELETRÔNICOS - 1 ANDAR - INCLUSO ANEXO</v>
          </cell>
          <cell r="C984"/>
          <cell r="D984"/>
          <cell r="E984"/>
          <cell r="F984"/>
          <cell r="G984">
            <v>53696.23</v>
          </cell>
        </row>
        <row r="985">
          <cell r="A985" t="str">
            <v>6.13.1</v>
          </cell>
          <cell r="B985" t="str">
            <v>C4533</v>
          </cell>
          <cell r="C985" t="str">
            <v>CABO LÓGICO 4 PARES, CATEGORIA 6 - UTP</v>
          </cell>
          <cell r="D985" t="str">
            <v>M</v>
          </cell>
          <cell r="E985">
            <v>2772.31</v>
          </cell>
          <cell r="F985">
            <v>18.8</v>
          </cell>
          <cell r="G985">
            <v>52119.43</v>
          </cell>
        </row>
        <row r="986">
          <cell r="A986" t="str">
            <v>6.13.2</v>
          </cell>
          <cell r="B986" t="str">
            <v>98295</v>
          </cell>
          <cell r="C986" t="str">
            <v>CABO ELETRÔNICO CATEGORIA 5E, INSTALADO EM EDIFICAÇÃO INSTITUCIONAL - FORNECIMENTO E INSTALAÇÃO. AF_11/2019</v>
          </cell>
          <cell r="D986" t="str">
            <v>M</v>
          </cell>
          <cell r="E986">
            <v>240</v>
          </cell>
          <cell r="F986">
            <v>6.57</v>
          </cell>
          <cell r="G986">
            <v>1576.8</v>
          </cell>
        </row>
        <row r="987">
          <cell r="A987" t="str">
            <v>6.14</v>
          </cell>
          <cell r="B987" t="str">
            <v>CABOS LÓGICOS / ELETRÔNICOS - 2 ANDAR</v>
          </cell>
          <cell r="C987"/>
          <cell r="D987"/>
          <cell r="E987"/>
          <cell r="F987"/>
          <cell r="G987">
            <v>214063.82</v>
          </cell>
        </row>
        <row r="988">
          <cell r="A988" t="str">
            <v>6.14.1</v>
          </cell>
          <cell r="B988" t="str">
            <v>C4533</v>
          </cell>
          <cell r="C988" t="str">
            <v>CABO LÓGICO 4 PARES, CATEGORIA 6 - UTP</v>
          </cell>
          <cell r="D988" t="str">
            <v>M</v>
          </cell>
          <cell r="E988">
            <v>11185.08</v>
          </cell>
          <cell r="F988">
            <v>18.8</v>
          </cell>
          <cell r="G988">
            <v>210279.5</v>
          </cell>
        </row>
        <row r="989">
          <cell r="A989" t="str">
            <v>6.14.2</v>
          </cell>
          <cell r="B989" t="str">
            <v>98295</v>
          </cell>
          <cell r="C989" t="str">
            <v>CABO ELETRÔNICO CATEGORIA 5E, INSTALADO EM EDIFICAÇÃO INSTITUCIONAL - FORNECIMENTO E INSTALAÇÃO. AF_11/2019</v>
          </cell>
          <cell r="D989" t="str">
            <v>M</v>
          </cell>
          <cell r="E989">
            <v>576</v>
          </cell>
          <cell r="F989">
            <v>6.57</v>
          </cell>
          <cell r="G989">
            <v>3784.32</v>
          </cell>
        </row>
        <row r="990">
          <cell r="A990" t="str">
            <v>6.15</v>
          </cell>
          <cell r="B990" t="str">
            <v>TOMADAS ELETRICAS E LÓGICAS / LUMINÁRIAS / CAMERAS - TERREO</v>
          </cell>
          <cell r="C990"/>
          <cell r="D990"/>
          <cell r="E990"/>
          <cell r="F990"/>
          <cell r="G990">
            <v>134623.12</v>
          </cell>
        </row>
        <row r="991">
          <cell r="A991" t="str">
            <v>6.15.1</v>
          </cell>
          <cell r="B991" t="str">
            <v>91996</v>
          </cell>
          <cell r="C991" t="str">
            <v>TOMADA MÉDIA DE EMBUTIR (1 MÓDULO), 2P+T 10 A, INCLUINDO SUPORTE E PLACA - FORNECIMENTO E INSTALAÇÃO. AF_03/2023</v>
          </cell>
          <cell r="D991" t="str">
            <v>UN</v>
          </cell>
          <cell r="E991">
            <v>94</v>
          </cell>
          <cell r="F991">
            <v>43.81</v>
          </cell>
          <cell r="G991">
            <v>4118.1400000000003</v>
          </cell>
        </row>
        <row r="992">
          <cell r="A992" t="str">
            <v>6.15.2</v>
          </cell>
          <cell r="B992" t="str">
            <v>92004</v>
          </cell>
          <cell r="C992" t="str">
            <v>TOMADA MÉDIA DE EMBUTIR (2 MÓDULOS), 2P+T 10 A, INCLUINDO SUPORTE E PLACA - FORNECIMENTO E INSTALAÇÃO. AF_03/2023</v>
          </cell>
          <cell r="D992" t="str">
            <v>UN</v>
          </cell>
          <cell r="E992">
            <v>34</v>
          </cell>
          <cell r="F992">
            <v>69.97</v>
          </cell>
          <cell r="G992">
            <v>2378.98</v>
          </cell>
        </row>
        <row r="993">
          <cell r="A993" t="str">
            <v>6.15.3</v>
          </cell>
          <cell r="B993" t="str">
            <v>91953</v>
          </cell>
          <cell r="C993" t="str">
            <v>INTERRUPTOR SIMPLES (1 MÓDULO), 10A/250V, INCLUINDO SUPORTE E PLACA - FORNECIMENTO E INSTALAÇÃO. AF_03/2023</v>
          </cell>
          <cell r="D993" t="str">
            <v>UN</v>
          </cell>
          <cell r="E993">
            <v>26</v>
          </cell>
          <cell r="F993">
            <v>37.21</v>
          </cell>
          <cell r="G993">
            <v>967.46</v>
          </cell>
        </row>
        <row r="994">
          <cell r="A994" t="str">
            <v>6.15.4</v>
          </cell>
          <cell r="B994" t="str">
            <v>91959</v>
          </cell>
          <cell r="C994" t="str">
            <v>INTERRUPTOR SIMPLES (2 MÓDULOS), 10A/250V, INCLUINDO SUPORTE E PLACA - FORNECIMENTO E INSTALAÇÃO. AF_03/2023</v>
          </cell>
          <cell r="D994" t="str">
            <v>UN</v>
          </cell>
          <cell r="E994">
            <v>1</v>
          </cell>
          <cell r="F994">
            <v>56.77</v>
          </cell>
          <cell r="G994">
            <v>56.77</v>
          </cell>
        </row>
        <row r="995">
          <cell r="A995" t="str">
            <v>6.15.5</v>
          </cell>
          <cell r="B995" t="str">
            <v>91967</v>
          </cell>
          <cell r="C995" t="str">
            <v>INTERRUPTOR SIMPLES (3 MÓDULOS), 10A/250V, INCLUINDO SUPORTE E PLACA - FORNECIMENTO E INSTALAÇÃO. AF_03/2023</v>
          </cell>
          <cell r="D995" t="str">
            <v>UN</v>
          </cell>
          <cell r="E995">
            <v>2</v>
          </cell>
          <cell r="F995">
            <v>76.34</v>
          </cell>
          <cell r="G995">
            <v>152.68</v>
          </cell>
        </row>
        <row r="996">
          <cell r="A996" t="str">
            <v>6.15.6</v>
          </cell>
          <cell r="B996" t="str">
            <v>91955</v>
          </cell>
          <cell r="C996" t="str">
            <v>INTERRUPTOR PARALELO (1 MÓDULO), 10A/250V, INCLUINDO SUPORTE E PLACA - FORNECIMENTO E INSTALAÇÃO. AF_03/2023</v>
          </cell>
          <cell r="D996" t="str">
            <v>UN</v>
          </cell>
          <cell r="E996">
            <v>16</v>
          </cell>
          <cell r="F996">
            <v>45.26</v>
          </cell>
          <cell r="G996">
            <v>724.16</v>
          </cell>
        </row>
        <row r="997">
          <cell r="A997" t="str">
            <v>6.15.7</v>
          </cell>
          <cell r="B997" t="str">
            <v>97596</v>
          </cell>
          <cell r="C997" t="str">
            <v>SENSOR DE PRESENÇA SEM FOTOCÉLULA, FIXAÇÃO EM PAREDE - FORNECIMENTO E INSTALAÇÃO. AF_09/2024</v>
          </cell>
          <cell r="D997" t="str">
            <v>UN</v>
          </cell>
          <cell r="E997">
            <v>11</v>
          </cell>
          <cell r="F997">
            <v>87.67</v>
          </cell>
          <cell r="G997">
            <v>964.37</v>
          </cell>
        </row>
        <row r="998">
          <cell r="A998" t="str">
            <v>6.15.8</v>
          </cell>
          <cell r="B998" t="str">
            <v>C5191</v>
          </cell>
          <cell r="C998" t="str">
            <v>TOMADA PARA LÓGICA, COM 2 CONECTORES RJ45, 8 FIOS, CAT-6, COMPLETA PARA CAIXA 4"x2" (NÃO INCLUSA)</v>
          </cell>
          <cell r="D998" t="str">
            <v>UN</v>
          </cell>
          <cell r="E998">
            <v>45</v>
          </cell>
          <cell r="F998">
            <v>113.29</v>
          </cell>
          <cell r="G998">
            <v>5098.05</v>
          </cell>
        </row>
        <row r="999">
          <cell r="A999" t="str">
            <v>6.15.9</v>
          </cell>
          <cell r="B999" t="str">
            <v>C4809</v>
          </cell>
          <cell r="C999" t="str">
            <v>LUMINÁRIA DE EMBUTIR, EM LED, CORPO EM ALUMÍNIO E REFLETOR EM ALUMÍNIO ANODIZADO DE ALTO BRILHO, POTÊNCIA MINIMA 40W E MAXIMA DE 50W</v>
          </cell>
          <cell r="D999" t="str">
            <v>UN</v>
          </cell>
          <cell r="E999">
            <v>145</v>
          </cell>
          <cell r="F999">
            <v>549.87</v>
          </cell>
          <cell r="G999">
            <v>79731.149999999994</v>
          </cell>
        </row>
        <row r="1000">
          <cell r="A1000" t="str">
            <v>6.15.10</v>
          </cell>
          <cell r="B1000" t="str">
            <v>C4804</v>
          </cell>
          <cell r="C1000" t="str">
            <v>LUMINÁRIA DE SOBREPOR/EMBUTIR RETANGULAR EM ALUMÍNIO LACADO (ANODIZADO) COM REFLETOR EM ALUMÍNIO ESPELHO, PARA 2 LED'S TUBULAR T5 DE 10W, TONALIDADE 5000K, COR BRANCA, GRAU DE PROTEÇÃO IP20 E 1 LED DRIVER - COMPLETA</v>
          </cell>
          <cell r="D1000" t="str">
            <v>UN</v>
          </cell>
          <cell r="E1000">
            <v>39</v>
          </cell>
          <cell r="F1000">
            <v>633.61</v>
          </cell>
          <cell r="G1000">
            <v>24710.79</v>
          </cell>
        </row>
        <row r="1001">
          <cell r="A1001" t="str">
            <v>6.15.11</v>
          </cell>
          <cell r="B1001" t="str">
            <v>C4957</v>
          </cell>
          <cell r="C1001" t="str">
            <v>LUMINÁRIA TIPO BALIZADOR DE EMBUTIR COM SOQUETE E-27 PARA LÂMPADA FLUORESCENTE ELETRÔNICA COMPACTA DE 9W</v>
          </cell>
          <cell r="D1001" t="str">
            <v>UN</v>
          </cell>
          <cell r="E1001">
            <v>37</v>
          </cell>
          <cell r="F1001">
            <v>93.99</v>
          </cell>
          <cell r="G1001">
            <v>3477.63</v>
          </cell>
        </row>
        <row r="1002">
          <cell r="A1002" t="str">
            <v>6.15.12</v>
          </cell>
          <cell r="B1002" t="str">
            <v>S13597</v>
          </cell>
          <cell r="C1002" t="str">
            <v>Câmera de vídeo digital, bullet PoE, full hd 1080P, com infravermelho e alcance de 30m, IP67, hikvision ou similar. Exclusive ponto de lógica e ponto de energia</v>
          </cell>
          <cell r="D1002" t="str">
            <v>un</v>
          </cell>
          <cell r="E1002">
            <v>18</v>
          </cell>
          <cell r="F1002">
            <v>342.49</v>
          </cell>
          <cell r="G1002">
            <v>6164.82</v>
          </cell>
        </row>
        <row r="1003">
          <cell r="A1003" t="str">
            <v>6.15.13</v>
          </cell>
          <cell r="B1003" t="str">
            <v>C3764</v>
          </cell>
          <cell r="C1003" t="str">
            <v>RACK FECHADO 24 U'S, 670mm, PROFUNDIDADE PADRÃO 19"</v>
          </cell>
          <cell r="D1003" t="str">
            <v>UN</v>
          </cell>
          <cell r="E1003">
            <v>2</v>
          </cell>
          <cell r="F1003">
            <v>3039.06</v>
          </cell>
          <cell r="G1003">
            <v>6078.12</v>
          </cell>
        </row>
        <row r="1004">
          <cell r="A1004" t="str">
            <v>6.16</v>
          </cell>
          <cell r="B1004" t="str">
            <v>TOMADAS ELETRICAS E LÓGICAS / LUMINÁRIAS / CAMERAS - 1 ANDAR - INCLUSO ANEXO</v>
          </cell>
          <cell r="C1004"/>
          <cell r="D1004"/>
          <cell r="E1004"/>
          <cell r="F1004"/>
          <cell r="G1004">
            <v>104127.81</v>
          </cell>
        </row>
        <row r="1005">
          <cell r="A1005" t="str">
            <v>6.16.1</v>
          </cell>
          <cell r="B1005" t="str">
            <v>91996</v>
          </cell>
          <cell r="C1005" t="str">
            <v>TOMADA MÉDIA DE EMBUTIR (1 MÓDULO), 2P+T 10 A, INCLUINDO SUPORTE E PLACA - FORNECIMENTO E INSTALAÇÃO. AF_03/2023</v>
          </cell>
          <cell r="D1005" t="str">
            <v>UN</v>
          </cell>
          <cell r="E1005">
            <v>67</v>
          </cell>
          <cell r="F1005">
            <v>43.81</v>
          </cell>
          <cell r="G1005">
            <v>2935.27</v>
          </cell>
        </row>
        <row r="1006">
          <cell r="A1006" t="str">
            <v>6.16.2</v>
          </cell>
          <cell r="B1006" t="str">
            <v>92004</v>
          </cell>
          <cell r="C1006" t="str">
            <v>TOMADA MÉDIA DE EMBUTIR (2 MÓDULOS), 2P+T 10 A, INCLUINDO SUPORTE E PLACA - FORNECIMENTO E INSTALAÇÃO. AF_03/2023</v>
          </cell>
          <cell r="D1006" t="str">
            <v>UN</v>
          </cell>
          <cell r="E1006">
            <v>26</v>
          </cell>
          <cell r="F1006">
            <v>69.97</v>
          </cell>
          <cell r="G1006">
            <v>1819.22</v>
          </cell>
        </row>
        <row r="1007">
          <cell r="A1007" t="str">
            <v>6.16.3</v>
          </cell>
          <cell r="B1007" t="str">
            <v>91953</v>
          </cell>
          <cell r="C1007" t="str">
            <v>INTERRUPTOR SIMPLES (1 MÓDULO), 10A/250V, INCLUINDO SUPORTE E PLACA - FORNECIMENTO E INSTALAÇÃO. AF_03/2023</v>
          </cell>
          <cell r="D1007" t="str">
            <v>UN</v>
          </cell>
          <cell r="E1007">
            <v>27</v>
          </cell>
          <cell r="F1007">
            <v>37.21</v>
          </cell>
          <cell r="G1007">
            <v>1004.67</v>
          </cell>
        </row>
        <row r="1008">
          <cell r="A1008" t="str">
            <v>6.16.4</v>
          </cell>
          <cell r="B1008" t="str">
            <v>91959</v>
          </cell>
          <cell r="C1008" t="str">
            <v>INTERRUPTOR SIMPLES (2 MÓDULOS), 10A/250V, INCLUINDO SUPORTE E PLACA - FORNECIMENTO E INSTALAÇÃO. AF_03/2023</v>
          </cell>
          <cell r="D1008" t="str">
            <v>UN</v>
          </cell>
          <cell r="E1008">
            <v>3</v>
          </cell>
          <cell r="F1008">
            <v>56.77</v>
          </cell>
          <cell r="G1008">
            <v>170.31</v>
          </cell>
        </row>
        <row r="1009">
          <cell r="A1009" t="str">
            <v>6.16.5</v>
          </cell>
          <cell r="B1009" t="str">
            <v>91967</v>
          </cell>
          <cell r="C1009" t="str">
            <v>INTERRUPTOR SIMPLES (3 MÓDULOS), 10A/250V, INCLUINDO SUPORTE E PLACA - FORNECIMENTO E INSTALAÇÃO. AF_03/2023</v>
          </cell>
          <cell r="D1009" t="str">
            <v>UN</v>
          </cell>
          <cell r="E1009">
            <v>2</v>
          </cell>
          <cell r="F1009">
            <v>76.34</v>
          </cell>
          <cell r="G1009">
            <v>152.68</v>
          </cell>
        </row>
        <row r="1010">
          <cell r="A1010" t="str">
            <v>6.16.6</v>
          </cell>
          <cell r="B1010" t="str">
            <v>91975</v>
          </cell>
          <cell r="C1010" t="str">
            <v>INTERRUPTOR SIMPLES (4 MÓDULOS), 10A/250V, INCLUINDO SUPORTE E PLACA - FORNECIMENTO E INSTALAÇÃO. AF_03/2023</v>
          </cell>
          <cell r="D1010" t="str">
            <v>UN</v>
          </cell>
          <cell r="E1010">
            <v>2</v>
          </cell>
          <cell r="F1010">
            <v>102.75</v>
          </cell>
          <cell r="G1010">
            <v>205.5</v>
          </cell>
        </row>
        <row r="1011">
          <cell r="A1011" t="str">
            <v>6.16.7</v>
          </cell>
          <cell r="B1011" t="str">
            <v>91977</v>
          </cell>
          <cell r="C1011" t="str">
            <v>INTERRUPTOR SIMPLES (6 MÓDULOS), 10A/250V, INCLUINDO SUPORTE E PLACA - FORNECIMENTO E INSTALAÇÃO. AF_03/2023</v>
          </cell>
          <cell r="D1011" t="str">
            <v>UN</v>
          </cell>
          <cell r="E1011">
            <v>1</v>
          </cell>
          <cell r="F1011">
            <v>141.94999999999999</v>
          </cell>
          <cell r="G1011">
            <v>141.94999999999999</v>
          </cell>
        </row>
        <row r="1012">
          <cell r="A1012" t="str">
            <v>6.16.8</v>
          </cell>
          <cell r="B1012" t="str">
            <v>97596</v>
          </cell>
          <cell r="C1012" t="str">
            <v>SENSOR DE PRESENÇA SEM FOTOCÉLULA, FIXAÇÃO EM PAREDE - FORNECIMENTO E INSTALAÇÃO. AF_09/2024</v>
          </cell>
          <cell r="D1012" t="str">
            <v>UN</v>
          </cell>
          <cell r="E1012">
            <v>5</v>
          </cell>
          <cell r="F1012">
            <v>87.67</v>
          </cell>
          <cell r="G1012">
            <v>438.35</v>
          </cell>
        </row>
        <row r="1013">
          <cell r="A1013" t="str">
            <v>6.16.9</v>
          </cell>
          <cell r="B1013" t="str">
            <v>C5191</v>
          </cell>
          <cell r="C1013" t="str">
            <v>TOMADA PARA LÓGICA, COM 2 CONECTORES RJ45, 8 FIOS, CAT-6, COMPLETA PARA CAIXA 4"x2" (NÃO INCLUSA)</v>
          </cell>
          <cell r="D1013" t="str">
            <v>UN</v>
          </cell>
          <cell r="E1013">
            <v>42</v>
          </cell>
          <cell r="F1013">
            <v>113.29</v>
          </cell>
          <cell r="G1013">
            <v>4758.18</v>
          </cell>
        </row>
        <row r="1014">
          <cell r="A1014" t="str">
            <v>6.16.10</v>
          </cell>
          <cell r="B1014" t="str">
            <v>C2489</v>
          </cell>
          <cell r="C1014" t="str">
            <v>TOMADA TRIPOLAR (3P+T) - 32A/380V</v>
          </cell>
          <cell r="D1014" t="str">
            <v>UN</v>
          </cell>
          <cell r="E1014">
            <v>4</v>
          </cell>
          <cell r="F1014">
            <v>104.38</v>
          </cell>
          <cell r="G1014">
            <v>417.52</v>
          </cell>
        </row>
        <row r="1015">
          <cell r="A1015" t="str">
            <v>6.16.11</v>
          </cell>
          <cell r="B1015" t="str">
            <v>C4809</v>
          </cell>
          <cell r="C1015" t="str">
            <v>LUMINÁRIA DE EMBUTIR, EM LED, CORPO EM ALUMÍNIO E REFLETOR EM ALUMÍNIO ANODIZADO DE ALTO BRILHO, POTÊNCIA MINIMA 40W E MAXIMA DE 50W</v>
          </cell>
          <cell r="D1015" t="str">
            <v>UN</v>
          </cell>
          <cell r="E1015">
            <v>74</v>
          </cell>
          <cell r="F1015">
            <v>549.87</v>
          </cell>
          <cell r="G1015">
            <v>40690.379999999997</v>
          </cell>
        </row>
        <row r="1016">
          <cell r="A1016" t="str">
            <v>6.16.12</v>
          </cell>
          <cell r="B1016" t="str">
            <v>C4804</v>
          </cell>
          <cell r="C1016" t="str">
            <v>LUMINÁRIA DE SOBREPOR/EMBUTIR RETANGULAR EM ALUMÍNIO LACADO (ANODIZADO) COM REFLETOR EM ALUMÍNIO ESPELHO, PARA 2 LED'S TUBULAR T5 DE 10W, TONALIDADE 5000K, COR BRANCA, GRAU DE PROTEÇÃO IP20 E 1 LED DRIVER - COMPLETA</v>
          </cell>
          <cell r="D1016" t="str">
            <v>UN</v>
          </cell>
          <cell r="E1016">
            <v>38</v>
          </cell>
          <cell r="F1016">
            <v>633.61</v>
          </cell>
          <cell r="G1016">
            <v>24077.18</v>
          </cell>
        </row>
        <row r="1017">
          <cell r="A1017" t="str">
            <v>6.16.13</v>
          </cell>
          <cell r="B1017" t="str">
            <v>101658</v>
          </cell>
          <cell r="C1017" t="str">
            <v>LUMINÁRIA DE LED PARA ILUMINAÇÃO PÚBLICA, DE 138 W ATÉ 180 W - FORNECIMENTO E INSTALAÇÃO. AF_08/2020</v>
          </cell>
          <cell r="D1017" t="str">
            <v>UN</v>
          </cell>
          <cell r="E1017">
            <v>12</v>
          </cell>
          <cell r="F1017">
            <v>666.26</v>
          </cell>
          <cell r="G1017">
            <v>7995.12</v>
          </cell>
        </row>
        <row r="1018">
          <cell r="A1018" t="str">
            <v>6.16.14</v>
          </cell>
          <cell r="B1018" t="str">
            <v>C4957</v>
          </cell>
          <cell r="C1018" t="str">
            <v>LUMINÁRIA TIPO BALIZADOR DE EMBUTIR COM SOQUETE E-27 PARA LÂMPADA FLUORESCENTE ELETRÔNICA COMPACTA DE 9W</v>
          </cell>
          <cell r="D1018" t="str">
            <v>UN</v>
          </cell>
          <cell r="E1018">
            <v>7</v>
          </cell>
          <cell r="F1018">
            <v>93.99</v>
          </cell>
          <cell r="G1018">
            <v>657.93</v>
          </cell>
        </row>
        <row r="1019">
          <cell r="A1019" t="str">
            <v>6.16.15</v>
          </cell>
          <cell r="B1019" t="str">
            <v>S13597</v>
          </cell>
          <cell r="C1019" t="str">
            <v>Câmera de vídeo digital, bullet PoE, full hd 1080P, com infravermelho e alcance de 30m, IP67, hikvision ou similar. Exclusive ponto de lógica e ponto de energia</v>
          </cell>
          <cell r="D1019" t="str">
            <v>un</v>
          </cell>
          <cell r="E1019">
            <v>19</v>
          </cell>
          <cell r="F1019">
            <v>342.49</v>
          </cell>
          <cell r="G1019">
            <v>6507.31</v>
          </cell>
        </row>
        <row r="1020">
          <cell r="A1020" t="str">
            <v>6.16.16</v>
          </cell>
          <cell r="B1020" t="str">
            <v>C3764</v>
          </cell>
          <cell r="C1020" t="str">
            <v>RACK FECHADO 24 U'S, 670mm, PROFUNDIDADE PADRÃO 19"</v>
          </cell>
          <cell r="D1020" t="str">
            <v>UN</v>
          </cell>
          <cell r="E1020">
            <v>4</v>
          </cell>
          <cell r="F1020">
            <v>3039.06</v>
          </cell>
          <cell r="G1020">
            <v>12156.24</v>
          </cell>
        </row>
        <row r="1021">
          <cell r="A1021" t="str">
            <v>6.17</v>
          </cell>
          <cell r="B1021" t="str">
            <v>TOMADAS ELETRICAS E LÓGICAS / LUMINÁRIAS / CAMERAS - 2 ANDAR</v>
          </cell>
          <cell r="C1021"/>
          <cell r="D1021"/>
          <cell r="E1021"/>
          <cell r="F1021"/>
          <cell r="G1021">
            <v>136736.53</v>
          </cell>
        </row>
        <row r="1022">
          <cell r="A1022" t="str">
            <v>6.17.1</v>
          </cell>
          <cell r="B1022" t="str">
            <v>91996</v>
          </cell>
          <cell r="C1022" t="str">
            <v>TOMADA MÉDIA DE EMBUTIR (1 MÓDULO), 2P+T 10 A, INCLUINDO SUPORTE E PLACA - FORNECIMENTO E INSTALAÇÃO. AF_03/2023</v>
          </cell>
          <cell r="D1022" t="str">
            <v>UN</v>
          </cell>
          <cell r="E1022">
            <v>101</v>
          </cell>
          <cell r="F1022">
            <v>43.81</v>
          </cell>
          <cell r="G1022">
            <v>4424.8100000000004</v>
          </cell>
        </row>
        <row r="1023">
          <cell r="A1023" t="str">
            <v>6.17.2</v>
          </cell>
          <cell r="B1023" t="str">
            <v>92004</v>
          </cell>
          <cell r="C1023" t="str">
            <v>TOMADA MÉDIA DE EMBUTIR (2 MÓDULOS), 2P+T 10 A, INCLUINDO SUPORTE E PLACA - FORNECIMENTO E INSTALAÇÃO. AF_03/2023</v>
          </cell>
          <cell r="D1023" t="str">
            <v>UN</v>
          </cell>
          <cell r="E1023">
            <v>114</v>
          </cell>
          <cell r="F1023">
            <v>69.97</v>
          </cell>
          <cell r="G1023">
            <v>7976.58</v>
          </cell>
        </row>
        <row r="1024">
          <cell r="A1024" t="str">
            <v>6.17.3</v>
          </cell>
          <cell r="B1024" t="str">
            <v>91953</v>
          </cell>
          <cell r="C1024" t="str">
            <v>INTERRUPTOR SIMPLES (1 MÓDULO), 10A/250V, INCLUINDO SUPORTE E PLACA - FORNECIMENTO E INSTALAÇÃO. AF_03/2023</v>
          </cell>
          <cell r="D1024" t="str">
            <v>UN</v>
          </cell>
          <cell r="E1024">
            <v>36</v>
          </cell>
          <cell r="F1024">
            <v>37.21</v>
          </cell>
          <cell r="G1024">
            <v>1339.56</v>
          </cell>
        </row>
        <row r="1025">
          <cell r="A1025" t="str">
            <v>6.17.4</v>
          </cell>
          <cell r="B1025" t="str">
            <v>91967</v>
          </cell>
          <cell r="C1025" t="str">
            <v>INTERRUPTOR SIMPLES (3 MÓDULOS), 10A/250V, INCLUINDO SUPORTE E PLACA - FORNECIMENTO E INSTALAÇÃO. AF_03/2023</v>
          </cell>
          <cell r="D1025" t="str">
            <v>UN</v>
          </cell>
          <cell r="E1025">
            <v>12</v>
          </cell>
          <cell r="F1025">
            <v>76.34</v>
          </cell>
          <cell r="G1025">
            <v>916.08</v>
          </cell>
        </row>
        <row r="1026">
          <cell r="A1026" t="str">
            <v>6.17.5</v>
          </cell>
          <cell r="B1026" t="str">
            <v>91975</v>
          </cell>
          <cell r="C1026" t="str">
            <v>INTERRUPTOR SIMPLES (4 MÓDULOS), 10A/250V, INCLUINDO SUPORTE E PLACA - FORNECIMENTO E INSTALAÇÃO. AF_03/2023</v>
          </cell>
          <cell r="D1026" t="str">
            <v>UN</v>
          </cell>
          <cell r="E1026">
            <v>1</v>
          </cell>
          <cell r="F1026">
            <v>102.75</v>
          </cell>
          <cell r="G1026">
            <v>102.75</v>
          </cell>
        </row>
        <row r="1027">
          <cell r="A1027" t="str">
            <v>6.17.6</v>
          </cell>
          <cell r="B1027" t="str">
            <v>97596</v>
          </cell>
          <cell r="C1027" t="str">
            <v>SENSOR DE PRESENÇA SEM FOTOCÉLULA, FIXAÇÃO EM PAREDE - FORNECIMENTO E INSTALAÇÃO. AF_09/2024</v>
          </cell>
          <cell r="D1027" t="str">
            <v>UN</v>
          </cell>
          <cell r="E1027">
            <v>5</v>
          </cell>
          <cell r="F1027">
            <v>87.67</v>
          </cell>
          <cell r="G1027">
            <v>438.35</v>
          </cell>
        </row>
        <row r="1028">
          <cell r="A1028" t="str">
            <v>6.17.7</v>
          </cell>
          <cell r="B1028" t="str">
            <v>C5191</v>
          </cell>
          <cell r="C1028" t="str">
            <v>TOMADA PARA LÓGICA, COM 2 CONECTORES RJ45, 8 FIOS, CAT-6, COMPLETA PARA CAIXA 4"x2" (NÃO INCLUSA)</v>
          </cell>
          <cell r="D1028" t="str">
            <v>UN</v>
          </cell>
          <cell r="E1028">
            <v>109</v>
          </cell>
          <cell r="F1028">
            <v>113.29</v>
          </cell>
          <cell r="G1028">
            <v>12348.61</v>
          </cell>
        </row>
        <row r="1029">
          <cell r="A1029" t="str">
            <v>6.17.8</v>
          </cell>
          <cell r="B1029" t="str">
            <v>C4809</v>
          </cell>
          <cell r="C1029" t="str">
            <v>LUMINÁRIA DE EMBUTIR, EM LED, CORPO EM ALUMÍNIO E REFLETOR EM ALUMÍNIO ANODIZADO DE ALTO BRILHO, POTÊNCIA MINIMA 40W E MAXIMA DE 50W</v>
          </cell>
          <cell r="D1029" t="str">
            <v>UN</v>
          </cell>
          <cell r="E1029">
            <v>157</v>
          </cell>
          <cell r="F1029">
            <v>549.87</v>
          </cell>
          <cell r="G1029">
            <v>86329.59</v>
          </cell>
        </row>
        <row r="1030">
          <cell r="A1030" t="str">
            <v>6.17.9</v>
          </cell>
          <cell r="B1030" t="str">
            <v>C4804</v>
          </cell>
          <cell r="C1030" t="str">
            <v>LUMINÁRIA DE SOBREPOR/EMBUTIR RETANGULAR EM ALUMÍNIO LACADO (ANODIZADO) COM REFLETOR EM ALUMÍNIO ESPELHO, PARA 2 LED'S TUBULAR T5 DE 10W, TONALIDADE 5000K, COR BRANCA, GRAU DE PROTEÇÃO IP20 E 1 LED DRIVER - COMPLETA</v>
          </cell>
          <cell r="D1030" t="str">
            <v>UN</v>
          </cell>
          <cell r="E1030">
            <v>20</v>
          </cell>
          <cell r="F1030">
            <v>633.61</v>
          </cell>
          <cell r="G1030">
            <v>12672.2</v>
          </cell>
        </row>
        <row r="1031">
          <cell r="A1031" t="str">
            <v>6.17.10</v>
          </cell>
          <cell r="B1031" t="str">
            <v>S13597</v>
          </cell>
          <cell r="C1031" t="str">
            <v>Câmera de vídeo digital, bullet PoE, full hd 1080P, com infravermelho e alcance de 30m, IP67, hikvision ou similar. Exclusive ponto de lógica e ponto de energia</v>
          </cell>
          <cell r="D1031" t="str">
            <v>un</v>
          </cell>
          <cell r="E1031">
            <v>12</v>
          </cell>
          <cell r="F1031">
            <v>342.49</v>
          </cell>
          <cell r="G1031">
            <v>4109.88</v>
          </cell>
        </row>
        <row r="1032">
          <cell r="A1032" t="str">
            <v>6.17.11</v>
          </cell>
          <cell r="B1032" t="str">
            <v>C3764</v>
          </cell>
          <cell r="C1032" t="str">
            <v>RACK FECHADO 24 U'S, 670mm, PROFUNDIDADE PADRÃO 19"</v>
          </cell>
          <cell r="D1032" t="str">
            <v>UN</v>
          </cell>
          <cell r="E1032">
            <v>2</v>
          </cell>
          <cell r="F1032">
            <v>3039.06</v>
          </cell>
          <cell r="G1032">
            <v>6078.12</v>
          </cell>
        </row>
        <row r="1033">
          <cell r="A1033" t="str">
            <v>6.18</v>
          </cell>
          <cell r="B1033" t="str">
            <v>TOMADAS ELETRICAS E LÓGICAS / LUMINÁRIAS / CAMERAS - COBERTURA</v>
          </cell>
          <cell r="C1033"/>
          <cell r="D1033"/>
          <cell r="E1033"/>
          <cell r="F1033"/>
          <cell r="G1033">
            <v>25426.19</v>
          </cell>
        </row>
        <row r="1034">
          <cell r="A1034" t="str">
            <v>6.18.1</v>
          </cell>
          <cell r="B1034" t="str">
            <v>91996</v>
          </cell>
          <cell r="C1034" t="str">
            <v>TOMADA MÉDIA DE EMBUTIR (1 MÓDULO), 2P+T 10 A, INCLUINDO SUPORTE E PLACA - FORNECIMENTO E INSTALAÇÃO. AF_03/2023</v>
          </cell>
          <cell r="D1034" t="str">
            <v>UN</v>
          </cell>
          <cell r="E1034">
            <v>2</v>
          </cell>
          <cell r="F1034">
            <v>43.81</v>
          </cell>
          <cell r="G1034">
            <v>87.62</v>
          </cell>
        </row>
        <row r="1035">
          <cell r="A1035" t="str">
            <v>6.18.2</v>
          </cell>
          <cell r="B1035" t="str">
            <v>91953</v>
          </cell>
          <cell r="C1035" t="str">
            <v>INTERRUPTOR SIMPLES (1 MÓDULO), 10A/250V, INCLUINDO SUPORTE E PLACA - FORNECIMENTO E INSTALAÇÃO. AF_03/2023</v>
          </cell>
          <cell r="D1035" t="str">
            <v>UN</v>
          </cell>
          <cell r="E1035">
            <v>2</v>
          </cell>
          <cell r="F1035">
            <v>37.21</v>
          </cell>
          <cell r="G1035">
            <v>74.42</v>
          </cell>
        </row>
        <row r="1036">
          <cell r="A1036" t="str">
            <v>6.18.3</v>
          </cell>
          <cell r="B1036" t="str">
            <v>97596</v>
          </cell>
          <cell r="C1036" t="str">
            <v>SENSOR DE PRESENÇA SEM FOTOCÉLULA, FIXAÇÃO EM PAREDE - FORNECIMENTO E INSTALAÇÃO. AF_09/2024</v>
          </cell>
          <cell r="D1036" t="str">
            <v>UN</v>
          </cell>
          <cell r="E1036">
            <v>2</v>
          </cell>
          <cell r="F1036">
            <v>87.67</v>
          </cell>
          <cell r="G1036">
            <v>175.34</v>
          </cell>
        </row>
        <row r="1037">
          <cell r="A1037" t="str">
            <v>6.18.4</v>
          </cell>
          <cell r="B1037" t="str">
            <v>C5191</v>
          </cell>
          <cell r="C1037" t="str">
            <v>TOMADA PARA LÓGICA, COM 2 CONECTORES RJ45, 8 FIOS, CAT-6, COMPLETA PARA CAIXA 4"x2" (NÃO INCLUSA)</v>
          </cell>
          <cell r="D1037" t="str">
            <v>UN</v>
          </cell>
          <cell r="E1037">
            <v>1</v>
          </cell>
          <cell r="F1037">
            <v>113.29</v>
          </cell>
          <cell r="G1037">
            <v>113.29</v>
          </cell>
        </row>
        <row r="1038">
          <cell r="A1038" t="str">
            <v>6.18.5</v>
          </cell>
          <cell r="B1038" t="str">
            <v>C2489</v>
          </cell>
          <cell r="C1038" t="str">
            <v>TOMADA TRIPOLAR (3P+T) - 32A/380V</v>
          </cell>
          <cell r="D1038" t="str">
            <v>UN</v>
          </cell>
          <cell r="E1038">
            <v>13</v>
          </cell>
          <cell r="F1038">
            <v>104.38</v>
          </cell>
          <cell r="G1038">
            <v>1356.94</v>
          </cell>
        </row>
        <row r="1039">
          <cell r="A1039" t="str">
            <v>6.18.6</v>
          </cell>
          <cell r="B1039" t="str">
            <v>C4809</v>
          </cell>
          <cell r="C1039" t="str">
            <v>LUMINÁRIA DE EMBUTIR, EM LED, CORPO EM ALUMÍNIO E REFLETOR EM ALUMÍNIO ANODIZADO DE ALTO BRILHO, POTÊNCIA MINIMA 40W E MAXIMA DE 50W</v>
          </cell>
          <cell r="D1039" t="str">
            <v>UN</v>
          </cell>
          <cell r="E1039">
            <v>2</v>
          </cell>
          <cell r="F1039">
            <v>549.87</v>
          </cell>
          <cell r="G1039">
            <v>1099.74</v>
          </cell>
        </row>
        <row r="1040">
          <cell r="A1040" t="str">
            <v>6.18.7</v>
          </cell>
          <cell r="B1040" t="str">
            <v>C4804</v>
          </cell>
          <cell r="C1040" t="str">
            <v>LUMINÁRIA DE SOBREPOR/EMBUTIR RETANGULAR EM ALUMÍNIO LACADO (ANODIZADO) COM REFLETOR EM ALUMÍNIO ESPELHO, PARA 2 LED'S TUBULAR T5 DE 10W, TONALIDADE 5000K, COR BRANCA, GRAU DE PROTEÇÃO IP20 E 1 LED DRIVER - COMPLETA</v>
          </cell>
          <cell r="D1040" t="str">
            <v>UN</v>
          </cell>
          <cell r="E1040">
            <v>1</v>
          </cell>
          <cell r="F1040">
            <v>633.61</v>
          </cell>
          <cell r="G1040">
            <v>633.61</v>
          </cell>
        </row>
        <row r="1041">
          <cell r="A1041" t="str">
            <v>6.18.8</v>
          </cell>
          <cell r="B1041" t="str">
            <v>C4802</v>
          </cell>
          <cell r="C1041" t="str">
            <v>LUMINÁRIA DE SOBREPOR/EMBUTIR RETANGULAR EM PA(POLYAMIDE) COM REFLETOR EM PMMA OPTICO PARA 2 LED'S TUBULARES T5 DE 20W, TONALIDADE 5000K, COR BRANCA, GRAU DE PROTEÇÃO IP20 E 1 LED DRIVER - COMPLETA</v>
          </cell>
          <cell r="D1041" t="str">
            <v>UN</v>
          </cell>
          <cell r="E1041">
            <v>34</v>
          </cell>
          <cell r="F1041">
            <v>633.61</v>
          </cell>
          <cell r="G1041">
            <v>21542.74</v>
          </cell>
        </row>
        <row r="1042">
          <cell r="A1042" t="str">
            <v>6.18.9</v>
          </cell>
          <cell r="B1042" t="str">
            <v>S13597</v>
          </cell>
          <cell r="C1042" t="str">
            <v>Câmera de vídeo digital, bullet PoE, full hd 1080P, com infravermelho e alcance de 30m, IP67, hikvision ou similar. Exclusive ponto de lógica e ponto de energia</v>
          </cell>
          <cell r="D1042" t="str">
            <v>un</v>
          </cell>
          <cell r="E1042">
            <v>1</v>
          </cell>
          <cell r="F1042">
            <v>342.49</v>
          </cell>
          <cell r="G1042">
            <v>342.49</v>
          </cell>
        </row>
        <row r="1043">
          <cell r="A1043" t="str">
            <v>6.19</v>
          </cell>
          <cell r="B1043" t="str">
            <v>SUBESTAÇÃO</v>
          </cell>
          <cell r="C1043"/>
          <cell r="D1043"/>
          <cell r="E1043"/>
          <cell r="F1043"/>
          <cell r="G1043">
            <v>223985.43</v>
          </cell>
        </row>
        <row r="1044">
          <cell r="A1044" t="str">
            <v>6.19.1</v>
          </cell>
          <cell r="B1044" t="str">
            <v>C4758</v>
          </cell>
          <cell r="C1044" t="str">
            <v>SUBESTAÇÃO AÉREA DE 300 KVA/13.800-380/220V COM QUADRO DE MEDIÇÃO E PROTEÇÃO GERAL, INCLUSIVE MALHA DE ATERRAMENTO</v>
          </cell>
          <cell r="D1044" t="str">
            <v>UN</v>
          </cell>
          <cell r="E1044">
            <v>1</v>
          </cell>
          <cell r="F1044">
            <v>223985.43</v>
          </cell>
          <cell r="G1044">
            <v>223985.43</v>
          </cell>
        </row>
        <row r="1045">
          <cell r="A1045" t="str">
            <v>6.20</v>
          </cell>
          <cell r="B1045" t="str">
            <v>GERADOR</v>
          </cell>
          <cell r="C1045"/>
          <cell r="D1045"/>
          <cell r="E1045"/>
          <cell r="F1045"/>
          <cell r="G1045">
            <v>214007.98</v>
          </cell>
        </row>
        <row r="1046">
          <cell r="A1046" t="str">
            <v>6.20.1</v>
          </cell>
          <cell r="B1046" t="str">
            <v>S10187</v>
          </cell>
          <cell r="C1046" t="str">
            <v>Fornecimento e instalação de grupo gerador, aberto, na potência emergencial (stand-by) de 112,5 KVa, e potência continua (prime) de 102,3kVA, fator de poência 0,8, trifásico, 220/127V, com quadro de comando automático, microprocessado, da Leon Heimer</v>
          </cell>
          <cell r="D1046" t="str">
            <v>un</v>
          </cell>
          <cell r="E1046">
            <v>1</v>
          </cell>
          <cell r="F1046">
            <v>214007.98</v>
          </cell>
          <cell r="G1046">
            <v>214007.98</v>
          </cell>
        </row>
        <row r="1047">
          <cell r="A1047">
            <v>7</v>
          </cell>
          <cell r="B1047" t="str">
            <v>EQUIPAMENTOS - INSTALAÇÕES MECÂNICAS E UTILIDADES</v>
          </cell>
          <cell r="C1047"/>
          <cell r="D1047"/>
          <cell r="E1047"/>
          <cell r="F1047"/>
          <cell r="G1047">
            <v>3278425.8600000003</v>
          </cell>
        </row>
        <row r="1048">
          <cell r="A1048" t="str">
            <v>7.1</v>
          </cell>
          <cell r="B1048" t="str">
            <v>AQUISIÇÃO DE EQUIPAMENTOS - ELEVADOR</v>
          </cell>
          <cell r="C1048"/>
          <cell r="D1048"/>
          <cell r="E1048"/>
          <cell r="F1048"/>
          <cell r="G1048">
            <v>288205.59999999998</v>
          </cell>
        </row>
        <row r="1049">
          <cell r="A1049" t="str">
            <v>7.1.1</v>
          </cell>
          <cell r="B1049" t="str">
            <v>16.20.033</v>
          </cell>
          <cell r="C1049" t="str">
            <v>Elevador 3 paradas maquina conjugada com portas bilaterais</v>
          </cell>
          <cell r="D1049" t="str">
            <v>UN</v>
          </cell>
          <cell r="E1049">
            <v>2</v>
          </cell>
          <cell r="F1049">
            <v>144102.79999999999</v>
          </cell>
          <cell r="G1049">
            <v>288205.59999999998</v>
          </cell>
        </row>
        <row r="1050">
          <cell r="A1050" t="str">
            <v>7.2</v>
          </cell>
          <cell r="B1050" t="str">
            <v>AQUISIÇÃO DE EQUIPAMENTOS - CATRACAS</v>
          </cell>
          <cell r="C1050"/>
          <cell r="D1050"/>
          <cell r="E1050"/>
          <cell r="F1050"/>
          <cell r="G1050">
            <v>46013.58</v>
          </cell>
        </row>
        <row r="1051">
          <cell r="A1051" t="str">
            <v>7.2.1</v>
          </cell>
          <cell r="B1051" t="str">
            <v>S10287</v>
          </cell>
          <cell r="C1051" t="str">
            <v>Fornecimento e instalação de catracas eletrônicas, para deficiente, com leitor de proximidade, tipo Pedestal, da Prime ou similar, inclusive frete, treinamento, software, cartões de proximidade e cofre coletor</v>
          </cell>
          <cell r="D1051" t="str">
            <v>un</v>
          </cell>
          <cell r="E1051">
            <v>3</v>
          </cell>
          <cell r="F1051">
            <v>15337.86</v>
          </cell>
          <cell r="G1051">
            <v>46013.58</v>
          </cell>
        </row>
        <row r="1052">
          <cell r="A1052" t="str">
            <v>7.3</v>
          </cell>
          <cell r="B1052" t="str">
            <v>AQUISIÇÃO DE EQUIPAMENTOS - DETECTOR DE METAIS</v>
          </cell>
          <cell r="C1052"/>
          <cell r="D1052"/>
          <cell r="E1052"/>
          <cell r="F1052"/>
          <cell r="G1052">
            <v>15078.16</v>
          </cell>
        </row>
        <row r="1053">
          <cell r="A1053" t="str">
            <v>7.3.1</v>
          </cell>
          <cell r="B1053" t="str">
            <v>66.02.090</v>
          </cell>
          <cell r="C1053" t="str">
            <v>Detector de metais, tipo portal, microprocessado</v>
          </cell>
          <cell r="D1053" t="str">
            <v>UN</v>
          </cell>
          <cell r="E1053">
            <v>2</v>
          </cell>
          <cell r="F1053">
            <v>7539.08</v>
          </cell>
          <cell r="G1053">
            <v>15078.16</v>
          </cell>
        </row>
        <row r="1054">
          <cell r="A1054" t="str">
            <v>7.4</v>
          </cell>
          <cell r="B1054" t="str">
            <v>AQUISIÇÃO DE EQUIPAMENTOS - UNIDADES VRF</v>
          </cell>
          <cell r="C1054"/>
          <cell r="D1054"/>
          <cell r="E1054"/>
          <cell r="F1054"/>
          <cell r="G1054">
            <v>1679510.99</v>
          </cell>
        </row>
        <row r="1055">
          <cell r="A1055" t="str">
            <v>7.4.1</v>
          </cell>
          <cell r="B1055" t="str">
            <v>43.08.001</v>
          </cell>
          <cell r="C1055" t="str">
            <v>Condensador para sistema VRF de ar condicionado, capacidade até 6 TR</v>
          </cell>
          <cell r="D1055" t="str">
            <v>UN</v>
          </cell>
          <cell r="E1055">
            <v>1</v>
          </cell>
          <cell r="F1055">
            <v>54075.85</v>
          </cell>
          <cell r="G1055">
            <v>54075.85</v>
          </cell>
        </row>
        <row r="1056">
          <cell r="A1056" t="str">
            <v>7.4.2</v>
          </cell>
          <cell r="B1056" t="str">
            <v>43.08.003</v>
          </cell>
          <cell r="C1056" t="str">
            <v>Condensador para sistema VRF de ar condicionado, capacidade de 11 TR a 13 TR</v>
          </cell>
          <cell r="D1056" t="str">
            <v>UN</v>
          </cell>
          <cell r="E1056">
            <v>8</v>
          </cell>
          <cell r="F1056">
            <v>72224.87</v>
          </cell>
          <cell r="G1056">
            <v>577798.96</v>
          </cell>
        </row>
        <row r="1057">
          <cell r="A1057" t="str">
            <v>7.4.3</v>
          </cell>
          <cell r="B1057" t="str">
            <v>43.08.004</v>
          </cell>
          <cell r="C1057" t="str">
            <v>Condensador para sistema VRF de ar condicionado, capacidade de 14 TR a 16 TR</v>
          </cell>
          <cell r="D1057" t="str">
            <v>UN</v>
          </cell>
          <cell r="E1057">
            <v>1</v>
          </cell>
          <cell r="F1057">
            <v>80486.44</v>
          </cell>
          <cell r="G1057">
            <v>80486.44</v>
          </cell>
        </row>
        <row r="1058">
          <cell r="A1058" t="str">
            <v>7.4.4</v>
          </cell>
          <cell r="B1058" t="str">
            <v>43.08.020</v>
          </cell>
          <cell r="C1058" t="str">
            <v>Evaporador para sistema VRF de ar condicionado, tipo parede, capacidade de 1 TR</v>
          </cell>
          <cell r="D1058" t="str">
            <v>UN</v>
          </cell>
          <cell r="E1058">
            <v>27</v>
          </cell>
          <cell r="F1058">
            <v>5199.41</v>
          </cell>
          <cell r="G1058">
            <v>140384.07</v>
          </cell>
        </row>
        <row r="1059">
          <cell r="A1059" t="str">
            <v>7.4.5</v>
          </cell>
          <cell r="B1059" t="str">
            <v>43.08.021</v>
          </cell>
          <cell r="C1059" t="str">
            <v>Evaporador para sistema VRF de ar condicionado, tipo parede, capacidade de 2 TR</v>
          </cell>
          <cell r="D1059" t="str">
            <v>UN</v>
          </cell>
          <cell r="E1059">
            <v>5</v>
          </cell>
          <cell r="F1059">
            <v>6721.92</v>
          </cell>
          <cell r="G1059">
            <v>33609.599999999999</v>
          </cell>
        </row>
        <row r="1060">
          <cell r="A1060" t="str">
            <v>7.4.6</v>
          </cell>
          <cell r="B1060" t="str">
            <v>43.08.022</v>
          </cell>
          <cell r="C1060" t="str">
            <v>Evaporador para sistema VRF de ar condicionado, tipo parede, capacidade de 3 TR</v>
          </cell>
          <cell r="D1060" t="str">
            <v>UN</v>
          </cell>
          <cell r="E1060">
            <v>3</v>
          </cell>
          <cell r="F1060">
            <v>9038.34</v>
          </cell>
          <cell r="G1060">
            <v>27115.02</v>
          </cell>
        </row>
        <row r="1061">
          <cell r="A1061" t="str">
            <v>7.4.7</v>
          </cell>
          <cell r="B1061" t="str">
            <v>103269</v>
          </cell>
          <cell r="C1061" t="str">
            <v>AR CONDICIONADO SPLIT ON/OFF, CASSETE (TETO), FRIO 4 VIAS 24000 BTU/H - FORNECIMENTO E INSTALAÇÃO. AF_11/2021_PE</v>
          </cell>
          <cell r="D1061" t="str">
            <v>UN</v>
          </cell>
          <cell r="E1061">
            <v>16</v>
          </cell>
          <cell r="F1061">
            <v>9547.6</v>
          </cell>
          <cell r="G1061">
            <v>152761.60000000001</v>
          </cell>
        </row>
        <row r="1062">
          <cell r="A1062" t="str">
            <v>7.4.8</v>
          </cell>
          <cell r="B1062" t="str">
            <v>103244</v>
          </cell>
          <cell r="C1062" t="str">
            <v>AR CONDICIONADO SPLIT INVERTER, HI-WALL (PAREDE), 9000 BTU/H, CICLO FRIO - FORNECIMENTO E INSTALAÇÃO. AF_11/2021_PE</v>
          </cell>
          <cell r="D1062" t="str">
            <v>UN</v>
          </cell>
          <cell r="E1062">
            <v>3</v>
          </cell>
          <cell r="F1062">
            <v>2915.37</v>
          </cell>
          <cell r="G1062">
            <v>8746.11</v>
          </cell>
        </row>
        <row r="1063">
          <cell r="A1063" t="str">
            <v>7.4.9</v>
          </cell>
          <cell r="B1063" t="str">
            <v>103271</v>
          </cell>
          <cell r="C1063" t="str">
            <v>AR CONDICIONADO SPLIT ON/OFF, CASSETE (TETO), FRIO 4 VIAS 36000 BTU/H - FORNECIMENTO E INSTALAÇÃO. AF_11/2021_PE</v>
          </cell>
          <cell r="D1063" t="str">
            <v>UN</v>
          </cell>
          <cell r="E1063">
            <v>17</v>
          </cell>
          <cell r="F1063">
            <v>14187.51</v>
          </cell>
          <cell r="G1063">
            <v>241187.67</v>
          </cell>
        </row>
        <row r="1064">
          <cell r="A1064" t="str">
            <v>7.4.10</v>
          </cell>
          <cell r="B1064" t="str">
            <v>103273</v>
          </cell>
          <cell r="C1064" t="str">
            <v>AR CONDICIONADO SPLIT ON/OFF, CASSETE (TETO), FRIO 4 VIAS 48000 BTU/H - FORNECIMENTO E INSTALAÇÃO. AF_11/2021_PE</v>
          </cell>
          <cell r="D1064" t="str">
            <v>UN</v>
          </cell>
          <cell r="E1064">
            <v>16</v>
          </cell>
          <cell r="F1064">
            <v>14707.4</v>
          </cell>
          <cell r="G1064">
            <v>235318.39999999999</v>
          </cell>
        </row>
        <row r="1065">
          <cell r="A1065" t="str">
            <v>7.4.11</v>
          </cell>
          <cell r="B1065" t="str">
            <v>S103275S</v>
          </cell>
          <cell r="C1065" t="str">
            <v>Ar condicionado split on/off, cassete (teto), frio 4 vias 60000 btu/h - fornecimento e instalação. af_11/2021_pe</v>
          </cell>
          <cell r="D1065" t="str">
            <v>un</v>
          </cell>
          <cell r="E1065">
            <v>7</v>
          </cell>
          <cell r="F1065">
            <v>18289.61</v>
          </cell>
          <cell r="G1065">
            <v>128027.27</v>
          </cell>
        </row>
        <row r="1066">
          <cell r="A1066" t="str">
            <v>7.5</v>
          </cell>
          <cell r="B1066" t="str">
            <v>AQUISIÇÃO DE EQUIPAMENTOS - EXAUSTORES E RENOVAÇÃO DE AR</v>
          </cell>
          <cell r="C1066"/>
          <cell r="D1066"/>
          <cell r="E1066"/>
          <cell r="F1066"/>
          <cell r="G1066">
            <v>76686.539999999994</v>
          </cell>
        </row>
        <row r="1067">
          <cell r="A1067" t="str">
            <v>7.5.1</v>
          </cell>
          <cell r="B1067" t="str">
            <v>18.034.0075-0</v>
          </cell>
          <cell r="C1067" t="str">
            <v>EXAUSTORES CENTRIFUGOS,TIPO LIMIT LOAD,SIMPLES ASPIRACAO E ACIONAMENTO INDIRETO,FABRICADO EM CHAPA DE ACO CARBONO,5CV/220V.FORNECIMENTO E COLOCACAO</v>
          </cell>
          <cell r="D1067" t="str">
            <v>UN</v>
          </cell>
          <cell r="E1067">
            <v>6</v>
          </cell>
          <cell r="F1067">
            <v>12250.18</v>
          </cell>
          <cell r="G1067">
            <v>73501.08</v>
          </cell>
        </row>
        <row r="1068">
          <cell r="A1068" t="str">
            <v>7.5.2</v>
          </cell>
          <cell r="B1068" t="str">
            <v>S11316</v>
          </cell>
          <cell r="C1068" t="str">
            <v>Exaustor 18w, modelo APC-210, da Aerotec ou similar - fornecimento e instalação</v>
          </cell>
          <cell r="D1068" t="str">
            <v>un</v>
          </cell>
          <cell r="E1068">
            <v>6</v>
          </cell>
          <cell r="F1068">
            <v>530.91</v>
          </cell>
          <cell r="G1068">
            <v>3185.46</v>
          </cell>
        </row>
        <row r="1069">
          <cell r="A1069" t="str">
            <v>7.6</v>
          </cell>
          <cell r="B1069" t="str">
            <v>INSTALAÇÃO DE EQUIPAMENTOS - ELEVADOR</v>
          </cell>
          <cell r="C1069"/>
          <cell r="D1069"/>
          <cell r="E1069"/>
          <cell r="F1069"/>
          <cell r="G1069">
            <v>288205.59999999998</v>
          </cell>
        </row>
        <row r="1070">
          <cell r="A1070" t="str">
            <v>7.6.1</v>
          </cell>
          <cell r="B1070" t="str">
            <v>16.20.033</v>
          </cell>
          <cell r="C1070" t="str">
            <v>Elevador 3 paradas maquina conjugada com portas bilaterais</v>
          </cell>
          <cell r="D1070" t="str">
            <v>UN</v>
          </cell>
          <cell r="E1070">
            <v>2</v>
          </cell>
          <cell r="F1070">
            <v>144102.79999999999</v>
          </cell>
          <cell r="G1070">
            <v>288205.59999999998</v>
          </cell>
        </row>
        <row r="1071">
          <cell r="A1071" t="str">
            <v>7.7</v>
          </cell>
          <cell r="B1071" t="str">
            <v>INSTALAÇÃO DE EQUIPAMENTOS - CATRACAS</v>
          </cell>
          <cell r="C1071"/>
          <cell r="D1071"/>
          <cell r="E1071"/>
          <cell r="F1071"/>
          <cell r="G1071">
            <v>46013.58</v>
          </cell>
        </row>
        <row r="1072">
          <cell r="A1072" t="str">
            <v>7.7.1</v>
          </cell>
          <cell r="B1072" t="str">
            <v>S10287</v>
          </cell>
          <cell r="C1072" t="str">
            <v>Fornecimento e instalação de catracas eletrônicas, para deficiente, com leitor de proximidade, tipo Pedestal, da Prime ou similar, inclusive frete, treinamento, software, cartões de proximidade e cofre coletor</v>
          </cell>
          <cell r="D1072" t="str">
            <v>un</v>
          </cell>
          <cell r="E1072">
            <v>3</v>
          </cell>
          <cell r="F1072">
            <v>15337.86</v>
          </cell>
          <cell r="G1072">
            <v>46013.58</v>
          </cell>
        </row>
        <row r="1073">
          <cell r="A1073" t="str">
            <v>7.8</v>
          </cell>
          <cell r="B1073" t="str">
            <v>INSTALAÇÃO DE EQUIPAMENTOS - DETECTOR DE METAIS</v>
          </cell>
          <cell r="C1073"/>
          <cell r="D1073"/>
          <cell r="E1073"/>
          <cell r="F1073"/>
          <cell r="G1073">
            <v>15078.16</v>
          </cell>
        </row>
        <row r="1074">
          <cell r="A1074" t="str">
            <v>7.8.1</v>
          </cell>
          <cell r="B1074" t="str">
            <v>66.02.090</v>
          </cell>
          <cell r="C1074" t="str">
            <v>Detector de metais, tipo portal, microprocessado</v>
          </cell>
          <cell r="D1074" t="str">
            <v>UN</v>
          </cell>
          <cell r="E1074">
            <v>2</v>
          </cell>
          <cell r="F1074">
            <v>7539.08</v>
          </cell>
          <cell r="G1074">
            <v>15078.16</v>
          </cell>
        </row>
        <row r="1075">
          <cell r="A1075" t="str">
            <v>7.9</v>
          </cell>
          <cell r="B1075" t="str">
            <v>INSTALAÇÃO DE EQUIPAMENTOS - UNIDADES VRF</v>
          </cell>
          <cell r="C1075"/>
          <cell r="D1075"/>
          <cell r="E1075"/>
          <cell r="F1075"/>
          <cell r="G1075">
            <v>152146.66</v>
          </cell>
        </row>
        <row r="1076">
          <cell r="A1076" t="str">
            <v>7.9.1</v>
          </cell>
          <cell r="B1076" t="str">
            <v>43.08.001</v>
          </cell>
          <cell r="C1076" t="str">
            <v>Condensador para sistema VRF de ar condicionado, capacidade até 6 TR</v>
          </cell>
          <cell r="D1076" t="str">
            <v>UN</v>
          </cell>
          <cell r="E1076">
            <v>1</v>
          </cell>
          <cell r="F1076">
            <v>2305.52</v>
          </cell>
          <cell r="G1076">
            <v>2305.52</v>
          </cell>
        </row>
        <row r="1077">
          <cell r="A1077" t="str">
            <v>7.9.2</v>
          </cell>
          <cell r="B1077" t="str">
            <v>43.08.003</v>
          </cell>
          <cell r="C1077" t="str">
            <v>Condensador para sistema VRF de ar condicionado, capacidade de 11 TR a 13 TR</v>
          </cell>
          <cell r="D1077" t="str">
            <v>UN</v>
          </cell>
          <cell r="E1077">
            <v>8</v>
          </cell>
          <cell r="F1077">
            <v>2305.52</v>
          </cell>
          <cell r="G1077">
            <v>18444.16</v>
          </cell>
        </row>
        <row r="1078">
          <cell r="A1078" t="str">
            <v>7.9.3</v>
          </cell>
          <cell r="B1078" t="str">
            <v>43.08.004</v>
          </cell>
          <cell r="C1078" t="str">
            <v>Condensador para sistema VRF de ar condicionado, capacidade de 14 TR a 16 TR</v>
          </cell>
          <cell r="D1078" t="str">
            <v>UN</v>
          </cell>
          <cell r="E1078">
            <v>1</v>
          </cell>
          <cell r="F1078">
            <v>2305.52</v>
          </cell>
          <cell r="G1078">
            <v>2305.52</v>
          </cell>
        </row>
        <row r="1079">
          <cell r="A1079" t="str">
            <v>7.9.4</v>
          </cell>
          <cell r="B1079" t="str">
            <v>43.08.020</v>
          </cell>
          <cell r="C1079" t="str">
            <v>Evaporador para sistema VRF de ar condicionado, tipo parede, capacidade de 1 TR</v>
          </cell>
          <cell r="D1079" t="str">
            <v>UN</v>
          </cell>
          <cell r="E1079">
            <v>27</v>
          </cell>
          <cell r="F1079">
            <v>2017.33</v>
          </cell>
          <cell r="G1079">
            <v>54467.91</v>
          </cell>
        </row>
        <row r="1080">
          <cell r="A1080" t="str">
            <v>7.9.5</v>
          </cell>
          <cell r="B1080" t="str">
            <v>43.08.021</v>
          </cell>
          <cell r="C1080" t="str">
            <v>Evaporador para sistema VRF de ar condicionado, tipo parede, capacidade de 2 TR</v>
          </cell>
          <cell r="D1080" t="str">
            <v>UN</v>
          </cell>
          <cell r="E1080">
            <v>5</v>
          </cell>
          <cell r="F1080">
            <v>2017.33</v>
          </cell>
          <cell r="G1080">
            <v>10086.65</v>
          </cell>
        </row>
        <row r="1081">
          <cell r="A1081" t="str">
            <v>7.9.6</v>
          </cell>
          <cell r="B1081" t="str">
            <v>43.08.022</v>
          </cell>
          <cell r="C1081" t="str">
            <v>Evaporador para sistema VRF de ar condicionado, tipo parede, capacidade de 3 TR</v>
          </cell>
          <cell r="D1081" t="str">
            <v>UN</v>
          </cell>
          <cell r="E1081">
            <v>3</v>
          </cell>
          <cell r="F1081">
            <v>2017.33</v>
          </cell>
          <cell r="G1081">
            <v>6051.99</v>
          </cell>
        </row>
        <row r="1082">
          <cell r="A1082" t="str">
            <v>7.9.7</v>
          </cell>
          <cell r="B1082" t="str">
            <v>103269</v>
          </cell>
          <cell r="C1082" t="str">
            <v>AR CONDICIONADO SPLIT ON/OFF, CASSETE (TETO), FRIO 4 VIAS 24000 BTU/H - FORNECIMENTO E INSTALAÇÃO. AF_11/2021_PE</v>
          </cell>
          <cell r="D1082" t="str">
            <v>UN</v>
          </cell>
          <cell r="E1082">
            <v>16</v>
          </cell>
          <cell r="F1082">
            <v>520.88</v>
          </cell>
          <cell r="G1082">
            <v>8334.08</v>
          </cell>
        </row>
        <row r="1083">
          <cell r="A1083" t="str">
            <v>7.9.8</v>
          </cell>
          <cell r="B1083" t="str">
            <v>103244</v>
          </cell>
          <cell r="C1083" t="str">
            <v>AR CONDICIONADO SPLIT INVERTER, HI-WALL (PAREDE), 9000 BTU/H, CICLO FRIO - FORNECIMENTO E INSTALAÇÃO. AF_11/2021_PE</v>
          </cell>
          <cell r="D1083" t="str">
            <v>UN</v>
          </cell>
          <cell r="E1083">
            <v>3</v>
          </cell>
          <cell r="F1083">
            <v>323.31</v>
          </cell>
          <cell r="G1083">
            <v>969.93</v>
          </cell>
        </row>
        <row r="1084">
          <cell r="A1084" t="str">
            <v>7.9.9</v>
          </cell>
          <cell r="B1084" t="str">
            <v>C2478</v>
          </cell>
          <cell r="C1084" t="str">
            <v>TIROS E PINO DE AÇO PARA FIXAÇÃO</v>
          </cell>
          <cell r="D1084" t="str">
            <v>UN</v>
          </cell>
          <cell r="E1084">
            <v>376</v>
          </cell>
          <cell r="F1084">
            <v>21.93535</v>
          </cell>
          <cell r="G1084">
            <v>8247.69</v>
          </cell>
        </row>
        <row r="1085">
          <cell r="A1085" t="str">
            <v>7.9.10</v>
          </cell>
          <cell r="B1085" t="str">
            <v>C3478</v>
          </cell>
          <cell r="C1085" t="str">
            <v>VERGALHÃO ROSCA TOTAL DE 3/8"</v>
          </cell>
          <cell r="D1085" t="str">
            <v>M</v>
          </cell>
          <cell r="E1085">
            <v>300.8</v>
          </cell>
          <cell r="F1085">
            <v>23.02</v>
          </cell>
          <cell r="G1085">
            <v>6924.42</v>
          </cell>
        </row>
        <row r="1086">
          <cell r="A1086" t="str">
            <v>7.9.11</v>
          </cell>
          <cell r="B1086" t="str">
            <v>103271</v>
          </cell>
          <cell r="C1086" t="str">
            <v>AR CONDICIONADO SPLIT ON/OFF, CASSETE (TETO), FRIO 4 VIAS 36000 BTU/H - FORNECIMENTO E INSTALAÇÃO. AF_11/2021_PE</v>
          </cell>
          <cell r="D1086" t="str">
            <v>UN</v>
          </cell>
          <cell r="E1086">
            <v>17</v>
          </cell>
          <cell r="F1086">
            <v>584.16999999999996</v>
          </cell>
          <cell r="G1086">
            <v>9930.89</v>
          </cell>
        </row>
        <row r="1087">
          <cell r="A1087" t="str">
            <v>7.9.12</v>
          </cell>
          <cell r="B1087" t="str">
            <v>103273</v>
          </cell>
          <cell r="C1087" t="str">
            <v>AR CONDICIONADO SPLIT ON/OFF, CASSETE (TETO), FRIO 4 VIAS 48000 BTU/H - FORNECIMENTO E INSTALAÇÃO. AF_11/2021_PE</v>
          </cell>
          <cell r="D1087" t="str">
            <v>UN</v>
          </cell>
          <cell r="E1087">
            <v>16</v>
          </cell>
          <cell r="F1087">
            <v>1067.29</v>
          </cell>
          <cell r="G1087">
            <v>17076.64</v>
          </cell>
        </row>
        <row r="1088">
          <cell r="A1088" t="str">
            <v>7.9.13</v>
          </cell>
          <cell r="B1088" t="str">
            <v>S103275S</v>
          </cell>
          <cell r="C1088" t="str">
            <v>Ar condicionado split on/off, cassete (teto), frio 4 vias 60000 btu/h - fornecimento e instalação. af_11/2021_pe</v>
          </cell>
          <cell r="D1088" t="str">
            <v>un</v>
          </cell>
          <cell r="E1088">
            <v>7</v>
          </cell>
          <cell r="F1088">
            <v>1000.18</v>
          </cell>
          <cell r="G1088">
            <v>7001.26</v>
          </cell>
        </row>
        <row r="1089">
          <cell r="A1089" t="str">
            <v>7.10</v>
          </cell>
          <cell r="B1089" t="str">
            <v>INSTALAÇÃO DE EQUIPAMENTOS E INFRAESTRUTURA - EXAUSTORES E RENOVAÇÃO DE AR</v>
          </cell>
          <cell r="C1089"/>
          <cell r="D1089"/>
          <cell r="E1089"/>
          <cell r="F1089"/>
          <cell r="G1089">
            <v>73463.070000000007</v>
          </cell>
        </row>
        <row r="1090">
          <cell r="A1090" t="str">
            <v>7.10.1</v>
          </cell>
          <cell r="B1090" t="str">
            <v>18.034.0075-0</v>
          </cell>
          <cell r="C1090" t="str">
            <v>EXAUSTORES CENTRIFUGOS,TIPO LIMIT LOAD,SIMPLES ASPIRACAO E ACIONAMENTO INDIRETO,FABRICADO EM CHAPA DE ACO CARBONO,5CV/220V.FORNECIMENTO E COLOCACAO</v>
          </cell>
          <cell r="D1090" t="str">
            <v>UN</v>
          </cell>
          <cell r="E1090">
            <v>6</v>
          </cell>
          <cell r="F1090">
            <v>185.84</v>
          </cell>
          <cell r="G1090">
            <v>1115.04</v>
          </cell>
        </row>
        <row r="1091">
          <cell r="A1091" t="str">
            <v>7.10.2</v>
          </cell>
          <cell r="B1091" t="str">
            <v>S11316</v>
          </cell>
          <cell r="C1091" t="str">
            <v>Exaustor 18w, modelo APC-210, da Aerotec ou similar - fornecimento e instalação</v>
          </cell>
          <cell r="D1091" t="str">
            <v>un</v>
          </cell>
          <cell r="E1091">
            <v>6</v>
          </cell>
          <cell r="F1091">
            <v>93.51</v>
          </cell>
          <cell r="G1091">
            <v>561.05999999999995</v>
          </cell>
        </row>
        <row r="1092">
          <cell r="A1092" t="str">
            <v>7.10.3</v>
          </cell>
          <cell r="B1092" t="str">
            <v>S13525</v>
          </cell>
          <cell r="C1092" t="str">
            <v>Instalação de duto MPU 20mm retangular para ar condicionado em painel pré-isolado - Incluso fabricação - EM ANÁLISE</v>
          </cell>
          <cell r="D1092" t="str">
            <v>m2</v>
          </cell>
          <cell r="E1092">
            <v>300</v>
          </cell>
          <cell r="F1092">
            <v>161.05000000000001</v>
          </cell>
          <cell r="G1092">
            <v>48315</v>
          </cell>
        </row>
        <row r="1093">
          <cell r="A1093" t="str">
            <v>7.10.4</v>
          </cell>
          <cell r="B1093" t="str">
            <v>C5095</v>
          </cell>
          <cell r="C1093" t="str">
            <v>FORNECIMENTO E COLOCAÇÃO DE CANTONEIRA EM AÇO (1 1/2 "X 1 1/2" X 3/16")</v>
          </cell>
          <cell r="D1093" t="str">
            <v>M</v>
          </cell>
          <cell r="E1093">
            <v>174.26</v>
          </cell>
          <cell r="F1093">
            <v>52.38</v>
          </cell>
          <cell r="G1093">
            <v>9127.74</v>
          </cell>
        </row>
        <row r="1094">
          <cell r="A1094" t="str">
            <v>7.10.5</v>
          </cell>
          <cell r="B1094" t="str">
            <v>C2478</v>
          </cell>
          <cell r="C1094" t="str">
            <v>TIROS E PINO DE AÇO PARA FIXAÇÃO</v>
          </cell>
          <cell r="D1094" t="str">
            <v>UN</v>
          </cell>
          <cell r="E1094">
            <v>349</v>
          </cell>
          <cell r="F1094">
            <v>22.71</v>
          </cell>
          <cell r="G1094">
            <v>7925.79</v>
          </cell>
        </row>
        <row r="1095">
          <cell r="A1095" t="str">
            <v>7.10.6</v>
          </cell>
          <cell r="B1095" t="str">
            <v>C3478</v>
          </cell>
          <cell r="C1095" t="str">
            <v>VERGALHÃO ROSCA TOTAL DE 3/8"</v>
          </cell>
          <cell r="D1095" t="str">
            <v>M</v>
          </cell>
          <cell r="E1095">
            <v>278.82</v>
          </cell>
          <cell r="F1095">
            <v>23.02</v>
          </cell>
          <cell r="G1095">
            <v>6418.44</v>
          </cell>
        </row>
        <row r="1096">
          <cell r="A1096" t="str">
            <v>7.11</v>
          </cell>
          <cell r="B1096" t="str">
            <v>INFRAESTRUTURA VRF</v>
          </cell>
          <cell r="C1096"/>
          <cell r="D1096"/>
          <cell r="E1096"/>
          <cell r="F1096"/>
          <cell r="G1096">
            <v>598023.92000000004</v>
          </cell>
        </row>
        <row r="1097">
          <cell r="A1097" t="str">
            <v>7.11.1</v>
          </cell>
          <cell r="B1097" t="str">
            <v>S11786</v>
          </cell>
          <cell r="C1097" t="str">
            <v>Tubulação em cobre Ø 1/4", para interligação de condensador/evaporador, inclusive isolamento térmico elastomérico 19mm. multikits, alimentação elétrica, conexões e fixações (infraestrutura p/ sistema de climatização vrv) - fornecimento e instalação</v>
          </cell>
          <cell r="D1097" t="str">
            <v>m</v>
          </cell>
          <cell r="E1097">
            <v>138.9</v>
          </cell>
          <cell r="F1097">
            <v>684.35</v>
          </cell>
          <cell r="G1097">
            <v>95056.22</v>
          </cell>
        </row>
        <row r="1098">
          <cell r="A1098" t="str">
            <v>7.11.2</v>
          </cell>
          <cell r="B1098" t="str">
            <v>S11779</v>
          </cell>
          <cell r="C1098" t="str">
            <v>Tubulação em cobre Ø 3/8", para interligação de condensador/evaporador, inclusive isolamento térmico elastomérico 19mm. multikits, alimentação elétrica, conexões e fixações (infraestrutura p/ sistema de climatização vrv) - fornecimento e instalação</v>
          </cell>
          <cell r="D1098" t="str">
            <v>m</v>
          </cell>
          <cell r="E1098">
            <v>237.9</v>
          </cell>
          <cell r="F1098">
            <v>363.07</v>
          </cell>
          <cell r="G1098">
            <v>86374.35</v>
          </cell>
        </row>
        <row r="1099">
          <cell r="A1099" t="str">
            <v>7.11.3</v>
          </cell>
          <cell r="B1099" t="str">
            <v>S11780</v>
          </cell>
          <cell r="C1099" t="str">
            <v>Tubulação em cobre Ø 1/2", para interligação de condensador/evaporador, inclusive isolamento térmico elastomérico 19mm. multikits, alimentação elétrica, conexões e fixações (infraestrutura p/ sistema de climatização vrv) - fornecimento e instalação</v>
          </cell>
          <cell r="D1099" t="str">
            <v>m</v>
          </cell>
          <cell r="E1099">
            <v>184.8</v>
          </cell>
          <cell r="F1099">
            <v>76.23</v>
          </cell>
          <cell r="G1099">
            <v>14087.3</v>
          </cell>
        </row>
        <row r="1100">
          <cell r="A1100" t="str">
            <v>7.11.4</v>
          </cell>
          <cell r="B1100" t="str">
            <v>S11781</v>
          </cell>
          <cell r="C1100" t="str">
            <v>Tubulação em cobre Ø 5/8", para interligação de condensador/evaporador, inclusive isolamento térmico elastomérico 19mm. multikits, alimentação elétrica, conexões e fixações (infraestrutura p/ sistema de climatização vrv) - fornecimento e instalação</v>
          </cell>
          <cell r="D1100" t="str">
            <v>m</v>
          </cell>
          <cell r="E1100">
            <v>249</v>
          </cell>
          <cell r="F1100">
            <v>402.23</v>
          </cell>
          <cell r="G1100">
            <v>100155.27</v>
          </cell>
        </row>
        <row r="1101">
          <cell r="A1101" t="str">
            <v>7.11.5</v>
          </cell>
          <cell r="B1101" t="str">
            <v>S11782</v>
          </cell>
          <cell r="C1101" t="str">
            <v>Tubulação em cobre Ø 3/4", para interligação de condensador/evaporador, inclusive isolamento térmico elastomérico 19mm. multikits, alimentação elétrica, conexões e fixações (infraestrutura p/ sistema de climatização vrv) - fornecimento e instalação</v>
          </cell>
          <cell r="D1101" t="str">
            <v>m</v>
          </cell>
          <cell r="E1101">
            <v>190</v>
          </cell>
          <cell r="F1101">
            <v>114.69</v>
          </cell>
          <cell r="G1101">
            <v>21791.1</v>
          </cell>
        </row>
        <row r="1102">
          <cell r="A1102" t="str">
            <v>7.11.6</v>
          </cell>
          <cell r="B1102" t="str">
            <v>S11783</v>
          </cell>
          <cell r="C1102" t="str">
            <v>Tubulação em cobre Ø 7/8", para interligação de condensador/evaporador, inclusive isolamento térmico elastomérico 19mm. multikits, alimentação elétrica, conexões e fixações (infraestrutura p/ sistema de climatização vrv) - fornecimento e instalação</v>
          </cell>
          <cell r="D1102" t="str">
            <v>m</v>
          </cell>
          <cell r="E1102">
            <v>30.5</v>
          </cell>
          <cell r="F1102">
            <v>496.29</v>
          </cell>
          <cell r="G1102">
            <v>15136.85</v>
          </cell>
        </row>
        <row r="1103">
          <cell r="A1103" t="str">
            <v>7.11.7</v>
          </cell>
          <cell r="B1103" t="str">
            <v>S11784</v>
          </cell>
          <cell r="C1103" t="str">
            <v>Tubulação em cobre Ø 1", para interligação de condensador/evaporador, inclusive isolamento térmico elastomérico 19mm. multikits, alimentação elétrica, conexões e fixações (infraestrutura p/ sistema de climatização vrv) - fornecimento e instalação</v>
          </cell>
          <cell r="D1103" t="str">
            <v>m</v>
          </cell>
          <cell r="E1103">
            <v>14.2</v>
          </cell>
          <cell r="F1103">
            <v>566.82000000000005</v>
          </cell>
          <cell r="G1103">
            <v>8048.84</v>
          </cell>
        </row>
        <row r="1104">
          <cell r="A1104" t="str">
            <v>7.11.8</v>
          </cell>
          <cell r="B1104" t="str">
            <v>S11785</v>
          </cell>
          <cell r="C1104" t="str">
            <v>Tubulação em cobre Ø 1 1/8", para interligação de condensador/evaporador, inclusive isolamento térmico elastomérico 19mm. multikits, alimentação elétrica, conexões e fixações (infraestrutura p/ sistema de climatização vrv) - fornecimento e instalação</v>
          </cell>
          <cell r="D1104" t="str">
            <v>m</v>
          </cell>
          <cell r="E1104">
            <v>35.299999999999997</v>
          </cell>
          <cell r="F1104">
            <v>606</v>
          </cell>
          <cell r="G1104">
            <v>21391.8</v>
          </cell>
        </row>
        <row r="1105">
          <cell r="A1105" t="str">
            <v>7.11.9</v>
          </cell>
          <cell r="B1105" t="str">
            <v>S11786</v>
          </cell>
          <cell r="C1105" t="str">
            <v>Tubulação em cobre Ø 1 1/4", para interligação de condensador/evaporador, inclusive isolamento térmico elastomérico 19mm. multikits, alimentação elétrica, conexões e fixações (infraestrutura p/ sistema de climatização vrv) - fornecimento e instalação</v>
          </cell>
          <cell r="D1105" t="str">
            <v>m</v>
          </cell>
          <cell r="E1105">
            <v>35.299999999999997</v>
          </cell>
          <cell r="F1105">
            <v>684.35</v>
          </cell>
          <cell r="G1105">
            <v>24157.56</v>
          </cell>
        </row>
        <row r="1106">
          <cell r="A1106" t="str">
            <v>7.11.10</v>
          </cell>
          <cell r="B1106" t="str">
            <v>S11787</v>
          </cell>
          <cell r="C1106" t="str">
            <v>Tubulação em cobre Ø 1 1/2", para interligação de condensador/evaporador, inclusive isolamento térmico elastomérico 19mm. multikits, alimentação elétrica, conexões e fixações (infraestrutura p/ sistema de climatização vrv) - fornecimento e instalação</v>
          </cell>
          <cell r="D1106" t="str">
            <v>m</v>
          </cell>
          <cell r="E1106">
            <v>171.1</v>
          </cell>
          <cell r="F1106">
            <v>757.46</v>
          </cell>
          <cell r="G1106">
            <v>129601.41</v>
          </cell>
        </row>
        <row r="1107">
          <cell r="A1107" t="str">
            <v>7.11.11</v>
          </cell>
          <cell r="B1107" t="str">
            <v>S11788</v>
          </cell>
          <cell r="C1107" t="str">
            <v>Lavagem das tubulações com gás 141B e pressurização com nitrogênio (infraestrutura p/ sistema de climatização vrv)</v>
          </cell>
          <cell r="D1107" t="str">
            <v>un</v>
          </cell>
          <cell r="E1107">
            <v>5</v>
          </cell>
          <cell r="F1107">
            <v>3987.18</v>
          </cell>
          <cell r="G1107">
            <v>19935.900000000001</v>
          </cell>
        </row>
        <row r="1108">
          <cell r="A1108" t="str">
            <v>7.11.12</v>
          </cell>
          <cell r="B1108" t="str">
            <v>91185</v>
          </cell>
          <cell r="C1108" t="str">
            <v>FIXAÇÃO DE TUBOS HORIZONTAIS DE PVC ÁGUA, PVC ESGOTO, PVC ÁGUA PLUVIAL, CPVC, PPR, COBRE OU AÇO, DIÂMETROS MENORES OU IGUAIS A 40 MM, COM ABRAÇADEIRA METÁLICA FLEXÍVEL 18 MM, FIXADA DIRETAMENTE NA LAJE. AF_09/2023</v>
          </cell>
          <cell r="D1108" t="str">
            <v>M</v>
          </cell>
          <cell r="E1108">
            <v>1292</v>
          </cell>
          <cell r="F1108">
            <v>48.21</v>
          </cell>
          <cell r="G1108">
            <v>62287.32</v>
          </cell>
        </row>
        <row r="1109">
          <cell r="A1109">
            <v>8</v>
          </cell>
          <cell r="B1109" t="str">
            <v>PREVENÇÃO DE COMBATE A INCENDIO</v>
          </cell>
          <cell r="C1109"/>
          <cell r="D1109"/>
          <cell r="E1109"/>
          <cell r="F1109"/>
          <cell r="G1109">
            <v>465558.76999999996</v>
          </cell>
        </row>
        <row r="1110">
          <cell r="A1110" t="str">
            <v>8.1</v>
          </cell>
          <cell r="B1110" t="str">
            <v>INFRAESTRUTURA PREVENÇÃO DE COMBATE A INCENDIO - TÉRREO</v>
          </cell>
          <cell r="C1110"/>
          <cell r="D1110"/>
          <cell r="E1110"/>
          <cell r="F1110"/>
          <cell r="G1110">
            <v>65748.899999999994</v>
          </cell>
        </row>
        <row r="1111">
          <cell r="A1111" t="str">
            <v>8.1.1</v>
          </cell>
          <cell r="B1111" t="str">
            <v>99624</v>
          </cell>
          <cell r="C1111" t="str">
            <v>VÁLVULA DE RETENÇÃO HORIZONTAL, DE BRONZE, ROSCÁVEL, 2 1/2" - FORNECIMENTO E INSTALAÇÃO. AF_08/2021</v>
          </cell>
          <cell r="D1111" t="str">
            <v>UN</v>
          </cell>
          <cell r="E1111">
            <v>1</v>
          </cell>
          <cell r="F1111">
            <v>1028.04</v>
          </cell>
          <cell r="G1111">
            <v>1028.04</v>
          </cell>
        </row>
        <row r="1112">
          <cell r="A1112" t="str">
            <v>8.1.2</v>
          </cell>
          <cell r="B1112" t="str">
            <v>92390</v>
          </cell>
          <cell r="C1112" t="str">
            <v>JOELHO 90 GRAUS, EM FERRO GALVANIZADO, DN 65 (2 1/2"), CONEXÃO ROSQUEADA, INSTALADO EM REDE DE ALIMENTAÇÃO PARA HIDRANTE - FORNECIMENTO E INSTALAÇÃO. AF_10/2020</v>
          </cell>
          <cell r="D1112" t="str">
            <v>UN</v>
          </cell>
          <cell r="E1112">
            <v>10</v>
          </cell>
          <cell r="F1112">
            <v>380.33</v>
          </cell>
          <cell r="G1112">
            <v>3803.3</v>
          </cell>
        </row>
        <row r="1113">
          <cell r="A1113" t="str">
            <v>8.1.3</v>
          </cell>
          <cell r="B1113" t="str">
            <v>C2553</v>
          </cell>
          <cell r="C1113" t="str">
            <v>TUBO AÇO GALV. C/OU S/COST.INCL.CONEXÕES D=65mm (2 1/2")</v>
          </cell>
          <cell r="D1113" t="str">
            <v>M</v>
          </cell>
          <cell r="E1113">
            <v>93.76</v>
          </cell>
          <cell r="F1113">
            <v>535.84</v>
          </cell>
          <cell r="G1113">
            <v>50240.36</v>
          </cell>
        </row>
        <row r="1114">
          <cell r="A1114" t="str">
            <v>8.1.4</v>
          </cell>
          <cell r="B1114" t="str">
            <v>91180</v>
          </cell>
          <cell r="C1114" t="str">
            <v>FIXAÇÃO DE TUBOS HORIZONTAIS DE PVC ÁGUA/PVC ESGOTO/PVC PLUVIAL/CPVC/PPR/COBRE OU AÇO, DIÂMETROS MAIORES QUE 40 MM E MENORES OU IGUAIS A 75 MM, COM ABRAÇADEIRA TIPO D COM PARAFUSO DE FIXAÇÃO 2 1/2", FIXADA DIRETAMENTE NA LAJE OU PAREDE. AF_09/2023</v>
          </cell>
          <cell r="D1114" t="str">
            <v>M</v>
          </cell>
          <cell r="E1114">
            <v>93.76</v>
          </cell>
          <cell r="F1114">
            <v>35.11</v>
          </cell>
          <cell r="G1114">
            <v>3291.91</v>
          </cell>
        </row>
        <row r="1115">
          <cell r="A1115" t="str">
            <v>8.1.5</v>
          </cell>
          <cell r="B1115" t="str">
            <v>C1195</v>
          </cell>
          <cell r="C1115" t="str">
            <v>ELETRODUTO PVC ROSC.INCL.CONEXÕES D= 20mm (1/2")</v>
          </cell>
          <cell r="D1115" t="str">
            <v>M</v>
          </cell>
          <cell r="E1115">
            <v>162.13999999999999</v>
          </cell>
          <cell r="F1115">
            <v>45.48</v>
          </cell>
          <cell r="G1115">
            <v>7374.13</v>
          </cell>
        </row>
        <row r="1116">
          <cell r="A1116" t="str">
            <v>8.1.6</v>
          </cell>
          <cell r="B1116" t="str">
            <v>C1196</v>
          </cell>
          <cell r="C1116" t="str">
            <v>ELETRODUTO PVC ROSC.INCL.CONEXÕES D= 25mm (3/4")</v>
          </cell>
          <cell r="D1116" t="str">
            <v>M</v>
          </cell>
          <cell r="E1116">
            <v>0.46</v>
          </cell>
          <cell r="F1116">
            <v>24.26</v>
          </cell>
          <cell r="G1116">
            <v>11.16</v>
          </cell>
        </row>
        <row r="1117">
          <cell r="A1117" t="str">
            <v>8.2</v>
          </cell>
          <cell r="B1117" t="str">
            <v>INFRAESTRUTURA PREVENÇÃO DE COMBATE A INCENDIO - 1 ANDAR</v>
          </cell>
          <cell r="C1117"/>
          <cell r="D1117"/>
          <cell r="E1117"/>
          <cell r="F1117"/>
          <cell r="G1117">
            <v>99905.12</v>
          </cell>
        </row>
        <row r="1118">
          <cell r="A1118" t="str">
            <v>8.2.1</v>
          </cell>
          <cell r="B1118" t="str">
            <v>92390</v>
          </cell>
          <cell r="C1118" t="str">
            <v>JOELHO 90 GRAUS, EM FERRO GALVANIZADO, DN 65 (2 1/2"), CONEXÃO ROSQUEADA, INSTALADO EM REDE DE ALIMENTAÇÃO PARA HIDRANTE - FORNECIMENTO E INSTALAÇÃO. AF_10/2020</v>
          </cell>
          <cell r="D1118" t="str">
            <v>UN</v>
          </cell>
          <cell r="E1118">
            <v>16</v>
          </cell>
          <cell r="F1118">
            <v>380.33</v>
          </cell>
          <cell r="G1118">
            <v>6085.28</v>
          </cell>
        </row>
        <row r="1119">
          <cell r="A1119" t="str">
            <v>8.2.2</v>
          </cell>
          <cell r="B1119" t="str">
            <v>C0969</v>
          </cell>
          <cell r="C1119" t="str">
            <v>CRUZETA EM AÇO GALV. D=65mm (2 1/2")</v>
          </cell>
          <cell r="D1119" t="str">
            <v>UN</v>
          </cell>
          <cell r="E1119">
            <v>1</v>
          </cell>
          <cell r="F1119">
            <v>340.64</v>
          </cell>
          <cell r="G1119">
            <v>340.64</v>
          </cell>
        </row>
        <row r="1120">
          <cell r="A1120" t="str">
            <v>8.2.3</v>
          </cell>
          <cell r="B1120" t="str">
            <v>C2553</v>
          </cell>
          <cell r="C1120" t="str">
            <v>TUBO AÇO GALV. C/OU S/COST.INCL.CONEXÕES D=65mm (2 1/2")</v>
          </cell>
          <cell r="D1120" t="str">
            <v>M</v>
          </cell>
          <cell r="E1120">
            <v>140.18</v>
          </cell>
          <cell r="F1120">
            <v>535.84</v>
          </cell>
          <cell r="G1120">
            <v>75114.05</v>
          </cell>
        </row>
        <row r="1121">
          <cell r="A1121" t="str">
            <v>8.2.4</v>
          </cell>
          <cell r="B1121" t="str">
            <v>91180</v>
          </cell>
          <cell r="C1121" t="str">
            <v>FIXAÇÃO DE TUBOS HORIZONTAIS DE PVC ÁGUA/PVC ESGOTO/PVC PLUVIAL/CPVC/PPR/COBRE OU AÇO, DIÂMETROS MAIORES QUE 40 MM E MENORES OU IGUAIS A 75 MM, COM ABRAÇADEIRA TIPO D COM PARAFUSO DE FIXAÇÃO 2 1/2", FIXADA DIRETAMENTE NA LAJE OU PAREDE. AF_09/2023</v>
          </cell>
          <cell r="D1121" t="str">
            <v>M</v>
          </cell>
          <cell r="E1121">
            <v>140.18</v>
          </cell>
          <cell r="F1121">
            <v>35.11</v>
          </cell>
          <cell r="G1121">
            <v>4921.72</v>
          </cell>
        </row>
        <row r="1122">
          <cell r="A1122" t="str">
            <v>8.2.5</v>
          </cell>
          <cell r="B1122" t="str">
            <v>C1195</v>
          </cell>
          <cell r="C1122" t="str">
            <v>ELETRODUTO PVC ROSC.INCL.CONEXÕES D= 20mm (1/2")</v>
          </cell>
          <cell r="D1122" t="str">
            <v>M</v>
          </cell>
          <cell r="E1122">
            <v>295.58999999999997</v>
          </cell>
          <cell r="F1122">
            <v>45.48</v>
          </cell>
          <cell r="G1122">
            <v>13443.43</v>
          </cell>
        </row>
        <row r="1123">
          <cell r="A1123" t="str">
            <v>8.3</v>
          </cell>
          <cell r="B1123" t="str">
            <v>INFRAESTRUTURA PREVENÇÃO DE COMBATE A INCENDIO - 2 ANDAR</v>
          </cell>
          <cell r="C1123"/>
          <cell r="D1123"/>
          <cell r="E1123"/>
          <cell r="F1123"/>
          <cell r="G1123">
            <v>58847.21</v>
          </cell>
        </row>
        <row r="1124">
          <cell r="A1124" t="str">
            <v>8.3.1</v>
          </cell>
          <cell r="B1124" t="str">
            <v>99624</v>
          </cell>
          <cell r="C1124" t="str">
            <v>VÁLVULA DE RETENÇÃO HORIZONTAL, DE BRONZE, ROSCÁVEL, 2 1/2" - FORNECIMENTO E INSTALAÇÃO. AF_08/2021</v>
          </cell>
          <cell r="D1124" t="str">
            <v>UN</v>
          </cell>
          <cell r="E1124">
            <v>3</v>
          </cell>
          <cell r="F1124">
            <v>1028.04</v>
          </cell>
          <cell r="G1124">
            <v>3084.12</v>
          </cell>
        </row>
        <row r="1125">
          <cell r="A1125" t="str">
            <v>8.3.2</v>
          </cell>
          <cell r="B1125" t="str">
            <v>92390</v>
          </cell>
          <cell r="C1125" t="str">
            <v>JOELHO 90 GRAUS, EM FERRO GALVANIZADO, DN 65 (2 1/2"), CONEXÃO ROSQUEADA, INSTALADO EM REDE DE ALIMENTAÇÃO PARA HIDRANTE - FORNECIMENTO E INSTALAÇÃO. AF_10/2020</v>
          </cell>
          <cell r="D1125" t="str">
            <v>UN</v>
          </cell>
          <cell r="E1125">
            <v>18</v>
          </cell>
          <cell r="F1125">
            <v>380.33</v>
          </cell>
          <cell r="G1125">
            <v>6845.94</v>
          </cell>
        </row>
        <row r="1126">
          <cell r="A1126" t="str">
            <v>8.3.3</v>
          </cell>
          <cell r="B1126" t="str">
            <v>92935</v>
          </cell>
          <cell r="C1126" t="str">
            <v>LUVA DE REDUÇÃO, EM FERRO GALVANIZADO, 2 1/2" X 2", CONEXÃO ROSQUEADA, INSTALADO EM REDE DE ALIMENTAÇÃO PARA HIDRANTE - FORNECIMENTO E INSTALAÇÃO. AF_10/2020</v>
          </cell>
          <cell r="D1126" t="str">
            <v>UN</v>
          </cell>
          <cell r="E1126">
            <v>3</v>
          </cell>
          <cell r="F1126">
            <v>140.97999999999999</v>
          </cell>
          <cell r="G1126">
            <v>422.94</v>
          </cell>
        </row>
        <row r="1127">
          <cell r="A1127" t="str">
            <v>8.3.4</v>
          </cell>
          <cell r="B1127" t="str">
            <v>C2552</v>
          </cell>
          <cell r="C1127" t="str">
            <v>TUBO AÇO GALV. C/OU S/COST.INCL.CONEXÕES D=50mm (2")</v>
          </cell>
          <cell r="D1127" t="str">
            <v>M</v>
          </cell>
          <cell r="E1127">
            <v>11.02</v>
          </cell>
          <cell r="F1127">
            <v>497.64</v>
          </cell>
          <cell r="G1127">
            <v>5483.99</v>
          </cell>
        </row>
        <row r="1128">
          <cell r="A1128" t="str">
            <v>8.3.5</v>
          </cell>
          <cell r="B1128" t="str">
            <v>C2553</v>
          </cell>
          <cell r="C1128" t="str">
            <v>TUBO AÇO GALV. C/OU S/COST.INCL.CONEXÕES D=65mm (2 1/2")</v>
          </cell>
          <cell r="D1128" t="str">
            <v>M</v>
          </cell>
          <cell r="E1128">
            <v>63.4</v>
          </cell>
          <cell r="F1128">
            <v>535.84</v>
          </cell>
          <cell r="G1128">
            <v>33972.26</v>
          </cell>
        </row>
        <row r="1129">
          <cell r="A1129" t="str">
            <v>8.3.6</v>
          </cell>
          <cell r="B1129" t="str">
            <v>91180</v>
          </cell>
          <cell r="C1129" t="str">
            <v>FIXAÇÃO DE TUBOS HORIZONTAIS DE PVC ÁGUA/PVC ESGOTO/PVC PLUVIAL/CPVC/PPR/COBRE OU AÇO, DIÂMETROS MAIORES QUE 40 MM E MENORES OU IGUAIS A 75 MM, COM ABRAÇADEIRA TIPO D COM PARAFUSO DE FIXAÇÃO 2 1/2", FIXADA DIRETAMENTE NA LAJE OU PAREDE. AF_09/2023</v>
          </cell>
          <cell r="D1129" t="str">
            <v>M</v>
          </cell>
          <cell r="E1129">
            <v>63.4</v>
          </cell>
          <cell r="F1129">
            <v>35.11</v>
          </cell>
          <cell r="G1129">
            <v>2225.9699999999998</v>
          </cell>
        </row>
        <row r="1130">
          <cell r="A1130" t="str">
            <v>8.3.7</v>
          </cell>
          <cell r="B1130" t="str">
            <v>C1195</v>
          </cell>
          <cell r="C1130" t="str">
            <v>ELETRODUTO PVC ROSC.INCL.CONEXÕES D= 20mm (1/2")</v>
          </cell>
          <cell r="D1130" t="str">
            <v>M</v>
          </cell>
          <cell r="E1130">
            <v>149.78</v>
          </cell>
          <cell r="F1130">
            <v>45.48</v>
          </cell>
          <cell r="G1130">
            <v>6811.99</v>
          </cell>
        </row>
        <row r="1131">
          <cell r="A1131" t="str">
            <v>8.4</v>
          </cell>
          <cell r="B1131" t="str">
            <v>ACABAMENTOS DE INCÊNDIO</v>
          </cell>
          <cell r="C1131"/>
          <cell r="D1131"/>
          <cell r="E1131"/>
          <cell r="F1131"/>
          <cell r="G1131">
            <v>153221.09</v>
          </cell>
        </row>
        <row r="1132">
          <cell r="A1132" t="str">
            <v>8.4.1</v>
          </cell>
          <cell r="B1132" t="str">
            <v>C0001</v>
          </cell>
          <cell r="C1132" t="str">
            <v>ABRIGO P/ HIDRANTE C/MANGUEIRA E ESGUICHO DE LATÃO</v>
          </cell>
          <cell r="D1132" t="str">
            <v>UN</v>
          </cell>
          <cell r="E1132">
            <v>10</v>
          </cell>
          <cell r="F1132">
            <v>3188.72</v>
          </cell>
          <cell r="G1132">
            <v>31887.200000000001</v>
          </cell>
        </row>
        <row r="1133">
          <cell r="A1133" t="str">
            <v>8.4.2</v>
          </cell>
          <cell r="B1133" t="str">
            <v>00020971</v>
          </cell>
          <cell r="C1133" t="str">
            <v>CHAVE DUPLA PARA CONEXÕES TIPO STORZ, ENGATE RÁPIDO 1 1/2" X 2 1/2", EM LATÃO, PARA INSTALAÇÃO PREDIAL COMBATE A INCÊNDIO - [ORIGEM DE PREÇO: CR]</v>
          </cell>
          <cell r="D1133" t="str">
            <v>UN</v>
          </cell>
          <cell r="E1133">
            <v>20</v>
          </cell>
          <cell r="F1133">
            <v>24.27</v>
          </cell>
          <cell r="G1133">
            <v>485.4</v>
          </cell>
        </row>
        <row r="1134">
          <cell r="A1134" t="str">
            <v>8.4.3</v>
          </cell>
          <cell r="B1134" t="str">
            <v>101907</v>
          </cell>
          <cell r="C1134" t="str">
            <v>EXTINTOR DE INCÊNDIO PORTÁTIL COM CARGA DE CO2 DE 6 KG, CLASSE BC - FORNECIMENTO E INSTALAÇÃO. AF_10/2020_PE</v>
          </cell>
          <cell r="D1134" t="str">
            <v>UN</v>
          </cell>
          <cell r="E1134">
            <v>21</v>
          </cell>
          <cell r="F1134">
            <v>1088.9000000000001</v>
          </cell>
          <cell r="G1134">
            <v>22866.9</v>
          </cell>
        </row>
        <row r="1135">
          <cell r="A1135" t="str">
            <v>8.4.4</v>
          </cell>
          <cell r="B1135" t="str">
            <v>C4649</v>
          </cell>
          <cell r="C1135" t="str">
            <v>SINALIZAÇÃO PARA EXTINTOR</v>
          </cell>
          <cell r="D1135" t="str">
            <v>UN</v>
          </cell>
          <cell r="E1135">
            <v>21</v>
          </cell>
          <cell r="F1135">
            <v>71.92</v>
          </cell>
          <cell r="G1135">
            <v>1510.32</v>
          </cell>
        </row>
        <row r="1136">
          <cell r="A1136" t="str">
            <v>8.4.5</v>
          </cell>
          <cell r="B1136" t="str">
            <v>C4394</v>
          </cell>
          <cell r="C1136" t="str">
            <v>LUMINÁRIA DE EMERGÊNCIA</v>
          </cell>
          <cell r="D1136" t="str">
            <v>UN</v>
          </cell>
          <cell r="E1136">
            <v>56</v>
          </cell>
          <cell r="F1136">
            <v>329.05</v>
          </cell>
          <cell r="G1136">
            <v>18426.8</v>
          </cell>
        </row>
        <row r="1137">
          <cell r="A1137" t="str">
            <v>8.4.6</v>
          </cell>
          <cell r="B1137" t="str">
            <v>C0010</v>
          </cell>
          <cell r="C1137" t="str">
            <v>ACIONADOR MANUAL, TIPO "QUEBRA VIDRO", MOD.EUROTRON/SIMILAR</v>
          </cell>
          <cell r="D1137" t="str">
            <v>UN</v>
          </cell>
          <cell r="E1137">
            <v>11</v>
          </cell>
          <cell r="F1137">
            <v>100.98</v>
          </cell>
          <cell r="G1137">
            <v>1110.78</v>
          </cell>
        </row>
        <row r="1138">
          <cell r="A1138" t="str">
            <v>8.4.7</v>
          </cell>
          <cell r="B1138" t="str">
            <v>C4042</v>
          </cell>
          <cell r="C1138" t="str">
            <v>ALARME SONORO/VISUAL, SIRENE 120 dB, COM ACIONADOR MANUAL, ALIMENTAÇÃO 220 VAC - INSTALADO</v>
          </cell>
          <cell r="D1138" t="str">
            <v>UN</v>
          </cell>
          <cell r="E1138">
            <v>11</v>
          </cell>
          <cell r="F1138">
            <v>280.48</v>
          </cell>
          <cell r="G1138">
            <v>3085.28</v>
          </cell>
        </row>
        <row r="1139">
          <cell r="A1139" t="str">
            <v>8.4.8</v>
          </cell>
          <cell r="B1139" t="str">
            <v>C4041</v>
          </cell>
          <cell r="C1139" t="str">
            <v>DETETOR IÔNICO DE FUMAÇA, MONTAGEM DE TETO, C/ BASE ALIMENTAÇÃO 220VAC, UMA SAÍDA DIGITAL - INSTALADO</v>
          </cell>
          <cell r="D1139" t="str">
            <v>UN</v>
          </cell>
          <cell r="E1139">
            <v>87</v>
          </cell>
          <cell r="F1139">
            <v>288.60000000000002</v>
          </cell>
          <cell r="G1139">
            <v>25108.2</v>
          </cell>
        </row>
        <row r="1140">
          <cell r="A1140" t="str">
            <v>8.4.9</v>
          </cell>
          <cell r="B1140" t="str">
            <v>S11855</v>
          </cell>
          <cell r="C1140" t="str">
            <v>Cabo blindado para alarme e detecção de incêncio 3 x 1,5mm2</v>
          </cell>
          <cell r="D1140" t="str">
            <v>m</v>
          </cell>
          <cell r="E1140">
            <v>607.97</v>
          </cell>
          <cell r="F1140">
            <v>31.36</v>
          </cell>
          <cell r="G1140">
            <v>19065.939999999999</v>
          </cell>
        </row>
        <row r="1141">
          <cell r="A1141" t="str">
            <v>8.4.10</v>
          </cell>
          <cell r="B1141" t="str">
            <v>C4628</v>
          </cell>
          <cell r="C1141" t="str">
            <v>PLACA EM ALUMÍNIO 20x25cm C/ VINIL APLICADO EM 1 FACE E FIXAÇÃO COM FITA DUPLA FACE (FORNECIMENTO E MONTAGEM)</v>
          </cell>
          <cell r="D1141" t="str">
            <v>UN</v>
          </cell>
          <cell r="E1141">
            <v>41</v>
          </cell>
          <cell r="F1141">
            <v>27.36</v>
          </cell>
          <cell r="G1141">
            <v>1121.76</v>
          </cell>
        </row>
        <row r="1142">
          <cell r="A1142" t="str">
            <v>8.4.11</v>
          </cell>
          <cell r="B1142" t="str">
            <v>C0448</v>
          </cell>
          <cell r="C1142" t="str">
            <v>BOMBA CENTRÍFUGA P/ PRESSURIZAÇÃO/HIDRANTE 10 CV</v>
          </cell>
          <cell r="D1142" t="str">
            <v>UN</v>
          </cell>
          <cell r="E1142">
            <v>1</v>
          </cell>
          <cell r="F1142">
            <v>4428.1000000000004</v>
          </cell>
          <cell r="G1142">
            <v>4428.1000000000004</v>
          </cell>
        </row>
        <row r="1143">
          <cell r="A1143" t="str">
            <v>8.4.12</v>
          </cell>
          <cell r="B1143" t="str">
            <v>C4877</v>
          </cell>
          <cell r="C1143" t="str">
            <v>PAINEL ELETRICO C/1 SOFT START 10CV, 380V/60Hz - MONTAGEM COM SUPERVISÃO DE ENGENHEIRO</v>
          </cell>
          <cell r="D1143" t="str">
            <v>UN</v>
          </cell>
          <cell r="E1143">
            <v>1</v>
          </cell>
          <cell r="F1143">
            <v>24124.41</v>
          </cell>
          <cell r="G1143">
            <v>24124.41</v>
          </cell>
        </row>
        <row r="1144">
          <cell r="A1144" t="str">
            <v>8.5</v>
          </cell>
          <cell r="B1144" t="str">
            <v>SPDA</v>
          </cell>
          <cell r="C1144"/>
          <cell r="D1144"/>
          <cell r="E1144"/>
          <cell r="F1144"/>
          <cell r="G1144">
            <v>87836.45</v>
          </cell>
        </row>
        <row r="1145">
          <cell r="A1145" t="str">
            <v>8.5.1</v>
          </cell>
          <cell r="B1145" t="str">
            <v>96977</v>
          </cell>
          <cell r="C1145" t="str">
            <v>CORDOALHA DE COBRE NU 50 MM², ENTERRADA - FORNECIMENTO E INSTALAÇÃO. AF_08/2023</v>
          </cell>
          <cell r="D1145" t="str">
            <v>M</v>
          </cell>
          <cell r="E1145">
            <v>99.69</v>
          </cell>
          <cell r="F1145">
            <v>70.14</v>
          </cell>
          <cell r="G1145">
            <v>6992.26</v>
          </cell>
        </row>
        <row r="1146">
          <cell r="A1146" t="str">
            <v>8.5.2</v>
          </cell>
          <cell r="B1146" t="str">
            <v>96978</v>
          </cell>
          <cell r="C1146" t="str">
            <v>CORDOALHA DE COBRE NU 70 MM², ENTERRADA - FORNECIMENTO E INSTALAÇÃO. AF_08/2023</v>
          </cell>
          <cell r="D1146" t="str">
            <v>M</v>
          </cell>
          <cell r="E1146">
            <v>47.93</v>
          </cell>
          <cell r="F1146">
            <v>92.42</v>
          </cell>
          <cell r="G1146">
            <v>4429.6899999999996</v>
          </cell>
        </row>
        <row r="1147">
          <cell r="A1147" t="str">
            <v>8.5.3</v>
          </cell>
          <cell r="B1147" t="str">
            <v>C1877</v>
          </cell>
          <cell r="C1147" t="str">
            <v>PERFIL DE ALUMÍNIO TIPO ( L- T- U )</v>
          </cell>
          <cell r="D1147" t="str">
            <v>M</v>
          </cell>
          <cell r="E1147">
            <v>529.26</v>
          </cell>
          <cell r="F1147">
            <v>130.93</v>
          </cell>
          <cell r="G1147">
            <v>69296.009999999995</v>
          </cell>
        </row>
        <row r="1148">
          <cell r="A1148" t="str">
            <v>8.5.4</v>
          </cell>
          <cell r="B1148" t="str">
            <v>98111</v>
          </cell>
          <cell r="C1148" t="str">
            <v>CAIXA DE INSPEÇÃO PARA ATERRAMENTO, CIRCULAR, EM POLIETILENO, DIÂMETRO INTERNO = 0,3 M. AF_12/2020</v>
          </cell>
          <cell r="D1148" t="str">
            <v>UN</v>
          </cell>
          <cell r="E1148">
            <v>13</v>
          </cell>
          <cell r="F1148">
            <v>69.069999999999993</v>
          </cell>
          <cell r="G1148">
            <v>897.91</v>
          </cell>
        </row>
        <row r="1149">
          <cell r="A1149" t="str">
            <v>8.5.5</v>
          </cell>
          <cell r="B1149" t="str">
            <v>C4765</v>
          </cell>
          <cell r="C1149" t="str">
            <v>ATERRAMENTO COMPLETO C/ HASTE COPPERWELD 5/8"X 2.40M</v>
          </cell>
          <cell r="D1149" t="str">
            <v>UN</v>
          </cell>
          <cell r="E1149">
            <v>13</v>
          </cell>
          <cell r="F1149">
            <v>426.02</v>
          </cell>
          <cell r="G1149">
            <v>5538.26</v>
          </cell>
        </row>
        <row r="1150">
          <cell r="A1150" t="str">
            <v>8.5.6</v>
          </cell>
          <cell r="B1150" t="str">
            <v>C3478</v>
          </cell>
          <cell r="C1150" t="str">
            <v>VERGALHÃO ROSCA TOTAL DE 3/8"</v>
          </cell>
          <cell r="D1150" t="str">
            <v>M</v>
          </cell>
          <cell r="E1150">
            <v>43.13</v>
          </cell>
          <cell r="F1150">
            <v>15.82</v>
          </cell>
          <cell r="G1150">
            <v>682.32</v>
          </cell>
        </row>
        <row r="1151">
          <cell r="A1151">
            <v>9</v>
          </cell>
          <cell r="B1151" t="str">
            <v>SERVIÇOS COMPLEMENTARES</v>
          </cell>
          <cell r="C1151"/>
          <cell r="D1151"/>
          <cell r="E1151"/>
          <cell r="F1151"/>
          <cell r="G1151">
            <v>259263.25920000003</v>
          </cell>
        </row>
        <row r="1152">
          <cell r="A1152" t="str">
            <v>9.1</v>
          </cell>
          <cell r="B1152" t="str">
            <v>LIMPEZA GERAL DA OBRA</v>
          </cell>
          <cell r="C1152"/>
          <cell r="D1152"/>
          <cell r="E1152"/>
          <cell r="F1152"/>
          <cell r="G1152">
            <v>134781.24120000002</v>
          </cell>
        </row>
        <row r="1153">
          <cell r="A1153" t="str">
            <v>9.1.1</v>
          </cell>
          <cell r="B1153" t="str">
            <v>C1628</v>
          </cell>
          <cell r="C1153" t="str">
            <v>LIMPEZA GERAL</v>
          </cell>
          <cell r="D1153" t="str">
            <v>M2</v>
          </cell>
          <cell r="E1153">
            <v>6467.43</v>
          </cell>
          <cell r="F1153">
            <v>20.84</v>
          </cell>
          <cell r="G1153">
            <v>134781.24120000002</v>
          </cell>
        </row>
        <row r="1154">
          <cell r="A1154" t="str">
            <v>9.2</v>
          </cell>
          <cell r="B1154" t="str">
            <v>COMISSIONAMENTO, ENSAIOS E TESTES DE ACEITAÇÃO EM CAMPO DE TODOS OS EQUIPAMENTOS E SISTEMAS DA OBRA, INCLUINDO SISTEMAS ELÉTRICOS, ELETRÔNICOS, CLIMATIZAÇÃO, EXAUSTÃO, RENOVAÇÃO DE AR E COMBATE A INCÊNDIO, CONFORME PROJETO E NORMAS APLICÁVEIS.</v>
          </cell>
          <cell r="C1154"/>
          <cell r="D1154"/>
          <cell r="E1154"/>
          <cell r="F1154"/>
          <cell r="G1154">
            <v>124482.01800000001</v>
          </cell>
        </row>
        <row r="1155">
          <cell r="A1155" t="str">
            <v>9.2.1</v>
          </cell>
          <cell r="B1155" t="str">
            <v>01.08.01.100.14</v>
          </cell>
          <cell r="C1155" t="str">
            <v>Comissionamento, ensaios e testes de aceitação em campo.</v>
          </cell>
          <cell r="D1155" t="str">
            <v>cj</v>
          </cell>
          <cell r="E1155">
            <v>20</v>
          </cell>
          <cell r="F1155">
            <v>6224.1009000000004</v>
          </cell>
          <cell r="G1155">
            <v>124482.01800000001</v>
          </cell>
        </row>
        <row r="1156">
          <cell r="A1156">
            <v>10</v>
          </cell>
          <cell r="B1156" t="str">
            <v>USINA FOTOVOLTAICA</v>
          </cell>
          <cell r="C1156"/>
          <cell r="D1156"/>
          <cell r="E1156"/>
          <cell r="F1156"/>
          <cell r="G1156">
            <v>688978.38199999998</v>
          </cell>
        </row>
        <row r="1157">
          <cell r="A1157" t="str">
            <v>10.1</v>
          </cell>
          <cell r="B1157" t="str">
            <v>USINA FOTOVOLTAICA</v>
          </cell>
          <cell r="C1157"/>
          <cell r="D1157"/>
          <cell r="E1157"/>
          <cell r="F1157"/>
          <cell r="G1157">
            <v>688978.38199999998</v>
          </cell>
        </row>
        <row r="1158">
          <cell r="A1158" t="str">
            <v>10.1</v>
          </cell>
          <cell r="B1158" t="str">
            <v>09.082.084 (E)</v>
          </cell>
          <cell r="C1158" t="str">
            <v>MÓDULO FOTOVOLTÁICO (PAINEL) POLICRISTALINO - 270 W - TENSÃO MÁX. 1000 VCC - EFICIÊNCIA MÍN. 15%</v>
          </cell>
          <cell r="D1158" t="str">
            <v>UN</v>
          </cell>
          <cell r="E1158">
            <v>394</v>
          </cell>
          <cell r="F1158">
            <v>1279.9100000000001</v>
          </cell>
          <cell r="G1158">
            <v>504284.54000000004</v>
          </cell>
        </row>
        <row r="1159">
          <cell r="A1159" t="str">
            <v>10.2</v>
          </cell>
          <cell r="B1159" t="str">
            <v>09.082.048 (E)</v>
          </cell>
          <cell r="C1159" t="str">
            <v>INVERSOR FOTOVOLTÁICO SAÍDA TRIFÁSICA - 15 KW - ENTRADA ATÉ 1000 VCC - EFICIÊNCIA MÍNIMA 95%</v>
          </cell>
          <cell r="D1159" t="str">
            <v>UN</v>
          </cell>
          <cell r="E1159">
            <v>18</v>
          </cell>
          <cell r="F1159">
            <v>10260.769</v>
          </cell>
          <cell r="G1159">
            <v>184693.842</v>
          </cell>
        </row>
        <row r="1160">
          <cell r="G1160">
            <v>28566749.325544097</v>
          </cell>
        </row>
      </sheetData>
      <sheetData sheetId="1"/>
      <sheetData sheetId="2"/>
      <sheetData sheetId="3"/>
      <sheetData sheetId="4"/>
      <sheetData sheetId="5"/>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DDE9D-2F7D-4A04-9EDC-C2A20CF407E2}">
  <dimension ref="A1:AW55"/>
  <sheetViews>
    <sheetView tabSelected="1" topLeftCell="G1" zoomScale="90" zoomScaleNormal="90" workbookViewId="0">
      <selection activeCell="L14" sqref="L14:M14"/>
    </sheetView>
  </sheetViews>
  <sheetFormatPr defaultColWidth="8.90625" defaultRowHeight="14.5" x14ac:dyDescent="0.35"/>
  <cols>
    <col min="1" max="1" width="4.54296875" style="42" bestFit="1" customWidth="1"/>
    <col min="2" max="2" width="52" style="42" bestFit="1" customWidth="1"/>
    <col min="3" max="3" width="13.1796875" style="42" bestFit="1" customWidth="1"/>
    <col min="4" max="4" width="13.08984375" style="42" bestFit="1" customWidth="1"/>
    <col min="5" max="8" width="8.90625" style="42"/>
    <col min="9" max="11" width="15" style="42" customWidth="1"/>
    <col min="12" max="12" width="8.90625" style="42"/>
    <col min="13" max="13" width="9.90625" style="42" bestFit="1" customWidth="1"/>
    <col min="14" max="14" width="11.453125" style="42" bestFit="1" customWidth="1"/>
    <col min="15" max="15" width="14.1796875" style="42" customWidth="1"/>
    <col min="16" max="16" width="18.36328125" style="42" customWidth="1"/>
    <col min="17" max="17" width="11.1796875" style="42" bestFit="1" customWidth="1"/>
    <col min="18" max="31" width="12.81640625" style="42" bestFit="1" customWidth="1"/>
    <col min="32" max="49" width="13.90625" style="42" bestFit="1" customWidth="1"/>
    <col min="50" max="16384" width="8.90625" style="42"/>
  </cols>
  <sheetData>
    <row r="1" spans="1:18" x14ac:dyDescent="0.35">
      <c r="B1" s="216" t="s">
        <v>235</v>
      </c>
      <c r="C1" s="216"/>
      <c r="I1" s="220" t="s">
        <v>204</v>
      </c>
      <c r="J1" s="221"/>
      <c r="K1" s="221"/>
      <c r="L1" s="221"/>
      <c r="M1" s="221"/>
      <c r="N1" s="221"/>
      <c r="O1" s="221"/>
      <c r="P1" s="221"/>
      <c r="Q1" s="221"/>
      <c r="R1" s="222"/>
    </row>
    <row r="2" spans="1:18" ht="35.4" customHeight="1" x14ac:dyDescent="0.35">
      <c r="B2" s="227">
        <v>4</v>
      </c>
      <c r="C2" s="227"/>
      <c r="I2" s="51"/>
      <c r="J2" s="52"/>
      <c r="K2" s="52"/>
      <c r="L2" s="52"/>
      <c r="M2" s="52"/>
      <c r="N2" s="52"/>
      <c r="O2" s="52"/>
      <c r="P2" s="52"/>
      <c r="Q2" s="52"/>
      <c r="R2" s="53"/>
    </row>
    <row r="3" spans="1:18" x14ac:dyDescent="0.35">
      <c r="I3" s="51"/>
      <c r="J3" s="54"/>
      <c r="K3" s="54"/>
      <c r="L3" s="54"/>
      <c r="M3" s="54"/>
      <c r="N3" s="68">
        <f ca="1">N7/N6</f>
        <v>0.22988505747126436</v>
      </c>
      <c r="O3" s="73" t="str">
        <f>"PRAZO DE VIGÊNCIA - 0"&amp;DAY(O6)&amp;"/"&amp;MONTH(O6)&amp;"/"&amp;YEAR(O6)</f>
        <v>PRAZO DE VIGÊNCIA - 04/12/2028</v>
      </c>
      <c r="P3" s="54"/>
      <c r="Q3" s="54"/>
      <c r="R3" s="55"/>
    </row>
    <row r="4" spans="1:18" x14ac:dyDescent="0.35">
      <c r="I4" s="51"/>
      <c r="J4" s="54"/>
      <c r="K4" s="54"/>
      <c r="L4" s="54"/>
      <c r="M4" s="54"/>
      <c r="N4" s="56">
        <f ca="1">1-N3</f>
        <v>0.77011494252873569</v>
      </c>
      <c r="O4" s="73" t="str">
        <f ca="1">"VIGÊNCIA DECORRIDA - "&amp;N7&amp;" DIAS"</f>
        <v>VIGÊNCIA DECORRIDA - 280 DIAS</v>
      </c>
      <c r="P4" s="54"/>
      <c r="Q4" s="54"/>
      <c r="R4" s="55"/>
    </row>
    <row r="5" spans="1:18" x14ac:dyDescent="0.35">
      <c r="I5" s="51"/>
      <c r="J5" s="54"/>
      <c r="K5" s="54"/>
      <c r="L5" s="54"/>
      <c r="M5" s="54"/>
      <c r="N5" s="54"/>
      <c r="O5" s="73" t="str">
        <f ca="1">"VIGÊNCIA RESTANTE - "&amp;N6-N7&amp;" DIAS"</f>
        <v>VIGÊNCIA RESTANTE - 938 DIAS</v>
      </c>
      <c r="P5" s="54"/>
      <c r="Q5" s="54"/>
      <c r="R5" s="55"/>
    </row>
    <row r="6" spans="1:18" x14ac:dyDescent="0.35">
      <c r="I6" s="217" t="s">
        <v>206</v>
      </c>
      <c r="J6" s="218"/>
      <c r="K6" s="218"/>
      <c r="L6" s="219">
        <f>'RESUM.'!I24</f>
        <v>45873</v>
      </c>
      <c r="M6" s="219"/>
      <c r="N6" s="58">
        <f>O6-L6</f>
        <v>1218</v>
      </c>
      <c r="O6" s="219">
        <f>'RESUM.'!AC24</f>
        <v>47091</v>
      </c>
      <c r="P6" s="219"/>
      <c r="Q6" s="57"/>
      <c r="R6" s="59"/>
    </row>
    <row r="7" spans="1:18" x14ac:dyDescent="0.35">
      <c r="B7" s="43" t="s">
        <v>234</v>
      </c>
      <c r="I7" s="223" t="s">
        <v>207</v>
      </c>
      <c r="J7" s="224"/>
      <c r="K7" s="224"/>
      <c r="L7" s="60"/>
      <c r="M7" s="60"/>
      <c r="N7" s="61">
        <f ca="1">O7-L6</f>
        <v>280</v>
      </c>
      <c r="O7" s="225">
        <f ca="1">TODAY()</f>
        <v>46153</v>
      </c>
      <c r="P7" s="225"/>
      <c r="Q7" s="62"/>
      <c r="R7" s="63"/>
    </row>
    <row r="8" spans="1:18" x14ac:dyDescent="0.35">
      <c r="A8" s="44">
        <v>1</v>
      </c>
      <c r="B8" s="45" t="s">
        <v>0</v>
      </c>
      <c r="C8" s="47">
        <f>VLOOKUP(A8,'EAP DE MEDIÇÃO'!$B$12:$DM$268,116,0)</f>
        <v>0.99046777834035993</v>
      </c>
      <c r="D8" s="46">
        <f>VLOOKUP(A8,'EAP DE MEDIÇÃO'!B12:DM268,114,0)</f>
        <v>678310.22</v>
      </c>
      <c r="I8" s="52"/>
      <c r="J8" s="64"/>
      <c r="K8" s="64"/>
      <c r="L8" s="64"/>
      <c r="M8" s="64"/>
      <c r="N8" s="64"/>
      <c r="O8" s="54"/>
      <c r="P8" s="54"/>
      <c r="Q8" s="54"/>
      <c r="R8" s="54"/>
    </row>
    <row r="9" spans="1:18" x14ac:dyDescent="0.35">
      <c r="A9" s="44" t="s">
        <v>127</v>
      </c>
      <c r="B9" s="45" t="s">
        <v>5</v>
      </c>
      <c r="C9" s="47">
        <f>VLOOKUP(A9,'EAP DE MEDIÇÃO'!$B$12:$DM$268,116,0)</f>
        <v>8.2108315392052933E-2</v>
      </c>
      <c r="D9" s="46">
        <f>VLOOKUP(A9,'EAP DE MEDIÇÃO'!B13:DM269,114,0)</f>
        <v>191575.59999999998</v>
      </c>
      <c r="I9" s="52"/>
      <c r="J9" s="64"/>
      <c r="K9" s="64"/>
      <c r="L9" s="64"/>
      <c r="M9" s="64"/>
      <c r="N9" s="64"/>
      <c r="O9" s="54"/>
      <c r="P9" s="54"/>
      <c r="Q9" s="54"/>
      <c r="R9" s="54"/>
    </row>
    <row r="10" spans="1:18" x14ac:dyDescent="0.35">
      <c r="A10" s="44">
        <v>3</v>
      </c>
      <c r="B10" s="45" t="s">
        <v>6</v>
      </c>
      <c r="C10" s="47">
        <f>VLOOKUP(A10,'EAP DE MEDIÇÃO'!$B$12:$DM$268,116,0)</f>
        <v>0.24320415126908393</v>
      </c>
      <c r="D10" s="46">
        <f>VLOOKUP(A10,'EAP DE MEDIÇÃO'!B14:DM270,114,0)</f>
        <v>1475681.9017430001</v>
      </c>
      <c r="I10" s="220" t="s">
        <v>212</v>
      </c>
      <c r="J10" s="221"/>
      <c r="K10" s="221"/>
      <c r="L10" s="221"/>
      <c r="M10" s="221"/>
      <c r="N10" s="221"/>
      <c r="O10" s="221"/>
      <c r="P10" s="221"/>
      <c r="Q10" s="221"/>
      <c r="R10" s="222"/>
    </row>
    <row r="11" spans="1:18" x14ac:dyDescent="0.35">
      <c r="A11" s="44" t="s">
        <v>128</v>
      </c>
      <c r="B11" s="45" t="s">
        <v>23</v>
      </c>
      <c r="C11" s="47">
        <f>VLOOKUP(A11,'EAP DE MEDIÇÃO'!$B$12:$DM$268,116,0)</f>
        <v>0</v>
      </c>
      <c r="D11" s="46">
        <f>VLOOKUP(A11,'EAP DE MEDIÇÃO'!B15:DM271,114,0)</f>
        <v>0</v>
      </c>
      <c r="I11" s="51"/>
      <c r="J11" s="54"/>
      <c r="K11" s="54"/>
      <c r="L11" s="54"/>
      <c r="M11" s="54"/>
      <c r="N11" s="68">
        <f ca="1">N15/N14</f>
        <v>0.13868613138686131</v>
      </c>
      <c r="O11" s="73" t="str">
        <f>"PRAZO DE EXECUÇÃO - "&amp;DAY(O14)&amp;"/"&amp;MONTH(O14)&amp;"/"&amp;YEAR(O14)</f>
        <v>PRAZO DE EXECUÇÃO - 10/12/2028</v>
      </c>
      <c r="P11" s="54"/>
      <c r="Q11" s="54"/>
      <c r="R11" s="55"/>
    </row>
    <row r="12" spans="1:18" x14ac:dyDescent="0.35">
      <c r="A12" s="44">
        <v>5</v>
      </c>
      <c r="B12" s="45" t="s">
        <v>56</v>
      </c>
      <c r="C12" s="47">
        <f>VLOOKUP(A12,'EAP DE MEDIÇÃO'!$B$12:$DM$268,116,0)</f>
        <v>0</v>
      </c>
      <c r="D12" s="46">
        <f>VLOOKUP(A12,'EAP DE MEDIÇÃO'!B16:DM272,114,0)</f>
        <v>0</v>
      </c>
      <c r="I12" s="51"/>
      <c r="J12" s="54"/>
      <c r="K12" s="54"/>
      <c r="L12" s="54"/>
      <c r="M12" s="54"/>
      <c r="N12" s="56">
        <f ca="1">1-N11</f>
        <v>0.86131386861313874</v>
      </c>
      <c r="O12" s="73" t="str">
        <f ca="1">"EXECUÇÃO DECORRIDA - "&amp;N15&amp;" DIAS"</f>
        <v>EXECUÇÃO DECORRIDA - 152 DIAS</v>
      </c>
      <c r="P12" s="54"/>
      <c r="Q12" s="54"/>
      <c r="R12" s="55"/>
    </row>
    <row r="13" spans="1:18" x14ac:dyDescent="0.35">
      <c r="A13" s="44">
        <v>6</v>
      </c>
      <c r="B13" s="45" t="s">
        <v>58</v>
      </c>
      <c r="C13" s="47">
        <f>VLOOKUP(A13,'EAP DE MEDIÇÃO'!$B$12:$DM$268,116,0)</f>
        <v>0</v>
      </c>
      <c r="D13" s="46">
        <f>VLOOKUP(A13,'EAP DE MEDIÇÃO'!B17:DM273,114,0)</f>
        <v>0</v>
      </c>
      <c r="I13" s="51"/>
      <c r="J13" s="54"/>
      <c r="K13" s="54"/>
      <c r="L13" s="54"/>
      <c r="M13" s="54"/>
      <c r="N13" s="54"/>
      <c r="O13" s="73" t="str">
        <f ca="1">"EXECUÇÃO RESTANTE - "&amp;N14-N15&amp;" DIAS"</f>
        <v>EXECUÇÃO RESTANTE - 944 DIAS</v>
      </c>
      <c r="P13" s="54"/>
      <c r="Q13" s="54"/>
      <c r="R13" s="55"/>
    </row>
    <row r="14" spans="1:18" x14ac:dyDescent="0.35">
      <c r="A14" s="44">
        <v>7</v>
      </c>
      <c r="B14" s="45" t="s">
        <v>60</v>
      </c>
      <c r="C14" s="47">
        <f>VLOOKUP(A14,'EAP DE MEDIÇÃO'!$B$12:$DM$268,116,0)</f>
        <v>0</v>
      </c>
      <c r="D14" s="46">
        <f>VLOOKUP(A14,'EAP DE MEDIÇÃO'!B18:DM274,114,0)</f>
        <v>0</v>
      </c>
      <c r="I14" s="217" t="s">
        <v>215</v>
      </c>
      <c r="J14" s="218"/>
      <c r="K14" s="218"/>
      <c r="L14" s="219">
        <f>'RESUM.'!I28</f>
        <v>46001</v>
      </c>
      <c r="M14" s="219"/>
      <c r="N14" s="58">
        <f>O14-L14</f>
        <v>1096</v>
      </c>
      <c r="O14" s="219">
        <f>'RESUM.'!J29</f>
        <v>47097</v>
      </c>
      <c r="P14" s="219"/>
      <c r="Q14" s="54"/>
      <c r="R14" s="55"/>
    </row>
    <row r="15" spans="1:18" x14ac:dyDescent="0.35">
      <c r="A15" s="44">
        <v>8</v>
      </c>
      <c r="B15" s="45" t="s">
        <v>62</v>
      </c>
      <c r="C15" s="47">
        <f>VLOOKUP(A15,'EAP DE MEDIÇÃO'!$B$12:$DM$268,116,0)</f>
        <v>0</v>
      </c>
      <c r="D15" s="46">
        <f>VLOOKUP(A15,'EAP DE MEDIÇÃO'!B19:DM275,114,0)</f>
        <v>0</v>
      </c>
      <c r="I15" s="217" t="s">
        <v>216</v>
      </c>
      <c r="J15" s="218"/>
      <c r="K15" s="218"/>
      <c r="L15" s="54"/>
      <c r="M15" s="54"/>
      <c r="N15" s="58">
        <f ca="1">O15-L14</f>
        <v>152</v>
      </c>
      <c r="O15" s="219">
        <f ca="1">TODAY()</f>
        <v>46153</v>
      </c>
      <c r="P15" s="219"/>
      <c r="Q15" s="39"/>
      <c r="R15" s="40"/>
    </row>
    <row r="16" spans="1:18" x14ac:dyDescent="0.35">
      <c r="A16" s="44">
        <v>9</v>
      </c>
      <c r="B16" s="45" t="s">
        <v>64</v>
      </c>
      <c r="C16" s="47">
        <f>VLOOKUP(A16,'EAP DE MEDIÇÃO'!$B$12:$DM$268,116,0)</f>
        <v>0</v>
      </c>
      <c r="D16" s="46">
        <f>VLOOKUP(A16,'EAP DE MEDIÇÃO'!B20:DM276,114,0)</f>
        <v>0</v>
      </c>
      <c r="I16" s="65"/>
      <c r="J16" s="66"/>
      <c r="K16" s="66"/>
      <c r="L16" s="66"/>
      <c r="M16" s="66"/>
      <c r="N16" s="66"/>
      <c r="O16" s="66"/>
      <c r="P16" s="66"/>
      <c r="Q16" s="66"/>
      <c r="R16" s="67"/>
    </row>
    <row r="17" spans="1:20" x14ac:dyDescent="0.35">
      <c r="A17" s="48">
        <v>10</v>
      </c>
      <c r="B17" s="45" t="s">
        <v>66</v>
      </c>
      <c r="C17" s="47">
        <f>VLOOKUP(A17,'EAP DE MEDIÇÃO'!$B$12:$DM$268,116,0)</f>
        <v>0</v>
      </c>
      <c r="D17" s="46">
        <f>VLOOKUP(A17,'EAP DE MEDIÇÃO'!B21:DM277,114,0)</f>
        <v>0</v>
      </c>
    </row>
    <row r="19" spans="1:20" x14ac:dyDescent="0.35">
      <c r="B19" s="42">
        <v>1</v>
      </c>
      <c r="I19" s="220" t="s">
        <v>217</v>
      </c>
      <c r="J19" s="221"/>
      <c r="K19" s="221"/>
      <c r="L19" s="221"/>
      <c r="M19" s="222"/>
    </row>
    <row r="20" spans="1:20" x14ac:dyDescent="0.35">
      <c r="B20" s="42">
        <v>2</v>
      </c>
      <c r="I20" s="51"/>
      <c r="J20" s="52"/>
      <c r="K20" s="52"/>
      <c r="L20" s="52"/>
      <c r="M20" s="53"/>
    </row>
    <row r="21" spans="1:20" x14ac:dyDescent="0.35">
      <c r="B21" s="42">
        <v>3</v>
      </c>
      <c r="I21" s="51" t="s">
        <v>219</v>
      </c>
      <c r="J21" s="64"/>
      <c r="K21" s="42" t="s">
        <v>218</v>
      </c>
      <c r="L21" s="52"/>
      <c r="M21" s="53"/>
    </row>
    <row r="22" spans="1:20" x14ac:dyDescent="0.35">
      <c r="B22" s="42">
        <v>4</v>
      </c>
      <c r="I22" s="49">
        <f>VLOOKUP(B2,'RESUM.'!$D$52:$R$87,14,0)</f>
        <v>4.6795871842377379E-2</v>
      </c>
      <c r="J22" s="64"/>
      <c r="K22" s="50">
        <f>HLOOKUP(B2,'CRONOGRAMA DE METAS'!$G$8:$DJ$272,265,0)</f>
        <v>3.3904196083449648E-2</v>
      </c>
      <c r="L22" s="50"/>
      <c r="M22" s="53"/>
    </row>
    <row r="23" spans="1:20" x14ac:dyDescent="0.35">
      <c r="B23" s="42">
        <v>5</v>
      </c>
      <c r="C23" s="71"/>
      <c r="I23" s="49">
        <f>1-K22</f>
        <v>0.96609580391655037</v>
      </c>
      <c r="J23" s="64"/>
      <c r="K23" s="50">
        <f>1-I22</f>
        <v>0.95320412815762268</v>
      </c>
      <c r="L23" s="50"/>
      <c r="M23" s="53"/>
    </row>
    <row r="24" spans="1:20" x14ac:dyDescent="0.35">
      <c r="B24" s="42">
        <v>6</v>
      </c>
      <c r="I24" s="65"/>
      <c r="J24" s="66"/>
      <c r="K24" s="66"/>
      <c r="L24" s="66"/>
      <c r="M24" s="67"/>
    </row>
    <row r="25" spans="1:20" x14ac:dyDescent="0.35">
      <c r="B25" s="42">
        <v>7</v>
      </c>
    </row>
    <row r="26" spans="1:20" x14ac:dyDescent="0.35">
      <c r="B26" s="42">
        <v>8</v>
      </c>
      <c r="I26" s="220" t="s">
        <v>203</v>
      </c>
      <c r="J26" s="221"/>
      <c r="K26" s="221"/>
      <c r="L26" s="221"/>
      <c r="M26" s="221"/>
      <c r="N26" s="221"/>
      <c r="O26" s="221"/>
      <c r="P26" s="221"/>
      <c r="Q26" s="221"/>
      <c r="R26" s="222"/>
      <c r="T26" s="71"/>
    </row>
    <row r="27" spans="1:20" x14ac:dyDescent="0.35">
      <c r="B27" s="42">
        <v>9</v>
      </c>
      <c r="I27" s="51"/>
      <c r="J27" s="52" t="s">
        <v>205</v>
      </c>
      <c r="K27" s="52"/>
      <c r="L27" s="52"/>
      <c r="M27" s="72">
        <f>IF((VLOOKUP(CONFIG!B2,'RESUM.'!$D$52:$AD$87,24,0))/(HLOOKUP(B2,'CRONOGRAMA DE METAS'!$G$8:$DJ$273,264,0))&lt;=2,(VLOOKUP(CONFIG!B2,'RESUM.'!$D$52:$AD$87,24,0))/(HLOOKUP(B2,'CRONOGRAMA DE METAS'!$G$8:$DJ$273,264,0)),"2,00")</f>
        <v>1</v>
      </c>
      <c r="N27" s="69"/>
      <c r="O27" s="52"/>
      <c r="P27" s="70"/>
      <c r="Q27" s="52"/>
      <c r="R27" s="53"/>
    </row>
    <row r="28" spans="1:20" x14ac:dyDescent="0.35">
      <c r="B28" s="42">
        <v>10</v>
      </c>
      <c r="I28" s="51"/>
      <c r="J28" s="52"/>
      <c r="K28" s="52"/>
      <c r="L28" s="52"/>
      <c r="M28" s="52"/>
      <c r="N28" s="52"/>
      <c r="O28" s="52"/>
      <c r="P28" s="73" t="str">
        <f>IF(M27&lt;0.95,"OBRA ATRASADA",IF(AND(M27&gt;=0.95,M27&lt;=1.05),"OBRA NO PRAZO","OBRA ADIANTADA"))</f>
        <v>OBRA NO PRAZO</v>
      </c>
      <c r="Q28" s="52"/>
      <c r="R28" s="53"/>
    </row>
    <row r="29" spans="1:20" x14ac:dyDescent="0.35">
      <c r="B29" s="42">
        <v>11</v>
      </c>
      <c r="I29" s="51" t="s">
        <v>200</v>
      </c>
      <c r="J29" s="52" t="s">
        <v>201</v>
      </c>
      <c r="K29" s="52"/>
      <c r="L29" s="52"/>
      <c r="M29" s="52" t="s">
        <v>202</v>
      </c>
      <c r="N29" s="52"/>
      <c r="O29" s="52"/>
      <c r="P29" s="52"/>
      <c r="Q29" s="52"/>
      <c r="R29" s="53"/>
    </row>
    <row r="30" spans="1:20" x14ac:dyDescent="0.35">
      <c r="B30" s="42">
        <v>12</v>
      </c>
      <c r="I30" s="49">
        <f>(M27/2)-(0.5/100)</f>
        <v>0.495</v>
      </c>
      <c r="J30" s="50">
        <v>0.01</v>
      </c>
      <c r="K30" s="70"/>
      <c r="L30" s="70"/>
      <c r="M30" s="70">
        <f>2-I30-J30</f>
        <v>1.4949999999999999</v>
      </c>
      <c r="N30" s="70"/>
      <c r="O30" s="52"/>
      <c r="P30" s="52"/>
      <c r="Q30" s="52"/>
      <c r="R30" s="53"/>
    </row>
    <row r="31" spans="1:20" x14ac:dyDescent="0.35">
      <c r="B31" s="42">
        <v>13</v>
      </c>
      <c r="I31" s="65"/>
      <c r="J31" s="66"/>
      <c r="K31" s="66"/>
      <c r="L31" s="66"/>
      <c r="M31" s="66"/>
      <c r="N31" s="66"/>
      <c r="O31" s="66"/>
      <c r="P31" s="66"/>
      <c r="Q31" s="66"/>
      <c r="R31" s="67"/>
    </row>
    <row r="32" spans="1:20" x14ac:dyDescent="0.35">
      <c r="B32" s="42">
        <v>14</v>
      </c>
    </row>
    <row r="33" spans="2:49" x14ac:dyDescent="0.35">
      <c r="B33" s="42">
        <v>15</v>
      </c>
      <c r="I33" s="220" t="s">
        <v>208</v>
      </c>
      <c r="J33" s="221"/>
      <c r="K33" s="221"/>
      <c r="L33" s="221"/>
      <c r="M33" s="221"/>
      <c r="N33" s="221"/>
      <c r="O33" s="221"/>
      <c r="P33" s="221"/>
      <c r="Q33" s="221"/>
      <c r="R33" s="221"/>
      <c r="S33" s="222"/>
    </row>
    <row r="34" spans="2:49" x14ac:dyDescent="0.35">
      <c r="B34" s="42">
        <v>16</v>
      </c>
      <c r="I34" s="74" t="s">
        <v>209</v>
      </c>
      <c r="J34" s="64"/>
      <c r="K34" s="64"/>
      <c r="L34" s="79">
        <f>('RESUM.'!$J$29-'RESUM.'!$I$28)-'RESUM.'!U28</f>
        <v>1096</v>
      </c>
      <c r="M34" s="64"/>
      <c r="N34" s="64"/>
      <c r="O34" s="52"/>
      <c r="P34" s="73" t="str">
        <f>IF('RESUM.'!R29="CONCLUÍDA","OBRA CONCLUÍDA","TENDÊNCIA DE DURAÇÃO DA OBRA - "&amp;L35&amp;" DIAS")</f>
        <v>TENDÊNCIA DE DURAÇÃO DA OBRA - 1096 DIAS</v>
      </c>
      <c r="Q34" s="64"/>
      <c r="R34" s="64"/>
      <c r="S34" s="75"/>
    </row>
    <row r="35" spans="2:49" x14ac:dyDescent="0.35">
      <c r="B35" s="42">
        <v>17</v>
      </c>
      <c r="I35" s="74" t="s">
        <v>210</v>
      </c>
      <c r="J35" s="64"/>
      <c r="K35" s="64"/>
      <c r="L35" s="79">
        <f>ROUNDDOWN(L34/M27,0)</f>
        <v>1096</v>
      </c>
      <c r="M35" s="64"/>
      <c r="N35" s="80" t="s">
        <v>211</v>
      </c>
      <c r="O35" s="52"/>
      <c r="P35" s="73" t="str">
        <f>IF('RESUM.'!R29="CONCLUÍDA","-","TENDÊNCIA DE TÉRMINO DA OBRA - "&amp;DAY(L37)&amp;"/"&amp;MONTH(L37)&amp;"/"&amp;YEAR(L37))</f>
        <v>TENDÊNCIA DE TÉRMINO DA OBRA - 10/12/2028</v>
      </c>
      <c r="Q35" s="64"/>
      <c r="R35" s="64"/>
      <c r="S35" s="75"/>
    </row>
    <row r="36" spans="2:49" x14ac:dyDescent="0.35">
      <c r="B36" s="42">
        <v>18</v>
      </c>
      <c r="I36" s="74" t="s">
        <v>213</v>
      </c>
      <c r="J36" s="64"/>
      <c r="K36" s="64"/>
      <c r="L36" s="81">
        <f>ROUND(L35/30,2)</f>
        <v>36.53</v>
      </c>
      <c r="M36" s="64"/>
      <c r="N36" s="64"/>
      <c r="O36" s="52"/>
      <c r="P36" s="52"/>
      <c r="Q36" s="64"/>
      <c r="R36" s="64"/>
      <c r="S36" s="75"/>
    </row>
    <row r="37" spans="2:49" x14ac:dyDescent="0.35">
      <c r="B37" s="42">
        <v>19</v>
      </c>
      <c r="I37" s="74" t="s">
        <v>214</v>
      </c>
      <c r="J37" s="64"/>
      <c r="K37" s="64"/>
      <c r="L37" s="226">
        <f>'RESUM.'!I28+'RESUM.'!U28+L35</f>
        <v>47097</v>
      </c>
      <c r="M37" s="226"/>
      <c r="N37" s="64"/>
      <c r="O37" s="52"/>
      <c r="P37" s="52"/>
      <c r="Q37" s="64"/>
      <c r="R37" s="64"/>
      <c r="S37" s="75"/>
    </row>
    <row r="38" spans="2:49" x14ac:dyDescent="0.35">
      <c r="B38" s="42">
        <v>20</v>
      </c>
      <c r="I38" s="74"/>
      <c r="J38" s="64"/>
      <c r="K38" s="64"/>
      <c r="L38" s="64"/>
      <c r="M38" s="64"/>
      <c r="N38" s="64"/>
      <c r="O38" s="52"/>
      <c r="P38" s="52"/>
      <c r="Q38" s="64"/>
      <c r="R38" s="64"/>
      <c r="S38" s="75"/>
    </row>
    <row r="39" spans="2:49" x14ac:dyDescent="0.35">
      <c r="B39" s="42">
        <v>21</v>
      </c>
      <c r="I39" s="76"/>
      <c r="J39" s="77"/>
      <c r="K39" s="77"/>
      <c r="L39" s="77"/>
      <c r="M39" s="77"/>
      <c r="N39" s="77"/>
      <c r="O39" s="66"/>
      <c r="P39" s="66"/>
      <c r="Q39" s="77"/>
      <c r="R39" s="77"/>
      <c r="S39" s="78"/>
    </row>
    <row r="40" spans="2:49" x14ac:dyDescent="0.35">
      <c r="B40" s="42">
        <v>22</v>
      </c>
    </row>
    <row r="41" spans="2:49" x14ac:dyDescent="0.35">
      <c r="B41" s="42">
        <v>23</v>
      </c>
    </row>
    <row r="42" spans="2:49" x14ac:dyDescent="0.35">
      <c r="B42" s="42">
        <v>24</v>
      </c>
    </row>
    <row r="43" spans="2:49" x14ac:dyDescent="0.35">
      <c r="B43" s="42">
        <v>25</v>
      </c>
    </row>
    <row r="44" spans="2:49" ht="14.4" customHeight="1" x14ac:dyDescent="0.35">
      <c r="B44" s="42">
        <v>26</v>
      </c>
      <c r="I44" s="228" t="s">
        <v>220</v>
      </c>
      <c r="J44" s="229"/>
      <c r="K44" s="229"/>
      <c r="L44" s="229"/>
      <c r="M44" s="229"/>
      <c r="N44" s="229"/>
      <c r="O44" s="229"/>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30"/>
    </row>
    <row r="45" spans="2:49" ht="14.4" customHeight="1" x14ac:dyDescent="0.35">
      <c r="B45" s="42">
        <v>27</v>
      </c>
      <c r="I45" s="231"/>
      <c r="J45" s="232"/>
      <c r="K45" s="232"/>
      <c r="L45" s="232"/>
      <c r="M45" s="232"/>
      <c r="N45" s="232"/>
      <c r="O45" s="232"/>
      <c r="P45" s="232"/>
      <c r="Q45" s="232"/>
      <c r="R45" s="232"/>
      <c r="S45" s="232"/>
      <c r="T45" s="232"/>
      <c r="U45" s="232"/>
      <c r="V45" s="232"/>
      <c r="W45" s="232"/>
      <c r="X45" s="232"/>
      <c r="Y45" s="232"/>
      <c r="Z45" s="232"/>
      <c r="AA45" s="232"/>
      <c r="AB45" s="232"/>
      <c r="AC45" s="232"/>
      <c r="AD45" s="232"/>
      <c r="AE45" s="232"/>
      <c r="AF45" s="232"/>
      <c r="AG45" s="232"/>
      <c r="AH45" s="232"/>
      <c r="AI45" s="232"/>
      <c r="AJ45" s="232"/>
      <c r="AK45" s="232"/>
      <c r="AL45" s="232"/>
      <c r="AM45" s="232"/>
      <c r="AN45" s="232"/>
      <c r="AO45" s="232"/>
      <c r="AP45" s="232"/>
      <c r="AQ45" s="232"/>
      <c r="AR45" s="232"/>
      <c r="AS45" s="232"/>
      <c r="AT45" s="232"/>
      <c r="AU45" s="232"/>
      <c r="AV45" s="232"/>
      <c r="AW45" s="233"/>
    </row>
    <row r="46" spans="2:49" x14ac:dyDescent="0.35">
      <c r="B46" s="42">
        <v>28</v>
      </c>
      <c r="N46" s="82">
        <v>1</v>
      </c>
      <c r="O46" s="82">
        <v>2</v>
      </c>
      <c r="P46" s="82">
        <v>3</v>
      </c>
      <c r="Q46" s="82">
        <v>4</v>
      </c>
      <c r="R46" s="82">
        <v>5</v>
      </c>
      <c r="S46" s="82">
        <v>6</v>
      </c>
      <c r="T46" s="82">
        <v>7</v>
      </c>
      <c r="U46" s="82">
        <v>8</v>
      </c>
      <c r="V46" s="82">
        <v>9</v>
      </c>
      <c r="W46" s="82">
        <v>10</v>
      </c>
      <c r="X46" s="82">
        <v>11</v>
      </c>
      <c r="Y46" s="82">
        <v>12</v>
      </c>
      <c r="Z46" s="82">
        <v>13</v>
      </c>
      <c r="AA46" s="82">
        <v>14</v>
      </c>
      <c r="AB46" s="82">
        <v>15</v>
      </c>
      <c r="AC46" s="82">
        <v>16</v>
      </c>
      <c r="AD46" s="82">
        <v>17</v>
      </c>
      <c r="AE46" s="82">
        <v>18</v>
      </c>
      <c r="AF46" s="82">
        <v>19</v>
      </c>
      <c r="AG46" s="82">
        <v>20</v>
      </c>
      <c r="AH46" s="82">
        <v>21</v>
      </c>
      <c r="AI46" s="82">
        <v>22</v>
      </c>
      <c r="AJ46" s="82">
        <v>23</v>
      </c>
      <c r="AK46" s="82">
        <v>24</v>
      </c>
      <c r="AL46" s="82">
        <v>25</v>
      </c>
      <c r="AM46" s="82">
        <v>26</v>
      </c>
      <c r="AN46" s="82">
        <v>27</v>
      </c>
      <c r="AO46" s="82">
        <v>28</v>
      </c>
      <c r="AP46" s="82">
        <v>29</v>
      </c>
      <c r="AQ46" s="82">
        <v>30</v>
      </c>
      <c r="AR46" s="82">
        <v>31</v>
      </c>
      <c r="AS46" s="82">
        <v>32</v>
      </c>
      <c r="AT46" s="82">
        <v>33</v>
      </c>
      <c r="AU46" s="82">
        <v>34</v>
      </c>
      <c r="AV46" s="82">
        <v>35</v>
      </c>
      <c r="AW46" s="82">
        <v>36</v>
      </c>
    </row>
    <row r="47" spans="2:49" x14ac:dyDescent="0.35">
      <c r="B47" s="42">
        <v>29</v>
      </c>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row>
    <row r="48" spans="2:49" x14ac:dyDescent="0.35">
      <c r="B48" s="42">
        <v>30</v>
      </c>
      <c r="I48" s="234" t="s">
        <v>196</v>
      </c>
      <c r="J48" s="234"/>
      <c r="K48" s="234"/>
      <c r="L48" s="234"/>
      <c r="M48" s="234"/>
      <c r="N48" s="84">
        <f>HLOOKUP(N46,'CRONOGRAMA DE METAS'!$G$8:$DJ$273,263,0)</f>
        <v>0</v>
      </c>
      <c r="O48" s="84">
        <f>HLOOKUP(O46,'CRONOGRAMA DE METAS'!$G$8:$DJ$273,263,0)</f>
        <v>0</v>
      </c>
      <c r="P48" s="84">
        <f>HLOOKUP(P46,'CRONOGRAMA DE METAS'!$G$8:$DJ$273,263,0)</f>
        <v>368273.26999999996</v>
      </c>
      <c r="Q48" s="84">
        <f>HLOOKUP(Q46,'CRONOGRAMA DE METAS'!$G$8:$DJ$273,263,0)</f>
        <v>968532.67059999995</v>
      </c>
      <c r="R48" s="84">
        <f>HLOOKUP(R46,'CRONOGRAMA DE METAS'!$G$8:$DJ$273,263,0)</f>
        <v>1008761.7811430001</v>
      </c>
      <c r="S48" s="84">
        <f>HLOOKUP(S46,'CRONOGRAMA DE METAS'!$G$8:$DJ$273,263,0)</f>
        <v>241632.86578858455</v>
      </c>
      <c r="T48" s="84">
        <f>HLOOKUP(T46,'CRONOGRAMA DE METAS'!$G$8:$DJ$273,263,0)</f>
        <v>222386.700209</v>
      </c>
      <c r="U48" s="84">
        <f>HLOOKUP(U46,'CRONOGRAMA DE METAS'!$G$8:$DJ$273,263,0)</f>
        <v>60588.700150372228</v>
      </c>
      <c r="V48" s="84">
        <f>HLOOKUP(V46,'CRONOGRAMA DE METAS'!$G$8:$DJ$273,263,0)</f>
        <v>443903.31331408769</v>
      </c>
      <c r="W48" s="84">
        <f>HLOOKUP(W46,'CRONOGRAMA DE METAS'!$G$8:$DJ$273,263,0)</f>
        <v>742540.46431705146</v>
      </c>
      <c r="X48" s="84">
        <f>HLOOKUP(X46,'CRONOGRAMA DE METAS'!$G$8:$DJ$273,263,0)</f>
        <v>186815.27712024457</v>
      </c>
      <c r="Y48" s="84">
        <f>HLOOKUP(Y46,'CRONOGRAMA DE METAS'!$G$8:$DJ$273,263,0)</f>
        <v>1136858.3365389023</v>
      </c>
      <c r="Z48" s="84">
        <f>HLOOKUP(Z46,'CRONOGRAMA DE METAS'!$G$8:$DJ$273,263,0)</f>
        <v>1863806.7096793379</v>
      </c>
      <c r="AA48" s="84">
        <f>HLOOKUP(AA46,'CRONOGRAMA DE METAS'!$G$8:$DJ$273,263,0)</f>
        <v>1157187.8229</v>
      </c>
      <c r="AB48" s="84">
        <f>HLOOKUP(AB46,'CRONOGRAMA DE METAS'!$G$8:$DJ$273,263,0)</f>
        <v>390318.72458351695</v>
      </c>
      <c r="AC48" s="84">
        <f>HLOOKUP(AC46,'CRONOGRAMA DE METAS'!$G$8:$DJ$273,263,0)</f>
        <v>841077.74000000011</v>
      </c>
      <c r="AD48" s="84">
        <f>HLOOKUP(AD46,'CRONOGRAMA DE METAS'!$G$8:$DJ$273,263,0)</f>
        <v>384380.62</v>
      </c>
      <c r="AE48" s="84">
        <f>HLOOKUP(AE46,'CRONOGRAMA DE METAS'!$G$8:$DJ$273,263,0)</f>
        <v>1509422.24</v>
      </c>
      <c r="AF48" s="84">
        <f>HLOOKUP(AF46,'CRONOGRAMA DE METAS'!$G$8:$DJ$273,263,0)</f>
        <v>995224.35000000009</v>
      </c>
      <c r="AG48" s="84">
        <f>HLOOKUP(AG46,'CRONOGRAMA DE METAS'!$G$8:$DJ$273,263,0)</f>
        <v>313838.55</v>
      </c>
      <c r="AH48" s="84">
        <f>HLOOKUP(AH46,'CRONOGRAMA DE METAS'!$G$8:$DJ$273,263,0)</f>
        <v>0</v>
      </c>
      <c r="AI48" s="84">
        <f>HLOOKUP(AI46,'CRONOGRAMA DE METAS'!$G$8:$DJ$273,263,0)</f>
        <v>0</v>
      </c>
      <c r="AJ48" s="84">
        <f>HLOOKUP(AJ46,'CRONOGRAMA DE METAS'!$G$8:$DJ$273,263,0)</f>
        <v>0</v>
      </c>
      <c r="AK48" s="84">
        <f>HLOOKUP(AK46,'CRONOGRAMA DE METAS'!$G$8:$DJ$273,263,0)</f>
        <v>0</v>
      </c>
      <c r="AL48" s="84">
        <f>HLOOKUP(AL46,'CRONOGRAMA DE METAS'!$G$8:$DJ$273,263,0)</f>
        <v>0</v>
      </c>
      <c r="AM48" s="84">
        <f>HLOOKUP(AM46,'CRONOGRAMA DE METAS'!$G$8:$DJ$273,263,0)</f>
        <v>3573780.4700000007</v>
      </c>
      <c r="AN48" s="84">
        <f>HLOOKUP(AN46,'CRONOGRAMA DE METAS'!$G$8:$DJ$273,263,0)</f>
        <v>2973058.3000000003</v>
      </c>
      <c r="AO48" s="84">
        <f>HLOOKUP(AO46,'CRONOGRAMA DE METAS'!$G$8:$DJ$273,263,0)</f>
        <v>342589.33</v>
      </c>
      <c r="AP48" s="84">
        <f>HLOOKUP(AP46,'CRONOGRAMA DE METAS'!$G$8:$DJ$273,263,0)</f>
        <v>890682.27</v>
      </c>
      <c r="AQ48" s="84">
        <f>HLOOKUP(AQ46,'CRONOGRAMA DE METAS'!$G$8:$DJ$273,263,0)</f>
        <v>907915.18</v>
      </c>
      <c r="AR48" s="84">
        <f>HLOOKUP(AR46,'CRONOGRAMA DE METAS'!$G$8:$DJ$273,263,0)</f>
        <v>731278.25999999989</v>
      </c>
      <c r="AS48" s="84">
        <f>HLOOKUP(AS46,'CRONOGRAMA DE METAS'!$G$8:$DJ$273,263,0)</f>
        <v>890590.53999999992</v>
      </c>
      <c r="AT48" s="84">
        <f>HLOOKUP(AT46,'CRONOGRAMA DE METAS'!$G$8:$DJ$273,263,0)</f>
        <v>1176829.74</v>
      </c>
      <c r="AU48" s="84">
        <f>HLOOKUP(AU46,'CRONOGRAMA DE METAS'!$G$8:$DJ$273,263,0)</f>
        <v>1974092.4899999998</v>
      </c>
      <c r="AV48" s="84">
        <f>HLOOKUP(AV46,'CRONOGRAMA DE METAS'!$G$8:$DJ$273,263,0)</f>
        <v>781840.87999999989</v>
      </c>
      <c r="AW48" s="84">
        <f>HLOOKUP(AW46,'CRONOGRAMA DE METAS'!$G$8:$DJ$273,263,0)</f>
        <v>1488541.7212</v>
      </c>
    </row>
    <row r="49" spans="2:49" x14ac:dyDescent="0.35">
      <c r="B49" s="42">
        <v>31</v>
      </c>
      <c r="I49" s="234" t="s">
        <v>197</v>
      </c>
      <c r="J49" s="234"/>
      <c r="K49" s="234"/>
      <c r="L49" s="234"/>
      <c r="M49" s="234"/>
      <c r="N49" s="84">
        <f>HLOOKUP(N46,'CRONOGRAMA DE METAS'!$G$8:$DJ$273,264,0)</f>
        <v>0</v>
      </c>
      <c r="O49" s="84">
        <f>HLOOKUP(O46,'CRONOGRAMA DE METAS'!$G$8:$DJ$273,264,0)</f>
        <v>0</v>
      </c>
      <c r="P49" s="84">
        <f>HLOOKUP(P46,'CRONOGRAMA DE METAS'!$G$8:$DJ$273,264,0)</f>
        <v>368273.26999999996</v>
      </c>
      <c r="Q49" s="84">
        <f>HLOOKUP(Q46,'CRONOGRAMA DE METAS'!$G$8:$DJ$273,264,0)</f>
        <v>1336805.9405999999</v>
      </c>
      <c r="R49" s="84">
        <f>HLOOKUP(R46,'CRONOGRAMA DE METAS'!$G$8:$DJ$273,264,0)</f>
        <v>2345567.7217429997</v>
      </c>
      <c r="S49" s="84">
        <f>HLOOKUP(S46,'CRONOGRAMA DE METAS'!$G$8:$DJ$273,264,0)</f>
        <v>2587200.5875315843</v>
      </c>
      <c r="T49" s="84">
        <f>HLOOKUP(T46,'CRONOGRAMA DE METAS'!$G$8:$DJ$273,264,0)</f>
        <v>2809587.2877405845</v>
      </c>
      <c r="U49" s="84">
        <f>HLOOKUP(U46,'CRONOGRAMA DE METAS'!$G$8:$DJ$273,264,0)</f>
        <v>2870175.9878909569</v>
      </c>
      <c r="V49" s="84">
        <f>HLOOKUP(V46,'CRONOGRAMA DE METAS'!$G$8:$DJ$273,264,0)</f>
        <v>3314079.3012050446</v>
      </c>
      <c r="W49" s="84">
        <f>HLOOKUP(W46,'CRONOGRAMA DE METAS'!$G$8:$DJ$273,264,0)</f>
        <v>4056619.7655220963</v>
      </c>
      <c r="X49" s="84">
        <f>HLOOKUP(X46,'CRONOGRAMA DE METAS'!$G$8:$DJ$273,264,0)</f>
        <v>4243435.042642341</v>
      </c>
      <c r="Y49" s="84">
        <f>HLOOKUP(Y46,'CRONOGRAMA DE METAS'!$G$8:$DJ$273,264,0)</f>
        <v>5380293.3791812435</v>
      </c>
      <c r="Z49" s="84">
        <f>HLOOKUP(Z46,'CRONOGRAMA DE METAS'!$G$8:$DJ$273,264,0)</f>
        <v>7244100.0888605816</v>
      </c>
      <c r="AA49" s="84">
        <f>HLOOKUP(AA46,'CRONOGRAMA DE METAS'!$G$8:$DJ$273,264,0)</f>
        <v>8401287.9117605817</v>
      </c>
      <c r="AB49" s="84">
        <f>HLOOKUP(AB46,'CRONOGRAMA DE METAS'!$G$8:$DJ$273,264,0)</f>
        <v>8791606.6363440994</v>
      </c>
      <c r="AC49" s="84">
        <f>HLOOKUP(AC46,'CRONOGRAMA DE METAS'!$G$8:$DJ$273,264,0)</f>
        <v>9632684.3763440996</v>
      </c>
      <c r="AD49" s="84">
        <f>HLOOKUP(AD46,'CRONOGRAMA DE METAS'!$G$8:$DJ$273,264,0)</f>
        <v>10017064.996344099</v>
      </c>
      <c r="AE49" s="84">
        <f>HLOOKUP(AE46,'CRONOGRAMA DE METAS'!$G$8:$DJ$273,264,0)</f>
        <v>11526487.236344099</v>
      </c>
      <c r="AF49" s="84">
        <f>HLOOKUP(AF46,'CRONOGRAMA DE METAS'!$G$8:$DJ$273,264,0)</f>
        <v>12521711.586344099</v>
      </c>
      <c r="AG49" s="84">
        <f>HLOOKUP(AG46,'CRONOGRAMA DE METAS'!$G$8:$DJ$273,264,0)</f>
        <v>12835550.136344099</v>
      </c>
      <c r="AH49" s="84">
        <f>HLOOKUP(AH46,'CRONOGRAMA DE METAS'!$G$8:$DJ$273,264,0)</f>
        <v>12835550.136344099</v>
      </c>
      <c r="AI49" s="84">
        <f>HLOOKUP(AI46,'CRONOGRAMA DE METAS'!$G$8:$DJ$273,264,0)</f>
        <v>12835550.136344099</v>
      </c>
      <c r="AJ49" s="84">
        <f>HLOOKUP(AJ46,'CRONOGRAMA DE METAS'!$G$8:$DJ$273,264,0)</f>
        <v>12835550.136344099</v>
      </c>
      <c r="AK49" s="84">
        <f>HLOOKUP(AK46,'CRONOGRAMA DE METAS'!$G$8:$DJ$273,264,0)</f>
        <v>12835550.136344099</v>
      </c>
      <c r="AL49" s="84">
        <f>HLOOKUP(AL46,'CRONOGRAMA DE METAS'!$G$8:$DJ$273,264,0)</f>
        <v>12835550.136344099</v>
      </c>
      <c r="AM49" s="84">
        <f>HLOOKUP(AM46,'CRONOGRAMA DE METAS'!$G$8:$DJ$273,264,0)</f>
        <v>16409330.6063441</v>
      </c>
      <c r="AN49" s="84">
        <f>HLOOKUP(AN46,'CRONOGRAMA DE METAS'!$G$8:$DJ$273,264,0)</f>
        <v>19382388.906344101</v>
      </c>
      <c r="AO49" s="84">
        <f>HLOOKUP(AO46,'CRONOGRAMA DE METAS'!$G$8:$DJ$273,264,0)</f>
        <v>19724978.236344099</v>
      </c>
      <c r="AP49" s="84">
        <f>HLOOKUP(AP46,'CRONOGRAMA DE METAS'!$G$8:$DJ$273,264,0)</f>
        <v>20615660.506344099</v>
      </c>
      <c r="AQ49" s="84">
        <f>HLOOKUP(AQ46,'CRONOGRAMA DE METAS'!$G$8:$DJ$273,264,0)</f>
        <v>21523575.686344098</v>
      </c>
      <c r="AR49" s="84">
        <f>HLOOKUP(AR46,'CRONOGRAMA DE METAS'!$G$8:$DJ$273,264,0)</f>
        <v>22254853.9463441</v>
      </c>
      <c r="AS49" s="84">
        <f>HLOOKUP(AS46,'CRONOGRAMA DE METAS'!$G$8:$DJ$273,264,0)</f>
        <v>23145444.486344099</v>
      </c>
      <c r="AT49" s="84">
        <f>HLOOKUP(AT46,'CRONOGRAMA DE METAS'!$G$8:$DJ$273,264,0)</f>
        <v>24322274.226344097</v>
      </c>
      <c r="AU49" s="84">
        <f>HLOOKUP(AU46,'CRONOGRAMA DE METAS'!$G$8:$DJ$273,264,0)</f>
        <v>26296366.716344096</v>
      </c>
      <c r="AV49" s="84">
        <f>HLOOKUP(AV46,'CRONOGRAMA DE METAS'!$G$8:$DJ$273,264,0)</f>
        <v>27078207.596344095</v>
      </c>
      <c r="AW49" s="84">
        <f>HLOOKUP(AW46,'CRONOGRAMA DE METAS'!$G$8:$DJ$273,264,0)</f>
        <v>28566749.327544097</v>
      </c>
    </row>
    <row r="50" spans="2:49" x14ac:dyDescent="0.35">
      <c r="B50" s="42">
        <v>32</v>
      </c>
      <c r="I50" s="235" t="s">
        <v>221</v>
      </c>
      <c r="J50" s="235"/>
      <c r="K50" s="235"/>
      <c r="L50" s="235"/>
      <c r="M50" s="235"/>
      <c r="N50" s="84" t="str">
        <f>IF((VLOOKUP(N46,'RESUM.'!$D$52:$AD$87,16,0))&lt;1,"",VLOOKUP(N46,'RESUM.'!$D$52:$AD$87,16,0))</f>
        <v/>
      </c>
      <c r="O50" s="84" t="str">
        <f>IF((VLOOKUP(O46,'RESUM.'!$D$52:$AD$87,16,0))&lt;1,"",VLOOKUP(O46,'RESUM.'!$D$52:$AD$87,16,0))</f>
        <v/>
      </c>
      <c r="P50" s="84">
        <f>IF((VLOOKUP(P46,'RESUM.'!$D$52:$AD$87,16,0))&lt;1,"",VLOOKUP(P46,'RESUM.'!$D$52:$AD$87,16,0))</f>
        <v>368273.26999999996</v>
      </c>
      <c r="Q50" s="84">
        <f>IF((VLOOKUP(Q46,'RESUM.'!$D$52:$AD$87,16,0))&lt;1,"",VLOOKUP(Q46,'RESUM.'!$D$52:$AD$87,16,0))</f>
        <v>968532.67059999995</v>
      </c>
      <c r="R50" s="84">
        <f>IF((VLOOKUP(R46,'RESUM.'!$D$52:$AD$87,16,0))&lt;1,"",VLOOKUP(R46,'RESUM.'!$D$52:$AD$87,16,0))</f>
        <v>1008761.7811430001</v>
      </c>
      <c r="S50" s="84" t="e">
        <f>IF((VLOOKUP(S46,'RESUM.'!$D$52:$AD$87,16,0))&lt;1,"",VLOOKUP(S46,'RESUM.'!$D$52:$AD$87,16,0))</f>
        <v>#REF!</v>
      </c>
      <c r="T50" s="84" t="e">
        <f>IF((VLOOKUP(T46,'RESUM.'!$D$52:$AD$87,16,0))&lt;1,"",VLOOKUP(T46,'RESUM.'!$D$52:$AD$87,16,0))</f>
        <v>#REF!</v>
      </c>
      <c r="U50" s="84" t="e">
        <f>IF((VLOOKUP(U46,'RESUM.'!$D$52:$AD$87,16,0))&lt;1,"",VLOOKUP(U46,'RESUM.'!$D$52:$AD$87,16,0))</f>
        <v>#REF!</v>
      </c>
      <c r="V50" s="84" t="e">
        <f>IF((VLOOKUP(V46,'RESUM.'!$D$52:$AD$87,16,0))&lt;1,"",VLOOKUP(V46,'RESUM.'!$D$52:$AD$87,16,0))</f>
        <v>#REF!</v>
      </c>
      <c r="W50" s="84" t="e">
        <f>IF((VLOOKUP(W46,'RESUM.'!$D$52:$AD$87,16,0))&lt;1,"",VLOOKUP(W46,'RESUM.'!$D$52:$AD$87,16,0))</f>
        <v>#REF!</v>
      </c>
      <c r="X50" s="84" t="e">
        <f>IF((VLOOKUP(X46,'RESUM.'!$D$52:$AD$87,16,0))&lt;1,"",VLOOKUP(X46,'RESUM.'!$D$52:$AD$87,16,0))</f>
        <v>#REF!</v>
      </c>
      <c r="Y50" s="84" t="e">
        <f>IF((VLOOKUP(Y46,'RESUM.'!$D$52:$AD$87,16,0))&lt;1,"",VLOOKUP(Y46,'RESUM.'!$D$52:$AD$87,16,0))</f>
        <v>#REF!</v>
      </c>
      <c r="Z50" s="84" t="e">
        <f>IF((VLOOKUP(Z46,'RESUM.'!$D$52:$AD$87,16,0))&lt;1,"",VLOOKUP(Z46,'RESUM.'!$D$52:$AD$87,16,0))</f>
        <v>#REF!</v>
      </c>
      <c r="AA50" s="84" t="e">
        <f>IF((VLOOKUP(AA46,'RESUM.'!$D$52:$AD$87,16,0))&lt;1,"",VLOOKUP(AA46,'RESUM.'!$D$52:$AD$87,16,0))</f>
        <v>#REF!</v>
      </c>
      <c r="AB50" s="84" t="e">
        <f>IF((VLOOKUP(AB46,'RESUM.'!$D$52:$AD$87,16,0))&lt;1,"",VLOOKUP(AB46,'RESUM.'!$D$52:$AD$87,16,0))</f>
        <v>#REF!</v>
      </c>
      <c r="AC50" s="84" t="e">
        <f>IF((VLOOKUP(AC46,'RESUM.'!$D$52:$AD$87,16,0))&lt;1,"",VLOOKUP(AC46,'RESUM.'!$D$52:$AD$87,16,0))</f>
        <v>#REF!</v>
      </c>
      <c r="AD50" s="84" t="e">
        <f>IF((VLOOKUP(AD46,'RESUM.'!$D$52:$AD$87,16,0))&lt;1,"",VLOOKUP(AD46,'RESUM.'!$D$52:$AD$87,16,0))</f>
        <v>#REF!</v>
      </c>
      <c r="AE50" s="84" t="e">
        <f>IF((VLOOKUP(AE46,'RESUM.'!$D$52:$AD$87,16,0))&lt;1,"",VLOOKUP(AE46,'RESUM.'!$D$52:$AD$87,16,0))</f>
        <v>#REF!</v>
      </c>
      <c r="AF50" s="84" t="e">
        <f>IF((VLOOKUP(AF46,'RESUM.'!$D$52:$AD$87,16,0))&lt;1,"",VLOOKUP(AF46,'RESUM.'!$D$52:$AD$87,16,0))</f>
        <v>#REF!</v>
      </c>
      <c r="AG50" s="84" t="e">
        <f>IF((VLOOKUP(AG46,'RESUM.'!$D$52:$AD$87,16,0))&lt;1,"",VLOOKUP(AG46,'RESUM.'!$D$52:$AD$87,16,0))</f>
        <v>#REF!</v>
      </c>
      <c r="AH50" s="84" t="e">
        <f>IF((VLOOKUP(AH46,'RESUM.'!$D$52:$AD$87,16,0))&lt;1,"",VLOOKUP(AH46,'RESUM.'!$D$52:$AD$87,16,0))</f>
        <v>#REF!</v>
      </c>
      <c r="AI50" s="84" t="e">
        <f>IF((VLOOKUP(AI46,'RESUM.'!$D$52:$AD$87,16,0))&lt;1,"",VLOOKUP(AI46,'RESUM.'!$D$52:$AD$87,16,0))</f>
        <v>#REF!</v>
      </c>
      <c r="AJ50" s="84" t="e">
        <f>IF((VLOOKUP(AJ46,'RESUM.'!$D$52:$AD$87,16,0))&lt;1,"",VLOOKUP(AJ46,'RESUM.'!$D$52:$AD$87,16,0))</f>
        <v>#REF!</v>
      </c>
      <c r="AK50" s="84" t="e">
        <f>IF((VLOOKUP(AK46,'RESUM.'!$D$52:$AD$87,16,0))&lt;1,"",VLOOKUP(AK46,'RESUM.'!$D$52:$AD$87,16,0))</f>
        <v>#REF!</v>
      </c>
      <c r="AL50" s="84" t="e">
        <f>IF((VLOOKUP(AL46,'RESUM.'!$D$52:$AD$87,16,0))&lt;1,"",VLOOKUP(AL46,'RESUM.'!$D$52:$AD$87,16,0))</f>
        <v>#REF!</v>
      </c>
      <c r="AM50" s="84" t="e">
        <f>IF((VLOOKUP(AM46,'RESUM.'!$D$52:$AD$87,16,0))&lt;1,"",VLOOKUP(AM46,'RESUM.'!$D$52:$AD$87,16,0))</f>
        <v>#REF!</v>
      </c>
      <c r="AN50" s="84" t="e">
        <f>IF((VLOOKUP(AN46,'RESUM.'!$D$52:$AD$87,16,0))&lt;1,"",VLOOKUP(AN46,'RESUM.'!$D$52:$AD$87,16,0))</f>
        <v>#REF!</v>
      </c>
      <c r="AO50" s="84" t="e">
        <f>IF((VLOOKUP(AO46,'RESUM.'!$D$52:$AD$87,16,0))&lt;1,"",VLOOKUP(AO46,'RESUM.'!$D$52:$AD$87,16,0))</f>
        <v>#REF!</v>
      </c>
      <c r="AP50" s="84" t="e">
        <f>IF((VLOOKUP(AP46,'RESUM.'!$D$52:$AD$87,16,0))&lt;1,"",VLOOKUP(AP46,'RESUM.'!$D$52:$AD$87,16,0))</f>
        <v>#REF!</v>
      </c>
      <c r="AQ50" s="84" t="e">
        <f>IF((VLOOKUP(AQ46,'RESUM.'!$D$52:$AD$87,16,0))&lt;1,"",VLOOKUP(AQ46,'RESUM.'!$D$52:$AD$87,16,0))</f>
        <v>#REF!</v>
      </c>
      <c r="AR50" s="84" t="e">
        <f>IF((VLOOKUP(AR46,'RESUM.'!$D$52:$AD$87,16,0))&lt;1,"",VLOOKUP(AR46,'RESUM.'!$D$52:$AD$87,16,0))</f>
        <v>#REF!</v>
      </c>
      <c r="AS50" s="84" t="e">
        <f>IF((VLOOKUP(AS46,'RESUM.'!$D$52:$AD$87,16,0))&lt;1,"",VLOOKUP(AS46,'RESUM.'!$D$52:$AD$87,16,0))</f>
        <v>#REF!</v>
      </c>
      <c r="AT50" s="84" t="e">
        <f>IF((VLOOKUP(AT46,'RESUM.'!$D$52:$AD$87,16,0))&lt;1,"",VLOOKUP(AT46,'RESUM.'!$D$52:$AD$87,16,0))</f>
        <v>#REF!</v>
      </c>
      <c r="AU50" s="84" t="e">
        <f>IF((VLOOKUP(AU46,'RESUM.'!$D$52:$AD$87,16,0))&lt;1,"",VLOOKUP(AU46,'RESUM.'!$D$52:$AD$87,16,0))</f>
        <v>#REF!</v>
      </c>
      <c r="AV50" s="84" t="e">
        <f>IF((VLOOKUP(AV46,'RESUM.'!$D$52:$AD$87,16,0))&lt;1,"",VLOOKUP(AV46,'RESUM.'!$D$52:$AD$87,16,0))</f>
        <v>#REF!</v>
      </c>
      <c r="AW50" s="84" t="e">
        <f>IF((VLOOKUP(AW46,'RESUM.'!$D$52:$AD$87,16,0))&lt;1,"",VLOOKUP(AW46,'RESUM.'!$D$52:$AD$87,16,0))</f>
        <v>#REF!</v>
      </c>
    </row>
    <row r="51" spans="2:49" x14ac:dyDescent="0.35">
      <c r="B51" s="42">
        <v>33</v>
      </c>
      <c r="I51" s="235" t="s">
        <v>222</v>
      </c>
      <c r="J51" s="235"/>
      <c r="K51" s="235"/>
      <c r="L51" s="235"/>
      <c r="M51" s="235"/>
      <c r="N51" s="84" t="str">
        <f>IF(N50="","",VLOOKUP(N46,'RESUM.'!$D$52:$AD$87,24,0))</f>
        <v/>
      </c>
      <c r="O51" s="84"/>
      <c r="P51" s="84">
        <f>IF((VLOOKUP(P46,'RESUM.'!$D$52:$AD$87,26,0))&lt;1,"",VLOOKUP(P46,'RESUM.'!$D$52:$AD$87,24,0))</f>
        <v>368273.26999999996</v>
      </c>
      <c r="Q51" s="84">
        <f>IF((VLOOKUP(Q46,'RESUM.'!$D$52:$AD$87,26,0))&lt;1,"",VLOOKUP(Q46,'RESUM.'!$D$52:$AD$87,24,0))</f>
        <v>1336805.9405999999</v>
      </c>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row>
    <row r="52" spans="2:49" x14ac:dyDescent="0.35">
      <c r="B52" s="42">
        <v>34</v>
      </c>
      <c r="I52" s="234" t="s">
        <v>198</v>
      </c>
      <c r="J52" s="234"/>
      <c r="K52" s="234"/>
      <c r="L52" s="234"/>
      <c r="M52" s="23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row>
    <row r="53" spans="2:49" x14ac:dyDescent="0.35">
      <c r="B53" s="42">
        <v>35</v>
      </c>
      <c r="I53" s="234" t="s">
        <v>199</v>
      </c>
      <c r="J53" s="234"/>
      <c r="K53" s="234"/>
      <c r="L53" s="234"/>
      <c r="M53" s="234"/>
    </row>
    <row r="54" spans="2:49" x14ac:dyDescent="0.35">
      <c r="B54" s="42">
        <v>36</v>
      </c>
      <c r="I54" s="235" t="s">
        <v>223</v>
      </c>
      <c r="J54" s="235"/>
      <c r="K54" s="235"/>
      <c r="L54" s="235"/>
      <c r="M54" s="235"/>
    </row>
    <row r="55" spans="2:49" x14ac:dyDescent="0.35">
      <c r="I55" s="235" t="s">
        <v>224</v>
      </c>
      <c r="J55" s="235"/>
      <c r="K55" s="235"/>
      <c r="L55" s="235"/>
      <c r="M55" s="235"/>
    </row>
  </sheetData>
  <mergeCells count="27">
    <mergeCell ref="I44:AW45"/>
    <mergeCell ref="I52:M52"/>
    <mergeCell ref="I53:M53"/>
    <mergeCell ref="I54:M54"/>
    <mergeCell ref="I55:M55"/>
    <mergeCell ref="I51:M51"/>
    <mergeCell ref="I50:M50"/>
    <mergeCell ref="I49:M49"/>
    <mergeCell ref="I48:M48"/>
    <mergeCell ref="I26:R26"/>
    <mergeCell ref="L37:M37"/>
    <mergeCell ref="I33:S33"/>
    <mergeCell ref="I19:M19"/>
    <mergeCell ref="B2:C2"/>
    <mergeCell ref="B1:C1"/>
    <mergeCell ref="I14:K14"/>
    <mergeCell ref="L14:M14"/>
    <mergeCell ref="O14:P14"/>
    <mergeCell ref="I15:K15"/>
    <mergeCell ref="O15:P15"/>
    <mergeCell ref="I1:R1"/>
    <mergeCell ref="I10:R10"/>
    <mergeCell ref="I6:K6"/>
    <mergeCell ref="L6:M6"/>
    <mergeCell ref="O6:P6"/>
    <mergeCell ref="I7:K7"/>
    <mergeCell ref="O7:P7"/>
  </mergeCells>
  <dataValidations count="1">
    <dataValidation type="list" allowBlank="1" showInputMessage="1" showErrorMessage="1" sqref="B2:C2" xr:uid="{C69EE9C5-A5E5-45E5-A517-BC93FBD79535}">
      <formula1>$B$19:$B$51</formula1>
    </dataValidation>
  </dataValidation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C8403-FD96-40B8-BBF2-138F51A3855E}">
  <sheetPr>
    <pageSetUpPr fitToPage="1"/>
  </sheetPr>
  <dimension ref="A17:T29"/>
  <sheetViews>
    <sheetView view="pageBreakPreview" zoomScale="60" zoomScaleNormal="100" workbookViewId="0">
      <selection activeCell="K60" sqref="K60"/>
    </sheetView>
  </sheetViews>
  <sheetFormatPr defaultColWidth="8.90625" defaultRowHeight="14" x14ac:dyDescent="0.3"/>
  <cols>
    <col min="1" max="16384" width="8.90625" style="85"/>
  </cols>
  <sheetData>
    <row r="17" spans="1:20" ht="28" x14ac:dyDescent="0.6">
      <c r="A17" s="237">
        <f>CONFIG!B2</f>
        <v>4</v>
      </c>
      <c r="B17" s="237"/>
      <c r="C17" s="237"/>
      <c r="D17" s="237"/>
      <c r="E17" s="237"/>
      <c r="F17" s="237"/>
      <c r="G17" s="237"/>
      <c r="H17" s="237"/>
      <c r="I17" s="237"/>
    </row>
    <row r="18" spans="1:20" ht="36.65" customHeight="1" x14ac:dyDescent="0.6">
      <c r="A18" s="238">
        <f>VLOOKUP(CONFIG!B2,'RESUM.'!$D$52:$AD$90,5,0)</f>
        <v>46082</v>
      </c>
      <c r="B18" s="238"/>
      <c r="C18" s="238"/>
      <c r="D18" s="238"/>
      <c r="E18" s="86" t="s">
        <v>238</v>
      </c>
      <c r="F18" s="239">
        <f>VLOOKUP(CONFIG!B2,'RESUM.'!$D$52:$AD$90,8,0)</f>
        <v>46112</v>
      </c>
      <c r="G18" s="239"/>
      <c r="H18" s="239"/>
      <c r="I18" s="239"/>
    </row>
    <row r="22" spans="1:20" ht="22.75" customHeight="1" x14ac:dyDescent="0.3">
      <c r="A22" s="240" t="str">
        <f>'RESUM.'!H9</f>
        <v>CONSTRUÇÃO DA NOVA SEDE DA JUSTIÇA FEDERAL EM JUAZEIRO DO NORTE/CE</v>
      </c>
      <c r="B22" s="240"/>
      <c r="C22" s="240"/>
      <c r="D22" s="240"/>
      <c r="E22" s="240"/>
      <c r="F22" s="240"/>
      <c r="G22" s="240"/>
      <c r="H22" s="240"/>
      <c r="I22" s="240"/>
    </row>
    <row r="23" spans="1:20" x14ac:dyDescent="0.3">
      <c r="A23" s="240"/>
      <c r="B23" s="240"/>
      <c r="C23" s="240"/>
      <c r="D23" s="240"/>
      <c r="E23" s="240"/>
      <c r="F23" s="240"/>
      <c r="G23" s="240"/>
      <c r="H23" s="240"/>
      <c r="I23" s="240"/>
    </row>
    <row r="24" spans="1:20" x14ac:dyDescent="0.3">
      <c r="A24" s="240"/>
      <c r="B24" s="240"/>
      <c r="C24" s="240"/>
      <c r="D24" s="240"/>
      <c r="E24" s="240"/>
      <c r="F24" s="240"/>
      <c r="G24" s="240"/>
      <c r="H24" s="240"/>
      <c r="I24" s="240"/>
    </row>
    <row r="25" spans="1:20" x14ac:dyDescent="0.3">
      <c r="T25" s="180">
        <v>1</v>
      </c>
    </row>
    <row r="28" spans="1:20" ht="28" x14ac:dyDescent="0.6">
      <c r="A28" s="236" t="str">
        <f>'RESUM.'!D11</f>
        <v xml:space="preserve">Nº DO CONTRATO: </v>
      </c>
      <c r="B28" s="236"/>
      <c r="C28" s="236"/>
      <c r="D28" s="236"/>
      <c r="E28" s="236"/>
      <c r="F28" s="89" t="str">
        <f>'RESUM.'!H11</f>
        <v>25/2025</v>
      </c>
      <c r="G28" s="88"/>
      <c r="H28" s="87"/>
      <c r="I28" s="87"/>
      <c r="T28" s="180">
        <v>1</v>
      </c>
    </row>
    <row r="29" spans="1:20" x14ac:dyDescent="0.3">
      <c r="T29" s="180">
        <v>1</v>
      </c>
    </row>
  </sheetData>
  <mergeCells count="5">
    <mergeCell ref="A28:E28"/>
    <mergeCell ref="A17:I17"/>
    <mergeCell ref="A18:D18"/>
    <mergeCell ref="F18:I18"/>
    <mergeCell ref="A22:I24"/>
  </mergeCells>
  <pageMargins left="1.1811023622047245" right="0.78740157480314965" top="1.1811023622047245" bottom="0.78740157480314965" header="0.31496062992125984" footer="0.31496062992125984"/>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1A71A-1DF0-4557-91FC-D442CBC67CBA}">
  <sheetPr>
    <pageSetUpPr fitToPage="1"/>
  </sheetPr>
  <dimension ref="A2:T32"/>
  <sheetViews>
    <sheetView view="pageBreakPreview" zoomScale="60" zoomScaleNormal="85" workbookViewId="0">
      <selection activeCell="K60" sqref="K60"/>
    </sheetView>
  </sheetViews>
  <sheetFormatPr defaultColWidth="8.90625" defaultRowHeight="14" x14ac:dyDescent="0.3"/>
  <cols>
    <col min="1" max="1" width="10.08984375" style="85" customWidth="1"/>
    <col min="2" max="2" width="12.453125" style="85" bestFit="1" customWidth="1"/>
    <col min="3" max="7" width="8.90625" style="85"/>
    <col min="8" max="8" width="15.90625" style="85" customWidth="1"/>
    <col min="9" max="9" width="10.1796875" style="85" customWidth="1"/>
    <col min="10" max="16384" width="8.90625" style="85"/>
  </cols>
  <sheetData>
    <row r="2" spans="1:15" x14ac:dyDescent="0.3">
      <c r="L2" s="243" t="str">
        <f>DAY('CAPA MEDIÇÃO'!F18)&amp;"/"&amp;MONTH('CAPA MEDIÇÃO'!F18)&amp;"/"&amp;YEAR('CAPA MEDIÇÃO'!F18)</f>
        <v>31/3/2026</v>
      </c>
      <c r="M2" s="243"/>
      <c r="N2" s="243"/>
      <c r="O2" s="243"/>
    </row>
    <row r="6" spans="1:15" x14ac:dyDescent="0.3">
      <c r="A6" s="90" t="s">
        <v>239</v>
      </c>
    </row>
    <row r="8" spans="1:15" ht="31.25" customHeight="1" x14ac:dyDescent="0.3">
      <c r="A8" s="96" t="s">
        <v>240</v>
      </c>
      <c r="B8" s="241" t="str">
        <f>'RESUM.'!H11&amp;" - "&amp;'RESUM.'!H9</f>
        <v>25/2025 - CONSTRUÇÃO DA NOVA SEDE DA JUSTIÇA FEDERAL EM JUAZEIRO DO NORTE/CE</v>
      </c>
      <c r="C8" s="241"/>
      <c r="D8" s="241"/>
      <c r="E8" s="241"/>
      <c r="F8" s="241"/>
      <c r="G8" s="241"/>
      <c r="H8" s="241"/>
      <c r="I8" s="241"/>
    </row>
    <row r="9" spans="1:15" x14ac:dyDescent="0.3">
      <c r="A9" s="96"/>
      <c r="B9" s="94"/>
    </row>
    <row r="10" spans="1:15" x14ac:dyDescent="0.3">
      <c r="A10" s="96" t="s">
        <v>241</v>
      </c>
      <c r="B10" s="94" t="str">
        <f>'RESUM.'!H13&amp;" - "&amp;'RESUM.'!Y13</f>
        <v>CONSÓRCIO JUAZEIRO DO NORTE - 62.009.288/0001-12</v>
      </c>
    </row>
    <row r="11" spans="1:15" x14ac:dyDescent="0.3">
      <c r="A11" s="96"/>
      <c r="B11" s="94"/>
    </row>
    <row r="12" spans="1:15" x14ac:dyDescent="0.3">
      <c r="A12" s="96" t="s">
        <v>242</v>
      </c>
      <c r="B12" s="95">
        <f>'CAPA MEDIÇÃO'!A17</f>
        <v>4</v>
      </c>
      <c r="C12" s="91"/>
      <c r="D12" s="91"/>
      <c r="E12" s="91"/>
      <c r="F12" s="91"/>
      <c r="G12" s="91"/>
      <c r="H12" s="91"/>
      <c r="I12" s="91"/>
      <c r="J12" s="91"/>
    </row>
    <row r="13" spans="1:15" x14ac:dyDescent="0.3">
      <c r="A13" s="96"/>
      <c r="B13" s="94"/>
    </row>
    <row r="14" spans="1:15" x14ac:dyDescent="0.3">
      <c r="A14" s="96" t="s">
        <v>243</v>
      </c>
      <c r="B14" s="94"/>
    </row>
    <row r="16" spans="1:15" ht="14.4" customHeight="1" x14ac:dyDescent="0.3">
      <c r="A16" s="242" t="str">
        <f>"Encaminhamos em anexo a medição de nº "&amp;B12&amp;" do contrato em referência, relativa ao período de "&amp;DAY('CAPA MEDIÇÃO'!A18)&amp;"/"&amp;MONTH('CAPA MEDIÇÃO'!A18)&amp;"/"&amp;YEAR('CAPA MEDIÇÃO'!A18)&amp;" a "&amp;DAY('CAPA MEDIÇÃO'!F18)&amp;"/"&amp;MONTH('CAPA MEDIÇÃO'!F18)&amp;"/"&amp;YEAR('CAPA MEDIÇÃO'!F18)&amp;", no valor de "&amp;TEXT(HLOOKUP(B12,CONFIG!$N$46:$AW$50,5,0),"R$ #.##0,00")&amp;"."</f>
        <v>Encaminhamos em anexo a medição de nº 4 do contrato em referência, relativa ao período de 1/3/2026 a 31/3/2026, no valor de R$ 968.532,67.</v>
      </c>
      <c r="B16" s="242"/>
      <c r="C16" s="242"/>
      <c r="D16" s="242"/>
      <c r="E16" s="242"/>
      <c r="F16" s="242"/>
      <c r="G16" s="242"/>
      <c r="H16" s="242"/>
      <c r="I16" s="242"/>
    </row>
    <row r="17" spans="1:20" ht="20.399999999999999" customHeight="1" x14ac:dyDescent="0.3">
      <c r="A17" s="242"/>
      <c r="B17" s="242"/>
      <c r="C17" s="242"/>
      <c r="D17" s="242"/>
      <c r="E17" s="242"/>
      <c r="F17" s="242"/>
      <c r="G17" s="242"/>
      <c r="H17" s="242"/>
      <c r="I17" s="242"/>
    </row>
    <row r="21" spans="1:20" ht="22.75" customHeight="1" x14ac:dyDescent="0.3">
      <c r="A21" s="92"/>
      <c r="B21" s="92"/>
      <c r="C21" s="92"/>
      <c r="D21" s="92"/>
      <c r="E21" s="92"/>
      <c r="F21" s="92"/>
      <c r="G21" s="92"/>
      <c r="H21" s="92"/>
      <c r="I21" s="92"/>
    </row>
    <row r="22" spans="1:20" ht="13.75" customHeight="1" x14ac:dyDescent="0.3">
      <c r="A22" s="92"/>
      <c r="B22" s="92"/>
      <c r="C22" s="92"/>
      <c r="D22" s="92"/>
      <c r="E22" s="92"/>
      <c r="F22" s="92"/>
      <c r="G22" s="92"/>
      <c r="H22" s="92"/>
      <c r="I22" s="92"/>
    </row>
    <row r="23" spans="1:20" ht="13.75" customHeight="1" x14ac:dyDescent="0.3">
      <c r="A23" s="92"/>
      <c r="B23" s="92"/>
      <c r="C23" s="92"/>
      <c r="D23" s="92"/>
      <c r="E23" s="92"/>
      <c r="F23" s="92"/>
      <c r="G23" s="92"/>
      <c r="H23" s="92"/>
      <c r="I23" s="92"/>
    </row>
    <row r="25" spans="1:20" x14ac:dyDescent="0.3">
      <c r="T25" s="180">
        <v>1</v>
      </c>
    </row>
    <row r="26" spans="1:20" ht="14.4" customHeight="1" x14ac:dyDescent="0.3">
      <c r="F26" s="244"/>
      <c r="G26" s="244"/>
      <c r="H26" s="244">
        <f>DATEVALUE(L2)</f>
        <v>46112</v>
      </c>
      <c r="I26" s="244"/>
    </row>
    <row r="27" spans="1:20" x14ac:dyDescent="0.3">
      <c r="A27" s="91"/>
      <c r="B27" s="91"/>
      <c r="C27" s="91"/>
      <c r="D27" s="91"/>
      <c r="E27" s="91"/>
      <c r="F27" s="93"/>
      <c r="G27" s="91"/>
      <c r="H27" s="91"/>
      <c r="I27" s="91"/>
    </row>
    <row r="28" spans="1:20" x14ac:dyDescent="0.3">
      <c r="A28" s="85" t="s">
        <v>244</v>
      </c>
      <c r="T28" s="180">
        <v>1</v>
      </c>
    </row>
    <row r="29" spans="1:20" x14ac:dyDescent="0.3">
      <c r="T29" s="180">
        <v>1</v>
      </c>
    </row>
    <row r="32" spans="1:20" x14ac:dyDescent="0.3">
      <c r="A32" s="85" t="str">
        <f>B10</f>
        <v>CONSÓRCIO JUAZEIRO DO NORTE - 62.009.288/0001-12</v>
      </c>
    </row>
  </sheetData>
  <mergeCells count="5">
    <mergeCell ref="B8:I8"/>
    <mergeCell ref="A16:I17"/>
    <mergeCell ref="L2:O2"/>
    <mergeCell ref="F26:G26"/>
    <mergeCell ref="H26:I26"/>
  </mergeCells>
  <pageMargins left="1.1811023622047245" right="0.78740157480314965" top="1.1811023622047245" bottom="0.78740157480314965" header="0.31496062992125984" footer="0.31496062992125984"/>
  <pageSetup paperSize="9" scale="86"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7713E-020F-46F3-9E95-0DBFAE7D299E}">
  <sheetPr codeName="Planilha1">
    <pageSetUpPr fitToPage="1"/>
  </sheetPr>
  <dimension ref="B1:AD198"/>
  <sheetViews>
    <sheetView view="pageBreakPreview" zoomScale="85" zoomScaleNormal="100" zoomScaleSheetLayoutView="85" workbookViewId="0">
      <selection activeCell="K60" sqref="K60"/>
    </sheetView>
  </sheetViews>
  <sheetFormatPr defaultColWidth="8.90625" defaultRowHeight="14.5" x14ac:dyDescent="0.35"/>
  <cols>
    <col min="1" max="1" width="2.36328125" style="1" customWidth="1"/>
    <col min="2" max="2" width="3.6328125" style="1" customWidth="1"/>
    <col min="3" max="3" width="2.36328125" style="1" customWidth="1"/>
    <col min="4" max="6" width="6.90625" style="1" customWidth="1"/>
    <col min="7" max="23" width="8.6328125" style="1" customWidth="1"/>
    <col min="24" max="24" width="10" style="1" customWidth="1"/>
    <col min="25" max="30" width="9.6328125" style="1" customWidth="1"/>
    <col min="31" max="16384" width="8.90625" style="1"/>
  </cols>
  <sheetData>
    <row r="1" spans="2:30" ht="9" customHeight="1" x14ac:dyDescent="0.35"/>
    <row r="2" spans="2:30" ht="14.25" customHeight="1" x14ac:dyDescent="0.35">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2:30" ht="9" customHeight="1" x14ac:dyDescent="0.35">
      <c r="B3" s="2"/>
    </row>
    <row r="4" spans="2:30" ht="29.25" customHeight="1" x14ac:dyDescent="0.35">
      <c r="B4" s="2"/>
      <c r="D4" s="293" t="s">
        <v>225</v>
      </c>
      <c r="E4" s="294"/>
      <c r="F4" s="294"/>
      <c r="G4" s="294"/>
      <c r="H4" s="294"/>
      <c r="I4" s="294"/>
      <c r="J4" s="294"/>
      <c r="K4" s="294"/>
      <c r="L4" s="294"/>
      <c r="M4" s="294"/>
      <c r="N4" s="294"/>
      <c r="O4" s="294"/>
      <c r="P4" s="294"/>
      <c r="Q4" s="294"/>
      <c r="R4" s="294"/>
      <c r="S4" s="294"/>
      <c r="T4" s="294"/>
      <c r="U4" s="294"/>
      <c r="V4" s="294"/>
      <c r="W4" s="294"/>
      <c r="X4" s="294"/>
      <c r="Y4" s="294"/>
      <c r="Z4" s="294"/>
      <c r="AA4" s="294"/>
      <c r="AB4" s="294"/>
      <c r="AC4" s="294"/>
      <c r="AD4" s="295"/>
    </row>
    <row r="5" spans="2:30" ht="24" customHeight="1" x14ac:dyDescent="0.35">
      <c r="B5" s="2"/>
      <c r="D5" s="296"/>
      <c r="E5" s="297"/>
      <c r="F5" s="297"/>
      <c r="G5" s="297"/>
      <c r="H5" s="297"/>
      <c r="I5" s="297"/>
      <c r="J5" s="297"/>
      <c r="K5" s="297"/>
      <c r="L5" s="297"/>
      <c r="M5" s="297"/>
      <c r="N5" s="297"/>
      <c r="O5" s="297"/>
      <c r="P5" s="297"/>
      <c r="Q5" s="297"/>
      <c r="R5" s="297"/>
      <c r="S5" s="297"/>
      <c r="T5" s="297"/>
      <c r="U5" s="297"/>
      <c r="V5" s="297"/>
      <c r="W5" s="297"/>
      <c r="X5" s="297"/>
      <c r="Y5" s="297"/>
      <c r="Z5" s="297"/>
      <c r="AA5" s="297"/>
      <c r="AB5" s="297"/>
      <c r="AC5" s="297"/>
      <c r="AD5" s="298"/>
    </row>
    <row r="6" spans="2:30" ht="24" customHeight="1" x14ac:dyDescent="0.35">
      <c r="B6" s="2"/>
      <c r="D6" s="299" t="s">
        <v>129</v>
      </c>
      <c r="E6" s="300"/>
      <c r="F6" s="300"/>
      <c r="G6" s="300"/>
      <c r="H6" s="300"/>
      <c r="I6" s="300"/>
      <c r="J6" s="300"/>
      <c r="K6" s="300"/>
      <c r="L6" s="300"/>
      <c r="M6" s="300"/>
      <c r="N6" s="300"/>
      <c r="O6" s="300"/>
      <c r="P6" s="300"/>
      <c r="Q6" s="300"/>
      <c r="R6" s="300"/>
      <c r="S6" s="300"/>
      <c r="T6" s="300"/>
      <c r="U6" s="300"/>
      <c r="V6" s="300"/>
      <c r="W6" s="300"/>
      <c r="X6" s="300"/>
      <c r="Y6" s="300"/>
      <c r="Z6" s="300"/>
      <c r="AA6" s="300"/>
      <c r="AB6" s="300"/>
      <c r="AC6" s="300"/>
      <c r="AD6" s="301"/>
    </row>
    <row r="7" spans="2:30" ht="9.9" customHeight="1" x14ac:dyDescent="0.35">
      <c r="B7" s="2"/>
      <c r="D7" s="3"/>
      <c r="E7" s="4"/>
      <c r="F7" s="4"/>
      <c r="G7" s="4"/>
      <c r="H7" s="5"/>
      <c r="I7" s="5"/>
      <c r="J7" s="5"/>
      <c r="K7" s="5"/>
      <c r="L7" s="5"/>
      <c r="M7" s="5"/>
      <c r="N7" s="5"/>
      <c r="O7" s="5"/>
      <c r="P7" s="5"/>
      <c r="Q7" s="5"/>
      <c r="R7" s="5"/>
      <c r="S7" s="5"/>
      <c r="T7" s="5"/>
      <c r="U7" s="5"/>
      <c r="V7" s="5"/>
      <c r="W7" s="5"/>
      <c r="X7" s="5"/>
      <c r="Y7" s="5"/>
      <c r="Z7" s="5"/>
      <c r="AA7" s="5"/>
      <c r="AB7" s="5"/>
      <c r="AC7" s="5"/>
      <c r="AD7" s="6"/>
    </row>
    <row r="8" spans="2:30" ht="27.9" customHeight="1" x14ac:dyDescent="0.35">
      <c r="B8" s="2"/>
      <c r="D8" s="272" t="s">
        <v>130</v>
      </c>
      <c r="E8" s="273"/>
      <c r="F8" s="273"/>
      <c r="G8" s="273"/>
      <c r="H8" s="273"/>
      <c r="I8" s="273"/>
      <c r="J8" s="273"/>
      <c r="K8" s="273"/>
      <c r="L8" s="273"/>
      <c r="M8" s="273"/>
      <c r="N8" s="273"/>
      <c r="O8" s="273"/>
      <c r="P8" s="273"/>
      <c r="Q8" s="273"/>
      <c r="R8" s="273"/>
      <c r="S8" s="273"/>
      <c r="T8" s="273"/>
      <c r="U8" s="273"/>
      <c r="V8" s="273"/>
      <c r="W8" s="273"/>
      <c r="X8" s="273"/>
      <c r="Y8" s="273"/>
      <c r="Z8" s="273"/>
      <c r="AA8" s="273"/>
      <c r="AB8" s="273"/>
      <c r="AC8" s="273"/>
      <c r="AD8" s="275"/>
    </row>
    <row r="9" spans="2:30" ht="24" customHeight="1" x14ac:dyDescent="0.35">
      <c r="B9" s="2"/>
      <c r="D9" s="247" t="s">
        <v>131</v>
      </c>
      <c r="E9" s="248"/>
      <c r="F9" s="248"/>
      <c r="G9" s="249"/>
      <c r="H9" s="256" t="s">
        <v>227</v>
      </c>
      <c r="I9" s="302"/>
      <c r="J9" s="302"/>
      <c r="K9" s="302"/>
      <c r="L9" s="302"/>
      <c r="M9" s="302"/>
      <c r="N9" s="302"/>
      <c r="O9" s="302"/>
      <c r="P9" s="302"/>
      <c r="Q9" s="302"/>
      <c r="R9" s="302"/>
      <c r="S9" s="302"/>
      <c r="T9" s="302"/>
      <c r="U9" s="302"/>
      <c r="V9" s="302"/>
      <c r="W9" s="302"/>
      <c r="X9" s="302"/>
      <c r="Y9" s="302"/>
      <c r="Z9" s="302"/>
      <c r="AA9" s="302"/>
      <c r="AB9" s="302"/>
      <c r="AC9" s="302"/>
      <c r="AD9" s="303"/>
    </row>
    <row r="10" spans="2:30" ht="24" customHeight="1" x14ac:dyDescent="0.35">
      <c r="B10" s="2"/>
      <c r="D10" s="247" t="s">
        <v>132</v>
      </c>
      <c r="E10" s="248"/>
      <c r="F10" s="248"/>
      <c r="G10" s="249"/>
      <c r="H10" s="256" t="s">
        <v>228</v>
      </c>
      <c r="I10" s="256"/>
      <c r="J10" s="256"/>
      <c r="K10" s="256"/>
      <c r="L10" s="256"/>
      <c r="M10" s="256"/>
      <c r="N10" s="256"/>
      <c r="O10" s="256"/>
      <c r="P10" s="256"/>
      <c r="Q10" s="256"/>
      <c r="R10" s="256"/>
      <c r="S10" s="256"/>
      <c r="T10" s="256"/>
      <c r="U10" s="256"/>
      <c r="V10" s="256"/>
      <c r="W10" s="256"/>
      <c r="X10" s="256"/>
      <c r="Y10" s="256"/>
      <c r="Z10" s="256"/>
      <c r="AA10" s="256"/>
      <c r="AB10" s="256"/>
      <c r="AC10" s="256"/>
      <c r="AD10" s="260"/>
    </row>
    <row r="11" spans="2:30" ht="24" customHeight="1" x14ac:dyDescent="0.35">
      <c r="B11" s="2"/>
      <c r="D11" s="279" t="s">
        <v>133</v>
      </c>
      <c r="E11" s="280"/>
      <c r="F11" s="280"/>
      <c r="G11" s="281"/>
      <c r="H11" s="256" t="s">
        <v>229</v>
      </c>
      <c r="I11" s="256"/>
      <c r="J11" s="256"/>
      <c r="K11" s="7"/>
      <c r="L11" s="7"/>
      <c r="M11" s="7"/>
      <c r="N11" s="279" t="s">
        <v>134</v>
      </c>
      <c r="O11" s="280"/>
      <c r="P11" s="280"/>
      <c r="Q11" s="281"/>
      <c r="R11" s="256" t="s">
        <v>230</v>
      </c>
      <c r="S11" s="256"/>
      <c r="T11" s="256"/>
      <c r="U11" s="7"/>
      <c r="V11" s="7"/>
      <c r="W11" s="7"/>
      <c r="X11" s="279" t="s">
        <v>135</v>
      </c>
      <c r="Y11" s="280"/>
      <c r="Z11" s="280"/>
      <c r="AA11" s="281"/>
      <c r="AB11" s="8" t="s">
        <v>231</v>
      </c>
      <c r="AC11" s="7"/>
      <c r="AD11" s="9"/>
    </row>
    <row r="12" spans="2:30" ht="24" customHeight="1" x14ac:dyDescent="0.35">
      <c r="B12" s="2"/>
      <c r="D12" s="247" t="s">
        <v>136</v>
      </c>
      <c r="E12" s="248"/>
      <c r="F12" s="248"/>
      <c r="G12" s="249"/>
      <c r="H12" s="250"/>
      <c r="I12" s="250"/>
      <c r="J12" s="250"/>
      <c r="K12" s="250"/>
      <c r="L12" s="250"/>
      <c r="M12" s="250"/>
      <c r="N12" s="250"/>
      <c r="O12" s="250"/>
      <c r="P12" s="250"/>
      <c r="Q12" s="250"/>
      <c r="R12" s="250"/>
      <c r="S12" s="250"/>
      <c r="T12" s="250"/>
      <c r="U12" s="250"/>
      <c r="V12" s="250"/>
      <c r="W12" s="250"/>
      <c r="X12" s="250"/>
      <c r="Y12" s="250"/>
      <c r="Z12" s="250"/>
      <c r="AA12" s="250"/>
      <c r="AB12" s="250"/>
      <c r="AC12" s="250"/>
      <c r="AD12" s="251"/>
    </row>
    <row r="13" spans="2:30" ht="24" customHeight="1" x14ac:dyDescent="0.35">
      <c r="B13" s="2"/>
      <c r="D13" s="252" t="s">
        <v>137</v>
      </c>
      <c r="E13" s="253"/>
      <c r="F13" s="253"/>
      <c r="G13" s="254"/>
      <c r="H13" s="255" t="s">
        <v>226</v>
      </c>
      <c r="I13" s="256"/>
      <c r="J13" s="256"/>
      <c r="K13" s="256"/>
      <c r="L13" s="256"/>
      <c r="M13" s="256"/>
      <c r="N13" s="256"/>
      <c r="O13" s="256"/>
      <c r="P13" s="256"/>
      <c r="Q13" s="256"/>
      <c r="R13" s="256"/>
      <c r="S13" s="256"/>
      <c r="T13" s="256"/>
      <c r="U13" s="256"/>
      <c r="V13" s="257" t="s">
        <v>138</v>
      </c>
      <c r="W13" s="258"/>
      <c r="X13" s="259"/>
      <c r="Y13" s="256" t="s">
        <v>72</v>
      </c>
      <c r="Z13" s="256"/>
      <c r="AA13" s="256"/>
      <c r="AB13" s="256"/>
      <c r="AC13" s="256"/>
      <c r="AD13" s="260"/>
    </row>
    <row r="14" spans="2:30" ht="24" customHeight="1" x14ac:dyDescent="0.35">
      <c r="B14" s="2"/>
      <c r="D14" s="330" t="s">
        <v>139</v>
      </c>
      <c r="E14" s="331"/>
      <c r="F14" s="331"/>
      <c r="G14" s="332"/>
      <c r="H14" s="289"/>
      <c r="I14" s="256"/>
      <c r="J14" s="256"/>
      <c r="K14" s="256"/>
      <c r="L14" s="256"/>
      <c r="M14" s="256"/>
      <c r="N14" s="256"/>
      <c r="O14" s="256"/>
      <c r="P14" s="330" t="s">
        <v>140</v>
      </c>
      <c r="Q14" s="331"/>
      <c r="R14" s="331"/>
      <c r="S14" s="289"/>
      <c r="T14" s="256"/>
      <c r="U14" s="256"/>
      <c r="V14" s="256"/>
      <c r="W14" s="256"/>
      <c r="X14" s="256"/>
      <c r="Y14" s="330" t="s">
        <v>141</v>
      </c>
      <c r="Z14" s="332"/>
      <c r="AA14" s="10"/>
      <c r="AB14" s="11" t="s">
        <v>142</v>
      </c>
      <c r="AC14" s="333"/>
      <c r="AD14" s="334"/>
    </row>
    <row r="15" spans="2:30" ht="18" customHeight="1" x14ac:dyDescent="0.35">
      <c r="B15" s="2"/>
      <c r="D15" s="247" t="s">
        <v>143</v>
      </c>
      <c r="E15" s="248"/>
      <c r="F15" s="248"/>
      <c r="G15" s="249"/>
      <c r="H15" s="310"/>
      <c r="I15" s="311"/>
      <c r="J15" s="311"/>
      <c r="K15" s="311"/>
      <c r="L15" s="311"/>
      <c r="M15" s="316" t="s">
        <v>144</v>
      </c>
      <c r="N15" s="317"/>
      <c r="O15" s="318"/>
      <c r="P15" s="310"/>
      <c r="Q15" s="311"/>
      <c r="R15" s="311"/>
      <c r="S15" s="322"/>
      <c r="T15" s="324" t="s">
        <v>145</v>
      </c>
      <c r="U15" s="325"/>
      <c r="V15" s="326"/>
      <c r="W15" s="289"/>
      <c r="X15" s="256"/>
      <c r="Y15" s="256"/>
      <c r="Z15" s="256"/>
      <c r="AA15" s="260"/>
      <c r="AB15" s="289" t="s">
        <v>146</v>
      </c>
      <c r="AC15" s="256"/>
      <c r="AD15" s="260"/>
    </row>
    <row r="16" spans="2:30" ht="18" customHeight="1" x14ac:dyDescent="0.35">
      <c r="B16" s="2"/>
      <c r="D16" s="304"/>
      <c r="E16" s="305"/>
      <c r="F16" s="305"/>
      <c r="G16" s="306"/>
      <c r="H16" s="312"/>
      <c r="I16" s="313"/>
      <c r="J16" s="313"/>
      <c r="K16" s="313"/>
      <c r="L16" s="313"/>
      <c r="M16" s="319"/>
      <c r="N16" s="320"/>
      <c r="O16" s="321"/>
      <c r="P16" s="314"/>
      <c r="Q16" s="315"/>
      <c r="R16" s="315"/>
      <c r="S16" s="323"/>
      <c r="T16" s="327"/>
      <c r="U16" s="328"/>
      <c r="V16" s="329"/>
      <c r="W16" s="289"/>
      <c r="X16" s="256"/>
      <c r="Y16" s="256"/>
      <c r="Z16" s="256"/>
      <c r="AA16" s="260"/>
      <c r="AB16" s="289" t="s">
        <v>147</v>
      </c>
      <c r="AC16" s="256"/>
      <c r="AD16" s="260"/>
    </row>
    <row r="17" spans="2:30" ht="18" customHeight="1" x14ac:dyDescent="0.35">
      <c r="B17" s="2"/>
      <c r="D17" s="307"/>
      <c r="E17" s="308"/>
      <c r="F17" s="308"/>
      <c r="G17" s="309"/>
      <c r="H17" s="314"/>
      <c r="I17" s="315"/>
      <c r="J17" s="315"/>
      <c r="K17" s="315"/>
      <c r="L17" s="315"/>
      <c r="M17" s="286" t="s">
        <v>148</v>
      </c>
      <c r="N17" s="287"/>
      <c r="O17" s="288"/>
      <c r="P17" s="289"/>
      <c r="Q17" s="256"/>
      <c r="R17" s="256"/>
      <c r="S17" s="260"/>
      <c r="T17" s="290" t="s">
        <v>148</v>
      </c>
      <c r="U17" s="291"/>
      <c r="V17" s="292"/>
      <c r="W17" s="289"/>
      <c r="X17" s="256"/>
      <c r="Y17" s="256"/>
      <c r="Z17" s="256"/>
      <c r="AA17" s="260"/>
      <c r="AB17" s="289" t="s">
        <v>146</v>
      </c>
      <c r="AC17" s="256"/>
      <c r="AD17" s="260"/>
    </row>
    <row r="18" spans="2:30" ht="20.149999999999999" customHeight="1" x14ac:dyDescent="0.35">
      <c r="B18" s="2"/>
      <c r="D18" s="272"/>
      <c r="E18" s="273"/>
      <c r="F18" s="273"/>
      <c r="G18" s="273"/>
      <c r="H18" s="274"/>
      <c r="I18" s="274"/>
      <c r="J18" s="274"/>
      <c r="K18" s="274"/>
      <c r="L18" s="274"/>
      <c r="M18" s="274"/>
      <c r="N18" s="273"/>
      <c r="O18" s="273"/>
      <c r="P18" s="273"/>
      <c r="Q18" s="273"/>
      <c r="R18" s="273"/>
      <c r="S18" s="273"/>
      <c r="T18" s="273"/>
      <c r="U18" s="273"/>
      <c r="V18" s="273"/>
      <c r="W18" s="273"/>
      <c r="X18" s="273"/>
      <c r="Y18" s="273"/>
      <c r="Z18" s="273"/>
      <c r="AA18" s="273"/>
      <c r="AB18" s="273"/>
      <c r="AC18" s="273"/>
      <c r="AD18" s="275"/>
    </row>
    <row r="19" spans="2:30" ht="27.9" customHeight="1" x14ac:dyDescent="0.35">
      <c r="B19" s="2"/>
      <c r="D19" s="272" t="s">
        <v>149</v>
      </c>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5"/>
    </row>
    <row r="20" spans="2:30" ht="24" customHeight="1" x14ac:dyDescent="0.35">
      <c r="B20" s="2"/>
      <c r="D20" s="252" t="s">
        <v>150</v>
      </c>
      <c r="E20" s="253"/>
      <c r="F20" s="253"/>
      <c r="G20" s="254"/>
      <c r="H20" s="276">
        <v>28566749.329999998</v>
      </c>
      <c r="I20" s="277"/>
      <c r="J20" s="278"/>
      <c r="K20" s="261" t="s">
        <v>151</v>
      </c>
      <c r="L20" s="262"/>
      <c r="M20" s="262"/>
      <c r="N20" s="262"/>
      <c r="O20" s="263"/>
      <c r="P20" s="264"/>
      <c r="Q20" s="265"/>
      <c r="R20" s="266"/>
      <c r="S20" s="267">
        <f>P20/H20</f>
        <v>0</v>
      </c>
      <c r="T20" s="268"/>
      <c r="U20" s="269" t="s">
        <v>152</v>
      </c>
      <c r="V20" s="270"/>
      <c r="W20" s="270"/>
      <c r="X20" s="270"/>
      <c r="Y20" s="271"/>
      <c r="Z20" s="276"/>
      <c r="AA20" s="284"/>
      <c r="AB20" s="285"/>
      <c r="AC20" s="267">
        <f>Z20/H20</f>
        <v>0</v>
      </c>
      <c r="AD20" s="268"/>
    </row>
    <row r="21" spans="2:30" ht="24" customHeight="1" x14ac:dyDescent="0.35">
      <c r="B21" s="2"/>
      <c r="D21" s="252" t="s">
        <v>153</v>
      </c>
      <c r="E21" s="253"/>
      <c r="F21" s="253"/>
      <c r="G21" s="254"/>
      <c r="H21" s="276">
        <f>H20+SUM(Y37:AA47)</f>
        <v>28566749.329999998</v>
      </c>
      <c r="I21" s="284"/>
      <c r="J21" s="285"/>
      <c r="K21" s="261" t="s">
        <v>151</v>
      </c>
      <c r="L21" s="262"/>
      <c r="M21" s="262"/>
      <c r="N21" s="262"/>
      <c r="O21" s="263"/>
      <c r="P21" s="264"/>
      <c r="Q21" s="265"/>
      <c r="R21" s="266"/>
      <c r="S21" s="267">
        <f>P21/H21</f>
        <v>0</v>
      </c>
      <c r="T21" s="268"/>
      <c r="U21" s="269" t="s">
        <v>152</v>
      </c>
      <c r="V21" s="270"/>
      <c r="W21" s="270"/>
      <c r="X21" s="270"/>
      <c r="Y21" s="271"/>
      <c r="Z21" s="276"/>
      <c r="AA21" s="284"/>
      <c r="AB21" s="285"/>
      <c r="AC21" s="267">
        <f>Z21/H21</f>
        <v>0</v>
      </c>
      <c r="AD21" s="268"/>
    </row>
    <row r="22" spans="2:30" ht="14.25" customHeight="1" x14ac:dyDescent="0.35">
      <c r="B22" s="2"/>
      <c r="D22" s="272"/>
      <c r="E22" s="273"/>
      <c r="F22" s="273"/>
      <c r="G22" s="273"/>
      <c r="H22" s="273"/>
      <c r="I22" s="273"/>
      <c r="J22" s="273"/>
      <c r="K22" s="273"/>
      <c r="L22" s="273"/>
      <c r="M22" s="273"/>
      <c r="N22" s="273"/>
      <c r="O22" s="273"/>
      <c r="P22" s="273"/>
      <c r="Q22" s="273"/>
      <c r="R22" s="273"/>
      <c r="S22" s="273"/>
      <c r="T22" s="273"/>
      <c r="U22" s="273"/>
      <c r="V22" s="273"/>
      <c r="W22" s="273"/>
      <c r="X22" s="273"/>
      <c r="Y22" s="273"/>
      <c r="Z22" s="273"/>
      <c r="AA22" s="273"/>
      <c r="AB22" s="273"/>
      <c r="AC22" s="273"/>
      <c r="AD22" s="275"/>
    </row>
    <row r="23" spans="2:30" ht="27.9" customHeight="1" x14ac:dyDescent="0.35">
      <c r="B23" s="2"/>
      <c r="D23" s="272" t="s">
        <v>154</v>
      </c>
      <c r="E23" s="273"/>
      <c r="F23" s="273"/>
      <c r="G23" s="273"/>
      <c r="H23" s="273"/>
      <c r="I23" s="273"/>
      <c r="J23" s="273"/>
      <c r="K23" s="273"/>
      <c r="L23" s="273"/>
      <c r="M23" s="273"/>
      <c r="N23" s="273"/>
      <c r="O23" s="273"/>
      <c r="P23" s="273"/>
      <c r="Q23" s="273"/>
      <c r="R23" s="273"/>
      <c r="S23" s="273"/>
      <c r="T23" s="273"/>
      <c r="U23" s="273"/>
      <c r="V23" s="273"/>
      <c r="W23" s="273"/>
      <c r="X23" s="273"/>
      <c r="Y23" s="273"/>
      <c r="Z23" s="273"/>
      <c r="AA23" s="273"/>
      <c r="AB23" s="273"/>
      <c r="AC23" s="273"/>
      <c r="AD23" s="275"/>
    </row>
    <row r="24" spans="2:30" ht="27" customHeight="1" x14ac:dyDescent="0.35">
      <c r="B24" s="2"/>
      <c r="D24" s="269" t="s">
        <v>155</v>
      </c>
      <c r="E24" s="270"/>
      <c r="F24" s="270"/>
      <c r="G24" s="270"/>
      <c r="H24" s="270"/>
      <c r="I24" s="282">
        <v>45873</v>
      </c>
      <c r="J24" s="283"/>
      <c r="K24" s="253" t="s">
        <v>156</v>
      </c>
      <c r="L24" s="253"/>
      <c r="M24" s="253"/>
      <c r="N24" s="253"/>
      <c r="O24" s="12">
        <v>40</v>
      </c>
      <c r="P24" s="13" t="s">
        <v>157</v>
      </c>
      <c r="Q24" s="252" t="s">
        <v>158</v>
      </c>
      <c r="R24" s="253"/>
      <c r="S24" s="253"/>
      <c r="T24" s="254"/>
      <c r="U24" s="12">
        <v>0</v>
      </c>
      <c r="V24" s="13" t="s">
        <v>157</v>
      </c>
      <c r="W24" s="269" t="s">
        <v>159</v>
      </c>
      <c r="X24" s="270"/>
      <c r="Y24" s="270"/>
      <c r="Z24" s="270"/>
      <c r="AA24" s="270"/>
      <c r="AB24" s="270"/>
      <c r="AC24" s="344">
        <f>EDATE(I24,O24+U24)</f>
        <v>47091</v>
      </c>
      <c r="AD24" s="345"/>
    </row>
    <row r="25" spans="2:30" ht="27" customHeight="1" x14ac:dyDescent="0.35">
      <c r="B25" s="2"/>
      <c r="D25" s="252" t="s">
        <v>160</v>
      </c>
      <c r="E25" s="253"/>
      <c r="F25" s="253"/>
      <c r="G25" s="253"/>
      <c r="H25" s="253"/>
      <c r="I25" s="253"/>
      <c r="J25" s="253"/>
      <c r="K25" s="253"/>
      <c r="L25" s="254"/>
      <c r="M25" s="282" t="s">
        <v>161</v>
      </c>
      <c r="N25" s="342"/>
      <c r="O25" s="342"/>
      <c r="P25" s="342"/>
      <c r="Q25" s="342"/>
      <c r="R25" s="283"/>
      <c r="S25" s="337" t="s">
        <v>162</v>
      </c>
      <c r="T25" s="338"/>
      <c r="U25" s="338"/>
      <c r="V25" s="338"/>
      <c r="W25" s="338"/>
      <c r="X25" s="338"/>
      <c r="Y25" s="338"/>
      <c r="Z25" s="338"/>
      <c r="AA25" s="338"/>
      <c r="AB25" s="339"/>
      <c r="AC25" s="343">
        <f ca="1">CONFIG!N6-CONFIG!N7</f>
        <v>938</v>
      </c>
      <c r="AD25" s="341"/>
    </row>
    <row r="26" spans="2:30" ht="13.5" customHeight="1" x14ac:dyDescent="0.35">
      <c r="B26" s="2"/>
      <c r="D26" s="272"/>
      <c r="E26" s="273"/>
      <c r="F26" s="273"/>
      <c r="G26" s="273"/>
      <c r="H26" s="273"/>
      <c r="I26" s="273"/>
      <c r="J26" s="273"/>
      <c r="K26" s="273"/>
      <c r="L26" s="273"/>
      <c r="M26" s="273"/>
      <c r="N26" s="273"/>
      <c r="O26" s="273"/>
      <c r="P26" s="273"/>
      <c r="Q26" s="273"/>
      <c r="R26" s="273"/>
      <c r="S26" s="273"/>
      <c r="T26" s="273"/>
      <c r="U26" s="273"/>
      <c r="V26" s="273"/>
      <c r="W26" s="273"/>
      <c r="X26" s="273"/>
      <c r="Y26" s="273"/>
      <c r="Z26" s="273"/>
      <c r="AA26" s="273"/>
      <c r="AB26" s="273"/>
      <c r="AC26" s="273"/>
      <c r="AD26" s="275"/>
    </row>
    <row r="27" spans="2:30" ht="27.9" customHeight="1" x14ac:dyDescent="0.35">
      <c r="B27" s="2"/>
      <c r="D27" s="272" t="s">
        <v>163</v>
      </c>
      <c r="E27" s="273"/>
      <c r="F27" s="273"/>
      <c r="G27" s="273"/>
      <c r="H27" s="273"/>
      <c r="I27" s="273"/>
      <c r="J27" s="273"/>
      <c r="K27" s="273"/>
      <c r="L27" s="273"/>
      <c r="M27" s="273"/>
      <c r="N27" s="273"/>
      <c r="O27" s="273"/>
      <c r="P27" s="273"/>
      <c r="Q27" s="273"/>
      <c r="R27" s="273"/>
      <c r="S27" s="273"/>
      <c r="T27" s="273"/>
      <c r="U27" s="273"/>
      <c r="V27" s="273"/>
      <c r="W27" s="273"/>
      <c r="X27" s="273"/>
      <c r="Y27" s="273"/>
      <c r="Z27" s="273"/>
      <c r="AA27" s="273"/>
      <c r="AB27" s="273"/>
      <c r="AC27" s="273"/>
      <c r="AD27" s="275"/>
    </row>
    <row r="28" spans="2:30" ht="27" customHeight="1" x14ac:dyDescent="0.35">
      <c r="B28" s="2"/>
      <c r="D28" s="269" t="s">
        <v>164</v>
      </c>
      <c r="E28" s="270"/>
      <c r="F28" s="270"/>
      <c r="G28" s="270"/>
      <c r="H28" s="270"/>
      <c r="I28" s="282">
        <v>46001</v>
      </c>
      <c r="J28" s="283"/>
      <c r="K28" s="269" t="s">
        <v>165</v>
      </c>
      <c r="L28" s="270"/>
      <c r="M28" s="270"/>
      <c r="N28" s="271"/>
      <c r="O28" s="14">
        <v>36</v>
      </c>
      <c r="P28" s="13" t="s">
        <v>157</v>
      </c>
      <c r="Q28" s="269" t="s">
        <v>166</v>
      </c>
      <c r="R28" s="270"/>
      <c r="S28" s="270"/>
      <c r="T28" s="270"/>
      <c r="U28" s="15">
        <f>SUM(U33:W33)</f>
        <v>0</v>
      </c>
      <c r="V28" s="252" t="s">
        <v>167</v>
      </c>
      <c r="W28" s="253"/>
      <c r="X28" s="253"/>
      <c r="Y28" s="253"/>
      <c r="Z28" s="253"/>
      <c r="AA28" s="253"/>
      <c r="AB28" s="254"/>
      <c r="AC28" s="12"/>
      <c r="AD28" s="13" t="s">
        <v>157</v>
      </c>
    </row>
    <row r="29" spans="2:30" ht="27" customHeight="1" x14ac:dyDescent="0.35">
      <c r="B29" s="2"/>
      <c r="D29" s="269" t="s">
        <v>168</v>
      </c>
      <c r="E29" s="270"/>
      <c r="F29" s="270"/>
      <c r="G29" s="270"/>
      <c r="H29" s="270"/>
      <c r="I29" s="270"/>
      <c r="J29" s="335">
        <f>EDATE(I28,O28+AC28)+U28</f>
        <v>47097</v>
      </c>
      <c r="K29" s="336"/>
      <c r="L29" s="336"/>
      <c r="M29" s="269" t="s">
        <v>169</v>
      </c>
      <c r="N29" s="270"/>
      <c r="O29" s="270"/>
      <c r="P29" s="270"/>
      <c r="Q29" s="271"/>
      <c r="R29" s="282" t="s">
        <v>232</v>
      </c>
      <c r="S29" s="333"/>
      <c r="T29" s="334"/>
      <c r="U29" s="337" t="s">
        <v>170</v>
      </c>
      <c r="V29" s="338"/>
      <c r="W29" s="338"/>
      <c r="X29" s="338"/>
      <c r="Y29" s="338"/>
      <c r="Z29" s="338"/>
      <c r="AA29" s="338"/>
      <c r="AB29" s="339"/>
      <c r="AC29" s="340">
        <f ca="1">CONFIG!N14-CONFIG!N15</f>
        <v>944</v>
      </c>
      <c r="AD29" s="341"/>
    </row>
    <row r="30" spans="2:30" ht="12" customHeight="1" x14ac:dyDescent="0.35">
      <c r="B30" s="2"/>
      <c r="D30" s="272"/>
      <c r="E30" s="273"/>
      <c r="F30" s="273"/>
      <c r="G30" s="273"/>
      <c r="H30" s="273"/>
      <c r="I30" s="273"/>
      <c r="J30" s="273"/>
      <c r="K30" s="273"/>
      <c r="L30" s="273"/>
      <c r="M30" s="273"/>
      <c r="N30" s="273"/>
      <c r="O30" s="273"/>
      <c r="P30" s="273"/>
      <c r="Q30" s="273"/>
      <c r="R30" s="273"/>
      <c r="S30" s="273"/>
      <c r="T30" s="273"/>
      <c r="U30" s="273"/>
      <c r="V30" s="273"/>
      <c r="W30" s="273"/>
      <c r="X30" s="273"/>
      <c r="Y30" s="273"/>
      <c r="Z30" s="273"/>
      <c r="AA30" s="273"/>
      <c r="AB30" s="273"/>
      <c r="AC30" s="273"/>
      <c r="AD30" s="275"/>
    </row>
    <row r="31" spans="2:30" ht="27.9" customHeight="1" x14ac:dyDescent="0.35">
      <c r="B31" s="2"/>
      <c r="D31" s="272" t="s">
        <v>171</v>
      </c>
      <c r="E31" s="273"/>
      <c r="F31" s="273"/>
      <c r="G31" s="273"/>
      <c r="H31" s="273"/>
      <c r="I31" s="273"/>
      <c r="J31" s="273"/>
      <c r="K31" s="273"/>
      <c r="L31" s="273"/>
      <c r="M31" s="273"/>
      <c r="N31" s="273"/>
      <c r="O31" s="273"/>
      <c r="P31" s="273"/>
      <c r="Q31" s="273"/>
      <c r="R31" s="273"/>
      <c r="S31" s="273"/>
      <c r="T31" s="273"/>
      <c r="U31" s="273"/>
      <c r="V31" s="273"/>
      <c r="W31" s="273"/>
      <c r="X31" s="273"/>
      <c r="Y31" s="273"/>
      <c r="Z31" s="273"/>
      <c r="AA31" s="273"/>
      <c r="AB31" s="273"/>
      <c r="AC31" s="273"/>
      <c r="AD31" s="275"/>
    </row>
    <row r="32" spans="2:30" ht="29.25" customHeight="1" x14ac:dyDescent="0.35">
      <c r="B32" s="2"/>
      <c r="D32" s="363" t="s">
        <v>171</v>
      </c>
      <c r="E32" s="364"/>
      <c r="F32" s="365"/>
      <c r="G32" s="366" t="s">
        <v>172</v>
      </c>
      <c r="H32" s="366"/>
      <c r="I32" s="366"/>
      <c r="J32" s="366"/>
      <c r="K32" s="366"/>
      <c r="L32" s="366"/>
      <c r="M32" s="366"/>
      <c r="N32" s="366" t="s">
        <v>173</v>
      </c>
      <c r="O32" s="366"/>
      <c r="P32" s="366"/>
      <c r="Q32" s="366"/>
      <c r="R32" s="366"/>
      <c r="S32" s="366"/>
      <c r="T32" s="366"/>
      <c r="U32" s="363" t="s">
        <v>174</v>
      </c>
      <c r="V32" s="364"/>
      <c r="W32" s="365"/>
      <c r="X32" s="363" t="s">
        <v>175</v>
      </c>
      <c r="Y32" s="364"/>
      <c r="Z32" s="364"/>
      <c r="AA32" s="364"/>
      <c r="AB32" s="364"/>
      <c r="AC32" s="364"/>
      <c r="AD32" s="365"/>
    </row>
    <row r="33" spans="2:30" ht="24.9" customHeight="1" x14ac:dyDescent="0.35">
      <c r="B33" s="2"/>
      <c r="D33" s="353"/>
      <c r="E33" s="354"/>
      <c r="F33" s="355"/>
      <c r="G33" s="356"/>
      <c r="H33" s="356"/>
      <c r="I33" s="356"/>
      <c r="J33" s="356"/>
      <c r="K33" s="356"/>
      <c r="L33" s="356"/>
      <c r="M33" s="356"/>
      <c r="N33" s="356"/>
      <c r="O33" s="356"/>
      <c r="P33" s="356"/>
      <c r="Q33" s="356"/>
      <c r="R33" s="356"/>
      <c r="S33" s="356"/>
      <c r="T33" s="356"/>
      <c r="U33" s="357">
        <f>N33-G33</f>
        <v>0</v>
      </c>
      <c r="V33" s="358"/>
      <c r="W33" s="359"/>
      <c r="X33" s="360"/>
      <c r="Y33" s="361"/>
      <c r="Z33" s="361"/>
      <c r="AA33" s="361"/>
      <c r="AB33" s="361"/>
      <c r="AC33" s="361"/>
      <c r="AD33" s="362"/>
    </row>
    <row r="34" spans="2:30" ht="14.25" customHeight="1" x14ac:dyDescent="0.35">
      <c r="B34" s="2"/>
      <c r="D34" s="272"/>
      <c r="E34" s="273"/>
      <c r="F34" s="273"/>
      <c r="G34" s="273"/>
      <c r="H34" s="273"/>
      <c r="I34" s="273"/>
      <c r="J34" s="273"/>
      <c r="K34" s="273"/>
      <c r="L34" s="273"/>
      <c r="M34" s="273"/>
      <c r="N34" s="273"/>
      <c r="O34" s="273"/>
      <c r="P34" s="273"/>
      <c r="Q34" s="273"/>
      <c r="R34" s="273"/>
      <c r="S34" s="273"/>
      <c r="T34" s="273"/>
      <c r="U34" s="273"/>
      <c r="V34" s="273"/>
      <c r="W34" s="273"/>
      <c r="X34" s="273"/>
      <c r="Y34" s="273"/>
      <c r="Z34" s="273"/>
      <c r="AA34" s="273"/>
      <c r="AB34" s="273"/>
      <c r="AC34" s="273"/>
      <c r="AD34" s="275"/>
    </row>
    <row r="35" spans="2:30" ht="27.9" customHeight="1" x14ac:dyDescent="0.35">
      <c r="B35" s="2"/>
      <c r="D35" s="346" t="s">
        <v>176</v>
      </c>
      <c r="E35" s="274"/>
      <c r="F35" s="274"/>
      <c r="G35" s="274"/>
      <c r="H35" s="274"/>
      <c r="I35" s="274"/>
      <c r="J35" s="274"/>
      <c r="K35" s="274"/>
      <c r="L35" s="274"/>
      <c r="M35" s="274"/>
      <c r="N35" s="274"/>
      <c r="O35" s="274"/>
      <c r="P35" s="274"/>
      <c r="Q35" s="274"/>
      <c r="R35" s="274"/>
      <c r="S35" s="274"/>
      <c r="T35" s="274"/>
      <c r="U35" s="274"/>
      <c r="V35" s="274"/>
      <c r="W35" s="274"/>
      <c r="X35" s="274"/>
      <c r="Y35" s="274"/>
      <c r="Z35" s="274"/>
      <c r="AA35" s="274"/>
      <c r="AB35" s="274"/>
      <c r="AC35" s="274"/>
      <c r="AD35" s="347"/>
    </row>
    <row r="36" spans="2:30" ht="27" customHeight="1" x14ac:dyDescent="0.35">
      <c r="B36" s="2"/>
      <c r="D36" s="348" t="s">
        <v>177</v>
      </c>
      <c r="E36" s="349"/>
      <c r="F36" s="16" t="s">
        <v>178</v>
      </c>
      <c r="G36" s="350" t="s">
        <v>179</v>
      </c>
      <c r="H36" s="351"/>
      <c r="I36" s="351"/>
      <c r="J36" s="351"/>
      <c r="K36" s="351"/>
      <c r="L36" s="352"/>
      <c r="M36" s="350" t="s">
        <v>180</v>
      </c>
      <c r="N36" s="351"/>
      <c r="O36" s="352"/>
      <c r="P36" s="350" t="s">
        <v>181</v>
      </c>
      <c r="Q36" s="351"/>
      <c r="R36" s="352"/>
      <c r="S36" s="350" t="s">
        <v>182</v>
      </c>
      <c r="T36" s="351"/>
      <c r="U36" s="352"/>
      <c r="V36" s="350" t="s">
        <v>183</v>
      </c>
      <c r="W36" s="351"/>
      <c r="X36" s="352"/>
      <c r="Y36" s="350" t="s">
        <v>184</v>
      </c>
      <c r="Z36" s="351"/>
      <c r="AA36" s="352"/>
      <c r="AB36" s="350" t="s">
        <v>185</v>
      </c>
      <c r="AC36" s="351"/>
      <c r="AD36" s="352"/>
    </row>
    <row r="37" spans="2:30" ht="27.75" customHeight="1" x14ac:dyDescent="0.35">
      <c r="B37" s="2"/>
      <c r="D37" s="367"/>
      <c r="E37" s="368"/>
      <c r="F37" s="19"/>
      <c r="G37" s="369"/>
      <c r="H37" s="370"/>
      <c r="I37" s="370"/>
      <c r="J37" s="22"/>
      <c r="K37" s="372"/>
      <c r="L37" s="373"/>
      <c r="M37" s="374"/>
      <c r="N37" s="392"/>
      <c r="O37" s="393"/>
      <c r="P37" s="374"/>
      <c r="Q37" s="392"/>
      <c r="R37" s="393"/>
      <c r="S37" s="377"/>
      <c r="T37" s="378"/>
      <c r="U37" s="379"/>
      <c r="V37" s="377"/>
      <c r="W37" s="378"/>
      <c r="X37" s="379"/>
      <c r="Y37" s="386"/>
      <c r="Z37" s="387"/>
      <c r="AA37" s="388"/>
      <c r="AB37" s="389"/>
      <c r="AC37" s="390"/>
      <c r="AD37" s="391"/>
    </row>
    <row r="38" spans="2:30" ht="27.75" hidden="1" customHeight="1" x14ac:dyDescent="0.35">
      <c r="B38" s="2"/>
      <c r="D38" s="367"/>
      <c r="E38" s="368"/>
      <c r="F38" s="19"/>
      <c r="G38" s="369"/>
      <c r="H38" s="370"/>
      <c r="I38" s="371"/>
      <c r="J38" s="22"/>
      <c r="K38" s="372" t="s">
        <v>157</v>
      </c>
      <c r="L38" s="373"/>
      <c r="M38" s="374"/>
      <c r="N38" s="375"/>
      <c r="O38" s="376"/>
      <c r="P38" s="374"/>
      <c r="Q38" s="375"/>
      <c r="R38" s="376"/>
      <c r="S38" s="377"/>
      <c r="T38" s="378"/>
      <c r="U38" s="379"/>
      <c r="V38" s="377"/>
      <c r="W38" s="378"/>
      <c r="X38" s="379"/>
      <c r="Y38" s="380">
        <f t="shared" ref="Y38:Y47" si="0">S38-V38</f>
        <v>0</v>
      </c>
      <c r="Z38" s="381"/>
      <c r="AA38" s="382"/>
      <c r="AB38" s="383">
        <f t="shared" ref="AB38:AB47" si="1">ROUND(Y38/$H$20,4)</f>
        <v>0</v>
      </c>
      <c r="AC38" s="384"/>
      <c r="AD38" s="385"/>
    </row>
    <row r="39" spans="2:30" ht="27.75" hidden="1" customHeight="1" x14ac:dyDescent="0.35">
      <c r="B39" s="2"/>
      <c r="D39" s="367"/>
      <c r="E39" s="368"/>
      <c r="F39" s="19"/>
      <c r="G39" s="369"/>
      <c r="H39" s="370"/>
      <c r="I39" s="371"/>
      <c r="J39" s="22"/>
      <c r="K39" s="372" t="s">
        <v>157</v>
      </c>
      <c r="L39" s="373"/>
      <c r="M39" s="374"/>
      <c r="N39" s="375"/>
      <c r="O39" s="376"/>
      <c r="P39" s="374"/>
      <c r="Q39" s="375"/>
      <c r="R39" s="376"/>
      <c r="S39" s="377"/>
      <c r="T39" s="378"/>
      <c r="U39" s="379"/>
      <c r="V39" s="377"/>
      <c r="W39" s="378"/>
      <c r="X39" s="379"/>
      <c r="Y39" s="380">
        <f t="shared" si="0"/>
        <v>0</v>
      </c>
      <c r="Z39" s="381"/>
      <c r="AA39" s="382"/>
      <c r="AB39" s="383">
        <f t="shared" si="1"/>
        <v>0</v>
      </c>
      <c r="AC39" s="384"/>
      <c r="AD39" s="385"/>
    </row>
    <row r="40" spans="2:30" ht="27.75" hidden="1" customHeight="1" x14ac:dyDescent="0.35">
      <c r="B40" s="2"/>
      <c r="D40" s="367"/>
      <c r="E40" s="368"/>
      <c r="F40" s="19"/>
      <c r="G40" s="369"/>
      <c r="H40" s="370"/>
      <c r="I40" s="371"/>
      <c r="J40" s="22"/>
      <c r="K40" s="372" t="s">
        <v>157</v>
      </c>
      <c r="L40" s="373"/>
      <c r="M40" s="374"/>
      <c r="N40" s="375"/>
      <c r="O40" s="376"/>
      <c r="P40" s="374"/>
      <c r="Q40" s="375"/>
      <c r="R40" s="376"/>
      <c r="S40" s="377"/>
      <c r="T40" s="378"/>
      <c r="U40" s="379"/>
      <c r="V40" s="377"/>
      <c r="W40" s="378"/>
      <c r="X40" s="379"/>
      <c r="Y40" s="380">
        <f t="shared" si="0"/>
        <v>0</v>
      </c>
      <c r="Z40" s="381"/>
      <c r="AA40" s="382"/>
      <c r="AB40" s="383">
        <f t="shared" si="1"/>
        <v>0</v>
      </c>
      <c r="AC40" s="384"/>
      <c r="AD40" s="385"/>
    </row>
    <row r="41" spans="2:30" ht="27.75" hidden="1" customHeight="1" x14ac:dyDescent="0.35">
      <c r="B41" s="2"/>
      <c r="D41" s="367"/>
      <c r="E41" s="368"/>
      <c r="F41" s="19"/>
      <c r="G41" s="369"/>
      <c r="H41" s="370"/>
      <c r="I41" s="371"/>
      <c r="J41" s="22"/>
      <c r="K41" s="372" t="s">
        <v>157</v>
      </c>
      <c r="L41" s="373"/>
      <c r="M41" s="374"/>
      <c r="N41" s="375"/>
      <c r="O41" s="376"/>
      <c r="P41" s="374"/>
      <c r="Q41" s="375"/>
      <c r="R41" s="376"/>
      <c r="S41" s="377"/>
      <c r="T41" s="378"/>
      <c r="U41" s="379"/>
      <c r="V41" s="377"/>
      <c r="W41" s="378"/>
      <c r="X41" s="379"/>
      <c r="Y41" s="380">
        <f t="shared" si="0"/>
        <v>0</v>
      </c>
      <c r="Z41" s="381"/>
      <c r="AA41" s="382"/>
      <c r="AB41" s="383">
        <f t="shared" si="1"/>
        <v>0</v>
      </c>
      <c r="AC41" s="384"/>
      <c r="AD41" s="385"/>
    </row>
    <row r="42" spans="2:30" ht="27.75" hidden="1" customHeight="1" x14ac:dyDescent="0.35">
      <c r="B42" s="2"/>
      <c r="D42" s="367"/>
      <c r="E42" s="368"/>
      <c r="F42" s="19"/>
      <c r="G42" s="369"/>
      <c r="H42" s="370"/>
      <c r="I42" s="371"/>
      <c r="J42" s="22"/>
      <c r="K42" s="372"/>
      <c r="L42" s="373"/>
      <c r="M42" s="374"/>
      <c r="N42" s="375"/>
      <c r="O42" s="376"/>
      <c r="P42" s="374"/>
      <c r="Q42" s="375"/>
      <c r="R42" s="376"/>
      <c r="S42" s="377"/>
      <c r="T42" s="378"/>
      <c r="U42" s="379"/>
      <c r="V42" s="377"/>
      <c r="W42" s="378"/>
      <c r="X42" s="379"/>
      <c r="Y42" s="386">
        <f t="shared" si="0"/>
        <v>0</v>
      </c>
      <c r="Z42" s="387"/>
      <c r="AA42" s="388"/>
      <c r="AB42" s="389">
        <f t="shared" si="1"/>
        <v>0</v>
      </c>
      <c r="AC42" s="390"/>
      <c r="AD42" s="391"/>
    </row>
    <row r="43" spans="2:30" ht="27.75" hidden="1" customHeight="1" x14ac:dyDescent="0.35">
      <c r="B43" s="2"/>
      <c r="D43" s="367"/>
      <c r="E43" s="368"/>
      <c r="F43" s="19"/>
      <c r="G43" s="369"/>
      <c r="H43" s="370"/>
      <c r="I43" s="371"/>
      <c r="J43" s="22"/>
      <c r="K43" s="372" t="s">
        <v>157</v>
      </c>
      <c r="L43" s="373"/>
      <c r="M43" s="374"/>
      <c r="N43" s="375"/>
      <c r="O43" s="376"/>
      <c r="P43" s="374"/>
      <c r="Q43" s="375"/>
      <c r="R43" s="376"/>
      <c r="S43" s="377"/>
      <c r="T43" s="378"/>
      <c r="U43" s="379"/>
      <c r="V43" s="377"/>
      <c r="W43" s="378"/>
      <c r="X43" s="379"/>
      <c r="Y43" s="380">
        <f>S43-V43</f>
        <v>0</v>
      </c>
      <c r="Z43" s="381"/>
      <c r="AA43" s="382"/>
      <c r="AB43" s="383">
        <f>ROUND(Y43/$H$20,4)</f>
        <v>0</v>
      </c>
      <c r="AC43" s="384"/>
      <c r="AD43" s="385"/>
    </row>
    <row r="44" spans="2:30" ht="27.75" hidden="1" customHeight="1" x14ac:dyDescent="0.35">
      <c r="B44" s="2"/>
      <c r="D44" s="367"/>
      <c r="E44" s="368"/>
      <c r="F44" s="19"/>
      <c r="G44" s="369"/>
      <c r="H44" s="370"/>
      <c r="I44" s="371"/>
      <c r="J44" s="22"/>
      <c r="K44" s="372" t="s">
        <v>157</v>
      </c>
      <c r="L44" s="373"/>
      <c r="M44" s="374"/>
      <c r="N44" s="375"/>
      <c r="O44" s="376"/>
      <c r="P44" s="374"/>
      <c r="Q44" s="375"/>
      <c r="R44" s="376"/>
      <c r="S44" s="377"/>
      <c r="T44" s="378"/>
      <c r="U44" s="379"/>
      <c r="V44" s="377"/>
      <c r="W44" s="378"/>
      <c r="X44" s="379"/>
      <c r="Y44" s="380">
        <f>S44-V44</f>
        <v>0</v>
      </c>
      <c r="Z44" s="381"/>
      <c r="AA44" s="382"/>
      <c r="AB44" s="383">
        <f>ROUND(Y44/$H$20,4)</f>
        <v>0</v>
      </c>
      <c r="AC44" s="384"/>
      <c r="AD44" s="385"/>
    </row>
    <row r="45" spans="2:30" ht="27.75" hidden="1" customHeight="1" x14ac:dyDescent="0.35">
      <c r="B45" s="2"/>
      <c r="D45" s="367"/>
      <c r="E45" s="368"/>
      <c r="F45" s="19"/>
      <c r="G45" s="369"/>
      <c r="H45" s="370"/>
      <c r="I45" s="370"/>
      <c r="J45" s="22"/>
      <c r="K45" s="372"/>
      <c r="L45" s="373"/>
      <c r="M45" s="374"/>
      <c r="N45" s="392"/>
      <c r="O45" s="393"/>
      <c r="P45" s="374"/>
      <c r="Q45" s="392"/>
      <c r="R45" s="393"/>
      <c r="S45" s="377"/>
      <c r="T45" s="378"/>
      <c r="U45" s="379"/>
      <c r="V45" s="377"/>
      <c r="W45" s="378"/>
      <c r="X45" s="379"/>
      <c r="Y45" s="386">
        <f>S45-V45</f>
        <v>0</v>
      </c>
      <c r="Z45" s="387"/>
      <c r="AA45" s="388"/>
      <c r="AB45" s="389">
        <f>ROUND(Y45/$H$20,4)</f>
        <v>0</v>
      </c>
      <c r="AC45" s="390"/>
      <c r="AD45" s="391"/>
    </row>
    <row r="46" spans="2:30" ht="27.75" hidden="1" customHeight="1" x14ac:dyDescent="0.35">
      <c r="B46" s="2"/>
      <c r="D46" s="17"/>
      <c r="E46" s="18"/>
      <c r="F46" s="19"/>
      <c r="G46" s="20"/>
      <c r="H46" s="21"/>
      <c r="I46" s="21"/>
      <c r="J46" s="22"/>
      <c r="K46" s="23"/>
      <c r="L46" s="24"/>
      <c r="M46" s="25"/>
      <c r="N46" s="26"/>
      <c r="O46" s="27"/>
      <c r="P46" s="25"/>
      <c r="Q46" s="26"/>
      <c r="R46" s="27"/>
      <c r="S46" s="28"/>
      <c r="T46" s="29"/>
      <c r="U46" s="30"/>
      <c r="V46" s="28"/>
      <c r="W46" s="29"/>
      <c r="X46" s="30"/>
      <c r="Y46" s="31"/>
      <c r="Z46" s="32"/>
      <c r="AA46" s="33"/>
      <c r="AB46" s="34"/>
      <c r="AC46" s="35"/>
      <c r="AD46" s="36"/>
    </row>
    <row r="47" spans="2:30" ht="27.75" hidden="1" customHeight="1" x14ac:dyDescent="0.35">
      <c r="B47" s="2"/>
      <c r="D47" s="367"/>
      <c r="E47" s="368"/>
      <c r="F47" s="19"/>
      <c r="G47" s="369"/>
      <c r="H47" s="370"/>
      <c r="I47" s="370"/>
      <c r="J47" s="22"/>
      <c r="K47" s="372"/>
      <c r="L47" s="373"/>
      <c r="M47" s="374"/>
      <c r="N47" s="392"/>
      <c r="O47" s="393"/>
      <c r="P47" s="374"/>
      <c r="Q47" s="392"/>
      <c r="R47" s="393"/>
      <c r="S47" s="377"/>
      <c r="T47" s="378"/>
      <c r="U47" s="379"/>
      <c r="V47" s="377"/>
      <c r="W47" s="378"/>
      <c r="X47" s="379"/>
      <c r="Y47" s="386">
        <f t="shared" si="0"/>
        <v>0</v>
      </c>
      <c r="Z47" s="387"/>
      <c r="AA47" s="388"/>
      <c r="AB47" s="389">
        <f t="shared" si="1"/>
        <v>0</v>
      </c>
      <c r="AC47" s="390"/>
      <c r="AD47" s="391"/>
    </row>
    <row r="48" spans="2:30" ht="14.25" customHeight="1" x14ac:dyDescent="0.35">
      <c r="B48" s="2"/>
      <c r="D48" s="272"/>
      <c r="E48" s="273"/>
      <c r="F48" s="273"/>
      <c r="G48" s="273"/>
      <c r="H48" s="273"/>
      <c r="I48" s="273"/>
      <c r="J48" s="273"/>
      <c r="K48" s="273"/>
      <c r="L48" s="273"/>
      <c r="M48" s="273"/>
      <c r="N48" s="273"/>
      <c r="O48" s="273"/>
      <c r="P48" s="273"/>
      <c r="Q48" s="273"/>
      <c r="R48" s="273"/>
      <c r="S48" s="273"/>
      <c r="T48" s="273"/>
      <c r="U48" s="273"/>
      <c r="V48" s="273"/>
      <c r="W48" s="273"/>
      <c r="X48" s="273"/>
      <c r="Y48" s="273"/>
      <c r="Z48" s="273"/>
      <c r="AA48" s="273"/>
      <c r="AB48" s="273"/>
      <c r="AC48" s="273"/>
      <c r="AD48" s="275"/>
    </row>
    <row r="49" spans="2:30" ht="27.9" customHeight="1" x14ac:dyDescent="0.35">
      <c r="B49" s="2"/>
      <c r="D49" s="272" t="s">
        <v>186</v>
      </c>
      <c r="E49" s="273"/>
      <c r="F49" s="273"/>
      <c r="G49" s="273"/>
      <c r="H49" s="273"/>
      <c r="I49" s="273"/>
      <c r="J49" s="273"/>
      <c r="K49" s="273"/>
      <c r="L49" s="273"/>
      <c r="M49" s="273"/>
      <c r="N49" s="273"/>
      <c r="O49" s="273"/>
      <c r="P49" s="273"/>
      <c r="Q49" s="273"/>
      <c r="R49" s="273"/>
      <c r="S49" s="273"/>
      <c r="T49" s="273"/>
      <c r="U49" s="273"/>
      <c r="V49" s="273"/>
      <c r="W49" s="273"/>
      <c r="X49" s="273"/>
      <c r="Y49" s="273"/>
      <c r="Z49" s="273"/>
      <c r="AA49" s="273"/>
      <c r="AB49" s="273"/>
      <c r="AC49" s="273"/>
      <c r="AD49" s="275"/>
    </row>
    <row r="50" spans="2:30" ht="20.149999999999999" customHeight="1" x14ac:dyDescent="0.35">
      <c r="B50" s="2"/>
      <c r="D50" s="394" t="s">
        <v>187</v>
      </c>
      <c r="E50" s="395"/>
      <c r="F50" s="394" t="s">
        <v>188</v>
      </c>
      <c r="G50" s="395"/>
      <c r="H50" s="398" t="s">
        <v>189</v>
      </c>
      <c r="I50" s="399"/>
      <c r="J50" s="399"/>
      <c r="K50" s="399"/>
      <c r="L50" s="400"/>
      <c r="M50" s="401" t="s">
        <v>190</v>
      </c>
      <c r="N50" s="402"/>
      <c r="O50" s="401" t="s">
        <v>191</v>
      </c>
      <c r="P50" s="402"/>
      <c r="Q50" s="401" t="s">
        <v>192</v>
      </c>
      <c r="R50" s="402"/>
      <c r="S50" s="401" t="s">
        <v>221</v>
      </c>
      <c r="T50" s="416"/>
      <c r="U50" s="416"/>
      <c r="V50" s="416"/>
      <c r="W50" s="416"/>
      <c r="X50" s="402"/>
      <c r="Y50" s="401" t="s">
        <v>193</v>
      </c>
      <c r="Z50" s="402"/>
      <c r="AA50" s="401" t="s">
        <v>194</v>
      </c>
      <c r="AB50" s="402"/>
      <c r="AC50" s="401" t="s">
        <v>195</v>
      </c>
      <c r="AD50" s="402"/>
    </row>
    <row r="51" spans="2:30" ht="20.149999999999999" customHeight="1" x14ac:dyDescent="0.35">
      <c r="B51" s="2"/>
      <c r="D51" s="396"/>
      <c r="E51" s="397"/>
      <c r="F51" s="396"/>
      <c r="G51" s="397"/>
      <c r="H51" s="346"/>
      <c r="I51" s="274"/>
      <c r="J51" s="274"/>
      <c r="K51" s="274"/>
      <c r="L51" s="347"/>
      <c r="M51" s="403"/>
      <c r="N51" s="404"/>
      <c r="O51" s="403"/>
      <c r="P51" s="404"/>
      <c r="Q51" s="403"/>
      <c r="R51" s="404"/>
      <c r="S51" s="403"/>
      <c r="T51" s="417"/>
      <c r="U51" s="417"/>
      <c r="V51" s="417"/>
      <c r="W51" s="417"/>
      <c r="X51" s="404"/>
      <c r="Y51" s="403"/>
      <c r="Z51" s="404"/>
      <c r="AA51" s="403"/>
      <c r="AB51" s="404"/>
      <c r="AC51" s="403"/>
      <c r="AD51" s="404"/>
    </row>
    <row r="52" spans="2:30" ht="30" customHeight="1" x14ac:dyDescent="0.35">
      <c r="B52" s="2"/>
      <c r="D52" s="245">
        <v>1</v>
      </c>
      <c r="E52" s="246"/>
      <c r="F52" s="405"/>
      <c r="G52" s="406"/>
      <c r="H52" s="412">
        <f>HLOOKUP(D52,'CRONOGRAMA DE METAS'!$G$8:$DJ$10,2,0)</f>
        <v>46001</v>
      </c>
      <c r="I52" s="413"/>
      <c r="J52" s="41" t="s">
        <v>233</v>
      </c>
      <c r="K52" s="414">
        <f>HLOOKUP(D52,'CRONOGRAMA DE METAS'!$G$8:$DJ$10,3,0)</f>
        <v>46022</v>
      </c>
      <c r="L52" s="415"/>
      <c r="M52" s="407">
        <f>S52/$H$21</f>
        <v>0</v>
      </c>
      <c r="N52" s="408"/>
      <c r="O52" s="407">
        <f t="shared" ref="O52" si="2">Y52/$H$21</f>
        <v>0</v>
      </c>
      <c r="P52" s="408"/>
      <c r="Q52" s="407">
        <f t="shared" ref="Q52" si="3">AA52/$H$21</f>
        <v>0</v>
      </c>
      <c r="R52" s="408"/>
      <c r="S52" s="409">
        <f>HLOOKUP(D52,'EAP DE MEDIÇÃO'!$G$8:$DJ$272,264,0)</f>
        <v>0</v>
      </c>
      <c r="T52" s="410"/>
      <c r="U52" s="410"/>
      <c r="V52" s="410"/>
      <c r="W52" s="410"/>
      <c r="X52" s="411"/>
      <c r="Y52" s="418">
        <v>0</v>
      </c>
      <c r="Z52" s="419"/>
      <c r="AA52" s="420">
        <f>S52+Y52</f>
        <v>0</v>
      </c>
      <c r="AB52" s="421"/>
      <c r="AC52" s="422">
        <f>$H$21-AA52</f>
        <v>28566749.329999998</v>
      </c>
      <c r="AD52" s="423"/>
    </row>
    <row r="53" spans="2:30" ht="30" customHeight="1" x14ac:dyDescent="0.35">
      <c r="B53" s="2"/>
      <c r="D53" s="245">
        <v>2</v>
      </c>
      <c r="E53" s="246"/>
      <c r="F53" s="405"/>
      <c r="G53" s="406"/>
      <c r="H53" s="412">
        <f>HLOOKUP(D53,'CRONOGRAMA DE METAS'!$G$8:$DJ$10,2,0)</f>
        <v>46023</v>
      </c>
      <c r="I53" s="413"/>
      <c r="J53" s="41" t="s">
        <v>233</v>
      </c>
      <c r="K53" s="414">
        <f>HLOOKUP(D53,'CRONOGRAMA DE METAS'!$G$8:$DJ$10,3,0)</f>
        <v>46053</v>
      </c>
      <c r="L53" s="415"/>
      <c r="M53" s="407">
        <f>S53/$H$21</f>
        <v>0</v>
      </c>
      <c r="N53" s="408"/>
      <c r="O53" s="407">
        <f t="shared" ref="O53" si="4">Y53/$H$21</f>
        <v>0</v>
      </c>
      <c r="P53" s="408"/>
      <c r="Q53" s="407">
        <f t="shared" ref="Q53" si="5">AA53/$H$21</f>
        <v>0</v>
      </c>
      <c r="R53" s="408"/>
      <c r="S53" s="409">
        <f>HLOOKUP(D53,'EAP DE MEDIÇÃO'!$G$8:$DJ$272,264,0)</f>
        <v>0</v>
      </c>
      <c r="T53" s="410"/>
      <c r="U53" s="410"/>
      <c r="V53" s="410"/>
      <c r="W53" s="410"/>
      <c r="X53" s="411"/>
      <c r="Y53" s="418">
        <f t="shared" ref="Y53" si="6">AA52</f>
        <v>0</v>
      </c>
      <c r="Z53" s="419"/>
      <c r="AA53" s="420">
        <f>S53+Y53</f>
        <v>0</v>
      </c>
      <c r="AB53" s="421"/>
      <c r="AC53" s="422">
        <f t="shared" ref="AC53" si="7">$H$21-AA53</f>
        <v>28566749.329999998</v>
      </c>
      <c r="AD53" s="423"/>
    </row>
    <row r="54" spans="2:30" ht="30" customHeight="1" x14ac:dyDescent="0.35">
      <c r="B54" s="2"/>
      <c r="D54" s="245">
        <v>3</v>
      </c>
      <c r="E54" s="246"/>
      <c r="F54" s="405"/>
      <c r="G54" s="406"/>
      <c r="H54" s="412">
        <f>HLOOKUP(D54,'CRONOGRAMA DE METAS'!$G$8:$DJ$10,2,0)</f>
        <v>46054</v>
      </c>
      <c r="I54" s="413"/>
      <c r="J54" s="41" t="s">
        <v>233</v>
      </c>
      <c r="K54" s="414">
        <f>HLOOKUP(D54,'CRONOGRAMA DE METAS'!$G$8:$DJ$10,3,0)</f>
        <v>46081</v>
      </c>
      <c r="L54" s="415"/>
      <c r="M54" s="407">
        <f t="shared" ref="M54:M87" si="8">S54/$H$21</f>
        <v>1.2891675764216187E-2</v>
      </c>
      <c r="N54" s="408"/>
      <c r="O54" s="407">
        <f t="shared" ref="O54:O87" si="9">Y54/$H$21</f>
        <v>0</v>
      </c>
      <c r="P54" s="408"/>
      <c r="Q54" s="407">
        <f t="shared" ref="Q54:Q87" si="10">AA54/$H$21</f>
        <v>1.2891675764216187E-2</v>
      </c>
      <c r="R54" s="408"/>
      <c r="S54" s="409">
        <f>HLOOKUP(D54,'EAP DE MEDIÇÃO'!$G$8:$DJ$272,263,0)</f>
        <v>368273.26999999996</v>
      </c>
      <c r="T54" s="410"/>
      <c r="U54" s="410"/>
      <c r="V54" s="410"/>
      <c r="W54" s="410"/>
      <c r="X54" s="411"/>
      <c r="Y54" s="418">
        <f t="shared" ref="Y54:Y87" si="11">AA53</f>
        <v>0</v>
      </c>
      <c r="Z54" s="419"/>
      <c r="AA54" s="420">
        <f t="shared" ref="AA54:AA87" si="12">S54+Y54</f>
        <v>368273.26999999996</v>
      </c>
      <c r="AB54" s="421"/>
      <c r="AC54" s="422">
        <f t="shared" ref="AC54:AC87" si="13">$H$21-AA54</f>
        <v>28198476.059999999</v>
      </c>
      <c r="AD54" s="423"/>
    </row>
    <row r="55" spans="2:30" ht="30" customHeight="1" x14ac:dyDescent="0.35">
      <c r="B55" s="2"/>
      <c r="D55" s="245">
        <v>4</v>
      </c>
      <c r="E55" s="246"/>
      <c r="F55" s="424"/>
      <c r="G55" s="425"/>
      <c r="H55" s="412">
        <f>HLOOKUP(D55,'CRONOGRAMA DE METAS'!$G$8:$DJ$10,2,0)</f>
        <v>46082</v>
      </c>
      <c r="I55" s="413"/>
      <c r="J55" s="41" t="s">
        <v>233</v>
      </c>
      <c r="K55" s="414">
        <f>HLOOKUP(D55,'CRONOGRAMA DE METAS'!$G$8:$DJ$10,3,0)</f>
        <v>46112</v>
      </c>
      <c r="L55" s="415"/>
      <c r="M55" s="407">
        <f t="shared" si="8"/>
        <v>3.3904196078161197E-2</v>
      </c>
      <c r="N55" s="408"/>
      <c r="O55" s="407">
        <f t="shared" si="9"/>
        <v>1.2891675764216187E-2</v>
      </c>
      <c r="P55" s="408"/>
      <c r="Q55" s="407">
        <f t="shared" si="10"/>
        <v>4.6795871842377379E-2</v>
      </c>
      <c r="R55" s="408"/>
      <c r="S55" s="409">
        <f>HLOOKUP(D55,'EAP DE MEDIÇÃO'!$G$8:$DJ$272,263,0)</f>
        <v>968532.67059999995</v>
      </c>
      <c r="T55" s="410"/>
      <c r="U55" s="410"/>
      <c r="V55" s="410"/>
      <c r="W55" s="410"/>
      <c r="X55" s="411"/>
      <c r="Y55" s="418">
        <f t="shared" si="11"/>
        <v>368273.26999999996</v>
      </c>
      <c r="Z55" s="419"/>
      <c r="AA55" s="420">
        <f t="shared" si="12"/>
        <v>1336805.9405999999</v>
      </c>
      <c r="AB55" s="421"/>
      <c r="AC55" s="422">
        <f t="shared" si="13"/>
        <v>27229943.389399998</v>
      </c>
      <c r="AD55" s="423"/>
    </row>
    <row r="56" spans="2:30" ht="30" customHeight="1" x14ac:dyDescent="0.35">
      <c r="B56" s="2"/>
      <c r="D56" s="245">
        <v>5</v>
      </c>
      <c r="E56" s="246"/>
      <c r="F56" s="405"/>
      <c r="G56" s="406"/>
      <c r="H56" s="412">
        <f>HLOOKUP(D56,'CRONOGRAMA DE METAS'!$G$8:$DJ$10,2,0)</f>
        <v>46113</v>
      </c>
      <c r="I56" s="413"/>
      <c r="J56" s="41" t="s">
        <v>233</v>
      </c>
      <c r="K56" s="414">
        <f>HLOOKUP(D56,'CRONOGRAMA DE METAS'!$G$8:$DJ$10,3,0)</f>
        <v>46142</v>
      </c>
      <c r="L56" s="415"/>
      <c r="M56" s="407">
        <f t="shared" si="8"/>
        <v>3.5312445581045751E-2</v>
      </c>
      <c r="N56" s="408"/>
      <c r="O56" s="407">
        <f t="shared" si="9"/>
        <v>4.6795871842377379E-2</v>
      </c>
      <c r="P56" s="408"/>
      <c r="Q56" s="407">
        <f t="shared" si="10"/>
        <v>8.210831742342313E-2</v>
      </c>
      <c r="R56" s="408"/>
      <c r="S56" s="409">
        <f>HLOOKUP(D56,'EAP DE MEDIÇÃO'!$G$8:$DJ$272,263,0)</f>
        <v>1008761.7811430001</v>
      </c>
      <c r="T56" s="410"/>
      <c r="U56" s="410"/>
      <c r="V56" s="410"/>
      <c r="W56" s="410"/>
      <c r="X56" s="411"/>
      <c r="Y56" s="418">
        <f t="shared" si="11"/>
        <v>1336805.9405999999</v>
      </c>
      <c r="Z56" s="419"/>
      <c r="AA56" s="420">
        <f t="shared" si="12"/>
        <v>2345567.7217429997</v>
      </c>
      <c r="AB56" s="421"/>
      <c r="AC56" s="422">
        <f t="shared" si="13"/>
        <v>26221181.608256999</v>
      </c>
      <c r="AD56" s="423"/>
    </row>
    <row r="57" spans="2:30" ht="30" hidden="1" customHeight="1" x14ac:dyDescent="0.35">
      <c r="B57" s="2"/>
      <c r="D57" s="245">
        <v>6</v>
      </c>
      <c r="E57" s="246"/>
      <c r="F57" s="405"/>
      <c r="G57" s="406"/>
      <c r="H57" s="412">
        <f>HLOOKUP(D57,'CRONOGRAMA DE METAS'!$G$8:$DJ$10,2,0)</f>
        <v>46143</v>
      </c>
      <c r="I57" s="413"/>
      <c r="J57" s="41" t="s">
        <v>233</v>
      </c>
      <c r="K57" s="414">
        <f>HLOOKUP(D57,'CRONOGRAMA DE METAS'!$G$8:$DJ$10,3,0)</f>
        <v>46173</v>
      </c>
      <c r="L57" s="415"/>
      <c r="M57" s="407" t="e">
        <f t="shared" si="8"/>
        <v>#REF!</v>
      </c>
      <c r="N57" s="408"/>
      <c r="O57" s="407">
        <f t="shared" si="9"/>
        <v>8.210831742342313E-2</v>
      </c>
      <c r="P57" s="408"/>
      <c r="Q57" s="407" t="e">
        <f t="shared" si="10"/>
        <v>#REF!</v>
      </c>
      <c r="R57" s="408"/>
      <c r="S57" s="409" t="e">
        <f>HLOOKUP(D57,#REF!,697,0)</f>
        <v>#REF!</v>
      </c>
      <c r="T57" s="410"/>
      <c r="U57" s="410"/>
      <c r="V57" s="410"/>
      <c r="W57" s="410"/>
      <c r="X57" s="411"/>
      <c r="Y57" s="418">
        <f t="shared" si="11"/>
        <v>2345567.7217429997</v>
      </c>
      <c r="Z57" s="419"/>
      <c r="AA57" s="420" t="e">
        <f t="shared" si="12"/>
        <v>#REF!</v>
      </c>
      <c r="AB57" s="421"/>
      <c r="AC57" s="422" t="e">
        <f t="shared" si="13"/>
        <v>#REF!</v>
      </c>
      <c r="AD57" s="423"/>
    </row>
    <row r="58" spans="2:30" ht="30" hidden="1" customHeight="1" x14ac:dyDescent="0.35">
      <c r="B58" s="2"/>
      <c r="D58" s="245">
        <v>7</v>
      </c>
      <c r="E58" s="246"/>
      <c r="F58" s="405"/>
      <c r="G58" s="406"/>
      <c r="H58" s="412">
        <f>HLOOKUP(D58,'CRONOGRAMA DE METAS'!$G$8:$DJ$10,2,0)</f>
        <v>46174</v>
      </c>
      <c r="I58" s="413"/>
      <c r="J58" s="41" t="s">
        <v>233</v>
      </c>
      <c r="K58" s="414">
        <f>HLOOKUP(D58,'CRONOGRAMA DE METAS'!$G$8:$DJ$10,3,0)</f>
        <v>46203</v>
      </c>
      <c r="L58" s="415"/>
      <c r="M58" s="407" t="e">
        <f t="shared" si="8"/>
        <v>#REF!</v>
      </c>
      <c r="N58" s="408"/>
      <c r="O58" s="407" t="e">
        <f t="shared" si="9"/>
        <v>#REF!</v>
      </c>
      <c r="P58" s="408"/>
      <c r="Q58" s="407" t="e">
        <f t="shared" si="10"/>
        <v>#REF!</v>
      </c>
      <c r="R58" s="408"/>
      <c r="S58" s="409" t="e">
        <f>HLOOKUP(D58,#REF!,697,0)</f>
        <v>#REF!</v>
      </c>
      <c r="T58" s="410"/>
      <c r="U58" s="410"/>
      <c r="V58" s="410"/>
      <c r="W58" s="410"/>
      <c r="X58" s="411"/>
      <c r="Y58" s="418" t="e">
        <f t="shared" si="11"/>
        <v>#REF!</v>
      </c>
      <c r="Z58" s="419"/>
      <c r="AA58" s="420" t="e">
        <f t="shared" si="12"/>
        <v>#REF!</v>
      </c>
      <c r="AB58" s="421"/>
      <c r="AC58" s="422" t="e">
        <f t="shared" si="13"/>
        <v>#REF!</v>
      </c>
      <c r="AD58" s="423"/>
    </row>
    <row r="59" spans="2:30" ht="30" hidden="1" customHeight="1" x14ac:dyDescent="0.35">
      <c r="B59" s="2"/>
      <c r="D59" s="245">
        <v>8</v>
      </c>
      <c r="E59" s="246"/>
      <c r="F59" s="405"/>
      <c r="G59" s="406"/>
      <c r="H59" s="412">
        <f>HLOOKUP(D59,'CRONOGRAMA DE METAS'!$G$8:$DJ$10,2,0)</f>
        <v>46204</v>
      </c>
      <c r="I59" s="413"/>
      <c r="J59" s="41" t="s">
        <v>233</v>
      </c>
      <c r="K59" s="414">
        <f>HLOOKUP(D59,'CRONOGRAMA DE METAS'!$G$8:$DJ$10,3,0)</f>
        <v>46234</v>
      </c>
      <c r="L59" s="415"/>
      <c r="M59" s="407" t="e">
        <f t="shared" si="8"/>
        <v>#REF!</v>
      </c>
      <c r="N59" s="408"/>
      <c r="O59" s="407" t="e">
        <f t="shared" si="9"/>
        <v>#REF!</v>
      </c>
      <c r="P59" s="408"/>
      <c r="Q59" s="407" t="e">
        <f t="shared" si="10"/>
        <v>#REF!</v>
      </c>
      <c r="R59" s="408"/>
      <c r="S59" s="409" t="e">
        <f>HLOOKUP(D59,#REF!,697,0)</f>
        <v>#REF!</v>
      </c>
      <c r="T59" s="410"/>
      <c r="U59" s="410"/>
      <c r="V59" s="410"/>
      <c r="W59" s="410"/>
      <c r="X59" s="411"/>
      <c r="Y59" s="418" t="e">
        <f t="shared" si="11"/>
        <v>#REF!</v>
      </c>
      <c r="Z59" s="419"/>
      <c r="AA59" s="420" t="e">
        <f t="shared" si="12"/>
        <v>#REF!</v>
      </c>
      <c r="AB59" s="421"/>
      <c r="AC59" s="422" t="e">
        <f t="shared" si="13"/>
        <v>#REF!</v>
      </c>
      <c r="AD59" s="423"/>
    </row>
    <row r="60" spans="2:30" ht="30" hidden="1" customHeight="1" x14ac:dyDescent="0.35">
      <c r="B60" s="2"/>
      <c r="D60" s="245">
        <v>9</v>
      </c>
      <c r="E60" s="246"/>
      <c r="F60" s="405"/>
      <c r="G60" s="406"/>
      <c r="H60" s="412">
        <f>HLOOKUP(D60,'CRONOGRAMA DE METAS'!$G$8:$DJ$10,2,0)</f>
        <v>46235</v>
      </c>
      <c r="I60" s="413"/>
      <c r="J60" s="41" t="s">
        <v>233</v>
      </c>
      <c r="K60" s="414">
        <f>HLOOKUP(D60,'CRONOGRAMA DE METAS'!$G$8:$DJ$10,3,0)</f>
        <v>46265</v>
      </c>
      <c r="L60" s="415"/>
      <c r="M60" s="407" t="e">
        <f t="shared" si="8"/>
        <v>#REF!</v>
      </c>
      <c r="N60" s="408"/>
      <c r="O60" s="407" t="e">
        <f t="shared" si="9"/>
        <v>#REF!</v>
      </c>
      <c r="P60" s="408"/>
      <c r="Q60" s="407" t="e">
        <f t="shared" si="10"/>
        <v>#REF!</v>
      </c>
      <c r="R60" s="408"/>
      <c r="S60" s="409" t="e">
        <f>HLOOKUP(D60,#REF!,697,0)</f>
        <v>#REF!</v>
      </c>
      <c r="T60" s="410"/>
      <c r="U60" s="410"/>
      <c r="V60" s="410"/>
      <c r="W60" s="410"/>
      <c r="X60" s="411"/>
      <c r="Y60" s="418" t="e">
        <f t="shared" si="11"/>
        <v>#REF!</v>
      </c>
      <c r="Z60" s="419"/>
      <c r="AA60" s="420" t="e">
        <f t="shared" si="12"/>
        <v>#REF!</v>
      </c>
      <c r="AB60" s="421"/>
      <c r="AC60" s="422" t="e">
        <f t="shared" si="13"/>
        <v>#REF!</v>
      </c>
      <c r="AD60" s="423"/>
    </row>
    <row r="61" spans="2:30" ht="30" hidden="1" customHeight="1" x14ac:dyDescent="0.35">
      <c r="B61" s="2"/>
      <c r="D61" s="245">
        <v>10</v>
      </c>
      <c r="E61" s="246"/>
      <c r="F61" s="405"/>
      <c r="G61" s="406"/>
      <c r="H61" s="412">
        <f>HLOOKUP(D61,'CRONOGRAMA DE METAS'!$G$8:$DJ$10,2,0)</f>
        <v>46266</v>
      </c>
      <c r="I61" s="413"/>
      <c r="J61" s="41" t="s">
        <v>233</v>
      </c>
      <c r="K61" s="414">
        <f>HLOOKUP(D61,'CRONOGRAMA DE METAS'!$G$8:$DJ$10,3,0)</f>
        <v>46295</v>
      </c>
      <c r="L61" s="415"/>
      <c r="M61" s="407" t="e">
        <f t="shared" si="8"/>
        <v>#REF!</v>
      </c>
      <c r="N61" s="408"/>
      <c r="O61" s="407" t="e">
        <f t="shared" si="9"/>
        <v>#REF!</v>
      </c>
      <c r="P61" s="408"/>
      <c r="Q61" s="407" t="e">
        <f t="shared" si="10"/>
        <v>#REF!</v>
      </c>
      <c r="R61" s="408"/>
      <c r="S61" s="409" t="e">
        <f>HLOOKUP(D61,#REF!,697,0)</f>
        <v>#REF!</v>
      </c>
      <c r="T61" s="410"/>
      <c r="U61" s="410"/>
      <c r="V61" s="410"/>
      <c r="W61" s="410"/>
      <c r="X61" s="411"/>
      <c r="Y61" s="418" t="e">
        <f t="shared" si="11"/>
        <v>#REF!</v>
      </c>
      <c r="Z61" s="419"/>
      <c r="AA61" s="420" t="e">
        <f t="shared" si="12"/>
        <v>#REF!</v>
      </c>
      <c r="AB61" s="421"/>
      <c r="AC61" s="422" t="e">
        <f t="shared" si="13"/>
        <v>#REF!</v>
      </c>
      <c r="AD61" s="423"/>
    </row>
    <row r="62" spans="2:30" ht="30" hidden="1" customHeight="1" x14ac:dyDescent="0.35">
      <c r="B62" s="2"/>
      <c r="D62" s="245">
        <v>11</v>
      </c>
      <c r="E62" s="246"/>
      <c r="F62" s="405"/>
      <c r="G62" s="406"/>
      <c r="H62" s="412">
        <f>HLOOKUP(D62,'CRONOGRAMA DE METAS'!$G$8:$DJ$10,2,0)</f>
        <v>46296</v>
      </c>
      <c r="I62" s="413"/>
      <c r="J62" s="41" t="s">
        <v>233</v>
      </c>
      <c r="K62" s="414">
        <f>HLOOKUP(D62,'CRONOGRAMA DE METAS'!$G$8:$DJ$10,3,0)</f>
        <v>46326</v>
      </c>
      <c r="L62" s="415"/>
      <c r="M62" s="407" t="e">
        <f t="shared" si="8"/>
        <v>#REF!</v>
      </c>
      <c r="N62" s="408"/>
      <c r="O62" s="407" t="e">
        <f t="shared" si="9"/>
        <v>#REF!</v>
      </c>
      <c r="P62" s="408"/>
      <c r="Q62" s="407" t="e">
        <f t="shared" si="10"/>
        <v>#REF!</v>
      </c>
      <c r="R62" s="408"/>
      <c r="S62" s="409" t="e">
        <f>HLOOKUP(D62,#REF!,697,0)</f>
        <v>#REF!</v>
      </c>
      <c r="T62" s="410"/>
      <c r="U62" s="410"/>
      <c r="V62" s="410"/>
      <c r="W62" s="410"/>
      <c r="X62" s="411"/>
      <c r="Y62" s="418" t="e">
        <f t="shared" si="11"/>
        <v>#REF!</v>
      </c>
      <c r="Z62" s="419"/>
      <c r="AA62" s="420" t="e">
        <f t="shared" si="12"/>
        <v>#REF!</v>
      </c>
      <c r="AB62" s="421"/>
      <c r="AC62" s="422" t="e">
        <f t="shared" si="13"/>
        <v>#REF!</v>
      </c>
      <c r="AD62" s="423"/>
    </row>
    <row r="63" spans="2:30" ht="30" hidden="1" customHeight="1" x14ac:dyDescent="0.35">
      <c r="B63" s="2"/>
      <c r="D63" s="245">
        <v>12</v>
      </c>
      <c r="E63" s="246"/>
      <c r="F63" s="405"/>
      <c r="G63" s="406"/>
      <c r="H63" s="412">
        <f>HLOOKUP(D63,'CRONOGRAMA DE METAS'!$G$8:$DJ$10,2,0)</f>
        <v>46327</v>
      </c>
      <c r="I63" s="413"/>
      <c r="J63" s="41" t="s">
        <v>233</v>
      </c>
      <c r="K63" s="414">
        <f>HLOOKUP(D63,'CRONOGRAMA DE METAS'!$G$8:$DJ$10,3,0)</f>
        <v>46356</v>
      </c>
      <c r="L63" s="415"/>
      <c r="M63" s="407" t="e">
        <f t="shared" si="8"/>
        <v>#REF!</v>
      </c>
      <c r="N63" s="408"/>
      <c r="O63" s="407" t="e">
        <f t="shared" si="9"/>
        <v>#REF!</v>
      </c>
      <c r="P63" s="408"/>
      <c r="Q63" s="407" t="e">
        <f t="shared" si="10"/>
        <v>#REF!</v>
      </c>
      <c r="R63" s="408"/>
      <c r="S63" s="409" t="e">
        <f>HLOOKUP(D63,#REF!,697,0)</f>
        <v>#REF!</v>
      </c>
      <c r="T63" s="410"/>
      <c r="U63" s="410"/>
      <c r="V63" s="410"/>
      <c r="W63" s="410"/>
      <c r="X63" s="411"/>
      <c r="Y63" s="418" t="e">
        <f t="shared" si="11"/>
        <v>#REF!</v>
      </c>
      <c r="Z63" s="419"/>
      <c r="AA63" s="420" t="e">
        <f t="shared" si="12"/>
        <v>#REF!</v>
      </c>
      <c r="AB63" s="421"/>
      <c r="AC63" s="422" t="e">
        <f t="shared" si="13"/>
        <v>#REF!</v>
      </c>
      <c r="AD63" s="423"/>
    </row>
    <row r="64" spans="2:30" ht="30" hidden="1" customHeight="1" x14ac:dyDescent="0.35">
      <c r="B64" s="2"/>
      <c r="D64" s="245">
        <v>13</v>
      </c>
      <c r="E64" s="246"/>
      <c r="F64" s="405"/>
      <c r="G64" s="406"/>
      <c r="H64" s="412">
        <f>HLOOKUP(D64,'CRONOGRAMA DE METAS'!$G$8:$DJ$10,2,0)</f>
        <v>46357</v>
      </c>
      <c r="I64" s="413"/>
      <c r="J64" s="41" t="s">
        <v>233</v>
      </c>
      <c r="K64" s="414">
        <f>HLOOKUP(D64,'CRONOGRAMA DE METAS'!$G$8:$DJ$10,3,0)</f>
        <v>46387</v>
      </c>
      <c r="L64" s="415"/>
      <c r="M64" s="407" t="e">
        <f t="shared" si="8"/>
        <v>#REF!</v>
      </c>
      <c r="N64" s="408"/>
      <c r="O64" s="407" t="e">
        <f t="shared" si="9"/>
        <v>#REF!</v>
      </c>
      <c r="P64" s="408"/>
      <c r="Q64" s="407" t="e">
        <f t="shared" si="10"/>
        <v>#REF!</v>
      </c>
      <c r="R64" s="408"/>
      <c r="S64" s="409" t="e">
        <f>HLOOKUP(D64,#REF!,697,0)</f>
        <v>#REF!</v>
      </c>
      <c r="T64" s="410"/>
      <c r="U64" s="410"/>
      <c r="V64" s="410"/>
      <c r="W64" s="410"/>
      <c r="X64" s="411"/>
      <c r="Y64" s="418" t="e">
        <f t="shared" si="11"/>
        <v>#REF!</v>
      </c>
      <c r="Z64" s="419"/>
      <c r="AA64" s="420" t="e">
        <f t="shared" si="12"/>
        <v>#REF!</v>
      </c>
      <c r="AB64" s="421"/>
      <c r="AC64" s="422" t="e">
        <f t="shared" si="13"/>
        <v>#REF!</v>
      </c>
      <c r="AD64" s="423"/>
    </row>
    <row r="65" spans="2:30" ht="30" hidden="1" customHeight="1" x14ac:dyDescent="0.35">
      <c r="B65" s="2"/>
      <c r="D65" s="245">
        <v>14</v>
      </c>
      <c r="E65" s="246"/>
      <c r="F65" s="405"/>
      <c r="G65" s="406"/>
      <c r="H65" s="412">
        <f>HLOOKUP(D65,'CRONOGRAMA DE METAS'!$G$8:$DJ$10,2,0)</f>
        <v>46388</v>
      </c>
      <c r="I65" s="413"/>
      <c r="J65" s="41" t="s">
        <v>233</v>
      </c>
      <c r="K65" s="414">
        <f>HLOOKUP(D65,'CRONOGRAMA DE METAS'!$G$8:$DJ$10,3,0)</f>
        <v>46418</v>
      </c>
      <c r="L65" s="415"/>
      <c r="M65" s="407" t="e">
        <f t="shared" si="8"/>
        <v>#REF!</v>
      </c>
      <c r="N65" s="408"/>
      <c r="O65" s="407" t="e">
        <f t="shared" si="9"/>
        <v>#REF!</v>
      </c>
      <c r="P65" s="408"/>
      <c r="Q65" s="407" t="e">
        <f t="shared" si="10"/>
        <v>#REF!</v>
      </c>
      <c r="R65" s="408"/>
      <c r="S65" s="409" t="e">
        <f>HLOOKUP(D65,#REF!,697,0)</f>
        <v>#REF!</v>
      </c>
      <c r="T65" s="410"/>
      <c r="U65" s="410"/>
      <c r="V65" s="410"/>
      <c r="W65" s="410"/>
      <c r="X65" s="411"/>
      <c r="Y65" s="418" t="e">
        <f t="shared" si="11"/>
        <v>#REF!</v>
      </c>
      <c r="Z65" s="419"/>
      <c r="AA65" s="420" t="e">
        <f t="shared" si="12"/>
        <v>#REF!</v>
      </c>
      <c r="AB65" s="421"/>
      <c r="AC65" s="422" t="e">
        <f t="shared" si="13"/>
        <v>#REF!</v>
      </c>
      <c r="AD65" s="423"/>
    </row>
    <row r="66" spans="2:30" ht="30" hidden="1" customHeight="1" x14ac:dyDescent="0.35">
      <c r="B66" s="2"/>
      <c r="D66" s="245">
        <v>15</v>
      </c>
      <c r="E66" s="246"/>
      <c r="F66" s="405"/>
      <c r="G66" s="406"/>
      <c r="H66" s="412">
        <f>HLOOKUP(D66,'CRONOGRAMA DE METAS'!$G$8:$DJ$10,2,0)</f>
        <v>46419</v>
      </c>
      <c r="I66" s="413"/>
      <c r="J66" s="41" t="s">
        <v>233</v>
      </c>
      <c r="K66" s="414">
        <f>HLOOKUP(D66,'CRONOGRAMA DE METAS'!$G$8:$DJ$10,3,0)</f>
        <v>46446</v>
      </c>
      <c r="L66" s="415"/>
      <c r="M66" s="407" t="e">
        <f t="shared" si="8"/>
        <v>#REF!</v>
      </c>
      <c r="N66" s="408"/>
      <c r="O66" s="407" t="e">
        <f t="shared" si="9"/>
        <v>#REF!</v>
      </c>
      <c r="P66" s="408"/>
      <c r="Q66" s="407" t="e">
        <f t="shared" si="10"/>
        <v>#REF!</v>
      </c>
      <c r="R66" s="408"/>
      <c r="S66" s="409" t="e">
        <f>HLOOKUP(D66,#REF!,697,0)</f>
        <v>#REF!</v>
      </c>
      <c r="T66" s="410"/>
      <c r="U66" s="410"/>
      <c r="V66" s="410"/>
      <c r="W66" s="410"/>
      <c r="X66" s="411"/>
      <c r="Y66" s="418" t="e">
        <f t="shared" si="11"/>
        <v>#REF!</v>
      </c>
      <c r="Z66" s="419"/>
      <c r="AA66" s="420" t="e">
        <f t="shared" si="12"/>
        <v>#REF!</v>
      </c>
      <c r="AB66" s="421"/>
      <c r="AC66" s="422" t="e">
        <f t="shared" si="13"/>
        <v>#REF!</v>
      </c>
      <c r="AD66" s="423"/>
    </row>
    <row r="67" spans="2:30" ht="30" hidden="1" customHeight="1" x14ac:dyDescent="0.35">
      <c r="B67" s="2"/>
      <c r="D67" s="245">
        <v>16</v>
      </c>
      <c r="E67" s="246"/>
      <c r="F67" s="405"/>
      <c r="G67" s="406"/>
      <c r="H67" s="412">
        <f>HLOOKUP(D67,'CRONOGRAMA DE METAS'!$G$8:$DJ$10,2,0)</f>
        <v>46447</v>
      </c>
      <c r="I67" s="413"/>
      <c r="J67" s="41" t="s">
        <v>233</v>
      </c>
      <c r="K67" s="414">
        <f>HLOOKUP(D67,'CRONOGRAMA DE METAS'!$G$8:$DJ$10,3,0)</f>
        <v>46477</v>
      </c>
      <c r="L67" s="415"/>
      <c r="M67" s="407" t="e">
        <f t="shared" si="8"/>
        <v>#REF!</v>
      </c>
      <c r="N67" s="408"/>
      <c r="O67" s="407" t="e">
        <f t="shared" si="9"/>
        <v>#REF!</v>
      </c>
      <c r="P67" s="408"/>
      <c r="Q67" s="407" t="e">
        <f t="shared" si="10"/>
        <v>#REF!</v>
      </c>
      <c r="R67" s="408"/>
      <c r="S67" s="409" t="e">
        <f>HLOOKUP(D67,#REF!,697,0)</f>
        <v>#REF!</v>
      </c>
      <c r="T67" s="410"/>
      <c r="U67" s="410"/>
      <c r="V67" s="410"/>
      <c r="W67" s="410"/>
      <c r="X67" s="411"/>
      <c r="Y67" s="418" t="e">
        <f t="shared" si="11"/>
        <v>#REF!</v>
      </c>
      <c r="Z67" s="419"/>
      <c r="AA67" s="420" t="e">
        <f t="shared" si="12"/>
        <v>#REF!</v>
      </c>
      <c r="AB67" s="421"/>
      <c r="AC67" s="422" t="e">
        <f t="shared" si="13"/>
        <v>#REF!</v>
      </c>
      <c r="AD67" s="423"/>
    </row>
    <row r="68" spans="2:30" ht="30" hidden="1" customHeight="1" x14ac:dyDescent="0.35">
      <c r="B68" s="2"/>
      <c r="D68" s="245">
        <v>17</v>
      </c>
      <c r="E68" s="246"/>
      <c r="F68" s="405"/>
      <c r="G68" s="406"/>
      <c r="H68" s="412">
        <f>HLOOKUP(D68,'CRONOGRAMA DE METAS'!$G$8:$DJ$10,2,0)</f>
        <v>46478</v>
      </c>
      <c r="I68" s="413"/>
      <c r="J68" s="41" t="s">
        <v>233</v>
      </c>
      <c r="K68" s="414">
        <f>HLOOKUP(D68,'CRONOGRAMA DE METAS'!$G$8:$DJ$10,3,0)</f>
        <v>46507</v>
      </c>
      <c r="L68" s="415"/>
      <c r="M68" s="407" t="e">
        <f t="shared" si="8"/>
        <v>#REF!</v>
      </c>
      <c r="N68" s="408"/>
      <c r="O68" s="407" t="e">
        <f t="shared" si="9"/>
        <v>#REF!</v>
      </c>
      <c r="P68" s="408"/>
      <c r="Q68" s="407" t="e">
        <f t="shared" si="10"/>
        <v>#REF!</v>
      </c>
      <c r="R68" s="408"/>
      <c r="S68" s="409" t="e">
        <f>HLOOKUP(D68,#REF!,697,0)</f>
        <v>#REF!</v>
      </c>
      <c r="T68" s="410"/>
      <c r="U68" s="410"/>
      <c r="V68" s="410"/>
      <c r="W68" s="410"/>
      <c r="X68" s="411"/>
      <c r="Y68" s="418" t="e">
        <f t="shared" si="11"/>
        <v>#REF!</v>
      </c>
      <c r="Z68" s="419"/>
      <c r="AA68" s="420" t="e">
        <f t="shared" si="12"/>
        <v>#REF!</v>
      </c>
      <c r="AB68" s="421"/>
      <c r="AC68" s="422" t="e">
        <f t="shared" si="13"/>
        <v>#REF!</v>
      </c>
      <c r="AD68" s="423"/>
    </row>
    <row r="69" spans="2:30" ht="30" hidden="1" customHeight="1" x14ac:dyDescent="0.35">
      <c r="B69" s="2"/>
      <c r="D69" s="245">
        <v>18</v>
      </c>
      <c r="E69" s="246"/>
      <c r="F69" s="405"/>
      <c r="G69" s="406"/>
      <c r="H69" s="412">
        <f>HLOOKUP(D69,'CRONOGRAMA DE METAS'!$G$8:$DJ$10,2,0)</f>
        <v>46508</v>
      </c>
      <c r="I69" s="413"/>
      <c r="J69" s="41" t="s">
        <v>233</v>
      </c>
      <c r="K69" s="414">
        <f>HLOOKUP(D69,'CRONOGRAMA DE METAS'!$G$8:$DJ$10,3,0)</f>
        <v>46538</v>
      </c>
      <c r="L69" s="415"/>
      <c r="M69" s="407" t="e">
        <f t="shared" si="8"/>
        <v>#REF!</v>
      </c>
      <c r="N69" s="408"/>
      <c r="O69" s="407" t="e">
        <f t="shared" si="9"/>
        <v>#REF!</v>
      </c>
      <c r="P69" s="408"/>
      <c r="Q69" s="407" t="e">
        <f t="shared" si="10"/>
        <v>#REF!</v>
      </c>
      <c r="R69" s="408"/>
      <c r="S69" s="409" t="e">
        <f>HLOOKUP(D69,#REF!,697,0)</f>
        <v>#REF!</v>
      </c>
      <c r="T69" s="410"/>
      <c r="U69" s="410"/>
      <c r="V69" s="410"/>
      <c r="W69" s="410"/>
      <c r="X69" s="411"/>
      <c r="Y69" s="418" t="e">
        <f t="shared" si="11"/>
        <v>#REF!</v>
      </c>
      <c r="Z69" s="419"/>
      <c r="AA69" s="420" t="e">
        <f t="shared" si="12"/>
        <v>#REF!</v>
      </c>
      <c r="AB69" s="421"/>
      <c r="AC69" s="422" t="e">
        <f t="shared" si="13"/>
        <v>#REF!</v>
      </c>
      <c r="AD69" s="423"/>
    </row>
    <row r="70" spans="2:30" ht="30" hidden="1" customHeight="1" x14ac:dyDescent="0.35">
      <c r="B70" s="2"/>
      <c r="D70" s="245">
        <v>19</v>
      </c>
      <c r="E70" s="246"/>
      <c r="F70" s="37"/>
      <c r="G70" s="38"/>
      <c r="H70" s="412">
        <f>HLOOKUP(D70,'CRONOGRAMA DE METAS'!$G$8:$DJ$10,2,0)</f>
        <v>46539</v>
      </c>
      <c r="I70" s="413"/>
      <c r="J70" s="41" t="s">
        <v>233</v>
      </c>
      <c r="K70" s="414">
        <f>HLOOKUP(D70,'CRONOGRAMA DE METAS'!$G$8:$DJ$10,3,0)</f>
        <v>46568</v>
      </c>
      <c r="L70" s="415"/>
      <c r="M70" s="407" t="e">
        <f t="shared" si="8"/>
        <v>#REF!</v>
      </c>
      <c r="N70" s="408"/>
      <c r="O70" s="407" t="e">
        <f t="shared" si="9"/>
        <v>#REF!</v>
      </c>
      <c r="P70" s="408"/>
      <c r="Q70" s="407" t="e">
        <f t="shared" si="10"/>
        <v>#REF!</v>
      </c>
      <c r="R70" s="408"/>
      <c r="S70" s="409" t="e">
        <f>HLOOKUP(D70,#REF!,697,0)</f>
        <v>#REF!</v>
      </c>
      <c r="T70" s="410"/>
      <c r="U70" s="410"/>
      <c r="V70" s="410"/>
      <c r="W70" s="410"/>
      <c r="X70" s="411"/>
      <c r="Y70" s="418" t="e">
        <f t="shared" si="11"/>
        <v>#REF!</v>
      </c>
      <c r="Z70" s="419"/>
      <c r="AA70" s="420" t="e">
        <f t="shared" si="12"/>
        <v>#REF!</v>
      </c>
      <c r="AB70" s="421"/>
      <c r="AC70" s="422" t="e">
        <f t="shared" si="13"/>
        <v>#REF!</v>
      </c>
      <c r="AD70" s="423"/>
    </row>
    <row r="71" spans="2:30" ht="30" hidden="1" customHeight="1" x14ac:dyDescent="0.35">
      <c r="B71" s="2"/>
      <c r="D71" s="245">
        <v>20</v>
      </c>
      <c r="E71" s="246"/>
      <c r="F71" s="37"/>
      <c r="G71" s="38"/>
      <c r="H71" s="412">
        <f>HLOOKUP(D71,'CRONOGRAMA DE METAS'!$G$8:$DJ$10,2,0)</f>
        <v>46569</v>
      </c>
      <c r="I71" s="413"/>
      <c r="J71" s="41" t="s">
        <v>233</v>
      </c>
      <c r="K71" s="414">
        <f>HLOOKUP(D71,'CRONOGRAMA DE METAS'!$G$8:$DJ$10,3,0)</f>
        <v>46599</v>
      </c>
      <c r="L71" s="415"/>
      <c r="M71" s="407" t="e">
        <f t="shared" si="8"/>
        <v>#REF!</v>
      </c>
      <c r="N71" s="408"/>
      <c r="O71" s="407" t="e">
        <f t="shared" si="9"/>
        <v>#REF!</v>
      </c>
      <c r="P71" s="408"/>
      <c r="Q71" s="407" t="e">
        <f t="shared" si="10"/>
        <v>#REF!</v>
      </c>
      <c r="R71" s="408"/>
      <c r="S71" s="409" t="e">
        <f>HLOOKUP(D71,#REF!,697,0)</f>
        <v>#REF!</v>
      </c>
      <c r="T71" s="410"/>
      <c r="U71" s="410"/>
      <c r="V71" s="410"/>
      <c r="W71" s="410"/>
      <c r="X71" s="411"/>
      <c r="Y71" s="418" t="e">
        <f t="shared" si="11"/>
        <v>#REF!</v>
      </c>
      <c r="Z71" s="419"/>
      <c r="AA71" s="420" t="e">
        <f t="shared" si="12"/>
        <v>#REF!</v>
      </c>
      <c r="AB71" s="421"/>
      <c r="AC71" s="422" t="e">
        <f t="shared" si="13"/>
        <v>#REF!</v>
      </c>
      <c r="AD71" s="423"/>
    </row>
    <row r="72" spans="2:30" ht="30" hidden="1" customHeight="1" x14ac:dyDescent="0.35">
      <c r="B72" s="2"/>
      <c r="D72" s="245">
        <v>21</v>
      </c>
      <c r="E72" s="246"/>
      <c r="F72" s="37"/>
      <c r="G72" s="38"/>
      <c r="H72" s="412">
        <f>HLOOKUP(D72,'CRONOGRAMA DE METAS'!$G$8:$DJ$10,2,0)</f>
        <v>46600</v>
      </c>
      <c r="I72" s="413"/>
      <c r="J72" s="41" t="s">
        <v>233</v>
      </c>
      <c r="K72" s="414">
        <f>HLOOKUP(D72,'CRONOGRAMA DE METAS'!$G$8:$DJ$10,3,0)</f>
        <v>46630</v>
      </c>
      <c r="L72" s="415"/>
      <c r="M72" s="407" t="e">
        <f t="shared" si="8"/>
        <v>#REF!</v>
      </c>
      <c r="N72" s="408"/>
      <c r="O72" s="407" t="e">
        <f t="shared" si="9"/>
        <v>#REF!</v>
      </c>
      <c r="P72" s="408"/>
      <c r="Q72" s="407" t="e">
        <f t="shared" si="10"/>
        <v>#REF!</v>
      </c>
      <c r="R72" s="408"/>
      <c r="S72" s="409" t="e">
        <f>HLOOKUP(D72,#REF!,697,0)</f>
        <v>#REF!</v>
      </c>
      <c r="T72" s="410"/>
      <c r="U72" s="410"/>
      <c r="V72" s="410"/>
      <c r="W72" s="410"/>
      <c r="X72" s="411"/>
      <c r="Y72" s="418" t="e">
        <f t="shared" si="11"/>
        <v>#REF!</v>
      </c>
      <c r="Z72" s="419"/>
      <c r="AA72" s="420" t="e">
        <f t="shared" si="12"/>
        <v>#REF!</v>
      </c>
      <c r="AB72" s="421"/>
      <c r="AC72" s="422" t="e">
        <f t="shared" si="13"/>
        <v>#REF!</v>
      </c>
      <c r="AD72" s="423"/>
    </row>
    <row r="73" spans="2:30" ht="30" hidden="1" customHeight="1" x14ac:dyDescent="0.35">
      <c r="B73" s="2"/>
      <c r="D73" s="245">
        <v>22</v>
      </c>
      <c r="E73" s="246"/>
      <c r="F73" s="37"/>
      <c r="G73" s="38"/>
      <c r="H73" s="412">
        <f>HLOOKUP(D73,'CRONOGRAMA DE METAS'!$G$8:$DJ$10,2,0)</f>
        <v>46631</v>
      </c>
      <c r="I73" s="413"/>
      <c r="J73" s="41" t="s">
        <v>233</v>
      </c>
      <c r="K73" s="414">
        <f>HLOOKUP(D73,'CRONOGRAMA DE METAS'!$G$8:$DJ$10,3,0)</f>
        <v>46660</v>
      </c>
      <c r="L73" s="415"/>
      <c r="M73" s="407" t="e">
        <f t="shared" si="8"/>
        <v>#REF!</v>
      </c>
      <c r="N73" s="408"/>
      <c r="O73" s="407" t="e">
        <f t="shared" si="9"/>
        <v>#REF!</v>
      </c>
      <c r="P73" s="408"/>
      <c r="Q73" s="407" t="e">
        <f t="shared" si="10"/>
        <v>#REF!</v>
      </c>
      <c r="R73" s="408"/>
      <c r="S73" s="409" t="e">
        <f>HLOOKUP(D73,#REF!,697,0)</f>
        <v>#REF!</v>
      </c>
      <c r="T73" s="410"/>
      <c r="U73" s="410"/>
      <c r="V73" s="410"/>
      <c r="W73" s="410"/>
      <c r="X73" s="411"/>
      <c r="Y73" s="418" t="e">
        <f t="shared" si="11"/>
        <v>#REF!</v>
      </c>
      <c r="Z73" s="419"/>
      <c r="AA73" s="420" t="e">
        <f t="shared" si="12"/>
        <v>#REF!</v>
      </c>
      <c r="AB73" s="421"/>
      <c r="AC73" s="422" t="e">
        <f t="shared" si="13"/>
        <v>#REF!</v>
      </c>
      <c r="AD73" s="423"/>
    </row>
    <row r="74" spans="2:30" ht="30" hidden="1" customHeight="1" x14ac:dyDescent="0.35">
      <c r="B74" s="2"/>
      <c r="D74" s="245">
        <v>23</v>
      </c>
      <c r="E74" s="246"/>
      <c r="F74" s="37"/>
      <c r="G74" s="38"/>
      <c r="H74" s="412">
        <f>HLOOKUP(D74,'CRONOGRAMA DE METAS'!$G$8:$DJ$10,2,0)</f>
        <v>46661</v>
      </c>
      <c r="I74" s="413"/>
      <c r="J74" s="41" t="s">
        <v>233</v>
      </c>
      <c r="K74" s="414">
        <f>HLOOKUP(D74,'CRONOGRAMA DE METAS'!$G$8:$DJ$10,3,0)</f>
        <v>46691</v>
      </c>
      <c r="L74" s="415"/>
      <c r="M74" s="407" t="e">
        <f t="shared" si="8"/>
        <v>#REF!</v>
      </c>
      <c r="N74" s="408"/>
      <c r="O74" s="407" t="e">
        <f t="shared" si="9"/>
        <v>#REF!</v>
      </c>
      <c r="P74" s="408"/>
      <c r="Q74" s="407" t="e">
        <f t="shared" si="10"/>
        <v>#REF!</v>
      </c>
      <c r="R74" s="408"/>
      <c r="S74" s="409" t="e">
        <f>HLOOKUP(D74,#REF!,697,0)</f>
        <v>#REF!</v>
      </c>
      <c r="T74" s="410"/>
      <c r="U74" s="410"/>
      <c r="V74" s="410"/>
      <c r="W74" s="410"/>
      <c r="X74" s="411"/>
      <c r="Y74" s="418" t="e">
        <f t="shared" si="11"/>
        <v>#REF!</v>
      </c>
      <c r="Z74" s="419"/>
      <c r="AA74" s="420" t="e">
        <f t="shared" si="12"/>
        <v>#REF!</v>
      </c>
      <c r="AB74" s="421"/>
      <c r="AC74" s="422" t="e">
        <f t="shared" si="13"/>
        <v>#REF!</v>
      </c>
      <c r="AD74" s="423"/>
    </row>
    <row r="75" spans="2:30" ht="30" hidden="1" customHeight="1" x14ac:dyDescent="0.35">
      <c r="B75" s="2"/>
      <c r="D75" s="245">
        <v>24</v>
      </c>
      <c r="E75" s="246"/>
      <c r="F75" s="37"/>
      <c r="G75" s="38"/>
      <c r="H75" s="412">
        <f>HLOOKUP(D75,'CRONOGRAMA DE METAS'!$G$8:$DJ$10,2,0)</f>
        <v>46692</v>
      </c>
      <c r="I75" s="413"/>
      <c r="J75" s="41" t="s">
        <v>233</v>
      </c>
      <c r="K75" s="414">
        <f>HLOOKUP(D75,'CRONOGRAMA DE METAS'!$G$8:$DJ$10,3,0)</f>
        <v>46721</v>
      </c>
      <c r="L75" s="415"/>
      <c r="M75" s="407" t="e">
        <f t="shared" si="8"/>
        <v>#REF!</v>
      </c>
      <c r="N75" s="408"/>
      <c r="O75" s="407" t="e">
        <f t="shared" si="9"/>
        <v>#REF!</v>
      </c>
      <c r="P75" s="408"/>
      <c r="Q75" s="407" t="e">
        <f t="shared" si="10"/>
        <v>#REF!</v>
      </c>
      <c r="R75" s="408"/>
      <c r="S75" s="409" t="e">
        <f>HLOOKUP(D75,#REF!,697,0)</f>
        <v>#REF!</v>
      </c>
      <c r="T75" s="410"/>
      <c r="U75" s="410"/>
      <c r="V75" s="410"/>
      <c r="W75" s="410"/>
      <c r="X75" s="411"/>
      <c r="Y75" s="418" t="e">
        <f t="shared" si="11"/>
        <v>#REF!</v>
      </c>
      <c r="Z75" s="419"/>
      <c r="AA75" s="420" t="e">
        <f t="shared" si="12"/>
        <v>#REF!</v>
      </c>
      <c r="AB75" s="421"/>
      <c r="AC75" s="422" t="e">
        <f t="shared" si="13"/>
        <v>#REF!</v>
      </c>
      <c r="AD75" s="423"/>
    </row>
    <row r="76" spans="2:30" ht="30" hidden="1" customHeight="1" x14ac:dyDescent="0.35">
      <c r="B76" s="2"/>
      <c r="D76" s="245">
        <v>25</v>
      </c>
      <c r="E76" s="246"/>
      <c r="F76" s="37"/>
      <c r="G76" s="38"/>
      <c r="H76" s="412">
        <f>HLOOKUP(D76,'CRONOGRAMA DE METAS'!$G$8:$DJ$10,2,0)</f>
        <v>46722</v>
      </c>
      <c r="I76" s="413"/>
      <c r="J76" s="41" t="s">
        <v>233</v>
      </c>
      <c r="K76" s="414">
        <f>HLOOKUP(D76,'CRONOGRAMA DE METAS'!$G$8:$DJ$10,3,0)</f>
        <v>46752</v>
      </c>
      <c r="L76" s="415"/>
      <c r="M76" s="407" t="e">
        <f t="shared" si="8"/>
        <v>#REF!</v>
      </c>
      <c r="N76" s="408"/>
      <c r="O76" s="407" t="e">
        <f t="shared" si="9"/>
        <v>#REF!</v>
      </c>
      <c r="P76" s="408"/>
      <c r="Q76" s="407" t="e">
        <f t="shared" si="10"/>
        <v>#REF!</v>
      </c>
      <c r="R76" s="408"/>
      <c r="S76" s="409" t="e">
        <f>HLOOKUP(D76,#REF!,697,0)</f>
        <v>#REF!</v>
      </c>
      <c r="T76" s="410"/>
      <c r="U76" s="410"/>
      <c r="V76" s="410"/>
      <c r="W76" s="410"/>
      <c r="X76" s="411"/>
      <c r="Y76" s="418" t="e">
        <f t="shared" si="11"/>
        <v>#REF!</v>
      </c>
      <c r="Z76" s="419"/>
      <c r="AA76" s="420" t="e">
        <f t="shared" si="12"/>
        <v>#REF!</v>
      </c>
      <c r="AB76" s="421"/>
      <c r="AC76" s="422" t="e">
        <f t="shared" si="13"/>
        <v>#REF!</v>
      </c>
      <c r="AD76" s="423"/>
    </row>
    <row r="77" spans="2:30" ht="30" hidden="1" customHeight="1" x14ac:dyDescent="0.35">
      <c r="B77" s="2"/>
      <c r="D77" s="245">
        <v>26</v>
      </c>
      <c r="E77" s="246"/>
      <c r="F77" s="37"/>
      <c r="G77" s="38"/>
      <c r="H77" s="412">
        <f>HLOOKUP(D77,'CRONOGRAMA DE METAS'!$G$8:$DJ$10,2,0)</f>
        <v>46753</v>
      </c>
      <c r="I77" s="413"/>
      <c r="J77" s="41" t="s">
        <v>233</v>
      </c>
      <c r="K77" s="414">
        <f>HLOOKUP(D77,'CRONOGRAMA DE METAS'!$G$8:$DJ$10,3,0)</f>
        <v>46783</v>
      </c>
      <c r="L77" s="415"/>
      <c r="M77" s="407" t="e">
        <f t="shared" si="8"/>
        <v>#REF!</v>
      </c>
      <c r="N77" s="408"/>
      <c r="O77" s="407" t="e">
        <f t="shared" si="9"/>
        <v>#REF!</v>
      </c>
      <c r="P77" s="408"/>
      <c r="Q77" s="407" t="e">
        <f t="shared" si="10"/>
        <v>#REF!</v>
      </c>
      <c r="R77" s="408"/>
      <c r="S77" s="409" t="e">
        <f>HLOOKUP(D77,#REF!,697,0)</f>
        <v>#REF!</v>
      </c>
      <c r="T77" s="410"/>
      <c r="U77" s="410"/>
      <c r="V77" s="410"/>
      <c r="W77" s="410"/>
      <c r="X77" s="411"/>
      <c r="Y77" s="418" t="e">
        <f t="shared" si="11"/>
        <v>#REF!</v>
      </c>
      <c r="Z77" s="419"/>
      <c r="AA77" s="420" t="e">
        <f t="shared" si="12"/>
        <v>#REF!</v>
      </c>
      <c r="AB77" s="421"/>
      <c r="AC77" s="422" t="e">
        <f t="shared" si="13"/>
        <v>#REF!</v>
      </c>
      <c r="AD77" s="423"/>
    </row>
    <row r="78" spans="2:30" ht="30" hidden="1" customHeight="1" x14ac:dyDescent="0.35">
      <c r="B78" s="2"/>
      <c r="D78" s="245">
        <v>27</v>
      </c>
      <c r="E78" s="246"/>
      <c r="F78" s="37"/>
      <c r="G78" s="38"/>
      <c r="H78" s="412">
        <f>HLOOKUP(D78,'CRONOGRAMA DE METAS'!$G$8:$DJ$10,2,0)</f>
        <v>46784</v>
      </c>
      <c r="I78" s="413"/>
      <c r="J78" s="41" t="s">
        <v>233</v>
      </c>
      <c r="K78" s="414">
        <f>HLOOKUP(D78,'CRONOGRAMA DE METAS'!$G$8:$DJ$10,3,0)</f>
        <v>46812</v>
      </c>
      <c r="L78" s="415"/>
      <c r="M78" s="407" t="e">
        <f t="shared" si="8"/>
        <v>#REF!</v>
      </c>
      <c r="N78" s="408"/>
      <c r="O78" s="407" t="e">
        <f t="shared" si="9"/>
        <v>#REF!</v>
      </c>
      <c r="P78" s="408"/>
      <c r="Q78" s="407" t="e">
        <f t="shared" si="10"/>
        <v>#REF!</v>
      </c>
      <c r="R78" s="408"/>
      <c r="S78" s="409" t="e">
        <f>HLOOKUP(D78,#REF!,697,0)</f>
        <v>#REF!</v>
      </c>
      <c r="T78" s="410"/>
      <c r="U78" s="410"/>
      <c r="V78" s="410"/>
      <c r="W78" s="410"/>
      <c r="X78" s="411"/>
      <c r="Y78" s="418" t="e">
        <f t="shared" si="11"/>
        <v>#REF!</v>
      </c>
      <c r="Z78" s="419"/>
      <c r="AA78" s="420" t="e">
        <f t="shared" si="12"/>
        <v>#REF!</v>
      </c>
      <c r="AB78" s="421"/>
      <c r="AC78" s="422" t="e">
        <f t="shared" si="13"/>
        <v>#REF!</v>
      </c>
      <c r="AD78" s="423"/>
    </row>
    <row r="79" spans="2:30" ht="30" hidden="1" customHeight="1" x14ac:dyDescent="0.35">
      <c r="B79" s="2"/>
      <c r="D79" s="245">
        <v>28</v>
      </c>
      <c r="E79" s="246"/>
      <c r="F79" s="37"/>
      <c r="G79" s="38"/>
      <c r="H79" s="412">
        <f>HLOOKUP(D79,'CRONOGRAMA DE METAS'!$G$8:$DJ$10,2,0)</f>
        <v>46813</v>
      </c>
      <c r="I79" s="413"/>
      <c r="J79" s="41" t="s">
        <v>233</v>
      </c>
      <c r="K79" s="414">
        <f>HLOOKUP(D79,'CRONOGRAMA DE METAS'!$G$8:$DJ$10,3,0)</f>
        <v>46843</v>
      </c>
      <c r="L79" s="415"/>
      <c r="M79" s="407" t="e">
        <f t="shared" si="8"/>
        <v>#REF!</v>
      </c>
      <c r="N79" s="408"/>
      <c r="O79" s="407" t="e">
        <f t="shared" si="9"/>
        <v>#REF!</v>
      </c>
      <c r="P79" s="408"/>
      <c r="Q79" s="407" t="e">
        <f t="shared" si="10"/>
        <v>#REF!</v>
      </c>
      <c r="R79" s="408"/>
      <c r="S79" s="409" t="e">
        <f>HLOOKUP(D79,#REF!,697,0)</f>
        <v>#REF!</v>
      </c>
      <c r="T79" s="410"/>
      <c r="U79" s="410"/>
      <c r="V79" s="410"/>
      <c r="W79" s="410"/>
      <c r="X79" s="411"/>
      <c r="Y79" s="418" t="e">
        <f t="shared" si="11"/>
        <v>#REF!</v>
      </c>
      <c r="Z79" s="419"/>
      <c r="AA79" s="420" t="e">
        <f t="shared" si="12"/>
        <v>#REF!</v>
      </c>
      <c r="AB79" s="421"/>
      <c r="AC79" s="422" t="e">
        <f t="shared" si="13"/>
        <v>#REF!</v>
      </c>
      <c r="AD79" s="423"/>
    </row>
    <row r="80" spans="2:30" ht="30" hidden="1" customHeight="1" x14ac:dyDescent="0.35">
      <c r="B80" s="2"/>
      <c r="D80" s="245">
        <v>29</v>
      </c>
      <c r="E80" s="246"/>
      <c r="F80" s="37"/>
      <c r="G80" s="38"/>
      <c r="H80" s="412">
        <f>HLOOKUP(D80,'CRONOGRAMA DE METAS'!$G$8:$DJ$10,2,0)</f>
        <v>46844</v>
      </c>
      <c r="I80" s="413"/>
      <c r="J80" s="41" t="s">
        <v>233</v>
      </c>
      <c r="K80" s="414">
        <f>HLOOKUP(D80,'CRONOGRAMA DE METAS'!$G$8:$DJ$10,3,0)</f>
        <v>46873</v>
      </c>
      <c r="L80" s="415"/>
      <c r="M80" s="407" t="e">
        <f t="shared" si="8"/>
        <v>#REF!</v>
      </c>
      <c r="N80" s="408"/>
      <c r="O80" s="407" t="e">
        <f t="shared" si="9"/>
        <v>#REF!</v>
      </c>
      <c r="P80" s="408"/>
      <c r="Q80" s="407" t="e">
        <f t="shared" si="10"/>
        <v>#REF!</v>
      </c>
      <c r="R80" s="408"/>
      <c r="S80" s="409" t="e">
        <f>HLOOKUP(D80,#REF!,697,0)</f>
        <v>#REF!</v>
      </c>
      <c r="T80" s="410"/>
      <c r="U80" s="410"/>
      <c r="V80" s="410"/>
      <c r="W80" s="410"/>
      <c r="X80" s="411"/>
      <c r="Y80" s="418" t="e">
        <f t="shared" si="11"/>
        <v>#REF!</v>
      </c>
      <c r="Z80" s="419"/>
      <c r="AA80" s="420" t="e">
        <f t="shared" si="12"/>
        <v>#REF!</v>
      </c>
      <c r="AB80" s="421"/>
      <c r="AC80" s="422" t="e">
        <f t="shared" si="13"/>
        <v>#REF!</v>
      </c>
      <c r="AD80" s="423"/>
    </row>
    <row r="81" spans="2:30" ht="30" hidden="1" customHeight="1" x14ac:dyDescent="0.35">
      <c r="B81" s="2"/>
      <c r="D81" s="245">
        <v>30</v>
      </c>
      <c r="E81" s="246"/>
      <c r="F81" s="37"/>
      <c r="G81" s="38"/>
      <c r="H81" s="412">
        <f>HLOOKUP(D81,'CRONOGRAMA DE METAS'!$G$8:$DJ$10,2,0)</f>
        <v>46874</v>
      </c>
      <c r="I81" s="413"/>
      <c r="J81" s="41" t="s">
        <v>233</v>
      </c>
      <c r="K81" s="414">
        <f>HLOOKUP(D81,'CRONOGRAMA DE METAS'!$G$8:$DJ$10,3,0)</f>
        <v>46904</v>
      </c>
      <c r="L81" s="415"/>
      <c r="M81" s="407" t="e">
        <f t="shared" si="8"/>
        <v>#REF!</v>
      </c>
      <c r="N81" s="408"/>
      <c r="O81" s="407" t="e">
        <f t="shared" si="9"/>
        <v>#REF!</v>
      </c>
      <c r="P81" s="408"/>
      <c r="Q81" s="407" t="e">
        <f t="shared" si="10"/>
        <v>#REF!</v>
      </c>
      <c r="R81" s="408"/>
      <c r="S81" s="409" t="e">
        <f>HLOOKUP(D81,#REF!,697,0)</f>
        <v>#REF!</v>
      </c>
      <c r="T81" s="410"/>
      <c r="U81" s="410"/>
      <c r="V81" s="410"/>
      <c r="W81" s="410"/>
      <c r="X81" s="411"/>
      <c r="Y81" s="418" t="e">
        <f t="shared" si="11"/>
        <v>#REF!</v>
      </c>
      <c r="Z81" s="419"/>
      <c r="AA81" s="420" t="e">
        <f t="shared" si="12"/>
        <v>#REF!</v>
      </c>
      <c r="AB81" s="421"/>
      <c r="AC81" s="422" t="e">
        <f t="shared" si="13"/>
        <v>#REF!</v>
      </c>
      <c r="AD81" s="423"/>
    </row>
    <row r="82" spans="2:30" ht="30" hidden="1" customHeight="1" x14ac:dyDescent="0.35">
      <c r="B82" s="2"/>
      <c r="D82" s="245">
        <v>31</v>
      </c>
      <c r="E82" s="246"/>
      <c r="F82" s="37"/>
      <c r="G82" s="38"/>
      <c r="H82" s="412">
        <f>HLOOKUP(D82,'CRONOGRAMA DE METAS'!$G$8:$DJ$10,2,0)</f>
        <v>46905</v>
      </c>
      <c r="I82" s="413"/>
      <c r="J82" s="41" t="s">
        <v>233</v>
      </c>
      <c r="K82" s="414">
        <f>HLOOKUP(D82,'CRONOGRAMA DE METAS'!$G$8:$DJ$10,3,0)</f>
        <v>46934</v>
      </c>
      <c r="L82" s="415"/>
      <c r="M82" s="407" t="e">
        <f t="shared" si="8"/>
        <v>#REF!</v>
      </c>
      <c r="N82" s="408"/>
      <c r="O82" s="407" t="e">
        <f t="shared" si="9"/>
        <v>#REF!</v>
      </c>
      <c r="P82" s="408"/>
      <c r="Q82" s="407" t="e">
        <f t="shared" si="10"/>
        <v>#REF!</v>
      </c>
      <c r="R82" s="408"/>
      <c r="S82" s="409" t="e">
        <f>HLOOKUP(D82,#REF!,697,0)</f>
        <v>#REF!</v>
      </c>
      <c r="T82" s="410"/>
      <c r="U82" s="410"/>
      <c r="V82" s="410"/>
      <c r="W82" s="410"/>
      <c r="X82" s="411"/>
      <c r="Y82" s="418" t="e">
        <f t="shared" si="11"/>
        <v>#REF!</v>
      </c>
      <c r="Z82" s="419"/>
      <c r="AA82" s="420" t="e">
        <f t="shared" si="12"/>
        <v>#REF!</v>
      </c>
      <c r="AB82" s="421"/>
      <c r="AC82" s="422" t="e">
        <f t="shared" si="13"/>
        <v>#REF!</v>
      </c>
      <c r="AD82" s="423"/>
    </row>
    <row r="83" spans="2:30" ht="30" hidden="1" customHeight="1" x14ac:dyDescent="0.35">
      <c r="B83" s="2"/>
      <c r="D83" s="245">
        <v>32</v>
      </c>
      <c r="E83" s="246"/>
      <c r="F83" s="37"/>
      <c r="G83" s="38"/>
      <c r="H83" s="412">
        <f>HLOOKUP(D83,'CRONOGRAMA DE METAS'!$G$8:$DJ$10,2,0)</f>
        <v>46935</v>
      </c>
      <c r="I83" s="413"/>
      <c r="J83" s="41" t="s">
        <v>233</v>
      </c>
      <c r="K83" s="414">
        <f>HLOOKUP(D83,'CRONOGRAMA DE METAS'!$G$8:$DJ$10,3,0)</f>
        <v>46965</v>
      </c>
      <c r="L83" s="415"/>
      <c r="M83" s="407" t="e">
        <f t="shared" si="8"/>
        <v>#REF!</v>
      </c>
      <c r="N83" s="408"/>
      <c r="O83" s="407" t="e">
        <f t="shared" si="9"/>
        <v>#REF!</v>
      </c>
      <c r="P83" s="408"/>
      <c r="Q83" s="407" t="e">
        <f t="shared" si="10"/>
        <v>#REF!</v>
      </c>
      <c r="R83" s="408"/>
      <c r="S83" s="409" t="e">
        <f>HLOOKUP(D83,#REF!,697,0)</f>
        <v>#REF!</v>
      </c>
      <c r="T83" s="410"/>
      <c r="U83" s="410"/>
      <c r="V83" s="410"/>
      <c r="W83" s="410"/>
      <c r="X83" s="411"/>
      <c r="Y83" s="418" t="e">
        <f t="shared" si="11"/>
        <v>#REF!</v>
      </c>
      <c r="Z83" s="419"/>
      <c r="AA83" s="420" t="e">
        <f t="shared" si="12"/>
        <v>#REF!</v>
      </c>
      <c r="AB83" s="421"/>
      <c r="AC83" s="422" t="e">
        <f t="shared" si="13"/>
        <v>#REF!</v>
      </c>
      <c r="AD83" s="423"/>
    </row>
    <row r="84" spans="2:30" ht="30" hidden="1" customHeight="1" x14ac:dyDescent="0.35">
      <c r="B84" s="2"/>
      <c r="D84" s="245">
        <v>33</v>
      </c>
      <c r="E84" s="246"/>
      <c r="F84" s="37"/>
      <c r="G84" s="38"/>
      <c r="H84" s="412">
        <f>HLOOKUP(D84,'CRONOGRAMA DE METAS'!$G$8:$DJ$10,2,0)</f>
        <v>46966</v>
      </c>
      <c r="I84" s="413"/>
      <c r="J84" s="41" t="s">
        <v>233</v>
      </c>
      <c r="K84" s="414">
        <f>HLOOKUP(D84,'CRONOGRAMA DE METAS'!$G$8:$DJ$10,3,0)</f>
        <v>46996</v>
      </c>
      <c r="L84" s="415"/>
      <c r="M84" s="407" t="e">
        <f t="shared" si="8"/>
        <v>#REF!</v>
      </c>
      <c r="N84" s="408"/>
      <c r="O84" s="407" t="e">
        <f t="shared" si="9"/>
        <v>#REF!</v>
      </c>
      <c r="P84" s="408"/>
      <c r="Q84" s="407" t="e">
        <f t="shared" si="10"/>
        <v>#REF!</v>
      </c>
      <c r="R84" s="408"/>
      <c r="S84" s="409" t="e">
        <f>HLOOKUP(D84,#REF!,697,0)</f>
        <v>#REF!</v>
      </c>
      <c r="T84" s="410"/>
      <c r="U84" s="410"/>
      <c r="V84" s="410"/>
      <c r="W84" s="410"/>
      <c r="X84" s="411"/>
      <c r="Y84" s="418" t="e">
        <f t="shared" si="11"/>
        <v>#REF!</v>
      </c>
      <c r="Z84" s="419"/>
      <c r="AA84" s="420" t="e">
        <f t="shared" si="12"/>
        <v>#REF!</v>
      </c>
      <c r="AB84" s="421"/>
      <c r="AC84" s="422" t="e">
        <f t="shared" si="13"/>
        <v>#REF!</v>
      </c>
      <c r="AD84" s="423"/>
    </row>
    <row r="85" spans="2:30" ht="30" hidden="1" customHeight="1" x14ac:dyDescent="0.35">
      <c r="B85" s="2"/>
      <c r="D85" s="245">
        <v>34</v>
      </c>
      <c r="E85" s="246"/>
      <c r="F85" s="37"/>
      <c r="G85" s="38"/>
      <c r="H85" s="412">
        <f>HLOOKUP(D85,'CRONOGRAMA DE METAS'!$G$8:$DJ$10,2,0)</f>
        <v>46997</v>
      </c>
      <c r="I85" s="413"/>
      <c r="J85" s="41" t="s">
        <v>233</v>
      </c>
      <c r="K85" s="414">
        <f>HLOOKUP(D85,'CRONOGRAMA DE METAS'!$G$8:$DJ$10,3,0)</f>
        <v>47026</v>
      </c>
      <c r="L85" s="415"/>
      <c r="M85" s="407" t="e">
        <f t="shared" si="8"/>
        <v>#REF!</v>
      </c>
      <c r="N85" s="408"/>
      <c r="O85" s="407" t="e">
        <f t="shared" si="9"/>
        <v>#REF!</v>
      </c>
      <c r="P85" s="408"/>
      <c r="Q85" s="407" t="e">
        <f t="shared" si="10"/>
        <v>#REF!</v>
      </c>
      <c r="R85" s="408"/>
      <c r="S85" s="409" t="e">
        <f>HLOOKUP(D85,#REF!,697,0)</f>
        <v>#REF!</v>
      </c>
      <c r="T85" s="410"/>
      <c r="U85" s="410"/>
      <c r="V85" s="410"/>
      <c r="W85" s="410"/>
      <c r="X85" s="411"/>
      <c r="Y85" s="418" t="e">
        <f t="shared" si="11"/>
        <v>#REF!</v>
      </c>
      <c r="Z85" s="419"/>
      <c r="AA85" s="420" t="e">
        <f t="shared" si="12"/>
        <v>#REF!</v>
      </c>
      <c r="AB85" s="421"/>
      <c r="AC85" s="422" t="e">
        <f t="shared" si="13"/>
        <v>#REF!</v>
      </c>
      <c r="AD85" s="423"/>
    </row>
    <row r="86" spans="2:30" ht="30" hidden="1" customHeight="1" x14ac:dyDescent="0.35">
      <c r="B86" s="2"/>
      <c r="D86" s="245">
        <v>35</v>
      </c>
      <c r="E86" s="246"/>
      <c r="F86" s="37"/>
      <c r="G86" s="38"/>
      <c r="H86" s="412">
        <f>HLOOKUP(D86,'CRONOGRAMA DE METAS'!$G$8:$DJ$10,2,0)</f>
        <v>47027</v>
      </c>
      <c r="I86" s="413"/>
      <c r="J86" s="41" t="s">
        <v>233</v>
      </c>
      <c r="K86" s="414">
        <f>HLOOKUP(D86,'CRONOGRAMA DE METAS'!$G$8:$DJ$10,3,0)</f>
        <v>47057</v>
      </c>
      <c r="L86" s="415"/>
      <c r="M86" s="407" t="e">
        <f t="shared" si="8"/>
        <v>#REF!</v>
      </c>
      <c r="N86" s="408"/>
      <c r="O86" s="407" t="e">
        <f t="shared" si="9"/>
        <v>#REF!</v>
      </c>
      <c r="P86" s="408"/>
      <c r="Q86" s="407" t="e">
        <f t="shared" si="10"/>
        <v>#REF!</v>
      </c>
      <c r="R86" s="408"/>
      <c r="S86" s="409" t="e">
        <f>HLOOKUP(D86,#REF!,697,0)</f>
        <v>#REF!</v>
      </c>
      <c r="T86" s="410"/>
      <c r="U86" s="410"/>
      <c r="V86" s="410"/>
      <c r="W86" s="410"/>
      <c r="X86" s="411"/>
      <c r="Y86" s="418" t="e">
        <f t="shared" si="11"/>
        <v>#REF!</v>
      </c>
      <c r="Z86" s="419"/>
      <c r="AA86" s="420" t="e">
        <f t="shared" si="12"/>
        <v>#REF!</v>
      </c>
      <c r="AB86" s="421"/>
      <c r="AC86" s="422" t="e">
        <f t="shared" si="13"/>
        <v>#REF!</v>
      </c>
      <c r="AD86" s="423"/>
    </row>
    <row r="87" spans="2:30" ht="30" hidden="1" customHeight="1" x14ac:dyDescent="0.35">
      <c r="B87" s="2"/>
      <c r="D87" s="245">
        <v>36</v>
      </c>
      <c r="E87" s="246"/>
      <c r="F87" s="405"/>
      <c r="G87" s="406"/>
      <c r="H87" s="412">
        <f>HLOOKUP(D87,'CRONOGRAMA DE METAS'!$G$8:$DJ$10,2,0)</f>
        <v>47058</v>
      </c>
      <c r="I87" s="413"/>
      <c r="J87" s="41" t="s">
        <v>233</v>
      </c>
      <c r="K87" s="414">
        <f>HLOOKUP(D87,'CRONOGRAMA DE METAS'!$G$8:$DJ$10,3,0)</f>
        <v>47087</v>
      </c>
      <c r="L87" s="415"/>
      <c r="M87" s="407" t="e">
        <f t="shared" si="8"/>
        <v>#REF!</v>
      </c>
      <c r="N87" s="408"/>
      <c r="O87" s="407" t="e">
        <f t="shared" si="9"/>
        <v>#REF!</v>
      </c>
      <c r="P87" s="408"/>
      <c r="Q87" s="407" t="e">
        <f t="shared" si="10"/>
        <v>#REF!</v>
      </c>
      <c r="R87" s="408"/>
      <c r="S87" s="409" t="e">
        <f>HLOOKUP(D87,#REF!,697,0)</f>
        <v>#REF!</v>
      </c>
      <c r="T87" s="410"/>
      <c r="U87" s="410"/>
      <c r="V87" s="410"/>
      <c r="W87" s="410"/>
      <c r="X87" s="411"/>
      <c r="Y87" s="418" t="e">
        <f t="shared" si="11"/>
        <v>#REF!</v>
      </c>
      <c r="Z87" s="419"/>
      <c r="AA87" s="420" t="e">
        <f t="shared" si="12"/>
        <v>#REF!</v>
      </c>
      <c r="AB87" s="421"/>
      <c r="AC87" s="422" t="e">
        <f t="shared" si="13"/>
        <v>#REF!</v>
      </c>
      <c r="AD87" s="423"/>
    </row>
    <row r="88" spans="2:30" x14ac:dyDescent="0.35">
      <c r="B88" s="2"/>
      <c r="D88" s="76"/>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8"/>
    </row>
    <row r="89" spans="2:30" x14ac:dyDescent="0.35">
      <c r="B89" s="2"/>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row>
    <row r="90" spans="2:30" ht="15" customHeight="1" x14ac:dyDescent="0.35">
      <c r="B90" s="2"/>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row>
    <row r="91" spans="2:30" ht="15.75" customHeight="1" x14ac:dyDescent="0.35">
      <c r="B91" s="2"/>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row>
    <row r="92" spans="2:30" x14ac:dyDescent="0.35">
      <c r="B92" s="2"/>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row>
    <row r="93" spans="2:30" x14ac:dyDescent="0.35">
      <c r="B93" s="2"/>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row>
    <row r="94" spans="2:30" x14ac:dyDescent="0.35">
      <c r="B94" s="2"/>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row>
    <row r="95" spans="2:30" x14ac:dyDescent="0.35">
      <c r="B95" s="2"/>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row>
    <row r="96" spans="2:30" x14ac:dyDescent="0.35">
      <c r="B96" s="2"/>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row>
    <row r="97" spans="2:30" x14ac:dyDescent="0.35">
      <c r="B97" s="2"/>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row>
    <row r="98" spans="2:30" x14ac:dyDescent="0.35">
      <c r="B98" s="2"/>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row>
    <row r="99" spans="2:30" x14ac:dyDescent="0.35">
      <c r="B99" s="2"/>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row>
    <row r="100" spans="2:30" x14ac:dyDescent="0.35">
      <c r="B100" s="2"/>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row>
    <row r="101" spans="2:30" x14ac:dyDescent="0.35">
      <c r="B101" s="2"/>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row>
    <row r="102" spans="2:30" x14ac:dyDescent="0.35">
      <c r="B102" s="2"/>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row>
    <row r="103" spans="2:30" x14ac:dyDescent="0.35">
      <c r="B103" s="2"/>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row>
    <row r="104" spans="2:30" x14ac:dyDescent="0.35">
      <c r="B104" s="2"/>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row>
    <row r="105" spans="2:30" x14ac:dyDescent="0.35">
      <c r="B105" s="2"/>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row>
    <row r="106" spans="2:30" x14ac:dyDescent="0.35">
      <c r="B106" s="2"/>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row>
    <row r="107" spans="2:30" x14ac:dyDescent="0.35">
      <c r="B107" s="2"/>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row>
    <row r="108" spans="2:30" x14ac:dyDescent="0.35">
      <c r="B108" s="2"/>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row>
    <row r="109" spans="2:30" x14ac:dyDescent="0.35">
      <c r="B109" s="2"/>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row>
    <row r="110" spans="2:30" x14ac:dyDescent="0.35">
      <c r="B110" s="2"/>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row>
    <row r="111" spans="2:30" x14ac:dyDescent="0.35">
      <c r="B111" s="2"/>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row>
    <row r="112" spans="2:30" x14ac:dyDescent="0.35">
      <c r="B112" s="2"/>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row>
    <row r="113" spans="2:30" x14ac:dyDescent="0.35">
      <c r="B113" s="2"/>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row>
    <row r="114" spans="2:30" x14ac:dyDescent="0.35">
      <c r="B114" s="2"/>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row>
    <row r="115" spans="2:30" x14ac:dyDescent="0.35">
      <c r="B115" s="2"/>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row>
    <row r="116" spans="2:30" x14ac:dyDescent="0.35">
      <c r="B116" s="2"/>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row>
    <row r="117" spans="2:30" x14ac:dyDescent="0.35">
      <c r="B117" s="2"/>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row>
    <row r="118" spans="2:30" x14ac:dyDescent="0.35">
      <c r="B118" s="2"/>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row>
    <row r="119" spans="2:30" x14ac:dyDescent="0.35">
      <c r="B119" s="2"/>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row>
    <row r="120" spans="2:30" x14ac:dyDescent="0.35">
      <c r="B120" s="2"/>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row>
    <row r="121" spans="2:30" x14ac:dyDescent="0.35">
      <c r="B121" s="2"/>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row>
    <row r="122" spans="2:30" x14ac:dyDescent="0.35">
      <c r="B122" s="2"/>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row>
    <row r="123" spans="2:30" x14ac:dyDescent="0.35">
      <c r="B123" s="2"/>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row>
    <row r="124" spans="2:30" x14ac:dyDescent="0.35">
      <c r="B124" s="2"/>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row>
    <row r="125" spans="2:30" x14ac:dyDescent="0.35">
      <c r="B125" s="2"/>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row>
    <row r="126" spans="2:30" x14ac:dyDescent="0.35">
      <c r="B126" s="2"/>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row>
    <row r="127" spans="2:30" x14ac:dyDescent="0.35">
      <c r="B127" s="2"/>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row>
    <row r="128" spans="2:30" x14ac:dyDescent="0.35">
      <c r="B128" s="2"/>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row>
    <row r="129" spans="2:30" x14ac:dyDescent="0.35">
      <c r="B129" s="2"/>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row>
    <row r="130" spans="2:30" x14ac:dyDescent="0.35">
      <c r="B130" s="2"/>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row>
    <row r="131" spans="2:30" x14ac:dyDescent="0.35">
      <c r="B131" s="2"/>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row>
    <row r="132" spans="2:30" x14ac:dyDescent="0.35">
      <c r="B132" s="2"/>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row>
    <row r="133" spans="2:30" x14ac:dyDescent="0.35">
      <c r="B133" s="2"/>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row>
    <row r="134" spans="2:30" x14ac:dyDescent="0.35">
      <c r="B134" s="2"/>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row>
    <row r="135" spans="2:30" x14ac:dyDescent="0.35">
      <c r="B135" s="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row>
    <row r="136" spans="2:30" x14ac:dyDescent="0.35">
      <c r="B136" s="2"/>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row>
    <row r="137" spans="2:30" x14ac:dyDescent="0.35">
      <c r="B137" s="2"/>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row>
    <row r="138" spans="2:30" x14ac:dyDescent="0.35">
      <c r="B138" s="2"/>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row>
    <row r="139" spans="2:30" x14ac:dyDescent="0.35">
      <c r="B139" s="2"/>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row>
    <row r="140" spans="2:30" x14ac:dyDescent="0.35">
      <c r="B140" s="2"/>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row>
    <row r="141" spans="2:30" x14ac:dyDescent="0.35">
      <c r="B141" s="2"/>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row>
    <row r="142" spans="2:30" x14ac:dyDescent="0.35">
      <c r="B142" s="2"/>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row>
    <row r="143" spans="2:30" x14ac:dyDescent="0.35">
      <c r="B143" s="2"/>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row>
    <row r="144" spans="2:30" x14ac:dyDescent="0.35">
      <c r="B144" s="2"/>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row>
    <row r="145" spans="2:30" x14ac:dyDescent="0.35">
      <c r="B145" s="2"/>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row>
    <row r="146" spans="2:30" x14ac:dyDescent="0.35">
      <c r="B146" s="2"/>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row>
    <row r="147" spans="2:30" x14ac:dyDescent="0.35">
      <c r="B147" s="2"/>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row>
    <row r="148" spans="2:30" x14ac:dyDescent="0.35">
      <c r="B148" s="2"/>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row>
    <row r="149" spans="2:30" x14ac:dyDescent="0.35">
      <c r="B149" s="2"/>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row>
    <row r="150" spans="2:30" x14ac:dyDescent="0.35">
      <c r="B150" s="2"/>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row>
    <row r="151" spans="2:30" x14ac:dyDescent="0.35">
      <c r="B151" s="2"/>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row>
    <row r="152" spans="2:30" ht="21" x14ac:dyDescent="0.5">
      <c r="B152" s="2"/>
      <c r="D152" s="64"/>
      <c r="E152" s="64"/>
      <c r="F152" s="64"/>
      <c r="G152" s="64"/>
      <c r="H152" s="64"/>
      <c r="I152" s="64"/>
      <c r="J152" s="64"/>
      <c r="K152" s="64"/>
      <c r="L152" s="64"/>
      <c r="M152" s="64"/>
      <c r="N152" s="64"/>
      <c r="O152" s="64"/>
      <c r="P152" s="171"/>
      <c r="Q152" s="64"/>
      <c r="R152" s="64"/>
      <c r="S152" s="64"/>
      <c r="T152" s="64"/>
      <c r="U152" s="64"/>
      <c r="V152" s="64"/>
      <c r="W152" s="64"/>
      <c r="X152" s="64"/>
      <c r="Y152" s="64"/>
      <c r="Z152" s="64"/>
      <c r="AA152" s="64"/>
      <c r="AB152" s="64"/>
      <c r="AC152" s="64"/>
      <c r="AD152" s="64"/>
    </row>
    <row r="153" spans="2:30" ht="21" x14ac:dyDescent="0.5">
      <c r="B153" s="2"/>
      <c r="D153" s="64"/>
      <c r="E153" s="64"/>
      <c r="F153" s="64"/>
      <c r="G153" s="64"/>
      <c r="H153" s="64"/>
      <c r="I153" s="64"/>
      <c r="J153" s="64"/>
      <c r="K153" s="64"/>
      <c r="L153" s="64"/>
      <c r="M153" s="64"/>
      <c r="N153" s="64"/>
      <c r="O153" s="64"/>
      <c r="P153" s="171"/>
      <c r="Q153" s="64"/>
      <c r="R153" s="64"/>
      <c r="S153" s="64"/>
      <c r="T153" s="64"/>
      <c r="U153" s="64"/>
      <c r="V153" s="64"/>
      <c r="W153" s="64"/>
      <c r="X153" s="64"/>
      <c r="Y153" s="64"/>
      <c r="Z153" s="64"/>
      <c r="AA153" s="64"/>
      <c r="AB153" s="64"/>
      <c r="AC153" s="64"/>
      <c r="AD153" s="64"/>
    </row>
    <row r="154" spans="2:30" ht="21" x14ac:dyDescent="0.5">
      <c r="B154" s="2"/>
      <c r="D154" s="64"/>
      <c r="E154" s="64"/>
      <c r="F154" s="64"/>
      <c r="G154" s="64"/>
      <c r="H154" s="64"/>
      <c r="I154" s="64"/>
      <c r="J154" s="64"/>
      <c r="K154" s="64"/>
      <c r="L154" s="64"/>
      <c r="M154" s="64"/>
      <c r="N154" s="64"/>
      <c r="O154" s="64"/>
      <c r="P154" s="171"/>
      <c r="Q154" s="64"/>
      <c r="R154" s="64"/>
      <c r="S154" s="64"/>
      <c r="T154" s="64"/>
      <c r="U154" s="64"/>
      <c r="V154" s="64"/>
      <c r="W154" s="64"/>
      <c r="X154" s="64"/>
      <c r="Y154" s="64"/>
      <c r="Z154" s="64"/>
      <c r="AA154" s="64"/>
      <c r="AB154" s="64"/>
      <c r="AC154" s="64"/>
      <c r="AD154" s="64"/>
    </row>
    <row r="155" spans="2:30" ht="21" x14ac:dyDescent="0.5">
      <c r="B155" s="2"/>
      <c r="D155" s="64"/>
      <c r="E155" s="64"/>
      <c r="F155" s="64"/>
      <c r="G155" s="64"/>
      <c r="H155" s="64"/>
      <c r="I155" s="64"/>
      <c r="J155" s="64"/>
      <c r="K155" s="64"/>
      <c r="L155" s="64"/>
      <c r="M155" s="64"/>
      <c r="N155" s="64"/>
      <c r="O155" s="64"/>
      <c r="P155" s="171"/>
      <c r="Q155" s="64"/>
      <c r="R155" s="64"/>
      <c r="S155" s="64"/>
      <c r="T155" s="64"/>
      <c r="U155" s="64"/>
      <c r="V155" s="64"/>
      <c r="W155" s="64"/>
      <c r="X155" s="64"/>
      <c r="Y155" s="64"/>
      <c r="Z155" s="64"/>
      <c r="AA155" s="64"/>
      <c r="AB155" s="64"/>
      <c r="AC155" s="64"/>
      <c r="AD155" s="64"/>
    </row>
    <row r="156" spans="2:30" ht="21" x14ac:dyDescent="0.5">
      <c r="B156" s="2"/>
      <c r="D156" s="64"/>
      <c r="E156" s="64"/>
      <c r="F156" s="64"/>
      <c r="G156" s="64"/>
      <c r="H156" s="64"/>
      <c r="I156" s="64"/>
      <c r="J156" s="64"/>
      <c r="K156" s="64"/>
      <c r="L156" s="64"/>
      <c r="M156" s="64"/>
      <c r="N156" s="64"/>
      <c r="O156" s="64"/>
      <c r="P156" s="171"/>
      <c r="Q156" s="64"/>
      <c r="R156" s="64"/>
      <c r="S156" s="64"/>
      <c r="T156" s="64"/>
      <c r="U156" s="64"/>
      <c r="V156" s="64"/>
      <c r="W156" s="64"/>
      <c r="X156" s="64"/>
      <c r="Y156" s="64"/>
      <c r="Z156" s="64"/>
      <c r="AA156" s="64"/>
      <c r="AB156" s="64"/>
      <c r="AC156" s="64"/>
      <c r="AD156" s="64"/>
    </row>
    <row r="157" spans="2:30" ht="21" x14ac:dyDescent="0.5">
      <c r="B157" s="2"/>
      <c r="D157" s="64"/>
      <c r="E157" s="64"/>
      <c r="F157" s="64"/>
      <c r="G157" s="64"/>
      <c r="H157" s="64"/>
      <c r="I157" s="64"/>
      <c r="J157" s="64"/>
      <c r="K157" s="64"/>
      <c r="L157" s="64"/>
      <c r="M157" s="64"/>
      <c r="N157" s="64"/>
      <c r="O157" s="64"/>
      <c r="P157" s="171"/>
      <c r="Q157" s="64"/>
      <c r="R157" s="64"/>
      <c r="S157" s="64"/>
      <c r="T157" s="64"/>
      <c r="U157" s="64"/>
      <c r="V157" s="64"/>
      <c r="W157" s="64"/>
      <c r="X157" s="64"/>
      <c r="Y157" s="64"/>
      <c r="Z157" s="64"/>
      <c r="AA157" s="64"/>
      <c r="AB157" s="64"/>
      <c r="AC157" s="64"/>
      <c r="AD157" s="64"/>
    </row>
    <row r="158" spans="2:30" ht="21" x14ac:dyDescent="0.5">
      <c r="B158" s="2"/>
      <c r="D158" s="64"/>
      <c r="E158" s="64"/>
      <c r="F158" s="64"/>
      <c r="G158" s="64"/>
      <c r="H158" s="64"/>
      <c r="I158" s="64"/>
      <c r="J158" s="64"/>
      <c r="K158" s="64"/>
      <c r="L158" s="64"/>
      <c r="M158" s="64"/>
      <c r="N158" s="64"/>
      <c r="O158" s="64"/>
      <c r="P158" s="171"/>
      <c r="Q158" s="64"/>
      <c r="R158" s="64"/>
      <c r="S158" s="64"/>
      <c r="T158" s="64"/>
      <c r="U158" s="64"/>
      <c r="V158" s="64"/>
      <c r="W158" s="64"/>
      <c r="X158" s="64"/>
      <c r="Y158" s="64"/>
      <c r="Z158" s="64"/>
      <c r="AA158" s="64"/>
      <c r="AB158" s="64"/>
      <c r="AC158" s="64"/>
      <c r="AD158" s="64"/>
    </row>
    <row r="159" spans="2:30" ht="21" x14ac:dyDescent="0.5">
      <c r="B159" s="2"/>
      <c r="D159" s="64"/>
      <c r="E159" s="64"/>
      <c r="F159" s="64"/>
      <c r="G159" s="64"/>
      <c r="H159" s="64"/>
      <c r="I159" s="64"/>
      <c r="J159" s="64"/>
      <c r="K159" s="64"/>
      <c r="L159" s="64"/>
      <c r="M159" s="64"/>
      <c r="N159" s="64"/>
      <c r="O159" s="64"/>
      <c r="P159" s="171"/>
      <c r="Q159" s="64"/>
      <c r="R159" s="64"/>
      <c r="S159" s="64"/>
      <c r="T159" s="64"/>
      <c r="U159" s="64"/>
      <c r="V159" s="64"/>
      <c r="W159" s="64"/>
      <c r="X159" s="64"/>
      <c r="Y159" s="64"/>
      <c r="Z159" s="64"/>
      <c r="AA159" s="64"/>
      <c r="AB159" s="64"/>
      <c r="AC159" s="64"/>
      <c r="AD159" s="64"/>
    </row>
    <row r="160" spans="2:30" ht="21" x14ac:dyDescent="0.5">
      <c r="B160" s="2"/>
      <c r="D160" s="64"/>
      <c r="E160" s="64"/>
      <c r="F160" s="64"/>
      <c r="G160" s="64"/>
      <c r="H160" s="64"/>
      <c r="I160" s="64"/>
      <c r="J160" s="64"/>
      <c r="K160" s="64"/>
      <c r="L160" s="64"/>
      <c r="M160" s="64"/>
      <c r="N160" s="64"/>
      <c r="O160" s="64"/>
      <c r="P160" s="171"/>
      <c r="Q160" s="64"/>
      <c r="R160" s="64"/>
      <c r="S160" s="64"/>
      <c r="T160" s="64"/>
      <c r="U160" s="64"/>
      <c r="V160" s="64"/>
      <c r="W160" s="64"/>
      <c r="X160" s="64"/>
      <c r="Y160" s="64"/>
      <c r="Z160" s="64"/>
      <c r="AA160" s="64"/>
      <c r="AB160" s="64"/>
      <c r="AC160" s="64"/>
      <c r="AD160" s="64"/>
    </row>
    <row r="161" spans="2:30" ht="21" x14ac:dyDescent="0.5">
      <c r="B161" s="2"/>
      <c r="D161" s="64"/>
      <c r="E161" s="64"/>
      <c r="F161" s="64"/>
      <c r="G161" s="64"/>
      <c r="H161" s="64"/>
      <c r="I161" s="64"/>
      <c r="J161" s="64"/>
      <c r="K161" s="64"/>
      <c r="L161" s="64"/>
      <c r="M161" s="64"/>
      <c r="N161" s="64"/>
      <c r="O161" s="64"/>
      <c r="P161" s="171"/>
      <c r="Q161" s="64"/>
      <c r="R161" s="64"/>
      <c r="S161" s="64"/>
      <c r="T161" s="64"/>
      <c r="U161" s="64"/>
      <c r="V161" s="64"/>
      <c r="W161" s="64"/>
      <c r="X161" s="64"/>
      <c r="Y161" s="64"/>
      <c r="Z161" s="64"/>
      <c r="AA161" s="64"/>
      <c r="AB161" s="64"/>
      <c r="AC161" s="64"/>
      <c r="AD161" s="64"/>
    </row>
    <row r="162" spans="2:30" ht="21" hidden="1" x14ac:dyDescent="0.5">
      <c r="B162" s="2"/>
      <c r="D162" s="64"/>
      <c r="E162" s="64"/>
      <c r="F162" s="64"/>
      <c r="G162" s="64"/>
      <c r="H162" s="64"/>
      <c r="I162" s="64"/>
      <c r="J162" s="64"/>
      <c r="K162" s="64"/>
      <c r="L162" s="64"/>
      <c r="M162" s="64"/>
      <c r="N162" s="64"/>
      <c r="O162" s="64"/>
      <c r="P162" s="171"/>
      <c r="Q162" s="64"/>
      <c r="R162" s="64"/>
      <c r="S162" s="64"/>
      <c r="T162" s="64"/>
      <c r="U162" s="64"/>
      <c r="V162" s="64"/>
      <c r="W162" s="64"/>
      <c r="X162" s="64"/>
      <c r="Y162" s="64"/>
      <c r="Z162" s="64"/>
      <c r="AA162" s="64"/>
      <c r="AB162" s="64"/>
      <c r="AC162" s="64"/>
      <c r="AD162" s="64"/>
    </row>
    <row r="163" spans="2:30" ht="21" hidden="1" x14ac:dyDescent="0.5">
      <c r="B163" s="2"/>
      <c r="D163" s="64"/>
      <c r="E163" s="64"/>
      <c r="F163" s="64"/>
      <c r="G163" s="64"/>
      <c r="H163" s="64"/>
      <c r="I163" s="64"/>
      <c r="J163" s="64"/>
      <c r="K163" s="64"/>
      <c r="L163" s="64"/>
      <c r="M163" s="64"/>
      <c r="N163" s="64"/>
      <c r="O163" s="64"/>
      <c r="P163" s="171"/>
      <c r="Q163" s="64"/>
      <c r="R163" s="64"/>
      <c r="S163" s="64"/>
      <c r="T163" s="64"/>
      <c r="U163" s="64"/>
      <c r="V163" s="64"/>
      <c r="W163" s="64"/>
      <c r="X163" s="64"/>
      <c r="Y163" s="64"/>
      <c r="Z163" s="64"/>
      <c r="AA163" s="64"/>
      <c r="AB163" s="64"/>
      <c r="AC163" s="64"/>
      <c r="AD163" s="64"/>
    </row>
    <row r="164" spans="2:30" ht="21" hidden="1" x14ac:dyDescent="0.5">
      <c r="B164" s="2"/>
      <c r="D164" s="64"/>
      <c r="E164" s="64"/>
      <c r="F164" s="64"/>
      <c r="G164" s="64"/>
      <c r="H164" s="64"/>
      <c r="I164" s="64"/>
      <c r="J164" s="64"/>
      <c r="K164" s="64"/>
      <c r="L164" s="64"/>
      <c r="M164" s="64"/>
      <c r="N164" s="64"/>
      <c r="O164" s="64"/>
      <c r="P164" s="171"/>
      <c r="Q164" s="64"/>
      <c r="R164" s="64"/>
      <c r="S164" s="64"/>
      <c r="T164" s="64"/>
      <c r="U164" s="64"/>
      <c r="V164" s="64"/>
      <c r="W164" s="64"/>
      <c r="X164" s="64"/>
      <c r="Y164" s="64"/>
      <c r="Z164" s="64"/>
      <c r="AA164" s="64"/>
      <c r="AB164" s="64"/>
      <c r="AC164" s="64"/>
      <c r="AD164" s="64"/>
    </row>
    <row r="165" spans="2:30" ht="21" hidden="1" x14ac:dyDescent="0.5">
      <c r="B165" s="2"/>
      <c r="D165" s="64"/>
      <c r="E165" s="64"/>
      <c r="F165" s="64"/>
      <c r="G165" s="64"/>
      <c r="H165" s="64"/>
      <c r="I165" s="64"/>
      <c r="J165" s="64"/>
      <c r="K165" s="64"/>
      <c r="L165" s="64"/>
      <c r="M165" s="64"/>
      <c r="N165" s="64"/>
      <c r="O165" s="64"/>
      <c r="P165" s="171"/>
      <c r="Q165" s="64"/>
      <c r="R165" s="64"/>
      <c r="S165" s="64"/>
      <c r="T165" s="64"/>
      <c r="U165" s="64"/>
      <c r="V165" s="64"/>
      <c r="W165" s="64"/>
      <c r="X165" s="64"/>
      <c r="Y165" s="64"/>
      <c r="Z165" s="64"/>
      <c r="AA165" s="64"/>
      <c r="AB165" s="64"/>
      <c r="AC165" s="64"/>
      <c r="AD165" s="64"/>
    </row>
    <row r="166" spans="2:30" ht="21" hidden="1" x14ac:dyDescent="0.5">
      <c r="B166" s="2"/>
      <c r="D166" s="64"/>
      <c r="E166" s="64"/>
      <c r="F166" s="64"/>
      <c r="G166" s="64"/>
      <c r="H166" s="64"/>
      <c r="I166" s="64"/>
      <c r="J166" s="64"/>
      <c r="K166" s="64"/>
      <c r="L166" s="64"/>
      <c r="M166" s="64"/>
      <c r="N166" s="64"/>
      <c r="O166" s="64"/>
      <c r="P166" s="171"/>
      <c r="Q166" s="64"/>
      <c r="R166" s="64"/>
      <c r="S166" s="64"/>
      <c r="T166" s="64"/>
      <c r="U166" s="64"/>
      <c r="V166" s="64"/>
      <c r="W166" s="64"/>
      <c r="X166" s="64"/>
      <c r="Y166" s="64"/>
      <c r="Z166" s="64"/>
      <c r="AA166" s="64"/>
      <c r="AB166" s="64"/>
      <c r="AC166" s="64"/>
      <c r="AD166" s="64"/>
    </row>
    <row r="167" spans="2:30" ht="21" hidden="1" x14ac:dyDescent="0.5">
      <c r="B167" s="2"/>
      <c r="D167" s="64"/>
      <c r="E167" s="64"/>
      <c r="F167" s="64"/>
      <c r="G167" s="64"/>
      <c r="H167" s="64"/>
      <c r="I167" s="64"/>
      <c r="J167" s="64"/>
      <c r="K167" s="64"/>
      <c r="L167" s="64"/>
      <c r="M167" s="64"/>
      <c r="N167" s="64"/>
      <c r="O167" s="64"/>
      <c r="P167" s="171"/>
      <c r="Q167" s="64"/>
      <c r="R167" s="64"/>
      <c r="S167" s="64"/>
      <c r="T167" s="64"/>
      <c r="U167" s="64"/>
      <c r="V167" s="64"/>
      <c r="W167" s="64"/>
      <c r="X167" s="64"/>
      <c r="Y167" s="64"/>
      <c r="Z167" s="64"/>
      <c r="AA167" s="64"/>
      <c r="AB167" s="64"/>
      <c r="AC167" s="64"/>
      <c r="AD167" s="64"/>
    </row>
    <row r="168" spans="2:30" ht="21" hidden="1" x14ac:dyDescent="0.5">
      <c r="B168" s="2"/>
      <c r="D168" s="64"/>
      <c r="E168" s="64"/>
      <c r="F168" s="64"/>
      <c r="G168" s="64"/>
      <c r="H168" s="64"/>
      <c r="I168" s="64"/>
      <c r="J168" s="64"/>
      <c r="K168" s="64"/>
      <c r="L168" s="64"/>
      <c r="M168" s="64"/>
      <c r="N168" s="64"/>
      <c r="O168" s="64"/>
      <c r="P168" s="171"/>
      <c r="Q168" s="64"/>
      <c r="R168" s="64"/>
      <c r="S168" s="64"/>
      <c r="T168" s="64"/>
      <c r="U168" s="64"/>
      <c r="V168" s="64"/>
      <c r="W168" s="64"/>
      <c r="X168" s="64"/>
      <c r="Y168" s="64"/>
      <c r="Z168" s="64"/>
      <c r="AA168" s="64"/>
      <c r="AB168" s="64"/>
      <c r="AC168" s="64"/>
      <c r="AD168" s="64"/>
    </row>
    <row r="169" spans="2:30" ht="21" hidden="1" x14ac:dyDescent="0.5">
      <c r="B169" s="2"/>
      <c r="D169" s="64"/>
      <c r="E169" s="64"/>
      <c r="F169" s="64"/>
      <c r="G169" s="64"/>
      <c r="H169" s="64"/>
      <c r="I169" s="64"/>
      <c r="J169" s="64"/>
      <c r="K169" s="64"/>
      <c r="L169" s="64"/>
      <c r="M169" s="64"/>
      <c r="N169" s="64"/>
      <c r="O169" s="64"/>
      <c r="P169" s="171"/>
      <c r="Q169" s="64"/>
      <c r="R169" s="64"/>
      <c r="S169" s="64"/>
      <c r="T169" s="64"/>
      <c r="U169" s="64"/>
      <c r="V169" s="64"/>
      <c r="W169" s="64"/>
      <c r="X169" s="64"/>
      <c r="Y169" s="64"/>
      <c r="Z169" s="64"/>
      <c r="AA169" s="64"/>
      <c r="AB169" s="64"/>
      <c r="AC169" s="64"/>
      <c r="AD169" s="64"/>
    </row>
    <row r="170" spans="2:30" ht="21" hidden="1" x14ac:dyDescent="0.5">
      <c r="B170" s="2"/>
      <c r="D170" s="64"/>
      <c r="E170" s="64"/>
      <c r="F170" s="64"/>
      <c r="G170" s="64"/>
      <c r="H170" s="64"/>
      <c r="I170" s="64"/>
      <c r="J170" s="64"/>
      <c r="K170" s="64"/>
      <c r="L170" s="64"/>
      <c r="M170" s="64"/>
      <c r="N170" s="64"/>
      <c r="O170" s="64"/>
      <c r="P170" s="171"/>
      <c r="Q170" s="64"/>
      <c r="R170" s="64"/>
      <c r="S170" s="64"/>
      <c r="T170" s="64"/>
      <c r="U170" s="64"/>
      <c r="V170" s="64"/>
      <c r="W170" s="64"/>
      <c r="X170" s="64"/>
      <c r="Y170" s="64"/>
      <c r="Z170" s="64"/>
      <c r="AA170" s="64"/>
      <c r="AB170" s="64"/>
      <c r="AC170" s="64"/>
      <c r="AD170" s="64"/>
    </row>
    <row r="171" spans="2:30" ht="21" hidden="1" x14ac:dyDescent="0.5">
      <c r="B171" s="2"/>
      <c r="D171" s="64"/>
      <c r="E171" s="64"/>
      <c r="F171" s="64"/>
      <c r="G171" s="64"/>
      <c r="H171" s="64"/>
      <c r="I171" s="64"/>
      <c r="J171" s="64"/>
      <c r="K171" s="64"/>
      <c r="L171" s="64"/>
      <c r="M171" s="64"/>
      <c r="N171" s="64"/>
      <c r="O171" s="64"/>
      <c r="P171" s="171"/>
      <c r="Q171" s="64"/>
      <c r="R171" s="64"/>
      <c r="S171" s="64"/>
      <c r="T171" s="64"/>
      <c r="U171" s="64"/>
      <c r="V171" s="64"/>
      <c r="W171" s="64"/>
      <c r="X171" s="64"/>
      <c r="Y171" s="64"/>
      <c r="Z171" s="64"/>
      <c r="AA171" s="64"/>
      <c r="AB171" s="64"/>
      <c r="AC171" s="64"/>
      <c r="AD171" s="64"/>
    </row>
    <row r="172" spans="2:30" ht="21" hidden="1" x14ac:dyDescent="0.5">
      <c r="B172" s="2"/>
      <c r="D172" s="64"/>
      <c r="E172" s="64"/>
      <c r="F172" s="64"/>
      <c r="G172" s="64"/>
      <c r="H172" s="64"/>
      <c r="I172" s="64"/>
      <c r="J172" s="64"/>
      <c r="K172" s="64"/>
      <c r="L172" s="64"/>
      <c r="M172" s="64"/>
      <c r="N172" s="64"/>
      <c r="O172" s="64"/>
      <c r="P172" s="171"/>
      <c r="Q172" s="64"/>
      <c r="R172" s="64"/>
      <c r="S172" s="64"/>
      <c r="T172" s="64"/>
      <c r="U172" s="64"/>
      <c r="V172" s="64"/>
      <c r="W172" s="64"/>
      <c r="X172" s="64"/>
      <c r="Y172" s="64"/>
      <c r="Z172" s="64"/>
      <c r="AA172" s="64"/>
      <c r="AB172" s="64"/>
      <c r="AC172" s="64"/>
      <c r="AD172" s="64"/>
    </row>
    <row r="173" spans="2:30" ht="21" hidden="1" x14ac:dyDescent="0.5">
      <c r="B173" s="2"/>
      <c r="D173" s="64"/>
      <c r="E173" s="64"/>
      <c r="F173" s="64"/>
      <c r="G173" s="64"/>
      <c r="H173" s="64"/>
      <c r="I173" s="64"/>
      <c r="J173" s="64"/>
      <c r="K173" s="64"/>
      <c r="L173" s="64"/>
      <c r="M173" s="64"/>
      <c r="N173" s="64"/>
      <c r="O173" s="64"/>
      <c r="P173" s="171"/>
      <c r="Q173" s="64"/>
      <c r="R173" s="64"/>
      <c r="S173" s="64"/>
      <c r="T173" s="64"/>
      <c r="U173" s="64"/>
      <c r="V173" s="64"/>
      <c r="W173" s="64"/>
      <c r="X173" s="64"/>
      <c r="Y173" s="64"/>
      <c r="Z173" s="64"/>
      <c r="AA173" s="64"/>
      <c r="AB173" s="64"/>
      <c r="AC173" s="64"/>
      <c r="AD173" s="64"/>
    </row>
    <row r="174" spans="2:30" ht="21" hidden="1" x14ac:dyDescent="0.5">
      <c r="B174" s="2"/>
      <c r="D174" s="64"/>
      <c r="E174" s="64"/>
      <c r="F174" s="64"/>
      <c r="G174" s="64"/>
      <c r="H174" s="64"/>
      <c r="I174" s="64"/>
      <c r="J174" s="64"/>
      <c r="K174" s="64"/>
      <c r="L174" s="64"/>
      <c r="M174" s="64"/>
      <c r="N174" s="64"/>
      <c r="O174" s="64"/>
      <c r="P174" s="171"/>
      <c r="Q174" s="64"/>
      <c r="R174" s="64"/>
      <c r="S174" s="64"/>
      <c r="T174" s="64"/>
      <c r="U174" s="64"/>
      <c r="V174" s="64"/>
      <c r="W174" s="64"/>
      <c r="X174" s="64"/>
      <c r="Y174" s="64"/>
      <c r="Z174" s="64"/>
      <c r="AA174" s="64"/>
      <c r="AB174" s="64"/>
      <c r="AC174" s="64"/>
      <c r="AD174" s="64"/>
    </row>
    <row r="175" spans="2:30" ht="21" x14ac:dyDescent="0.5">
      <c r="B175" s="2"/>
      <c r="D175" s="64"/>
      <c r="E175" s="64"/>
      <c r="F175" s="64"/>
      <c r="G175" s="64"/>
      <c r="H175" s="64"/>
      <c r="I175" s="64"/>
      <c r="J175" s="64"/>
      <c r="K175" s="64"/>
      <c r="L175" s="64"/>
      <c r="M175" s="64"/>
      <c r="N175" s="64"/>
      <c r="O175" s="64"/>
      <c r="P175" s="171"/>
      <c r="Q175" s="64"/>
      <c r="R175" s="64"/>
      <c r="S175" s="64"/>
      <c r="T175" s="64"/>
      <c r="U175" s="64"/>
      <c r="V175" s="64"/>
      <c r="W175" s="64"/>
      <c r="X175" s="64"/>
      <c r="Y175" s="64"/>
      <c r="Z175" s="64"/>
      <c r="AA175" s="64"/>
      <c r="AB175" s="64"/>
      <c r="AC175" s="64"/>
      <c r="AD175" s="64"/>
    </row>
    <row r="176" spans="2:30" ht="21" x14ac:dyDescent="0.5">
      <c r="B176" s="2"/>
      <c r="D176" s="64"/>
      <c r="E176" s="64"/>
      <c r="F176" s="64"/>
      <c r="G176" s="64"/>
      <c r="H176" s="64"/>
      <c r="I176" s="64"/>
      <c r="J176" s="64"/>
      <c r="K176" s="64"/>
      <c r="L176" s="64"/>
      <c r="M176" s="64"/>
      <c r="N176" s="64"/>
      <c r="O176" s="64"/>
      <c r="P176" s="171"/>
      <c r="Q176" s="64"/>
      <c r="R176" s="64"/>
      <c r="S176" s="64"/>
      <c r="T176" s="64"/>
      <c r="U176" s="64"/>
      <c r="V176" s="64"/>
      <c r="W176" s="64"/>
      <c r="X176" s="64"/>
      <c r="Y176" s="64"/>
      <c r="Z176" s="64"/>
      <c r="AA176" s="64"/>
      <c r="AB176" s="64"/>
      <c r="AC176" s="64"/>
      <c r="AD176" s="64"/>
    </row>
    <row r="177" spans="2:30" ht="21" x14ac:dyDescent="0.5">
      <c r="B177" s="2"/>
      <c r="D177" s="64"/>
      <c r="E177" s="64"/>
      <c r="F177" s="64"/>
      <c r="G177" s="64"/>
      <c r="H177" s="64"/>
      <c r="I177" s="64"/>
      <c r="J177" s="64"/>
      <c r="K177" s="64"/>
      <c r="L177" s="64"/>
      <c r="M177" s="64"/>
      <c r="N177" s="64"/>
      <c r="O177" s="64"/>
      <c r="P177" s="171"/>
      <c r="Q177" s="64"/>
      <c r="R177" s="64"/>
      <c r="S177" s="64"/>
      <c r="T177" s="64"/>
      <c r="U177" s="64"/>
      <c r="V177" s="64"/>
      <c r="W177" s="64"/>
      <c r="X177" s="64"/>
      <c r="Y177" s="64"/>
      <c r="Z177" s="64"/>
      <c r="AA177" s="64"/>
      <c r="AB177" s="64"/>
      <c r="AC177" s="64"/>
      <c r="AD177" s="64"/>
    </row>
    <row r="178" spans="2:30" ht="21" x14ac:dyDescent="0.5">
      <c r="B178" s="2"/>
      <c r="D178" s="64"/>
      <c r="E178" s="64"/>
      <c r="F178" s="64"/>
      <c r="G178" s="64"/>
      <c r="H178" s="64"/>
      <c r="I178" s="64"/>
      <c r="J178" s="64"/>
      <c r="K178" s="64"/>
      <c r="L178" s="64"/>
      <c r="M178" s="64"/>
      <c r="N178" s="64"/>
      <c r="O178" s="64"/>
      <c r="P178" s="171"/>
      <c r="Q178" s="64"/>
      <c r="R178" s="64"/>
      <c r="S178" s="64"/>
      <c r="T178" s="64"/>
      <c r="U178" s="64"/>
      <c r="V178" s="64"/>
      <c r="W178" s="64"/>
      <c r="X178" s="64"/>
      <c r="Y178" s="64"/>
      <c r="Z178" s="64"/>
      <c r="AA178" s="64"/>
      <c r="AB178" s="64"/>
      <c r="AC178" s="64"/>
      <c r="AD178" s="64"/>
    </row>
    <row r="179" spans="2:30" ht="21" x14ac:dyDescent="0.5">
      <c r="B179" s="2"/>
      <c r="D179" s="64"/>
      <c r="E179" s="64"/>
      <c r="F179" s="64"/>
      <c r="G179" s="64"/>
      <c r="H179" s="64"/>
      <c r="I179" s="64"/>
      <c r="J179" s="64"/>
      <c r="K179" s="64"/>
      <c r="L179" s="64"/>
      <c r="M179" s="64"/>
      <c r="N179" s="64"/>
      <c r="O179" s="64"/>
      <c r="P179" s="171"/>
      <c r="Q179" s="64"/>
      <c r="R179" s="64"/>
      <c r="S179" s="64"/>
      <c r="T179" s="64"/>
      <c r="U179" s="64"/>
      <c r="V179" s="64"/>
      <c r="W179" s="64"/>
      <c r="X179" s="64"/>
      <c r="Y179" s="64"/>
      <c r="Z179" s="64"/>
      <c r="AA179" s="64"/>
      <c r="AB179" s="64"/>
      <c r="AC179" s="64"/>
      <c r="AD179" s="64"/>
    </row>
    <row r="180" spans="2:30" ht="21" x14ac:dyDescent="0.5">
      <c r="B180" s="2"/>
      <c r="D180" s="64"/>
      <c r="E180" s="64"/>
      <c r="F180" s="64"/>
      <c r="G180" s="64"/>
      <c r="H180" s="64"/>
      <c r="I180" s="64"/>
      <c r="J180" s="64"/>
      <c r="K180" s="64"/>
      <c r="L180" s="64"/>
      <c r="M180" s="64"/>
      <c r="N180" s="64"/>
      <c r="O180" s="64"/>
      <c r="P180" s="171"/>
      <c r="Q180" s="64"/>
      <c r="R180" s="64"/>
      <c r="S180" s="64"/>
      <c r="T180" s="64"/>
      <c r="U180" s="64"/>
      <c r="V180" s="64"/>
      <c r="W180" s="64"/>
      <c r="X180" s="64"/>
      <c r="Y180" s="64"/>
      <c r="Z180" s="64"/>
      <c r="AA180" s="64"/>
      <c r="AB180" s="64"/>
      <c r="AC180" s="64"/>
      <c r="AD180" s="64"/>
    </row>
    <row r="181" spans="2:30" ht="21" x14ac:dyDescent="0.5">
      <c r="B181" s="2"/>
      <c r="D181" s="64"/>
      <c r="E181" s="64"/>
      <c r="F181" s="64"/>
      <c r="G181" s="64"/>
      <c r="H181" s="64"/>
      <c r="I181" s="64"/>
      <c r="J181" s="64"/>
      <c r="K181" s="64"/>
      <c r="L181" s="64"/>
      <c r="M181" s="64"/>
      <c r="N181" s="64"/>
      <c r="O181" s="64"/>
      <c r="P181" s="171"/>
      <c r="Q181" s="64"/>
      <c r="R181" s="64"/>
      <c r="S181" s="64"/>
      <c r="T181" s="64"/>
      <c r="U181" s="64"/>
      <c r="V181" s="64"/>
      <c r="W181" s="64"/>
      <c r="X181" s="64"/>
      <c r="Y181" s="64"/>
      <c r="Z181" s="64"/>
      <c r="AA181" s="64"/>
      <c r="AB181" s="64"/>
      <c r="AC181" s="64"/>
      <c r="AD181" s="64"/>
    </row>
    <row r="182" spans="2:30" x14ac:dyDescent="0.35">
      <c r="B182" s="2"/>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row>
    <row r="183" spans="2:30" x14ac:dyDescent="0.35">
      <c r="B183" s="2"/>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row>
    <row r="184" spans="2:30" x14ac:dyDescent="0.35">
      <c r="B184" s="2"/>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row>
    <row r="185" spans="2:30" x14ac:dyDescent="0.35">
      <c r="B185" s="2"/>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row>
    <row r="186" spans="2:30" x14ac:dyDescent="0.35">
      <c r="B186" s="2"/>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row>
    <row r="187" spans="2:30" x14ac:dyDescent="0.35">
      <c r="B187" s="2"/>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row>
    <row r="188" spans="2:30" ht="15" customHeight="1" x14ac:dyDescent="0.35">
      <c r="B188" s="2"/>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row>
    <row r="189" spans="2:30" x14ac:dyDescent="0.35">
      <c r="B189" s="2"/>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row>
    <row r="190" spans="2:30" x14ac:dyDescent="0.35">
      <c r="B190" s="2"/>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row>
    <row r="191" spans="2:30" x14ac:dyDescent="0.35">
      <c r="B191" s="2"/>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row>
    <row r="192" spans="2:30" x14ac:dyDescent="0.35">
      <c r="B192" s="2"/>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row>
    <row r="193" spans="2:30" x14ac:dyDescent="0.35">
      <c r="B193" s="2"/>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row>
    <row r="194" spans="2:30" x14ac:dyDescent="0.35">
      <c r="B194" s="2"/>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row>
    <row r="195" spans="2:30" x14ac:dyDescent="0.35">
      <c r="B195" s="2"/>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row>
    <row r="196" spans="2:30" x14ac:dyDescent="0.35">
      <c r="B196" s="2"/>
    </row>
    <row r="197" spans="2:30" x14ac:dyDescent="0.35">
      <c r="B197" s="2"/>
    </row>
    <row r="198" spans="2:30" x14ac:dyDescent="0.3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sheetData>
  <mergeCells count="585">
    <mergeCell ref="Y86:Z86"/>
    <mergeCell ref="AA86:AB86"/>
    <mergeCell ref="AC86:AD86"/>
    <mergeCell ref="AA82:AB82"/>
    <mergeCell ref="AC82:AD82"/>
    <mergeCell ref="Y83:Z83"/>
    <mergeCell ref="AA83:AB83"/>
    <mergeCell ref="AC83:AD83"/>
    <mergeCell ref="Y84:Z84"/>
    <mergeCell ref="AA84:AB84"/>
    <mergeCell ref="AC84:AD84"/>
    <mergeCell ref="Y85:Z85"/>
    <mergeCell ref="AA85:AB85"/>
    <mergeCell ref="AC85:AD85"/>
    <mergeCell ref="Y73:Z73"/>
    <mergeCell ref="AA73:AB73"/>
    <mergeCell ref="AC73:AD73"/>
    <mergeCell ref="Y74:Z74"/>
    <mergeCell ref="AA74:AB74"/>
    <mergeCell ref="AC74:AD74"/>
    <mergeCell ref="Y75:Z75"/>
    <mergeCell ref="AA75:AB75"/>
    <mergeCell ref="AC75:AD75"/>
    <mergeCell ref="S70:X70"/>
    <mergeCell ref="AA70:AB70"/>
    <mergeCell ref="AC70:AD70"/>
    <mergeCell ref="Y71:Z71"/>
    <mergeCell ref="AA71:AB71"/>
    <mergeCell ref="AC71:AD71"/>
    <mergeCell ref="Y72:Z72"/>
    <mergeCell ref="AA72:AB72"/>
    <mergeCell ref="AC72:AD72"/>
    <mergeCell ref="O85:P85"/>
    <mergeCell ref="Q85:R85"/>
    <mergeCell ref="O86:P86"/>
    <mergeCell ref="Q86:R86"/>
    <mergeCell ref="Y70:Z70"/>
    <mergeCell ref="Y76:Z76"/>
    <mergeCell ref="Y82:Z82"/>
    <mergeCell ref="O70:P70"/>
    <mergeCell ref="Q70:R70"/>
    <mergeCell ref="O71:P71"/>
    <mergeCell ref="Q71:R71"/>
    <mergeCell ref="O72:P72"/>
    <mergeCell ref="Q72:R72"/>
    <mergeCell ref="O73:P73"/>
    <mergeCell ref="Q73:R73"/>
    <mergeCell ref="O74:P74"/>
    <mergeCell ref="Q74:R74"/>
    <mergeCell ref="O75:P75"/>
    <mergeCell ref="Q75:R75"/>
    <mergeCell ref="O76:P76"/>
    <mergeCell ref="Q76:R76"/>
    <mergeCell ref="O77:P77"/>
    <mergeCell ref="Q77:R77"/>
    <mergeCell ref="O78:P78"/>
    <mergeCell ref="O80:P80"/>
    <mergeCell ref="Q80:R80"/>
    <mergeCell ref="O81:P81"/>
    <mergeCell ref="Q81:R81"/>
    <mergeCell ref="O82:P82"/>
    <mergeCell ref="Q82:R82"/>
    <mergeCell ref="O83:P83"/>
    <mergeCell ref="Q83:R83"/>
    <mergeCell ref="O84:P84"/>
    <mergeCell ref="Q84:R84"/>
    <mergeCell ref="M70:N70"/>
    <mergeCell ref="M71:N71"/>
    <mergeCell ref="M72:N72"/>
    <mergeCell ref="M73:N73"/>
    <mergeCell ref="M74:N74"/>
    <mergeCell ref="M75:N75"/>
    <mergeCell ref="M76:N76"/>
    <mergeCell ref="M77:N77"/>
    <mergeCell ref="M78:N78"/>
    <mergeCell ref="M82:N82"/>
    <mergeCell ref="M83:N83"/>
    <mergeCell ref="M84:N84"/>
    <mergeCell ref="M85:N85"/>
    <mergeCell ref="M86:N86"/>
    <mergeCell ref="H79:I79"/>
    <mergeCell ref="K79:L79"/>
    <mergeCell ref="H80:I80"/>
    <mergeCell ref="K80:L80"/>
    <mergeCell ref="H81:I81"/>
    <mergeCell ref="K81:L81"/>
    <mergeCell ref="H82:I82"/>
    <mergeCell ref="K82:L82"/>
    <mergeCell ref="H83:I83"/>
    <mergeCell ref="K83:L83"/>
    <mergeCell ref="H84:I84"/>
    <mergeCell ref="K84:L84"/>
    <mergeCell ref="H85:I85"/>
    <mergeCell ref="K85:L85"/>
    <mergeCell ref="H86:I86"/>
    <mergeCell ref="K86:L86"/>
    <mergeCell ref="M79:N79"/>
    <mergeCell ref="M80:N80"/>
    <mergeCell ref="M81:N81"/>
    <mergeCell ref="H70:I70"/>
    <mergeCell ref="K70:L70"/>
    <mergeCell ref="H71:I71"/>
    <mergeCell ref="K71:L71"/>
    <mergeCell ref="H72:I72"/>
    <mergeCell ref="K72:L72"/>
    <mergeCell ref="H73:I73"/>
    <mergeCell ref="K73:L73"/>
    <mergeCell ref="H74:I74"/>
    <mergeCell ref="K74:L74"/>
    <mergeCell ref="S80:X80"/>
    <mergeCell ref="S81:X81"/>
    <mergeCell ref="S82:X82"/>
    <mergeCell ref="S83:X83"/>
    <mergeCell ref="S84:X84"/>
    <mergeCell ref="S85:X85"/>
    <mergeCell ref="S86:X86"/>
    <mergeCell ref="AA76:AB76"/>
    <mergeCell ref="AC76:AD76"/>
    <mergeCell ref="Y77:Z77"/>
    <mergeCell ref="AA77:AB77"/>
    <mergeCell ref="AC77:AD77"/>
    <mergeCell ref="Y78:Z78"/>
    <mergeCell ref="AA78:AB78"/>
    <mergeCell ref="AC78:AD78"/>
    <mergeCell ref="Y79:Z79"/>
    <mergeCell ref="AA79:AB79"/>
    <mergeCell ref="AC79:AD79"/>
    <mergeCell ref="Y80:Z80"/>
    <mergeCell ref="AA80:AB80"/>
    <mergeCell ref="AC80:AD80"/>
    <mergeCell ref="Y81:Z81"/>
    <mergeCell ref="AA81:AB81"/>
    <mergeCell ref="AC81:AD81"/>
    <mergeCell ref="D79:E79"/>
    <mergeCell ref="S71:X71"/>
    <mergeCell ref="S72:X72"/>
    <mergeCell ref="S73:X73"/>
    <mergeCell ref="S74:X74"/>
    <mergeCell ref="S75:X75"/>
    <mergeCell ref="S76:X76"/>
    <mergeCell ref="S77:X77"/>
    <mergeCell ref="S78:X78"/>
    <mergeCell ref="S79:X79"/>
    <mergeCell ref="H75:I75"/>
    <mergeCell ref="K75:L75"/>
    <mergeCell ref="H76:I76"/>
    <mergeCell ref="K76:L76"/>
    <mergeCell ref="H77:I77"/>
    <mergeCell ref="K77:L77"/>
    <mergeCell ref="H78:I78"/>
    <mergeCell ref="K78:L78"/>
    <mergeCell ref="O79:P79"/>
    <mergeCell ref="Q79:R79"/>
    <mergeCell ref="Q78:R78"/>
    <mergeCell ref="D70:E70"/>
    <mergeCell ref="D71:E71"/>
    <mergeCell ref="D72:E72"/>
    <mergeCell ref="D73:E73"/>
    <mergeCell ref="D74:E74"/>
    <mergeCell ref="D75:E75"/>
    <mergeCell ref="D76:E76"/>
    <mergeCell ref="D77:E77"/>
    <mergeCell ref="D78:E78"/>
    <mergeCell ref="Y87:Z87"/>
    <mergeCell ref="AA87:AB87"/>
    <mergeCell ref="AC87:AD87"/>
    <mergeCell ref="D87:E87"/>
    <mergeCell ref="F87:G87"/>
    <mergeCell ref="M87:N87"/>
    <mergeCell ref="O87:P87"/>
    <mergeCell ref="Q87:R87"/>
    <mergeCell ref="S87:X87"/>
    <mergeCell ref="H87:I87"/>
    <mergeCell ref="K87:L87"/>
    <mergeCell ref="S69:X69"/>
    <mergeCell ref="H68:I68"/>
    <mergeCell ref="K68:L68"/>
    <mergeCell ref="H69:I69"/>
    <mergeCell ref="K69:L69"/>
    <mergeCell ref="Y67:Z67"/>
    <mergeCell ref="AA67:AB67"/>
    <mergeCell ref="AC67:AD67"/>
    <mergeCell ref="D67:E67"/>
    <mergeCell ref="F67:G67"/>
    <mergeCell ref="M67:N67"/>
    <mergeCell ref="O67:P67"/>
    <mergeCell ref="Q67:R67"/>
    <mergeCell ref="Y69:Z69"/>
    <mergeCell ref="AA69:AB69"/>
    <mergeCell ref="AC69:AD69"/>
    <mergeCell ref="D69:E69"/>
    <mergeCell ref="F69:G69"/>
    <mergeCell ref="M69:N69"/>
    <mergeCell ref="O69:P69"/>
    <mergeCell ref="Q69:R69"/>
    <mergeCell ref="Y68:Z68"/>
    <mergeCell ref="AA68:AB68"/>
    <mergeCell ref="AC68:AD68"/>
    <mergeCell ref="D68:E68"/>
    <mergeCell ref="F68:G68"/>
    <mergeCell ref="M68:N68"/>
    <mergeCell ref="O68:P68"/>
    <mergeCell ref="Q68:R68"/>
    <mergeCell ref="S68:X68"/>
    <mergeCell ref="S67:X67"/>
    <mergeCell ref="H66:I66"/>
    <mergeCell ref="K66:L66"/>
    <mergeCell ref="H67:I67"/>
    <mergeCell ref="K67:L67"/>
    <mergeCell ref="AC65:AD65"/>
    <mergeCell ref="D65:E65"/>
    <mergeCell ref="F65:G65"/>
    <mergeCell ref="M65:N65"/>
    <mergeCell ref="O65:P65"/>
    <mergeCell ref="Q65:R65"/>
    <mergeCell ref="Y66:Z66"/>
    <mergeCell ref="AA66:AB66"/>
    <mergeCell ref="AC66:AD66"/>
    <mergeCell ref="D66:E66"/>
    <mergeCell ref="F66:G66"/>
    <mergeCell ref="M66:N66"/>
    <mergeCell ref="O66:P66"/>
    <mergeCell ref="Q66:R66"/>
    <mergeCell ref="S66:X66"/>
    <mergeCell ref="S65:X65"/>
    <mergeCell ref="H64:I64"/>
    <mergeCell ref="K64:L64"/>
    <mergeCell ref="H65:I65"/>
    <mergeCell ref="K65:L65"/>
    <mergeCell ref="Y63:Z63"/>
    <mergeCell ref="AA63:AB63"/>
    <mergeCell ref="AC63:AD63"/>
    <mergeCell ref="D63:E63"/>
    <mergeCell ref="F63:G63"/>
    <mergeCell ref="M63:N63"/>
    <mergeCell ref="O63:P63"/>
    <mergeCell ref="Q63:R63"/>
    <mergeCell ref="Y64:Z64"/>
    <mergeCell ref="AA64:AB64"/>
    <mergeCell ref="AC64:AD64"/>
    <mergeCell ref="D64:E64"/>
    <mergeCell ref="F64:G64"/>
    <mergeCell ref="M64:N64"/>
    <mergeCell ref="O64:P64"/>
    <mergeCell ref="Q64:R64"/>
    <mergeCell ref="S64:X64"/>
    <mergeCell ref="S63:X63"/>
    <mergeCell ref="Y65:Z65"/>
    <mergeCell ref="AA65:AB65"/>
    <mergeCell ref="H62:I62"/>
    <mergeCell ref="K62:L62"/>
    <mergeCell ref="H63:I63"/>
    <mergeCell ref="K63:L63"/>
    <mergeCell ref="Y61:Z61"/>
    <mergeCell ref="AA61:AB61"/>
    <mergeCell ref="AC61:AD61"/>
    <mergeCell ref="D61:E61"/>
    <mergeCell ref="F61:G61"/>
    <mergeCell ref="M61:N61"/>
    <mergeCell ref="O61:P61"/>
    <mergeCell ref="Q61:R61"/>
    <mergeCell ref="Y62:Z62"/>
    <mergeCell ref="AA62:AB62"/>
    <mergeCell ref="AC62:AD62"/>
    <mergeCell ref="D62:E62"/>
    <mergeCell ref="F62:G62"/>
    <mergeCell ref="M62:N62"/>
    <mergeCell ref="O62:P62"/>
    <mergeCell ref="Q62:R62"/>
    <mergeCell ref="S62:X62"/>
    <mergeCell ref="S61:X61"/>
    <mergeCell ref="H60:I60"/>
    <mergeCell ref="K60:L60"/>
    <mergeCell ref="H61:I61"/>
    <mergeCell ref="K61:L61"/>
    <mergeCell ref="Y59:Z59"/>
    <mergeCell ref="AA59:AB59"/>
    <mergeCell ref="AC59:AD59"/>
    <mergeCell ref="D59:E59"/>
    <mergeCell ref="F59:G59"/>
    <mergeCell ref="M59:N59"/>
    <mergeCell ref="O59:P59"/>
    <mergeCell ref="Q59:R59"/>
    <mergeCell ref="Y60:Z60"/>
    <mergeCell ref="AA60:AB60"/>
    <mergeCell ref="AC60:AD60"/>
    <mergeCell ref="D60:E60"/>
    <mergeCell ref="F60:G60"/>
    <mergeCell ref="M60:N60"/>
    <mergeCell ref="O60:P60"/>
    <mergeCell ref="Q60:R60"/>
    <mergeCell ref="S60:X60"/>
    <mergeCell ref="S59:X59"/>
    <mergeCell ref="H58:I58"/>
    <mergeCell ref="K58:L58"/>
    <mergeCell ref="H59:I59"/>
    <mergeCell ref="K59:L59"/>
    <mergeCell ref="Y57:Z57"/>
    <mergeCell ref="AA57:AB57"/>
    <mergeCell ref="AC57:AD57"/>
    <mergeCell ref="D57:E57"/>
    <mergeCell ref="F57:G57"/>
    <mergeCell ref="M57:N57"/>
    <mergeCell ref="O57:P57"/>
    <mergeCell ref="Q57:R57"/>
    <mergeCell ref="Y58:Z58"/>
    <mergeCell ref="AA58:AB58"/>
    <mergeCell ref="AC58:AD58"/>
    <mergeCell ref="D58:E58"/>
    <mergeCell ref="F58:G58"/>
    <mergeCell ref="M58:N58"/>
    <mergeCell ref="O58:P58"/>
    <mergeCell ref="Q58:R58"/>
    <mergeCell ref="S58:X58"/>
    <mergeCell ref="S57:X57"/>
    <mergeCell ref="H56:I56"/>
    <mergeCell ref="K56:L56"/>
    <mergeCell ref="H57:I57"/>
    <mergeCell ref="K57:L57"/>
    <mergeCell ref="Y55:Z55"/>
    <mergeCell ref="AA55:AB55"/>
    <mergeCell ref="AC55:AD55"/>
    <mergeCell ref="D55:E55"/>
    <mergeCell ref="F55:G55"/>
    <mergeCell ref="M55:N55"/>
    <mergeCell ref="O55:P55"/>
    <mergeCell ref="Q55:R55"/>
    <mergeCell ref="Y56:Z56"/>
    <mergeCell ref="AA56:AB56"/>
    <mergeCell ref="AC56:AD56"/>
    <mergeCell ref="D56:E56"/>
    <mergeCell ref="F56:G56"/>
    <mergeCell ref="M56:N56"/>
    <mergeCell ref="O56:P56"/>
    <mergeCell ref="Q56:R56"/>
    <mergeCell ref="S56:X56"/>
    <mergeCell ref="S55:X55"/>
    <mergeCell ref="H54:I54"/>
    <mergeCell ref="K54:L54"/>
    <mergeCell ref="H55:I55"/>
    <mergeCell ref="K55:L55"/>
    <mergeCell ref="Y53:Z53"/>
    <mergeCell ref="AA53:AB53"/>
    <mergeCell ref="AC53:AD53"/>
    <mergeCell ref="D53:E53"/>
    <mergeCell ref="F53:G53"/>
    <mergeCell ref="M53:N53"/>
    <mergeCell ref="O53:P53"/>
    <mergeCell ref="Q53:R53"/>
    <mergeCell ref="Y54:Z54"/>
    <mergeCell ref="AA54:AB54"/>
    <mergeCell ref="AC54:AD54"/>
    <mergeCell ref="D54:E54"/>
    <mergeCell ref="F54:G54"/>
    <mergeCell ref="M54:N54"/>
    <mergeCell ref="O54:P54"/>
    <mergeCell ref="Q54:R54"/>
    <mergeCell ref="S54:X54"/>
    <mergeCell ref="S53:X53"/>
    <mergeCell ref="H52:I52"/>
    <mergeCell ref="K52:L52"/>
    <mergeCell ref="H53:I53"/>
    <mergeCell ref="K53:L53"/>
    <mergeCell ref="Y50:Z51"/>
    <mergeCell ref="AA50:AB51"/>
    <mergeCell ref="AC50:AD51"/>
    <mergeCell ref="S50:X51"/>
    <mergeCell ref="Y52:Z52"/>
    <mergeCell ref="AA52:AB52"/>
    <mergeCell ref="AC52:AD52"/>
    <mergeCell ref="D52:E52"/>
    <mergeCell ref="F52:G52"/>
    <mergeCell ref="M52:N52"/>
    <mergeCell ref="O52:P52"/>
    <mergeCell ref="Q52:R52"/>
    <mergeCell ref="S52:X52"/>
    <mergeCell ref="V45:X45"/>
    <mergeCell ref="Y45:AA45"/>
    <mergeCell ref="AB45:AD45"/>
    <mergeCell ref="D47:E47"/>
    <mergeCell ref="G47:I47"/>
    <mergeCell ref="K47:L47"/>
    <mergeCell ref="M47:O47"/>
    <mergeCell ref="P47:R47"/>
    <mergeCell ref="S47:U47"/>
    <mergeCell ref="V47:X47"/>
    <mergeCell ref="D45:E45"/>
    <mergeCell ref="G45:I45"/>
    <mergeCell ref="K45:L45"/>
    <mergeCell ref="M45:O45"/>
    <mergeCell ref="P45:R45"/>
    <mergeCell ref="S45:U45"/>
    <mergeCell ref="Y47:AA47"/>
    <mergeCell ref="AB47:AD47"/>
    <mergeCell ref="D48:AD48"/>
    <mergeCell ref="D49:AD49"/>
    <mergeCell ref="D50:E51"/>
    <mergeCell ref="F50:G51"/>
    <mergeCell ref="H50:L51"/>
    <mergeCell ref="M50:N51"/>
    <mergeCell ref="O50:P51"/>
    <mergeCell ref="Q50:R51"/>
    <mergeCell ref="AB43:AD43"/>
    <mergeCell ref="D44:E44"/>
    <mergeCell ref="G44:I44"/>
    <mergeCell ref="K44:L44"/>
    <mergeCell ref="M44:O44"/>
    <mergeCell ref="P44:R44"/>
    <mergeCell ref="S44:U44"/>
    <mergeCell ref="V44:X44"/>
    <mergeCell ref="Y44:AA44"/>
    <mergeCell ref="AB44:AD44"/>
    <mergeCell ref="D43:E43"/>
    <mergeCell ref="G43:I43"/>
    <mergeCell ref="K43:L43"/>
    <mergeCell ref="M43:O43"/>
    <mergeCell ref="P43:R43"/>
    <mergeCell ref="S43:U43"/>
    <mergeCell ref="Y42:AA42"/>
    <mergeCell ref="AB42:AD42"/>
    <mergeCell ref="V43:X43"/>
    <mergeCell ref="Y43:AA43"/>
    <mergeCell ref="D40:E40"/>
    <mergeCell ref="G40:I40"/>
    <mergeCell ref="K40:L40"/>
    <mergeCell ref="M40:O40"/>
    <mergeCell ref="P40:R40"/>
    <mergeCell ref="S40:U40"/>
    <mergeCell ref="V40:X40"/>
    <mergeCell ref="Y40:AA40"/>
    <mergeCell ref="D42:E42"/>
    <mergeCell ref="G42:I42"/>
    <mergeCell ref="K42:L42"/>
    <mergeCell ref="M42:O42"/>
    <mergeCell ref="P42:R42"/>
    <mergeCell ref="S42:U42"/>
    <mergeCell ref="V42:X42"/>
    <mergeCell ref="D41:E41"/>
    <mergeCell ref="G41:I41"/>
    <mergeCell ref="K41:L41"/>
    <mergeCell ref="M41:O41"/>
    <mergeCell ref="P41:R41"/>
    <mergeCell ref="S41:U41"/>
    <mergeCell ref="G37:I37"/>
    <mergeCell ref="K37:L37"/>
    <mergeCell ref="M37:O37"/>
    <mergeCell ref="P37:R37"/>
    <mergeCell ref="S37:U37"/>
    <mergeCell ref="Y38:AA38"/>
    <mergeCell ref="AB38:AD38"/>
    <mergeCell ref="AB40:AD40"/>
    <mergeCell ref="V41:X41"/>
    <mergeCell ref="Y41:AA41"/>
    <mergeCell ref="AB41:AD41"/>
    <mergeCell ref="G32:M32"/>
    <mergeCell ref="N32:T32"/>
    <mergeCell ref="U32:W32"/>
    <mergeCell ref="X32:AD32"/>
    <mergeCell ref="D39:E39"/>
    <mergeCell ref="G39:I39"/>
    <mergeCell ref="K39:L39"/>
    <mergeCell ref="M39:O39"/>
    <mergeCell ref="P39:R39"/>
    <mergeCell ref="S39:U39"/>
    <mergeCell ref="V39:X39"/>
    <mergeCell ref="Y39:AA39"/>
    <mergeCell ref="AB39:AD39"/>
    <mergeCell ref="V37:X37"/>
    <mergeCell ref="Y37:AA37"/>
    <mergeCell ref="AB37:AD37"/>
    <mergeCell ref="D38:E38"/>
    <mergeCell ref="G38:I38"/>
    <mergeCell ref="K38:L38"/>
    <mergeCell ref="M38:O38"/>
    <mergeCell ref="P38:R38"/>
    <mergeCell ref="S38:U38"/>
    <mergeCell ref="V38:X38"/>
    <mergeCell ref="D37:E37"/>
    <mergeCell ref="D25:L25"/>
    <mergeCell ref="M25:R25"/>
    <mergeCell ref="S25:AB25"/>
    <mergeCell ref="AC25:AD25"/>
    <mergeCell ref="AC24:AD24"/>
    <mergeCell ref="AC21:AD21"/>
    <mergeCell ref="D35:AD35"/>
    <mergeCell ref="D36:E36"/>
    <mergeCell ref="G36:L36"/>
    <mergeCell ref="M36:O36"/>
    <mergeCell ref="P36:R36"/>
    <mergeCell ref="S36:U36"/>
    <mergeCell ref="V36:X36"/>
    <mergeCell ref="Y36:AA36"/>
    <mergeCell ref="AB36:AD36"/>
    <mergeCell ref="D33:F33"/>
    <mergeCell ref="G33:M33"/>
    <mergeCell ref="N33:T33"/>
    <mergeCell ref="U33:W33"/>
    <mergeCell ref="X33:AD33"/>
    <mergeCell ref="D34:AD34"/>
    <mergeCell ref="D30:AD30"/>
    <mergeCell ref="D31:AD31"/>
    <mergeCell ref="D32:F32"/>
    <mergeCell ref="D29:I29"/>
    <mergeCell ref="J29:L29"/>
    <mergeCell ref="M29:Q29"/>
    <mergeCell ref="R29:T29"/>
    <mergeCell ref="U29:AB29"/>
    <mergeCell ref="AC29:AD29"/>
    <mergeCell ref="D26:AD26"/>
    <mergeCell ref="D27:AD27"/>
    <mergeCell ref="D28:H28"/>
    <mergeCell ref="I28:J28"/>
    <mergeCell ref="K28:N28"/>
    <mergeCell ref="Q28:T28"/>
    <mergeCell ref="V28:AB28"/>
    <mergeCell ref="D4:AD4"/>
    <mergeCell ref="D5:AD5"/>
    <mergeCell ref="D6:AD6"/>
    <mergeCell ref="D8:AD8"/>
    <mergeCell ref="D9:G9"/>
    <mergeCell ref="H9:AD9"/>
    <mergeCell ref="AB15:AD15"/>
    <mergeCell ref="W16:AA16"/>
    <mergeCell ref="AB16:AD16"/>
    <mergeCell ref="D15:G17"/>
    <mergeCell ref="H15:L17"/>
    <mergeCell ref="M15:O16"/>
    <mergeCell ref="P15:S16"/>
    <mergeCell ref="T15:V16"/>
    <mergeCell ref="W15:AA15"/>
    <mergeCell ref="D14:G14"/>
    <mergeCell ref="H14:O14"/>
    <mergeCell ref="P14:R14"/>
    <mergeCell ref="S14:X14"/>
    <mergeCell ref="Y14:Z14"/>
    <mergeCell ref="AC14:AD14"/>
    <mergeCell ref="D10:G10"/>
    <mergeCell ref="H10:AD10"/>
    <mergeCell ref="D11:G11"/>
    <mergeCell ref="H11:J11"/>
    <mergeCell ref="N11:Q11"/>
    <mergeCell ref="R11:T11"/>
    <mergeCell ref="X11:AA11"/>
    <mergeCell ref="D24:H24"/>
    <mergeCell ref="I24:J24"/>
    <mergeCell ref="K24:N24"/>
    <mergeCell ref="Q24:T24"/>
    <mergeCell ref="W24:AB24"/>
    <mergeCell ref="Z21:AB21"/>
    <mergeCell ref="D22:AD22"/>
    <mergeCell ref="D23:AD23"/>
    <mergeCell ref="D21:G21"/>
    <mergeCell ref="H21:J21"/>
    <mergeCell ref="M17:O17"/>
    <mergeCell ref="P17:S17"/>
    <mergeCell ref="T17:V17"/>
    <mergeCell ref="W17:AA17"/>
    <mergeCell ref="AB17:AD17"/>
    <mergeCell ref="U20:Y20"/>
    <mergeCell ref="Z20:AB20"/>
    <mergeCell ref="AC20:AD20"/>
    <mergeCell ref="D80:E80"/>
    <mergeCell ref="D81:E81"/>
    <mergeCell ref="D82:E82"/>
    <mergeCell ref="D83:E83"/>
    <mergeCell ref="D84:E84"/>
    <mergeCell ref="D85:E85"/>
    <mergeCell ref="D86:E86"/>
    <mergeCell ref="D12:G12"/>
    <mergeCell ref="H12:AD12"/>
    <mergeCell ref="D13:G13"/>
    <mergeCell ref="H13:U13"/>
    <mergeCell ref="V13:X13"/>
    <mergeCell ref="Y13:AD13"/>
    <mergeCell ref="K21:O21"/>
    <mergeCell ref="P21:R21"/>
    <mergeCell ref="S21:T21"/>
    <mergeCell ref="U21:Y21"/>
    <mergeCell ref="D18:AD18"/>
    <mergeCell ref="D19:AD19"/>
    <mergeCell ref="D20:G20"/>
    <mergeCell ref="H20:J20"/>
    <mergeCell ref="K20:O20"/>
    <mergeCell ref="P20:R20"/>
    <mergeCell ref="S20:T20"/>
  </mergeCells>
  <conditionalFormatting sqref="AC25 AC29">
    <cfRule type="cellIs" dxfId="2015" priority="1" operator="lessThan">
      <formula>30</formula>
    </cfRule>
  </conditionalFormatting>
  <dataValidations disablePrompts="1" count="5">
    <dataValidation type="list" allowBlank="1" showInputMessage="1" showErrorMessage="1" sqref="G45:I45" xr:uid="{99F80C0F-303F-492D-BF02-CE0895FC09A0}">
      <formula1>"REEQUILÍBRIO ECONÔMICO-FINANCEIRO,REAJUSTE FINANCEIRO,ADITIVO DE PRAZO DE EXECUÇÃO,ADITIVO DE PRAZO DE VIGÊNCIA,ADITIVO DE SERVIÇOS,ADITIVO DE PRAZO E SERVIÇOS"</formula1>
    </dataValidation>
    <dataValidation type="list" allowBlank="1" showInputMessage="1" showErrorMessage="1" sqref="AB15:AD17" xr:uid="{5A9B72C3-4EB6-4C37-A159-6EAF80C00111}">
      <formula1>"ENG. CIVIL,ENG. ELETRICISTA,ARQUITETO (A)"</formula1>
    </dataValidation>
    <dataValidation type="list" allowBlank="1" showInputMessage="1" showErrorMessage="1" sqref="R29:T29" xr:uid="{9CECF8EE-6262-4B2B-9BA2-9DF29C1A3597}">
      <formula1>"NÃO INICIADA,EM ANDAMENTO,PARALISADA,CONCLUÍDA"</formula1>
    </dataValidation>
    <dataValidation type="list" allowBlank="1" showInputMessage="1" showErrorMessage="1" sqref="M25" xr:uid="{67FB1B8A-4356-41E9-B36B-95D457EE5B42}">
      <formula1>"VIGENTE,FINALIZADO"</formula1>
    </dataValidation>
    <dataValidation type="list" allowBlank="1" showInputMessage="1" showErrorMessage="1" sqref="G37:I44 G46:I47" xr:uid="{C69B9BAB-7E64-4B80-9BF9-FE58D1817B0B}">
      <formula1>"REEQUILÍBRIO ECONÔMICO-FINANCEIRO,ADITIVO DE PRAZO DE EXECUÇÃO,ADITIVO DE PRAZO DE VIGÊNCIA,ADITIVO DE SERVIÇOS,ADITIVO DE PRAZO E SERVIÇOS"</formula1>
    </dataValidation>
  </dataValidations>
  <printOptions horizontalCentered="1"/>
  <pageMargins left="0.31496062992125984" right="0.31496062992125984" top="0.19685039370078741" bottom="0.39370078740157483" header="0.31496062992125984" footer="0.11811023622047245"/>
  <pageSetup paperSize="9" scale="59" fitToHeight="0" orientation="landscape" r:id="rId1"/>
  <headerFooter>
    <oddFooter>&amp;RPÁGINA &amp;P DE &amp;N</oddFooter>
  </headerFooter>
  <rowBreaks count="3" manualBreakCount="3">
    <brk id="48" min="3" max="29" man="1"/>
    <brk id="90" min="3" max="29" man="1"/>
    <brk id="181" min="3" max="2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CDDC9-DD8C-441E-A2E9-DE97E7D860CF}">
  <sheetPr>
    <outlinePr summaryBelow="0"/>
  </sheetPr>
  <dimension ref="A1:DM276"/>
  <sheetViews>
    <sheetView view="pageBreakPreview" topLeftCell="B1" zoomScale="190" zoomScaleNormal="190" zoomScaleSheetLayoutView="190" workbookViewId="0">
      <pane xSplit="3" ySplit="11" topLeftCell="O12" activePane="bottomRight" state="frozen"/>
      <selection activeCell="K60" sqref="K60"/>
      <selection pane="topRight" activeCell="K60" sqref="K60"/>
      <selection pane="bottomLeft" activeCell="K60" sqref="K60"/>
      <selection pane="bottomRight" activeCell="S72" sqref="S72"/>
    </sheetView>
  </sheetViews>
  <sheetFormatPr defaultColWidth="8.90625" defaultRowHeight="8" outlineLevelRow="4" x14ac:dyDescent="0.2"/>
  <cols>
    <col min="1" max="1" width="9.54296875" style="97" hidden="1" customWidth="1"/>
    <col min="2" max="2" width="9.54296875" style="97" customWidth="1"/>
    <col min="3" max="3" width="10.36328125" style="97" customWidth="1"/>
    <col min="4" max="4" width="35.08984375" style="97" customWidth="1"/>
    <col min="5" max="5" width="12.453125" style="97" customWidth="1"/>
    <col min="6" max="6" width="12.453125" style="97" hidden="1" customWidth="1"/>
    <col min="7" max="7" width="10.6328125" style="97" bestFit="1" customWidth="1"/>
    <col min="8" max="9" width="9.6328125" style="97" bestFit="1" customWidth="1"/>
    <col min="10" max="11" width="8.90625" style="97"/>
    <col min="12" max="12" width="9" style="97" bestFit="1" customWidth="1"/>
    <col min="13" max="13" width="11.6328125" style="97" bestFit="1" customWidth="1"/>
    <col min="14" max="15" width="9" style="97" bestFit="1" customWidth="1"/>
    <col min="16" max="16" width="11.1796875" style="97" bestFit="1" customWidth="1"/>
    <col min="17" max="18" width="9" style="97" bestFit="1" customWidth="1"/>
    <col min="19" max="19" width="11.1796875" style="97" bestFit="1" customWidth="1"/>
    <col min="20" max="20" width="9" style="97" bestFit="1" customWidth="1"/>
    <col min="21" max="113" width="8.90625" style="97"/>
    <col min="114" max="114" width="10.6328125" style="97" bestFit="1" customWidth="1"/>
    <col min="115" max="115" width="8.90625" style="97"/>
    <col min="116" max="116" width="9.6328125" style="97" customWidth="1"/>
    <col min="117" max="117" width="10.6328125" style="97" bestFit="1" customWidth="1"/>
    <col min="118" max="16384" width="8.90625" style="97"/>
  </cols>
  <sheetData>
    <row r="1" spans="1:117" ht="7.75" customHeight="1" x14ac:dyDescent="0.2">
      <c r="B1" s="184" t="s">
        <v>449</v>
      </c>
      <c r="C1" s="184"/>
      <c r="D1" s="184"/>
      <c r="E1" s="184"/>
      <c r="F1" s="184"/>
    </row>
    <row r="2" spans="1:117" ht="25.75" customHeight="1" x14ac:dyDescent="0.2">
      <c r="B2" s="184"/>
      <c r="C2" s="184"/>
      <c r="D2" s="184"/>
      <c r="E2" s="184"/>
      <c r="F2" s="184"/>
    </row>
    <row r="3" spans="1:117" x14ac:dyDescent="0.2">
      <c r="B3" s="99" t="s">
        <v>70</v>
      </c>
      <c r="C3" s="98"/>
      <c r="D3" s="98"/>
      <c r="E3" s="100"/>
      <c r="F3" s="101" t="s">
        <v>72</v>
      </c>
    </row>
    <row r="4" spans="1:117" ht="14.4" customHeight="1" x14ac:dyDescent="0.2">
      <c r="B4" s="185" t="s">
        <v>69</v>
      </c>
      <c r="C4" s="186"/>
      <c r="D4" s="187"/>
      <c r="E4" s="188"/>
      <c r="F4" s="188"/>
    </row>
    <row r="5" spans="1:117" ht="2.4" customHeight="1" x14ac:dyDescent="0.2">
      <c r="B5" s="102"/>
      <c r="C5" s="102"/>
      <c r="D5" s="102"/>
      <c r="E5" s="103"/>
      <c r="F5" s="103"/>
    </row>
    <row r="6" spans="1:117" ht="8.5" thickBot="1" x14ac:dyDescent="0.25">
      <c r="B6" s="104" t="s">
        <v>71</v>
      </c>
      <c r="C6" s="102"/>
      <c r="D6" s="102"/>
      <c r="E6" s="103"/>
      <c r="F6" s="105">
        <v>8.8939789141677689E-2</v>
      </c>
    </row>
    <row r="7" spans="1:117" ht="7.75" customHeight="1" thickBot="1" x14ac:dyDescent="0.25">
      <c r="B7" s="189" t="s">
        <v>68</v>
      </c>
      <c r="C7" s="190"/>
      <c r="D7" s="190"/>
      <c r="E7" s="106"/>
      <c r="F7" s="107"/>
      <c r="G7" s="181">
        <v>45992</v>
      </c>
      <c r="H7" s="182"/>
      <c r="I7" s="183"/>
      <c r="J7" s="181">
        <v>46023</v>
      </c>
      <c r="K7" s="182"/>
      <c r="L7" s="183"/>
      <c r="M7" s="181">
        <v>46054</v>
      </c>
      <c r="N7" s="182"/>
      <c r="O7" s="183"/>
      <c r="P7" s="181">
        <v>46082</v>
      </c>
      <c r="Q7" s="182"/>
      <c r="R7" s="183"/>
      <c r="S7" s="181">
        <v>46113</v>
      </c>
      <c r="T7" s="182"/>
      <c r="U7" s="183"/>
      <c r="V7" s="181">
        <v>46143</v>
      </c>
      <c r="W7" s="182"/>
      <c r="X7" s="183"/>
      <c r="Y7" s="181">
        <v>46174</v>
      </c>
      <c r="Z7" s="182"/>
      <c r="AA7" s="183"/>
      <c r="AB7" s="181">
        <v>46204</v>
      </c>
      <c r="AC7" s="182"/>
      <c r="AD7" s="183"/>
      <c r="AE7" s="181">
        <v>46235</v>
      </c>
      <c r="AF7" s="182"/>
      <c r="AG7" s="183"/>
      <c r="AH7" s="181">
        <v>46266</v>
      </c>
      <c r="AI7" s="182"/>
      <c r="AJ7" s="183"/>
      <c r="AK7" s="181">
        <v>46296</v>
      </c>
      <c r="AL7" s="182"/>
      <c r="AM7" s="183"/>
      <c r="AN7" s="181">
        <v>46327</v>
      </c>
      <c r="AO7" s="182"/>
      <c r="AP7" s="183"/>
      <c r="AQ7" s="181">
        <v>46357</v>
      </c>
      <c r="AR7" s="182"/>
      <c r="AS7" s="183"/>
      <c r="AT7" s="181">
        <v>46388</v>
      </c>
      <c r="AU7" s="182"/>
      <c r="AV7" s="183"/>
      <c r="AW7" s="181">
        <v>46419</v>
      </c>
      <c r="AX7" s="182"/>
      <c r="AY7" s="183"/>
      <c r="AZ7" s="181">
        <v>46447</v>
      </c>
      <c r="BA7" s="182"/>
      <c r="BB7" s="183"/>
      <c r="BC7" s="181">
        <v>46478</v>
      </c>
      <c r="BD7" s="182"/>
      <c r="BE7" s="183"/>
      <c r="BF7" s="181">
        <v>46508</v>
      </c>
      <c r="BG7" s="182"/>
      <c r="BH7" s="183"/>
      <c r="BI7" s="181">
        <v>46539</v>
      </c>
      <c r="BJ7" s="182"/>
      <c r="BK7" s="183"/>
      <c r="BL7" s="181">
        <v>46569</v>
      </c>
      <c r="BM7" s="182"/>
      <c r="BN7" s="183"/>
      <c r="BO7" s="181">
        <v>46600</v>
      </c>
      <c r="BP7" s="182"/>
      <c r="BQ7" s="183"/>
      <c r="BR7" s="181">
        <v>46631</v>
      </c>
      <c r="BS7" s="182"/>
      <c r="BT7" s="183"/>
      <c r="BU7" s="181">
        <v>46661</v>
      </c>
      <c r="BV7" s="182"/>
      <c r="BW7" s="183"/>
      <c r="BX7" s="181">
        <v>46692</v>
      </c>
      <c r="BY7" s="182"/>
      <c r="BZ7" s="183"/>
      <c r="CA7" s="181">
        <v>46722</v>
      </c>
      <c r="CB7" s="182"/>
      <c r="CC7" s="183"/>
      <c r="CD7" s="181">
        <v>46753</v>
      </c>
      <c r="CE7" s="182"/>
      <c r="CF7" s="183"/>
      <c r="CG7" s="181">
        <v>46784</v>
      </c>
      <c r="CH7" s="182"/>
      <c r="CI7" s="183"/>
      <c r="CJ7" s="181">
        <v>46813</v>
      </c>
      <c r="CK7" s="182"/>
      <c r="CL7" s="183"/>
      <c r="CM7" s="181">
        <v>46844</v>
      </c>
      <c r="CN7" s="182"/>
      <c r="CO7" s="183"/>
      <c r="CP7" s="181">
        <v>46874</v>
      </c>
      <c r="CQ7" s="182"/>
      <c r="CR7" s="183"/>
      <c r="CS7" s="181">
        <v>46905</v>
      </c>
      <c r="CT7" s="182"/>
      <c r="CU7" s="183"/>
      <c r="CV7" s="181">
        <v>46935</v>
      </c>
      <c r="CW7" s="182"/>
      <c r="CX7" s="183"/>
      <c r="CY7" s="181">
        <v>46966</v>
      </c>
      <c r="CZ7" s="182"/>
      <c r="DA7" s="183"/>
      <c r="DB7" s="181">
        <v>46997</v>
      </c>
      <c r="DC7" s="182"/>
      <c r="DD7" s="183"/>
      <c r="DE7" s="181">
        <v>47027</v>
      </c>
      <c r="DF7" s="182"/>
      <c r="DG7" s="183"/>
      <c r="DH7" s="181">
        <v>47058</v>
      </c>
      <c r="DI7" s="182"/>
      <c r="DJ7" s="183"/>
      <c r="DK7" s="181" t="s">
        <v>73</v>
      </c>
      <c r="DL7" s="182"/>
      <c r="DM7" s="183"/>
    </row>
    <row r="8" spans="1:117" ht="10.25" customHeight="1" x14ac:dyDescent="0.2">
      <c r="F8" s="108"/>
      <c r="G8" s="194">
        <v>1</v>
      </c>
      <c r="H8" s="195"/>
      <c r="I8" s="196"/>
      <c r="J8" s="191">
        <v>2</v>
      </c>
      <c r="K8" s="192"/>
      <c r="L8" s="193"/>
      <c r="M8" s="191">
        <v>3</v>
      </c>
      <c r="N8" s="192"/>
      <c r="O8" s="193"/>
      <c r="P8" s="191">
        <v>4</v>
      </c>
      <c r="Q8" s="192"/>
      <c r="R8" s="193"/>
      <c r="S8" s="191">
        <v>5</v>
      </c>
      <c r="T8" s="192"/>
      <c r="U8" s="193"/>
      <c r="V8" s="191">
        <v>6</v>
      </c>
      <c r="W8" s="192"/>
      <c r="X8" s="193"/>
      <c r="Y8" s="191">
        <v>7</v>
      </c>
      <c r="Z8" s="192"/>
      <c r="AA8" s="193"/>
      <c r="AB8" s="191">
        <v>8</v>
      </c>
      <c r="AC8" s="192"/>
      <c r="AD8" s="193"/>
      <c r="AE8" s="191">
        <v>9</v>
      </c>
      <c r="AF8" s="192"/>
      <c r="AG8" s="193"/>
      <c r="AH8" s="191">
        <v>10</v>
      </c>
      <c r="AI8" s="192"/>
      <c r="AJ8" s="193"/>
      <c r="AK8" s="191">
        <v>11</v>
      </c>
      <c r="AL8" s="192"/>
      <c r="AM8" s="193"/>
      <c r="AN8" s="191">
        <v>12</v>
      </c>
      <c r="AO8" s="192"/>
      <c r="AP8" s="193"/>
      <c r="AQ8" s="191">
        <v>13</v>
      </c>
      <c r="AR8" s="192"/>
      <c r="AS8" s="193"/>
      <c r="AT8" s="191">
        <v>14</v>
      </c>
      <c r="AU8" s="192"/>
      <c r="AV8" s="193"/>
      <c r="AW8" s="191">
        <v>15</v>
      </c>
      <c r="AX8" s="192"/>
      <c r="AY8" s="193"/>
      <c r="AZ8" s="191">
        <v>16</v>
      </c>
      <c r="BA8" s="192"/>
      <c r="BB8" s="193"/>
      <c r="BC8" s="191">
        <v>17</v>
      </c>
      <c r="BD8" s="192"/>
      <c r="BE8" s="193"/>
      <c r="BF8" s="191">
        <v>18</v>
      </c>
      <c r="BG8" s="192"/>
      <c r="BH8" s="193"/>
      <c r="BI8" s="191">
        <v>19</v>
      </c>
      <c r="BJ8" s="192"/>
      <c r="BK8" s="193"/>
      <c r="BL8" s="191">
        <v>20</v>
      </c>
      <c r="BM8" s="192"/>
      <c r="BN8" s="193"/>
      <c r="BO8" s="191">
        <v>21</v>
      </c>
      <c r="BP8" s="192"/>
      <c r="BQ8" s="193"/>
      <c r="BR8" s="191">
        <v>22</v>
      </c>
      <c r="BS8" s="192"/>
      <c r="BT8" s="193"/>
      <c r="BU8" s="191">
        <v>23</v>
      </c>
      <c r="BV8" s="192"/>
      <c r="BW8" s="193"/>
      <c r="BX8" s="191">
        <v>24</v>
      </c>
      <c r="BY8" s="192"/>
      <c r="BZ8" s="193"/>
      <c r="CA8" s="191">
        <v>25</v>
      </c>
      <c r="CB8" s="192"/>
      <c r="CC8" s="193"/>
      <c r="CD8" s="191">
        <v>26</v>
      </c>
      <c r="CE8" s="192"/>
      <c r="CF8" s="193"/>
      <c r="CG8" s="191">
        <v>27</v>
      </c>
      <c r="CH8" s="192"/>
      <c r="CI8" s="193"/>
      <c r="CJ8" s="191">
        <v>28</v>
      </c>
      <c r="CK8" s="192"/>
      <c r="CL8" s="193"/>
      <c r="CM8" s="191">
        <v>29</v>
      </c>
      <c r="CN8" s="192"/>
      <c r="CO8" s="193"/>
      <c r="CP8" s="191">
        <v>30</v>
      </c>
      <c r="CQ8" s="192"/>
      <c r="CR8" s="193"/>
      <c r="CS8" s="191">
        <v>31</v>
      </c>
      <c r="CT8" s="192"/>
      <c r="CU8" s="193"/>
      <c r="CV8" s="191">
        <v>32</v>
      </c>
      <c r="CW8" s="192"/>
      <c r="CX8" s="193"/>
      <c r="CY8" s="191">
        <v>33</v>
      </c>
      <c r="CZ8" s="192"/>
      <c r="DA8" s="193"/>
      <c r="DB8" s="191">
        <v>34</v>
      </c>
      <c r="DC8" s="192"/>
      <c r="DD8" s="193"/>
      <c r="DE8" s="191">
        <v>35</v>
      </c>
      <c r="DF8" s="192"/>
      <c r="DG8" s="193"/>
      <c r="DH8" s="191">
        <v>36</v>
      </c>
      <c r="DI8" s="192"/>
      <c r="DJ8" s="193"/>
      <c r="DK8" s="191" t="s">
        <v>74</v>
      </c>
      <c r="DL8" s="192"/>
      <c r="DM8" s="193"/>
    </row>
    <row r="9" spans="1:117" ht="10.25" customHeight="1" x14ac:dyDescent="0.2">
      <c r="F9" s="108"/>
      <c r="G9" s="170">
        <v>46001</v>
      </c>
      <c r="H9" s="162">
        <f>G9</f>
        <v>46001</v>
      </c>
      <c r="I9" s="174"/>
      <c r="J9" s="169">
        <f>EOMONTH(J7,-1)+1</f>
        <v>46023</v>
      </c>
      <c r="K9" s="162">
        <f>J9</f>
        <v>46023</v>
      </c>
      <c r="L9" s="174"/>
      <c r="M9" s="169">
        <f>EOMONTH(M7,-1)+1</f>
        <v>46054</v>
      </c>
      <c r="N9" s="162">
        <f>M9</f>
        <v>46054</v>
      </c>
      <c r="O9" s="174"/>
      <c r="P9" s="172"/>
      <c r="Q9" s="173"/>
      <c r="R9" s="174"/>
      <c r="S9" s="172"/>
      <c r="T9" s="173"/>
      <c r="U9" s="174"/>
      <c r="V9" s="172"/>
      <c r="W9" s="173"/>
      <c r="X9" s="174"/>
      <c r="Y9" s="172"/>
      <c r="Z9" s="173"/>
      <c r="AA9" s="174"/>
      <c r="AB9" s="172"/>
      <c r="AC9" s="173"/>
      <c r="AD9" s="174"/>
      <c r="AE9" s="172"/>
      <c r="AF9" s="173"/>
      <c r="AG9" s="174"/>
      <c r="AH9" s="172"/>
      <c r="AI9" s="173"/>
      <c r="AJ9" s="174"/>
      <c r="AK9" s="172"/>
      <c r="AL9" s="173"/>
      <c r="AM9" s="174"/>
      <c r="AN9" s="172"/>
      <c r="AO9" s="173"/>
      <c r="AP9" s="174"/>
      <c r="AQ9" s="172"/>
      <c r="AR9" s="173"/>
      <c r="AS9" s="174"/>
      <c r="AT9" s="172"/>
      <c r="AU9" s="173"/>
      <c r="AV9" s="174"/>
      <c r="AW9" s="172"/>
      <c r="AX9" s="173"/>
      <c r="AY9" s="174"/>
      <c r="AZ9" s="172"/>
      <c r="BA9" s="173"/>
      <c r="BB9" s="174"/>
      <c r="BC9" s="172"/>
      <c r="BD9" s="173"/>
      <c r="BE9" s="174"/>
      <c r="BF9" s="172"/>
      <c r="BG9" s="173"/>
      <c r="BH9" s="174"/>
      <c r="BI9" s="172"/>
      <c r="BJ9" s="173"/>
      <c r="BK9" s="174"/>
      <c r="BL9" s="172"/>
      <c r="BM9" s="173"/>
      <c r="BN9" s="174"/>
      <c r="BO9" s="172"/>
      <c r="BP9" s="173"/>
      <c r="BQ9" s="174"/>
      <c r="BR9" s="172"/>
      <c r="BS9" s="173"/>
      <c r="BT9" s="174"/>
      <c r="BU9" s="172"/>
      <c r="BV9" s="173"/>
      <c r="BW9" s="174"/>
      <c r="BX9" s="172"/>
      <c r="BY9" s="173"/>
      <c r="BZ9" s="174"/>
      <c r="CA9" s="172"/>
      <c r="CB9" s="173"/>
      <c r="CC9" s="174"/>
      <c r="CD9" s="172"/>
      <c r="CE9" s="173"/>
      <c r="CF9" s="174"/>
      <c r="CG9" s="172"/>
      <c r="CH9" s="173"/>
      <c r="CI9" s="174"/>
      <c r="CJ9" s="172"/>
      <c r="CK9" s="173"/>
      <c r="CL9" s="174"/>
      <c r="CM9" s="172"/>
      <c r="CN9" s="173"/>
      <c r="CO9" s="174"/>
      <c r="CP9" s="172"/>
      <c r="CQ9" s="173"/>
      <c r="CR9" s="174"/>
      <c r="CS9" s="172"/>
      <c r="CT9" s="173"/>
      <c r="CU9" s="174"/>
      <c r="CV9" s="172"/>
      <c r="CW9" s="173"/>
      <c r="CX9" s="174"/>
      <c r="CY9" s="172"/>
      <c r="CZ9" s="173"/>
      <c r="DA9" s="174"/>
      <c r="DB9" s="172"/>
      <c r="DC9" s="173"/>
      <c r="DD9" s="174"/>
      <c r="DE9" s="172"/>
      <c r="DF9" s="173"/>
      <c r="DG9" s="174"/>
      <c r="DH9" s="172"/>
      <c r="DI9" s="173"/>
      <c r="DJ9" s="174"/>
      <c r="DK9" s="157"/>
      <c r="DL9" s="158"/>
      <c r="DM9" s="159"/>
    </row>
    <row r="10" spans="1:117" ht="10.25" customHeight="1" x14ac:dyDescent="0.2">
      <c r="F10" s="108"/>
      <c r="G10" s="170">
        <f>EOMONTH(G7,0)</f>
        <v>46022</v>
      </c>
      <c r="H10" s="162">
        <f>G10</f>
        <v>46022</v>
      </c>
      <c r="I10" s="174"/>
      <c r="J10" s="169">
        <f>EOMONTH(J7,0)</f>
        <v>46053</v>
      </c>
      <c r="K10" s="162">
        <f>J10</f>
        <v>46053</v>
      </c>
      <c r="L10" s="174"/>
      <c r="M10" s="169">
        <f>EOMONTH(M7,0)</f>
        <v>46081</v>
      </c>
      <c r="N10" s="162">
        <f>M10</f>
        <v>46081</v>
      </c>
      <c r="O10" s="174"/>
      <c r="P10" s="172"/>
      <c r="Q10" s="173"/>
      <c r="R10" s="174"/>
      <c r="S10" s="172"/>
      <c r="T10" s="173"/>
      <c r="U10" s="174"/>
      <c r="V10" s="172"/>
      <c r="W10" s="173"/>
      <c r="X10" s="174"/>
      <c r="Y10" s="172"/>
      <c r="Z10" s="173"/>
      <c r="AA10" s="174"/>
      <c r="AB10" s="172"/>
      <c r="AC10" s="173"/>
      <c r="AD10" s="174"/>
      <c r="AE10" s="172"/>
      <c r="AF10" s="173"/>
      <c r="AG10" s="174"/>
      <c r="AH10" s="172"/>
      <c r="AI10" s="173"/>
      <c r="AJ10" s="174"/>
      <c r="AK10" s="172"/>
      <c r="AL10" s="173"/>
      <c r="AM10" s="174"/>
      <c r="AN10" s="172"/>
      <c r="AO10" s="173"/>
      <c r="AP10" s="174"/>
      <c r="AQ10" s="172"/>
      <c r="AR10" s="173"/>
      <c r="AS10" s="174"/>
      <c r="AT10" s="172"/>
      <c r="AU10" s="173"/>
      <c r="AV10" s="174"/>
      <c r="AW10" s="172"/>
      <c r="AX10" s="173"/>
      <c r="AY10" s="174"/>
      <c r="AZ10" s="172"/>
      <c r="BA10" s="173"/>
      <c r="BB10" s="174"/>
      <c r="BC10" s="172"/>
      <c r="BD10" s="173"/>
      <c r="BE10" s="174"/>
      <c r="BF10" s="172"/>
      <c r="BG10" s="173"/>
      <c r="BH10" s="174"/>
      <c r="BI10" s="172"/>
      <c r="BJ10" s="173"/>
      <c r="BK10" s="174"/>
      <c r="BL10" s="172"/>
      <c r="BM10" s="173"/>
      <c r="BN10" s="174"/>
      <c r="BO10" s="172"/>
      <c r="BP10" s="173"/>
      <c r="BQ10" s="174"/>
      <c r="BR10" s="172"/>
      <c r="BS10" s="173"/>
      <c r="BT10" s="174"/>
      <c r="BU10" s="172"/>
      <c r="BV10" s="173"/>
      <c r="BW10" s="174"/>
      <c r="BX10" s="172"/>
      <c r="BY10" s="173"/>
      <c r="BZ10" s="174"/>
      <c r="CA10" s="172"/>
      <c r="CB10" s="173"/>
      <c r="CC10" s="174"/>
      <c r="CD10" s="172"/>
      <c r="CE10" s="173"/>
      <c r="CF10" s="174"/>
      <c r="CG10" s="172"/>
      <c r="CH10" s="173"/>
      <c r="CI10" s="174"/>
      <c r="CJ10" s="172"/>
      <c r="CK10" s="173"/>
      <c r="CL10" s="174"/>
      <c r="CM10" s="172"/>
      <c r="CN10" s="173"/>
      <c r="CO10" s="174"/>
      <c r="CP10" s="172"/>
      <c r="CQ10" s="173"/>
      <c r="CR10" s="174"/>
      <c r="CS10" s="172"/>
      <c r="CT10" s="173"/>
      <c r="CU10" s="174"/>
      <c r="CV10" s="172"/>
      <c r="CW10" s="173"/>
      <c r="CX10" s="174"/>
      <c r="CY10" s="172"/>
      <c r="CZ10" s="173"/>
      <c r="DA10" s="174"/>
      <c r="DB10" s="172"/>
      <c r="DC10" s="173"/>
      <c r="DD10" s="174"/>
      <c r="DE10" s="172"/>
      <c r="DF10" s="173"/>
      <c r="DG10" s="174"/>
      <c r="DH10" s="172"/>
      <c r="DI10" s="173"/>
      <c r="DJ10" s="174"/>
      <c r="DK10" s="157"/>
      <c r="DL10" s="158"/>
      <c r="DM10" s="159"/>
    </row>
    <row r="11" spans="1:117" ht="10.25" customHeight="1" thickBot="1" x14ac:dyDescent="0.25">
      <c r="A11" s="108"/>
      <c r="B11" s="109" t="s">
        <v>125</v>
      </c>
      <c r="C11" s="197" t="s">
        <v>126</v>
      </c>
      <c r="D11" s="198"/>
      <c r="E11" s="110" t="s">
        <v>245</v>
      </c>
      <c r="F11" s="111"/>
      <c r="G11" s="166" t="s">
        <v>76</v>
      </c>
      <c r="H11" s="167" t="s">
        <v>77</v>
      </c>
      <c r="I11" s="168" t="s">
        <v>78</v>
      </c>
      <c r="J11" s="112" t="s">
        <v>76</v>
      </c>
      <c r="K11" s="113" t="s">
        <v>77</v>
      </c>
      <c r="L11" s="114" t="s">
        <v>78</v>
      </c>
      <c r="M11" s="112" t="s">
        <v>76</v>
      </c>
      <c r="N11" s="113" t="s">
        <v>77</v>
      </c>
      <c r="O11" s="114" t="s">
        <v>78</v>
      </c>
      <c r="P11" s="112" t="s">
        <v>76</v>
      </c>
      <c r="Q11" s="113" t="s">
        <v>77</v>
      </c>
      <c r="R11" s="114" t="s">
        <v>78</v>
      </c>
      <c r="S11" s="112" t="s">
        <v>76</v>
      </c>
      <c r="T11" s="113" t="s">
        <v>77</v>
      </c>
      <c r="U11" s="114" t="s">
        <v>78</v>
      </c>
      <c r="V11" s="112" t="s">
        <v>76</v>
      </c>
      <c r="W11" s="113" t="s">
        <v>77</v>
      </c>
      <c r="X11" s="114" t="s">
        <v>78</v>
      </c>
      <c r="Y11" s="112" t="s">
        <v>76</v>
      </c>
      <c r="Z11" s="113" t="s">
        <v>77</v>
      </c>
      <c r="AA11" s="114" t="s">
        <v>78</v>
      </c>
      <c r="AB11" s="112" t="s">
        <v>76</v>
      </c>
      <c r="AC11" s="113" t="s">
        <v>77</v>
      </c>
      <c r="AD11" s="114" t="s">
        <v>78</v>
      </c>
      <c r="AE11" s="112" t="s">
        <v>76</v>
      </c>
      <c r="AF11" s="113" t="s">
        <v>77</v>
      </c>
      <c r="AG11" s="114" t="s">
        <v>78</v>
      </c>
      <c r="AH11" s="112" t="s">
        <v>76</v>
      </c>
      <c r="AI11" s="113" t="s">
        <v>77</v>
      </c>
      <c r="AJ11" s="114" t="s">
        <v>78</v>
      </c>
      <c r="AK11" s="112" t="s">
        <v>76</v>
      </c>
      <c r="AL11" s="113" t="s">
        <v>77</v>
      </c>
      <c r="AM11" s="114" t="s">
        <v>78</v>
      </c>
      <c r="AN11" s="112" t="s">
        <v>76</v>
      </c>
      <c r="AO11" s="113" t="s">
        <v>77</v>
      </c>
      <c r="AP11" s="114" t="s">
        <v>78</v>
      </c>
      <c r="AQ11" s="112" t="s">
        <v>76</v>
      </c>
      <c r="AR11" s="113" t="s">
        <v>77</v>
      </c>
      <c r="AS11" s="114" t="s">
        <v>78</v>
      </c>
      <c r="AT11" s="112" t="s">
        <v>76</v>
      </c>
      <c r="AU11" s="113" t="s">
        <v>77</v>
      </c>
      <c r="AV11" s="114" t="s">
        <v>78</v>
      </c>
      <c r="AW11" s="112" t="s">
        <v>76</v>
      </c>
      <c r="AX11" s="113" t="s">
        <v>77</v>
      </c>
      <c r="AY11" s="114" t="s">
        <v>78</v>
      </c>
      <c r="AZ11" s="112" t="s">
        <v>76</v>
      </c>
      <c r="BA11" s="113" t="s">
        <v>77</v>
      </c>
      <c r="BB11" s="114" t="s">
        <v>78</v>
      </c>
      <c r="BC11" s="112" t="s">
        <v>76</v>
      </c>
      <c r="BD11" s="113" t="s">
        <v>77</v>
      </c>
      <c r="BE11" s="114" t="s">
        <v>78</v>
      </c>
      <c r="BF11" s="112" t="s">
        <v>76</v>
      </c>
      <c r="BG11" s="113" t="s">
        <v>77</v>
      </c>
      <c r="BH11" s="114" t="s">
        <v>78</v>
      </c>
      <c r="BI11" s="112" t="s">
        <v>76</v>
      </c>
      <c r="BJ11" s="113" t="s">
        <v>77</v>
      </c>
      <c r="BK11" s="114" t="s">
        <v>78</v>
      </c>
      <c r="BL11" s="112" t="s">
        <v>76</v>
      </c>
      <c r="BM11" s="113" t="s">
        <v>77</v>
      </c>
      <c r="BN11" s="114" t="s">
        <v>78</v>
      </c>
      <c r="BO11" s="112" t="s">
        <v>76</v>
      </c>
      <c r="BP11" s="113" t="s">
        <v>77</v>
      </c>
      <c r="BQ11" s="114" t="s">
        <v>78</v>
      </c>
      <c r="BR11" s="112" t="s">
        <v>76</v>
      </c>
      <c r="BS11" s="113" t="s">
        <v>77</v>
      </c>
      <c r="BT11" s="114" t="s">
        <v>78</v>
      </c>
      <c r="BU11" s="112" t="s">
        <v>76</v>
      </c>
      <c r="BV11" s="113" t="s">
        <v>77</v>
      </c>
      <c r="BW11" s="114" t="s">
        <v>78</v>
      </c>
      <c r="BX11" s="112" t="s">
        <v>76</v>
      </c>
      <c r="BY11" s="113" t="s">
        <v>77</v>
      </c>
      <c r="BZ11" s="114" t="s">
        <v>78</v>
      </c>
      <c r="CA11" s="112" t="s">
        <v>76</v>
      </c>
      <c r="CB11" s="113" t="s">
        <v>77</v>
      </c>
      <c r="CC11" s="114" t="s">
        <v>78</v>
      </c>
      <c r="CD11" s="112" t="s">
        <v>76</v>
      </c>
      <c r="CE11" s="113" t="s">
        <v>77</v>
      </c>
      <c r="CF11" s="114" t="s">
        <v>78</v>
      </c>
      <c r="CG11" s="112" t="s">
        <v>76</v>
      </c>
      <c r="CH11" s="113" t="s">
        <v>77</v>
      </c>
      <c r="CI11" s="114" t="s">
        <v>78</v>
      </c>
      <c r="CJ11" s="112" t="s">
        <v>76</v>
      </c>
      <c r="CK11" s="113" t="s">
        <v>77</v>
      </c>
      <c r="CL11" s="114" t="s">
        <v>78</v>
      </c>
      <c r="CM11" s="112" t="s">
        <v>76</v>
      </c>
      <c r="CN11" s="113" t="s">
        <v>77</v>
      </c>
      <c r="CO11" s="114" t="s">
        <v>78</v>
      </c>
      <c r="CP11" s="112" t="s">
        <v>76</v>
      </c>
      <c r="CQ11" s="113" t="s">
        <v>77</v>
      </c>
      <c r="CR11" s="114" t="s">
        <v>78</v>
      </c>
      <c r="CS11" s="112" t="s">
        <v>76</v>
      </c>
      <c r="CT11" s="113" t="s">
        <v>77</v>
      </c>
      <c r="CU11" s="114" t="s">
        <v>78</v>
      </c>
      <c r="CV11" s="112" t="s">
        <v>76</v>
      </c>
      <c r="CW11" s="113" t="s">
        <v>77</v>
      </c>
      <c r="CX11" s="114" t="s">
        <v>78</v>
      </c>
      <c r="CY11" s="112" t="s">
        <v>76</v>
      </c>
      <c r="CZ11" s="113" t="s">
        <v>77</v>
      </c>
      <c r="DA11" s="114" t="s">
        <v>78</v>
      </c>
      <c r="DB11" s="112" t="s">
        <v>76</v>
      </c>
      <c r="DC11" s="113" t="s">
        <v>77</v>
      </c>
      <c r="DD11" s="114" t="s">
        <v>78</v>
      </c>
      <c r="DE11" s="112" t="s">
        <v>76</v>
      </c>
      <c r="DF11" s="113" t="s">
        <v>77</v>
      </c>
      <c r="DG11" s="114" t="s">
        <v>78</v>
      </c>
      <c r="DH11" s="112" t="s">
        <v>76</v>
      </c>
      <c r="DI11" s="113" t="s">
        <v>77</v>
      </c>
      <c r="DJ11" s="114" t="s">
        <v>78</v>
      </c>
      <c r="DK11" s="112" t="s">
        <v>450</v>
      </c>
      <c r="DL11" s="113" t="s">
        <v>75</v>
      </c>
      <c r="DM11" s="114" t="s">
        <v>78</v>
      </c>
    </row>
    <row r="12" spans="1:117" collapsed="1" x14ac:dyDescent="0.2">
      <c r="A12" s="108"/>
      <c r="B12" s="115">
        <v>1</v>
      </c>
      <c r="C12" s="199" t="s">
        <v>0</v>
      </c>
      <c r="D12" s="199"/>
      <c r="E12" s="116">
        <f>VLOOKUP(B12,'[49]PLANILHA ORCAMENTARIA'!A:G,7,0)</f>
        <v>684838.25</v>
      </c>
      <c r="F12" s="117"/>
      <c r="G12" s="163">
        <f>SUMIF($A$13:$A$269,$B$12,G13:G269)</f>
        <v>0</v>
      </c>
      <c r="H12" s="164">
        <f>IF(G12="","",G12/$E12)</f>
        <v>0</v>
      </c>
      <c r="I12" s="165">
        <f t="shared" ref="I12:I19" si="0">H12</f>
        <v>0</v>
      </c>
      <c r="J12" s="118">
        <f>SUMIF($A$13:$A$269,$B$12,J13:J269)</f>
        <v>0</v>
      </c>
      <c r="K12" s="119">
        <f>IF(J12="","",J12/$E12)</f>
        <v>0</v>
      </c>
      <c r="L12" s="120">
        <f>K12+I12</f>
        <v>0</v>
      </c>
      <c r="M12" s="118">
        <f>SUMIF($A$13:$A$269,$B$12,M13:M269)</f>
        <v>338194.33999999997</v>
      </c>
      <c r="N12" s="119">
        <f>IF(M12="","",M12/$E12)</f>
        <v>0.49383097395625897</v>
      </c>
      <c r="O12" s="120">
        <f>N12+L12</f>
        <v>0.49383097395625897</v>
      </c>
      <c r="P12" s="118">
        <f>SUMIF($A$13:$A$269,$B$12,P13:P269)</f>
        <v>340115.88</v>
      </c>
      <c r="Q12" s="119">
        <f>IF(P12="","",P12/$E12)</f>
        <v>0.49663680438410091</v>
      </c>
      <c r="R12" s="120">
        <f>Q12+O12</f>
        <v>0.99046777834035993</v>
      </c>
      <c r="S12" s="118">
        <f>SUMIF($A$13:$A$269,$B$12,S13:S269)</f>
        <v>0</v>
      </c>
      <c r="T12" s="119">
        <f>IF(S12="","",S12/$E12)</f>
        <v>0</v>
      </c>
      <c r="U12" s="120">
        <f>T12+R12</f>
        <v>0.99046777834035993</v>
      </c>
      <c r="V12" s="118">
        <f>SUMIF($A$13:$A$269,$B$12,V13:V269)</f>
        <v>0</v>
      </c>
      <c r="W12" s="119">
        <f>IF(V12="","",V12/$E12)</f>
        <v>0</v>
      </c>
      <c r="X12" s="120">
        <f>W12+U12</f>
        <v>0.99046777834035993</v>
      </c>
      <c r="Y12" s="118">
        <f>SUMIF($A$13:$A$269,$B$12,Y13:Y269)</f>
        <v>0</v>
      </c>
      <c r="Z12" s="119">
        <f>IF(Y12="","",Y12/$E12)</f>
        <v>0</v>
      </c>
      <c r="AA12" s="120">
        <f>Z12+X12</f>
        <v>0.99046777834035993</v>
      </c>
      <c r="AB12" s="118">
        <f>SUMIF($A$13:$A$269,$B$12,AB13:AB269)</f>
        <v>0</v>
      </c>
      <c r="AC12" s="119">
        <f>IF(AB12="","",AB12/$E12)</f>
        <v>0</v>
      </c>
      <c r="AD12" s="120">
        <f>AC12+AA12</f>
        <v>0.99046777834035993</v>
      </c>
      <c r="AE12" s="118">
        <f>SUMIF($A$13:$A$269,$B$12,AE13:AE269)</f>
        <v>0</v>
      </c>
      <c r="AF12" s="119">
        <f>IF(AE12="","",AE12/$E12)</f>
        <v>0</v>
      </c>
      <c r="AG12" s="120">
        <f>AF12+AD12</f>
        <v>0.99046777834035993</v>
      </c>
      <c r="AH12" s="118">
        <f>SUMIF($A$13:$A$269,$B$12,AH13:AH269)</f>
        <v>0</v>
      </c>
      <c r="AI12" s="119">
        <f>IF(AH12="","",AH12/$E12)</f>
        <v>0</v>
      </c>
      <c r="AJ12" s="120">
        <f>AI12+AG12</f>
        <v>0.99046777834035993</v>
      </c>
      <c r="AK12" s="118">
        <f>SUMIF($A$13:$A$269,$B$12,AK13:AK269)</f>
        <v>0</v>
      </c>
      <c r="AL12" s="119">
        <f>IF(AK12="","",AK12/$E12)</f>
        <v>0</v>
      </c>
      <c r="AM12" s="120">
        <f>AL12+AJ12</f>
        <v>0.99046777834035993</v>
      </c>
      <c r="AN12" s="118">
        <f>SUMIF($A$13:$A$269,$B$12,AN13:AN269)</f>
        <v>0</v>
      </c>
      <c r="AO12" s="119">
        <f>IF(AN12="","",AN12/$E12)</f>
        <v>0</v>
      </c>
      <c r="AP12" s="120">
        <f>AO12+AM12</f>
        <v>0.99046777834035993</v>
      </c>
      <c r="AQ12" s="118">
        <f>SUMIF($A$13:$A$269,$B$12,AQ13:AQ269)</f>
        <v>0</v>
      </c>
      <c r="AR12" s="119">
        <f>IF(AQ12="","",AQ12/$E12)</f>
        <v>0</v>
      </c>
      <c r="AS12" s="120">
        <f>AR12+AP12</f>
        <v>0.99046777834035993</v>
      </c>
      <c r="AT12" s="118">
        <f>SUMIF($A$13:$A$269,$B$12,AT13:AT269)</f>
        <v>0</v>
      </c>
      <c r="AU12" s="119">
        <f>IF(AT12="","",AT12/$E12)</f>
        <v>0</v>
      </c>
      <c r="AV12" s="120">
        <f>AU12+AS12</f>
        <v>0.99046777834035993</v>
      </c>
      <c r="AW12" s="118">
        <f>SUMIF($A$13:$A$269,$B$12,AW13:AW269)</f>
        <v>0</v>
      </c>
      <c r="AX12" s="119">
        <f>IF(AW12="","",AW12/$E12)</f>
        <v>0</v>
      </c>
      <c r="AY12" s="120">
        <f>AX12+AV12</f>
        <v>0.99046777834035993</v>
      </c>
      <c r="AZ12" s="118">
        <f>SUMIF($A$13:$A$269,$B$12,AZ13:AZ269)</f>
        <v>0</v>
      </c>
      <c r="BA12" s="119">
        <f>IF(AZ12="","",AZ12/$E12)</f>
        <v>0</v>
      </c>
      <c r="BB12" s="120">
        <f>BA12+AY12</f>
        <v>0.99046777834035993</v>
      </c>
      <c r="BC12" s="118">
        <f>SUMIF($A$13:$A$269,$B$12,BC13:BC269)</f>
        <v>0</v>
      </c>
      <c r="BD12" s="119">
        <f>IF(BC12="","",BC12/$E12)</f>
        <v>0</v>
      </c>
      <c r="BE12" s="120">
        <f>BD12+BB12</f>
        <v>0.99046777834035993</v>
      </c>
      <c r="BF12" s="118">
        <f>SUMIF($A$13:$A$269,$B$12,BF13:BF269)</f>
        <v>0</v>
      </c>
      <c r="BG12" s="119">
        <f>IF(BF12="","",BF12/$E12)</f>
        <v>0</v>
      </c>
      <c r="BH12" s="120">
        <f>BG12+BE12</f>
        <v>0.99046777834035993</v>
      </c>
      <c r="BI12" s="118">
        <f>SUMIF($A$13:$A$269,$B$12,BI13:BI269)</f>
        <v>0</v>
      </c>
      <c r="BJ12" s="119">
        <f>IF(BI12="","",BI12/$E12)</f>
        <v>0</v>
      </c>
      <c r="BK12" s="120">
        <f>BJ12+BH12</f>
        <v>0.99046777834035993</v>
      </c>
      <c r="BL12" s="118">
        <f>SUMIF($A$13:$A$269,$B$12,BL13:BL269)</f>
        <v>0</v>
      </c>
      <c r="BM12" s="119">
        <f>IF(BL12="","",BL12/$E12)</f>
        <v>0</v>
      </c>
      <c r="BN12" s="120">
        <f>BM12+BK12</f>
        <v>0.99046777834035993</v>
      </c>
      <c r="BO12" s="118">
        <f>SUMIF($A$13:$A$269,$B$12,BO13:BO269)</f>
        <v>0</v>
      </c>
      <c r="BP12" s="119">
        <f>IF(BO12="","",BO12/$E12)</f>
        <v>0</v>
      </c>
      <c r="BQ12" s="120">
        <f>BP12+BN12</f>
        <v>0.99046777834035993</v>
      </c>
      <c r="BR12" s="118">
        <f>SUMIF($A$13:$A$269,$B$12,BR13:BR269)</f>
        <v>0</v>
      </c>
      <c r="BS12" s="119">
        <f>IF(BR12="","",BR12/$E12)</f>
        <v>0</v>
      </c>
      <c r="BT12" s="120">
        <f>BS12+BQ12</f>
        <v>0.99046777834035993</v>
      </c>
      <c r="BU12" s="118">
        <f>SUMIF($A$13:$A$269,$B$12,BU13:BU269)</f>
        <v>0</v>
      </c>
      <c r="BV12" s="119">
        <f>IF(BU12="","",BU12/$E12)</f>
        <v>0</v>
      </c>
      <c r="BW12" s="120">
        <f>BV12+BT12</f>
        <v>0.99046777834035993</v>
      </c>
      <c r="BX12" s="118">
        <f>SUMIF($A$13:$A$269,$B$12,BX13:BX269)</f>
        <v>0</v>
      </c>
      <c r="BY12" s="119">
        <f>IF(BX12="","",BX12/$E12)</f>
        <v>0</v>
      </c>
      <c r="BZ12" s="120">
        <f>BY12+BW12</f>
        <v>0.99046777834035993</v>
      </c>
      <c r="CA12" s="118">
        <f>SUMIF($A$13:$A$269,$B$12,CA13:CA269)</f>
        <v>0</v>
      </c>
      <c r="CB12" s="119">
        <f>IF(CA12="","",CA12/$E12)</f>
        <v>0</v>
      </c>
      <c r="CC12" s="120">
        <f>CB12+BZ12</f>
        <v>0.99046777834035993</v>
      </c>
      <c r="CD12" s="118">
        <f>SUMIF($A$13:$A$269,$B$12,CD13:CD269)</f>
        <v>0</v>
      </c>
      <c r="CE12" s="119">
        <f>IF(CD12="","",CD12/$E12)</f>
        <v>0</v>
      </c>
      <c r="CF12" s="120">
        <f>CE12+CC12</f>
        <v>0.99046777834035993</v>
      </c>
      <c r="CG12" s="118">
        <f>SUMIF($A$13:$A$269,$B$12,CG13:CG269)</f>
        <v>0</v>
      </c>
      <c r="CH12" s="119">
        <f>IF(CG12="","",CG12/$E12)</f>
        <v>0</v>
      </c>
      <c r="CI12" s="120">
        <f>CH12+CF12</f>
        <v>0.99046777834035993</v>
      </c>
      <c r="CJ12" s="118">
        <f>SUMIF($A$13:$A$269,$B$12,CJ13:CJ269)</f>
        <v>0</v>
      </c>
      <c r="CK12" s="119">
        <f>IF(CJ12="","",CJ12/$E12)</f>
        <v>0</v>
      </c>
      <c r="CL12" s="120">
        <f>CK12+CI12</f>
        <v>0.99046777834035993</v>
      </c>
      <c r="CM12" s="118">
        <f>SUMIF($A$13:$A$269,$B$12,CM13:CM269)</f>
        <v>0</v>
      </c>
      <c r="CN12" s="119">
        <f>IF(CM12="","",CM12/$E12)</f>
        <v>0</v>
      </c>
      <c r="CO12" s="120">
        <f>CN12+CL12</f>
        <v>0.99046777834035993</v>
      </c>
      <c r="CP12" s="118">
        <f>SUMIF($A$13:$A$269,$B$12,CP13:CP269)</f>
        <v>0</v>
      </c>
      <c r="CQ12" s="119">
        <f>IF(CP12="","",CP12/$E12)</f>
        <v>0</v>
      </c>
      <c r="CR12" s="120">
        <f>CQ12+CO12</f>
        <v>0.99046777834035993</v>
      </c>
      <c r="CS12" s="118">
        <f>SUMIF($A$13:$A$269,$B$12,CS13:CS269)</f>
        <v>0</v>
      </c>
      <c r="CT12" s="119">
        <f>IF(CS12="","",CS12/$E12)</f>
        <v>0</v>
      </c>
      <c r="CU12" s="120">
        <f>CT12+CR12</f>
        <v>0.99046777834035993</v>
      </c>
      <c r="CV12" s="118">
        <f>SUMIF($A$13:$A$269,$B$12,CV13:CV269)</f>
        <v>0</v>
      </c>
      <c r="CW12" s="119">
        <f>IF(CV12="","",CV12/$E12)</f>
        <v>0</v>
      </c>
      <c r="CX12" s="120">
        <f>CW12+CU12</f>
        <v>0.99046777834035993</v>
      </c>
      <c r="CY12" s="118">
        <f>SUMIF($A$13:$A$269,$B$12,CY13:CY269)</f>
        <v>0</v>
      </c>
      <c r="CZ12" s="119">
        <f>IF(CY12="","",CY12/$E12)</f>
        <v>0</v>
      </c>
      <c r="DA12" s="120">
        <f>CZ12+CX12</f>
        <v>0.99046777834035993</v>
      </c>
      <c r="DB12" s="118">
        <f>SUMIF($A$13:$A$269,$B$12,DB13:DB269)</f>
        <v>0</v>
      </c>
      <c r="DC12" s="119">
        <f>IF(DB12="","",DB12/$E12)</f>
        <v>0</v>
      </c>
      <c r="DD12" s="120">
        <f>DC12+DA12</f>
        <v>0.99046777834035993</v>
      </c>
      <c r="DE12" s="118">
        <f>SUMIF($A$13:$A$269,$B$12,DE13:DE269)</f>
        <v>0</v>
      </c>
      <c r="DF12" s="119">
        <f>IF(DE12="","",DE12/$E12)</f>
        <v>0</v>
      </c>
      <c r="DG12" s="120">
        <f>DF12+DD12</f>
        <v>0.99046777834035993</v>
      </c>
      <c r="DH12" s="118">
        <f>SUMIF($A$13:$A$269,$B$12,DH13:DH269)</f>
        <v>0</v>
      </c>
      <c r="DI12" s="119">
        <f>IF(DH12="","",DH12/$E12)</f>
        <v>0</v>
      </c>
      <c r="DJ12" s="120">
        <f>DI12+DG12</f>
        <v>0.99046777834035993</v>
      </c>
      <c r="DK12" s="175">
        <f>G12+J12+M12+P12+S12+V12+Y12+AB12+AE12+AH12+AK12+AN12+AQ12+AT12+AW12+AZ12+BC12+BF12+BI12+BL12+BO12+BR12+BU12+BX12+CA12+CD12+CG12+CJ12+CM12+CP12+CS12+CV12+CY12+DB12+DE12+DH12</f>
        <v>678310.22</v>
      </c>
      <c r="DL12" s="176">
        <f>E12-DK12</f>
        <v>6528.0300000000279</v>
      </c>
      <c r="DM12" s="177">
        <f>DK12/E12</f>
        <v>0.99046777834035993</v>
      </c>
    </row>
    <row r="13" spans="1:117" ht="7.75" hidden="1" customHeight="1" outlineLevel="1" x14ac:dyDescent="0.2">
      <c r="A13" s="97" t="str">
        <f>LEFT(B13,1)</f>
        <v>1</v>
      </c>
      <c r="B13" s="121" t="s">
        <v>1</v>
      </c>
      <c r="C13" s="200" t="s">
        <v>247</v>
      </c>
      <c r="D13" s="200"/>
      <c r="E13" s="122">
        <f>VLOOKUP(B13,'[49]PLANILHA ORCAMENTARIA'!A:G,7,0)</f>
        <v>254900.13999999996</v>
      </c>
      <c r="F13" s="123"/>
      <c r="G13" s="124" t="str">
        <f>IF(H13="","",H13*$E13)</f>
        <v/>
      </c>
      <c r="H13" s="125"/>
      <c r="I13" s="126">
        <f t="shared" si="0"/>
        <v>0</v>
      </c>
      <c r="J13" s="124" t="str">
        <f>IF(K13="","",K13*$E13)</f>
        <v/>
      </c>
      <c r="K13" s="125"/>
      <c r="L13" s="126">
        <f>K13+I13</f>
        <v>0</v>
      </c>
      <c r="M13" s="124">
        <f>IF(N13="","",N13*$E13)</f>
        <v>254900.13999999996</v>
      </c>
      <c r="N13" s="125">
        <v>1</v>
      </c>
      <c r="O13" s="126">
        <f>N13+L13</f>
        <v>1</v>
      </c>
      <c r="P13" s="124" t="str">
        <f>IF(Q13="","",Q13*$E13)</f>
        <v/>
      </c>
      <c r="Q13" s="125"/>
      <c r="R13" s="126">
        <f>Q13+O13</f>
        <v>1</v>
      </c>
      <c r="S13" s="124" t="str">
        <f>IF(T13="","",T13*$E13)</f>
        <v/>
      </c>
      <c r="T13" s="125"/>
      <c r="U13" s="126">
        <f>T13+R13</f>
        <v>1</v>
      </c>
      <c r="V13" s="124" t="str">
        <f>IF(W13="","",W13*$E13)</f>
        <v/>
      </c>
      <c r="W13" s="125"/>
      <c r="X13" s="126">
        <f>W13+U13</f>
        <v>1</v>
      </c>
      <c r="Y13" s="124" t="str">
        <f>IF(Z13="","",Z13*$E13)</f>
        <v/>
      </c>
      <c r="Z13" s="125"/>
      <c r="AA13" s="126">
        <f>Z13+X13</f>
        <v>1</v>
      </c>
      <c r="AB13" s="124" t="str">
        <f>IF(AC13="","",AC13*$E13)</f>
        <v/>
      </c>
      <c r="AC13" s="125"/>
      <c r="AD13" s="126">
        <f>AC13+AA13</f>
        <v>1</v>
      </c>
      <c r="AE13" s="124" t="str">
        <f>IF(AF13="","",AF13*$E13)</f>
        <v/>
      </c>
      <c r="AF13" s="125"/>
      <c r="AG13" s="126">
        <f>AF13+AD13</f>
        <v>1</v>
      </c>
      <c r="AH13" s="124" t="str">
        <f>IF(AI13="","",AI13*$E13)</f>
        <v/>
      </c>
      <c r="AI13" s="125"/>
      <c r="AJ13" s="126">
        <f>AI13+AG13</f>
        <v>1</v>
      </c>
      <c r="AK13" s="124" t="str">
        <f>IF(AL13="","",AL13*$E13)</f>
        <v/>
      </c>
      <c r="AL13" s="125"/>
      <c r="AM13" s="126">
        <f>AL13+AJ13</f>
        <v>1</v>
      </c>
      <c r="AN13" s="124" t="str">
        <f>IF(AO13="","",AO13*$E13)</f>
        <v/>
      </c>
      <c r="AO13" s="125"/>
      <c r="AP13" s="126">
        <f>AO13+AM13</f>
        <v>1</v>
      </c>
      <c r="AQ13" s="124" t="str">
        <f>IF(AR13="","",AR13*$E13)</f>
        <v/>
      </c>
      <c r="AR13" s="125"/>
      <c r="AS13" s="126">
        <f>AR13+AP13</f>
        <v>1</v>
      </c>
      <c r="AT13" s="124" t="str">
        <f>IF(AU13="","",AU13*$E13)</f>
        <v/>
      </c>
      <c r="AU13" s="125"/>
      <c r="AV13" s="126">
        <f>AU13+AS13</f>
        <v>1</v>
      </c>
      <c r="AW13" s="124" t="str">
        <f>IF(AX13="","",AX13*$E13)</f>
        <v/>
      </c>
      <c r="AX13" s="125"/>
      <c r="AY13" s="126">
        <f>AX13+AV13</f>
        <v>1</v>
      </c>
      <c r="AZ13" s="124" t="str">
        <f>IF(BA13="","",BA13*$E13)</f>
        <v/>
      </c>
      <c r="BA13" s="125"/>
      <c r="BB13" s="126">
        <f>BA13+AY13</f>
        <v>1</v>
      </c>
      <c r="BC13" s="124" t="str">
        <f>IF(BD13="","",BD13*$E13)</f>
        <v/>
      </c>
      <c r="BD13" s="125"/>
      <c r="BE13" s="126">
        <f>BD13+BB13</f>
        <v>1</v>
      </c>
      <c r="BF13" s="124" t="str">
        <f>IF(BG13="","",BG13*$E13)</f>
        <v/>
      </c>
      <c r="BG13" s="125"/>
      <c r="BH13" s="126">
        <f>BG13+BE13</f>
        <v>1</v>
      </c>
      <c r="BI13" s="124" t="str">
        <f>IF(BJ13="","",BJ13*$E13)</f>
        <v/>
      </c>
      <c r="BJ13" s="125"/>
      <c r="BK13" s="126">
        <f>BJ13+BH13</f>
        <v>1</v>
      </c>
      <c r="BL13" s="124" t="str">
        <f>IF(BM13="","",BM13*$E13)</f>
        <v/>
      </c>
      <c r="BM13" s="125"/>
      <c r="BN13" s="126">
        <f>BM13+BK13</f>
        <v>1</v>
      </c>
      <c r="BO13" s="124" t="str">
        <f>IF(BP13="","",BP13*$E13)</f>
        <v/>
      </c>
      <c r="BP13" s="125"/>
      <c r="BQ13" s="126">
        <f>BP13+BN13</f>
        <v>1</v>
      </c>
      <c r="BR13" s="124" t="str">
        <f>IF(BS13="","",BS13*$E13)</f>
        <v/>
      </c>
      <c r="BS13" s="125"/>
      <c r="BT13" s="126">
        <f>BS13+BQ13</f>
        <v>1</v>
      </c>
      <c r="BU13" s="124" t="str">
        <f>IF(BV13="","",BV13*$E13)</f>
        <v/>
      </c>
      <c r="BV13" s="125"/>
      <c r="BW13" s="126">
        <f>BV13+BT13</f>
        <v>1</v>
      </c>
      <c r="BX13" s="124" t="str">
        <f>IF(BY13="","",BY13*$E13)</f>
        <v/>
      </c>
      <c r="BY13" s="125"/>
      <c r="BZ13" s="126">
        <f>BY13+BW13</f>
        <v>1</v>
      </c>
      <c r="CA13" s="124" t="str">
        <f>IF(CB13="","",CB13*$E13)</f>
        <v/>
      </c>
      <c r="CB13" s="125"/>
      <c r="CC13" s="126">
        <f>CB13+BZ13</f>
        <v>1</v>
      </c>
      <c r="CD13" s="124" t="str">
        <f>IF(CE13="","",CE13*$E13)</f>
        <v/>
      </c>
      <c r="CE13" s="125"/>
      <c r="CF13" s="126">
        <f>CE13+CC13</f>
        <v>1</v>
      </c>
      <c r="CG13" s="124" t="str">
        <f>IF(CH13="","",CH13*$E13)</f>
        <v/>
      </c>
      <c r="CH13" s="125"/>
      <c r="CI13" s="126">
        <f>CH13+CF13</f>
        <v>1</v>
      </c>
      <c r="CJ13" s="124" t="str">
        <f>IF(CK13="","",CK13*$E13)</f>
        <v/>
      </c>
      <c r="CK13" s="125"/>
      <c r="CL13" s="126">
        <f>CK13+CI13</f>
        <v>1</v>
      </c>
      <c r="CM13" s="124" t="str">
        <f>IF(CN13="","",CN13*$E13)</f>
        <v/>
      </c>
      <c r="CN13" s="125"/>
      <c r="CO13" s="126">
        <f>CN13+CL13</f>
        <v>1</v>
      </c>
      <c r="CP13" s="124" t="str">
        <f>IF(CQ13="","",CQ13*$E13)</f>
        <v/>
      </c>
      <c r="CQ13" s="125"/>
      <c r="CR13" s="126">
        <f>CQ13+CO13</f>
        <v>1</v>
      </c>
      <c r="CS13" s="124" t="str">
        <f>IF(CT13="","",CT13*$E13)</f>
        <v/>
      </c>
      <c r="CT13" s="125"/>
      <c r="CU13" s="126">
        <f>CT13+CR13</f>
        <v>1</v>
      </c>
      <c r="CV13" s="124" t="str">
        <f>IF(CW13="","",CW13*$E13)</f>
        <v/>
      </c>
      <c r="CW13" s="125"/>
      <c r="CX13" s="126">
        <f>CW13+CU13</f>
        <v>1</v>
      </c>
      <c r="CY13" s="124" t="str">
        <f>IF(CZ13="","",CZ13*$E13)</f>
        <v/>
      </c>
      <c r="CZ13" s="125"/>
      <c r="DA13" s="126">
        <f>CZ13+CX13</f>
        <v>1</v>
      </c>
      <c r="DB13" s="124" t="str">
        <f>IF(DC13="","",DC13*$E13)</f>
        <v/>
      </c>
      <c r="DC13" s="125"/>
      <c r="DD13" s="126">
        <f>DC13+DA13</f>
        <v>1</v>
      </c>
      <c r="DE13" s="124" t="str">
        <f>IF(DF13="","",DF13*$E13)</f>
        <v/>
      </c>
      <c r="DF13" s="125"/>
      <c r="DG13" s="126">
        <f>DF13+DD13</f>
        <v>1</v>
      </c>
      <c r="DH13" s="124" t="str">
        <f>IF(DI13="","",DI13*$E13)</f>
        <v/>
      </c>
      <c r="DI13" s="125"/>
      <c r="DJ13" s="126">
        <f>DI13+DG13</f>
        <v>1</v>
      </c>
      <c r="DK13" s="124"/>
      <c r="DL13" s="125"/>
      <c r="DM13" s="126"/>
    </row>
    <row r="14" spans="1:117" ht="7.75" hidden="1" customHeight="1" outlineLevel="1" x14ac:dyDescent="0.2">
      <c r="A14" s="97" t="str">
        <f t="shared" ref="A14:A77" si="1">LEFT(B14,1)</f>
        <v>1</v>
      </c>
      <c r="B14" s="121" t="s">
        <v>2</v>
      </c>
      <c r="C14" s="200" t="s">
        <v>248</v>
      </c>
      <c r="D14" s="200"/>
      <c r="E14" s="122">
        <f>VLOOKUP(B14,'[49]PLANILHA ORCAMENTARIA'!A:G,7,0)</f>
        <v>83294.2</v>
      </c>
      <c r="F14" s="123"/>
      <c r="G14" s="124" t="str">
        <f t="shared" ref="G14:G17" si="2">IF(H14="","",H14*$E14)</f>
        <v/>
      </c>
      <c r="H14" s="125"/>
      <c r="I14" s="126">
        <f t="shared" si="0"/>
        <v>0</v>
      </c>
      <c r="J14" s="124" t="str">
        <f t="shared" ref="J14:J17" si="3">IF(K14="","",K14*$E14)</f>
        <v/>
      </c>
      <c r="K14" s="125"/>
      <c r="L14" s="126">
        <f t="shared" ref="L14:L17" si="4">K14+I14</f>
        <v>0</v>
      </c>
      <c r="M14" s="124">
        <f t="shared" ref="M14:M17" si="5">IF(N14="","",N14*$E14)</f>
        <v>83294.2</v>
      </c>
      <c r="N14" s="125">
        <v>1</v>
      </c>
      <c r="O14" s="126">
        <f t="shared" ref="O14:O17" si="6">N14+L14</f>
        <v>1</v>
      </c>
      <c r="P14" s="124" t="str">
        <f t="shared" ref="P14:P17" si="7">IF(Q14="","",Q14*$E14)</f>
        <v/>
      </c>
      <c r="Q14" s="125"/>
      <c r="R14" s="126">
        <f t="shared" ref="R14:R17" si="8">Q14+O14</f>
        <v>1</v>
      </c>
      <c r="S14" s="124" t="str">
        <f t="shared" ref="S14:S17" si="9">IF(T14="","",T14*$E14)</f>
        <v/>
      </c>
      <c r="T14" s="125"/>
      <c r="U14" s="126">
        <f t="shared" ref="U14:U17" si="10">T14+R14</f>
        <v>1</v>
      </c>
      <c r="V14" s="124" t="str">
        <f t="shared" ref="V14:V17" si="11">IF(W14="","",W14*$E14)</f>
        <v/>
      </c>
      <c r="W14" s="125"/>
      <c r="X14" s="126">
        <f t="shared" ref="X14:X17" si="12">W14+U14</f>
        <v>1</v>
      </c>
      <c r="Y14" s="124" t="str">
        <f t="shared" ref="Y14:Y17" si="13">IF(Z14="","",Z14*$E14)</f>
        <v/>
      </c>
      <c r="Z14" s="125"/>
      <c r="AA14" s="126">
        <f t="shared" ref="AA14:AA17" si="14">Z14+X14</f>
        <v>1</v>
      </c>
      <c r="AB14" s="124" t="str">
        <f t="shared" ref="AB14:AB17" si="15">IF(AC14="","",AC14*$E14)</f>
        <v/>
      </c>
      <c r="AC14" s="125"/>
      <c r="AD14" s="126">
        <f t="shared" ref="AD14:AD17" si="16">AC14+AA14</f>
        <v>1</v>
      </c>
      <c r="AE14" s="124" t="str">
        <f t="shared" ref="AE14:AE17" si="17">IF(AF14="","",AF14*$E14)</f>
        <v/>
      </c>
      <c r="AF14" s="125"/>
      <c r="AG14" s="126">
        <f t="shared" ref="AG14:AG17" si="18">AF14+AD14</f>
        <v>1</v>
      </c>
      <c r="AH14" s="124" t="str">
        <f t="shared" ref="AH14:AH17" si="19">IF(AI14="","",AI14*$E14)</f>
        <v/>
      </c>
      <c r="AI14" s="125"/>
      <c r="AJ14" s="126">
        <f t="shared" ref="AJ14:AJ17" si="20">AI14+AG14</f>
        <v>1</v>
      </c>
      <c r="AK14" s="124" t="str">
        <f t="shared" ref="AK14:AK17" si="21">IF(AL14="","",AL14*$E14)</f>
        <v/>
      </c>
      <c r="AL14" s="125"/>
      <c r="AM14" s="126">
        <f t="shared" ref="AM14:AM17" si="22">AL14+AJ14</f>
        <v>1</v>
      </c>
      <c r="AN14" s="124" t="str">
        <f t="shared" ref="AN14:AN17" si="23">IF(AO14="","",AO14*$E14)</f>
        <v/>
      </c>
      <c r="AO14" s="125"/>
      <c r="AP14" s="126">
        <f t="shared" ref="AP14:AP17" si="24">AO14+AM14</f>
        <v>1</v>
      </c>
      <c r="AQ14" s="124" t="str">
        <f t="shared" ref="AQ14:AQ17" si="25">IF(AR14="","",AR14*$E14)</f>
        <v/>
      </c>
      <c r="AR14" s="125"/>
      <c r="AS14" s="126">
        <f t="shared" ref="AS14:AS17" si="26">AR14+AP14</f>
        <v>1</v>
      </c>
      <c r="AT14" s="124" t="str">
        <f t="shared" ref="AT14:AT17" si="27">IF(AU14="","",AU14*$E14)</f>
        <v/>
      </c>
      <c r="AU14" s="125"/>
      <c r="AV14" s="126">
        <f t="shared" ref="AV14:AV17" si="28">AU14+AS14</f>
        <v>1</v>
      </c>
      <c r="AW14" s="124" t="str">
        <f t="shared" ref="AW14:AW17" si="29">IF(AX14="","",AX14*$E14)</f>
        <v/>
      </c>
      <c r="AX14" s="125"/>
      <c r="AY14" s="126">
        <f t="shared" ref="AY14:AY17" si="30">AX14+AV14</f>
        <v>1</v>
      </c>
      <c r="AZ14" s="124" t="str">
        <f t="shared" ref="AZ14:AZ17" si="31">IF(BA14="","",BA14*$E14)</f>
        <v/>
      </c>
      <c r="BA14" s="125"/>
      <c r="BB14" s="126">
        <f t="shared" ref="BB14:BB17" si="32">BA14+AY14</f>
        <v>1</v>
      </c>
      <c r="BC14" s="124" t="str">
        <f t="shared" ref="BC14:BC17" si="33">IF(BD14="","",BD14*$E14)</f>
        <v/>
      </c>
      <c r="BD14" s="125"/>
      <c r="BE14" s="126">
        <f t="shared" ref="BE14:BE17" si="34">BD14+BB14</f>
        <v>1</v>
      </c>
      <c r="BF14" s="124" t="str">
        <f t="shared" ref="BF14:BF17" si="35">IF(BG14="","",BG14*$E14)</f>
        <v/>
      </c>
      <c r="BG14" s="125"/>
      <c r="BH14" s="126">
        <f t="shared" ref="BH14:BH17" si="36">BG14+BE14</f>
        <v>1</v>
      </c>
      <c r="BI14" s="124" t="str">
        <f t="shared" ref="BI14:BI17" si="37">IF(BJ14="","",BJ14*$E14)</f>
        <v/>
      </c>
      <c r="BJ14" s="125"/>
      <c r="BK14" s="126">
        <f t="shared" ref="BK14:BK17" si="38">BJ14+BH14</f>
        <v>1</v>
      </c>
      <c r="BL14" s="124" t="str">
        <f t="shared" ref="BL14:BL17" si="39">IF(BM14="","",BM14*$E14)</f>
        <v/>
      </c>
      <c r="BM14" s="125"/>
      <c r="BN14" s="126">
        <f t="shared" ref="BN14:BN17" si="40">BM14+BK14</f>
        <v>1</v>
      </c>
      <c r="BO14" s="124" t="str">
        <f t="shared" ref="BO14:BO17" si="41">IF(BP14="","",BP14*$E14)</f>
        <v/>
      </c>
      <c r="BP14" s="125"/>
      <c r="BQ14" s="126">
        <f t="shared" ref="BQ14:BQ17" si="42">BP14+BN14</f>
        <v>1</v>
      </c>
      <c r="BR14" s="124" t="str">
        <f t="shared" ref="BR14:BR17" si="43">IF(BS14="","",BS14*$E14)</f>
        <v/>
      </c>
      <c r="BS14" s="125"/>
      <c r="BT14" s="126">
        <f t="shared" ref="BT14:BT17" si="44">BS14+BQ14</f>
        <v>1</v>
      </c>
      <c r="BU14" s="124" t="str">
        <f t="shared" ref="BU14:BU17" si="45">IF(BV14="","",BV14*$E14)</f>
        <v/>
      </c>
      <c r="BV14" s="125"/>
      <c r="BW14" s="126">
        <f t="shared" ref="BW14:BW17" si="46">BV14+BT14</f>
        <v>1</v>
      </c>
      <c r="BX14" s="124" t="str">
        <f t="shared" ref="BX14:BX17" si="47">IF(BY14="","",BY14*$E14)</f>
        <v/>
      </c>
      <c r="BY14" s="125"/>
      <c r="BZ14" s="126">
        <f t="shared" ref="BZ14:BZ17" si="48">BY14+BW14</f>
        <v>1</v>
      </c>
      <c r="CA14" s="124" t="str">
        <f t="shared" ref="CA14:CA17" si="49">IF(CB14="","",CB14*$E14)</f>
        <v/>
      </c>
      <c r="CB14" s="125"/>
      <c r="CC14" s="126">
        <f t="shared" ref="CC14:CC17" si="50">CB14+BZ14</f>
        <v>1</v>
      </c>
      <c r="CD14" s="124" t="str">
        <f t="shared" ref="CD14:CD17" si="51">IF(CE14="","",CE14*$E14)</f>
        <v/>
      </c>
      <c r="CE14" s="125"/>
      <c r="CF14" s="126">
        <f t="shared" ref="CF14:CF17" si="52">CE14+CC14</f>
        <v>1</v>
      </c>
      <c r="CG14" s="124" t="str">
        <f t="shared" ref="CG14:CG17" si="53">IF(CH14="","",CH14*$E14)</f>
        <v/>
      </c>
      <c r="CH14" s="125"/>
      <c r="CI14" s="126">
        <f t="shared" ref="CI14:CI17" si="54">CH14+CF14</f>
        <v>1</v>
      </c>
      <c r="CJ14" s="124" t="str">
        <f t="shared" ref="CJ14:CJ17" si="55">IF(CK14="","",CK14*$E14)</f>
        <v/>
      </c>
      <c r="CK14" s="125"/>
      <c r="CL14" s="126">
        <f t="shared" ref="CL14:CL17" si="56">CK14+CI14</f>
        <v>1</v>
      </c>
      <c r="CM14" s="124" t="str">
        <f t="shared" ref="CM14:CM17" si="57">IF(CN14="","",CN14*$E14)</f>
        <v/>
      </c>
      <c r="CN14" s="125"/>
      <c r="CO14" s="126">
        <f t="shared" ref="CO14:CO17" si="58">CN14+CL14</f>
        <v>1</v>
      </c>
      <c r="CP14" s="124" t="str">
        <f t="shared" ref="CP14:CP17" si="59">IF(CQ14="","",CQ14*$E14)</f>
        <v/>
      </c>
      <c r="CQ14" s="125"/>
      <c r="CR14" s="126">
        <f t="shared" ref="CR14:CR17" si="60">CQ14+CO14</f>
        <v>1</v>
      </c>
      <c r="CS14" s="124" t="str">
        <f t="shared" ref="CS14:CS17" si="61">IF(CT14="","",CT14*$E14)</f>
        <v/>
      </c>
      <c r="CT14" s="125"/>
      <c r="CU14" s="126">
        <f t="shared" ref="CU14:CU17" si="62">CT14+CR14</f>
        <v>1</v>
      </c>
      <c r="CV14" s="124" t="str">
        <f t="shared" ref="CV14:CV17" si="63">IF(CW14="","",CW14*$E14)</f>
        <v/>
      </c>
      <c r="CW14" s="125"/>
      <c r="CX14" s="126">
        <f t="shared" ref="CX14:CX17" si="64">CW14+CU14</f>
        <v>1</v>
      </c>
      <c r="CY14" s="124" t="str">
        <f t="shared" ref="CY14:CY17" si="65">IF(CZ14="","",CZ14*$E14)</f>
        <v/>
      </c>
      <c r="CZ14" s="125"/>
      <c r="DA14" s="126">
        <f t="shared" ref="DA14:DA17" si="66">CZ14+CX14</f>
        <v>1</v>
      </c>
      <c r="DB14" s="124" t="str">
        <f t="shared" ref="DB14:DB17" si="67">IF(DC14="","",DC14*$E14)</f>
        <v/>
      </c>
      <c r="DC14" s="125"/>
      <c r="DD14" s="126">
        <f t="shared" ref="DD14:DD17" si="68">DC14+DA14</f>
        <v>1</v>
      </c>
      <c r="DE14" s="124" t="str">
        <f t="shared" ref="DE14:DE17" si="69">IF(DF14="","",DF14*$E14)</f>
        <v/>
      </c>
      <c r="DF14" s="125"/>
      <c r="DG14" s="126">
        <f t="shared" ref="DG14:DG17" si="70">DF14+DD14</f>
        <v>1</v>
      </c>
      <c r="DH14" s="124" t="str">
        <f t="shared" ref="DH14:DH17" si="71">IF(DI14="","",DI14*$E14)</f>
        <v/>
      </c>
      <c r="DI14" s="125"/>
      <c r="DJ14" s="126">
        <f t="shared" ref="DJ14:DJ17" si="72">DI14+DG14</f>
        <v>1</v>
      </c>
      <c r="DK14" s="124"/>
      <c r="DL14" s="125"/>
      <c r="DM14" s="126"/>
    </row>
    <row r="15" spans="1:117" ht="7.75" hidden="1" customHeight="1" outlineLevel="1" x14ac:dyDescent="0.2">
      <c r="A15" s="97" t="str">
        <f t="shared" si="1"/>
        <v>1</v>
      </c>
      <c r="B15" s="121" t="s">
        <v>3</v>
      </c>
      <c r="C15" s="200" t="s">
        <v>249</v>
      </c>
      <c r="D15" s="200"/>
      <c r="E15" s="122">
        <f>VLOOKUP(B15,'[49]PLANILHA ORCAMENTARIA'!A:G,7,0)</f>
        <v>113076.45000000001</v>
      </c>
      <c r="F15" s="123"/>
      <c r="G15" s="124" t="str">
        <f t="shared" si="2"/>
        <v/>
      </c>
      <c r="H15" s="125"/>
      <c r="I15" s="126">
        <f t="shared" si="0"/>
        <v>0</v>
      </c>
      <c r="J15" s="124" t="str">
        <f t="shared" si="3"/>
        <v/>
      </c>
      <c r="K15" s="125"/>
      <c r="L15" s="126">
        <f t="shared" si="4"/>
        <v>0</v>
      </c>
      <c r="M15" s="124" t="str">
        <f t="shared" si="5"/>
        <v/>
      </c>
      <c r="N15" s="125"/>
      <c r="O15" s="126">
        <f t="shared" si="6"/>
        <v>0</v>
      </c>
      <c r="P15" s="124">
        <f t="shared" si="7"/>
        <v>113076.45000000001</v>
      </c>
      <c r="Q15" s="125">
        <v>1</v>
      </c>
      <c r="R15" s="126">
        <f t="shared" si="8"/>
        <v>1</v>
      </c>
      <c r="S15" s="124" t="str">
        <f t="shared" si="9"/>
        <v/>
      </c>
      <c r="T15" s="125"/>
      <c r="U15" s="126">
        <f t="shared" si="10"/>
        <v>1</v>
      </c>
      <c r="V15" s="124" t="str">
        <f t="shared" si="11"/>
        <v/>
      </c>
      <c r="W15" s="125"/>
      <c r="X15" s="126">
        <f t="shared" si="12"/>
        <v>1</v>
      </c>
      <c r="Y15" s="124" t="str">
        <f t="shared" si="13"/>
        <v/>
      </c>
      <c r="Z15" s="125"/>
      <c r="AA15" s="126">
        <f t="shared" si="14"/>
        <v>1</v>
      </c>
      <c r="AB15" s="124" t="str">
        <f t="shared" si="15"/>
        <v/>
      </c>
      <c r="AC15" s="125"/>
      <c r="AD15" s="126">
        <f t="shared" si="16"/>
        <v>1</v>
      </c>
      <c r="AE15" s="124" t="str">
        <f t="shared" si="17"/>
        <v/>
      </c>
      <c r="AF15" s="125"/>
      <c r="AG15" s="126">
        <f t="shared" si="18"/>
        <v>1</v>
      </c>
      <c r="AH15" s="124" t="str">
        <f t="shared" si="19"/>
        <v/>
      </c>
      <c r="AI15" s="125"/>
      <c r="AJ15" s="126">
        <f t="shared" si="20"/>
        <v>1</v>
      </c>
      <c r="AK15" s="124" t="str">
        <f t="shared" si="21"/>
        <v/>
      </c>
      <c r="AL15" s="125"/>
      <c r="AM15" s="126">
        <f t="shared" si="22"/>
        <v>1</v>
      </c>
      <c r="AN15" s="124" t="str">
        <f t="shared" si="23"/>
        <v/>
      </c>
      <c r="AO15" s="125"/>
      <c r="AP15" s="126">
        <f t="shared" si="24"/>
        <v>1</v>
      </c>
      <c r="AQ15" s="124" t="str">
        <f t="shared" si="25"/>
        <v/>
      </c>
      <c r="AR15" s="125"/>
      <c r="AS15" s="126">
        <f t="shared" si="26"/>
        <v>1</v>
      </c>
      <c r="AT15" s="124" t="str">
        <f t="shared" si="27"/>
        <v/>
      </c>
      <c r="AU15" s="125"/>
      <c r="AV15" s="126">
        <f t="shared" si="28"/>
        <v>1</v>
      </c>
      <c r="AW15" s="124" t="str">
        <f t="shared" si="29"/>
        <v/>
      </c>
      <c r="AX15" s="125"/>
      <c r="AY15" s="126">
        <f t="shared" si="30"/>
        <v>1</v>
      </c>
      <c r="AZ15" s="124" t="str">
        <f t="shared" si="31"/>
        <v/>
      </c>
      <c r="BA15" s="125"/>
      <c r="BB15" s="126">
        <f t="shared" si="32"/>
        <v>1</v>
      </c>
      <c r="BC15" s="124" t="str">
        <f t="shared" si="33"/>
        <v/>
      </c>
      <c r="BD15" s="125"/>
      <c r="BE15" s="126">
        <f t="shared" si="34"/>
        <v>1</v>
      </c>
      <c r="BF15" s="124" t="str">
        <f t="shared" si="35"/>
        <v/>
      </c>
      <c r="BG15" s="125"/>
      <c r="BH15" s="126">
        <f t="shared" si="36"/>
        <v>1</v>
      </c>
      <c r="BI15" s="124" t="str">
        <f t="shared" si="37"/>
        <v/>
      </c>
      <c r="BJ15" s="125"/>
      <c r="BK15" s="126">
        <f t="shared" si="38"/>
        <v>1</v>
      </c>
      <c r="BL15" s="124" t="str">
        <f t="shared" si="39"/>
        <v/>
      </c>
      <c r="BM15" s="125"/>
      <c r="BN15" s="126">
        <f t="shared" si="40"/>
        <v>1</v>
      </c>
      <c r="BO15" s="124" t="str">
        <f t="shared" si="41"/>
        <v/>
      </c>
      <c r="BP15" s="125"/>
      <c r="BQ15" s="126">
        <f t="shared" si="42"/>
        <v>1</v>
      </c>
      <c r="BR15" s="124" t="str">
        <f t="shared" si="43"/>
        <v/>
      </c>
      <c r="BS15" s="125"/>
      <c r="BT15" s="126">
        <f t="shared" si="44"/>
        <v>1</v>
      </c>
      <c r="BU15" s="124" t="str">
        <f t="shared" si="45"/>
        <v/>
      </c>
      <c r="BV15" s="125"/>
      <c r="BW15" s="126">
        <f t="shared" si="46"/>
        <v>1</v>
      </c>
      <c r="BX15" s="124" t="str">
        <f t="shared" si="47"/>
        <v/>
      </c>
      <c r="BY15" s="125"/>
      <c r="BZ15" s="126">
        <f t="shared" si="48"/>
        <v>1</v>
      </c>
      <c r="CA15" s="124" t="str">
        <f t="shared" si="49"/>
        <v/>
      </c>
      <c r="CB15" s="125"/>
      <c r="CC15" s="126">
        <f t="shared" si="50"/>
        <v>1</v>
      </c>
      <c r="CD15" s="124" t="str">
        <f t="shared" si="51"/>
        <v/>
      </c>
      <c r="CE15" s="125"/>
      <c r="CF15" s="126">
        <f t="shared" si="52"/>
        <v>1</v>
      </c>
      <c r="CG15" s="124" t="str">
        <f t="shared" si="53"/>
        <v/>
      </c>
      <c r="CH15" s="125"/>
      <c r="CI15" s="126">
        <f t="shared" si="54"/>
        <v>1</v>
      </c>
      <c r="CJ15" s="124" t="str">
        <f t="shared" si="55"/>
        <v/>
      </c>
      <c r="CK15" s="125"/>
      <c r="CL15" s="126">
        <f t="shared" si="56"/>
        <v>1</v>
      </c>
      <c r="CM15" s="124" t="str">
        <f t="shared" si="57"/>
        <v/>
      </c>
      <c r="CN15" s="125"/>
      <c r="CO15" s="126">
        <f t="shared" si="58"/>
        <v>1</v>
      </c>
      <c r="CP15" s="124" t="str">
        <f t="shared" si="59"/>
        <v/>
      </c>
      <c r="CQ15" s="125"/>
      <c r="CR15" s="126">
        <f t="shared" si="60"/>
        <v>1</v>
      </c>
      <c r="CS15" s="124" t="str">
        <f t="shared" si="61"/>
        <v/>
      </c>
      <c r="CT15" s="125"/>
      <c r="CU15" s="126">
        <f t="shared" si="62"/>
        <v>1</v>
      </c>
      <c r="CV15" s="124" t="str">
        <f t="shared" si="63"/>
        <v/>
      </c>
      <c r="CW15" s="125"/>
      <c r="CX15" s="126">
        <f t="shared" si="64"/>
        <v>1</v>
      </c>
      <c r="CY15" s="124" t="str">
        <f t="shared" si="65"/>
        <v/>
      </c>
      <c r="CZ15" s="125"/>
      <c r="DA15" s="126">
        <f t="shared" si="66"/>
        <v>1</v>
      </c>
      <c r="DB15" s="124" t="str">
        <f t="shared" si="67"/>
        <v/>
      </c>
      <c r="DC15" s="125"/>
      <c r="DD15" s="126">
        <f t="shared" si="68"/>
        <v>1</v>
      </c>
      <c r="DE15" s="124" t="str">
        <f t="shared" si="69"/>
        <v/>
      </c>
      <c r="DF15" s="125"/>
      <c r="DG15" s="126">
        <f t="shared" si="70"/>
        <v>1</v>
      </c>
      <c r="DH15" s="124" t="str">
        <f t="shared" si="71"/>
        <v/>
      </c>
      <c r="DI15" s="125"/>
      <c r="DJ15" s="126">
        <f t="shared" si="72"/>
        <v>1</v>
      </c>
      <c r="DK15" s="124"/>
      <c r="DL15" s="125"/>
      <c r="DM15" s="126"/>
    </row>
    <row r="16" spans="1:117" ht="7.75" hidden="1" customHeight="1" outlineLevel="1" x14ac:dyDescent="0.2">
      <c r="A16" s="97" t="str">
        <f t="shared" si="1"/>
        <v>1</v>
      </c>
      <c r="B16" s="121" t="s">
        <v>4</v>
      </c>
      <c r="C16" s="200" t="s">
        <v>250</v>
      </c>
      <c r="D16" s="200"/>
      <c r="E16" s="122">
        <f>VLOOKUP(B16,'[49]PLANILHA ORCAMENTARIA'!A:G,7,0)</f>
        <v>227039.43</v>
      </c>
      <c r="F16" s="123"/>
      <c r="G16" s="124" t="str">
        <f t="shared" si="2"/>
        <v/>
      </c>
      <c r="H16" s="125"/>
      <c r="I16" s="126">
        <f t="shared" si="0"/>
        <v>0</v>
      </c>
      <c r="J16" s="124" t="str">
        <f t="shared" si="3"/>
        <v/>
      </c>
      <c r="K16" s="125"/>
      <c r="L16" s="126">
        <f t="shared" si="4"/>
        <v>0</v>
      </c>
      <c r="M16" s="124" t="str">
        <f t="shared" si="5"/>
        <v/>
      </c>
      <c r="N16" s="125"/>
      <c r="O16" s="126">
        <f t="shared" si="6"/>
        <v>0</v>
      </c>
      <c r="P16" s="124">
        <f t="shared" si="7"/>
        <v>227039.43</v>
      </c>
      <c r="Q16" s="125">
        <v>1</v>
      </c>
      <c r="R16" s="126">
        <f t="shared" si="8"/>
        <v>1</v>
      </c>
      <c r="S16" s="124" t="str">
        <f t="shared" si="9"/>
        <v/>
      </c>
      <c r="T16" s="125"/>
      <c r="U16" s="126">
        <f t="shared" si="10"/>
        <v>1</v>
      </c>
      <c r="V16" s="124" t="str">
        <f t="shared" si="11"/>
        <v/>
      </c>
      <c r="W16" s="125"/>
      <c r="X16" s="126">
        <f t="shared" si="12"/>
        <v>1</v>
      </c>
      <c r="Y16" s="124" t="str">
        <f t="shared" si="13"/>
        <v/>
      </c>
      <c r="Z16" s="125"/>
      <c r="AA16" s="126">
        <f t="shared" si="14"/>
        <v>1</v>
      </c>
      <c r="AB16" s="124" t="str">
        <f t="shared" si="15"/>
        <v/>
      </c>
      <c r="AC16" s="125"/>
      <c r="AD16" s="126">
        <f t="shared" si="16"/>
        <v>1</v>
      </c>
      <c r="AE16" s="124" t="str">
        <f t="shared" si="17"/>
        <v/>
      </c>
      <c r="AF16" s="125"/>
      <c r="AG16" s="126">
        <f t="shared" si="18"/>
        <v>1</v>
      </c>
      <c r="AH16" s="124" t="str">
        <f t="shared" si="19"/>
        <v/>
      </c>
      <c r="AI16" s="125"/>
      <c r="AJ16" s="126">
        <f t="shared" si="20"/>
        <v>1</v>
      </c>
      <c r="AK16" s="124" t="str">
        <f t="shared" si="21"/>
        <v/>
      </c>
      <c r="AL16" s="125"/>
      <c r="AM16" s="126">
        <f t="shared" si="22"/>
        <v>1</v>
      </c>
      <c r="AN16" s="124" t="str">
        <f t="shared" si="23"/>
        <v/>
      </c>
      <c r="AO16" s="125"/>
      <c r="AP16" s="126">
        <f t="shared" si="24"/>
        <v>1</v>
      </c>
      <c r="AQ16" s="124" t="str">
        <f t="shared" si="25"/>
        <v/>
      </c>
      <c r="AR16" s="125"/>
      <c r="AS16" s="126">
        <f t="shared" si="26"/>
        <v>1</v>
      </c>
      <c r="AT16" s="124" t="str">
        <f t="shared" si="27"/>
        <v/>
      </c>
      <c r="AU16" s="125"/>
      <c r="AV16" s="126">
        <f t="shared" si="28"/>
        <v>1</v>
      </c>
      <c r="AW16" s="124" t="str">
        <f t="shared" si="29"/>
        <v/>
      </c>
      <c r="AX16" s="125"/>
      <c r="AY16" s="126">
        <f t="shared" si="30"/>
        <v>1</v>
      </c>
      <c r="AZ16" s="124" t="str">
        <f t="shared" si="31"/>
        <v/>
      </c>
      <c r="BA16" s="125"/>
      <c r="BB16" s="126">
        <f t="shared" si="32"/>
        <v>1</v>
      </c>
      <c r="BC16" s="124" t="str">
        <f t="shared" si="33"/>
        <v/>
      </c>
      <c r="BD16" s="125"/>
      <c r="BE16" s="126">
        <f t="shared" si="34"/>
        <v>1</v>
      </c>
      <c r="BF16" s="124" t="str">
        <f t="shared" si="35"/>
        <v/>
      </c>
      <c r="BG16" s="125"/>
      <c r="BH16" s="126">
        <f t="shared" si="36"/>
        <v>1</v>
      </c>
      <c r="BI16" s="124" t="str">
        <f t="shared" si="37"/>
        <v/>
      </c>
      <c r="BJ16" s="125"/>
      <c r="BK16" s="126">
        <f t="shared" si="38"/>
        <v>1</v>
      </c>
      <c r="BL16" s="124" t="str">
        <f t="shared" si="39"/>
        <v/>
      </c>
      <c r="BM16" s="125"/>
      <c r="BN16" s="126">
        <f t="shared" si="40"/>
        <v>1</v>
      </c>
      <c r="BO16" s="124" t="str">
        <f t="shared" si="41"/>
        <v/>
      </c>
      <c r="BP16" s="125"/>
      <c r="BQ16" s="126">
        <f t="shared" si="42"/>
        <v>1</v>
      </c>
      <c r="BR16" s="124" t="str">
        <f t="shared" si="43"/>
        <v/>
      </c>
      <c r="BS16" s="125"/>
      <c r="BT16" s="126">
        <f t="shared" si="44"/>
        <v>1</v>
      </c>
      <c r="BU16" s="124" t="str">
        <f t="shared" si="45"/>
        <v/>
      </c>
      <c r="BV16" s="125"/>
      <c r="BW16" s="126">
        <f t="shared" si="46"/>
        <v>1</v>
      </c>
      <c r="BX16" s="124" t="str">
        <f t="shared" si="47"/>
        <v/>
      </c>
      <c r="BY16" s="125"/>
      <c r="BZ16" s="126">
        <f t="shared" si="48"/>
        <v>1</v>
      </c>
      <c r="CA16" s="124" t="str">
        <f t="shared" si="49"/>
        <v/>
      </c>
      <c r="CB16" s="125"/>
      <c r="CC16" s="126">
        <f t="shared" si="50"/>
        <v>1</v>
      </c>
      <c r="CD16" s="124" t="str">
        <f t="shared" si="51"/>
        <v/>
      </c>
      <c r="CE16" s="125"/>
      <c r="CF16" s="126">
        <f t="shared" si="52"/>
        <v>1</v>
      </c>
      <c r="CG16" s="124" t="str">
        <f t="shared" si="53"/>
        <v/>
      </c>
      <c r="CH16" s="125"/>
      <c r="CI16" s="126">
        <f t="shared" si="54"/>
        <v>1</v>
      </c>
      <c r="CJ16" s="124" t="str">
        <f t="shared" si="55"/>
        <v/>
      </c>
      <c r="CK16" s="125"/>
      <c r="CL16" s="126">
        <f t="shared" si="56"/>
        <v>1</v>
      </c>
      <c r="CM16" s="124" t="str">
        <f t="shared" si="57"/>
        <v/>
      </c>
      <c r="CN16" s="125"/>
      <c r="CO16" s="126">
        <f t="shared" si="58"/>
        <v>1</v>
      </c>
      <c r="CP16" s="124" t="str">
        <f t="shared" si="59"/>
        <v/>
      </c>
      <c r="CQ16" s="125"/>
      <c r="CR16" s="126">
        <f t="shared" si="60"/>
        <v>1</v>
      </c>
      <c r="CS16" s="124" t="str">
        <f t="shared" si="61"/>
        <v/>
      </c>
      <c r="CT16" s="125"/>
      <c r="CU16" s="126">
        <f t="shared" si="62"/>
        <v>1</v>
      </c>
      <c r="CV16" s="124" t="str">
        <f t="shared" si="63"/>
        <v/>
      </c>
      <c r="CW16" s="125"/>
      <c r="CX16" s="126">
        <f t="shared" si="64"/>
        <v>1</v>
      </c>
      <c r="CY16" s="124" t="str">
        <f t="shared" si="65"/>
        <v/>
      </c>
      <c r="CZ16" s="125"/>
      <c r="DA16" s="126">
        <f t="shared" si="66"/>
        <v>1</v>
      </c>
      <c r="DB16" s="124" t="str">
        <f t="shared" si="67"/>
        <v/>
      </c>
      <c r="DC16" s="125"/>
      <c r="DD16" s="126">
        <f t="shared" si="68"/>
        <v>1</v>
      </c>
      <c r="DE16" s="124" t="str">
        <f t="shared" si="69"/>
        <v/>
      </c>
      <c r="DF16" s="125"/>
      <c r="DG16" s="126">
        <f t="shared" si="70"/>
        <v>1</v>
      </c>
      <c r="DH16" s="124" t="str">
        <f t="shared" si="71"/>
        <v/>
      </c>
      <c r="DI16" s="125"/>
      <c r="DJ16" s="126">
        <f t="shared" si="72"/>
        <v>1</v>
      </c>
      <c r="DK16" s="124"/>
      <c r="DL16" s="125"/>
      <c r="DM16" s="126"/>
    </row>
    <row r="17" spans="1:117" ht="7.75" hidden="1" customHeight="1" outlineLevel="1" x14ac:dyDescent="0.2">
      <c r="A17" s="97" t="str">
        <f t="shared" si="1"/>
        <v>1</v>
      </c>
      <c r="B17" s="121" t="s">
        <v>251</v>
      </c>
      <c r="C17" s="200" t="s">
        <v>252</v>
      </c>
      <c r="D17" s="200"/>
      <c r="E17" s="122">
        <f>VLOOKUP(B17,'[49]PLANILHA ORCAMENTARIA'!A:G,7,0)</f>
        <v>6528.03</v>
      </c>
      <c r="F17" s="123"/>
      <c r="G17" s="124" t="str">
        <f t="shared" si="2"/>
        <v/>
      </c>
      <c r="H17" s="125"/>
      <c r="I17" s="126">
        <f t="shared" si="0"/>
        <v>0</v>
      </c>
      <c r="J17" s="124" t="str">
        <f t="shared" si="3"/>
        <v/>
      </c>
      <c r="K17" s="125"/>
      <c r="L17" s="126">
        <f t="shared" si="4"/>
        <v>0</v>
      </c>
      <c r="M17" s="124" t="str">
        <f t="shared" si="5"/>
        <v/>
      </c>
      <c r="N17" s="125"/>
      <c r="O17" s="126">
        <f t="shared" si="6"/>
        <v>0</v>
      </c>
      <c r="P17" s="124" t="str">
        <f t="shared" si="7"/>
        <v/>
      </c>
      <c r="Q17" s="125"/>
      <c r="R17" s="126">
        <f t="shared" si="8"/>
        <v>0</v>
      </c>
      <c r="S17" s="124" t="str">
        <f t="shared" si="9"/>
        <v/>
      </c>
      <c r="T17" s="125"/>
      <c r="U17" s="126">
        <f t="shared" si="10"/>
        <v>0</v>
      </c>
      <c r="V17" s="124" t="str">
        <f t="shared" si="11"/>
        <v/>
      </c>
      <c r="W17" s="125"/>
      <c r="X17" s="126">
        <f t="shared" si="12"/>
        <v>0</v>
      </c>
      <c r="Y17" s="124" t="str">
        <f t="shared" si="13"/>
        <v/>
      </c>
      <c r="Z17" s="125"/>
      <c r="AA17" s="126">
        <f t="shared" si="14"/>
        <v>0</v>
      </c>
      <c r="AB17" s="124" t="str">
        <f t="shared" si="15"/>
        <v/>
      </c>
      <c r="AC17" s="125"/>
      <c r="AD17" s="126">
        <f t="shared" si="16"/>
        <v>0</v>
      </c>
      <c r="AE17" s="124" t="str">
        <f t="shared" si="17"/>
        <v/>
      </c>
      <c r="AF17" s="125"/>
      <c r="AG17" s="126">
        <f t="shared" si="18"/>
        <v>0</v>
      </c>
      <c r="AH17" s="124" t="str">
        <f t="shared" si="19"/>
        <v/>
      </c>
      <c r="AI17" s="125"/>
      <c r="AJ17" s="126">
        <f t="shared" si="20"/>
        <v>0</v>
      </c>
      <c r="AK17" s="124" t="str">
        <f t="shared" si="21"/>
        <v/>
      </c>
      <c r="AL17" s="125"/>
      <c r="AM17" s="126">
        <f t="shared" si="22"/>
        <v>0</v>
      </c>
      <c r="AN17" s="124" t="str">
        <f t="shared" si="23"/>
        <v/>
      </c>
      <c r="AO17" s="125"/>
      <c r="AP17" s="126">
        <f t="shared" si="24"/>
        <v>0</v>
      </c>
      <c r="AQ17" s="124" t="str">
        <f t="shared" si="25"/>
        <v/>
      </c>
      <c r="AR17" s="125"/>
      <c r="AS17" s="126">
        <f t="shared" si="26"/>
        <v>0</v>
      </c>
      <c r="AT17" s="124" t="str">
        <f t="shared" si="27"/>
        <v/>
      </c>
      <c r="AU17" s="125"/>
      <c r="AV17" s="126">
        <f t="shared" si="28"/>
        <v>0</v>
      </c>
      <c r="AW17" s="124" t="str">
        <f t="shared" si="29"/>
        <v/>
      </c>
      <c r="AX17" s="125"/>
      <c r="AY17" s="126">
        <f t="shared" si="30"/>
        <v>0</v>
      </c>
      <c r="AZ17" s="124" t="str">
        <f t="shared" si="31"/>
        <v/>
      </c>
      <c r="BA17" s="125"/>
      <c r="BB17" s="126">
        <f t="shared" si="32"/>
        <v>0</v>
      </c>
      <c r="BC17" s="124" t="str">
        <f t="shared" si="33"/>
        <v/>
      </c>
      <c r="BD17" s="125"/>
      <c r="BE17" s="126">
        <f t="shared" si="34"/>
        <v>0</v>
      </c>
      <c r="BF17" s="124" t="str">
        <f t="shared" si="35"/>
        <v/>
      </c>
      <c r="BG17" s="125"/>
      <c r="BH17" s="126">
        <f t="shared" si="36"/>
        <v>0</v>
      </c>
      <c r="BI17" s="124" t="str">
        <f t="shared" si="37"/>
        <v/>
      </c>
      <c r="BJ17" s="125"/>
      <c r="BK17" s="126">
        <f t="shared" si="38"/>
        <v>0</v>
      </c>
      <c r="BL17" s="124" t="str">
        <f t="shared" si="39"/>
        <v/>
      </c>
      <c r="BM17" s="125"/>
      <c r="BN17" s="126">
        <f t="shared" si="40"/>
        <v>0</v>
      </c>
      <c r="BO17" s="124" t="str">
        <f t="shared" si="41"/>
        <v/>
      </c>
      <c r="BP17" s="125"/>
      <c r="BQ17" s="126">
        <f t="shared" si="42"/>
        <v>0</v>
      </c>
      <c r="BR17" s="124" t="str">
        <f t="shared" si="43"/>
        <v/>
      </c>
      <c r="BS17" s="125"/>
      <c r="BT17" s="126">
        <f t="shared" si="44"/>
        <v>0</v>
      </c>
      <c r="BU17" s="124" t="str">
        <f t="shared" si="45"/>
        <v/>
      </c>
      <c r="BV17" s="125"/>
      <c r="BW17" s="126">
        <f t="shared" si="46"/>
        <v>0</v>
      </c>
      <c r="BX17" s="124" t="str">
        <f t="shared" si="47"/>
        <v/>
      </c>
      <c r="BY17" s="125"/>
      <c r="BZ17" s="126">
        <f t="shared" si="48"/>
        <v>0</v>
      </c>
      <c r="CA17" s="124" t="str">
        <f t="shared" si="49"/>
        <v/>
      </c>
      <c r="CB17" s="125"/>
      <c r="CC17" s="126">
        <f t="shared" si="50"/>
        <v>0</v>
      </c>
      <c r="CD17" s="124" t="str">
        <f t="shared" si="51"/>
        <v/>
      </c>
      <c r="CE17" s="125"/>
      <c r="CF17" s="126">
        <f t="shared" si="52"/>
        <v>0</v>
      </c>
      <c r="CG17" s="124" t="str">
        <f t="shared" si="53"/>
        <v/>
      </c>
      <c r="CH17" s="125"/>
      <c r="CI17" s="126">
        <f t="shared" si="54"/>
        <v>0</v>
      </c>
      <c r="CJ17" s="124" t="str">
        <f t="shared" si="55"/>
        <v/>
      </c>
      <c r="CK17" s="125"/>
      <c r="CL17" s="126">
        <f t="shared" si="56"/>
        <v>0</v>
      </c>
      <c r="CM17" s="124" t="str">
        <f t="shared" si="57"/>
        <v/>
      </c>
      <c r="CN17" s="125"/>
      <c r="CO17" s="126">
        <f t="shared" si="58"/>
        <v>0</v>
      </c>
      <c r="CP17" s="124" t="str">
        <f t="shared" si="59"/>
        <v/>
      </c>
      <c r="CQ17" s="125"/>
      <c r="CR17" s="126">
        <f t="shared" si="60"/>
        <v>0</v>
      </c>
      <c r="CS17" s="124" t="str">
        <f t="shared" si="61"/>
        <v/>
      </c>
      <c r="CT17" s="125"/>
      <c r="CU17" s="126">
        <f t="shared" si="62"/>
        <v>0</v>
      </c>
      <c r="CV17" s="124" t="str">
        <f t="shared" si="63"/>
        <v/>
      </c>
      <c r="CW17" s="125"/>
      <c r="CX17" s="126">
        <f t="shared" si="64"/>
        <v>0</v>
      </c>
      <c r="CY17" s="124" t="str">
        <f t="shared" si="65"/>
        <v/>
      </c>
      <c r="CZ17" s="125"/>
      <c r="DA17" s="126">
        <f t="shared" si="66"/>
        <v>0</v>
      </c>
      <c r="DB17" s="124" t="str">
        <f t="shared" si="67"/>
        <v/>
      </c>
      <c r="DC17" s="125"/>
      <c r="DD17" s="126">
        <f t="shared" si="68"/>
        <v>0</v>
      </c>
      <c r="DE17" s="124" t="str">
        <f t="shared" si="69"/>
        <v/>
      </c>
      <c r="DF17" s="125"/>
      <c r="DG17" s="126">
        <f t="shared" si="70"/>
        <v>0</v>
      </c>
      <c r="DH17" s="124" t="str">
        <f t="shared" si="71"/>
        <v/>
      </c>
      <c r="DI17" s="125"/>
      <c r="DJ17" s="126">
        <f t="shared" si="72"/>
        <v>0</v>
      </c>
      <c r="DK17" s="124"/>
      <c r="DL17" s="125"/>
      <c r="DM17" s="126"/>
    </row>
    <row r="18" spans="1:117" x14ac:dyDescent="0.2">
      <c r="A18" s="97" t="str">
        <f t="shared" si="1"/>
        <v>2</v>
      </c>
      <c r="B18" s="115" t="s">
        <v>127</v>
      </c>
      <c r="C18" s="199" t="s">
        <v>5</v>
      </c>
      <c r="D18" s="199"/>
      <c r="E18" s="116">
        <f>VLOOKUP(B18,'[49]PLANILHA ORCAMENTARIA'!A:G,7,0)</f>
        <v>2333205.8279999997</v>
      </c>
      <c r="F18" s="117"/>
      <c r="G18" s="127">
        <f>ROUND((G12+G19+G72+G221+G226+G247+G259+G265+G268)*$F$6,2)</f>
        <v>0</v>
      </c>
      <c r="H18" s="128">
        <f>IF(G18="","",G18/$E18)</f>
        <v>0</v>
      </c>
      <c r="I18" s="129">
        <f t="shared" si="0"/>
        <v>0</v>
      </c>
      <c r="J18" s="127">
        <f>ROUND((J12+J19+J72+J221+J226+J247+J259+J265+J268)*$F$6,2)</f>
        <v>0</v>
      </c>
      <c r="K18" s="128">
        <f>IF(J18="","",J18/$E18)</f>
        <v>0</v>
      </c>
      <c r="L18" s="129">
        <f>K18+I18</f>
        <v>0</v>
      </c>
      <c r="M18" s="127">
        <f>ROUND((M12+M19+M72+M221+M226+M247+M259+M265+M268)*$F$6,2)</f>
        <v>30078.93</v>
      </c>
      <c r="N18" s="128">
        <f>IF(M18="","",M18/$E18)</f>
        <v>1.2891674467392941E-2</v>
      </c>
      <c r="O18" s="129">
        <f>N18+L18</f>
        <v>1.2891674467392941E-2</v>
      </c>
      <c r="P18" s="127">
        <f>ROUND((P12+P19+P72+P221+P226+P247+P259+P265+P268)*$F$6,2)</f>
        <v>79105.47</v>
      </c>
      <c r="Q18" s="128">
        <f>IF(P18="","",P18/$E18)</f>
        <v>3.3904196985402014E-2</v>
      </c>
      <c r="R18" s="129">
        <f>Q18+O18</f>
        <v>4.6795871452794957E-2</v>
      </c>
      <c r="S18" s="127">
        <f>ROUND((S12+S19+S72+S221+S226+S247+S259+S265+S268)*$F$6,2)</f>
        <v>82391.199999999997</v>
      </c>
      <c r="T18" s="128">
        <f>IF(S18="","",S18/$E18)</f>
        <v>3.5312443939257983E-2</v>
      </c>
      <c r="U18" s="129">
        <f>T18+R18</f>
        <v>8.2108315392052933E-2</v>
      </c>
      <c r="V18" s="127">
        <f>ROUND((V12+V19+V72+V221+V226+V247+V259+V265+V268)*$F$6,2)</f>
        <v>0</v>
      </c>
      <c r="W18" s="128">
        <f>IF(V18="","",V18/$E18)</f>
        <v>0</v>
      </c>
      <c r="X18" s="129">
        <f>W18+U18</f>
        <v>8.2108315392052933E-2</v>
      </c>
      <c r="Y18" s="127">
        <f>ROUND((Y12+Y19+Y72+Y221+Y226+Y247+Y259+Y265+Y268)*$F$6,2)</f>
        <v>0</v>
      </c>
      <c r="Z18" s="128">
        <f>IF(Y18="","",Y18/$E18)</f>
        <v>0</v>
      </c>
      <c r="AA18" s="129">
        <f>Z18+X18</f>
        <v>8.2108315392052933E-2</v>
      </c>
      <c r="AB18" s="127">
        <f>ROUND((AB12+AB19+AB72+AB221+AB226+AB247+AB259+AB265+AB268)*$F$6,2)</f>
        <v>0</v>
      </c>
      <c r="AC18" s="128">
        <f>IF(AB18="","",AB18/$E18)</f>
        <v>0</v>
      </c>
      <c r="AD18" s="129">
        <f>AC18+AA18</f>
        <v>8.2108315392052933E-2</v>
      </c>
      <c r="AE18" s="127">
        <f>ROUND((AE12+AE19+AE72+AE221+AE226+AE247+AE259+AE265+AE268)*$F$6,2)</f>
        <v>0</v>
      </c>
      <c r="AF18" s="128">
        <f>IF(AE18="","",AE18/$E18)</f>
        <v>0</v>
      </c>
      <c r="AG18" s="129">
        <f>AF18+AD18</f>
        <v>8.2108315392052933E-2</v>
      </c>
      <c r="AH18" s="127">
        <f>ROUND((AH12+AH19+AH72+AH221+AH226+AH247+AH259+AH265+AH268)*$F$6,2)</f>
        <v>0</v>
      </c>
      <c r="AI18" s="128">
        <f>IF(AH18="","",AH18/$E18)</f>
        <v>0</v>
      </c>
      <c r="AJ18" s="129">
        <f>AI18+AG18</f>
        <v>8.2108315392052933E-2</v>
      </c>
      <c r="AK18" s="127">
        <f>ROUND((AK12+AK19+AK72+AK221+AK226+AK247+AK259+AK265+AK268)*$F$6,2)</f>
        <v>0</v>
      </c>
      <c r="AL18" s="128">
        <f>IF(AK18="","",AK18/$E18)</f>
        <v>0</v>
      </c>
      <c r="AM18" s="129">
        <f>AL18+AJ18</f>
        <v>8.2108315392052933E-2</v>
      </c>
      <c r="AN18" s="127">
        <f>ROUND((AN12+AN19+AN72+AN221+AN226+AN247+AN259+AN265+AN268)*$F$6,2)</f>
        <v>0</v>
      </c>
      <c r="AO18" s="128">
        <f>IF(AN18="","",AN18/$E18)</f>
        <v>0</v>
      </c>
      <c r="AP18" s="129">
        <f>AO18+AM18</f>
        <v>8.2108315392052933E-2</v>
      </c>
      <c r="AQ18" s="127">
        <f>ROUND((AQ12+AQ19+AQ72+AQ221+AQ226+AQ247+AQ259+AQ265+AQ268)*$F$6,2)</f>
        <v>0</v>
      </c>
      <c r="AR18" s="128">
        <f>IF(AQ18="","",AQ18/$E18)</f>
        <v>0</v>
      </c>
      <c r="AS18" s="129">
        <f>AR18+AP18</f>
        <v>8.2108315392052933E-2</v>
      </c>
      <c r="AT18" s="127">
        <f>ROUND((AT12+AT19+AT72+AT221+AT226+AT247+AT259+AT265+AT268)*$F$6,2)</f>
        <v>0</v>
      </c>
      <c r="AU18" s="128">
        <f>IF(AT18="","",AT18/$E18)</f>
        <v>0</v>
      </c>
      <c r="AV18" s="129">
        <f>AU18+AS18</f>
        <v>8.2108315392052933E-2</v>
      </c>
      <c r="AW18" s="127">
        <f>ROUND((AW12+AW19+AW72+AW221+AW226+AW247+AW259+AW265+AW268)*$F$6,2)</f>
        <v>0</v>
      </c>
      <c r="AX18" s="128">
        <f>IF(AW18="","",AW18/$E18)</f>
        <v>0</v>
      </c>
      <c r="AY18" s="129">
        <f>AX18+AV18</f>
        <v>8.2108315392052933E-2</v>
      </c>
      <c r="AZ18" s="127">
        <f>ROUND((AZ12+AZ19+AZ72+AZ221+AZ226+AZ247+AZ259+AZ265+AZ268)*$F$6,2)</f>
        <v>0</v>
      </c>
      <c r="BA18" s="128">
        <f>IF(AZ18="","",AZ18/$E18)</f>
        <v>0</v>
      </c>
      <c r="BB18" s="129">
        <f>BA18+AY18</f>
        <v>8.2108315392052933E-2</v>
      </c>
      <c r="BC18" s="127">
        <f>ROUND((BC12+BC19+BC72+BC221+BC226+BC247+BC259+BC265+BC268)*$F$6,2)</f>
        <v>0</v>
      </c>
      <c r="BD18" s="128">
        <f>IF(BC18="","",BC18/$E18)</f>
        <v>0</v>
      </c>
      <c r="BE18" s="129">
        <f>BD18+BB18</f>
        <v>8.2108315392052933E-2</v>
      </c>
      <c r="BF18" s="127">
        <f>ROUND((BF12+BF19+BF72+BF221+BF226+BF247+BF259+BF265+BF268)*$F$6,2)</f>
        <v>0</v>
      </c>
      <c r="BG18" s="128">
        <f>IF(BF18="","",BF18/$E18)</f>
        <v>0</v>
      </c>
      <c r="BH18" s="129">
        <f>BG18+BE18</f>
        <v>8.2108315392052933E-2</v>
      </c>
      <c r="BI18" s="127">
        <f>ROUND((BI12+BI19+BI72+BI221+BI226+BI247+BI259+BI265+BI268)*$F$6,2)</f>
        <v>0</v>
      </c>
      <c r="BJ18" s="128">
        <f>IF(BI18="","",BI18/$E18)</f>
        <v>0</v>
      </c>
      <c r="BK18" s="129">
        <f>BJ18+BH18</f>
        <v>8.2108315392052933E-2</v>
      </c>
      <c r="BL18" s="127">
        <f>ROUND((BL12+BL19+BL72+BL221+BL226+BL247+BL259+BL265+BL268)*$F$6,2)</f>
        <v>0</v>
      </c>
      <c r="BM18" s="128">
        <f>IF(BL18="","",BL18/$E18)</f>
        <v>0</v>
      </c>
      <c r="BN18" s="129">
        <f>BM18+BK18</f>
        <v>8.2108315392052933E-2</v>
      </c>
      <c r="BO18" s="127">
        <f>ROUND((BO12+BO19+BO72+BO221+BO226+BO247+BO259+BO265+BO268)*$F$6,2)</f>
        <v>0</v>
      </c>
      <c r="BP18" s="128">
        <f>IF(BO18="","",BO18/$E18)</f>
        <v>0</v>
      </c>
      <c r="BQ18" s="129">
        <f>BP18+BN18</f>
        <v>8.2108315392052933E-2</v>
      </c>
      <c r="BR18" s="127">
        <f>ROUND((BR12+BR19+BR72+BR221+BR226+BR247+BR259+BR265+BR268)*$F$6,2)</f>
        <v>0</v>
      </c>
      <c r="BS18" s="128">
        <f>IF(BR18="","",BR18/$E18)</f>
        <v>0</v>
      </c>
      <c r="BT18" s="129">
        <f>BS18+BQ18</f>
        <v>8.2108315392052933E-2</v>
      </c>
      <c r="BU18" s="127">
        <f>ROUND((BU12+BU19+BU72+BU221+BU226+BU247+BU259+BU265+BU268)*$F$6,2)</f>
        <v>0</v>
      </c>
      <c r="BV18" s="128">
        <f>IF(BU18="","",BU18/$E18)</f>
        <v>0</v>
      </c>
      <c r="BW18" s="129">
        <f>BV18+BT18</f>
        <v>8.2108315392052933E-2</v>
      </c>
      <c r="BX18" s="127">
        <f>ROUND((BX12+BX19+BX72+BX221+BX226+BX247+BX259+BX265+BX268)*$F$6,2)</f>
        <v>0</v>
      </c>
      <c r="BY18" s="128">
        <f>IF(BX18="","",BX18/$E18)</f>
        <v>0</v>
      </c>
      <c r="BZ18" s="129">
        <f>BY18+BW18</f>
        <v>8.2108315392052933E-2</v>
      </c>
      <c r="CA18" s="127">
        <f>ROUND((CA12+CA19+CA72+CA221+CA226+CA247+CA259+CA265+CA268)*$F$6,2)</f>
        <v>0</v>
      </c>
      <c r="CB18" s="128">
        <f>IF(CA18="","",CA18/$E18)</f>
        <v>0</v>
      </c>
      <c r="CC18" s="129">
        <f>CB18+BZ18</f>
        <v>8.2108315392052933E-2</v>
      </c>
      <c r="CD18" s="127">
        <f>ROUND((CD12+CD19+CD72+CD221+CD226+CD247+CD259+CD265+CD268)*$F$6,2)</f>
        <v>0</v>
      </c>
      <c r="CE18" s="128">
        <f>IF(CD18="","",CD18/$E18)</f>
        <v>0</v>
      </c>
      <c r="CF18" s="129">
        <f>CE18+CC18</f>
        <v>8.2108315392052933E-2</v>
      </c>
      <c r="CG18" s="127">
        <f>ROUND((CG12+CG19+CG72+CG221+CG226+CG247+CG259+CG265+CG268)*$F$6,2)</f>
        <v>0</v>
      </c>
      <c r="CH18" s="128">
        <f>IF(CG18="","",CG18/$E18)</f>
        <v>0</v>
      </c>
      <c r="CI18" s="129">
        <f>CH18+CF18</f>
        <v>8.2108315392052933E-2</v>
      </c>
      <c r="CJ18" s="127">
        <f>ROUND((CJ12+CJ19+CJ72+CJ221+CJ226+CJ247+CJ259+CJ265+CJ268)*$F$6,2)</f>
        <v>0</v>
      </c>
      <c r="CK18" s="128">
        <f>IF(CJ18="","",CJ18/$E18)</f>
        <v>0</v>
      </c>
      <c r="CL18" s="129">
        <f>CK18+CI18</f>
        <v>8.2108315392052933E-2</v>
      </c>
      <c r="CM18" s="127">
        <f>ROUND((CM12+CM19+CM72+CM221+CM226+CM247+CM259+CM265+CM268)*$F$6,2)</f>
        <v>0</v>
      </c>
      <c r="CN18" s="128">
        <f>IF(CM18="","",CM18/$E18)</f>
        <v>0</v>
      </c>
      <c r="CO18" s="129">
        <f>CN18+CL18</f>
        <v>8.2108315392052933E-2</v>
      </c>
      <c r="CP18" s="127">
        <f>ROUND((CP12+CP19+CP72+CP221+CP226+CP247+CP259+CP265+CP268)*$F$6,2)</f>
        <v>0</v>
      </c>
      <c r="CQ18" s="128">
        <f>IF(CP18="","",CP18/$E18)</f>
        <v>0</v>
      </c>
      <c r="CR18" s="129">
        <f>CQ18+CO18</f>
        <v>8.2108315392052933E-2</v>
      </c>
      <c r="CS18" s="127">
        <f>ROUND((CS12+CS19+CS72+CS221+CS226+CS247+CS259+CS265+CS268)*$F$6,2)</f>
        <v>0</v>
      </c>
      <c r="CT18" s="128">
        <f>IF(CS18="","",CS18/$E18)</f>
        <v>0</v>
      </c>
      <c r="CU18" s="129">
        <f>CT18+CR18</f>
        <v>8.2108315392052933E-2</v>
      </c>
      <c r="CV18" s="127">
        <f>ROUND((CV12+CV19+CV72+CV221+CV226+CV247+CV259+CV265+CV268)*$F$6,2)</f>
        <v>0</v>
      </c>
      <c r="CW18" s="128">
        <f>IF(CV18="","",CV18/$E18)</f>
        <v>0</v>
      </c>
      <c r="CX18" s="129">
        <f>CW18+CU18</f>
        <v>8.2108315392052933E-2</v>
      </c>
      <c r="CY18" s="127">
        <f>ROUND((CY12+CY19+CY72+CY221+CY226+CY247+CY259+CY265+CY268)*$F$6,2)</f>
        <v>0</v>
      </c>
      <c r="CZ18" s="128">
        <f>IF(CY18="","",CY18/$E18)</f>
        <v>0</v>
      </c>
      <c r="DA18" s="129">
        <f>CZ18+CX18</f>
        <v>8.2108315392052933E-2</v>
      </c>
      <c r="DB18" s="127">
        <f>ROUND((DB12+DB19+DB72+DB221+DB226+DB247+DB259+DB265+DB268)*$F$6,2)</f>
        <v>0</v>
      </c>
      <c r="DC18" s="128">
        <f>IF(DB18="","",DB18/$E18)</f>
        <v>0</v>
      </c>
      <c r="DD18" s="129">
        <f>DC18+DA18</f>
        <v>8.2108315392052933E-2</v>
      </c>
      <c r="DE18" s="127">
        <f>ROUND((DE12+DE19+DE72+DE221+DE226+DE247+DE259+DE265+DE268)*$F$6,2)</f>
        <v>0</v>
      </c>
      <c r="DF18" s="128">
        <f>IF(DE18="","",DE18/$E18)</f>
        <v>0</v>
      </c>
      <c r="DG18" s="129">
        <f>DF18+DD18</f>
        <v>8.2108315392052933E-2</v>
      </c>
      <c r="DH18" s="127">
        <f>ROUND((DH12+DH19+DH72+DH221+DH226+DH247+DH259+DH265+DH268)*$F$6,2)</f>
        <v>0</v>
      </c>
      <c r="DI18" s="128">
        <f>IF(DH18="","",DH18/$E18)</f>
        <v>0</v>
      </c>
      <c r="DJ18" s="129">
        <f>DI18+DG18</f>
        <v>8.2108315392052933E-2</v>
      </c>
      <c r="DK18" s="127">
        <f>G18+J18+M18+P18+S18+V18+Y18+AB18+AE18+AH18+AK18+AN18+AQ18+AT18+AW18+AZ18+BC18+BF18+BI18+BL18+BO18+BR18+BU18+BX18+CA18+CD18+CG18+CJ18+CM18+CP18+CS18+CV18+CY18+DB18+DE18+DH18</f>
        <v>191575.59999999998</v>
      </c>
      <c r="DL18" s="178">
        <f>E18-DK18</f>
        <v>2141630.2279999997</v>
      </c>
      <c r="DM18" s="129">
        <f>DK18/E18</f>
        <v>8.2108315392052933E-2</v>
      </c>
    </row>
    <row r="19" spans="1:117" collapsed="1" x14ac:dyDescent="0.2">
      <c r="A19" s="130">
        <v>3</v>
      </c>
      <c r="B19" s="115">
        <v>3</v>
      </c>
      <c r="C19" s="199" t="s">
        <v>6</v>
      </c>
      <c r="D19" s="199"/>
      <c r="E19" s="116">
        <f>VLOOKUP(B19,'[49]PLANILHA ORCAMENTARIA'!A:G,7,0)</f>
        <v>6067667.406344098</v>
      </c>
      <c r="F19" s="117"/>
      <c r="G19" s="127">
        <f>SUM(G20:G71)</f>
        <v>0</v>
      </c>
      <c r="H19" s="128">
        <f>IF(G19="","",G19/$E19)</f>
        <v>0</v>
      </c>
      <c r="I19" s="129">
        <f t="shared" si="0"/>
        <v>0</v>
      </c>
      <c r="J19" s="127">
        <f>SUM(J20:J71)</f>
        <v>0</v>
      </c>
      <c r="K19" s="128">
        <f>IF(J19="","",J19/$E19)</f>
        <v>0</v>
      </c>
      <c r="L19" s="129">
        <f>K19+I19</f>
        <v>0</v>
      </c>
      <c r="M19" s="127">
        <f>SUM(M20:M71)</f>
        <v>0</v>
      </c>
      <c r="N19" s="128">
        <f>IF(M19="","",M19/$E19)</f>
        <v>0</v>
      </c>
      <c r="O19" s="129">
        <f>N19+L19</f>
        <v>0</v>
      </c>
      <c r="P19" s="127">
        <f>SUM(P20:P71)</f>
        <v>549311.32059999998</v>
      </c>
      <c r="Q19" s="128">
        <f>IF(P19="","",P19/$E19)</f>
        <v>9.0530888365051645E-2</v>
      </c>
      <c r="R19" s="129">
        <f>Q19+O19</f>
        <v>9.0530888365051645E-2</v>
      </c>
      <c r="S19" s="127">
        <f>SUM(S20:S71)</f>
        <v>926370.58114300016</v>
      </c>
      <c r="T19" s="128">
        <f>IF(S19="","",S19/$E19)</f>
        <v>0.15267326290403227</v>
      </c>
      <c r="U19" s="129">
        <f>T19+R19</f>
        <v>0.2432041512690839</v>
      </c>
      <c r="V19" s="127">
        <f>SUM(V20:V71)</f>
        <v>0</v>
      </c>
      <c r="W19" s="128">
        <f>IF(V19="","",V19/$E19)</f>
        <v>0</v>
      </c>
      <c r="X19" s="129">
        <f>W19+U19</f>
        <v>0.2432041512690839</v>
      </c>
      <c r="Y19" s="127">
        <f>SUM(Y20:Y71)</f>
        <v>0</v>
      </c>
      <c r="Z19" s="128">
        <f>IF(Y19="","",Y19/$E19)</f>
        <v>0</v>
      </c>
      <c r="AA19" s="129">
        <f>Z19+X19</f>
        <v>0.2432041512690839</v>
      </c>
      <c r="AB19" s="127">
        <f>SUM(AB20:AB71)</f>
        <v>0</v>
      </c>
      <c r="AC19" s="128">
        <f>IF(AB19="","",AB19/$E19)</f>
        <v>0</v>
      </c>
      <c r="AD19" s="129">
        <f>AC19+AA19</f>
        <v>0.2432041512690839</v>
      </c>
      <c r="AE19" s="127">
        <f>SUM(AE20:AE71)</f>
        <v>0</v>
      </c>
      <c r="AF19" s="128">
        <f>IF(AE19="","",AE19/$E19)</f>
        <v>0</v>
      </c>
      <c r="AG19" s="129">
        <f>AF19+AD19</f>
        <v>0.2432041512690839</v>
      </c>
      <c r="AH19" s="127">
        <f>SUM(AH20:AH71)</f>
        <v>0</v>
      </c>
      <c r="AI19" s="128">
        <f>IF(AH19="","",AH19/$E19)</f>
        <v>0</v>
      </c>
      <c r="AJ19" s="129">
        <f>AI19+AG19</f>
        <v>0.2432041512690839</v>
      </c>
      <c r="AK19" s="127">
        <f>SUM(AK20:AK71)</f>
        <v>0</v>
      </c>
      <c r="AL19" s="128">
        <f>IF(AK19="","",AK19/$E19)</f>
        <v>0</v>
      </c>
      <c r="AM19" s="129">
        <f>AL19+AJ19</f>
        <v>0.2432041512690839</v>
      </c>
      <c r="AN19" s="127">
        <f>SUM(AN20:AN71)</f>
        <v>0</v>
      </c>
      <c r="AO19" s="128">
        <f>IF(AN19="","",AN19/$E19)</f>
        <v>0</v>
      </c>
      <c r="AP19" s="129">
        <f>AO19+AM19</f>
        <v>0.2432041512690839</v>
      </c>
      <c r="AQ19" s="127">
        <f>SUM(AQ20:AQ71)</f>
        <v>0</v>
      </c>
      <c r="AR19" s="128">
        <f>IF(AQ19="","",AQ19/$E19)</f>
        <v>0</v>
      </c>
      <c r="AS19" s="129">
        <f>AR19+AP19</f>
        <v>0.2432041512690839</v>
      </c>
      <c r="AT19" s="127">
        <f>SUM(AT20:AT71)</f>
        <v>0</v>
      </c>
      <c r="AU19" s="128">
        <f>IF(AT19="","",AT19/$E19)</f>
        <v>0</v>
      </c>
      <c r="AV19" s="129">
        <f>AU19+AS19</f>
        <v>0.2432041512690839</v>
      </c>
      <c r="AW19" s="127">
        <f>SUM(AW20:AW71)</f>
        <v>0</v>
      </c>
      <c r="AX19" s="128">
        <f>IF(AW19="","",AW19/$E19)</f>
        <v>0</v>
      </c>
      <c r="AY19" s="129">
        <f>AX19+AV19</f>
        <v>0.2432041512690839</v>
      </c>
      <c r="AZ19" s="127">
        <f>SUM(AZ20:AZ71)</f>
        <v>0</v>
      </c>
      <c r="BA19" s="128">
        <f>IF(AZ19="","",AZ19/$E19)</f>
        <v>0</v>
      </c>
      <c r="BB19" s="129">
        <f>BA19+AY19</f>
        <v>0.2432041512690839</v>
      </c>
      <c r="BC19" s="127">
        <f>SUM(BC20:BC71)</f>
        <v>0</v>
      </c>
      <c r="BD19" s="128">
        <f>IF(BC19="","",BC19/$E19)</f>
        <v>0</v>
      </c>
      <c r="BE19" s="129">
        <f>BD19+BB19</f>
        <v>0.2432041512690839</v>
      </c>
      <c r="BF19" s="127">
        <f>SUM(BF20:BF71)</f>
        <v>0</v>
      </c>
      <c r="BG19" s="128">
        <f>IF(BF19="","",BF19/$E19)</f>
        <v>0</v>
      </c>
      <c r="BH19" s="129">
        <f>BG19+BE19</f>
        <v>0.2432041512690839</v>
      </c>
      <c r="BI19" s="127">
        <f>SUM(BI20:BI71)</f>
        <v>0</v>
      </c>
      <c r="BJ19" s="128">
        <f>IF(BI19="","",BI19/$E19)</f>
        <v>0</v>
      </c>
      <c r="BK19" s="129">
        <f>BJ19+BH19</f>
        <v>0.2432041512690839</v>
      </c>
      <c r="BL19" s="127">
        <f>SUM(BL20:BL71)</f>
        <v>0</v>
      </c>
      <c r="BM19" s="128">
        <f>IF(BL19="","",BL19/$E19)</f>
        <v>0</v>
      </c>
      <c r="BN19" s="129">
        <f>BM19+BK19</f>
        <v>0.2432041512690839</v>
      </c>
      <c r="BO19" s="127">
        <f>SUM(BO20:BO71)</f>
        <v>0</v>
      </c>
      <c r="BP19" s="128">
        <f>IF(BO19="","",BO19/$E19)</f>
        <v>0</v>
      </c>
      <c r="BQ19" s="129">
        <f>BP19+BN19</f>
        <v>0.2432041512690839</v>
      </c>
      <c r="BR19" s="127">
        <f>SUM(BR20:BR71)</f>
        <v>0</v>
      </c>
      <c r="BS19" s="128">
        <f>IF(BR19="","",BR19/$E19)</f>
        <v>0</v>
      </c>
      <c r="BT19" s="129">
        <f>BS19+BQ19</f>
        <v>0.2432041512690839</v>
      </c>
      <c r="BU19" s="127">
        <f>SUM(BU20:BU71)</f>
        <v>0</v>
      </c>
      <c r="BV19" s="128">
        <f>IF(BU19="","",BU19/$E19)</f>
        <v>0</v>
      </c>
      <c r="BW19" s="129">
        <f>BV19+BT19</f>
        <v>0.2432041512690839</v>
      </c>
      <c r="BX19" s="127">
        <f>SUM(BX20:BX71)</f>
        <v>0</v>
      </c>
      <c r="BY19" s="128">
        <f>IF(BX19="","",BX19/$E19)</f>
        <v>0</v>
      </c>
      <c r="BZ19" s="129">
        <f>BY19+BW19</f>
        <v>0.2432041512690839</v>
      </c>
      <c r="CA19" s="127">
        <f>SUM(CA20:CA71)</f>
        <v>0</v>
      </c>
      <c r="CB19" s="128">
        <f>IF(CA19="","",CA19/$E19)</f>
        <v>0</v>
      </c>
      <c r="CC19" s="129">
        <f>CB19+BZ19</f>
        <v>0.2432041512690839</v>
      </c>
      <c r="CD19" s="127">
        <f>SUM(CD20:CD71)</f>
        <v>0</v>
      </c>
      <c r="CE19" s="128">
        <f>IF(CD19="","",CD19/$E19)</f>
        <v>0</v>
      </c>
      <c r="CF19" s="129">
        <f>CE19+CC19</f>
        <v>0.2432041512690839</v>
      </c>
      <c r="CG19" s="127">
        <f>SUM(CG20:CG71)</f>
        <v>0</v>
      </c>
      <c r="CH19" s="128">
        <f>IF(CG19="","",CG19/$E19)</f>
        <v>0</v>
      </c>
      <c r="CI19" s="129">
        <f>CH19+CF19</f>
        <v>0.2432041512690839</v>
      </c>
      <c r="CJ19" s="127">
        <f>SUM(CJ20:CJ71)</f>
        <v>0</v>
      </c>
      <c r="CK19" s="128">
        <f>IF(CJ19="","",CJ19/$E19)</f>
        <v>0</v>
      </c>
      <c r="CL19" s="129">
        <f>CK19+CI19</f>
        <v>0.2432041512690839</v>
      </c>
      <c r="CM19" s="127">
        <f>SUM(CM20:CM71)</f>
        <v>0</v>
      </c>
      <c r="CN19" s="128">
        <f>IF(CM19="","",CM19/$E19)</f>
        <v>0</v>
      </c>
      <c r="CO19" s="129">
        <f>CN19+CL19</f>
        <v>0.2432041512690839</v>
      </c>
      <c r="CP19" s="127">
        <f>SUM(CP20:CP71)</f>
        <v>0</v>
      </c>
      <c r="CQ19" s="128">
        <f>IF(CP19="","",CP19/$E19)</f>
        <v>0</v>
      </c>
      <c r="CR19" s="129">
        <f>CQ19+CO19</f>
        <v>0.2432041512690839</v>
      </c>
      <c r="CS19" s="127">
        <f>SUM(CS20:CS71)</f>
        <v>0</v>
      </c>
      <c r="CT19" s="128">
        <f>IF(CS19="","",CS19/$E19)</f>
        <v>0</v>
      </c>
      <c r="CU19" s="129">
        <f>CT19+CR19</f>
        <v>0.2432041512690839</v>
      </c>
      <c r="CV19" s="127">
        <f>SUM(CV20:CV71)</f>
        <v>0</v>
      </c>
      <c r="CW19" s="128">
        <f>IF(CV19="","",CV19/$E19)</f>
        <v>0</v>
      </c>
      <c r="CX19" s="129">
        <f>CW19+CU19</f>
        <v>0.2432041512690839</v>
      </c>
      <c r="CY19" s="127">
        <f>SUM(CY20:CY71)</f>
        <v>0</v>
      </c>
      <c r="CZ19" s="128">
        <f>IF(CY19="","",CY19/$E19)</f>
        <v>0</v>
      </c>
      <c r="DA19" s="129">
        <f>CZ19+CX19</f>
        <v>0.2432041512690839</v>
      </c>
      <c r="DB19" s="127">
        <f>SUM(DB20:DB71)</f>
        <v>0</v>
      </c>
      <c r="DC19" s="128">
        <f>IF(DB19="","",DB19/$E19)</f>
        <v>0</v>
      </c>
      <c r="DD19" s="129">
        <f>DC19+DA19</f>
        <v>0.2432041512690839</v>
      </c>
      <c r="DE19" s="127">
        <f>SUM(DE20:DE71)</f>
        <v>0</v>
      </c>
      <c r="DF19" s="128">
        <f>IF(DE19="","",DE19/$E19)</f>
        <v>0</v>
      </c>
      <c r="DG19" s="129">
        <f>DF19+DD19</f>
        <v>0.2432041512690839</v>
      </c>
      <c r="DH19" s="127">
        <f>SUM(DH20:DH71)</f>
        <v>0</v>
      </c>
      <c r="DI19" s="128">
        <f>IF(DH19="","",DH19/$E19)</f>
        <v>0</v>
      </c>
      <c r="DJ19" s="129">
        <f>DI19+DG19</f>
        <v>0.2432041512690839</v>
      </c>
      <c r="DK19" s="127">
        <f>G19+J19+M19+P19+S19+V19+Y19+AB19+AE19+AH19+AK19+AN19+AQ19+AT19+AW19+AZ19+BC19+BF19+BI19+BL19+BO19+BR19+BU19+BX19+CA19+CD19+CG19+CJ19+CM19+CP19+CS19+CV19+CY19+DB19+DE19+DH19</f>
        <v>1475681.9017430001</v>
      </c>
      <c r="DL19" s="178">
        <f>E19-DK19</f>
        <v>4591985.5046010977</v>
      </c>
      <c r="DM19" s="129">
        <f>DK19/E19</f>
        <v>0.24320415126908393</v>
      </c>
    </row>
    <row r="20" spans="1:117" ht="7.75" hidden="1" customHeight="1" outlineLevel="1" x14ac:dyDescent="0.2">
      <c r="A20" s="97">
        <v>3</v>
      </c>
      <c r="B20" s="131" t="s">
        <v>7</v>
      </c>
      <c r="C20" s="204" t="s">
        <v>253</v>
      </c>
      <c r="D20" s="204"/>
      <c r="E20" s="132">
        <f>VLOOKUP(B20,'[49]PLANILHA ORCAMENTARIA'!A:G,7,0)</f>
        <v>1777201.6993760001</v>
      </c>
      <c r="F20" s="133"/>
      <c r="G20" s="201"/>
      <c r="H20" s="202"/>
      <c r="I20" s="203"/>
      <c r="J20" s="201"/>
      <c r="K20" s="202"/>
      <c r="L20" s="203"/>
      <c r="M20" s="201"/>
      <c r="N20" s="202"/>
      <c r="O20" s="203"/>
      <c r="P20" s="201"/>
      <c r="Q20" s="202"/>
      <c r="R20" s="203"/>
      <c r="S20" s="201"/>
      <c r="T20" s="202"/>
      <c r="U20" s="203"/>
      <c r="V20" s="201"/>
      <c r="W20" s="202"/>
      <c r="X20" s="203"/>
      <c r="Y20" s="201"/>
      <c r="Z20" s="202"/>
      <c r="AA20" s="203"/>
      <c r="AB20" s="201"/>
      <c r="AC20" s="202"/>
      <c r="AD20" s="203"/>
      <c r="AE20" s="201"/>
      <c r="AF20" s="202"/>
      <c r="AG20" s="203"/>
      <c r="AH20" s="201"/>
      <c r="AI20" s="202"/>
      <c r="AJ20" s="203"/>
      <c r="AK20" s="201"/>
      <c r="AL20" s="202"/>
      <c r="AM20" s="203"/>
      <c r="AN20" s="201"/>
      <c r="AO20" s="202"/>
      <c r="AP20" s="203"/>
      <c r="AQ20" s="201"/>
      <c r="AR20" s="202"/>
      <c r="AS20" s="203"/>
      <c r="AT20" s="201"/>
      <c r="AU20" s="202"/>
      <c r="AV20" s="203"/>
      <c r="AW20" s="201"/>
      <c r="AX20" s="202"/>
      <c r="AY20" s="203"/>
      <c r="AZ20" s="201"/>
      <c r="BA20" s="202"/>
      <c r="BB20" s="203"/>
      <c r="BC20" s="201"/>
      <c r="BD20" s="202"/>
      <c r="BE20" s="203"/>
      <c r="BF20" s="201"/>
      <c r="BG20" s="202"/>
      <c r="BH20" s="203"/>
      <c r="BI20" s="201"/>
      <c r="BJ20" s="202"/>
      <c r="BK20" s="203"/>
      <c r="BL20" s="201"/>
      <c r="BM20" s="202"/>
      <c r="BN20" s="203"/>
      <c r="BO20" s="201"/>
      <c r="BP20" s="202"/>
      <c r="BQ20" s="203"/>
      <c r="BR20" s="201"/>
      <c r="BS20" s="202"/>
      <c r="BT20" s="203"/>
      <c r="BU20" s="201"/>
      <c r="BV20" s="202"/>
      <c r="BW20" s="203"/>
      <c r="BX20" s="201"/>
      <c r="BY20" s="202"/>
      <c r="BZ20" s="203"/>
      <c r="CA20" s="201"/>
      <c r="CB20" s="202"/>
      <c r="CC20" s="203"/>
      <c r="CD20" s="201"/>
      <c r="CE20" s="202"/>
      <c r="CF20" s="203"/>
      <c r="CG20" s="201"/>
      <c r="CH20" s="202"/>
      <c r="CI20" s="203"/>
      <c r="CJ20" s="201"/>
      <c r="CK20" s="202"/>
      <c r="CL20" s="203"/>
      <c r="CM20" s="201"/>
      <c r="CN20" s="202"/>
      <c r="CO20" s="203"/>
      <c r="CP20" s="201"/>
      <c r="CQ20" s="202"/>
      <c r="CR20" s="203"/>
      <c r="CS20" s="201"/>
      <c r="CT20" s="202"/>
      <c r="CU20" s="203"/>
      <c r="CV20" s="201"/>
      <c r="CW20" s="202"/>
      <c r="CX20" s="203"/>
      <c r="CY20" s="201"/>
      <c r="CZ20" s="202"/>
      <c r="DA20" s="203"/>
      <c r="DB20" s="201"/>
      <c r="DC20" s="202"/>
      <c r="DD20" s="203"/>
      <c r="DE20" s="201"/>
      <c r="DF20" s="202"/>
      <c r="DG20" s="203"/>
      <c r="DH20" s="201"/>
      <c r="DI20" s="202"/>
      <c r="DJ20" s="203"/>
      <c r="DK20" s="207"/>
      <c r="DL20" s="208"/>
      <c r="DM20" s="209"/>
    </row>
    <row r="21" spans="1:117" ht="7.75" hidden="1" customHeight="1" outlineLevel="2" collapsed="1" x14ac:dyDescent="0.2">
      <c r="A21" s="97">
        <v>3</v>
      </c>
      <c r="B21" s="134" t="s">
        <v>8</v>
      </c>
      <c r="C21" s="205" t="s">
        <v>254</v>
      </c>
      <c r="D21" s="205"/>
      <c r="E21" s="135">
        <f>VLOOKUP(B21,'[49]PLANILHA ORCAMENTARIA'!A:G,7,0)</f>
        <v>1605873.0937760002</v>
      </c>
      <c r="F21" s="136"/>
      <c r="G21" s="201"/>
      <c r="H21" s="202"/>
      <c r="I21" s="203"/>
      <c r="J21" s="201"/>
      <c r="K21" s="202"/>
      <c r="L21" s="203"/>
      <c r="M21" s="201"/>
      <c r="N21" s="202"/>
      <c r="O21" s="203"/>
      <c r="P21" s="201"/>
      <c r="Q21" s="202"/>
      <c r="R21" s="203"/>
      <c r="S21" s="201"/>
      <c r="T21" s="202"/>
      <c r="U21" s="203"/>
      <c r="V21" s="201"/>
      <c r="W21" s="202"/>
      <c r="X21" s="203"/>
      <c r="Y21" s="201"/>
      <c r="Z21" s="202"/>
      <c r="AA21" s="203"/>
      <c r="AB21" s="201"/>
      <c r="AC21" s="202"/>
      <c r="AD21" s="203"/>
      <c r="AE21" s="201"/>
      <c r="AF21" s="202"/>
      <c r="AG21" s="203"/>
      <c r="AH21" s="201"/>
      <c r="AI21" s="202"/>
      <c r="AJ21" s="203"/>
      <c r="AK21" s="201"/>
      <c r="AL21" s="202"/>
      <c r="AM21" s="203"/>
      <c r="AN21" s="201"/>
      <c r="AO21" s="202"/>
      <c r="AP21" s="203"/>
      <c r="AQ21" s="201"/>
      <c r="AR21" s="202"/>
      <c r="AS21" s="203"/>
      <c r="AT21" s="201"/>
      <c r="AU21" s="202"/>
      <c r="AV21" s="203"/>
      <c r="AW21" s="201"/>
      <c r="AX21" s="202"/>
      <c r="AY21" s="203"/>
      <c r="AZ21" s="201"/>
      <c r="BA21" s="202"/>
      <c r="BB21" s="203"/>
      <c r="BC21" s="201"/>
      <c r="BD21" s="202"/>
      <c r="BE21" s="203"/>
      <c r="BF21" s="201"/>
      <c r="BG21" s="202"/>
      <c r="BH21" s="203"/>
      <c r="BI21" s="201"/>
      <c r="BJ21" s="202"/>
      <c r="BK21" s="203"/>
      <c r="BL21" s="201"/>
      <c r="BM21" s="202"/>
      <c r="BN21" s="203"/>
      <c r="BO21" s="201"/>
      <c r="BP21" s="202"/>
      <c r="BQ21" s="203"/>
      <c r="BR21" s="201"/>
      <c r="BS21" s="202"/>
      <c r="BT21" s="203"/>
      <c r="BU21" s="201"/>
      <c r="BV21" s="202"/>
      <c r="BW21" s="203"/>
      <c r="BX21" s="201"/>
      <c r="BY21" s="202"/>
      <c r="BZ21" s="203"/>
      <c r="CA21" s="201"/>
      <c r="CB21" s="202"/>
      <c r="CC21" s="203"/>
      <c r="CD21" s="201"/>
      <c r="CE21" s="202"/>
      <c r="CF21" s="203"/>
      <c r="CG21" s="201"/>
      <c r="CH21" s="202"/>
      <c r="CI21" s="203"/>
      <c r="CJ21" s="201"/>
      <c r="CK21" s="202"/>
      <c r="CL21" s="203"/>
      <c r="CM21" s="201"/>
      <c r="CN21" s="202"/>
      <c r="CO21" s="203"/>
      <c r="CP21" s="201"/>
      <c r="CQ21" s="202"/>
      <c r="CR21" s="203"/>
      <c r="CS21" s="201"/>
      <c r="CT21" s="202"/>
      <c r="CU21" s="203"/>
      <c r="CV21" s="201"/>
      <c r="CW21" s="202"/>
      <c r="CX21" s="203"/>
      <c r="CY21" s="201"/>
      <c r="CZ21" s="202"/>
      <c r="DA21" s="203"/>
      <c r="DB21" s="201"/>
      <c r="DC21" s="202"/>
      <c r="DD21" s="203"/>
      <c r="DE21" s="201"/>
      <c r="DF21" s="202"/>
      <c r="DG21" s="203"/>
      <c r="DH21" s="201"/>
      <c r="DI21" s="202"/>
      <c r="DJ21" s="203"/>
      <c r="DK21" s="207"/>
      <c r="DL21" s="208"/>
      <c r="DM21" s="209"/>
    </row>
    <row r="22" spans="1:117" ht="7.75" hidden="1" customHeight="1" outlineLevel="3" collapsed="1" x14ac:dyDescent="0.2">
      <c r="A22" s="97">
        <v>3</v>
      </c>
      <c r="B22" s="137" t="s">
        <v>9</v>
      </c>
      <c r="C22" s="206" t="s">
        <v>255</v>
      </c>
      <c r="D22" s="206"/>
      <c r="E22" s="138">
        <f>VLOOKUP(B22,'[49]PLANILHA ORCAMENTARIA'!A:G,7,0)</f>
        <v>526764.80619999999</v>
      </c>
      <c r="F22" s="139"/>
      <c r="G22" s="201"/>
      <c r="H22" s="202"/>
      <c r="I22" s="203"/>
      <c r="J22" s="201"/>
      <c r="K22" s="202"/>
      <c r="L22" s="203"/>
      <c r="M22" s="201"/>
      <c r="N22" s="202"/>
      <c r="O22" s="203"/>
      <c r="P22" s="201"/>
      <c r="Q22" s="202"/>
      <c r="R22" s="203"/>
      <c r="S22" s="201"/>
      <c r="T22" s="202"/>
      <c r="U22" s="203"/>
      <c r="V22" s="201"/>
      <c r="W22" s="202"/>
      <c r="X22" s="203"/>
      <c r="Y22" s="201"/>
      <c r="Z22" s="202"/>
      <c r="AA22" s="203"/>
      <c r="AB22" s="201"/>
      <c r="AC22" s="202"/>
      <c r="AD22" s="203"/>
      <c r="AE22" s="201"/>
      <c r="AF22" s="202"/>
      <c r="AG22" s="203"/>
      <c r="AH22" s="201"/>
      <c r="AI22" s="202"/>
      <c r="AJ22" s="203"/>
      <c r="AK22" s="201"/>
      <c r="AL22" s="202"/>
      <c r="AM22" s="203"/>
      <c r="AN22" s="201"/>
      <c r="AO22" s="202"/>
      <c r="AP22" s="203"/>
      <c r="AQ22" s="201"/>
      <c r="AR22" s="202"/>
      <c r="AS22" s="203"/>
      <c r="AT22" s="201"/>
      <c r="AU22" s="202"/>
      <c r="AV22" s="203"/>
      <c r="AW22" s="201"/>
      <c r="AX22" s="202"/>
      <c r="AY22" s="203"/>
      <c r="AZ22" s="201"/>
      <c r="BA22" s="202"/>
      <c r="BB22" s="203"/>
      <c r="BC22" s="201"/>
      <c r="BD22" s="202"/>
      <c r="BE22" s="203"/>
      <c r="BF22" s="201"/>
      <c r="BG22" s="202"/>
      <c r="BH22" s="203"/>
      <c r="BI22" s="201"/>
      <c r="BJ22" s="202"/>
      <c r="BK22" s="203"/>
      <c r="BL22" s="201"/>
      <c r="BM22" s="202"/>
      <c r="BN22" s="203"/>
      <c r="BO22" s="201"/>
      <c r="BP22" s="202"/>
      <c r="BQ22" s="203"/>
      <c r="BR22" s="201"/>
      <c r="BS22" s="202"/>
      <c r="BT22" s="203"/>
      <c r="BU22" s="201"/>
      <c r="BV22" s="202"/>
      <c r="BW22" s="203"/>
      <c r="BX22" s="201"/>
      <c r="BY22" s="202"/>
      <c r="BZ22" s="203"/>
      <c r="CA22" s="201"/>
      <c r="CB22" s="202"/>
      <c r="CC22" s="203"/>
      <c r="CD22" s="201"/>
      <c r="CE22" s="202"/>
      <c r="CF22" s="203"/>
      <c r="CG22" s="201"/>
      <c r="CH22" s="202"/>
      <c r="CI22" s="203"/>
      <c r="CJ22" s="201"/>
      <c r="CK22" s="202"/>
      <c r="CL22" s="203"/>
      <c r="CM22" s="201"/>
      <c r="CN22" s="202"/>
      <c r="CO22" s="203"/>
      <c r="CP22" s="201"/>
      <c r="CQ22" s="202"/>
      <c r="CR22" s="203"/>
      <c r="CS22" s="201"/>
      <c r="CT22" s="202"/>
      <c r="CU22" s="203"/>
      <c r="CV22" s="201"/>
      <c r="CW22" s="202"/>
      <c r="CX22" s="203"/>
      <c r="CY22" s="201"/>
      <c r="CZ22" s="202"/>
      <c r="DA22" s="203"/>
      <c r="DB22" s="201"/>
      <c r="DC22" s="202"/>
      <c r="DD22" s="203"/>
      <c r="DE22" s="201"/>
      <c r="DF22" s="202"/>
      <c r="DG22" s="203"/>
      <c r="DH22" s="201"/>
      <c r="DI22" s="202"/>
      <c r="DJ22" s="203"/>
      <c r="DK22" s="207"/>
      <c r="DL22" s="208"/>
      <c r="DM22" s="209"/>
    </row>
    <row r="23" spans="1:117" ht="7.75" hidden="1" customHeight="1" outlineLevel="4" x14ac:dyDescent="0.2">
      <c r="A23" s="97">
        <v>3</v>
      </c>
      <c r="B23" s="140" t="s">
        <v>256</v>
      </c>
      <c r="C23" s="200" t="s">
        <v>257</v>
      </c>
      <c r="D23" s="200"/>
      <c r="E23" s="122">
        <f>VLOOKUP(B23,'[49]PLANILHA ORCAMENTARIA'!A:G,7,0)</f>
        <v>158144.41199999998</v>
      </c>
      <c r="F23" s="123"/>
      <c r="G23" s="124" t="str">
        <f t="shared" ref="G23:G25" si="73">IF(H23="","",H23*$E23)</f>
        <v/>
      </c>
      <c r="H23" s="141"/>
      <c r="I23" s="142">
        <f t="shared" ref="I23:I81" si="74">H23</f>
        <v>0</v>
      </c>
      <c r="J23" s="124" t="str">
        <f t="shared" ref="J23:J25" si="75">IF(K23="","",K23*$E23)</f>
        <v/>
      </c>
      <c r="K23" s="141"/>
      <c r="L23" s="126">
        <f t="shared" ref="L23:L25" si="76">K23+I23</f>
        <v>0</v>
      </c>
      <c r="M23" s="124" t="str">
        <f t="shared" ref="M23:M25" si="77">IF(N23="","",N23*$E23)</f>
        <v/>
      </c>
      <c r="N23" s="141"/>
      <c r="O23" s="126">
        <f t="shared" ref="O23:O25" si="78">N23+L23</f>
        <v>0</v>
      </c>
      <c r="P23" s="124">
        <f t="shared" ref="P23:P25" si="79">IF(Q23="","",Q23*$E23)</f>
        <v>158144.41199999998</v>
      </c>
      <c r="Q23" s="141">
        <v>1</v>
      </c>
      <c r="R23" s="126">
        <f t="shared" ref="R23:R25" si="80">Q23+O23</f>
        <v>1</v>
      </c>
      <c r="S23" s="124" t="str">
        <f t="shared" ref="S23:S25" si="81">IF(T23="","",T23*$E23)</f>
        <v/>
      </c>
      <c r="T23" s="141"/>
      <c r="U23" s="126">
        <f t="shared" ref="U23:U25" si="82">T23+R23</f>
        <v>1</v>
      </c>
      <c r="V23" s="124" t="str">
        <f t="shared" ref="V23:V25" si="83">IF(W23="","",W23*$E23)</f>
        <v/>
      </c>
      <c r="W23" s="141"/>
      <c r="X23" s="126">
        <f t="shared" ref="X23:X25" si="84">W23+U23</f>
        <v>1</v>
      </c>
      <c r="Y23" s="124" t="str">
        <f t="shared" ref="Y23:Y25" si="85">IF(Z23="","",Z23*$E23)</f>
        <v/>
      </c>
      <c r="Z23" s="141"/>
      <c r="AA23" s="126">
        <f t="shared" ref="AA23:AA25" si="86">Z23+X23</f>
        <v>1</v>
      </c>
      <c r="AB23" s="124" t="str">
        <f t="shared" ref="AB23:AB25" si="87">IF(AC23="","",AC23*$E23)</f>
        <v/>
      </c>
      <c r="AC23" s="141"/>
      <c r="AD23" s="126">
        <f t="shared" ref="AD23:AD25" si="88">AC23+AA23</f>
        <v>1</v>
      </c>
      <c r="AE23" s="124" t="str">
        <f t="shared" ref="AE23:AE25" si="89">IF(AF23="","",AF23*$E23)</f>
        <v/>
      </c>
      <c r="AF23" s="141"/>
      <c r="AG23" s="126">
        <f t="shared" ref="AG23:AG25" si="90">AF23+AD23</f>
        <v>1</v>
      </c>
      <c r="AH23" s="124" t="str">
        <f t="shared" ref="AH23:AH25" si="91">IF(AI23="","",AI23*$E23)</f>
        <v/>
      </c>
      <c r="AI23" s="141"/>
      <c r="AJ23" s="126">
        <f t="shared" ref="AJ23:AJ25" si="92">AI23+AG23</f>
        <v>1</v>
      </c>
      <c r="AK23" s="124" t="str">
        <f t="shared" ref="AK23:AK25" si="93">IF(AL23="","",AL23*$E23)</f>
        <v/>
      </c>
      <c r="AL23" s="141"/>
      <c r="AM23" s="126">
        <f t="shared" ref="AM23:AM25" si="94">AL23+AJ23</f>
        <v>1</v>
      </c>
      <c r="AN23" s="124" t="str">
        <f t="shared" ref="AN23:AN25" si="95">IF(AO23="","",AO23*$E23)</f>
        <v/>
      </c>
      <c r="AO23" s="141"/>
      <c r="AP23" s="126">
        <f t="shared" ref="AP23:AP25" si="96">AO23+AM23</f>
        <v>1</v>
      </c>
      <c r="AQ23" s="124" t="str">
        <f t="shared" ref="AQ23:AQ25" si="97">IF(AR23="","",AR23*$E23)</f>
        <v/>
      </c>
      <c r="AR23" s="141"/>
      <c r="AS23" s="126">
        <f t="shared" ref="AS23:AS25" si="98">AR23+AP23</f>
        <v>1</v>
      </c>
      <c r="AT23" s="124" t="str">
        <f t="shared" ref="AT23:AT25" si="99">IF(AU23="","",AU23*$E23)</f>
        <v/>
      </c>
      <c r="AU23" s="141"/>
      <c r="AV23" s="126">
        <f t="shared" ref="AV23:AV25" si="100">AU23+AS23</f>
        <v>1</v>
      </c>
      <c r="AW23" s="124" t="str">
        <f t="shared" ref="AW23:AW25" si="101">IF(AX23="","",AX23*$E23)</f>
        <v/>
      </c>
      <c r="AX23" s="141"/>
      <c r="AY23" s="126">
        <f t="shared" ref="AY23:AY25" si="102">AX23+AV23</f>
        <v>1</v>
      </c>
      <c r="AZ23" s="124" t="str">
        <f t="shared" ref="AZ23:AZ25" si="103">IF(BA23="","",BA23*$E23)</f>
        <v/>
      </c>
      <c r="BA23" s="141"/>
      <c r="BB23" s="126">
        <f t="shared" ref="BB23:BB25" si="104">BA23+AY23</f>
        <v>1</v>
      </c>
      <c r="BC23" s="124" t="str">
        <f t="shared" ref="BC23:BC25" si="105">IF(BD23="","",BD23*$E23)</f>
        <v/>
      </c>
      <c r="BD23" s="141"/>
      <c r="BE23" s="126">
        <f t="shared" ref="BE23:BE25" si="106">BD23+BB23</f>
        <v>1</v>
      </c>
      <c r="BF23" s="124" t="str">
        <f t="shared" ref="BF23:BF25" si="107">IF(BG23="","",BG23*$E23)</f>
        <v/>
      </c>
      <c r="BG23" s="141"/>
      <c r="BH23" s="126">
        <f t="shared" ref="BH23:BH25" si="108">BG23+BE23</f>
        <v>1</v>
      </c>
      <c r="BI23" s="124" t="str">
        <f t="shared" ref="BI23:BI25" si="109">IF(BJ23="","",BJ23*$E23)</f>
        <v/>
      </c>
      <c r="BJ23" s="141"/>
      <c r="BK23" s="126">
        <f t="shared" ref="BK23:BK25" si="110">BJ23+BH23</f>
        <v>1</v>
      </c>
      <c r="BL23" s="124" t="str">
        <f t="shared" ref="BL23:BL25" si="111">IF(BM23="","",BM23*$E23)</f>
        <v/>
      </c>
      <c r="BM23" s="141"/>
      <c r="BN23" s="126">
        <f t="shared" ref="BN23:BN25" si="112">BM23+BK23</f>
        <v>1</v>
      </c>
      <c r="BO23" s="124" t="str">
        <f t="shared" ref="BO23:BO25" si="113">IF(BP23="","",BP23*$E23)</f>
        <v/>
      </c>
      <c r="BP23" s="141"/>
      <c r="BQ23" s="126">
        <f t="shared" ref="BQ23:BQ25" si="114">BP23+BN23</f>
        <v>1</v>
      </c>
      <c r="BR23" s="124" t="str">
        <f t="shared" ref="BR23:BR25" si="115">IF(BS23="","",BS23*$E23)</f>
        <v/>
      </c>
      <c r="BS23" s="141"/>
      <c r="BT23" s="126">
        <f t="shared" ref="BT23:BT25" si="116">BS23+BQ23</f>
        <v>1</v>
      </c>
      <c r="BU23" s="124" t="str">
        <f t="shared" ref="BU23:BU25" si="117">IF(BV23="","",BV23*$E23)</f>
        <v/>
      </c>
      <c r="BV23" s="141"/>
      <c r="BW23" s="126">
        <f t="shared" ref="BW23:BW25" si="118">BV23+BT23</f>
        <v>1</v>
      </c>
      <c r="BX23" s="124" t="str">
        <f t="shared" ref="BX23:BX25" si="119">IF(BY23="","",BY23*$E23)</f>
        <v/>
      </c>
      <c r="BY23" s="141"/>
      <c r="BZ23" s="126">
        <f t="shared" ref="BZ23:BZ25" si="120">BY23+BW23</f>
        <v>1</v>
      </c>
      <c r="CA23" s="124" t="str">
        <f t="shared" ref="CA23:CA25" si="121">IF(CB23="","",CB23*$E23)</f>
        <v/>
      </c>
      <c r="CB23" s="141"/>
      <c r="CC23" s="126">
        <f t="shared" ref="CC23:CC25" si="122">CB23+BZ23</f>
        <v>1</v>
      </c>
      <c r="CD23" s="124" t="str">
        <f t="shared" ref="CD23:CD25" si="123">IF(CE23="","",CE23*$E23)</f>
        <v/>
      </c>
      <c r="CE23" s="141"/>
      <c r="CF23" s="126">
        <f t="shared" ref="CF23:CF25" si="124">CE23+CC23</f>
        <v>1</v>
      </c>
      <c r="CG23" s="124" t="str">
        <f t="shared" ref="CG23:CG25" si="125">IF(CH23="","",CH23*$E23)</f>
        <v/>
      </c>
      <c r="CH23" s="141"/>
      <c r="CI23" s="126">
        <f t="shared" ref="CI23:CI25" si="126">CH23+CF23</f>
        <v>1</v>
      </c>
      <c r="CJ23" s="124" t="str">
        <f t="shared" ref="CJ23:CJ25" si="127">IF(CK23="","",CK23*$E23)</f>
        <v/>
      </c>
      <c r="CK23" s="141"/>
      <c r="CL23" s="126">
        <f t="shared" ref="CL23:CL25" si="128">CK23+CI23</f>
        <v>1</v>
      </c>
      <c r="CM23" s="124" t="str">
        <f t="shared" ref="CM23:CM25" si="129">IF(CN23="","",CN23*$E23)</f>
        <v/>
      </c>
      <c r="CN23" s="141"/>
      <c r="CO23" s="126">
        <f t="shared" ref="CO23:CO25" si="130">CN23+CL23</f>
        <v>1</v>
      </c>
      <c r="CP23" s="124" t="str">
        <f t="shared" ref="CP23:CP25" si="131">IF(CQ23="","",CQ23*$E23)</f>
        <v/>
      </c>
      <c r="CQ23" s="141"/>
      <c r="CR23" s="126">
        <f t="shared" ref="CR23:CR25" si="132">CQ23+CO23</f>
        <v>1</v>
      </c>
      <c r="CS23" s="124" t="str">
        <f t="shared" ref="CS23:CS25" si="133">IF(CT23="","",CT23*$E23)</f>
        <v/>
      </c>
      <c r="CT23" s="141"/>
      <c r="CU23" s="126">
        <f t="shared" ref="CU23:CU25" si="134">CT23+CR23</f>
        <v>1</v>
      </c>
      <c r="CV23" s="124" t="str">
        <f t="shared" ref="CV23:CV25" si="135">IF(CW23="","",CW23*$E23)</f>
        <v/>
      </c>
      <c r="CW23" s="141"/>
      <c r="CX23" s="126">
        <f t="shared" ref="CX23:CX25" si="136">CW23+CU23</f>
        <v>1</v>
      </c>
      <c r="CY23" s="124" t="str">
        <f t="shared" ref="CY23:CY25" si="137">IF(CZ23="","",CZ23*$E23)</f>
        <v/>
      </c>
      <c r="CZ23" s="141"/>
      <c r="DA23" s="126">
        <f t="shared" ref="DA23:DA25" si="138">CZ23+CX23</f>
        <v>1</v>
      </c>
      <c r="DB23" s="124" t="str">
        <f t="shared" ref="DB23:DB25" si="139">IF(DC23="","",DC23*$E23)</f>
        <v/>
      </c>
      <c r="DC23" s="141"/>
      <c r="DD23" s="126">
        <f t="shared" ref="DD23:DD25" si="140">DC23+DA23</f>
        <v>1</v>
      </c>
      <c r="DE23" s="124" t="str">
        <f t="shared" ref="DE23:DE25" si="141">IF(DF23="","",DF23*$E23)</f>
        <v/>
      </c>
      <c r="DF23" s="141"/>
      <c r="DG23" s="126">
        <f t="shared" ref="DG23:DG25" si="142">DF23+DD23</f>
        <v>1</v>
      </c>
      <c r="DH23" s="124" t="str">
        <f t="shared" ref="DH23:DH25" si="143">IF(DI23="","",DI23*$E23)</f>
        <v/>
      </c>
      <c r="DI23" s="141"/>
      <c r="DJ23" s="126">
        <f t="shared" ref="DJ23:DJ25" si="144">DI23+DG23</f>
        <v>1</v>
      </c>
      <c r="DK23" s="124"/>
      <c r="DL23" s="141"/>
      <c r="DM23" s="126"/>
    </row>
    <row r="24" spans="1:117" ht="7.75" hidden="1" customHeight="1" outlineLevel="4" x14ac:dyDescent="0.2">
      <c r="A24" s="97">
        <v>3</v>
      </c>
      <c r="B24" s="140" t="s">
        <v>258</v>
      </c>
      <c r="C24" s="200" t="s">
        <v>259</v>
      </c>
      <c r="D24" s="200"/>
      <c r="E24" s="122">
        <f>VLOOKUP(B24,'[49]PLANILHA ORCAMENTARIA'!A:G,7,0)</f>
        <v>115741.0162</v>
      </c>
      <c r="F24" s="123"/>
      <c r="G24" s="124" t="str">
        <f t="shared" si="73"/>
        <v/>
      </c>
      <c r="H24" s="141"/>
      <c r="I24" s="142">
        <f t="shared" si="74"/>
        <v>0</v>
      </c>
      <c r="J24" s="124" t="str">
        <f t="shared" si="75"/>
        <v/>
      </c>
      <c r="K24" s="141"/>
      <c r="L24" s="126">
        <f t="shared" si="76"/>
        <v>0</v>
      </c>
      <c r="M24" s="124" t="str">
        <f t="shared" si="77"/>
        <v/>
      </c>
      <c r="N24" s="141"/>
      <c r="O24" s="126">
        <f t="shared" si="78"/>
        <v>0</v>
      </c>
      <c r="P24" s="124">
        <f t="shared" si="79"/>
        <v>115741.0162</v>
      </c>
      <c r="Q24" s="141">
        <v>1</v>
      </c>
      <c r="R24" s="126">
        <f t="shared" si="80"/>
        <v>1</v>
      </c>
      <c r="S24" s="124" t="str">
        <f t="shared" si="81"/>
        <v/>
      </c>
      <c r="T24" s="141"/>
      <c r="U24" s="126">
        <f t="shared" si="82"/>
        <v>1</v>
      </c>
      <c r="V24" s="124" t="str">
        <f t="shared" si="83"/>
        <v/>
      </c>
      <c r="W24" s="141"/>
      <c r="X24" s="126">
        <f t="shared" si="84"/>
        <v>1</v>
      </c>
      <c r="Y24" s="124" t="str">
        <f t="shared" si="85"/>
        <v/>
      </c>
      <c r="Z24" s="141"/>
      <c r="AA24" s="126">
        <f t="shared" si="86"/>
        <v>1</v>
      </c>
      <c r="AB24" s="124" t="str">
        <f t="shared" si="87"/>
        <v/>
      </c>
      <c r="AC24" s="141"/>
      <c r="AD24" s="126">
        <f t="shared" si="88"/>
        <v>1</v>
      </c>
      <c r="AE24" s="124" t="str">
        <f t="shared" si="89"/>
        <v/>
      </c>
      <c r="AF24" s="141"/>
      <c r="AG24" s="126">
        <f t="shared" si="90"/>
        <v>1</v>
      </c>
      <c r="AH24" s="124" t="str">
        <f t="shared" si="91"/>
        <v/>
      </c>
      <c r="AI24" s="141"/>
      <c r="AJ24" s="126">
        <f t="shared" si="92"/>
        <v>1</v>
      </c>
      <c r="AK24" s="124" t="str">
        <f t="shared" si="93"/>
        <v/>
      </c>
      <c r="AL24" s="141"/>
      <c r="AM24" s="126">
        <f t="shared" si="94"/>
        <v>1</v>
      </c>
      <c r="AN24" s="124" t="str">
        <f t="shared" si="95"/>
        <v/>
      </c>
      <c r="AO24" s="141"/>
      <c r="AP24" s="126">
        <f t="shared" si="96"/>
        <v>1</v>
      </c>
      <c r="AQ24" s="124" t="str">
        <f t="shared" si="97"/>
        <v/>
      </c>
      <c r="AR24" s="141"/>
      <c r="AS24" s="126">
        <f t="shared" si="98"/>
        <v>1</v>
      </c>
      <c r="AT24" s="124" t="str">
        <f t="shared" si="99"/>
        <v/>
      </c>
      <c r="AU24" s="141"/>
      <c r="AV24" s="126">
        <f t="shared" si="100"/>
        <v>1</v>
      </c>
      <c r="AW24" s="124" t="str">
        <f t="shared" si="101"/>
        <v/>
      </c>
      <c r="AX24" s="141"/>
      <c r="AY24" s="126">
        <f t="shared" si="102"/>
        <v>1</v>
      </c>
      <c r="AZ24" s="124" t="str">
        <f t="shared" si="103"/>
        <v/>
      </c>
      <c r="BA24" s="141"/>
      <c r="BB24" s="126">
        <f t="shared" si="104"/>
        <v>1</v>
      </c>
      <c r="BC24" s="124" t="str">
        <f t="shared" si="105"/>
        <v/>
      </c>
      <c r="BD24" s="141"/>
      <c r="BE24" s="126">
        <f t="shared" si="106"/>
        <v>1</v>
      </c>
      <c r="BF24" s="124" t="str">
        <f t="shared" si="107"/>
        <v/>
      </c>
      <c r="BG24" s="141"/>
      <c r="BH24" s="126">
        <f t="shared" si="108"/>
        <v>1</v>
      </c>
      <c r="BI24" s="124" t="str">
        <f t="shared" si="109"/>
        <v/>
      </c>
      <c r="BJ24" s="141"/>
      <c r="BK24" s="126">
        <f t="shared" si="110"/>
        <v>1</v>
      </c>
      <c r="BL24" s="124" t="str">
        <f t="shared" si="111"/>
        <v/>
      </c>
      <c r="BM24" s="141"/>
      <c r="BN24" s="126">
        <f t="shared" si="112"/>
        <v>1</v>
      </c>
      <c r="BO24" s="124" t="str">
        <f t="shared" si="113"/>
        <v/>
      </c>
      <c r="BP24" s="141"/>
      <c r="BQ24" s="126">
        <f t="shared" si="114"/>
        <v>1</v>
      </c>
      <c r="BR24" s="124" t="str">
        <f t="shared" si="115"/>
        <v/>
      </c>
      <c r="BS24" s="141"/>
      <c r="BT24" s="126">
        <f t="shared" si="116"/>
        <v>1</v>
      </c>
      <c r="BU24" s="124" t="str">
        <f t="shared" si="117"/>
        <v/>
      </c>
      <c r="BV24" s="141"/>
      <c r="BW24" s="126">
        <f t="shared" si="118"/>
        <v>1</v>
      </c>
      <c r="BX24" s="124" t="str">
        <f t="shared" si="119"/>
        <v/>
      </c>
      <c r="BY24" s="141"/>
      <c r="BZ24" s="126">
        <f t="shared" si="120"/>
        <v>1</v>
      </c>
      <c r="CA24" s="124" t="str">
        <f t="shared" si="121"/>
        <v/>
      </c>
      <c r="CB24" s="141"/>
      <c r="CC24" s="126">
        <f t="shared" si="122"/>
        <v>1</v>
      </c>
      <c r="CD24" s="124" t="str">
        <f t="shared" si="123"/>
        <v/>
      </c>
      <c r="CE24" s="141"/>
      <c r="CF24" s="126">
        <f t="shared" si="124"/>
        <v>1</v>
      </c>
      <c r="CG24" s="124" t="str">
        <f t="shared" si="125"/>
        <v/>
      </c>
      <c r="CH24" s="141"/>
      <c r="CI24" s="126">
        <f t="shared" si="126"/>
        <v>1</v>
      </c>
      <c r="CJ24" s="124" t="str">
        <f t="shared" si="127"/>
        <v/>
      </c>
      <c r="CK24" s="141"/>
      <c r="CL24" s="126">
        <f t="shared" si="128"/>
        <v>1</v>
      </c>
      <c r="CM24" s="124" t="str">
        <f t="shared" si="129"/>
        <v/>
      </c>
      <c r="CN24" s="141"/>
      <c r="CO24" s="126">
        <f t="shared" si="130"/>
        <v>1</v>
      </c>
      <c r="CP24" s="124" t="str">
        <f t="shared" si="131"/>
        <v/>
      </c>
      <c r="CQ24" s="141"/>
      <c r="CR24" s="126">
        <f t="shared" si="132"/>
        <v>1</v>
      </c>
      <c r="CS24" s="124" t="str">
        <f t="shared" si="133"/>
        <v/>
      </c>
      <c r="CT24" s="141"/>
      <c r="CU24" s="126">
        <f t="shared" si="134"/>
        <v>1</v>
      </c>
      <c r="CV24" s="124" t="str">
        <f t="shared" si="135"/>
        <v/>
      </c>
      <c r="CW24" s="141"/>
      <c r="CX24" s="126">
        <f t="shared" si="136"/>
        <v>1</v>
      </c>
      <c r="CY24" s="124" t="str">
        <f t="shared" si="137"/>
        <v/>
      </c>
      <c r="CZ24" s="141"/>
      <c r="DA24" s="126">
        <f t="shared" si="138"/>
        <v>1</v>
      </c>
      <c r="DB24" s="124" t="str">
        <f t="shared" si="139"/>
        <v/>
      </c>
      <c r="DC24" s="141"/>
      <c r="DD24" s="126">
        <f t="shared" si="140"/>
        <v>1</v>
      </c>
      <c r="DE24" s="124" t="str">
        <f t="shared" si="141"/>
        <v/>
      </c>
      <c r="DF24" s="141"/>
      <c r="DG24" s="126">
        <f t="shared" si="142"/>
        <v>1</v>
      </c>
      <c r="DH24" s="124" t="str">
        <f t="shared" si="143"/>
        <v/>
      </c>
      <c r="DI24" s="141"/>
      <c r="DJ24" s="126">
        <f t="shared" si="144"/>
        <v>1</v>
      </c>
      <c r="DK24" s="124"/>
      <c r="DL24" s="141"/>
      <c r="DM24" s="126"/>
    </row>
    <row r="25" spans="1:117" ht="7.75" hidden="1" customHeight="1" outlineLevel="4" x14ac:dyDescent="0.2">
      <c r="A25" s="97">
        <v>3</v>
      </c>
      <c r="B25" s="140" t="s">
        <v>260</v>
      </c>
      <c r="C25" s="200" t="s">
        <v>261</v>
      </c>
      <c r="D25" s="200"/>
      <c r="E25" s="122">
        <f>VLOOKUP(B25,'[49]PLANILHA ORCAMENTARIA'!A:G,7,0)</f>
        <v>252879.37799999997</v>
      </c>
      <c r="F25" s="123"/>
      <c r="G25" s="124" t="str">
        <f t="shared" si="73"/>
        <v/>
      </c>
      <c r="H25" s="141"/>
      <c r="I25" s="142">
        <f t="shared" si="74"/>
        <v>0</v>
      </c>
      <c r="J25" s="124" t="str">
        <f t="shared" si="75"/>
        <v/>
      </c>
      <c r="K25" s="141"/>
      <c r="L25" s="126">
        <f t="shared" si="76"/>
        <v>0</v>
      </c>
      <c r="M25" s="124" t="str">
        <f t="shared" si="77"/>
        <v/>
      </c>
      <c r="N25" s="141"/>
      <c r="O25" s="126">
        <f t="shared" si="78"/>
        <v>0</v>
      </c>
      <c r="P25" s="124" t="str">
        <f t="shared" si="79"/>
        <v/>
      </c>
      <c r="Q25" s="141"/>
      <c r="R25" s="126">
        <f t="shared" si="80"/>
        <v>0</v>
      </c>
      <c r="S25" s="124">
        <f t="shared" si="81"/>
        <v>252879.37799999997</v>
      </c>
      <c r="T25" s="141">
        <v>1</v>
      </c>
      <c r="U25" s="126">
        <f t="shared" si="82"/>
        <v>1</v>
      </c>
      <c r="V25" s="124" t="str">
        <f t="shared" si="83"/>
        <v/>
      </c>
      <c r="W25" s="141"/>
      <c r="X25" s="126">
        <f t="shared" si="84"/>
        <v>1</v>
      </c>
      <c r="Y25" s="124" t="str">
        <f t="shared" si="85"/>
        <v/>
      </c>
      <c r="Z25" s="141"/>
      <c r="AA25" s="126">
        <f t="shared" si="86"/>
        <v>1</v>
      </c>
      <c r="AB25" s="124" t="str">
        <f t="shared" si="87"/>
        <v/>
      </c>
      <c r="AC25" s="141"/>
      <c r="AD25" s="126">
        <f t="shared" si="88"/>
        <v>1</v>
      </c>
      <c r="AE25" s="124" t="str">
        <f t="shared" si="89"/>
        <v/>
      </c>
      <c r="AF25" s="141"/>
      <c r="AG25" s="126">
        <f t="shared" si="90"/>
        <v>1</v>
      </c>
      <c r="AH25" s="124" t="str">
        <f t="shared" si="91"/>
        <v/>
      </c>
      <c r="AI25" s="141"/>
      <c r="AJ25" s="126">
        <f t="shared" si="92"/>
        <v>1</v>
      </c>
      <c r="AK25" s="124" t="str">
        <f t="shared" si="93"/>
        <v/>
      </c>
      <c r="AL25" s="141"/>
      <c r="AM25" s="126">
        <f t="shared" si="94"/>
        <v>1</v>
      </c>
      <c r="AN25" s="124" t="str">
        <f t="shared" si="95"/>
        <v/>
      </c>
      <c r="AO25" s="141"/>
      <c r="AP25" s="126">
        <f t="shared" si="96"/>
        <v>1</v>
      </c>
      <c r="AQ25" s="124" t="str">
        <f t="shared" si="97"/>
        <v/>
      </c>
      <c r="AR25" s="141"/>
      <c r="AS25" s="126">
        <f t="shared" si="98"/>
        <v>1</v>
      </c>
      <c r="AT25" s="124" t="str">
        <f t="shared" si="99"/>
        <v/>
      </c>
      <c r="AU25" s="141"/>
      <c r="AV25" s="126">
        <f t="shared" si="100"/>
        <v>1</v>
      </c>
      <c r="AW25" s="124" t="str">
        <f t="shared" si="101"/>
        <v/>
      </c>
      <c r="AX25" s="141"/>
      <c r="AY25" s="126">
        <f t="shared" si="102"/>
        <v>1</v>
      </c>
      <c r="AZ25" s="124" t="str">
        <f t="shared" si="103"/>
        <v/>
      </c>
      <c r="BA25" s="141"/>
      <c r="BB25" s="126">
        <f t="shared" si="104"/>
        <v>1</v>
      </c>
      <c r="BC25" s="124" t="str">
        <f t="shared" si="105"/>
        <v/>
      </c>
      <c r="BD25" s="141"/>
      <c r="BE25" s="126">
        <f t="shared" si="106"/>
        <v>1</v>
      </c>
      <c r="BF25" s="124" t="str">
        <f t="shared" si="107"/>
        <v/>
      </c>
      <c r="BG25" s="141"/>
      <c r="BH25" s="126">
        <f t="shared" si="108"/>
        <v>1</v>
      </c>
      <c r="BI25" s="124" t="str">
        <f t="shared" si="109"/>
        <v/>
      </c>
      <c r="BJ25" s="141"/>
      <c r="BK25" s="126">
        <f t="shared" si="110"/>
        <v>1</v>
      </c>
      <c r="BL25" s="124" t="str">
        <f t="shared" si="111"/>
        <v/>
      </c>
      <c r="BM25" s="141"/>
      <c r="BN25" s="126">
        <f t="shared" si="112"/>
        <v>1</v>
      </c>
      <c r="BO25" s="124" t="str">
        <f t="shared" si="113"/>
        <v/>
      </c>
      <c r="BP25" s="141"/>
      <c r="BQ25" s="126">
        <f t="shared" si="114"/>
        <v>1</v>
      </c>
      <c r="BR25" s="124" t="str">
        <f t="shared" si="115"/>
        <v/>
      </c>
      <c r="BS25" s="141"/>
      <c r="BT25" s="126">
        <f t="shared" si="116"/>
        <v>1</v>
      </c>
      <c r="BU25" s="124" t="str">
        <f t="shared" si="117"/>
        <v/>
      </c>
      <c r="BV25" s="141"/>
      <c r="BW25" s="126">
        <f t="shared" si="118"/>
        <v>1</v>
      </c>
      <c r="BX25" s="124" t="str">
        <f t="shared" si="119"/>
        <v/>
      </c>
      <c r="BY25" s="141"/>
      <c r="BZ25" s="126">
        <f t="shared" si="120"/>
        <v>1</v>
      </c>
      <c r="CA25" s="124" t="str">
        <f t="shared" si="121"/>
        <v/>
      </c>
      <c r="CB25" s="141"/>
      <c r="CC25" s="126">
        <f t="shared" si="122"/>
        <v>1</v>
      </c>
      <c r="CD25" s="124" t="str">
        <f t="shared" si="123"/>
        <v/>
      </c>
      <c r="CE25" s="141"/>
      <c r="CF25" s="126">
        <f t="shared" si="124"/>
        <v>1</v>
      </c>
      <c r="CG25" s="124" t="str">
        <f t="shared" si="125"/>
        <v/>
      </c>
      <c r="CH25" s="141"/>
      <c r="CI25" s="126">
        <f t="shared" si="126"/>
        <v>1</v>
      </c>
      <c r="CJ25" s="124" t="str">
        <f t="shared" si="127"/>
        <v/>
      </c>
      <c r="CK25" s="141"/>
      <c r="CL25" s="126">
        <f t="shared" si="128"/>
        <v>1</v>
      </c>
      <c r="CM25" s="124" t="str">
        <f t="shared" si="129"/>
        <v/>
      </c>
      <c r="CN25" s="141"/>
      <c r="CO25" s="126">
        <f t="shared" si="130"/>
        <v>1</v>
      </c>
      <c r="CP25" s="124" t="str">
        <f t="shared" si="131"/>
        <v/>
      </c>
      <c r="CQ25" s="141"/>
      <c r="CR25" s="126">
        <f t="shared" si="132"/>
        <v>1</v>
      </c>
      <c r="CS25" s="124" t="str">
        <f t="shared" si="133"/>
        <v/>
      </c>
      <c r="CT25" s="141"/>
      <c r="CU25" s="126">
        <f t="shared" si="134"/>
        <v>1</v>
      </c>
      <c r="CV25" s="124" t="str">
        <f t="shared" si="135"/>
        <v/>
      </c>
      <c r="CW25" s="141"/>
      <c r="CX25" s="126">
        <f t="shared" si="136"/>
        <v>1</v>
      </c>
      <c r="CY25" s="124" t="str">
        <f t="shared" si="137"/>
        <v/>
      </c>
      <c r="CZ25" s="141"/>
      <c r="DA25" s="126">
        <f t="shared" si="138"/>
        <v>1</v>
      </c>
      <c r="DB25" s="124" t="str">
        <f t="shared" si="139"/>
        <v/>
      </c>
      <c r="DC25" s="141"/>
      <c r="DD25" s="126">
        <f t="shared" si="140"/>
        <v>1</v>
      </c>
      <c r="DE25" s="124" t="str">
        <f t="shared" si="141"/>
        <v/>
      </c>
      <c r="DF25" s="141"/>
      <c r="DG25" s="126">
        <f t="shared" si="142"/>
        <v>1</v>
      </c>
      <c r="DH25" s="124" t="str">
        <f t="shared" si="143"/>
        <v/>
      </c>
      <c r="DI25" s="141"/>
      <c r="DJ25" s="126">
        <f t="shared" si="144"/>
        <v>1</v>
      </c>
      <c r="DK25" s="124"/>
      <c r="DL25" s="141"/>
      <c r="DM25" s="126"/>
    </row>
    <row r="26" spans="1:117" ht="7.75" hidden="1" customHeight="1" outlineLevel="3" collapsed="1" x14ac:dyDescent="0.2">
      <c r="A26" s="97">
        <v>3</v>
      </c>
      <c r="B26" s="137" t="s">
        <v>262</v>
      </c>
      <c r="C26" s="206" t="s">
        <v>263</v>
      </c>
      <c r="D26" s="206"/>
      <c r="E26" s="138">
        <f>VLOOKUP(B26,'[49]PLANILHA ORCAMENTARIA'!A:G,7,0)</f>
        <v>612872.70880000014</v>
      </c>
      <c r="F26" s="139"/>
      <c r="G26" s="207" t="str">
        <f t="shared" ref="G26:G73" si="145">IF(H26="","",H26*E26)</f>
        <v/>
      </c>
      <c r="H26" s="208"/>
      <c r="I26" s="209"/>
      <c r="J26" s="207" t="str">
        <f t="shared" ref="J26" si="146">IF(K26="","",K26*H26)</f>
        <v/>
      </c>
      <c r="K26" s="208"/>
      <c r="L26" s="209"/>
      <c r="M26" s="207" t="str">
        <f t="shared" ref="M26" si="147">IF(N26="","",N26*K26)</f>
        <v/>
      </c>
      <c r="N26" s="208"/>
      <c r="O26" s="209"/>
      <c r="P26" s="207" t="str">
        <f t="shared" ref="P26" si="148">IF(Q26="","",Q26*N26)</f>
        <v/>
      </c>
      <c r="Q26" s="208"/>
      <c r="R26" s="209"/>
      <c r="S26" s="207" t="str">
        <f t="shared" ref="S26" si="149">IF(T26="","",T26*Q26)</f>
        <v/>
      </c>
      <c r="T26" s="208"/>
      <c r="U26" s="209"/>
      <c r="V26" s="207" t="str">
        <f t="shared" ref="V26" si="150">IF(W26="","",W26*T26)</f>
        <v/>
      </c>
      <c r="W26" s="208"/>
      <c r="X26" s="209"/>
      <c r="Y26" s="207" t="str">
        <f t="shared" ref="Y26" si="151">IF(Z26="","",Z26*W26)</f>
        <v/>
      </c>
      <c r="Z26" s="208"/>
      <c r="AA26" s="209"/>
      <c r="AB26" s="207" t="str">
        <f t="shared" ref="AB26" si="152">IF(AC26="","",AC26*Z26)</f>
        <v/>
      </c>
      <c r="AC26" s="208"/>
      <c r="AD26" s="209"/>
      <c r="AE26" s="207" t="str">
        <f t="shared" ref="AE26" si="153">IF(AF26="","",AF26*AC26)</f>
        <v/>
      </c>
      <c r="AF26" s="208"/>
      <c r="AG26" s="209"/>
      <c r="AH26" s="207" t="str">
        <f t="shared" ref="AH26" si="154">IF(AI26="","",AI26*AF26)</f>
        <v/>
      </c>
      <c r="AI26" s="208"/>
      <c r="AJ26" s="209"/>
      <c r="AK26" s="207" t="str">
        <f t="shared" ref="AK26" si="155">IF(AL26="","",AL26*AI26)</f>
        <v/>
      </c>
      <c r="AL26" s="208"/>
      <c r="AM26" s="209"/>
      <c r="AN26" s="207" t="str">
        <f t="shared" ref="AN26" si="156">IF(AO26="","",AO26*AL26)</f>
        <v/>
      </c>
      <c r="AO26" s="208"/>
      <c r="AP26" s="209"/>
      <c r="AQ26" s="207" t="str">
        <f t="shared" ref="AQ26" si="157">IF(AR26="","",AR26*AO26)</f>
        <v/>
      </c>
      <c r="AR26" s="208"/>
      <c r="AS26" s="209"/>
      <c r="AT26" s="207" t="str">
        <f t="shared" ref="AT26" si="158">IF(AU26="","",AU26*AR26)</f>
        <v/>
      </c>
      <c r="AU26" s="208"/>
      <c r="AV26" s="209"/>
      <c r="AW26" s="207" t="str">
        <f t="shared" ref="AW26" si="159">IF(AX26="","",AX26*AU26)</f>
        <v/>
      </c>
      <c r="AX26" s="208"/>
      <c r="AY26" s="209"/>
      <c r="AZ26" s="207" t="str">
        <f t="shared" ref="AZ26" si="160">IF(BA26="","",BA26*AX26)</f>
        <v/>
      </c>
      <c r="BA26" s="208"/>
      <c r="BB26" s="209"/>
      <c r="BC26" s="207" t="str">
        <f t="shared" ref="BC26" si="161">IF(BD26="","",BD26*BA26)</f>
        <v/>
      </c>
      <c r="BD26" s="208"/>
      <c r="BE26" s="209"/>
      <c r="BF26" s="207" t="str">
        <f t="shared" ref="BF26" si="162">IF(BG26="","",BG26*BD26)</f>
        <v/>
      </c>
      <c r="BG26" s="208"/>
      <c r="BH26" s="209"/>
      <c r="BI26" s="207" t="str">
        <f t="shared" ref="BI26" si="163">IF(BJ26="","",BJ26*BG26)</f>
        <v/>
      </c>
      <c r="BJ26" s="208"/>
      <c r="BK26" s="209"/>
      <c r="BL26" s="207" t="str">
        <f t="shared" ref="BL26" si="164">IF(BM26="","",BM26*BJ26)</f>
        <v/>
      </c>
      <c r="BM26" s="208"/>
      <c r="BN26" s="209"/>
      <c r="BO26" s="207" t="str">
        <f t="shared" ref="BO26" si="165">IF(BP26="","",BP26*BM26)</f>
        <v/>
      </c>
      <c r="BP26" s="208"/>
      <c r="BQ26" s="209"/>
      <c r="BR26" s="207" t="str">
        <f t="shared" ref="BR26" si="166">IF(BS26="","",BS26*BP26)</f>
        <v/>
      </c>
      <c r="BS26" s="208"/>
      <c r="BT26" s="209"/>
      <c r="BU26" s="207" t="str">
        <f t="shared" ref="BU26" si="167">IF(BV26="","",BV26*BS26)</f>
        <v/>
      </c>
      <c r="BV26" s="208"/>
      <c r="BW26" s="209"/>
      <c r="BX26" s="207" t="str">
        <f t="shared" ref="BX26" si="168">IF(BY26="","",BY26*BV26)</f>
        <v/>
      </c>
      <c r="BY26" s="208"/>
      <c r="BZ26" s="209"/>
      <c r="CA26" s="207" t="str">
        <f t="shared" ref="CA26" si="169">IF(CB26="","",CB26*BY26)</f>
        <v/>
      </c>
      <c r="CB26" s="208"/>
      <c r="CC26" s="209"/>
      <c r="CD26" s="207" t="str">
        <f t="shared" ref="CD26" si="170">IF(CE26="","",CE26*CB26)</f>
        <v/>
      </c>
      <c r="CE26" s="208"/>
      <c r="CF26" s="209"/>
      <c r="CG26" s="207" t="str">
        <f t="shared" ref="CG26" si="171">IF(CH26="","",CH26*CE26)</f>
        <v/>
      </c>
      <c r="CH26" s="208"/>
      <c r="CI26" s="209"/>
      <c r="CJ26" s="207" t="str">
        <f t="shared" ref="CJ26" si="172">IF(CK26="","",CK26*CH26)</f>
        <v/>
      </c>
      <c r="CK26" s="208"/>
      <c r="CL26" s="209"/>
      <c r="CM26" s="207" t="str">
        <f t="shared" ref="CM26" si="173">IF(CN26="","",CN26*CK26)</f>
        <v/>
      </c>
      <c r="CN26" s="208"/>
      <c r="CO26" s="209"/>
      <c r="CP26" s="207" t="str">
        <f t="shared" ref="CP26" si="174">IF(CQ26="","",CQ26*CN26)</f>
        <v/>
      </c>
      <c r="CQ26" s="208"/>
      <c r="CR26" s="209"/>
      <c r="CS26" s="207" t="str">
        <f t="shared" ref="CS26" si="175">IF(CT26="","",CT26*CQ26)</f>
        <v/>
      </c>
      <c r="CT26" s="208"/>
      <c r="CU26" s="209"/>
      <c r="CV26" s="207" t="str">
        <f t="shared" ref="CV26" si="176">IF(CW26="","",CW26*CT26)</f>
        <v/>
      </c>
      <c r="CW26" s="208"/>
      <c r="CX26" s="209"/>
      <c r="CY26" s="207" t="str">
        <f t="shared" ref="CY26" si="177">IF(CZ26="","",CZ26*CW26)</f>
        <v/>
      </c>
      <c r="CZ26" s="208"/>
      <c r="DA26" s="209"/>
      <c r="DB26" s="207" t="str">
        <f t="shared" ref="DB26" si="178">IF(DC26="","",DC26*CZ26)</f>
        <v/>
      </c>
      <c r="DC26" s="208"/>
      <c r="DD26" s="209"/>
      <c r="DE26" s="207" t="str">
        <f t="shared" ref="DE26" si="179">IF(DF26="","",DF26*DC26)</f>
        <v/>
      </c>
      <c r="DF26" s="208"/>
      <c r="DG26" s="209"/>
      <c r="DH26" s="207" t="str">
        <f t="shared" ref="DH26" si="180">IF(DI26="","",DI26*DF26)</f>
        <v/>
      </c>
      <c r="DI26" s="208"/>
      <c r="DJ26" s="209"/>
      <c r="DK26" s="207"/>
      <c r="DL26" s="208"/>
      <c r="DM26" s="209"/>
    </row>
    <row r="27" spans="1:117" ht="7.75" hidden="1" customHeight="1" outlineLevel="4" x14ac:dyDescent="0.2">
      <c r="A27" s="97">
        <v>3</v>
      </c>
      <c r="B27" s="140" t="s">
        <v>264</v>
      </c>
      <c r="C27" s="200" t="s">
        <v>265</v>
      </c>
      <c r="D27" s="200"/>
      <c r="E27" s="122">
        <f>VLOOKUP(B27,'[49]PLANILHA ORCAMENTARIA'!A:G,7,0)</f>
        <v>140375.27970000001</v>
      </c>
      <c r="F27" s="123"/>
      <c r="G27" s="124" t="str">
        <f t="shared" ref="G27:G29" si="181">IF(H27="","",H27*$E27)</f>
        <v/>
      </c>
      <c r="H27" s="141"/>
      <c r="I27" s="142">
        <f t="shared" si="74"/>
        <v>0</v>
      </c>
      <c r="J27" s="124" t="str">
        <f t="shared" ref="J27:J29" si="182">IF(K27="","",K27*$E27)</f>
        <v/>
      </c>
      <c r="K27" s="141"/>
      <c r="L27" s="126">
        <f t="shared" ref="L27:L29" si="183">K27+I27</f>
        <v>0</v>
      </c>
      <c r="M27" s="124" t="str">
        <f t="shared" ref="M27:M29" si="184">IF(N27="","",N27*$E27)</f>
        <v/>
      </c>
      <c r="N27" s="141"/>
      <c r="O27" s="126">
        <f t="shared" ref="O27:O29" si="185">N27+L27</f>
        <v>0</v>
      </c>
      <c r="P27" s="124">
        <f t="shared" ref="P27:P29" si="186">IF(Q27="","",Q27*$E27)</f>
        <v>140375.27970000001</v>
      </c>
      <c r="Q27" s="141">
        <v>1</v>
      </c>
      <c r="R27" s="126">
        <f t="shared" ref="R27:R29" si="187">Q27+O27</f>
        <v>1</v>
      </c>
      <c r="S27" s="124" t="str">
        <f t="shared" ref="S27:S29" si="188">IF(T27="","",T27*$E27)</f>
        <v/>
      </c>
      <c r="T27" s="141"/>
      <c r="U27" s="126">
        <f t="shared" ref="U27:U29" si="189">T27+R27</f>
        <v>1</v>
      </c>
      <c r="V27" s="124" t="str">
        <f t="shared" ref="V27:V29" si="190">IF(W27="","",W27*$E27)</f>
        <v/>
      </c>
      <c r="W27" s="141"/>
      <c r="X27" s="126">
        <f t="shared" ref="X27:X29" si="191">W27+U27</f>
        <v>1</v>
      </c>
      <c r="Y27" s="124" t="str">
        <f t="shared" ref="Y27:Y29" si="192">IF(Z27="","",Z27*$E27)</f>
        <v/>
      </c>
      <c r="Z27" s="141"/>
      <c r="AA27" s="126">
        <f t="shared" ref="AA27:AA29" si="193">Z27+X27</f>
        <v>1</v>
      </c>
      <c r="AB27" s="124" t="str">
        <f t="shared" ref="AB27:AB29" si="194">IF(AC27="","",AC27*$E27)</f>
        <v/>
      </c>
      <c r="AC27" s="141"/>
      <c r="AD27" s="126">
        <f t="shared" ref="AD27:AD29" si="195">AC27+AA27</f>
        <v>1</v>
      </c>
      <c r="AE27" s="124" t="str">
        <f t="shared" ref="AE27:AE29" si="196">IF(AF27="","",AF27*$E27)</f>
        <v/>
      </c>
      <c r="AF27" s="141"/>
      <c r="AG27" s="126">
        <f t="shared" ref="AG27:AG29" si="197">AF27+AD27</f>
        <v>1</v>
      </c>
      <c r="AH27" s="124" t="str">
        <f t="shared" ref="AH27:AH29" si="198">IF(AI27="","",AI27*$E27)</f>
        <v/>
      </c>
      <c r="AI27" s="141"/>
      <c r="AJ27" s="126">
        <f t="shared" ref="AJ27:AJ29" si="199">AI27+AG27</f>
        <v>1</v>
      </c>
      <c r="AK27" s="124" t="str">
        <f t="shared" ref="AK27:AK29" si="200">IF(AL27="","",AL27*$E27)</f>
        <v/>
      </c>
      <c r="AL27" s="141"/>
      <c r="AM27" s="126">
        <f t="shared" ref="AM27:AM29" si="201">AL27+AJ27</f>
        <v>1</v>
      </c>
      <c r="AN27" s="124" t="str">
        <f t="shared" ref="AN27:AN29" si="202">IF(AO27="","",AO27*$E27)</f>
        <v/>
      </c>
      <c r="AO27" s="141"/>
      <c r="AP27" s="126">
        <f t="shared" ref="AP27:AP29" si="203">AO27+AM27</f>
        <v>1</v>
      </c>
      <c r="AQ27" s="124" t="str">
        <f t="shared" ref="AQ27:AQ29" si="204">IF(AR27="","",AR27*$E27)</f>
        <v/>
      </c>
      <c r="AR27" s="141"/>
      <c r="AS27" s="126">
        <f t="shared" ref="AS27:AS29" si="205">AR27+AP27</f>
        <v>1</v>
      </c>
      <c r="AT27" s="124" t="str">
        <f t="shared" ref="AT27:AT29" si="206">IF(AU27="","",AU27*$E27)</f>
        <v/>
      </c>
      <c r="AU27" s="141"/>
      <c r="AV27" s="126">
        <f t="shared" ref="AV27:AV29" si="207">AU27+AS27</f>
        <v>1</v>
      </c>
      <c r="AW27" s="124" t="str">
        <f t="shared" ref="AW27:AW29" si="208">IF(AX27="","",AX27*$E27)</f>
        <v/>
      </c>
      <c r="AX27" s="141"/>
      <c r="AY27" s="126">
        <f t="shared" ref="AY27:AY29" si="209">AX27+AV27</f>
        <v>1</v>
      </c>
      <c r="AZ27" s="124" t="str">
        <f t="shared" ref="AZ27:AZ29" si="210">IF(BA27="","",BA27*$E27)</f>
        <v/>
      </c>
      <c r="BA27" s="141"/>
      <c r="BB27" s="126">
        <f t="shared" ref="BB27:BB29" si="211">BA27+AY27</f>
        <v>1</v>
      </c>
      <c r="BC27" s="124" t="str">
        <f t="shared" ref="BC27:BC29" si="212">IF(BD27="","",BD27*$E27)</f>
        <v/>
      </c>
      <c r="BD27" s="141"/>
      <c r="BE27" s="126">
        <f t="shared" ref="BE27:BE29" si="213">BD27+BB27</f>
        <v>1</v>
      </c>
      <c r="BF27" s="124" t="str">
        <f t="shared" ref="BF27:BF29" si="214">IF(BG27="","",BG27*$E27)</f>
        <v/>
      </c>
      <c r="BG27" s="141"/>
      <c r="BH27" s="126">
        <f t="shared" ref="BH27:BH29" si="215">BG27+BE27</f>
        <v>1</v>
      </c>
      <c r="BI27" s="124" t="str">
        <f t="shared" ref="BI27:BI29" si="216">IF(BJ27="","",BJ27*$E27)</f>
        <v/>
      </c>
      <c r="BJ27" s="141"/>
      <c r="BK27" s="126">
        <f t="shared" ref="BK27:BK29" si="217">BJ27+BH27</f>
        <v>1</v>
      </c>
      <c r="BL27" s="124" t="str">
        <f t="shared" ref="BL27:BL29" si="218">IF(BM27="","",BM27*$E27)</f>
        <v/>
      </c>
      <c r="BM27" s="141"/>
      <c r="BN27" s="126">
        <f t="shared" ref="BN27:BN29" si="219">BM27+BK27</f>
        <v>1</v>
      </c>
      <c r="BO27" s="124" t="str">
        <f t="shared" ref="BO27:BO29" si="220">IF(BP27="","",BP27*$E27)</f>
        <v/>
      </c>
      <c r="BP27" s="141"/>
      <c r="BQ27" s="126">
        <f t="shared" ref="BQ27:BQ29" si="221">BP27+BN27</f>
        <v>1</v>
      </c>
      <c r="BR27" s="124" t="str">
        <f t="shared" ref="BR27:BR29" si="222">IF(BS27="","",BS27*$E27)</f>
        <v/>
      </c>
      <c r="BS27" s="141"/>
      <c r="BT27" s="126">
        <f t="shared" ref="BT27:BT29" si="223">BS27+BQ27</f>
        <v>1</v>
      </c>
      <c r="BU27" s="124" t="str">
        <f t="shared" ref="BU27:BU29" si="224">IF(BV27="","",BV27*$E27)</f>
        <v/>
      </c>
      <c r="BV27" s="141"/>
      <c r="BW27" s="126">
        <f t="shared" ref="BW27:BW29" si="225">BV27+BT27</f>
        <v>1</v>
      </c>
      <c r="BX27" s="124" t="str">
        <f t="shared" ref="BX27:BX29" si="226">IF(BY27="","",BY27*$E27)</f>
        <v/>
      </c>
      <c r="BY27" s="141"/>
      <c r="BZ27" s="126">
        <f t="shared" ref="BZ27:BZ29" si="227">BY27+BW27</f>
        <v>1</v>
      </c>
      <c r="CA27" s="124" t="str">
        <f t="shared" ref="CA27:CA29" si="228">IF(CB27="","",CB27*$E27)</f>
        <v/>
      </c>
      <c r="CB27" s="141"/>
      <c r="CC27" s="126">
        <f t="shared" ref="CC27:CC29" si="229">CB27+BZ27</f>
        <v>1</v>
      </c>
      <c r="CD27" s="124" t="str">
        <f t="shared" ref="CD27:CD29" si="230">IF(CE27="","",CE27*$E27)</f>
        <v/>
      </c>
      <c r="CE27" s="141"/>
      <c r="CF27" s="126">
        <f t="shared" ref="CF27:CF29" si="231">CE27+CC27</f>
        <v>1</v>
      </c>
      <c r="CG27" s="124" t="str">
        <f t="shared" ref="CG27:CG29" si="232">IF(CH27="","",CH27*$E27)</f>
        <v/>
      </c>
      <c r="CH27" s="141"/>
      <c r="CI27" s="126">
        <f t="shared" ref="CI27:CI29" si="233">CH27+CF27</f>
        <v>1</v>
      </c>
      <c r="CJ27" s="124" t="str">
        <f t="shared" ref="CJ27:CJ29" si="234">IF(CK27="","",CK27*$E27)</f>
        <v/>
      </c>
      <c r="CK27" s="141"/>
      <c r="CL27" s="126">
        <f t="shared" ref="CL27:CL29" si="235">CK27+CI27</f>
        <v>1</v>
      </c>
      <c r="CM27" s="124" t="str">
        <f t="shared" ref="CM27:CM29" si="236">IF(CN27="","",CN27*$E27)</f>
        <v/>
      </c>
      <c r="CN27" s="141"/>
      <c r="CO27" s="126">
        <f t="shared" ref="CO27:CO29" si="237">CN27+CL27</f>
        <v>1</v>
      </c>
      <c r="CP27" s="124" t="str">
        <f t="shared" ref="CP27:CP29" si="238">IF(CQ27="","",CQ27*$E27)</f>
        <v/>
      </c>
      <c r="CQ27" s="141"/>
      <c r="CR27" s="126">
        <f t="shared" ref="CR27:CR29" si="239">CQ27+CO27</f>
        <v>1</v>
      </c>
      <c r="CS27" s="124" t="str">
        <f t="shared" ref="CS27:CS29" si="240">IF(CT27="","",CT27*$E27)</f>
        <v/>
      </c>
      <c r="CT27" s="141"/>
      <c r="CU27" s="126">
        <f t="shared" ref="CU27:CU29" si="241">CT27+CR27</f>
        <v>1</v>
      </c>
      <c r="CV27" s="124" t="str">
        <f t="shared" ref="CV27:CV29" si="242">IF(CW27="","",CW27*$E27)</f>
        <v/>
      </c>
      <c r="CW27" s="141"/>
      <c r="CX27" s="126">
        <f t="shared" ref="CX27:CX29" si="243">CW27+CU27</f>
        <v>1</v>
      </c>
      <c r="CY27" s="124" t="str">
        <f t="shared" ref="CY27:CY29" si="244">IF(CZ27="","",CZ27*$E27)</f>
        <v/>
      </c>
      <c r="CZ27" s="141"/>
      <c r="DA27" s="126">
        <f t="shared" ref="DA27:DA29" si="245">CZ27+CX27</f>
        <v>1</v>
      </c>
      <c r="DB27" s="124" t="str">
        <f t="shared" ref="DB27:DB29" si="246">IF(DC27="","",DC27*$E27)</f>
        <v/>
      </c>
      <c r="DC27" s="141"/>
      <c r="DD27" s="126">
        <f t="shared" ref="DD27:DD29" si="247">DC27+DA27</f>
        <v>1</v>
      </c>
      <c r="DE27" s="124" t="str">
        <f t="shared" ref="DE27:DE29" si="248">IF(DF27="","",DF27*$E27)</f>
        <v/>
      </c>
      <c r="DF27" s="141"/>
      <c r="DG27" s="126">
        <f t="shared" ref="DG27:DG29" si="249">DF27+DD27</f>
        <v>1</v>
      </c>
      <c r="DH27" s="124" t="str">
        <f t="shared" ref="DH27:DH29" si="250">IF(DI27="","",DI27*$E27)</f>
        <v/>
      </c>
      <c r="DI27" s="141"/>
      <c r="DJ27" s="126">
        <f t="shared" ref="DJ27:DJ29" si="251">DI27+DG27</f>
        <v>1</v>
      </c>
      <c r="DK27" s="124"/>
      <c r="DL27" s="141"/>
      <c r="DM27" s="126"/>
    </row>
    <row r="28" spans="1:117" ht="7.75" hidden="1" customHeight="1" outlineLevel="4" x14ac:dyDescent="0.2">
      <c r="A28" s="97">
        <v>3</v>
      </c>
      <c r="B28" s="140" t="s">
        <v>266</v>
      </c>
      <c r="C28" s="200" t="s">
        <v>267</v>
      </c>
      <c r="D28" s="200"/>
      <c r="E28" s="122">
        <f>VLOOKUP(B28,'[49]PLANILHA ORCAMENTARIA'!A:G,7,0)</f>
        <v>159484.81607804881</v>
      </c>
      <c r="F28" s="123"/>
      <c r="G28" s="124" t="str">
        <f t="shared" si="181"/>
        <v/>
      </c>
      <c r="H28" s="141"/>
      <c r="I28" s="142">
        <f t="shared" si="74"/>
        <v>0</v>
      </c>
      <c r="J28" s="124" t="str">
        <f t="shared" si="182"/>
        <v/>
      </c>
      <c r="K28" s="141"/>
      <c r="L28" s="126">
        <f t="shared" si="183"/>
        <v>0</v>
      </c>
      <c r="M28" s="124" t="str">
        <f t="shared" si="184"/>
        <v/>
      </c>
      <c r="N28" s="141"/>
      <c r="O28" s="126">
        <f t="shared" si="185"/>
        <v>0</v>
      </c>
      <c r="P28" s="124" t="str">
        <f t="shared" si="186"/>
        <v/>
      </c>
      <c r="Q28" s="141"/>
      <c r="R28" s="126">
        <f t="shared" si="187"/>
        <v>0</v>
      </c>
      <c r="S28" s="124">
        <f t="shared" si="188"/>
        <v>159484.81607804881</v>
      </c>
      <c r="T28" s="141">
        <v>1</v>
      </c>
      <c r="U28" s="126">
        <f t="shared" si="189"/>
        <v>1</v>
      </c>
      <c r="V28" s="124" t="str">
        <f t="shared" si="190"/>
        <v/>
      </c>
      <c r="W28" s="141"/>
      <c r="X28" s="126">
        <f t="shared" si="191"/>
        <v>1</v>
      </c>
      <c r="Y28" s="124" t="str">
        <f t="shared" si="192"/>
        <v/>
      </c>
      <c r="Z28" s="141"/>
      <c r="AA28" s="126">
        <f t="shared" si="193"/>
        <v>1</v>
      </c>
      <c r="AB28" s="124" t="str">
        <f t="shared" si="194"/>
        <v/>
      </c>
      <c r="AC28" s="141"/>
      <c r="AD28" s="126">
        <f t="shared" si="195"/>
        <v>1</v>
      </c>
      <c r="AE28" s="124" t="str">
        <f t="shared" si="196"/>
        <v/>
      </c>
      <c r="AF28" s="141"/>
      <c r="AG28" s="126">
        <f t="shared" si="197"/>
        <v>1</v>
      </c>
      <c r="AH28" s="124" t="str">
        <f t="shared" si="198"/>
        <v/>
      </c>
      <c r="AI28" s="141"/>
      <c r="AJ28" s="126">
        <f t="shared" si="199"/>
        <v>1</v>
      </c>
      <c r="AK28" s="124" t="str">
        <f t="shared" si="200"/>
        <v/>
      </c>
      <c r="AL28" s="141"/>
      <c r="AM28" s="126">
        <f t="shared" si="201"/>
        <v>1</v>
      </c>
      <c r="AN28" s="124" t="str">
        <f t="shared" si="202"/>
        <v/>
      </c>
      <c r="AO28" s="141"/>
      <c r="AP28" s="126">
        <f t="shared" si="203"/>
        <v>1</v>
      </c>
      <c r="AQ28" s="124" t="str">
        <f t="shared" si="204"/>
        <v/>
      </c>
      <c r="AR28" s="141"/>
      <c r="AS28" s="126">
        <f t="shared" si="205"/>
        <v>1</v>
      </c>
      <c r="AT28" s="124" t="str">
        <f t="shared" si="206"/>
        <v/>
      </c>
      <c r="AU28" s="141"/>
      <c r="AV28" s="126">
        <f t="shared" si="207"/>
        <v>1</v>
      </c>
      <c r="AW28" s="124" t="str">
        <f t="shared" si="208"/>
        <v/>
      </c>
      <c r="AX28" s="141"/>
      <c r="AY28" s="126">
        <f t="shared" si="209"/>
        <v>1</v>
      </c>
      <c r="AZ28" s="124" t="str">
        <f t="shared" si="210"/>
        <v/>
      </c>
      <c r="BA28" s="141"/>
      <c r="BB28" s="126">
        <f t="shared" si="211"/>
        <v>1</v>
      </c>
      <c r="BC28" s="124" t="str">
        <f t="shared" si="212"/>
        <v/>
      </c>
      <c r="BD28" s="141"/>
      <c r="BE28" s="126">
        <f t="shared" si="213"/>
        <v>1</v>
      </c>
      <c r="BF28" s="124" t="str">
        <f t="shared" si="214"/>
        <v/>
      </c>
      <c r="BG28" s="141"/>
      <c r="BH28" s="126">
        <f t="shared" si="215"/>
        <v>1</v>
      </c>
      <c r="BI28" s="124" t="str">
        <f t="shared" si="216"/>
        <v/>
      </c>
      <c r="BJ28" s="141"/>
      <c r="BK28" s="126">
        <f t="shared" si="217"/>
        <v>1</v>
      </c>
      <c r="BL28" s="124" t="str">
        <f t="shared" si="218"/>
        <v/>
      </c>
      <c r="BM28" s="141"/>
      <c r="BN28" s="126">
        <f t="shared" si="219"/>
        <v>1</v>
      </c>
      <c r="BO28" s="124" t="str">
        <f t="shared" si="220"/>
        <v/>
      </c>
      <c r="BP28" s="141"/>
      <c r="BQ28" s="126">
        <f t="shared" si="221"/>
        <v>1</v>
      </c>
      <c r="BR28" s="124" t="str">
        <f t="shared" si="222"/>
        <v/>
      </c>
      <c r="BS28" s="141"/>
      <c r="BT28" s="126">
        <f t="shared" si="223"/>
        <v>1</v>
      </c>
      <c r="BU28" s="124" t="str">
        <f t="shared" si="224"/>
        <v/>
      </c>
      <c r="BV28" s="141"/>
      <c r="BW28" s="126">
        <f t="shared" si="225"/>
        <v>1</v>
      </c>
      <c r="BX28" s="124" t="str">
        <f t="shared" si="226"/>
        <v/>
      </c>
      <c r="BY28" s="141"/>
      <c r="BZ28" s="126">
        <f t="shared" si="227"/>
        <v>1</v>
      </c>
      <c r="CA28" s="124" t="str">
        <f t="shared" si="228"/>
        <v/>
      </c>
      <c r="CB28" s="141"/>
      <c r="CC28" s="126">
        <f t="shared" si="229"/>
        <v>1</v>
      </c>
      <c r="CD28" s="124" t="str">
        <f t="shared" si="230"/>
        <v/>
      </c>
      <c r="CE28" s="141"/>
      <c r="CF28" s="126">
        <f t="shared" si="231"/>
        <v>1</v>
      </c>
      <c r="CG28" s="124" t="str">
        <f t="shared" si="232"/>
        <v/>
      </c>
      <c r="CH28" s="141"/>
      <c r="CI28" s="126">
        <f t="shared" si="233"/>
        <v>1</v>
      </c>
      <c r="CJ28" s="124" t="str">
        <f t="shared" si="234"/>
        <v/>
      </c>
      <c r="CK28" s="141"/>
      <c r="CL28" s="126">
        <f t="shared" si="235"/>
        <v>1</v>
      </c>
      <c r="CM28" s="124" t="str">
        <f t="shared" si="236"/>
        <v/>
      </c>
      <c r="CN28" s="141"/>
      <c r="CO28" s="126">
        <f t="shared" si="237"/>
        <v>1</v>
      </c>
      <c r="CP28" s="124" t="str">
        <f t="shared" si="238"/>
        <v/>
      </c>
      <c r="CQ28" s="141"/>
      <c r="CR28" s="126">
        <f t="shared" si="239"/>
        <v>1</v>
      </c>
      <c r="CS28" s="124" t="str">
        <f t="shared" si="240"/>
        <v/>
      </c>
      <c r="CT28" s="141"/>
      <c r="CU28" s="126">
        <f t="shared" si="241"/>
        <v>1</v>
      </c>
      <c r="CV28" s="124" t="str">
        <f t="shared" si="242"/>
        <v/>
      </c>
      <c r="CW28" s="141"/>
      <c r="CX28" s="126">
        <f t="shared" si="243"/>
        <v>1</v>
      </c>
      <c r="CY28" s="124" t="str">
        <f t="shared" si="244"/>
        <v/>
      </c>
      <c r="CZ28" s="141"/>
      <c r="DA28" s="126">
        <f t="shared" si="245"/>
        <v>1</v>
      </c>
      <c r="DB28" s="124" t="str">
        <f t="shared" si="246"/>
        <v/>
      </c>
      <c r="DC28" s="141"/>
      <c r="DD28" s="126">
        <f t="shared" si="247"/>
        <v>1</v>
      </c>
      <c r="DE28" s="124" t="str">
        <f t="shared" si="248"/>
        <v/>
      </c>
      <c r="DF28" s="141"/>
      <c r="DG28" s="126">
        <f t="shared" si="249"/>
        <v>1</v>
      </c>
      <c r="DH28" s="124" t="str">
        <f t="shared" si="250"/>
        <v/>
      </c>
      <c r="DI28" s="141"/>
      <c r="DJ28" s="126">
        <f t="shared" si="251"/>
        <v>1</v>
      </c>
      <c r="DK28" s="124"/>
      <c r="DL28" s="141"/>
      <c r="DM28" s="126"/>
    </row>
    <row r="29" spans="1:117" ht="7.75" hidden="1" customHeight="1" outlineLevel="4" x14ac:dyDescent="0.2">
      <c r="A29" s="97">
        <v>3</v>
      </c>
      <c r="B29" s="140" t="s">
        <v>268</v>
      </c>
      <c r="C29" s="200" t="s">
        <v>269</v>
      </c>
      <c r="D29" s="200"/>
      <c r="E29" s="122">
        <f>VLOOKUP(B29,'[49]PLANILHA ORCAMENTARIA'!A:G,7,0)</f>
        <v>313012.61302195134</v>
      </c>
      <c r="F29" s="123"/>
      <c r="G29" s="124" t="str">
        <f t="shared" si="181"/>
        <v/>
      </c>
      <c r="H29" s="141"/>
      <c r="I29" s="142">
        <f t="shared" si="74"/>
        <v>0</v>
      </c>
      <c r="J29" s="124" t="str">
        <f t="shared" si="182"/>
        <v/>
      </c>
      <c r="K29" s="141"/>
      <c r="L29" s="126">
        <f t="shared" si="183"/>
        <v>0</v>
      </c>
      <c r="M29" s="124" t="str">
        <f t="shared" si="184"/>
        <v/>
      </c>
      <c r="N29" s="141"/>
      <c r="O29" s="126">
        <f t="shared" si="185"/>
        <v>0</v>
      </c>
      <c r="P29" s="124" t="str">
        <f t="shared" si="186"/>
        <v/>
      </c>
      <c r="Q29" s="141"/>
      <c r="R29" s="126">
        <f t="shared" si="187"/>
        <v>0</v>
      </c>
      <c r="S29" s="124">
        <f t="shared" si="188"/>
        <v>313012.61302195134</v>
      </c>
      <c r="T29" s="141">
        <v>1</v>
      </c>
      <c r="U29" s="126">
        <f t="shared" si="189"/>
        <v>1</v>
      </c>
      <c r="V29" s="124" t="str">
        <f t="shared" si="190"/>
        <v/>
      </c>
      <c r="W29" s="141"/>
      <c r="X29" s="126">
        <f t="shared" si="191"/>
        <v>1</v>
      </c>
      <c r="Y29" s="124" t="str">
        <f t="shared" si="192"/>
        <v/>
      </c>
      <c r="Z29" s="141"/>
      <c r="AA29" s="126">
        <f t="shared" si="193"/>
        <v>1</v>
      </c>
      <c r="AB29" s="124" t="str">
        <f t="shared" si="194"/>
        <v/>
      </c>
      <c r="AC29" s="141"/>
      <c r="AD29" s="126">
        <f t="shared" si="195"/>
        <v>1</v>
      </c>
      <c r="AE29" s="124" t="str">
        <f t="shared" si="196"/>
        <v/>
      </c>
      <c r="AF29" s="141"/>
      <c r="AG29" s="126">
        <f t="shared" si="197"/>
        <v>1</v>
      </c>
      <c r="AH29" s="124" t="str">
        <f t="shared" si="198"/>
        <v/>
      </c>
      <c r="AI29" s="141"/>
      <c r="AJ29" s="126">
        <f t="shared" si="199"/>
        <v>1</v>
      </c>
      <c r="AK29" s="124" t="str">
        <f t="shared" si="200"/>
        <v/>
      </c>
      <c r="AL29" s="141"/>
      <c r="AM29" s="126">
        <f t="shared" si="201"/>
        <v>1</v>
      </c>
      <c r="AN29" s="124" t="str">
        <f t="shared" si="202"/>
        <v/>
      </c>
      <c r="AO29" s="141"/>
      <c r="AP29" s="126">
        <f t="shared" si="203"/>
        <v>1</v>
      </c>
      <c r="AQ29" s="124" t="str">
        <f t="shared" si="204"/>
        <v/>
      </c>
      <c r="AR29" s="141"/>
      <c r="AS29" s="126">
        <f t="shared" si="205"/>
        <v>1</v>
      </c>
      <c r="AT29" s="124" t="str">
        <f t="shared" si="206"/>
        <v/>
      </c>
      <c r="AU29" s="141"/>
      <c r="AV29" s="126">
        <f t="shared" si="207"/>
        <v>1</v>
      </c>
      <c r="AW29" s="124" t="str">
        <f t="shared" si="208"/>
        <v/>
      </c>
      <c r="AX29" s="141"/>
      <c r="AY29" s="126">
        <f t="shared" si="209"/>
        <v>1</v>
      </c>
      <c r="AZ29" s="124" t="str">
        <f t="shared" si="210"/>
        <v/>
      </c>
      <c r="BA29" s="141"/>
      <c r="BB29" s="126">
        <f t="shared" si="211"/>
        <v>1</v>
      </c>
      <c r="BC29" s="124" t="str">
        <f t="shared" si="212"/>
        <v/>
      </c>
      <c r="BD29" s="141"/>
      <c r="BE29" s="126">
        <f t="shared" si="213"/>
        <v>1</v>
      </c>
      <c r="BF29" s="124" t="str">
        <f t="shared" si="214"/>
        <v/>
      </c>
      <c r="BG29" s="141"/>
      <c r="BH29" s="126">
        <f t="shared" si="215"/>
        <v>1</v>
      </c>
      <c r="BI29" s="124" t="str">
        <f t="shared" si="216"/>
        <v/>
      </c>
      <c r="BJ29" s="141"/>
      <c r="BK29" s="126">
        <f t="shared" si="217"/>
        <v>1</v>
      </c>
      <c r="BL29" s="124" t="str">
        <f t="shared" si="218"/>
        <v/>
      </c>
      <c r="BM29" s="141"/>
      <c r="BN29" s="126">
        <f t="shared" si="219"/>
        <v>1</v>
      </c>
      <c r="BO29" s="124" t="str">
        <f t="shared" si="220"/>
        <v/>
      </c>
      <c r="BP29" s="141"/>
      <c r="BQ29" s="126">
        <f t="shared" si="221"/>
        <v>1</v>
      </c>
      <c r="BR29" s="124" t="str">
        <f t="shared" si="222"/>
        <v/>
      </c>
      <c r="BS29" s="141"/>
      <c r="BT29" s="126">
        <f t="shared" si="223"/>
        <v>1</v>
      </c>
      <c r="BU29" s="124" t="str">
        <f t="shared" si="224"/>
        <v/>
      </c>
      <c r="BV29" s="141"/>
      <c r="BW29" s="126">
        <f t="shared" si="225"/>
        <v>1</v>
      </c>
      <c r="BX29" s="124" t="str">
        <f t="shared" si="226"/>
        <v/>
      </c>
      <c r="BY29" s="141"/>
      <c r="BZ29" s="126">
        <f t="shared" si="227"/>
        <v>1</v>
      </c>
      <c r="CA29" s="124" t="str">
        <f t="shared" si="228"/>
        <v/>
      </c>
      <c r="CB29" s="141"/>
      <c r="CC29" s="126">
        <f t="shared" si="229"/>
        <v>1</v>
      </c>
      <c r="CD29" s="124" t="str">
        <f t="shared" si="230"/>
        <v/>
      </c>
      <c r="CE29" s="141"/>
      <c r="CF29" s="126">
        <f t="shared" si="231"/>
        <v>1</v>
      </c>
      <c r="CG29" s="124" t="str">
        <f t="shared" si="232"/>
        <v/>
      </c>
      <c r="CH29" s="141"/>
      <c r="CI29" s="126">
        <f t="shared" si="233"/>
        <v>1</v>
      </c>
      <c r="CJ29" s="124" t="str">
        <f t="shared" si="234"/>
        <v/>
      </c>
      <c r="CK29" s="141"/>
      <c r="CL29" s="126">
        <f t="shared" si="235"/>
        <v>1</v>
      </c>
      <c r="CM29" s="124" t="str">
        <f t="shared" si="236"/>
        <v/>
      </c>
      <c r="CN29" s="141"/>
      <c r="CO29" s="126">
        <f t="shared" si="237"/>
        <v>1</v>
      </c>
      <c r="CP29" s="124" t="str">
        <f t="shared" si="238"/>
        <v/>
      </c>
      <c r="CQ29" s="141"/>
      <c r="CR29" s="126">
        <f t="shared" si="239"/>
        <v>1</v>
      </c>
      <c r="CS29" s="124" t="str">
        <f t="shared" si="240"/>
        <v/>
      </c>
      <c r="CT29" s="141"/>
      <c r="CU29" s="126">
        <f t="shared" si="241"/>
        <v>1</v>
      </c>
      <c r="CV29" s="124" t="str">
        <f t="shared" si="242"/>
        <v/>
      </c>
      <c r="CW29" s="141"/>
      <c r="CX29" s="126">
        <f t="shared" si="243"/>
        <v>1</v>
      </c>
      <c r="CY29" s="124" t="str">
        <f t="shared" si="244"/>
        <v/>
      </c>
      <c r="CZ29" s="141"/>
      <c r="DA29" s="126">
        <f t="shared" si="245"/>
        <v>1</v>
      </c>
      <c r="DB29" s="124" t="str">
        <f t="shared" si="246"/>
        <v/>
      </c>
      <c r="DC29" s="141"/>
      <c r="DD29" s="126">
        <f t="shared" si="247"/>
        <v>1</v>
      </c>
      <c r="DE29" s="124" t="str">
        <f t="shared" si="248"/>
        <v/>
      </c>
      <c r="DF29" s="141"/>
      <c r="DG29" s="126">
        <f t="shared" si="249"/>
        <v>1</v>
      </c>
      <c r="DH29" s="124" t="str">
        <f t="shared" si="250"/>
        <v/>
      </c>
      <c r="DI29" s="141"/>
      <c r="DJ29" s="126">
        <f t="shared" si="251"/>
        <v>1</v>
      </c>
      <c r="DK29" s="124"/>
      <c r="DL29" s="141"/>
      <c r="DM29" s="126"/>
    </row>
    <row r="30" spans="1:117" ht="7.75" hidden="1" customHeight="1" outlineLevel="3" collapsed="1" x14ac:dyDescent="0.2">
      <c r="A30" s="97">
        <v>3</v>
      </c>
      <c r="B30" s="137" t="s">
        <v>270</v>
      </c>
      <c r="C30" s="206" t="s">
        <v>13</v>
      </c>
      <c r="D30" s="206"/>
      <c r="E30" s="138">
        <f>VLOOKUP(B30,'[49]PLANILHA ORCAMENTARIA'!A:G,7,0)</f>
        <v>323614.08365599997</v>
      </c>
      <c r="F30" s="139"/>
      <c r="G30" s="210" t="str">
        <f t="shared" si="145"/>
        <v/>
      </c>
      <c r="H30" s="211"/>
      <c r="I30" s="212"/>
      <c r="J30" s="210" t="str">
        <f t="shared" ref="J30" si="252">IF(K30="","",K30*H30)</f>
        <v/>
      </c>
      <c r="K30" s="211"/>
      <c r="L30" s="212"/>
      <c r="M30" s="210" t="str">
        <f t="shared" ref="M30" si="253">IF(N30="","",N30*K30)</f>
        <v/>
      </c>
      <c r="N30" s="211"/>
      <c r="O30" s="212"/>
      <c r="P30" s="210" t="str">
        <f t="shared" ref="P30" si="254">IF(Q30="","",Q30*N30)</f>
        <v/>
      </c>
      <c r="Q30" s="211"/>
      <c r="R30" s="212"/>
      <c r="S30" s="210" t="str">
        <f t="shared" ref="S30" si="255">IF(T30="","",T30*Q30)</f>
        <v/>
      </c>
      <c r="T30" s="211"/>
      <c r="U30" s="212"/>
      <c r="V30" s="210" t="str">
        <f t="shared" ref="V30" si="256">IF(W30="","",W30*T30)</f>
        <v/>
      </c>
      <c r="W30" s="211"/>
      <c r="X30" s="212"/>
      <c r="Y30" s="210" t="str">
        <f t="shared" ref="Y30" si="257">IF(Z30="","",Z30*W30)</f>
        <v/>
      </c>
      <c r="Z30" s="211"/>
      <c r="AA30" s="212"/>
      <c r="AB30" s="210" t="str">
        <f t="shared" ref="AB30" si="258">IF(AC30="","",AC30*Z30)</f>
        <v/>
      </c>
      <c r="AC30" s="211"/>
      <c r="AD30" s="212"/>
      <c r="AE30" s="210" t="str">
        <f t="shared" ref="AE30" si="259">IF(AF30="","",AF30*AC30)</f>
        <v/>
      </c>
      <c r="AF30" s="211"/>
      <c r="AG30" s="212"/>
      <c r="AH30" s="210" t="str">
        <f t="shared" ref="AH30" si="260">IF(AI30="","",AI30*AF30)</f>
        <v/>
      </c>
      <c r="AI30" s="211"/>
      <c r="AJ30" s="212"/>
      <c r="AK30" s="210" t="str">
        <f t="shared" ref="AK30" si="261">IF(AL30="","",AL30*AI30)</f>
        <v/>
      </c>
      <c r="AL30" s="211"/>
      <c r="AM30" s="212"/>
      <c r="AN30" s="210" t="str">
        <f t="shared" ref="AN30" si="262">IF(AO30="","",AO30*AL30)</f>
        <v/>
      </c>
      <c r="AO30" s="211"/>
      <c r="AP30" s="212"/>
      <c r="AQ30" s="210" t="str">
        <f t="shared" ref="AQ30" si="263">IF(AR30="","",AR30*AO30)</f>
        <v/>
      </c>
      <c r="AR30" s="211"/>
      <c r="AS30" s="212"/>
      <c r="AT30" s="210" t="str">
        <f t="shared" ref="AT30" si="264">IF(AU30="","",AU30*AR30)</f>
        <v/>
      </c>
      <c r="AU30" s="211"/>
      <c r="AV30" s="212"/>
      <c r="AW30" s="210" t="str">
        <f t="shared" ref="AW30" si="265">IF(AX30="","",AX30*AU30)</f>
        <v/>
      </c>
      <c r="AX30" s="211"/>
      <c r="AY30" s="212"/>
      <c r="AZ30" s="210" t="str">
        <f t="shared" ref="AZ30" si="266">IF(BA30="","",BA30*AX30)</f>
        <v/>
      </c>
      <c r="BA30" s="211"/>
      <c r="BB30" s="212"/>
      <c r="BC30" s="210" t="str">
        <f t="shared" ref="BC30" si="267">IF(BD30="","",BD30*BA30)</f>
        <v/>
      </c>
      <c r="BD30" s="211"/>
      <c r="BE30" s="212"/>
      <c r="BF30" s="210" t="str">
        <f t="shared" ref="BF30" si="268">IF(BG30="","",BG30*BD30)</f>
        <v/>
      </c>
      <c r="BG30" s="211"/>
      <c r="BH30" s="212"/>
      <c r="BI30" s="210" t="str">
        <f t="shared" ref="BI30" si="269">IF(BJ30="","",BJ30*BG30)</f>
        <v/>
      </c>
      <c r="BJ30" s="211"/>
      <c r="BK30" s="212"/>
      <c r="BL30" s="210" t="str">
        <f t="shared" ref="BL30" si="270">IF(BM30="","",BM30*BJ30)</f>
        <v/>
      </c>
      <c r="BM30" s="211"/>
      <c r="BN30" s="212"/>
      <c r="BO30" s="210" t="str">
        <f t="shared" ref="BO30" si="271">IF(BP30="","",BP30*BM30)</f>
        <v/>
      </c>
      <c r="BP30" s="211"/>
      <c r="BQ30" s="212"/>
      <c r="BR30" s="210" t="str">
        <f t="shared" ref="BR30" si="272">IF(BS30="","",BS30*BP30)</f>
        <v/>
      </c>
      <c r="BS30" s="211"/>
      <c r="BT30" s="212"/>
      <c r="BU30" s="210" t="str">
        <f t="shared" ref="BU30" si="273">IF(BV30="","",BV30*BS30)</f>
        <v/>
      </c>
      <c r="BV30" s="211"/>
      <c r="BW30" s="212"/>
      <c r="BX30" s="210" t="str">
        <f t="shared" ref="BX30" si="274">IF(BY30="","",BY30*BV30)</f>
        <v/>
      </c>
      <c r="BY30" s="211"/>
      <c r="BZ30" s="212"/>
      <c r="CA30" s="210" t="str">
        <f t="shared" ref="CA30" si="275">IF(CB30="","",CB30*BY30)</f>
        <v/>
      </c>
      <c r="CB30" s="211"/>
      <c r="CC30" s="212"/>
      <c r="CD30" s="210" t="str">
        <f t="shared" ref="CD30" si="276">IF(CE30="","",CE30*CB30)</f>
        <v/>
      </c>
      <c r="CE30" s="211"/>
      <c r="CF30" s="212"/>
      <c r="CG30" s="210" t="str">
        <f t="shared" ref="CG30" si="277">IF(CH30="","",CH30*CE30)</f>
        <v/>
      </c>
      <c r="CH30" s="211"/>
      <c r="CI30" s="212"/>
      <c r="CJ30" s="210" t="str">
        <f t="shared" ref="CJ30" si="278">IF(CK30="","",CK30*CH30)</f>
        <v/>
      </c>
      <c r="CK30" s="211"/>
      <c r="CL30" s="212"/>
      <c r="CM30" s="210" t="str">
        <f t="shared" ref="CM30" si="279">IF(CN30="","",CN30*CK30)</f>
        <v/>
      </c>
      <c r="CN30" s="211"/>
      <c r="CO30" s="212"/>
      <c r="CP30" s="210" t="str">
        <f t="shared" ref="CP30" si="280">IF(CQ30="","",CQ30*CN30)</f>
        <v/>
      </c>
      <c r="CQ30" s="211"/>
      <c r="CR30" s="212"/>
      <c r="CS30" s="210" t="str">
        <f t="shared" ref="CS30" si="281">IF(CT30="","",CT30*CQ30)</f>
        <v/>
      </c>
      <c r="CT30" s="211"/>
      <c r="CU30" s="212"/>
      <c r="CV30" s="210" t="str">
        <f t="shared" ref="CV30" si="282">IF(CW30="","",CW30*CT30)</f>
        <v/>
      </c>
      <c r="CW30" s="211"/>
      <c r="CX30" s="212"/>
      <c r="CY30" s="210" t="str">
        <f t="shared" ref="CY30" si="283">IF(CZ30="","",CZ30*CW30)</f>
        <v/>
      </c>
      <c r="CZ30" s="211"/>
      <c r="DA30" s="212"/>
      <c r="DB30" s="210" t="str">
        <f t="shared" ref="DB30" si="284">IF(DC30="","",DC30*CZ30)</f>
        <v/>
      </c>
      <c r="DC30" s="211"/>
      <c r="DD30" s="212"/>
      <c r="DE30" s="210" t="str">
        <f t="shared" ref="DE30" si="285">IF(DF30="","",DF30*DC30)</f>
        <v/>
      </c>
      <c r="DF30" s="211"/>
      <c r="DG30" s="212"/>
      <c r="DH30" s="210" t="str">
        <f t="shared" ref="DH30" si="286">IF(DI30="","",DI30*DF30)</f>
        <v/>
      </c>
      <c r="DI30" s="211"/>
      <c r="DJ30" s="212"/>
      <c r="DK30" s="210"/>
      <c r="DL30" s="211"/>
      <c r="DM30" s="212"/>
    </row>
    <row r="31" spans="1:117" ht="7.75" hidden="1" customHeight="1" outlineLevel="4" x14ac:dyDescent="0.2">
      <c r="A31" s="97">
        <v>3</v>
      </c>
      <c r="B31" s="140" t="s">
        <v>271</v>
      </c>
      <c r="C31" s="200" t="s">
        <v>272</v>
      </c>
      <c r="D31" s="200"/>
      <c r="E31" s="122">
        <f>VLOOKUP(B31,'[49]PLANILHA ORCAMENTARIA'!A:G,7,0)</f>
        <v>78165.998642999999</v>
      </c>
      <c r="F31" s="123"/>
      <c r="G31" s="124" t="str">
        <f t="shared" ref="G31:G35" si="287">IF(H31="","",H31*$E31)</f>
        <v/>
      </c>
      <c r="H31" s="141"/>
      <c r="I31" s="142">
        <f t="shared" si="74"/>
        <v>0</v>
      </c>
      <c r="J31" s="124" t="str">
        <f t="shared" ref="J31:J35" si="288">IF(K31="","",K31*$E31)</f>
        <v/>
      </c>
      <c r="K31" s="141"/>
      <c r="L31" s="126">
        <f t="shared" ref="L31:L35" si="289">K31+I31</f>
        <v>0</v>
      </c>
      <c r="M31" s="124" t="str">
        <f t="shared" ref="M31:M35" si="290">IF(N31="","",N31*$E31)</f>
        <v/>
      </c>
      <c r="N31" s="141"/>
      <c r="O31" s="126">
        <f t="shared" ref="O31:O35" si="291">N31+L31</f>
        <v>0</v>
      </c>
      <c r="P31" s="124" t="str">
        <f t="shared" ref="P31:P35" si="292">IF(Q31="","",Q31*$E31)</f>
        <v/>
      </c>
      <c r="Q31" s="141"/>
      <c r="R31" s="126">
        <f t="shared" ref="R31:R35" si="293">Q31+O31</f>
        <v>0</v>
      </c>
      <c r="S31" s="124">
        <f t="shared" ref="S31:S35" si="294">IF(T31="","",T31*$E31)</f>
        <v>78165.998642999999</v>
      </c>
      <c r="T31" s="141">
        <v>1</v>
      </c>
      <c r="U31" s="126">
        <f t="shared" ref="U31:U35" si="295">T31+R31</f>
        <v>1</v>
      </c>
      <c r="V31" s="124" t="str">
        <f t="shared" ref="V31:V35" si="296">IF(W31="","",W31*$E31)</f>
        <v/>
      </c>
      <c r="W31" s="141"/>
      <c r="X31" s="126">
        <f t="shared" ref="X31:X35" si="297">W31+U31</f>
        <v>1</v>
      </c>
      <c r="Y31" s="124" t="str">
        <f t="shared" ref="Y31:Y35" si="298">IF(Z31="","",Z31*$E31)</f>
        <v/>
      </c>
      <c r="Z31" s="141"/>
      <c r="AA31" s="126">
        <f t="shared" ref="AA31:AA35" si="299">Z31+X31</f>
        <v>1</v>
      </c>
      <c r="AB31" s="124" t="str">
        <f t="shared" ref="AB31:AB35" si="300">IF(AC31="","",AC31*$E31)</f>
        <v/>
      </c>
      <c r="AC31" s="141"/>
      <c r="AD31" s="126">
        <f t="shared" ref="AD31:AD35" si="301">AC31+AA31</f>
        <v>1</v>
      </c>
      <c r="AE31" s="124" t="str">
        <f t="shared" ref="AE31:AE35" si="302">IF(AF31="","",AF31*$E31)</f>
        <v/>
      </c>
      <c r="AF31" s="141"/>
      <c r="AG31" s="126">
        <f t="shared" ref="AG31:AG35" si="303">AF31+AD31</f>
        <v>1</v>
      </c>
      <c r="AH31" s="124" t="str">
        <f t="shared" ref="AH31:AH35" si="304">IF(AI31="","",AI31*$E31)</f>
        <v/>
      </c>
      <c r="AI31" s="141"/>
      <c r="AJ31" s="126">
        <f t="shared" ref="AJ31:AJ35" si="305">AI31+AG31</f>
        <v>1</v>
      </c>
      <c r="AK31" s="124" t="str">
        <f t="shared" ref="AK31:AK35" si="306">IF(AL31="","",AL31*$E31)</f>
        <v/>
      </c>
      <c r="AL31" s="141"/>
      <c r="AM31" s="126">
        <f t="shared" ref="AM31:AM35" si="307">AL31+AJ31</f>
        <v>1</v>
      </c>
      <c r="AN31" s="124" t="str">
        <f t="shared" ref="AN31:AN35" si="308">IF(AO31="","",AO31*$E31)</f>
        <v/>
      </c>
      <c r="AO31" s="141"/>
      <c r="AP31" s="126">
        <f t="shared" ref="AP31:AP35" si="309">AO31+AM31</f>
        <v>1</v>
      </c>
      <c r="AQ31" s="124" t="str">
        <f t="shared" ref="AQ31:AQ35" si="310">IF(AR31="","",AR31*$E31)</f>
        <v/>
      </c>
      <c r="AR31" s="141"/>
      <c r="AS31" s="126">
        <f t="shared" ref="AS31:AS35" si="311">AR31+AP31</f>
        <v>1</v>
      </c>
      <c r="AT31" s="124" t="str">
        <f t="shared" ref="AT31:AT35" si="312">IF(AU31="","",AU31*$E31)</f>
        <v/>
      </c>
      <c r="AU31" s="141"/>
      <c r="AV31" s="126">
        <f t="shared" ref="AV31:AV35" si="313">AU31+AS31</f>
        <v>1</v>
      </c>
      <c r="AW31" s="124" t="str">
        <f t="shared" ref="AW31:AW35" si="314">IF(AX31="","",AX31*$E31)</f>
        <v/>
      </c>
      <c r="AX31" s="141"/>
      <c r="AY31" s="126">
        <f t="shared" ref="AY31:AY35" si="315">AX31+AV31</f>
        <v>1</v>
      </c>
      <c r="AZ31" s="124" t="str">
        <f t="shared" ref="AZ31:AZ35" si="316">IF(BA31="","",BA31*$E31)</f>
        <v/>
      </c>
      <c r="BA31" s="141"/>
      <c r="BB31" s="126">
        <f t="shared" ref="BB31:BB35" si="317">BA31+AY31</f>
        <v>1</v>
      </c>
      <c r="BC31" s="124" t="str">
        <f t="shared" ref="BC31:BC35" si="318">IF(BD31="","",BD31*$E31)</f>
        <v/>
      </c>
      <c r="BD31" s="141"/>
      <c r="BE31" s="126">
        <f t="shared" ref="BE31:BE35" si="319">BD31+BB31</f>
        <v>1</v>
      </c>
      <c r="BF31" s="124" t="str">
        <f t="shared" ref="BF31:BF35" si="320">IF(BG31="","",BG31*$E31)</f>
        <v/>
      </c>
      <c r="BG31" s="141"/>
      <c r="BH31" s="126">
        <f t="shared" ref="BH31:BH35" si="321">BG31+BE31</f>
        <v>1</v>
      </c>
      <c r="BI31" s="124" t="str">
        <f t="shared" ref="BI31:BI35" si="322">IF(BJ31="","",BJ31*$E31)</f>
        <v/>
      </c>
      <c r="BJ31" s="141"/>
      <c r="BK31" s="126">
        <f t="shared" ref="BK31:BK35" si="323">BJ31+BH31</f>
        <v>1</v>
      </c>
      <c r="BL31" s="124" t="str">
        <f t="shared" ref="BL31:BL35" si="324">IF(BM31="","",BM31*$E31)</f>
        <v/>
      </c>
      <c r="BM31" s="141"/>
      <c r="BN31" s="126">
        <f t="shared" ref="BN31:BN35" si="325">BM31+BK31</f>
        <v>1</v>
      </c>
      <c r="BO31" s="124" t="str">
        <f t="shared" ref="BO31:BO35" si="326">IF(BP31="","",BP31*$E31)</f>
        <v/>
      </c>
      <c r="BP31" s="141"/>
      <c r="BQ31" s="126">
        <f t="shared" ref="BQ31:BQ35" si="327">BP31+BN31</f>
        <v>1</v>
      </c>
      <c r="BR31" s="124" t="str">
        <f t="shared" ref="BR31:BR35" si="328">IF(BS31="","",BS31*$E31)</f>
        <v/>
      </c>
      <c r="BS31" s="141"/>
      <c r="BT31" s="126">
        <f t="shared" ref="BT31:BT35" si="329">BS31+BQ31</f>
        <v>1</v>
      </c>
      <c r="BU31" s="124" t="str">
        <f t="shared" ref="BU31:BU35" si="330">IF(BV31="","",BV31*$E31)</f>
        <v/>
      </c>
      <c r="BV31" s="141"/>
      <c r="BW31" s="126">
        <f t="shared" ref="BW31:BW35" si="331">BV31+BT31</f>
        <v>1</v>
      </c>
      <c r="BX31" s="124" t="str">
        <f t="shared" ref="BX31:BX35" si="332">IF(BY31="","",BY31*$E31)</f>
        <v/>
      </c>
      <c r="BY31" s="141"/>
      <c r="BZ31" s="126">
        <f t="shared" ref="BZ31:BZ35" si="333">BY31+BW31</f>
        <v>1</v>
      </c>
      <c r="CA31" s="124" t="str">
        <f t="shared" ref="CA31:CA35" si="334">IF(CB31="","",CB31*$E31)</f>
        <v/>
      </c>
      <c r="CB31" s="141"/>
      <c r="CC31" s="126">
        <f t="shared" ref="CC31:CC35" si="335">CB31+BZ31</f>
        <v>1</v>
      </c>
      <c r="CD31" s="124" t="str">
        <f t="shared" ref="CD31:CD35" si="336">IF(CE31="","",CE31*$E31)</f>
        <v/>
      </c>
      <c r="CE31" s="141"/>
      <c r="CF31" s="126">
        <f t="shared" ref="CF31:CF35" si="337">CE31+CC31</f>
        <v>1</v>
      </c>
      <c r="CG31" s="124" t="str">
        <f t="shared" ref="CG31:CG35" si="338">IF(CH31="","",CH31*$E31)</f>
        <v/>
      </c>
      <c r="CH31" s="141"/>
      <c r="CI31" s="126">
        <f t="shared" ref="CI31:CI35" si="339">CH31+CF31</f>
        <v>1</v>
      </c>
      <c r="CJ31" s="124" t="str">
        <f t="shared" ref="CJ31:CJ35" si="340">IF(CK31="","",CK31*$E31)</f>
        <v/>
      </c>
      <c r="CK31" s="141"/>
      <c r="CL31" s="126">
        <f t="shared" ref="CL31:CL35" si="341">CK31+CI31</f>
        <v>1</v>
      </c>
      <c r="CM31" s="124" t="str">
        <f t="shared" ref="CM31:CM35" si="342">IF(CN31="","",CN31*$E31)</f>
        <v/>
      </c>
      <c r="CN31" s="141"/>
      <c r="CO31" s="126">
        <f t="shared" ref="CO31:CO35" si="343">CN31+CL31</f>
        <v>1</v>
      </c>
      <c r="CP31" s="124" t="str">
        <f t="shared" ref="CP31:CP35" si="344">IF(CQ31="","",CQ31*$E31)</f>
        <v/>
      </c>
      <c r="CQ31" s="141"/>
      <c r="CR31" s="126">
        <f t="shared" ref="CR31:CR35" si="345">CQ31+CO31</f>
        <v>1</v>
      </c>
      <c r="CS31" s="124" t="str">
        <f t="shared" ref="CS31:CS35" si="346">IF(CT31="","",CT31*$E31)</f>
        <v/>
      </c>
      <c r="CT31" s="141"/>
      <c r="CU31" s="126">
        <f t="shared" ref="CU31:CU35" si="347">CT31+CR31</f>
        <v>1</v>
      </c>
      <c r="CV31" s="124" t="str">
        <f t="shared" ref="CV31:CV35" si="348">IF(CW31="","",CW31*$E31)</f>
        <v/>
      </c>
      <c r="CW31" s="141"/>
      <c r="CX31" s="126">
        <f t="shared" ref="CX31:CX35" si="349">CW31+CU31</f>
        <v>1</v>
      </c>
      <c r="CY31" s="124" t="str">
        <f t="shared" ref="CY31:CY35" si="350">IF(CZ31="","",CZ31*$E31)</f>
        <v/>
      </c>
      <c r="CZ31" s="141"/>
      <c r="DA31" s="126">
        <f t="shared" ref="DA31:DA35" si="351">CZ31+CX31</f>
        <v>1</v>
      </c>
      <c r="DB31" s="124" t="str">
        <f t="shared" ref="DB31:DB35" si="352">IF(DC31="","",DC31*$E31)</f>
        <v/>
      </c>
      <c r="DC31" s="141"/>
      <c r="DD31" s="126">
        <f t="shared" ref="DD31:DD35" si="353">DC31+DA31</f>
        <v>1</v>
      </c>
      <c r="DE31" s="124" t="str">
        <f t="shared" ref="DE31:DE35" si="354">IF(DF31="","",DF31*$E31)</f>
        <v/>
      </c>
      <c r="DF31" s="141"/>
      <c r="DG31" s="126">
        <f t="shared" ref="DG31:DG35" si="355">DF31+DD31</f>
        <v>1</v>
      </c>
      <c r="DH31" s="124" t="str">
        <f t="shared" ref="DH31:DH35" si="356">IF(DI31="","",DI31*$E31)</f>
        <v/>
      </c>
      <c r="DI31" s="141"/>
      <c r="DJ31" s="126">
        <f t="shared" ref="DJ31:DJ35" si="357">DI31+DG31</f>
        <v>1</v>
      </c>
      <c r="DK31" s="124"/>
      <c r="DL31" s="141"/>
      <c r="DM31" s="126"/>
    </row>
    <row r="32" spans="1:117" ht="7.75" hidden="1" customHeight="1" outlineLevel="4" x14ac:dyDescent="0.2">
      <c r="A32" s="97">
        <v>3</v>
      </c>
      <c r="B32" s="140" t="s">
        <v>273</v>
      </c>
      <c r="C32" s="200" t="s">
        <v>274</v>
      </c>
      <c r="D32" s="200"/>
      <c r="E32" s="122">
        <f>VLOOKUP(B32,'[49]PLANILHA ORCAMENTARIA'!A:G,7,0)</f>
        <v>75886.205309000012</v>
      </c>
      <c r="F32" s="123"/>
      <c r="G32" s="124" t="str">
        <f t="shared" si="287"/>
        <v/>
      </c>
      <c r="H32" s="141"/>
      <c r="I32" s="142">
        <f t="shared" si="74"/>
        <v>0</v>
      </c>
      <c r="J32" s="124" t="str">
        <f t="shared" si="288"/>
        <v/>
      </c>
      <c r="K32" s="141"/>
      <c r="L32" s="126">
        <f t="shared" si="289"/>
        <v>0</v>
      </c>
      <c r="M32" s="124" t="str">
        <f t="shared" si="290"/>
        <v/>
      </c>
      <c r="N32" s="141"/>
      <c r="O32" s="126">
        <f t="shared" si="291"/>
        <v>0</v>
      </c>
      <c r="P32" s="124" t="str">
        <f t="shared" si="292"/>
        <v/>
      </c>
      <c r="Q32" s="141"/>
      <c r="R32" s="126">
        <f t="shared" si="293"/>
        <v>0</v>
      </c>
      <c r="S32" s="124" t="str">
        <f t="shared" si="294"/>
        <v/>
      </c>
      <c r="T32" s="141"/>
      <c r="U32" s="126">
        <f t="shared" si="295"/>
        <v>0</v>
      </c>
      <c r="V32" s="124" t="str">
        <f t="shared" si="296"/>
        <v/>
      </c>
      <c r="W32" s="141"/>
      <c r="X32" s="126">
        <f t="shared" si="297"/>
        <v>0</v>
      </c>
      <c r="Y32" s="124" t="str">
        <f t="shared" si="298"/>
        <v/>
      </c>
      <c r="Z32" s="141"/>
      <c r="AA32" s="126">
        <f t="shared" si="299"/>
        <v>0</v>
      </c>
      <c r="AB32" s="124" t="str">
        <f t="shared" si="300"/>
        <v/>
      </c>
      <c r="AC32" s="141"/>
      <c r="AD32" s="126">
        <f t="shared" si="301"/>
        <v>0</v>
      </c>
      <c r="AE32" s="124" t="str">
        <f t="shared" si="302"/>
        <v/>
      </c>
      <c r="AF32" s="141"/>
      <c r="AG32" s="126">
        <f t="shared" si="303"/>
        <v>0</v>
      </c>
      <c r="AH32" s="124" t="str">
        <f t="shared" si="304"/>
        <v/>
      </c>
      <c r="AI32" s="141"/>
      <c r="AJ32" s="126">
        <f t="shared" si="305"/>
        <v>0</v>
      </c>
      <c r="AK32" s="124" t="str">
        <f t="shared" si="306"/>
        <v/>
      </c>
      <c r="AL32" s="141"/>
      <c r="AM32" s="126">
        <f t="shared" si="307"/>
        <v>0</v>
      </c>
      <c r="AN32" s="124" t="str">
        <f t="shared" si="308"/>
        <v/>
      </c>
      <c r="AO32" s="141"/>
      <c r="AP32" s="126">
        <f t="shared" si="309"/>
        <v>0</v>
      </c>
      <c r="AQ32" s="124" t="str">
        <f t="shared" si="310"/>
        <v/>
      </c>
      <c r="AR32" s="141"/>
      <c r="AS32" s="126">
        <f t="shared" si="311"/>
        <v>0</v>
      </c>
      <c r="AT32" s="124" t="str">
        <f t="shared" si="312"/>
        <v/>
      </c>
      <c r="AU32" s="141"/>
      <c r="AV32" s="126">
        <f t="shared" si="313"/>
        <v>0</v>
      </c>
      <c r="AW32" s="124" t="str">
        <f t="shared" si="314"/>
        <v/>
      </c>
      <c r="AX32" s="141"/>
      <c r="AY32" s="126">
        <f t="shared" si="315"/>
        <v>0</v>
      </c>
      <c r="AZ32" s="124" t="str">
        <f t="shared" si="316"/>
        <v/>
      </c>
      <c r="BA32" s="141"/>
      <c r="BB32" s="126">
        <f t="shared" si="317"/>
        <v>0</v>
      </c>
      <c r="BC32" s="124" t="str">
        <f t="shared" si="318"/>
        <v/>
      </c>
      <c r="BD32" s="141"/>
      <c r="BE32" s="126">
        <f t="shared" si="319"/>
        <v>0</v>
      </c>
      <c r="BF32" s="124" t="str">
        <f t="shared" si="320"/>
        <v/>
      </c>
      <c r="BG32" s="141"/>
      <c r="BH32" s="126">
        <f t="shared" si="321"/>
        <v>0</v>
      </c>
      <c r="BI32" s="124" t="str">
        <f t="shared" si="322"/>
        <v/>
      </c>
      <c r="BJ32" s="141"/>
      <c r="BK32" s="126">
        <f t="shared" si="323"/>
        <v>0</v>
      </c>
      <c r="BL32" s="124" t="str">
        <f t="shared" si="324"/>
        <v/>
      </c>
      <c r="BM32" s="141"/>
      <c r="BN32" s="126">
        <f t="shared" si="325"/>
        <v>0</v>
      </c>
      <c r="BO32" s="124" t="str">
        <f t="shared" si="326"/>
        <v/>
      </c>
      <c r="BP32" s="141"/>
      <c r="BQ32" s="126">
        <f t="shared" si="327"/>
        <v>0</v>
      </c>
      <c r="BR32" s="124" t="str">
        <f t="shared" si="328"/>
        <v/>
      </c>
      <c r="BS32" s="141"/>
      <c r="BT32" s="126">
        <f t="shared" si="329"/>
        <v>0</v>
      </c>
      <c r="BU32" s="124" t="str">
        <f t="shared" si="330"/>
        <v/>
      </c>
      <c r="BV32" s="141"/>
      <c r="BW32" s="126">
        <f t="shared" si="331"/>
        <v>0</v>
      </c>
      <c r="BX32" s="124" t="str">
        <f t="shared" si="332"/>
        <v/>
      </c>
      <c r="BY32" s="141"/>
      <c r="BZ32" s="126">
        <f t="shared" si="333"/>
        <v>0</v>
      </c>
      <c r="CA32" s="124" t="str">
        <f t="shared" si="334"/>
        <v/>
      </c>
      <c r="CB32" s="141"/>
      <c r="CC32" s="126">
        <f t="shared" si="335"/>
        <v>0</v>
      </c>
      <c r="CD32" s="124" t="str">
        <f t="shared" si="336"/>
        <v/>
      </c>
      <c r="CE32" s="141"/>
      <c r="CF32" s="126">
        <f t="shared" si="337"/>
        <v>0</v>
      </c>
      <c r="CG32" s="124" t="str">
        <f t="shared" si="338"/>
        <v/>
      </c>
      <c r="CH32" s="141"/>
      <c r="CI32" s="126">
        <f t="shared" si="339"/>
        <v>0</v>
      </c>
      <c r="CJ32" s="124" t="str">
        <f t="shared" si="340"/>
        <v/>
      </c>
      <c r="CK32" s="141"/>
      <c r="CL32" s="126">
        <f t="shared" si="341"/>
        <v>0</v>
      </c>
      <c r="CM32" s="124" t="str">
        <f t="shared" si="342"/>
        <v/>
      </c>
      <c r="CN32" s="141"/>
      <c r="CO32" s="126">
        <f t="shared" si="343"/>
        <v>0</v>
      </c>
      <c r="CP32" s="124" t="str">
        <f t="shared" si="344"/>
        <v/>
      </c>
      <c r="CQ32" s="141"/>
      <c r="CR32" s="126">
        <f t="shared" si="345"/>
        <v>0</v>
      </c>
      <c r="CS32" s="124" t="str">
        <f t="shared" si="346"/>
        <v/>
      </c>
      <c r="CT32" s="141"/>
      <c r="CU32" s="126">
        <f t="shared" si="347"/>
        <v>0</v>
      </c>
      <c r="CV32" s="124" t="str">
        <f t="shared" si="348"/>
        <v/>
      </c>
      <c r="CW32" s="141"/>
      <c r="CX32" s="126">
        <f t="shared" si="349"/>
        <v>0</v>
      </c>
      <c r="CY32" s="124" t="str">
        <f t="shared" si="350"/>
        <v/>
      </c>
      <c r="CZ32" s="141"/>
      <c r="DA32" s="126">
        <f t="shared" si="351"/>
        <v>0</v>
      </c>
      <c r="DB32" s="124" t="str">
        <f t="shared" si="352"/>
        <v/>
      </c>
      <c r="DC32" s="141"/>
      <c r="DD32" s="126">
        <f t="shared" si="353"/>
        <v>0</v>
      </c>
      <c r="DE32" s="124" t="str">
        <f t="shared" si="354"/>
        <v/>
      </c>
      <c r="DF32" s="141"/>
      <c r="DG32" s="126">
        <f t="shared" si="355"/>
        <v>0</v>
      </c>
      <c r="DH32" s="124" t="str">
        <f t="shared" si="356"/>
        <v/>
      </c>
      <c r="DI32" s="141"/>
      <c r="DJ32" s="126">
        <f t="shared" si="357"/>
        <v>0</v>
      </c>
      <c r="DK32" s="124"/>
      <c r="DL32" s="141"/>
      <c r="DM32" s="126"/>
    </row>
    <row r="33" spans="1:117" ht="7.75" hidden="1" customHeight="1" outlineLevel="4" x14ac:dyDescent="0.2">
      <c r="A33" s="97">
        <v>3</v>
      </c>
      <c r="B33" s="140" t="s">
        <v>275</v>
      </c>
      <c r="C33" s="200" t="s">
        <v>276</v>
      </c>
      <c r="D33" s="200"/>
      <c r="E33" s="122">
        <f>VLOOKUP(B33,'[49]PLANILHA ORCAMENTARIA'!A:G,7,0)</f>
        <v>169561.87970399999</v>
      </c>
      <c r="F33" s="123"/>
      <c r="G33" s="124" t="str">
        <f t="shared" si="287"/>
        <v/>
      </c>
      <c r="H33" s="141"/>
      <c r="I33" s="142">
        <f t="shared" si="74"/>
        <v>0</v>
      </c>
      <c r="J33" s="124" t="str">
        <f t="shared" si="288"/>
        <v/>
      </c>
      <c r="K33" s="141"/>
      <c r="L33" s="126">
        <f t="shared" si="289"/>
        <v>0</v>
      </c>
      <c r="M33" s="124" t="str">
        <f t="shared" si="290"/>
        <v/>
      </c>
      <c r="N33" s="141"/>
      <c r="O33" s="126">
        <f t="shared" si="291"/>
        <v>0</v>
      </c>
      <c r="P33" s="124" t="str">
        <f t="shared" si="292"/>
        <v/>
      </c>
      <c r="Q33" s="141"/>
      <c r="R33" s="126">
        <f t="shared" si="293"/>
        <v>0</v>
      </c>
      <c r="S33" s="124" t="str">
        <f t="shared" si="294"/>
        <v/>
      </c>
      <c r="T33" s="141"/>
      <c r="U33" s="126">
        <f t="shared" si="295"/>
        <v>0</v>
      </c>
      <c r="V33" s="124" t="str">
        <f t="shared" si="296"/>
        <v/>
      </c>
      <c r="W33" s="141"/>
      <c r="X33" s="126">
        <f t="shared" si="297"/>
        <v>0</v>
      </c>
      <c r="Y33" s="124" t="str">
        <f t="shared" si="298"/>
        <v/>
      </c>
      <c r="Z33" s="141"/>
      <c r="AA33" s="126">
        <f t="shared" si="299"/>
        <v>0</v>
      </c>
      <c r="AB33" s="124" t="str">
        <f t="shared" si="300"/>
        <v/>
      </c>
      <c r="AC33" s="141"/>
      <c r="AD33" s="126">
        <f t="shared" si="301"/>
        <v>0</v>
      </c>
      <c r="AE33" s="124" t="str">
        <f t="shared" si="302"/>
        <v/>
      </c>
      <c r="AF33" s="141"/>
      <c r="AG33" s="126">
        <f t="shared" si="303"/>
        <v>0</v>
      </c>
      <c r="AH33" s="124" t="str">
        <f t="shared" si="304"/>
        <v/>
      </c>
      <c r="AI33" s="141"/>
      <c r="AJ33" s="126">
        <f t="shared" si="305"/>
        <v>0</v>
      </c>
      <c r="AK33" s="124" t="str">
        <f t="shared" si="306"/>
        <v/>
      </c>
      <c r="AL33" s="141"/>
      <c r="AM33" s="126">
        <f t="shared" si="307"/>
        <v>0</v>
      </c>
      <c r="AN33" s="124" t="str">
        <f t="shared" si="308"/>
        <v/>
      </c>
      <c r="AO33" s="141"/>
      <c r="AP33" s="126">
        <f t="shared" si="309"/>
        <v>0</v>
      </c>
      <c r="AQ33" s="124" t="str">
        <f t="shared" si="310"/>
        <v/>
      </c>
      <c r="AR33" s="141"/>
      <c r="AS33" s="126">
        <f t="shared" si="311"/>
        <v>0</v>
      </c>
      <c r="AT33" s="124" t="str">
        <f t="shared" si="312"/>
        <v/>
      </c>
      <c r="AU33" s="141"/>
      <c r="AV33" s="126">
        <f t="shared" si="313"/>
        <v>0</v>
      </c>
      <c r="AW33" s="124" t="str">
        <f t="shared" si="314"/>
        <v/>
      </c>
      <c r="AX33" s="141"/>
      <c r="AY33" s="126">
        <f t="shared" si="315"/>
        <v>0</v>
      </c>
      <c r="AZ33" s="124" t="str">
        <f t="shared" si="316"/>
        <v/>
      </c>
      <c r="BA33" s="141"/>
      <c r="BB33" s="126">
        <f t="shared" si="317"/>
        <v>0</v>
      </c>
      <c r="BC33" s="124" t="str">
        <f t="shared" si="318"/>
        <v/>
      </c>
      <c r="BD33" s="141"/>
      <c r="BE33" s="126">
        <f t="shared" si="319"/>
        <v>0</v>
      </c>
      <c r="BF33" s="124" t="str">
        <f t="shared" si="320"/>
        <v/>
      </c>
      <c r="BG33" s="141"/>
      <c r="BH33" s="126">
        <f t="shared" si="321"/>
        <v>0</v>
      </c>
      <c r="BI33" s="124" t="str">
        <f t="shared" si="322"/>
        <v/>
      </c>
      <c r="BJ33" s="141"/>
      <c r="BK33" s="126">
        <f t="shared" si="323"/>
        <v>0</v>
      </c>
      <c r="BL33" s="124" t="str">
        <f t="shared" si="324"/>
        <v/>
      </c>
      <c r="BM33" s="141"/>
      <c r="BN33" s="126">
        <f t="shared" si="325"/>
        <v>0</v>
      </c>
      <c r="BO33" s="124" t="str">
        <f t="shared" si="326"/>
        <v/>
      </c>
      <c r="BP33" s="141"/>
      <c r="BQ33" s="126">
        <f t="shared" si="327"/>
        <v>0</v>
      </c>
      <c r="BR33" s="124" t="str">
        <f t="shared" si="328"/>
        <v/>
      </c>
      <c r="BS33" s="141"/>
      <c r="BT33" s="126">
        <f t="shared" si="329"/>
        <v>0</v>
      </c>
      <c r="BU33" s="124" t="str">
        <f t="shared" si="330"/>
        <v/>
      </c>
      <c r="BV33" s="141"/>
      <c r="BW33" s="126">
        <f t="shared" si="331"/>
        <v>0</v>
      </c>
      <c r="BX33" s="124" t="str">
        <f t="shared" si="332"/>
        <v/>
      </c>
      <c r="BY33" s="141"/>
      <c r="BZ33" s="126">
        <f t="shared" si="333"/>
        <v>0</v>
      </c>
      <c r="CA33" s="124" t="str">
        <f t="shared" si="334"/>
        <v/>
      </c>
      <c r="CB33" s="141"/>
      <c r="CC33" s="126">
        <f t="shared" si="335"/>
        <v>0</v>
      </c>
      <c r="CD33" s="124" t="str">
        <f t="shared" si="336"/>
        <v/>
      </c>
      <c r="CE33" s="141"/>
      <c r="CF33" s="126">
        <f t="shared" si="337"/>
        <v>0</v>
      </c>
      <c r="CG33" s="124" t="str">
        <f t="shared" si="338"/>
        <v/>
      </c>
      <c r="CH33" s="141"/>
      <c r="CI33" s="126">
        <f t="shared" si="339"/>
        <v>0</v>
      </c>
      <c r="CJ33" s="124" t="str">
        <f t="shared" si="340"/>
        <v/>
      </c>
      <c r="CK33" s="141"/>
      <c r="CL33" s="126">
        <f t="shared" si="341"/>
        <v>0</v>
      </c>
      <c r="CM33" s="124" t="str">
        <f t="shared" si="342"/>
        <v/>
      </c>
      <c r="CN33" s="141"/>
      <c r="CO33" s="126">
        <f t="shared" si="343"/>
        <v>0</v>
      </c>
      <c r="CP33" s="124" t="str">
        <f t="shared" si="344"/>
        <v/>
      </c>
      <c r="CQ33" s="141"/>
      <c r="CR33" s="126">
        <f t="shared" si="345"/>
        <v>0</v>
      </c>
      <c r="CS33" s="124" t="str">
        <f t="shared" si="346"/>
        <v/>
      </c>
      <c r="CT33" s="141"/>
      <c r="CU33" s="126">
        <f t="shared" si="347"/>
        <v>0</v>
      </c>
      <c r="CV33" s="124" t="str">
        <f t="shared" si="348"/>
        <v/>
      </c>
      <c r="CW33" s="141"/>
      <c r="CX33" s="126">
        <f t="shared" si="349"/>
        <v>0</v>
      </c>
      <c r="CY33" s="124" t="str">
        <f t="shared" si="350"/>
        <v/>
      </c>
      <c r="CZ33" s="141"/>
      <c r="DA33" s="126">
        <f t="shared" si="351"/>
        <v>0</v>
      </c>
      <c r="DB33" s="124" t="str">
        <f t="shared" si="352"/>
        <v/>
      </c>
      <c r="DC33" s="141"/>
      <c r="DD33" s="126">
        <f t="shared" si="353"/>
        <v>0</v>
      </c>
      <c r="DE33" s="124" t="str">
        <f t="shared" si="354"/>
        <v/>
      </c>
      <c r="DF33" s="141"/>
      <c r="DG33" s="126">
        <f t="shared" si="355"/>
        <v>0</v>
      </c>
      <c r="DH33" s="124" t="str">
        <f t="shared" si="356"/>
        <v/>
      </c>
      <c r="DI33" s="141"/>
      <c r="DJ33" s="126">
        <f t="shared" si="357"/>
        <v>0</v>
      </c>
      <c r="DK33" s="124"/>
      <c r="DL33" s="141"/>
      <c r="DM33" s="126"/>
    </row>
    <row r="34" spans="1:117" ht="7.75" hidden="1" customHeight="1" outlineLevel="3" x14ac:dyDescent="0.2">
      <c r="A34" s="97">
        <v>3</v>
      </c>
      <c r="B34" s="140" t="s">
        <v>277</v>
      </c>
      <c r="C34" s="200" t="s">
        <v>278</v>
      </c>
      <c r="D34" s="200"/>
      <c r="E34" s="122">
        <f>VLOOKUP(B34,'[49]PLANILHA ORCAMENTARIA'!A:G,7,0)</f>
        <v>128336.93489999999</v>
      </c>
      <c r="F34" s="123"/>
      <c r="G34" s="124" t="str">
        <f t="shared" si="287"/>
        <v/>
      </c>
      <c r="H34" s="125"/>
      <c r="I34" s="126">
        <f t="shared" si="74"/>
        <v>0</v>
      </c>
      <c r="J34" s="124" t="str">
        <f t="shared" si="288"/>
        <v/>
      </c>
      <c r="K34" s="125"/>
      <c r="L34" s="126">
        <f t="shared" si="289"/>
        <v>0</v>
      </c>
      <c r="M34" s="124" t="str">
        <f t="shared" si="290"/>
        <v/>
      </c>
      <c r="N34" s="125"/>
      <c r="O34" s="126">
        <f t="shared" si="291"/>
        <v>0</v>
      </c>
      <c r="P34" s="124" t="str">
        <f t="shared" si="292"/>
        <v/>
      </c>
      <c r="Q34" s="125"/>
      <c r="R34" s="126">
        <f t="shared" si="293"/>
        <v>0</v>
      </c>
      <c r="S34" s="124" t="str">
        <f t="shared" si="294"/>
        <v/>
      </c>
      <c r="T34" s="125"/>
      <c r="U34" s="126">
        <f t="shared" si="295"/>
        <v>0</v>
      </c>
      <c r="V34" s="124" t="str">
        <f t="shared" si="296"/>
        <v/>
      </c>
      <c r="W34" s="125"/>
      <c r="X34" s="126">
        <f t="shared" si="297"/>
        <v>0</v>
      </c>
      <c r="Y34" s="124" t="str">
        <f t="shared" si="298"/>
        <v/>
      </c>
      <c r="Z34" s="125"/>
      <c r="AA34" s="126">
        <f t="shared" si="299"/>
        <v>0</v>
      </c>
      <c r="AB34" s="124" t="str">
        <f t="shared" si="300"/>
        <v/>
      </c>
      <c r="AC34" s="125"/>
      <c r="AD34" s="126">
        <f t="shared" si="301"/>
        <v>0</v>
      </c>
      <c r="AE34" s="124" t="str">
        <f t="shared" si="302"/>
        <v/>
      </c>
      <c r="AF34" s="125"/>
      <c r="AG34" s="126">
        <f t="shared" si="303"/>
        <v>0</v>
      </c>
      <c r="AH34" s="124" t="str">
        <f t="shared" si="304"/>
        <v/>
      </c>
      <c r="AI34" s="125"/>
      <c r="AJ34" s="126">
        <f t="shared" si="305"/>
        <v>0</v>
      </c>
      <c r="AK34" s="124" t="str">
        <f t="shared" si="306"/>
        <v/>
      </c>
      <c r="AL34" s="125"/>
      <c r="AM34" s="126">
        <f t="shared" si="307"/>
        <v>0</v>
      </c>
      <c r="AN34" s="124" t="str">
        <f t="shared" si="308"/>
        <v/>
      </c>
      <c r="AO34" s="125"/>
      <c r="AP34" s="126">
        <f t="shared" si="309"/>
        <v>0</v>
      </c>
      <c r="AQ34" s="124" t="str">
        <f t="shared" si="310"/>
        <v/>
      </c>
      <c r="AR34" s="125"/>
      <c r="AS34" s="126">
        <f t="shared" si="311"/>
        <v>0</v>
      </c>
      <c r="AT34" s="124" t="str">
        <f t="shared" si="312"/>
        <v/>
      </c>
      <c r="AU34" s="125"/>
      <c r="AV34" s="126">
        <f t="shared" si="313"/>
        <v>0</v>
      </c>
      <c r="AW34" s="124" t="str">
        <f t="shared" si="314"/>
        <v/>
      </c>
      <c r="AX34" s="125"/>
      <c r="AY34" s="126">
        <f t="shared" si="315"/>
        <v>0</v>
      </c>
      <c r="AZ34" s="124" t="str">
        <f t="shared" si="316"/>
        <v/>
      </c>
      <c r="BA34" s="125"/>
      <c r="BB34" s="126">
        <f t="shared" si="317"/>
        <v>0</v>
      </c>
      <c r="BC34" s="124" t="str">
        <f t="shared" si="318"/>
        <v/>
      </c>
      <c r="BD34" s="125"/>
      <c r="BE34" s="126">
        <f t="shared" si="319"/>
        <v>0</v>
      </c>
      <c r="BF34" s="124" t="str">
        <f t="shared" si="320"/>
        <v/>
      </c>
      <c r="BG34" s="125"/>
      <c r="BH34" s="126">
        <f t="shared" si="321"/>
        <v>0</v>
      </c>
      <c r="BI34" s="124" t="str">
        <f t="shared" si="322"/>
        <v/>
      </c>
      <c r="BJ34" s="125"/>
      <c r="BK34" s="126">
        <f t="shared" si="323"/>
        <v>0</v>
      </c>
      <c r="BL34" s="124" t="str">
        <f t="shared" si="324"/>
        <v/>
      </c>
      <c r="BM34" s="125"/>
      <c r="BN34" s="126">
        <f t="shared" si="325"/>
        <v>0</v>
      </c>
      <c r="BO34" s="124" t="str">
        <f t="shared" si="326"/>
        <v/>
      </c>
      <c r="BP34" s="125"/>
      <c r="BQ34" s="126">
        <f t="shared" si="327"/>
        <v>0</v>
      </c>
      <c r="BR34" s="124" t="str">
        <f t="shared" si="328"/>
        <v/>
      </c>
      <c r="BS34" s="125"/>
      <c r="BT34" s="126">
        <f t="shared" si="329"/>
        <v>0</v>
      </c>
      <c r="BU34" s="124" t="str">
        <f t="shared" si="330"/>
        <v/>
      </c>
      <c r="BV34" s="125"/>
      <c r="BW34" s="126">
        <f t="shared" si="331"/>
        <v>0</v>
      </c>
      <c r="BX34" s="124" t="str">
        <f t="shared" si="332"/>
        <v/>
      </c>
      <c r="BY34" s="125"/>
      <c r="BZ34" s="126">
        <f t="shared" si="333"/>
        <v>0</v>
      </c>
      <c r="CA34" s="124" t="str">
        <f t="shared" si="334"/>
        <v/>
      </c>
      <c r="CB34" s="125"/>
      <c r="CC34" s="126">
        <f t="shared" si="335"/>
        <v>0</v>
      </c>
      <c r="CD34" s="124" t="str">
        <f t="shared" si="336"/>
        <v/>
      </c>
      <c r="CE34" s="125"/>
      <c r="CF34" s="126">
        <f t="shared" si="337"/>
        <v>0</v>
      </c>
      <c r="CG34" s="124" t="str">
        <f t="shared" si="338"/>
        <v/>
      </c>
      <c r="CH34" s="125"/>
      <c r="CI34" s="126">
        <f t="shared" si="339"/>
        <v>0</v>
      </c>
      <c r="CJ34" s="124" t="str">
        <f t="shared" si="340"/>
        <v/>
      </c>
      <c r="CK34" s="125"/>
      <c r="CL34" s="126">
        <f t="shared" si="341"/>
        <v>0</v>
      </c>
      <c r="CM34" s="124" t="str">
        <f t="shared" si="342"/>
        <v/>
      </c>
      <c r="CN34" s="125"/>
      <c r="CO34" s="126">
        <f t="shared" si="343"/>
        <v>0</v>
      </c>
      <c r="CP34" s="124" t="str">
        <f t="shared" si="344"/>
        <v/>
      </c>
      <c r="CQ34" s="125"/>
      <c r="CR34" s="126">
        <f t="shared" si="345"/>
        <v>0</v>
      </c>
      <c r="CS34" s="124" t="str">
        <f t="shared" si="346"/>
        <v/>
      </c>
      <c r="CT34" s="125"/>
      <c r="CU34" s="126">
        <f t="shared" si="347"/>
        <v>0</v>
      </c>
      <c r="CV34" s="124" t="str">
        <f t="shared" si="348"/>
        <v/>
      </c>
      <c r="CW34" s="125"/>
      <c r="CX34" s="126">
        <f t="shared" si="349"/>
        <v>0</v>
      </c>
      <c r="CY34" s="124" t="str">
        <f t="shared" si="350"/>
        <v/>
      </c>
      <c r="CZ34" s="125"/>
      <c r="DA34" s="126">
        <f t="shared" si="351"/>
        <v>0</v>
      </c>
      <c r="DB34" s="124" t="str">
        <f t="shared" si="352"/>
        <v/>
      </c>
      <c r="DC34" s="125"/>
      <c r="DD34" s="126">
        <f t="shared" si="353"/>
        <v>0</v>
      </c>
      <c r="DE34" s="124" t="str">
        <f t="shared" si="354"/>
        <v/>
      </c>
      <c r="DF34" s="125"/>
      <c r="DG34" s="126">
        <f t="shared" si="355"/>
        <v>0</v>
      </c>
      <c r="DH34" s="124" t="str">
        <f t="shared" si="356"/>
        <v/>
      </c>
      <c r="DI34" s="125"/>
      <c r="DJ34" s="126">
        <f t="shared" si="357"/>
        <v>0</v>
      </c>
      <c r="DK34" s="124"/>
      <c r="DL34" s="125"/>
      <c r="DM34" s="126"/>
    </row>
    <row r="35" spans="1:117" ht="7.75" hidden="1" customHeight="1" outlineLevel="3" x14ac:dyDescent="0.2">
      <c r="A35" s="97">
        <v>3</v>
      </c>
      <c r="B35" s="140" t="s">
        <v>279</v>
      </c>
      <c r="C35" s="200" t="s">
        <v>280</v>
      </c>
      <c r="D35" s="200"/>
      <c r="E35" s="122">
        <f>VLOOKUP(B35,'[49]PLANILHA ORCAMENTARIA'!A:G,7,0)</f>
        <v>14284.560219999999</v>
      </c>
      <c r="F35" s="123"/>
      <c r="G35" s="124" t="str">
        <f t="shared" si="287"/>
        <v/>
      </c>
      <c r="H35" s="125"/>
      <c r="I35" s="126">
        <f t="shared" si="74"/>
        <v>0</v>
      </c>
      <c r="J35" s="124" t="str">
        <f t="shared" si="288"/>
        <v/>
      </c>
      <c r="K35" s="125"/>
      <c r="L35" s="126">
        <f t="shared" si="289"/>
        <v>0</v>
      </c>
      <c r="M35" s="124" t="str">
        <f t="shared" si="290"/>
        <v/>
      </c>
      <c r="N35" s="125"/>
      <c r="O35" s="126">
        <f t="shared" si="291"/>
        <v>0</v>
      </c>
      <c r="P35" s="124" t="str">
        <f t="shared" si="292"/>
        <v/>
      </c>
      <c r="Q35" s="125"/>
      <c r="R35" s="126">
        <f t="shared" si="293"/>
        <v>0</v>
      </c>
      <c r="S35" s="124" t="str">
        <f t="shared" si="294"/>
        <v/>
      </c>
      <c r="T35" s="125"/>
      <c r="U35" s="126">
        <f t="shared" si="295"/>
        <v>0</v>
      </c>
      <c r="V35" s="124" t="str">
        <f t="shared" si="296"/>
        <v/>
      </c>
      <c r="W35" s="125"/>
      <c r="X35" s="126">
        <f t="shared" si="297"/>
        <v>0</v>
      </c>
      <c r="Y35" s="124" t="str">
        <f t="shared" si="298"/>
        <v/>
      </c>
      <c r="Z35" s="125"/>
      <c r="AA35" s="126">
        <f t="shared" si="299"/>
        <v>0</v>
      </c>
      <c r="AB35" s="124" t="str">
        <f t="shared" si="300"/>
        <v/>
      </c>
      <c r="AC35" s="125"/>
      <c r="AD35" s="126">
        <f t="shared" si="301"/>
        <v>0</v>
      </c>
      <c r="AE35" s="124" t="str">
        <f t="shared" si="302"/>
        <v/>
      </c>
      <c r="AF35" s="125"/>
      <c r="AG35" s="126">
        <f t="shared" si="303"/>
        <v>0</v>
      </c>
      <c r="AH35" s="124" t="str">
        <f t="shared" si="304"/>
        <v/>
      </c>
      <c r="AI35" s="125"/>
      <c r="AJ35" s="126">
        <f t="shared" si="305"/>
        <v>0</v>
      </c>
      <c r="AK35" s="124" t="str">
        <f t="shared" si="306"/>
        <v/>
      </c>
      <c r="AL35" s="125"/>
      <c r="AM35" s="126">
        <f t="shared" si="307"/>
        <v>0</v>
      </c>
      <c r="AN35" s="124" t="str">
        <f t="shared" si="308"/>
        <v/>
      </c>
      <c r="AO35" s="125"/>
      <c r="AP35" s="126">
        <f t="shared" si="309"/>
        <v>0</v>
      </c>
      <c r="AQ35" s="124" t="str">
        <f t="shared" si="310"/>
        <v/>
      </c>
      <c r="AR35" s="125"/>
      <c r="AS35" s="126">
        <f t="shared" si="311"/>
        <v>0</v>
      </c>
      <c r="AT35" s="124" t="str">
        <f t="shared" si="312"/>
        <v/>
      </c>
      <c r="AU35" s="125"/>
      <c r="AV35" s="126">
        <f t="shared" si="313"/>
        <v>0</v>
      </c>
      <c r="AW35" s="124" t="str">
        <f t="shared" si="314"/>
        <v/>
      </c>
      <c r="AX35" s="125"/>
      <c r="AY35" s="126">
        <f t="shared" si="315"/>
        <v>0</v>
      </c>
      <c r="AZ35" s="124" t="str">
        <f t="shared" si="316"/>
        <v/>
      </c>
      <c r="BA35" s="125"/>
      <c r="BB35" s="126">
        <f t="shared" si="317"/>
        <v>0</v>
      </c>
      <c r="BC35" s="124" t="str">
        <f t="shared" si="318"/>
        <v/>
      </c>
      <c r="BD35" s="125"/>
      <c r="BE35" s="126">
        <f t="shared" si="319"/>
        <v>0</v>
      </c>
      <c r="BF35" s="124" t="str">
        <f t="shared" si="320"/>
        <v/>
      </c>
      <c r="BG35" s="125"/>
      <c r="BH35" s="126">
        <f t="shared" si="321"/>
        <v>0</v>
      </c>
      <c r="BI35" s="124" t="str">
        <f t="shared" si="322"/>
        <v/>
      </c>
      <c r="BJ35" s="125"/>
      <c r="BK35" s="126">
        <f t="shared" si="323"/>
        <v>0</v>
      </c>
      <c r="BL35" s="124" t="str">
        <f t="shared" si="324"/>
        <v/>
      </c>
      <c r="BM35" s="125"/>
      <c r="BN35" s="126">
        <f t="shared" si="325"/>
        <v>0</v>
      </c>
      <c r="BO35" s="124" t="str">
        <f t="shared" si="326"/>
        <v/>
      </c>
      <c r="BP35" s="125"/>
      <c r="BQ35" s="126">
        <f t="shared" si="327"/>
        <v>0</v>
      </c>
      <c r="BR35" s="124" t="str">
        <f t="shared" si="328"/>
        <v/>
      </c>
      <c r="BS35" s="125"/>
      <c r="BT35" s="126">
        <f t="shared" si="329"/>
        <v>0</v>
      </c>
      <c r="BU35" s="124" t="str">
        <f t="shared" si="330"/>
        <v/>
      </c>
      <c r="BV35" s="125"/>
      <c r="BW35" s="126">
        <f t="shared" si="331"/>
        <v>0</v>
      </c>
      <c r="BX35" s="124" t="str">
        <f t="shared" si="332"/>
        <v/>
      </c>
      <c r="BY35" s="125"/>
      <c r="BZ35" s="126">
        <f t="shared" si="333"/>
        <v>0</v>
      </c>
      <c r="CA35" s="124" t="str">
        <f t="shared" si="334"/>
        <v/>
      </c>
      <c r="CB35" s="125"/>
      <c r="CC35" s="126">
        <f t="shared" si="335"/>
        <v>0</v>
      </c>
      <c r="CD35" s="124" t="str">
        <f t="shared" si="336"/>
        <v/>
      </c>
      <c r="CE35" s="125"/>
      <c r="CF35" s="126">
        <f t="shared" si="337"/>
        <v>0</v>
      </c>
      <c r="CG35" s="124" t="str">
        <f t="shared" si="338"/>
        <v/>
      </c>
      <c r="CH35" s="125"/>
      <c r="CI35" s="126">
        <f t="shared" si="339"/>
        <v>0</v>
      </c>
      <c r="CJ35" s="124" t="str">
        <f t="shared" si="340"/>
        <v/>
      </c>
      <c r="CK35" s="125"/>
      <c r="CL35" s="126">
        <f t="shared" si="341"/>
        <v>0</v>
      </c>
      <c r="CM35" s="124" t="str">
        <f t="shared" si="342"/>
        <v/>
      </c>
      <c r="CN35" s="125"/>
      <c r="CO35" s="126">
        <f t="shared" si="343"/>
        <v>0</v>
      </c>
      <c r="CP35" s="124" t="str">
        <f t="shared" si="344"/>
        <v/>
      </c>
      <c r="CQ35" s="125"/>
      <c r="CR35" s="126">
        <f t="shared" si="345"/>
        <v>0</v>
      </c>
      <c r="CS35" s="124" t="str">
        <f t="shared" si="346"/>
        <v/>
      </c>
      <c r="CT35" s="125"/>
      <c r="CU35" s="126">
        <f t="shared" si="347"/>
        <v>0</v>
      </c>
      <c r="CV35" s="124" t="str">
        <f t="shared" si="348"/>
        <v/>
      </c>
      <c r="CW35" s="125"/>
      <c r="CX35" s="126">
        <f t="shared" si="349"/>
        <v>0</v>
      </c>
      <c r="CY35" s="124" t="str">
        <f t="shared" si="350"/>
        <v/>
      </c>
      <c r="CZ35" s="125"/>
      <c r="DA35" s="126">
        <f t="shared" si="351"/>
        <v>0</v>
      </c>
      <c r="DB35" s="124" t="str">
        <f t="shared" si="352"/>
        <v/>
      </c>
      <c r="DC35" s="125"/>
      <c r="DD35" s="126">
        <f t="shared" si="353"/>
        <v>0</v>
      </c>
      <c r="DE35" s="124" t="str">
        <f t="shared" si="354"/>
        <v/>
      </c>
      <c r="DF35" s="125"/>
      <c r="DG35" s="126">
        <f t="shared" si="355"/>
        <v>0</v>
      </c>
      <c r="DH35" s="124" t="str">
        <f t="shared" si="356"/>
        <v/>
      </c>
      <c r="DI35" s="125"/>
      <c r="DJ35" s="126">
        <f t="shared" si="357"/>
        <v>0</v>
      </c>
      <c r="DK35" s="124"/>
      <c r="DL35" s="125"/>
      <c r="DM35" s="126"/>
    </row>
    <row r="36" spans="1:117" ht="7.75" hidden="1" customHeight="1" outlineLevel="2" collapsed="1" x14ac:dyDescent="0.2">
      <c r="A36" s="97">
        <v>3</v>
      </c>
      <c r="B36" s="134" t="s">
        <v>10</v>
      </c>
      <c r="C36" s="205" t="s">
        <v>281</v>
      </c>
      <c r="D36" s="205"/>
      <c r="E36" s="135">
        <f>VLOOKUP(B36,'[49]PLANILHA ORCAMENTARIA'!A:G,7,0)</f>
        <v>120167.37269999999</v>
      </c>
      <c r="F36" s="136"/>
      <c r="G36" s="210" t="str">
        <f t="shared" si="145"/>
        <v/>
      </c>
      <c r="H36" s="211"/>
      <c r="I36" s="212"/>
      <c r="J36" s="210" t="str">
        <f t="shared" ref="J36" si="358">IF(K36="","",K36*H36)</f>
        <v/>
      </c>
      <c r="K36" s="211"/>
      <c r="L36" s="212"/>
      <c r="M36" s="210" t="str">
        <f t="shared" ref="M36" si="359">IF(N36="","",N36*K36)</f>
        <v/>
      </c>
      <c r="N36" s="211"/>
      <c r="O36" s="212"/>
      <c r="P36" s="210" t="str">
        <f t="shared" ref="P36" si="360">IF(Q36="","",Q36*N36)</f>
        <v/>
      </c>
      <c r="Q36" s="211"/>
      <c r="R36" s="212"/>
      <c r="S36" s="210" t="str">
        <f t="shared" ref="S36" si="361">IF(T36="","",T36*Q36)</f>
        <v/>
      </c>
      <c r="T36" s="211"/>
      <c r="U36" s="212"/>
      <c r="V36" s="210" t="str">
        <f t="shared" ref="V36" si="362">IF(W36="","",W36*T36)</f>
        <v/>
      </c>
      <c r="W36" s="211"/>
      <c r="X36" s="212"/>
      <c r="Y36" s="210" t="str">
        <f t="shared" ref="Y36" si="363">IF(Z36="","",Z36*W36)</f>
        <v/>
      </c>
      <c r="Z36" s="211"/>
      <c r="AA36" s="212"/>
      <c r="AB36" s="210" t="str">
        <f t="shared" ref="AB36" si="364">IF(AC36="","",AC36*Z36)</f>
        <v/>
      </c>
      <c r="AC36" s="211"/>
      <c r="AD36" s="212"/>
      <c r="AE36" s="210" t="str">
        <f t="shared" ref="AE36" si="365">IF(AF36="","",AF36*AC36)</f>
        <v/>
      </c>
      <c r="AF36" s="211"/>
      <c r="AG36" s="212"/>
      <c r="AH36" s="210" t="str">
        <f t="shared" ref="AH36" si="366">IF(AI36="","",AI36*AF36)</f>
        <v/>
      </c>
      <c r="AI36" s="211"/>
      <c r="AJ36" s="212"/>
      <c r="AK36" s="210" t="str">
        <f t="shared" ref="AK36" si="367">IF(AL36="","",AL36*AI36)</f>
        <v/>
      </c>
      <c r="AL36" s="211"/>
      <c r="AM36" s="212"/>
      <c r="AN36" s="210" t="str">
        <f t="shared" ref="AN36" si="368">IF(AO36="","",AO36*AL36)</f>
        <v/>
      </c>
      <c r="AO36" s="211"/>
      <c r="AP36" s="212"/>
      <c r="AQ36" s="210" t="str">
        <f t="shared" ref="AQ36" si="369">IF(AR36="","",AR36*AO36)</f>
        <v/>
      </c>
      <c r="AR36" s="211"/>
      <c r="AS36" s="212"/>
      <c r="AT36" s="210" t="str">
        <f t="shared" ref="AT36" si="370">IF(AU36="","",AU36*AR36)</f>
        <v/>
      </c>
      <c r="AU36" s="211"/>
      <c r="AV36" s="212"/>
      <c r="AW36" s="210" t="str">
        <f t="shared" ref="AW36" si="371">IF(AX36="","",AX36*AU36)</f>
        <v/>
      </c>
      <c r="AX36" s="211"/>
      <c r="AY36" s="212"/>
      <c r="AZ36" s="210" t="str">
        <f t="shared" ref="AZ36" si="372">IF(BA36="","",BA36*AX36)</f>
        <v/>
      </c>
      <c r="BA36" s="211"/>
      <c r="BB36" s="212"/>
      <c r="BC36" s="210" t="str">
        <f t="shared" ref="BC36" si="373">IF(BD36="","",BD36*BA36)</f>
        <v/>
      </c>
      <c r="BD36" s="211"/>
      <c r="BE36" s="212"/>
      <c r="BF36" s="210" t="str">
        <f t="shared" ref="BF36" si="374">IF(BG36="","",BG36*BD36)</f>
        <v/>
      </c>
      <c r="BG36" s="211"/>
      <c r="BH36" s="212"/>
      <c r="BI36" s="210" t="str">
        <f t="shared" ref="BI36" si="375">IF(BJ36="","",BJ36*BG36)</f>
        <v/>
      </c>
      <c r="BJ36" s="211"/>
      <c r="BK36" s="212"/>
      <c r="BL36" s="210" t="str">
        <f t="shared" ref="BL36" si="376">IF(BM36="","",BM36*BJ36)</f>
        <v/>
      </c>
      <c r="BM36" s="211"/>
      <c r="BN36" s="212"/>
      <c r="BO36" s="210" t="str">
        <f t="shared" ref="BO36" si="377">IF(BP36="","",BP36*BM36)</f>
        <v/>
      </c>
      <c r="BP36" s="211"/>
      <c r="BQ36" s="212"/>
      <c r="BR36" s="210" t="str">
        <f t="shared" ref="BR36" si="378">IF(BS36="","",BS36*BP36)</f>
        <v/>
      </c>
      <c r="BS36" s="211"/>
      <c r="BT36" s="212"/>
      <c r="BU36" s="210" t="str">
        <f t="shared" ref="BU36" si="379">IF(BV36="","",BV36*BS36)</f>
        <v/>
      </c>
      <c r="BV36" s="211"/>
      <c r="BW36" s="212"/>
      <c r="BX36" s="210" t="str">
        <f t="shared" ref="BX36" si="380">IF(BY36="","",BY36*BV36)</f>
        <v/>
      </c>
      <c r="BY36" s="211"/>
      <c r="BZ36" s="212"/>
      <c r="CA36" s="210" t="str">
        <f t="shared" ref="CA36" si="381">IF(CB36="","",CB36*BY36)</f>
        <v/>
      </c>
      <c r="CB36" s="211"/>
      <c r="CC36" s="212"/>
      <c r="CD36" s="210" t="str">
        <f t="shared" ref="CD36" si="382">IF(CE36="","",CE36*CB36)</f>
        <v/>
      </c>
      <c r="CE36" s="211"/>
      <c r="CF36" s="212"/>
      <c r="CG36" s="210" t="str">
        <f t="shared" ref="CG36" si="383">IF(CH36="","",CH36*CE36)</f>
        <v/>
      </c>
      <c r="CH36" s="211"/>
      <c r="CI36" s="212"/>
      <c r="CJ36" s="210" t="str">
        <f t="shared" ref="CJ36" si="384">IF(CK36="","",CK36*CH36)</f>
        <v/>
      </c>
      <c r="CK36" s="211"/>
      <c r="CL36" s="212"/>
      <c r="CM36" s="210" t="str">
        <f t="shared" ref="CM36" si="385">IF(CN36="","",CN36*CK36)</f>
        <v/>
      </c>
      <c r="CN36" s="211"/>
      <c r="CO36" s="212"/>
      <c r="CP36" s="210" t="str">
        <f t="shared" ref="CP36" si="386">IF(CQ36="","",CQ36*CN36)</f>
        <v/>
      </c>
      <c r="CQ36" s="211"/>
      <c r="CR36" s="212"/>
      <c r="CS36" s="210" t="str">
        <f t="shared" ref="CS36" si="387">IF(CT36="","",CT36*CQ36)</f>
        <v/>
      </c>
      <c r="CT36" s="211"/>
      <c r="CU36" s="212"/>
      <c r="CV36" s="210" t="str">
        <f t="shared" ref="CV36" si="388">IF(CW36="","",CW36*CT36)</f>
        <v/>
      </c>
      <c r="CW36" s="211"/>
      <c r="CX36" s="212"/>
      <c r="CY36" s="210" t="str">
        <f t="shared" ref="CY36" si="389">IF(CZ36="","",CZ36*CW36)</f>
        <v/>
      </c>
      <c r="CZ36" s="211"/>
      <c r="DA36" s="212"/>
      <c r="DB36" s="210" t="str">
        <f t="shared" ref="DB36" si="390">IF(DC36="","",DC36*CZ36)</f>
        <v/>
      </c>
      <c r="DC36" s="211"/>
      <c r="DD36" s="212"/>
      <c r="DE36" s="210" t="str">
        <f t="shared" ref="DE36" si="391">IF(DF36="","",DF36*DC36)</f>
        <v/>
      </c>
      <c r="DF36" s="211"/>
      <c r="DG36" s="212"/>
      <c r="DH36" s="210" t="str">
        <f t="shared" ref="DH36" si="392">IF(DI36="","",DI36*DF36)</f>
        <v/>
      </c>
      <c r="DI36" s="211"/>
      <c r="DJ36" s="212"/>
      <c r="DK36" s="210"/>
      <c r="DL36" s="211"/>
      <c r="DM36" s="212"/>
    </row>
    <row r="37" spans="1:117" ht="7.75" hidden="1" customHeight="1" outlineLevel="3" x14ac:dyDescent="0.2">
      <c r="A37" s="97">
        <v>3</v>
      </c>
      <c r="B37" s="121" t="s">
        <v>11</v>
      </c>
      <c r="C37" s="200" t="s">
        <v>282</v>
      </c>
      <c r="D37" s="200"/>
      <c r="E37" s="122">
        <f>VLOOKUP(B37,'[49]PLANILHA ORCAMENTARIA'!A:G,7,0)</f>
        <v>120167.37269999999</v>
      </c>
      <c r="F37" s="123"/>
      <c r="G37" s="124" t="str">
        <f>IF(H37="","",H37*$E37)</f>
        <v/>
      </c>
      <c r="H37" s="125"/>
      <c r="I37" s="126">
        <f t="shared" si="74"/>
        <v>0</v>
      </c>
      <c r="J37" s="124" t="str">
        <f>IF(K37="","",K37*$E37)</f>
        <v/>
      </c>
      <c r="K37" s="125"/>
      <c r="L37" s="126">
        <f t="shared" ref="L37" si="393">K37+I37</f>
        <v>0</v>
      </c>
      <c r="M37" s="124" t="str">
        <f>IF(N37="","",N37*$E37)</f>
        <v/>
      </c>
      <c r="N37" s="125"/>
      <c r="O37" s="126">
        <f t="shared" ref="O37" si="394">N37+L37</f>
        <v>0</v>
      </c>
      <c r="P37" s="124">
        <f>IF(Q37="","",Q37*$E37)</f>
        <v>120167.37269999999</v>
      </c>
      <c r="Q37" s="125">
        <v>1</v>
      </c>
      <c r="R37" s="126">
        <f t="shared" ref="R37" si="395">Q37+O37</f>
        <v>1</v>
      </c>
      <c r="S37" s="124" t="str">
        <f>IF(T37="","",T37*$E37)</f>
        <v/>
      </c>
      <c r="T37" s="125"/>
      <c r="U37" s="126">
        <f t="shared" ref="U37" si="396">T37+R37</f>
        <v>1</v>
      </c>
      <c r="V37" s="124" t="str">
        <f>IF(W37="","",W37*$E37)</f>
        <v/>
      </c>
      <c r="W37" s="125"/>
      <c r="X37" s="126">
        <f t="shared" ref="X37" si="397">W37+U37</f>
        <v>1</v>
      </c>
      <c r="Y37" s="124" t="str">
        <f>IF(Z37="","",Z37*$E37)</f>
        <v/>
      </c>
      <c r="Z37" s="125"/>
      <c r="AA37" s="126">
        <f t="shared" ref="AA37" si="398">Z37+X37</f>
        <v>1</v>
      </c>
      <c r="AB37" s="124" t="str">
        <f>IF(AC37="","",AC37*$E37)</f>
        <v/>
      </c>
      <c r="AC37" s="125"/>
      <c r="AD37" s="126">
        <f t="shared" ref="AD37" si="399">AC37+AA37</f>
        <v>1</v>
      </c>
      <c r="AE37" s="124" t="str">
        <f>IF(AF37="","",AF37*$E37)</f>
        <v/>
      </c>
      <c r="AF37" s="125"/>
      <c r="AG37" s="126">
        <f t="shared" ref="AG37" si="400">AF37+AD37</f>
        <v>1</v>
      </c>
      <c r="AH37" s="124" t="str">
        <f>IF(AI37="","",AI37*$E37)</f>
        <v/>
      </c>
      <c r="AI37" s="125"/>
      <c r="AJ37" s="126">
        <f t="shared" ref="AJ37" si="401">AI37+AG37</f>
        <v>1</v>
      </c>
      <c r="AK37" s="124" t="str">
        <f>IF(AL37="","",AL37*$E37)</f>
        <v/>
      </c>
      <c r="AL37" s="125"/>
      <c r="AM37" s="126">
        <f t="shared" ref="AM37" si="402">AL37+AJ37</f>
        <v>1</v>
      </c>
      <c r="AN37" s="124" t="str">
        <f>IF(AO37="","",AO37*$E37)</f>
        <v/>
      </c>
      <c r="AO37" s="125"/>
      <c r="AP37" s="126">
        <f t="shared" ref="AP37" si="403">AO37+AM37</f>
        <v>1</v>
      </c>
      <c r="AQ37" s="124" t="str">
        <f>IF(AR37="","",AR37*$E37)</f>
        <v/>
      </c>
      <c r="AR37" s="125"/>
      <c r="AS37" s="126">
        <f t="shared" ref="AS37" si="404">AR37+AP37</f>
        <v>1</v>
      </c>
      <c r="AT37" s="124" t="str">
        <f>IF(AU37="","",AU37*$E37)</f>
        <v/>
      </c>
      <c r="AU37" s="125"/>
      <c r="AV37" s="126">
        <f t="shared" ref="AV37" si="405">AU37+AS37</f>
        <v>1</v>
      </c>
      <c r="AW37" s="124" t="str">
        <f>IF(AX37="","",AX37*$E37)</f>
        <v/>
      </c>
      <c r="AX37" s="125"/>
      <c r="AY37" s="126">
        <f t="shared" ref="AY37" si="406">AX37+AV37</f>
        <v>1</v>
      </c>
      <c r="AZ37" s="124" t="str">
        <f>IF(BA37="","",BA37*$E37)</f>
        <v/>
      </c>
      <c r="BA37" s="125"/>
      <c r="BB37" s="126">
        <f t="shared" ref="BB37" si="407">BA37+AY37</f>
        <v>1</v>
      </c>
      <c r="BC37" s="124" t="str">
        <f>IF(BD37="","",BD37*$E37)</f>
        <v/>
      </c>
      <c r="BD37" s="125"/>
      <c r="BE37" s="126">
        <f t="shared" ref="BE37" si="408">BD37+BB37</f>
        <v>1</v>
      </c>
      <c r="BF37" s="124" t="str">
        <f>IF(BG37="","",BG37*$E37)</f>
        <v/>
      </c>
      <c r="BG37" s="125"/>
      <c r="BH37" s="126">
        <f t="shared" ref="BH37" si="409">BG37+BE37</f>
        <v>1</v>
      </c>
      <c r="BI37" s="124" t="str">
        <f>IF(BJ37="","",BJ37*$E37)</f>
        <v/>
      </c>
      <c r="BJ37" s="125"/>
      <c r="BK37" s="126">
        <f t="shared" ref="BK37" si="410">BJ37+BH37</f>
        <v>1</v>
      </c>
      <c r="BL37" s="124" t="str">
        <f>IF(BM37="","",BM37*$E37)</f>
        <v/>
      </c>
      <c r="BM37" s="125"/>
      <c r="BN37" s="126">
        <f t="shared" ref="BN37" si="411">BM37+BK37</f>
        <v>1</v>
      </c>
      <c r="BO37" s="124" t="str">
        <f>IF(BP37="","",BP37*$E37)</f>
        <v/>
      </c>
      <c r="BP37" s="125"/>
      <c r="BQ37" s="126">
        <f t="shared" ref="BQ37" si="412">BP37+BN37</f>
        <v>1</v>
      </c>
      <c r="BR37" s="124" t="str">
        <f>IF(BS37="","",BS37*$E37)</f>
        <v/>
      </c>
      <c r="BS37" s="125"/>
      <c r="BT37" s="126">
        <f t="shared" ref="BT37" si="413">BS37+BQ37</f>
        <v>1</v>
      </c>
      <c r="BU37" s="124" t="str">
        <f>IF(BV37="","",BV37*$E37)</f>
        <v/>
      </c>
      <c r="BV37" s="125"/>
      <c r="BW37" s="126">
        <f t="shared" ref="BW37" si="414">BV37+BT37</f>
        <v>1</v>
      </c>
      <c r="BX37" s="124" t="str">
        <f>IF(BY37="","",BY37*$E37)</f>
        <v/>
      </c>
      <c r="BY37" s="125"/>
      <c r="BZ37" s="126">
        <f t="shared" ref="BZ37" si="415">BY37+BW37</f>
        <v>1</v>
      </c>
      <c r="CA37" s="124" t="str">
        <f>IF(CB37="","",CB37*$E37)</f>
        <v/>
      </c>
      <c r="CB37" s="125"/>
      <c r="CC37" s="126">
        <f t="shared" ref="CC37" si="416">CB37+BZ37</f>
        <v>1</v>
      </c>
      <c r="CD37" s="124" t="str">
        <f>IF(CE37="","",CE37*$E37)</f>
        <v/>
      </c>
      <c r="CE37" s="125"/>
      <c r="CF37" s="126">
        <f t="shared" ref="CF37" si="417">CE37+CC37</f>
        <v>1</v>
      </c>
      <c r="CG37" s="124" t="str">
        <f>IF(CH37="","",CH37*$E37)</f>
        <v/>
      </c>
      <c r="CH37" s="125"/>
      <c r="CI37" s="126">
        <f t="shared" ref="CI37" si="418">CH37+CF37</f>
        <v>1</v>
      </c>
      <c r="CJ37" s="124" t="str">
        <f>IF(CK37="","",CK37*$E37)</f>
        <v/>
      </c>
      <c r="CK37" s="125"/>
      <c r="CL37" s="126">
        <f t="shared" ref="CL37" si="419">CK37+CI37</f>
        <v>1</v>
      </c>
      <c r="CM37" s="124" t="str">
        <f>IF(CN37="","",CN37*$E37)</f>
        <v/>
      </c>
      <c r="CN37" s="125"/>
      <c r="CO37" s="126">
        <f t="shared" ref="CO37" si="420">CN37+CL37</f>
        <v>1</v>
      </c>
      <c r="CP37" s="124" t="str">
        <f>IF(CQ37="","",CQ37*$E37)</f>
        <v/>
      </c>
      <c r="CQ37" s="125"/>
      <c r="CR37" s="126">
        <f t="shared" ref="CR37" si="421">CQ37+CO37</f>
        <v>1</v>
      </c>
      <c r="CS37" s="124" t="str">
        <f>IF(CT37="","",CT37*$E37)</f>
        <v/>
      </c>
      <c r="CT37" s="125"/>
      <c r="CU37" s="126">
        <f t="shared" ref="CU37" si="422">CT37+CR37</f>
        <v>1</v>
      </c>
      <c r="CV37" s="124" t="str">
        <f>IF(CW37="","",CW37*$E37)</f>
        <v/>
      </c>
      <c r="CW37" s="125"/>
      <c r="CX37" s="126">
        <f t="shared" ref="CX37" si="423">CW37+CU37</f>
        <v>1</v>
      </c>
      <c r="CY37" s="124" t="str">
        <f>IF(CZ37="","",CZ37*$E37)</f>
        <v/>
      </c>
      <c r="CZ37" s="125"/>
      <c r="DA37" s="126">
        <f t="shared" ref="DA37" si="424">CZ37+CX37</f>
        <v>1</v>
      </c>
      <c r="DB37" s="124" t="str">
        <f>IF(DC37="","",DC37*$E37)</f>
        <v/>
      </c>
      <c r="DC37" s="125"/>
      <c r="DD37" s="126">
        <f t="shared" ref="DD37" si="425">DC37+DA37</f>
        <v>1</v>
      </c>
      <c r="DE37" s="124" t="str">
        <f>IF(DF37="","",DF37*$E37)</f>
        <v/>
      </c>
      <c r="DF37" s="125"/>
      <c r="DG37" s="126">
        <f t="shared" ref="DG37" si="426">DF37+DD37</f>
        <v>1</v>
      </c>
      <c r="DH37" s="124" t="str">
        <f>IF(DI37="","",DI37*$E37)</f>
        <v/>
      </c>
      <c r="DI37" s="125"/>
      <c r="DJ37" s="126">
        <f t="shared" ref="DJ37" si="427">DI37+DG37</f>
        <v>1</v>
      </c>
      <c r="DK37" s="124"/>
      <c r="DL37" s="125"/>
      <c r="DM37" s="126"/>
    </row>
    <row r="38" spans="1:117" ht="7.75" hidden="1" customHeight="1" outlineLevel="2" collapsed="1" x14ac:dyDescent="0.2">
      <c r="A38" s="97">
        <v>3</v>
      </c>
      <c r="B38" s="134" t="s">
        <v>12</v>
      </c>
      <c r="C38" s="205" t="s">
        <v>283</v>
      </c>
      <c r="D38" s="205"/>
      <c r="E38" s="135">
        <f>VLOOKUP(B38,'[49]PLANILHA ORCAMENTARIA'!A:G,7,0)</f>
        <v>51161.232899999995</v>
      </c>
      <c r="F38" s="136"/>
      <c r="G38" s="210" t="str">
        <f t="shared" si="145"/>
        <v/>
      </c>
      <c r="H38" s="211"/>
      <c r="I38" s="212">
        <f t="shared" si="74"/>
        <v>0</v>
      </c>
      <c r="J38" s="210" t="str">
        <f t="shared" ref="J38" si="428">IF(K38="","",K38*H38)</f>
        <v/>
      </c>
      <c r="K38" s="211"/>
      <c r="L38" s="212">
        <f t="shared" ref="L38" si="429">K38</f>
        <v>0</v>
      </c>
      <c r="M38" s="210" t="str">
        <f t="shared" ref="M38" si="430">IF(N38="","",N38*K38)</f>
        <v/>
      </c>
      <c r="N38" s="211"/>
      <c r="O38" s="212">
        <f t="shared" ref="O38" si="431">N38</f>
        <v>0</v>
      </c>
      <c r="P38" s="210" t="str">
        <f t="shared" ref="P38" si="432">IF(Q38="","",Q38*N38)</f>
        <v/>
      </c>
      <c r="Q38" s="211"/>
      <c r="R38" s="212">
        <f t="shared" ref="R38" si="433">Q38</f>
        <v>0</v>
      </c>
      <c r="S38" s="210" t="str">
        <f t="shared" ref="S38" si="434">IF(T38="","",T38*Q38)</f>
        <v/>
      </c>
      <c r="T38" s="211"/>
      <c r="U38" s="212">
        <f t="shared" ref="U38" si="435">T38</f>
        <v>0</v>
      </c>
      <c r="V38" s="210" t="str">
        <f t="shared" ref="V38" si="436">IF(W38="","",W38*T38)</f>
        <v/>
      </c>
      <c r="W38" s="211"/>
      <c r="X38" s="212">
        <f t="shared" ref="X38" si="437">W38</f>
        <v>0</v>
      </c>
      <c r="Y38" s="210" t="str">
        <f t="shared" ref="Y38" si="438">IF(Z38="","",Z38*W38)</f>
        <v/>
      </c>
      <c r="Z38" s="211"/>
      <c r="AA38" s="212">
        <f t="shared" ref="AA38" si="439">Z38</f>
        <v>0</v>
      </c>
      <c r="AB38" s="210" t="str">
        <f t="shared" ref="AB38" si="440">IF(AC38="","",AC38*Z38)</f>
        <v/>
      </c>
      <c r="AC38" s="211"/>
      <c r="AD38" s="212">
        <f t="shared" ref="AD38" si="441">AC38</f>
        <v>0</v>
      </c>
      <c r="AE38" s="210" t="str">
        <f t="shared" ref="AE38" si="442">IF(AF38="","",AF38*AC38)</f>
        <v/>
      </c>
      <c r="AF38" s="211"/>
      <c r="AG38" s="212">
        <f t="shared" ref="AG38" si="443">AF38</f>
        <v>0</v>
      </c>
      <c r="AH38" s="210" t="str">
        <f t="shared" ref="AH38" si="444">IF(AI38="","",AI38*AF38)</f>
        <v/>
      </c>
      <c r="AI38" s="211"/>
      <c r="AJ38" s="212">
        <f t="shared" ref="AJ38" si="445">AI38</f>
        <v>0</v>
      </c>
      <c r="AK38" s="210" t="str">
        <f t="shared" ref="AK38" si="446">IF(AL38="","",AL38*AI38)</f>
        <v/>
      </c>
      <c r="AL38" s="211"/>
      <c r="AM38" s="212">
        <f t="shared" ref="AM38" si="447">AL38</f>
        <v>0</v>
      </c>
      <c r="AN38" s="210" t="str">
        <f t="shared" ref="AN38" si="448">IF(AO38="","",AO38*AL38)</f>
        <v/>
      </c>
      <c r="AO38" s="211"/>
      <c r="AP38" s="212">
        <f t="shared" ref="AP38" si="449">AO38</f>
        <v>0</v>
      </c>
      <c r="AQ38" s="210" t="str">
        <f t="shared" ref="AQ38" si="450">IF(AR38="","",AR38*AO38)</f>
        <v/>
      </c>
      <c r="AR38" s="211"/>
      <c r="AS38" s="212">
        <f t="shared" ref="AS38" si="451">AR38</f>
        <v>0</v>
      </c>
      <c r="AT38" s="210" t="str">
        <f t="shared" ref="AT38" si="452">IF(AU38="","",AU38*AR38)</f>
        <v/>
      </c>
      <c r="AU38" s="211"/>
      <c r="AV38" s="212">
        <f t="shared" ref="AV38" si="453">AU38</f>
        <v>0</v>
      </c>
      <c r="AW38" s="210" t="str">
        <f t="shared" ref="AW38" si="454">IF(AX38="","",AX38*AU38)</f>
        <v/>
      </c>
      <c r="AX38" s="211"/>
      <c r="AY38" s="212">
        <f t="shared" ref="AY38" si="455">AX38</f>
        <v>0</v>
      </c>
      <c r="AZ38" s="210" t="str">
        <f t="shared" ref="AZ38" si="456">IF(BA38="","",BA38*AX38)</f>
        <v/>
      </c>
      <c r="BA38" s="211"/>
      <c r="BB38" s="212">
        <f t="shared" ref="BB38" si="457">BA38</f>
        <v>0</v>
      </c>
      <c r="BC38" s="210" t="str">
        <f t="shared" ref="BC38" si="458">IF(BD38="","",BD38*BA38)</f>
        <v/>
      </c>
      <c r="BD38" s="211"/>
      <c r="BE38" s="212">
        <f t="shared" ref="BE38" si="459">BD38</f>
        <v>0</v>
      </c>
      <c r="BF38" s="210" t="str">
        <f t="shared" ref="BF38" si="460">IF(BG38="","",BG38*BD38)</f>
        <v/>
      </c>
      <c r="BG38" s="211"/>
      <c r="BH38" s="212">
        <f t="shared" ref="BH38" si="461">BG38</f>
        <v>0</v>
      </c>
      <c r="BI38" s="210" t="str">
        <f t="shared" ref="BI38" si="462">IF(BJ38="","",BJ38*BG38)</f>
        <v/>
      </c>
      <c r="BJ38" s="211"/>
      <c r="BK38" s="212">
        <f t="shared" ref="BK38" si="463">BJ38</f>
        <v>0</v>
      </c>
      <c r="BL38" s="210" t="str">
        <f t="shared" ref="BL38" si="464">IF(BM38="","",BM38*BJ38)</f>
        <v/>
      </c>
      <c r="BM38" s="211"/>
      <c r="BN38" s="212">
        <f t="shared" ref="BN38" si="465">BM38</f>
        <v>0</v>
      </c>
      <c r="BO38" s="210" t="str">
        <f t="shared" ref="BO38" si="466">IF(BP38="","",BP38*BM38)</f>
        <v/>
      </c>
      <c r="BP38" s="211"/>
      <c r="BQ38" s="212">
        <f t="shared" ref="BQ38" si="467">BP38</f>
        <v>0</v>
      </c>
      <c r="BR38" s="210" t="str">
        <f t="shared" ref="BR38" si="468">IF(BS38="","",BS38*BP38)</f>
        <v/>
      </c>
      <c r="BS38" s="211"/>
      <c r="BT38" s="212">
        <f t="shared" ref="BT38" si="469">BS38</f>
        <v>0</v>
      </c>
      <c r="BU38" s="210" t="str">
        <f t="shared" ref="BU38" si="470">IF(BV38="","",BV38*BS38)</f>
        <v/>
      </c>
      <c r="BV38" s="211"/>
      <c r="BW38" s="212">
        <f t="shared" ref="BW38" si="471">BV38</f>
        <v>0</v>
      </c>
      <c r="BX38" s="210" t="str">
        <f t="shared" ref="BX38" si="472">IF(BY38="","",BY38*BV38)</f>
        <v/>
      </c>
      <c r="BY38" s="211"/>
      <c r="BZ38" s="212">
        <f t="shared" ref="BZ38" si="473">BY38</f>
        <v>0</v>
      </c>
      <c r="CA38" s="210" t="str">
        <f t="shared" ref="CA38" si="474">IF(CB38="","",CB38*BY38)</f>
        <v/>
      </c>
      <c r="CB38" s="211"/>
      <c r="CC38" s="212">
        <f t="shared" ref="CC38" si="475">CB38</f>
        <v>0</v>
      </c>
      <c r="CD38" s="210" t="str">
        <f t="shared" ref="CD38" si="476">IF(CE38="","",CE38*CB38)</f>
        <v/>
      </c>
      <c r="CE38" s="211"/>
      <c r="CF38" s="212">
        <f t="shared" ref="CF38" si="477">CE38</f>
        <v>0</v>
      </c>
      <c r="CG38" s="210" t="str">
        <f t="shared" ref="CG38" si="478">IF(CH38="","",CH38*CE38)</f>
        <v/>
      </c>
      <c r="CH38" s="211"/>
      <c r="CI38" s="212">
        <f t="shared" ref="CI38" si="479">CH38</f>
        <v>0</v>
      </c>
      <c r="CJ38" s="210" t="str">
        <f t="shared" ref="CJ38" si="480">IF(CK38="","",CK38*CH38)</f>
        <v/>
      </c>
      <c r="CK38" s="211"/>
      <c r="CL38" s="212">
        <f t="shared" ref="CL38" si="481">CK38</f>
        <v>0</v>
      </c>
      <c r="CM38" s="210" t="str">
        <f t="shared" ref="CM38" si="482">IF(CN38="","",CN38*CK38)</f>
        <v/>
      </c>
      <c r="CN38" s="211"/>
      <c r="CO38" s="212">
        <f t="shared" ref="CO38" si="483">CN38</f>
        <v>0</v>
      </c>
      <c r="CP38" s="210" t="str">
        <f t="shared" ref="CP38" si="484">IF(CQ38="","",CQ38*CN38)</f>
        <v/>
      </c>
      <c r="CQ38" s="211"/>
      <c r="CR38" s="212">
        <f t="shared" ref="CR38" si="485">CQ38</f>
        <v>0</v>
      </c>
      <c r="CS38" s="210" t="str">
        <f t="shared" ref="CS38" si="486">IF(CT38="","",CT38*CQ38)</f>
        <v/>
      </c>
      <c r="CT38" s="211"/>
      <c r="CU38" s="212">
        <f t="shared" ref="CU38" si="487">CT38</f>
        <v>0</v>
      </c>
      <c r="CV38" s="210" t="str">
        <f t="shared" ref="CV38" si="488">IF(CW38="","",CW38*CT38)</f>
        <v/>
      </c>
      <c r="CW38" s="211"/>
      <c r="CX38" s="212">
        <f t="shared" ref="CX38" si="489">CW38</f>
        <v>0</v>
      </c>
      <c r="CY38" s="210" t="str">
        <f t="shared" ref="CY38" si="490">IF(CZ38="","",CZ38*CW38)</f>
        <v/>
      </c>
      <c r="CZ38" s="211"/>
      <c r="DA38" s="212">
        <f t="shared" ref="DA38" si="491">CZ38</f>
        <v>0</v>
      </c>
      <c r="DB38" s="210" t="str">
        <f t="shared" ref="DB38" si="492">IF(DC38="","",DC38*CZ38)</f>
        <v/>
      </c>
      <c r="DC38" s="211"/>
      <c r="DD38" s="212">
        <f t="shared" ref="DD38" si="493">DC38</f>
        <v>0</v>
      </c>
      <c r="DE38" s="210" t="str">
        <f t="shared" ref="DE38" si="494">IF(DF38="","",DF38*DC38)</f>
        <v/>
      </c>
      <c r="DF38" s="211"/>
      <c r="DG38" s="212">
        <f t="shared" ref="DG38" si="495">DF38</f>
        <v>0</v>
      </c>
      <c r="DH38" s="210" t="str">
        <f t="shared" ref="DH38" si="496">IF(DI38="","",DI38*DF38)</f>
        <v/>
      </c>
      <c r="DI38" s="211"/>
      <c r="DJ38" s="212">
        <f t="shared" ref="DJ38" si="497">DI38</f>
        <v>0</v>
      </c>
      <c r="DK38" s="210"/>
      <c r="DL38" s="211"/>
      <c r="DM38" s="212"/>
    </row>
    <row r="39" spans="1:117" ht="7.75" hidden="1" customHeight="1" outlineLevel="3" x14ac:dyDescent="0.2">
      <c r="A39" s="97">
        <v>3</v>
      </c>
      <c r="B39" s="121" t="s">
        <v>12</v>
      </c>
      <c r="C39" s="200" t="s">
        <v>282</v>
      </c>
      <c r="D39" s="200"/>
      <c r="E39" s="122">
        <f>VLOOKUP(B39,'[49]PLANILHA ORCAMENTARIA'!A:G,7,0)</f>
        <v>51161.232899999995</v>
      </c>
      <c r="F39" s="123"/>
      <c r="G39" s="124" t="str">
        <f>IF(H39="","",H39*$E39)</f>
        <v/>
      </c>
      <c r="H39" s="125"/>
      <c r="I39" s="126">
        <f t="shared" si="74"/>
        <v>0</v>
      </c>
      <c r="J39" s="124" t="str">
        <f>IF(K39="","",K39*$E39)</f>
        <v/>
      </c>
      <c r="K39" s="125"/>
      <c r="L39" s="126">
        <f t="shared" ref="L39" si="498">K39+I39</f>
        <v>0</v>
      </c>
      <c r="M39" s="124" t="str">
        <f>IF(N39="","",N39*$E39)</f>
        <v/>
      </c>
      <c r="N39" s="125"/>
      <c r="O39" s="126">
        <f t="shared" ref="O39" si="499">N39+L39</f>
        <v>0</v>
      </c>
      <c r="P39" s="124" t="str">
        <f>IF(Q39="","",Q39*$E39)</f>
        <v/>
      </c>
      <c r="Q39" s="125"/>
      <c r="R39" s="126">
        <f t="shared" ref="R39" si="500">Q39+O39</f>
        <v>0</v>
      </c>
      <c r="S39" s="124" t="str">
        <f>IF(T39="","",T39*$E39)</f>
        <v/>
      </c>
      <c r="T39" s="125"/>
      <c r="U39" s="126">
        <f t="shared" ref="U39" si="501">T39+R39</f>
        <v>0</v>
      </c>
      <c r="V39" s="124" t="str">
        <f>IF(W39="","",W39*$E39)</f>
        <v/>
      </c>
      <c r="W39" s="125"/>
      <c r="X39" s="126">
        <f t="shared" ref="X39" si="502">W39+U39</f>
        <v>0</v>
      </c>
      <c r="Y39" s="124" t="str">
        <f>IF(Z39="","",Z39*$E39)</f>
        <v/>
      </c>
      <c r="Z39" s="125"/>
      <c r="AA39" s="126">
        <f t="shared" ref="AA39" si="503">Z39+X39</f>
        <v>0</v>
      </c>
      <c r="AB39" s="124" t="str">
        <f>IF(AC39="","",AC39*$E39)</f>
        <v/>
      </c>
      <c r="AC39" s="125"/>
      <c r="AD39" s="126">
        <f t="shared" ref="AD39" si="504">AC39+AA39</f>
        <v>0</v>
      </c>
      <c r="AE39" s="124" t="str">
        <f>IF(AF39="","",AF39*$E39)</f>
        <v/>
      </c>
      <c r="AF39" s="125"/>
      <c r="AG39" s="126">
        <f t="shared" ref="AG39" si="505">AF39+AD39</f>
        <v>0</v>
      </c>
      <c r="AH39" s="124" t="str">
        <f>IF(AI39="","",AI39*$E39)</f>
        <v/>
      </c>
      <c r="AI39" s="125"/>
      <c r="AJ39" s="126">
        <f t="shared" ref="AJ39" si="506">AI39+AG39</f>
        <v>0</v>
      </c>
      <c r="AK39" s="124" t="str">
        <f>IF(AL39="","",AL39*$E39)</f>
        <v/>
      </c>
      <c r="AL39" s="125"/>
      <c r="AM39" s="126">
        <f t="shared" ref="AM39" si="507">AL39+AJ39</f>
        <v>0</v>
      </c>
      <c r="AN39" s="124" t="str">
        <f>IF(AO39="","",AO39*$E39)</f>
        <v/>
      </c>
      <c r="AO39" s="125"/>
      <c r="AP39" s="126">
        <f t="shared" ref="AP39" si="508">AO39+AM39</f>
        <v>0</v>
      </c>
      <c r="AQ39" s="124" t="str">
        <f>IF(AR39="","",AR39*$E39)</f>
        <v/>
      </c>
      <c r="AR39" s="125"/>
      <c r="AS39" s="126">
        <f t="shared" ref="AS39" si="509">AR39+AP39</f>
        <v>0</v>
      </c>
      <c r="AT39" s="124" t="str">
        <f>IF(AU39="","",AU39*$E39)</f>
        <v/>
      </c>
      <c r="AU39" s="125"/>
      <c r="AV39" s="126">
        <f t="shared" ref="AV39" si="510">AU39+AS39</f>
        <v>0</v>
      </c>
      <c r="AW39" s="124" t="str">
        <f>IF(AX39="","",AX39*$E39)</f>
        <v/>
      </c>
      <c r="AX39" s="125"/>
      <c r="AY39" s="126">
        <f t="shared" ref="AY39" si="511">AX39+AV39</f>
        <v>0</v>
      </c>
      <c r="AZ39" s="124" t="str">
        <f>IF(BA39="","",BA39*$E39)</f>
        <v/>
      </c>
      <c r="BA39" s="125"/>
      <c r="BB39" s="126">
        <f t="shared" ref="BB39" si="512">BA39+AY39</f>
        <v>0</v>
      </c>
      <c r="BC39" s="124" t="str">
        <f>IF(BD39="","",BD39*$E39)</f>
        <v/>
      </c>
      <c r="BD39" s="125"/>
      <c r="BE39" s="126">
        <f t="shared" ref="BE39" si="513">BD39+BB39</f>
        <v>0</v>
      </c>
      <c r="BF39" s="124" t="str">
        <f>IF(BG39="","",BG39*$E39)</f>
        <v/>
      </c>
      <c r="BG39" s="125"/>
      <c r="BH39" s="126">
        <f t="shared" ref="BH39" si="514">BG39+BE39</f>
        <v>0</v>
      </c>
      <c r="BI39" s="124" t="str">
        <f>IF(BJ39="","",BJ39*$E39)</f>
        <v/>
      </c>
      <c r="BJ39" s="125"/>
      <c r="BK39" s="126">
        <f t="shared" ref="BK39" si="515">BJ39+BH39</f>
        <v>0</v>
      </c>
      <c r="BL39" s="124" t="str">
        <f>IF(BM39="","",BM39*$E39)</f>
        <v/>
      </c>
      <c r="BM39" s="125"/>
      <c r="BN39" s="126">
        <f t="shared" ref="BN39" si="516">BM39+BK39</f>
        <v>0</v>
      </c>
      <c r="BO39" s="124" t="str">
        <f>IF(BP39="","",BP39*$E39)</f>
        <v/>
      </c>
      <c r="BP39" s="125"/>
      <c r="BQ39" s="126">
        <f t="shared" ref="BQ39" si="517">BP39+BN39</f>
        <v>0</v>
      </c>
      <c r="BR39" s="124" t="str">
        <f>IF(BS39="","",BS39*$E39)</f>
        <v/>
      </c>
      <c r="BS39" s="125"/>
      <c r="BT39" s="126">
        <f t="shared" ref="BT39" si="518">BS39+BQ39</f>
        <v>0</v>
      </c>
      <c r="BU39" s="124" t="str">
        <f>IF(BV39="","",BV39*$E39)</f>
        <v/>
      </c>
      <c r="BV39" s="125"/>
      <c r="BW39" s="126">
        <f t="shared" ref="BW39" si="519">BV39+BT39</f>
        <v>0</v>
      </c>
      <c r="BX39" s="124" t="str">
        <f>IF(BY39="","",BY39*$E39)</f>
        <v/>
      </c>
      <c r="BY39" s="125"/>
      <c r="BZ39" s="126">
        <f t="shared" ref="BZ39" si="520">BY39+BW39</f>
        <v>0</v>
      </c>
      <c r="CA39" s="124" t="str">
        <f>IF(CB39="","",CB39*$E39)</f>
        <v/>
      </c>
      <c r="CB39" s="125"/>
      <c r="CC39" s="126">
        <f t="shared" ref="CC39" si="521">CB39+BZ39</f>
        <v>0</v>
      </c>
      <c r="CD39" s="124" t="str">
        <f>IF(CE39="","",CE39*$E39)</f>
        <v/>
      </c>
      <c r="CE39" s="125"/>
      <c r="CF39" s="126">
        <f t="shared" ref="CF39" si="522">CE39+CC39</f>
        <v>0</v>
      </c>
      <c r="CG39" s="124" t="str">
        <f>IF(CH39="","",CH39*$E39)</f>
        <v/>
      </c>
      <c r="CH39" s="125"/>
      <c r="CI39" s="126">
        <f t="shared" ref="CI39" si="523">CH39+CF39</f>
        <v>0</v>
      </c>
      <c r="CJ39" s="124" t="str">
        <f>IF(CK39="","",CK39*$E39)</f>
        <v/>
      </c>
      <c r="CK39" s="125"/>
      <c r="CL39" s="126">
        <f t="shared" ref="CL39" si="524">CK39+CI39</f>
        <v>0</v>
      </c>
      <c r="CM39" s="124" t="str">
        <f>IF(CN39="","",CN39*$E39)</f>
        <v/>
      </c>
      <c r="CN39" s="125"/>
      <c r="CO39" s="126">
        <f t="shared" ref="CO39" si="525">CN39+CL39</f>
        <v>0</v>
      </c>
      <c r="CP39" s="124" t="str">
        <f>IF(CQ39="","",CQ39*$E39)</f>
        <v/>
      </c>
      <c r="CQ39" s="125"/>
      <c r="CR39" s="126">
        <f t="shared" ref="CR39" si="526">CQ39+CO39</f>
        <v>0</v>
      </c>
      <c r="CS39" s="124" t="str">
        <f>IF(CT39="","",CT39*$E39)</f>
        <v/>
      </c>
      <c r="CT39" s="125"/>
      <c r="CU39" s="126">
        <f t="shared" ref="CU39" si="527">CT39+CR39</f>
        <v>0</v>
      </c>
      <c r="CV39" s="124" t="str">
        <f>IF(CW39="","",CW39*$E39)</f>
        <v/>
      </c>
      <c r="CW39" s="125"/>
      <c r="CX39" s="126">
        <f t="shared" ref="CX39" si="528">CW39+CU39</f>
        <v>0</v>
      </c>
      <c r="CY39" s="124" t="str">
        <f>IF(CZ39="","",CZ39*$E39)</f>
        <v/>
      </c>
      <c r="CZ39" s="125"/>
      <c r="DA39" s="126">
        <f t="shared" ref="DA39" si="529">CZ39+CX39</f>
        <v>0</v>
      </c>
      <c r="DB39" s="124" t="str">
        <f>IF(DC39="","",DC39*$E39)</f>
        <v/>
      </c>
      <c r="DC39" s="125"/>
      <c r="DD39" s="126">
        <f t="shared" ref="DD39" si="530">DC39+DA39</f>
        <v>0</v>
      </c>
      <c r="DE39" s="124" t="str">
        <f>IF(DF39="","",DF39*$E39)</f>
        <v/>
      </c>
      <c r="DF39" s="125"/>
      <c r="DG39" s="126">
        <f t="shared" ref="DG39" si="531">DF39+DD39</f>
        <v>0</v>
      </c>
      <c r="DH39" s="124" t="str">
        <f>IF(DI39="","",DI39*$E39)</f>
        <v/>
      </c>
      <c r="DI39" s="125"/>
      <c r="DJ39" s="126">
        <f t="shared" ref="DJ39" si="532">DI39+DG39</f>
        <v>0</v>
      </c>
      <c r="DK39" s="124"/>
      <c r="DL39" s="125"/>
      <c r="DM39" s="126"/>
    </row>
    <row r="40" spans="1:117" ht="7.75" hidden="1" customHeight="1" outlineLevel="1" x14ac:dyDescent="0.2">
      <c r="A40" s="97">
        <v>3</v>
      </c>
      <c r="B40" s="131" t="s">
        <v>14</v>
      </c>
      <c r="C40" s="204" t="s">
        <v>284</v>
      </c>
      <c r="D40" s="204"/>
      <c r="E40" s="132">
        <f>VLOOKUP(B40,'[49]PLANILHA ORCAMENTARIA'!A:G,7,0)</f>
        <v>4290465.7069680979</v>
      </c>
      <c r="F40" s="133"/>
      <c r="G40" s="207"/>
      <c r="H40" s="208"/>
      <c r="I40" s="209"/>
      <c r="J40" s="207"/>
      <c r="K40" s="208"/>
      <c r="L40" s="209"/>
      <c r="M40" s="207"/>
      <c r="N40" s="208"/>
      <c r="O40" s="209"/>
      <c r="P40" s="207"/>
      <c r="Q40" s="208"/>
      <c r="R40" s="209"/>
      <c r="S40" s="207"/>
      <c r="T40" s="208"/>
      <c r="U40" s="209"/>
      <c r="V40" s="207"/>
      <c r="W40" s="208"/>
      <c r="X40" s="209"/>
      <c r="Y40" s="207"/>
      <c r="Z40" s="208"/>
      <c r="AA40" s="209"/>
      <c r="AB40" s="207"/>
      <c r="AC40" s="208"/>
      <c r="AD40" s="209"/>
      <c r="AE40" s="207"/>
      <c r="AF40" s="208"/>
      <c r="AG40" s="209"/>
      <c r="AH40" s="207"/>
      <c r="AI40" s="208"/>
      <c r="AJ40" s="209"/>
      <c r="AK40" s="207"/>
      <c r="AL40" s="208"/>
      <c r="AM40" s="209"/>
      <c r="AN40" s="207"/>
      <c r="AO40" s="208"/>
      <c r="AP40" s="209"/>
      <c r="AQ40" s="207"/>
      <c r="AR40" s="208"/>
      <c r="AS40" s="209"/>
      <c r="AT40" s="207"/>
      <c r="AU40" s="208"/>
      <c r="AV40" s="209"/>
      <c r="AW40" s="207"/>
      <c r="AX40" s="208"/>
      <c r="AY40" s="209"/>
      <c r="AZ40" s="207"/>
      <c r="BA40" s="208"/>
      <c r="BB40" s="209"/>
      <c r="BC40" s="207"/>
      <c r="BD40" s="208"/>
      <c r="BE40" s="209"/>
      <c r="BF40" s="207"/>
      <c r="BG40" s="208"/>
      <c r="BH40" s="209"/>
      <c r="BI40" s="207"/>
      <c r="BJ40" s="208"/>
      <c r="BK40" s="209"/>
      <c r="BL40" s="207"/>
      <c r="BM40" s="208"/>
      <c r="BN40" s="209"/>
      <c r="BO40" s="207"/>
      <c r="BP40" s="208"/>
      <c r="BQ40" s="209"/>
      <c r="BR40" s="207"/>
      <c r="BS40" s="208"/>
      <c r="BT40" s="209"/>
      <c r="BU40" s="207"/>
      <c r="BV40" s="208"/>
      <c r="BW40" s="209"/>
      <c r="BX40" s="207"/>
      <c r="BY40" s="208"/>
      <c r="BZ40" s="209"/>
      <c r="CA40" s="207"/>
      <c r="CB40" s="208"/>
      <c r="CC40" s="209"/>
      <c r="CD40" s="207"/>
      <c r="CE40" s="208"/>
      <c r="CF40" s="209"/>
      <c r="CG40" s="207"/>
      <c r="CH40" s="208"/>
      <c r="CI40" s="209"/>
      <c r="CJ40" s="207"/>
      <c r="CK40" s="208"/>
      <c r="CL40" s="209"/>
      <c r="CM40" s="207"/>
      <c r="CN40" s="208"/>
      <c r="CO40" s="209"/>
      <c r="CP40" s="207"/>
      <c r="CQ40" s="208"/>
      <c r="CR40" s="209"/>
      <c r="CS40" s="207"/>
      <c r="CT40" s="208"/>
      <c r="CU40" s="209"/>
      <c r="CV40" s="207"/>
      <c r="CW40" s="208"/>
      <c r="CX40" s="209"/>
      <c r="CY40" s="207"/>
      <c r="CZ40" s="208"/>
      <c r="DA40" s="209"/>
      <c r="DB40" s="207"/>
      <c r="DC40" s="208"/>
      <c r="DD40" s="209"/>
      <c r="DE40" s="207"/>
      <c r="DF40" s="208"/>
      <c r="DG40" s="209"/>
      <c r="DH40" s="207"/>
      <c r="DI40" s="208"/>
      <c r="DJ40" s="209"/>
      <c r="DK40" s="207"/>
      <c r="DL40" s="208"/>
      <c r="DM40" s="209"/>
    </row>
    <row r="41" spans="1:117" ht="7.75" hidden="1" customHeight="1" outlineLevel="2" x14ac:dyDescent="0.2">
      <c r="A41" s="97">
        <v>3</v>
      </c>
      <c r="B41" s="134" t="s">
        <v>15</v>
      </c>
      <c r="C41" s="205" t="s">
        <v>254</v>
      </c>
      <c r="D41" s="205"/>
      <c r="E41" s="135">
        <f>VLOOKUP(B41,'[49]PLANILHA ORCAMENTARIA'!A:G,7,0)</f>
        <v>4103844.2969845813</v>
      </c>
      <c r="F41" s="136"/>
      <c r="G41" s="207"/>
      <c r="H41" s="208"/>
      <c r="I41" s="209"/>
      <c r="J41" s="207"/>
      <c r="K41" s="208"/>
      <c r="L41" s="209"/>
      <c r="M41" s="207"/>
      <c r="N41" s="208"/>
      <c r="O41" s="209"/>
      <c r="P41" s="207"/>
      <c r="Q41" s="208"/>
      <c r="R41" s="209"/>
      <c r="S41" s="207"/>
      <c r="T41" s="208"/>
      <c r="U41" s="209"/>
      <c r="V41" s="207"/>
      <c r="W41" s="208"/>
      <c r="X41" s="209"/>
      <c r="Y41" s="207"/>
      <c r="Z41" s="208"/>
      <c r="AA41" s="209"/>
      <c r="AB41" s="207"/>
      <c r="AC41" s="208"/>
      <c r="AD41" s="209"/>
      <c r="AE41" s="207"/>
      <c r="AF41" s="208"/>
      <c r="AG41" s="209"/>
      <c r="AH41" s="207"/>
      <c r="AI41" s="208"/>
      <c r="AJ41" s="209"/>
      <c r="AK41" s="207"/>
      <c r="AL41" s="208"/>
      <c r="AM41" s="209"/>
      <c r="AN41" s="207"/>
      <c r="AO41" s="208"/>
      <c r="AP41" s="209"/>
      <c r="AQ41" s="207"/>
      <c r="AR41" s="208"/>
      <c r="AS41" s="209"/>
      <c r="AT41" s="207"/>
      <c r="AU41" s="208"/>
      <c r="AV41" s="209"/>
      <c r="AW41" s="207"/>
      <c r="AX41" s="208"/>
      <c r="AY41" s="209"/>
      <c r="AZ41" s="207"/>
      <c r="BA41" s="208"/>
      <c r="BB41" s="209"/>
      <c r="BC41" s="207"/>
      <c r="BD41" s="208"/>
      <c r="BE41" s="209"/>
      <c r="BF41" s="207"/>
      <c r="BG41" s="208"/>
      <c r="BH41" s="209"/>
      <c r="BI41" s="207"/>
      <c r="BJ41" s="208"/>
      <c r="BK41" s="209"/>
      <c r="BL41" s="207"/>
      <c r="BM41" s="208"/>
      <c r="BN41" s="209"/>
      <c r="BO41" s="207"/>
      <c r="BP41" s="208"/>
      <c r="BQ41" s="209"/>
      <c r="BR41" s="207"/>
      <c r="BS41" s="208"/>
      <c r="BT41" s="209"/>
      <c r="BU41" s="207"/>
      <c r="BV41" s="208"/>
      <c r="BW41" s="209"/>
      <c r="BX41" s="207"/>
      <c r="BY41" s="208"/>
      <c r="BZ41" s="209"/>
      <c r="CA41" s="207"/>
      <c r="CB41" s="208"/>
      <c r="CC41" s="209"/>
      <c r="CD41" s="207"/>
      <c r="CE41" s="208"/>
      <c r="CF41" s="209"/>
      <c r="CG41" s="207"/>
      <c r="CH41" s="208"/>
      <c r="CI41" s="209"/>
      <c r="CJ41" s="207"/>
      <c r="CK41" s="208"/>
      <c r="CL41" s="209"/>
      <c r="CM41" s="207"/>
      <c r="CN41" s="208"/>
      <c r="CO41" s="209"/>
      <c r="CP41" s="207"/>
      <c r="CQ41" s="208"/>
      <c r="CR41" s="209"/>
      <c r="CS41" s="207"/>
      <c r="CT41" s="208"/>
      <c r="CU41" s="209"/>
      <c r="CV41" s="207"/>
      <c r="CW41" s="208"/>
      <c r="CX41" s="209"/>
      <c r="CY41" s="207"/>
      <c r="CZ41" s="208"/>
      <c r="DA41" s="209"/>
      <c r="DB41" s="207"/>
      <c r="DC41" s="208"/>
      <c r="DD41" s="209"/>
      <c r="DE41" s="207"/>
      <c r="DF41" s="208"/>
      <c r="DG41" s="209"/>
      <c r="DH41" s="207"/>
      <c r="DI41" s="208"/>
      <c r="DJ41" s="209"/>
      <c r="DK41" s="207"/>
      <c r="DL41" s="208"/>
      <c r="DM41" s="209"/>
    </row>
    <row r="42" spans="1:117" ht="7.75" hidden="1" customHeight="1" outlineLevel="3" x14ac:dyDescent="0.2">
      <c r="A42" s="97">
        <v>3</v>
      </c>
      <c r="B42" s="137" t="s">
        <v>17</v>
      </c>
      <c r="C42" s="206" t="s">
        <v>285</v>
      </c>
      <c r="D42" s="206"/>
      <c r="E42" s="138">
        <f>VLOOKUP(B42,'[49]PLANILHA ORCAMENTARIA'!A:G,7,0)</f>
        <v>193892.66619150902</v>
      </c>
      <c r="F42" s="139"/>
      <c r="G42" s="207"/>
      <c r="H42" s="208"/>
      <c r="I42" s="209"/>
      <c r="J42" s="207"/>
      <c r="K42" s="208"/>
      <c r="L42" s="209"/>
      <c r="M42" s="207"/>
      <c r="N42" s="208"/>
      <c r="O42" s="209"/>
      <c r="P42" s="207"/>
      <c r="Q42" s="208"/>
      <c r="R42" s="209"/>
      <c r="S42" s="207"/>
      <c r="T42" s="208"/>
      <c r="U42" s="209"/>
      <c r="V42" s="207"/>
      <c r="W42" s="208"/>
      <c r="X42" s="209"/>
      <c r="Y42" s="207"/>
      <c r="Z42" s="208"/>
      <c r="AA42" s="209"/>
      <c r="AB42" s="207"/>
      <c r="AC42" s="208"/>
      <c r="AD42" s="209"/>
      <c r="AE42" s="207"/>
      <c r="AF42" s="208"/>
      <c r="AG42" s="209"/>
      <c r="AH42" s="207"/>
      <c r="AI42" s="208"/>
      <c r="AJ42" s="209"/>
      <c r="AK42" s="207"/>
      <c r="AL42" s="208"/>
      <c r="AM42" s="209"/>
      <c r="AN42" s="207"/>
      <c r="AO42" s="208"/>
      <c r="AP42" s="209"/>
      <c r="AQ42" s="207"/>
      <c r="AR42" s="208"/>
      <c r="AS42" s="209"/>
      <c r="AT42" s="207"/>
      <c r="AU42" s="208"/>
      <c r="AV42" s="209"/>
      <c r="AW42" s="207"/>
      <c r="AX42" s="208"/>
      <c r="AY42" s="209"/>
      <c r="AZ42" s="207"/>
      <c r="BA42" s="208"/>
      <c r="BB42" s="209"/>
      <c r="BC42" s="207"/>
      <c r="BD42" s="208"/>
      <c r="BE42" s="209"/>
      <c r="BF42" s="207"/>
      <c r="BG42" s="208"/>
      <c r="BH42" s="209"/>
      <c r="BI42" s="207"/>
      <c r="BJ42" s="208"/>
      <c r="BK42" s="209"/>
      <c r="BL42" s="207"/>
      <c r="BM42" s="208"/>
      <c r="BN42" s="209"/>
      <c r="BO42" s="207"/>
      <c r="BP42" s="208"/>
      <c r="BQ42" s="209"/>
      <c r="BR42" s="207"/>
      <c r="BS42" s="208"/>
      <c r="BT42" s="209"/>
      <c r="BU42" s="207"/>
      <c r="BV42" s="208"/>
      <c r="BW42" s="209"/>
      <c r="BX42" s="207"/>
      <c r="BY42" s="208"/>
      <c r="BZ42" s="209"/>
      <c r="CA42" s="207"/>
      <c r="CB42" s="208"/>
      <c r="CC42" s="209"/>
      <c r="CD42" s="207"/>
      <c r="CE42" s="208"/>
      <c r="CF42" s="209"/>
      <c r="CG42" s="207"/>
      <c r="CH42" s="208"/>
      <c r="CI42" s="209"/>
      <c r="CJ42" s="207"/>
      <c r="CK42" s="208"/>
      <c r="CL42" s="209"/>
      <c r="CM42" s="207"/>
      <c r="CN42" s="208"/>
      <c r="CO42" s="209"/>
      <c r="CP42" s="207"/>
      <c r="CQ42" s="208"/>
      <c r="CR42" s="209"/>
      <c r="CS42" s="207"/>
      <c r="CT42" s="208"/>
      <c r="CU42" s="209"/>
      <c r="CV42" s="207"/>
      <c r="CW42" s="208"/>
      <c r="CX42" s="209"/>
      <c r="CY42" s="207"/>
      <c r="CZ42" s="208"/>
      <c r="DA42" s="209"/>
      <c r="DB42" s="207"/>
      <c r="DC42" s="208"/>
      <c r="DD42" s="209"/>
      <c r="DE42" s="207"/>
      <c r="DF42" s="208"/>
      <c r="DG42" s="209"/>
      <c r="DH42" s="207"/>
      <c r="DI42" s="208"/>
      <c r="DJ42" s="209"/>
      <c r="DK42" s="207"/>
      <c r="DL42" s="208"/>
      <c r="DM42" s="209"/>
    </row>
    <row r="43" spans="1:117" ht="7.75" hidden="1" customHeight="1" outlineLevel="4" x14ac:dyDescent="0.2">
      <c r="A43" s="97">
        <v>3</v>
      </c>
      <c r="B43" s="121" t="s">
        <v>79</v>
      </c>
      <c r="C43" s="200" t="s">
        <v>286</v>
      </c>
      <c r="D43" s="200"/>
      <c r="E43" s="122">
        <f>VLOOKUP(B43,'[49]PLANILHA ORCAMENTARIA'!A:G,7,0)</f>
        <v>52335.486084584547</v>
      </c>
      <c r="F43" s="123"/>
      <c r="G43" s="124" t="str">
        <f t="shared" ref="G43:G45" si="533">IF(H43="","",H43*$E43)</f>
        <v/>
      </c>
      <c r="H43" s="125"/>
      <c r="I43" s="126">
        <f t="shared" si="74"/>
        <v>0</v>
      </c>
      <c r="J43" s="124" t="str">
        <f t="shared" ref="J43:J45" si="534">IF(K43="","",K43*$E43)</f>
        <v/>
      </c>
      <c r="K43" s="125"/>
      <c r="L43" s="126">
        <f t="shared" ref="L43:L45" si="535">K43+I43</f>
        <v>0</v>
      </c>
      <c r="M43" s="124" t="str">
        <f t="shared" ref="M43:M45" si="536">IF(N43="","",N43*$E43)</f>
        <v/>
      </c>
      <c r="N43" s="125"/>
      <c r="O43" s="126">
        <f t="shared" ref="O43:O45" si="537">N43+L43</f>
        <v>0</v>
      </c>
      <c r="P43" s="124" t="str">
        <f t="shared" ref="P43:P45" si="538">IF(Q43="","",Q43*$E43)</f>
        <v/>
      </c>
      <c r="Q43" s="125"/>
      <c r="R43" s="126">
        <f t="shared" ref="R43:R45" si="539">Q43+O43</f>
        <v>0</v>
      </c>
      <c r="S43" s="124" t="str">
        <f t="shared" ref="S43:S45" si="540">IF(T43="","",T43*$E43)</f>
        <v/>
      </c>
      <c r="T43" s="125"/>
      <c r="U43" s="126">
        <f t="shared" ref="U43:U45" si="541">T43+R43</f>
        <v>0</v>
      </c>
      <c r="V43" s="124" t="str">
        <f t="shared" ref="V43:V45" si="542">IF(W43="","",W43*$E43)</f>
        <v/>
      </c>
      <c r="W43" s="125"/>
      <c r="X43" s="126">
        <f t="shared" ref="X43:X45" si="543">W43+U43</f>
        <v>0</v>
      </c>
      <c r="Y43" s="124" t="str">
        <f t="shared" ref="Y43:Y45" si="544">IF(Z43="","",Z43*$E43)</f>
        <v/>
      </c>
      <c r="Z43" s="125"/>
      <c r="AA43" s="126">
        <f t="shared" ref="AA43:AA45" si="545">Z43+X43</f>
        <v>0</v>
      </c>
      <c r="AB43" s="124" t="str">
        <f t="shared" ref="AB43:AB45" si="546">IF(AC43="","",AC43*$E43)</f>
        <v/>
      </c>
      <c r="AC43" s="125"/>
      <c r="AD43" s="126">
        <f t="shared" ref="AD43:AD45" si="547">AC43+AA43</f>
        <v>0</v>
      </c>
      <c r="AE43" s="124" t="str">
        <f t="shared" ref="AE43:AE45" si="548">IF(AF43="","",AF43*$E43)</f>
        <v/>
      </c>
      <c r="AF43" s="125"/>
      <c r="AG43" s="126">
        <f t="shared" ref="AG43:AG45" si="549">AF43+AD43</f>
        <v>0</v>
      </c>
      <c r="AH43" s="124" t="str">
        <f t="shared" ref="AH43:AH45" si="550">IF(AI43="","",AI43*$E43)</f>
        <v/>
      </c>
      <c r="AI43" s="125"/>
      <c r="AJ43" s="126">
        <f t="shared" ref="AJ43:AJ45" si="551">AI43+AG43</f>
        <v>0</v>
      </c>
      <c r="AK43" s="124" t="str">
        <f t="shared" ref="AK43:AK45" si="552">IF(AL43="","",AL43*$E43)</f>
        <v/>
      </c>
      <c r="AL43" s="125"/>
      <c r="AM43" s="126">
        <f t="shared" ref="AM43:AM45" si="553">AL43+AJ43</f>
        <v>0</v>
      </c>
      <c r="AN43" s="124" t="str">
        <f t="shared" ref="AN43:AN45" si="554">IF(AO43="","",AO43*$E43)</f>
        <v/>
      </c>
      <c r="AO43" s="125"/>
      <c r="AP43" s="126">
        <f t="shared" ref="AP43:AP45" si="555">AO43+AM43</f>
        <v>0</v>
      </c>
      <c r="AQ43" s="124" t="str">
        <f t="shared" ref="AQ43:AQ45" si="556">IF(AR43="","",AR43*$E43)</f>
        <v/>
      </c>
      <c r="AR43" s="125"/>
      <c r="AS43" s="126">
        <f t="shared" ref="AS43:AS45" si="557">AR43+AP43</f>
        <v>0</v>
      </c>
      <c r="AT43" s="124" t="str">
        <f t="shared" ref="AT43:AT45" si="558">IF(AU43="","",AU43*$E43)</f>
        <v/>
      </c>
      <c r="AU43" s="125"/>
      <c r="AV43" s="126">
        <f t="shared" ref="AV43:AV45" si="559">AU43+AS43</f>
        <v>0</v>
      </c>
      <c r="AW43" s="124" t="str">
        <f t="shared" ref="AW43:AW45" si="560">IF(AX43="","",AX43*$E43)</f>
        <v/>
      </c>
      <c r="AX43" s="125"/>
      <c r="AY43" s="126">
        <f t="shared" ref="AY43:AY45" si="561">AX43+AV43</f>
        <v>0</v>
      </c>
      <c r="AZ43" s="124" t="str">
        <f t="shared" ref="AZ43:AZ45" si="562">IF(BA43="","",BA43*$E43)</f>
        <v/>
      </c>
      <c r="BA43" s="125"/>
      <c r="BB43" s="126">
        <f t="shared" ref="BB43:BB45" si="563">BA43+AY43</f>
        <v>0</v>
      </c>
      <c r="BC43" s="124" t="str">
        <f t="shared" ref="BC43:BC45" si="564">IF(BD43="","",BD43*$E43)</f>
        <v/>
      </c>
      <c r="BD43" s="125"/>
      <c r="BE43" s="126">
        <f t="shared" ref="BE43:BE45" si="565">BD43+BB43</f>
        <v>0</v>
      </c>
      <c r="BF43" s="124" t="str">
        <f t="shared" ref="BF43:BF45" si="566">IF(BG43="","",BG43*$E43)</f>
        <v/>
      </c>
      <c r="BG43" s="125"/>
      <c r="BH43" s="126">
        <f t="shared" ref="BH43:BH45" si="567">BG43+BE43</f>
        <v>0</v>
      </c>
      <c r="BI43" s="124" t="str">
        <f t="shared" ref="BI43:BI45" si="568">IF(BJ43="","",BJ43*$E43)</f>
        <v/>
      </c>
      <c r="BJ43" s="125"/>
      <c r="BK43" s="126">
        <f t="shared" ref="BK43:BK45" si="569">BJ43+BH43</f>
        <v>0</v>
      </c>
      <c r="BL43" s="124" t="str">
        <f t="shared" ref="BL43:BL45" si="570">IF(BM43="","",BM43*$E43)</f>
        <v/>
      </c>
      <c r="BM43" s="125"/>
      <c r="BN43" s="126">
        <f t="shared" ref="BN43:BN45" si="571">BM43+BK43</f>
        <v>0</v>
      </c>
      <c r="BO43" s="124" t="str">
        <f t="shared" ref="BO43:BO45" si="572">IF(BP43="","",BP43*$E43)</f>
        <v/>
      </c>
      <c r="BP43" s="125"/>
      <c r="BQ43" s="126">
        <f t="shared" ref="BQ43:BQ45" si="573">BP43+BN43</f>
        <v>0</v>
      </c>
      <c r="BR43" s="124" t="str">
        <f t="shared" ref="BR43:BR45" si="574">IF(BS43="","",BS43*$E43)</f>
        <v/>
      </c>
      <c r="BS43" s="125"/>
      <c r="BT43" s="126">
        <f t="shared" ref="BT43:BT45" si="575">BS43+BQ43</f>
        <v>0</v>
      </c>
      <c r="BU43" s="124" t="str">
        <f t="shared" ref="BU43:BU45" si="576">IF(BV43="","",BV43*$E43)</f>
        <v/>
      </c>
      <c r="BV43" s="125"/>
      <c r="BW43" s="126">
        <f t="shared" ref="BW43:BW45" si="577">BV43+BT43</f>
        <v>0</v>
      </c>
      <c r="BX43" s="124" t="str">
        <f t="shared" ref="BX43:BX45" si="578">IF(BY43="","",BY43*$E43)</f>
        <v/>
      </c>
      <c r="BY43" s="125"/>
      <c r="BZ43" s="126">
        <f t="shared" ref="BZ43:BZ45" si="579">BY43+BW43</f>
        <v>0</v>
      </c>
      <c r="CA43" s="124" t="str">
        <f t="shared" ref="CA43:CA45" si="580">IF(CB43="","",CB43*$E43)</f>
        <v/>
      </c>
      <c r="CB43" s="125"/>
      <c r="CC43" s="126">
        <f t="shared" ref="CC43:CC45" si="581">CB43+BZ43</f>
        <v>0</v>
      </c>
      <c r="CD43" s="124" t="str">
        <f t="shared" ref="CD43:CD45" si="582">IF(CE43="","",CE43*$E43)</f>
        <v/>
      </c>
      <c r="CE43" s="125"/>
      <c r="CF43" s="126">
        <f t="shared" ref="CF43:CF45" si="583">CE43+CC43</f>
        <v>0</v>
      </c>
      <c r="CG43" s="124" t="str">
        <f t="shared" ref="CG43:CG45" si="584">IF(CH43="","",CH43*$E43)</f>
        <v/>
      </c>
      <c r="CH43" s="125"/>
      <c r="CI43" s="126">
        <f t="shared" ref="CI43:CI45" si="585">CH43+CF43</f>
        <v>0</v>
      </c>
      <c r="CJ43" s="124" t="str">
        <f t="shared" ref="CJ43:CJ45" si="586">IF(CK43="","",CK43*$E43)</f>
        <v/>
      </c>
      <c r="CK43" s="125"/>
      <c r="CL43" s="126">
        <f t="shared" ref="CL43:CL45" si="587">CK43+CI43</f>
        <v>0</v>
      </c>
      <c r="CM43" s="124" t="str">
        <f t="shared" ref="CM43:CM45" si="588">IF(CN43="","",CN43*$E43)</f>
        <v/>
      </c>
      <c r="CN43" s="125"/>
      <c r="CO43" s="126">
        <f t="shared" ref="CO43:CO45" si="589">CN43+CL43</f>
        <v>0</v>
      </c>
      <c r="CP43" s="124" t="str">
        <f t="shared" ref="CP43:CP45" si="590">IF(CQ43="","",CQ43*$E43)</f>
        <v/>
      </c>
      <c r="CQ43" s="125"/>
      <c r="CR43" s="126">
        <f t="shared" ref="CR43:CR45" si="591">CQ43+CO43</f>
        <v>0</v>
      </c>
      <c r="CS43" s="124" t="str">
        <f t="shared" ref="CS43:CS45" si="592">IF(CT43="","",CT43*$E43)</f>
        <v/>
      </c>
      <c r="CT43" s="125"/>
      <c r="CU43" s="126">
        <f t="shared" ref="CU43:CU45" si="593">CT43+CR43</f>
        <v>0</v>
      </c>
      <c r="CV43" s="124" t="str">
        <f t="shared" ref="CV43:CV45" si="594">IF(CW43="","",CW43*$E43)</f>
        <v/>
      </c>
      <c r="CW43" s="125"/>
      <c r="CX43" s="126">
        <f t="shared" ref="CX43:CX45" si="595">CW43+CU43</f>
        <v>0</v>
      </c>
      <c r="CY43" s="124" t="str">
        <f t="shared" ref="CY43:CY45" si="596">IF(CZ43="","",CZ43*$E43)</f>
        <v/>
      </c>
      <c r="CZ43" s="125"/>
      <c r="DA43" s="126">
        <f t="shared" ref="DA43:DA45" si="597">CZ43+CX43</f>
        <v>0</v>
      </c>
      <c r="DB43" s="124" t="str">
        <f t="shared" ref="DB43:DB45" si="598">IF(DC43="","",DC43*$E43)</f>
        <v/>
      </c>
      <c r="DC43" s="125"/>
      <c r="DD43" s="126">
        <f t="shared" ref="DD43:DD45" si="599">DC43+DA43</f>
        <v>0</v>
      </c>
      <c r="DE43" s="124" t="str">
        <f t="shared" ref="DE43:DE45" si="600">IF(DF43="","",DF43*$E43)</f>
        <v/>
      </c>
      <c r="DF43" s="125"/>
      <c r="DG43" s="126">
        <f t="shared" ref="DG43:DG45" si="601">DF43+DD43</f>
        <v>0</v>
      </c>
      <c r="DH43" s="124" t="str">
        <f t="shared" ref="DH43:DH45" si="602">IF(DI43="","",DI43*$E43)</f>
        <v/>
      </c>
      <c r="DI43" s="125"/>
      <c r="DJ43" s="126">
        <f t="shared" ref="DJ43:DJ45" si="603">DI43+DG43</f>
        <v>0</v>
      </c>
      <c r="DK43" s="124"/>
      <c r="DL43" s="125"/>
      <c r="DM43" s="126"/>
    </row>
    <row r="44" spans="1:117" ht="7.75" hidden="1" customHeight="1" outlineLevel="4" x14ac:dyDescent="0.2">
      <c r="A44" s="97">
        <v>3</v>
      </c>
      <c r="B44" s="121" t="s">
        <v>80</v>
      </c>
      <c r="C44" s="200" t="s">
        <v>287</v>
      </c>
      <c r="D44" s="200"/>
      <c r="E44" s="122">
        <f>VLOOKUP(B44,'[49]PLANILHA ORCAMENTARIA'!A:G,7,0)</f>
        <v>41355.519930372226</v>
      </c>
      <c r="F44" s="123"/>
      <c r="G44" s="124" t="str">
        <f t="shared" si="533"/>
        <v/>
      </c>
      <c r="H44" s="125"/>
      <c r="I44" s="126">
        <f t="shared" si="74"/>
        <v>0</v>
      </c>
      <c r="J44" s="124" t="str">
        <f t="shared" si="534"/>
        <v/>
      </c>
      <c r="K44" s="125"/>
      <c r="L44" s="126">
        <f t="shared" si="535"/>
        <v>0</v>
      </c>
      <c r="M44" s="124" t="str">
        <f t="shared" si="536"/>
        <v/>
      </c>
      <c r="N44" s="125"/>
      <c r="O44" s="126">
        <f t="shared" si="537"/>
        <v>0</v>
      </c>
      <c r="P44" s="124" t="str">
        <f t="shared" si="538"/>
        <v/>
      </c>
      <c r="Q44" s="125"/>
      <c r="R44" s="126">
        <f t="shared" si="539"/>
        <v>0</v>
      </c>
      <c r="S44" s="124" t="str">
        <f t="shared" si="540"/>
        <v/>
      </c>
      <c r="T44" s="125"/>
      <c r="U44" s="126">
        <f t="shared" si="541"/>
        <v>0</v>
      </c>
      <c r="V44" s="124" t="str">
        <f t="shared" si="542"/>
        <v/>
      </c>
      <c r="W44" s="125"/>
      <c r="X44" s="126">
        <f t="shared" si="543"/>
        <v>0</v>
      </c>
      <c r="Y44" s="124" t="str">
        <f t="shared" si="544"/>
        <v/>
      </c>
      <c r="Z44" s="125"/>
      <c r="AA44" s="126">
        <f t="shared" si="545"/>
        <v>0</v>
      </c>
      <c r="AB44" s="124" t="str">
        <f t="shared" si="546"/>
        <v/>
      </c>
      <c r="AC44" s="125"/>
      <c r="AD44" s="126">
        <f t="shared" si="547"/>
        <v>0</v>
      </c>
      <c r="AE44" s="124" t="str">
        <f t="shared" si="548"/>
        <v/>
      </c>
      <c r="AF44" s="125"/>
      <c r="AG44" s="126">
        <f t="shared" si="549"/>
        <v>0</v>
      </c>
      <c r="AH44" s="124" t="str">
        <f t="shared" si="550"/>
        <v/>
      </c>
      <c r="AI44" s="125"/>
      <c r="AJ44" s="126">
        <f t="shared" si="551"/>
        <v>0</v>
      </c>
      <c r="AK44" s="124" t="str">
        <f t="shared" si="552"/>
        <v/>
      </c>
      <c r="AL44" s="125"/>
      <c r="AM44" s="126">
        <f t="shared" si="553"/>
        <v>0</v>
      </c>
      <c r="AN44" s="124" t="str">
        <f t="shared" si="554"/>
        <v/>
      </c>
      <c r="AO44" s="125"/>
      <c r="AP44" s="126">
        <f t="shared" si="555"/>
        <v>0</v>
      </c>
      <c r="AQ44" s="124" t="str">
        <f t="shared" si="556"/>
        <v/>
      </c>
      <c r="AR44" s="125"/>
      <c r="AS44" s="126">
        <f t="shared" si="557"/>
        <v>0</v>
      </c>
      <c r="AT44" s="124" t="str">
        <f t="shared" si="558"/>
        <v/>
      </c>
      <c r="AU44" s="125"/>
      <c r="AV44" s="126">
        <f t="shared" si="559"/>
        <v>0</v>
      </c>
      <c r="AW44" s="124" t="str">
        <f t="shared" si="560"/>
        <v/>
      </c>
      <c r="AX44" s="125"/>
      <c r="AY44" s="126">
        <f t="shared" si="561"/>
        <v>0</v>
      </c>
      <c r="AZ44" s="124" t="str">
        <f t="shared" si="562"/>
        <v/>
      </c>
      <c r="BA44" s="125"/>
      <c r="BB44" s="126">
        <f t="shared" si="563"/>
        <v>0</v>
      </c>
      <c r="BC44" s="124" t="str">
        <f t="shared" si="564"/>
        <v/>
      </c>
      <c r="BD44" s="125"/>
      <c r="BE44" s="126">
        <f t="shared" si="565"/>
        <v>0</v>
      </c>
      <c r="BF44" s="124" t="str">
        <f t="shared" si="566"/>
        <v/>
      </c>
      <c r="BG44" s="125"/>
      <c r="BH44" s="126">
        <f t="shared" si="567"/>
        <v>0</v>
      </c>
      <c r="BI44" s="124" t="str">
        <f t="shared" si="568"/>
        <v/>
      </c>
      <c r="BJ44" s="125"/>
      <c r="BK44" s="126">
        <f t="shared" si="569"/>
        <v>0</v>
      </c>
      <c r="BL44" s="124" t="str">
        <f t="shared" si="570"/>
        <v/>
      </c>
      <c r="BM44" s="125"/>
      <c r="BN44" s="126">
        <f t="shared" si="571"/>
        <v>0</v>
      </c>
      <c r="BO44" s="124" t="str">
        <f t="shared" si="572"/>
        <v/>
      </c>
      <c r="BP44" s="125"/>
      <c r="BQ44" s="126">
        <f t="shared" si="573"/>
        <v>0</v>
      </c>
      <c r="BR44" s="124" t="str">
        <f t="shared" si="574"/>
        <v/>
      </c>
      <c r="BS44" s="125"/>
      <c r="BT44" s="126">
        <f t="shared" si="575"/>
        <v>0</v>
      </c>
      <c r="BU44" s="124" t="str">
        <f t="shared" si="576"/>
        <v/>
      </c>
      <c r="BV44" s="125"/>
      <c r="BW44" s="126">
        <f t="shared" si="577"/>
        <v>0</v>
      </c>
      <c r="BX44" s="124" t="str">
        <f t="shared" si="578"/>
        <v/>
      </c>
      <c r="BY44" s="125"/>
      <c r="BZ44" s="126">
        <f t="shared" si="579"/>
        <v>0</v>
      </c>
      <c r="CA44" s="124" t="str">
        <f t="shared" si="580"/>
        <v/>
      </c>
      <c r="CB44" s="125"/>
      <c r="CC44" s="126">
        <f t="shared" si="581"/>
        <v>0</v>
      </c>
      <c r="CD44" s="124" t="str">
        <f t="shared" si="582"/>
        <v/>
      </c>
      <c r="CE44" s="125"/>
      <c r="CF44" s="126">
        <f t="shared" si="583"/>
        <v>0</v>
      </c>
      <c r="CG44" s="124" t="str">
        <f t="shared" si="584"/>
        <v/>
      </c>
      <c r="CH44" s="125"/>
      <c r="CI44" s="126">
        <f t="shared" si="585"/>
        <v>0</v>
      </c>
      <c r="CJ44" s="124" t="str">
        <f t="shared" si="586"/>
        <v/>
      </c>
      <c r="CK44" s="125"/>
      <c r="CL44" s="126">
        <f t="shared" si="587"/>
        <v>0</v>
      </c>
      <c r="CM44" s="124" t="str">
        <f t="shared" si="588"/>
        <v/>
      </c>
      <c r="CN44" s="125"/>
      <c r="CO44" s="126">
        <f t="shared" si="589"/>
        <v>0</v>
      </c>
      <c r="CP44" s="124" t="str">
        <f t="shared" si="590"/>
        <v/>
      </c>
      <c r="CQ44" s="125"/>
      <c r="CR44" s="126">
        <f t="shared" si="591"/>
        <v>0</v>
      </c>
      <c r="CS44" s="124" t="str">
        <f t="shared" si="592"/>
        <v/>
      </c>
      <c r="CT44" s="125"/>
      <c r="CU44" s="126">
        <f t="shared" si="593"/>
        <v>0</v>
      </c>
      <c r="CV44" s="124" t="str">
        <f t="shared" si="594"/>
        <v/>
      </c>
      <c r="CW44" s="125"/>
      <c r="CX44" s="126">
        <f t="shared" si="595"/>
        <v>0</v>
      </c>
      <c r="CY44" s="124" t="str">
        <f t="shared" si="596"/>
        <v/>
      </c>
      <c r="CZ44" s="125"/>
      <c r="DA44" s="126">
        <f t="shared" si="597"/>
        <v>0</v>
      </c>
      <c r="DB44" s="124" t="str">
        <f t="shared" si="598"/>
        <v/>
      </c>
      <c r="DC44" s="125"/>
      <c r="DD44" s="126">
        <f t="shared" si="599"/>
        <v>0</v>
      </c>
      <c r="DE44" s="124" t="str">
        <f t="shared" si="600"/>
        <v/>
      </c>
      <c r="DF44" s="125"/>
      <c r="DG44" s="126">
        <f t="shared" si="601"/>
        <v>0</v>
      </c>
      <c r="DH44" s="124" t="str">
        <f t="shared" si="602"/>
        <v/>
      </c>
      <c r="DI44" s="125"/>
      <c r="DJ44" s="126">
        <f t="shared" si="603"/>
        <v>0</v>
      </c>
      <c r="DK44" s="124"/>
      <c r="DL44" s="125"/>
      <c r="DM44" s="126"/>
    </row>
    <row r="45" spans="1:117" ht="7.75" hidden="1" customHeight="1" outlineLevel="4" x14ac:dyDescent="0.2">
      <c r="A45" s="97">
        <v>3</v>
      </c>
      <c r="B45" s="121" t="s">
        <v>288</v>
      </c>
      <c r="C45" s="200" t="s">
        <v>289</v>
      </c>
      <c r="D45" s="200"/>
      <c r="E45" s="122">
        <f>VLOOKUP(B45,'[49]PLANILHA ORCAMENTARIA'!A:G,7,0)</f>
        <v>100201.66017655225</v>
      </c>
      <c r="F45" s="123"/>
      <c r="G45" s="124" t="str">
        <f t="shared" si="533"/>
        <v/>
      </c>
      <c r="H45" s="125"/>
      <c r="I45" s="126">
        <f t="shared" si="74"/>
        <v>0</v>
      </c>
      <c r="J45" s="124" t="str">
        <f t="shared" si="534"/>
        <v/>
      </c>
      <c r="K45" s="125"/>
      <c r="L45" s="126">
        <f t="shared" si="535"/>
        <v>0</v>
      </c>
      <c r="M45" s="124" t="str">
        <f t="shared" si="536"/>
        <v/>
      </c>
      <c r="N45" s="125"/>
      <c r="O45" s="126">
        <f t="shared" si="537"/>
        <v>0</v>
      </c>
      <c r="P45" s="124" t="str">
        <f t="shared" si="538"/>
        <v/>
      </c>
      <c r="Q45" s="125"/>
      <c r="R45" s="126">
        <f t="shared" si="539"/>
        <v>0</v>
      </c>
      <c r="S45" s="124" t="str">
        <f t="shared" si="540"/>
        <v/>
      </c>
      <c r="T45" s="125"/>
      <c r="U45" s="126">
        <f t="shared" si="541"/>
        <v>0</v>
      </c>
      <c r="V45" s="124" t="str">
        <f t="shared" si="542"/>
        <v/>
      </c>
      <c r="W45" s="125"/>
      <c r="X45" s="126">
        <f t="shared" si="543"/>
        <v>0</v>
      </c>
      <c r="Y45" s="124" t="str">
        <f t="shared" si="544"/>
        <v/>
      </c>
      <c r="Z45" s="125"/>
      <c r="AA45" s="126">
        <f t="shared" si="545"/>
        <v>0</v>
      </c>
      <c r="AB45" s="124" t="str">
        <f t="shared" si="546"/>
        <v/>
      </c>
      <c r="AC45" s="125"/>
      <c r="AD45" s="126">
        <f t="shared" si="547"/>
        <v>0</v>
      </c>
      <c r="AE45" s="124" t="str">
        <f t="shared" si="548"/>
        <v/>
      </c>
      <c r="AF45" s="125"/>
      <c r="AG45" s="126">
        <f t="shared" si="549"/>
        <v>0</v>
      </c>
      <c r="AH45" s="124" t="str">
        <f t="shared" si="550"/>
        <v/>
      </c>
      <c r="AI45" s="125"/>
      <c r="AJ45" s="126">
        <f t="shared" si="551"/>
        <v>0</v>
      </c>
      <c r="AK45" s="124" t="str">
        <f t="shared" si="552"/>
        <v/>
      </c>
      <c r="AL45" s="125"/>
      <c r="AM45" s="126">
        <f t="shared" si="553"/>
        <v>0</v>
      </c>
      <c r="AN45" s="124" t="str">
        <f t="shared" si="554"/>
        <v/>
      </c>
      <c r="AO45" s="125"/>
      <c r="AP45" s="126">
        <f t="shared" si="555"/>
        <v>0</v>
      </c>
      <c r="AQ45" s="124" t="str">
        <f t="shared" si="556"/>
        <v/>
      </c>
      <c r="AR45" s="125"/>
      <c r="AS45" s="126">
        <f t="shared" si="557"/>
        <v>0</v>
      </c>
      <c r="AT45" s="124" t="str">
        <f t="shared" si="558"/>
        <v/>
      </c>
      <c r="AU45" s="125"/>
      <c r="AV45" s="126">
        <f t="shared" si="559"/>
        <v>0</v>
      </c>
      <c r="AW45" s="124" t="str">
        <f t="shared" si="560"/>
        <v/>
      </c>
      <c r="AX45" s="125"/>
      <c r="AY45" s="126">
        <f t="shared" si="561"/>
        <v>0</v>
      </c>
      <c r="AZ45" s="124" t="str">
        <f t="shared" si="562"/>
        <v/>
      </c>
      <c r="BA45" s="125"/>
      <c r="BB45" s="126">
        <f t="shared" si="563"/>
        <v>0</v>
      </c>
      <c r="BC45" s="124" t="str">
        <f t="shared" si="564"/>
        <v/>
      </c>
      <c r="BD45" s="125"/>
      <c r="BE45" s="126">
        <f t="shared" si="565"/>
        <v>0</v>
      </c>
      <c r="BF45" s="124" t="str">
        <f t="shared" si="566"/>
        <v/>
      </c>
      <c r="BG45" s="125"/>
      <c r="BH45" s="126">
        <f t="shared" si="567"/>
        <v>0</v>
      </c>
      <c r="BI45" s="124" t="str">
        <f t="shared" si="568"/>
        <v/>
      </c>
      <c r="BJ45" s="125"/>
      <c r="BK45" s="126">
        <f t="shared" si="569"/>
        <v>0</v>
      </c>
      <c r="BL45" s="124" t="str">
        <f t="shared" si="570"/>
        <v/>
      </c>
      <c r="BM45" s="125"/>
      <c r="BN45" s="126">
        <f t="shared" si="571"/>
        <v>0</v>
      </c>
      <c r="BO45" s="124" t="str">
        <f t="shared" si="572"/>
        <v/>
      </c>
      <c r="BP45" s="125"/>
      <c r="BQ45" s="126">
        <f t="shared" si="573"/>
        <v>0</v>
      </c>
      <c r="BR45" s="124" t="str">
        <f t="shared" si="574"/>
        <v/>
      </c>
      <c r="BS45" s="125"/>
      <c r="BT45" s="126">
        <f t="shared" si="575"/>
        <v>0</v>
      </c>
      <c r="BU45" s="124" t="str">
        <f t="shared" si="576"/>
        <v/>
      </c>
      <c r="BV45" s="125"/>
      <c r="BW45" s="126">
        <f t="shared" si="577"/>
        <v>0</v>
      </c>
      <c r="BX45" s="124" t="str">
        <f t="shared" si="578"/>
        <v/>
      </c>
      <c r="BY45" s="125"/>
      <c r="BZ45" s="126">
        <f t="shared" si="579"/>
        <v>0</v>
      </c>
      <c r="CA45" s="124" t="str">
        <f t="shared" si="580"/>
        <v/>
      </c>
      <c r="CB45" s="125"/>
      <c r="CC45" s="126">
        <f t="shared" si="581"/>
        <v>0</v>
      </c>
      <c r="CD45" s="124" t="str">
        <f t="shared" si="582"/>
        <v/>
      </c>
      <c r="CE45" s="125"/>
      <c r="CF45" s="126">
        <f t="shared" si="583"/>
        <v>0</v>
      </c>
      <c r="CG45" s="124" t="str">
        <f t="shared" si="584"/>
        <v/>
      </c>
      <c r="CH45" s="125"/>
      <c r="CI45" s="126">
        <f t="shared" si="585"/>
        <v>0</v>
      </c>
      <c r="CJ45" s="124" t="str">
        <f t="shared" si="586"/>
        <v/>
      </c>
      <c r="CK45" s="125"/>
      <c r="CL45" s="126">
        <f t="shared" si="587"/>
        <v>0</v>
      </c>
      <c r="CM45" s="124" t="str">
        <f t="shared" si="588"/>
        <v/>
      </c>
      <c r="CN45" s="125"/>
      <c r="CO45" s="126">
        <f t="shared" si="589"/>
        <v>0</v>
      </c>
      <c r="CP45" s="124" t="str">
        <f t="shared" si="590"/>
        <v/>
      </c>
      <c r="CQ45" s="125"/>
      <c r="CR45" s="126">
        <f t="shared" si="591"/>
        <v>0</v>
      </c>
      <c r="CS45" s="124" t="str">
        <f t="shared" si="592"/>
        <v/>
      </c>
      <c r="CT45" s="125"/>
      <c r="CU45" s="126">
        <f t="shared" si="593"/>
        <v>0</v>
      </c>
      <c r="CV45" s="124" t="str">
        <f t="shared" si="594"/>
        <v/>
      </c>
      <c r="CW45" s="125"/>
      <c r="CX45" s="126">
        <f t="shared" si="595"/>
        <v>0</v>
      </c>
      <c r="CY45" s="124" t="str">
        <f t="shared" si="596"/>
        <v/>
      </c>
      <c r="CZ45" s="125"/>
      <c r="DA45" s="126">
        <f t="shared" si="597"/>
        <v>0</v>
      </c>
      <c r="DB45" s="124" t="str">
        <f t="shared" si="598"/>
        <v/>
      </c>
      <c r="DC45" s="125"/>
      <c r="DD45" s="126">
        <f t="shared" si="599"/>
        <v>0</v>
      </c>
      <c r="DE45" s="124" t="str">
        <f t="shared" si="600"/>
        <v/>
      </c>
      <c r="DF45" s="125"/>
      <c r="DG45" s="126">
        <f t="shared" si="601"/>
        <v>0</v>
      </c>
      <c r="DH45" s="124" t="str">
        <f t="shared" si="602"/>
        <v/>
      </c>
      <c r="DI45" s="125"/>
      <c r="DJ45" s="126">
        <f t="shared" si="603"/>
        <v>0</v>
      </c>
      <c r="DK45" s="124"/>
      <c r="DL45" s="125"/>
      <c r="DM45" s="126"/>
    </row>
    <row r="46" spans="1:117" ht="7.75" hidden="1" customHeight="1" outlineLevel="3" collapsed="1" x14ac:dyDescent="0.2">
      <c r="A46" s="97">
        <v>3</v>
      </c>
      <c r="B46" s="137" t="s">
        <v>18</v>
      </c>
      <c r="C46" s="206" t="s">
        <v>290</v>
      </c>
      <c r="D46" s="206"/>
      <c r="E46" s="138">
        <f>VLOOKUP(B46,'[49]PLANILHA ORCAMENTARIA'!A:G,7,0)</f>
        <v>171557.02712024457</v>
      </c>
      <c r="F46" s="139"/>
      <c r="G46" s="210" t="str">
        <f t="shared" si="145"/>
        <v/>
      </c>
      <c r="H46" s="211"/>
      <c r="I46" s="212">
        <f t="shared" si="74"/>
        <v>0</v>
      </c>
      <c r="J46" s="210" t="str">
        <f t="shared" ref="J46" si="604">IF(K46="","",K46*H46)</f>
        <v/>
      </c>
      <c r="K46" s="211"/>
      <c r="L46" s="212">
        <f t="shared" ref="L46:L73" si="605">K46</f>
        <v>0</v>
      </c>
      <c r="M46" s="210" t="str">
        <f t="shared" ref="M46" si="606">IF(N46="","",N46*K46)</f>
        <v/>
      </c>
      <c r="N46" s="211"/>
      <c r="O46" s="212">
        <f t="shared" ref="O46" si="607">N46</f>
        <v>0</v>
      </c>
      <c r="P46" s="210" t="str">
        <f t="shared" ref="P46" si="608">IF(Q46="","",Q46*N46)</f>
        <v/>
      </c>
      <c r="Q46" s="211"/>
      <c r="R46" s="212">
        <f t="shared" ref="R46" si="609">Q46</f>
        <v>0</v>
      </c>
      <c r="S46" s="210" t="str">
        <f t="shared" ref="S46" si="610">IF(T46="","",T46*Q46)</f>
        <v/>
      </c>
      <c r="T46" s="211"/>
      <c r="U46" s="212">
        <f t="shared" ref="U46" si="611">T46</f>
        <v>0</v>
      </c>
      <c r="V46" s="210" t="str">
        <f t="shared" ref="V46" si="612">IF(W46="","",W46*T46)</f>
        <v/>
      </c>
      <c r="W46" s="211"/>
      <c r="X46" s="212">
        <f t="shared" ref="X46" si="613">W46</f>
        <v>0</v>
      </c>
      <c r="Y46" s="210" t="str">
        <f t="shared" ref="Y46" si="614">IF(Z46="","",Z46*W46)</f>
        <v/>
      </c>
      <c r="Z46" s="211"/>
      <c r="AA46" s="212">
        <f t="shared" ref="AA46" si="615">Z46</f>
        <v>0</v>
      </c>
      <c r="AB46" s="210" t="str">
        <f t="shared" ref="AB46" si="616">IF(AC46="","",AC46*Z46)</f>
        <v/>
      </c>
      <c r="AC46" s="211"/>
      <c r="AD46" s="212">
        <f t="shared" ref="AD46" si="617">AC46</f>
        <v>0</v>
      </c>
      <c r="AE46" s="210" t="str">
        <f t="shared" ref="AE46" si="618">IF(AF46="","",AF46*AC46)</f>
        <v/>
      </c>
      <c r="AF46" s="211"/>
      <c r="AG46" s="212">
        <f t="shared" ref="AG46" si="619">AF46</f>
        <v>0</v>
      </c>
      <c r="AH46" s="210" t="str">
        <f t="shared" ref="AH46" si="620">IF(AI46="","",AI46*AF46)</f>
        <v/>
      </c>
      <c r="AI46" s="211"/>
      <c r="AJ46" s="212">
        <f t="shared" ref="AJ46" si="621">AI46</f>
        <v>0</v>
      </c>
      <c r="AK46" s="210" t="str">
        <f t="shared" ref="AK46" si="622">IF(AL46="","",AL46*AI46)</f>
        <v/>
      </c>
      <c r="AL46" s="211"/>
      <c r="AM46" s="212">
        <f t="shared" ref="AM46" si="623">AL46</f>
        <v>0</v>
      </c>
      <c r="AN46" s="210" t="str">
        <f t="shared" ref="AN46" si="624">IF(AO46="","",AO46*AL46)</f>
        <v/>
      </c>
      <c r="AO46" s="211"/>
      <c r="AP46" s="212">
        <f t="shared" ref="AP46" si="625">AO46</f>
        <v>0</v>
      </c>
      <c r="AQ46" s="210" t="str">
        <f t="shared" ref="AQ46" si="626">IF(AR46="","",AR46*AO46)</f>
        <v/>
      </c>
      <c r="AR46" s="211"/>
      <c r="AS46" s="212">
        <f t="shared" ref="AS46" si="627">AR46</f>
        <v>0</v>
      </c>
      <c r="AT46" s="210" t="str">
        <f t="shared" ref="AT46" si="628">IF(AU46="","",AU46*AR46)</f>
        <v/>
      </c>
      <c r="AU46" s="211"/>
      <c r="AV46" s="212">
        <f t="shared" ref="AV46" si="629">AU46</f>
        <v>0</v>
      </c>
      <c r="AW46" s="210" t="str">
        <f t="shared" ref="AW46" si="630">IF(AX46="","",AX46*AU46)</f>
        <v/>
      </c>
      <c r="AX46" s="211"/>
      <c r="AY46" s="212">
        <f t="shared" ref="AY46" si="631">AX46</f>
        <v>0</v>
      </c>
      <c r="AZ46" s="210" t="str">
        <f t="shared" ref="AZ46" si="632">IF(BA46="","",BA46*AX46)</f>
        <v/>
      </c>
      <c r="BA46" s="211"/>
      <c r="BB46" s="212">
        <f t="shared" ref="BB46" si="633">BA46</f>
        <v>0</v>
      </c>
      <c r="BC46" s="210" t="str">
        <f t="shared" ref="BC46" si="634">IF(BD46="","",BD46*BA46)</f>
        <v/>
      </c>
      <c r="BD46" s="211"/>
      <c r="BE46" s="212">
        <f t="shared" ref="BE46" si="635">BD46</f>
        <v>0</v>
      </c>
      <c r="BF46" s="210" t="str">
        <f t="shared" ref="BF46" si="636">IF(BG46="","",BG46*BD46)</f>
        <v/>
      </c>
      <c r="BG46" s="211"/>
      <c r="BH46" s="212">
        <f t="shared" ref="BH46" si="637">BG46</f>
        <v>0</v>
      </c>
      <c r="BI46" s="210" t="str">
        <f t="shared" ref="BI46" si="638">IF(BJ46="","",BJ46*BG46)</f>
        <v/>
      </c>
      <c r="BJ46" s="211"/>
      <c r="BK46" s="212">
        <f t="shared" ref="BK46" si="639">BJ46</f>
        <v>0</v>
      </c>
      <c r="BL46" s="210" t="str">
        <f t="shared" ref="BL46" si="640">IF(BM46="","",BM46*BJ46)</f>
        <v/>
      </c>
      <c r="BM46" s="211"/>
      <c r="BN46" s="212">
        <f t="shared" ref="BN46" si="641">BM46</f>
        <v>0</v>
      </c>
      <c r="BO46" s="210" t="str">
        <f t="shared" ref="BO46" si="642">IF(BP46="","",BP46*BM46)</f>
        <v/>
      </c>
      <c r="BP46" s="211"/>
      <c r="BQ46" s="212">
        <f t="shared" ref="BQ46" si="643">BP46</f>
        <v>0</v>
      </c>
      <c r="BR46" s="210" t="str">
        <f t="shared" ref="BR46" si="644">IF(BS46="","",BS46*BP46)</f>
        <v/>
      </c>
      <c r="BS46" s="211"/>
      <c r="BT46" s="212">
        <f t="shared" ref="BT46" si="645">BS46</f>
        <v>0</v>
      </c>
      <c r="BU46" s="210" t="str">
        <f t="shared" ref="BU46" si="646">IF(BV46="","",BV46*BS46)</f>
        <v/>
      </c>
      <c r="BV46" s="211"/>
      <c r="BW46" s="212">
        <f t="shared" ref="BW46" si="647">BV46</f>
        <v>0</v>
      </c>
      <c r="BX46" s="210" t="str">
        <f t="shared" ref="BX46" si="648">IF(BY46="","",BY46*BV46)</f>
        <v/>
      </c>
      <c r="BY46" s="211"/>
      <c r="BZ46" s="212">
        <f t="shared" ref="BZ46" si="649">BY46</f>
        <v>0</v>
      </c>
      <c r="CA46" s="210" t="str">
        <f t="shared" ref="CA46" si="650">IF(CB46="","",CB46*BY46)</f>
        <v/>
      </c>
      <c r="CB46" s="211"/>
      <c r="CC46" s="212">
        <f t="shared" ref="CC46" si="651">CB46</f>
        <v>0</v>
      </c>
      <c r="CD46" s="210" t="str">
        <f t="shared" ref="CD46" si="652">IF(CE46="","",CE46*CB46)</f>
        <v/>
      </c>
      <c r="CE46" s="211"/>
      <c r="CF46" s="212">
        <f t="shared" ref="CF46" si="653">CE46</f>
        <v>0</v>
      </c>
      <c r="CG46" s="210" t="str">
        <f t="shared" ref="CG46" si="654">IF(CH46="","",CH46*CE46)</f>
        <v/>
      </c>
      <c r="CH46" s="211"/>
      <c r="CI46" s="212">
        <f t="shared" ref="CI46" si="655">CH46</f>
        <v>0</v>
      </c>
      <c r="CJ46" s="210" t="str">
        <f t="shared" ref="CJ46" si="656">IF(CK46="","",CK46*CH46)</f>
        <v/>
      </c>
      <c r="CK46" s="211"/>
      <c r="CL46" s="212">
        <f t="shared" ref="CL46" si="657">CK46</f>
        <v>0</v>
      </c>
      <c r="CM46" s="210" t="str">
        <f t="shared" ref="CM46" si="658">IF(CN46="","",CN46*CK46)</f>
        <v/>
      </c>
      <c r="CN46" s="211"/>
      <c r="CO46" s="212">
        <f t="shared" ref="CO46" si="659">CN46</f>
        <v>0</v>
      </c>
      <c r="CP46" s="210" t="str">
        <f t="shared" ref="CP46" si="660">IF(CQ46="","",CQ46*CN46)</f>
        <v/>
      </c>
      <c r="CQ46" s="211"/>
      <c r="CR46" s="212">
        <f t="shared" ref="CR46" si="661">CQ46</f>
        <v>0</v>
      </c>
      <c r="CS46" s="210" t="str">
        <f t="shared" ref="CS46" si="662">IF(CT46="","",CT46*CQ46)</f>
        <v/>
      </c>
      <c r="CT46" s="211"/>
      <c r="CU46" s="212">
        <f t="shared" ref="CU46" si="663">CT46</f>
        <v>0</v>
      </c>
      <c r="CV46" s="210" t="str">
        <f t="shared" ref="CV46" si="664">IF(CW46="","",CW46*CT46)</f>
        <v/>
      </c>
      <c r="CW46" s="211"/>
      <c r="CX46" s="212">
        <f t="shared" ref="CX46" si="665">CW46</f>
        <v>0</v>
      </c>
      <c r="CY46" s="210" t="str">
        <f t="shared" ref="CY46" si="666">IF(CZ46="","",CZ46*CW46)</f>
        <v/>
      </c>
      <c r="CZ46" s="211"/>
      <c r="DA46" s="212">
        <f t="shared" ref="DA46" si="667">CZ46</f>
        <v>0</v>
      </c>
      <c r="DB46" s="210" t="str">
        <f t="shared" ref="DB46" si="668">IF(DC46="","",DC46*CZ46)</f>
        <v/>
      </c>
      <c r="DC46" s="211"/>
      <c r="DD46" s="212">
        <f t="shared" ref="DD46" si="669">DC46</f>
        <v>0</v>
      </c>
      <c r="DE46" s="210" t="str">
        <f t="shared" ref="DE46" si="670">IF(DF46="","",DF46*DC46)</f>
        <v/>
      </c>
      <c r="DF46" s="211"/>
      <c r="DG46" s="212">
        <f t="shared" ref="DG46" si="671">DF46</f>
        <v>0</v>
      </c>
      <c r="DH46" s="210" t="str">
        <f t="shared" ref="DH46" si="672">IF(DI46="","",DI46*DF46)</f>
        <v/>
      </c>
      <c r="DI46" s="211"/>
      <c r="DJ46" s="212">
        <f t="shared" ref="DJ46" si="673">DI46</f>
        <v>0</v>
      </c>
      <c r="DK46" s="210"/>
      <c r="DL46" s="211"/>
      <c r="DM46" s="212"/>
    </row>
    <row r="47" spans="1:117" ht="7.75" hidden="1" customHeight="1" outlineLevel="4" x14ac:dyDescent="0.2">
      <c r="A47" s="97">
        <v>3</v>
      </c>
      <c r="B47" s="121" t="s">
        <v>81</v>
      </c>
      <c r="C47" s="200" t="s">
        <v>286</v>
      </c>
      <c r="D47" s="200"/>
      <c r="E47" s="122">
        <f>VLOOKUP(B47,'[49]PLANILHA ORCAMENTARIA'!A:G,7,0)</f>
        <v>44883.987806355821</v>
      </c>
      <c r="F47" s="123"/>
      <c r="G47" s="124" t="str">
        <f t="shared" ref="G47:G53" si="674">IF(H47="","",H47*$E47)</f>
        <v/>
      </c>
      <c r="H47" s="125"/>
      <c r="I47" s="126">
        <f t="shared" si="74"/>
        <v>0</v>
      </c>
      <c r="J47" s="124" t="str">
        <f t="shared" ref="J47:J53" si="675">IF(K47="","",K47*$E47)</f>
        <v/>
      </c>
      <c r="K47" s="125"/>
      <c r="L47" s="126">
        <f t="shared" ref="L47:L53" si="676">K47+I47</f>
        <v>0</v>
      </c>
      <c r="M47" s="124" t="str">
        <f t="shared" ref="M47:M53" si="677">IF(N47="","",N47*$E47)</f>
        <v/>
      </c>
      <c r="N47" s="125"/>
      <c r="O47" s="126">
        <f t="shared" ref="O47:O53" si="678">N47+L47</f>
        <v>0</v>
      </c>
      <c r="P47" s="124" t="str">
        <f t="shared" ref="P47:P53" si="679">IF(Q47="","",Q47*$E47)</f>
        <v/>
      </c>
      <c r="Q47" s="125"/>
      <c r="R47" s="126">
        <f t="shared" ref="R47:R53" si="680">Q47+O47</f>
        <v>0</v>
      </c>
      <c r="S47" s="124" t="str">
        <f t="shared" ref="S47:S53" si="681">IF(T47="","",T47*$E47)</f>
        <v/>
      </c>
      <c r="T47" s="125"/>
      <c r="U47" s="126">
        <f t="shared" ref="U47:U53" si="682">T47+R47</f>
        <v>0</v>
      </c>
      <c r="V47" s="124" t="str">
        <f t="shared" ref="V47:V53" si="683">IF(W47="","",W47*$E47)</f>
        <v/>
      </c>
      <c r="W47" s="125"/>
      <c r="X47" s="126">
        <f t="shared" ref="X47:X53" si="684">W47+U47</f>
        <v>0</v>
      </c>
      <c r="Y47" s="124" t="str">
        <f t="shared" ref="Y47:Y53" si="685">IF(Z47="","",Z47*$E47)</f>
        <v/>
      </c>
      <c r="Z47" s="125"/>
      <c r="AA47" s="126">
        <f t="shared" ref="AA47:AA53" si="686">Z47+X47</f>
        <v>0</v>
      </c>
      <c r="AB47" s="124" t="str">
        <f t="shared" ref="AB47:AB53" si="687">IF(AC47="","",AC47*$E47)</f>
        <v/>
      </c>
      <c r="AC47" s="125"/>
      <c r="AD47" s="126">
        <f t="shared" ref="AD47:AD53" si="688">AC47+AA47</f>
        <v>0</v>
      </c>
      <c r="AE47" s="124" t="str">
        <f t="shared" ref="AE47:AE53" si="689">IF(AF47="","",AF47*$E47)</f>
        <v/>
      </c>
      <c r="AF47" s="125"/>
      <c r="AG47" s="126">
        <f t="shared" ref="AG47:AG53" si="690">AF47+AD47</f>
        <v>0</v>
      </c>
      <c r="AH47" s="124" t="str">
        <f t="shared" ref="AH47:AH53" si="691">IF(AI47="","",AI47*$E47)</f>
        <v/>
      </c>
      <c r="AI47" s="125"/>
      <c r="AJ47" s="126">
        <f t="shared" ref="AJ47:AJ53" si="692">AI47+AG47</f>
        <v>0</v>
      </c>
      <c r="AK47" s="124" t="str">
        <f t="shared" ref="AK47:AK53" si="693">IF(AL47="","",AL47*$E47)</f>
        <v/>
      </c>
      <c r="AL47" s="125"/>
      <c r="AM47" s="126">
        <f t="shared" ref="AM47:AM53" si="694">AL47+AJ47</f>
        <v>0</v>
      </c>
      <c r="AN47" s="124" t="str">
        <f t="shared" ref="AN47:AN53" si="695">IF(AO47="","",AO47*$E47)</f>
        <v/>
      </c>
      <c r="AO47" s="125"/>
      <c r="AP47" s="126">
        <f t="shared" ref="AP47:AP53" si="696">AO47+AM47</f>
        <v>0</v>
      </c>
      <c r="AQ47" s="124" t="str">
        <f t="shared" ref="AQ47:AQ53" si="697">IF(AR47="","",AR47*$E47)</f>
        <v/>
      </c>
      <c r="AR47" s="125"/>
      <c r="AS47" s="126">
        <f t="shared" ref="AS47:AS53" si="698">AR47+AP47</f>
        <v>0</v>
      </c>
      <c r="AT47" s="124" t="str">
        <f t="shared" ref="AT47:AT53" si="699">IF(AU47="","",AU47*$E47)</f>
        <v/>
      </c>
      <c r="AU47" s="125"/>
      <c r="AV47" s="126">
        <f t="shared" ref="AV47:AV53" si="700">AU47+AS47</f>
        <v>0</v>
      </c>
      <c r="AW47" s="124" t="str">
        <f t="shared" ref="AW47:AW53" si="701">IF(AX47="","",AX47*$E47)</f>
        <v/>
      </c>
      <c r="AX47" s="125"/>
      <c r="AY47" s="126">
        <f t="shared" ref="AY47:AY53" si="702">AX47+AV47</f>
        <v>0</v>
      </c>
      <c r="AZ47" s="124" t="str">
        <f t="shared" ref="AZ47:AZ53" si="703">IF(BA47="","",BA47*$E47)</f>
        <v/>
      </c>
      <c r="BA47" s="125"/>
      <c r="BB47" s="126">
        <f t="shared" ref="BB47:BB53" si="704">BA47+AY47</f>
        <v>0</v>
      </c>
      <c r="BC47" s="124" t="str">
        <f t="shared" ref="BC47:BC53" si="705">IF(BD47="","",BD47*$E47)</f>
        <v/>
      </c>
      <c r="BD47" s="125"/>
      <c r="BE47" s="126">
        <f t="shared" ref="BE47:BE53" si="706">BD47+BB47</f>
        <v>0</v>
      </c>
      <c r="BF47" s="124" t="str">
        <f t="shared" ref="BF47:BF53" si="707">IF(BG47="","",BG47*$E47)</f>
        <v/>
      </c>
      <c r="BG47" s="125"/>
      <c r="BH47" s="126">
        <f t="shared" ref="BH47:BH53" si="708">BG47+BE47</f>
        <v>0</v>
      </c>
      <c r="BI47" s="124" t="str">
        <f t="shared" ref="BI47:BI53" si="709">IF(BJ47="","",BJ47*$E47)</f>
        <v/>
      </c>
      <c r="BJ47" s="125"/>
      <c r="BK47" s="126">
        <f t="shared" ref="BK47:BK53" si="710">BJ47+BH47</f>
        <v>0</v>
      </c>
      <c r="BL47" s="124" t="str">
        <f t="shared" ref="BL47:BL53" si="711">IF(BM47="","",BM47*$E47)</f>
        <v/>
      </c>
      <c r="BM47" s="125"/>
      <c r="BN47" s="126">
        <f t="shared" ref="BN47:BN53" si="712">BM47+BK47</f>
        <v>0</v>
      </c>
      <c r="BO47" s="124" t="str">
        <f t="shared" ref="BO47:BO53" si="713">IF(BP47="","",BP47*$E47)</f>
        <v/>
      </c>
      <c r="BP47" s="125"/>
      <c r="BQ47" s="126">
        <f t="shared" ref="BQ47:BQ53" si="714">BP47+BN47</f>
        <v>0</v>
      </c>
      <c r="BR47" s="124" t="str">
        <f t="shared" ref="BR47:BR53" si="715">IF(BS47="","",BS47*$E47)</f>
        <v/>
      </c>
      <c r="BS47" s="125"/>
      <c r="BT47" s="126">
        <f t="shared" ref="BT47:BT53" si="716">BS47+BQ47</f>
        <v>0</v>
      </c>
      <c r="BU47" s="124" t="str">
        <f t="shared" ref="BU47:BU53" si="717">IF(BV47="","",BV47*$E47)</f>
        <v/>
      </c>
      <c r="BV47" s="125"/>
      <c r="BW47" s="126">
        <f t="shared" ref="BW47:BW53" si="718">BV47+BT47</f>
        <v>0</v>
      </c>
      <c r="BX47" s="124" t="str">
        <f t="shared" ref="BX47:BX53" si="719">IF(BY47="","",BY47*$E47)</f>
        <v/>
      </c>
      <c r="BY47" s="125"/>
      <c r="BZ47" s="126">
        <f t="shared" ref="BZ47:BZ53" si="720">BY47+BW47</f>
        <v>0</v>
      </c>
      <c r="CA47" s="124" t="str">
        <f t="shared" ref="CA47:CA53" si="721">IF(CB47="","",CB47*$E47)</f>
        <v/>
      </c>
      <c r="CB47" s="125"/>
      <c r="CC47" s="126">
        <f t="shared" ref="CC47:CC53" si="722">CB47+BZ47</f>
        <v>0</v>
      </c>
      <c r="CD47" s="124" t="str">
        <f t="shared" ref="CD47:CD53" si="723">IF(CE47="","",CE47*$E47)</f>
        <v/>
      </c>
      <c r="CE47" s="125"/>
      <c r="CF47" s="126">
        <f t="shared" ref="CF47:CF53" si="724">CE47+CC47</f>
        <v>0</v>
      </c>
      <c r="CG47" s="124" t="str">
        <f t="shared" ref="CG47:CG53" si="725">IF(CH47="","",CH47*$E47)</f>
        <v/>
      </c>
      <c r="CH47" s="125"/>
      <c r="CI47" s="126">
        <f t="shared" ref="CI47:CI53" si="726">CH47+CF47</f>
        <v>0</v>
      </c>
      <c r="CJ47" s="124" t="str">
        <f t="shared" ref="CJ47:CJ53" si="727">IF(CK47="","",CK47*$E47)</f>
        <v/>
      </c>
      <c r="CK47" s="125"/>
      <c r="CL47" s="126">
        <f t="shared" ref="CL47:CL53" si="728">CK47+CI47</f>
        <v>0</v>
      </c>
      <c r="CM47" s="124" t="str">
        <f t="shared" ref="CM47:CM53" si="729">IF(CN47="","",CN47*$E47)</f>
        <v/>
      </c>
      <c r="CN47" s="125"/>
      <c r="CO47" s="126">
        <f t="shared" ref="CO47:CO53" si="730">CN47+CL47</f>
        <v>0</v>
      </c>
      <c r="CP47" s="124" t="str">
        <f t="shared" ref="CP47:CP53" si="731">IF(CQ47="","",CQ47*$E47)</f>
        <v/>
      </c>
      <c r="CQ47" s="125"/>
      <c r="CR47" s="126">
        <f t="shared" ref="CR47:CR53" si="732">CQ47+CO47</f>
        <v>0</v>
      </c>
      <c r="CS47" s="124" t="str">
        <f t="shared" ref="CS47:CS53" si="733">IF(CT47="","",CT47*$E47)</f>
        <v/>
      </c>
      <c r="CT47" s="125"/>
      <c r="CU47" s="126">
        <f t="shared" ref="CU47:CU53" si="734">CT47+CR47</f>
        <v>0</v>
      </c>
      <c r="CV47" s="124" t="str">
        <f t="shared" ref="CV47:CV53" si="735">IF(CW47="","",CW47*$E47)</f>
        <v/>
      </c>
      <c r="CW47" s="125"/>
      <c r="CX47" s="126">
        <f t="shared" ref="CX47:CX53" si="736">CW47+CU47</f>
        <v>0</v>
      </c>
      <c r="CY47" s="124" t="str">
        <f t="shared" ref="CY47:CY53" si="737">IF(CZ47="","",CZ47*$E47)</f>
        <v/>
      </c>
      <c r="CZ47" s="125"/>
      <c r="DA47" s="126">
        <f t="shared" ref="DA47:DA53" si="738">CZ47+CX47</f>
        <v>0</v>
      </c>
      <c r="DB47" s="124" t="str">
        <f t="shared" ref="DB47:DB53" si="739">IF(DC47="","",DC47*$E47)</f>
        <v/>
      </c>
      <c r="DC47" s="125"/>
      <c r="DD47" s="126">
        <f t="shared" ref="DD47:DD53" si="740">DC47+DA47</f>
        <v>0</v>
      </c>
      <c r="DE47" s="124" t="str">
        <f t="shared" ref="DE47:DE53" si="741">IF(DF47="","",DF47*$E47)</f>
        <v/>
      </c>
      <c r="DF47" s="125"/>
      <c r="DG47" s="126">
        <f t="shared" ref="DG47:DG53" si="742">DF47+DD47</f>
        <v>0</v>
      </c>
      <c r="DH47" s="124" t="str">
        <f t="shared" ref="DH47:DH53" si="743">IF(DI47="","",DI47*$E47)</f>
        <v/>
      </c>
      <c r="DI47" s="125"/>
      <c r="DJ47" s="126">
        <f t="shared" ref="DJ47:DJ53" si="744">DI47+DG47</f>
        <v>0</v>
      </c>
      <c r="DK47" s="124"/>
      <c r="DL47" s="125"/>
      <c r="DM47" s="126"/>
    </row>
    <row r="48" spans="1:117" ht="7.75" hidden="1" customHeight="1" outlineLevel="4" x14ac:dyDescent="0.2">
      <c r="A48" s="97">
        <v>3</v>
      </c>
      <c r="B48" s="121" t="s">
        <v>82</v>
      </c>
      <c r="C48" s="200" t="s">
        <v>287</v>
      </c>
      <c r="D48" s="200"/>
      <c r="E48" s="122">
        <f>VLOOKUP(B48,'[49]PLANILHA ORCAMENTARIA'!A:G,7,0)</f>
        <v>40133.211806355823</v>
      </c>
      <c r="F48" s="123"/>
      <c r="G48" s="124" t="str">
        <f t="shared" si="674"/>
        <v/>
      </c>
      <c r="H48" s="125"/>
      <c r="I48" s="126">
        <f t="shared" si="74"/>
        <v>0</v>
      </c>
      <c r="J48" s="124" t="str">
        <f t="shared" si="675"/>
        <v/>
      </c>
      <c r="K48" s="125"/>
      <c r="L48" s="126">
        <f t="shared" si="676"/>
        <v>0</v>
      </c>
      <c r="M48" s="124" t="str">
        <f t="shared" si="677"/>
        <v/>
      </c>
      <c r="N48" s="125"/>
      <c r="O48" s="126">
        <f t="shared" si="678"/>
        <v>0</v>
      </c>
      <c r="P48" s="124" t="str">
        <f t="shared" si="679"/>
        <v/>
      </c>
      <c r="Q48" s="125"/>
      <c r="R48" s="126">
        <f t="shared" si="680"/>
        <v>0</v>
      </c>
      <c r="S48" s="124" t="str">
        <f t="shared" si="681"/>
        <v/>
      </c>
      <c r="T48" s="125"/>
      <c r="U48" s="126">
        <f t="shared" si="682"/>
        <v>0</v>
      </c>
      <c r="V48" s="124" t="str">
        <f t="shared" si="683"/>
        <v/>
      </c>
      <c r="W48" s="125"/>
      <c r="X48" s="126">
        <f t="shared" si="684"/>
        <v>0</v>
      </c>
      <c r="Y48" s="124" t="str">
        <f t="shared" si="685"/>
        <v/>
      </c>
      <c r="Z48" s="125"/>
      <c r="AA48" s="126">
        <f t="shared" si="686"/>
        <v>0</v>
      </c>
      <c r="AB48" s="124" t="str">
        <f t="shared" si="687"/>
        <v/>
      </c>
      <c r="AC48" s="125"/>
      <c r="AD48" s="126">
        <f t="shared" si="688"/>
        <v>0</v>
      </c>
      <c r="AE48" s="124" t="str">
        <f t="shared" si="689"/>
        <v/>
      </c>
      <c r="AF48" s="125"/>
      <c r="AG48" s="126">
        <f t="shared" si="690"/>
        <v>0</v>
      </c>
      <c r="AH48" s="124" t="str">
        <f t="shared" si="691"/>
        <v/>
      </c>
      <c r="AI48" s="125"/>
      <c r="AJ48" s="126">
        <f t="shared" si="692"/>
        <v>0</v>
      </c>
      <c r="AK48" s="124" t="str">
        <f t="shared" si="693"/>
        <v/>
      </c>
      <c r="AL48" s="125"/>
      <c r="AM48" s="126">
        <f t="shared" si="694"/>
        <v>0</v>
      </c>
      <c r="AN48" s="124" t="str">
        <f t="shared" si="695"/>
        <v/>
      </c>
      <c r="AO48" s="125"/>
      <c r="AP48" s="126">
        <f t="shared" si="696"/>
        <v>0</v>
      </c>
      <c r="AQ48" s="124" t="str">
        <f t="shared" si="697"/>
        <v/>
      </c>
      <c r="AR48" s="125"/>
      <c r="AS48" s="126">
        <f t="shared" si="698"/>
        <v>0</v>
      </c>
      <c r="AT48" s="124" t="str">
        <f t="shared" si="699"/>
        <v/>
      </c>
      <c r="AU48" s="125"/>
      <c r="AV48" s="126">
        <f t="shared" si="700"/>
        <v>0</v>
      </c>
      <c r="AW48" s="124" t="str">
        <f t="shared" si="701"/>
        <v/>
      </c>
      <c r="AX48" s="125"/>
      <c r="AY48" s="126">
        <f t="shared" si="702"/>
        <v>0</v>
      </c>
      <c r="AZ48" s="124" t="str">
        <f t="shared" si="703"/>
        <v/>
      </c>
      <c r="BA48" s="125"/>
      <c r="BB48" s="126">
        <f t="shared" si="704"/>
        <v>0</v>
      </c>
      <c r="BC48" s="124" t="str">
        <f t="shared" si="705"/>
        <v/>
      </c>
      <c r="BD48" s="125"/>
      <c r="BE48" s="126">
        <f t="shared" si="706"/>
        <v>0</v>
      </c>
      <c r="BF48" s="124" t="str">
        <f t="shared" si="707"/>
        <v/>
      </c>
      <c r="BG48" s="125"/>
      <c r="BH48" s="126">
        <f t="shared" si="708"/>
        <v>0</v>
      </c>
      <c r="BI48" s="124" t="str">
        <f t="shared" si="709"/>
        <v/>
      </c>
      <c r="BJ48" s="125"/>
      <c r="BK48" s="126">
        <f t="shared" si="710"/>
        <v>0</v>
      </c>
      <c r="BL48" s="124" t="str">
        <f t="shared" si="711"/>
        <v/>
      </c>
      <c r="BM48" s="125"/>
      <c r="BN48" s="126">
        <f t="shared" si="712"/>
        <v>0</v>
      </c>
      <c r="BO48" s="124" t="str">
        <f t="shared" si="713"/>
        <v/>
      </c>
      <c r="BP48" s="125"/>
      <c r="BQ48" s="126">
        <f t="shared" si="714"/>
        <v>0</v>
      </c>
      <c r="BR48" s="124" t="str">
        <f t="shared" si="715"/>
        <v/>
      </c>
      <c r="BS48" s="125"/>
      <c r="BT48" s="126">
        <f t="shared" si="716"/>
        <v>0</v>
      </c>
      <c r="BU48" s="124" t="str">
        <f t="shared" si="717"/>
        <v/>
      </c>
      <c r="BV48" s="125"/>
      <c r="BW48" s="126">
        <f t="shared" si="718"/>
        <v>0</v>
      </c>
      <c r="BX48" s="124" t="str">
        <f t="shared" si="719"/>
        <v/>
      </c>
      <c r="BY48" s="125"/>
      <c r="BZ48" s="126">
        <f t="shared" si="720"/>
        <v>0</v>
      </c>
      <c r="CA48" s="124" t="str">
        <f t="shared" si="721"/>
        <v/>
      </c>
      <c r="CB48" s="125"/>
      <c r="CC48" s="126">
        <f t="shared" si="722"/>
        <v>0</v>
      </c>
      <c r="CD48" s="124" t="str">
        <f t="shared" si="723"/>
        <v/>
      </c>
      <c r="CE48" s="125"/>
      <c r="CF48" s="126">
        <f t="shared" si="724"/>
        <v>0</v>
      </c>
      <c r="CG48" s="124" t="str">
        <f t="shared" si="725"/>
        <v/>
      </c>
      <c r="CH48" s="125"/>
      <c r="CI48" s="126">
        <f t="shared" si="726"/>
        <v>0</v>
      </c>
      <c r="CJ48" s="124" t="str">
        <f t="shared" si="727"/>
        <v/>
      </c>
      <c r="CK48" s="125"/>
      <c r="CL48" s="126">
        <f t="shared" si="728"/>
        <v>0</v>
      </c>
      <c r="CM48" s="124" t="str">
        <f t="shared" si="729"/>
        <v/>
      </c>
      <c r="CN48" s="125"/>
      <c r="CO48" s="126">
        <f t="shared" si="730"/>
        <v>0</v>
      </c>
      <c r="CP48" s="124" t="str">
        <f t="shared" si="731"/>
        <v/>
      </c>
      <c r="CQ48" s="125"/>
      <c r="CR48" s="126">
        <f t="shared" si="732"/>
        <v>0</v>
      </c>
      <c r="CS48" s="124" t="str">
        <f t="shared" si="733"/>
        <v/>
      </c>
      <c r="CT48" s="125"/>
      <c r="CU48" s="126">
        <f t="shared" si="734"/>
        <v>0</v>
      </c>
      <c r="CV48" s="124" t="str">
        <f t="shared" si="735"/>
        <v/>
      </c>
      <c r="CW48" s="125"/>
      <c r="CX48" s="126">
        <f t="shared" si="736"/>
        <v>0</v>
      </c>
      <c r="CY48" s="124" t="str">
        <f t="shared" si="737"/>
        <v/>
      </c>
      <c r="CZ48" s="125"/>
      <c r="DA48" s="126">
        <f t="shared" si="738"/>
        <v>0</v>
      </c>
      <c r="DB48" s="124" t="str">
        <f t="shared" si="739"/>
        <v/>
      </c>
      <c r="DC48" s="125"/>
      <c r="DD48" s="126">
        <f t="shared" si="740"/>
        <v>0</v>
      </c>
      <c r="DE48" s="124" t="str">
        <f t="shared" si="741"/>
        <v/>
      </c>
      <c r="DF48" s="125"/>
      <c r="DG48" s="126">
        <f t="shared" si="742"/>
        <v>0</v>
      </c>
      <c r="DH48" s="124" t="str">
        <f t="shared" si="743"/>
        <v/>
      </c>
      <c r="DI48" s="125"/>
      <c r="DJ48" s="126">
        <f t="shared" si="744"/>
        <v>0</v>
      </c>
      <c r="DK48" s="124"/>
      <c r="DL48" s="125"/>
      <c r="DM48" s="126"/>
    </row>
    <row r="49" spans="1:117" ht="7.75" hidden="1" customHeight="1" outlineLevel="4" x14ac:dyDescent="0.2">
      <c r="A49" s="97">
        <v>3</v>
      </c>
      <c r="B49" s="121" t="s">
        <v>291</v>
      </c>
      <c r="C49" s="200" t="s">
        <v>289</v>
      </c>
      <c r="D49" s="200"/>
      <c r="E49" s="122">
        <f>VLOOKUP(B49,'[49]PLANILHA ORCAMENTARIA'!A:G,7,0)</f>
        <v>86539.827507532929</v>
      </c>
      <c r="F49" s="123"/>
      <c r="G49" s="124" t="str">
        <f t="shared" si="674"/>
        <v/>
      </c>
      <c r="H49" s="125"/>
      <c r="I49" s="126">
        <f t="shared" si="74"/>
        <v>0</v>
      </c>
      <c r="J49" s="124" t="str">
        <f t="shared" si="675"/>
        <v/>
      </c>
      <c r="K49" s="125"/>
      <c r="L49" s="126">
        <f t="shared" si="676"/>
        <v>0</v>
      </c>
      <c r="M49" s="124" t="str">
        <f t="shared" si="677"/>
        <v/>
      </c>
      <c r="N49" s="125"/>
      <c r="O49" s="126">
        <f t="shared" si="678"/>
        <v>0</v>
      </c>
      <c r="P49" s="124" t="str">
        <f t="shared" si="679"/>
        <v/>
      </c>
      <c r="Q49" s="125"/>
      <c r="R49" s="126">
        <f t="shared" si="680"/>
        <v>0</v>
      </c>
      <c r="S49" s="124" t="str">
        <f t="shared" si="681"/>
        <v/>
      </c>
      <c r="T49" s="125"/>
      <c r="U49" s="126">
        <f t="shared" si="682"/>
        <v>0</v>
      </c>
      <c r="V49" s="124" t="str">
        <f t="shared" si="683"/>
        <v/>
      </c>
      <c r="W49" s="125"/>
      <c r="X49" s="126">
        <f t="shared" si="684"/>
        <v>0</v>
      </c>
      <c r="Y49" s="124" t="str">
        <f t="shared" si="685"/>
        <v/>
      </c>
      <c r="Z49" s="125"/>
      <c r="AA49" s="126">
        <f t="shared" si="686"/>
        <v>0</v>
      </c>
      <c r="AB49" s="124" t="str">
        <f t="shared" si="687"/>
        <v/>
      </c>
      <c r="AC49" s="125"/>
      <c r="AD49" s="126">
        <f t="shared" si="688"/>
        <v>0</v>
      </c>
      <c r="AE49" s="124" t="str">
        <f t="shared" si="689"/>
        <v/>
      </c>
      <c r="AF49" s="125"/>
      <c r="AG49" s="126">
        <f t="shared" si="690"/>
        <v>0</v>
      </c>
      <c r="AH49" s="124" t="str">
        <f t="shared" si="691"/>
        <v/>
      </c>
      <c r="AI49" s="125"/>
      <c r="AJ49" s="126">
        <f t="shared" si="692"/>
        <v>0</v>
      </c>
      <c r="AK49" s="124" t="str">
        <f t="shared" si="693"/>
        <v/>
      </c>
      <c r="AL49" s="125"/>
      <c r="AM49" s="126">
        <f t="shared" si="694"/>
        <v>0</v>
      </c>
      <c r="AN49" s="124" t="str">
        <f t="shared" si="695"/>
        <v/>
      </c>
      <c r="AO49" s="125"/>
      <c r="AP49" s="126">
        <f t="shared" si="696"/>
        <v>0</v>
      </c>
      <c r="AQ49" s="124" t="str">
        <f t="shared" si="697"/>
        <v/>
      </c>
      <c r="AR49" s="125"/>
      <c r="AS49" s="126">
        <f t="shared" si="698"/>
        <v>0</v>
      </c>
      <c r="AT49" s="124" t="str">
        <f t="shared" si="699"/>
        <v/>
      </c>
      <c r="AU49" s="125"/>
      <c r="AV49" s="126">
        <f t="shared" si="700"/>
        <v>0</v>
      </c>
      <c r="AW49" s="124" t="str">
        <f t="shared" si="701"/>
        <v/>
      </c>
      <c r="AX49" s="125"/>
      <c r="AY49" s="126">
        <f t="shared" si="702"/>
        <v>0</v>
      </c>
      <c r="AZ49" s="124" t="str">
        <f t="shared" si="703"/>
        <v/>
      </c>
      <c r="BA49" s="125"/>
      <c r="BB49" s="126">
        <f t="shared" si="704"/>
        <v>0</v>
      </c>
      <c r="BC49" s="124" t="str">
        <f t="shared" si="705"/>
        <v/>
      </c>
      <c r="BD49" s="125"/>
      <c r="BE49" s="126">
        <f t="shared" si="706"/>
        <v>0</v>
      </c>
      <c r="BF49" s="124" t="str">
        <f t="shared" si="707"/>
        <v/>
      </c>
      <c r="BG49" s="125"/>
      <c r="BH49" s="126">
        <f t="shared" si="708"/>
        <v>0</v>
      </c>
      <c r="BI49" s="124" t="str">
        <f t="shared" si="709"/>
        <v/>
      </c>
      <c r="BJ49" s="125"/>
      <c r="BK49" s="126">
        <f t="shared" si="710"/>
        <v>0</v>
      </c>
      <c r="BL49" s="124" t="str">
        <f t="shared" si="711"/>
        <v/>
      </c>
      <c r="BM49" s="125"/>
      <c r="BN49" s="126">
        <f t="shared" si="712"/>
        <v>0</v>
      </c>
      <c r="BO49" s="124" t="str">
        <f t="shared" si="713"/>
        <v/>
      </c>
      <c r="BP49" s="125"/>
      <c r="BQ49" s="126">
        <f t="shared" si="714"/>
        <v>0</v>
      </c>
      <c r="BR49" s="124" t="str">
        <f t="shared" si="715"/>
        <v/>
      </c>
      <c r="BS49" s="125"/>
      <c r="BT49" s="126">
        <f t="shared" si="716"/>
        <v>0</v>
      </c>
      <c r="BU49" s="124" t="str">
        <f t="shared" si="717"/>
        <v/>
      </c>
      <c r="BV49" s="125"/>
      <c r="BW49" s="126">
        <f t="shared" si="718"/>
        <v>0</v>
      </c>
      <c r="BX49" s="124" t="str">
        <f t="shared" si="719"/>
        <v/>
      </c>
      <c r="BY49" s="125"/>
      <c r="BZ49" s="126">
        <f t="shared" si="720"/>
        <v>0</v>
      </c>
      <c r="CA49" s="124" t="str">
        <f t="shared" si="721"/>
        <v/>
      </c>
      <c r="CB49" s="125"/>
      <c r="CC49" s="126">
        <f t="shared" si="722"/>
        <v>0</v>
      </c>
      <c r="CD49" s="124" t="str">
        <f t="shared" si="723"/>
        <v/>
      </c>
      <c r="CE49" s="125"/>
      <c r="CF49" s="126">
        <f t="shared" si="724"/>
        <v>0</v>
      </c>
      <c r="CG49" s="124" t="str">
        <f t="shared" si="725"/>
        <v/>
      </c>
      <c r="CH49" s="125"/>
      <c r="CI49" s="126">
        <f t="shared" si="726"/>
        <v>0</v>
      </c>
      <c r="CJ49" s="124" t="str">
        <f t="shared" si="727"/>
        <v/>
      </c>
      <c r="CK49" s="125"/>
      <c r="CL49" s="126">
        <f t="shared" si="728"/>
        <v>0</v>
      </c>
      <c r="CM49" s="124" t="str">
        <f t="shared" si="729"/>
        <v/>
      </c>
      <c r="CN49" s="125"/>
      <c r="CO49" s="126">
        <f t="shared" si="730"/>
        <v>0</v>
      </c>
      <c r="CP49" s="124" t="str">
        <f t="shared" si="731"/>
        <v/>
      </c>
      <c r="CQ49" s="125"/>
      <c r="CR49" s="126">
        <f t="shared" si="732"/>
        <v>0</v>
      </c>
      <c r="CS49" s="124" t="str">
        <f t="shared" si="733"/>
        <v/>
      </c>
      <c r="CT49" s="125"/>
      <c r="CU49" s="126">
        <f t="shared" si="734"/>
        <v>0</v>
      </c>
      <c r="CV49" s="124" t="str">
        <f t="shared" si="735"/>
        <v/>
      </c>
      <c r="CW49" s="125"/>
      <c r="CX49" s="126">
        <f t="shared" si="736"/>
        <v>0</v>
      </c>
      <c r="CY49" s="124" t="str">
        <f t="shared" si="737"/>
        <v/>
      </c>
      <c r="CZ49" s="125"/>
      <c r="DA49" s="126">
        <f t="shared" si="738"/>
        <v>0</v>
      </c>
      <c r="DB49" s="124" t="str">
        <f t="shared" si="739"/>
        <v/>
      </c>
      <c r="DC49" s="125"/>
      <c r="DD49" s="126">
        <f t="shared" si="740"/>
        <v>0</v>
      </c>
      <c r="DE49" s="124" t="str">
        <f t="shared" si="741"/>
        <v/>
      </c>
      <c r="DF49" s="125"/>
      <c r="DG49" s="126">
        <f t="shared" si="742"/>
        <v>0</v>
      </c>
      <c r="DH49" s="124" t="str">
        <f t="shared" si="743"/>
        <v/>
      </c>
      <c r="DI49" s="125"/>
      <c r="DJ49" s="126">
        <f t="shared" si="744"/>
        <v>0</v>
      </c>
      <c r="DK49" s="124"/>
      <c r="DL49" s="125"/>
      <c r="DM49" s="126"/>
    </row>
    <row r="50" spans="1:117" ht="7.75" hidden="1" customHeight="1" outlineLevel="3" collapsed="1" x14ac:dyDescent="0.2">
      <c r="A50" s="97">
        <v>3</v>
      </c>
      <c r="B50" s="137" t="s">
        <v>19</v>
      </c>
      <c r="C50" s="206" t="s">
        <v>292</v>
      </c>
      <c r="D50" s="206"/>
      <c r="E50" s="138">
        <f>VLOOKUP(B50,'[49]PLANILHA ORCAMENTARIA'!A:G,7,0)</f>
        <v>186046.49139971417</v>
      </c>
      <c r="F50" s="139"/>
      <c r="G50" s="210" t="str">
        <f t="shared" ref="G50" si="745">IF(H50="","",H50*E50)</f>
        <v/>
      </c>
      <c r="H50" s="211"/>
      <c r="I50" s="212">
        <f t="shared" si="74"/>
        <v>0</v>
      </c>
      <c r="J50" s="210" t="str">
        <f t="shared" ref="J50" si="746">IF(K50="","",K50*H50)</f>
        <v/>
      </c>
      <c r="K50" s="211"/>
      <c r="L50" s="212">
        <f t="shared" ref="L50" si="747">K50</f>
        <v>0</v>
      </c>
      <c r="M50" s="210" t="str">
        <f t="shared" ref="M50" si="748">IF(N50="","",N50*K50)</f>
        <v/>
      </c>
      <c r="N50" s="211"/>
      <c r="O50" s="212">
        <f t="shared" ref="O50" si="749">N50</f>
        <v>0</v>
      </c>
      <c r="P50" s="210" t="str">
        <f t="shared" ref="P50" si="750">IF(Q50="","",Q50*N50)</f>
        <v/>
      </c>
      <c r="Q50" s="211"/>
      <c r="R50" s="212">
        <f t="shared" ref="R50" si="751">Q50</f>
        <v>0</v>
      </c>
      <c r="S50" s="210" t="str">
        <f t="shared" ref="S50" si="752">IF(T50="","",T50*Q50)</f>
        <v/>
      </c>
      <c r="T50" s="211"/>
      <c r="U50" s="212">
        <f t="shared" ref="U50" si="753">T50</f>
        <v>0</v>
      </c>
      <c r="V50" s="210" t="str">
        <f t="shared" ref="V50" si="754">IF(W50="","",W50*T50)</f>
        <v/>
      </c>
      <c r="W50" s="211"/>
      <c r="X50" s="212">
        <f t="shared" ref="X50" si="755">W50</f>
        <v>0</v>
      </c>
      <c r="Y50" s="210" t="str">
        <f t="shared" ref="Y50" si="756">IF(Z50="","",Z50*W50)</f>
        <v/>
      </c>
      <c r="Z50" s="211"/>
      <c r="AA50" s="212">
        <f t="shared" ref="AA50" si="757">Z50</f>
        <v>0</v>
      </c>
      <c r="AB50" s="210" t="str">
        <f t="shared" ref="AB50" si="758">IF(AC50="","",AC50*Z50)</f>
        <v/>
      </c>
      <c r="AC50" s="211"/>
      <c r="AD50" s="212">
        <f t="shared" ref="AD50" si="759">AC50</f>
        <v>0</v>
      </c>
      <c r="AE50" s="210" t="str">
        <f t="shared" ref="AE50" si="760">IF(AF50="","",AF50*AC50)</f>
        <v/>
      </c>
      <c r="AF50" s="211"/>
      <c r="AG50" s="212">
        <f t="shared" ref="AG50" si="761">AF50</f>
        <v>0</v>
      </c>
      <c r="AH50" s="210" t="str">
        <f t="shared" ref="AH50" si="762">IF(AI50="","",AI50*AF50)</f>
        <v/>
      </c>
      <c r="AI50" s="211"/>
      <c r="AJ50" s="212">
        <f t="shared" ref="AJ50" si="763">AI50</f>
        <v>0</v>
      </c>
      <c r="AK50" s="210" t="str">
        <f t="shared" ref="AK50" si="764">IF(AL50="","",AL50*AI50)</f>
        <v/>
      </c>
      <c r="AL50" s="211"/>
      <c r="AM50" s="212">
        <f t="shared" ref="AM50" si="765">AL50</f>
        <v>0</v>
      </c>
      <c r="AN50" s="210" t="str">
        <f t="shared" ref="AN50" si="766">IF(AO50="","",AO50*AL50)</f>
        <v/>
      </c>
      <c r="AO50" s="211"/>
      <c r="AP50" s="212">
        <f t="shared" ref="AP50" si="767">AO50</f>
        <v>0</v>
      </c>
      <c r="AQ50" s="210" t="str">
        <f t="shared" ref="AQ50" si="768">IF(AR50="","",AR50*AO50)</f>
        <v/>
      </c>
      <c r="AR50" s="211"/>
      <c r="AS50" s="212">
        <f t="shared" ref="AS50" si="769">AR50</f>
        <v>0</v>
      </c>
      <c r="AT50" s="210" t="str">
        <f t="shared" ref="AT50" si="770">IF(AU50="","",AU50*AR50)</f>
        <v/>
      </c>
      <c r="AU50" s="211"/>
      <c r="AV50" s="212">
        <f t="shared" ref="AV50" si="771">AU50</f>
        <v>0</v>
      </c>
      <c r="AW50" s="210" t="str">
        <f t="shared" ref="AW50" si="772">IF(AX50="","",AX50*AU50)</f>
        <v/>
      </c>
      <c r="AX50" s="211"/>
      <c r="AY50" s="212">
        <f t="shared" ref="AY50" si="773">AX50</f>
        <v>0</v>
      </c>
      <c r="AZ50" s="210" t="str">
        <f t="shared" ref="AZ50" si="774">IF(BA50="","",BA50*AX50)</f>
        <v/>
      </c>
      <c r="BA50" s="211"/>
      <c r="BB50" s="212">
        <f t="shared" ref="BB50" si="775">BA50</f>
        <v>0</v>
      </c>
      <c r="BC50" s="210" t="str">
        <f t="shared" ref="BC50" si="776">IF(BD50="","",BD50*BA50)</f>
        <v/>
      </c>
      <c r="BD50" s="211"/>
      <c r="BE50" s="212">
        <f t="shared" ref="BE50" si="777">BD50</f>
        <v>0</v>
      </c>
      <c r="BF50" s="210" t="str">
        <f t="shared" ref="BF50" si="778">IF(BG50="","",BG50*BD50)</f>
        <v/>
      </c>
      <c r="BG50" s="211"/>
      <c r="BH50" s="212">
        <f t="shared" ref="BH50" si="779">BG50</f>
        <v>0</v>
      </c>
      <c r="BI50" s="210" t="str">
        <f t="shared" ref="BI50" si="780">IF(BJ50="","",BJ50*BG50)</f>
        <v/>
      </c>
      <c r="BJ50" s="211"/>
      <c r="BK50" s="212">
        <f t="shared" ref="BK50" si="781">BJ50</f>
        <v>0</v>
      </c>
      <c r="BL50" s="210" t="str">
        <f t="shared" ref="BL50" si="782">IF(BM50="","",BM50*BJ50)</f>
        <v/>
      </c>
      <c r="BM50" s="211"/>
      <c r="BN50" s="212">
        <f t="shared" ref="BN50" si="783">BM50</f>
        <v>0</v>
      </c>
      <c r="BO50" s="210" t="str">
        <f t="shared" ref="BO50" si="784">IF(BP50="","",BP50*BM50)</f>
        <v/>
      </c>
      <c r="BP50" s="211"/>
      <c r="BQ50" s="212">
        <f t="shared" ref="BQ50" si="785">BP50</f>
        <v>0</v>
      </c>
      <c r="BR50" s="210" t="str">
        <f t="shared" ref="BR50" si="786">IF(BS50="","",BS50*BP50)</f>
        <v/>
      </c>
      <c r="BS50" s="211"/>
      <c r="BT50" s="212">
        <f t="shared" ref="BT50" si="787">BS50</f>
        <v>0</v>
      </c>
      <c r="BU50" s="210" t="str">
        <f t="shared" ref="BU50" si="788">IF(BV50="","",BV50*BS50)</f>
        <v/>
      </c>
      <c r="BV50" s="211"/>
      <c r="BW50" s="212">
        <f t="shared" ref="BW50" si="789">BV50</f>
        <v>0</v>
      </c>
      <c r="BX50" s="210" t="str">
        <f t="shared" ref="BX50" si="790">IF(BY50="","",BY50*BV50)</f>
        <v/>
      </c>
      <c r="BY50" s="211"/>
      <c r="BZ50" s="212">
        <f t="shared" ref="BZ50" si="791">BY50</f>
        <v>0</v>
      </c>
      <c r="CA50" s="210" t="str">
        <f t="shared" ref="CA50" si="792">IF(CB50="","",CB50*BY50)</f>
        <v/>
      </c>
      <c r="CB50" s="211"/>
      <c r="CC50" s="212">
        <f t="shared" ref="CC50" si="793">CB50</f>
        <v>0</v>
      </c>
      <c r="CD50" s="210" t="str">
        <f t="shared" ref="CD50" si="794">IF(CE50="","",CE50*CB50)</f>
        <v/>
      </c>
      <c r="CE50" s="211"/>
      <c r="CF50" s="212">
        <f t="shared" ref="CF50" si="795">CE50</f>
        <v>0</v>
      </c>
      <c r="CG50" s="210" t="str">
        <f t="shared" ref="CG50" si="796">IF(CH50="","",CH50*CE50)</f>
        <v/>
      </c>
      <c r="CH50" s="211"/>
      <c r="CI50" s="212">
        <f t="shared" ref="CI50" si="797">CH50</f>
        <v>0</v>
      </c>
      <c r="CJ50" s="210" t="str">
        <f t="shared" ref="CJ50" si="798">IF(CK50="","",CK50*CH50)</f>
        <v/>
      </c>
      <c r="CK50" s="211"/>
      <c r="CL50" s="212">
        <f t="shared" ref="CL50" si="799">CK50</f>
        <v>0</v>
      </c>
      <c r="CM50" s="210" t="str">
        <f t="shared" ref="CM50" si="800">IF(CN50="","",CN50*CK50)</f>
        <v/>
      </c>
      <c r="CN50" s="211"/>
      <c r="CO50" s="212">
        <f t="shared" ref="CO50" si="801">CN50</f>
        <v>0</v>
      </c>
      <c r="CP50" s="210" t="str">
        <f t="shared" ref="CP50" si="802">IF(CQ50="","",CQ50*CN50)</f>
        <v/>
      </c>
      <c r="CQ50" s="211"/>
      <c r="CR50" s="212">
        <f t="shared" ref="CR50" si="803">CQ50</f>
        <v>0</v>
      </c>
      <c r="CS50" s="210" t="str">
        <f t="shared" ref="CS50" si="804">IF(CT50="","",CT50*CQ50)</f>
        <v/>
      </c>
      <c r="CT50" s="211"/>
      <c r="CU50" s="212">
        <f t="shared" ref="CU50" si="805">CT50</f>
        <v>0</v>
      </c>
      <c r="CV50" s="210" t="str">
        <f t="shared" ref="CV50" si="806">IF(CW50="","",CW50*CT50)</f>
        <v/>
      </c>
      <c r="CW50" s="211"/>
      <c r="CX50" s="212">
        <f t="shared" ref="CX50" si="807">CW50</f>
        <v>0</v>
      </c>
      <c r="CY50" s="210" t="str">
        <f t="shared" ref="CY50" si="808">IF(CZ50="","",CZ50*CW50)</f>
        <v/>
      </c>
      <c r="CZ50" s="211"/>
      <c r="DA50" s="212">
        <f t="shared" ref="DA50" si="809">CZ50</f>
        <v>0</v>
      </c>
      <c r="DB50" s="210" t="str">
        <f t="shared" ref="DB50" si="810">IF(DC50="","",DC50*CZ50)</f>
        <v/>
      </c>
      <c r="DC50" s="211"/>
      <c r="DD50" s="212">
        <f t="shared" ref="DD50" si="811">DC50</f>
        <v>0</v>
      </c>
      <c r="DE50" s="210" t="str">
        <f t="shared" ref="DE50" si="812">IF(DF50="","",DF50*DC50)</f>
        <v/>
      </c>
      <c r="DF50" s="211"/>
      <c r="DG50" s="212">
        <f t="shared" ref="DG50" si="813">DF50</f>
        <v>0</v>
      </c>
      <c r="DH50" s="210" t="str">
        <f t="shared" ref="DH50" si="814">IF(DI50="","",DI50*DF50)</f>
        <v/>
      </c>
      <c r="DI50" s="211"/>
      <c r="DJ50" s="212">
        <f t="shared" ref="DJ50" si="815">DI50</f>
        <v>0</v>
      </c>
      <c r="DK50" s="210"/>
      <c r="DL50" s="211"/>
      <c r="DM50" s="212"/>
    </row>
    <row r="51" spans="1:117" ht="7.75" hidden="1" customHeight="1" outlineLevel="4" x14ac:dyDescent="0.2">
      <c r="A51" s="97">
        <v>3</v>
      </c>
      <c r="B51" s="121" t="s">
        <v>83</v>
      </c>
      <c r="C51" s="200" t="s">
        <v>286</v>
      </c>
      <c r="D51" s="200"/>
      <c r="E51" s="122">
        <f>VLOOKUP(B51,'[49]PLANILHA ORCAMENTARIA'!A:G,7,0)</f>
        <v>46793.294832923268</v>
      </c>
      <c r="F51" s="123"/>
      <c r="G51" s="124" t="str">
        <f t="shared" si="674"/>
        <v/>
      </c>
      <c r="H51" s="125"/>
      <c r="I51" s="126">
        <f t="shared" si="74"/>
        <v>0</v>
      </c>
      <c r="J51" s="124" t="str">
        <f t="shared" si="675"/>
        <v/>
      </c>
      <c r="K51" s="125"/>
      <c r="L51" s="126">
        <f t="shared" si="676"/>
        <v>0</v>
      </c>
      <c r="M51" s="124" t="str">
        <f t="shared" si="677"/>
        <v/>
      </c>
      <c r="N51" s="125"/>
      <c r="O51" s="126">
        <f t="shared" si="678"/>
        <v>0</v>
      </c>
      <c r="P51" s="124" t="str">
        <f t="shared" si="679"/>
        <v/>
      </c>
      <c r="Q51" s="125"/>
      <c r="R51" s="126">
        <f t="shared" si="680"/>
        <v>0</v>
      </c>
      <c r="S51" s="124" t="str">
        <f t="shared" si="681"/>
        <v/>
      </c>
      <c r="T51" s="125"/>
      <c r="U51" s="126">
        <f t="shared" si="682"/>
        <v>0</v>
      </c>
      <c r="V51" s="124" t="str">
        <f t="shared" si="683"/>
        <v/>
      </c>
      <c r="W51" s="125"/>
      <c r="X51" s="126">
        <f t="shared" si="684"/>
        <v>0</v>
      </c>
      <c r="Y51" s="124" t="str">
        <f t="shared" si="685"/>
        <v/>
      </c>
      <c r="Z51" s="125"/>
      <c r="AA51" s="126">
        <f t="shared" si="686"/>
        <v>0</v>
      </c>
      <c r="AB51" s="124" t="str">
        <f t="shared" si="687"/>
        <v/>
      </c>
      <c r="AC51" s="125"/>
      <c r="AD51" s="126">
        <f t="shared" si="688"/>
        <v>0</v>
      </c>
      <c r="AE51" s="124" t="str">
        <f t="shared" si="689"/>
        <v/>
      </c>
      <c r="AF51" s="125"/>
      <c r="AG51" s="126">
        <f t="shared" si="690"/>
        <v>0</v>
      </c>
      <c r="AH51" s="124" t="str">
        <f t="shared" si="691"/>
        <v/>
      </c>
      <c r="AI51" s="125"/>
      <c r="AJ51" s="126">
        <f t="shared" si="692"/>
        <v>0</v>
      </c>
      <c r="AK51" s="124" t="str">
        <f t="shared" si="693"/>
        <v/>
      </c>
      <c r="AL51" s="125"/>
      <c r="AM51" s="126">
        <f t="shared" si="694"/>
        <v>0</v>
      </c>
      <c r="AN51" s="124" t="str">
        <f t="shared" si="695"/>
        <v/>
      </c>
      <c r="AO51" s="125"/>
      <c r="AP51" s="126">
        <f t="shared" si="696"/>
        <v>0</v>
      </c>
      <c r="AQ51" s="124" t="str">
        <f t="shared" si="697"/>
        <v/>
      </c>
      <c r="AR51" s="125"/>
      <c r="AS51" s="126">
        <f t="shared" si="698"/>
        <v>0</v>
      </c>
      <c r="AT51" s="124" t="str">
        <f t="shared" si="699"/>
        <v/>
      </c>
      <c r="AU51" s="125"/>
      <c r="AV51" s="126">
        <f t="shared" si="700"/>
        <v>0</v>
      </c>
      <c r="AW51" s="124" t="str">
        <f t="shared" si="701"/>
        <v/>
      </c>
      <c r="AX51" s="125"/>
      <c r="AY51" s="126">
        <f t="shared" si="702"/>
        <v>0</v>
      </c>
      <c r="AZ51" s="124" t="str">
        <f t="shared" si="703"/>
        <v/>
      </c>
      <c r="BA51" s="125"/>
      <c r="BB51" s="126">
        <f t="shared" si="704"/>
        <v>0</v>
      </c>
      <c r="BC51" s="124" t="str">
        <f t="shared" si="705"/>
        <v/>
      </c>
      <c r="BD51" s="125"/>
      <c r="BE51" s="126">
        <f t="shared" si="706"/>
        <v>0</v>
      </c>
      <c r="BF51" s="124" t="str">
        <f t="shared" si="707"/>
        <v/>
      </c>
      <c r="BG51" s="125"/>
      <c r="BH51" s="126">
        <f t="shared" si="708"/>
        <v>0</v>
      </c>
      <c r="BI51" s="124" t="str">
        <f t="shared" si="709"/>
        <v/>
      </c>
      <c r="BJ51" s="125"/>
      <c r="BK51" s="126">
        <f t="shared" si="710"/>
        <v>0</v>
      </c>
      <c r="BL51" s="124" t="str">
        <f t="shared" si="711"/>
        <v/>
      </c>
      <c r="BM51" s="125"/>
      <c r="BN51" s="126">
        <f t="shared" si="712"/>
        <v>0</v>
      </c>
      <c r="BO51" s="124" t="str">
        <f t="shared" si="713"/>
        <v/>
      </c>
      <c r="BP51" s="125"/>
      <c r="BQ51" s="126">
        <f t="shared" si="714"/>
        <v>0</v>
      </c>
      <c r="BR51" s="124" t="str">
        <f t="shared" si="715"/>
        <v/>
      </c>
      <c r="BS51" s="125"/>
      <c r="BT51" s="126">
        <f t="shared" si="716"/>
        <v>0</v>
      </c>
      <c r="BU51" s="124" t="str">
        <f t="shared" si="717"/>
        <v/>
      </c>
      <c r="BV51" s="125"/>
      <c r="BW51" s="126">
        <f t="shared" si="718"/>
        <v>0</v>
      </c>
      <c r="BX51" s="124" t="str">
        <f t="shared" si="719"/>
        <v/>
      </c>
      <c r="BY51" s="125"/>
      <c r="BZ51" s="126">
        <f t="shared" si="720"/>
        <v>0</v>
      </c>
      <c r="CA51" s="124" t="str">
        <f t="shared" si="721"/>
        <v/>
      </c>
      <c r="CB51" s="125"/>
      <c r="CC51" s="126">
        <f t="shared" si="722"/>
        <v>0</v>
      </c>
      <c r="CD51" s="124" t="str">
        <f t="shared" si="723"/>
        <v/>
      </c>
      <c r="CE51" s="125"/>
      <c r="CF51" s="126">
        <f t="shared" si="724"/>
        <v>0</v>
      </c>
      <c r="CG51" s="124" t="str">
        <f t="shared" si="725"/>
        <v/>
      </c>
      <c r="CH51" s="125"/>
      <c r="CI51" s="126">
        <f t="shared" si="726"/>
        <v>0</v>
      </c>
      <c r="CJ51" s="124" t="str">
        <f t="shared" si="727"/>
        <v/>
      </c>
      <c r="CK51" s="125"/>
      <c r="CL51" s="126">
        <f t="shared" si="728"/>
        <v>0</v>
      </c>
      <c r="CM51" s="124" t="str">
        <f t="shared" si="729"/>
        <v/>
      </c>
      <c r="CN51" s="125"/>
      <c r="CO51" s="126">
        <f t="shared" si="730"/>
        <v>0</v>
      </c>
      <c r="CP51" s="124" t="str">
        <f t="shared" si="731"/>
        <v/>
      </c>
      <c r="CQ51" s="125"/>
      <c r="CR51" s="126">
        <f t="shared" si="732"/>
        <v>0</v>
      </c>
      <c r="CS51" s="124" t="str">
        <f t="shared" si="733"/>
        <v/>
      </c>
      <c r="CT51" s="125"/>
      <c r="CU51" s="126">
        <f t="shared" si="734"/>
        <v>0</v>
      </c>
      <c r="CV51" s="124" t="str">
        <f t="shared" si="735"/>
        <v/>
      </c>
      <c r="CW51" s="125"/>
      <c r="CX51" s="126">
        <f t="shared" si="736"/>
        <v>0</v>
      </c>
      <c r="CY51" s="124" t="str">
        <f t="shared" si="737"/>
        <v/>
      </c>
      <c r="CZ51" s="125"/>
      <c r="DA51" s="126">
        <f t="shared" si="738"/>
        <v>0</v>
      </c>
      <c r="DB51" s="124" t="str">
        <f t="shared" si="739"/>
        <v/>
      </c>
      <c r="DC51" s="125"/>
      <c r="DD51" s="126">
        <f t="shared" si="740"/>
        <v>0</v>
      </c>
      <c r="DE51" s="124" t="str">
        <f t="shared" si="741"/>
        <v/>
      </c>
      <c r="DF51" s="125"/>
      <c r="DG51" s="126">
        <f t="shared" si="742"/>
        <v>0</v>
      </c>
      <c r="DH51" s="124" t="str">
        <f t="shared" si="743"/>
        <v/>
      </c>
      <c r="DI51" s="125"/>
      <c r="DJ51" s="126">
        <f t="shared" si="744"/>
        <v>0</v>
      </c>
      <c r="DK51" s="124"/>
      <c r="DL51" s="125"/>
      <c r="DM51" s="126"/>
    </row>
    <row r="52" spans="1:117" ht="7.75" hidden="1" customHeight="1" outlineLevel="4" x14ac:dyDescent="0.2">
      <c r="A52" s="97">
        <v>3</v>
      </c>
      <c r="B52" s="121" t="s">
        <v>84</v>
      </c>
      <c r="C52" s="200" t="s">
        <v>287</v>
      </c>
      <c r="D52" s="200"/>
      <c r="E52" s="122">
        <f>VLOOKUP(B52,'[49]PLANILHA ORCAMENTARIA'!A:G,7,0)</f>
        <v>46694.374832923277</v>
      </c>
      <c r="F52" s="123"/>
      <c r="G52" s="124" t="str">
        <f t="shared" si="674"/>
        <v/>
      </c>
      <c r="H52" s="125"/>
      <c r="I52" s="126">
        <f t="shared" si="74"/>
        <v>0</v>
      </c>
      <c r="J52" s="124" t="str">
        <f t="shared" si="675"/>
        <v/>
      </c>
      <c r="K52" s="125"/>
      <c r="L52" s="126">
        <f t="shared" si="676"/>
        <v>0</v>
      </c>
      <c r="M52" s="124" t="str">
        <f t="shared" si="677"/>
        <v/>
      </c>
      <c r="N52" s="125"/>
      <c r="O52" s="126">
        <f t="shared" si="678"/>
        <v>0</v>
      </c>
      <c r="P52" s="124" t="str">
        <f t="shared" si="679"/>
        <v/>
      </c>
      <c r="Q52" s="125"/>
      <c r="R52" s="126">
        <f t="shared" si="680"/>
        <v>0</v>
      </c>
      <c r="S52" s="124" t="str">
        <f t="shared" si="681"/>
        <v/>
      </c>
      <c r="T52" s="125"/>
      <c r="U52" s="126">
        <f t="shared" si="682"/>
        <v>0</v>
      </c>
      <c r="V52" s="124" t="str">
        <f t="shared" si="683"/>
        <v/>
      </c>
      <c r="W52" s="125"/>
      <c r="X52" s="126">
        <f t="shared" si="684"/>
        <v>0</v>
      </c>
      <c r="Y52" s="124" t="str">
        <f t="shared" si="685"/>
        <v/>
      </c>
      <c r="Z52" s="125"/>
      <c r="AA52" s="126">
        <f t="shared" si="686"/>
        <v>0</v>
      </c>
      <c r="AB52" s="124" t="str">
        <f t="shared" si="687"/>
        <v/>
      </c>
      <c r="AC52" s="125"/>
      <c r="AD52" s="126">
        <f t="shared" si="688"/>
        <v>0</v>
      </c>
      <c r="AE52" s="124" t="str">
        <f t="shared" si="689"/>
        <v/>
      </c>
      <c r="AF52" s="125"/>
      <c r="AG52" s="126">
        <f t="shared" si="690"/>
        <v>0</v>
      </c>
      <c r="AH52" s="124" t="str">
        <f t="shared" si="691"/>
        <v/>
      </c>
      <c r="AI52" s="125"/>
      <c r="AJ52" s="126">
        <f t="shared" si="692"/>
        <v>0</v>
      </c>
      <c r="AK52" s="124" t="str">
        <f t="shared" si="693"/>
        <v/>
      </c>
      <c r="AL52" s="125"/>
      <c r="AM52" s="126">
        <f t="shared" si="694"/>
        <v>0</v>
      </c>
      <c r="AN52" s="124" t="str">
        <f t="shared" si="695"/>
        <v/>
      </c>
      <c r="AO52" s="125"/>
      <c r="AP52" s="126">
        <f t="shared" si="696"/>
        <v>0</v>
      </c>
      <c r="AQ52" s="124" t="str">
        <f t="shared" si="697"/>
        <v/>
      </c>
      <c r="AR52" s="125"/>
      <c r="AS52" s="126">
        <f t="shared" si="698"/>
        <v>0</v>
      </c>
      <c r="AT52" s="124" t="str">
        <f t="shared" si="699"/>
        <v/>
      </c>
      <c r="AU52" s="125"/>
      <c r="AV52" s="126">
        <f t="shared" si="700"/>
        <v>0</v>
      </c>
      <c r="AW52" s="124" t="str">
        <f t="shared" si="701"/>
        <v/>
      </c>
      <c r="AX52" s="125"/>
      <c r="AY52" s="126">
        <f t="shared" si="702"/>
        <v>0</v>
      </c>
      <c r="AZ52" s="124" t="str">
        <f t="shared" si="703"/>
        <v/>
      </c>
      <c r="BA52" s="125"/>
      <c r="BB52" s="126">
        <f t="shared" si="704"/>
        <v>0</v>
      </c>
      <c r="BC52" s="124" t="str">
        <f t="shared" si="705"/>
        <v/>
      </c>
      <c r="BD52" s="125"/>
      <c r="BE52" s="126">
        <f t="shared" si="706"/>
        <v>0</v>
      </c>
      <c r="BF52" s="124" t="str">
        <f t="shared" si="707"/>
        <v/>
      </c>
      <c r="BG52" s="125"/>
      <c r="BH52" s="126">
        <f t="shared" si="708"/>
        <v>0</v>
      </c>
      <c r="BI52" s="124" t="str">
        <f t="shared" si="709"/>
        <v/>
      </c>
      <c r="BJ52" s="125"/>
      <c r="BK52" s="126">
        <f t="shared" si="710"/>
        <v>0</v>
      </c>
      <c r="BL52" s="124" t="str">
        <f t="shared" si="711"/>
        <v/>
      </c>
      <c r="BM52" s="125"/>
      <c r="BN52" s="126">
        <f t="shared" si="712"/>
        <v>0</v>
      </c>
      <c r="BO52" s="124" t="str">
        <f t="shared" si="713"/>
        <v/>
      </c>
      <c r="BP52" s="125"/>
      <c r="BQ52" s="126">
        <f t="shared" si="714"/>
        <v>0</v>
      </c>
      <c r="BR52" s="124" t="str">
        <f t="shared" si="715"/>
        <v/>
      </c>
      <c r="BS52" s="125"/>
      <c r="BT52" s="126">
        <f t="shared" si="716"/>
        <v>0</v>
      </c>
      <c r="BU52" s="124" t="str">
        <f t="shared" si="717"/>
        <v/>
      </c>
      <c r="BV52" s="125"/>
      <c r="BW52" s="126">
        <f t="shared" si="718"/>
        <v>0</v>
      </c>
      <c r="BX52" s="124" t="str">
        <f t="shared" si="719"/>
        <v/>
      </c>
      <c r="BY52" s="125"/>
      <c r="BZ52" s="126">
        <f t="shared" si="720"/>
        <v>0</v>
      </c>
      <c r="CA52" s="124" t="str">
        <f t="shared" si="721"/>
        <v/>
      </c>
      <c r="CB52" s="125"/>
      <c r="CC52" s="126">
        <f t="shared" si="722"/>
        <v>0</v>
      </c>
      <c r="CD52" s="124" t="str">
        <f t="shared" si="723"/>
        <v/>
      </c>
      <c r="CE52" s="125"/>
      <c r="CF52" s="126">
        <f t="shared" si="724"/>
        <v>0</v>
      </c>
      <c r="CG52" s="124" t="str">
        <f t="shared" si="725"/>
        <v/>
      </c>
      <c r="CH52" s="125"/>
      <c r="CI52" s="126">
        <f t="shared" si="726"/>
        <v>0</v>
      </c>
      <c r="CJ52" s="124" t="str">
        <f t="shared" si="727"/>
        <v/>
      </c>
      <c r="CK52" s="125"/>
      <c r="CL52" s="126">
        <f t="shared" si="728"/>
        <v>0</v>
      </c>
      <c r="CM52" s="124" t="str">
        <f t="shared" si="729"/>
        <v/>
      </c>
      <c r="CN52" s="125"/>
      <c r="CO52" s="126">
        <f t="shared" si="730"/>
        <v>0</v>
      </c>
      <c r="CP52" s="124" t="str">
        <f t="shared" si="731"/>
        <v/>
      </c>
      <c r="CQ52" s="125"/>
      <c r="CR52" s="126">
        <f t="shared" si="732"/>
        <v>0</v>
      </c>
      <c r="CS52" s="124" t="str">
        <f t="shared" si="733"/>
        <v/>
      </c>
      <c r="CT52" s="125"/>
      <c r="CU52" s="126">
        <f t="shared" si="734"/>
        <v>0</v>
      </c>
      <c r="CV52" s="124" t="str">
        <f t="shared" si="735"/>
        <v/>
      </c>
      <c r="CW52" s="125"/>
      <c r="CX52" s="126">
        <f t="shared" si="736"/>
        <v>0</v>
      </c>
      <c r="CY52" s="124" t="str">
        <f t="shared" si="737"/>
        <v/>
      </c>
      <c r="CZ52" s="125"/>
      <c r="DA52" s="126">
        <f t="shared" si="738"/>
        <v>0</v>
      </c>
      <c r="DB52" s="124" t="str">
        <f t="shared" si="739"/>
        <v/>
      </c>
      <c r="DC52" s="125"/>
      <c r="DD52" s="126">
        <f t="shared" si="740"/>
        <v>0</v>
      </c>
      <c r="DE52" s="124" t="str">
        <f t="shared" si="741"/>
        <v/>
      </c>
      <c r="DF52" s="125"/>
      <c r="DG52" s="126">
        <f t="shared" si="742"/>
        <v>0</v>
      </c>
      <c r="DH52" s="124" t="str">
        <f t="shared" si="743"/>
        <v/>
      </c>
      <c r="DI52" s="125"/>
      <c r="DJ52" s="126">
        <f t="shared" si="744"/>
        <v>0</v>
      </c>
      <c r="DK52" s="124"/>
      <c r="DL52" s="125"/>
      <c r="DM52" s="126"/>
    </row>
    <row r="53" spans="1:117" ht="7.75" hidden="1" customHeight="1" outlineLevel="4" x14ac:dyDescent="0.2">
      <c r="A53" s="97">
        <v>3</v>
      </c>
      <c r="B53" s="121" t="s">
        <v>293</v>
      </c>
      <c r="C53" s="200" t="s">
        <v>289</v>
      </c>
      <c r="D53" s="200"/>
      <c r="E53" s="122">
        <f>VLOOKUP(B53,'[49]PLANILHA ORCAMENTARIA'!A:G,7,0)</f>
        <v>92558.821733867633</v>
      </c>
      <c r="F53" s="123"/>
      <c r="G53" s="124" t="str">
        <f t="shared" si="674"/>
        <v/>
      </c>
      <c r="H53" s="125"/>
      <c r="I53" s="126">
        <f t="shared" si="74"/>
        <v>0</v>
      </c>
      <c r="J53" s="124" t="str">
        <f t="shared" si="675"/>
        <v/>
      </c>
      <c r="K53" s="125"/>
      <c r="L53" s="126">
        <f t="shared" si="676"/>
        <v>0</v>
      </c>
      <c r="M53" s="124" t="str">
        <f t="shared" si="677"/>
        <v/>
      </c>
      <c r="N53" s="125"/>
      <c r="O53" s="126">
        <f t="shared" si="678"/>
        <v>0</v>
      </c>
      <c r="P53" s="124" t="str">
        <f t="shared" si="679"/>
        <v/>
      </c>
      <c r="Q53" s="125"/>
      <c r="R53" s="126">
        <f t="shared" si="680"/>
        <v>0</v>
      </c>
      <c r="S53" s="124" t="str">
        <f t="shared" si="681"/>
        <v/>
      </c>
      <c r="T53" s="125"/>
      <c r="U53" s="126">
        <f t="shared" si="682"/>
        <v>0</v>
      </c>
      <c r="V53" s="124" t="str">
        <f t="shared" si="683"/>
        <v/>
      </c>
      <c r="W53" s="125"/>
      <c r="X53" s="126">
        <f t="shared" si="684"/>
        <v>0</v>
      </c>
      <c r="Y53" s="124" t="str">
        <f t="shared" si="685"/>
        <v/>
      </c>
      <c r="Z53" s="125"/>
      <c r="AA53" s="126">
        <f t="shared" si="686"/>
        <v>0</v>
      </c>
      <c r="AB53" s="124" t="str">
        <f t="shared" si="687"/>
        <v/>
      </c>
      <c r="AC53" s="125"/>
      <c r="AD53" s="126">
        <f t="shared" si="688"/>
        <v>0</v>
      </c>
      <c r="AE53" s="124" t="str">
        <f t="shared" si="689"/>
        <v/>
      </c>
      <c r="AF53" s="125"/>
      <c r="AG53" s="126">
        <f t="shared" si="690"/>
        <v>0</v>
      </c>
      <c r="AH53" s="124" t="str">
        <f t="shared" si="691"/>
        <v/>
      </c>
      <c r="AI53" s="125"/>
      <c r="AJ53" s="126">
        <f t="shared" si="692"/>
        <v>0</v>
      </c>
      <c r="AK53" s="124" t="str">
        <f t="shared" si="693"/>
        <v/>
      </c>
      <c r="AL53" s="125"/>
      <c r="AM53" s="126">
        <f t="shared" si="694"/>
        <v>0</v>
      </c>
      <c r="AN53" s="124" t="str">
        <f t="shared" si="695"/>
        <v/>
      </c>
      <c r="AO53" s="125"/>
      <c r="AP53" s="126">
        <f t="shared" si="696"/>
        <v>0</v>
      </c>
      <c r="AQ53" s="124" t="str">
        <f t="shared" si="697"/>
        <v/>
      </c>
      <c r="AR53" s="125"/>
      <c r="AS53" s="126">
        <f t="shared" si="698"/>
        <v>0</v>
      </c>
      <c r="AT53" s="124" t="str">
        <f t="shared" si="699"/>
        <v/>
      </c>
      <c r="AU53" s="125"/>
      <c r="AV53" s="126">
        <f t="shared" si="700"/>
        <v>0</v>
      </c>
      <c r="AW53" s="124" t="str">
        <f t="shared" si="701"/>
        <v/>
      </c>
      <c r="AX53" s="125"/>
      <c r="AY53" s="126">
        <f t="shared" si="702"/>
        <v>0</v>
      </c>
      <c r="AZ53" s="124" t="str">
        <f t="shared" si="703"/>
        <v/>
      </c>
      <c r="BA53" s="125"/>
      <c r="BB53" s="126">
        <f t="shared" si="704"/>
        <v>0</v>
      </c>
      <c r="BC53" s="124" t="str">
        <f t="shared" si="705"/>
        <v/>
      </c>
      <c r="BD53" s="125"/>
      <c r="BE53" s="126">
        <f t="shared" si="706"/>
        <v>0</v>
      </c>
      <c r="BF53" s="124" t="str">
        <f t="shared" si="707"/>
        <v/>
      </c>
      <c r="BG53" s="125"/>
      <c r="BH53" s="126">
        <f t="shared" si="708"/>
        <v>0</v>
      </c>
      <c r="BI53" s="124" t="str">
        <f t="shared" si="709"/>
        <v/>
      </c>
      <c r="BJ53" s="125"/>
      <c r="BK53" s="126">
        <f t="shared" si="710"/>
        <v>0</v>
      </c>
      <c r="BL53" s="124" t="str">
        <f t="shared" si="711"/>
        <v/>
      </c>
      <c r="BM53" s="125"/>
      <c r="BN53" s="126">
        <f t="shared" si="712"/>
        <v>0</v>
      </c>
      <c r="BO53" s="124" t="str">
        <f t="shared" si="713"/>
        <v/>
      </c>
      <c r="BP53" s="125"/>
      <c r="BQ53" s="126">
        <f t="shared" si="714"/>
        <v>0</v>
      </c>
      <c r="BR53" s="124" t="str">
        <f t="shared" si="715"/>
        <v/>
      </c>
      <c r="BS53" s="125"/>
      <c r="BT53" s="126">
        <f t="shared" si="716"/>
        <v>0</v>
      </c>
      <c r="BU53" s="124" t="str">
        <f t="shared" si="717"/>
        <v/>
      </c>
      <c r="BV53" s="125"/>
      <c r="BW53" s="126">
        <f t="shared" si="718"/>
        <v>0</v>
      </c>
      <c r="BX53" s="124" t="str">
        <f t="shared" si="719"/>
        <v/>
      </c>
      <c r="BY53" s="125"/>
      <c r="BZ53" s="126">
        <f t="shared" si="720"/>
        <v>0</v>
      </c>
      <c r="CA53" s="124" t="str">
        <f t="shared" si="721"/>
        <v/>
      </c>
      <c r="CB53" s="125"/>
      <c r="CC53" s="126">
        <f t="shared" si="722"/>
        <v>0</v>
      </c>
      <c r="CD53" s="124" t="str">
        <f t="shared" si="723"/>
        <v/>
      </c>
      <c r="CE53" s="125"/>
      <c r="CF53" s="126">
        <f t="shared" si="724"/>
        <v>0</v>
      </c>
      <c r="CG53" s="124" t="str">
        <f t="shared" si="725"/>
        <v/>
      </c>
      <c r="CH53" s="125"/>
      <c r="CI53" s="126">
        <f t="shared" si="726"/>
        <v>0</v>
      </c>
      <c r="CJ53" s="124" t="str">
        <f t="shared" si="727"/>
        <v/>
      </c>
      <c r="CK53" s="125"/>
      <c r="CL53" s="126">
        <f t="shared" si="728"/>
        <v>0</v>
      </c>
      <c r="CM53" s="124" t="str">
        <f t="shared" si="729"/>
        <v/>
      </c>
      <c r="CN53" s="125"/>
      <c r="CO53" s="126">
        <f t="shared" si="730"/>
        <v>0</v>
      </c>
      <c r="CP53" s="124" t="str">
        <f t="shared" si="731"/>
        <v/>
      </c>
      <c r="CQ53" s="125"/>
      <c r="CR53" s="126">
        <f t="shared" si="732"/>
        <v>0</v>
      </c>
      <c r="CS53" s="124" t="str">
        <f t="shared" si="733"/>
        <v/>
      </c>
      <c r="CT53" s="125"/>
      <c r="CU53" s="126">
        <f t="shared" si="734"/>
        <v>0</v>
      </c>
      <c r="CV53" s="124" t="str">
        <f t="shared" si="735"/>
        <v/>
      </c>
      <c r="CW53" s="125"/>
      <c r="CX53" s="126">
        <f t="shared" si="736"/>
        <v>0</v>
      </c>
      <c r="CY53" s="124" t="str">
        <f t="shared" si="737"/>
        <v/>
      </c>
      <c r="CZ53" s="125"/>
      <c r="DA53" s="126">
        <f t="shared" si="738"/>
        <v>0</v>
      </c>
      <c r="DB53" s="124" t="str">
        <f t="shared" si="739"/>
        <v/>
      </c>
      <c r="DC53" s="125"/>
      <c r="DD53" s="126">
        <f t="shared" si="740"/>
        <v>0</v>
      </c>
      <c r="DE53" s="124" t="str">
        <f t="shared" si="741"/>
        <v/>
      </c>
      <c r="DF53" s="125"/>
      <c r="DG53" s="126">
        <f t="shared" si="742"/>
        <v>0</v>
      </c>
      <c r="DH53" s="124" t="str">
        <f t="shared" si="743"/>
        <v/>
      </c>
      <c r="DI53" s="125"/>
      <c r="DJ53" s="126">
        <f t="shared" si="744"/>
        <v>0</v>
      </c>
      <c r="DK53" s="124"/>
      <c r="DL53" s="125"/>
      <c r="DM53" s="126"/>
    </row>
    <row r="54" spans="1:117" ht="7.75" hidden="1" customHeight="1" outlineLevel="3" x14ac:dyDescent="0.2">
      <c r="A54" s="97">
        <v>3</v>
      </c>
      <c r="B54" s="137" t="s">
        <v>294</v>
      </c>
      <c r="C54" s="206" t="s">
        <v>295</v>
      </c>
      <c r="D54" s="206"/>
      <c r="E54" s="138">
        <f>VLOOKUP(B54,'[49]PLANILHA ORCAMENTARIA'!A:G,7,0)</f>
        <v>982810.60745458701</v>
      </c>
      <c r="F54" s="139"/>
      <c r="G54" s="210" t="str">
        <f t="shared" si="145"/>
        <v/>
      </c>
      <c r="H54" s="211"/>
      <c r="I54" s="212">
        <f t="shared" si="74"/>
        <v>0</v>
      </c>
      <c r="J54" s="210" t="str">
        <f t="shared" ref="J54" si="816">IF(K54="","",K54*H54)</f>
        <v/>
      </c>
      <c r="K54" s="211"/>
      <c r="L54" s="212">
        <f t="shared" si="605"/>
        <v>0</v>
      </c>
      <c r="M54" s="210" t="str">
        <f t="shared" ref="M54" si="817">IF(N54="","",N54*K54)</f>
        <v/>
      </c>
      <c r="N54" s="211"/>
      <c r="O54" s="212">
        <f t="shared" ref="O54" si="818">N54</f>
        <v>0</v>
      </c>
      <c r="P54" s="210" t="str">
        <f t="shared" ref="P54" si="819">IF(Q54="","",Q54*N54)</f>
        <v/>
      </c>
      <c r="Q54" s="211"/>
      <c r="R54" s="212">
        <f t="shared" ref="R54" si="820">Q54</f>
        <v>0</v>
      </c>
      <c r="S54" s="210" t="str">
        <f t="shared" ref="S54" si="821">IF(T54="","",T54*Q54)</f>
        <v/>
      </c>
      <c r="T54" s="211"/>
      <c r="U54" s="212">
        <f t="shared" ref="U54" si="822">T54</f>
        <v>0</v>
      </c>
      <c r="V54" s="210" t="str">
        <f t="shared" ref="V54" si="823">IF(W54="","",W54*T54)</f>
        <v/>
      </c>
      <c r="W54" s="211"/>
      <c r="X54" s="212">
        <f t="shared" ref="X54" si="824">W54</f>
        <v>0</v>
      </c>
      <c r="Y54" s="210" t="str">
        <f t="shared" ref="Y54" si="825">IF(Z54="","",Z54*W54)</f>
        <v/>
      </c>
      <c r="Z54" s="211"/>
      <c r="AA54" s="212">
        <f t="shared" ref="AA54" si="826">Z54</f>
        <v>0</v>
      </c>
      <c r="AB54" s="210" t="str">
        <f t="shared" ref="AB54" si="827">IF(AC54="","",AC54*Z54)</f>
        <v/>
      </c>
      <c r="AC54" s="211"/>
      <c r="AD54" s="212">
        <f t="shared" ref="AD54" si="828">AC54</f>
        <v>0</v>
      </c>
      <c r="AE54" s="210" t="str">
        <f t="shared" ref="AE54" si="829">IF(AF54="","",AF54*AC54)</f>
        <v/>
      </c>
      <c r="AF54" s="211"/>
      <c r="AG54" s="212">
        <f t="shared" ref="AG54" si="830">AF54</f>
        <v>0</v>
      </c>
      <c r="AH54" s="210" t="str">
        <f t="shared" ref="AH54" si="831">IF(AI54="","",AI54*AF54)</f>
        <v/>
      </c>
      <c r="AI54" s="211"/>
      <c r="AJ54" s="212">
        <f t="shared" ref="AJ54" si="832">AI54</f>
        <v>0</v>
      </c>
      <c r="AK54" s="210" t="str">
        <f t="shared" ref="AK54" si="833">IF(AL54="","",AL54*AI54)</f>
        <v/>
      </c>
      <c r="AL54" s="211"/>
      <c r="AM54" s="212">
        <f t="shared" ref="AM54" si="834">AL54</f>
        <v>0</v>
      </c>
      <c r="AN54" s="210" t="str">
        <f t="shared" ref="AN54" si="835">IF(AO54="","",AO54*AL54)</f>
        <v/>
      </c>
      <c r="AO54" s="211"/>
      <c r="AP54" s="212">
        <f t="shared" ref="AP54" si="836">AO54</f>
        <v>0</v>
      </c>
      <c r="AQ54" s="210" t="str">
        <f t="shared" ref="AQ54" si="837">IF(AR54="","",AR54*AO54)</f>
        <v/>
      </c>
      <c r="AR54" s="211"/>
      <c r="AS54" s="212">
        <f t="shared" ref="AS54" si="838">AR54</f>
        <v>0</v>
      </c>
      <c r="AT54" s="210" t="str">
        <f t="shared" ref="AT54" si="839">IF(AU54="","",AU54*AR54)</f>
        <v/>
      </c>
      <c r="AU54" s="211"/>
      <c r="AV54" s="212">
        <f t="shared" ref="AV54" si="840">AU54</f>
        <v>0</v>
      </c>
      <c r="AW54" s="210" t="str">
        <f t="shared" ref="AW54" si="841">IF(AX54="","",AX54*AU54)</f>
        <v/>
      </c>
      <c r="AX54" s="211"/>
      <c r="AY54" s="212">
        <f t="shared" ref="AY54" si="842">AX54</f>
        <v>0</v>
      </c>
      <c r="AZ54" s="210" t="str">
        <f t="shared" ref="AZ54" si="843">IF(BA54="","",BA54*AX54)</f>
        <v/>
      </c>
      <c r="BA54" s="211"/>
      <c r="BB54" s="212">
        <f t="shared" ref="BB54" si="844">BA54</f>
        <v>0</v>
      </c>
      <c r="BC54" s="210" t="str">
        <f t="shared" ref="BC54" si="845">IF(BD54="","",BD54*BA54)</f>
        <v/>
      </c>
      <c r="BD54" s="211"/>
      <c r="BE54" s="212">
        <f t="shared" ref="BE54" si="846">BD54</f>
        <v>0</v>
      </c>
      <c r="BF54" s="210" t="str">
        <f t="shared" ref="BF54" si="847">IF(BG54="","",BG54*BD54)</f>
        <v/>
      </c>
      <c r="BG54" s="211"/>
      <c r="BH54" s="212">
        <f t="shared" ref="BH54" si="848">BG54</f>
        <v>0</v>
      </c>
      <c r="BI54" s="210" t="str">
        <f t="shared" ref="BI54" si="849">IF(BJ54="","",BJ54*BG54)</f>
        <v/>
      </c>
      <c r="BJ54" s="211"/>
      <c r="BK54" s="212">
        <f t="shared" ref="BK54" si="850">BJ54</f>
        <v>0</v>
      </c>
      <c r="BL54" s="210" t="str">
        <f t="shared" ref="BL54" si="851">IF(BM54="","",BM54*BJ54)</f>
        <v/>
      </c>
      <c r="BM54" s="211"/>
      <c r="BN54" s="212">
        <f t="shared" ref="BN54" si="852">BM54</f>
        <v>0</v>
      </c>
      <c r="BO54" s="210" t="str">
        <f t="shared" ref="BO54" si="853">IF(BP54="","",BP54*BM54)</f>
        <v/>
      </c>
      <c r="BP54" s="211"/>
      <c r="BQ54" s="212">
        <f t="shared" ref="BQ54" si="854">BP54</f>
        <v>0</v>
      </c>
      <c r="BR54" s="210" t="str">
        <f t="shared" ref="BR54" si="855">IF(BS54="","",BS54*BP54)</f>
        <v/>
      </c>
      <c r="BS54" s="211"/>
      <c r="BT54" s="212">
        <f t="shared" ref="BT54" si="856">BS54</f>
        <v>0</v>
      </c>
      <c r="BU54" s="210" t="str">
        <f t="shared" ref="BU54" si="857">IF(BV54="","",BV54*BS54)</f>
        <v/>
      </c>
      <c r="BV54" s="211"/>
      <c r="BW54" s="212">
        <f t="shared" ref="BW54" si="858">BV54</f>
        <v>0</v>
      </c>
      <c r="BX54" s="210" t="str">
        <f t="shared" ref="BX54" si="859">IF(BY54="","",BY54*BV54)</f>
        <v/>
      </c>
      <c r="BY54" s="211"/>
      <c r="BZ54" s="212">
        <f t="shared" ref="BZ54" si="860">BY54</f>
        <v>0</v>
      </c>
      <c r="CA54" s="210" t="str">
        <f t="shared" ref="CA54" si="861">IF(CB54="","",CB54*BY54)</f>
        <v/>
      </c>
      <c r="CB54" s="211"/>
      <c r="CC54" s="212">
        <f t="shared" ref="CC54" si="862">CB54</f>
        <v>0</v>
      </c>
      <c r="CD54" s="210" t="str">
        <f t="shared" ref="CD54" si="863">IF(CE54="","",CE54*CB54)</f>
        <v/>
      </c>
      <c r="CE54" s="211"/>
      <c r="CF54" s="212">
        <f t="shared" ref="CF54" si="864">CE54</f>
        <v>0</v>
      </c>
      <c r="CG54" s="210" t="str">
        <f t="shared" ref="CG54" si="865">IF(CH54="","",CH54*CE54)</f>
        <v/>
      </c>
      <c r="CH54" s="211"/>
      <c r="CI54" s="212">
        <f t="shared" ref="CI54" si="866">CH54</f>
        <v>0</v>
      </c>
      <c r="CJ54" s="210" t="str">
        <f t="shared" ref="CJ54" si="867">IF(CK54="","",CK54*CH54)</f>
        <v/>
      </c>
      <c r="CK54" s="211"/>
      <c r="CL54" s="212">
        <f t="shared" ref="CL54" si="868">CK54</f>
        <v>0</v>
      </c>
      <c r="CM54" s="210" t="str">
        <f t="shared" ref="CM54" si="869">IF(CN54="","",CN54*CK54)</f>
        <v/>
      </c>
      <c r="CN54" s="211"/>
      <c r="CO54" s="212">
        <f t="shared" ref="CO54" si="870">CN54</f>
        <v>0</v>
      </c>
      <c r="CP54" s="210" t="str">
        <f t="shared" ref="CP54" si="871">IF(CQ54="","",CQ54*CN54)</f>
        <v/>
      </c>
      <c r="CQ54" s="211"/>
      <c r="CR54" s="212">
        <f t="shared" ref="CR54" si="872">CQ54</f>
        <v>0</v>
      </c>
      <c r="CS54" s="210" t="str">
        <f t="shared" ref="CS54" si="873">IF(CT54="","",CT54*CQ54)</f>
        <v/>
      </c>
      <c r="CT54" s="211"/>
      <c r="CU54" s="212">
        <f t="shared" ref="CU54" si="874">CT54</f>
        <v>0</v>
      </c>
      <c r="CV54" s="210" t="str">
        <f t="shared" ref="CV54" si="875">IF(CW54="","",CW54*CT54)</f>
        <v/>
      </c>
      <c r="CW54" s="211"/>
      <c r="CX54" s="212">
        <f t="shared" ref="CX54" si="876">CW54</f>
        <v>0</v>
      </c>
      <c r="CY54" s="210" t="str">
        <f t="shared" ref="CY54" si="877">IF(CZ54="","",CZ54*CW54)</f>
        <v/>
      </c>
      <c r="CZ54" s="211"/>
      <c r="DA54" s="212">
        <f t="shared" ref="DA54" si="878">CZ54</f>
        <v>0</v>
      </c>
      <c r="DB54" s="210" t="str">
        <f t="shared" ref="DB54" si="879">IF(DC54="","",DC54*CZ54)</f>
        <v/>
      </c>
      <c r="DC54" s="211"/>
      <c r="DD54" s="212">
        <f t="shared" ref="DD54" si="880">DC54</f>
        <v>0</v>
      </c>
      <c r="DE54" s="210" t="str">
        <f t="shared" ref="DE54" si="881">IF(DF54="","",DF54*DC54)</f>
        <v/>
      </c>
      <c r="DF54" s="211"/>
      <c r="DG54" s="212">
        <f t="shared" ref="DG54" si="882">DF54</f>
        <v>0</v>
      </c>
      <c r="DH54" s="210" t="str">
        <f t="shared" ref="DH54" si="883">IF(DI54="","",DI54*DF54)</f>
        <v/>
      </c>
      <c r="DI54" s="211"/>
      <c r="DJ54" s="212">
        <f t="shared" ref="DJ54" si="884">DI54</f>
        <v>0</v>
      </c>
      <c r="DK54" s="210"/>
      <c r="DL54" s="211"/>
      <c r="DM54" s="212"/>
    </row>
    <row r="55" spans="1:117" ht="7.75" hidden="1" customHeight="1" outlineLevel="4" x14ac:dyDescent="0.2">
      <c r="A55" s="97">
        <v>3</v>
      </c>
      <c r="B55" s="121" t="s">
        <v>296</v>
      </c>
      <c r="C55" s="200" t="s">
        <v>297</v>
      </c>
      <c r="D55" s="200"/>
      <c r="E55" s="122">
        <f>VLOOKUP(B55,'[49]PLANILHA ORCAMENTARIA'!A:G,7,0)</f>
        <v>307445.59313753544</v>
      </c>
      <c r="F55" s="123"/>
      <c r="G55" s="124" t="str">
        <f t="shared" ref="G55:G57" si="885">IF(H55="","",H55*$E55)</f>
        <v/>
      </c>
      <c r="H55" s="125"/>
      <c r="I55" s="126">
        <f t="shared" si="74"/>
        <v>0</v>
      </c>
      <c r="J55" s="124" t="str">
        <f t="shared" ref="J55:J57" si="886">IF(K55="","",K55*$E55)</f>
        <v/>
      </c>
      <c r="K55" s="125"/>
      <c r="L55" s="126">
        <f t="shared" ref="L55:L57" si="887">K55+I55</f>
        <v>0</v>
      </c>
      <c r="M55" s="124" t="str">
        <f t="shared" ref="M55:M57" si="888">IF(N55="","",N55*$E55)</f>
        <v/>
      </c>
      <c r="N55" s="125"/>
      <c r="O55" s="126">
        <f t="shared" ref="O55:O57" si="889">N55+L55</f>
        <v>0</v>
      </c>
      <c r="P55" s="124" t="str">
        <f t="shared" ref="P55:P57" si="890">IF(Q55="","",Q55*$E55)</f>
        <v/>
      </c>
      <c r="Q55" s="125"/>
      <c r="R55" s="126">
        <f t="shared" ref="R55:R57" si="891">Q55+O55</f>
        <v>0</v>
      </c>
      <c r="S55" s="124" t="str">
        <f t="shared" ref="S55:S57" si="892">IF(T55="","",T55*$E55)</f>
        <v/>
      </c>
      <c r="T55" s="125"/>
      <c r="U55" s="126">
        <f t="shared" ref="U55:U57" si="893">T55+R55</f>
        <v>0</v>
      </c>
      <c r="V55" s="124" t="str">
        <f t="shared" ref="V55:V57" si="894">IF(W55="","",W55*$E55)</f>
        <v/>
      </c>
      <c r="W55" s="125"/>
      <c r="X55" s="126">
        <f t="shared" ref="X55:X57" si="895">W55+U55</f>
        <v>0</v>
      </c>
      <c r="Y55" s="124" t="str">
        <f t="shared" ref="Y55:Y57" si="896">IF(Z55="","",Z55*$E55)</f>
        <v/>
      </c>
      <c r="Z55" s="125"/>
      <c r="AA55" s="126">
        <f t="shared" ref="AA55:AA57" si="897">Z55+X55</f>
        <v>0</v>
      </c>
      <c r="AB55" s="124" t="str">
        <f t="shared" ref="AB55:AB57" si="898">IF(AC55="","",AC55*$E55)</f>
        <v/>
      </c>
      <c r="AC55" s="125"/>
      <c r="AD55" s="126">
        <f t="shared" ref="AD55:AD57" si="899">AC55+AA55</f>
        <v>0</v>
      </c>
      <c r="AE55" s="124" t="str">
        <f t="shared" ref="AE55:AE57" si="900">IF(AF55="","",AF55*$E55)</f>
        <v/>
      </c>
      <c r="AF55" s="125"/>
      <c r="AG55" s="126">
        <f t="shared" ref="AG55:AG57" si="901">AF55+AD55</f>
        <v>0</v>
      </c>
      <c r="AH55" s="124" t="str">
        <f t="shared" ref="AH55:AH57" si="902">IF(AI55="","",AI55*$E55)</f>
        <v/>
      </c>
      <c r="AI55" s="125"/>
      <c r="AJ55" s="126">
        <f t="shared" ref="AJ55:AJ57" si="903">AI55+AG55</f>
        <v>0</v>
      </c>
      <c r="AK55" s="124" t="str">
        <f t="shared" ref="AK55:AK57" si="904">IF(AL55="","",AL55*$E55)</f>
        <v/>
      </c>
      <c r="AL55" s="125"/>
      <c r="AM55" s="126">
        <f t="shared" ref="AM55:AM57" si="905">AL55+AJ55</f>
        <v>0</v>
      </c>
      <c r="AN55" s="124" t="str">
        <f t="shared" ref="AN55:AN57" si="906">IF(AO55="","",AO55*$E55)</f>
        <v/>
      </c>
      <c r="AO55" s="125"/>
      <c r="AP55" s="126">
        <f t="shared" ref="AP55:AP57" si="907">AO55+AM55</f>
        <v>0</v>
      </c>
      <c r="AQ55" s="124" t="str">
        <f t="shared" ref="AQ55:AQ57" si="908">IF(AR55="","",AR55*$E55)</f>
        <v/>
      </c>
      <c r="AR55" s="125"/>
      <c r="AS55" s="126">
        <f t="shared" ref="AS55:AS57" si="909">AR55+AP55</f>
        <v>0</v>
      </c>
      <c r="AT55" s="124" t="str">
        <f t="shared" ref="AT55:AT57" si="910">IF(AU55="","",AU55*$E55)</f>
        <v/>
      </c>
      <c r="AU55" s="125"/>
      <c r="AV55" s="126">
        <f t="shared" ref="AV55:AV57" si="911">AU55+AS55</f>
        <v>0</v>
      </c>
      <c r="AW55" s="124" t="str">
        <f t="shared" ref="AW55:AW57" si="912">IF(AX55="","",AX55*$E55)</f>
        <v/>
      </c>
      <c r="AX55" s="125"/>
      <c r="AY55" s="126">
        <f t="shared" ref="AY55:AY57" si="913">AX55+AV55</f>
        <v>0</v>
      </c>
      <c r="AZ55" s="124" t="str">
        <f t="shared" ref="AZ55:AZ57" si="914">IF(BA55="","",BA55*$E55)</f>
        <v/>
      </c>
      <c r="BA55" s="125"/>
      <c r="BB55" s="126">
        <f t="shared" ref="BB55:BB57" si="915">BA55+AY55</f>
        <v>0</v>
      </c>
      <c r="BC55" s="124" t="str">
        <f t="shared" ref="BC55:BC57" si="916">IF(BD55="","",BD55*$E55)</f>
        <v/>
      </c>
      <c r="BD55" s="125"/>
      <c r="BE55" s="126">
        <f t="shared" ref="BE55:BE57" si="917">BD55+BB55</f>
        <v>0</v>
      </c>
      <c r="BF55" s="124" t="str">
        <f t="shared" ref="BF55:BF57" si="918">IF(BG55="","",BG55*$E55)</f>
        <v/>
      </c>
      <c r="BG55" s="125"/>
      <c r="BH55" s="126">
        <f t="shared" ref="BH55:BH57" si="919">BG55+BE55</f>
        <v>0</v>
      </c>
      <c r="BI55" s="124" t="str">
        <f t="shared" ref="BI55:BI57" si="920">IF(BJ55="","",BJ55*$E55)</f>
        <v/>
      </c>
      <c r="BJ55" s="125"/>
      <c r="BK55" s="126">
        <f t="shared" ref="BK55:BK57" si="921">BJ55+BH55</f>
        <v>0</v>
      </c>
      <c r="BL55" s="124" t="str">
        <f t="shared" ref="BL55:BL57" si="922">IF(BM55="","",BM55*$E55)</f>
        <v/>
      </c>
      <c r="BM55" s="125"/>
      <c r="BN55" s="126">
        <f t="shared" ref="BN55:BN57" si="923">BM55+BK55</f>
        <v>0</v>
      </c>
      <c r="BO55" s="124" t="str">
        <f t="shared" ref="BO55:BO57" si="924">IF(BP55="","",BP55*$E55)</f>
        <v/>
      </c>
      <c r="BP55" s="125"/>
      <c r="BQ55" s="126">
        <f t="shared" ref="BQ55:BQ57" si="925">BP55+BN55</f>
        <v>0</v>
      </c>
      <c r="BR55" s="124" t="str">
        <f t="shared" ref="BR55:BR57" si="926">IF(BS55="","",BS55*$E55)</f>
        <v/>
      </c>
      <c r="BS55" s="125"/>
      <c r="BT55" s="126">
        <f t="shared" ref="BT55:BT57" si="927">BS55+BQ55</f>
        <v>0</v>
      </c>
      <c r="BU55" s="124" t="str">
        <f t="shared" ref="BU55:BU57" si="928">IF(BV55="","",BV55*$E55)</f>
        <v/>
      </c>
      <c r="BV55" s="125"/>
      <c r="BW55" s="126">
        <f t="shared" ref="BW55:BW57" si="929">BV55+BT55</f>
        <v>0</v>
      </c>
      <c r="BX55" s="124" t="str">
        <f t="shared" ref="BX55:BX57" si="930">IF(BY55="","",BY55*$E55)</f>
        <v/>
      </c>
      <c r="BY55" s="125"/>
      <c r="BZ55" s="126">
        <f t="shared" ref="BZ55:BZ57" si="931">BY55+BW55</f>
        <v>0</v>
      </c>
      <c r="CA55" s="124" t="str">
        <f t="shared" ref="CA55:CA57" si="932">IF(CB55="","",CB55*$E55)</f>
        <v/>
      </c>
      <c r="CB55" s="125"/>
      <c r="CC55" s="126">
        <f t="shared" ref="CC55:CC57" si="933">CB55+BZ55</f>
        <v>0</v>
      </c>
      <c r="CD55" s="124" t="str">
        <f t="shared" ref="CD55:CD57" si="934">IF(CE55="","",CE55*$E55)</f>
        <v/>
      </c>
      <c r="CE55" s="125"/>
      <c r="CF55" s="126">
        <f t="shared" ref="CF55:CF57" si="935">CE55+CC55</f>
        <v>0</v>
      </c>
      <c r="CG55" s="124" t="str">
        <f t="shared" ref="CG55:CG57" si="936">IF(CH55="","",CH55*$E55)</f>
        <v/>
      </c>
      <c r="CH55" s="125"/>
      <c r="CI55" s="126">
        <f t="shared" ref="CI55:CI57" si="937">CH55+CF55</f>
        <v>0</v>
      </c>
      <c r="CJ55" s="124" t="str">
        <f t="shared" ref="CJ55:CJ57" si="938">IF(CK55="","",CK55*$E55)</f>
        <v/>
      </c>
      <c r="CK55" s="125"/>
      <c r="CL55" s="126">
        <f t="shared" ref="CL55:CL57" si="939">CK55+CI55</f>
        <v>0</v>
      </c>
      <c r="CM55" s="124" t="str">
        <f t="shared" ref="CM55:CM57" si="940">IF(CN55="","",CN55*$E55)</f>
        <v/>
      </c>
      <c r="CN55" s="125"/>
      <c r="CO55" s="126">
        <f t="shared" ref="CO55:CO57" si="941">CN55+CL55</f>
        <v>0</v>
      </c>
      <c r="CP55" s="124" t="str">
        <f t="shared" ref="CP55:CP57" si="942">IF(CQ55="","",CQ55*$E55)</f>
        <v/>
      </c>
      <c r="CQ55" s="125"/>
      <c r="CR55" s="126">
        <f t="shared" ref="CR55:CR57" si="943">CQ55+CO55</f>
        <v>0</v>
      </c>
      <c r="CS55" s="124" t="str">
        <f t="shared" ref="CS55:CS57" si="944">IF(CT55="","",CT55*$E55)</f>
        <v/>
      </c>
      <c r="CT55" s="125"/>
      <c r="CU55" s="126">
        <f t="shared" ref="CU55:CU57" si="945">CT55+CR55</f>
        <v>0</v>
      </c>
      <c r="CV55" s="124" t="str">
        <f t="shared" ref="CV55:CV57" si="946">IF(CW55="","",CW55*$E55)</f>
        <v/>
      </c>
      <c r="CW55" s="125"/>
      <c r="CX55" s="126">
        <f t="shared" ref="CX55:CX57" si="947">CW55+CU55</f>
        <v>0</v>
      </c>
      <c r="CY55" s="124" t="str">
        <f t="shared" ref="CY55:CY57" si="948">IF(CZ55="","",CZ55*$E55)</f>
        <v/>
      </c>
      <c r="CZ55" s="125"/>
      <c r="DA55" s="126">
        <f t="shared" ref="DA55:DA57" si="949">CZ55+CX55</f>
        <v>0</v>
      </c>
      <c r="DB55" s="124" t="str">
        <f t="shared" ref="DB55:DB57" si="950">IF(DC55="","",DC55*$E55)</f>
        <v/>
      </c>
      <c r="DC55" s="125"/>
      <c r="DD55" s="126">
        <f t="shared" ref="DD55:DD57" si="951">DC55+DA55</f>
        <v>0</v>
      </c>
      <c r="DE55" s="124" t="str">
        <f t="shared" ref="DE55:DE57" si="952">IF(DF55="","",DF55*$E55)</f>
        <v/>
      </c>
      <c r="DF55" s="125"/>
      <c r="DG55" s="126">
        <f t="shared" ref="DG55:DG57" si="953">DF55+DD55</f>
        <v>0</v>
      </c>
      <c r="DH55" s="124" t="str">
        <f t="shared" ref="DH55:DH57" si="954">IF(DI55="","",DI55*$E55)</f>
        <v/>
      </c>
      <c r="DI55" s="125"/>
      <c r="DJ55" s="126">
        <f t="shared" ref="DJ55:DJ57" si="955">DI55+DG55</f>
        <v>0</v>
      </c>
      <c r="DK55" s="124"/>
      <c r="DL55" s="125"/>
      <c r="DM55" s="126"/>
    </row>
    <row r="56" spans="1:117" ht="7.75" hidden="1" customHeight="1" outlineLevel="4" x14ac:dyDescent="0.2">
      <c r="A56" s="97">
        <v>3</v>
      </c>
      <c r="B56" s="121" t="s">
        <v>298</v>
      </c>
      <c r="C56" s="200" t="s">
        <v>299</v>
      </c>
      <c r="D56" s="200"/>
      <c r="E56" s="122">
        <f>VLOOKUP(B56,'[49]PLANILHA ORCAMENTARIA'!A:G,7,0)</f>
        <v>246389.02609441595</v>
      </c>
      <c r="F56" s="123"/>
      <c r="G56" s="124" t="str">
        <f t="shared" si="885"/>
        <v/>
      </c>
      <c r="H56" s="125"/>
      <c r="I56" s="126">
        <f t="shared" si="74"/>
        <v>0</v>
      </c>
      <c r="J56" s="124" t="str">
        <f t="shared" si="886"/>
        <v/>
      </c>
      <c r="K56" s="125"/>
      <c r="L56" s="126">
        <f t="shared" si="887"/>
        <v>0</v>
      </c>
      <c r="M56" s="124" t="str">
        <f t="shared" si="888"/>
        <v/>
      </c>
      <c r="N56" s="125"/>
      <c r="O56" s="126">
        <f t="shared" si="889"/>
        <v>0</v>
      </c>
      <c r="P56" s="124" t="str">
        <f t="shared" si="890"/>
        <v/>
      </c>
      <c r="Q56" s="125"/>
      <c r="R56" s="126">
        <f t="shared" si="891"/>
        <v>0</v>
      </c>
      <c r="S56" s="124" t="str">
        <f t="shared" si="892"/>
        <v/>
      </c>
      <c r="T56" s="125"/>
      <c r="U56" s="126">
        <f t="shared" si="893"/>
        <v>0</v>
      </c>
      <c r="V56" s="124" t="str">
        <f t="shared" si="894"/>
        <v/>
      </c>
      <c r="W56" s="125"/>
      <c r="X56" s="126">
        <f t="shared" si="895"/>
        <v>0</v>
      </c>
      <c r="Y56" s="124" t="str">
        <f t="shared" si="896"/>
        <v/>
      </c>
      <c r="Z56" s="125"/>
      <c r="AA56" s="126">
        <f t="shared" si="897"/>
        <v>0</v>
      </c>
      <c r="AB56" s="124" t="str">
        <f t="shared" si="898"/>
        <v/>
      </c>
      <c r="AC56" s="125"/>
      <c r="AD56" s="126">
        <f t="shared" si="899"/>
        <v>0</v>
      </c>
      <c r="AE56" s="124" t="str">
        <f t="shared" si="900"/>
        <v/>
      </c>
      <c r="AF56" s="125"/>
      <c r="AG56" s="126">
        <f t="shared" si="901"/>
        <v>0</v>
      </c>
      <c r="AH56" s="124" t="str">
        <f t="shared" si="902"/>
        <v/>
      </c>
      <c r="AI56" s="125"/>
      <c r="AJ56" s="126">
        <f t="shared" si="903"/>
        <v>0</v>
      </c>
      <c r="AK56" s="124" t="str">
        <f t="shared" si="904"/>
        <v/>
      </c>
      <c r="AL56" s="125"/>
      <c r="AM56" s="126">
        <f t="shared" si="905"/>
        <v>0</v>
      </c>
      <c r="AN56" s="124" t="str">
        <f t="shared" si="906"/>
        <v/>
      </c>
      <c r="AO56" s="125"/>
      <c r="AP56" s="126">
        <f t="shared" si="907"/>
        <v>0</v>
      </c>
      <c r="AQ56" s="124" t="str">
        <f t="shared" si="908"/>
        <v/>
      </c>
      <c r="AR56" s="125"/>
      <c r="AS56" s="126">
        <f t="shared" si="909"/>
        <v>0</v>
      </c>
      <c r="AT56" s="124" t="str">
        <f t="shared" si="910"/>
        <v/>
      </c>
      <c r="AU56" s="125"/>
      <c r="AV56" s="126">
        <f t="shared" si="911"/>
        <v>0</v>
      </c>
      <c r="AW56" s="124" t="str">
        <f t="shared" si="912"/>
        <v/>
      </c>
      <c r="AX56" s="125"/>
      <c r="AY56" s="126">
        <f t="shared" si="913"/>
        <v>0</v>
      </c>
      <c r="AZ56" s="124" t="str">
        <f t="shared" si="914"/>
        <v/>
      </c>
      <c r="BA56" s="125"/>
      <c r="BB56" s="126">
        <f t="shared" si="915"/>
        <v>0</v>
      </c>
      <c r="BC56" s="124" t="str">
        <f t="shared" si="916"/>
        <v/>
      </c>
      <c r="BD56" s="125"/>
      <c r="BE56" s="126">
        <f t="shared" si="917"/>
        <v>0</v>
      </c>
      <c r="BF56" s="124" t="str">
        <f t="shared" si="918"/>
        <v/>
      </c>
      <c r="BG56" s="125"/>
      <c r="BH56" s="126">
        <f t="shared" si="919"/>
        <v>0</v>
      </c>
      <c r="BI56" s="124" t="str">
        <f t="shared" si="920"/>
        <v/>
      </c>
      <c r="BJ56" s="125"/>
      <c r="BK56" s="126">
        <f t="shared" si="921"/>
        <v>0</v>
      </c>
      <c r="BL56" s="124" t="str">
        <f t="shared" si="922"/>
        <v/>
      </c>
      <c r="BM56" s="125"/>
      <c r="BN56" s="126">
        <f t="shared" si="923"/>
        <v>0</v>
      </c>
      <c r="BO56" s="124" t="str">
        <f t="shared" si="924"/>
        <v/>
      </c>
      <c r="BP56" s="125"/>
      <c r="BQ56" s="126">
        <f t="shared" si="925"/>
        <v>0</v>
      </c>
      <c r="BR56" s="124" t="str">
        <f t="shared" si="926"/>
        <v/>
      </c>
      <c r="BS56" s="125"/>
      <c r="BT56" s="126">
        <f t="shared" si="927"/>
        <v>0</v>
      </c>
      <c r="BU56" s="124" t="str">
        <f t="shared" si="928"/>
        <v/>
      </c>
      <c r="BV56" s="125"/>
      <c r="BW56" s="126">
        <f t="shared" si="929"/>
        <v>0</v>
      </c>
      <c r="BX56" s="124" t="str">
        <f t="shared" si="930"/>
        <v/>
      </c>
      <c r="BY56" s="125"/>
      <c r="BZ56" s="126">
        <f t="shared" si="931"/>
        <v>0</v>
      </c>
      <c r="CA56" s="124" t="str">
        <f t="shared" si="932"/>
        <v/>
      </c>
      <c r="CB56" s="125"/>
      <c r="CC56" s="126">
        <f t="shared" si="933"/>
        <v>0</v>
      </c>
      <c r="CD56" s="124" t="str">
        <f t="shared" si="934"/>
        <v/>
      </c>
      <c r="CE56" s="125"/>
      <c r="CF56" s="126">
        <f t="shared" si="935"/>
        <v>0</v>
      </c>
      <c r="CG56" s="124" t="str">
        <f t="shared" si="936"/>
        <v/>
      </c>
      <c r="CH56" s="125"/>
      <c r="CI56" s="126">
        <f t="shared" si="937"/>
        <v>0</v>
      </c>
      <c r="CJ56" s="124" t="str">
        <f t="shared" si="938"/>
        <v/>
      </c>
      <c r="CK56" s="125"/>
      <c r="CL56" s="126">
        <f t="shared" si="939"/>
        <v>0</v>
      </c>
      <c r="CM56" s="124" t="str">
        <f t="shared" si="940"/>
        <v/>
      </c>
      <c r="CN56" s="125"/>
      <c r="CO56" s="126">
        <f t="shared" si="941"/>
        <v>0</v>
      </c>
      <c r="CP56" s="124" t="str">
        <f t="shared" si="942"/>
        <v/>
      </c>
      <c r="CQ56" s="125"/>
      <c r="CR56" s="126">
        <f t="shared" si="943"/>
        <v>0</v>
      </c>
      <c r="CS56" s="124" t="str">
        <f t="shared" si="944"/>
        <v/>
      </c>
      <c r="CT56" s="125"/>
      <c r="CU56" s="126">
        <f t="shared" si="945"/>
        <v>0</v>
      </c>
      <c r="CV56" s="124" t="str">
        <f t="shared" si="946"/>
        <v/>
      </c>
      <c r="CW56" s="125"/>
      <c r="CX56" s="126">
        <f t="shared" si="947"/>
        <v>0</v>
      </c>
      <c r="CY56" s="124" t="str">
        <f t="shared" si="948"/>
        <v/>
      </c>
      <c r="CZ56" s="125"/>
      <c r="DA56" s="126">
        <f t="shared" si="949"/>
        <v>0</v>
      </c>
      <c r="DB56" s="124" t="str">
        <f t="shared" si="950"/>
        <v/>
      </c>
      <c r="DC56" s="125"/>
      <c r="DD56" s="126">
        <f t="shared" si="951"/>
        <v>0</v>
      </c>
      <c r="DE56" s="124" t="str">
        <f t="shared" si="952"/>
        <v/>
      </c>
      <c r="DF56" s="125"/>
      <c r="DG56" s="126">
        <f t="shared" si="953"/>
        <v>0</v>
      </c>
      <c r="DH56" s="124" t="str">
        <f t="shared" si="954"/>
        <v/>
      </c>
      <c r="DI56" s="125"/>
      <c r="DJ56" s="126">
        <f t="shared" si="955"/>
        <v>0</v>
      </c>
      <c r="DK56" s="124"/>
      <c r="DL56" s="125"/>
      <c r="DM56" s="126"/>
    </row>
    <row r="57" spans="1:117" ht="7.75" hidden="1" customHeight="1" outlineLevel="4" x14ac:dyDescent="0.2">
      <c r="A57" s="97">
        <v>3</v>
      </c>
      <c r="B57" s="121" t="s">
        <v>300</v>
      </c>
      <c r="C57" s="200" t="s">
        <v>301</v>
      </c>
      <c r="D57" s="200"/>
      <c r="E57" s="122">
        <f>VLOOKUP(B57,'[49]PLANILHA ORCAMENTARIA'!A:G,7,0)</f>
        <v>428975.98822263553</v>
      </c>
      <c r="F57" s="123"/>
      <c r="G57" s="124" t="str">
        <f t="shared" si="885"/>
        <v/>
      </c>
      <c r="H57" s="125"/>
      <c r="I57" s="126">
        <f t="shared" si="74"/>
        <v>0</v>
      </c>
      <c r="J57" s="124" t="str">
        <f t="shared" si="886"/>
        <v/>
      </c>
      <c r="K57" s="125"/>
      <c r="L57" s="126">
        <f t="shared" si="887"/>
        <v>0</v>
      </c>
      <c r="M57" s="124" t="str">
        <f t="shared" si="888"/>
        <v/>
      </c>
      <c r="N57" s="125"/>
      <c r="O57" s="126">
        <f t="shared" si="889"/>
        <v>0</v>
      </c>
      <c r="P57" s="124" t="str">
        <f t="shared" si="890"/>
        <v/>
      </c>
      <c r="Q57" s="125"/>
      <c r="R57" s="126">
        <f t="shared" si="891"/>
        <v>0</v>
      </c>
      <c r="S57" s="124" t="str">
        <f t="shared" si="892"/>
        <v/>
      </c>
      <c r="T57" s="125"/>
      <c r="U57" s="126">
        <f t="shared" si="893"/>
        <v>0</v>
      </c>
      <c r="V57" s="124" t="str">
        <f t="shared" si="894"/>
        <v/>
      </c>
      <c r="W57" s="125"/>
      <c r="X57" s="126">
        <f t="shared" si="895"/>
        <v>0</v>
      </c>
      <c r="Y57" s="124" t="str">
        <f t="shared" si="896"/>
        <v/>
      </c>
      <c r="Z57" s="125"/>
      <c r="AA57" s="126">
        <f t="shared" si="897"/>
        <v>0</v>
      </c>
      <c r="AB57" s="124" t="str">
        <f t="shared" si="898"/>
        <v/>
      </c>
      <c r="AC57" s="125"/>
      <c r="AD57" s="126">
        <f t="shared" si="899"/>
        <v>0</v>
      </c>
      <c r="AE57" s="124" t="str">
        <f t="shared" si="900"/>
        <v/>
      </c>
      <c r="AF57" s="125"/>
      <c r="AG57" s="126">
        <f t="shared" si="901"/>
        <v>0</v>
      </c>
      <c r="AH57" s="124" t="str">
        <f t="shared" si="902"/>
        <v/>
      </c>
      <c r="AI57" s="125"/>
      <c r="AJ57" s="126">
        <f t="shared" si="903"/>
        <v>0</v>
      </c>
      <c r="AK57" s="124" t="str">
        <f t="shared" si="904"/>
        <v/>
      </c>
      <c r="AL57" s="125"/>
      <c r="AM57" s="126">
        <f t="shared" si="905"/>
        <v>0</v>
      </c>
      <c r="AN57" s="124" t="str">
        <f t="shared" si="906"/>
        <v/>
      </c>
      <c r="AO57" s="125"/>
      <c r="AP57" s="126">
        <f t="shared" si="907"/>
        <v>0</v>
      </c>
      <c r="AQ57" s="124" t="str">
        <f t="shared" si="908"/>
        <v/>
      </c>
      <c r="AR57" s="125"/>
      <c r="AS57" s="126">
        <f t="shared" si="909"/>
        <v>0</v>
      </c>
      <c r="AT57" s="124" t="str">
        <f t="shared" si="910"/>
        <v/>
      </c>
      <c r="AU57" s="125"/>
      <c r="AV57" s="126">
        <f t="shared" si="911"/>
        <v>0</v>
      </c>
      <c r="AW57" s="124" t="str">
        <f t="shared" si="912"/>
        <v/>
      </c>
      <c r="AX57" s="125"/>
      <c r="AY57" s="126">
        <f t="shared" si="913"/>
        <v>0</v>
      </c>
      <c r="AZ57" s="124" t="str">
        <f t="shared" si="914"/>
        <v/>
      </c>
      <c r="BA57" s="125"/>
      <c r="BB57" s="126">
        <f t="shared" si="915"/>
        <v>0</v>
      </c>
      <c r="BC57" s="124" t="str">
        <f t="shared" si="916"/>
        <v/>
      </c>
      <c r="BD57" s="125"/>
      <c r="BE57" s="126">
        <f t="shared" si="917"/>
        <v>0</v>
      </c>
      <c r="BF57" s="124" t="str">
        <f t="shared" si="918"/>
        <v/>
      </c>
      <c r="BG57" s="125"/>
      <c r="BH57" s="126">
        <f t="shared" si="919"/>
        <v>0</v>
      </c>
      <c r="BI57" s="124" t="str">
        <f t="shared" si="920"/>
        <v/>
      </c>
      <c r="BJ57" s="125"/>
      <c r="BK57" s="126">
        <f t="shared" si="921"/>
        <v>0</v>
      </c>
      <c r="BL57" s="124" t="str">
        <f t="shared" si="922"/>
        <v/>
      </c>
      <c r="BM57" s="125"/>
      <c r="BN57" s="126">
        <f t="shared" si="923"/>
        <v>0</v>
      </c>
      <c r="BO57" s="124" t="str">
        <f t="shared" si="924"/>
        <v/>
      </c>
      <c r="BP57" s="125"/>
      <c r="BQ57" s="126">
        <f t="shared" si="925"/>
        <v>0</v>
      </c>
      <c r="BR57" s="124" t="str">
        <f t="shared" si="926"/>
        <v/>
      </c>
      <c r="BS57" s="125"/>
      <c r="BT57" s="126">
        <f t="shared" si="927"/>
        <v>0</v>
      </c>
      <c r="BU57" s="124" t="str">
        <f t="shared" si="928"/>
        <v/>
      </c>
      <c r="BV57" s="125"/>
      <c r="BW57" s="126">
        <f t="shared" si="929"/>
        <v>0</v>
      </c>
      <c r="BX57" s="124" t="str">
        <f t="shared" si="930"/>
        <v/>
      </c>
      <c r="BY57" s="125"/>
      <c r="BZ57" s="126">
        <f t="shared" si="931"/>
        <v>0</v>
      </c>
      <c r="CA57" s="124" t="str">
        <f t="shared" si="932"/>
        <v/>
      </c>
      <c r="CB57" s="125"/>
      <c r="CC57" s="126">
        <f t="shared" si="933"/>
        <v>0</v>
      </c>
      <c r="CD57" s="124" t="str">
        <f t="shared" si="934"/>
        <v/>
      </c>
      <c r="CE57" s="125"/>
      <c r="CF57" s="126">
        <f t="shared" si="935"/>
        <v>0</v>
      </c>
      <c r="CG57" s="124" t="str">
        <f t="shared" si="936"/>
        <v/>
      </c>
      <c r="CH57" s="125"/>
      <c r="CI57" s="126">
        <f t="shared" si="937"/>
        <v>0</v>
      </c>
      <c r="CJ57" s="124" t="str">
        <f t="shared" si="938"/>
        <v/>
      </c>
      <c r="CK57" s="125"/>
      <c r="CL57" s="126">
        <f t="shared" si="939"/>
        <v>0</v>
      </c>
      <c r="CM57" s="124" t="str">
        <f t="shared" si="940"/>
        <v/>
      </c>
      <c r="CN57" s="125"/>
      <c r="CO57" s="126">
        <f t="shared" si="941"/>
        <v>0</v>
      </c>
      <c r="CP57" s="124" t="str">
        <f t="shared" si="942"/>
        <v/>
      </c>
      <c r="CQ57" s="125"/>
      <c r="CR57" s="126">
        <f t="shared" si="943"/>
        <v>0</v>
      </c>
      <c r="CS57" s="124" t="str">
        <f t="shared" si="944"/>
        <v/>
      </c>
      <c r="CT57" s="125"/>
      <c r="CU57" s="126">
        <f t="shared" si="945"/>
        <v>0</v>
      </c>
      <c r="CV57" s="124" t="str">
        <f t="shared" si="946"/>
        <v/>
      </c>
      <c r="CW57" s="125"/>
      <c r="CX57" s="126">
        <f t="shared" si="947"/>
        <v>0</v>
      </c>
      <c r="CY57" s="124" t="str">
        <f t="shared" si="948"/>
        <v/>
      </c>
      <c r="CZ57" s="125"/>
      <c r="DA57" s="126">
        <f t="shared" si="949"/>
        <v>0</v>
      </c>
      <c r="DB57" s="124" t="str">
        <f t="shared" si="950"/>
        <v/>
      </c>
      <c r="DC57" s="125"/>
      <c r="DD57" s="126">
        <f t="shared" si="951"/>
        <v>0</v>
      </c>
      <c r="DE57" s="124" t="str">
        <f t="shared" si="952"/>
        <v/>
      </c>
      <c r="DF57" s="125"/>
      <c r="DG57" s="126">
        <f t="shared" si="953"/>
        <v>0</v>
      </c>
      <c r="DH57" s="124" t="str">
        <f t="shared" si="954"/>
        <v/>
      </c>
      <c r="DI57" s="125"/>
      <c r="DJ57" s="126">
        <f t="shared" si="955"/>
        <v>0</v>
      </c>
      <c r="DK57" s="124"/>
      <c r="DL57" s="125"/>
      <c r="DM57" s="126"/>
    </row>
    <row r="58" spans="1:117" ht="7.75" hidden="1" customHeight="1" outlineLevel="3" collapsed="1" x14ac:dyDescent="0.2">
      <c r="A58" s="97">
        <v>3</v>
      </c>
      <c r="B58" s="137" t="s">
        <v>302</v>
      </c>
      <c r="C58" s="206" t="s">
        <v>303</v>
      </c>
      <c r="D58" s="206"/>
      <c r="E58" s="138">
        <f>VLOOKUP(B58,'[49]PLANILHA ORCAMENTARIA'!A:G,7,0)</f>
        <v>1044004.7765389022</v>
      </c>
      <c r="F58" s="139"/>
      <c r="G58" s="210" t="str">
        <f t="shared" si="145"/>
        <v/>
      </c>
      <c r="H58" s="211"/>
      <c r="I58" s="212">
        <f t="shared" si="74"/>
        <v>0</v>
      </c>
      <c r="J58" s="210" t="str">
        <f t="shared" ref="J58" si="956">IF(K58="","",K58*H58)</f>
        <v/>
      </c>
      <c r="K58" s="211"/>
      <c r="L58" s="212">
        <f t="shared" si="605"/>
        <v>0</v>
      </c>
      <c r="M58" s="210" t="str">
        <f t="shared" ref="M58" si="957">IF(N58="","",N58*K58)</f>
        <v/>
      </c>
      <c r="N58" s="211"/>
      <c r="O58" s="212">
        <f t="shared" ref="O58" si="958">N58</f>
        <v>0</v>
      </c>
      <c r="P58" s="210" t="str">
        <f t="shared" ref="P58" si="959">IF(Q58="","",Q58*N58)</f>
        <v/>
      </c>
      <c r="Q58" s="211"/>
      <c r="R58" s="212">
        <f t="shared" ref="R58" si="960">Q58</f>
        <v>0</v>
      </c>
      <c r="S58" s="210" t="str">
        <f t="shared" ref="S58" si="961">IF(T58="","",T58*Q58)</f>
        <v/>
      </c>
      <c r="T58" s="211"/>
      <c r="U58" s="212">
        <f t="shared" ref="U58" si="962">T58</f>
        <v>0</v>
      </c>
      <c r="V58" s="210" t="str">
        <f t="shared" ref="V58" si="963">IF(W58="","",W58*T58)</f>
        <v/>
      </c>
      <c r="W58" s="211"/>
      <c r="X58" s="212">
        <f t="shared" ref="X58" si="964">W58</f>
        <v>0</v>
      </c>
      <c r="Y58" s="210" t="str">
        <f t="shared" ref="Y58" si="965">IF(Z58="","",Z58*W58)</f>
        <v/>
      </c>
      <c r="Z58" s="211"/>
      <c r="AA58" s="212">
        <f t="shared" ref="AA58" si="966">Z58</f>
        <v>0</v>
      </c>
      <c r="AB58" s="210" t="str">
        <f t="shared" ref="AB58" si="967">IF(AC58="","",AC58*Z58)</f>
        <v/>
      </c>
      <c r="AC58" s="211"/>
      <c r="AD58" s="212">
        <f t="shared" ref="AD58" si="968">AC58</f>
        <v>0</v>
      </c>
      <c r="AE58" s="210" t="str">
        <f t="shared" ref="AE58" si="969">IF(AF58="","",AF58*AC58)</f>
        <v/>
      </c>
      <c r="AF58" s="211"/>
      <c r="AG58" s="212">
        <f t="shared" ref="AG58" si="970">AF58</f>
        <v>0</v>
      </c>
      <c r="AH58" s="210" t="str">
        <f t="shared" ref="AH58" si="971">IF(AI58="","",AI58*AF58)</f>
        <v/>
      </c>
      <c r="AI58" s="211"/>
      <c r="AJ58" s="212">
        <f t="shared" ref="AJ58" si="972">AI58</f>
        <v>0</v>
      </c>
      <c r="AK58" s="210" t="str">
        <f t="shared" ref="AK58" si="973">IF(AL58="","",AL58*AI58)</f>
        <v/>
      </c>
      <c r="AL58" s="211"/>
      <c r="AM58" s="212">
        <f t="shared" ref="AM58" si="974">AL58</f>
        <v>0</v>
      </c>
      <c r="AN58" s="210" t="str">
        <f t="shared" ref="AN58" si="975">IF(AO58="","",AO58*AL58)</f>
        <v/>
      </c>
      <c r="AO58" s="211"/>
      <c r="AP58" s="212">
        <f t="shared" ref="AP58" si="976">AO58</f>
        <v>0</v>
      </c>
      <c r="AQ58" s="210" t="str">
        <f t="shared" ref="AQ58" si="977">IF(AR58="","",AR58*AO58)</f>
        <v/>
      </c>
      <c r="AR58" s="211"/>
      <c r="AS58" s="212">
        <f t="shared" ref="AS58" si="978">AR58</f>
        <v>0</v>
      </c>
      <c r="AT58" s="210" t="str">
        <f t="shared" ref="AT58" si="979">IF(AU58="","",AU58*AR58)</f>
        <v/>
      </c>
      <c r="AU58" s="211"/>
      <c r="AV58" s="212">
        <f t="shared" ref="AV58" si="980">AU58</f>
        <v>0</v>
      </c>
      <c r="AW58" s="210" t="str">
        <f t="shared" ref="AW58" si="981">IF(AX58="","",AX58*AU58)</f>
        <v/>
      </c>
      <c r="AX58" s="211"/>
      <c r="AY58" s="212">
        <f t="shared" ref="AY58" si="982">AX58</f>
        <v>0</v>
      </c>
      <c r="AZ58" s="210" t="str">
        <f t="shared" ref="AZ58" si="983">IF(BA58="","",BA58*AX58)</f>
        <v/>
      </c>
      <c r="BA58" s="211"/>
      <c r="BB58" s="212">
        <f t="shared" ref="BB58" si="984">BA58</f>
        <v>0</v>
      </c>
      <c r="BC58" s="210" t="str">
        <f t="shared" ref="BC58" si="985">IF(BD58="","",BD58*BA58)</f>
        <v/>
      </c>
      <c r="BD58" s="211"/>
      <c r="BE58" s="212">
        <f t="shared" ref="BE58" si="986">BD58</f>
        <v>0</v>
      </c>
      <c r="BF58" s="210" t="str">
        <f t="shared" ref="BF58" si="987">IF(BG58="","",BG58*BD58)</f>
        <v/>
      </c>
      <c r="BG58" s="211"/>
      <c r="BH58" s="212">
        <f t="shared" ref="BH58" si="988">BG58</f>
        <v>0</v>
      </c>
      <c r="BI58" s="210" t="str">
        <f t="shared" ref="BI58" si="989">IF(BJ58="","",BJ58*BG58)</f>
        <v/>
      </c>
      <c r="BJ58" s="211"/>
      <c r="BK58" s="212">
        <f t="shared" ref="BK58" si="990">BJ58</f>
        <v>0</v>
      </c>
      <c r="BL58" s="210" t="str">
        <f t="shared" ref="BL58" si="991">IF(BM58="","",BM58*BJ58)</f>
        <v/>
      </c>
      <c r="BM58" s="211"/>
      <c r="BN58" s="212">
        <f t="shared" ref="BN58" si="992">BM58</f>
        <v>0</v>
      </c>
      <c r="BO58" s="210" t="str">
        <f t="shared" ref="BO58" si="993">IF(BP58="","",BP58*BM58)</f>
        <v/>
      </c>
      <c r="BP58" s="211"/>
      <c r="BQ58" s="212">
        <f t="shared" ref="BQ58" si="994">BP58</f>
        <v>0</v>
      </c>
      <c r="BR58" s="210" t="str">
        <f t="shared" ref="BR58" si="995">IF(BS58="","",BS58*BP58)</f>
        <v/>
      </c>
      <c r="BS58" s="211"/>
      <c r="BT58" s="212">
        <f t="shared" ref="BT58" si="996">BS58</f>
        <v>0</v>
      </c>
      <c r="BU58" s="210" t="str">
        <f t="shared" ref="BU58" si="997">IF(BV58="","",BV58*BS58)</f>
        <v/>
      </c>
      <c r="BV58" s="211"/>
      <c r="BW58" s="212">
        <f t="shared" ref="BW58" si="998">BV58</f>
        <v>0</v>
      </c>
      <c r="BX58" s="210" t="str">
        <f t="shared" ref="BX58" si="999">IF(BY58="","",BY58*BV58)</f>
        <v/>
      </c>
      <c r="BY58" s="211"/>
      <c r="BZ58" s="212">
        <f t="shared" ref="BZ58" si="1000">BY58</f>
        <v>0</v>
      </c>
      <c r="CA58" s="210" t="str">
        <f t="shared" ref="CA58" si="1001">IF(CB58="","",CB58*BY58)</f>
        <v/>
      </c>
      <c r="CB58" s="211"/>
      <c r="CC58" s="212">
        <f t="shared" ref="CC58" si="1002">CB58</f>
        <v>0</v>
      </c>
      <c r="CD58" s="210" t="str">
        <f t="shared" ref="CD58" si="1003">IF(CE58="","",CE58*CB58)</f>
        <v/>
      </c>
      <c r="CE58" s="211"/>
      <c r="CF58" s="212">
        <f t="shared" ref="CF58" si="1004">CE58</f>
        <v>0</v>
      </c>
      <c r="CG58" s="210" t="str">
        <f t="shared" ref="CG58" si="1005">IF(CH58="","",CH58*CE58)</f>
        <v/>
      </c>
      <c r="CH58" s="211"/>
      <c r="CI58" s="212">
        <f t="shared" ref="CI58" si="1006">CH58</f>
        <v>0</v>
      </c>
      <c r="CJ58" s="210" t="str">
        <f t="shared" ref="CJ58" si="1007">IF(CK58="","",CK58*CH58)</f>
        <v/>
      </c>
      <c r="CK58" s="211"/>
      <c r="CL58" s="212">
        <f t="shared" ref="CL58" si="1008">CK58</f>
        <v>0</v>
      </c>
      <c r="CM58" s="210" t="str">
        <f t="shared" ref="CM58" si="1009">IF(CN58="","",CN58*CK58)</f>
        <v/>
      </c>
      <c r="CN58" s="211"/>
      <c r="CO58" s="212">
        <f t="shared" ref="CO58" si="1010">CN58</f>
        <v>0</v>
      </c>
      <c r="CP58" s="210" t="str">
        <f t="shared" ref="CP58" si="1011">IF(CQ58="","",CQ58*CN58)</f>
        <v/>
      </c>
      <c r="CQ58" s="211"/>
      <c r="CR58" s="212">
        <f t="shared" ref="CR58" si="1012">CQ58</f>
        <v>0</v>
      </c>
      <c r="CS58" s="210" t="str">
        <f t="shared" ref="CS58" si="1013">IF(CT58="","",CT58*CQ58)</f>
        <v/>
      </c>
      <c r="CT58" s="211"/>
      <c r="CU58" s="212">
        <f t="shared" ref="CU58" si="1014">CT58</f>
        <v>0</v>
      </c>
      <c r="CV58" s="210" t="str">
        <f t="shared" ref="CV58" si="1015">IF(CW58="","",CW58*CT58)</f>
        <v/>
      </c>
      <c r="CW58" s="211"/>
      <c r="CX58" s="212">
        <f t="shared" ref="CX58" si="1016">CW58</f>
        <v>0</v>
      </c>
      <c r="CY58" s="210" t="str">
        <f t="shared" ref="CY58" si="1017">IF(CZ58="","",CZ58*CW58)</f>
        <v/>
      </c>
      <c r="CZ58" s="211"/>
      <c r="DA58" s="212">
        <f t="shared" ref="DA58" si="1018">CZ58</f>
        <v>0</v>
      </c>
      <c r="DB58" s="210" t="str">
        <f t="shared" ref="DB58" si="1019">IF(DC58="","",DC58*CZ58)</f>
        <v/>
      </c>
      <c r="DC58" s="211"/>
      <c r="DD58" s="212">
        <f t="shared" ref="DD58" si="1020">DC58</f>
        <v>0</v>
      </c>
      <c r="DE58" s="210" t="str">
        <f t="shared" ref="DE58" si="1021">IF(DF58="","",DF58*DC58)</f>
        <v/>
      </c>
      <c r="DF58" s="211"/>
      <c r="DG58" s="212">
        <f t="shared" ref="DG58" si="1022">DF58</f>
        <v>0</v>
      </c>
      <c r="DH58" s="210" t="str">
        <f t="shared" ref="DH58" si="1023">IF(DI58="","",DI58*DF58)</f>
        <v/>
      </c>
      <c r="DI58" s="211"/>
      <c r="DJ58" s="212">
        <f t="shared" ref="DJ58" si="1024">DI58</f>
        <v>0</v>
      </c>
      <c r="DK58" s="210"/>
      <c r="DL58" s="211"/>
      <c r="DM58" s="212"/>
    </row>
    <row r="59" spans="1:117" ht="7.75" hidden="1" customHeight="1" outlineLevel="4" x14ac:dyDescent="0.2">
      <c r="A59" s="97">
        <v>3</v>
      </c>
      <c r="B59" s="121" t="s">
        <v>304</v>
      </c>
      <c r="C59" s="200" t="s">
        <v>297</v>
      </c>
      <c r="D59" s="200"/>
      <c r="E59" s="122">
        <f>VLOOKUP(B59,'[49]PLANILHA ORCAMENTARIA'!A:G,7,0)</f>
        <v>284613.96982329496</v>
      </c>
      <c r="F59" s="123"/>
      <c r="G59" s="124" t="str">
        <f t="shared" ref="G59:G61" si="1025">IF(H59="","",H59*$E59)</f>
        <v/>
      </c>
      <c r="H59" s="125"/>
      <c r="I59" s="126">
        <f t="shared" si="74"/>
        <v>0</v>
      </c>
      <c r="J59" s="124" t="str">
        <f t="shared" ref="J59:J61" si="1026">IF(K59="","",K59*$E59)</f>
        <v/>
      </c>
      <c r="K59" s="125"/>
      <c r="L59" s="126">
        <f t="shared" ref="L59:L61" si="1027">K59+I59</f>
        <v>0</v>
      </c>
      <c r="M59" s="124" t="str">
        <f t="shared" ref="M59:M61" si="1028">IF(N59="","",N59*$E59)</f>
        <v/>
      </c>
      <c r="N59" s="125"/>
      <c r="O59" s="126">
        <f t="shared" ref="O59:O61" si="1029">N59+L59</f>
        <v>0</v>
      </c>
      <c r="P59" s="124" t="str">
        <f t="shared" ref="P59:P61" si="1030">IF(Q59="","",Q59*$E59)</f>
        <v/>
      </c>
      <c r="Q59" s="125"/>
      <c r="R59" s="126">
        <f t="shared" ref="R59:R61" si="1031">Q59+O59</f>
        <v>0</v>
      </c>
      <c r="S59" s="124" t="str">
        <f t="shared" ref="S59:S61" si="1032">IF(T59="","",T59*$E59)</f>
        <v/>
      </c>
      <c r="T59" s="125"/>
      <c r="U59" s="126">
        <f t="shared" ref="U59:U61" si="1033">T59+R59</f>
        <v>0</v>
      </c>
      <c r="V59" s="124" t="str">
        <f t="shared" ref="V59:V61" si="1034">IF(W59="","",W59*$E59)</f>
        <v/>
      </c>
      <c r="W59" s="125"/>
      <c r="X59" s="126">
        <f t="shared" ref="X59:X61" si="1035">W59+U59</f>
        <v>0</v>
      </c>
      <c r="Y59" s="124" t="str">
        <f t="shared" ref="Y59:Y61" si="1036">IF(Z59="","",Z59*$E59)</f>
        <v/>
      </c>
      <c r="Z59" s="125"/>
      <c r="AA59" s="126">
        <f t="shared" ref="AA59:AA61" si="1037">Z59+X59</f>
        <v>0</v>
      </c>
      <c r="AB59" s="124" t="str">
        <f t="shared" ref="AB59:AB61" si="1038">IF(AC59="","",AC59*$E59)</f>
        <v/>
      </c>
      <c r="AC59" s="125"/>
      <c r="AD59" s="126">
        <f t="shared" ref="AD59:AD61" si="1039">AC59+AA59</f>
        <v>0</v>
      </c>
      <c r="AE59" s="124" t="str">
        <f t="shared" ref="AE59:AE61" si="1040">IF(AF59="","",AF59*$E59)</f>
        <v/>
      </c>
      <c r="AF59" s="125"/>
      <c r="AG59" s="126">
        <f t="shared" ref="AG59:AG61" si="1041">AF59+AD59</f>
        <v>0</v>
      </c>
      <c r="AH59" s="124" t="str">
        <f t="shared" ref="AH59:AH61" si="1042">IF(AI59="","",AI59*$E59)</f>
        <v/>
      </c>
      <c r="AI59" s="125"/>
      <c r="AJ59" s="126">
        <f t="shared" ref="AJ59:AJ61" si="1043">AI59+AG59</f>
        <v>0</v>
      </c>
      <c r="AK59" s="124" t="str">
        <f t="shared" ref="AK59:AK61" si="1044">IF(AL59="","",AL59*$E59)</f>
        <v/>
      </c>
      <c r="AL59" s="125"/>
      <c r="AM59" s="126">
        <f t="shared" ref="AM59:AM61" si="1045">AL59+AJ59</f>
        <v>0</v>
      </c>
      <c r="AN59" s="124" t="str">
        <f t="shared" ref="AN59:AN61" si="1046">IF(AO59="","",AO59*$E59)</f>
        <v/>
      </c>
      <c r="AO59" s="125"/>
      <c r="AP59" s="126">
        <f t="shared" ref="AP59:AP61" si="1047">AO59+AM59</f>
        <v>0</v>
      </c>
      <c r="AQ59" s="124" t="str">
        <f t="shared" ref="AQ59:AQ61" si="1048">IF(AR59="","",AR59*$E59)</f>
        <v/>
      </c>
      <c r="AR59" s="125"/>
      <c r="AS59" s="126">
        <f t="shared" ref="AS59:AS61" si="1049">AR59+AP59</f>
        <v>0</v>
      </c>
      <c r="AT59" s="124" t="str">
        <f t="shared" ref="AT59:AT61" si="1050">IF(AU59="","",AU59*$E59)</f>
        <v/>
      </c>
      <c r="AU59" s="125"/>
      <c r="AV59" s="126">
        <f t="shared" ref="AV59:AV61" si="1051">AU59+AS59</f>
        <v>0</v>
      </c>
      <c r="AW59" s="124" t="str">
        <f t="shared" ref="AW59:AW61" si="1052">IF(AX59="","",AX59*$E59)</f>
        <v/>
      </c>
      <c r="AX59" s="125"/>
      <c r="AY59" s="126">
        <f t="shared" ref="AY59:AY61" si="1053">AX59+AV59</f>
        <v>0</v>
      </c>
      <c r="AZ59" s="124" t="str">
        <f t="shared" ref="AZ59:AZ61" si="1054">IF(BA59="","",BA59*$E59)</f>
        <v/>
      </c>
      <c r="BA59" s="125"/>
      <c r="BB59" s="126">
        <f t="shared" ref="BB59:BB61" si="1055">BA59+AY59</f>
        <v>0</v>
      </c>
      <c r="BC59" s="124" t="str">
        <f t="shared" ref="BC59:BC61" si="1056">IF(BD59="","",BD59*$E59)</f>
        <v/>
      </c>
      <c r="BD59" s="125"/>
      <c r="BE59" s="126">
        <f t="shared" ref="BE59:BE61" si="1057">BD59+BB59</f>
        <v>0</v>
      </c>
      <c r="BF59" s="124" t="str">
        <f t="shared" ref="BF59:BF61" si="1058">IF(BG59="","",BG59*$E59)</f>
        <v/>
      </c>
      <c r="BG59" s="125"/>
      <c r="BH59" s="126">
        <f t="shared" ref="BH59:BH61" si="1059">BG59+BE59</f>
        <v>0</v>
      </c>
      <c r="BI59" s="124" t="str">
        <f t="shared" ref="BI59:BI61" si="1060">IF(BJ59="","",BJ59*$E59)</f>
        <v/>
      </c>
      <c r="BJ59" s="125"/>
      <c r="BK59" s="126">
        <f t="shared" ref="BK59:BK61" si="1061">BJ59+BH59</f>
        <v>0</v>
      </c>
      <c r="BL59" s="124" t="str">
        <f t="shared" ref="BL59:BL61" si="1062">IF(BM59="","",BM59*$E59)</f>
        <v/>
      </c>
      <c r="BM59" s="125"/>
      <c r="BN59" s="126">
        <f t="shared" ref="BN59:BN61" si="1063">BM59+BK59</f>
        <v>0</v>
      </c>
      <c r="BO59" s="124" t="str">
        <f t="shared" ref="BO59:BO61" si="1064">IF(BP59="","",BP59*$E59)</f>
        <v/>
      </c>
      <c r="BP59" s="125"/>
      <c r="BQ59" s="126">
        <f t="shared" ref="BQ59:BQ61" si="1065">BP59+BN59</f>
        <v>0</v>
      </c>
      <c r="BR59" s="124" t="str">
        <f t="shared" ref="BR59:BR61" si="1066">IF(BS59="","",BS59*$E59)</f>
        <v/>
      </c>
      <c r="BS59" s="125"/>
      <c r="BT59" s="126">
        <f t="shared" ref="BT59:BT61" si="1067">BS59+BQ59</f>
        <v>0</v>
      </c>
      <c r="BU59" s="124" t="str">
        <f t="shared" ref="BU59:BU61" si="1068">IF(BV59="","",BV59*$E59)</f>
        <v/>
      </c>
      <c r="BV59" s="125"/>
      <c r="BW59" s="126">
        <f t="shared" ref="BW59:BW61" si="1069">BV59+BT59</f>
        <v>0</v>
      </c>
      <c r="BX59" s="124" t="str">
        <f t="shared" ref="BX59:BX61" si="1070">IF(BY59="","",BY59*$E59)</f>
        <v/>
      </c>
      <c r="BY59" s="125"/>
      <c r="BZ59" s="126">
        <f t="shared" ref="BZ59:BZ61" si="1071">BY59+BW59</f>
        <v>0</v>
      </c>
      <c r="CA59" s="124" t="str">
        <f t="shared" ref="CA59:CA61" si="1072">IF(CB59="","",CB59*$E59)</f>
        <v/>
      </c>
      <c r="CB59" s="125"/>
      <c r="CC59" s="126">
        <f t="shared" ref="CC59:CC61" si="1073">CB59+BZ59</f>
        <v>0</v>
      </c>
      <c r="CD59" s="124" t="str">
        <f t="shared" ref="CD59:CD61" si="1074">IF(CE59="","",CE59*$E59)</f>
        <v/>
      </c>
      <c r="CE59" s="125"/>
      <c r="CF59" s="126">
        <f t="shared" ref="CF59:CF61" si="1075">CE59+CC59</f>
        <v>0</v>
      </c>
      <c r="CG59" s="124" t="str">
        <f t="shared" ref="CG59:CG61" si="1076">IF(CH59="","",CH59*$E59)</f>
        <v/>
      </c>
      <c r="CH59" s="125"/>
      <c r="CI59" s="126">
        <f t="shared" ref="CI59:CI61" si="1077">CH59+CF59</f>
        <v>0</v>
      </c>
      <c r="CJ59" s="124" t="str">
        <f t="shared" ref="CJ59:CJ61" si="1078">IF(CK59="","",CK59*$E59)</f>
        <v/>
      </c>
      <c r="CK59" s="125"/>
      <c r="CL59" s="126">
        <f t="shared" ref="CL59:CL61" si="1079">CK59+CI59</f>
        <v>0</v>
      </c>
      <c r="CM59" s="124" t="str">
        <f t="shared" ref="CM59:CM61" si="1080">IF(CN59="","",CN59*$E59)</f>
        <v/>
      </c>
      <c r="CN59" s="125"/>
      <c r="CO59" s="126">
        <f t="shared" ref="CO59:CO61" si="1081">CN59+CL59</f>
        <v>0</v>
      </c>
      <c r="CP59" s="124" t="str">
        <f t="shared" ref="CP59:CP61" si="1082">IF(CQ59="","",CQ59*$E59)</f>
        <v/>
      </c>
      <c r="CQ59" s="125"/>
      <c r="CR59" s="126">
        <f t="shared" ref="CR59:CR61" si="1083">CQ59+CO59</f>
        <v>0</v>
      </c>
      <c r="CS59" s="124" t="str">
        <f t="shared" ref="CS59:CS61" si="1084">IF(CT59="","",CT59*$E59)</f>
        <v/>
      </c>
      <c r="CT59" s="125"/>
      <c r="CU59" s="126">
        <f t="shared" ref="CU59:CU61" si="1085">CT59+CR59</f>
        <v>0</v>
      </c>
      <c r="CV59" s="124" t="str">
        <f t="shared" ref="CV59:CV61" si="1086">IF(CW59="","",CW59*$E59)</f>
        <v/>
      </c>
      <c r="CW59" s="125"/>
      <c r="CX59" s="126">
        <f t="shared" ref="CX59:CX61" si="1087">CW59+CU59</f>
        <v>0</v>
      </c>
      <c r="CY59" s="124" t="str">
        <f t="shared" ref="CY59:CY61" si="1088">IF(CZ59="","",CZ59*$E59)</f>
        <v/>
      </c>
      <c r="CZ59" s="125"/>
      <c r="DA59" s="126">
        <f t="shared" ref="DA59:DA61" si="1089">CZ59+CX59</f>
        <v>0</v>
      </c>
      <c r="DB59" s="124" t="str">
        <f t="shared" ref="DB59:DB61" si="1090">IF(DC59="","",DC59*$E59)</f>
        <v/>
      </c>
      <c r="DC59" s="125"/>
      <c r="DD59" s="126">
        <f t="shared" ref="DD59:DD61" si="1091">DC59+DA59</f>
        <v>0</v>
      </c>
      <c r="DE59" s="124" t="str">
        <f t="shared" ref="DE59:DE61" si="1092">IF(DF59="","",DF59*$E59)</f>
        <v/>
      </c>
      <c r="DF59" s="125"/>
      <c r="DG59" s="126">
        <f t="shared" ref="DG59:DG61" si="1093">DF59+DD59</f>
        <v>0</v>
      </c>
      <c r="DH59" s="124" t="str">
        <f t="shared" ref="DH59:DH61" si="1094">IF(DI59="","",DI59*$E59)</f>
        <v/>
      </c>
      <c r="DI59" s="125"/>
      <c r="DJ59" s="126">
        <f t="shared" ref="DJ59:DJ61" si="1095">DI59+DG59</f>
        <v>0</v>
      </c>
      <c r="DK59" s="124"/>
      <c r="DL59" s="125"/>
      <c r="DM59" s="126"/>
    </row>
    <row r="60" spans="1:117" ht="7.75" hidden="1" customHeight="1" outlineLevel="4" x14ac:dyDescent="0.2">
      <c r="A60" s="97">
        <v>3</v>
      </c>
      <c r="B60" s="121" t="s">
        <v>305</v>
      </c>
      <c r="C60" s="200" t="s">
        <v>299</v>
      </c>
      <c r="D60" s="200"/>
      <c r="E60" s="122">
        <f>VLOOKUP(B60,'[49]PLANILHA ORCAMENTARIA'!A:G,7,0)</f>
        <v>284613.96982329496</v>
      </c>
      <c r="F60" s="123"/>
      <c r="G60" s="124" t="str">
        <f t="shared" si="1025"/>
        <v/>
      </c>
      <c r="H60" s="125"/>
      <c r="I60" s="126">
        <f t="shared" si="74"/>
        <v>0</v>
      </c>
      <c r="J60" s="124" t="str">
        <f t="shared" si="1026"/>
        <v/>
      </c>
      <c r="K60" s="125"/>
      <c r="L60" s="126">
        <f t="shared" si="1027"/>
        <v>0</v>
      </c>
      <c r="M60" s="124" t="str">
        <f t="shared" si="1028"/>
        <v/>
      </c>
      <c r="N60" s="125"/>
      <c r="O60" s="126">
        <f t="shared" si="1029"/>
        <v>0</v>
      </c>
      <c r="P60" s="124" t="str">
        <f t="shared" si="1030"/>
        <v/>
      </c>
      <c r="Q60" s="125"/>
      <c r="R60" s="126">
        <f t="shared" si="1031"/>
        <v>0</v>
      </c>
      <c r="S60" s="124" t="str">
        <f t="shared" si="1032"/>
        <v/>
      </c>
      <c r="T60" s="125"/>
      <c r="U60" s="126">
        <f t="shared" si="1033"/>
        <v>0</v>
      </c>
      <c r="V60" s="124" t="str">
        <f t="shared" si="1034"/>
        <v/>
      </c>
      <c r="W60" s="125"/>
      <c r="X60" s="126">
        <f t="shared" si="1035"/>
        <v>0</v>
      </c>
      <c r="Y60" s="124" t="str">
        <f t="shared" si="1036"/>
        <v/>
      </c>
      <c r="Z60" s="125"/>
      <c r="AA60" s="126">
        <f t="shared" si="1037"/>
        <v>0</v>
      </c>
      <c r="AB60" s="124" t="str">
        <f t="shared" si="1038"/>
        <v/>
      </c>
      <c r="AC60" s="125"/>
      <c r="AD60" s="126">
        <f t="shared" si="1039"/>
        <v>0</v>
      </c>
      <c r="AE60" s="124" t="str">
        <f t="shared" si="1040"/>
        <v/>
      </c>
      <c r="AF60" s="125"/>
      <c r="AG60" s="126">
        <f t="shared" si="1041"/>
        <v>0</v>
      </c>
      <c r="AH60" s="124" t="str">
        <f t="shared" si="1042"/>
        <v/>
      </c>
      <c r="AI60" s="125"/>
      <c r="AJ60" s="126">
        <f t="shared" si="1043"/>
        <v>0</v>
      </c>
      <c r="AK60" s="124" t="str">
        <f t="shared" si="1044"/>
        <v/>
      </c>
      <c r="AL60" s="125"/>
      <c r="AM60" s="126">
        <f t="shared" si="1045"/>
        <v>0</v>
      </c>
      <c r="AN60" s="124" t="str">
        <f t="shared" si="1046"/>
        <v/>
      </c>
      <c r="AO60" s="125"/>
      <c r="AP60" s="126">
        <f t="shared" si="1047"/>
        <v>0</v>
      </c>
      <c r="AQ60" s="124" t="str">
        <f t="shared" si="1048"/>
        <v/>
      </c>
      <c r="AR60" s="125"/>
      <c r="AS60" s="126">
        <f t="shared" si="1049"/>
        <v>0</v>
      </c>
      <c r="AT60" s="124" t="str">
        <f t="shared" si="1050"/>
        <v/>
      </c>
      <c r="AU60" s="125"/>
      <c r="AV60" s="126">
        <f t="shared" si="1051"/>
        <v>0</v>
      </c>
      <c r="AW60" s="124" t="str">
        <f t="shared" si="1052"/>
        <v/>
      </c>
      <c r="AX60" s="125"/>
      <c r="AY60" s="126">
        <f t="shared" si="1053"/>
        <v>0</v>
      </c>
      <c r="AZ60" s="124" t="str">
        <f t="shared" si="1054"/>
        <v/>
      </c>
      <c r="BA60" s="125"/>
      <c r="BB60" s="126">
        <f t="shared" si="1055"/>
        <v>0</v>
      </c>
      <c r="BC60" s="124" t="str">
        <f t="shared" si="1056"/>
        <v/>
      </c>
      <c r="BD60" s="125"/>
      <c r="BE60" s="126">
        <f t="shared" si="1057"/>
        <v>0</v>
      </c>
      <c r="BF60" s="124" t="str">
        <f t="shared" si="1058"/>
        <v/>
      </c>
      <c r="BG60" s="125"/>
      <c r="BH60" s="126">
        <f t="shared" si="1059"/>
        <v>0</v>
      </c>
      <c r="BI60" s="124" t="str">
        <f t="shared" si="1060"/>
        <v/>
      </c>
      <c r="BJ60" s="125"/>
      <c r="BK60" s="126">
        <f t="shared" si="1061"/>
        <v>0</v>
      </c>
      <c r="BL60" s="124" t="str">
        <f t="shared" si="1062"/>
        <v/>
      </c>
      <c r="BM60" s="125"/>
      <c r="BN60" s="126">
        <f t="shared" si="1063"/>
        <v>0</v>
      </c>
      <c r="BO60" s="124" t="str">
        <f t="shared" si="1064"/>
        <v/>
      </c>
      <c r="BP60" s="125"/>
      <c r="BQ60" s="126">
        <f t="shared" si="1065"/>
        <v>0</v>
      </c>
      <c r="BR60" s="124" t="str">
        <f t="shared" si="1066"/>
        <v/>
      </c>
      <c r="BS60" s="125"/>
      <c r="BT60" s="126">
        <f t="shared" si="1067"/>
        <v>0</v>
      </c>
      <c r="BU60" s="124" t="str">
        <f t="shared" si="1068"/>
        <v/>
      </c>
      <c r="BV60" s="125"/>
      <c r="BW60" s="126">
        <f t="shared" si="1069"/>
        <v>0</v>
      </c>
      <c r="BX60" s="124" t="str">
        <f t="shared" si="1070"/>
        <v/>
      </c>
      <c r="BY60" s="125"/>
      <c r="BZ60" s="126">
        <f t="shared" si="1071"/>
        <v>0</v>
      </c>
      <c r="CA60" s="124" t="str">
        <f t="shared" si="1072"/>
        <v/>
      </c>
      <c r="CB60" s="125"/>
      <c r="CC60" s="126">
        <f t="shared" si="1073"/>
        <v>0</v>
      </c>
      <c r="CD60" s="124" t="str">
        <f t="shared" si="1074"/>
        <v/>
      </c>
      <c r="CE60" s="125"/>
      <c r="CF60" s="126">
        <f t="shared" si="1075"/>
        <v>0</v>
      </c>
      <c r="CG60" s="124" t="str">
        <f t="shared" si="1076"/>
        <v/>
      </c>
      <c r="CH60" s="125"/>
      <c r="CI60" s="126">
        <f t="shared" si="1077"/>
        <v>0</v>
      </c>
      <c r="CJ60" s="124" t="str">
        <f t="shared" si="1078"/>
        <v/>
      </c>
      <c r="CK60" s="125"/>
      <c r="CL60" s="126">
        <f t="shared" si="1079"/>
        <v>0</v>
      </c>
      <c r="CM60" s="124" t="str">
        <f t="shared" si="1080"/>
        <v/>
      </c>
      <c r="CN60" s="125"/>
      <c r="CO60" s="126">
        <f t="shared" si="1081"/>
        <v>0</v>
      </c>
      <c r="CP60" s="124" t="str">
        <f t="shared" si="1082"/>
        <v/>
      </c>
      <c r="CQ60" s="125"/>
      <c r="CR60" s="126">
        <f t="shared" si="1083"/>
        <v>0</v>
      </c>
      <c r="CS60" s="124" t="str">
        <f t="shared" si="1084"/>
        <v/>
      </c>
      <c r="CT60" s="125"/>
      <c r="CU60" s="126">
        <f t="shared" si="1085"/>
        <v>0</v>
      </c>
      <c r="CV60" s="124" t="str">
        <f t="shared" si="1086"/>
        <v/>
      </c>
      <c r="CW60" s="125"/>
      <c r="CX60" s="126">
        <f t="shared" si="1087"/>
        <v>0</v>
      </c>
      <c r="CY60" s="124" t="str">
        <f t="shared" si="1088"/>
        <v/>
      </c>
      <c r="CZ60" s="125"/>
      <c r="DA60" s="126">
        <f t="shared" si="1089"/>
        <v>0</v>
      </c>
      <c r="DB60" s="124" t="str">
        <f t="shared" si="1090"/>
        <v/>
      </c>
      <c r="DC60" s="125"/>
      <c r="DD60" s="126">
        <f t="shared" si="1091"/>
        <v>0</v>
      </c>
      <c r="DE60" s="124" t="str">
        <f t="shared" si="1092"/>
        <v/>
      </c>
      <c r="DF60" s="125"/>
      <c r="DG60" s="126">
        <f t="shared" si="1093"/>
        <v>0</v>
      </c>
      <c r="DH60" s="124" t="str">
        <f t="shared" si="1094"/>
        <v/>
      </c>
      <c r="DI60" s="125"/>
      <c r="DJ60" s="126">
        <f t="shared" si="1095"/>
        <v>0</v>
      </c>
      <c r="DK60" s="124"/>
      <c r="DL60" s="125"/>
      <c r="DM60" s="126"/>
    </row>
    <row r="61" spans="1:117" ht="7.75" hidden="1" customHeight="1" outlineLevel="4" x14ac:dyDescent="0.2">
      <c r="A61" s="97">
        <v>3</v>
      </c>
      <c r="B61" s="121" t="s">
        <v>306</v>
      </c>
      <c r="C61" s="200" t="s">
        <v>301</v>
      </c>
      <c r="D61" s="200"/>
      <c r="E61" s="122">
        <f>VLOOKUP(B61,'[49]PLANILHA ORCAMENTARIA'!A:G,7,0)</f>
        <v>474776.83689231228</v>
      </c>
      <c r="F61" s="123"/>
      <c r="G61" s="124" t="str">
        <f t="shared" si="1025"/>
        <v/>
      </c>
      <c r="H61" s="125"/>
      <c r="I61" s="126">
        <f t="shared" si="74"/>
        <v>0</v>
      </c>
      <c r="J61" s="124" t="str">
        <f t="shared" si="1026"/>
        <v/>
      </c>
      <c r="K61" s="125"/>
      <c r="L61" s="126">
        <f t="shared" si="1027"/>
        <v>0</v>
      </c>
      <c r="M61" s="124" t="str">
        <f t="shared" si="1028"/>
        <v/>
      </c>
      <c r="N61" s="125"/>
      <c r="O61" s="126">
        <f t="shared" si="1029"/>
        <v>0</v>
      </c>
      <c r="P61" s="124" t="str">
        <f t="shared" si="1030"/>
        <v/>
      </c>
      <c r="Q61" s="125"/>
      <c r="R61" s="126">
        <f t="shared" si="1031"/>
        <v>0</v>
      </c>
      <c r="S61" s="124" t="str">
        <f t="shared" si="1032"/>
        <v/>
      </c>
      <c r="T61" s="125"/>
      <c r="U61" s="126">
        <f t="shared" si="1033"/>
        <v>0</v>
      </c>
      <c r="V61" s="124" t="str">
        <f t="shared" si="1034"/>
        <v/>
      </c>
      <c r="W61" s="125"/>
      <c r="X61" s="126">
        <f t="shared" si="1035"/>
        <v>0</v>
      </c>
      <c r="Y61" s="124" t="str">
        <f t="shared" si="1036"/>
        <v/>
      </c>
      <c r="Z61" s="125"/>
      <c r="AA61" s="126">
        <f t="shared" si="1037"/>
        <v>0</v>
      </c>
      <c r="AB61" s="124" t="str">
        <f t="shared" si="1038"/>
        <v/>
      </c>
      <c r="AC61" s="125"/>
      <c r="AD61" s="126">
        <f t="shared" si="1039"/>
        <v>0</v>
      </c>
      <c r="AE61" s="124" t="str">
        <f t="shared" si="1040"/>
        <v/>
      </c>
      <c r="AF61" s="125"/>
      <c r="AG61" s="126">
        <f t="shared" si="1041"/>
        <v>0</v>
      </c>
      <c r="AH61" s="124" t="str">
        <f t="shared" si="1042"/>
        <v/>
      </c>
      <c r="AI61" s="125"/>
      <c r="AJ61" s="126">
        <f t="shared" si="1043"/>
        <v>0</v>
      </c>
      <c r="AK61" s="124" t="str">
        <f t="shared" si="1044"/>
        <v/>
      </c>
      <c r="AL61" s="125"/>
      <c r="AM61" s="126">
        <f t="shared" si="1045"/>
        <v>0</v>
      </c>
      <c r="AN61" s="124" t="str">
        <f t="shared" si="1046"/>
        <v/>
      </c>
      <c r="AO61" s="125"/>
      <c r="AP61" s="126">
        <f t="shared" si="1047"/>
        <v>0</v>
      </c>
      <c r="AQ61" s="124" t="str">
        <f t="shared" si="1048"/>
        <v/>
      </c>
      <c r="AR61" s="125"/>
      <c r="AS61" s="126">
        <f t="shared" si="1049"/>
        <v>0</v>
      </c>
      <c r="AT61" s="124" t="str">
        <f t="shared" si="1050"/>
        <v/>
      </c>
      <c r="AU61" s="125"/>
      <c r="AV61" s="126">
        <f t="shared" si="1051"/>
        <v>0</v>
      </c>
      <c r="AW61" s="124" t="str">
        <f t="shared" si="1052"/>
        <v/>
      </c>
      <c r="AX61" s="125"/>
      <c r="AY61" s="126">
        <f t="shared" si="1053"/>
        <v>0</v>
      </c>
      <c r="AZ61" s="124" t="str">
        <f t="shared" si="1054"/>
        <v/>
      </c>
      <c r="BA61" s="125"/>
      <c r="BB61" s="126">
        <f t="shared" si="1055"/>
        <v>0</v>
      </c>
      <c r="BC61" s="124" t="str">
        <f t="shared" si="1056"/>
        <v/>
      </c>
      <c r="BD61" s="125"/>
      <c r="BE61" s="126">
        <f t="shared" si="1057"/>
        <v>0</v>
      </c>
      <c r="BF61" s="124" t="str">
        <f t="shared" si="1058"/>
        <v/>
      </c>
      <c r="BG61" s="125"/>
      <c r="BH61" s="126">
        <f t="shared" si="1059"/>
        <v>0</v>
      </c>
      <c r="BI61" s="124" t="str">
        <f t="shared" si="1060"/>
        <v/>
      </c>
      <c r="BJ61" s="125"/>
      <c r="BK61" s="126">
        <f t="shared" si="1061"/>
        <v>0</v>
      </c>
      <c r="BL61" s="124" t="str">
        <f t="shared" si="1062"/>
        <v/>
      </c>
      <c r="BM61" s="125"/>
      <c r="BN61" s="126">
        <f t="shared" si="1063"/>
        <v>0</v>
      </c>
      <c r="BO61" s="124" t="str">
        <f t="shared" si="1064"/>
        <v/>
      </c>
      <c r="BP61" s="125"/>
      <c r="BQ61" s="126">
        <f t="shared" si="1065"/>
        <v>0</v>
      </c>
      <c r="BR61" s="124" t="str">
        <f t="shared" si="1066"/>
        <v/>
      </c>
      <c r="BS61" s="125"/>
      <c r="BT61" s="126">
        <f t="shared" si="1067"/>
        <v>0</v>
      </c>
      <c r="BU61" s="124" t="str">
        <f t="shared" si="1068"/>
        <v/>
      </c>
      <c r="BV61" s="125"/>
      <c r="BW61" s="126">
        <f t="shared" si="1069"/>
        <v>0</v>
      </c>
      <c r="BX61" s="124" t="str">
        <f t="shared" si="1070"/>
        <v/>
      </c>
      <c r="BY61" s="125"/>
      <c r="BZ61" s="126">
        <f t="shared" si="1071"/>
        <v>0</v>
      </c>
      <c r="CA61" s="124" t="str">
        <f t="shared" si="1072"/>
        <v/>
      </c>
      <c r="CB61" s="125"/>
      <c r="CC61" s="126">
        <f t="shared" si="1073"/>
        <v>0</v>
      </c>
      <c r="CD61" s="124" t="str">
        <f t="shared" si="1074"/>
        <v/>
      </c>
      <c r="CE61" s="125"/>
      <c r="CF61" s="126">
        <f t="shared" si="1075"/>
        <v>0</v>
      </c>
      <c r="CG61" s="124" t="str">
        <f t="shared" si="1076"/>
        <v/>
      </c>
      <c r="CH61" s="125"/>
      <c r="CI61" s="126">
        <f t="shared" si="1077"/>
        <v>0</v>
      </c>
      <c r="CJ61" s="124" t="str">
        <f t="shared" si="1078"/>
        <v/>
      </c>
      <c r="CK61" s="125"/>
      <c r="CL61" s="126">
        <f t="shared" si="1079"/>
        <v>0</v>
      </c>
      <c r="CM61" s="124" t="str">
        <f t="shared" si="1080"/>
        <v/>
      </c>
      <c r="CN61" s="125"/>
      <c r="CO61" s="126">
        <f t="shared" si="1081"/>
        <v>0</v>
      </c>
      <c r="CP61" s="124" t="str">
        <f t="shared" si="1082"/>
        <v/>
      </c>
      <c r="CQ61" s="125"/>
      <c r="CR61" s="126">
        <f t="shared" si="1083"/>
        <v>0</v>
      </c>
      <c r="CS61" s="124" t="str">
        <f t="shared" si="1084"/>
        <v/>
      </c>
      <c r="CT61" s="125"/>
      <c r="CU61" s="126">
        <f t="shared" si="1085"/>
        <v>0</v>
      </c>
      <c r="CV61" s="124" t="str">
        <f t="shared" si="1086"/>
        <v/>
      </c>
      <c r="CW61" s="125"/>
      <c r="CX61" s="126">
        <f t="shared" si="1087"/>
        <v>0</v>
      </c>
      <c r="CY61" s="124" t="str">
        <f t="shared" si="1088"/>
        <v/>
      </c>
      <c r="CZ61" s="125"/>
      <c r="DA61" s="126">
        <f t="shared" si="1089"/>
        <v>0</v>
      </c>
      <c r="DB61" s="124" t="str">
        <f t="shared" si="1090"/>
        <v/>
      </c>
      <c r="DC61" s="125"/>
      <c r="DD61" s="126">
        <f t="shared" si="1091"/>
        <v>0</v>
      </c>
      <c r="DE61" s="124" t="str">
        <f t="shared" si="1092"/>
        <v/>
      </c>
      <c r="DF61" s="125"/>
      <c r="DG61" s="126">
        <f t="shared" si="1093"/>
        <v>0</v>
      </c>
      <c r="DH61" s="124" t="str">
        <f t="shared" si="1094"/>
        <v/>
      </c>
      <c r="DI61" s="125"/>
      <c r="DJ61" s="126">
        <f t="shared" si="1095"/>
        <v>0</v>
      </c>
      <c r="DK61" s="124"/>
      <c r="DL61" s="125"/>
      <c r="DM61" s="126"/>
    </row>
    <row r="62" spans="1:117" ht="7.75" hidden="1" customHeight="1" outlineLevel="3" collapsed="1" x14ac:dyDescent="0.2">
      <c r="A62" s="97">
        <v>3</v>
      </c>
      <c r="B62" s="137" t="s">
        <v>307</v>
      </c>
      <c r="C62" s="206" t="s">
        <v>308</v>
      </c>
      <c r="D62" s="206"/>
      <c r="E62" s="138">
        <f>VLOOKUP(B62,'[49]PLANILHA ORCAMENTARIA'!A:G,7,0)</f>
        <v>1525532.7282796239</v>
      </c>
      <c r="F62" s="139"/>
      <c r="G62" s="210" t="str">
        <f t="shared" si="145"/>
        <v/>
      </c>
      <c r="H62" s="211"/>
      <c r="I62" s="212">
        <f t="shared" si="74"/>
        <v>0</v>
      </c>
      <c r="J62" s="210" t="str">
        <f t="shared" ref="J62" si="1096">IF(K62="","",K62*H62)</f>
        <v/>
      </c>
      <c r="K62" s="211"/>
      <c r="L62" s="212">
        <f t="shared" si="605"/>
        <v>0</v>
      </c>
      <c r="M62" s="210" t="str">
        <f t="shared" ref="M62" si="1097">IF(N62="","",N62*K62)</f>
        <v/>
      </c>
      <c r="N62" s="211"/>
      <c r="O62" s="212">
        <f t="shared" ref="O62" si="1098">N62</f>
        <v>0</v>
      </c>
      <c r="P62" s="210" t="str">
        <f t="shared" ref="P62" si="1099">IF(Q62="","",Q62*N62)</f>
        <v/>
      </c>
      <c r="Q62" s="211"/>
      <c r="R62" s="212">
        <f t="shared" ref="R62" si="1100">Q62</f>
        <v>0</v>
      </c>
      <c r="S62" s="210" t="str">
        <f t="shared" ref="S62" si="1101">IF(T62="","",T62*Q62)</f>
        <v/>
      </c>
      <c r="T62" s="211"/>
      <c r="U62" s="212">
        <f t="shared" ref="U62" si="1102">T62</f>
        <v>0</v>
      </c>
      <c r="V62" s="210" t="str">
        <f t="shared" ref="V62" si="1103">IF(W62="","",W62*T62)</f>
        <v/>
      </c>
      <c r="W62" s="211"/>
      <c r="X62" s="212">
        <f t="shared" ref="X62" si="1104">W62</f>
        <v>0</v>
      </c>
      <c r="Y62" s="210" t="str">
        <f t="shared" ref="Y62" si="1105">IF(Z62="","",Z62*W62)</f>
        <v/>
      </c>
      <c r="Z62" s="211"/>
      <c r="AA62" s="212">
        <f t="shared" ref="AA62" si="1106">Z62</f>
        <v>0</v>
      </c>
      <c r="AB62" s="210" t="str">
        <f t="shared" ref="AB62" si="1107">IF(AC62="","",AC62*Z62)</f>
        <v/>
      </c>
      <c r="AC62" s="211"/>
      <c r="AD62" s="212">
        <f t="shared" ref="AD62" si="1108">AC62</f>
        <v>0</v>
      </c>
      <c r="AE62" s="210" t="str">
        <f t="shared" ref="AE62" si="1109">IF(AF62="","",AF62*AC62)</f>
        <v/>
      </c>
      <c r="AF62" s="211"/>
      <c r="AG62" s="212">
        <f t="shared" ref="AG62" si="1110">AF62</f>
        <v>0</v>
      </c>
      <c r="AH62" s="210" t="str">
        <f t="shared" ref="AH62" si="1111">IF(AI62="","",AI62*AF62)</f>
        <v/>
      </c>
      <c r="AI62" s="211"/>
      <c r="AJ62" s="212">
        <f t="shared" ref="AJ62" si="1112">AI62</f>
        <v>0</v>
      </c>
      <c r="AK62" s="210" t="str">
        <f t="shared" ref="AK62" si="1113">IF(AL62="","",AL62*AI62)</f>
        <v/>
      </c>
      <c r="AL62" s="211"/>
      <c r="AM62" s="212">
        <f t="shared" ref="AM62" si="1114">AL62</f>
        <v>0</v>
      </c>
      <c r="AN62" s="210" t="str">
        <f t="shared" ref="AN62" si="1115">IF(AO62="","",AO62*AL62)</f>
        <v/>
      </c>
      <c r="AO62" s="211"/>
      <c r="AP62" s="212">
        <f t="shared" ref="AP62" si="1116">AO62</f>
        <v>0</v>
      </c>
      <c r="AQ62" s="210" t="str">
        <f t="shared" ref="AQ62" si="1117">IF(AR62="","",AR62*AO62)</f>
        <v/>
      </c>
      <c r="AR62" s="211"/>
      <c r="AS62" s="212">
        <f t="shared" ref="AS62" si="1118">AR62</f>
        <v>0</v>
      </c>
      <c r="AT62" s="210" t="str">
        <f t="shared" ref="AT62" si="1119">IF(AU62="","",AU62*AR62)</f>
        <v/>
      </c>
      <c r="AU62" s="211"/>
      <c r="AV62" s="212">
        <f t="shared" ref="AV62" si="1120">AU62</f>
        <v>0</v>
      </c>
      <c r="AW62" s="210" t="str">
        <f t="shared" ref="AW62" si="1121">IF(AX62="","",AX62*AU62)</f>
        <v/>
      </c>
      <c r="AX62" s="211"/>
      <c r="AY62" s="212">
        <f t="shared" ref="AY62" si="1122">AX62</f>
        <v>0</v>
      </c>
      <c r="AZ62" s="210" t="str">
        <f t="shared" ref="AZ62" si="1123">IF(BA62="","",BA62*AX62)</f>
        <v/>
      </c>
      <c r="BA62" s="211"/>
      <c r="BB62" s="212">
        <f t="shared" ref="BB62" si="1124">BA62</f>
        <v>0</v>
      </c>
      <c r="BC62" s="210" t="str">
        <f t="shared" ref="BC62" si="1125">IF(BD62="","",BD62*BA62)</f>
        <v/>
      </c>
      <c r="BD62" s="211"/>
      <c r="BE62" s="212">
        <f t="shared" ref="BE62" si="1126">BD62</f>
        <v>0</v>
      </c>
      <c r="BF62" s="210" t="str">
        <f t="shared" ref="BF62" si="1127">IF(BG62="","",BG62*BD62)</f>
        <v/>
      </c>
      <c r="BG62" s="211"/>
      <c r="BH62" s="212">
        <f t="shared" ref="BH62" si="1128">BG62</f>
        <v>0</v>
      </c>
      <c r="BI62" s="210" t="str">
        <f t="shared" ref="BI62" si="1129">IF(BJ62="","",BJ62*BG62)</f>
        <v/>
      </c>
      <c r="BJ62" s="211"/>
      <c r="BK62" s="212">
        <f t="shared" ref="BK62" si="1130">BJ62</f>
        <v>0</v>
      </c>
      <c r="BL62" s="210" t="str">
        <f t="shared" ref="BL62" si="1131">IF(BM62="","",BM62*BJ62)</f>
        <v/>
      </c>
      <c r="BM62" s="211"/>
      <c r="BN62" s="212">
        <f t="shared" ref="BN62" si="1132">BM62</f>
        <v>0</v>
      </c>
      <c r="BO62" s="210" t="str">
        <f t="shared" ref="BO62" si="1133">IF(BP62="","",BP62*BM62)</f>
        <v/>
      </c>
      <c r="BP62" s="211"/>
      <c r="BQ62" s="212">
        <f t="shared" ref="BQ62" si="1134">BP62</f>
        <v>0</v>
      </c>
      <c r="BR62" s="210" t="str">
        <f t="shared" ref="BR62" si="1135">IF(BS62="","",BS62*BP62)</f>
        <v/>
      </c>
      <c r="BS62" s="211"/>
      <c r="BT62" s="212">
        <f t="shared" ref="BT62" si="1136">BS62</f>
        <v>0</v>
      </c>
      <c r="BU62" s="210" t="str">
        <f t="shared" ref="BU62" si="1137">IF(BV62="","",BV62*BS62)</f>
        <v/>
      </c>
      <c r="BV62" s="211"/>
      <c r="BW62" s="212">
        <f t="shared" ref="BW62" si="1138">BV62</f>
        <v>0</v>
      </c>
      <c r="BX62" s="210" t="str">
        <f t="shared" ref="BX62" si="1139">IF(BY62="","",BY62*BV62)</f>
        <v/>
      </c>
      <c r="BY62" s="211"/>
      <c r="BZ62" s="212">
        <f t="shared" ref="BZ62" si="1140">BY62</f>
        <v>0</v>
      </c>
      <c r="CA62" s="210" t="str">
        <f t="shared" ref="CA62" si="1141">IF(CB62="","",CB62*BY62)</f>
        <v/>
      </c>
      <c r="CB62" s="211"/>
      <c r="CC62" s="212">
        <f t="shared" ref="CC62" si="1142">CB62</f>
        <v>0</v>
      </c>
      <c r="CD62" s="210" t="str">
        <f t="shared" ref="CD62" si="1143">IF(CE62="","",CE62*CB62)</f>
        <v/>
      </c>
      <c r="CE62" s="211"/>
      <c r="CF62" s="212">
        <f t="shared" ref="CF62" si="1144">CE62</f>
        <v>0</v>
      </c>
      <c r="CG62" s="210" t="str">
        <f t="shared" ref="CG62" si="1145">IF(CH62="","",CH62*CE62)</f>
        <v/>
      </c>
      <c r="CH62" s="211"/>
      <c r="CI62" s="212">
        <f t="shared" ref="CI62" si="1146">CH62</f>
        <v>0</v>
      </c>
      <c r="CJ62" s="210" t="str">
        <f t="shared" ref="CJ62" si="1147">IF(CK62="","",CK62*CH62)</f>
        <v/>
      </c>
      <c r="CK62" s="211"/>
      <c r="CL62" s="212">
        <f t="shared" ref="CL62" si="1148">CK62</f>
        <v>0</v>
      </c>
      <c r="CM62" s="210" t="str">
        <f t="shared" ref="CM62" si="1149">IF(CN62="","",CN62*CK62)</f>
        <v/>
      </c>
      <c r="CN62" s="211"/>
      <c r="CO62" s="212">
        <f t="shared" ref="CO62" si="1150">CN62</f>
        <v>0</v>
      </c>
      <c r="CP62" s="210" t="str">
        <f t="shared" ref="CP62" si="1151">IF(CQ62="","",CQ62*CN62)</f>
        <v/>
      </c>
      <c r="CQ62" s="211"/>
      <c r="CR62" s="212">
        <f t="shared" ref="CR62" si="1152">CQ62</f>
        <v>0</v>
      </c>
      <c r="CS62" s="210" t="str">
        <f t="shared" ref="CS62" si="1153">IF(CT62="","",CT62*CQ62)</f>
        <v/>
      </c>
      <c r="CT62" s="211"/>
      <c r="CU62" s="212">
        <f t="shared" ref="CU62" si="1154">CT62</f>
        <v>0</v>
      </c>
      <c r="CV62" s="210" t="str">
        <f t="shared" ref="CV62" si="1155">IF(CW62="","",CW62*CT62)</f>
        <v/>
      </c>
      <c r="CW62" s="211"/>
      <c r="CX62" s="212">
        <f t="shared" ref="CX62" si="1156">CW62</f>
        <v>0</v>
      </c>
      <c r="CY62" s="210" t="str">
        <f t="shared" ref="CY62" si="1157">IF(CZ62="","",CZ62*CW62)</f>
        <v/>
      </c>
      <c r="CZ62" s="211"/>
      <c r="DA62" s="212">
        <f t="shared" ref="DA62" si="1158">CZ62</f>
        <v>0</v>
      </c>
      <c r="DB62" s="210" t="str">
        <f t="shared" ref="DB62" si="1159">IF(DC62="","",DC62*CZ62)</f>
        <v/>
      </c>
      <c r="DC62" s="211"/>
      <c r="DD62" s="212">
        <f t="shared" ref="DD62" si="1160">DC62</f>
        <v>0</v>
      </c>
      <c r="DE62" s="210" t="str">
        <f t="shared" ref="DE62" si="1161">IF(DF62="","",DF62*DC62)</f>
        <v/>
      </c>
      <c r="DF62" s="211"/>
      <c r="DG62" s="212">
        <f t="shared" ref="DG62" si="1162">DF62</f>
        <v>0</v>
      </c>
      <c r="DH62" s="210" t="str">
        <f t="shared" ref="DH62" si="1163">IF(DI62="","",DI62*DF62)</f>
        <v/>
      </c>
      <c r="DI62" s="211"/>
      <c r="DJ62" s="212">
        <f t="shared" ref="DJ62" si="1164">DI62</f>
        <v>0</v>
      </c>
      <c r="DK62" s="210"/>
      <c r="DL62" s="211"/>
      <c r="DM62" s="212"/>
    </row>
    <row r="63" spans="1:117" ht="7.75" hidden="1" customHeight="1" outlineLevel="4" x14ac:dyDescent="0.2">
      <c r="A63" s="97">
        <v>3</v>
      </c>
      <c r="B63" s="121" t="s">
        <v>309</v>
      </c>
      <c r="C63" s="200" t="s">
        <v>297</v>
      </c>
      <c r="D63" s="200"/>
      <c r="E63" s="122">
        <f>VLOOKUP(B63,'[49]PLANILHA ORCAMENTARIA'!A:G,7,0)</f>
        <v>392654.35556854773</v>
      </c>
      <c r="F63" s="123"/>
      <c r="G63" s="124" t="str">
        <f t="shared" ref="G63:G65" si="1165">IF(H63="","",H63*$E63)</f>
        <v/>
      </c>
      <c r="H63" s="125"/>
      <c r="I63" s="126">
        <f t="shared" si="74"/>
        <v>0</v>
      </c>
      <c r="J63" s="124" t="str">
        <f t="shared" ref="J63:J65" si="1166">IF(K63="","",K63*$E63)</f>
        <v/>
      </c>
      <c r="K63" s="125"/>
      <c r="L63" s="126">
        <f t="shared" ref="L63:L65" si="1167">K63+I63</f>
        <v>0</v>
      </c>
      <c r="M63" s="124" t="str">
        <f t="shared" ref="M63:M65" si="1168">IF(N63="","",N63*$E63)</f>
        <v/>
      </c>
      <c r="N63" s="125"/>
      <c r="O63" s="126">
        <f t="shared" ref="O63:O65" si="1169">N63+L63</f>
        <v>0</v>
      </c>
      <c r="P63" s="124" t="str">
        <f t="shared" ref="P63:P65" si="1170">IF(Q63="","",Q63*$E63)</f>
        <v/>
      </c>
      <c r="Q63" s="125"/>
      <c r="R63" s="126">
        <f t="shared" ref="R63:R65" si="1171">Q63+O63</f>
        <v>0</v>
      </c>
      <c r="S63" s="124" t="str">
        <f t="shared" ref="S63:S65" si="1172">IF(T63="","",T63*$E63)</f>
        <v/>
      </c>
      <c r="T63" s="125"/>
      <c r="U63" s="126">
        <f t="shared" ref="U63:U65" si="1173">T63+R63</f>
        <v>0</v>
      </c>
      <c r="V63" s="124" t="str">
        <f t="shared" ref="V63:V65" si="1174">IF(W63="","",W63*$E63)</f>
        <v/>
      </c>
      <c r="W63" s="125"/>
      <c r="X63" s="126">
        <f t="shared" ref="X63:X65" si="1175">W63+U63</f>
        <v>0</v>
      </c>
      <c r="Y63" s="124" t="str">
        <f t="shared" ref="Y63:Y65" si="1176">IF(Z63="","",Z63*$E63)</f>
        <v/>
      </c>
      <c r="Z63" s="125"/>
      <c r="AA63" s="126">
        <f t="shared" ref="AA63:AA65" si="1177">Z63+X63</f>
        <v>0</v>
      </c>
      <c r="AB63" s="124" t="str">
        <f t="shared" ref="AB63:AB65" si="1178">IF(AC63="","",AC63*$E63)</f>
        <v/>
      </c>
      <c r="AC63" s="125"/>
      <c r="AD63" s="126">
        <f t="shared" ref="AD63:AD65" si="1179">AC63+AA63</f>
        <v>0</v>
      </c>
      <c r="AE63" s="124" t="str">
        <f t="shared" ref="AE63:AE65" si="1180">IF(AF63="","",AF63*$E63)</f>
        <v/>
      </c>
      <c r="AF63" s="125"/>
      <c r="AG63" s="126">
        <f t="shared" ref="AG63:AG65" si="1181">AF63+AD63</f>
        <v>0</v>
      </c>
      <c r="AH63" s="124" t="str">
        <f t="shared" ref="AH63:AH65" si="1182">IF(AI63="","",AI63*$E63)</f>
        <v/>
      </c>
      <c r="AI63" s="125"/>
      <c r="AJ63" s="126">
        <f t="shared" ref="AJ63:AJ65" si="1183">AI63+AG63</f>
        <v>0</v>
      </c>
      <c r="AK63" s="124" t="str">
        <f t="shared" ref="AK63:AK65" si="1184">IF(AL63="","",AL63*$E63)</f>
        <v/>
      </c>
      <c r="AL63" s="125"/>
      <c r="AM63" s="126">
        <f t="shared" ref="AM63:AM65" si="1185">AL63+AJ63</f>
        <v>0</v>
      </c>
      <c r="AN63" s="124" t="str">
        <f t="shared" ref="AN63:AN65" si="1186">IF(AO63="","",AO63*$E63)</f>
        <v/>
      </c>
      <c r="AO63" s="125"/>
      <c r="AP63" s="126">
        <f t="shared" ref="AP63:AP65" si="1187">AO63+AM63</f>
        <v>0</v>
      </c>
      <c r="AQ63" s="124" t="str">
        <f t="shared" ref="AQ63:AQ65" si="1188">IF(AR63="","",AR63*$E63)</f>
        <v/>
      </c>
      <c r="AR63" s="125"/>
      <c r="AS63" s="126">
        <f t="shared" ref="AS63:AS65" si="1189">AR63+AP63</f>
        <v>0</v>
      </c>
      <c r="AT63" s="124" t="str">
        <f t="shared" ref="AT63:AT65" si="1190">IF(AU63="","",AU63*$E63)</f>
        <v/>
      </c>
      <c r="AU63" s="125"/>
      <c r="AV63" s="126">
        <f t="shared" ref="AV63:AV65" si="1191">AU63+AS63</f>
        <v>0</v>
      </c>
      <c r="AW63" s="124" t="str">
        <f t="shared" ref="AW63:AW65" si="1192">IF(AX63="","",AX63*$E63)</f>
        <v/>
      </c>
      <c r="AX63" s="125"/>
      <c r="AY63" s="126">
        <f t="shared" ref="AY63:AY65" si="1193">AX63+AV63</f>
        <v>0</v>
      </c>
      <c r="AZ63" s="124" t="str">
        <f t="shared" ref="AZ63:AZ65" si="1194">IF(BA63="","",BA63*$E63)</f>
        <v/>
      </c>
      <c r="BA63" s="125"/>
      <c r="BB63" s="126">
        <f t="shared" ref="BB63:BB65" si="1195">BA63+AY63</f>
        <v>0</v>
      </c>
      <c r="BC63" s="124" t="str">
        <f t="shared" ref="BC63:BC65" si="1196">IF(BD63="","",BD63*$E63)</f>
        <v/>
      </c>
      <c r="BD63" s="125"/>
      <c r="BE63" s="126">
        <f t="shared" ref="BE63:BE65" si="1197">BD63+BB63</f>
        <v>0</v>
      </c>
      <c r="BF63" s="124" t="str">
        <f t="shared" ref="BF63:BF65" si="1198">IF(BG63="","",BG63*$E63)</f>
        <v/>
      </c>
      <c r="BG63" s="125"/>
      <c r="BH63" s="126">
        <f t="shared" ref="BH63:BH65" si="1199">BG63+BE63</f>
        <v>0</v>
      </c>
      <c r="BI63" s="124" t="str">
        <f t="shared" ref="BI63:BI65" si="1200">IF(BJ63="","",BJ63*$E63)</f>
        <v/>
      </c>
      <c r="BJ63" s="125"/>
      <c r="BK63" s="126">
        <f t="shared" ref="BK63:BK65" si="1201">BJ63+BH63</f>
        <v>0</v>
      </c>
      <c r="BL63" s="124" t="str">
        <f t="shared" ref="BL63:BL65" si="1202">IF(BM63="","",BM63*$E63)</f>
        <v/>
      </c>
      <c r="BM63" s="125"/>
      <c r="BN63" s="126">
        <f t="shared" ref="BN63:BN65" si="1203">BM63+BK63</f>
        <v>0</v>
      </c>
      <c r="BO63" s="124" t="str">
        <f t="shared" ref="BO63:BO65" si="1204">IF(BP63="","",BP63*$E63)</f>
        <v/>
      </c>
      <c r="BP63" s="125"/>
      <c r="BQ63" s="126">
        <f t="shared" ref="BQ63:BQ65" si="1205">BP63+BN63</f>
        <v>0</v>
      </c>
      <c r="BR63" s="124" t="str">
        <f t="shared" ref="BR63:BR65" si="1206">IF(BS63="","",BS63*$E63)</f>
        <v/>
      </c>
      <c r="BS63" s="125"/>
      <c r="BT63" s="126">
        <f t="shared" ref="BT63:BT65" si="1207">BS63+BQ63</f>
        <v>0</v>
      </c>
      <c r="BU63" s="124" t="str">
        <f t="shared" ref="BU63:BU65" si="1208">IF(BV63="","",BV63*$E63)</f>
        <v/>
      </c>
      <c r="BV63" s="125"/>
      <c r="BW63" s="126">
        <f t="shared" ref="BW63:BW65" si="1209">BV63+BT63</f>
        <v>0</v>
      </c>
      <c r="BX63" s="124" t="str">
        <f t="shared" ref="BX63:BX65" si="1210">IF(BY63="","",BY63*$E63)</f>
        <v/>
      </c>
      <c r="BY63" s="125"/>
      <c r="BZ63" s="126">
        <f t="shared" ref="BZ63:BZ65" si="1211">BY63+BW63</f>
        <v>0</v>
      </c>
      <c r="CA63" s="124" t="str">
        <f t="shared" ref="CA63:CA65" si="1212">IF(CB63="","",CB63*$E63)</f>
        <v/>
      </c>
      <c r="CB63" s="125"/>
      <c r="CC63" s="126">
        <f t="shared" ref="CC63:CC65" si="1213">CB63+BZ63</f>
        <v>0</v>
      </c>
      <c r="CD63" s="124" t="str">
        <f t="shared" ref="CD63:CD65" si="1214">IF(CE63="","",CE63*$E63)</f>
        <v/>
      </c>
      <c r="CE63" s="125"/>
      <c r="CF63" s="126">
        <f t="shared" ref="CF63:CF65" si="1215">CE63+CC63</f>
        <v>0</v>
      </c>
      <c r="CG63" s="124" t="str">
        <f t="shared" ref="CG63:CG65" si="1216">IF(CH63="","",CH63*$E63)</f>
        <v/>
      </c>
      <c r="CH63" s="125"/>
      <c r="CI63" s="126">
        <f t="shared" ref="CI63:CI65" si="1217">CH63+CF63</f>
        <v>0</v>
      </c>
      <c r="CJ63" s="124" t="str">
        <f t="shared" ref="CJ63:CJ65" si="1218">IF(CK63="","",CK63*$E63)</f>
        <v/>
      </c>
      <c r="CK63" s="125"/>
      <c r="CL63" s="126">
        <f t="shared" ref="CL63:CL65" si="1219">CK63+CI63</f>
        <v>0</v>
      </c>
      <c r="CM63" s="124" t="str">
        <f t="shared" ref="CM63:CM65" si="1220">IF(CN63="","",CN63*$E63)</f>
        <v/>
      </c>
      <c r="CN63" s="125"/>
      <c r="CO63" s="126">
        <f t="shared" ref="CO63:CO65" si="1221">CN63+CL63</f>
        <v>0</v>
      </c>
      <c r="CP63" s="124" t="str">
        <f t="shared" ref="CP63:CP65" si="1222">IF(CQ63="","",CQ63*$E63)</f>
        <v/>
      </c>
      <c r="CQ63" s="125"/>
      <c r="CR63" s="126">
        <f t="shared" ref="CR63:CR65" si="1223">CQ63+CO63</f>
        <v>0</v>
      </c>
      <c r="CS63" s="124" t="str">
        <f t="shared" ref="CS63:CS65" si="1224">IF(CT63="","",CT63*$E63)</f>
        <v/>
      </c>
      <c r="CT63" s="125"/>
      <c r="CU63" s="126">
        <f t="shared" ref="CU63:CU65" si="1225">CT63+CR63</f>
        <v>0</v>
      </c>
      <c r="CV63" s="124" t="str">
        <f t="shared" ref="CV63:CV65" si="1226">IF(CW63="","",CW63*$E63)</f>
        <v/>
      </c>
      <c r="CW63" s="125"/>
      <c r="CX63" s="126">
        <f t="shared" ref="CX63:CX65" si="1227">CW63+CU63</f>
        <v>0</v>
      </c>
      <c r="CY63" s="124" t="str">
        <f t="shared" ref="CY63:CY65" si="1228">IF(CZ63="","",CZ63*$E63)</f>
        <v/>
      </c>
      <c r="CZ63" s="125"/>
      <c r="DA63" s="126">
        <f t="shared" ref="DA63:DA65" si="1229">CZ63+CX63</f>
        <v>0</v>
      </c>
      <c r="DB63" s="124" t="str">
        <f t="shared" ref="DB63:DB65" si="1230">IF(DC63="","",DC63*$E63)</f>
        <v/>
      </c>
      <c r="DC63" s="125"/>
      <c r="DD63" s="126">
        <f t="shared" ref="DD63:DD65" si="1231">DC63+DA63</f>
        <v>0</v>
      </c>
      <c r="DE63" s="124" t="str">
        <f t="shared" ref="DE63:DE65" si="1232">IF(DF63="","",DF63*$E63)</f>
        <v/>
      </c>
      <c r="DF63" s="125"/>
      <c r="DG63" s="126">
        <f t="shared" ref="DG63:DG65" si="1233">DF63+DD63</f>
        <v>0</v>
      </c>
      <c r="DH63" s="124" t="str">
        <f t="shared" ref="DH63:DH65" si="1234">IF(DI63="","",DI63*$E63)</f>
        <v/>
      </c>
      <c r="DI63" s="125"/>
      <c r="DJ63" s="126">
        <f t="shared" ref="DJ63:DJ65" si="1235">DI63+DG63</f>
        <v>0</v>
      </c>
      <c r="DK63" s="124"/>
      <c r="DL63" s="125"/>
      <c r="DM63" s="126"/>
    </row>
    <row r="64" spans="1:117" ht="7.75" hidden="1" customHeight="1" outlineLevel="4" x14ac:dyDescent="0.2">
      <c r="A64" s="97">
        <v>3</v>
      </c>
      <c r="B64" s="121" t="s">
        <v>310</v>
      </c>
      <c r="C64" s="200" t="s">
        <v>299</v>
      </c>
      <c r="D64" s="200"/>
      <c r="E64" s="122">
        <f>VLOOKUP(B64,'[49]PLANILHA ORCAMENTARIA'!A:G,7,0)</f>
        <v>392654.35556854773</v>
      </c>
      <c r="F64" s="123"/>
      <c r="G64" s="124" t="str">
        <f t="shared" si="1165"/>
        <v/>
      </c>
      <c r="H64" s="125"/>
      <c r="I64" s="126">
        <f t="shared" si="74"/>
        <v>0</v>
      </c>
      <c r="J64" s="124" t="str">
        <f t="shared" si="1166"/>
        <v/>
      </c>
      <c r="K64" s="125"/>
      <c r="L64" s="126">
        <f t="shared" si="1167"/>
        <v>0</v>
      </c>
      <c r="M64" s="124" t="str">
        <f t="shared" si="1168"/>
        <v/>
      </c>
      <c r="N64" s="125"/>
      <c r="O64" s="126">
        <f t="shared" si="1169"/>
        <v>0</v>
      </c>
      <c r="P64" s="124" t="str">
        <f t="shared" si="1170"/>
        <v/>
      </c>
      <c r="Q64" s="125"/>
      <c r="R64" s="126">
        <f t="shared" si="1171"/>
        <v>0</v>
      </c>
      <c r="S64" s="124" t="str">
        <f t="shared" si="1172"/>
        <v/>
      </c>
      <c r="T64" s="125"/>
      <c r="U64" s="126">
        <f t="shared" si="1173"/>
        <v>0</v>
      </c>
      <c r="V64" s="124" t="str">
        <f t="shared" si="1174"/>
        <v/>
      </c>
      <c r="W64" s="125"/>
      <c r="X64" s="126">
        <f t="shared" si="1175"/>
        <v>0</v>
      </c>
      <c r="Y64" s="124" t="str">
        <f t="shared" si="1176"/>
        <v/>
      </c>
      <c r="Z64" s="125"/>
      <c r="AA64" s="126">
        <f t="shared" si="1177"/>
        <v>0</v>
      </c>
      <c r="AB64" s="124" t="str">
        <f t="shared" si="1178"/>
        <v/>
      </c>
      <c r="AC64" s="125"/>
      <c r="AD64" s="126">
        <f t="shared" si="1179"/>
        <v>0</v>
      </c>
      <c r="AE64" s="124" t="str">
        <f t="shared" si="1180"/>
        <v/>
      </c>
      <c r="AF64" s="125"/>
      <c r="AG64" s="126">
        <f t="shared" si="1181"/>
        <v>0</v>
      </c>
      <c r="AH64" s="124" t="str">
        <f t="shared" si="1182"/>
        <v/>
      </c>
      <c r="AI64" s="125"/>
      <c r="AJ64" s="126">
        <f t="shared" si="1183"/>
        <v>0</v>
      </c>
      <c r="AK64" s="124" t="str">
        <f t="shared" si="1184"/>
        <v/>
      </c>
      <c r="AL64" s="125"/>
      <c r="AM64" s="126">
        <f t="shared" si="1185"/>
        <v>0</v>
      </c>
      <c r="AN64" s="124" t="str">
        <f t="shared" si="1186"/>
        <v/>
      </c>
      <c r="AO64" s="125"/>
      <c r="AP64" s="126">
        <f t="shared" si="1187"/>
        <v>0</v>
      </c>
      <c r="AQ64" s="124" t="str">
        <f t="shared" si="1188"/>
        <v/>
      </c>
      <c r="AR64" s="125"/>
      <c r="AS64" s="126">
        <f t="shared" si="1189"/>
        <v>0</v>
      </c>
      <c r="AT64" s="124" t="str">
        <f t="shared" si="1190"/>
        <v/>
      </c>
      <c r="AU64" s="125"/>
      <c r="AV64" s="126">
        <f t="shared" si="1191"/>
        <v>0</v>
      </c>
      <c r="AW64" s="124" t="str">
        <f t="shared" si="1192"/>
        <v/>
      </c>
      <c r="AX64" s="125"/>
      <c r="AY64" s="126">
        <f t="shared" si="1193"/>
        <v>0</v>
      </c>
      <c r="AZ64" s="124" t="str">
        <f t="shared" si="1194"/>
        <v/>
      </c>
      <c r="BA64" s="125"/>
      <c r="BB64" s="126">
        <f t="shared" si="1195"/>
        <v>0</v>
      </c>
      <c r="BC64" s="124" t="str">
        <f t="shared" si="1196"/>
        <v/>
      </c>
      <c r="BD64" s="125"/>
      <c r="BE64" s="126">
        <f t="shared" si="1197"/>
        <v>0</v>
      </c>
      <c r="BF64" s="124" t="str">
        <f t="shared" si="1198"/>
        <v/>
      </c>
      <c r="BG64" s="125"/>
      <c r="BH64" s="126">
        <f t="shared" si="1199"/>
        <v>0</v>
      </c>
      <c r="BI64" s="124" t="str">
        <f t="shared" si="1200"/>
        <v/>
      </c>
      <c r="BJ64" s="125"/>
      <c r="BK64" s="126">
        <f t="shared" si="1201"/>
        <v>0</v>
      </c>
      <c r="BL64" s="124" t="str">
        <f t="shared" si="1202"/>
        <v/>
      </c>
      <c r="BM64" s="125"/>
      <c r="BN64" s="126">
        <f t="shared" si="1203"/>
        <v>0</v>
      </c>
      <c r="BO64" s="124" t="str">
        <f t="shared" si="1204"/>
        <v/>
      </c>
      <c r="BP64" s="125"/>
      <c r="BQ64" s="126">
        <f t="shared" si="1205"/>
        <v>0</v>
      </c>
      <c r="BR64" s="124" t="str">
        <f t="shared" si="1206"/>
        <v/>
      </c>
      <c r="BS64" s="125"/>
      <c r="BT64" s="126">
        <f t="shared" si="1207"/>
        <v>0</v>
      </c>
      <c r="BU64" s="124" t="str">
        <f t="shared" si="1208"/>
        <v/>
      </c>
      <c r="BV64" s="125"/>
      <c r="BW64" s="126">
        <f t="shared" si="1209"/>
        <v>0</v>
      </c>
      <c r="BX64" s="124" t="str">
        <f t="shared" si="1210"/>
        <v/>
      </c>
      <c r="BY64" s="125"/>
      <c r="BZ64" s="126">
        <f t="shared" si="1211"/>
        <v>0</v>
      </c>
      <c r="CA64" s="124" t="str">
        <f t="shared" si="1212"/>
        <v/>
      </c>
      <c r="CB64" s="125"/>
      <c r="CC64" s="126">
        <f t="shared" si="1213"/>
        <v>0</v>
      </c>
      <c r="CD64" s="124" t="str">
        <f t="shared" si="1214"/>
        <v/>
      </c>
      <c r="CE64" s="125"/>
      <c r="CF64" s="126">
        <f t="shared" si="1215"/>
        <v>0</v>
      </c>
      <c r="CG64" s="124" t="str">
        <f t="shared" si="1216"/>
        <v/>
      </c>
      <c r="CH64" s="125"/>
      <c r="CI64" s="126">
        <f t="shared" si="1217"/>
        <v>0</v>
      </c>
      <c r="CJ64" s="124" t="str">
        <f t="shared" si="1218"/>
        <v/>
      </c>
      <c r="CK64" s="125"/>
      <c r="CL64" s="126">
        <f t="shared" si="1219"/>
        <v>0</v>
      </c>
      <c r="CM64" s="124" t="str">
        <f t="shared" si="1220"/>
        <v/>
      </c>
      <c r="CN64" s="125"/>
      <c r="CO64" s="126">
        <f t="shared" si="1221"/>
        <v>0</v>
      </c>
      <c r="CP64" s="124" t="str">
        <f t="shared" si="1222"/>
        <v/>
      </c>
      <c r="CQ64" s="125"/>
      <c r="CR64" s="126">
        <f t="shared" si="1223"/>
        <v>0</v>
      </c>
      <c r="CS64" s="124" t="str">
        <f t="shared" si="1224"/>
        <v/>
      </c>
      <c r="CT64" s="125"/>
      <c r="CU64" s="126">
        <f t="shared" si="1225"/>
        <v>0</v>
      </c>
      <c r="CV64" s="124" t="str">
        <f t="shared" si="1226"/>
        <v/>
      </c>
      <c r="CW64" s="125"/>
      <c r="CX64" s="126">
        <f t="shared" si="1227"/>
        <v>0</v>
      </c>
      <c r="CY64" s="124" t="str">
        <f t="shared" si="1228"/>
        <v/>
      </c>
      <c r="CZ64" s="125"/>
      <c r="DA64" s="126">
        <f t="shared" si="1229"/>
        <v>0</v>
      </c>
      <c r="DB64" s="124" t="str">
        <f t="shared" si="1230"/>
        <v/>
      </c>
      <c r="DC64" s="125"/>
      <c r="DD64" s="126">
        <f t="shared" si="1231"/>
        <v>0</v>
      </c>
      <c r="DE64" s="124" t="str">
        <f t="shared" si="1232"/>
        <v/>
      </c>
      <c r="DF64" s="125"/>
      <c r="DG64" s="126">
        <f t="shared" si="1233"/>
        <v>0</v>
      </c>
      <c r="DH64" s="124" t="str">
        <f t="shared" si="1234"/>
        <v/>
      </c>
      <c r="DI64" s="125"/>
      <c r="DJ64" s="126">
        <f t="shared" si="1235"/>
        <v>0</v>
      </c>
      <c r="DK64" s="124"/>
      <c r="DL64" s="125"/>
      <c r="DM64" s="126"/>
    </row>
    <row r="65" spans="1:117" ht="7.75" hidden="1" customHeight="1" outlineLevel="4" x14ac:dyDescent="0.2">
      <c r="A65" s="97">
        <v>3</v>
      </c>
      <c r="B65" s="121" t="s">
        <v>311</v>
      </c>
      <c r="C65" s="200" t="s">
        <v>301</v>
      </c>
      <c r="D65" s="200"/>
      <c r="E65" s="122">
        <f>VLOOKUP(B65,'[49]PLANILHA ORCAMENTARIA'!A:G,7,0)</f>
        <v>740224.01714252844</v>
      </c>
      <c r="F65" s="123"/>
      <c r="G65" s="124" t="str">
        <f t="shared" si="1165"/>
        <v/>
      </c>
      <c r="H65" s="125"/>
      <c r="I65" s="126">
        <f t="shared" si="74"/>
        <v>0</v>
      </c>
      <c r="J65" s="124" t="str">
        <f t="shared" si="1166"/>
        <v/>
      </c>
      <c r="K65" s="125"/>
      <c r="L65" s="126">
        <f t="shared" si="1167"/>
        <v>0</v>
      </c>
      <c r="M65" s="124" t="str">
        <f t="shared" si="1168"/>
        <v/>
      </c>
      <c r="N65" s="125"/>
      <c r="O65" s="126">
        <f t="shared" si="1169"/>
        <v>0</v>
      </c>
      <c r="P65" s="124" t="str">
        <f t="shared" si="1170"/>
        <v/>
      </c>
      <c r="Q65" s="125"/>
      <c r="R65" s="126">
        <f t="shared" si="1171"/>
        <v>0</v>
      </c>
      <c r="S65" s="124" t="str">
        <f t="shared" si="1172"/>
        <v/>
      </c>
      <c r="T65" s="125"/>
      <c r="U65" s="126">
        <f t="shared" si="1173"/>
        <v>0</v>
      </c>
      <c r="V65" s="124" t="str">
        <f t="shared" si="1174"/>
        <v/>
      </c>
      <c r="W65" s="125"/>
      <c r="X65" s="126">
        <f t="shared" si="1175"/>
        <v>0</v>
      </c>
      <c r="Y65" s="124" t="str">
        <f t="shared" si="1176"/>
        <v/>
      </c>
      <c r="Z65" s="125"/>
      <c r="AA65" s="126">
        <f t="shared" si="1177"/>
        <v>0</v>
      </c>
      <c r="AB65" s="124" t="str">
        <f t="shared" si="1178"/>
        <v/>
      </c>
      <c r="AC65" s="125"/>
      <c r="AD65" s="126">
        <f t="shared" si="1179"/>
        <v>0</v>
      </c>
      <c r="AE65" s="124" t="str">
        <f t="shared" si="1180"/>
        <v/>
      </c>
      <c r="AF65" s="125"/>
      <c r="AG65" s="126">
        <f t="shared" si="1181"/>
        <v>0</v>
      </c>
      <c r="AH65" s="124" t="str">
        <f t="shared" si="1182"/>
        <v/>
      </c>
      <c r="AI65" s="125"/>
      <c r="AJ65" s="126">
        <f t="shared" si="1183"/>
        <v>0</v>
      </c>
      <c r="AK65" s="124" t="str">
        <f t="shared" si="1184"/>
        <v/>
      </c>
      <c r="AL65" s="125"/>
      <c r="AM65" s="126">
        <f t="shared" si="1185"/>
        <v>0</v>
      </c>
      <c r="AN65" s="124" t="str">
        <f t="shared" si="1186"/>
        <v/>
      </c>
      <c r="AO65" s="125"/>
      <c r="AP65" s="126">
        <f t="shared" si="1187"/>
        <v>0</v>
      </c>
      <c r="AQ65" s="124" t="str">
        <f t="shared" si="1188"/>
        <v/>
      </c>
      <c r="AR65" s="125"/>
      <c r="AS65" s="126">
        <f t="shared" si="1189"/>
        <v>0</v>
      </c>
      <c r="AT65" s="124" t="str">
        <f t="shared" si="1190"/>
        <v/>
      </c>
      <c r="AU65" s="125"/>
      <c r="AV65" s="126">
        <f t="shared" si="1191"/>
        <v>0</v>
      </c>
      <c r="AW65" s="124" t="str">
        <f t="shared" si="1192"/>
        <v/>
      </c>
      <c r="AX65" s="125"/>
      <c r="AY65" s="126">
        <f t="shared" si="1193"/>
        <v>0</v>
      </c>
      <c r="AZ65" s="124" t="str">
        <f t="shared" si="1194"/>
        <v/>
      </c>
      <c r="BA65" s="125"/>
      <c r="BB65" s="126">
        <f t="shared" si="1195"/>
        <v>0</v>
      </c>
      <c r="BC65" s="124" t="str">
        <f t="shared" si="1196"/>
        <v/>
      </c>
      <c r="BD65" s="125"/>
      <c r="BE65" s="126">
        <f t="shared" si="1197"/>
        <v>0</v>
      </c>
      <c r="BF65" s="124" t="str">
        <f t="shared" si="1198"/>
        <v/>
      </c>
      <c r="BG65" s="125"/>
      <c r="BH65" s="126">
        <f t="shared" si="1199"/>
        <v>0</v>
      </c>
      <c r="BI65" s="124" t="str">
        <f t="shared" si="1200"/>
        <v/>
      </c>
      <c r="BJ65" s="125"/>
      <c r="BK65" s="126">
        <f t="shared" si="1201"/>
        <v>0</v>
      </c>
      <c r="BL65" s="124" t="str">
        <f t="shared" si="1202"/>
        <v/>
      </c>
      <c r="BM65" s="125"/>
      <c r="BN65" s="126">
        <f t="shared" si="1203"/>
        <v>0</v>
      </c>
      <c r="BO65" s="124" t="str">
        <f t="shared" si="1204"/>
        <v/>
      </c>
      <c r="BP65" s="125"/>
      <c r="BQ65" s="126">
        <f t="shared" si="1205"/>
        <v>0</v>
      </c>
      <c r="BR65" s="124" t="str">
        <f t="shared" si="1206"/>
        <v/>
      </c>
      <c r="BS65" s="125"/>
      <c r="BT65" s="126">
        <f t="shared" si="1207"/>
        <v>0</v>
      </c>
      <c r="BU65" s="124" t="str">
        <f t="shared" si="1208"/>
        <v/>
      </c>
      <c r="BV65" s="125"/>
      <c r="BW65" s="126">
        <f t="shared" si="1209"/>
        <v>0</v>
      </c>
      <c r="BX65" s="124" t="str">
        <f t="shared" si="1210"/>
        <v/>
      </c>
      <c r="BY65" s="125"/>
      <c r="BZ65" s="126">
        <f t="shared" si="1211"/>
        <v>0</v>
      </c>
      <c r="CA65" s="124" t="str">
        <f t="shared" si="1212"/>
        <v/>
      </c>
      <c r="CB65" s="125"/>
      <c r="CC65" s="126">
        <f t="shared" si="1213"/>
        <v>0</v>
      </c>
      <c r="CD65" s="124" t="str">
        <f t="shared" si="1214"/>
        <v/>
      </c>
      <c r="CE65" s="125"/>
      <c r="CF65" s="126">
        <f t="shared" si="1215"/>
        <v>0</v>
      </c>
      <c r="CG65" s="124" t="str">
        <f t="shared" si="1216"/>
        <v/>
      </c>
      <c r="CH65" s="125"/>
      <c r="CI65" s="126">
        <f t="shared" si="1217"/>
        <v>0</v>
      </c>
      <c r="CJ65" s="124" t="str">
        <f t="shared" si="1218"/>
        <v/>
      </c>
      <c r="CK65" s="125"/>
      <c r="CL65" s="126">
        <f t="shared" si="1219"/>
        <v>0</v>
      </c>
      <c r="CM65" s="124" t="str">
        <f t="shared" si="1220"/>
        <v/>
      </c>
      <c r="CN65" s="125"/>
      <c r="CO65" s="126">
        <f t="shared" si="1221"/>
        <v>0</v>
      </c>
      <c r="CP65" s="124" t="str">
        <f t="shared" si="1222"/>
        <v/>
      </c>
      <c r="CQ65" s="125"/>
      <c r="CR65" s="126">
        <f t="shared" si="1223"/>
        <v>0</v>
      </c>
      <c r="CS65" s="124" t="str">
        <f t="shared" si="1224"/>
        <v/>
      </c>
      <c r="CT65" s="125"/>
      <c r="CU65" s="126">
        <f t="shared" si="1225"/>
        <v>0</v>
      </c>
      <c r="CV65" s="124" t="str">
        <f t="shared" si="1226"/>
        <v/>
      </c>
      <c r="CW65" s="125"/>
      <c r="CX65" s="126">
        <f t="shared" si="1227"/>
        <v>0</v>
      </c>
      <c r="CY65" s="124" t="str">
        <f t="shared" si="1228"/>
        <v/>
      </c>
      <c r="CZ65" s="125"/>
      <c r="DA65" s="126">
        <f t="shared" si="1229"/>
        <v>0</v>
      </c>
      <c r="DB65" s="124" t="str">
        <f t="shared" si="1230"/>
        <v/>
      </c>
      <c r="DC65" s="125"/>
      <c r="DD65" s="126">
        <f t="shared" si="1231"/>
        <v>0</v>
      </c>
      <c r="DE65" s="124" t="str">
        <f t="shared" si="1232"/>
        <v/>
      </c>
      <c r="DF65" s="125"/>
      <c r="DG65" s="126">
        <f t="shared" si="1233"/>
        <v>0</v>
      </c>
      <c r="DH65" s="124" t="str">
        <f t="shared" si="1234"/>
        <v/>
      </c>
      <c r="DI65" s="125"/>
      <c r="DJ65" s="126">
        <f t="shared" si="1235"/>
        <v>0</v>
      </c>
      <c r="DK65" s="124"/>
      <c r="DL65" s="125"/>
      <c r="DM65" s="126"/>
    </row>
    <row r="66" spans="1:117" ht="7.75" hidden="1" customHeight="1" outlineLevel="2" collapsed="1" x14ac:dyDescent="0.2">
      <c r="A66" s="97">
        <v>3</v>
      </c>
      <c r="B66" s="134" t="s">
        <v>20</v>
      </c>
      <c r="C66" s="205" t="s">
        <v>281</v>
      </c>
      <c r="D66" s="205"/>
      <c r="E66" s="135">
        <f>VLOOKUP(B66,'[49]PLANILHA ORCAMENTARIA'!A:G,7,0)</f>
        <v>137711.0154</v>
      </c>
      <c r="F66" s="136"/>
      <c r="G66" s="210" t="str">
        <f t="shared" si="145"/>
        <v/>
      </c>
      <c r="H66" s="211"/>
      <c r="I66" s="212">
        <f t="shared" si="74"/>
        <v>0</v>
      </c>
      <c r="J66" s="210" t="str">
        <f t="shared" ref="J66" si="1236">IF(K66="","",K66*H66)</f>
        <v/>
      </c>
      <c r="K66" s="211"/>
      <c r="L66" s="212">
        <f t="shared" si="605"/>
        <v>0</v>
      </c>
      <c r="M66" s="210" t="str">
        <f t="shared" ref="M66" si="1237">IF(N66="","",N66*K66)</f>
        <v/>
      </c>
      <c r="N66" s="211"/>
      <c r="O66" s="212">
        <f t="shared" ref="O66" si="1238">N66</f>
        <v>0</v>
      </c>
      <c r="P66" s="210" t="str">
        <f t="shared" ref="P66" si="1239">IF(Q66="","",Q66*N66)</f>
        <v/>
      </c>
      <c r="Q66" s="211"/>
      <c r="R66" s="212">
        <f t="shared" ref="R66" si="1240">Q66</f>
        <v>0</v>
      </c>
      <c r="S66" s="210" t="str">
        <f t="shared" ref="S66" si="1241">IF(T66="","",T66*Q66)</f>
        <v/>
      </c>
      <c r="T66" s="211"/>
      <c r="U66" s="212">
        <f t="shared" ref="U66" si="1242">T66</f>
        <v>0</v>
      </c>
      <c r="V66" s="210" t="str">
        <f t="shared" ref="V66" si="1243">IF(W66="","",W66*T66)</f>
        <v/>
      </c>
      <c r="W66" s="211"/>
      <c r="X66" s="212">
        <f t="shared" ref="X66" si="1244">W66</f>
        <v>0</v>
      </c>
      <c r="Y66" s="210" t="str">
        <f t="shared" ref="Y66" si="1245">IF(Z66="","",Z66*W66)</f>
        <v/>
      </c>
      <c r="Z66" s="211"/>
      <c r="AA66" s="212">
        <f t="shared" ref="AA66" si="1246">Z66</f>
        <v>0</v>
      </c>
      <c r="AB66" s="210" t="str">
        <f t="shared" ref="AB66" si="1247">IF(AC66="","",AC66*Z66)</f>
        <v/>
      </c>
      <c r="AC66" s="211"/>
      <c r="AD66" s="212">
        <f t="shared" ref="AD66" si="1248">AC66</f>
        <v>0</v>
      </c>
      <c r="AE66" s="210" t="str">
        <f t="shared" ref="AE66" si="1249">IF(AF66="","",AF66*AC66)</f>
        <v/>
      </c>
      <c r="AF66" s="211"/>
      <c r="AG66" s="212">
        <f t="shared" ref="AG66" si="1250">AF66</f>
        <v>0</v>
      </c>
      <c r="AH66" s="210" t="str">
        <f t="shared" ref="AH66" si="1251">IF(AI66="","",AI66*AF66)</f>
        <v/>
      </c>
      <c r="AI66" s="211"/>
      <c r="AJ66" s="212">
        <f t="shared" ref="AJ66" si="1252">AI66</f>
        <v>0</v>
      </c>
      <c r="AK66" s="210" t="str">
        <f t="shared" ref="AK66" si="1253">IF(AL66="","",AL66*AI66)</f>
        <v/>
      </c>
      <c r="AL66" s="211"/>
      <c r="AM66" s="212">
        <f t="shared" ref="AM66" si="1254">AL66</f>
        <v>0</v>
      </c>
      <c r="AN66" s="210" t="str">
        <f t="shared" ref="AN66" si="1255">IF(AO66="","",AO66*AL66)</f>
        <v/>
      </c>
      <c r="AO66" s="211"/>
      <c r="AP66" s="212">
        <f t="shared" ref="AP66" si="1256">AO66</f>
        <v>0</v>
      </c>
      <c r="AQ66" s="210" t="str">
        <f t="shared" ref="AQ66" si="1257">IF(AR66="","",AR66*AO66)</f>
        <v/>
      </c>
      <c r="AR66" s="211"/>
      <c r="AS66" s="212">
        <f t="shared" ref="AS66" si="1258">AR66</f>
        <v>0</v>
      </c>
      <c r="AT66" s="210" t="str">
        <f t="shared" ref="AT66" si="1259">IF(AU66="","",AU66*AR66)</f>
        <v/>
      </c>
      <c r="AU66" s="211"/>
      <c r="AV66" s="212">
        <f t="shared" ref="AV66" si="1260">AU66</f>
        <v>0</v>
      </c>
      <c r="AW66" s="210" t="str">
        <f t="shared" ref="AW66" si="1261">IF(AX66="","",AX66*AU66)</f>
        <v/>
      </c>
      <c r="AX66" s="211"/>
      <c r="AY66" s="212">
        <f t="shared" ref="AY66" si="1262">AX66</f>
        <v>0</v>
      </c>
      <c r="AZ66" s="210" t="str">
        <f t="shared" ref="AZ66" si="1263">IF(BA66="","",BA66*AX66)</f>
        <v/>
      </c>
      <c r="BA66" s="211"/>
      <c r="BB66" s="212">
        <f t="shared" ref="BB66" si="1264">BA66</f>
        <v>0</v>
      </c>
      <c r="BC66" s="210" t="str">
        <f t="shared" ref="BC66" si="1265">IF(BD66="","",BD66*BA66)</f>
        <v/>
      </c>
      <c r="BD66" s="211"/>
      <c r="BE66" s="212">
        <f t="shared" ref="BE66" si="1266">BD66</f>
        <v>0</v>
      </c>
      <c r="BF66" s="210" t="str">
        <f t="shared" ref="BF66" si="1267">IF(BG66="","",BG66*BD66)</f>
        <v/>
      </c>
      <c r="BG66" s="211"/>
      <c r="BH66" s="212">
        <f t="shared" ref="BH66" si="1268">BG66</f>
        <v>0</v>
      </c>
      <c r="BI66" s="210" t="str">
        <f t="shared" ref="BI66" si="1269">IF(BJ66="","",BJ66*BG66)</f>
        <v/>
      </c>
      <c r="BJ66" s="211"/>
      <c r="BK66" s="212">
        <f t="shared" ref="BK66" si="1270">BJ66</f>
        <v>0</v>
      </c>
      <c r="BL66" s="210" t="str">
        <f t="shared" ref="BL66" si="1271">IF(BM66="","",BM66*BJ66)</f>
        <v/>
      </c>
      <c r="BM66" s="211"/>
      <c r="BN66" s="212">
        <f t="shared" ref="BN66" si="1272">BM66</f>
        <v>0</v>
      </c>
      <c r="BO66" s="210" t="str">
        <f t="shared" ref="BO66" si="1273">IF(BP66="","",BP66*BM66)</f>
        <v/>
      </c>
      <c r="BP66" s="211"/>
      <c r="BQ66" s="212">
        <f t="shared" ref="BQ66" si="1274">BP66</f>
        <v>0</v>
      </c>
      <c r="BR66" s="210" t="str">
        <f t="shared" ref="BR66" si="1275">IF(BS66="","",BS66*BP66)</f>
        <v/>
      </c>
      <c r="BS66" s="211"/>
      <c r="BT66" s="212">
        <f t="shared" ref="BT66" si="1276">BS66</f>
        <v>0</v>
      </c>
      <c r="BU66" s="210" t="str">
        <f t="shared" ref="BU66" si="1277">IF(BV66="","",BV66*BS66)</f>
        <v/>
      </c>
      <c r="BV66" s="211"/>
      <c r="BW66" s="212">
        <f t="shared" ref="BW66" si="1278">BV66</f>
        <v>0</v>
      </c>
      <c r="BX66" s="210" t="str">
        <f t="shared" ref="BX66" si="1279">IF(BY66="","",BY66*BV66)</f>
        <v/>
      </c>
      <c r="BY66" s="211"/>
      <c r="BZ66" s="212">
        <f t="shared" ref="BZ66" si="1280">BY66</f>
        <v>0</v>
      </c>
      <c r="CA66" s="210" t="str">
        <f t="shared" ref="CA66" si="1281">IF(CB66="","",CB66*BY66)</f>
        <v/>
      </c>
      <c r="CB66" s="211"/>
      <c r="CC66" s="212">
        <f t="shared" ref="CC66" si="1282">CB66</f>
        <v>0</v>
      </c>
      <c r="CD66" s="210" t="str">
        <f t="shared" ref="CD66" si="1283">IF(CE66="","",CE66*CB66)</f>
        <v/>
      </c>
      <c r="CE66" s="211"/>
      <c r="CF66" s="212">
        <f t="shared" ref="CF66" si="1284">CE66</f>
        <v>0</v>
      </c>
      <c r="CG66" s="210" t="str">
        <f t="shared" ref="CG66" si="1285">IF(CH66="","",CH66*CE66)</f>
        <v/>
      </c>
      <c r="CH66" s="211"/>
      <c r="CI66" s="212">
        <f t="shared" ref="CI66" si="1286">CH66</f>
        <v>0</v>
      </c>
      <c r="CJ66" s="210" t="str">
        <f t="shared" ref="CJ66" si="1287">IF(CK66="","",CK66*CH66)</f>
        <v/>
      </c>
      <c r="CK66" s="211"/>
      <c r="CL66" s="212">
        <f t="shared" ref="CL66" si="1288">CK66</f>
        <v>0</v>
      </c>
      <c r="CM66" s="210" t="str">
        <f t="shared" ref="CM66" si="1289">IF(CN66="","",CN66*CK66)</f>
        <v/>
      </c>
      <c r="CN66" s="211"/>
      <c r="CO66" s="212">
        <f t="shared" ref="CO66" si="1290">CN66</f>
        <v>0</v>
      </c>
      <c r="CP66" s="210" t="str">
        <f t="shared" ref="CP66" si="1291">IF(CQ66="","",CQ66*CN66)</f>
        <v/>
      </c>
      <c r="CQ66" s="211"/>
      <c r="CR66" s="212">
        <f t="shared" ref="CR66" si="1292">CQ66</f>
        <v>0</v>
      </c>
      <c r="CS66" s="210" t="str">
        <f t="shared" ref="CS66" si="1293">IF(CT66="","",CT66*CQ66)</f>
        <v/>
      </c>
      <c r="CT66" s="211"/>
      <c r="CU66" s="212">
        <f t="shared" ref="CU66" si="1294">CT66</f>
        <v>0</v>
      </c>
      <c r="CV66" s="210" t="str">
        <f t="shared" ref="CV66" si="1295">IF(CW66="","",CW66*CT66)</f>
        <v/>
      </c>
      <c r="CW66" s="211"/>
      <c r="CX66" s="212">
        <f t="shared" ref="CX66" si="1296">CW66</f>
        <v>0</v>
      </c>
      <c r="CY66" s="210" t="str">
        <f t="shared" ref="CY66" si="1297">IF(CZ66="","",CZ66*CW66)</f>
        <v/>
      </c>
      <c r="CZ66" s="211"/>
      <c r="DA66" s="212">
        <f t="shared" ref="DA66" si="1298">CZ66</f>
        <v>0</v>
      </c>
      <c r="DB66" s="210" t="str">
        <f t="shared" ref="DB66" si="1299">IF(DC66="","",DC66*CZ66)</f>
        <v/>
      </c>
      <c r="DC66" s="211"/>
      <c r="DD66" s="212">
        <f t="shared" ref="DD66" si="1300">DC66</f>
        <v>0</v>
      </c>
      <c r="DE66" s="210" t="str">
        <f t="shared" ref="DE66" si="1301">IF(DF66="","",DF66*DC66)</f>
        <v/>
      </c>
      <c r="DF66" s="211"/>
      <c r="DG66" s="212">
        <f t="shared" ref="DG66" si="1302">DF66</f>
        <v>0</v>
      </c>
      <c r="DH66" s="210" t="str">
        <f t="shared" ref="DH66" si="1303">IF(DI66="","",DI66*DF66)</f>
        <v/>
      </c>
      <c r="DI66" s="211"/>
      <c r="DJ66" s="212">
        <f t="shared" ref="DJ66" si="1304">DI66</f>
        <v>0</v>
      </c>
      <c r="DK66" s="210"/>
      <c r="DL66" s="211"/>
      <c r="DM66" s="212"/>
    </row>
    <row r="67" spans="1:117" ht="7.75" hidden="1" customHeight="1" outlineLevel="3" x14ac:dyDescent="0.2">
      <c r="A67" s="97">
        <v>3</v>
      </c>
      <c r="B67" s="121" t="s">
        <v>312</v>
      </c>
      <c r="C67" s="200" t="s">
        <v>16</v>
      </c>
      <c r="D67" s="200"/>
      <c r="E67" s="122">
        <f>VLOOKUP(B67,'[49]PLANILHA ORCAMENTARIA'!A:G,7,0)</f>
        <v>14883.240000000002</v>
      </c>
      <c r="F67" s="123"/>
      <c r="G67" s="124" t="str">
        <f t="shared" ref="G67:G68" si="1305">IF(H67="","",H67*$E67)</f>
        <v/>
      </c>
      <c r="H67" s="125"/>
      <c r="I67" s="126">
        <f t="shared" si="74"/>
        <v>0</v>
      </c>
      <c r="J67" s="124" t="str">
        <f t="shared" ref="J67:J68" si="1306">IF(K67="","",K67*$E67)</f>
        <v/>
      </c>
      <c r="K67" s="125"/>
      <c r="L67" s="126">
        <f t="shared" ref="L67:L68" si="1307">K67+I67</f>
        <v>0</v>
      </c>
      <c r="M67" s="124" t="str">
        <f t="shared" ref="M67:M68" si="1308">IF(N67="","",N67*$E67)</f>
        <v/>
      </c>
      <c r="N67" s="125"/>
      <c r="O67" s="126">
        <f t="shared" ref="O67:O68" si="1309">N67+L67</f>
        <v>0</v>
      </c>
      <c r="P67" s="124">
        <f t="shared" ref="P67:P68" si="1310">IF(Q67="","",Q67*$E67)</f>
        <v>14883.240000000002</v>
      </c>
      <c r="Q67" s="125">
        <v>1</v>
      </c>
      <c r="R67" s="126">
        <f t="shared" ref="R67:R68" si="1311">Q67+O67</f>
        <v>1</v>
      </c>
      <c r="S67" s="124" t="str">
        <f t="shared" ref="S67:S68" si="1312">IF(T67="","",T67*$E67)</f>
        <v/>
      </c>
      <c r="T67" s="125"/>
      <c r="U67" s="126">
        <f t="shared" ref="U67:U68" si="1313">T67+R67</f>
        <v>1</v>
      </c>
      <c r="V67" s="124" t="str">
        <f t="shared" ref="V67:V68" si="1314">IF(W67="","",W67*$E67)</f>
        <v/>
      </c>
      <c r="W67" s="125"/>
      <c r="X67" s="126">
        <f t="shared" ref="X67:X68" si="1315">W67+U67</f>
        <v>1</v>
      </c>
      <c r="Y67" s="124" t="str">
        <f t="shared" ref="Y67:Y68" si="1316">IF(Z67="","",Z67*$E67)</f>
        <v/>
      </c>
      <c r="Z67" s="125"/>
      <c r="AA67" s="126">
        <f t="shared" ref="AA67:AA68" si="1317">Z67+X67</f>
        <v>1</v>
      </c>
      <c r="AB67" s="124" t="str">
        <f t="shared" ref="AB67:AB68" si="1318">IF(AC67="","",AC67*$E67)</f>
        <v/>
      </c>
      <c r="AC67" s="125"/>
      <c r="AD67" s="126">
        <f t="shared" ref="AD67:AD68" si="1319">AC67+AA67</f>
        <v>1</v>
      </c>
      <c r="AE67" s="124" t="str">
        <f t="shared" ref="AE67:AE68" si="1320">IF(AF67="","",AF67*$E67)</f>
        <v/>
      </c>
      <c r="AF67" s="125"/>
      <c r="AG67" s="126">
        <f t="shared" ref="AG67:AG68" si="1321">AF67+AD67</f>
        <v>1</v>
      </c>
      <c r="AH67" s="124" t="str">
        <f t="shared" ref="AH67:AH68" si="1322">IF(AI67="","",AI67*$E67)</f>
        <v/>
      </c>
      <c r="AI67" s="125"/>
      <c r="AJ67" s="126">
        <f t="shared" ref="AJ67:AJ68" si="1323">AI67+AG67</f>
        <v>1</v>
      </c>
      <c r="AK67" s="124" t="str">
        <f t="shared" ref="AK67:AK68" si="1324">IF(AL67="","",AL67*$E67)</f>
        <v/>
      </c>
      <c r="AL67" s="125"/>
      <c r="AM67" s="126">
        <f t="shared" ref="AM67:AM68" si="1325">AL67+AJ67</f>
        <v>1</v>
      </c>
      <c r="AN67" s="124" t="str">
        <f t="shared" ref="AN67:AN68" si="1326">IF(AO67="","",AO67*$E67)</f>
        <v/>
      </c>
      <c r="AO67" s="125"/>
      <c r="AP67" s="126">
        <f t="shared" ref="AP67:AP68" si="1327">AO67+AM67</f>
        <v>1</v>
      </c>
      <c r="AQ67" s="124" t="str">
        <f t="shared" ref="AQ67:AQ68" si="1328">IF(AR67="","",AR67*$E67)</f>
        <v/>
      </c>
      <c r="AR67" s="125"/>
      <c r="AS67" s="126">
        <f t="shared" ref="AS67:AS68" si="1329">AR67+AP67</f>
        <v>1</v>
      </c>
      <c r="AT67" s="124" t="str">
        <f t="shared" ref="AT67:AT68" si="1330">IF(AU67="","",AU67*$E67)</f>
        <v/>
      </c>
      <c r="AU67" s="125"/>
      <c r="AV67" s="126">
        <f t="shared" ref="AV67:AV68" si="1331">AU67+AS67</f>
        <v>1</v>
      </c>
      <c r="AW67" s="124" t="str">
        <f t="shared" ref="AW67:AW68" si="1332">IF(AX67="","",AX67*$E67)</f>
        <v/>
      </c>
      <c r="AX67" s="125"/>
      <c r="AY67" s="126">
        <f t="shared" ref="AY67:AY68" si="1333">AX67+AV67</f>
        <v>1</v>
      </c>
      <c r="AZ67" s="124" t="str">
        <f t="shared" ref="AZ67:AZ68" si="1334">IF(BA67="","",BA67*$E67)</f>
        <v/>
      </c>
      <c r="BA67" s="125"/>
      <c r="BB67" s="126">
        <f t="shared" ref="BB67:BB68" si="1335">BA67+AY67</f>
        <v>1</v>
      </c>
      <c r="BC67" s="124" t="str">
        <f t="shared" ref="BC67:BC68" si="1336">IF(BD67="","",BD67*$E67)</f>
        <v/>
      </c>
      <c r="BD67" s="125"/>
      <c r="BE67" s="126">
        <f t="shared" ref="BE67:BE68" si="1337">BD67+BB67</f>
        <v>1</v>
      </c>
      <c r="BF67" s="124" t="str">
        <f t="shared" ref="BF67:BF68" si="1338">IF(BG67="","",BG67*$E67)</f>
        <v/>
      </c>
      <c r="BG67" s="125"/>
      <c r="BH67" s="126">
        <f t="shared" ref="BH67:BH68" si="1339">BG67+BE67</f>
        <v>1</v>
      </c>
      <c r="BI67" s="124" t="str">
        <f t="shared" ref="BI67:BI68" si="1340">IF(BJ67="","",BJ67*$E67)</f>
        <v/>
      </c>
      <c r="BJ67" s="125"/>
      <c r="BK67" s="126">
        <f t="shared" ref="BK67:BK68" si="1341">BJ67+BH67</f>
        <v>1</v>
      </c>
      <c r="BL67" s="124" t="str">
        <f t="shared" ref="BL67:BL68" si="1342">IF(BM67="","",BM67*$E67)</f>
        <v/>
      </c>
      <c r="BM67" s="125"/>
      <c r="BN67" s="126">
        <f t="shared" ref="BN67:BN68" si="1343">BM67+BK67</f>
        <v>1</v>
      </c>
      <c r="BO67" s="124" t="str">
        <f t="shared" ref="BO67:BO68" si="1344">IF(BP67="","",BP67*$E67)</f>
        <v/>
      </c>
      <c r="BP67" s="125"/>
      <c r="BQ67" s="126">
        <f t="shared" ref="BQ67:BQ68" si="1345">BP67+BN67</f>
        <v>1</v>
      </c>
      <c r="BR67" s="124" t="str">
        <f t="shared" ref="BR67:BR68" si="1346">IF(BS67="","",BS67*$E67)</f>
        <v/>
      </c>
      <c r="BS67" s="125"/>
      <c r="BT67" s="126">
        <f t="shared" ref="BT67:BT68" si="1347">BS67+BQ67</f>
        <v>1</v>
      </c>
      <c r="BU67" s="124" t="str">
        <f t="shared" ref="BU67:BU68" si="1348">IF(BV67="","",BV67*$E67)</f>
        <v/>
      </c>
      <c r="BV67" s="125"/>
      <c r="BW67" s="126">
        <f t="shared" ref="BW67:BW68" si="1349">BV67+BT67</f>
        <v>1</v>
      </c>
      <c r="BX67" s="124" t="str">
        <f t="shared" ref="BX67:BX68" si="1350">IF(BY67="","",BY67*$E67)</f>
        <v/>
      </c>
      <c r="BY67" s="125"/>
      <c r="BZ67" s="126">
        <f t="shared" ref="BZ67:BZ68" si="1351">BY67+BW67</f>
        <v>1</v>
      </c>
      <c r="CA67" s="124" t="str">
        <f t="shared" ref="CA67:CA68" si="1352">IF(CB67="","",CB67*$E67)</f>
        <v/>
      </c>
      <c r="CB67" s="125"/>
      <c r="CC67" s="126">
        <f t="shared" ref="CC67:CC68" si="1353">CB67+BZ67</f>
        <v>1</v>
      </c>
      <c r="CD67" s="124" t="str">
        <f t="shared" ref="CD67:CD68" si="1354">IF(CE67="","",CE67*$E67)</f>
        <v/>
      </c>
      <c r="CE67" s="125"/>
      <c r="CF67" s="126">
        <f t="shared" ref="CF67:CF68" si="1355">CE67+CC67</f>
        <v>1</v>
      </c>
      <c r="CG67" s="124" t="str">
        <f t="shared" ref="CG67:CG68" si="1356">IF(CH67="","",CH67*$E67)</f>
        <v/>
      </c>
      <c r="CH67" s="125"/>
      <c r="CI67" s="126">
        <f t="shared" ref="CI67:CI68" si="1357">CH67+CF67</f>
        <v>1</v>
      </c>
      <c r="CJ67" s="124" t="str">
        <f t="shared" ref="CJ67:CJ68" si="1358">IF(CK67="","",CK67*$E67)</f>
        <v/>
      </c>
      <c r="CK67" s="125"/>
      <c r="CL67" s="126">
        <f t="shared" ref="CL67:CL68" si="1359">CK67+CI67</f>
        <v>1</v>
      </c>
      <c r="CM67" s="124" t="str">
        <f t="shared" ref="CM67:CM68" si="1360">IF(CN67="","",CN67*$E67)</f>
        <v/>
      </c>
      <c r="CN67" s="125"/>
      <c r="CO67" s="126">
        <f t="shared" ref="CO67:CO68" si="1361">CN67+CL67</f>
        <v>1</v>
      </c>
      <c r="CP67" s="124" t="str">
        <f t="shared" ref="CP67:CP68" si="1362">IF(CQ67="","",CQ67*$E67)</f>
        <v/>
      </c>
      <c r="CQ67" s="125"/>
      <c r="CR67" s="126">
        <f t="shared" ref="CR67:CR68" si="1363">CQ67+CO67</f>
        <v>1</v>
      </c>
      <c r="CS67" s="124" t="str">
        <f t="shared" ref="CS67:CS68" si="1364">IF(CT67="","",CT67*$E67)</f>
        <v/>
      </c>
      <c r="CT67" s="125"/>
      <c r="CU67" s="126">
        <f t="shared" ref="CU67:CU68" si="1365">CT67+CR67</f>
        <v>1</v>
      </c>
      <c r="CV67" s="124" t="str">
        <f t="shared" ref="CV67:CV68" si="1366">IF(CW67="","",CW67*$E67)</f>
        <v/>
      </c>
      <c r="CW67" s="125"/>
      <c r="CX67" s="126">
        <f t="shared" ref="CX67:CX68" si="1367">CW67+CU67</f>
        <v>1</v>
      </c>
      <c r="CY67" s="124" t="str">
        <f t="shared" ref="CY67:CY68" si="1368">IF(CZ67="","",CZ67*$E67)</f>
        <v/>
      </c>
      <c r="CZ67" s="125"/>
      <c r="DA67" s="126">
        <f t="shared" ref="DA67:DA68" si="1369">CZ67+CX67</f>
        <v>1</v>
      </c>
      <c r="DB67" s="124" t="str">
        <f t="shared" ref="DB67:DB68" si="1370">IF(DC67="","",DC67*$E67)</f>
        <v/>
      </c>
      <c r="DC67" s="125"/>
      <c r="DD67" s="126">
        <f t="shared" ref="DD67:DD68" si="1371">DC67+DA67</f>
        <v>1</v>
      </c>
      <c r="DE67" s="124" t="str">
        <f t="shared" ref="DE67:DE68" si="1372">IF(DF67="","",DF67*$E67)</f>
        <v/>
      </c>
      <c r="DF67" s="125"/>
      <c r="DG67" s="126">
        <f t="shared" ref="DG67:DG68" si="1373">DF67+DD67</f>
        <v>1</v>
      </c>
      <c r="DH67" s="124" t="str">
        <f t="shared" ref="DH67:DH68" si="1374">IF(DI67="","",DI67*$E67)</f>
        <v/>
      </c>
      <c r="DI67" s="125"/>
      <c r="DJ67" s="126">
        <f t="shared" ref="DJ67:DJ68" si="1375">DI67+DG67</f>
        <v>1</v>
      </c>
      <c r="DK67" s="124"/>
      <c r="DL67" s="125"/>
      <c r="DM67" s="126"/>
    </row>
    <row r="68" spans="1:117" ht="7.75" hidden="1" customHeight="1" outlineLevel="3" x14ac:dyDescent="0.2">
      <c r="A68" s="97">
        <v>3</v>
      </c>
      <c r="B68" s="121" t="s">
        <v>313</v>
      </c>
      <c r="C68" s="200" t="s">
        <v>314</v>
      </c>
      <c r="D68" s="200"/>
      <c r="E68" s="122">
        <f>VLOOKUP(B68,'[49]PLANILHA ORCAMENTARIA'!A:G,7,0)</f>
        <v>122827.7754</v>
      </c>
      <c r="F68" s="123"/>
      <c r="G68" s="124" t="str">
        <f t="shared" si="1305"/>
        <v/>
      </c>
      <c r="H68" s="125"/>
      <c r="I68" s="126">
        <f t="shared" si="74"/>
        <v>0</v>
      </c>
      <c r="J68" s="124" t="str">
        <f t="shared" si="1306"/>
        <v/>
      </c>
      <c r="K68" s="125"/>
      <c r="L68" s="126">
        <f t="shared" si="1307"/>
        <v>0</v>
      </c>
      <c r="M68" s="124" t="str">
        <f t="shared" si="1308"/>
        <v/>
      </c>
      <c r="N68" s="125"/>
      <c r="O68" s="126">
        <f t="shared" si="1309"/>
        <v>0</v>
      </c>
      <c r="P68" s="124" t="str">
        <f t="shared" si="1310"/>
        <v/>
      </c>
      <c r="Q68" s="125"/>
      <c r="R68" s="126">
        <f t="shared" si="1311"/>
        <v>0</v>
      </c>
      <c r="S68" s="124">
        <f t="shared" si="1312"/>
        <v>122827.7754</v>
      </c>
      <c r="T68" s="125">
        <v>1</v>
      </c>
      <c r="U68" s="126">
        <f t="shared" si="1313"/>
        <v>1</v>
      </c>
      <c r="V68" s="124" t="str">
        <f t="shared" si="1314"/>
        <v/>
      </c>
      <c r="W68" s="125"/>
      <c r="X68" s="126">
        <f t="shared" si="1315"/>
        <v>1</v>
      </c>
      <c r="Y68" s="124" t="str">
        <f t="shared" si="1316"/>
        <v/>
      </c>
      <c r="Z68" s="125"/>
      <c r="AA68" s="126">
        <f t="shared" si="1317"/>
        <v>1</v>
      </c>
      <c r="AB68" s="124" t="str">
        <f t="shared" si="1318"/>
        <v/>
      </c>
      <c r="AC68" s="125"/>
      <c r="AD68" s="126">
        <f t="shared" si="1319"/>
        <v>1</v>
      </c>
      <c r="AE68" s="124" t="str">
        <f t="shared" si="1320"/>
        <v/>
      </c>
      <c r="AF68" s="125"/>
      <c r="AG68" s="126">
        <f t="shared" si="1321"/>
        <v>1</v>
      </c>
      <c r="AH68" s="124" t="str">
        <f t="shared" si="1322"/>
        <v/>
      </c>
      <c r="AI68" s="125"/>
      <c r="AJ68" s="126">
        <f t="shared" si="1323"/>
        <v>1</v>
      </c>
      <c r="AK68" s="124" t="str">
        <f t="shared" si="1324"/>
        <v/>
      </c>
      <c r="AL68" s="125"/>
      <c r="AM68" s="126">
        <f t="shared" si="1325"/>
        <v>1</v>
      </c>
      <c r="AN68" s="124" t="str">
        <f t="shared" si="1326"/>
        <v/>
      </c>
      <c r="AO68" s="125"/>
      <c r="AP68" s="126">
        <f t="shared" si="1327"/>
        <v>1</v>
      </c>
      <c r="AQ68" s="124" t="str">
        <f t="shared" si="1328"/>
        <v/>
      </c>
      <c r="AR68" s="125"/>
      <c r="AS68" s="126">
        <f t="shared" si="1329"/>
        <v>1</v>
      </c>
      <c r="AT68" s="124" t="str">
        <f t="shared" si="1330"/>
        <v/>
      </c>
      <c r="AU68" s="125"/>
      <c r="AV68" s="126">
        <f t="shared" si="1331"/>
        <v>1</v>
      </c>
      <c r="AW68" s="124" t="str">
        <f t="shared" si="1332"/>
        <v/>
      </c>
      <c r="AX68" s="125"/>
      <c r="AY68" s="126">
        <f t="shared" si="1333"/>
        <v>1</v>
      </c>
      <c r="AZ68" s="124" t="str">
        <f t="shared" si="1334"/>
        <v/>
      </c>
      <c r="BA68" s="125"/>
      <c r="BB68" s="126">
        <f t="shared" si="1335"/>
        <v>1</v>
      </c>
      <c r="BC68" s="124" t="str">
        <f t="shared" si="1336"/>
        <v/>
      </c>
      <c r="BD68" s="125"/>
      <c r="BE68" s="126">
        <f t="shared" si="1337"/>
        <v>1</v>
      </c>
      <c r="BF68" s="124" t="str">
        <f t="shared" si="1338"/>
        <v/>
      </c>
      <c r="BG68" s="125"/>
      <c r="BH68" s="126">
        <f t="shared" si="1339"/>
        <v>1</v>
      </c>
      <c r="BI68" s="124" t="str">
        <f t="shared" si="1340"/>
        <v/>
      </c>
      <c r="BJ68" s="125"/>
      <c r="BK68" s="126">
        <f t="shared" si="1341"/>
        <v>1</v>
      </c>
      <c r="BL68" s="124" t="str">
        <f t="shared" si="1342"/>
        <v/>
      </c>
      <c r="BM68" s="125"/>
      <c r="BN68" s="126">
        <f t="shared" si="1343"/>
        <v>1</v>
      </c>
      <c r="BO68" s="124" t="str">
        <f t="shared" si="1344"/>
        <v/>
      </c>
      <c r="BP68" s="125"/>
      <c r="BQ68" s="126">
        <f t="shared" si="1345"/>
        <v>1</v>
      </c>
      <c r="BR68" s="124" t="str">
        <f t="shared" si="1346"/>
        <v/>
      </c>
      <c r="BS68" s="125"/>
      <c r="BT68" s="126">
        <f t="shared" si="1347"/>
        <v>1</v>
      </c>
      <c r="BU68" s="124" t="str">
        <f t="shared" si="1348"/>
        <v/>
      </c>
      <c r="BV68" s="125"/>
      <c r="BW68" s="126">
        <f t="shared" si="1349"/>
        <v>1</v>
      </c>
      <c r="BX68" s="124" t="str">
        <f t="shared" si="1350"/>
        <v/>
      </c>
      <c r="BY68" s="125"/>
      <c r="BZ68" s="126">
        <f t="shared" si="1351"/>
        <v>1</v>
      </c>
      <c r="CA68" s="124" t="str">
        <f t="shared" si="1352"/>
        <v/>
      </c>
      <c r="CB68" s="125"/>
      <c r="CC68" s="126">
        <f t="shared" si="1353"/>
        <v>1</v>
      </c>
      <c r="CD68" s="124" t="str">
        <f t="shared" si="1354"/>
        <v/>
      </c>
      <c r="CE68" s="125"/>
      <c r="CF68" s="126">
        <f t="shared" si="1355"/>
        <v>1</v>
      </c>
      <c r="CG68" s="124" t="str">
        <f t="shared" si="1356"/>
        <v/>
      </c>
      <c r="CH68" s="125"/>
      <c r="CI68" s="126">
        <f t="shared" si="1357"/>
        <v>1</v>
      </c>
      <c r="CJ68" s="124" t="str">
        <f t="shared" si="1358"/>
        <v/>
      </c>
      <c r="CK68" s="125"/>
      <c r="CL68" s="126">
        <f t="shared" si="1359"/>
        <v>1</v>
      </c>
      <c r="CM68" s="124" t="str">
        <f t="shared" si="1360"/>
        <v/>
      </c>
      <c r="CN68" s="125"/>
      <c r="CO68" s="126">
        <f t="shared" si="1361"/>
        <v>1</v>
      </c>
      <c r="CP68" s="124" t="str">
        <f t="shared" si="1362"/>
        <v/>
      </c>
      <c r="CQ68" s="125"/>
      <c r="CR68" s="126">
        <f t="shared" si="1363"/>
        <v>1</v>
      </c>
      <c r="CS68" s="124" t="str">
        <f t="shared" si="1364"/>
        <v/>
      </c>
      <c r="CT68" s="125"/>
      <c r="CU68" s="126">
        <f t="shared" si="1365"/>
        <v>1</v>
      </c>
      <c r="CV68" s="124" t="str">
        <f t="shared" si="1366"/>
        <v/>
      </c>
      <c r="CW68" s="125"/>
      <c r="CX68" s="126">
        <f t="shared" si="1367"/>
        <v>1</v>
      </c>
      <c r="CY68" s="124" t="str">
        <f t="shared" si="1368"/>
        <v/>
      </c>
      <c r="CZ68" s="125"/>
      <c r="DA68" s="126">
        <f t="shared" si="1369"/>
        <v>1</v>
      </c>
      <c r="DB68" s="124" t="str">
        <f t="shared" si="1370"/>
        <v/>
      </c>
      <c r="DC68" s="125"/>
      <c r="DD68" s="126">
        <f t="shared" si="1371"/>
        <v>1</v>
      </c>
      <c r="DE68" s="124" t="str">
        <f t="shared" si="1372"/>
        <v/>
      </c>
      <c r="DF68" s="125"/>
      <c r="DG68" s="126">
        <f t="shared" si="1373"/>
        <v>1</v>
      </c>
      <c r="DH68" s="124" t="str">
        <f t="shared" si="1374"/>
        <v/>
      </c>
      <c r="DI68" s="125"/>
      <c r="DJ68" s="126">
        <f t="shared" si="1375"/>
        <v>1</v>
      </c>
      <c r="DK68" s="124"/>
      <c r="DL68" s="125"/>
      <c r="DM68" s="126"/>
    </row>
    <row r="69" spans="1:117" ht="7.75" hidden="1" customHeight="1" outlineLevel="2" collapsed="1" x14ac:dyDescent="0.2">
      <c r="A69" s="97">
        <v>3</v>
      </c>
      <c r="B69" s="134" t="s">
        <v>315</v>
      </c>
      <c r="C69" s="205" t="s">
        <v>283</v>
      </c>
      <c r="D69" s="205"/>
      <c r="E69" s="135">
        <f>VLOOKUP(B69,'[49]PLANILHA ORCAMENTARIA'!A:G,7,0)</f>
        <v>48910.394583516958</v>
      </c>
      <c r="F69" s="136"/>
      <c r="G69" s="210" t="str">
        <f t="shared" si="145"/>
        <v/>
      </c>
      <c r="H69" s="211"/>
      <c r="I69" s="212">
        <f t="shared" si="74"/>
        <v>0</v>
      </c>
      <c r="J69" s="210" t="str">
        <f t="shared" ref="J69" si="1376">IF(K69="","",K69*H69)</f>
        <v/>
      </c>
      <c r="K69" s="211"/>
      <c r="L69" s="212">
        <f t="shared" si="605"/>
        <v>0</v>
      </c>
      <c r="M69" s="210" t="str">
        <f t="shared" ref="M69" si="1377">IF(N69="","",N69*K69)</f>
        <v/>
      </c>
      <c r="N69" s="211"/>
      <c r="O69" s="212">
        <f t="shared" ref="O69" si="1378">N69</f>
        <v>0</v>
      </c>
      <c r="P69" s="210" t="str">
        <f t="shared" ref="P69" si="1379">IF(Q69="","",Q69*N69)</f>
        <v/>
      </c>
      <c r="Q69" s="211"/>
      <c r="R69" s="212">
        <f t="shared" ref="R69" si="1380">Q69</f>
        <v>0</v>
      </c>
      <c r="S69" s="210" t="str">
        <f t="shared" ref="S69" si="1381">IF(T69="","",T69*Q69)</f>
        <v/>
      </c>
      <c r="T69" s="211"/>
      <c r="U69" s="212">
        <f t="shared" ref="U69" si="1382">T69</f>
        <v>0</v>
      </c>
      <c r="V69" s="210" t="str">
        <f t="shared" ref="V69" si="1383">IF(W69="","",W69*T69)</f>
        <v/>
      </c>
      <c r="W69" s="211"/>
      <c r="X69" s="212">
        <f t="shared" ref="X69" si="1384">W69</f>
        <v>0</v>
      </c>
      <c r="Y69" s="210" t="str">
        <f t="shared" ref="Y69" si="1385">IF(Z69="","",Z69*W69)</f>
        <v/>
      </c>
      <c r="Z69" s="211"/>
      <c r="AA69" s="212">
        <f t="shared" ref="AA69" si="1386">Z69</f>
        <v>0</v>
      </c>
      <c r="AB69" s="210" t="str">
        <f t="shared" ref="AB69" si="1387">IF(AC69="","",AC69*Z69)</f>
        <v/>
      </c>
      <c r="AC69" s="211"/>
      <c r="AD69" s="212">
        <f t="shared" ref="AD69" si="1388">AC69</f>
        <v>0</v>
      </c>
      <c r="AE69" s="210" t="str">
        <f t="shared" ref="AE69" si="1389">IF(AF69="","",AF69*AC69)</f>
        <v/>
      </c>
      <c r="AF69" s="211"/>
      <c r="AG69" s="212">
        <f t="shared" ref="AG69" si="1390">AF69</f>
        <v>0</v>
      </c>
      <c r="AH69" s="210" t="str">
        <f t="shared" ref="AH69" si="1391">IF(AI69="","",AI69*AF69)</f>
        <v/>
      </c>
      <c r="AI69" s="211"/>
      <c r="AJ69" s="212">
        <f t="shared" ref="AJ69" si="1392">AI69</f>
        <v>0</v>
      </c>
      <c r="AK69" s="210" t="str">
        <f t="shared" ref="AK69" si="1393">IF(AL69="","",AL69*AI69)</f>
        <v/>
      </c>
      <c r="AL69" s="211"/>
      <c r="AM69" s="212">
        <f t="shared" ref="AM69" si="1394">AL69</f>
        <v>0</v>
      </c>
      <c r="AN69" s="210" t="str">
        <f t="shared" ref="AN69" si="1395">IF(AO69="","",AO69*AL69)</f>
        <v/>
      </c>
      <c r="AO69" s="211"/>
      <c r="AP69" s="212">
        <f t="shared" ref="AP69" si="1396">AO69</f>
        <v>0</v>
      </c>
      <c r="AQ69" s="210" t="str">
        <f t="shared" ref="AQ69" si="1397">IF(AR69="","",AR69*AO69)</f>
        <v/>
      </c>
      <c r="AR69" s="211"/>
      <c r="AS69" s="212">
        <f t="shared" ref="AS69" si="1398">AR69</f>
        <v>0</v>
      </c>
      <c r="AT69" s="210" t="str">
        <f t="shared" ref="AT69" si="1399">IF(AU69="","",AU69*AR69)</f>
        <v/>
      </c>
      <c r="AU69" s="211"/>
      <c r="AV69" s="212">
        <f t="shared" ref="AV69" si="1400">AU69</f>
        <v>0</v>
      </c>
      <c r="AW69" s="210" t="str">
        <f t="shared" ref="AW69" si="1401">IF(AX69="","",AX69*AU69)</f>
        <v/>
      </c>
      <c r="AX69" s="211"/>
      <c r="AY69" s="212">
        <f t="shared" ref="AY69" si="1402">AX69</f>
        <v>0</v>
      </c>
      <c r="AZ69" s="210" t="str">
        <f t="shared" ref="AZ69" si="1403">IF(BA69="","",BA69*AX69)</f>
        <v/>
      </c>
      <c r="BA69" s="211"/>
      <c r="BB69" s="212">
        <f t="shared" ref="BB69" si="1404">BA69</f>
        <v>0</v>
      </c>
      <c r="BC69" s="210" t="str">
        <f t="shared" ref="BC69" si="1405">IF(BD69="","",BD69*BA69)</f>
        <v/>
      </c>
      <c r="BD69" s="211"/>
      <c r="BE69" s="212">
        <f t="shared" ref="BE69" si="1406">BD69</f>
        <v>0</v>
      </c>
      <c r="BF69" s="210" t="str">
        <f t="shared" ref="BF69" si="1407">IF(BG69="","",BG69*BD69)</f>
        <v/>
      </c>
      <c r="BG69" s="211"/>
      <c r="BH69" s="212">
        <f t="shared" ref="BH69" si="1408">BG69</f>
        <v>0</v>
      </c>
      <c r="BI69" s="210" t="str">
        <f t="shared" ref="BI69" si="1409">IF(BJ69="","",BJ69*BG69)</f>
        <v/>
      </c>
      <c r="BJ69" s="211"/>
      <c r="BK69" s="212">
        <f t="shared" ref="BK69" si="1410">BJ69</f>
        <v>0</v>
      </c>
      <c r="BL69" s="210" t="str">
        <f t="shared" ref="BL69" si="1411">IF(BM69="","",BM69*BJ69)</f>
        <v/>
      </c>
      <c r="BM69" s="211"/>
      <c r="BN69" s="212">
        <f t="shared" ref="BN69" si="1412">BM69</f>
        <v>0</v>
      </c>
      <c r="BO69" s="210" t="str">
        <f t="shared" ref="BO69" si="1413">IF(BP69="","",BP69*BM69)</f>
        <v/>
      </c>
      <c r="BP69" s="211"/>
      <c r="BQ69" s="212">
        <f t="shared" ref="BQ69" si="1414">BP69</f>
        <v>0</v>
      </c>
      <c r="BR69" s="210" t="str">
        <f t="shared" ref="BR69" si="1415">IF(BS69="","",BS69*BP69)</f>
        <v/>
      </c>
      <c r="BS69" s="211"/>
      <c r="BT69" s="212">
        <f t="shared" ref="BT69" si="1416">BS69</f>
        <v>0</v>
      </c>
      <c r="BU69" s="210" t="str">
        <f t="shared" ref="BU69" si="1417">IF(BV69="","",BV69*BS69)</f>
        <v/>
      </c>
      <c r="BV69" s="211"/>
      <c r="BW69" s="212">
        <f t="shared" ref="BW69" si="1418">BV69</f>
        <v>0</v>
      </c>
      <c r="BX69" s="210" t="str">
        <f t="shared" ref="BX69" si="1419">IF(BY69="","",BY69*BV69)</f>
        <v/>
      </c>
      <c r="BY69" s="211"/>
      <c r="BZ69" s="212">
        <f t="shared" ref="BZ69" si="1420">BY69</f>
        <v>0</v>
      </c>
      <c r="CA69" s="210" t="str">
        <f t="shared" ref="CA69" si="1421">IF(CB69="","",CB69*BY69)</f>
        <v/>
      </c>
      <c r="CB69" s="211"/>
      <c r="CC69" s="212">
        <f t="shared" ref="CC69" si="1422">CB69</f>
        <v>0</v>
      </c>
      <c r="CD69" s="210" t="str">
        <f t="shared" ref="CD69" si="1423">IF(CE69="","",CE69*CB69)</f>
        <v/>
      </c>
      <c r="CE69" s="211"/>
      <c r="CF69" s="212">
        <f t="shared" ref="CF69" si="1424">CE69</f>
        <v>0</v>
      </c>
      <c r="CG69" s="210" t="str">
        <f t="shared" ref="CG69" si="1425">IF(CH69="","",CH69*CE69)</f>
        <v/>
      </c>
      <c r="CH69" s="211"/>
      <c r="CI69" s="212">
        <f t="shared" ref="CI69" si="1426">CH69</f>
        <v>0</v>
      </c>
      <c r="CJ69" s="210" t="str">
        <f t="shared" ref="CJ69" si="1427">IF(CK69="","",CK69*CH69)</f>
        <v/>
      </c>
      <c r="CK69" s="211"/>
      <c r="CL69" s="212">
        <f t="shared" ref="CL69" si="1428">CK69</f>
        <v>0</v>
      </c>
      <c r="CM69" s="210" t="str">
        <f t="shared" ref="CM69" si="1429">IF(CN69="","",CN69*CK69)</f>
        <v/>
      </c>
      <c r="CN69" s="211"/>
      <c r="CO69" s="212">
        <f t="shared" ref="CO69" si="1430">CN69</f>
        <v>0</v>
      </c>
      <c r="CP69" s="210" t="str">
        <f t="shared" ref="CP69" si="1431">IF(CQ69="","",CQ69*CN69)</f>
        <v/>
      </c>
      <c r="CQ69" s="211"/>
      <c r="CR69" s="212">
        <f t="shared" ref="CR69" si="1432">CQ69</f>
        <v>0</v>
      </c>
      <c r="CS69" s="210" t="str">
        <f t="shared" ref="CS69" si="1433">IF(CT69="","",CT69*CQ69)</f>
        <v/>
      </c>
      <c r="CT69" s="211"/>
      <c r="CU69" s="212">
        <f t="shared" ref="CU69" si="1434">CT69</f>
        <v>0</v>
      </c>
      <c r="CV69" s="210" t="str">
        <f t="shared" ref="CV69" si="1435">IF(CW69="","",CW69*CT69)</f>
        <v/>
      </c>
      <c r="CW69" s="211"/>
      <c r="CX69" s="212">
        <f t="shared" ref="CX69" si="1436">CW69</f>
        <v>0</v>
      </c>
      <c r="CY69" s="210" t="str">
        <f t="shared" ref="CY69" si="1437">IF(CZ69="","",CZ69*CW69)</f>
        <v/>
      </c>
      <c r="CZ69" s="211"/>
      <c r="DA69" s="212">
        <f t="shared" ref="DA69" si="1438">CZ69</f>
        <v>0</v>
      </c>
      <c r="DB69" s="210" t="str">
        <f t="shared" ref="DB69" si="1439">IF(DC69="","",DC69*CZ69)</f>
        <v/>
      </c>
      <c r="DC69" s="211"/>
      <c r="DD69" s="212">
        <f t="shared" ref="DD69" si="1440">DC69</f>
        <v>0</v>
      </c>
      <c r="DE69" s="210" t="str">
        <f t="shared" ref="DE69" si="1441">IF(DF69="","",DF69*DC69)</f>
        <v/>
      </c>
      <c r="DF69" s="211"/>
      <c r="DG69" s="212">
        <f t="shared" ref="DG69" si="1442">DF69</f>
        <v>0</v>
      </c>
      <c r="DH69" s="210" t="str">
        <f t="shared" ref="DH69" si="1443">IF(DI69="","",DI69*DF69)</f>
        <v/>
      </c>
      <c r="DI69" s="211"/>
      <c r="DJ69" s="212">
        <f t="shared" ref="DJ69" si="1444">DI69</f>
        <v>0</v>
      </c>
      <c r="DK69" s="210"/>
      <c r="DL69" s="211"/>
      <c r="DM69" s="212"/>
    </row>
    <row r="70" spans="1:117" ht="7.75" hidden="1" customHeight="1" outlineLevel="3" x14ac:dyDescent="0.2">
      <c r="A70" s="97">
        <v>3</v>
      </c>
      <c r="B70" s="121" t="s">
        <v>21</v>
      </c>
      <c r="C70" s="200" t="s">
        <v>16</v>
      </c>
      <c r="D70" s="200"/>
      <c r="E70" s="122">
        <f>VLOOKUP(B70,'[49]PLANILHA ORCAMENTARIA'!A:G,7,0)</f>
        <v>13882.705288532223</v>
      </c>
      <c r="F70" s="123"/>
      <c r="G70" s="124" t="str">
        <f t="shared" ref="G70:G71" si="1445">IF(H70="","",H70*$E70)</f>
        <v/>
      </c>
      <c r="H70" s="125"/>
      <c r="I70" s="126">
        <f t="shared" si="74"/>
        <v>0</v>
      </c>
      <c r="J70" s="124" t="str">
        <f t="shared" ref="J70:J71" si="1446">IF(K70="","",K70*$E70)</f>
        <v/>
      </c>
      <c r="K70" s="125"/>
      <c r="L70" s="126">
        <f t="shared" ref="L70:L71" si="1447">K70+I70</f>
        <v>0</v>
      </c>
      <c r="M70" s="124" t="str">
        <f t="shared" ref="M70:M71" si="1448">IF(N70="","",N70*$E70)</f>
        <v/>
      </c>
      <c r="N70" s="125"/>
      <c r="O70" s="126">
        <f t="shared" ref="O70:O71" si="1449">N70+L70</f>
        <v>0</v>
      </c>
      <c r="P70" s="124" t="str">
        <f t="shared" ref="P70:P71" si="1450">IF(Q70="","",Q70*$E70)</f>
        <v/>
      </c>
      <c r="Q70" s="125"/>
      <c r="R70" s="126">
        <f t="shared" ref="R70:R71" si="1451">Q70+O70</f>
        <v>0</v>
      </c>
      <c r="S70" s="124" t="str">
        <f t="shared" ref="S70:S71" si="1452">IF(T70="","",T70*$E70)</f>
        <v/>
      </c>
      <c r="T70" s="125"/>
      <c r="U70" s="126">
        <f t="shared" ref="U70:U71" si="1453">T70+R70</f>
        <v>0</v>
      </c>
      <c r="V70" s="124" t="str">
        <f t="shared" ref="V70:V71" si="1454">IF(W70="","",W70*$E70)</f>
        <v/>
      </c>
      <c r="W70" s="125"/>
      <c r="X70" s="126">
        <f t="shared" ref="X70:X71" si="1455">W70+U70</f>
        <v>0</v>
      </c>
      <c r="Y70" s="124" t="str">
        <f t="shared" ref="Y70:Y71" si="1456">IF(Z70="","",Z70*$E70)</f>
        <v/>
      </c>
      <c r="Z70" s="125"/>
      <c r="AA70" s="126">
        <f t="shared" ref="AA70:AA71" si="1457">Z70+X70</f>
        <v>0</v>
      </c>
      <c r="AB70" s="124" t="str">
        <f t="shared" ref="AB70:AB71" si="1458">IF(AC70="","",AC70*$E70)</f>
        <v/>
      </c>
      <c r="AC70" s="125"/>
      <c r="AD70" s="126">
        <f t="shared" ref="AD70:AD71" si="1459">AC70+AA70</f>
        <v>0</v>
      </c>
      <c r="AE70" s="124" t="str">
        <f t="shared" ref="AE70:AE71" si="1460">IF(AF70="","",AF70*$E70)</f>
        <v/>
      </c>
      <c r="AF70" s="125"/>
      <c r="AG70" s="126">
        <f t="shared" ref="AG70:AG71" si="1461">AF70+AD70</f>
        <v>0</v>
      </c>
      <c r="AH70" s="124" t="str">
        <f t="shared" ref="AH70:AH71" si="1462">IF(AI70="","",AI70*$E70)</f>
        <v/>
      </c>
      <c r="AI70" s="125"/>
      <c r="AJ70" s="126">
        <f t="shared" ref="AJ70:AJ71" si="1463">AI70+AG70</f>
        <v>0</v>
      </c>
      <c r="AK70" s="124" t="str">
        <f t="shared" ref="AK70:AK71" si="1464">IF(AL70="","",AL70*$E70)</f>
        <v/>
      </c>
      <c r="AL70" s="125"/>
      <c r="AM70" s="126">
        <f t="shared" ref="AM70:AM71" si="1465">AL70+AJ70</f>
        <v>0</v>
      </c>
      <c r="AN70" s="124" t="str">
        <f t="shared" ref="AN70:AN71" si="1466">IF(AO70="","",AO70*$E70)</f>
        <v/>
      </c>
      <c r="AO70" s="125"/>
      <c r="AP70" s="126">
        <f t="shared" ref="AP70:AP71" si="1467">AO70+AM70</f>
        <v>0</v>
      </c>
      <c r="AQ70" s="124" t="str">
        <f t="shared" ref="AQ70:AQ71" si="1468">IF(AR70="","",AR70*$E70)</f>
        <v/>
      </c>
      <c r="AR70" s="125"/>
      <c r="AS70" s="126">
        <f t="shared" ref="AS70:AS71" si="1469">AR70+AP70</f>
        <v>0</v>
      </c>
      <c r="AT70" s="124" t="str">
        <f t="shared" ref="AT70:AT71" si="1470">IF(AU70="","",AU70*$E70)</f>
        <v/>
      </c>
      <c r="AU70" s="125"/>
      <c r="AV70" s="126">
        <f t="shared" ref="AV70:AV71" si="1471">AU70+AS70</f>
        <v>0</v>
      </c>
      <c r="AW70" s="124" t="str">
        <f t="shared" ref="AW70:AW71" si="1472">IF(AX70="","",AX70*$E70)</f>
        <v/>
      </c>
      <c r="AX70" s="125"/>
      <c r="AY70" s="126">
        <f t="shared" ref="AY70:AY71" si="1473">AX70+AV70</f>
        <v>0</v>
      </c>
      <c r="AZ70" s="124" t="str">
        <f t="shared" ref="AZ70:AZ71" si="1474">IF(BA70="","",BA70*$E70)</f>
        <v/>
      </c>
      <c r="BA70" s="125"/>
      <c r="BB70" s="126">
        <f t="shared" ref="BB70:BB71" si="1475">BA70+AY70</f>
        <v>0</v>
      </c>
      <c r="BC70" s="124" t="str">
        <f t="shared" ref="BC70:BC71" si="1476">IF(BD70="","",BD70*$E70)</f>
        <v/>
      </c>
      <c r="BD70" s="125"/>
      <c r="BE70" s="126">
        <f t="shared" ref="BE70:BE71" si="1477">BD70+BB70</f>
        <v>0</v>
      </c>
      <c r="BF70" s="124" t="str">
        <f t="shared" ref="BF70:BF71" si="1478">IF(BG70="","",BG70*$E70)</f>
        <v/>
      </c>
      <c r="BG70" s="125"/>
      <c r="BH70" s="126">
        <f t="shared" ref="BH70:BH71" si="1479">BG70+BE70</f>
        <v>0</v>
      </c>
      <c r="BI70" s="124" t="str">
        <f t="shared" ref="BI70:BI71" si="1480">IF(BJ70="","",BJ70*$E70)</f>
        <v/>
      </c>
      <c r="BJ70" s="125"/>
      <c r="BK70" s="126">
        <f t="shared" ref="BK70:BK71" si="1481">BJ70+BH70</f>
        <v>0</v>
      </c>
      <c r="BL70" s="124" t="str">
        <f t="shared" ref="BL70:BL71" si="1482">IF(BM70="","",BM70*$E70)</f>
        <v/>
      </c>
      <c r="BM70" s="125"/>
      <c r="BN70" s="126">
        <f t="shared" ref="BN70:BN71" si="1483">BM70+BK70</f>
        <v>0</v>
      </c>
      <c r="BO70" s="124" t="str">
        <f t="shared" ref="BO70:BO71" si="1484">IF(BP70="","",BP70*$E70)</f>
        <v/>
      </c>
      <c r="BP70" s="125"/>
      <c r="BQ70" s="126">
        <f t="shared" ref="BQ70:BQ71" si="1485">BP70+BN70</f>
        <v>0</v>
      </c>
      <c r="BR70" s="124" t="str">
        <f t="shared" ref="BR70:BR71" si="1486">IF(BS70="","",BS70*$E70)</f>
        <v/>
      </c>
      <c r="BS70" s="125"/>
      <c r="BT70" s="126">
        <f t="shared" ref="BT70:BT71" si="1487">BS70+BQ70</f>
        <v>0</v>
      </c>
      <c r="BU70" s="124" t="str">
        <f t="shared" ref="BU70:BU71" si="1488">IF(BV70="","",BV70*$E70)</f>
        <v/>
      </c>
      <c r="BV70" s="125"/>
      <c r="BW70" s="126">
        <f t="shared" ref="BW70:BW71" si="1489">BV70+BT70</f>
        <v>0</v>
      </c>
      <c r="BX70" s="124" t="str">
        <f t="shared" ref="BX70:BX71" si="1490">IF(BY70="","",BY70*$E70)</f>
        <v/>
      </c>
      <c r="BY70" s="125"/>
      <c r="BZ70" s="126">
        <f t="shared" ref="BZ70:BZ71" si="1491">BY70+BW70</f>
        <v>0</v>
      </c>
      <c r="CA70" s="124" t="str">
        <f t="shared" ref="CA70:CA71" si="1492">IF(CB70="","",CB70*$E70)</f>
        <v/>
      </c>
      <c r="CB70" s="125"/>
      <c r="CC70" s="126">
        <f t="shared" ref="CC70:CC71" si="1493">CB70+BZ70</f>
        <v>0</v>
      </c>
      <c r="CD70" s="124" t="str">
        <f t="shared" ref="CD70:CD71" si="1494">IF(CE70="","",CE70*$E70)</f>
        <v/>
      </c>
      <c r="CE70" s="125"/>
      <c r="CF70" s="126">
        <f t="shared" ref="CF70:CF71" si="1495">CE70+CC70</f>
        <v>0</v>
      </c>
      <c r="CG70" s="124" t="str">
        <f t="shared" ref="CG70:CG71" si="1496">IF(CH70="","",CH70*$E70)</f>
        <v/>
      </c>
      <c r="CH70" s="125"/>
      <c r="CI70" s="126">
        <f t="shared" ref="CI70:CI71" si="1497">CH70+CF70</f>
        <v>0</v>
      </c>
      <c r="CJ70" s="124" t="str">
        <f t="shared" ref="CJ70:CJ71" si="1498">IF(CK70="","",CK70*$E70)</f>
        <v/>
      </c>
      <c r="CK70" s="125"/>
      <c r="CL70" s="126">
        <f t="shared" ref="CL70:CL71" si="1499">CK70+CI70</f>
        <v>0</v>
      </c>
      <c r="CM70" s="124" t="str">
        <f t="shared" ref="CM70:CM71" si="1500">IF(CN70="","",CN70*$E70)</f>
        <v/>
      </c>
      <c r="CN70" s="125"/>
      <c r="CO70" s="126">
        <f t="shared" ref="CO70:CO71" si="1501">CN70+CL70</f>
        <v>0</v>
      </c>
      <c r="CP70" s="124" t="str">
        <f t="shared" ref="CP70:CP71" si="1502">IF(CQ70="","",CQ70*$E70)</f>
        <v/>
      </c>
      <c r="CQ70" s="125"/>
      <c r="CR70" s="126">
        <f t="shared" ref="CR70:CR71" si="1503">CQ70+CO70</f>
        <v>0</v>
      </c>
      <c r="CS70" s="124" t="str">
        <f t="shared" ref="CS70:CS71" si="1504">IF(CT70="","",CT70*$E70)</f>
        <v/>
      </c>
      <c r="CT70" s="125"/>
      <c r="CU70" s="126">
        <f t="shared" ref="CU70:CU71" si="1505">CT70+CR70</f>
        <v>0</v>
      </c>
      <c r="CV70" s="124" t="str">
        <f t="shared" ref="CV70:CV71" si="1506">IF(CW70="","",CW70*$E70)</f>
        <v/>
      </c>
      <c r="CW70" s="125"/>
      <c r="CX70" s="126">
        <f t="shared" ref="CX70:CX71" si="1507">CW70+CU70</f>
        <v>0</v>
      </c>
      <c r="CY70" s="124" t="str">
        <f t="shared" ref="CY70:CY71" si="1508">IF(CZ70="","",CZ70*$E70)</f>
        <v/>
      </c>
      <c r="CZ70" s="125"/>
      <c r="DA70" s="126">
        <f t="shared" ref="DA70:DA71" si="1509">CZ70+CX70</f>
        <v>0</v>
      </c>
      <c r="DB70" s="124" t="str">
        <f t="shared" ref="DB70:DB71" si="1510">IF(DC70="","",DC70*$E70)</f>
        <v/>
      </c>
      <c r="DC70" s="125"/>
      <c r="DD70" s="126">
        <f t="shared" ref="DD70:DD71" si="1511">DC70+DA70</f>
        <v>0</v>
      </c>
      <c r="DE70" s="124" t="str">
        <f t="shared" ref="DE70:DE71" si="1512">IF(DF70="","",DF70*$E70)</f>
        <v/>
      </c>
      <c r="DF70" s="125"/>
      <c r="DG70" s="126">
        <f t="shared" ref="DG70:DG71" si="1513">DF70+DD70</f>
        <v>0</v>
      </c>
      <c r="DH70" s="124" t="str">
        <f t="shared" ref="DH70:DH71" si="1514">IF(DI70="","",DI70*$E70)</f>
        <v/>
      </c>
      <c r="DI70" s="125"/>
      <c r="DJ70" s="126">
        <f t="shared" ref="DJ70:DJ71" si="1515">DI70+DG70</f>
        <v>0</v>
      </c>
      <c r="DK70" s="124"/>
      <c r="DL70" s="125"/>
      <c r="DM70" s="126"/>
    </row>
    <row r="71" spans="1:117" ht="7.75" hidden="1" customHeight="1" outlineLevel="3" x14ac:dyDescent="0.2">
      <c r="A71" s="97">
        <v>3</v>
      </c>
      <c r="B71" s="121" t="s">
        <v>22</v>
      </c>
      <c r="C71" s="200" t="s">
        <v>314</v>
      </c>
      <c r="D71" s="200"/>
      <c r="E71" s="122">
        <f>VLOOKUP(B71,'[49]PLANILHA ORCAMENTARIA'!A:G,7,0)</f>
        <v>35027.689294984739</v>
      </c>
      <c r="F71" s="123"/>
      <c r="G71" s="124" t="str">
        <f t="shared" si="1445"/>
        <v/>
      </c>
      <c r="H71" s="125"/>
      <c r="I71" s="126">
        <f t="shared" si="74"/>
        <v>0</v>
      </c>
      <c r="J71" s="124" t="str">
        <f t="shared" si="1446"/>
        <v/>
      </c>
      <c r="K71" s="125"/>
      <c r="L71" s="126">
        <f t="shared" si="1447"/>
        <v>0</v>
      </c>
      <c r="M71" s="124" t="str">
        <f t="shared" si="1448"/>
        <v/>
      </c>
      <c r="N71" s="125"/>
      <c r="O71" s="126">
        <f t="shared" si="1449"/>
        <v>0</v>
      </c>
      <c r="P71" s="124" t="str">
        <f t="shared" si="1450"/>
        <v/>
      </c>
      <c r="Q71" s="125"/>
      <c r="R71" s="126">
        <f t="shared" si="1451"/>
        <v>0</v>
      </c>
      <c r="S71" s="124" t="str">
        <f t="shared" si="1452"/>
        <v/>
      </c>
      <c r="T71" s="125"/>
      <c r="U71" s="126">
        <f t="shared" si="1453"/>
        <v>0</v>
      </c>
      <c r="V71" s="124" t="str">
        <f t="shared" si="1454"/>
        <v/>
      </c>
      <c r="W71" s="125"/>
      <c r="X71" s="126">
        <f t="shared" si="1455"/>
        <v>0</v>
      </c>
      <c r="Y71" s="124" t="str">
        <f t="shared" si="1456"/>
        <v/>
      </c>
      <c r="Z71" s="125"/>
      <c r="AA71" s="126">
        <f t="shared" si="1457"/>
        <v>0</v>
      </c>
      <c r="AB71" s="124" t="str">
        <f t="shared" si="1458"/>
        <v/>
      </c>
      <c r="AC71" s="125"/>
      <c r="AD71" s="126">
        <f t="shared" si="1459"/>
        <v>0</v>
      </c>
      <c r="AE71" s="124" t="str">
        <f t="shared" si="1460"/>
        <v/>
      </c>
      <c r="AF71" s="125"/>
      <c r="AG71" s="126">
        <f t="shared" si="1461"/>
        <v>0</v>
      </c>
      <c r="AH71" s="124" t="str">
        <f t="shared" si="1462"/>
        <v/>
      </c>
      <c r="AI71" s="125"/>
      <c r="AJ71" s="126">
        <f t="shared" si="1463"/>
        <v>0</v>
      </c>
      <c r="AK71" s="124" t="str">
        <f t="shared" si="1464"/>
        <v/>
      </c>
      <c r="AL71" s="125"/>
      <c r="AM71" s="126">
        <f t="shared" si="1465"/>
        <v>0</v>
      </c>
      <c r="AN71" s="124" t="str">
        <f t="shared" si="1466"/>
        <v/>
      </c>
      <c r="AO71" s="125"/>
      <c r="AP71" s="126">
        <f t="shared" si="1467"/>
        <v>0</v>
      </c>
      <c r="AQ71" s="124" t="str">
        <f t="shared" si="1468"/>
        <v/>
      </c>
      <c r="AR71" s="125"/>
      <c r="AS71" s="126">
        <f t="shared" si="1469"/>
        <v>0</v>
      </c>
      <c r="AT71" s="124" t="str">
        <f t="shared" si="1470"/>
        <v/>
      </c>
      <c r="AU71" s="125"/>
      <c r="AV71" s="126">
        <f t="shared" si="1471"/>
        <v>0</v>
      </c>
      <c r="AW71" s="124" t="str">
        <f t="shared" si="1472"/>
        <v/>
      </c>
      <c r="AX71" s="125"/>
      <c r="AY71" s="126">
        <f t="shared" si="1473"/>
        <v>0</v>
      </c>
      <c r="AZ71" s="124" t="str">
        <f t="shared" si="1474"/>
        <v/>
      </c>
      <c r="BA71" s="125"/>
      <c r="BB71" s="126">
        <f t="shared" si="1475"/>
        <v>0</v>
      </c>
      <c r="BC71" s="124" t="str">
        <f t="shared" si="1476"/>
        <v/>
      </c>
      <c r="BD71" s="125"/>
      <c r="BE71" s="126">
        <f t="shared" si="1477"/>
        <v>0</v>
      </c>
      <c r="BF71" s="124" t="str">
        <f t="shared" si="1478"/>
        <v/>
      </c>
      <c r="BG71" s="125"/>
      <c r="BH71" s="126">
        <f t="shared" si="1479"/>
        <v>0</v>
      </c>
      <c r="BI71" s="124" t="str">
        <f t="shared" si="1480"/>
        <v/>
      </c>
      <c r="BJ71" s="125"/>
      <c r="BK71" s="126">
        <f t="shared" si="1481"/>
        <v>0</v>
      </c>
      <c r="BL71" s="124" t="str">
        <f t="shared" si="1482"/>
        <v/>
      </c>
      <c r="BM71" s="125"/>
      <c r="BN71" s="126">
        <f t="shared" si="1483"/>
        <v>0</v>
      </c>
      <c r="BO71" s="124" t="str">
        <f t="shared" si="1484"/>
        <v/>
      </c>
      <c r="BP71" s="125"/>
      <c r="BQ71" s="126">
        <f t="shared" si="1485"/>
        <v>0</v>
      </c>
      <c r="BR71" s="124" t="str">
        <f t="shared" si="1486"/>
        <v/>
      </c>
      <c r="BS71" s="125"/>
      <c r="BT71" s="126">
        <f t="shared" si="1487"/>
        <v>0</v>
      </c>
      <c r="BU71" s="124" t="str">
        <f t="shared" si="1488"/>
        <v/>
      </c>
      <c r="BV71" s="125"/>
      <c r="BW71" s="126">
        <f t="shared" si="1489"/>
        <v>0</v>
      </c>
      <c r="BX71" s="124" t="str">
        <f t="shared" si="1490"/>
        <v/>
      </c>
      <c r="BY71" s="125"/>
      <c r="BZ71" s="126">
        <f t="shared" si="1491"/>
        <v>0</v>
      </c>
      <c r="CA71" s="124" t="str">
        <f t="shared" si="1492"/>
        <v/>
      </c>
      <c r="CB71" s="125"/>
      <c r="CC71" s="126">
        <f t="shared" si="1493"/>
        <v>0</v>
      </c>
      <c r="CD71" s="124" t="str">
        <f t="shared" si="1494"/>
        <v/>
      </c>
      <c r="CE71" s="125"/>
      <c r="CF71" s="126">
        <f t="shared" si="1495"/>
        <v>0</v>
      </c>
      <c r="CG71" s="124" t="str">
        <f t="shared" si="1496"/>
        <v/>
      </c>
      <c r="CH71" s="125"/>
      <c r="CI71" s="126">
        <f t="shared" si="1497"/>
        <v>0</v>
      </c>
      <c r="CJ71" s="124" t="str">
        <f t="shared" si="1498"/>
        <v/>
      </c>
      <c r="CK71" s="125"/>
      <c r="CL71" s="126">
        <f t="shared" si="1499"/>
        <v>0</v>
      </c>
      <c r="CM71" s="124" t="str">
        <f t="shared" si="1500"/>
        <v/>
      </c>
      <c r="CN71" s="125"/>
      <c r="CO71" s="126">
        <f t="shared" si="1501"/>
        <v>0</v>
      </c>
      <c r="CP71" s="124" t="str">
        <f t="shared" si="1502"/>
        <v/>
      </c>
      <c r="CQ71" s="125"/>
      <c r="CR71" s="126">
        <f t="shared" si="1503"/>
        <v>0</v>
      </c>
      <c r="CS71" s="124" t="str">
        <f t="shared" si="1504"/>
        <v/>
      </c>
      <c r="CT71" s="125"/>
      <c r="CU71" s="126">
        <f t="shared" si="1505"/>
        <v>0</v>
      </c>
      <c r="CV71" s="124" t="str">
        <f t="shared" si="1506"/>
        <v/>
      </c>
      <c r="CW71" s="125"/>
      <c r="CX71" s="126">
        <f t="shared" si="1507"/>
        <v>0</v>
      </c>
      <c r="CY71" s="124" t="str">
        <f t="shared" si="1508"/>
        <v/>
      </c>
      <c r="CZ71" s="125"/>
      <c r="DA71" s="126">
        <f t="shared" si="1509"/>
        <v>0</v>
      </c>
      <c r="DB71" s="124" t="str">
        <f t="shared" si="1510"/>
        <v/>
      </c>
      <c r="DC71" s="125"/>
      <c r="DD71" s="126">
        <f t="shared" si="1511"/>
        <v>0</v>
      </c>
      <c r="DE71" s="124" t="str">
        <f t="shared" si="1512"/>
        <v/>
      </c>
      <c r="DF71" s="125"/>
      <c r="DG71" s="126">
        <f t="shared" si="1513"/>
        <v>0</v>
      </c>
      <c r="DH71" s="124" t="str">
        <f t="shared" si="1514"/>
        <v/>
      </c>
      <c r="DI71" s="125"/>
      <c r="DJ71" s="126">
        <f t="shared" si="1515"/>
        <v>0</v>
      </c>
      <c r="DK71" s="124"/>
      <c r="DL71" s="125"/>
      <c r="DM71" s="126"/>
    </row>
    <row r="72" spans="1:117" collapsed="1" x14ac:dyDescent="0.2">
      <c r="A72" s="97" t="str">
        <f t="shared" si="1"/>
        <v>4</v>
      </c>
      <c r="B72" s="115" t="s">
        <v>128</v>
      </c>
      <c r="C72" s="199" t="s">
        <v>316</v>
      </c>
      <c r="D72" s="199"/>
      <c r="E72" s="116">
        <f>VLOOKUP(B72,'[49]PLANILHA ORCAMENTARIA'!A:G,7,0)</f>
        <v>9606333.9499999993</v>
      </c>
      <c r="F72" s="117"/>
      <c r="G72" s="127">
        <f>SUMIF($A$73:$A$269,$B$72,G73:G269)</f>
        <v>0</v>
      </c>
      <c r="H72" s="128">
        <f>IF(G72="","",G72/$E72)</f>
        <v>0</v>
      </c>
      <c r="I72" s="129">
        <f t="shared" si="74"/>
        <v>0</v>
      </c>
      <c r="J72" s="127">
        <f>SUMIF($A$73:$A$269,$B$72,J73:J269)</f>
        <v>0</v>
      </c>
      <c r="K72" s="128">
        <f>IF(J72="","",J72/$E72)</f>
        <v>0</v>
      </c>
      <c r="L72" s="129">
        <f>K72+I72</f>
        <v>0</v>
      </c>
      <c r="M72" s="127">
        <f>SUMIF($A$73:$A$269,$B$72,M73:M269)</f>
        <v>0</v>
      </c>
      <c r="N72" s="128">
        <f>IF(M72="","",M72/$E72)</f>
        <v>0</v>
      </c>
      <c r="O72" s="129">
        <f>N72+L72</f>
        <v>0</v>
      </c>
      <c r="P72" s="127">
        <f>SUMIF($A$73:$A$269,$B$72,P73:P269)</f>
        <v>0</v>
      </c>
      <c r="Q72" s="128">
        <f>IF(P72="","",P72/$E72)</f>
        <v>0</v>
      </c>
      <c r="R72" s="129">
        <f>Q72+O72</f>
        <v>0</v>
      </c>
      <c r="S72" s="127">
        <f>SUMIF($A$73:$A$269,$B$72,S73:S269)</f>
        <v>0</v>
      </c>
      <c r="T72" s="128">
        <f>IF(S72="","",S72/$E72)</f>
        <v>0</v>
      </c>
      <c r="U72" s="129">
        <f>T72+R72</f>
        <v>0</v>
      </c>
      <c r="V72" s="127">
        <f>SUMIF($A$73:$A$269,$B$72,V73:V269)</f>
        <v>0</v>
      </c>
      <c r="W72" s="128">
        <f>IF(V72="","",V72/$E72)</f>
        <v>0</v>
      </c>
      <c r="X72" s="129">
        <f>W72+U72</f>
        <v>0</v>
      </c>
      <c r="Y72" s="127">
        <f>SUMIF($A$73:$A$269,$B$72,Y73:Y269)</f>
        <v>0</v>
      </c>
      <c r="Z72" s="128">
        <f>IF(Y72="","",Y72/$E72)</f>
        <v>0</v>
      </c>
      <c r="AA72" s="129">
        <f>Z72+X72</f>
        <v>0</v>
      </c>
      <c r="AB72" s="127">
        <f>SUMIF($A$73:$A$269,$B$72,AB73:AB269)</f>
        <v>0</v>
      </c>
      <c r="AC72" s="128">
        <f>IF(AB72="","",AB72/$E72)</f>
        <v>0</v>
      </c>
      <c r="AD72" s="129">
        <f>AC72+AA72</f>
        <v>0</v>
      </c>
      <c r="AE72" s="127">
        <f>SUMIF($A$73:$A$269,$B$72,AE73:AE269)</f>
        <v>0</v>
      </c>
      <c r="AF72" s="128">
        <f>IF(AE72="","",AE72/$E72)</f>
        <v>0</v>
      </c>
      <c r="AG72" s="129">
        <f>AF72+AD72</f>
        <v>0</v>
      </c>
      <c r="AH72" s="127">
        <f>SUMIF($A$73:$A$269,$B$72,AH73:AH269)</f>
        <v>0</v>
      </c>
      <c r="AI72" s="128">
        <f>IF(AH72="","",AH72/$E72)</f>
        <v>0</v>
      </c>
      <c r="AJ72" s="129">
        <f>AI72+AG72</f>
        <v>0</v>
      </c>
      <c r="AK72" s="127">
        <f>SUMIF($A$73:$A$269,$B$72,AK73:AK269)</f>
        <v>0</v>
      </c>
      <c r="AL72" s="128">
        <f>IF(AK72="","",AK72/$E72)</f>
        <v>0</v>
      </c>
      <c r="AM72" s="129">
        <f>AL72+AJ72</f>
        <v>0</v>
      </c>
      <c r="AN72" s="127">
        <f>SUMIF($A$73:$A$269,$B$72,AN73:AN269)</f>
        <v>0</v>
      </c>
      <c r="AO72" s="128">
        <f>IF(AN72="","",AN72/$E72)</f>
        <v>0</v>
      </c>
      <c r="AP72" s="129">
        <f>AO72+AM72</f>
        <v>0</v>
      </c>
      <c r="AQ72" s="127">
        <f>SUMIF($A$73:$A$269,$B$72,AQ73:AQ269)</f>
        <v>0</v>
      </c>
      <c r="AR72" s="128">
        <f>IF(AQ72="","",AQ72/$E72)</f>
        <v>0</v>
      </c>
      <c r="AS72" s="129">
        <f>AR72+AP72</f>
        <v>0</v>
      </c>
      <c r="AT72" s="127">
        <f>SUMIF($A$73:$A$269,$B$72,AT73:AT269)</f>
        <v>0</v>
      </c>
      <c r="AU72" s="128">
        <f>IF(AT72="","",AT72/$E72)</f>
        <v>0</v>
      </c>
      <c r="AV72" s="129">
        <f>AU72+AS72</f>
        <v>0</v>
      </c>
      <c r="AW72" s="127">
        <f>SUMIF($A$73:$A$269,$B$72,AW73:AW269)</f>
        <v>0</v>
      </c>
      <c r="AX72" s="128">
        <f>IF(AW72="","",AW72/$E72)</f>
        <v>0</v>
      </c>
      <c r="AY72" s="129">
        <f>AX72+AV72</f>
        <v>0</v>
      </c>
      <c r="AZ72" s="127">
        <f>SUMIF($A$73:$A$269,$B$72,AZ73:AZ269)</f>
        <v>0</v>
      </c>
      <c r="BA72" s="128">
        <f>IF(AZ72="","",AZ72/$E72)</f>
        <v>0</v>
      </c>
      <c r="BB72" s="129">
        <f>BA72+AY72</f>
        <v>0</v>
      </c>
      <c r="BC72" s="127">
        <f>SUMIF($A$73:$A$269,$B$72,BC73:BC269)</f>
        <v>0</v>
      </c>
      <c r="BD72" s="128">
        <f>IF(BC72="","",BC72/$E72)</f>
        <v>0</v>
      </c>
      <c r="BE72" s="129">
        <f>BD72+BB72</f>
        <v>0</v>
      </c>
      <c r="BF72" s="127">
        <f>SUMIF($A$73:$A$269,$B$72,BF73:BF269)</f>
        <v>0</v>
      </c>
      <c r="BG72" s="128">
        <f>IF(BF72="","",BF72/$E72)</f>
        <v>0</v>
      </c>
      <c r="BH72" s="129">
        <f>BG72+BE72</f>
        <v>0</v>
      </c>
      <c r="BI72" s="127">
        <f>SUMIF($A$73:$A$269,$B$72,BI73:BI269)</f>
        <v>0</v>
      </c>
      <c r="BJ72" s="128">
        <f>IF(BI72="","",BI72/$E72)</f>
        <v>0</v>
      </c>
      <c r="BK72" s="129">
        <f>BJ72+BH72</f>
        <v>0</v>
      </c>
      <c r="BL72" s="127">
        <f>SUMIF($A$73:$A$269,$B$72,BL73:BL269)</f>
        <v>0</v>
      </c>
      <c r="BM72" s="128">
        <f>IF(BL72="","",BL72/$E72)</f>
        <v>0</v>
      </c>
      <c r="BN72" s="129">
        <f>BM72+BK72</f>
        <v>0</v>
      </c>
      <c r="BO72" s="127">
        <f>SUMIF($A$73:$A$269,$B$72,BO73:BO269)</f>
        <v>0</v>
      </c>
      <c r="BP72" s="128">
        <f>IF(BO72="","",BO72/$E72)</f>
        <v>0</v>
      </c>
      <c r="BQ72" s="129">
        <f>BP72+BN72</f>
        <v>0</v>
      </c>
      <c r="BR72" s="127">
        <f>SUMIF($A$73:$A$269,$B$72,BR73:BR269)</f>
        <v>0</v>
      </c>
      <c r="BS72" s="128">
        <f>IF(BR72="","",BR72/$E72)</f>
        <v>0</v>
      </c>
      <c r="BT72" s="129">
        <f>BS72+BQ72</f>
        <v>0</v>
      </c>
      <c r="BU72" s="127">
        <f>SUMIF($A$73:$A$269,$B$72,BU73:BU269)</f>
        <v>0</v>
      </c>
      <c r="BV72" s="128">
        <f>IF(BU72="","",BU72/$E72)</f>
        <v>0</v>
      </c>
      <c r="BW72" s="129">
        <f>BV72+BT72</f>
        <v>0</v>
      </c>
      <c r="BX72" s="127">
        <f>SUMIF($A$73:$A$269,$B$72,BX73:BX269)</f>
        <v>0</v>
      </c>
      <c r="BY72" s="128">
        <f>IF(BX72="","",BX72/$E72)</f>
        <v>0</v>
      </c>
      <c r="BZ72" s="129">
        <f>BY72+BW72</f>
        <v>0</v>
      </c>
      <c r="CA72" s="127">
        <f>SUMIF($A$73:$A$269,$B$72,CA73:CA269)</f>
        <v>0</v>
      </c>
      <c r="CB72" s="128">
        <f>IF(CA72="","",CA72/$E72)</f>
        <v>0</v>
      </c>
      <c r="CC72" s="129">
        <f>CB72+BZ72</f>
        <v>0</v>
      </c>
      <c r="CD72" s="127">
        <f>SUMIF($A$73:$A$269,$B$72,CD73:CD269)</f>
        <v>0</v>
      </c>
      <c r="CE72" s="128">
        <f>IF(CD72="","",CD72/$E72)</f>
        <v>0</v>
      </c>
      <c r="CF72" s="129">
        <f>CE72+CC72</f>
        <v>0</v>
      </c>
      <c r="CG72" s="127">
        <f>SUMIF($A$73:$A$269,$B$72,CG73:CG269)</f>
        <v>0</v>
      </c>
      <c r="CH72" s="128">
        <f>IF(CG72="","",CG72/$E72)</f>
        <v>0</v>
      </c>
      <c r="CI72" s="129">
        <f>CH72+CF72</f>
        <v>0</v>
      </c>
      <c r="CJ72" s="127">
        <f>SUMIF($A$73:$A$269,$B$72,CJ73:CJ269)</f>
        <v>0</v>
      </c>
      <c r="CK72" s="128">
        <f>IF(CJ72="","",CJ72/$E72)</f>
        <v>0</v>
      </c>
      <c r="CL72" s="129">
        <f>CK72+CI72</f>
        <v>0</v>
      </c>
      <c r="CM72" s="127">
        <f>SUMIF($A$73:$A$269,$B$72,CM73:CM269)</f>
        <v>0</v>
      </c>
      <c r="CN72" s="128">
        <f>IF(CM72="","",CM72/$E72)</f>
        <v>0</v>
      </c>
      <c r="CO72" s="129">
        <f>CN72+CL72</f>
        <v>0</v>
      </c>
      <c r="CP72" s="127">
        <f>SUMIF($A$73:$A$269,$B$72,CP73:CP269)</f>
        <v>0</v>
      </c>
      <c r="CQ72" s="128">
        <f>IF(CP72="","",CP72/$E72)</f>
        <v>0</v>
      </c>
      <c r="CR72" s="129">
        <f>CQ72+CO72</f>
        <v>0</v>
      </c>
      <c r="CS72" s="127">
        <f>SUMIF($A$73:$A$269,$B$72,CS73:CS269)</f>
        <v>0</v>
      </c>
      <c r="CT72" s="128">
        <f>IF(CS72="","",CS72/$E72)</f>
        <v>0</v>
      </c>
      <c r="CU72" s="129">
        <f>CT72+CR72</f>
        <v>0</v>
      </c>
      <c r="CV72" s="127">
        <f>SUMIF($A$73:$A$269,$B$72,CV73:CV269)</f>
        <v>0</v>
      </c>
      <c r="CW72" s="128">
        <f>IF(CV72="","",CV72/$E72)</f>
        <v>0</v>
      </c>
      <c r="CX72" s="129">
        <f>CW72+CU72</f>
        <v>0</v>
      </c>
      <c r="CY72" s="127">
        <f>SUMIF($A$73:$A$269,$B$72,CY73:CY269)</f>
        <v>0</v>
      </c>
      <c r="CZ72" s="128">
        <f>IF(CY72="","",CY72/$E72)</f>
        <v>0</v>
      </c>
      <c r="DA72" s="129">
        <f>CZ72+CX72</f>
        <v>0</v>
      </c>
      <c r="DB72" s="127">
        <f>SUMIF($A$73:$A$269,$B$72,DB73:DB269)</f>
        <v>0</v>
      </c>
      <c r="DC72" s="128">
        <f>IF(DB72="","",DB72/$E72)</f>
        <v>0</v>
      </c>
      <c r="DD72" s="129">
        <f>DC72+DA72</f>
        <v>0</v>
      </c>
      <c r="DE72" s="127">
        <f>SUMIF($A$73:$A$269,$B$72,DE73:DE269)</f>
        <v>0</v>
      </c>
      <c r="DF72" s="128">
        <f>IF(DE72="","",DE72/$E72)</f>
        <v>0</v>
      </c>
      <c r="DG72" s="129">
        <f>DF72+DD72</f>
        <v>0</v>
      </c>
      <c r="DH72" s="127">
        <f>SUMIF($A$73:$A$269,$B$72,DH73:DH269)</f>
        <v>0</v>
      </c>
      <c r="DI72" s="128">
        <f>IF(DH72="","",DH72/$E72)</f>
        <v>0</v>
      </c>
      <c r="DJ72" s="129">
        <f>DI72+DG72</f>
        <v>0</v>
      </c>
      <c r="DK72" s="127">
        <f>G72+J72+M72+P72+S72+V72+Y72+AB72+AE72+AH72+AK72+AN72+AQ72+AT72+AW72+AZ72+BC72+BF72+BI72+BL72+BO72+BR72+BU72+BX72+CA72+CD72+CG72+CJ72+CM72+CP72+CS72+CV72+CY72+DB72+DE72+DH72</f>
        <v>0</v>
      </c>
      <c r="DL72" s="178">
        <f>E72-DK72</f>
        <v>9606333.9499999993</v>
      </c>
      <c r="DM72" s="129">
        <f>DK72/E72</f>
        <v>0</v>
      </c>
    </row>
    <row r="73" spans="1:117" ht="7.75" hidden="1" customHeight="1" outlineLevel="1" collapsed="1" x14ac:dyDescent="0.2">
      <c r="A73" s="97" t="str">
        <f t="shared" si="1"/>
        <v>4</v>
      </c>
      <c r="B73" s="134" t="s">
        <v>24</v>
      </c>
      <c r="C73" s="205" t="s">
        <v>254</v>
      </c>
      <c r="D73" s="205"/>
      <c r="E73" s="135">
        <f>VLOOKUP(B73,'[49]PLANILHA ORCAMENTARIA'!A:G,7,0)</f>
        <v>8034578.1700000009</v>
      </c>
      <c r="F73" s="136"/>
      <c r="G73" s="210" t="str">
        <f t="shared" si="145"/>
        <v/>
      </c>
      <c r="H73" s="211"/>
      <c r="I73" s="212">
        <f t="shared" si="74"/>
        <v>0</v>
      </c>
      <c r="J73" s="210" t="str">
        <f t="shared" ref="J73" si="1516">IF(K73="","",K73*H73)</f>
        <v/>
      </c>
      <c r="K73" s="211"/>
      <c r="L73" s="212">
        <f t="shared" si="605"/>
        <v>0</v>
      </c>
      <c r="M73" s="210" t="str">
        <f t="shared" ref="M73" si="1517">IF(N73="","",N73*K73)</f>
        <v/>
      </c>
      <c r="N73" s="211"/>
      <c r="O73" s="212">
        <f t="shared" ref="O73" si="1518">N73</f>
        <v>0</v>
      </c>
      <c r="P73" s="210" t="str">
        <f t="shared" ref="P73" si="1519">IF(Q73="","",Q73*N73)</f>
        <v/>
      </c>
      <c r="Q73" s="211"/>
      <c r="R73" s="212">
        <f t="shared" ref="R73" si="1520">Q73</f>
        <v>0</v>
      </c>
      <c r="S73" s="210" t="str">
        <f t="shared" ref="S73" si="1521">IF(T73="","",T73*Q73)</f>
        <v/>
      </c>
      <c r="T73" s="211"/>
      <c r="U73" s="212">
        <f t="shared" ref="U73" si="1522">T73</f>
        <v>0</v>
      </c>
      <c r="V73" s="210" t="str">
        <f t="shared" ref="V73" si="1523">IF(W73="","",W73*T73)</f>
        <v/>
      </c>
      <c r="W73" s="211"/>
      <c r="X73" s="212">
        <f t="shared" ref="X73" si="1524">W73</f>
        <v>0</v>
      </c>
      <c r="Y73" s="210" t="str">
        <f t="shared" ref="Y73" si="1525">IF(Z73="","",Z73*W73)</f>
        <v/>
      </c>
      <c r="Z73" s="211"/>
      <c r="AA73" s="212">
        <f t="shared" ref="AA73" si="1526">Z73</f>
        <v>0</v>
      </c>
      <c r="AB73" s="210" t="str">
        <f t="shared" ref="AB73" si="1527">IF(AC73="","",AC73*Z73)</f>
        <v/>
      </c>
      <c r="AC73" s="211"/>
      <c r="AD73" s="212">
        <f t="shared" ref="AD73" si="1528">AC73</f>
        <v>0</v>
      </c>
      <c r="AE73" s="210" t="str">
        <f t="shared" ref="AE73" si="1529">IF(AF73="","",AF73*AC73)</f>
        <v/>
      </c>
      <c r="AF73" s="211"/>
      <c r="AG73" s="212">
        <f t="shared" ref="AG73" si="1530">AF73</f>
        <v>0</v>
      </c>
      <c r="AH73" s="210" t="str">
        <f t="shared" ref="AH73" si="1531">IF(AI73="","",AI73*AF73)</f>
        <v/>
      </c>
      <c r="AI73" s="211"/>
      <c r="AJ73" s="212">
        <f t="shared" ref="AJ73" si="1532">AI73</f>
        <v>0</v>
      </c>
      <c r="AK73" s="210" t="str">
        <f t="shared" ref="AK73" si="1533">IF(AL73="","",AL73*AI73)</f>
        <v/>
      </c>
      <c r="AL73" s="211"/>
      <c r="AM73" s="212">
        <f t="shared" ref="AM73" si="1534">AL73</f>
        <v>0</v>
      </c>
      <c r="AN73" s="210" t="str">
        <f t="shared" ref="AN73" si="1535">IF(AO73="","",AO73*AL73)</f>
        <v/>
      </c>
      <c r="AO73" s="211"/>
      <c r="AP73" s="212">
        <f t="shared" ref="AP73" si="1536">AO73</f>
        <v>0</v>
      </c>
      <c r="AQ73" s="210" t="str">
        <f t="shared" ref="AQ73" si="1537">IF(AR73="","",AR73*AO73)</f>
        <v/>
      </c>
      <c r="AR73" s="211"/>
      <c r="AS73" s="212">
        <f t="shared" ref="AS73" si="1538">AR73</f>
        <v>0</v>
      </c>
      <c r="AT73" s="210" t="str">
        <f t="shared" ref="AT73" si="1539">IF(AU73="","",AU73*AR73)</f>
        <v/>
      </c>
      <c r="AU73" s="211"/>
      <c r="AV73" s="212">
        <f t="shared" ref="AV73" si="1540">AU73</f>
        <v>0</v>
      </c>
      <c r="AW73" s="210" t="str">
        <f t="shared" ref="AW73" si="1541">IF(AX73="","",AX73*AU73)</f>
        <v/>
      </c>
      <c r="AX73" s="211"/>
      <c r="AY73" s="212">
        <f t="shared" ref="AY73" si="1542">AX73</f>
        <v>0</v>
      </c>
      <c r="AZ73" s="210" t="str">
        <f t="shared" ref="AZ73" si="1543">IF(BA73="","",BA73*AX73)</f>
        <v/>
      </c>
      <c r="BA73" s="211"/>
      <c r="BB73" s="212">
        <f t="shared" ref="BB73" si="1544">BA73</f>
        <v>0</v>
      </c>
      <c r="BC73" s="210" t="str">
        <f t="shared" ref="BC73" si="1545">IF(BD73="","",BD73*BA73)</f>
        <v/>
      </c>
      <c r="BD73" s="211"/>
      <c r="BE73" s="212">
        <f t="shared" ref="BE73" si="1546">BD73</f>
        <v>0</v>
      </c>
      <c r="BF73" s="210" t="str">
        <f t="shared" ref="BF73" si="1547">IF(BG73="","",BG73*BD73)</f>
        <v/>
      </c>
      <c r="BG73" s="211"/>
      <c r="BH73" s="212">
        <f t="shared" ref="BH73" si="1548">BG73</f>
        <v>0</v>
      </c>
      <c r="BI73" s="210" t="str">
        <f t="shared" ref="BI73" si="1549">IF(BJ73="","",BJ73*BG73)</f>
        <v/>
      </c>
      <c r="BJ73" s="211"/>
      <c r="BK73" s="212">
        <f t="shared" ref="BK73" si="1550">BJ73</f>
        <v>0</v>
      </c>
      <c r="BL73" s="210" t="str">
        <f t="shared" ref="BL73" si="1551">IF(BM73="","",BM73*BJ73)</f>
        <v/>
      </c>
      <c r="BM73" s="211"/>
      <c r="BN73" s="212">
        <f t="shared" ref="BN73" si="1552">BM73</f>
        <v>0</v>
      </c>
      <c r="BO73" s="210" t="str">
        <f t="shared" ref="BO73" si="1553">IF(BP73="","",BP73*BM73)</f>
        <v/>
      </c>
      <c r="BP73" s="211"/>
      <c r="BQ73" s="212">
        <f t="shared" ref="BQ73" si="1554">BP73</f>
        <v>0</v>
      </c>
      <c r="BR73" s="210" t="str">
        <f t="shared" ref="BR73" si="1555">IF(BS73="","",BS73*BP73)</f>
        <v/>
      </c>
      <c r="BS73" s="211"/>
      <c r="BT73" s="212">
        <f t="shared" ref="BT73" si="1556">BS73</f>
        <v>0</v>
      </c>
      <c r="BU73" s="210" t="str">
        <f t="shared" ref="BU73" si="1557">IF(BV73="","",BV73*BS73)</f>
        <v/>
      </c>
      <c r="BV73" s="211"/>
      <c r="BW73" s="212">
        <f t="shared" ref="BW73" si="1558">BV73</f>
        <v>0</v>
      </c>
      <c r="BX73" s="210" t="str">
        <f t="shared" ref="BX73" si="1559">IF(BY73="","",BY73*BV73)</f>
        <v/>
      </c>
      <c r="BY73" s="211"/>
      <c r="BZ73" s="212">
        <f t="shared" ref="BZ73" si="1560">BY73</f>
        <v>0</v>
      </c>
      <c r="CA73" s="210" t="str">
        <f t="shared" ref="CA73" si="1561">IF(CB73="","",CB73*BY73)</f>
        <v/>
      </c>
      <c r="CB73" s="211"/>
      <c r="CC73" s="212">
        <f t="shared" ref="CC73" si="1562">CB73</f>
        <v>0</v>
      </c>
      <c r="CD73" s="210" t="str">
        <f t="shared" ref="CD73" si="1563">IF(CE73="","",CE73*CB73)</f>
        <v/>
      </c>
      <c r="CE73" s="211"/>
      <c r="CF73" s="212">
        <f t="shared" ref="CF73" si="1564">CE73</f>
        <v>0</v>
      </c>
      <c r="CG73" s="210" t="str">
        <f t="shared" ref="CG73" si="1565">IF(CH73="","",CH73*CE73)</f>
        <v/>
      </c>
      <c r="CH73" s="211"/>
      <c r="CI73" s="212">
        <f t="shared" ref="CI73" si="1566">CH73</f>
        <v>0</v>
      </c>
      <c r="CJ73" s="210" t="str">
        <f t="shared" ref="CJ73" si="1567">IF(CK73="","",CK73*CH73)</f>
        <v/>
      </c>
      <c r="CK73" s="211"/>
      <c r="CL73" s="212">
        <f t="shared" ref="CL73" si="1568">CK73</f>
        <v>0</v>
      </c>
      <c r="CM73" s="210" t="str">
        <f t="shared" ref="CM73" si="1569">IF(CN73="","",CN73*CK73)</f>
        <v/>
      </c>
      <c r="CN73" s="211"/>
      <c r="CO73" s="212">
        <f t="shared" ref="CO73" si="1570">CN73</f>
        <v>0</v>
      </c>
      <c r="CP73" s="210" t="str">
        <f t="shared" ref="CP73" si="1571">IF(CQ73="","",CQ73*CN73)</f>
        <v/>
      </c>
      <c r="CQ73" s="211"/>
      <c r="CR73" s="212">
        <f t="shared" ref="CR73" si="1572">CQ73</f>
        <v>0</v>
      </c>
      <c r="CS73" s="210" t="str">
        <f t="shared" ref="CS73" si="1573">IF(CT73="","",CT73*CQ73)</f>
        <v/>
      </c>
      <c r="CT73" s="211"/>
      <c r="CU73" s="212">
        <f t="shared" ref="CU73" si="1574">CT73</f>
        <v>0</v>
      </c>
      <c r="CV73" s="210" t="str">
        <f t="shared" ref="CV73" si="1575">IF(CW73="","",CW73*CT73)</f>
        <v/>
      </c>
      <c r="CW73" s="211"/>
      <c r="CX73" s="212">
        <f t="shared" ref="CX73" si="1576">CW73</f>
        <v>0</v>
      </c>
      <c r="CY73" s="210" t="str">
        <f t="shared" ref="CY73" si="1577">IF(CZ73="","",CZ73*CW73)</f>
        <v/>
      </c>
      <c r="CZ73" s="211"/>
      <c r="DA73" s="212">
        <f t="shared" ref="DA73" si="1578">CZ73</f>
        <v>0</v>
      </c>
      <c r="DB73" s="210" t="str">
        <f t="shared" ref="DB73" si="1579">IF(DC73="","",DC73*CZ73)</f>
        <v/>
      </c>
      <c r="DC73" s="211"/>
      <c r="DD73" s="212">
        <f t="shared" ref="DD73" si="1580">DC73</f>
        <v>0</v>
      </c>
      <c r="DE73" s="210" t="str">
        <f t="shared" ref="DE73" si="1581">IF(DF73="","",DF73*DC73)</f>
        <v/>
      </c>
      <c r="DF73" s="211"/>
      <c r="DG73" s="212">
        <f t="shared" ref="DG73" si="1582">DF73</f>
        <v>0</v>
      </c>
      <c r="DH73" s="210" t="str">
        <f t="shared" ref="DH73" si="1583">IF(DI73="","",DI73*DF73)</f>
        <v/>
      </c>
      <c r="DI73" s="211"/>
      <c r="DJ73" s="212">
        <f t="shared" ref="DJ73" si="1584">DI73</f>
        <v>0</v>
      </c>
      <c r="DK73" s="210"/>
      <c r="DL73" s="211"/>
      <c r="DM73" s="212"/>
    </row>
    <row r="74" spans="1:117" ht="7.75" hidden="1" customHeight="1" outlineLevel="1" collapsed="1" x14ac:dyDescent="0.2">
      <c r="A74" s="97" t="str">
        <f t="shared" si="1"/>
        <v>4</v>
      </c>
      <c r="B74" s="131" t="s">
        <v>26</v>
      </c>
      <c r="C74" s="204" t="s">
        <v>317</v>
      </c>
      <c r="D74" s="204"/>
      <c r="E74" s="132">
        <f>VLOOKUP(B74,'[49]PLANILHA ORCAMENTARIA'!A:G,7,0)</f>
        <v>1321041.42</v>
      </c>
      <c r="F74" s="133"/>
      <c r="G74" s="207"/>
      <c r="H74" s="208"/>
      <c r="I74" s="209"/>
      <c r="J74" s="207"/>
      <c r="K74" s="208"/>
      <c r="L74" s="209"/>
      <c r="M74" s="207"/>
      <c r="N74" s="208"/>
      <c r="O74" s="209"/>
      <c r="P74" s="207"/>
      <c r="Q74" s="208"/>
      <c r="R74" s="209"/>
      <c r="S74" s="207"/>
      <c r="T74" s="208"/>
      <c r="U74" s="209"/>
      <c r="V74" s="207"/>
      <c r="W74" s="208"/>
      <c r="X74" s="209"/>
      <c r="Y74" s="207"/>
      <c r="Z74" s="208"/>
      <c r="AA74" s="209"/>
      <c r="AB74" s="207"/>
      <c r="AC74" s="208"/>
      <c r="AD74" s="209"/>
      <c r="AE74" s="207"/>
      <c r="AF74" s="208"/>
      <c r="AG74" s="209"/>
      <c r="AH74" s="207"/>
      <c r="AI74" s="208"/>
      <c r="AJ74" s="209"/>
      <c r="AK74" s="207"/>
      <c r="AL74" s="208"/>
      <c r="AM74" s="209"/>
      <c r="AN74" s="207"/>
      <c r="AO74" s="208"/>
      <c r="AP74" s="209"/>
      <c r="AQ74" s="207"/>
      <c r="AR74" s="208"/>
      <c r="AS74" s="209"/>
      <c r="AT74" s="207"/>
      <c r="AU74" s="208"/>
      <c r="AV74" s="209"/>
      <c r="AW74" s="207"/>
      <c r="AX74" s="208"/>
      <c r="AY74" s="209"/>
      <c r="AZ74" s="207"/>
      <c r="BA74" s="208"/>
      <c r="BB74" s="209"/>
      <c r="BC74" s="207"/>
      <c r="BD74" s="208"/>
      <c r="BE74" s="209"/>
      <c r="BF74" s="207"/>
      <c r="BG74" s="208"/>
      <c r="BH74" s="209"/>
      <c r="BI74" s="207"/>
      <c r="BJ74" s="208"/>
      <c r="BK74" s="209"/>
      <c r="BL74" s="207"/>
      <c r="BM74" s="208"/>
      <c r="BN74" s="209"/>
      <c r="BO74" s="207"/>
      <c r="BP74" s="208"/>
      <c r="BQ74" s="209"/>
      <c r="BR74" s="207"/>
      <c r="BS74" s="208"/>
      <c r="BT74" s="209"/>
      <c r="BU74" s="207"/>
      <c r="BV74" s="208"/>
      <c r="BW74" s="209"/>
      <c r="BX74" s="207"/>
      <c r="BY74" s="208"/>
      <c r="BZ74" s="209"/>
      <c r="CA74" s="207"/>
      <c r="CB74" s="208"/>
      <c r="CC74" s="209"/>
      <c r="CD74" s="207"/>
      <c r="CE74" s="208"/>
      <c r="CF74" s="209"/>
      <c r="CG74" s="207"/>
      <c r="CH74" s="208"/>
      <c r="CI74" s="209"/>
      <c r="CJ74" s="207"/>
      <c r="CK74" s="208"/>
      <c r="CL74" s="209"/>
      <c r="CM74" s="207"/>
      <c r="CN74" s="208"/>
      <c r="CO74" s="209"/>
      <c r="CP74" s="207"/>
      <c r="CQ74" s="208"/>
      <c r="CR74" s="209"/>
      <c r="CS74" s="207"/>
      <c r="CT74" s="208"/>
      <c r="CU74" s="209"/>
      <c r="CV74" s="207"/>
      <c r="CW74" s="208"/>
      <c r="CX74" s="209"/>
      <c r="CY74" s="207"/>
      <c r="CZ74" s="208"/>
      <c r="DA74" s="209"/>
      <c r="DB74" s="207"/>
      <c r="DC74" s="208"/>
      <c r="DD74" s="209"/>
      <c r="DE74" s="207"/>
      <c r="DF74" s="208"/>
      <c r="DG74" s="209"/>
      <c r="DH74" s="207"/>
      <c r="DI74" s="208"/>
      <c r="DJ74" s="209"/>
      <c r="DK74" s="207"/>
      <c r="DL74" s="208"/>
      <c r="DM74" s="209"/>
    </row>
    <row r="75" spans="1:117" ht="7.75" hidden="1" customHeight="1" outlineLevel="2" x14ac:dyDescent="0.2">
      <c r="A75" s="97" t="str">
        <f t="shared" si="1"/>
        <v>4</v>
      </c>
      <c r="B75" s="121" t="s">
        <v>27</v>
      </c>
      <c r="C75" s="200" t="str">
        <f>VLOOKUP(B75,'[49]PLANILHA ORCAMENTARIA'!A:B,2,0)</f>
        <v>RADIER - SETOR 1</v>
      </c>
      <c r="D75" s="200"/>
      <c r="E75" s="122">
        <f>VLOOKUP(B75,'[49]PLANILHA ORCAMENTARIA'!A:G,7,0)</f>
        <v>279155.87</v>
      </c>
      <c r="F75" s="123"/>
      <c r="G75" s="124" t="str">
        <f t="shared" ref="G75:G81" si="1585">IF(H75="","",H75*$E75)</f>
        <v/>
      </c>
      <c r="H75" s="125"/>
      <c r="I75" s="126">
        <f t="shared" ref="I75:I76" si="1586">H75</f>
        <v>0</v>
      </c>
      <c r="J75" s="124" t="str">
        <f t="shared" ref="J75:J81" si="1587">IF(K75="","",K75*$E75)</f>
        <v/>
      </c>
      <c r="K75" s="125"/>
      <c r="L75" s="126">
        <f t="shared" ref="L75:L81" si="1588">K75+I75</f>
        <v>0</v>
      </c>
      <c r="M75" s="124" t="str">
        <f t="shared" ref="M75:M81" si="1589">IF(N75="","",N75*$E75)</f>
        <v/>
      </c>
      <c r="N75" s="125"/>
      <c r="O75" s="126">
        <f t="shared" ref="O75:O81" si="1590">N75+L75</f>
        <v>0</v>
      </c>
      <c r="P75" s="124" t="str">
        <f t="shared" ref="P75:P81" si="1591">IF(Q75="","",Q75*$E75)</f>
        <v/>
      </c>
      <c r="Q75" s="125"/>
      <c r="R75" s="126">
        <f t="shared" ref="R75:R81" si="1592">Q75+O75</f>
        <v>0</v>
      </c>
      <c r="S75" s="124" t="str">
        <f t="shared" ref="S75:S81" si="1593">IF(T75="","",T75*$E75)</f>
        <v/>
      </c>
      <c r="T75" s="125"/>
      <c r="U75" s="126">
        <f t="shared" ref="U75:U81" si="1594">T75+R75</f>
        <v>0</v>
      </c>
      <c r="V75" s="124" t="str">
        <f t="shared" ref="V75:V81" si="1595">IF(W75="","",W75*$E75)</f>
        <v/>
      </c>
      <c r="W75" s="125"/>
      <c r="X75" s="126">
        <f t="shared" ref="X75:X81" si="1596">W75+U75</f>
        <v>0</v>
      </c>
      <c r="Y75" s="124" t="str">
        <f t="shared" ref="Y75:Y81" si="1597">IF(Z75="","",Z75*$E75)</f>
        <v/>
      </c>
      <c r="Z75" s="125"/>
      <c r="AA75" s="126">
        <f t="shared" ref="AA75:AA81" si="1598">Z75+X75</f>
        <v>0</v>
      </c>
      <c r="AB75" s="124" t="str">
        <f t="shared" ref="AB75:AB81" si="1599">IF(AC75="","",AC75*$E75)</f>
        <v/>
      </c>
      <c r="AC75" s="125"/>
      <c r="AD75" s="126">
        <f t="shared" ref="AD75:AD81" si="1600">AC75+AA75</f>
        <v>0</v>
      </c>
      <c r="AE75" s="124" t="str">
        <f t="shared" ref="AE75:AE81" si="1601">IF(AF75="","",AF75*$E75)</f>
        <v/>
      </c>
      <c r="AF75" s="125"/>
      <c r="AG75" s="126">
        <f t="shared" ref="AG75:AG81" si="1602">AF75+AD75</f>
        <v>0</v>
      </c>
      <c r="AH75" s="124" t="str">
        <f t="shared" ref="AH75:AH81" si="1603">IF(AI75="","",AI75*$E75)</f>
        <v/>
      </c>
      <c r="AI75" s="125"/>
      <c r="AJ75" s="126">
        <f t="shared" ref="AJ75:AJ81" si="1604">AI75+AG75</f>
        <v>0</v>
      </c>
      <c r="AK75" s="124" t="str">
        <f t="shared" ref="AK75:AK81" si="1605">IF(AL75="","",AL75*$E75)</f>
        <v/>
      </c>
      <c r="AL75" s="125"/>
      <c r="AM75" s="126">
        <f t="shared" ref="AM75:AM81" si="1606">AL75+AJ75</f>
        <v>0</v>
      </c>
      <c r="AN75" s="124" t="str">
        <f t="shared" ref="AN75:AN81" si="1607">IF(AO75="","",AO75*$E75)</f>
        <v/>
      </c>
      <c r="AO75" s="125"/>
      <c r="AP75" s="126">
        <f t="shared" ref="AP75:AP81" si="1608">AO75+AM75</f>
        <v>0</v>
      </c>
      <c r="AQ75" s="124" t="str">
        <f t="shared" ref="AQ75:AQ81" si="1609">IF(AR75="","",AR75*$E75)</f>
        <v/>
      </c>
      <c r="AR75" s="125"/>
      <c r="AS75" s="126">
        <f t="shared" ref="AS75:AS81" si="1610">AR75+AP75</f>
        <v>0</v>
      </c>
      <c r="AT75" s="124" t="str">
        <f t="shared" ref="AT75:AT81" si="1611">IF(AU75="","",AU75*$E75)</f>
        <v/>
      </c>
      <c r="AU75" s="125"/>
      <c r="AV75" s="126">
        <f t="shared" ref="AV75:AV81" si="1612">AU75+AS75</f>
        <v>0</v>
      </c>
      <c r="AW75" s="124" t="str">
        <f t="shared" ref="AW75:AW81" si="1613">IF(AX75="","",AX75*$E75)</f>
        <v/>
      </c>
      <c r="AX75" s="125"/>
      <c r="AY75" s="126">
        <f t="shared" ref="AY75:AY81" si="1614">AX75+AV75</f>
        <v>0</v>
      </c>
      <c r="AZ75" s="124" t="str">
        <f t="shared" ref="AZ75:AZ81" si="1615">IF(BA75="","",BA75*$E75)</f>
        <v/>
      </c>
      <c r="BA75" s="125"/>
      <c r="BB75" s="126">
        <f t="shared" ref="BB75:BB81" si="1616">BA75+AY75</f>
        <v>0</v>
      </c>
      <c r="BC75" s="124" t="str">
        <f t="shared" ref="BC75:BC81" si="1617">IF(BD75="","",BD75*$E75)</f>
        <v/>
      </c>
      <c r="BD75" s="125"/>
      <c r="BE75" s="126">
        <f t="shared" ref="BE75:BE81" si="1618">BD75+BB75</f>
        <v>0</v>
      </c>
      <c r="BF75" s="124" t="str">
        <f t="shared" ref="BF75:BF81" si="1619">IF(BG75="","",BG75*$E75)</f>
        <v/>
      </c>
      <c r="BG75" s="125"/>
      <c r="BH75" s="126">
        <f t="shared" ref="BH75:BH81" si="1620">BG75+BE75</f>
        <v>0</v>
      </c>
      <c r="BI75" s="124" t="str">
        <f t="shared" ref="BI75:BI81" si="1621">IF(BJ75="","",BJ75*$E75)</f>
        <v/>
      </c>
      <c r="BJ75" s="125"/>
      <c r="BK75" s="126">
        <f t="shared" ref="BK75:BK81" si="1622">BJ75+BH75</f>
        <v>0</v>
      </c>
      <c r="BL75" s="124" t="str">
        <f t="shared" ref="BL75:BL81" si="1623">IF(BM75="","",BM75*$E75)</f>
        <v/>
      </c>
      <c r="BM75" s="125"/>
      <c r="BN75" s="126">
        <f t="shared" ref="BN75:BN81" si="1624">BM75+BK75</f>
        <v>0</v>
      </c>
      <c r="BO75" s="124" t="str">
        <f t="shared" ref="BO75:BO81" si="1625">IF(BP75="","",BP75*$E75)</f>
        <v/>
      </c>
      <c r="BP75" s="125"/>
      <c r="BQ75" s="126">
        <f t="shared" ref="BQ75:BQ81" si="1626">BP75+BN75</f>
        <v>0</v>
      </c>
      <c r="BR75" s="124" t="str">
        <f t="shared" ref="BR75:BR81" si="1627">IF(BS75="","",BS75*$E75)</f>
        <v/>
      </c>
      <c r="BS75" s="125"/>
      <c r="BT75" s="126">
        <f t="shared" ref="BT75:BT81" si="1628">BS75+BQ75</f>
        <v>0</v>
      </c>
      <c r="BU75" s="124" t="str">
        <f t="shared" ref="BU75:BU81" si="1629">IF(BV75="","",BV75*$E75)</f>
        <v/>
      </c>
      <c r="BV75" s="125"/>
      <c r="BW75" s="126">
        <f t="shared" ref="BW75:BW81" si="1630">BV75+BT75</f>
        <v>0</v>
      </c>
      <c r="BX75" s="124" t="str">
        <f t="shared" ref="BX75:BX81" si="1631">IF(BY75="","",BY75*$E75)</f>
        <v/>
      </c>
      <c r="BY75" s="125"/>
      <c r="BZ75" s="126">
        <f t="shared" ref="BZ75:BZ81" si="1632">BY75+BW75</f>
        <v>0</v>
      </c>
      <c r="CA75" s="124" t="str">
        <f t="shared" ref="CA75:CA81" si="1633">IF(CB75="","",CB75*$E75)</f>
        <v/>
      </c>
      <c r="CB75" s="125"/>
      <c r="CC75" s="126">
        <f t="shared" ref="CC75:CC81" si="1634">CB75+BZ75</f>
        <v>0</v>
      </c>
      <c r="CD75" s="124" t="str">
        <f t="shared" ref="CD75:CD81" si="1635">IF(CE75="","",CE75*$E75)</f>
        <v/>
      </c>
      <c r="CE75" s="125"/>
      <c r="CF75" s="126">
        <f t="shared" ref="CF75:CF81" si="1636">CE75+CC75</f>
        <v>0</v>
      </c>
      <c r="CG75" s="124" t="str">
        <f t="shared" ref="CG75:CG81" si="1637">IF(CH75="","",CH75*$E75)</f>
        <v/>
      </c>
      <c r="CH75" s="125"/>
      <c r="CI75" s="126">
        <f t="shared" ref="CI75:CI81" si="1638">CH75+CF75</f>
        <v>0</v>
      </c>
      <c r="CJ75" s="124" t="str">
        <f t="shared" ref="CJ75:CJ81" si="1639">IF(CK75="","",CK75*$E75)</f>
        <v/>
      </c>
      <c r="CK75" s="125"/>
      <c r="CL75" s="126">
        <f t="shared" ref="CL75:CL81" si="1640">CK75+CI75</f>
        <v>0</v>
      </c>
      <c r="CM75" s="124" t="str">
        <f t="shared" ref="CM75:CM81" si="1641">IF(CN75="","",CN75*$E75)</f>
        <v/>
      </c>
      <c r="CN75" s="125"/>
      <c r="CO75" s="126">
        <f t="shared" ref="CO75:CO81" si="1642">CN75+CL75</f>
        <v>0</v>
      </c>
      <c r="CP75" s="124" t="str">
        <f t="shared" ref="CP75:CP81" si="1643">IF(CQ75="","",CQ75*$E75)</f>
        <v/>
      </c>
      <c r="CQ75" s="125"/>
      <c r="CR75" s="126">
        <f t="shared" ref="CR75:CR81" si="1644">CQ75+CO75</f>
        <v>0</v>
      </c>
      <c r="CS75" s="124" t="str">
        <f t="shared" ref="CS75:CS81" si="1645">IF(CT75="","",CT75*$E75)</f>
        <v/>
      </c>
      <c r="CT75" s="125"/>
      <c r="CU75" s="126">
        <f t="shared" ref="CU75:CU81" si="1646">CT75+CR75</f>
        <v>0</v>
      </c>
      <c r="CV75" s="124" t="str">
        <f t="shared" ref="CV75:CV81" si="1647">IF(CW75="","",CW75*$E75)</f>
        <v/>
      </c>
      <c r="CW75" s="125"/>
      <c r="CX75" s="126">
        <f t="shared" ref="CX75:CX81" si="1648">CW75+CU75</f>
        <v>0</v>
      </c>
      <c r="CY75" s="124" t="str">
        <f t="shared" ref="CY75:CY81" si="1649">IF(CZ75="","",CZ75*$E75)</f>
        <v/>
      </c>
      <c r="CZ75" s="125"/>
      <c r="DA75" s="126">
        <f t="shared" ref="DA75:DA81" si="1650">CZ75+CX75</f>
        <v>0</v>
      </c>
      <c r="DB75" s="124" t="str">
        <f t="shared" ref="DB75:DB81" si="1651">IF(DC75="","",DC75*$E75)</f>
        <v/>
      </c>
      <c r="DC75" s="125"/>
      <c r="DD75" s="126">
        <f t="shared" ref="DD75:DD81" si="1652">DC75+DA75</f>
        <v>0</v>
      </c>
      <c r="DE75" s="124" t="str">
        <f t="shared" ref="DE75:DE81" si="1653">IF(DF75="","",DF75*$E75)</f>
        <v/>
      </c>
      <c r="DF75" s="125"/>
      <c r="DG75" s="126">
        <f t="shared" ref="DG75:DG81" si="1654">DF75+DD75</f>
        <v>0</v>
      </c>
      <c r="DH75" s="124" t="str">
        <f t="shared" ref="DH75:DH81" si="1655">IF(DI75="","",DI75*$E75)</f>
        <v/>
      </c>
      <c r="DI75" s="125"/>
      <c r="DJ75" s="126">
        <f t="shared" ref="DJ75:DJ81" si="1656">DI75+DG75</f>
        <v>0</v>
      </c>
      <c r="DK75" s="124"/>
      <c r="DL75" s="125"/>
      <c r="DM75" s="126"/>
    </row>
    <row r="76" spans="1:117" ht="7.75" hidden="1" customHeight="1" outlineLevel="2" x14ac:dyDescent="0.2">
      <c r="A76" s="97" t="str">
        <f t="shared" si="1"/>
        <v>4</v>
      </c>
      <c r="B76" s="121" t="s">
        <v>28</v>
      </c>
      <c r="C76" s="200" t="str">
        <f>VLOOKUP(B76,'[49]PLANILHA ORCAMENTARIA'!A:B,2,0)</f>
        <v>RADIER - SETOR 3</v>
      </c>
      <c r="D76" s="200"/>
      <c r="E76" s="122">
        <f>VLOOKUP(B76,'[49]PLANILHA ORCAMENTARIA'!A:G,7,0)</f>
        <v>422377.71</v>
      </c>
      <c r="F76" s="123"/>
      <c r="G76" s="124" t="str">
        <f t="shared" si="1585"/>
        <v/>
      </c>
      <c r="H76" s="125"/>
      <c r="I76" s="126">
        <f t="shared" si="1586"/>
        <v>0</v>
      </c>
      <c r="J76" s="124" t="str">
        <f t="shared" si="1587"/>
        <v/>
      </c>
      <c r="K76" s="125"/>
      <c r="L76" s="126">
        <f t="shared" si="1588"/>
        <v>0</v>
      </c>
      <c r="M76" s="124" t="str">
        <f t="shared" si="1589"/>
        <v/>
      </c>
      <c r="N76" s="125"/>
      <c r="O76" s="126">
        <f t="shared" si="1590"/>
        <v>0</v>
      </c>
      <c r="P76" s="124" t="str">
        <f t="shared" si="1591"/>
        <v/>
      </c>
      <c r="Q76" s="125"/>
      <c r="R76" s="126">
        <f t="shared" si="1592"/>
        <v>0</v>
      </c>
      <c r="S76" s="124" t="str">
        <f t="shared" si="1593"/>
        <v/>
      </c>
      <c r="T76" s="125"/>
      <c r="U76" s="126">
        <f t="shared" si="1594"/>
        <v>0</v>
      </c>
      <c r="V76" s="124" t="str">
        <f t="shared" si="1595"/>
        <v/>
      </c>
      <c r="W76" s="125"/>
      <c r="X76" s="126">
        <f t="shared" si="1596"/>
        <v>0</v>
      </c>
      <c r="Y76" s="124" t="str">
        <f t="shared" si="1597"/>
        <v/>
      </c>
      <c r="Z76" s="125"/>
      <c r="AA76" s="126">
        <f t="shared" si="1598"/>
        <v>0</v>
      </c>
      <c r="AB76" s="124" t="str">
        <f t="shared" si="1599"/>
        <v/>
      </c>
      <c r="AC76" s="125"/>
      <c r="AD76" s="126">
        <f t="shared" si="1600"/>
        <v>0</v>
      </c>
      <c r="AE76" s="124" t="str">
        <f t="shared" si="1601"/>
        <v/>
      </c>
      <c r="AF76" s="125"/>
      <c r="AG76" s="126">
        <f t="shared" si="1602"/>
        <v>0</v>
      </c>
      <c r="AH76" s="124" t="str">
        <f t="shared" si="1603"/>
        <v/>
      </c>
      <c r="AI76" s="125"/>
      <c r="AJ76" s="126">
        <f t="shared" si="1604"/>
        <v>0</v>
      </c>
      <c r="AK76" s="124" t="str">
        <f t="shared" si="1605"/>
        <v/>
      </c>
      <c r="AL76" s="125"/>
      <c r="AM76" s="126">
        <f t="shared" si="1606"/>
        <v>0</v>
      </c>
      <c r="AN76" s="124" t="str">
        <f t="shared" si="1607"/>
        <v/>
      </c>
      <c r="AO76" s="125"/>
      <c r="AP76" s="126">
        <f t="shared" si="1608"/>
        <v>0</v>
      </c>
      <c r="AQ76" s="124" t="str">
        <f t="shared" si="1609"/>
        <v/>
      </c>
      <c r="AR76" s="125"/>
      <c r="AS76" s="126">
        <f t="shared" si="1610"/>
        <v>0</v>
      </c>
      <c r="AT76" s="124" t="str">
        <f t="shared" si="1611"/>
        <v/>
      </c>
      <c r="AU76" s="125"/>
      <c r="AV76" s="126">
        <f t="shared" si="1612"/>
        <v>0</v>
      </c>
      <c r="AW76" s="124" t="str">
        <f t="shared" si="1613"/>
        <v/>
      </c>
      <c r="AX76" s="125"/>
      <c r="AY76" s="126">
        <f t="shared" si="1614"/>
        <v>0</v>
      </c>
      <c r="AZ76" s="124" t="str">
        <f t="shared" si="1615"/>
        <v/>
      </c>
      <c r="BA76" s="125"/>
      <c r="BB76" s="126">
        <f t="shared" si="1616"/>
        <v>0</v>
      </c>
      <c r="BC76" s="124" t="str">
        <f t="shared" si="1617"/>
        <v/>
      </c>
      <c r="BD76" s="125"/>
      <c r="BE76" s="126">
        <f t="shared" si="1618"/>
        <v>0</v>
      </c>
      <c r="BF76" s="124" t="str">
        <f t="shared" si="1619"/>
        <v/>
      </c>
      <c r="BG76" s="125"/>
      <c r="BH76" s="126">
        <f t="shared" si="1620"/>
        <v>0</v>
      </c>
      <c r="BI76" s="124" t="str">
        <f t="shared" si="1621"/>
        <v/>
      </c>
      <c r="BJ76" s="125"/>
      <c r="BK76" s="126">
        <f t="shared" si="1622"/>
        <v>0</v>
      </c>
      <c r="BL76" s="124" t="str">
        <f t="shared" si="1623"/>
        <v/>
      </c>
      <c r="BM76" s="125"/>
      <c r="BN76" s="126">
        <f t="shared" si="1624"/>
        <v>0</v>
      </c>
      <c r="BO76" s="124" t="str">
        <f t="shared" si="1625"/>
        <v/>
      </c>
      <c r="BP76" s="125"/>
      <c r="BQ76" s="126">
        <f t="shared" si="1626"/>
        <v>0</v>
      </c>
      <c r="BR76" s="124" t="str">
        <f t="shared" si="1627"/>
        <v/>
      </c>
      <c r="BS76" s="125"/>
      <c r="BT76" s="126">
        <f t="shared" si="1628"/>
        <v>0</v>
      </c>
      <c r="BU76" s="124" t="str">
        <f t="shared" si="1629"/>
        <v/>
      </c>
      <c r="BV76" s="125"/>
      <c r="BW76" s="126">
        <f t="shared" si="1630"/>
        <v>0</v>
      </c>
      <c r="BX76" s="124" t="str">
        <f t="shared" si="1631"/>
        <v/>
      </c>
      <c r="BY76" s="125"/>
      <c r="BZ76" s="126">
        <f t="shared" si="1632"/>
        <v>0</v>
      </c>
      <c r="CA76" s="124" t="str">
        <f t="shared" si="1633"/>
        <v/>
      </c>
      <c r="CB76" s="125"/>
      <c r="CC76" s="126">
        <f t="shared" si="1634"/>
        <v>0</v>
      </c>
      <c r="CD76" s="124" t="str">
        <f t="shared" si="1635"/>
        <v/>
      </c>
      <c r="CE76" s="125"/>
      <c r="CF76" s="126">
        <f t="shared" si="1636"/>
        <v>0</v>
      </c>
      <c r="CG76" s="124" t="str">
        <f t="shared" si="1637"/>
        <v/>
      </c>
      <c r="CH76" s="125"/>
      <c r="CI76" s="126">
        <f t="shared" si="1638"/>
        <v>0</v>
      </c>
      <c r="CJ76" s="124" t="str">
        <f t="shared" si="1639"/>
        <v/>
      </c>
      <c r="CK76" s="125"/>
      <c r="CL76" s="126">
        <f t="shared" si="1640"/>
        <v>0</v>
      </c>
      <c r="CM76" s="124" t="str">
        <f t="shared" si="1641"/>
        <v/>
      </c>
      <c r="CN76" s="125"/>
      <c r="CO76" s="126">
        <f t="shared" si="1642"/>
        <v>0</v>
      </c>
      <c r="CP76" s="124" t="str">
        <f t="shared" si="1643"/>
        <v/>
      </c>
      <c r="CQ76" s="125"/>
      <c r="CR76" s="126">
        <f t="shared" si="1644"/>
        <v>0</v>
      </c>
      <c r="CS76" s="124" t="str">
        <f t="shared" si="1645"/>
        <v/>
      </c>
      <c r="CT76" s="125"/>
      <c r="CU76" s="126">
        <f t="shared" si="1646"/>
        <v>0</v>
      </c>
      <c r="CV76" s="124" t="str">
        <f t="shared" si="1647"/>
        <v/>
      </c>
      <c r="CW76" s="125"/>
      <c r="CX76" s="126">
        <f t="shared" si="1648"/>
        <v>0</v>
      </c>
      <c r="CY76" s="124" t="str">
        <f t="shared" si="1649"/>
        <v/>
      </c>
      <c r="CZ76" s="125"/>
      <c r="DA76" s="126">
        <f t="shared" si="1650"/>
        <v>0</v>
      </c>
      <c r="DB76" s="124" t="str">
        <f t="shared" si="1651"/>
        <v/>
      </c>
      <c r="DC76" s="125"/>
      <c r="DD76" s="126">
        <f t="shared" si="1652"/>
        <v>0</v>
      </c>
      <c r="DE76" s="124" t="str">
        <f t="shared" si="1653"/>
        <v/>
      </c>
      <c r="DF76" s="125"/>
      <c r="DG76" s="126">
        <f t="shared" si="1654"/>
        <v>0</v>
      </c>
      <c r="DH76" s="124" t="str">
        <f t="shared" si="1655"/>
        <v/>
      </c>
      <c r="DI76" s="125"/>
      <c r="DJ76" s="126">
        <f t="shared" si="1656"/>
        <v>0</v>
      </c>
      <c r="DK76" s="124"/>
      <c r="DL76" s="125"/>
      <c r="DM76" s="126"/>
    </row>
    <row r="77" spans="1:117" ht="7.75" hidden="1" customHeight="1" outlineLevel="2" x14ac:dyDescent="0.2">
      <c r="A77" s="97" t="str">
        <f t="shared" si="1"/>
        <v>4</v>
      </c>
      <c r="B77" s="121" t="s">
        <v>85</v>
      </c>
      <c r="C77" s="200" t="str">
        <f>VLOOKUP(B77,'[49]PLANILHA ORCAMENTARIA'!A:B,2,0)</f>
        <v>CONTRAPISO - SETOR 1</v>
      </c>
      <c r="D77" s="200"/>
      <c r="E77" s="122">
        <f>VLOOKUP(B77,'[49]PLANILHA ORCAMENTARIA'!A:G,7,0)</f>
        <v>123343.89</v>
      </c>
      <c r="F77" s="123"/>
      <c r="G77" s="124" t="str">
        <f t="shared" si="1585"/>
        <v/>
      </c>
      <c r="H77" s="125"/>
      <c r="I77" s="126">
        <f t="shared" si="74"/>
        <v>0</v>
      </c>
      <c r="J77" s="124" t="str">
        <f t="shared" si="1587"/>
        <v/>
      </c>
      <c r="K77" s="125"/>
      <c r="L77" s="126">
        <f t="shared" si="1588"/>
        <v>0</v>
      </c>
      <c r="M77" s="124" t="str">
        <f t="shared" si="1589"/>
        <v/>
      </c>
      <c r="N77" s="125"/>
      <c r="O77" s="126">
        <f t="shared" si="1590"/>
        <v>0</v>
      </c>
      <c r="P77" s="124" t="str">
        <f t="shared" si="1591"/>
        <v/>
      </c>
      <c r="Q77" s="125"/>
      <c r="R77" s="126">
        <f t="shared" si="1592"/>
        <v>0</v>
      </c>
      <c r="S77" s="124" t="str">
        <f t="shared" si="1593"/>
        <v/>
      </c>
      <c r="T77" s="125"/>
      <c r="U77" s="126">
        <f t="shared" si="1594"/>
        <v>0</v>
      </c>
      <c r="V77" s="124" t="str">
        <f t="shared" si="1595"/>
        <v/>
      </c>
      <c r="W77" s="125"/>
      <c r="X77" s="126">
        <f t="shared" si="1596"/>
        <v>0</v>
      </c>
      <c r="Y77" s="124" t="str">
        <f t="shared" si="1597"/>
        <v/>
      </c>
      <c r="Z77" s="125"/>
      <c r="AA77" s="126">
        <f t="shared" si="1598"/>
        <v>0</v>
      </c>
      <c r="AB77" s="124" t="str">
        <f t="shared" si="1599"/>
        <v/>
      </c>
      <c r="AC77" s="125"/>
      <c r="AD77" s="126">
        <f t="shared" si="1600"/>
        <v>0</v>
      </c>
      <c r="AE77" s="124" t="str">
        <f t="shared" si="1601"/>
        <v/>
      </c>
      <c r="AF77" s="125"/>
      <c r="AG77" s="126">
        <f t="shared" si="1602"/>
        <v>0</v>
      </c>
      <c r="AH77" s="124" t="str">
        <f t="shared" si="1603"/>
        <v/>
      </c>
      <c r="AI77" s="125"/>
      <c r="AJ77" s="126">
        <f t="shared" si="1604"/>
        <v>0</v>
      </c>
      <c r="AK77" s="124" t="str">
        <f t="shared" si="1605"/>
        <v/>
      </c>
      <c r="AL77" s="125"/>
      <c r="AM77" s="126">
        <f t="shared" si="1606"/>
        <v>0</v>
      </c>
      <c r="AN77" s="124" t="str">
        <f t="shared" si="1607"/>
        <v/>
      </c>
      <c r="AO77" s="125"/>
      <c r="AP77" s="126">
        <f t="shared" si="1608"/>
        <v>0</v>
      </c>
      <c r="AQ77" s="124" t="str">
        <f t="shared" si="1609"/>
        <v/>
      </c>
      <c r="AR77" s="125"/>
      <c r="AS77" s="126">
        <f t="shared" si="1610"/>
        <v>0</v>
      </c>
      <c r="AT77" s="124" t="str">
        <f t="shared" si="1611"/>
        <v/>
      </c>
      <c r="AU77" s="125"/>
      <c r="AV77" s="126">
        <f t="shared" si="1612"/>
        <v>0</v>
      </c>
      <c r="AW77" s="124" t="str">
        <f t="shared" si="1613"/>
        <v/>
      </c>
      <c r="AX77" s="125"/>
      <c r="AY77" s="126">
        <f t="shared" si="1614"/>
        <v>0</v>
      </c>
      <c r="AZ77" s="124" t="str">
        <f t="shared" si="1615"/>
        <v/>
      </c>
      <c r="BA77" s="125"/>
      <c r="BB77" s="126">
        <f t="shared" si="1616"/>
        <v>0</v>
      </c>
      <c r="BC77" s="124" t="str">
        <f t="shared" si="1617"/>
        <v/>
      </c>
      <c r="BD77" s="125"/>
      <c r="BE77" s="126">
        <f t="shared" si="1618"/>
        <v>0</v>
      </c>
      <c r="BF77" s="124" t="str">
        <f t="shared" si="1619"/>
        <v/>
      </c>
      <c r="BG77" s="125"/>
      <c r="BH77" s="126">
        <f t="shared" si="1620"/>
        <v>0</v>
      </c>
      <c r="BI77" s="124" t="str">
        <f t="shared" si="1621"/>
        <v/>
      </c>
      <c r="BJ77" s="125"/>
      <c r="BK77" s="126">
        <f t="shared" si="1622"/>
        <v>0</v>
      </c>
      <c r="BL77" s="124" t="str">
        <f t="shared" si="1623"/>
        <v/>
      </c>
      <c r="BM77" s="125"/>
      <c r="BN77" s="126">
        <f t="shared" si="1624"/>
        <v>0</v>
      </c>
      <c r="BO77" s="124" t="str">
        <f t="shared" si="1625"/>
        <v/>
      </c>
      <c r="BP77" s="125"/>
      <c r="BQ77" s="126">
        <f t="shared" si="1626"/>
        <v>0</v>
      </c>
      <c r="BR77" s="124" t="str">
        <f t="shared" si="1627"/>
        <v/>
      </c>
      <c r="BS77" s="125"/>
      <c r="BT77" s="126">
        <f t="shared" si="1628"/>
        <v>0</v>
      </c>
      <c r="BU77" s="124" t="str">
        <f t="shared" si="1629"/>
        <v/>
      </c>
      <c r="BV77" s="125"/>
      <c r="BW77" s="126">
        <f t="shared" si="1630"/>
        <v>0</v>
      </c>
      <c r="BX77" s="124" t="str">
        <f t="shared" si="1631"/>
        <v/>
      </c>
      <c r="BY77" s="125"/>
      <c r="BZ77" s="126">
        <f t="shared" si="1632"/>
        <v>0</v>
      </c>
      <c r="CA77" s="124" t="str">
        <f t="shared" si="1633"/>
        <v/>
      </c>
      <c r="CB77" s="125"/>
      <c r="CC77" s="126">
        <f t="shared" si="1634"/>
        <v>0</v>
      </c>
      <c r="CD77" s="124" t="str">
        <f t="shared" si="1635"/>
        <v/>
      </c>
      <c r="CE77" s="125"/>
      <c r="CF77" s="126">
        <f t="shared" si="1636"/>
        <v>0</v>
      </c>
      <c r="CG77" s="124" t="str">
        <f t="shared" si="1637"/>
        <v/>
      </c>
      <c r="CH77" s="125"/>
      <c r="CI77" s="126">
        <f t="shared" si="1638"/>
        <v>0</v>
      </c>
      <c r="CJ77" s="124" t="str">
        <f t="shared" si="1639"/>
        <v/>
      </c>
      <c r="CK77" s="125"/>
      <c r="CL77" s="126">
        <f t="shared" si="1640"/>
        <v>0</v>
      </c>
      <c r="CM77" s="124" t="str">
        <f t="shared" si="1641"/>
        <v/>
      </c>
      <c r="CN77" s="125"/>
      <c r="CO77" s="126">
        <f t="shared" si="1642"/>
        <v>0</v>
      </c>
      <c r="CP77" s="124" t="str">
        <f t="shared" si="1643"/>
        <v/>
      </c>
      <c r="CQ77" s="125"/>
      <c r="CR77" s="126">
        <f t="shared" si="1644"/>
        <v>0</v>
      </c>
      <c r="CS77" s="124" t="str">
        <f t="shared" si="1645"/>
        <v/>
      </c>
      <c r="CT77" s="125"/>
      <c r="CU77" s="126">
        <f t="shared" si="1646"/>
        <v>0</v>
      </c>
      <c r="CV77" s="124" t="str">
        <f t="shared" si="1647"/>
        <v/>
      </c>
      <c r="CW77" s="125"/>
      <c r="CX77" s="126">
        <f t="shared" si="1648"/>
        <v>0</v>
      </c>
      <c r="CY77" s="124" t="str">
        <f t="shared" si="1649"/>
        <v/>
      </c>
      <c r="CZ77" s="125"/>
      <c r="DA77" s="126">
        <f t="shared" si="1650"/>
        <v>0</v>
      </c>
      <c r="DB77" s="124" t="str">
        <f t="shared" si="1651"/>
        <v/>
      </c>
      <c r="DC77" s="125"/>
      <c r="DD77" s="126">
        <f t="shared" si="1652"/>
        <v>0</v>
      </c>
      <c r="DE77" s="124" t="str">
        <f t="shared" si="1653"/>
        <v/>
      </c>
      <c r="DF77" s="125"/>
      <c r="DG77" s="126">
        <f t="shared" si="1654"/>
        <v>0</v>
      </c>
      <c r="DH77" s="124" t="str">
        <f t="shared" si="1655"/>
        <v/>
      </c>
      <c r="DI77" s="125"/>
      <c r="DJ77" s="126">
        <f t="shared" si="1656"/>
        <v>0</v>
      </c>
      <c r="DK77" s="124"/>
      <c r="DL77" s="125"/>
      <c r="DM77" s="126"/>
    </row>
    <row r="78" spans="1:117" ht="7.75" hidden="1" customHeight="1" outlineLevel="2" x14ac:dyDescent="0.2">
      <c r="A78" s="97" t="str">
        <f t="shared" ref="A78:A141" si="1657">LEFT(B78,1)</f>
        <v>4</v>
      </c>
      <c r="B78" s="121" t="s">
        <v>86</v>
      </c>
      <c r="C78" s="200" t="str">
        <f>VLOOKUP(B78,'[49]PLANILHA ORCAMENTARIA'!A:B,2,0)</f>
        <v>CONTRAPISO - SETOR 3</v>
      </c>
      <c r="D78" s="200"/>
      <c r="E78" s="122">
        <f>VLOOKUP(B78,'[49]PLANILHA ORCAMENTARIA'!A:G,7,0)</f>
        <v>186635.13</v>
      </c>
      <c r="F78" s="123"/>
      <c r="G78" s="124" t="str">
        <f t="shared" si="1585"/>
        <v/>
      </c>
      <c r="H78" s="125"/>
      <c r="I78" s="126">
        <f t="shared" si="74"/>
        <v>0</v>
      </c>
      <c r="J78" s="124" t="str">
        <f t="shared" si="1587"/>
        <v/>
      </c>
      <c r="K78" s="125"/>
      <c r="L78" s="126">
        <f t="shared" si="1588"/>
        <v>0</v>
      </c>
      <c r="M78" s="124" t="str">
        <f t="shared" si="1589"/>
        <v/>
      </c>
      <c r="N78" s="125"/>
      <c r="O78" s="126">
        <f t="shared" si="1590"/>
        <v>0</v>
      </c>
      <c r="P78" s="124" t="str">
        <f t="shared" si="1591"/>
        <v/>
      </c>
      <c r="Q78" s="125"/>
      <c r="R78" s="126">
        <f t="shared" si="1592"/>
        <v>0</v>
      </c>
      <c r="S78" s="124" t="str">
        <f t="shared" si="1593"/>
        <v/>
      </c>
      <c r="T78" s="125"/>
      <c r="U78" s="126">
        <f t="shared" si="1594"/>
        <v>0</v>
      </c>
      <c r="V78" s="124" t="str">
        <f t="shared" si="1595"/>
        <v/>
      </c>
      <c r="W78" s="125"/>
      <c r="X78" s="126">
        <f t="shared" si="1596"/>
        <v>0</v>
      </c>
      <c r="Y78" s="124" t="str">
        <f t="shared" si="1597"/>
        <v/>
      </c>
      <c r="Z78" s="125"/>
      <c r="AA78" s="126">
        <f t="shared" si="1598"/>
        <v>0</v>
      </c>
      <c r="AB78" s="124" t="str">
        <f t="shared" si="1599"/>
        <v/>
      </c>
      <c r="AC78" s="125"/>
      <c r="AD78" s="126">
        <f t="shared" si="1600"/>
        <v>0</v>
      </c>
      <c r="AE78" s="124" t="str">
        <f t="shared" si="1601"/>
        <v/>
      </c>
      <c r="AF78" s="125"/>
      <c r="AG78" s="126">
        <f t="shared" si="1602"/>
        <v>0</v>
      </c>
      <c r="AH78" s="124" t="str">
        <f t="shared" si="1603"/>
        <v/>
      </c>
      <c r="AI78" s="125"/>
      <c r="AJ78" s="126">
        <f t="shared" si="1604"/>
        <v>0</v>
      </c>
      <c r="AK78" s="124" t="str">
        <f t="shared" si="1605"/>
        <v/>
      </c>
      <c r="AL78" s="125"/>
      <c r="AM78" s="126">
        <f t="shared" si="1606"/>
        <v>0</v>
      </c>
      <c r="AN78" s="124" t="str">
        <f t="shared" si="1607"/>
        <v/>
      </c>
      <c r="AO78" s="125"/>
      <c r="AP78" s="126">
        <f t="shared" si="1608"/>
        <v>0</v>
      </c>
      <c r="AQ78" s="124" t="str">
        <f t="shared" si="1609"/>
        <v/>
      </c>
      <c r="AR78" s="125"/>
      <c r="AS78" s="126">
        <f t="shared" si="1610"/>
        <v>0</v>
      </c>
      <c r="AT78" s="124" t="str">
        <f t="shared" si="1611"/>
        <v/>
      </c>
      <c r="AU78" s="125"/>
      <c r="AV78" s="126">
        <f t="shared" si="1612"/>
        <v>0</v>
      </c>
      <c r="AW78" s="124" t="str">
        <f t="shared" si="1613"/>
        <v/>
      </c>
      <c r="AX78" s="125"/>
      <c r="AY78" s="126">
        <f t="shared" si="1614"/>
        <v>0</v>
      </c>
      <c r="AZ78" s="124" t="str">
        <f t="shared" si="1615"/>
        <v/>
      </c>
      <c r="BA78" s="125"/>
      <c r="BB78" s="126">
        <f t="shared" si="1616"/>
        <v>0</v>
      </c>
      <c r="BC78" s="124" t="str">
        <f t="shared" si="1617"/>
        <v/>
      </c>
      <c r="BD78" s="125"/>
      <c r="BE78" s="126">
        <f t="shared" si="1618"/>
        <v>0</v>
      </c>
      <c r="BF78" s="124" t="str">
        <f t="shared" si="1619"/>
        <v/>
      </c>
      <c r="BG78" s="125"/>
      <c r="BH78" s="126">
        <f t="shared" si="1620"/>
        <v>0</v>
      </c>
      <c r="BI78" s="124" t="str">
        <f t="shared" si="1621"/>
        <v/>
      </c>
      <c r="BJ78" s="125"/>
      <c r="BK78" s="126">
        <f t="shared" si="1622"/>
        <v>0</v>
      </c>
      <c r="BL78" s="124" t="str">
        <f t="shared" si="1623"/>
        <v/>
      </c>
      <c r="BM78" s="125"/>
      <c r="BN78" s="126">
        <f t="shared" si="1624"/>
        <v>0</v>
      </c>
      <c r="BO78" s="124" t="str">
        <f t="shared" si="1625"/>
        <v/>
      </c>
      <c r="BP78" s="125"/>
      <c r="BQ78" s="126">
        <f t="shared" si="1626"/>
        <v>0</v>
      </c>
      <c r="BR78" s="124" t="str">
        <f t="shared" si="1627"/>
        <v/>
      </c>
      <c r="BS78" s="125"/>
      <c r="BT78" s="126">
        <f t="shared" si="1628"/>
        <v>0</v>
      </c>
      <c r="BU78" s="124" t="str">
        <f t="shared" si="1629"/>
        <v/>
      </c>
      <c r="BV78" s="125"/>
      <c r="BW78" s="126">
        <f t="shared" si="1630"/>
        <v>0</v>
      </c>
      <c r="BX78" s="124" t="str">
        <f t="shared" si="1631"/>
        <v/>
      </c>
      <c r="BY78" s="125"/>
      <c r="BZ78" s="126">
        <f t="shared" si="1632"/>
        <v>0</v>
      </c>
      <c r="CA78" s="124" t="str">
        <f t="shared" si="1633"/>
        <v/>
      </c>
      <c r="CB78" s="125"/>
      <c r="CC78" s="126">
        <f t="shared" si="1634"/>
        <v>0</v>
      </c>
      <c r="CD78" s="124" t="str">
        <f t="shared" si="1635"/>
        <v/>
      </c>
      <c r="CE78" s="125"/>
      <c r="CF78" s="126">
        <f t="shared" si="1636"/>
        <v>0</v>
      </c>
      <c r="CG78" s="124" t="str">
        <f t="shared" si="1637"/>
        <v/>
      </c>
      <c r="CH78" s="125"/>
      <c r="CI78" s="126">
        <f t="shared" si="1638"/>
        <v>0</v>
      </c>
      <c r="CJ78" s="124" t="str">
        <f t="shared" si="1639"/>
        <v/>
      </c>
      <c r="CK78" s="125"/>
      <c r="CL78" s="126">
        <f t="shared" si="1640"/>
        <v>0</v>
      </c>
      <c r="CM78" s="124" t="str">
        <f t="shared" si="1641"/>
        <v/>
      </c>
      <c r="CN78" s="125"/>
      <c r="CO78" s="126">
        <f t="shared" si="1642"/>
        <v>0</v>
      </c>
      <c r="CP78" s="124" t="str">
        <f t="shared" si="1643"/>
        <v/>
      </c>
      <c r="CQ78" s="125"/>
      <c r="CR78" s="126">
        <f t="shared" si="1644"/>
        <v>0</v>
      </c>
      <c r="CS78" s="124" t="str">
        <f t="shared" si="1645"/>
        <v/>
      </c>
      <c r="CT78" s="125"/>
      <c r="CU78" s="126">
        <f t="shared" si="1646"/>
        <v>0</v>
      </c>
      <c r="CV78" s="124" t="str">
        <f t="shared" si="1647"/>
        <v/>
      </c>
      <c r="CW78" s="125"/>
      <c r="CX78" s="126">
        <f t="shared" si="1648"/>
        <v>0</v>
      </c>
      <c r="CY78" s="124" t="str">
        <f t="shared" si="1649"/>
        <v/>
      </c>
      <c r="CZ78" s="125"/>
      <c r="DA78" s="126">
        <f t="shared" si="1650"/>
        <v>0</v>
      </c>
      <c r="DB78" s="124" t="str">
        <f t="shared" si="1651"/>
        <v/>
      </c>
      <c r="DC78" s="125"/>
      <c r="DD78" s="126">
        <f t="shared" si="1652"/>
        <v>0</v>
      </c>
      <c r="DE78" s="124" t="str">
        <f t="shared" si="1653"/>
        <v/>
      </c>
      <c r="DF78" s="125"/>
      <c r="DG78" s="126">
        <f t="shared" si="1654"/>
        <v>0</v>
      </c>
      <c r="DH78" s="124" t="str">
        <f t="shared" si="1655"/>
        <v/>
      </c>
      <c r="DI78" s="125"/>
      <c r="DJ78" s="126">
        <f t="shared" si="1656"/>
        <v>0</v>
      </c>
      <c r="DK78" s="124"/>
      <c r="DL78" s="125"/>
      <c r="DM78" s="126"/>
    </row>
    <row r="79" spans="1:117" ht="7.75" hidden="1" customHeight="1" outlineLevel="2" x14ac:dyDescent="0.2">
      <c r="A79" s="97" t="str">
        <f t="shared" si="1657"/>
        <v>4</v>
      </c>
      <c r="B79" s="121" t="s">
        <v>318</v>
      </c>
      <c r="C79" s="200" t="str">
        <f>VLOOKUP(B79,'[49]PLANILHA ORCAMENTARIA'!A:B,2,0)</f>
        <v>PORCELANATO / REVESTIMENTO DE PISO - SETOR 1</v>
      </c>
      <c r="D79" s="200"/>
      <c r="E79" s="122">
        <f>VLOOKUP(B79,'[49]PLANILHA ORCAMENTARIA'!A:G,7,0)</f>
        <v>116180.63</v>
      </c>
      <c r="F79" s="123"/>
      <c r="G79" s="124" t="str">
        <f t="shared" si="1585"/>
        <v/>
      </c>
      <c r="H79" s="125"/>
      <c r="I79" s="126">
        <f t="shared" si="74"/>
        <v>0</v>
      </c>
      <c r="J79" s="124" t="str">
        <f t="shared" si="1587"/>
        <v/>
      </c>
      <c r="K79" s="125"/>
      <c r="L79" s="126">
        <f t="shared" si="1588"/>
        <v>0</v>
      </c>
      <c r="M79" s="124" t="str">
        <f t="shared" si="1589"/>
        <v/>
      </c>
      <c r="N79" s="125"/>
      <c r="O79" s="126">
        <f t="shared" si="1590"/>
        <v>0</v>
      </c>
      <c r="P79" s="124" t="str">
        <f t="shared" si="1591"/>
        <v/>
      </c>
      <c r="Q79" s="125"/>
      <c r="R79" s="126">
        <f t="shared" si="1592"/>
        <v>0</v>
      </c>
      <c r="S79" s="124" t="str">
        <f t="shared" si="1593"/>
        <v/>
      </c>
      <c r="T79" s="125"/>
      <c r="U79" s="126">
        <f t="shared" si="1594"/>
        <v>0</v>
      </c>
      <c r="V79" s="124" t="str">
        <f t="shared" si="1595"/>
        <v/>
      </c>
      <c r="W79" s="125"/>
      <c r="X79" s="126">
        <f t="shared" si="1596"/>
        <v>0</v>
      </c>
      <c r="Y79" s="124" t="str">
        <f t="shared" si="1597"/>
        <v/>
      </c>
      <c r="Z79" s="125"/>
      <c r="AA79" s="126">
        <f t="shared" si="1598"/>
        <v>0</v>
      </c>
      <c r="AB79" s="124" t="str">
        <f t="shared" si="1599"/>
        <v/>
      </c>
      <c r="AC79" s="125"/>
      <c r="AD79" s="126">
        <f t="shared" si="1600"/>
        <v>0</v>
      </c>
      <c r="AE79" s="124" t="str">
        <f t="shared" si="1601"/>
        <v/>
      </c>
      <c r="AF79" s="125"/>
      <c r="AG79" s="126">
        <f t="shared" si="1602"/>
        <v>0</v>
      </c>
      <c r="AH79" s="124" t="str">
        <f t="shared" si="1603"/>
        <v/>
      </c>
      <c r="AI79" s="125"/>
      <c r="AJ79" s="126">
        <f t="shared" si="1604"/>
        <v>0</v>
      </c>
      <c r="AK79" s="124" t="str">
        <f t="shared" si="1605"/>
        <v/>
      </c>
      <c r="AL79" s="125"/>
      <c r="AM79" s="126">
        <f t="shared" si="1606"/>
        <v>0</v>
      </c>
      <c r="AN79" s="124" t="str">
        <f t="shared" si="1607"/>
        <v/>
      </c>
      <c r="AO79" s="125"/>
      <c r="AP79" s="126">
        <f t="shared" si="1608"/>
        <v>0</v>
      </c>
      <c r="AQ79" s="124" t="str">
        <f t="shared" si="1609"/>
        <v/>
      </c>
      <c r="AR79" s="125"/>
      <c r="AS79" s="126">
        <f t="shared" si="1610"/>
        <v>0</v>
      </c>
      <c r="AT79" s="124" t="str">
        <f t="shared" si="1611"/>
        <v/>
      </c>
      <c r="AU79" s="125"/>
      <c r="AV79" s="126">
        <f t="shared" si="1612"/>
        <v>0</v>
      </c>
      <c r="AW79" s="124" t="str">
        <f t="shared" si="1613"/>
        <v/>
      </c>
      <c r="AX79" s="125"/>
      <c r="AY79" s="126">
        <f t="shared" si="1614"/>
        <v>0</v>
      </c>
      <c r="AZ79" s="124" t="str">
        <f t="shared" si="1615"/>
        <v/>
      </c>
      <c r="BA79" s="125"/>
      <c r="BB79" s="126">
        <f t="shared" si="1616"/>
        <v>0</v>
      </c>
      <c r="BC79" s="124" t="str">
        <f t="shared" si="1617"/>
        <v/>
      </c>
      <c r="BD79" s="125"/>
      <c r="BE79" s="126">
        <f t="shared" si="1618"/>
        <v>0</v>
      </c>
      <c r="BF79" s="124" t="str">
        <f t="shared" si="1619"/>
        <v/>
      </c>
      <c r="BG79" s="125"/>
      <c r="BH79" s="126">
        <f t="shared" si="1620"/>
        <v>0</v>
      </c>
      <c r="BI79" s="124" t="str">
        <f t="shared" si="1621"/>
        <v/>
      </c>
      <c r="BJ79" s="125"/>
      <c r="BK79" s="126">
        <f t="shared" si="1622"/>
        <v>0</v>
      </c>
      <c r="BL79" s="124" t="str">
        <f t="shared" si="1623"/>
        <v/>
      </c>
      <c r="BM79" s="125"/>
      <c r="BN79" s="126">
        <f t="shared" si="1624"/>
        <v>0</v>
      </c>
      <c r="BO79" s="124" t="str">
        <f t="shared" si="1625"/>
        <v/>
      </c>
      <c r="BP79" s="125"/>
      <c r="BQ79" s="126">
        <f t="shared" si="1626"/>
        <v>0</v>
      </c>
      <c r="BR79" s="124" t="str">
        <f t="shared" si="1627"/>
        <v/>
      </c>
      <c r="BS79" s="125"/>
      <c r="BT79" s="126">
        <f t="shared" si="1628"/>
        <v>0</v>
      </c>
      <c r="BU79" s="124" t="str">
        <f t="shared" si="1629"/>
        <v/>
      </c>
      <c r="BV79" s="125"/>
      <c r="BW79" s="126">
        <f t="shared" si="1630"/>
        <v>0</v>
      </c>
      <c r="BX79" s="124" t="str">
        <f t="shared" si="1631"/>
        <v/>
      </c>
      <c r="BY79" s="125"/>
      <c r="BZ79" s="126">
        <f t="shared" si="1632"/>
        <v>0</v>
      </c>
      <c r="CA79" s="124" t="str">
        <f t="shared" si="1633"/>
        <v/>
      </c>
      <c r="CB79" s="125"/>
      <c r="CC79" s="126">
        <f t="shared" si="1634"/>
        <v>0</v>
      </c>
      <c r="CD79" s="124" t="str">
        <f t="shared" si="1635"/>
        <v/>
      </c>
      <c r="CE79" s="125"/>
      <c r="CF79" s="126">
        <f t="shared" si="1636"/>
        <v>0</v>
      </c>
      <c r="CG79" s="124" t="str">
        <f t="shared" si="1637"/>
        <v/>
      </c>
      <c r="CH79" s="125"/>
      <c r="CI79" s="126">
        <f t="shared" si="1638"/>
        <v>0</v>
      </c>
      <c r="CJ79" s="124" t="str">
        <f t="shared" si="1639"/>
        <v/>
      </c>
      <c r="CK79" s="125"/>
      <c r="CL79" s="126">
        <f t="shared" si="1640"/>
        <v>0</v>
      </c>
      <c r="CM79" s="124" t="str">
        <f t="shared" si="1641"/>
        <v/>
      </c>
      <c r="CN79" s="125"/>
      <c r="CO79" s="126">
        <f t="shared" si="1642"/>
        <v>0</v>
      </c>
      <c r="CP79" s="124" t="str">
        <f t="shared" si="1643"/>
        <v/>
      </c>
      <c r="CQ79" s="125"/>
      <c r="CR79" s="126">
        <f t="shared" si="1644"/>
        <v>0</v>
      </c>
      <c r="CS79" s="124" t="str">
        <f t="shared" si="1645"/>
        <v/>
      </c>
      <c r="CT79" s="125"/>
      <c r="CU79" s="126">
        <f t="shared" si="1646"/>
        <v>0</v>
      </c>
      <c r="CV79" s="124" t="str">
        <f t="shared" si="1647"/>
        <v/>
      </c>
      <c r="CW79" s="125"/>
      <c r="CX79" s="126">
        <f t="shared" si="1648"/>
        <v>0</v>
      </c>
      <c r="CY79" s="124" t="str">
        <f t="shared" si="1649"/>
        <v/>
      </c>
      <c r="CZ79" s="125"/>
      <c r="DA79" s="126">
        <f t="shared" si="1650"/>
        <v>0</v>
      </c>
      <c r="DB79" s="124" t="str">
        <f t="shared" si="1651"/>
        <v/>
      </c>
      <c r="DC79" s="125"/>
      <c r="DD79" s="126">
        <f t="shared" si="1652"/>
        <v>0</v>
      </c>
      <c r="DE79" s="124" t="str">
        <f t="shared" si="1653"/>
        <v/>
      </c>
      <c r="DF79" s="125"/>
      <c r="DG79" s="126">
        <f t="shared" si="1654"/>
        <v>0</v>
      </c>
      <c r="DH79" s="124" t="str">
        <f t="shared" si="1655"/>
        <v/>
      </c>
      <c r="DI79" s="125"/>
      <c r="DJ79" s="126">
        <f t="shared" si="1656"/>
        <v>0</v>
      </c>
      <c r="DK79" s="124"/>
      <c r="DL79" s="125"/>
      <c r="DM79" s="126"/>
    </row>
    <row r="80" spans="1:117" ht="7.75" hidden="1" customHeight="1" outlineLevel="2" x14ac:dyDescent="0.2">
      <c r="A80" s="97" t="str">
        <f t="shared" si="1657"/>
        <v>4</v>
      </c>
      <c r="B80" s="121" t="s">
        <v>319</v>
      </c>
      <c r="C80" s="200" t="str">
        <f>VLOOKUP(B80,'[49]PLANILHA ORCAMENTARIA'!A:B,2,0)</f>
        <v>PORCELANATO / REVESTIMENTO DE PISO - SETOR 3</v>
      </c>
      <c r="D80" s="200"/>
      <c r="E80" s="122">
        <f>VLOOKUP(B80,'[49]PLANILHA ORCAMENTARIA'!A:G,7,0)</f>
        <v>175796.2</v>
      </c>
      <c r="F80" s="123"/>
      <c r="G80" s="124" t="str">
        <f t="shared" si="1585"/>
        <v/>
      </c>
      <c r="H80" s="125"/>
      <c r="I80" s="126">
        <f t="shared" si="74"/>
        <v>0</v>
      </c>
      <c r="J80" s="124" t="str">
        <f t="shared" si="1587"/>
        <v/>
      </c>
      <c r="K80" s="125"/>
      <c r="L80" s="126">
        <f t="shared" si="1588"/>
        <v>0</v>
      </c>
      <c r="M80" s="124" t="str">
        <f t="shared" si="1589"/>
        <v/>
      </c>
      <c r="N80" s="125"/>
      <c r="O80" s="126">
        <f t="shared" si="1590"/>
        <v>0</v>
      </c>
      <c r="P80" s="124" t="str">
        <f t="shared" si="1591"/>
        <v/>
      </c>
      <c r="Q80" s="125"/>
      <c r="R80" s="126">
        <f t="shared" si="1592"/>
        <v>0</v>
      </c>
      <c r="S80" s="124" t="str">
        <f t="shared" si="1593"/>
        <v/>
      </c>
      <c r="T80" s="125"/>
      <c r="U80" s="126">
        <f t="shared" si="1594"/>
        <v>0</v>
      </c>
      <c r="V80" s="124" t="str">
        <f t="shared" si="1595"/>
        <v/>
      </c>
      <c r="W80" s="125"/>
      <c r="X80" s="126">
        <f t="shared" si="1596"/>
        <v>0</v>
      </c>
      <c r="Y80" s="124" t="str">
        <f t="shared" si="1597"/>
        <v/>
      </c>
      <c r="Z80" s="125"/>
      <c r="AA80" s="126">
        <f t="shared" si="1598"/>
        <v>0</v>
      </c>
      <c r="AB80" s="124" t="str">
        <f t="shared" si="1599"/>
        <v/>
      </c>
      <c r="AC80" s="125"/>
      <c r="AD80" s="126">
        <f t="shared" si="1600"/>
        <v>0</v>
      </c>
      <c r="AE80" s="124" t="str">
        <f t="shared" si="1601"/>
        <v/>
      </c>
      <c r="AF80" s="125"/>
      <c r="AG80" s="126">
        <f t="shared" si="1602"/>
        <v>0</v>
      </c>
      <c r="AH80" s="124" t="str">
        <f t="shared" si="1603"/>
        <v/>
      </c>
      <c r="AI80" s="125"/>
      <c r="AJ80" s="126">
        <f t="shared" si="1604"/>
        <v>0</v>
      </c>
      <c r="AK80" s="124" t="str">
        <f t="shared" si="1605"/>
        <v/>
      </c>
      <c r="AL80" s="125"/>
      <c r="AM80" s="126">
        <f t="shared" si="1606"/>
        <v>0</v>
      </c>
      <c r="AN80" s="124" t="str">
        <f t="shared" si="1607"/>
        <v/>
      </c>
      <c r="AO80" s="125"/>
      <c r="AP80" s="126">
        <f t="shared" si="1608"/>
        <v>0</v>
      </c>
      <c r="AQ80" s="124" t="str">
        <f t="shared" si="1609"/>
        <v/>
      </c>
      <c r="AR80" s="125"/>
      <c r="AS80" s="126">
        <f t="shared" si="1610"/>
        <v>0</v>
      </c>
      <c r="AT80" s="124" t="str">
        <f t="shared" si="1611"/>
        <v/>
      </c>
      <c r="AU80" s="125"/>
      <c r="AV80" s="126">
        <f t="shared" si="1612"/>
        <v>0</v>
      </c>
      <c r="AW80" s="124" t="str">
        <f t="shared" si="1613"/>
        <v/>
      </c>
      <c r="AX80" s="125"/>
      <c r="AY80" s="126">
        <f t="shared" si="1614"/>
        <v>0</v>
      </c>
      <c r="AZ80" s="124" t="str">
        <f t="shared" si="1615"/>
        <v/>
      </c>
      <c r="BA80" s="125"/>
      <c r="BB80" s="126">
        <f t="shared" si="1616"/>
        <v>0</v>
      </c>
      <c r="BC80" s="124" t="str">
        <f t="shared" si="1617"/>
        <v/>
      </c>
      <c r="BD80" s="125"/>
      <c r="BE80" s="126">
        <f t="shared" si="1618"/>
        <v>0</v>
      </c>
      <c r="BF80" s="124" t="str">
        <f t="shared" si="1619"/>
        <v/>
      </c>
      <c r="BG80" s="125"/>
      <c r="BH80" s="126">
        <f t="shared" si="1620"/>
        <v>0</v>
      </c>
      <c r="BI80" s="124" t="str">
        <f t="shared" si="1621"/>
        <v/>
      </c>
      <c r="BJ80" s="125"/>
      <c r="BK80" s="126">
        <f t="shared" si="1622"/>
        <v>0</v>
      </c>
      <c r="BL80" s="124" t="str">
        <f t="shared" si="1623"/>
        <v/>
      </c>
      <c r="BM80" s="125"/>
      <c r="BN80" s="126">
        <f t="shared" si="1624"/>
        <v>0</v>
      </c>
      <c r="BO80" s="124" t="str">
        <f t="shared" si="1625"/>
        <v/>
      </c>
      <c r="BP80" s="125"/>
      <c r="BQ80" s="126">
        <f t="shared" si="1626"/>
        <v>0</v>
      </c>
      <c r="BR80" s="124" t="str">
        <f t="shared" si="1627"/>
        <v/>
      </c>
      <c r="BS80" s="125"/>
      <c r="BT80" s="126">
        <f t="shared" si="1628"/>
        <v>0</v>
      </c>
      <c r="BU80" s="124" t="str">
        <f t="shared" si="1629"/>
        <v/>
      </c>
      <c r="BV80" s="125"/>
      <c r="BW80" s="126">
        <f t="shared" si="1630"/>
        <v>0</v>
      </c>
      <c r="BX80" s="124" t="str">
        <f t="shared" si="1631"/>
        <v/>
      </c>
      <c r="BY80" s="125"/>
      <c r="BZ80" s="126">
        <f t="shared" si="1632"/>
        <v>0</v>
      </c>
      <c r="CA80" s="124" t="str">
        <f t="shared" si="1633"/>
        <v/>
      </c>
      <c r="CB80" s="125"/>
      <c r="CC80" s="126">
        <f t="shared" si="1634"/>
        <v>0</v>
      </c>
      <c r="CD80" s="124" t="str">
        <f t="shared" si="1635"/>
        <v/>
      </c>
      <c r="CE80" s="125"/>
      <c r="CF80" s="126">
        <f t="shared" si="1636"/>
        <v>0</v>
      </c>
      <c r="CG80" s="124" t="str">
        <f t="shared" si="1637"/>
        <v/>
      </c>
      <c r="CH80" s="125"/>
      <c r="CI80" s="126">
        <f t="shared" si="1638"/>
        <v>0</v>
      </c>
      <c r="CJ80" s="124" t="str">
        <f t="shared" si="1639"/>
        <v/>
      </c>
      <c r="CK80" s="125"/>
      <c r="CL80" s="126">
        <f t="shared" si="1640"/>
        <v>0</v>
      </c>
      <c r="CM80" s="124" t="str">
        <f t="shared" si="1641"/>
        <v/>
      </c>
      <c r="CN80" s="125"/>
      <c r="CO80" s="126">
        <f t="shared" si="1642"/>
        <v>0</v>
      </c>
      <c r="CP80" s="124" t="str">
        <f t="shared" si="1643"/>
        <v/>
      </c>
      <c r="CQ80" s="125"/>
      <c r="CR80" s="126">
        <f t="shared" si="1644"/>
        <v>0</v>
      </c>
      <c r="CS80" s="124" t="str">
        <f t="shared" si="1645"/>
        <v/>
      </c>
      <c r="CT80" s="125"/>
      <c r="CU80" s="126">
        <f t="shared" si="1646"/>
        <v>0</v>
      </c>
      <c r="CV80" s="124" t="str">
        <f t="shared" si="1647"/>
        <v/>
      </c>
      <c r="CW80" s="125"/>
      <c r="CX80" s="126">
        <f t="shared" si="1648"/>
        <v>0</v>
      </c>
      <c r="CY80" s="124" t="str">
        <f t="shared" si="1649"/>
        <v/>
      </c>
      <c r="CZ80" s="125"/>
      <c r="DA80" s="126">
        <f t="shared" si="1650"/>
        <v>0</v>
      </c>
      <c r="DB80" s="124" t="str">
        <f t="shared" si="1651"/>
        <v/>
      </c>
      <c r="DC80" s="125"/>
      <c r="DD80" s="126">
        <f t="shared" si="1652"/>
        <v>0</v>
      </c>
      <c r="DE80" s="124" t="str">
        <f t="shared" si="1653"/>
        <v/>
      </c>
      <c r="DF80" s="125"/>
      <c r="DG80" s="126">
        <f t="shared" si="1654"/>
        <v>0</v>
      </c>
      <c r="DH80" s="124" t="str">
        <f t="shared" si="1655"/>
        <v/>
      </c>
      <c r="DI80" s="125"/>
      <c r="DJ80" s="126">
        <f t="shared" si="1656"/>
        <v>0</v>
      </c>
      <c r="DK80" s="124"/>
      <c r="DL80" s="125"/>
      <c r="DM80" s="126"/>
    </row>
    <row r="81" spans="1:117" ht="7.75" hidden="1" customHeight="1" outlineLevel="2" x14ac:dyDescent="0.2">
      <c r="A81" s="97" t="str">
        <f t="shared" si="1657"/>
        <v>4</v>
      </c>
      <c r="B81" s="121" t="s">
        <v>320</v>
      </c>
      <c r="C81" s="200" t="str">
        <f>VLOOKUP(B81,'[49]PLANILHA ORCAMENTARIA'!A:B,2,0)</f>
        <v>REJUNTE / RODAPÉ / SOLEIRA</v>
      </c>
      <c r="D81" s="200"/>
      <c r="E81" s="122">
        <f>VLOOKUP(B81,'[49]PLANILHA ORCAMENTARIA'!A:G,7,0)</f>
        <v>17551.990000000002</v>
      </c>
      <c r="F81" s="123"/>
      <c r="G81" s="124" t="str">
        <f t="shared" si="1585"/>
        <v/>
      </c>
      <c r="H81" s="125"/>
      <c r="I81" s="126">
        <f t="shared" si="74"/>
        <v>0</v>
      </c>
      <c r="J81" s="124" t="str">
        <f t="shared" si="1587"/>
        <v/>
      </c>
      <c r="K81" s="125"/>
      <c r="L81" s="126">
        <f t="shared" si="1588"/>
        <v>0</v>
      </c>
      <c r="M81" s="124" t="str">
        <f t="shared" si="1589"/>
        <v/>
      </c>
      <c r="N81" s="125"/>
      <c r="O81" s="126">
        <f t="shared" si="1590"/>
        <v>0</v>
      </c>
      <c r="P81" s="124" t="str">
        <f t="shared" si="1591"/>
        <v/>
      </c>
      <c r="Q81" s="125"/>
      <c r="R81" s="126">
        <f t="shared" si="1592"/>
        <v>0</v>
      </c>
      <c r="S81" s="124" t="str">
        <f t="shared" si="1593"/>
        <v/>
      </c>
      <c r="T81" s="125"/>
      <c r="U81" s="126">
        <f t="shared" si="1594"/>
        <v>0</v>
      </c>
      <c r="V81" s="124" t="str">
        <f t="shared" si="1595"/>
        <v/>
      </c>
      <c r="W81" s="125"/>
      <c r="X81" s="126">
        <f t="shared" si="1596"/>
        <v>0</v>
      </c>
      <c r="Y81" s="124" t="str">
        <f t="shared" si="1597"/>
        <v/>
      </c>
      <c r="Z81" s="125"/>
      <c r="AA81" s="126">
        <f t="shared" si="1598"/>
        <v>0</v>
      </c>
      <c r="AB81" s="124" t="str">
        <f t="shared" si="1599"/>
        <v/>
      </c>
      <c r="AC81" s="125"/>
      <c r="AD81" s="126">
        <f t="shared" si="1600"/>
        <v>0</v>
      </c>
      <c r="AE81" s="124" t="str">
        <f t="shared" si="1601"/>
        <v/>
      </c>
      <c r="AF81" s="125"/>
      <c r="AG81" s="126">
        <f t="shared" si="1602"/>
        <v>0</v>
      </c>
      <c r="AH81" s="124" t="str">
        <f t="shared" si="1603"/>
        <v/>
      </c>
      <c r="AI81" s="125"/>
      <c r="AJ81" s="126">
        <f t="shared" si="1604"/>
        <v>0</v>
      </c>
      <c r="AK81" s="124" t="str">
        <f t="shared" si="1605"/>
        <v/>
      </c>
      <c r="AL81" s="125"/>
      <c r="AM81" s="126">
        <f t="shared" si="1606"/>
        <v>0</v>
      </c>
      <c r="AN81" s="124" t="str">
        <f t="shared" si="1607"/>
        <v/>
      </c>
      <c r="AO81" s="125"/>
      <c r="AP81" s="126">
        <f t="shared" si="1608"/>
        <v>0</v>
      </c>
      <c r="AQ81" s="124" t="str">
        <f t="shared" si="1609"/>
        <v/>
      </c>
      <c r="AR81" s="125"/>
      <c r="AS81" s="126">
        <f t="shared" si="1610"/>
        <v>0</v>
      </c>
      <c r="AT81" s="124" t="str">
        <f t="shared" si="1611"/>
        <v/>
      </c>
      <c r="AU81" s="125"/>
      <c r="AV81" s="126">
        <f t="shared" si="1612"/>
        <v>0</v>
      </c>
      <c r="AW81" s="124" t="str">
        <f t="shared" si="1613"/>
        <v/>
      </c>
      <c r="AX81" s="125"/>
      <c r="AY81" s="126">
        <f t="shared" si="1614"/>
        <v>0</v>
      </c>
      <c r="AZ81" s="124" t="str">
        <f t="shared" si="1615"/>
        <v/>
      </c>
      <c r="BA81" s="125"/>
      <c r="BB81" s="126">
        <f t="shared" si="1616"/>
        <v>0</v>
      </c>
      <c r="BC81" s="124" t="str">
        <f t="shared" si="1617"/>
        <v/>
      </c>
      <c r="BD81" s="125"/>
      <c r="BE81" s="126">
        <f t="shared" si="1618"/>
        <v>0</v>
      </c>
      <c r="BF81" s="124" t="str">
        <f t="shared" si="1619"/>
        <v/>
      </c>
      <c r="BG81" s="125"/>
      <c r="BH81" s="126">
        <f t="shared" si="1620"/>
        <v>0</v>
      </c>
      <c r="BI81" s="124" t="str">
        <f t="shared" si="1621"/>
        <v/>
      </c>
      <c r="BJ81" s="125"/>
      <c r="BK81" s="126">
        <f t="shared" si="1622"/>
        <v>0</v>
      </c>
      <c r="BL81" s="124" t="str">
        <f t="shared" si="1623"/>
        <v/>
      </c>
      <c r="BM81" s="125"/>
      <c r="BN81" s="126">
        <f t="shared" si="1624"/>
        <v>0</v>
      </c>
      <c r="BO81" s="124" t="str">
        <f t="shared" si="1625"/>
        <v/>
      </c>
      <c r="BP81" s="125"/>
      <c r="BQ81" s="126">
        <f t="shared" si="1626"/>
        <v>0</v>
      </c>
      <c r="BR81" s="124" t="str">
        <f t="shared" si="1627"/>
        <v/>
      </c>
      <c r="BS81" s="125"/>
      <c r="BT81" s="126">
        <f t="shared" si="1628"/>
        <v>0</v>
      </c>
      <c r="BU81" s="124" t="str">
        <f t="shared" si="1629"/>
        <v/>
      </c>
      <c r="BV81" s="125"/>
      <c r="BW81" s="126">
        <f t="shared" si="1630"/>
        <v>0</v>
      </c>
      <c r="BX81" s="124" t="str">
        <f t="shared" si="1631"/>
        <v/>
      </c>
      <c r="BY81" s="125"/>
      <c r="BZ81" s="126">
        <f t="shared" si="1632"/>
        <v>0</v>
      </c>
      <c r="CA81" s="124" t="str">
        <f t="shared" si="1633"/>
        <v/>
      </c>
      <c r="CB81" s="125"/>
      <c r="CC81" s="126">
        <f t="shared" si="1634"/>
        <v>0</v>
      </c>
      <c r="CD81" s="124" t="str">
        <f t="shared" si="1635"/>
        <v/>
      </c>
      <c r="CE81" s="125"/>
      <c r="CF81" s="126">
        <f t="shared" si="1636"/>
        <v>0</v>
      </c>
      <c r="CG81" s="124" t="str">
        <f t="shared" si="1637"/>
        <v/>
      </c>
      <c r="CH81" s="125"/>
      <c r="CI81" s="126">
        <f t="shared" si="1638"/>
        <v>0</v>
      </c>
      <c r="CJ81" s="124" t="str">
        <f t="shared" si="1639"/>
        <v/>
      </c>
      <c r="CK81" s="125"/>
      <c r="CL81" s="126">
        <f t="shared" si="1640"/>
        <v>0</v>
      </c>
      <c r="CM81" s="124" t="str">
        <f t="shared" si="1641"/>
        <v/>
      </c>
      <c r="CN81" s="125"/>
      <c r="CO81" s="126">
        <f t="shared" si="1642"/>
        <v>0</v>
      </c>
      <c r="CP81" s="124" t="str">
        <f t="shared" si="1643"/>
        <v/>
      </c>
      <c r="CQ81" s="125"/>
      <c r="CR81" s="126">
        <f t="shared" si="1644"/>
        <v>0</v>
      </c>
      <c r="CS81" s="124" t="str">
        <f t="shared" si="1645"/>
        <v/>
      </c>
      <c r="CT81" s="125"/>
      <c r="CU81" s="126">
        <f t="shared" si="1646"/>
        <v>0</v>
      </c>
      <c r="CV81" s="124" t="str">
        <f t="shared" si="1647"/>
        <v/>
      </c>
      <c r="CW81" s="125"/>
      <c r="CX81" s="126">
        <f t="shared" si="1648"/>
        <v>0</v>
      </c>
      <c r="CY81" s="124" t="str">
        <f t="shared" si="1649"/>
        <v/>
      </c>
      <c r="CZ81" s="125"/>
      <c r="DA81" s="126">
        <f t="shared" si="1650"/>
        <v>0</v>
      </c>
      <c r="DB81" s="124" t="str">
        <f t="shared" si="1651"/>
        <v/>
      </c>
      <c r="DC81" s="125"/>
      <c r="DD81" s="126">
        <f t="shared" si="1652"/>
        <v>0</v>
      </c>
      <c r="DE81" s="124" t="str">
        <f t="shared" si="1653"/>
        <v/>
      </c>
      <c r="DF81" s="125"/>
      <c r="DG81" s="126">
        <f t="shared" si="1654"/>
        <v>0</v>
      </c>
      <c r="DH81" s="124" t="str">
        <f t="shared" si="1655"/>
        <v/>
      </c>
      <c r="DI81" s="125"/>
      <c r="DJ81" s="126">
        <f t="shared" si="1656"/>
        <v>0</v>
      </c>
      <c r="DK81" s="124"/>
      <c r="DL81" s="125"/>
      <c r="DM81" s="126"/>
    </row>
    <row r="82" spans="1:117" ht="7.75" hidden="1" customHeight="1" outlineLevel="1" collapsed="1" x14ac:dyDescent="0.2">
      <c r="A82" s="97" t="str">
        <f t="shared" si="1657"/>
        <v>4</v>
      </c>
      <c r="B82" s="131" t="s">
        <v>29</v>
      </c>
      <c r="C82" s="204" t="s">
        <v>321</v>
      </c>
      <c r="D82" s="204"/>
      <c r="E82" s="132">
        <f>VLOOKUP(B82,'[49]PLANILHA ORCAMENTARIA'!A:G,7,0)</f>
        <v>786472.8</v>
      </c>
      <c r="F82" s="133"/>
      <c r="G82" s="207"/>
      <c r="H82" s="208"/>
      <c r="I82" s="209"/>
      <c r="J82" s="207"/>
      <c r="K82" s="208"/>
      <c r="L82" s="209"/>
      <c r="M82" s="207"/>
      <c r="N82" s="208"/>
      <c r="O82" s="209"/>
      <c r="P82" s="207"/>
      <c r="Q82" s="208"/>
      <c r="R82" s="209"/>
      <c r="S82" s="207"/>
      <c r="T82" s="208"/>
      <c r="U82" s="209"/>
      <c r="V82" s="207"/>
      <c r="W82" s="208"/>
      <c r="X82" s="209"/>
      <c r="Y82" s="207"/>
      <c r="Z82" s="208"/>
      <c r="AA82" s="209"/>
      <c r="AB82" s="207"/>
      <c r="AC82" s="208"/>
      <c r="AD82" s="209"/>
      <c r="AE82" s="207"/>
      <c r="AF82" s="208"/>
      <c r="AG82" s="209"/>
      <c r="AH82" s="207"/>
      <c r="AI82" s="208"/>
      <c r="AJ82" s="209"/>
      <c r="AK82" s="207"/>
      <c r="AL82" s="208"/>
      <c r="AM82" s="209"/>
      <c r="AN82" s="207"/>
      <c r="AO82" s="208"/>
      <c r="AP82" s="209"/>
      <c r="AQ82" s="207"/>
      <c r="AR82" s="208"/>
      <c r="AS82" s="209"/>
      <c r="AT82" s="207"/>
      <c r="AU82" s="208"/>
      <c r="AV82" s="209"/>
      <c r="AW82" s="207"/>
      <c r="AX82" s="208"/>
      <c r="AY82" s="209"/>
      <c r="AZ82" s="207"/>
      <c r="BA82" s="208"/>
      <c r="BB82" s="209"/>
      <c r="BC82" s="207"/>
      <c r="BD82" s="208"/>
      <c r="BE82" s="209"/>
      <c r="BF82" s="207"/>
      <c r="BG82" s="208"/>
      <c r="BH82" s="209"/>
      <c r="BI82" s="207"/>
      <c r="BJ82" s="208"/>
      <c r="BK82" s="209"/>
      <c r="BL82" s="207"/>
      <c r="BM82" s="208"/>
      <c r="BN82" s="209"/>
      <c r="BO82" s="207"/>
      <c r="BP82" s="208"/>
      <c r="BQ82" s="209"/>
      <c r="BR82" s="207"/>
      <c r="BS82" s="208"/>
      <c r="BT82" s="209"/>
      <c r="BU82" s="207"/>
      <c r="BV82" s="208"/>
      <c r="BW82" s="209"/>
      <c r="BX82" s="207"/>
      <c r="BY82" s="208"/>
      <c r="BZ82" s="209"/>
      <c r="CA82" s="207"/>
      <c r="CB82" s="208"/>
      <c r="CC82" s="209"/>
      <c r="CD82" s="207"/>
      <c r="CE82" s="208"/>
      <c r="CF82" s="209"/>
      <c r="CG82" s="207"/>
      <c r="CH82" s="208"/>
      <c r="CI82" s="209"/>
      <c r="CJ82" s="207"/>
      <c r="CK82" s="208"/>
      <c r="CL82" s="209"/>
      <c r="CM82" s="207"/>
      <c r="CN82" s="208"/>
      <c r="CO82" s="209"/>
      <c r="CP82" s="207"/>
      <c r="CQ82" s="208"/>
      <c r="CR82" s="209"/>
      <c r="CS82" s="207"/>
      <c r="CT82" s="208"/>
      <c r="CU82" s="209"/>
      <c r="CV82" s="207"/>
      <c r="CW82" s="208"/>
      <c r="CX82" s="209"/>
      <c r="CY82" s="207"/>
      <c r="CZ82" s="208"/>
      <c r="DA82" s="209"/>
      <c r="DB82" s="207"/>
      <c r="DC82" s="208"/>
      <c r="DD82" s="209"/>
      <c r="DE82" s="207"/>
      <c r="DF82" s="208"/>
      <c r="DG82" s="209"/>
      <c r="DH82" s="207"/>
      <c r="DI82" s="208"/>
      <c r="DJ82" s="209"/>
      <c r="DK82" s="207"/>
      <c r="DL82" s="208"/>
      <c r="DM82" s="209"/>
    </row>
    <row r="83" spans="1:117" ht="7.75" hidden="1" customHeight="1" outlineLevel="2" x14ac:dyDescent="0.2">
      <c r="A83" s="97" t="str">
        <f t="shared" si="1657"/>
        <v>4</v>
      </c>
      <c r="B83" s="121" t="s">
        <v>30</v>
      </c>
      <c r="C83" s="200" t="str">
        <f>VLOOKUP(B83,'[49]PLANILHA ORCAMENTARIA'!A:B,2,0)</f>
        <v>CONTRAPISO - SETOR 1</v>
      </c>
      <c r="D83" s="200"/>
      <c r="E83" s="122">
        <f>VLOOKUP(B83,'[49]PLANILHA ORCAMENTARIA'!A:G,7,0)</f>
        <v>204890.23</v>
      </c>
      <c r="F83" s="123"/>
      <c r="G83" s="124" t="str">
        <f t="shared" ref="G83:G89" si="1658">IF(H83="","",H83*$E83)</f>
        <v/>
      </c>
      <c r="H83" s="125"/>
      <c r="I83" s="126">
        <f t="shared" ref="I83:I134" si="1659">H83</f>
        <v>0</v>
      </c>
      <c r="J83" s="124" t="str">
        <f t="shared" ref="J83:J89" si="1660">IF(K83="","",K83*$E83)</f>
        <v/>
      </c>
      <c r="K83" s="125"/>
      <c r="L83" s="126">
        <f t="shared" ref="L83:L89" si="1661">K83+I83</f>
        <v>0</v>
      </c>
      <c r="M83" s="124" t="str">
        <f t="shared" ref="M83:M89" si="1662">IF(N83="","",N83*$E83)</f>
        <v/>
      </c>
      <c r="N83" s="125"/>
      <c r="O83" s="126">
        <f t="shared" ref="O83:O89" si="1663">N83+L83</f>
        <v>0</v>
      </c>
      <c r="P83" s="124" t="str">
        <f t="shared" ref="P83:P89" si="1664">IF(Q83="","",Q83*$E83)</f>
        <v/>
      </c>
      <c r="Q83" s="125"/>
      <c r="R83" s="126">
        <f t="shared" ref="R83:R89" si="1665">Q83+O83</f>
        <v>0</v>
      </c>
      <c r="S83" s="124" t="str">
        <f t="shared" ref="S83:S89" si="1666">IF(T83="","",T83*$E83)</f>
        <v/>
      </c>
      <c r="T83" s="125"/>
      <c r="U83" s="126">
        <f t="shared" ref="U83:U89" si="1667">T83+R83</f>
        <v>0</v>
      </c>
      <c r="V83" s="124" t="str">
        <f t="shared" ref="V83:V89" si="1668">IF(W83="","",W83*$E83)</f>
        <v/>
      </c>
      <c r="W83" s="125"/>
      <c r="X83" s="126">
        <f t="shared" ref="X83:X89" si="1669">W83+U83</f>
        <v>0</v>
      </c>
      <c r="Y83" s="124" t="str">
        <f t="shared" ref="Y83:Y89" si="1670">IF(Z83="","",Z83*$E83)</f>
        <v/>
      </c>
      <c r="Z83" s="125"/>
      <c r="AA83" s="126">
        <f t="shared" ref="AA83:AA89" si="1671">Z83+X83</f>
        <v>0</v>
      </c>
      <c r="AB83" s="124" t="str">
        <f t="shared" ref="AB83:AB89" si="1672">IF(AC83="","",AC83*$E83)</f>
        <v/>
      </c>
      <c r="AC83" s="125"/>
      <c r="AD83" s="126">
        <f t="shared" ref="AD83:AD89" si="1673">AC83+AA83</f>
        <v>0</v>
      </c>
      <c r="AE83" s="124" t="str">
        <f t="shared" ref="AE83:AE89" si="1674">IF(AF83="","",AF83*$E83)</f>
        <v/>
      </c>
      <c r="AF83" s="125"/>
      <c r="AG83" s="126">
        <f t="shared" ref="AG83:AG89" si="1675">AF83+AD83</f>
        <v>0</v>
      </c>
      <c r="AH83" s="124" t="str">
        <f t="shared" ref="AH83:AH89" si="1676">IF(AI83="","",AI83*$E83)</f>
        <v/>
      </c>
      <c r="AI83" s="125"/>
      <c r="AJ83" s="126">
        <f t="shared" ref="AJ83:AJ89" si="1677">AI83+AG83</f>
        <v>0</v>
      </c>
      <c r="AK83" s="124" t="str">
        <f t="shared" ref="AK83:AK89" si="1678">IF(AL83="","",AL83*$E83)</f>
        <v/>
      </c>
      <c r="AL83" s="125"/>
      <c r="AM83" s="126">
        <f t="shared" ref="AM83:AM89" si="1679">AL83+AJ83</f>
        <v>0</v>
      </c>
      <c r="AN83" s="124" t="str">
        <f t="shared" ref="AN83:AN89" si="1680">IF(AO83="","",AO83*$E83)</f>
        <v/>
      </c>
      <c r="AO83" s="125"/>
      <c r="AP83" s="126">
        <f t="shared" ref="AP83:AP89" si="1681">AO83+AM83</f>
        <v>0</v>
      </c>
      <c r="AQ83" s="124" t="str">
        <f t="shared" ref="AQ83:AQ89" si="1682">IF(AR83="","",AR83*$E83)</f>
        <v/>
      </c>
      <c r="AR83" s="125"/>
      <c r="AS83" s="126">
        <f t="shared" ref="AS83:AS89" si="1683">AR83+AP83</f>
        <v>0</v>
      </c>
      <c r="AT83" s="124" t="str">
        <f t="shared" ref="AT83:AT89" si="1684">IF(AU83="","",AU83*$E83)</f>
        <v/>
      </c>
      <c r="AU83" s="125"/>
      <c r="AV83" s="126">
        <f t="shared" ref="AV83:AV89" si="1685">AU83+AS83</f>
        <v>0</v>
      </c>
      <c r="AW83" s="124" t="str">
        <f t="shared" ref="AW83:AW89" si="1686">IF(AX83="","",AX83*$E83)</f>
        <v/>
      </c>
      <c r="AX83" s="125"/>
      <c r="AY83" s="126">
        <f t="shared" ref="AY83:AY89" si="1687">AX83+AV83</f>
        <v>0</v>
      </c>
      <c r="AZ83" s="124" t="str">
        <f t="shared" ref="AZ83:AZ89" si="1688">IF(BA83="","",BA83*$E83)</f>
        <v/>
      </c>
      <c r="BA83" s="125"/>
      <c r="BB83" s="126">
        <f t="shared" ref="BB83:BB89" si="1689">BA83+AY83</f>
        <v>0</v>
      </c>
      <c r="BC83" s="124" t="str">
        <f t="shared" ref="BC83:BC89" si="1690">IF(BD83="","",BD83*$E83)</f>
        <v/>
      </c>
      <c r="BD83" s="125"/>
      <c r="BE83" s="126">
        <f t="shared" ref="BE83:BE89" si="1691">BD83+BB83</f>
        <v>0</v>
      </c>
      <c r="BF83" s="124" t="str">
        <f t="shared" ref="BF83:BF89" si="1692">IF(BG83="","",BG83*$E83)</f>
        <v/>
      </c>
      <c r="BG83" s="125"/>
      <c r="BH83" s="126">
        <f t="shared" ref="BH83:BH89" si="1693">BG83+BE83</f>
        <v>0</v>
      </c>
      <c r="BI83" s="124" t="str">
        <f t="shared" ref="BI83:BI89" si="1694">IF(BJ83="","",BJ83*$E83)</f>
        <v/>
      </c>
      <c r="BJ83" s="125"/>
      <c r="BK83" s="126">
        <f t="shared" ref="BK83:BK89" si="1695">BJ83+BH83</f>
        <v>0</v>
      </c>
      <c r="BL83" s="124" t="str">
        <f t="shared" ref="BL83:BL89" si="1696">IF(BM83="","",BM83*$E83)</f>
        <v/>
      </c>
      <c r="BM83" s="125"/>
      <c r="BN83" s="126">
        <f t="shared" ref="BN83:BN89" si="1697">BM83+BK83</f>
        <v>0</v>
      </c>
      <c r="BO83" s="124" t="str">
        <f t="shared" ref="BO83:BO89" si="1698">IF(BP83="","",BP83*$E83)</f>
        <v/>
      </c>
      <c r="BP83" s="125"/>
      <c r="BQ83" s="126">
        <f t="shared" ref="BQ83:BQ89" si="1699">BP83+BN83</f>
        <v>0</v>
      </c>
      <c r="BR83" s="124" t="str">
        <f t="shared" ref="BR83:BR89" si="1700">IF(BS83="","",BS83*$E83)</f>
        <v/>
      </c>
      <c r="BS83" s="125"/>
      <c r="BT83" s="126">
        <f t="shared" ref="BT83:BT89" si="1701">BS83+BQ83</f>
        <v>0</v>
      </c>
      <c r="BU83" s="124" t="str">
        <f t="shared" ref="BU83:BU89" si="1702">IF(BV83="","",BV83*$E83)</f>
        <v/>
      </c>
      <c r="BV83" s="125"/>
      <c r="BW83" s="126">
        <f t="shared" ref="BW83:BW89" si="1703">BV83+BT83</f>
        <v>0</v>
      </c>
      <c r="BX83" s="124" t="str">
        <f t="shared" ref="BX83:BX89" si="1704">IF(BY83="","",BY83*$E83)</f>
        <v/>
      </c>
      <c r="BY83" s="125"/>
      <c r="BZ83" s="126">
        <f t="shared" ref="BZ83:BZ89" si="1705">BY83+BW83</f>
        <v>0</v>
      </c>
      <c r="CA83" s="124" t="str">
        <f t="shared" ref="CA83:CA89" si="1706">IF(CB83="","",CB83*$E83)</f>
        <v/>
      </c>
      <c r="CB83" s="125"/>
      <c r="CC83" s="126">
        <f t="shared" ref="CC83:CC89" si="1707">CB83+BZ83</f>
        <v>0</v>
      </c>
      <c r="CD83" s="124" t="str">
        <f t="shared" ref="CD83:CD89" si="1708">IF(CE83="","",CE83*$E83)</f>
        <v/>
      </c>
      <c r="CE83" s="125"/>
      <c r="CF83" s="126">
        <f t="shared" ref="CF83:CF89" si="1709">CE83+CC83</f>
        <v>0</v>
      </c>
      <c r="CG83" s="124" t="str">
        <f t="shared" ref="CG83:CG89" si="1710">IF(CH83="","",CH83*$E83)</f>
        <v/>
      </c>
      <c r="CH83" s="125"/>
      <c r="CI83" s="126">
        <f t="shared" ref="CI83:CI89" si="1711">CH83+CF83</f>
        <v>0</v>
      </c>
      <c r="CJ83" s="124" t="str">
        <f t="shared" ref="CJ83:CJ89" si="1712">IF(CK83="","",CK83*$E83)</f>
        <v/>
      </c>
      <c r="CK83" s="125"/>
      <c r="CL83" s="126">
        <f t="shared" ref="CL83:CL89" si="1713">CK83+CI83</f>
        <v>0</v>
      </c>
      <c r="CM83" s="124" t="str">
        <f t="shared" ref="CM83:CM89" si="1714">IF(CN83="","",CN83*$E83)</f>
        <v/>
      </c>
      <c r="CN83" s="125"/>
      <c r="CO83" s="126">
        <f t="shared" ref="CO83:CO89" si="1715">CN83+CL83</f>
        <v>0</v>
      </c>
      <c r="CP83" s="124" t="str">
        <f t="shared" ref="CP83:CP89" si="1716">IF(CQ83="","",CQ83*$E83)</f>
        <v/>
      </c>
      <c r="CQ83" s="125"/>
      <c r="CR83" s="126">
        <f t="shared" ref="CR83:CR89" si="1717">CQ83+CO83</f>
        <v>0</v>
      </c>
      <c r="CS83" s="124" t="str">
        <f t="shared" ref="CS83:CS89" si="1718">IF(CT83="","",CT83*$E83)</f>
        <v/>
      </c>
      <c r="CT83" s="125"/>
      <c r="CU83" s="126">
        <f t="shared" ref="CU83:CU89" si="1719">CT83+CR83</f>
        <v>0</v>
      </c>
      <c r="CV83" s="124" t="str">
        <f t="shared" ref="CV83:CV89" si="1720">IF(CW83="","",CW83*$E83)</f>
        <v/>
      </c>
      <c r="CW83" s="125"/>
      <c r="CX83" s="126">
        <f t="shared" ref="CX83:CX89" si="1721">CW83+CU83</f>
        <v>0</v>
      </c>
      <c r="CY83" s="124" t="str">
        <f t="shared" ref="CY83:CY89" si="1722">IF(CZ83="","",CZ83*$E83)</f>
        <v/>
      </c>
      <c r="CZ83" s="125"/>
      <c r="DA83" s="126">
        <f t="shared" ref="DA83:DA89" si="1723">CZ83+CX83</f>
        <v>0</v>
      </c>
      <c r="DB83" s="124" t="str">
        <f t="shared" ref="DB83:DB89" si="1724">IF(DC83="","",DC83*$E83)</f>
        <v/>
      </c>
      <c r="DC83" s="125"/>
      <c r="DD83" s="126">
        <f t="shared" ref="DD83:DD89" si="1725">DC83+DA83</f>
        <v>0</v>
      </c>
      <c r="DE83" s="124" t="str">
        <f t="shared" ref="DE83:DE89" si="1726">IF(DF83="","",DF83*$E83)</f>
        <v/>
      </c>
      <c r="DF83" s="125"/>
      <c r="DG83" s="126">
        <f t="shared" ref="DG83:DG89" si="1727">DF83+DD83</f>
        <v>0</v>
      </c>
      <c r="DH83" s="124" t="str">
        <f t="shared" ref="DH83:DH89" si="1728">IF(DI83="","",DI83*$E83)</f>
        <v/>
      </c>
      <c r="DI83" s="125"/>
      <c r="DJ83" s="126">
        <f t="shared" ref="DJ83:DJ89" si="1729">DI83+DG83</f>
        <v>0</v>
      </c>
      <c r="DK83" s="124"/>
      <c r="DL83" s="125"/>
      <c r="DM83" s="126"/>
    </row>
    <row r="84" spans="1:117" ht="7.75" hidden="1" customHeight="1" outlineLevel="2" x14ac:dyDescent="0.2">
      <c r="A84" s="97" t="str">
        <f t="shared" si="1657"/>
        <v>4</v>
      </c>
      <c r="B84" s="121" t="s">
        <v>31</v>
      </c>
      <c r="C84" s="200" t="str">
        <f>VLOOKUP(B84,'[49]PLANILHA ORCAMENTARIA'!A:B,2,0)</f>
        <v>CONTRAPISO - SETOR 2</v>
      </c>
      <c r="D84" s="200"/>
      <c r="E84" s="122">
        <f>VLOOKUP(B84,'[49]PLANILHA ORCAMENTARIA'!A:G,7,0)</f>
        <v>102585.49</v>
      </c>
      <c r="F84" s="123"/>
      <c r="G84" s="124" t="str">
        <f t="shared" si="1658"/>
        <v/>
      </c>
      <c r="H84" s="125"/>
      <c r="I84" s="126">
        <f t="shared" si="1659"/>
        <v>0</v>
      </c>
      <c r="J84" s="124" t="str">
        <f t="shared" si="1660"/>
        <v/>
      </c>
      <c r="K84" s="125"/>
      <c r="L84" s="126">
        <f t="shared" si="1661"/>
        <v>0</v>
      </c>
      <c r="M84" s="124" t="str">
        <f t="shared" si="1662"/>
        <v/>
      </c>
      <c r="N84" s="125"/>
      <c r="O84" s="126">
        <f t="shared" si="1663"/>
        <v>0</v>
      </c>
      <c r="P84" s="124" t="str">
        <f t="shared" si="1664"/>
        <v/>
      </c>
      <c r="Q84" s="125"/>
      <c r="R84" s="126">
        <f t="shared" si="1665"/>
        <v>0</v>
      </c>
      <c r="S84" s="124" t="str">
        <f t="shared" si="1666"/>
        <v/>
      </c>
      <c r="T84" s="125"/>
      <c r="U84" s="126">
        <f t="shared" si="1667"/>
        <v>0</v>
      </c>
      <c r="V84" s="124" t="str">
        <f t="shared" si="1668"/>
        <v/>
      </c>
      <c r="W84" s="125"/>
      <c r="X84" s="126">
        <f t="shared" si="1669"/>
        <v>0</v>
      </c>
      <c r="Y84" s="124" t="str">
        <f t="shared" si="1670"/>
        <v/>
      </c>
      <c r="Z84" s="125"/>
      <c r="AA84" s="126">
        <f t="shared" si="1671"/>
        <v>0</v>
      </c>
      <c r="AB84" s="124" t="str">
        <f t="shared" si="1672"/>
        <v/>
      </c>
      <c r="AC84" s="125"/>
      <c r="AD84" s="126">
        <f t="shared" si="1673"/>
        <v>0</v>
      </c>
      <c r="AE84" s="124" t="str">
        <f t="shared" si="1674"/>
        <v/>
      </c>
      <c r="AF84" s="125"/>
      <c r="AG84" s="126">
        <f t="shared" si="1675"/>
        <v>0</v>
      </c>
      <c r="AH84" s="124" t="str">
        <f t="shared" si="1676"/>
        <v/>
      </c>
      <c r="AI84" s="125"/>
      <c r="AJ84" s="126">
        <f t="shared" si="1677"/>
        <v>0</v>
      </c>
      <c r="AK84" s="124" t="str">
        <f t="shared" si="1678"/>
        <v/>
      </c>
      <c r="AL84" s="125"/>
      <c r="AM84" s="126">
        <f t="shared" si="1679"/>
        <v>0</v>
      </c>
      <c r="AN84" s="124" t="str">
        <f t="shared" si="1680"/>
        <v/>
      </c>
      <c r="AO84" s="125"/>
      <c r="AP84" s="126">
        <f t="shared" si="1681"/>
        <v>0</v>
      </c>
      <c r="AQ84" s="124" t="str">
        <f t="shared" si="1682"/>
        <v/>
      </c>
      <c r="AR84" s="125"/>
      <c r="AS84" s="126">
        <f t="shared" si="1683"/>
        <v>0</v>
      </c>
      <c r="AT84" s="124" t="str">
        <f t="shared" si="1684"/>
        <v/>
      </c>
      <c r="AU84" s="125"/>
      <c r="AV84" s="126">
        <f t="shared" si="1685"/>
        <v>0</v>
      </c>
      <c r="AW84" s="124" t="str">
        <f t="shared" si="1686"/>
        <v/>
      </c>
      <c r="AX84" s="125"/>
      <c r="AY84" s="126">
        <f t="shared" si="1687"/>
        <v>0</v>
      </c>
      <c r="AZ84" s="124" t="str">
        <f t="shared" si="1688"/>
        <v/>
      </c>
      <c r="BA84" s="125"/>
      <c r="BB84" s="126">
        <f t="shared" si="1689"/>
        <v>0</v>
      </c>
      <c r="BC84" s="124" t="str">
        <f t="shared" si="1690"/>
        <v/>
      </c>
      <c r="BD84" s="125"/>
      <c r="BE84" s="126">
        <f t="shared" si="1691"/>
        <v>0</v>
      </c>
      <c r="BF84" s="124" t="str">
        <f t="shared" si="1692"/>
        <v/>
      </c>
      <c r="BG84" s="125"/>
      <c r="BH84" s="126">
        <f t="shared" si="1693"/>
        <v>0</v>
      </c>
      <c r="BI84" s="124" t="str">
        <f t="shared" si="1694"/>
        <v/>
      </c>
      <c r="BJ84" s="125"/>
      <c r="BK84" s="126">
        <f t="shared" si="1695"/>
        <v>0</v>
      </c>
      <c r="BL84" s="124" t="str">
        <f t="shared" si="1696"/>
        <v/>
      </c>
      <c r="BM84" s="125"/>
      <c r="BN84" s="126">
        <f t="shared" si="1697"/>
        <v>0</v>
      </c>
      <c r="BO84" s="124" t="str">
        <f t="shared" si="1698"/>
        <v/>
      </c>
      <c r="BP84" s="125"/>
      <c r="BQ84" s="126">
        <f t="shared" si="1699"/>
        <v>0</v>
      </c>
      <c r="BR84" s="124" t="str">
        <f t="shared" si="1700"/>
        <v/>
      </c>
      <c r="BS84" s="125"/>
      <c r="BT84" s="126">
        <f t="shared" si="1701"/>
        <v>0</v>
      </c>
      <c r="BU84" s="124" t="str">
        <f t="shared" si="1702"/>
        <v/>
      </c>
      <c r="BV84" s="125"/>
      <c r="BW84" s="126">
        <f t="shared" si="1703"/>
        <v>0</v>
      </c>
      <c r="BX84" s="124" t="str">
        <f t="shared" si="1704"/>
        <v/>
      </c>
      <c r="BY84" s="125"/>
      <c r="BZ84" s="126">
        <f t="shared" si="1705"/>
        <v>0</v>
      </c>
      <c r="CA84" s="124" t="str">
        <f t="shared" si="1706"/>
        <v/>
      </c>
      <c r="CB84" s="125"/>
      <c r="CC84" s="126">
        <f t="shared" si="1707"/>
        <v>0</v>
      </c>
      <c r="CD84" s="124" t="str">
        <f t="shared" si="1708"/>
        <v/>
      </c>
      <c r="CE84" s="125"/>
      <c r="CF84" s="126">
        <f t="shared" si="1709"/>
        <v>0</v>
      </c>
      <c r="CG84" s="124" t="str">
        <f t="shared" si="1710"/>
        <v/>
      </c>
      <c r="CH84" s="125"/>
      <c r="CI84" s="126">
        <f t="shared" si="1711"/>
        <v>0</v>
      </c>
      <c r="CJ84" s="124" t="str">
        <f t="shared" si="1712"/>
        <v/>
      </c>
      <c r="CK84" s="125"/>
      <c r="CL84" s="126">
        <f t="shared" si="1713"/>
        <v>0</v>
      </c>
      <c r="CM84" s="124" t="str">
        <f t="shared" si="1714"/>
        <v/>
      </c>
      <c r="CN84" s="125"/>
      <c r="CO84" s="126">
        <f t="shared" si="1715"/>
        <v>0</v>
      </c>
      <c r="CP84" s="124" t="str">
        <f t="shared" si="1716"/>
        <v/>
      </c>
      <c r="CQ84" s="125"/>
      <c r="CR84" s="126">
        <f t="shared" si="1717"/>
        <v>0</v>
      </c>
      <c r="CS84" s="124" t="str">
        <f t="shared" si="1718"/>
        <v/>
      </c>
      <c r="CT84" s="125"/>
      <c r="CU84" s="126">
        <f t="shared" si="1719"/>
        <v>0</v>
      </c>
      <c r="CV84" s="124" t="str">
        <f t="shared" si="1720"/>
        <v/>
      </c>
      <c r="CW84" s="125"/>
      <c r="CX84" s="126">
        <f t="shared" si="1721"/>
        <v>0</v>
      </c>
      <c r="CY84" s="124" t="str">
        <f t="shared" si="1722"/>
        <v/>
      </c>
      <c r="CZ84" s="125"/>
      <c r="DA84" s="126">
        <f t="shared" si="1723"/>
        <v>0</v>
      </c>
      <c r="DB84" s="124" t="str">
        <f t="shared" si="1724"/>
        <v/>
      </c>
      <c r="DC84" s="125"/>
      <c r="DD84" s="126">
        <f t="shared" si="1725"/>
        <v>0</v>
      </c>
      <c r="DE84" s="124" t="str">
        <f t="shared" si="1726"/>
        <v/>
      </c>
      <c r="DF84" s="125"/>
      <c r="DG84" s="126">
        <f t="shared" si="1727"/>
        <v>0</v>
      </c>
      <c r="DH84" s="124" t="str">
        <f t="shared" si="1728"/>
        <v/>
      </c>
      <c r="DI84" s="125"/>
      <c r="DJ84" s="126">
        <f t="shared" si="1729"/>
        <v>0</v>
      </c>
      <c r="DK84" s="124"/>
      <c r="DL84" s="125"/>
      <c r="DM84" s="126"/>
    </row>
    <row r="85" spans="1:117" ht="7.75" hidden="1" customHeight="1" outlineLevel="2" x14ac:dyDescent="0.2">
      <c r="A85" s="97" t="str">
        <f t="shared" si="1657"/>
        <v>4</v>
      </c>
      <c r="B85" s="121" t="s">
        <v>32</v>
      </c>
      <c r="C85" s="200" t="str">
        <f>VLOOKUP(B85,'[49]PLANILHA ORCAMENTARIA'!A:B,2,0)</f>
        <v>CONTRAPISO - SETOR 3</v>
      </c>
      <c r="D85" s="200"/>
      <c r="E85" s="122">
        <f>VLOOKUP(B85,'[49]PLANILHA ORCAMENTARIA'!A:G,7,0)</f>
        <v>126010.97</v>
      </c>
      <c r="F85" s="123"/>
      <c r="G85" s="124" t="str">
        <f t="shared" si="1658"/>
        <v/>
      </c>
      <c r="H85" s="125"/>
      <c r="I85" s="126">
        <f t="shared" si="1659"/>
        <v>0</v>
      </c>
      <c r="J85" s="124" t="str">
        <f t="shared" si="1660"/>
        <v/>
      </c>
      <c r="K85" s="125"/>
      <c r="L85" s="126">
        <f t="shared" si="1661"/>
        <v>0</v>
      </c>
      <c r="M85" s="124" t="str">
        <f t="shared" si="1662"/>
        <v/>
      </c>
      <c r="N85" s="125"/>
      <c r="O85" s="126">
        <f t="shared" si="1663"/>
        <v>0</v>
      </c>
      <c r="P85" s="124" t="str">
        <f t="shared" si="1664"/>
        <v/>
      </c>
      <c r="Q85" s="125"/>
      <c r="R85" s="126">
        <f t="shared" si="1665"/>
        <v>0</v>
      </c>
      <c r="S85" s="124" t="str">
        <f t="shared" si="1666"/>
        <v/>
      </c>
      <c r="T85" s="125"/>
      <c r="U85" s="126">
        <f t="shared" si="1667"/>
        <v>0</v>
      </c>
      <c r="V85" s="124" t="str">
        <f t="shared" si="1668"/>
        <v/>
      </c>
      <c r="W85" s="125"/>
      <c r="X85" s="126">
        <f t="shared" si="1669"/>
        <v>0</v>
      </c>
      <c r="Y85" s="124" t="str">
        <f t="shared" si="1670"/>
        <v/>
      </c>
      <c r="Z85" s="125"/>
      <c r="AA85" s="126">
        <f t="shared" si="1671"/>
        <v>0</v>
      </c>
      <c r="AB85" s="124" t="str">
        <f t="shared" si="1672"/>
        <v/>
      </c>
      <c r="AC85" s="125"/>
      <c r="AD85" s="126">
        <f t="shared" si="1673"/>
        <v>0</v>
      </c>
      <c r="AE85" s="124" t="str">
        <f t="shared" si="1674"/>
        <v/>
      </c>
      <c r="AF85" s="125"/>
      <c r="AG85" s="126">
        <f t="shared" si="1675"/>
        <v>0</v>
      </c>
      <c r="AH85" s="124" t="str">
        <f t="shared" si="1676"/>
        <v/>
      </c>
      <c r="AI85" s="125"/>
      <c r="AJ85" s="126">
        <f t="shared" si="1677"/>
        <v>0</v>
      </c>
      <c r="AK85" s="124" t="str">
        <f t="shared" si="1678"/>
        <v/>
      </c>
      <c r="AL85" s="125"/>
      <c r="AM85" s="126">
        <f t="shared" si="1679"/>
        <v>0</v>
      </c>
      <c r="AN85" s="124" t="str">
        <f t="shared" si="1680"/>
        <v/>
      </c>
      <c r="AO85" s="125"/>
      <c r="AP85" s="126">
        <f t="shared" si="1681"/>
        <v>0</v>
      </c>
      <c r="AQ85" s="124" t="str">
        <f t="shared" si="1682"/>
        <v/>
      </c>
      <c r="AR85" s="125"/>
      <c r="AS85" s="126">
        <f t="shared" si="1683"/>
        <v>0</v>
      </c>
      <c r="AT85" s="124" t="str">
        <f t="shared" si="1684"/>
        <v/>
      </c>
      <c r="AU85" s="125"/>
      <c r="AV85" s="126">
        <f t="shared" si="1685"/>
        <v>0</v>
      </c>
      <c r="AW85" s="124" t="str">
        <f t="shared" si="1686"/>
        <v/>
      </c>
      <c r="AX85" s="125"/>
      <c r="AY85" s="126">
        <f t="shared" si="1687"/>
        <v>0</v>
      </c>
      <c r="AZ85" s="124" t="str">
        <f t="shared" si="1688"/>
        <v/>
      </c>
      <c r="BA85" s="125"/>
      <c r="BB85" s="126">
        <f t="shared" si="1689"/>
        <v>0</v>
      </c>
      <c r="BC85" s="124" t="str">
        <f t="shared" si="1690"/>
        <v/>
      </c>
      <c r="BD85" s="125"/>
      <c r="BE85" s="126">
        <f t="shared" si="1691"/>
        <v>0</v>
      </c>
      <c r="BF85" s="124" t="str">
        <f t="shared" si="1692"/>
        <v/>
      </c>
      <c r="BG85" s="125"/>
      <c r="BH85" s="126">
        <f t="shared" si="1693"/>
        <v>0</v>
      </c>
      <c r="BI85" s="124" t="str">
        <f t="shared" si="1694"/>
        <v/>
      </c>
      <c r="BJ85" s="125"/>
      <c r="BK85" s="126">
        <f t="shared" si="1695"/>
        <v>0</v>
      </c>
      <c r="BL85" s="124" t="str">
        <f t="shared" si="1696"/>
        <v/>
      </c>
      <c r="BM85" s="125"/>
      <c r="BN85" s="126">
        <f t="shared" si="1697"/>
        <v>0</v>
      </c>
      <c r="BO85" s="124" t="str">
        <f t="shared" si="1698"/>
        <v/>
      </c>
      <c r="BP85" s="125"/>
      <c r="BQ85" s="126">
        <f t="shared" si="1699"/>
        <v>0</v>
      </c>
      <c r="BR85" s="124" t="str">
        <f t="shared" si="1700"/>
        <v/>
      </c>
      <c r="BS85" s="125"/>
      <c r="BT85" s="126">
        <f t="shared" si="1701"/>
        <v>0</v>
      </c>
      <c r="BU85" s="124" t="str">
        <f t="shared" si="1702"/>
        <v/>
      </c>
      <c r="BV85" s="125"/>
      <c r="BW85" s="126">
        <f t="shared" si="1703"/>
        <v>0</v>
      </c>
      <c r="BX85" s="124" t="str">
        <f t="shared" si="1704"/>
        <v/>
      </c>
      <c r="BY85" s="125"/>
      <c r="BZ85" s="126">
        <f t="shared" si="1705"/>
        <v>0</v>
      </c>
      <c r="CA85" s="124" t="str">
        <f t="shared" si="1706"/>
        <v/>
      </c>
      <c r="CB85" s="125"/>
      <c r="CC85" s="126">
        <f t="shared" si="1707"/>
        <v>0</v>
      </c>
      <c r="CD85" s="124" t="str">
        <f t="shared" si="1708"/>
        <v/>
      </c>
      <c r="CE85" s="125"/>
      <c r="CF85" s="126">
        <f t="shared" si="1709"/>
        <v>0</v>
      </c>
      <c r="CG85" s="124" t="str">
        <f t="shared" si="1710"/>
        <v/>
      </c>
      <c r="CH85" s="125"/>
      <c r="CI85" s="126">
        <f t="shared" si="1711"/>
        <v>0</v>
      </c>
      <c r="CJ85" s="124" t="str">
        <f t="shared" si="1712"/>
        <v/>
      </c>
      <c r="CK85" s="125"/>
      <c r="CL85" s="126">
        <f t="shared" si="1713"/>
        <v>0</v>
      </c>
      <c r="CM85" s="124" t="str">
        <f t="shared" si="1714"/>
        <v/>
      </c>
      <c r="CN85" s="125"/>
      <c r="CO85" s="126">
        <f t="shared" si="1715"/>
        <v>0</v>
      </c>
      <c r="CP85" s="124" t="str">
        <f t="shared" si="1716"/>
        <v/>
      </c>
      <c r="CQ85" s="125"/>
      <c r="CR85" s="126">
        <f t="shared" si="1717"/>
        <v>0</v>
      </c>
      <c r="CS85" s="124" t="str">
        <f t="shared" si="1718"/>
        <v/>
      </c>
      <c r="CT85" s="125"/>
      <c r="CU85" s="126">
        <f t="shared" si="1719"/>
        <v>0</v>
      </c>
      <c r="CV85" s="124" t="str">
        <f t="shared" si="1720"/>
        <v/>
      </c>
      <c r="CW85" s="125"/>
      <c r="CX85" s="126">
        <f t="shared" si="1721"/>
        <v>0</v>
      </c>
      <c r="CY85" s="124" t="str">
        <f t="shared" si="1722"/>
        <v/>
      </c>
      <c r="CZ85" s="125"/>
      <c r="DA85" s="126">
        <f t="shared" si="1723"/>
        <v>0</v>
      </c>
      <c r="DB85" s="124" t="str">
        <f t="shared" si="1724"/>
        <v/>
      </c>
      <c r="DC85" s="125"/>
      <c r="DD85" s="126">
        <f t="shared" si="1725"/>
        <v>0</v>
      </c>
      <c r="DE85" s="124" t="str">
        <f t="shared" si="1726"/>
        <v/>
      </c>
      <c r="DF85" s="125"/>
      <c r="DG85" s="126">
        <f t="shared" si="1727"/>
        <v>0</v>
      </c>
      <c r="DH85" s="124" t="str">
        <f t="shared" si="1728"/>
        <v/>
      </c>
      <c r="DI85" s="125"/>
      <c r="DJ85" s="126">
        <f t="shared" si="1729"/>
        <v>0</v>
      </c>
      <c r="DK85" s="124"/>
      <c r="DL85" s="125"/>
      <c r="DM85" s="126"/>
    </row>
    <row r="86" spans="1:117" ht="7.75" hidden="1" customHeight="1" outlineLevel="2" x14ac:dyDescent="0.2">
      <c r="A86" s="97" t="str">
        <f t="shared" si="1657"/>
        <v>4</v>
      </c>
      <c r="B86" s="121" t="s">
        <v>33</v>
      </c>
      <c r="C86" s="200" t="str">
        <f>VLOOKUP(B86,'[49]PLANILHA ORCAMENTARIA'!A:B,2,0)</f>
        <v>PORCELANATO / REVESTIMENTO DE PISO - SETOR 1</v>
      </c>
      <c r="D86" s="200"/>
      <c r="E86" s="122">
        <f>VLOOKUP(B86,'[49]PLANILHA ORCAMENTARIA'!A:G,7,0)</f>
        <v>130350.7</v>
      </c>
      <c r="F86" s="123"/>
      <c r="G86" s="124" t="str">
        <f t="shared" si="1658"/>
        <v/>
      </c>
      <c r="H86" s="125"/>
      <c r="I86" s="126">
        <f t="shared" si="1659"/>
        <v>0</v>
      </c>
      <c r="J86" s="124" t="str">
        <f t="shared" si="1660"/>
        <v/>
      </c>
      <c r="K86" s="125"/>
      <c r="L86" s="126">
        <f t="shared" si="1661"/>
        <v>0</v>
      </c>
      <c r="M86" s="124" t="str">
        <f t="shared" si="1662"/>
        <v/>
      </c>
      <c r="N86" s="125"/>
      <c r="O86" s="126">
        <f t="shared" si="1663"/>
        <v>0</v>
      </c>
      <c r="P86" s="124" t="str">
        <f t="shared" si="1664"/>
        <v/>
      </c>
      <c r="Q86" s="125"/>
      <c r="R86" s="126">
        <f t="shared" si="1665"/>
        <v>0</v>
      </c>
      <c r="S86" s="124" t="str">
        <f t="shared" si="1666"/>
        <v/>
      </c>
      <c r="T86" s="125"/>
      <c r="U86" s="126">
        <f t="shared" si="1667"/>
        <v>0</v>
      </c>
      <c r="V86" s="124" t="str">
        <f t="shared" si="1668"/>
        <v/>
      </c>
      <c r="W86" s="125"/>
      <c r="X86" s="126">
        <f t="shared" si="1669"/>
        <v>0</v>
      </c>
      <c r="Y86" s="124" t="str">
        <f t="shared" si="1670"/>
        <v/>
      </c>
      <c r="Z86" s="125"/>
      <c r="AA86" s="126">
        <f t="shared" si="1671"/>
        <v>0</v>
      </c>
      <c r="AB86" s="124" t="str">
        <f t="shared" si="1672"/>
        <v/>
      </c>
      <c r="AC86" s="125"/>
      <c r="AD86" s="126">
        <f t="shared" si="1673"/>
        <v>0</v>
      </c>
      <c r="AE86" s="124" t="str">
        <f t="shared" si="1674"/>
        <v/>
      </c>
      <c r="AF86" s="125"/>
      <c r="AG86" s="126">
        <f t="shared" si="1675"/>
        <v>0</v>
      </c>
      <c r="AH86" s="124" t="str">
        <f t="shared" si="1676"/>
        <v/>
      </c>
      <c r="AI86" s="125"/>
      <c r="AJ86" s="126">
        <f t="shared" si="1677"/>
        <v>0</v>
      </c>
      <c r="AK86" s="124" t="str">
        <f t="shared" si="1678"/>
        <v/>
      </c>
      <c r="AL86" s="125"/>
      <c r="AM86" s="126">
        <f t="shared" si="1679"/>
        <v>0</v>
      </c>
      <c r="AN86" s="124" t="str">
        <f t="shared" si="1680"/>
        <v/>
      </c>
      <c r="AO86" s="125"/>
      <c r="AP86" s="126">
        <f t="shared" si="1681"/>
        <v>0</v>
      </c>
      <c r="AQ86" s="124" t="str">
        <f t="shared" si="1682"/>
        <v/>
      </c>
      <c r="AR86" s="125"/>
      <c r="AS86" s="126">
        <f t="shared" si="1683"/>
        <v>0</v>
      </c>
      <c r="AT86" s="124" t="str">
        <f t="shared" si="1684"/>
        <v/>
      </c>
      <c r="AU86" s="125"/>
      <c r="AV86" s="126">
        <f t="shared" si="1685"/>
        <v>0</v>
      </c>
      <c r="AW86" s="124" t="str">
        <f t="shared" si="1686"/>
        <v/>
      </c>
      <c r="AX86" s="125"/>
      <c r="AY86" s="126">
        <f t="shared" si="1687"/>
        <v>0</v>
      </c>
      <c r="AZ86" s="124" t="str">
        <f t="shared" si="1688"/>
        <v/>
      </c>
      <c r="BA86" s="125"/>
      <c r="BB86" s="126">
        <f t="shared" si="1689"/>
        <v>0</v>
      </c>
      <c r="BC86" s="124" t="str">
        <f t="shared" si="1690"/>
        <v/>
      </c>
      <c r="BD86" s="125"/>
      <c r="BE86" s="126">
        <f t="shared" si="1691"/>
        <v>0</v>
      </c>
      <c r="BF86" s="124" t="str">
        <f t="shared" si="1692"/>
        <v/>
      </c>
      <c r="BG86" s="125"/>
      <c r="BH86" s="126">
        <f t="shared" si="1693"/>
        <v>0</v>
      </c>
      <c r="BI86" s="124" t="str">
        <f t="shared" si="1694"/>
        <v/>
      </c>
      <c r="BJ86" s="125"/>
      <c r="BK86" s="126">
        <f t="shared" si="1695"/>
        <v>0</v>
      </c>
      <c r="BL86" s="124" t="str">
        <f t="shared" si="1696"/>
        <v/>
      </c>
      <c r="BM86" s="125"/>
      <c r="BN86" s="126">
        <f t="shared" si="1697"/>
        <v>0</v>
      </c>
      <c r="BO86" s="124" t="str">
        <f t="shared" si="1698"/>
        <v/>
      </c>
      <c r="BP86" s="125"/>
      <c r="BQ86" s="126">
        <f t="shared" si="1699"/>
        <v>0</v>
      </c>
      <c r="BR86" s="124" t="str">
        <f t="shared" si="1700"/>
        <v/>
      </c>
      <c r="BS86" s="125"/>
      <c r="BT86" s="126">
        <f t="shared" si="1701"/>
        <v>0</v>
      </c>
      <c r="BU86" s="124" t="str">
        <f t="shared" si="1702"/>
        <v/>
      </c>
      <c r="BV86" s="125"/>
      <c r="BW86" s="126">
        <f t="shared" si="1703"/>
        <v>0</v>
      </c>
      <c r="BX86" s="124" t="str">
        <f t="shared" si="1704"/>
        <v/>
      </c>
      <c r="BY86" s="125"/>
      <c r="BZ86" s="126">
        <f t="shared" si="1705"/>
        <v>0</v>
      </c>
      <c r="CA86" s="124" t="str">
        <f t="shared" si="1706"/>
        <v/>
      </c>
      <c r="CB86" s="125"/>
      <c r="CC86" s="126">
        <f t="shared" si="1707"/>
        <v>0</v>
      </c>
      <c r="CD86" s="124" t="str">
        <f t="shared" si="1708"/>
        <v/>
      </c>
      <c r="CE86" s="125"/>
      <c r="CF86" s="126">
        <f t="shared" si="1709"/>
        <v>0</v>
      </c>
      <c r="CG86" s="124" t="str">
        <f t="shared" si="1710"/>
        <v/>
      </c>
      <c r="CH86" s="125"/>
      <c r="CI86" s="126">
        <f t="shared" si="1711"/>
        <v>0</v>
      </c>
      <c r="CJ86" s="124" t="str">
        <f t="shared" si="1712"/>
        <v/>
      </c>
      <c r="CK86" s="125"/>
      <c r="CL86" s="126">
        <f t="shared" si="1713"/>
        <v>0</v>
      </c>
      <c r="CM86" s="124" t="str">
        <f t="shared" si="1714"/>
        <v/>
      </c>
      <c r="CN86" s="125"/>
      <c r="CO86" s="126">
        <f t="shared" si="1715"/>
        <v>0</v>
      </c>
      <c r="CP86" s="124" t="str">
        <f t="shared" si="1716"/>
        <v/>
      </c>
      <c r="CQ86" s="125"/>
      <c r="CR86" s="126">
        <f t="shared" si="1717"/>
        <v>0</v>
      </c>
      <c r="CS86" s="124" t="str">
        <f t="shared" si="1718"/>
        <v/>
      </c>
      <c r="CT86" s="125"/>
      <c r="CU86" s="126">
        <f t="shared" si="1719"/>
        <v>0</v>
      </c>
      <c r="CV86" s="124" t="str">
        <f t="shared" si="1720"/>
        <v/>
      </c>
      <c r="CW86" s="125"/>
      <c r="CX86" s="126">
        <f t="shared" si="1721"/>
        <v>0</v>
      </c>
      <c r="CY86" s="124" t="str">
        <f t="shared" si="1722"/>
        <v/>
      </c>
      <c r="CZ86" s="125"/>
      <c r="DA86" s="126">
        <f t="shared" si="1723"/>
        <v>0</v>
      </c>
      <c r="DB86" s="124" t="str">
        <f t="shared" si="1724"/>
        <v/>
      </c>
      <c r="DC86" s="125"/>
      <c r="DD86" s="126">
        <f t="shared" si="1725"/>
        <v>0</v>
      </c>
      <c r="DE86" s="124" t="str">
        <f t="shared" si="1726"/>
        <v/>
      </c>
      <c r="DF86" s="125"/>
      <c r="DG86" s="126">
        <f t="shared" si="1727"/>
        <v>0</v>
      </c>
      <c r="DH86" s="124" t="str">
        <f t="shared" si="1728"/>
        <v/>
      </c>
      <c r="DI86" s="125"/>
      <c r="DJ86" s="126">
        <f t="shared" si="1729"/>
        <v>0</v>
      </c>
      <c r="DK86" s="124"/>
      <c r="DL86" s="125"/>
      <c r="DM86" s="126"/>
    </row>
    <row r="87" spans="1:117" ht="7.75" hidden="1" customHeight="1" outlineLevel="2" x14ac:dyDescent="0.2">
      <c r="A87" s="97" t="str">
        <f t="shared" si="1657"/>
        <v>4</v>
      </c>
      <c r="B87" s="121" t="s">
        <v>34</v>
      </c>
      <c r="C87" s="200" t="str">
        <f>VLOOKUP(B87,'[49]PLANILHA ORCAMENTARIA'!A:B,2,0)</f>
        <v>PORCELANATO / REVESTIMENTO DE PISO - SETOR 2</v>
      </c>
      <c r="D87" s="200"/>
      <c r="E87" s="122">
        <f>VLOOKUP(B87,'[49]PLANILHA ORCAMENTARIA'!A:G,7,0)</f>
        <v>92749.93</v>
      </c>
      <c r="F87" s="123"/>
      <c r="G87" s="124" t="str">
        <f t="shared" si="1658"/>
        <v/>
      </c>
      <c r="H87" s="125"/>
      <c r="I87" s="126">
        <f t="shared" si="1659"/>
        <v>0</v>
      </c>
      <c r="J87" s="124" t="str">
        <f t="shared" si="1660"/>
        <v/>
      </c>
      <c r="K87" s="125"/>
      <c r="L87" s="126">
        <f t="shared" si="1661"/>
        <v>0</v>
      </c>
      <c r="M87" s="124" t="str">
        <f t="shared" si="1662"/>
        <v/>
      </c>
      <c r="N87" s="125"/>
      <c r="O87" s="126">
        <f t="shared" si="1663"/>
        <v>0</v>
      </c>
      <c r="P87" s="124" t="str">
        <f t="shared" si="1664"/>
        <v/>
      </c>
      <c r="Q87" s="125"/>
      <c r="R87" s="126">
        <f t="shared" si="1665"/>
        <v>0</v>
      </c>
      <c r="S87" s="124" t="str">
        <f t="shared" si="1666"/>
        <v/>
      </c>
      <c r="T87" s="125"/>
      <c r="U87" s="126">
        <f t="shared" si="1667"/>
        <v>0</v>
      </c>
      <c r="V87" s="124" t="str">
        <f t="shared" si="1668"/>
        <v/>
      </c>
      <c r="W87" s="125"/>
      <c r="X87" s="126">
        <f t="shared" si="1669"/>
        <v>0</v>
      </c>
      <c r="Y87" s="124" t="str">
        <f t="shared" si="1670"/>
        <v/>
      </c>
      <c r="Z87" s="125"/>
      <c r="AA87" s="126">
        <f t="shared" si="1671"/>
        <v>0</v>
      </c>
      <c r="AB87" s="124" t="str">
        <f t="shared" si="1672"/>
        <v/>
      </c>
      <c r="AC87" s="125"/>
      <c r="AD87" s="126">
        <f t="shared" si="1673"/>
        <v>0</v>
      </c>
      <c r="AE87" s="124" t="str">
        <f t="shared" si="1674"/>
        <v/>
      </c>
      <c r="AF87" s="125"/>
      <c r="AG87" s="126">
        <f t="shared" si="1675"/>
        <v>0</v>
      </c>
      <c r="AH87" s="124" t="str">
        <f t="shared" si="1676"/>
        <v/>
      </c>
      <c r="AI87" s="125"/>
      <c r="AJ87" s="126">
        <f t="shared" si="1677"/>
        <v>0</v>
      </c>
      <c r="AK87" s="124" t="str">
        <f t="shared" si="1678"/>
        <v/>
      </c>
      <c r="AL87" s="125"/>
      <c r="AM87" s="126">
        <f t="shared" si="1679"/>
        <v>0</v>
      </c>
      <c r="AN87" s="124" t="str">
        <f t="shared" si="1680"/>
        <v/>
      </c>
      <c r="AO87" s="125"/>
      <c r="AP87" s="126">
        <f t="shared" si="1681"/>
        <v>0</v>
      </c>
      <c r="AQ87" s="124" t="str">
        <f t="shared" si="1682"/>
        <v/>
      </c>
      <c r="AR87" s="125"/>
      <c r="AS87" s="126">
        <f t="shared" si="1683"/>
        <v>0</v>
      </c>
      <c r="AT87" s="124" t="str">
        <f t="shared" si="1684"/>
        <v/>
      </c>
      <c r="AU87" s="125"/>
      <c r="AV87" s="126">
        <f t="shared" si="1685"/>
        <v>0</v>
      </c>
      <c r="AW87" s="124" t="str">
        <f t="shared" si="1686"/>
        <v/>
      </c>
      <c r="AX87" s="125"/>
      <c r="AY87" s="126">
        <f t="shared" si="1687"/>
        <v>0</v>
      </c>
      <c r="AZ87" s="124" t="str">
        <f t="shared" si="1688"/>
        <v/>
      </c>
      <c r="BA87" s="125"/>
      <c r="BB87" s="126">
        <f t="shared" si="1689"/>
        <v>0</v>
      </c>
      <c r="BC87" s="124" t="str">
        <f t="shared" si="1690"/>
        <v/>
      </c>
      <c r="BD87" s="125"/>
      <c r="BE87" s="126">
        <f t="shared" si="1691"/>
        <v>0</v>
      </c>
      <c r="BF87" s="124" t="str">
        <f t="shared" si="1692"/>
        <v/>
      </c>
      <c r="BG87" s="125"/>
      <c r="BH87" s="126">
        <f t="shared" si="1693"/>
        <v>0</v>
      </c>
      <c r="BI87" s="124" t="str">
        <f t="shared" si="1694"/>
        <v/>
      </c>
      <c r="BJ87" s="125"/>
      <c r="BK87" s="126">
        <f t="shared" si="1695"/>
        <v>0</v>
      </c>
      <c r="BL87" s="124" t="str">
        <f t="shared" si="1696"/>
        <v/>
      </c>
      <c r="BM87" s="125"/>
      <c r="BN87" s="126">
        <f t="shared" si="1697"/>
        <v>0</v>
      </c>
      <c r="BO87" s="124" t="str">
        <f t="shared" si="1698"/>
        <v/>
      </c>
      <c r="BP87" s="125"/>
      <c r="BQ87" s="126">
        <f t="shared" si="1699"/>
        <v>0</v>
      </c>
      <c r="BR87" s="124" t="str">
        <f t="shared" si="1700"/>
        <v/>
      </c>
      <c r="BS87" s="125"/>
      <c r="BT87" s="126">
        <f t="shared" si="1701"/>
        <v>0</v>
      </c>
      <c r="BU87" s="124" t="str">
        <f t="shared" si="1702"/>
        <v/>
      </c>
      <c r="BV87" s="125"/>
      <c r="BW87" s="126">
        <f t="shared" si="1703"/>
        <v>0</v>
      </c>
      <c r="BX87" s="124" t="str">
        <f t="shared" si="1704"/>
        <v/>
      </c>
      <c r="BY87" s="125"/>
      <c r="BZ87" s="126">
        <f t="shared" si="1705"/>
        <v>0</v>
      </c>
      <c r="CA87" s="124" t="str">
        <f t="shared" si="1706"/>
        <v/>
      </c>
      <c r="CB87" s="125"/>
      <c r="CC87" s="126">
        <f t="shared" si="1707"/>
        <v>0</v>
      </c>
      <c r="CD87" s="124" t="str">
        <f t="shared" si="1708"/>
        <v/>
      </c>
      <c r="CE87" s="125"/>
      <c r="CF87" s="126">
        <f t="shared" si="1709"/>
        <v>0</v>
      </c>
      <c r="CG87" s="124" t="str">
        <f t="shared" si="1710"/>
        <v/>
      </c>
      <c r="CH87" s="125"/>
      <c r="CI87" s="126">
        <f t="shared" si="1711"/>
        <v>0</v>
      </c>
      <c r="CJ87" s="124" t="str">
        <f t="shared" si="1712"/>
        <v/>
      </c>
      <c r="CK87" s="125"/>
      <c r="CL87" s="126">
        <f t="shared" si="1713"/>
        <v>0</v>
      </c>
      <c r="CM87" s="124" t="str">
        <f t="shared" si="1714"/>
        <v/>
      </c>
      <c r="CN87" s="125"/>
      <c r="CO87" s="126">
        <f t="shared" si="1715"/>
        <v>0</v>
      </c>
      <c r="CP87" s="124" t="str">
        <f t="shared" si="1716"/>
        <v/>
      </c>
      <c r="CQ87" s="125"/>
      <c r="CR87" s="126">
        <f t="shared" si="1717"/>
        <v>0</v>
      </c>
      <c r="CS87" s="124" t="str">
        <f t="shared" si="1718"/>
        <v/>
      </c>
      <c r="CT87" s="125"/>
      <c r="CU87" s="126">
        <f t="shared" si="1719"/>
        <v>0</v>
      </c>
      <c r="CV87" s="124" t="str">
        <f t="shared" si="1720"/>
        <v/>
      </c>
      <c r="CW87" s="125"/>
      <c r="CX87" s="126">
        <f t="shared" si="1721"/>
        <v>0</v>
      </c>
      <c r="CY87" s="124" t="str">
        <f t="shared" si="1722"/>
        <v/>
      </c>
      <c r="CZ87" s="125"/>
      <c r="DA87" s="126">
        <f t="shared" si="1723"/>
        <v>0</v>
      </c>
      <c r="DB87" s="124" t="str">
        <f t="shared" si="1724"/>
        <v/>
      </c>
      <c r="DC87" s="125"/>
      <c r="DD87" s="126">
        <f t="shared" si="1725"/>
        <v>0</v>
      </c>
      <c r="DE87" s="124" t="str">
        <f t="shared" si="1726"/>
        <v/>
      </c>
      <c r="DF87" s="125"/>
      <c r="DG87" s="126">
        <f t="shared" si="1727"/>
        <v>0</v>
      </c>
      <c r="DH87" s="124" t="str">
        <f t="shared" si="1728"/>
        <v/>
      </c>
      <c r="DI87" s="125"/>
      <c r="DJ87" s="126">
        <f t="shared" si="1729"/>
        <v>0</v>
      </c>
      <c r="DK87" s="124"/>
      <c r="DL87" s="125"/>
      <c r="DM87" s="126"/>
    </row>
    <row r="88" spans="1:117" ht="7.75" hidden="1" customHeight="1" outlineLevel="2" x14ac:dyDescent="0.2">
      <c r="A88" s="97" t="str">
        <f t="shared" si="1657"/>
        <v>4</v>
      </c>
      <c r="B88" s="121" t="s">
        <v>322</v>
      </c>
      <c r="C88" s="200" t="str">
        <f>VLOOKUP(B88,'[49]PLANILHA ORCAMENTARIA'!A:B,2,0)</f>
        <v>PORCELANATO / REVESTIMENTO DE PISO - SETOR 3</v>
      </c>
      <c r="D88" s="200"/>
      <c r="E88" s="122">
        <f>VLOOKUP(B88,'[49]PLANILHA ORCAMENTARIA'!A:G,7,0)</f>
        <v>118692.81</v>
      </c>
      <c r="F88" s="123"/>
      <c r="G88" s="124" t="str">
        <f t="shared" si="1658"/>
        <v/>
      </c>
      <c r="H88" s="125"/>
      <c r="I88" s="126">
        <f t="shared" si="1659"/>
        <v>0</v>
      </c>
      <c r="J88" s="124" t="str">
        <f t="shared" si="1660"/>
        <v/>
      </c>
      <c r="K88" s="125"/>
      <c r="L88" s="126">
        <f t="shared" si="1661"/>
        <v>0</v>
      </c>
      <c r="M88" s="124" t="str">
        <f t="shared" si="1662"/>
        <v/>
      </c>
      <c r="N88" s="125"/>
      <c r="O88" s="126">
        <f t="shared" si="1663"/>
        <v>0</v>
      </c>
      <c r="P88" s="124" t="str">
        <f t="shared" si="1664"/>
        <v/>
      </c>
      <c r="Q88" s="125"/>
      <c r="R88" s="126">
        <f t="shared" si="1665"/>
        <v>0</v>
      </c>
      <c r="S88" s="124" t="str">
        <f t="shared" si="1666"/>
        <v/>
      </c>
      <c r="T88" s="125"/>
      <c r="U88" s="126">
        <f t="shared" si="1667"/>
        <v>0</v>
      </c>
      <c r="V88" s="124" t="str">
        <f t="shared" si="1668"/>
        <v/>
      </c>
      <c r="W88" s="125"/>
      <c r="X88" s="126">
        <f t="shared" si="1669"/>
        <v>0</v>
      </c>
      <c r="Y88" s="124" t="str">
        <f t="shared" si="1670"/>
        <v/>
      </c>
      <c r="Z88" s="125"/>
      <c r="AA88" s="126">
        <f t="shared" si="1671"/>
        <v>0</v>
      </c>
      <c r="AB88" s="124" t="str">
        <f t="shared" si="1672"/>
        <v/>
      </c>
      <c r="AC88" s="125"/>
      <c r="AD88" s="126">
        <f t="shared" si="1673"/>
        <v>0</v>
      </c>
      <c r="AE88" s="124" t="str">
        <f t="shared" si="1674"/>
        <v/>
      </c>
      <c r="AF88" s="125"/>
      <c r="AG88" s="126">
        <f t="shared" si="1675"/>
        <v>0</v>
      </c>
      <c r="AH88" s="124" t="str">
        <f t="shared" si="1676"/>
        <v/>
      </c>
      <c r="AI88" s="125"/>
      <c r="AJ88" s="126">
        <f t="shared" si="1677"/>
        <v>0</v>
      </c>
      <c r="AK88" s="124" t="str">
        <f t="shared" si="1678"/>
        <v/>
      </c>
      <c r="AL88" s="125"/>
      <c r="AM88" s="126">
        <f t="shared" si="1679"/>
        <v>0</v>
      </c>
      <c r="AN88" s="124" t="str">
        <f t="shared" si="1680"/>
        <v/>
      </c>
      <c r="AO88" s="125"/>
      <c r="AP88" s="126">
        <f t="shared" si="1681"/>
        <v>0</v>
      </c>
      <c r="AQ88" s="124" t="str">
        <f t="shared" si="1682"/>
        <v/>
      </c>
      <c r="AR88" s="125"/>
      <c r="AS88" s="126">
        <f t="shared" si="1683"/>
        <v>0</v>
      </c>
      <c r="AT88" s="124" t="str">
        <f t="shared" si="1684"/>
        <v/>
      </c>
      <c r="AU88" s="125"/>
      <c r="AV88" s="126">
        <f t="shared" si="1685"/>
        <v>0</v>
      </c>
      <c r="AW88" s="124" t="str">
        <f t="shared" si="1686"/>
        <v/>
      </c>
      <c r="AX88" s="125"/>
      <c r="AY88" s="126">
        <f t="shared" si="1687"/>
        <v>0</v>
      </c>
      <c r="AZ88" s="124" t="str">
        <f t="shared" si="1688"/>
        <v/>
      </c>
      <c r="BA88" s="125"/>
      <c r="BB88" s="126">
        <f t="shared" si="1689"/>
        <v>0</v>
      </c>
      <c r="BC88" s="124" t="str">
        <f t="shared" si="1690"/>
        <v/>
      </c>
      <c r="BD88" s="125"/>
      <c r="BE88" s="126">
        <f t="shared" si="1691"/>
        <v>0</v>
      </c>
      <c r="BF88" s="124" t="str">
        <f t="shared" si="1692"/>
        <v/>
      </c>
      <c r="BG88" s="125"/>
      <c r="BH88" s="126">
        <f t="shared" si="1693"/>
        <v>0</v>
      </c>
      <c r="BI88" s="124" t="str">
        <f t="shared" si="1694"/>
        <v/>
      </c>
      <c r="BJ88" s="125"/>
      <c r="BK88" s="126">
        <f t="shared" si="1695"/>
        <v>0</v>
      </c>
      <c r="BL88" s="124" t="str">
        <f t="shared" si="1696"/>
        <v/>
      </c>
      <c r="BM88" s="125"/>
      <c r="BN88" s="126">
        <f t="shared" si="1697"/>
        <v>0</v>
      </c>
      <c r="BO88" s="124" t="str">
        <f t="shared" si="1698"/>
        <v/>
      </c>
      <c r="BP88" s="125"/>
      <c r="BQ88" s="126">
        <f t="shared" si="1699"/>
        <v>0</v>
      </c>
      <c r="BR88" s="124" t="str">
        <f t="shared" si="1700"/>
        <v/>
      </c>
      <c r="BS88" s="125"/>
      <c r="BT88" s="126">
        <f t="shared" si="1701"/>
        <v>0</v>
      </c>
      <c r="BU88" s="124" t="str">
        <f t="shared" si="1702"/>
        <v/>
      </c>
      <c r="BV88" s="125"/>
      <c r="BW88" s="126">
        <f t="shared" si="1703"/>
        <v>0</v>
      </c>
      <c r="BX88" s="124" t="str">
        <f t="shared" si="1704"/>
        <v/>
      </c>
      <c r="BY88" s="125"/>
      <c r="BZ88" s="126">
        <f t="shared" si="1705"/>
        <v>0</v>
      </c>
      <c r="CA88" s="124" t="str">
        <f t="shared" si="1706"/>
        <v/>
      </c>
      <c r="CB88" s="125"/>
      <c r="CC88" s="126">
        <f t="shared" si="1707"/>
        <v>0</v>
      </c>
      <c r="CD88" s="124" t="str">
        <f t="shared" si="1708"/>
        <v/>
      </c>
      <c r="CE88" s="125"/>
      <c r="CF88" s="126">
        <f t="shared" si="1709"/>
        <v>0</v>
      </c>
      <c r="CG88" s="124" t="str">
        <f t="shared" si="1710"/>
        <v/>
      </c>
      <c r="CH88" s="125"/>
      <c r="CI88" s="126">
        <f t="shared" si="1711"/>
        <v>0</v>
      </c>
      <c r="CJ88" s="124" t="str">
        <f t="shared" si="1712"/>
        <v/>
      </c>
      <c r="CK88" s="125"/>
      <c r="CL88" s="126">
        <f t="shared" si="1713"/>
        <v>0</v>
      </c>
      <c r="CM88" s="124" t="str">
        <f t="shared" si="1714"/>
        <v/>
      </c>
      <c r="CN88" s="125"/>
      <c r="CO88" s="126">
        <f t="shared" si="1715"/>
        <v>0</v>
      </c>
      <c r="CP88" s="124" t="str">
        <f t="shared" si="1716"/>
        <v/>
      </c>
      <c r="CQ88" s="125"/>
      <c r="CR88" s="126">
        <f t="shared" si="1717"/>
        <v>0</v>
      </c>
      <c r="CS88" s="124" t="str">
        <f t="shared" si="1718"/>
        <v/>
      </c>
      <c r="CT88" s="125"/>
      <c r="CU88" s="126">
        <f t="shared" si="1719"/>
        <v>0</v>
      </c>
      <c r="CV88" s="124" t="str">
        <f t="shared" si="1720"/>
        <v/>
      </c>
      <c r="CW88" s="125"/>
      <c r="CX88" s="126">
        <f t="shared" si="1721"/>
        <v>0</v>
      </c>
      <c r="CY88" s="124" t="str">
        <f t="shared" si="1722"/>
        <v/>
      </c>
      <c r="CZ88" s="125"/>
      <c r="DA88" s="126">
        <f t="shared" si="1723"/>
        <v>0</v>
      </c>
      <c r="DB88" s="124" t="str">
        <f t="shared" si="1724"/>
        <v/>
      </c>
      <c r="DC88" s="125"/>
      <c r="DD88" s="126">
        <f t="shared" si="1725"/>
        <v>0</v>
      </c>
      <c r="DE88" s="124" t="str">
        <f t="shared" si="1726"/>
        <v/>
      </c>
      <c r="DF88" s="125"/>
      <c r="DG88" s="126">
        <f t="shared" si="1727"/>
        <v>0</v>
      </c>
      <c r="DH88" s="124" t="str">
        <f t="shared" si="1728"/>
        <v/>
      </c>
      <c r="DI88" s="125"/>
      <c r="DJ88" s="126">
        <f t="shared" si="1729"/>
        <v>0</v>
      </c>
      <c r="DK88" s="124"/>
      <c r="DL88" s="125"/>
      <c r="DM88" s="126"/>
    </row>
    <row r="89" spans="1:117" ht="7.75" hidden="1" customHeight="1" outlineLevel="2" x14ac:dyDescent="0.2">
      <c r="A89" s="97" t="str">
        <f t="shared" si="1657"/>
        <v>4</v>
      </c>
      <c r="B89" s="121" t="s">
        <v>323</v>
      </c>
      <c r="C89" s="200" t="str">
        <f>VLOOKUP(B89,'[49]PLANILHA ORCAMENTARIA'!A:B,2,0)</f>
        <v>REJUNTE / RODAPÉ / SOLEIRA</v>
      </c>
      <c r="D89" s="200"/>
      <c r="E89" s="122">
        <f>VLOOKUP(B89,'[49]PLANILHA ORCAMENTARIA'!A:G,7,0)</f>
        <v>11192.67</v>
      </c>
      <c r="F89" s="123"/>
      <c r="G89" s="124" t="str">
        <f t="shared" si="1658"/>
        <v/>
      </c>
      <c r="H89" s="125"/>
      <c r="I89" s="126">
        <f t="shared" si="1659"/>
        <v>0</v>
      </c>
      <c r="J89" s="124" t="str">
        <f t="shared" si="1660"/>
        <v/>
      </c>
      <c r="K89" s="125"/>
      <c r="L89" s="126">
        <f t="shared" si="1661"/>
        <v>0</v>
      </c>
      <c r="M89" s="124" t="str">
        <f t="shared" si="1662"/>
        <v/>
      </c>
      <c r="N89" s="125"/>
      <c r="O89" s="126">
        <f t="shared" si="1663"/>
        <v>0</v>
      </c>
      <c r="P89" s="124" t="str">
        <f t="shared" si="1664"/>
        <v/>
      </c>
      <c r="Q89" s="125"/>
      <c r="R89" s="126">
        <f t="shared" si="1665"/>
        <v>0</v>
      </c>
      <c r="S89" s="124" t="str">
        <f t="shared" si="1666"/>
        <v/>
      </c>
      <c r="T89" s="125"/>
      <c r="U89" s="126">
        <f t="shared" si="1667"/>
        <v>0</v>
      </c>
      <c r="V89" s="124" t="str">
        <f t="shared" si="1668"/>
        <v/>
      </c>
      <c r="W89" s="125"/>
      <c r="X89" s="126">
        <f t="shared" si="1669"/>
        <v>0</v>
      </c>
      <c r="Y89" s="124" t="str">
        <f t="shared" si="1670"/>
        <v/>
      </c>
      <c r="Z89" s="125"/>
      <c r="AA89" s="126">
        <f t="shared" si="1671"/>
        <v>0</v>
      </c>
      <c r="AB89" s="124" t="str">
        <f t="shared" si="1672"/>
        <v/>
      </c>
      <c r="AC89" s="125"/>
      <c r="AD89" s="126">
        <f t="shared" si="1673"/>
        <v>0</v>
      </c>
      <c r="AE89" s="124" t="str">
        <f t="shared" si="1674"/>
        <v/>
      </c>
      <c r="AF89" s="125"/>
      <c r="AG89" s="126">
        <f t="shared" si="1675"/>
        <v>0</v>
      </c>
      <c r="AH89" s="124" t="str">
        <f t="shared" si="1676"/>
        <v/>
      </c>
      <c r="AI89" s="125"/>
      <c r="AJ89" s="126">
        <f t="shared" si="1677"/>
        <v>0</v>
      </c>
      <c r="AK89" s="124" t="str">
        <f t="shared" si="1678"/>
        <v/>
      </c>
      <c r="AL89" s="125"/>
      <c r="AM89" s="126">
        <f t="shared" si="1679"/>
        <v>0</v>
      </c>
      <c r="AN89" s="124" t="str">
        <f t="shared" si="1680"/>
        <v/>
      </c>
      <c r="AO89" s="125"/>
      <c r="AP89" s="126">
        <f t="shared" si="1681"/>
        <v>0</v>
      </c>
      <c r="AQ89" s="124" t="str">
        <f t="shared" si="1682"/>
        <v/>
      </c>
      <c r="AR89" s="125"/>
      <c r="AS89" s="126">
        <f t="shared" si="1683"/>
        <v>0</v>
      </c>
      <c r="AT89" s="124" t="str">
        <f t="shared" si="1684"/>
        <v/>
      </c>
      <c r="AU89" s="125"/>
      <c r="AV89" s="126">
        <f t="shared" si="1685"/>
        <v>0</v>
      </c>
      <c r="AW89" s="124" t="str">
        <f t="shared" si="1686"/>
        <v/>
      </c>
      <c r="AX89" s="125"/>
      <c r="AY89" s="126">
        <f t="shared" si="1687"/>
        <v>0</v>
      </c>
      <c r="AZ89" s="124" t="str">
        <f t="shared" si="1688"/>
        <v/>
      </c>
      <c r="BA89" s="125"/>
      <c r="BB89" s="126">
        <f t="shared" si="1689"/>
        <v>0</v>
      </c>
      <c r="BC89" s="124" t="str">
        <f t="shared" si="1690"/>
        <v/>
      </c>
      <c r="BD89" s="125"/>
      <c r="BE89" s="126">
        <f t="shared" si="1691"/>
        <v>0</v>
      </c>
      <c r="BF89" s="124" t="str">
        <f t="shared" si="1692"/>
        <v/>
      </c>
      <c r="BG89" s="125"/>
      <c r="BH89" s="126">
        <f t="shared" si="1693"/>
        <v>0</v>
      </c>
      <c r="BI89" s="124" t="str">
        <f t="shared" si="1694"/>
        <v/>
      </c>
      <c r="BJ89" s="125"/>
      <c r="BK89" s="126">
        <f t="shared" si="1695"/>
        <v>0</v>
      </c>
      <c r="BL89" s="124" t="str">
        <f t="shared" si="1696"/>
        <v/>
      </c>
      <c r="BM89" s="125"/>
      <c r="BN89" s="126">
        <f t="shared" si="1697"/>
        <v>0</v>
      </c>
      <c r="BO89" s="124" t="str">
        <f t="shared" si="1698"/>
        <v/>
      </c>
      <c r="BP89" s="125"/>
      <c r="BQ89" s="126">
        <f t="shared" si="1699"/>
        <v>0</v>
      </c>
      <c r="BR89" s="124" t="str">
        <f t="shared" si="1700"/>
        <v/>
      </c>
      <c r="BS89" s="125"/>
      <c r="BT89" s="126">
        <f t="shared" si="1701"/>
        <v>0</v>
      </c>
      <c r="BU89" s="124" t="str">
        <f t="shared" si="1702"/>
        <v/>
      </c>
      <c r="BV89" s="125"/>
      <c r="BW89" s="126">
        <f t="shared" si="1703"/>
        <v>0</v>
      </c>
      <c r="BX89" s="124" t="str">
        <f t="shared" si="1704"/>
        <v/>
      </c>
      <c r="BY89" s="125"/>
      <c r="BZ89" s="126">
        <f t="shared" si="1705"/>
        <v>0</v>
      </c>
      <c r="CA89" s="124" t="str">
        <f t="shared" si="1706"/>
        <v/>
      </c>
      <c r="CB89" s="125"/>
      <c r="CC89" s="126">
        <f t="shared" si="1707"/>
        <v>0</v>
      </c>
      <c r="CD89" s="124" t="str">
        <f t="shared" si="1708"/>
        <v/>
      </c>
      <c r="CE89" s="125"/>
      <c r="CF89" s="126">
        <f t="shared" si="1709"/>
        <v>0</v>
      </c>
      <c r="CG89" s="124" t="str">
        <f t="shared" si="1710"/>
        <v/>
      </c>
      <c r="CH89" s="125"/>
      <c r="CI89" s="126">
        <f t="shared" si="1711"/>
        <v>0</v>
      </c>
      <c r="CJ89" s="124" t="str">
        <f t="shared" si="1712"/>
        <v/>
      </c>
      <c r="CK89" s="125"/>
      <c r="CL89" s="126">
        <f t="shared" si="1713"/>
        <v>0</v>
      </c>
      <c r="CM89" s="124" t="str">
        <f t="shared" si="1714"/>
        <v/>
      </c>
      <c r="CN89" s="125"/>
      <c r="CO89" s="126">
        <f t="shared" si="1715"/>
        <v>0</v>
      </c>
      <c r="CP89" s="124" t="str">
        <f t="shared" si="1716"/>
        <v/>
      </c>
      <c r="CQ89" s="125"/>
      <c r="CR89" s="126">
        <f t="shared" si="1717"/>
        <v>0</v>
      </c>
      <c r="CS89" s="124" t="str">
        <f t="shared" si="1718"/>
        <v/>
      </c>
      <c r="CT89" s="125"/>
      <c r="CU89" s="126">
        <f t="shared" si="1719"/>
        <v>0</v>
      </c>
      <c r="CV89" s="124" t="str">
        <f t="shared" si="1720"/>
        <v/>
      </c>
      <c r="CW89" s="125"/>
      <c r="CX89" s="126">
        <f t="shared" si="1721"/>
        <v>0</v>
      </c>
      <c r="CY89" s="124" t="str">
        <f t="shared" si="1722"/>
        <v/>
      </c>
      <c r="CZ89" s="125"/>
      <c r="DA89" s="126">
        <f t="shared" si="1723"/>
        <v>0</v>
      </c>
      <c r="DB89" s="124" t="str">
        <f t="shared" si="1724"/>
        <v/>
      </c>
      <c r="DC89" s="125"/>
      <c r="DD89" s="126">
        <f t="shared" si="1725"/>
        <v>0</v>
      </c>
      <c r="DE89" s="124" t="str">
        <f t="shared" si="1726"/>
        <v/>
      </c>
      <c r="DF89" s="125"/>
      <c r="DG89" s="126">
        <f t="shared" si="1727"/>
        <v>0</v>
      </c>
      <c r="DH89" s="124" t="str">
        <f t="shared" si="1728"/>
        <v/>
      </c>
      <c r="DI89" s="125"/>
      <c r="DJ89" s="126">
        <f t="shared" si="1729"/>
        <v>0</v>
      </c>
      <c r="DK89" s="124"/>
      <c r="DL89" s="125"/>
      <c r="DM89" s="126"/>
    </row>
    <row r="90" spans="1:117" ht="7.75" hidden="1" customHeight="1" outlineLevel="1" collapsed="1" x14ac:dyDescent="0.2">
      <c r="A90" s="97" t="str">
        <f t="shared" si="1657"/>
        <v>4</v>
      </c>
      <c r="B90" s="131" t="s">
        <v>324</v>
      </c>
      <c r="C90" s="204" t="s">
        <v>325</v>
      </c>
      <c r="D90" s="204"/>
      <c r="E90" s="132">
        <f>VLOOKUP(B90,'[49]PLANILHA ORCAMENTARIA'!A:G,7,0)</f>
        <v>911670.73</v>
      </c>
      <c r="F90" s="133"/>
      <c r="G90" s="207"/>
      <c r="H90" s="208"/>
      <c r="I90" s="209"/>
      <c r="J90" s="207"/>
      <c r="K90" s="208"/>
      <c r="L90" s="209"/>
      <c r="M90" s="207"/>
      <c r="N90" s="208"/>
      <c r="O90" s="209"/>
      <c r="P90" s="207"/>
      <c r="Q90" s="208"/>
      <c r="R90" s="209"/>
      <c r="S90" s="207"/>
      <c r="T90" s="208"/>
      <c r="U90" s="209"/>
      <c r="V90" s="207"/>
      <c r="W90" s="208"/>
      <c r="X90" s="209"/>
      <c r="Y90" s="207"/>
      <c r="Z90" s="208"/>
      <c r="AA90" s="209"/>
      <c r="AB90" s="207"/>
      <c r="AC90" s="208"/>
      <c r="AD90" s="209"/>
      <c r="AE90" s="207"/>
      <c r="AF90" s="208"/>
      <c r="AG90" s="209"/>
      <c r="AH90" s="207"/>
      <c r="AI90" s="208"/>
      <c r="AJ90" s="209"/>
      <c r="AK90" s="207"/>
      <c r="AL90" s="208"/>
      <c r="AM90" s="209"/>
      <c r="AN90" s="207"/>
      <c r="AO90" s="208"/>
      <c r="AP90" s="209"/>
      <c r="AQ90" s="207"/>
      <c r="AR90" s="208"/>
      <c r="AS90" s="209"/>
      <c r="AT90" s="207"/>
      <c r="AU90" s="208"/>
      <c r="AV90" s="209"/>
      <c r="AW90" s="207"/>
      <c r="AX90" s="208"/>
      <c r="AY90" s="209"/>
      <c r="AZ90" s="207"/>
      <c r="BA90" s="208"/>
      <c r="BB90" s="209"/>
      <c r="BC90" s="207"/>
      <c r="BD90" s="208"/>
      <c r="BE90" s="209"/>
      <c r="BF90" s="207"/>
      <c r="BG90" s="208"/>
      <c r="BH90" s="209"/>
      <c r="BI90" s="207"/>
      <c r="BJ90" s="208"/>
      <c r="BK90" s="209"/>
      <c r="BL90" s="207"/>
      <c r="BM90" s="208"/>
      <c r="BN90" s="209"/>
      <c r="BO90" s="207"/>
      <c r="BP90" s="208"/>
      <c r="BQ90" s="209"/>
      <c r="BR90" s="207"/>
      <c r="BS90" s="208"/>
      <c r="BT90" s="209"/>
      <c r="BU90" s="207"/>
      <c r="BV90" s="208"/>
      <c r="BW90" s="209"/>
      <c r="BX90" s="207"/>
      <c r="BY90" s="208"/>
      <c r="BZ90" s="209"/>
      <c r="CA90" s="207"/>
      <c r="CB90" s="208"/>
      <c r="CC90" s="209"/>
      <c r="CD90" s="207"/>
      <c r="CE90" s="208"/>
      <c r="CF90" s="209"/>
      <c r="CG90" s="207"/>
      <c r="CH90" s="208"/>
      <c r="CI90" s="209"/>
      <c r="CJ90" s="207"/>
      <c r="CK90" s="208"/>
      <c r="CL90" s="209"/>
      <c r="CM90" s="207"/>
      <c r="CN90" s="208"/>
      <c r="CO90" s="209"/>
      <c r="CP90" s="207"/>
      <c r="CQ90" s="208"/>
      <c r="CR90" s="209"/>
      <c r="CS90" s="207"/>
      <c r="CT90" s="208"/>
      <c r="CU90" s="209"/>
      <c r="CV90" s="207"/>
      <c r="CW90" s="208"/>
      <c r="CX90" s="209"/>
      <c r="CY90" s="207"/>
      <c r="CZ90" s="208"/>
      <c r="DA90" s="209"/>
      <c r="DB90" s="207"/>
      <c r="DC90" s="208"/>
      <c r="DD90" s="209"/>
      <c r="DE90" s="207"/>
      <c r="DF90" s="208"/>
      <c r="DG90" s="209"/>
      <c r="DH90" s="207"/>
      <c r="DI90" s="208"/>
      <c r="DJ90" s="209"/>
      <c r="DK90" s="207"/>
      <c r="DL90" s="208"/>
      <c r="DM90" s="209"/>
    </row>
    <row r="91" spans="1:117" ht="7.75" hidden="1" customHeight="1" outlineLevel="2" x14ac:dyDescent="0.2">
      <c r="A91" s="97" t="str">
        <f t="shared" si="1657"/>
        <v>4</v>
      </c>
      <c r="B91" s="121" t="s">
        <v>326</v>
      </c>
      <c r="C91" s="200" t="str">
        <f>VLOOKUP(B91,'[49]PLANILHA ORCAMENTARIA'!A:B,2,0)</f>
        <v>CONTRAPISO - SETOR 1</v>
      </c>
      <c r="D91" s="200"/>
      <c r="E91" s="122">
        <f>VLOOKUP(B91,'[49]PLANILHA ORCAMENTARIA'!A:G,7,0)</f>
        <v>123761.67</v>
      </c>
      <c r="F91" s="123"/>
      <c r="G91" s="124" t="str">
        <f t="shared" ref="G91:G97" si="1730">IF(H91="","",H91*$E91)</f>
        <v/>
      </c>
      <c r="H91" s="125"/>
      <c r="I91" s="126">
        <f t="shared" ref="I91:I92" si="1731">H91</f>
        <v>0</v>
      </c>
      <c r="J91" s="124" t="str">
        <f t="shared" ref="J91:J97" si="1732">IF(K91="","",K91*$E91)</f>
        <v/>
      </c>
      <c r="K91" s="125"/>
      <c r="L91" s="126">
        <f t="shared" ref="L91:L97" si="1733">K91+I91</f>
        <v>0</v>
      </c>
      <c r="M91" s="124" t="str">
        <f t="shared" ref="M91:M97" si="1734">IF(N91="","",N91*$E91)</f>
        <v/>
      </c>
      <c r="N91" s="125"/>
      <c r="O91" s="126">
        <f t="shared" ref="O91:O97" si="1735">N91+L91</f>
        <v>0</v>
      </c>
      <c r="P91" s="124" t="str">
        <f t="shared" ref="P91:P97" si="1736">IF(Q91="","",Q91*$E91)</f>
        <v/>
      </c>
      <c r="Q91" s="125"/>
      <c r="R91" s="126">
        <f t="shared" ref="R91:R97" si="1737">Q91+O91</f>
        <v>0</v>
      </c>
      <c r="S91" s="124" t="str">
        <f t="shared" ref="S91:S97" si="1738">IF(T91="","",T91*$E91)</f>
        <v/>
      </c>
      <c r="T91" s="125"/>
      <c r="U91" s="126">
        <f t="shared" ref="U91:U97" si="1739">T91+R91</f>
        <v>0</v>
      </c>
      <c r="V91" s="124" t="str">
        <f t="shared" ref="V91:V97" si="1740">IF(W91="","",W91*$E91)</f>
        <v/>
      </c>
      <c r="W91" s="125"/>
      <c r="X91" s="126">
        <f t="shared" ref="X91:X97" si="1741">W91+U91</f>
        <v>0</v>
      </c>
      <c r="Y91" s="124" t="str">
        <f t="shared" ref="Y91:Y97" si="1742">IF(Z91="","",Z91*$E91)</f>
        <v/>
      </c>
      <c r="Z91" s="125"/>
      <c r="AA91" s="126">
        <f t="shared" ref="AA91:AA97" si="1743">Z91+X91</f>
        <v>0</v>
      </c>
      <c r="AB91" s="124" t="str">
        <f t="shared" ref="AB91:AB97" si="1744">IF(AC91="","",AC91*$E91)</f>
        <v/>
      </c>
      <c r="AC91" s="125"/>
      <c r="AD91" s="126">
        <f t="shared" ref="AD91:AD97" si="1745">AC91+AA91</f>
        <v>0</v>
      </c>
      <c r="AE91" s="124" t="str">
        <f t="shared" ref="AE91:AE97" si="1746">IF(AF91="","",AF91*$E91)</f>
        <v/>
      </c>
      <c r="AF91" s="125"/>
      <c r="AG91" s="126">
        <f t="shared" ref="AG91:AG97" si="1747">AF91+AD91</f>
        <v>0</v>
      </c>
      <c r="AH91" s="124" t="str">
        <f t="shared" ref="AH91:AH97" si="1748">IF(AI91="","",AI91*$E91)</f>
        <v/>
      </c>
      <c r="AI91" s="125"/>
      <c r="AJ91" s="126">
        <f t="shared" ref="AJ91:AJ97" si="1749">AI91+AG91</f>
        <v>0</v>
      </c>
      <c r="AK91" s="124" t="str">
        <f t="shared" ref="AK91:AK97" si="1750">IF(AL91="","",AL91*$E91)</f>
        <v/>
      </c>
      <c r="AL91" s="125"/>
      <c r="AM91" s="126">
        <f t="shared" ref="AM91:AM97" si="1751">AL91+AJ91</f>
        <v>0</v>
      </c>
      <c r="AN91" s="124" t="str">
        <f t="shared" ref="AN91:AN97" si="1752">IF(AO91="","",AO91*$E91)</f>
        <v/>
      </c>
      <c r="AO91" s="125"/>
      <c r="AP91" s="126">
        <f t="shared" ref="AP91:AP97" si="1753">AO91+AM91</f>
        <v>0</v>
      </c>
      <c r="AQ91" s="124" t="str">
        <f t="shared" ref="AQ91:AQ97" si="1754">IF(AR91="","",AR91*$E91)</f>
        <v/>
      </c>
      <c r="AR91" s="125"/>
      <c r="AS91" s="126">
        <f t="shared" ref="AS91:AS97" si="1755">AR91+AP91</f>
        <v>0</v>
      </c>
      <c r="AT91" s="124" t="str">
        <f t="shared" ref="AT91:AT97" si="1756">IF(AU91="","",AU91*$E91)</f>
        <v/>
      </c>
      <c r="AU91" s="125"/>
      <c r="AV91" s="126">
        <f t="shared" ref="AV91:AV97" si="1757">AU91+AS91</f>
        <v>0</v>
      </c>
      <c r="AW91" s="124" t="str">
        <f t="shared" ref="AW91:AW97" si="1758">IF(AX91="","",AX91*$E91)</f>
        <v/>
      </c>
      <c r="AX91" s="125"/>
      <c r="AY91" s="126">
        <f t="shared" ref="AY91:AY97" si="1759">AX91+AV91</f>
        <v>0</v>
      </c>
      <c r="AZ91" s="124" t="str">
        <f t="shared" ref="AZ91:AZ97" si="1760">IF(BA91="","",BA91*$E91)</f>
        <v/>
      </c>
      <c r="BA91" s="125"/>
      <c r="BB91" s="126">
        <f t="shared" ref="BB91:BB97" si="1761">BA91+AY91</f>
        <v>0</v>
      </c>
      <c r="BC91" s="124" t="str">
        <f t="shared" ref="BC91:BC97" si="1762">IF(BD91="","",BD91*$E91)</f>
        <v/>
      </c>
      <c r="BD91" s="125"/>
      <c r="BE91" s="126">
        <f t="shared" ref="BE91:BE97" si="1763">BD91+BB91</f>
        <v>0</v>
      </c>
      <c r="BF91" s="124" t="str">
        <f t="shared" ref="BF91:BF97" si="1764">IF(BG91="","",BG91*$E91)</f>
        <v/>
      </c>
      <c r="BG91" s="125"/>
      <c r="BH91" s="126">
        <f t="shared" ref="BH91:BH97" si="1765">BG91+BE91</f>
        <v>0</v>
      </c>
      <c r="BI91" s="124" t="str">
        <f t="shared" ref="BI91:BI97" si="1766">IF(BJ91="","",BJ91*$E91)</f>
        <v/>
      </c>
      <c r="BJ91" s="125"/>
      <c r="BK91" s="126">
        <f t="shared" ref="BK91:BK97" si="1767">BJ91+BH91</f>
        <v>0</v>
      </c>
      <c r="BL91" s="124" t="str">
        <f t="shared" ref="BL91:BL97" si="1768">IF(BM91="","",BM91*$E91)</f>
        <v/>
      </c>
      <c r="BM91" s="125"/>
      <c r="BN91" s="126">
        <f t="shared" ref="BN91:BN97" si="1769">BM91+BK91</f>
        <v>0</v>
      </c>
      <c r="BO91" s="124" t="str">
        <f t="shared" ref="BO91:BO97" si="1770">IF(BP91="","",BP91*$E91)</f>
        <v/>
      </c>
      <c r="BP91" s="125"/>
      <c r="BQ91" s="126">
        <f t="shared" ref="BQ91:BQ97" si="1771">BP91+BN91</f>
        <v>0</v>
      </c>
      <c r="BR91" s="124" t="str">
        <f t="shared" ref="BR91:BR97" si="1772">IF(BS91="","",BS91*$E91)</f>
        <v/>
      </c>
      <c r="BS91" s="125"/>
      <c r="BT91" s="126">
        <f t="shared" ref="BT91:BT97" si="1773">BS91+BQ91</f>
        <v>0</v>
      </c>
      <c r="BU91" s="124" t="str">
        <f t="shared" ref="BU91:BU97" si="1774">IF(BV91="","",BV91*$E91)</f>
        <v/>
      </c>
      <c r="BV91" s="125"/>
      <c r="BW91" s="126">
        <f t="shared" ref="BW91:BW97" si="1775">BV91+BT91</f>
        <v>0</v>
      </c>
      <c r="BX91" s="124" t="str">
        <f t="shared" ref="BX91:BX97" si="1776">IF(BY91="","",BY91*$E91)</f>
        <v/>
      </c>
      <c r="BY91" s="125"/>
      <c r="BZ91" s="126">
        <f t="shared" ref="BZ91:BZ97" si="1777">BY91+BW91</f>
        <v>0</v>
      </c>
      <c r="CA91" s="124" t="str">
        <f t="shared" ref="CA91:CA97" si="1778">IF(CB91="","",CB91*$E91)</f>
        <v/>
      </c>
      <c r="CB91" s="125"/>
      <c r="CC91" s="126">
        <f t="shared" ref="CC91:CC97" si="1779">CB91+BZ91</f>
        <v>0</v>
      </c>
      <c r="CD91" s="124" t="str">
        <f t="shared" ref="CD91:CD97" si="1780">IF(CE91="","",CE91*$E91)</f>
        <v/>
      </c>
      <c r="CE91" s="125"/>
      <c r="CF91" s="126">
        <f t="shared" ref="CF91:CF97" si="1781">CE91+CC91</f>
        <v>0</v>
      </c>
      <c r="CG91" s="124" t="str">
        <f t="shared" ref="CG91:CG97" si="1782">IF(CH91="","",CH91*$E91)</f>
        <v/>
      </c>
      <c r="CH91" s="125"/>
      <c r="CI91" s="126">
        <f t="shared" ref="CI91:CI97" si="1783">CH91+CF91</f>
        <v>0</v>
      </c>
      <c r="CJ91" s="124" t="str">
        <f t="shared" ref="CJ91:CJ97" si="1784">IF(CK91="","",CK91*$E91)</f>
        <v/>
      </c>
      <c r="CK91" s="125"/>
      <c r="CL91" s="126">
        <f t="shared" ref="CL91:CL97" si="1785">CK91+CI91</f>
        <v>0</v>
      </c>
      <c r="CM91" s="124" t="str">
        <f t="shared" ref="CM91:CM97" si="1786">IF(CN91="","",CN91*$E91)</f>
        <v/>
      </c>
      <c r="CN91" s="125"/>
      <c r="CO91" s="126">
        <f t="shared" ref="CO91:CO97" si="1787">CN91+CL91</f>
        <v>0</v>
      </c>
      <c r="CP91" s="124" t="str">
        <f t="shared" ref="CP91:CP97" si="1788">IF(CQ91="","",CQ91*$E91)</f>
        <v/>
      </c>
      <c r="CQ91" s="125"/>
      <c r="CR91" s="126">
        <f t="shared" ref="CR91:CR97" si="1789">CQ91+CO91</f>
        <v>0</v>
      </c>
      <c r="CS91" s="124" t="str">
        <f t="shared" ref="CS91:CS97" si="1790">IF(CT91="","",CT91*$E91)</f>
        <v/>
      </c>
      <c r="CT91" s="125"/>
      <c r="CU91" s="126">
        <f t="shared" ref="CU91:CU97" si="1791">CT91+CR91</f>
        <v>0</v>
      </c>
      <c r="CV91" s="124" t="str">
        <f t="shared" ref="CV91:CV97" si="1792">IF(CW91="","",CW91*$E91)</f>
        <v/>
      </c>
      <c r="CW91" s="125"/>
      <c r="CX91" s="126">
        <f t="shared" ref="CX91:CX97" si="1793">CW91+CU91</f>
        <v>0</v>
      </c>
      <c r="CY91" s="124" t="str">
        <f t="shared" ref="CY91:CY97" si="1794">IF(CZ91="","",CZ91*$E91)</f>
        <v/>
      </c>
      <c r="CZ91" s="125"/>
      <c r="DA91" s="126">
        <f t="shared" ref="DA91:DA97" si="1795">CZ91+CX91</f>
        <v>0</v>
      </c>
      <c r="DB91" s="124" t="str">
        <f t="shared" ref="DB91:DB97" si="1796">IF(DC91="","",DC91*$E91)</f>
        <v/>
      </c>
      <c r="DC91" s="125"/>
      <c r="DD91" s="126">
        <f t="shared" ref="DD91:DD97" si="1797">DC91+DA91</f>
        <v>0</v>
      </c>
      <c r="DE91" s="124" t="str">
        <f t="shared" ref="DE91:DE97" si="1798">IF(DF91="","",DF91*$E91)</f>
        <v/>
      </c>
      <c r="DF91" s="125"/>
      <c r="DG91" s="126">
        <f t="shared" ref="DG91:DG97" si="1799">DF91+DD91</f>
        <v>0</v>
      </c>
      <c r="DH91" s="124" t="str">
        <f t="shared" ref="DH91:DH97" si="1800">IF(DI91="","",DI91*$E91)</f>
        <v/>
      </c>
      <c r="DI91" s="125"/>
      <c r="DJ91" s="126">
        <f t="shared" ref="DJ91:DJ97" si="1801">DI91+DG91</f>
        <v>0</v>
      </c>
      <c r="DK91" s="124"/>
      <c r="DL91" s="125"/>
      <c r="DM91" s="126"/>
    </row>
    <row r="92" spans="1:117" ht="7.75" hidden="1" customHeight="1" outlineLevel="2" x14ac:dyDescent="0.2">
      <c r="A92" s="97" t="str">
        <f t="shared" si="1657"/>
        <v>4</v>
      </c>
      <c r="B92" s="121" t="s">
        <v>327</v>
      </c>
      <c r="C92" s="200" t="str">
        <f>VLOOKUP(B92,'[49]PLANILHA ORCAMENTARIA'!A:B,2,0)</f>
        <v>CONTRAPISO - SETOR 2</v>
      </c>
      <c r="D92" s="200"/>
      <c r="E92" s="122">
        <f>VLOOKUP(B92,'[49]PLANILHA ORCAMENTARIA'!A:G,7,0)</f>
        <v>123651.37</v>
      </c>
      <c r="F92" s="123"/>
      <c r="G92" s="124" t="str">
        <f t="shared" si="1730"/>
        <v/>
      </c>
      <c r="H92" s="125"/>
      <c r="I92" s="126">
        <f t="shared" si="1731"/>
        <v>0</v>
      </c>
      <c r="J92" s="124" t="str">
        <f t="shared" si="1732"/>
        <v/>
      </c>
      <c r="K92" s="125"/>
      <c r="L92" s="126">
        <f t="shared" si="1733"/>
        <v>0</v>
      </c>
      <c r="M92" s="124" t="str">
        <f t="shared" si="1734"/>
        <v/>
      </c>
      <c r="N92" s="125"/>
      <c r="O92" s="126">
        <f t="shared" si="1735"/>
        <v>0</v>
      </c>
      <c r="P92" s="124" t="str">
        <f t="shared" si="1736"/>
        <v/>
      </c>
      <c r="Q92" s="125"/>
      <c r="R92" s="126">
        <f t="shared" si="1737"/>
        <v>0</v>
      </c>
      <c r="S92" s="124" t="str">
        <f t="shared" si="1738"/>
        <v/>
      </c>
      <c r="T92" s="125"/>
      <c r="U92" s="126">
        <f t="shared" si="1739"/>
        <v>0</v>
      </c>
      <c r="V92" s="124" t="str">
        <f t="shared" si="1740"/>
        <v/>
      </c>
      <c r="W92" s="125"/>
      <c r="X92" s="126">
        <f t="shared" si="1741"/>
        <v>0</v>
      </c>
      <c r="Y92" s="124" t="str">
        <f t="shared" si="1742"/>
        <v/>
      </c>
      <c r="Z92" s="125"/>
      <c r="AA92" s="126">
        <f t="shared" si="1743"/>
        <v>0</v>
      </c>
      <c r="AB92" s="124" t="str">
        <f t="shared" si="1744"/>
        <v/>
      </c>
      <c r="AC92" s="125"/>
      <c r="AD92" s="126">
        <f t="shared" si="1745"/>
        <v>0</v>
      </c>
      <c r="AE92" s="124" t="str">
        <f t="shared" si="1746"/>
        <v/>
      </c>
      <c r="AF92" s="125"/>
      <c r="AG92" s="126">
        <f t="shared" si="1747"/>
        <v>0</v>
      </c>
      <c r="AH92" s="124" t="str">
        <f t="shared" si="1748"/>
        <v/>
      </c>
      <c r="AI92" s="125"/>
      <c r="AJ92" s="126">
        <f t="shared" si="1749"/>
        <v>0</v>
      </c>
      <c r="AK92" s="124" t="str">
        <f t="shared" si="1750"/>
        <v/>
      </c>
      <c r="AL92" s="125"/>
      <c r="AM92" s="126">
        <f t="shared" si="1751"/>
        <v>0</v>
      </c>
      <c r="AN92" s="124" t="str">
        <f t="shared" si="1752"/>
        <v/>
      </c>
      <c r="AO92" s="125"/>
      <c r="AP92" s="126">
        <f t="shared" si="1753"/>
        <v>0</v>
      </c>
      <c r="AQ92" s="124" t="str">
        <f t="shared" si="1754"/>
        <v/>
      </c>
      <c r="AR92" s="125"/>
      <c r="AS92" s="126">
        <f t="shared" si="1755"/>
        <v>0</v>
      </c>
      <c r="AT92" s="124" t="str">
        <f t="shared" si="1756"/>
        <v/>
      </c>
      <c r="AU92" s="125"/>
      <c r="AV92" s="126">
        <f t="shared" si="1757"/>
        <v>0</v>
      </c>
      <c r="AW92" s="124" t="str">
        <f t="shared" si="1758"/>
        <v/>
      </c>
      <c r="AX92" s="125"/>
      <c r="AY92" s="126">
        <f t="shared" si="1759"/>
        <v>0</v>
      </c>
      <c r="AZ92" s="124" t="str">
        <f t="shared" si="1760"/>
        <v/>
      </c>
      <c r="BA92" s="125"/>
      <c r="BB92" s="126">
        <f t="shared" si="1761"/>
        <v>0</v>
      </c>
      <c r="BC92" s="124" t="str">
        <f t="shared" si="1762"/>
        <v/>
      </c>
      <c r="BD92" s="125"/>
      <c r="BE92" s="126">
        <f t="shared" si="1763"/>
        <v>0</v>
      </c>
      <c r="BF92" s="124" t="str">
        <f t="shared" si="1764"/>
        <v/>
      </c>
      <c r="BG92" s="125"/>
      <c r="BH92" s="126">
        <f t="shared" si="1765"/>
        <v>0</v>
      </c>
      <c r="BI92" s="124" t="str">
        <f t="shared" si="1766"/>
        <v/>
      </c>
      <c r="BJ92" s="125"/>
      <c r="BK92" s="126">
        <f t="shared" si="1767"/>
        <v>0</v>
      </c>
      <c r="BL92" s="124" t="str">
        <f t="shared" si="1768"/>
        <v/>
      </c>
      <c r="BM92" s="125"/>
      <c r="BN92" s="126">
        <f t="shared" si="1769"/>
        <v>0</v>
      </c>
      <c r="BO92" s="124" t="str">
        <f t="shared" si="1770"/>
        <v/>
      </c>
      <c r="BP92" s="125"/>
      <c r="BQ92" s="126">
        <f t="shared" si="1771"/>
        <v>0</v>
      </c>
      <c r="BR92" s="124" t="str">
        <f t="shared" si="1772"/>
        <v/>
      </c>
      <c r="BS92" s="125"/>
      <c r="BT92" s="126">
        <f t="shared" si="1773"/>
        <v>0</v>
      </c>
      <c r="BU92" s="124" t="str">
        <f t="shared" si="1774"/>
        <v/>
      </c>
      <c r="BV92" s="125"/>
      <c r="BW92" s="126">
        <f t="shared" si="1775"/>
        <v>0</v>
      </c>
      <c r="BX92" s="124" t="str">
        <f t="shared" si="1776"/>
        <v/>
      </c>
      <c r="BY92" s="125"/>
      <c r="BZ92" s="126">
        <f t="shared" si="1777"/>
        <v>0</v>
      </c>
      <c r="CA92" s="124" t="str">
        <f t="shared" si="1778"/>
        <v/>
      </c>
      <c r="CB92" s="125"/>
      <c r="CC92" s="126">
        <f t="shared" si="1779"/>
        <v>0</v>
      </c>
      <c r="CD92" s="124" t="str">
        <f t="shared" si="1780"/>
        <v/>
      </c>
      <c r="CE92" s="125"/>
      <c r="CF92" s="126">
        <f t="shared" si="1781"/>
        <v>0</v>
      </c>
      <c r="CG92" s="124" t="str">
        <f t="shared" si="1782"/>
        <v/>
      </c>
      <c r="CH92" s="125"/>
      <c r="CI92" s="126">
        <f t="shared" si="1783"/>
        <v>0</v>
      </c>
      <c r="CJ92" s="124" t="str">
        <f t="shared" si="1784"/>
        <v/>
      </c>
      <c r="CK92" s="125"/>
      <c r="CL92" s="126">
        <f t="shared" si="1785"/>
        <v>0</v>
      </c>
      <c r="CM92" s="124" t="str">
        <f t="shared" si="1786"/>
        <v/>
      </c>
      <c r="CN92" s="125"/>
      <c r="CO92" s="126">
        <f t="shared" si="1787"/>
        <v>0</v>
      </c>
      <c r="CP92" s="124" t="str">
        <f t="shared" si="1788"/>
        <v/>
      </c>
      <c r="CQ92" s="125"/>
      <c r="CR92" s="126">
        <f t="shared" si="1789"/>
        <v>0</v>
      </c>
      <c r="CS92" s="124" t="str">
        <f t="shared" si="1790"/>
        <v/>
      </c>
      <c r="CT92" s="125"/>
      <c r="CU92" s="126">
        <f t="shared" si="1791"/>
        <v>0</v>
      </c>
      <c r="CV92" s="124" t="str">
        <f t="shared" si="1792"/>
        <v/>
      </c>
      <c r="CW92" s="125"/>
      <c r="CX92" s="126">
        <f t="shared" si="1793"/>
        <v>0</v>
      </c>
      <c r="CY92" s="124" t="str">
        <f t="shared" si="1794"/>
        <v/>
      </c>
      <c r="CZ92" s="125"/>
      <c r="DA92" s="126">
        <f t="shared" si="1795"/>
        <v>0</v>
      </c>
      <c r="DB92" s="124" t="str">
        <f t="shared" si="1796"/>
        <v/>
      </c>
      <c r="DC92" s="125"/>
      <c r="DD92" s="126">
        <f t="shared" si="1797"/>
        <v>0</v>
      </c>
      <c r="DE92" s="124" t="str">
        <f t="shared" si="1798"/>
        <v/>
      </c>
      <c r="DF92" s="125"/>
      <c r="DG92" s="126">
        <f t="shared" si="1799"/>
        <v>0</v>
      </c>
      <c r="DH92" s="124" t="str">
        <f t="shared" si="1800"/>
        <v/>
      </c>
      <c r="DI92" s="125"/>
      <c r="DJ92" s="126">
        <f t="shared" si="1801"/>
        <v>0</v>
      </c>
      <c r="DK92" s="124"/>
      <c r="DL92" s="125"/>
      <c r="DM92" s="126"/>
    </row>
    <row r="93" spans="1:117" ht="7.75" hidden="1" customHeight="1" outlineLevel="2" x14ac:dyDescent="0.2">
      <c r="A93" s="97" t="str">
        <f t="shared" si="1657"/>
        <v>4</v>
      </c>
      <c r="B93" s="121" t="s">
        <v>328</v>
      </c>
      <c r="C93" s="200" t="str">
        <f>VLOOKUP(B93,'[49]PLANILHA ORCAMENTARIA'!A:B,2,0)</f>
        <v>CONTRAPISO - SETOR 3</v>
      </c>
      <c r="D93" s="200"/>
      <c r="E93" s="122">
        <f>VLOOKUP(B93,'[49]PLANILHA ORCAMENTARIA'!A:G,7,0)</f>
        <v>210822.63</v>
      </c>
      <c r="F93" s="123"/>
      <c r="G93" s="124" t="str">
        <f t="shared" si="1730"/>
        <v/>
      </c>
      <c r="H93" s="125"/>
      <c r="I93" s="126">
        <f t="shared" si="1659"/>
        <v>0</v>
      </c>
      <c r="J93" s="124" t="str">
        <f t="shared" si="1732"/>
        <v/>
      </c>
      <c r="K93" s="125"/>
      <c r="L93" s="126">
        <f t="shared" si="1733"/>
        <v>0</v>
      </c>
      <c r="M93" s="124" t="str">
        <f t="shared" si="1734"/>
        <v/>
      </c>
      <c r="N93" s="125"/>
      <c r="O93" s="126">
        <f t="shared" si="1735"/>
        <v>0</v>
      </c>
      <c r="P93" s="124" t="str">
        <f t="shared" si="1736"/>
        <v/>
      </c>
      <c r="Q93" s="125"/>
      <c r="R93" s="126">
        <f t="shared" si="1737"/>
        <v>0</v>
      </c>
      <c r="S93" s="124" t="str">
        <f t="shared" si="1738"/>
        <v/>
      </c>
      <c r="T93" s="125"/>
      <c r="U93" s="126">
        <f t="shared" si="1739"/>
        <v>0</v>
      </c>
      <c r="V93" s="124" t="str">
        <f t="shared" si="1740"/>
        <v/>
      </c>
      <c r="W93" s="125"/>
      <c r="X93" s="126">
        <f t="shared" si="1741"/>
        <v>0</v>
      </c>
      <c r="Y93" s="124" t="str">
        <f t="shared" si="1742"/>
        <v/>
      </c>
      <c r="Z93" s="125"/>
      <c r="AA93" s="126">
        <f t="shared" si="1743"/>
        <v>0</v>
      </c>
      <c r="AB93" s="124" t="str">
        <f t="shared" si="1744"/>
        <v/>
      </c>
      <c r="AC93" s="125"/>
      <c r="AD93" s="126">
        <f t="shared" si="1745"/>
        <v>0</v>
      </c>
      <c r="AE93" s="124" t="str">
        <f t="shared" si="1746"/>
        <v/>
      </c>
      <c r="AF93" s="125"/>
      <c r="AG93" s="126">
        <f t="shared" si="1747"/>
        <v>0</v>
      </c>
      <c r="AH93" s="124" t="str">
        <f t="shared" si="1748"/>
        <v/>
      </c>
      <c r="AI93" s="125"/>
      <c r="AJ93" s="126">
        <f t="shared" si="1749"/>
        <v>0</v>
      </c>
      <c r="AK93" s="124" t="str">
        <f t="shared" si="1750"/>
        <v/>
      </c>
      <c r="AL93" s="125"/>
      <c r="AM93" s="126">
        <f t="shared" si="1751"/>
        <v>0</v>
      </c>
      <c r="AN93" s="124" t="str">
        <f t="shared" si="1752"/>
        <v/>
      </c>
      <c r="AO93" s="125"/>
      <c r="AP93" s="126">
        <f t="shared" si="1753"/>
        <v>0</v>
      </c>
      <c r="AQ93" s="124" t="str">
        <f t="shared" si="1754"/>
        <v/>
      </c>
      <c r="AR93" s="125"/>
      <c r="AS93" s="126">
        <f t="shared" si="1755"/>
        <v>0</v>
      </c>
      <c r="AT93" s="124" t="str">
        <f t="shared" si="1756"/>
        <v/>
      </c>
      <c r="AU93" s="125"/>
      <c r="AV93" s="126">
        <f t="shared" si="1757"/>
        <v>0</v>
      </c>
      <c r="AW93" s="124" t="str">
        <f t="shared" si="1758"/>
        <v/>
      </c>
      <c r="AX93" s="125"/>
      <c r="AY93" s="126">
        <f t="shared" si="1759"/>
        <v>0</v>
      </c>
      <c r="AZ93" s="124" t="str">
        <f t="shared" si="1760"/>
        <v/>
      </c>
      <c r="BA93" s="125"/>
      <c r="BB93" s="126">
        <f t="shared" si="1761"/>
        <v>0</v>
      </c>
      <c r="BC93" s="124" t="str">
        <f t="shared" si="1762"/>
        <v/>
      </c>
      <c r="BD93" s="125"/>
      <c r="BE93" s="126">
        <f t="shared" si="1763"/>
        <v>0</v>
      </c>
      <c r="BF93" s="124" t="str">
        <f t="shared" si="1764"/>
        <v/>
      </c>
      <c r="BG93" s="125"/>
      <c r="BH93" s="126">
        <f t="shared" si="1765"/>
        <v>0</v>
      </c>
      <c r="BI93" s="124" t="str">
        <f t="shared" si="1766"/>
        <v/>
      </c>
      <c r="BJ93" s="125"/>
      <c r="BK93" s="126">
        <f t="shared" si="1767"/>
        <v>0</v>
      </c>
      <c r="BL93" s="124" t="str">
        <f t="shared" si="1768"/>
        <v/>
      </c>
      <c r="BM93" s="125"/>
      <c r="BN93" s="126">
        <f t="shared" si="1769"/>
        <v>0</v>
      </c>
      <c r="BO93" s="124" t="str">
        <f t="shared" si="1770"/>
        <v/>
      </c>
      <c r="BP93" s="125"/>
      <c r="BQ93" s="126">
        <f t="shared" si="1771"/>
        <v>0</v>
      </c>
      <c r="BR93" s="124" t="str">
        <f t="shared" si="1772"/>
        <v/>
      </c>
      <c r="BS93" s="125"/>
      <c r="BT93" s="126">
        <f t="shared" si="1773"/>
        <v>0</v>
      </c>
      <c r="BU93" s="124" t="str">
        <f t="shared" si="1774"/>
        <v/>
      </c>
      <c r="BV93" s="125"/>
      <c r="BW93" s="126">
        <f t="shared" si="1775"/>
        <v>0</v>
      </c>
      <c r="BX93" s="124" t="str">
        <f t="shared" si="1776"/>
        <v/>
      </c>
      <c r="BY93" s="125"/>
      <c r="BZ93" s="126">
        <f t="shared" si="1777"/>
        <v>0</v>
      </c>
      <c r="CA93" s="124" t="str">
        <f t="shared" si="1778"/>
        <v/>
      </c>
      <c r="CB93" s="125"/>
      <c r="CC93" s="126">
        <f t="shared" si="1779"/>
        <v>0</v>
      </c>
      <c r="CD93" s="124" t="str">
        <f t="shared" si="1780"/>
        <v/>
      </c>
      <c r="CE93" s="125"/>
      <c r="CF93" s="126">
        <f t="shared" si="1781"/>
        <v>0</v>
      </c>
      <c r="CG93" s="124" t="str">
        <f t="shared" si="1782"/>
        <v/>
      </c>
      <c r="CH93" s="125"/>
      <c r="CI93" s="126">
        <f t="shared" si="1783"/>
        <v>0</v>
      </c>
      <c r="CJ93" s="124" t="str">
        <f t="shared" si="1784"/>
        <v/>
      </c>
      <c r="CK93" s="125"/>
      <c r="CL93" s="126">
        <f t="shared" si="1785"/>
        <v>0</v>
      </c>
      <c r="CM93" s="124" t="str">
        <f t="shared" si="1786"/>
        <v/>
      </c>
      <c r="CN93" s="125"/>
      <c r="CO93" s="126">
        <f t="shared" si="1787"/>
        <v>0</v>
      </c>
      <c r="CP93" s="124" t="str">
        <f t="shared" si="1788"/>
        <v/>
      </c>
      <c r="CQ93" s="125"/>
      <c r="CR93" s="126">
        <f t="shared" si="1789"/>
        <v>0</v>
      </c>
      <c r="CS93" s="124" t="str">
        <f t="shared" si="1790"/>
        <v/>
      </c>
      <c r="CT93" s="125"/>
      <c r="CU93" s="126">
        <f t="shared" si="1791"/>
        <v>0</v>
      </c>
      <c r="CV93" s="124" t="str">
        <f t="shared" si="1792"/>
        <v/>
      </c>
      <c r="CW93" s="125"/>
      <c r="CX93" s="126">
        <f t="shared" si="1793"/>
        <v>0</v>
      </c>
      <c r="CY93" s="124" t="str">
        <f t="shared" si="1794"/>
        <v/>
      </c>
      <c r="CZ93" s="125"/>
      <c r="DA93" s="126">
        <f t="shared" si="1795"/>
        <v>0</v>
      </c>
      <c r="DB93" s="124" t="str">
        <f t="shared" si="1796"/>
        <v/>
      </c>
      <c r="DC93" s="125"/>
      <c r="DD93" s="126">
        <f t="shared" si="1797"/>
        <v>0</v>
      </c>
      <c r="DE93" s="124" t="str">
        <f t="shared" si="1798"/>
        <v/>
      </c>
      <c r="DF93" s="125"/>
      <c r="DG93" s="126">
        <f t="shared" si="1799"/>
        <v>0</v>
      </c>
      <c r="DH93" s="124" t="str">
        <f t="shared" si="1800"/>
        <v/>
      </c>
      <c r="DI93" s="125"/>
      <c r="DJ93" s="126">
        <f t="shared" si="1801"/>
        <v>0</v>
      </c>
      <c r="DK93" s="124"/>
      <c r="DL93" s="125"/>
      <c r="DM93" s="126"/>
    </row>
    <row r="94" spans="1:117" ht="7.75" hidden="1" customHeight="1" outlineLevel="2" x14ac:dyDescent="0.2">
      <c r="A94" s="97" t="str">
        <f t="shared" si="1657"/>
        <v>4</v>
      </c>
      <c r="B94" s="121" t="s">
        <v>329</v>
      </c>
      <c r="C94" s="200" t="str">
        <f>VLOOKUP(B94,'[49]PLANILHA ORCAMENTARIA'!A:B,2,0)</f>
        <v>PORCELANATO / REVESTIMENTO DE PISO - SETOR 1</v>
      </c>
      <c r="D94" s="200"/>
      <c r="E94" s="122">
        <f>VLOOKUP(B94,'[49]PLANILHA ORCAMENTARIA'!A:G,7,0)</f>
        <v>116574.14</v>
      </c>
      <c r="F94" s="123"/>
      <c r="G94" s="124" t="str">
        <f t="shared" si="1730"/>
        <v/>
      </c>
      <c r="H94" s="125"/>
      <c r="I94" s="126">
        <f t="shared" si="1659"/>
        <v>0</v>
      </c>
      <c r="J94" s="124" t="str">
        <f t="shared" si="1732"/>
        <v/>
      </c>
      <c r="K94" s="125"/>
      <c r="L94" s="126">
        <f t="shared" si="1733"/>
        <v>0</v>
      </c>
      <c r="M94" s="124" t="str">
        <f t="shared" si="1734"/>
        <v/>
      </c>
      <c r="N94" s="125"/>
      <c r="O94" s="126">
        <f t="shared" si="1735"/>
        <v>0</v>
      </c>
      <c r="P94" s="124" t="str">
        <f t="shared" si="1736"/>
        <v/>
      </c>
      <c r="Q94" s="125"/>
      <c r="R94" s="126">
        <f t="shared" si="1737"/>
        <v>0</v>
      </c>
      <c r="S94" s="124" t="str">
        <f t="shared" si="1738"/>
        <v/>
      </c>
      <c r="T94" s="125"/>
      <c r="U94" s="126">
        <f t="shared" si="1739"/>
        <v>0</v>
      </c>
      <c r="V94" s="124" t="str">
        <f t="shared" si="1740"/>
        <v/>
      </c>
      <c r="W94" s="125"/>
      <c r="X94" s="126">
        <f t="shared" si="1741"/>
        <v>0</v>
      </c>
      <c r="Y94" s="124" t="str">
        <f t="shared" si="1742"/>
        <v/>
      </c>
      <c r="Z94" s="125"/>
      <c r="AA94" s="126">
        <f t="shared" si="1743"/>
        <v>0</v>
      </c>
      <c r="AB94" s="124" t="str">
        <f t="shared" si="1744"/>
        <v/>
      </c>
      <c r="AC94" s="125"/>
      <c r="AD94" s="126">
        <f t="shared" si="1745"/>
        <v>0</v>
      </c>
      <c r="AE94" s="124" t="str">
        <f t="shared" si="1746"/>
        <v/>
      </c>
      <c r="AF94" s="125"/>
      <c r="AG94" s="126">
        <f t="shared" si="1747"/>
        <v>0</v>
      </c>
      <c r="AH94" s="124" t="str">
        <f t="shared" si="1748"/>
        <v/>
      </c>
      <c r="AI94" s="125"/>
      <c r="AJ94" s="126">
        <f t="shared" si="1749"/>
        <v>0</v>
      </c>
      <c r="AK94" s="124" t="str">
        <f t="shared" si="1750"/>
        <v/>
      </c>
      <c r="AL94" s="125"/>
      <c r="AM94" s="126">
        <f t="shared" si="1751"/>
        <v>0</v>
      </c>
      <c r="AN94" s="124" t="str">
        <f t="shared" si="1752"/>
        <v/>
      </c>
      <c r="AO94" s="125"/>
      <c r="AP94" s="126">
        <f t="shared" si="1753"/>
        <v>0</v>
      </c>
      <c r="AQ94" s="124" t="str">
        <f t="shared" si="1754"/>
        <v/>
      </c>
      <c r="AR94" s="125"/>
      <c r="AS94" s="126">
        <f t="shared" si="1755"/>
        <v>0</v>
      </c>
      <c r="AT94" s="124" t="str">
        <f t="shared" si="1756"/>
        <v/>
      </c>
      <c r="AU94" s="125"/>
      <c r="AV94" s="126">
        <f t="shared" si="1757"/>
        <v>0</v>
      </c>
      <c r="AW94" s="124" t="str">
        <f t="shared" si="1758"/>
        <v/>
      </c>
      <c r="AX94" s="125"/>
      <c r="AY94" s="126">
        <f t="shared" si="1759"/>
        <v>0</v>
      </c>
      <c r="AZ94" s="124" t="str">
        <f t="shared" si="1760"/>
        <v/>
      </c>
      <c r="BA94" s="125"/>
      <c r="BB94" s="126">
        <f t="shared" si="1761"/>
        <v>0</v>
      </c>
      <c r="BC94" s="124" t="str">
        <f t="shared" si="1762"/>
        <v/>
      </c>
      <c r="BD94" s="125"/>
      <c r="BE94" s="126">
        <f t="shared" si="1763"/>
        <v>0</v>
      </c>
      <c r="BF94" s="124" t="str">
        <f t="shared" si="1764"/>
        <v/>
      </c>
      <c r="BG94" s="125"/>
      <c r="BH94" s="126">
        <f t="shared" si="1765"/>
        <v>0</v>
      </c>
      <c r="BI94" s="124" t="str">
        <f t="shared" si="1766"/>
        <v/>
      </c>
      <c r="BJ94" s="125"/>
      <c r="BK94" s="126">
        <f t="shared" si="1767"/>
        <v>0</v>
      </c>
      <c r="BL94" s="124" t="str">
        <f t="shared" si="1768"/>
        <v/>
      </c>
      <c r="BM94" s="125"/>
      <c r="BN94" s="126">
        <f t="shared" si="1769"/>
        <v>0</v>
      </c>
      <c r="BO94" s="124" t="str">
        <f t="shared" si="1770"/>
        <v/>
      </c>
      <c r="BP94" s="125"/>
      <c r="BQ94" s="126">
        <f t="shared" si="1771"/>
        <v>0</v>
      </c>
      <c r="BR94" s="124" t="str">
        <f t="shared" si="1772"/>
        <v/>
      </c>
      <c r="BS94" s="125"/>
      <c r="BT94" s="126">
        <f t="shared" si="1773"/>
        <v>0</v>
      </c>
      <c r="BU94" s="124" t="str">
        <f t="shared" si="1774"/>
        <v/>
      </c>
      <c r="BV94" s="125"/>
      <c r="BW94" s="126">
        <f t="shared" si="1775"/>
        <v>0</v>
      </c>
      <c r="BX94" s="124" t="str">
        <f t="shared" si="1776"/>
        <v/>
      </c>
      <c r="BY94" s="125"/>
      <c r="BZ94" s="126">
        <f t="shared" si="1777"/>
        <v>0</v>
      </c>
      <c r="CA94" s="124" t="str">
        <f t="shared" si="1778"/>
        <v/>
      </c>
      <c r="CB94" s="125"/>
      <c r="CC94" s="126">
        <f t="shared" si="1779"/>
        <v>0</v>
      </c>
      <c r="CD94" s="124" t="str">
        <f t="shared" si="1780"/>
        <v/>
      </c>
      <c r="CE94" s="125"/>
      <c r="CF94" s="126">
        <f t="shared" si="1781"/>
        <v>0</v>
      </c>
      <c r="CG94" s="124" t="str">
        <f t="shared" si="1782"/>
        <v/>
      </c>
      <c r="CH94" s="125"/>
      <c r="CI94" s="126">
        <f t="shared" si="1783"/>
        <v>0</v>
      </c>
      <c r="CJ94" s="124" t="str">
        <f t="shared" si="1784"/>
        <v/>
      </c>
      <c r="CK94" s="125"/>
      <c r="CL94" s="126">
        <f t="shared" si="1785"/>
        <v>0</v>
      </c>
      <c r="CM94" s="124" t="str">
        <f t="shared" si="1786"/>
        <v/>
      </c>
      <c r="CN94" s="125"/>
      <c r="CO94" s="126">
        <f t="shared" si="1787"/>
        <v>0</v>
      </c>
      <c r="CP94" s="124" t="str">
        <f t="shared" si="1788"/>
        <v/>
      </c>
      <c r="CQ94" s="125"/>
      <c r="CR94" s="126">
        <f t="shared" si="1789"/>
        <v>0</v>
      </c>
      <c r="CS94" s="124" t="str">
        <f t="shared" si="1790"/>
        <v/>
      </c>
      <c r="CT94" s="125"/>
      <c r="CU94" s="126">
        <f t="shared" si="1791"/>
        <v>0</v>
      </c>
      <c r="CV94" s="124" t="str">
        <f t="shared" si="1792"/>
        <v/>
      </c>
      <c r="CW94" s="125"/>
      <c r="CX94" s="126">
        <f t="shared" si="1793"/>
        <v>0</v>
      </c>
      <c r="CY94" s="124" t="str">
        <f t="shared" si="1794"/>
        <v/>
      </c>
      <c r="CZ94" s="125"/>
      <c r="DA94" s="126">
        <f t="shared" si="1795"/>
        <v>0</v>
      </c>
      <c r="DB94" s="124" t="str">
        <f t="shared" si="1796"/>
        <v/>
      </c>
      <c r="DC94" s="125"/>
      <c r="DD94" s="126">
        <f t="shared" si="1797"/>
        <v>0</v>
      </c>
      <c r="DE94" s="124" t="str">
        <f t="shared" si="1798"/>
        <v/>
      </c>
      <c r="DF94" s="125"/>
      <c r="DG94" s="126">
        <f t="shared" si="1799"/>
        <v>0</v>
      </c>
      <c r="DH94" s="124" t="str">
        <f t="shared" si="1800"/>
        <v/>
      </c>
      <c r="DI94" s="125"/>
      <c r="DJ94" s="126">
        <f t="shared" si="1801"/>
        <v>0</v>
      </c>
      <c r="DK94" s="124"/>
      <c r="DL94" s="125"/>
      <c r="DM94" s="126"/>
    </row>
    <row r="95" spans="1:117" ht="7.75" hidden="1" customHeight="1" outlineLevel="2" x14ac:dyDescent="0.2">
      <c r="A95" s="97" t="str">
        <f t="shared" si="1657"/>
        <v>4</v>
      </c>
      <c r="B95" s="121" t="s">
        <v>330</v>
      </c>
      <c r="C95" s="200" t="str">
        <f>VLOOKUP(B95,'[49]PLANILHA ORCAMENTARIA'!A:B,2,0)</f>
        <v>PORCELANATO / REVESTIMENTO DE PISO - SETOR 2</v>
      </c>
      <c r="D95" s="200"/>
      <c r="E95" s="122">
        <f>VLOOKUP(B95,'[49]PLANILHA ORCAMENTARIA'!A:G,7,0)</f>
        <v>116470.26</v>
      </c>
      <c r="F95" s="123"/>
      <c r="G95" s="124" t="str">
        <f t="shared" si="1730"/>
        <v/>
      </c>
      <c r="H95" s="125"/>
      <c r="I95" s="126">
        <f t="shared" si="1659"/>
        <v>0</v>
      </c>
      <c r="J95" s="124" t="str">
        <f t="shared" si="1732"/>
        <v/>
      </c>
      <c r="K95" s="125"/>
      <c r="L95" s="126">
        <f t="shared" si="1733"/>
        <v>0</v>
      </c>
      <c r="M95" s="124" t="str">
        <f t="shared" si="1734"/>
        <v/>
      </c>
      <c r="N95" s="125"/>
      <c r="O95" s="126">
        <f t="shared" si="1735"/>
        <v>0</v>
      </c>
      <c r="P95" s="124" t="str">
        <f t="shared" si="1736"/>
        <v/>
      </c>
      <c r="Q95" s="125"/>
      <c r="R95" s="126">
        <f t="shared" si="1737"/>
        <v>0</v>
      </c>
      <c r="S95" s="124" t="str">
        <f t="shared" si="1738"/>
        <v/>
      </c>
      <c r="T95" s="125"/>
      <c r="U95" s="126">
        <f t="shared" si="1739"/>
        <v>0</v>
      </c>
      <c r="V95" s="124" t="str">
        <f t="shared" si="1740"/>
        <v/>
      </c>
      <c r="W95" s="125"/>
      <c r="X95" s="126">
        <f t="shared" si="1741"/>
        <v>0</v>
      </c>
      <c r="Y95" s="124" t="str">
        <f t="shared" si="1742"/>
        <v/>
      </c>
      <c r="Z95" s="125"/>
      <c r="AA95" s="126">
        <f t="shared" si="1743"/>
        <v>0</v>
      </c>
      <c r="AB95" s="124" t="str">
        <f t="shared" si="1744"/>
        <v/>
      </c>
      <c r="AC95" s="125"/>
      <c r="AD95" s="126">
        <f t="shared" si="1745"/>
        <v>0</v>
      </c>
      <c r="AE95" s="124" t="str">
        <f t="shared" si="1746"/>
        <v/>
      </c>
      <c r="AF95" s="125"/>
      <c r="AG95" s="126">
        <f t="shared" si="1747"/>
        <v>0</v>
      </c>
      <c r="AH95" s="124" t="str">
        <f t="shared" si="1748"/>
        <v/>
      </c>
      <c r="AI95" s="125"/>
      <c r="AJ95" s="126">
        <f t="shared" si="1749"/>
        <v>0</v>
      </c>
      <c r="AK95" s="124" t="str">
        <f t="shared" si="1750"/>
        <v/>
      </c>
      <c r="AL95" s="125"/>
      <c r="AM95" s="126">
        <f t="shared" si="1751"/>
        <v>0</v>
      </c>
      <c r="AN95" s="124" t="str">
        <f t="shared" si="1752"/>
        <v/>
      </c>
      <c r="AO95" s="125"/>
      <c r="AP95" s="126">
        <f t="shared" si="1753"/>
        <v>0</v>
      </c>
      <c r="AQ95" s="124" t="str">
        <f t="shared" si="1754"/>
        <v/>
      </c>
      <c r="AR95" s="125"/>
      <c r="AS95" s="126">
        <f t="shared" si="1755"/>
        <v>0</v>
      </c>
      <c r="AT95" s="124" t="str">
        <f t="shared" si="1756"/>
        <v/>
      </c>
      <c r="AU95" s="125"/>
      <c r="AV95" s="126">
        <f t="shared" si="1757"/>
        <v>0</v>
      </c>
      <c r="AW95" s="124" t="str">
        <f t="shared" si="1758"/>
        <v/>
      </c>
      <c r="AX95" s="125"/>
      <c r="AY95" s="126">
        <f t="shared" si="1759"/>
        <v>0</v>
      </c>
      <c r="AZ95" s="124" t="str">
        <f t="shared" si="1760"/>
        <v/>
      </c>
      <c r="BA95" s="125"/>
      <c r="BB95" s="126">
        <f t="shared" si="1761"/>
        <v>0</v>
      </c>
      <c r="BC95" s="124" t="str">
        <f t="shared" si="1762"/>
        <v/>
      </c>
      <c r="BD95" s="125"/>
      <c r="BE95" s="126">
        <f t="shared" si="1763"/>
        <v>0</v>
      </c>
      <c r="BF95" s="124" t="str">
        <f t="shared" si="1764"/>
        <v/>
      </c>
      <c r="BG95" s="125"/>
      <c r="BH95" s="126">
        <f t="shared" si="1765"/>
        <v>0</v>
      </c>
      <c r="BI95" s="124" t="str">
        <f t="shared" si="1766"/>
        <v/>
      </c>
      <c r="BJ95" s="125"/>
      <c r="BK95" s="126">
        <f t="shared" si="1767"/>
        <v>0</v>
      </c>
      <c r="BL95" s="124" t="str">
        <f t="shared" si="1768"/>
        <v/>
      </c>
      <c r="BM95" s="125"/>
      <c r="BN95" s="126">
        <f t="shared" si="1769"/>
        <v>0</v>
      </c>
      <c r="BO95" s="124" t="str">
        <f t="shared" si="1770"/>
        <v/>
      </c>
      <c r="BP95" s="125"/>
      <c r="BQ95" s="126">
        <f t="shared" si="1771"/>
        <v>0</v>
      </c>
      <c r="BR95" s="124" t="str">
        <f t="shared" si="1772"/>
        <v/>
      </c>
      <c r="BS95" s="125"/>
      <c r="BT95" s="126">
        <f t="shared" si="1773"/>
        <v>0</v>
      </c>
      <c r="BU95" s="124" t="str">
        <f t="shared" si="1774"/>
        <v/>
      </c>
      <c r="BV95" s="125"/>
      <c r="BW95" s="126">
        <f t="shared" si="1775"/>
        <v>0</v>
      </c>
      <c r="BX95" s="124" t="str">
        <f t="shared" si="1776"/>
        <v/>
      </c>
      <c r="BY95" s="125"/>
      <c r="BZ95" s="126">
        <f t="shared" si="1777"/>
        <v>0</v>
      </c>
      <c r="CA95" s="124" t="str">
        <f t="shared" si="1778"/>
        <v/>
      </c>
      <c r="CB95" s="125"/>
      <c r="CC95" s="126">
        <f t="shared" si="1779"/>
        <v>0</v>
      </c>
      <c r="CD95" s="124" t="str">
        <f t="shared" si="1780"/>
        <v/>
      </c>
      <c r="CE95" s="125"/>
      <c r="CF95" s="126">
        <f t="shared" si="1781"/>
        <v>0</v>
      </c>
      <c r="CG95" s="124" t="str">
        <f t="shared" si="1782"/>
        <v/>
      </c>
      <c r="CH95" s="125"/>
      <c r="CI95" s="126">
        <f t="shared" si="1783"/>
        <v>0</v>
      </c>
      <c r="CJ95" s="124" t="str">
        <f t="shared" si="1784"/>
        <v/>
      </c>
      <c r="CK95" s="125"/>
      <c r="CL95" s="126">
        <f t="shared" si="1785"/>
        <v>0</v>
      </c>
      <c r="CM95" s="124" t="str">
        <f t="shared" si="1786"/>
        <v/>
      </c>
      <c r="CN95" s="125"/>
      <c r="CO95" s="126">
        <f t="shared" si="1787"/>
        <v>0</v>
      </c>
      <c r="CP95" s="124" t="str">
        <f t="shared" si="1788"/>
        <v/>
      </c>
      <c r="CQ95" s="125"/>
      <c r="CR95" s="126">
        <f t="shared" si="1789"/>
        <v>0</v>
      </c>
      <c r="CS95" s="124" t="str">
        <f t="shared" si="1790"/>
        <v/>
      </c>
      <c r="CT95" s="125"/>
      <c r="CU95" s="126">
        <f t="shared" si="1791"/>
        <v>0</v>
      </c>
      <c r="CV95" s="124" t="str">
        <f t="shared" si="1792"/>
        <v/>
      </c>
      <c r="CW95" s="125"/>
      <c r="CX95" s="126">
        <f t="shared" si="1793"/>
        <v>0</v>
      </c>
      <c r="CY95" s="124" t="str">
        <f t="shared" si="1794"/>
        <v/>
      </c>
      <c r="CZ95" s="125"/>
      <c r="DA95" s="126">
        <f t="shared" si="1795"/>
        <v>0</v>
      </c>
      <c r="DB95" s="124" t="str">
        <f t="shared" si="1796"/>
        <v/>
      </c>
      <c r="DC95" s="125"/>
      <c r="DD95" s="126">
        <f t="shared" si="1797"/>
        <v>0</v>
      </c>
      <c r="DE95" s="124" t="str">
        <f t="shared" si="1798"/>
        <v/>
      </c>
      <c r="DF95" s="125"/>
      <c r="DG95" s="126">
        <f t="shared" si="1799"/>
        <v>0</v>
      </c>
      <c r="DH95" s="124" t="str">
        <f t="shared" si="1800"/>
        <v/>
      </c>
      <c r="DI95" s="125"/>
      <c r="DJ95" s="126">
        <f t="shared" si="1801"/>
        <v>0</v>
      </c>
      <c r="DK95" s="124"/>
      <c r="DL95" s="125"/>
      <c r="DM95" s="126"/>
    </row>
    <row r="96" spans="1:117" ht="7.75" hidden="1" customHeight="1" outlineLevel="2" x14ac:dyDescent="0.2">
      <c r="A96" s="97" t="str">
        <f t="shared" si="1657"/>
        <v>4</v>
      </c>
      <c r="B96" s="121" t="s">
        <v>331</v>
      </c>
      <c r="C96" s="200" t="str">
        <f>VLOOKUP(B96,'[49]PLANILHA ORCAMENTARIA'!A:B,2,0)</f>
        <v>PORCELANATO / REVESTIMENTO DE PISO - SETOR 3</v>
      </c>
      <c r="D96" s="200"/>
      <c r="E96" s="122">
        <f>VLOOKUP(B96,'[49]PLANILHA ORCAMENTARIA'!A:G,7,0)</f>
        <v>198579</v>
      </c>
      <c r="F96" s="123"/>
      <c r="G96" s="124" t="str">
        <f t="shared" si="1730"/>
        <v/>
      </c>
      <c r="H96" s="125"/>
      <c r="I96" s="126">
        <f t="shared" si="1659"/>
        <v>0</v>
      </c>
      <c r="J96" s="124" t="str">
        <f t="shared" si="1732"/>
        <v/>
      </c>
      <c r="K96" s="125"/>
      <c r="L96" s="126">
        <f t="shared" si="1733"/>
        <v>0</v>
      </c>
      <c r="M96" s="124" t="str">
        <f t="shared" si="1734"/>
        <v/>
      </c>
      <c r="N96" s="125"/>
      <c r="O96" s="126">
        <f t="shared" si="1735"/>
        <v>0</v>
      </c>
      <c r="P96" s="124" t="str">
        <f t="shared" si="1736"/>
        <v/>
      </c>
      <c r="Q96" s="125"/>
      <c r="R96" s="126">
        <f t="shared" si="1737"/>
        <v>0</v>
      </c>
      <c r="S96" s="124" t="str">
        <f t="shared" si="1738"/>
        <v/>
      </c>
      <c r="T96" s="125"/>
      <c r="U96" s="126">
        <f t="shared" si="1739"/>
        <v>0</v>
      </c>
      <c r="V96" s="124" t="str">
        <f t="shared" si="1740"/>
        <v/>
      </c>
      <c r="W96" s="125"/>
      <c r="X96" s="126">
        <f t="shared" si="1741"/>
        <v>0</v>
      </c>
      <c r="Y96" s="124" t="str">
        <f t="shared" si="1742"/>
        <v/>
      </c>
      <c r="Z96" s="125"/>
      <c r="AA96" s="126">
        <f t="shared" si="1743"/>
        <v>0</v>
      </c>
      <c r="AB96" s="124" t="str">
        <f t="shared" si="1744"/>
        <v/>
      </c>
      <c r="AC96" s="125"/>
      <c r="AD96" s="126">
        <f t="shared" si="1745"/>
        <v>0</v>
      </c>
      <c r="AE96" s="124" t="str">
        <f t="shared" si="1746"/>
        <v/>
      </c>
      <c r="AF96" s="125"/>
      <c r="AG96" s="126">
        <f t="shared" si="1747"/>
        <v>0</v>
      </c>
      <c r="AH96" s="124" t="str">
        <f t="shared" si="1748"/>
        <v/>
      </c>
      <c r="AI96" s="125"/>
      <c r="AJ96" s="126">
        <f t="shared" si="1749"/>
        <v>0</v>
      </c>
      <c r="AK96" s="124" t="str">
        <f t="shared" si="1750"/>
        <v/>
      </c>
      <c r="AL96" s="125"/>
      <c r="AM96" s="126">
        <f t="shared" si="1751"/>
        <v>0</v>
      </c>
      <c r="AN96" s="124" t="str">
        <f t="shared" si="1752"/>
        <v/>
      </c>
      <c r="AO96" s="125"/>
      <c r="AP96" s="126">
        <f t="shared" si="1753"/>
        <v>0</v>
      </c>
      <c r="AQ96" s="124" t="str">
        <f t="shared" si="1754"/>
        <v/>
      </c>
      <c r="AR96" s="125"/>
      <c r="AS96" s="126">
        <f t="shared" si="1755"/>
        <v>0</v>
      </c>
      <c r="AT96" s="124" t="str">
        <f t="shared" si="1756"/>
        <v/>
      </c>
      <c r="AU96" s="125"/>
      <c r="AV96" s="126">
        <f t="shared" si="1757"/>
        <v>0</v>
      </c>
      <c r="AW96" s="124" t="str">
        <f t="shared" si="1758"/>
        <v/>
      </c>
      <c r="AX96" s="125"/>
      <c r="AY96" s="126">
        <f t="shared" si="1759"/>
        <v>0</v>
      </c>
      <c r="AZ96" s="124" t="str">
        <f t="shared" si="1760"/>
        <v/>
      </c>
      <c r="BA96" s="125"/>
      <c r="BB96" s="126">
        <f t="shared" si="1761"/>
        <v>0</v>
      </c>
      <c r="BC96" s="124" t="str">
        <f t="shared" si="1762"/>
        <v/>
      </c>
      <c r="BD96" s="125"/>
      <c r="BE96" s="126">
        <f t="shared" si="1763"/>
        <v>0</v>
      </c>
      <c r="BF96" s="124" t="str">
        <f t="shared" si="1764"/>
        <v/>
      </c>
      <c r="BG96" s="125"/>
      <c r="BH96" s="126">
        <f t="shared" si="1765"/>
        <v>0</v>
      </c>
      <c r="BI96" s="124" t="str">
        <f t="shared" si="1766"/>
        <v/>
      </c>
      <c r="BJ96" s="125"/>
      <c r="BK96" s="126">
        <f t="shared" si="1767"/>
        <v>0</v>
      </c>
      <c r="BL96" s="124" t="str">
        <f t="shared" si="1768"/>
        <v/>
      </c>
      <c r="BM96" s="125"/>
      <c r="BN96" s="126">
        <f t="shared" si="1769"/>
        <v>0</v>
      </c>
      <c r="BO96" s="124" t="str">
        <f t="shared" si="1770"/>
        <v/>
      </c>
      <c r="BP96" s="125"/>
      <c r="BQ96" s="126">
        <f t="shared" si="1771"/>
        <v>0</v>
      </c>
      <c r="BR96" s="124" t="str">
        <f t="shared" si="1772"/>
        <v/>
      </c>
      <c r="BS96" s="125"/>
      <c r="BT96" s="126">
        <f t="shared" si="1773"/>
        <v>0</v>
      </c>
      <c r="BU96" s="124" t="str">
        <f t="shared" si="1774"/>
        <v/>
      </c>
      <c r="BV96" s="125"/>
      <c r="BW96" s="126">
        <f t="shared" si="1775"/>
        <v>0</v>
      </c>
      <c r="BX96" s="124" t="str">
        <f t="shared" si="1776"/>
        <v/>
      </c>
      <c r="BY96" s="125"/>
      <c r="BZ96" s="126">
        <f t="shared" si="1777"/>
        <v>0</v>
      </c>
      <c r="CA96" s="124" t="str">
        <f t="shared" si="1778"/>
        <v/>
      </c>
      <c r="CB96" s="125"/>
      <c r="CC96" s="126">
        <f t="shared" si="1779"/>
        <v>0</v>
      </c>
      <c r="CD96" s="124" t="str">
        <f t="shared" si="1780"/>
        <v/>
      </c>
      <c r="CE96" s="125"/>
      <c r="CF96" s="126">
        <f t="shared" si="1781"/>
        <v>0</v>
      </c>
      <c r="CG96" s="124" t="str">
        <f t="shared" si="1782"/>
        <v/>
      </c>
      <c r="CH96" s="125"/>
      <c r="CI96" s="126">
        <f t="shared" si="1783"/>
        <v>0</v>
      </c>
      <c r="CJ96" s="124" t="str">
        <f t="shared" si="1784"/>
        <v/>
      </c>
      <c r="CK96" s="125"/>
      <c r="CL96" s="126">
        <f t="shared" si="1785"/>
        <v>0</v>
      </c>
      <c r="CM96" s="124" t="str">
        <f t="shared" si="1786"/>
        <v/>
      </c>
      <c r="CN96" s="125"/>
      <c r="CO96" s="126">
        <f t="shared" si="1787"/>
        <v>0</v>
      </c>
      <c r="CP96" s="124" t="str">
        <f t="shared" si="1788"/>
        <v/>
      </c>
      <c r="CQ96" s="125"/>
      <c r="CR96" s="126">
        <f t="shared" si="1789"/>
        <v>0</v>
      </c>
      <c r="CS96" s="124" t="str">
        <f t="shared" si="1790"/>
        <v/>
      </c>
      <c r="CT96" s="125"/>
      <c r="CU96" s="126">
        <f t="shared" si="1791"/>
        <v>0</v>
      </c>
      <c r="CV96" s="124" t="str">
        <f t="shared" si="1792"/>
        <v/>
      </c>
      <c r="CW96" s="125"/>
      <c r="CX96" s="126">
        <f t="shared" si="1793"/>
        <v>0</v>
      </c>
      <c r="CY96" s="124" t="str">
        <f t="shared" si="1794"/>
        <v/>
      </c>
      <c r="CZ96" s="125"/>
      <c r="DA96" s="126">
        <f t="shared" si="1795"/>
        <v>0</v>
      </c>
      <c r="DB96" s="124" t="str">
        <f t="shared" si="1796"/>
        <v/>
      </c>
      <c r="DC96" s="125"/>
      <c r="DD96" s="126">
        <f t="shared" si="1797"/>
        <v>0</v>
      </c>
      <c r="DE96" s="124" t="str">
        <f t="shared" si="1798"/>
        <v/>
      </c>
      <c r="DF96" s="125"/>
      <c r="DG96" s="126">
        <f t="shared" si="1799"/>
        <v>0</v>
      </c>
      <c r="DH96" s="124" t="str">
        <f t="shared" si="1800"/>
        <v/>
      </c>
      <c r="DI96" s="125"/>
      <c r="DJ96" s="126">
        <f t="shared" si="1801"/>
        <v>0</v>
      </c>
      <c r="DK96" s="124"/>
      <c r="DL96" s="125"/>
      <c r="DM96" s="126"/>
    </row>
    <row r="97" spans="1:117" ht="7.75" hidden="1" customHeight="1" outlineLevel="2" x14ac:dyDescent="0.2">
      <c r="A97" s="97" t="str">
        <f t="shared" si="1657"/>
        <v>4</v>
      </c>
      <c r="B97" s="121" t="s">
        <v>332</v>
      </c>
      <c r="C97" s="200" t="str">
        <f>VLOOKUP(B97,'[49]PLANILHA ORCAMENTARIA'!A:B,2,0)</f>
        <v>REJUNTE / RODAPÉ / SOLEIRA</v>
      </c>
      <c r="D97" s="200"/>
      <c r="E97" s="122">
        <f>VLOOKUP(B97,'[49]PLANILHA ORCAMENTARIA'!A:G,7,0)</f>
        <v>21811.66</v>
      </c>
      <c r="F97" s="123"/>
      <c r="G97" s="124" t="str">
        <f t="shared" si="1730"/>
        <v/>
      </c>
      <c r="H97" s="125"/>
      <c r="I97" s="126">
        <f t="shared" si="1659"/>
        <v>0</v>
      </c>
      <c r="J97" s="124" t="str">
        <f t="shared" si="1732"/>
        <v/>
      </c>
      <c r="K97" s="125"/>
      <c r="L97" s="126">
        <f t="shared" si="1733"/>
        <v>0</v>
      </c>
      <c r="M97" s="124" t="str">
        <f t="shared" si="1734"/>
        <v/>
      </c>
      <c r="N97" s="125"/>
      <c r="O97" s="126">
        <f t="shared" si="1735"/>
        <v>0</v>
      </c>
      <c r="P97" s="124" t="str">
        <f t="shared" si="1736"/>
        <v/>
      </c>
      <c r="Q97" s="125"/>
      <c r="R97" s="126">
        <f t="shared" si="1737"/>
        <v>0</v>
      </c>
      <c r="S97" s="124" t="str">
        <f t="shared" si="1738"/>
        <v/>
      </c>
      <c r="T97" s="125"/>
      <c r="U97" s="126">
        <f t="shared" si="1739"/>
        <v>0</v>
      </c>
      <c r="V97" s="124" t="str">
        <f t="shared" si="1740"/>
        <v/>
      </c>
      <c r="W97" s="125"/>
      <c r="X97" s="126">
        <f t="shared" si="1741"/>
        <v>0</v>
      </c>
      <c r="Y97" s="124" t="str">
        <f t="shared" si="1742"/>
        <v/>
      </c>
      <c r="Z97" s="125"/>
      <c r="AA97" s="126">
        <f t="shared" si="1743"/>
        <v>0</v>
      </c>
      <c r="AB97" s="124" t="str">
        <f t="shared" si="1744"/>
        <v/>
      </c>
      <c r="AC97" s="125"/>
      <c r="AD97" s="126">
        <f t="shared" si="1745"/>
        <v>0</v>
      </c>
      <c r="AE97" s="124" t="str">
        <f t="shared" si="1746"/>
        <v/>
      </c>
      <c r="AF97" s="125"/>
      <c r="AG97" s="126">
        <f t="shared" si="1747"/>
        <v>0</v>
      </c>
      <c r="AH97" s="124" t="str">
        <f t="shared" si="1748"/>
        <v/>
      </c>
      <c r="AI97" s="125"/>
      <c r="AJ97" s="126">
        <f t="shared" si="1749"/>
        <v>0</v>
      </c>
      <c r="AK97" s="124" t="str">
        <f t="shared" si="1750"/>
        <v/>
      </c>
      <c r="AL97" s="125"/>
      <c r="AM97" s="126">
        <f t="shared" si="1751"/>
        <v>0</v>
      </c>
      <c r="AN97" s="124" t="str">
        <f t="shared" si="1752"/>
        <v/>
      </c>
      <c r="AO97" s="125"/>
      <c r="AP97" s="126">
        <f t="shared" si="1753"/>
        <v>0</v>
      </c>
      <c r="AQ97" s="124" t="str">
        <f t="shared" si="1754"/>
        <v/>
      </c>
      <c r="AR97" s="125"/>
      <c r="AS97" s="126">
        <f t="shared" si="1755"/>
        <v>0</v>
      </c>
      <c r="AT97" s="124" t="str">
        <f t="shared" si="1756"/>
        <v/>
      </c>
      <c r="AU97" s="125"/>
      <c r="AV97" s="126">
        <f t="shared" si="1757"/>
        <v>0</v>
      </c>
      <c r="AW97" s="124" t="str">
        <f t="shared" si="1758"/>
        <v/>
      </c>
      <c r="AX97" s="125"/>
      <c r="AY97" s="126">
        <f t="shared" si="1759"/>
        <v>0</v>
      </c>
      <c r="AZ97" s="124" t="str">
        <f t="shared" si="1760"/>
        <v/>
      </c>
      <c r="BA97" s="125"/>
      <c r="BB97" s="126">
        <f t="shared" si="1761"/>
        <v>0</v>
      </c>
      <c r="BC97" s="124" t="str">
        <f t="shared" si="1762"/>
        <v/>
      </c>
      <c r="BD97" s="125"/>
      <c r="BE97" s="126">
        <f t="shared" si="1763"/>
        <v>0</v>
      </c>
      <c r="BF97" s="124" t="str">
        <f t="shared" si="1764"/>
        <v/>
      </c>
      <c r="BG97" s="125"/>
      <c r="BH97" s="126">
        <f t="shared" si="1765"/>
        <v>0</v>
      </c>
      <c r="BI97" s="124" t="str">
        <f t="shared" si="1766"/>
        <v/>
      </c>
      <c r="BJ97" s="125"/>
      <c r="BK97" s="126">
        <f t="shared" si="1767"/>
        <v>0</v>
      </c>
      <c r="BL97" s="124" t="str">
        <f t="shared" si="1768"/>
        <v/>
      </c>
      <c r="BM97" s="125"/>
      <c r="BN97" s="126">
        <f t="shared" si="1769"/>
        <v>0</v>
      </c>
      <c r="BO97" s="124" t="str">
        <f t="shared" si="1770"/>
        <v/>
      </c>
      <c r="BP97" s="125"/>
      <c r="BQ97" s="126">
        <f t="shared" si="1771"/>
        <v>0</v>
      </c>
      <c r="BR97" s="124" t="str">
        <f t="shared" si="1772"/>
        <v/>
      </c>
      <c r="BS97" s="125"/>
      <c r="BT97" s="126">
        <f t="shared" si="1773"/>
        <v>0</v>
      </c>
      <c r="BU97" s="124" t="str">
        <f t="shared" si="1774"/>
        <v/>
      </c>
      <c r="BV97" s="125"/>
      <c r="BW97" s="126">
        <f t="shared" si="1775"/>
        <v>0</v>
      </c>
      <c r="BX97" s="124" t="str">
        <f t="shared" si="1776"/>
        <v/>
      </c>
      <c r="BY97" s="125"/>
      <c r="BZ97" s="126">
        <f t="shared" si="1777"/>
        <v>0</v>
      </c>
      <c r="CA97" s="124" t="str">
        <f t="shared" si="1778"/>
        <v/>
      </c>
      <c r="CB97" s="125"/>
      <c r="CC97" s="126">
        <f t="shared" si="1779"/>
        <v>0</v>
      </c>
      <c r="CD97" s="124" t="str">
        <f t="shared" si="1780"/>
        <v/>
      </c>
      <c r="CE97" s="125"/>
      <c r="CF97" s="126">
        <f t="shared" si="1781"/>
        <v>0</v>
      </c>
      <c r="CG97" s="124" t="str">
        <f t="shared" si="1782"/>
        <v/>
      </c>
      <c r="CH97" s="125"/>
      <c r="CI97" s="126">
        <f t="shared" si="1783"/>
        <v>0</v>
      </c>
      <c r="CJ97" s="124" t="str">
        <f t="shared" si="1784"/>
        <v/>
      </c>
      <c r="CK97" s="125"/>
      <c r="CL97" s="126">
        <f t="shared" si="1785"/>
        <v>0</v>
      </c>
      <c r="CM97" s="124" t="str">
        <f t="shared" si="1786"/>
        <v/>
      </c>
      <c r="CN97" s="125"/>
      <c r="CO97" s="126">
        <f t="shared" si="1787"/>
        <v>0</v>
      </c>
      <c r="CP97" s="124" t="str">
        <f t="shared" si="1788"/>
        <v/>
      </c>
      <c r="CQ97" s="125"/>
      <c r="CR97" s="126">
        <f t="shared" si="1789"/>
        <v>0</v>
      </c>
      <c r="CS97" s="124" t="str">
        <f t="shared" si="1790"/>
        <v/>
      </c>
      <c r="CT97" s="125"/>
      <c r="CU97" s="126">
        <f t="shared" si="1791"/>
        <v>0</v>
      </c>
      <c r="CV97" s="124" t="str">
        <f t="shared" si="1792"/>
        <v/>
      </c>
      <c r="CW97" s="125"/>
      <c r="CX97" s="126">
        <f t="shared" si="1793"/>
        <v>0</v>
      </c>
      <c r="CY97" s="124" t="str">
        <f t="shared" si="1794"/>
        <v/>
      </c>
      <c r="CZ97" s="125"/>
      <c r="DA97" s="126">
        <f t="shared" si="1795"/>
        <v>0</v>
      </c>
      <c r="DB97" s="124" t="str">
        <f t="shared" si="1796"/>
        <v/>
      </c>
      <c r="DC97" s="125"/>
      <c r="DD97" s="126">
        <f t="shared" si="1797"/>
        <v>0</v>
      </c>
      <c r="DE97" s="124" t="str">
        <f t="shared" si="1798"/>
        <v/>
      </c>
      <c r="DF97" s="125"/>
      <c r="DG97" s="126">
        <f t="shared" si="1799"/>
        <v>0</v>
      </c>
      <c r="DH97" s="124" t="str">
        <f t="shared" si="1800"/>
        <v/>
      </c>
      <c r="DI97" s="125"/>
      <c r="DJ97" s="126">
        <f t="shared" si="1801"/>
        <v>0</v>
      </c>
      <c r="DK97" s="124"/>
      <c r="DL97" s="125"/>
      <c r="DM97" s="126"/>
    </row>
    <row r="98" spans="1:117" ht="7.75" hidden="1" customHeight="1" outlineLevel="1" collapsed="1" x14ac:dyDescent="0.2">
      <c r="A98" s="97" t="str">
        <f t="shared" si="1657"/>
        <v>4</v>
      </c>
      <c r="B98" s="131" t="s">
        <v>333</v>
      </c>
      <c r="C98" s="204" t="s">
        <v>334</v>
      </c>
      <c r="D98" s="204"/>
      <c r="E98" s="132">
        <f>VLOOKUP(B98,'[49]PLANILHA ORCAMENTARIA'!A:G,7,0)</f>
        <v>676608.34</v>
      </c>
      <c r="F98" s="133"/>
      <c r="G98" s="207"/>
      <c r="H98" s="208"/>
      <c r="I98" s="209"/>
      <c r="J98" s="207"/>
      <c r="K98" s="208"/>
      <c r="L98" s="209"/>
      <c r="M98" s="207"/>
      <c r="N98" s="208"/>
      <c r="O98" s="209"/>
      <c r="P98" s="207"/>
      <c r="Q98" s="208"/>
      <c r="R98" s="209"/>
      <c r="S98" s="207"/>
      <c r="T98" s="208"/>
      <c r="U98" s="209"/>
      <c r="V98" s="207"/>
      <c r="W98" s="208"/>
      <c r="X98" s="209"/>
      <c r="Y98" s="207"/>
      <c r="Z98" s="208"/>
      <c r="AA98" s="209"/>
      <c r="AB98" s="207"/>
      <c r="AC98" s="208"/>
      <c r="AD98" s="209"/>
      <c r="AE98" s="207"/>
      <c r="AF98" s="208"/>
      <c r="AG98" s="209"/>
      <c r="AH98" s="207"/>
      <c r="AI98" s="208"/>
      <c r="AJ98" s="209"/>
      <c r="AK98" s="207"/>
      <c r="AL98" s="208"/>
      <c r="AM98" s="209"/>
      <c r="AN98" s="207"/>
      <c r="AO98" s="208"/>
      <c r="AP98" s="209"/>
      <c r="AQ98" s="207"/>
      <c r="AR98" s="208"/>
      <c r="AS98" s="209"/>
      <c r="AT98" s="207"/>
      <c r="AU98" s="208"/>
      <c r="AV98" s="209"/>
      <c r="AW98" s="207"/>
      <c r="AX98" s="208"/>
      <c r="AY98" s="209"/>
      <c r="AZ98" s="207"/>
      <c r="BA98" s="208"/>
      <c r="BB98" s="209"/>
      <c r="BC98" s="207"/>
      <c r="BD98" s="208"/>
      <c r="BE98" s="209"/>
      <c r="BF98" s="207"/>
      <c r="BG98" s="208"/>
      <c r="BH98" s="209"/>
      <c r="BI98" s="207"/>
      <c r="BJ98" s="208"/>
      <c r="BK98" s="209"/>
      <c r="BL98" s="207"/>
      <c r="BM98" s="208"/>
      <c r="BN98" s="209"/>
      <c r="BO98" s="207"/>
      <c r="BP98" s="208"/>
      <c r="BQ98" s="209"/>
      <c r="BR98" s="207"/>
      <c r="BS98" s="208"/>
      <c r="BT98" s="209"/>
      <c r="BU98" s="207"/>
      <c r="BV98" s="208"/>
      <c r="BW98" s="209"/>
      <c r="BX98" s="207"/>
      <c r="BY98" s="208"/>
      <c r="BZ98" s="209"/>
      <c r="CA98" s="207"/>
      <c r="CB98" s="208"/>
      <c r="CC98" s="209"/>
      <c r="CD98" s="207"/>
      <c r="CE98" s="208"/>
      <c r="CF98" s="209"/>
      <c r="CG98" s="207"/>
      <c r="CH98" s="208"/>
      <c r="CI98" s="209"/>
      <c r="CJ98" s="207"/>
      <c r="CK98" s="208"/>
      <c r="CL98" s="209"/>
      <c r="CM98" s="207"/>
      <c r="CN98" s="208"/>
      <c r="CO98" s="209"/>
      <c r="CP98" s="207"/>
      <c r="CQ98" s="208"/>
      <c r="CR98" s="209"/>
      <c r="CS98" s="207"/>
      <c r="CT98" s="208"/>
      <c r="CU98" s="209"/>
      <c r="CV98" s="207"/>
      <c r="CW98" s="208"/>
      <c r="CX98" s="209"/>
      <c r="CY98" s="207"/>
      <c r="CZ98" s="208"/>
      <c r="DA98" s="209"/>
      <c r="DB98" s="207"/>
      <c r="DC98" s="208"/>
      <c r="DD98" s="209"/>
      <c r="DE98" s="207"/>
      <c r="DF98" s="208"/>
      <c r="DG98" s="209"/>
      <c r="DH98" s="207"/>
      <c r="DI98" s="208"/>
      <c r="DJ98" s="209"/>
      <c r="DK98" s="207"/>
      <c r="DL98" s="208"/>
      <c r="DM98" s="209"/>
    </row>
    <row r="99" spans="1:117" ht="7.75" hidden="1" customHeight="1" outlineLevel="2" x14ac:dyDescent="0.2">
      <c r="A99" s="97" t="str">
        <f t="shared" si="1657"/>
        <v>4</v>
      </c>
      <c r="B99" s="121" t="s">
        <v>335</v>
      </c>
      <c r="C99" s="200" t="str">
        <f>VLOOKUP(B99,'[49]PLANILHA ORCAMENTARIA'!A:B,2,0)</f>
        <v>CONTRAPISO - SETOR 1</v>
      </c>
      <c r="D99" s="200"/>
      <c r="E99" s="122">
        <f>VLOOKUP(B99,'[49]PLANILHA ORCAMENTARIA'!A:G,7,0)</f>
        <v>171718.89</v>
      </c>
      <c r="F99" s="123"/>
      <c r="G99" s="124" t="str">
        <f t="shared" ref="G99:G101" si="1802">IF(H99="","",H99*$E99)</f>
        <v/>
      </c>
      <c r="H99" s="125"/>
      <c r="I99" s="126">
        <f t="shared" ref="I99:I100" si="1803">H99</f>
        <v>0</v>
      </c>
      <c r="J99" s="124" t="str">
        <f t="shared" ref="J99:J101" si="1804">IF(K99="","",K99*$E99)</f>
        <v/>
      </c>
      <c r="K99" s="125"/>
      <c r="L99" s="126">
        <f t="shared" ref="L99:L101" si="1805">K99+I99</f>
        <v>0</v>
      </c>
      <c r="M99" s="124" t="str">
        <f t="shared" ref="M99:M101" si="1806">IF(N99="","",N99*$E99)</f>
        <v/>
      </c>
      <c r="N99" s="125"/>
      <c r="O99" s="126">
        <f t="shared" ref="O99:O101" si="1807">N99+L99</f>
        <v>0</v>
      </c>
      <c r="P99" s="124" t="str">
        <f t="shared" ref="P99:P101" si="1808">IF(Q99="","",Q99*$E99)</f>
        <v/>
      </c>
      <c r="Q99" s="125"/>
      <c r="R99" s="126">
        <f t="shared" ref="R99:R101" si="1809">Q99+O99</f>
        <v>0</v>
      </c>
      <c r="S99" s="124" t="str">
        <f t="shared" ref="S99:S101" si="1810">IF(T99="","",T99*$E99)</f>
        <v/>
      </c>
      <c r="T99" s="125"/>
      <c r="U99" s="126">
        <f t="shared" ref="U99:U101" si="1811">T99+R99</f>
        <v>0</v>
      </c>
      <c r="V99" s="124" t="str">
        <f t="shared" ref="V99:V101" si="1812">IF(W99="","",W99*$E99)</f>
        <v/>
      </c>
      <c r="W99" s="125"/>
      <c r="X99" s="126">
        <f t="shared" ref="X99:X101" si="1813">W99+U99</f>
        <v>0</v>
      </c>
      <c r="Y99" s="124" t="str">
        <f t="shared" ref="Y99:Y101" si="1814">IF(Z99="","",Z99*$E99)</f>
        <v/>
      </c>
      <c r="Z99" s="125"/>
      <c r="AA99" s="126">
        <f t="shared" ref="AA99:AA101" si="1815">Z99+X99</f>
        <v>0</v>
      </c>
      <c r="AB99" s="124" t="str">
        <f t="shared" ref="AB99:AB101" si="1816">IF(AC99="","",AC99*$E99)</f>
        <v/>
      </c>
      <c r="AC99" s="125"/>
      <c r="AD99" s="126">
        <f t="shared" ref="AD99:AD101" si="1817">AC99+AA99</f>
        <v>0</v>
      </c>
      <c r="AE99" s="124" t="str">
        <f t="shared" ref="AE99:AE101" si="1818">IF(AF99="","",AF99*$E99)</f>
        <v/>
      </c>
      <c r="AF99" s="125"/>
      <c r="AG99" s="126">
        <f t="shared" ref="AG99:AG101" si="1819">AF99+AD99</f>
        <v>0</v>
      </c>
      <c r="AH99" s="124" t="str">
        <f t="shared" ref="AH99:AH101" si="1820">IF(AI99="","",AI99*$E99)</f>
        <v/>
      </c>
      <c r="AI99" s="125"/>
      <c r="AJ99" s="126">
        <f t="shared" ref="AJ99:AJ101" si="1821">AI99+AG99</f>
        <v>0</v>
      </c>
      <c r="AK99" s="124" t="str">
        <f t="shared" ref="AK99:AK101" si="1822">IF(AL99="","",AL99*$E99)</f>
        <v/>
      </c>
      <c r="AL99" s="125"/>
      <c r="AM99" s="126">
        <f t="shared" ref="AM99:AM101" si="1823">AL99+AJ99</f>
        <v>0</v>
      </c>
      <c r="AN99" s="124" t="str">
        <f t="shared" ref="AN99:AN101" si="1824">IF(AO99="","",AO99*$E99)</f>
        <v/>
      </c>
      <c r="AO99" s="125"/>
      <c r="AP99" s="126">
        <f t="shared" ref="AP99:AP101" si="1825">AO99+AM99</f>
        <v>0</v>
      </c>
      <c r="AQ99" s="124" t="str">
        <f t="shared" ref="AQ99:AQ101" si="1826">IF(AR99="","",AR99*$E99)</f>
        <v/>
      </c>
      <c r="AR99" s="125"/>
      <c r="AS99" s="126">
        <f t="shared" ref="AS99:AS101" si="1827">AR99+AP99</f>
        <v>0</v>
      </c>
      <c r="AT99" s="124" t="str">
        <f t="shared" ref="AT99:AT101" si="1828">IF(AU99="","",AU99*$E99)</f>
        <v/>
      </c>
      <c r="AU99" s="125"/>
      <c r="AV99" s="126">
        <f t="shared" ref="AV99:AV101" si="1829">AU99+AS99</f>
        <v>0</v>
      </c>
      <c r="AW99" s="124" t="str">
        <f t="shared" ref="AW99:AW101" si="1830">IF(AX99="","",AX99*$E99)</f>
        <v/>
      </c>
      <c r="AX99" s="125"/>
      <c r="AY99" s="126">
        <f t="shared" ref="AY99:AY101" si="1831">AX99+AV99</f>
        <v>0</v>
      </c>
      <c r="AZ99" s="124" t="str">
        <f t="shared" ref="AZ99:AZ101" si="1832">IF(BA99="","",BA99*$E99)</f>
        <v/>
      </c>
      <c r="BA99" s="125"/>
      <c r="BB99" s="126">
        <f t="shared" ref="BB99:BB101" si="1833">BA99+AY99</f>
        <v>0</v>
      </c>
      <c r="BC99" s="124" t="str">
        <f t="shared" ref="BC99:BC101" si="1834">IF(BD99="","",BD99*$E99)</f>
        <v/>
      </c>
      <c r="BD99" s="125"/>
      <c r="BE99" s="126">
        <f t="shared" ref="BE99:BE101" si="1835">BD99+BB99</f>
        <v>0</v>
      </c>
      <c r="BF99" s="124" t="str">
        <f t="shared" ref="BF99:BF101" si="1836">IF(BG99="","",BG99*$E99)</f>
        <v/>
      </c>
      <c r="BG99" s="125"/>
      <c r="BH99" s="126">
        <f t="shared" ref="BH99:BH101" si="1837">BG99+BE99</f>
        <v>0</v>
      </c>
      <c r="BI99" s="124" t="str">
        <f t="shared" ref="BI99:BI101" si="1838">IF(BJ99="","",BJ99*$E99)</f>
        <v/>
      </c>
      <c r="BJ99" s="125"/>
      <c r="BK99" s="126">
        <f t="shared" ref="BK99:BK101" si="1839">BJ99+BH99</f>
        <v>0</v>
      </c>
      <c r="BL99" s="124" t="str">
        <f t="shared" ref="BL99:BL101" si="1840">IF(BM99="","",BM99*$E99)</f>
        <v/>
      </c>
      <c r="BM99" s="125"/>
      <c r="BN99" s="126">
        <f t="shared" ref="BN99:BN101" si="1841">BM99+BK99</f>
        <v>0</v>
      </c>
      <c r="BO99" s="124" t="str">
        <f t="shared" ref="BO99:BO101" si="1842">IF(BP99="","",BP99*$E99)</f>
        <v/>
      </c>
      <c r="BP99" s="125"/>
      <c r="BQ99" s="126">
        <f t="shared" ref="BQ99:BQ101" si="1843">BP99+BN99</f>
        <v>0</v>
      </c>
      <c r="BR99" s="124" t="str">
        <f t="shared" ref="BR99:BR101" si="1844">IF(BS99="","",BS99*$E99)</f>
        <v/>
      </c>
      <c r="BS99" s="125"/>
      <c r="BT99" s="126">
        <f t="shared" ref="BT99:BT101" si="1845">BS99+BQ99</f>
        <v>0</v>
      </c>
      <c r="BU99" s="124" t="str">
        <f t="shared" ref="BU99:BU101" si="1846">IF(BV99="","",BV99*$E99)</f>
        <v/>
      </c>
      <c r="BV99" s="125"/>
      <c r="BW99" s="126">
        <f t="shared" ref="BW99:BW101" si="1847">BV99+BT99</f>
        <v>0</v>
      </c>
      <c r="BX99" s="124" t="str">
        <f t="shared" ref="BX99:BX101" si="1848">IF(BY99="","",BY99*$E99)</f>
        <v/>
      </c>
      <c r="BY99" s="125"/>
      <c r="BZ99" s="126">
        <f t="shared" ref="BZ99:BZ101" si="1849">BY99+BW99</f>
        <v>0</v>
      </c>
      <c r="CA99" s="124" t="str">
        <f t="shared" ref="CA99:CA101" si="1850">IF(CB99="","",CB99*$E99)</f>
        <v/>
      </c>
      <c r="CB99" s="125"/>
      <c r="CC99" s="126">
        <f t="shared" ref="CC99:CC101" si="1851">CB99+BZ99</f>
        <v>0</v>
      </c>
      <c r="CD99" s="124" t="str">
        <f t="shared" ref="CD99:CD101" si="1852">IF(CE99="","",CE99*$E99)</f>
        <v/>
      </c>
      <c r="CE99" s="125"/>
      <c r="CF99" s="126">
        <f t="shared" ref="CF99:CF101" si="1853">CE99+CC99</f>
        <v>0</v>
      </c>
      <c r="CG99" s="124" t="str">
        <f t="shared" ref="CG99:CG101" si="1854">IF(CH99="","",CH99*$E99)</f>
        <v/>
      </c>
      <c r="CH99" s="125"/>
      <c r="CI99" s="126">
        <f t="shared" ref="CI99:CI101" si="1855">CH99+CF99</f>
        <v>0</v>
      </c>
      <c r="CJ99" s="124" t="str">
        <f t="shared" ref="CJ99:CJ101" si="1856">IF(CK99="","",CK99*$E99)</f>
        <v/>
      </c>
      <c r="CK99" s="125"/>
      <c r="CL99" s="126">
        <f t="shared" ref="CL99:CL101" si="1857">CK99+CI99</f>
        <v>0</v>
      </c>
      <c r="CM99" s="124" t="str">
        <f t="shared" ref="CM99:CM101" si="1858">IF(CN99="","",CN99*$E99)</f>
        <v/>
      </c>
      <c r="CN99" s="125"/>
      <c r="CO99" s="126">
        <f t="shared" ref="CO99:CO101" si="1859">CN99+CL99</f>
        <v>0</v>
      </c>
      <c r="CP99" s="124" t="str">
        <f t="shared" ref="CP99:CP101" si="1860">IF(CQ99="","",CQ99*$E99)</f>
        <v/>
      </c>
      <c r="CQ99" s="125"/>
      <c r="CR99" s="126">
        <f t="shared" ref="CR99:CR101" si="1861">CQ99+CO99</f>
        <v>0</v>
      </c>
      <c r="CS99" s="124" t="str">
        <f t="shared" ref="CS99:CS101" si="1862">IF(CT99="","",CT99*$E99)</f>
        <v/>
      </c>
      <c r="CT99" s="125"/>
      <c r="CU99" s="126">
        <f t="shared" ref="CU99:CU101" si="1863">CT99+CR99</f>
        <v>0</v>
      </c>
      <c r="CV99" s="124" t="str">
        <f t="shared" ref="CV99:CV101" si="1864">IF(CW99="","",CW99*$E99)</f>
        <v/>
      </c>
      <c r="CW99" s="125"/>
      <c r="CX99" s="126">
        <f t="shared" ref="CX99:CX101" si="1865">CW99+CU99</f>
        <v>0</v>
      </c>
      <c r="CY99" s="124" t="str">
        <f t="shared" ref="CY99:CY101" si="1866">IF(CZ99="","",CZ99*$E99)</f>
        <v/>
      </c>
      <c r="CZ99" s="125"/>
      <c r="DA99" s="126">
        <f t="shared" ref="DA99:DA101" si="1867">CZ99+CX99</f>
        <v>0</v>
      </c>
      <c r="DB99" s="124" t="str">
        <f t="shared" ref="DB99:DB101" si="1868">IF(DC99="","",DC99*$E99)</f>
        <v/>
      </c>
      <c r="DC99" s="125"/>
      <c r="DD99" s="126">
        <f t="shared" ref="DD99:DD101" si="1869">DC99+DA99</f>
        <v>0</v>
      </c>
      <c r="DE99" s="124" t="str">
        <f t="shared" ref="DE99:DE101" si="1870">IF(DF99="","",DF99*$E99)</f>
        <v/>
      </c>
      <c r="DF99" s="125"/>
      <c r="DG99" s="126">
        <f t="shared" ref="DG99:DG101" si="1871">DF99+DD99</f>
        <v>0</v>
      </c>
      <c r="DH99" s="124" t="str">
        <f t="shared" ref="DH99:DH101" si="1872">IF(DI99="","",DI99*$E99)</f>
        <v/>
      </c>
      <c r="DI99" s="125"/>
      <c r="DJ99" s="126">
        <f t="shared" ref="DJ99:DJ101" si="1873">DI99+DG99</f>
        <v>0</v>
      </c>
      <c r="DK99" s="124"/>
      <c r="DL99" s="125"/>
      <c r="DM99" s="126"/>
    </row>
    <row r="100" spans="1:117" ht="7.75" hidden="1" customHeight="1" outlineLevel="2" x14ac:dyDescent="0.2">
      <c r="A100" s="97" t="str">
        <f t="shared" si="1657"/>
        <v>4</v>
      </c>
      <c r="B100" s="121" t="s">
        <v>336</v>
      </c>
      <c r="C100" s="200" t="str">
        <f>VLOOKUP(B100,'[49]PLANILHA ORCAMENTARIA'!A:B,2,0)</f>
        <v>CONTRAPISO - SETOR 2</v>
      </c>
      <c r="D100" s="200"/>
      <c r="E100" s="122">
        <f>VLOOKUP(B100,'[49]PLANILHA ORCAMENTARIA'!A:G,7,0)</f>
        <v>173864.59</v>
      </c>
      <c r="F100" s="123"/>
      <c r="G100" s="124" t="str">
        <f t="shared" si="1802"/>
        <v/>
      </c>
      <c r="H100" s="125"/>
      <c r="I100" s="126">
        <f t="shared" si="1803"/>
        <v>0</v>
      </c>
      <c r="J100" s="124" t="str">
        <f t="shared" si="1804"/>
        <v/>
      </c>
      <c r="K100" s="125"/>
      <c r="L100" s="126">
        <f t="shared" si="1805"/>
        <v>0</v>
      </c>
      <c r="M100" s="124" t="str">
        <f t="shared" si="1806"/>
        <v/>
      </c>
      <c r="N100" s="125"/>
      <c r="O100" s="126">
        <f t="shared" si="1807"/>
        <v>0</v>
      </c>
      <c r="P100" s="124" t="str">
        <f t="shared" si="1808"/>
        <v/>
      </c>
      <c r="Q100" s="125"/>
      <c r="R100" s="126">
        <f t="shared" si="1809"/>
        <v>0</v>
      </c>
      <c r="S100" s="124" t="str">
        <f t="shared" si="1810"/>
        <v/>
      </c>
      <c r="T100" s="125"/>
      <c r="U100" s="126">
        <f t="shared" si="1811"/>
        <v>0</v>
      </c>
      <c r="V100" s="124" t="str">
        <f t="shared" si="1812"/>
        <v/>
      </c>
      <c r="W100" s="125"/>
      <c r="X100" s="126">
        <f t="shared" si="1813"/>
        <v>0</v>
      </c>
      <c r="Y100" s="124" t="str">
        <f t="shared" si="1814"/>
        <v/>
      </c>
      <c r="Z100" s="125"/>
      <c r="AA100" s="126">
        <f t="shared" si="1815"/>
        <v>0</v>
      </c>
      <c r="AB100" s="124" t="str">
        <f t="shared" si="1816"/>
        <v/>
      </c>
      <c r="AC100" s="125"/>
      <c r="AD100" s="126">
        <f t="shared" si="1817"/>
        <v>0</v>
      </c>
      <c r="AE100" s="124" t="str">
        <f t="shared" si="1818"/>
        <v/>
      </c>
      <c r="AF100" s="125"/>
      <c r="AG100" s="126">
        <f t="shared" si="1819"/>
        <v>0</v>
      </c>
      <c r="AH100" s="124" t="str">
        <f t="shared" si="1820"/>
        <v/>
      </c>
      <c r="AI100" s="125"/>
      <c r="AJ100" s="126">
        <f t="shared" si="1821"/>
        <v>0</v>
      </c>
      <c r="AK100" s="124" t="str">
        <f t="shared" si="1822"/>
        <v/>
      </c>
      <c r="AL100" s="125"/>
      <c r="AM100" s="126">
        <f t="shared" si="1823"/>
        <v>0</v>
      </c>
      <c r="AN100" s="124" t="str">
        <f t="shared" si="1824"/>
        <v/>
      </c>
      <c r="AO100" s="125"/>
      <c r="AP100" s="126">
        <f t="shared" si="1825"/>
        <v>0</v>
      </c>
      <c r="AQ100" s="124" t="str">
        <f t="shared" si="1826"/>
        <v/>
      </c>
      <c r="AR100" s="125"/>
      <c r="AS100" s="126">
        <f t="shared" si="1827"/>
        <v>0</v>
      </c>
      <c r="AT100" s="124" t="str">
        <f t="shared" si="1828"/>
        <v/>
      </c>
      <c r="AU100" s="125"/>
      <c r="AV100" s="126">
        <f t="shared" si="1829"/>
        <v>0</v>
      </c>
      <c r="AW100" s="124" t="str">
        <f t="shared" si="1830"/>
        <v/>
      </c>
      <c r="AX100" s="125"/>
      <c r="AY100" s="126">
        <f t="shared" si="1831"/>
        <v>0</v>
      </c>
      <c r="AZ100" s="124" t="str">
        <f t="shared" si="1832"/>
        <v/>
      </c>
      <c r="BA100" s="125"/>
      <c r="BB100" s="126">
        <f t="shared" si="1833"/>
        <v>0</v>
      </c>
      <c r="BC100" s="124" t="str">
        <f t="shared" si="1834"/>
        <v/>
      </c>
      <c r="BD100" s="125"/>
      <c r="BE100" s="126">
        <f t="shared" si="1835"/>
        <v>0</v>
      </c>
      <c r="BF100" s="124" t="str">
        <f t="shared" si="1836"/>
        <v/>
      </c>
      <c r="BG100" s="125"/>
      <c r="BH100" s="126">
        <f t="shared" si="1837"/>
        <v>0</v>
      </c>
      <c r="BI100" s="124" t="str">
        <f t="shared" si="1838"/>
        <v/>
      </c>
      <c r="BJ100" s="125"/>
      <c r="BK100" s="126">
        <f t="shared" si="1839"/>
        <v>0</v>
      </c>
      <c r="BL100" s="124" t="str">
        <f t="shared" si="1840"/>
        <v/>
      </c>
      <c r="BM100" s="125"/>
      <c r="BN100" s="126">
        <f t="shared" si="1841"/>
        <v>0</v>
      </c>
      <c r="BO100" s="124" t="str">
        <f t="shared" si="1842"/>
        <v/>
      </c>
      <c r="BP100" s="125"/>
      <c r="BQ100" s="126">
        <f t="shared" si="1843"/>
        <v>0</v>
      </c>
      <c r="BR100" s="124" t="str">
        <f t="shared" si="1844"/>
        <v/>
      </c>
      <c r="BS100" s="125"/>
      <c r="BT100" s="126">
        <f t="shared" si="1845"/>
        <v>0</v>
      </c>
      <c r="BU100" s="124" t="str">
        <f t="shared" si="1846"/>
        <v/>
      </c>
      <c r="BV100" s="125"/>
      <c r="BW100" s="126">
        <f t="shared" si="1847"/>
        <v>0</v>
      </c>
      <c r="BX100" s="124" t="str">
        <f t="shared" si="1848"/>
        <v/>
      </c>
      <c r="BY100" s="125"/>
      <c r="BZ100" s="126">
        <f t="shared" si="1849"/>
        <v>0</v>
      </c>
      <c r="CA100" s="124" t="str">
        <f t="shared" si="1850"/>
        <v/>
      </c>
      <c r="CB100" s="125"/>
      <c r="CC100" s="126">
        <f t="shared" si="1851"/>
        <v>0</v>
      </c>
      <c r="CD100" s="124" t="str">
        <f t="shared" si="1852"/>
        <v/>
      </c>
      <c r="CE100" s="125"/>
      <c r="CF100" s="126">
        <f t="shared" si="1853"/>
        <v>0</v>
      </c>
      <c r="CG100" s="124" t="str">
        <f t="shared" si="1854"/>
        <v/>
      </c>
      <c r="CH100" s="125"/>
      <c r="CI100" s="126">
        <f t="shared" si="1855"/>
        <v>0</v>
      </c>
      <c r="CJ100" s="124" t="str">
        <f t="shared" si="1856"/>
        <v/>
      </c>
      <c r="CK100" s="125"/>
      <c r="CL100" s="126">
        <f t="shared" si="1857"/>
        <v>0</v>
      </c>
      <c r="CM100" s="124" t="str">
        <f t="shared" si="1858"/>
        <v/>
      </c>
      <c r="CN100" s="125"/>
      <c r="CO100" s="126">
        <f t="shared" si="1859"/>
        <v>0</v>
      </c>
      <c r="CP100" s="124" t="str">
        <f t="shared" si="1860"/>
        <v/>
      </c>
      <c r="CQ100" s="125"/>
      <c r="CR100" s="126">
        <f t="shared" si="1861"/>
        <v>0</v>
      </c>
      <c r="CS100" s="124" t="str">
        <f t="shared" si="1862"/>
        <v/>
      </c>
      <c r="CT100" s="125"/>
      <c r="CU100" s="126">
        <f t="shared" si="1863"/>
        <v>0</v>
      </c>
      <c r="CV100" s="124" t="str">
        <f t="shared" si="1864"/>
        <v/>
      </c>
      <c r="CW100" s="125"/>
      <c r="CX100" s="126">
        <f t="shared" si="1865"/>
        <v>0</v>
      </c>
      <c r="CY100" s="124" t="str">
        <f t="shared" si="1866"/>
        <v/>
      </c>
      <c r="CZ100" s="125"/>
      <c r="DA100" s="126">
        <f t="shared" si="1867"/>
        <v>0</v>
      </c>
      <c r="DB100" s="124" t="str">
        <f t="shared" si="1868"/>
        <v/>
      </c>
      <c r="DC100" s="125"/>
      <c r="DD100" s="126">
        <f t="shared" si="1869"/>
        <v>0</v>
      </c>
      <c r="DE100" s="124" t="str">
        <f t="shared" si="1870"/>
        <v/>
      </c>
      <c r="DF100" s="125"/>
      <c r="DG100" s="126">
        <f t="shared" si="1871"/>
        <v>0</v>
      </c>
      <c r="DH100" s="124" t="str">
        <f t="shared" si="1872"/>
        <v/>
      </c>
      <c r="DI100" s="125"/>
      <c r="DJ100" s="126">
        <f t="shared" si="1873"/>
        <v>0</v>
      </c>
      <c r="DK100" s="124"/>
      <c r="DL100" s="125"/>
      <c r="DM100" s="126"/>
    </row>
    <row r="101" spans="1:117" ht="7.75" hidden="1" customHeight="1" outlineLevel="2" x14ac:dyDescent="0.2">
      <c r="A101" s="97" t="str">
        <f t="shared" si="1657"/>
        <v>4</v>
      </c>
      <c r="B101" s="121" t="s">
        <v>337</v>
      </c>
      <c r="C101" s="200" t="str">
        <f>VLOOKUP(B101,'[49]PLANILHA ORCAMENTARIA'!A:B,2,0)</f>
        <v>CONTRAPISO - SETOR 3</v>
      </c>
      <c r="D101" s="200"/>
      <c r="E101" s="122">
        <f>VLOOKUP(B101,'[49]PLANILHA ORCAMENTARIA'!A:G,7,0)</f>
        <v>331024.86</v>
      </c>
      <c r="F101" s="123"/>
      <c r="G101" s="124" t="str">
        <f t="shared" si="1802"/>
        <v/>
      </c>
      <c r="H101" s="125"/>
      <c r="I101" s="126">
        <f t="shared" si="1659"/>
        <v>0</v>
      </c>
      <c r="J101" s="124" t="str">
        <f t="shared" si="1804"/>
        <v/>
      </c>
      <c r="K101" s="125"/>
      <c r="L101" s="126">
        <f t="shared" si="1805"/>
        <v>0</v>
      </c>
      <c r="M101" s="124" t="str">
        <f t="shared" si="1806"/>
        <v/>
      </c>
      <c r="N101" s="125"/>
      <c r="O101" s="126">
        <f t="shared" si="1807"/>
        <v>0</v>
      </c>
      <c r="P101" s="124" t="str">
        <f t="shared" si="1808"/>
        <v/>
      </c>
      <c r="Q101" s="125"/>
      <c r="R101" s="126">
        <f t="shared" si="1809"/>
        <v>0</v>
      </c>
      <c r="S101" s="124" t="str">
        <f t="shared" si="1810"/>
        <v/>
      </c>
      <c r="T101" s="125"/>
      <c r="U101" s="126">
        <f t="shared" si="1811"/>
        <v>0</v>
      </c>
      <c r="V101" s="124" t="str">
        <f t="shared" si="1812"/>
        <v/>
      </c>
      <c r="W101" s="125"/>
      <c r="X101" s="126">
        <f t="shared" si="1813"/>
        <v>0</v>
      </c>
      <c r="Y101" s="124" t="str">
        <f t="shared" si="1814"/>
        <v/>
      </c>
      <c r="Z101" s="125"/>
      <c r="AA101" s="126">
        <f t="shared" si="1815"/>
        <v>0</v>
      </c>
      <c r="AB101" s="124" t="str">
        <f t="shared" si="1816"/>
        <v/>
      </c>
      <c r="AC101" s="125"/>
      <c r="AD101" s="126">
        <f t="shared" si="1817"/>
        <v>0</v>
      </c>
      <c r="AE101" s="124" t="str">
        <f t="shared" si="1818"/>
        <v/>
      </c>
      <c r="AF101" s="125"/>
      <c r="AG101" s="126">
        <f t="shared" si="1819"/>
        <v>0</v>
      </c>
      <c r="AH101" s="124" t="str">
        <f t="shared" si="1820"/>
        <v/>
      </c>
      <c r="AI101" s="125"/>
      <c r="AJ101" s="126">
        <f t="shared" si="1821"/>
        <v>0</v>
      </c>
      <c r="AK101" s="124" t="str">
        <f t="shared" si="1822"/>
        <v/>
      </c>
      <c r="AL101" s="125"/>
      <c r="AM101" s="126">
        <f t="shared" si="1823"/>
        <v>0</v>
      </c>
      <c r="AN101" s="124" t="str">
        <f t="shared" si="1824"/>
        <v/>
      </c>
      <c r="AO101" s="125"/>
      <c r="AP101" s="126">
        <f t="shared" si="1825"/>
        <v>0</v>
      </c>
      <c r="AQ101" s="124" t="str">
        <f t="shared" si="1826"/>
        <v/>
      </c>
      <c r="AR101" s="125"/>
      <c r="AS101" s="126">
        <f t="shared" si="1827"/>
        <v>0</v>
      </c>
      <c r="AT101" s="124" t="str">
        <f t="shared" si="1828"/>
        <v/>
      </c>
      <c r="AU101" s="125"/>
      <c r="AV101" s="126">
        <f t="shared" si="1829"/>
        <v>0</v>
      </c>
      <c r="AW101" s="124" t="str">
        <f t="shared" si="1830"/>
        <v/>
      </c>
      <c r="AX101" s="125"/>
      <c r="AY101" s="126">
        <f t="shared" si="1831"/>
        <v>0</v>
      </c>
      <c r="AZ101" s="124" t="str">
        <f t="shared" si="1832"/>
        <v/>
      </c>
      <c r="BA101" s="125"/>
      <c r="BB101" s="126">
        <f t="shared" si="1833"/>
        <v>0</v>
      </c>
      <c r="BC101" s="124" t="str">
        <f t="shared" si="1834"/>
        <v/>
      </c>
      <c r="BD101" s="125"/>
      <c r="BE101" s="126">
        <f t="shared" si="1835"/>
        <v>0</v>
      </c>
      <c r="BF101" s="124" t="str">
        <f t="shared" si="1836"/>
        <v/>
      </c>
      <c r="BG101" s="125"/>
      <c r="BH101" s="126">
        <f t="shared" si="1837"/>
        <v>0</v>
      </c>
      <c r="BI101" s="124" t="str">
        <f t="shared" si="1838"/>
        <v/>
      </c>
      <c r="BJ101" s="125"/>
      <c r="BK101" s="126">
        <f t="shared" si="1839"/>
        <v>0</v>
      </c>
      <c r="BL101" s="124" t="str">
        <f t="shared" si="1840"/>
        <v/>
      </c>
      <c r="BM101" s="125"/>
      <c r="BN101" s="126">
        <f t="shared" si="1841"/>
        <v>0</v>
      </c>
      <c r="BO101" s="124" t="str">
        <f t="shared" si="1842"/>
        <v/>
      </c>
      <c r="BP101" s="125"/>
      <c r="BQ101" s="126">
        <f t="shared" si="1843"/>
        <v>0</v>
      </c>
      <c r="BR101" s="124" t="str">
        <f t="shared" si="1844"/>
        <v/>
      </c>
      <c r="BS101" s="125"/>
      <c r="BT101" s="126">
        <f t="shared" si="1845"/>
        <v>0</v>
      </c>
      <c r="BU101" s="124" t="str">
        <f t="shared" si="1846"/>
        <v/>
      </c>
      <c r="BV101" s="125"/>
      <c r="BW101" s="126">
        <f t="shared" si="1847"/>
        <v>0</v>
      </c>
      <c r="BX101" s="124" t="str">
        <f t="shared" si="1848"/>
        <v/>
      </c>
      <c r="BY101" s="125"/>
      <c r="BZ101" s="126">
        <f t="shared" si="1849"/>
        <v>0</v>
      </c>
      <c r="CA101" s="124" t="str">
        <f t="shared" si="1850"/>
        <v/>
      </c>
      <c r="CB101" s="125"/>
      <c r="CC101" s="126">
        <f t="shared" si="1851"/>
        <v>0</v>
      </c>
      <c r="CD101" s="124" t="str">
        <f t="shared" si="1852"/>
        <v/>
      </c>
      <c r="CE101" s="125"/>
      <c r="CF101" s="126">
        <f t="shared" si="1853"/>
        <v>0</v>
      </c>
      <c r="CG101" s="124" t="str">
        <f t="shared" si="1854"/>
        <v/>
      </c>
      <c r="CH101" s="125"/>
      <c r="CI101" s="126">
        <f t="shared" si="1855"/>
        <v>0</v>
      </c>
      <c r="CJ101" s="124" t="str">
        <f t="shared" si="1856"/>
        <v/>
      </c>
      <c r="CK101" s="125"/>
      <c r="CL101" s="126">
        <f t="shared" si="1857"/>
        <v>0</v>
      </c>
      <c r="CM101" s="124" t="str">
        <f t="shared" si="1858"/>
        <v/>
      </c>
      <c r="CN101" s="125"/>
      <c r="CO101" s="126">
        <f t="shared" si="1859"/>
        <v>0</v>
      </c>
      <c r="CP101" s="124" t="str">
        <f t="shared" si="1860"/>
        <v/>
      </c>
      <c r="CQ101" s="125"/>
      <c r="CR101" s="126">
        <f t="shared" si="1861"/>
        <v>0</v>
      </c>
      <c r="CS101" s="124" t="str">
        <f t="shared" si="1862"/>
        <v/>
      </c>
      <c r="CT101" s="125"/>
      <c r="CU101" s="126">
        <f t="shared" si="1863"/>
        <v>0</v>
      </c>
      <c r="CV101" s="124" t="str">
        <f t="shared" si="1864"/>
        <v/>
      </c>
      <c r="CW101" s="125"/>
      <c r="CX101" s="126">
        <f t="shared" si="1865"/>
        <v>0</v>
      </c>
      <c r="CY101" s="124" t="str">
        <f t="shared" si="1866"/>
        <v/>
      </c>
      <c r="CZ101" s="125"/>
      <c r="DA101" s="126">
        <f t="shared" si="1867"/>
        <v>0</v>
      </c>
      <c r="DB101" s="124" t="str">
        <f t="shared" si="1868"/>
        <v/>
      </c>
      <c r="DC101" s="125"/>
      <c r="DD101" s="126">
        <f t="shared" si="1869"/>
        <v>0</v>
      </c>
      <c r="DE101" s="124" t="str">
        <f t="shared" si="1870"/>
        <v/>
      </c>
      <c r="DF101" s="125"/>
      <c r="DG101" s="126">
        <f t="shared" si="1871"/>
        <v>0</v>
      </c>
      <c r="DH101" s="124" t="str">
        <f t="shared" si="1872"/>
        <v/>
      </c>
      <c r="DI101" s="125"/>
      <c r="DJ101" s="126">
        <f t="shared" si="1873"/>
        <v>0</v>
      </c>
      <c r="DK101" s="124"/>
      <c r="DL101" s="125"/>
      <c r="DM101" s="126"/>
    </row>
    <row r="102" spans="1:117" ht="7.75" hidden="1" customHeight="1" outlineLevel="1" collapsed="1" x14ac:dyDescent="0.2">
      <c r="A102" s="97" t="str">
        <f t="shared" si="1657"/>
        <v>4</v>
      </c>
      <c r="B102" s="131" t="s">
        <v>338</v>
      </c>
      <c r="C102" s="204" t="s">
        <v>339</v>
      </c>
      <c r="D102" s="204"/>
      <c r="E102" s="132">
        <f>VLOOKUP(B102,'[49]PLANILHA ORCAMENTARIA'!A:G,7,0)</f>
        <v>544979.89</v>
      </c>
      <c r="F102" s="133"/>
      <c r="G102" s="207"/>
      <c r="H102" s="208"/>
      <c r="I102" s="209"/>
      <c r="J102" s="207"/>
      <c r="K102" s="208"/>
      <c r="L102" s="209"/>
      <c r="M102" s="207"/>
      <c r="N102" s="208"/>
      <c r="O102" s="209"/>
      <c r="P102" s="207"/>
      <c r="Q102" s="208"/>
      <c r="R102" s="209"/>
      <c r="S102" s="207"/>
      <c r="T102" s="208"/>
      <c r="U102" s="209"/>
      <c r="V102" s="207"/>
      <c r="W102" s="208"/>
      <c r="X102" s="209"/>
      <c r="Y102" s="207"/>
      <c r="Z102" s="208"/>
      <c r="AA102" s="209"/>
      <c r="AB102" s="207"/>
      <c r="AC102" s="208"/>
      <c r="AD102" s="209"/>
      <c r="AE102" s="207"/>
      <c r="AF102" s="208"/>
      <c r="AG102" s="209"/>
      <c r="AH102" s="207"/>
      <c r="AI102" s="208"/>
      <c r="AJ102" s="209"/>
      <c r="AK102" s="207"/>
      <c r="AL102" s="208"/>
      <c r="AM102" s="209"/>
      <c r="AN102" s="207"/>
      <c r="AO102" s="208"/>
      <c r="AP102" s="209"/>
      <c r="AQ102" s="207"/>
      <c r="AR102" s="208"/>
      <c r="AS102" s="209"/>
      <c r="AT102" s="207"/>
      <c r="AU102" s="208"/>
      <c r="AV102" s="209"/>
      <c r="AW102" s="207"/>
      <c r="AX102" s="208"/>
      <c r="AY102" s="209"/>
      <c r="AZ102" s="207"/>
      <c r="BA102" s="208"/>
      <c r="BB102" s="209"/>
      <c r="BC102" s="207"/>
      <c r="BD102" s="208"/>
      <c r="BE102" s="209"/>
      <c r="BF102" s="207"/>
      <c r="BG102" s="208"/>
      <c r="BH102" s="209"/>
      <c r="BI102" s="207"/>
      <c r="BJ102" s="208"/>
      <c r="BK102" s="209"/>
      <c r="BL102" s="207"/>
      <c r="BM102" s="208"/>
      <c r="BN102" s="209"/>
      <c r="BO102" s="207"/>
      <c r="BP102" s="208"/>
      <c r="BQ102" s="209"/>
      <c r="BR102" s="207"/>
      <c r="BS102" s="208"/>
      <c r="BT102" s="209"/>
      <c r="BU102" s="207"/>
      <c r="BV102" s="208"/>
      <c r="BW102" s="209"/>
      <c r="BX102" s="207"/>
      <c r="BY102" s="208"/>
      <c r="BZ102" s="209"/>
      <c r="CA102" s="207"/>
      <c r="CB102" s="208"/>
      <c r="CC102" s="209"/>
      <c r="CD102" s="207"/>
      <c r="CE102" s="208"/>
      <c r="CF102" s="209"/>
      <c r="CG102" s="207"/>
      <c r="CH102" s="208"/>
      <c r="CI102" s="209"/>
      <c r="CJ102" s="207"/>
      <c r="CK102" s="208"/>
      <c r="CL102" s="209"/>
      <c r="CM102" s="207"/>
      <c r="CN102" s="208"/>
      <c r="CO102" s="209"/>
      <c r="CP102" s="207"/>
      <c r="CQ102" s="208"/>
      <c r="CR102" s="209"/>
      <c r="CS102" s="207"/>
      <c r="CT102" s="208"/>
      <c r="CU102" s="209"/>
      <c r="CV102" s="207"/>
      <c r="CW102" s="208"/>
      <c r="CX102" s="209"/>
      <c r="CY102" s="207"/>
      <c r="CZ102" s="208"/>
      <c r="DA102" s="209"/>
      <c r="DB102" s="207"/>
      <c r="DC102" s="208"/>
      <c r="DD102" s="209"/>
      <c r="DE102" s="207"/>
      <c r="DF102" s="208"/>
      <c r="DG102" s="209"/>
      <c r="DH102" s="207"/>
      <c r="DI102" s="208"/>
      <c r="DJ102" s="209"/>
      <c r="DK102" s="207"/>
      <c r="DL102" s="208"/>
      <c r="DM102" s="209"/>
    </row>
    <row r="103" spans="1:117" ht="7.75" hidden="1" customHeight="1" outlineLevel="2" x14ac:dyDescent="0.2">
      <c r="A103" s="97" t="str">
        <f t="shared" si="1657"/>
        <v>4</v>
      </c>
      <c r="B103" s="140" t="s">
        <v>340</v>
      </c>
      <c r="C103" s="200" t="str">
        <f>VLOOKUP(B103,'[49]PLANILHA ORCAMENTARIA'!A:B,2,0)</f>
        <v>ALVENARIA CERÂMICA - SETOR 1</v>
      </c>
      <c r="D103" s="200"/>
      <c r="E103" s="122">
        <f>VLOOKUP(B103,'[49]PLANILHA ORCAMENTARIA'!A:G,7,0)</f>
        <v>34175.910000000003</v>
      </c>
      <c r="F103" s="123"/>
      <c r="G103" s="124" t="str">
        <f t="shared" ref="G103:G110" si="1874">IF(H103="","",H103*$E103)</f>
        <v/>
      </c>
      <c r="H103" s="125"/>
      <c r="I103" s="126">
        <f t="shared" ref="I103" si="1875">H103</f>
        <v>0</v>
      </c>
      <c r="J103" s="124" t="str">
        <f t="shared" ref="J103:J110" si="1876">IF(K103="","",K103*$E103)</f>
        <v/>
      </c>
      <c r="K103" s="125"/>
      <c r="L103" s="126">
        <f t="shared" ref="L103:L110" si="1877">K103+I103</f>
        <v>0</v>
      </c>
      <c r="M103" s="124" t="str">
        <f t="shared" ref="M103:M110" si="1878">IF(N103="","",N103*$E103)</f>
        <v/>
      </c>
      <c r="N103" s="125"/>
      <c r="O103" s="126">
        <f t="shared" ref="O103:O110" si="1879">N103+L103</f>
        <v>0</v>
      </c>
      <c r="P103" s="124" t="str">
        <f t="shared" ref="P103:P110" si="1880">IF(Q103="","",Q103*$E103)</f>
        <v/>
      </c>
      <c r="Q103" s="125"/>
      <c r="R103" s="126">
        <f t="shared" ref="R103:R110" si="1881">Q103+O103</f>
        <v>0</v>
      </c>
      <c r="S103" s="124" t="str">
        <f t="shared" ref="S103:S110" si="1882">IF(T103="","",T103*$E103)</f>
        <v/>
      </c>
      <c r="T103" s="125"/>
      <c r="U103" s="126">
        <f t="shared" ref="U103:U110" si="1883">T103+R103</f>
        <v>0</v>
      </c>
      <c r="V103" s="124" t="str">
        <f t="shared" ref="V103:V110" si="1884">IF(W103="","",W103*$E103)</f>
        <v/>
      </c>
      <c r="W103" s="125"/>
      <c r="X103" s="126">
        <f t="shared" ref="X103:X110" si="1885">W103+U103</f>
        <v>0</v>
      </c>
      <c r="Y103" s="124" t="str">
        <f t="shared" ref="Y103:Y110" si="1886">IF(Z103="","",Z103*$E103)</f>
        <v/>
      </c>
      <c r="Z103" s="125"/>
      <c r="AA103" s="126">
        <f t="shared" ref="AA103:AA110" si="1887">Z103+X103</f>
        <v>0</v>
      </c>
      <c r="AB103" s="124" t="str">
        <f t="shared" ref="AB103:AB110" si="1888">IF(AC103="","",AC103*$E103)</f>
        <v/>
      </c>
      <c r="AC103" s="125"/>
      <c r="AD103" s="126">
        <f t="shared" ref="AD103:AD110" si="1889">AC103+AA103</f>
        <v>0</v>
      </c>
      <c r="AE103" s="124" t="str">
        <f t="shared" ref="AE103:AE110" si="1890">IF(AF103="","",AF103*$E103)</f>
        <v/>
      </c>
      <c r="AF103" s="125"/>
      <c r="AG103" s="126">
        <f t="shared" ref="AG103:AG110" si="1891">AF103+AD103</f>
        <v>0</v>
      </c>
      <c r="AH103" s="124" t="str">
        <f t="shared" ref="AH103:AH110" si="1892">IF(AI103="","",AI103*$E103)</f>
        <v/>
      </c>
      <c r="AI103" s="125"/>
      <c r="AJ103" s="126">
        <f t="shared" ref="AJ103:AJ110" si="1893">AI103+AG103</f>
        <v>0</v>
      </c>
      <c r="AK103" s="124" t="str">
        <f t="shared" ref="AK103:AK110" si="1894">IF(AL103="","",AL103*$E103)</f>
        <v/>
      </c>
      <c r="AL103" s="125"/>
      <c r="AM103" s="126">
        <f t="shared" ref="AM103:AM110" si="1895">AL103+AJ103</f>
        <v>0</v>
      </c>
      <c r="AN103" s="124" t="str">
        <f t="shared" ref="AN103:AN110" si="1896">IF(AO103="","",AO103*$E103)</f>
        <v/>
      </c>
      <c r="AO103" s="125"/>
      <c r="AP103" s="126">
        <f t="shared" ref="AP103:AP110" si="1897">AO103+AM103</f>
        <v>0</v>
      </c>
      <c r="AQ103" s="124" t="str">
        <f t="shared" ref="AQ103:AQ110" si="1898">IF(AR103="","",AR103*$E103)</f>
        <v/>
      </c>
      <c r="AR103" s="125"/>
      <c r="AS103" s="126">
        <f t="shared" ref="AS103:AS110" si="1899">AR103+AP103</f>
        <v>0</v>
      </c>
      <c r="AT103" s="124" t="str">
        <f t="shared" ref="AT103:AT110" si="1900">IF(AU103="","",AU103*$E103)</f>
        <v/>
      </c>
      <c r="AU103" s="125"/>
      <c r="AV103" s="126">
        <f t="shared" ref="AV103:AV110" si="1901">AU103+AS103</f>
        <v>0</v>
      </c>
      <c r="AW103" s="124" t="str">
        <f t="shared" ref="AW103:AW110" si="1902">IF(AX103="","",AX103*$E103)</f>
        <v/>
      </c>
      <c r="AX103" s="125"/>
      <c r="AY103" s="126">
        <f t="shared" ref="AY103:AY110" si="1903">AX103+AV103</f>
        <v>0</v>
      </c>
      <c r="AZ103" s="124" t="str">
        <f t="shared" ref="AZ103:AZ110" si="1904">IF(BA103="","",BA103*$E103)</f>
        <v/>
      </c>
      <c r="BA103" s="125"/>
      <c r="BB103" s="126">
        <f t="shared" ref="BB103:BB110" si="1905">BA103+AY103</f>
        <v>0</v>
      </c>
      <c r="BC103" s="124" t="str">
        <f t="shared" ref="BC103:BC110" si="1906">IF(BD103="","",BD103*$E103)</f>
        <v/>
      </c>
      <c r="BD103" s="125"/>
      <c r="BE103" s="126">
        <f t="shared" ref="BE103:BE110" si="1907">BD103+BB103</f>
        <v>0</v>
      </c>
      <c r="BF103" s="124" t="str">
        <f t="shared" ref="BF103:BF110" si="1908">IF(BG103="","",BG103*$E103)</f>
        <v/>
      </c>
      <c r="BG103" s="125"/>
      <c r="BH103" s="126">
        <f t="shared" ref="BH103:BH110" si="1909">BG103+BE103</f>
        <v>0</v>
      </c>
      <c r="BI103" s="124" t="str">
        <f t="shared" ref="BI103:BI110" si="1910">IF(BJ103="","",BJ103*$E103)</f>
        <v/>
      </c>
      <c r="BJ103" s="125"/>
      <c r="BK103" s="126">
        <f t="shared" ref="BK103:BK110" si="1911">BJ103+BH103</f>
        <v>0</v>
      </c>
      <c r="BL103" s="124" t="str">
        <f t="shared" ref="BL103:BL110" si="1912">IF(BM103="","",BM103*$E103)</f>
        <v/>
      </c>
      <c r="BM103" s="125"/>
      <c r="BN103" s="126">
        <f t="shared" ref="BN103:BN110" si="1913">BM103+BK103</f>
        <v>0</v>
      </c>
      <c r="BO103" s="124" t="str">
        <f t="shared" ref="BO103:BO110" si="1914">IF(BP103="","",BP103*$E103)</f>
        <v/>
      </c>
      <c r="BP103" s="125"/>
      <c r="BQ103" s="126">
        <f t="shared" ref="BQ103:BQ110" si="1915">BP103+BN103</f>
        <v>0</v>
      </c>
      <c r="BR103" s="124" t="str">
        <f t="shared" ref="BR103:BR110" si="1916">IF(BS103="","",BS103*$E103)</f>
        <v/>
      </c>
      <c r="BS103" s="125"/>
      <c r="BT103" s="126">
        <f t="shared" ref="BT103:BT110" si="1917">BS103+BQ103</f>
        <v>0</v>
      </c>
      <c r="BU103" s="124" t="str">
        <f t="shared" ref="BU103:BU110" si="1918">IF(BV103="","",BV103*$E103)</f>
        <v/>
      </c>
      <c r="BV103" s="125"/>
      <c r="BW103" s="126">
        <f t="shared" ref="BW103:BW110" si="1919">BV103+BT103</f>
        <v>0</v>
      </c>
      <c r="BX103" s="124" t="str">
        <f t="shared" ref="BX103:BX110" si="1920">IF(BY103="","",BY103*$E103)</f>
        <v/>
      </c>
      <c r="BY103" s="125"/>
      <c r="BZ103" s="126">
        <f t="shared" ref="BZ103:BZ110" si="1921">BY103+BW103</f>
        <v>0</v>
      </c>
      <c r="CA103" s="124" t="str">
        <f t="shared" ref="CA103:CA110" si="1922">IF(CB103="","",CB103*$E103)</f>
        <v/>
      </c>
      <c r="CB103" s="125"/>
      <c r="CC103" s="126">
        <f t="shared" ref="CC103:CC110" si="1923">CB103+BZ103</f>
        <v>0</v>
      </c>
      <c r="CD103" s="124" t="str">
        <f t="shared" ref="CD103:CD110" si="1924">IF(CE103="","",CE103*$E103)</f>
        <v/>
      </c>
      <c r="CE103" s="125"/>
      <c r="CF103" s="126">
        <f t="shared" ref="CF103:CF110" si="1925">CE103+CC103</f>
        <v>0</v>
      </c>
      <c r="CG103" s="124" t="str">
        <f t="shared" ref="CG103:CG110" si="1926">IF(CH103="","",CH103*$E103)</f>
        <v/>
      </c>
      <c r="CH103" s="125"/>
      <c r="CI103" s="126">
        <f t="shared" ref="CI103:CI110" si="1927">CH103+CF103</f>
        <v>0</v>
      </c>
      <c r="CJ103" s="124" t="str">
        <f t="shared" ref="CJ103:CJ110" si="1928">IF(CK103="","",CK103*$E103)</f>
        <v/>
      </c>
      <c r="CK103" s="125"/>
      <c r="CL103" s="126">
        <f t="shared" ref="CL103:CL110" si="1929">CK103+CI103</f>
        <v>0</v>
      </c>
      <c r="CM103" s="124" t="str">
        <f t="shared" ref="CM103:CM110" si="1930">IF(CN103="","",CN103*$E103)</f>
        <v/>
      </c>
      <c r="CN103" s="125"/>
      <c r="CO103" s="126">
        <f t="shared" ref="CO103:CO110" si="1931">CN103+CL103</f>
        <v>0</v>
      </c>
      <c r="CP103" s="124" t="str">
        <f t="shared" ref="CP103:CP110" si="1932">IF(CQ103="","",CQ103*$E103)</f>
        <v/>
      </c>
      <c r="CQ103" s="125"/>
      <c r="CR103" s="126">
        <f t="shared" ref="CR103:CR110" si="1933">CQ103+CO103</f>
        <v>0</v>
      </c>
      <c r="CS103" s="124" t="str">
        <f t="shared" ref="CS103:CS110" si="1934">IF(CT103="","",CT103*$E103)</f>
        <v/>
      </c>
      <c r="CT103" s="125"/>
      <c r="CU103" s="126">
        <f t="shared" ref="CU103:CU110" si="1935">CT103+CR103</f>
        <v>0</v>
      </c>
      <c r="CV103" s="124" t="str">
        <f t="shared" ref="CV103:CV110" si="1936">IF(CW103="","",CW103*$E103)</f>
        <v/>
      </c>
      <c r="CW103" s="125"/>
      <c r="CX103" s="126">
        <f t="shared" ref="CX103:CX110" si="1937">CW103+CU103</f>
        <v>0</v>
      </c>
      <c r="CY103" s="124" t="str">
        <f t="shared" ref="CY103:CY110" si="1938">IF(CZ103="","",CZ103*$E103)</f>
        <v/>
      </c>
      <c r="CZ103" s="125"/>
      <c r="DA103" s="126">
        <f t="shared" ref="DA103:DA110" si="1939">CZ103+CX103</f>
        <v>0</v>
      </c>
      <c r="DB103" s="124" t="str">
        <f t="shared" ref="DB103:DB110" si="1940">IF(DC103="","",DC103*$E103)</f>
        <v/>
      </c>
      <c r="DC103" s="125"/>
      <c r="DD103" s="126">
        <f t="shared" ref="DD103:DD110" si="1941">DC103+DA103</f>
        <v>0</v>
      </c>
      <c r="DE103" s="124" t="str">
        <f t="shared" ref="DE103:DE110" si="1942">IF(DF103="","",DF103*$E103)</f>
        <v/>
      </c>
      <c r="DF103" s="125"/>
      <c r="DG103" s="126">
        <f t="shared" ref="DG103:DG110" si="1943">DF103+DD103</f>
        <v>0</v>
      </c>
      <c r="DH103" s="124" t="str">
        <f t="shared" ref="DH103:DH110" si="1944">IF(DI103="","",DI103*$E103)</f>
        <v/>
      </c>
      <c r="DI103" s="125"/>
      <c r="DJ103" s="126">
        <f t="shared" ref="DJ103:DJ110" si="1945">DI103+DG103</f>
        <v>0</v>
      </c>
      <c r="DK103" s="124"/>
      <c r="DL103" s="125"/>
      <c r="DM103" s="126"/>
    </row>
    <row r="104" spans="1:117" ht="7.75" hidden="1" customHeight="1" outlineLevel="2" x14ac:dyDescent="0.2">
      <c r="A104" s="97" t="str">
        <f t="shared" si="1657"/>
        <v>4</v>
      </c>
      <c r="B104" s="140" t="s">
        <v>341</v>
      </c>
      <c r="C104" s="200" t="str">
        <f>VLOOKUP(B104,'[49]PLANILHA ORCAMENTARIA'!A:B,2,0)</f>
        <v>ALVENARIA CERÂMICA - SETOR 3</v>
      </c>
      <c r="D104" s="200"/>
      <c r="E104" s="122">
        <f>VLOOKUP(B104,'[49]PLANILHA ORCAMENTARIA'!A:G,7,0)</f>
        <v>102527.73</v>
      </c>
      <c r="F104" s="123"/>
      <c r="G104" s="124" t="str">
        <f t="shared" si="1874"/>
        <v/>
      </c>
      <c r="H104" s="125"/>
      <c r="I104" s="126">
        <f t="shared" si="1659"/>
        <v>0</v>
      </c>
      <c r="J104" s="124" t="str">
        <f t="shared" si="1876"/>
        <v/>
      </c>
      <c r="K104" s="125"/>
      <c r="L104" s="126">
        <f t="shared" si="1877"/>
        <v>0</v>
      </c>
      <c r="M104" s="124" t="str">
        <f t="shared" si="1878"/>
        <v/>
      </c>
      <c r="N104" s="125"/>
      <c r="O104" s="126">
        <f t="shared" si="1879"/>
        <v>0</v>
      </c>
      <c r="P104" s="124" t="str">
        <f t="shared" si="1880"/>
        <v/>
      </c>
      <c r="Q104" s="125"/>
      <c r="R104" s="126">
        <f t="shared" si="1881"/>
        <v>0</v>
      </c>
      <c r="S104" s="124" t="str">
        <f t="shared" si="1882"/>
        <v/>
      </c>
      <c r="T104" s="125"/>
      <c r="U104" s="126">
        <f t="shared" si="1883"/>
        <v>0</v>
      </c>
      <c r="V104" s="124" t="str">
        <f t="shared" si="1884"/>
        <v/>
      </c>
      <c r="W104" s="125"/>
      <c r="X104" s="126">
        <f t="shared" si="1885"/>
        <v>0</v>
      </c>
      <c r="Y104" s="124" t="str">
        <f t="shared" si="1886"/>
        <v/>
      </c>
      <c r="Z104" s="125"/>
      <c r="AA104" s="126">
        <f t="shared" si="1887"/>
        <v>0</v>
      </c>
      <c r="AB104" s="124" t="str">
        <f t="shared" si="1888"/>
        <v/>
      </c>
      <c r="AC104" s="125"/>
      <c r="AD104" s="126">
        <f t="shared" si="1889"/>
        <v>0</v>
      </c>
      <c r="AE104" s="124" t="str">
        <f t="shared" si="1890"/>
        <v/>
      </c>
      <c r="AF104" s="125"/>
      <c r="AG104" s="126">
        <f t="shared" si="1891"/>
        <v>0</v>
      </c>
      <c r="AH104" s="124" t="str">
        <f t="shared" si="1892"/>
        <v/>
      </c>
      <c r="AI104" s="125"/>
      <c r="AJ104" s="126">
        <f t="shared" si="1893"/>
        <v>0</v>
      </c>
      <c r="AK104" s="124" t="str">
        <f t="shared" si="1894"/>
        <v/>
      </c>
      <c r="AL104" s="125"/>
      <c r="AM104" s="126">
        <f t="shared" si="1895"/>
        <v>0</v>
      </c>
      <c r="AN104" s="124" t="str">
        <f t="shared" si="1896"/>
        <v/>
      </c>
      <c r="AO104" s="125"/>
      <c r="AP104" s="126">
        <f t="shared" si="1897"/>
        <v>0</v>
      </c>
      <c r="AQ104" s="124" t="str">
        <f t="shared" si="1898"/>
        <v/>
      </c>
      <c r="AR104" s="125"/>
      <c r="AS104" s="126">
        <f t="shared" si="1899"/>
        <v>0</v>
      </c>
      <c r="AT104" s="124" t="str">
        <f t="shared" si="1900"/>
        <v/>
      </c>
      <c r="AU104" s="125"/>
      <c r="AV104" s="126">
        <f t="shared" si="1901"/>
        <v>0</v>
      </c>
      <c r="AW104" s="124" t="str">
        <f t="shared" si="1902"/>
        <v/>
      </c>
      <c r="AX104" s="125"/>
      <c r="AY104" s="126">
        <f t="shared" si="1903"/>
        <v>0</v>
      </c>
      <c r="AZ104" s="124" t="str">
        <f t="shared" si="1904"/>
        <v/>
      </c>
      <c r="BA104" s="125"/>
      <c r="BB104" s="126">
        <f t="shared" si="1905"/>
        <v>0</v>
      </c>
      <c r="BC104" s="124" t="str">
        <f t="shared" si="1906"/>
        <v/>
      </c>
      <c r="BD104" s="125"/>
      <c r="BE104" s="126">
        <f t="shared" si="1907"/>
        <v>0</v>
      </c>
      <c r="BF104" s="124" t="str">
        <f t="shared" si="1908"/>
        <v/>
      </c>
      <c r="BG104" s="125"/>
      <c r="BH104" s="126">
        <f t="shared" si="1909"/>
        <v>0</v>
      </c>
      <c r="BI104" s="124" t="str">
        <f t="shared" si="1910"/>
        <v/>
      </c>
      <c r="BJ104" s="125"/>
      <c r="BK104" s="126">
        <f t="shared" si="1911"/>
        <v>0</v>
      </c>
      <c r="BL104" s="124" t="str">
        <f t="shared" si="1912"/>
        <v/>
      </c>
      <c r="BM104" s="125"/>
      <c r="BN104" s="126">
        <f t="shared" si="1913"/>
        <v>0</v>
      </c>
      <c r="BO104" s="124" t="str">
        <f t="shared" si="1914"/>
        <v/>
      </c>
      <c r="BP104" s="125"/>
      <c r="BQ104" s="126">
        <f t="shared" si="1915"/>
        <v>0</v>
      </c>
      <c r="BR104" s="124" t="str">
        <f t="shared" si="1916"/>
        <v/>
      </c>
      <c r="BS104" s="125"/>
      <c r="BT104" s="126">
        <f t="shared" si="1917"/>
        <v>0</v>
      </c>
      <c r="BU104" s="124" t="str">
        <f t="shared" si="1918"/>
        <v/>
      </c>
      <c r="BV104" s="125"/>
      <c r="BW104" s="126">
        <f t="shared" si="1919"/>
        <v>0</v>
      </c>
      <c r="BX104" s="124" t="str">
        <f t="shared" si="1920"/>
        <v/>
      </c>
      <c r="BY104" s="125"/>
      <c r="BZ104" s="126">
        <f t="shared" si="1921"/>
        <v>0</v>
      </c>
      <c r="CA104" s="124" t="str">
        <f t="shared" si="1922"/>
        <v/>
      </c>
      <c r="CB104" s="125"/>
      <c r="CC104" s="126">
        <f t="shared" si="1923"/>
        <v>0</v>
      </c>
      <c r="CD104" s="124" t="str">
        <f t="shared" si="1924"/>
        <v/>
      </c>
      <c r="CE104" s="125"/>
      <c r="CF104" s="126">
        <f t="shared" si="1925"/>
        <v>0</v>
      </c>
      <c r="CG104" s="124" t="str">
        <f t="shared" si="1926"/>
        <v/>
      </c>
      <c r="CH104" s="125"/>
      <c r="CI104" s="126">
        <f t="shared" si="1927"/>
        <v>0</v>
      </c>
      <c r="CJ104" s="124" t="str">
        <f t="shared" si="1928"/>
        <v/>
      </c>
      <c r="CK104" s="125"/>
      <c r="CL104" s="126">
        <f t="shared" si="1929"/>
        <v>0</v>
      </c>
      <c r="CM104" s="124" t="str">
        <f t="shared" si="1930"/>
        <v/>
      </c>
      <c r="CN104" s="125"/>
      <c r="CO104" s="126">
        <f t="shared" si="1931"/>
        <v>0</v>
      </c>
      <c r="CP104" s="124" t="str">
        <f t="shared" si="1932"/>
        <v/>
      </c>
      <c r="CQ104" s="125"/>
      <c r="CR104" s="126">
        <f t="shared" si="1933"/>
        <v>0</v>
      </c>
      <c r="CS104" s="124" t="str">
        <f t="shared" si="1934"/>
        <v/>
      </c>
      <c r="CT104" s="125"/>
      <c r="CU104" s="126">
        <f t="shared" si="1935"/>
        <v>0</v>
      </c>
      <c r="CV104" s="124" t="str">
        <f t="shared" si="1936"/>
        <v/>
      </c>
      <c r="CW104" s="125"/>
      <c r="CX104" s="126">
        <f t="shared" si="1937"/>
        <v>0</v>
      </c>
      <c r="CY104" s="124" t="str">
        <f t="shared" si="1938"/>
        <v/>
      </c>
      <c r="CZ104" s="125"/>
      <c r="DA104" s="126">
        <f t="shared" si="1939"/>
        <v>0</v>
      </c>
      <c r="DB104" s="124" t="str">
        <f t="shared" si="1940"/>
        <v/>
      </c>
      <c r="DC104" s="125"/>
      <c r="DD104" s="126">
        <f t="shared" si="1941"/>
        <v>0</v>
      </c>
      <c r="DE104" s="124" t="str">
        <f t="shared" si="1942"/>
        <v/>
      </c>
      <c r="DF104" s="125"/>
      <c r="DG104" s="126">
        <f t="shared" si="1943"/>
        <v>0</v>
      </c>
      <c r="DH104" s="124" t="str">
        <f t="shared" si="1944"/>
        <v/>
      </c>
      <c r="DI104" s="125"/>
      <c r="DJ104" s="126">
        <f t="shared" si="1945"/>
        <v>0</v>
      </c>
      <c r="DK104" s="124"/>
      <c r="DL104" s="125"/>
      <c r="DM104" s="126"/>
    </row>
    <row r="105" spans="1:117" ht="7.75" hidden="1" customHeight="1" outlineLevel="2" x14ac:dyDescent="0.2">
      <c r="A105" s="97" t="str">
        <f t="shared" si="1657"/>
        <v>4</v>
      </c>
      <c r="B105" s="140" t="s">
        <v>342</v>
      </c>
      <c r="C105" s="200" t="str">
        <f>VLOOKUP(B105,'[49]PLANILHA ORCAMENTARIA'!A:B,2,0)</f>
        <v>DRYWALL - SETOR 1</v>
      </c>
      <c r="D105" s="200"/>
      <c r="E105" s="122">
        <f>VLOOKUP(B105,'[49]PLANILHA ORCAMENTARIA'!A:G,7,0)</f>
        <v>63786.78</v>
      </c>
      <c r="F105" s="123"/>
      <c r="G105" s="124" t="str">
        <f t="shared" si="1874"/>
        <v/>
      </c>
      <c r="H105" s="125"/>
      <c r="I105" s="126">
        <f t="shared" si="1659"/>
        <v>0</v>
      </c>
      <c r="J105" s="124" t="str">
        <f t="shared" si="1876"/>
        <v/>
      </c>
      <c r="K105" s="125"/>
      <c r="L105" s="126">
        <f t="shared" si="1877"/>
        <v>0</v>
      </c>
      <c r="M105" s="124" t="str">
        <f t="shared" si="1878"/>
        <v/>
      </c>
      <c r="N105" s="125"/>
      <c r="O105" s="126">
        <f t="shared" si="1879"/>
        <v>0</v>
      </c>
      <c r="P105" s="124" t="str">
        <f t="shared" si="1880"/>
        <v/>
      </c>
      <c r="Q105" s="125"/>
      <c r="R105" s="126">
        <f t="shared" si="1881"/>
        <v>0</v>
      </c>
      <c r="S105" s="124" t="str">
        <f t="shared" si="1882"/>
        <v/>
      </c>
      <c r="T105" s="125"/>
      <c r="U105" s="126">
        <f t="shared" si="1883"/>
        <v>0</v>
      </c>
      <c r="V105" s="124" t="str">
        <f t="shared" si="1884"/>
        <v/>
      </c>
      <c r="W105" s="125"/>
      <c r="X105" s="126">
        <f t="shared" si="1885"/>
        <v>0</v>
      </c>
      <c r="Y105" s="124" t="str">
        <f t="shared" si="1886"/>
        <v/>
      </c>
      <c r="Z105" s="125"/>
      <c r="AA105" s="126">
        <f t="shared" si="1887"/>
        <v>0</v>
      </c>
      <c r="AB105" s="124" t="str">
        <f t="shared" si="1888"/>
        <v/>
      </c>
      <c r="AC105" s="125"/>
      <c r="AD105" s="126">
        <f t="shared" si="1889"/>
        <v>0</v>
      </c>
      <c r="AE105" s="124" t="str">
        <f t="shared" si="1890"/>
        <v/>
      </c>
      <c r="AF105" s="125"/>
      <c r="AG105" s="126">
        <f t="shared" si="1891"/>
        <v>0</v>
      </c>
      <c r="AH105" s="124" t="str">
        <f t="shared" si="1892"/>
        <v/>
      </c>
      <c r="AI105" s="125"/>
      <c r="AJ105" s="126">
        <f t="shared" si="1893"/>
        <v>0</v>
      </c>
      <c r="AK105" s="124" t="str">
        <f t="shared" si="1894"/>
        <v/>
      </c>
      <c r="AL105" s="125"/>
      <c r="AM105" s="126">
        <f t="shared" si="1895"/>
        <v>0</v>
      </c>
      <c r="AN105" s="124" t="str">
        <f t="shared" si="1896"/>
        <v/>
      </c>
      <c r="AO105" s="125"/>
      <c r="AP105" s="126">
        <f t="shared" si="1897"/>
        <v>0</v>
      </c>
      <c r="AQ105" s="124" t="str">
        <f t="shared" si="1898"/>
        <v/>
      </c>
      <c r="AR105" s="125"/>
      <c r="AS105" s="126">
        <f t="shared" si="1899"/>
        <v>0</v>
      </c>
      <c r="AT105" s="124" t="str">
        <f t="shared" si="1900"/>
        <v/>
      </c>
      <c r="AU105" s="125"/>
      <c r="AV105" s="126">
        <f t="shared" si="1901"/>
        <v>0</v>
      </c>
      <c r="AW105" s="124" t="str">
        <f t="shared" si="1902"/>
        <v/>
      </c>
      <c r="AX105" s="125"/>
      <c r="AY105" s="126">
        <f t="shared" si="1903"/>
        <v>0</v>
      </c>
      <c r="AZ105" s="124" t="str">
        <f t="shared" si="1904"/>
        <v/>
      </c>
      <c r="BA105" s="125"/>
      <c r="BB105" s="126">
        <f t="shared" si="1905"/>
        <v>0</v>
      </c>
      <c r="BC105" s="124" t="str">
        <f t="shared" si="1906"/>
        <v/>
      </c>
      <c r="BD105" s="125"/>
      <c r="BE105" s="126">
        <f t="shared" si="1907"/>
        <v>0</v>
      </c>
      <c r="BF105" s="124" t="str">
        <f t="shared" si="1908"/>
        <v/>
      </c>
      <c r="BG105" s="125"/>
      <c r="BH105" s="126">
        <f t="shared" si="1909"/>
        <v>0</v>
      </c>
      <c r="BI105" s="124" t="str">
        <f t="shared" si="1910"/>
        <v/>
      </c>
      <c r="BJ105" s="125"/>
      <c r="BK105" s="126">
        <f t="shared" si="1911"/>
        <v>0</v>
      </c>
      <c r="BL105" s="124" t="str">
        <f t="shared" si="1912"/>
        <v/>
      </c>
      <c r="BM105" s="125"/>
      <c r="BN105" s="126">
        <f t="shared" si="1913"/>
        <v>0</v>
      </c>
      <c r="BO105" s="124" t="str">
        <f t="shared" si="1914"/>
        <v/>
      </c>
      <c r="BP105" s="125"/>
      <c r="BQ105" s="126">
        <f t="shared" si="1915"/>
        <v>0</v>
      </c>
      <c r="BR105" s="124" t="str">
        <f t="shared" si="1916"/>
        <v/>
      </c>
      <c r="BS105" s="125"/>
      <c r="BT105" s="126">
        <f t="shared" si="1917"/>
        <v>0</v>
      </c>
      <c r="BU105" s="124" t="str">
        <f t="shared" si="1918"/>
        <v/>
      </c>
      <c r="BV105" s="125"/>
      <c r="BW105" s="126">
        <f t="shared" si="1919"/>
        <v>0</v>
      </c>
      <c r="BX105" s="124" t="str">
        <f t="shared" si="1920"/>
        <v/>
      </c>
      <c r="BY105" s="125"/>
      <c r="BZ105" s="126">
        <f t="shared" si="1921"/>
        <v>0</v>
      </c>
      <c r="CA105" s="124" t="str">
        <f t="shared" si="1922"/>
        <v/>
      </c>
      <c r="CB105" s="125"/>
      <c r="CC105" s="126">
        <f t="shared" si="1923"/>
        <v>0</v>
      </c>
      <c r="CD105" s="124" t="str">
        <f t="shared" si="1924"/>
        <v/>
      </c>
      <c r="CE105" s="125"/>
      <c r="CF105" s="126">
        <f t="shared" si="1925"/>
        <v>0</v>
      </c>
      <c r="CG105" s="124" t="str">
        <f t="shared" si="1926"/>
        <v/>
      </c>
      <c r="CH105" s="125"/>
      <c r="CI105" s="126">
        <f t="shared" si="1927"/>
        <v>0</v>
      </c>
      <c r="CJ105" s="124" t="str">
        <f t="shared" si="1928"/>
        <v/>
      </c>
      <c r="CK105" s="125"/>
      <c r="CL105" s="126">
        <f t="shared" si="1929"/>
        <v>0</v>
      </c>
      <c r="CM105" s="124" t="str">
        <f t="shared" si="1930"/>
        <v/>
      </c>
      <c r="CN105" s="125"/>
      <c r="CO105" s="126">
        <f t="shared" si="1931"/>
        <v>0</v>
      </c>
      <c r="CP105" s="124" t="str">
        <f t="shared" si="1932"/>
        <v/>
      </c>
      <c r="CQ105" s="125"/>
      <c r="CR105" s="126">
        <f t="shared" si="1933"/>
        <v>0</v>
      </c>
      <c r="CS105" s="124" t="str">
        <f t="shared" si="1934"/>
        <v/>
      </c>
      <c r="CT105" s="125"/>
      <c r="CU105" s="126">
        <f t="shared" si="1935"/>
        <v>0</v>
      </c>
      <c r="CV105" s="124" t="str">
        <f t="shared" si="1936"/>
        <v/>
      </c>
      <c r="CW105" s="125"/>
      <c r="CX105" s="126">
        <f t="shared" si="1937"/>
        <v>0</v>
      </c>
      <c r="CY105" s="124" t="str">
        <f t="shared" si="1938"/>
        <v/>
      </c>
      <c r="CZ105" s="125"/>
      <c r="DA105" s="126">
        <f t="shared" si="1939"/>
        <v>0</v>
      </c>
      <c r="DB105" s="124" t="str">
        <f t="shared" si="1940"/>
        <v/>
      </c>
      <c r="DC105" s="125"/>
      <c r="DD105" s="126">
        <f t="shared" si="1941"/>
        <v>0</v>
      </c>
      <c r="DE105" s="124" t="str">
        <f t="shared" si="1942"/>
        <v/>
      </c>
      <c r="DF105" s="125"/>
      <c r="DG105" s="126">
        <f t="shared" si="1943"/>
        <v>0</v>
      </c>
      <c r="DH105" s="124" t="str">
        <f t="shared" si="1944"/>
        <v/>
      </c>
      <c r="DI105" s="125"/>
      <c r="DJ105" s="126">
        <f t="shared" si="1945"/>
        <v>0</v>
      </c>
      <c r="DK105" s="124"/>
      <c r="DL105" s="125"/>
      <c r="DM105" s="126"/>
    </row>
    <row r="106" spans="1:117" ht="7.75" hidden="1" customHeight="1" outlineLevel="2" x14ac:dyDescent="0.2">
      <c r="A106" s="97" t="str">
        <f t="shared" si="1657"/>
        <v>4</v>
      </c>
      <c r="B106" s="140" t="s">
        <v>343</v>
      </c>
      <c r="C106" s="200" t="str">
        <f>VLOOKUP(B106,'[49]PLANILHA ORCAMENTARIA'!A:B,2,0)</f>
        <v>DRYWALL - SETOR 3</v>
      </c>
      <c r="D106" s="200"/>
      <c r="E106" s="122">
        <f>VLOOKUP(B106,'[49]PLANILHA ORCAMENTARIA'!A:G,7,0)</f>
        <v>49245.31</v>
      </c>
      <c r="F106" s="123"/>
      <c r="G106" s="124" t="str">
        <f t="shared" si="1874"/>
        <v/>
      </c>
      <c r="H106" s="125"/>
      <c r="I106" s="126">
        <f t="shared" si="1659"/>
        <v>0</v>
      </c>
      <c r="J106" s="124" t="str">
        <f t="shared" si="1876"/>
        <v/>
      </c>
      <c r="K106" s="125"/>
      <c r="L106" s="126">
        <f t="shared" si="1877"/>
        <v>0</v>
      </c>
      <c r="M106" s="124" t="str">
        <f t="shared" si="1878"/>
        <v/>
      </c>
      <c r="N106" s="125"/>
      <c r="O106" s="126">
        <f t="shared" si="1879"/>
        <v>0</v>
      </c>
      <c r="P106" s="124" t="str">
        <f t="shared" si="1880"/>
        <v/>
      </c>
      <c r="Q106" s="125"/>
      <c r="R106" s="126">
        <f t="shared" si="1881"/>
        <v>0</v>
      </c>
      <c r="S106" s="124" t="str">
        <f t="shared" si="1882"/>
        <v/>
      </c>
      <c r="T106" s="125"/>
      <c r="U106" s="126">
        <f t="shared" si="1883"/>
        <v>0</v>
      </c>
      <c r="V106" s="124" t="str">
        <f t="shared" si="1884"/>
        <v/>
      </c>
      <c r="W106" s="125"/>
      <c r="X106" s="126">
        <f t="shared" si="1885"/>
        <v>0</v>
      </c>
      <c r="Y106" s="124" t="str">
        <f t="shared" si="1886"/>
        <v/>
      </c>
      <c r="Z106" s="125"/>
      <c r="AA106" s="126">
        <f t="shared" si="1887"/>
        <v>0</v>
      </c>
      <c r="AB106" s="124" t="str">
        <f t="shared" si="1888"/>
        <v/>
      </c>
      <c r="AC106" s="125"/>
      <c r="AD106" s="126">
        <f t="shared" si="1889"/>
        <v>0</v>
      </c>
      <c r="AE106" s="124" t="str">
        <f t="shared" si="1890"/>
        <v/>
      </c>
      <c r="AF106" s="125"/>
      <c r="AG106" s="126">
        <f t="shared" si="1891"/>
        <v>0</v>
      </c>
      <c r="AH106" s="124" t="str">
        <f t="shared" si="1892"/>
        <v/>
      </c>
      <c r="AI106" s="125"/>
      <c r="AJ106" s="126">
        <f t="shared" si="1893"/>
        <v>0</v>
      </c>
      <c r="AK106" s="124" t="str">
        <f t="shared" si="1894"/>
        <v/>
      </c>
      <c r="AL106" s="125"/>
      <c r="AM106" s="126">
        <f t="shared" si="1895"/>
        <v>0</v>
      </c>
      <c r="AN106" s="124" t="str">
        <f t="shared" si="1896"/>
        <v/>
      </c>
      <c r="AO106" s="125"/>
      <c r="AP106" s="126">
        <f t="shared" si="1897"/>
        <v>0</v>
      </c>
      <c r="AQ106" s="124" t="str">
        <f t="shared" si="1898"/>
        <v/>
      </c>
      <c r="AR106" s="125"/>
      <c r="AS106" s="126">
        <f t="shared" si="1899"/>
        <v>0</v>
      </c>
      <c r="AT106" s="124" t="str">
        <f t="shared" si="1900"/>
        <v/>
      </c>
      <c r="AU106" s="125"/>
      <c r="AV106" s="126">
        <f t="shared" si="1901"/>
        <v>0</v>
      </c>
      <c r="AW106" s="124" t="str">
        <f t="shared" si="1902"/>
        <v/>
      </c>
      <c r="AX106" s="125"/>
      <c r="AY106" s="126">
        <f t="shared" si="1903"/>
        <v>0</v>
      </c>
      <c r="AZ106" s="124" t="str">
        <f t="shared" si="1904"/>
        <v/>
      </c>
      <c r="BA106" s="125"/>
      <c r="BB106" s="126">
        <f t="shared" si="1905"/>
        <v>0</v>
      </c>
      <c r="BC106" s="124" t="str">
        <f t="shared" si="1906"/>
        <v/>
      </c>
      <c r="BD106" s="125"/>
      <c r="BE106" s="126">
        <f t="shared" si="1907"/>
        <v>0</v>
      </c>
      <c r="BF106" s="124" t="str">
        <f t="shared" si="1908"/>
        <v/>
      </c>
      <c r="BG106" s="125"/>
      <c r="BH106" s="126">
        <f t="shared" si="1909"/>
        <v>0</v>
      </c>
      <c r="BI106" s="124" t="str">
        <f t="shared" si="1910"/>
        <v/>
      </c>
      <c r="BJ106" s="125"/>
      <c r="BK106" s="126">
        <f t="shared" si="1911"/>
        <v>0</v>
      </c>
      <c r="BL106" s="124" t="str">
        <f t="shared" si="1912"/>
        <v/>
      </c>
      <c r="BM106" s="125"/>
      <c r="BN106" s="126">
        <f t="shared" si="1913"/>
        <v>0</v>
      </c>
      <c r="BO106" s="124" t="str">
        <f t="shared" si="1914"/>
        <v/>
      </c>
      <c r="BP106" s="125"/>
      <c r="BQ106" s="126">
        <f t="shared" si="1915"/>
        <v>0</v>
      </c>
      <c r="BR106" s="124" t="str">
        <f t="shared" si="1916"/>
        <v/>
      </c>
      <c r="BS106" s="125"/>
      <c r="BT106" s="126">
        <f t="shared" si="1917"/>
        <v>0</v>
      </c>
      <c r="BU106" s="124" t="str">
        <f t="shared" si="1918"/>
        <v/>
      </c>
      <c r="BV106" s="125"/>
      <c r="BW106" s="126">
        <f t="shared" si="1919"/>
        <v>0</v>
      </c>
      <c r="BX106" s="124" t="str">
        <f t="shared" si="1920"/>
        <v/>
      </c>
      <c r="BY106" s="125"/>
      <c r="BZ106" s="126">
        <f t="shared" si="1921"/>
        <v>0</v>
      </c>
      <c r="CA106" s="124" t="str">
        <f t="shared" si="1922"/>
        <v/>
      </c>
      <c r="CB106" s="125"/>
      <c r="CC106" s="126">
        <f t="shared" si="1923"/>
        <v>0</v>
      </c>
      <c r="CD106" s="124" t="str">
        <f t="shared" si="1924"/>
        <v/>
      </c>
      <c r="CE106" s="125"/>
      <c r="CF106" s="126">
        <f t="shared" si="1925"/>
        <v>0</v>
      </c>
      <c r="CG106" s="124" t="str">
        <f t="shared" si="1926"/>
        <v/>
      </c>
      <c r="CH106" s="125"/>
      <c r="CI106" s="126">
        <f t="shared" si="1927"/>
        <v>0</v>
      </c>
      <c r="CJ106" s="124" t="str">
        <f t="shared" si="1928"/>
        <v/>
      </c>
      <c r="CK106" s="125"/>
      <c r="CL106" s="126">
        <f t="shared" si="1929"/>
        <v>0</v>
      </c>
      <c r="CM106" s="124" t="str">
        <f t="shared" si="1930"/>
        <v/>
      </c>
      <c r="CN106" s="125"/>
      <c r="CO106" s="126">
        <f t="shared" si="1931"/>
        <v>0</v>
      </c>
      <c r="CP106" s="124" t="str">
        <f t="shared" si="1932"/>
        <v/>
      </c>
      <c r="CQ106" s="125"/>
      <c r="CR106" s="126">
        <f t="shared" si="1933"/>
        <v>0</v>
      </c>
      <c r="CS106" s="124" t="str">
        <f t="shared" si="1934"/>
        <v/>
      </c>
      <c r="CT106" s="125"/>
      <c r="CU106" s="126">
        <f t="shared" si="1935"/>
        <v>0</v>
      </c>
      <c r="CV106" s="124" t="str">
        <f t="shared" si="1936"/>
        <v/>
      </c>
      <c r="CW106" s="125"/>
      <c r="CX106" s="126">
        <f t="shared" si="1937"/>
        <v>0</v>
      </c>
      <c r="CY106" s="124" t="str">
        <f t="shared" si="1938"/>
        <v/>
      </c>
      <c r="CZ106" s="125"/>
      <c r="DA106" s="126">
        <f t="shared" si="1939"/>
        <v>0</v>
      </c>
      <c r="DB106" s="124" t="str">
        <f t="shared" si="1940"/>
        <v/>
      </c>
      <c r="DC106" s="125"/>
      <c r="DD106" s="126">
        <f t="shared" si="1941"/>
        <v>0</v>
      </c>
      <c r="DE106" s="124" t="str">
        <f t="shared" si="1942"/>
        <v/>
      </c>
      <c r="DF106" s="125"/>
      <c r="DG106" s="126">
        <f t="shared" si="1943"/>
        <v>0</v>
      </c>
      <c r="DH106" s="124" t="str">
        <f t="shared" si="1944"/>
        <v/>
      </c>
      <c r="DI106" s="125"/>
      <c r="DJ106" s="126">
        <f t="shared" si="1945"/>
        <v>0</v>
      </c>
      <c r="DK106" s="124"/>
      <c r="DL106" s="125"/>
      <c r="DM106" s="126"/>
    </row>
    <row r="107" spans="1:117" ht="7.75" hidden="1" customHeight="1" outlineLevel="2" x14ac:dyDescent="0.2">
      <c r="A107" s="97" t="str">
        <f t="shared" si="1657"/>
        <v>4</v>
      </c>
      <c r="B107" s="140" t="s">
        <v>344</v>
      </c>
      <c r="C107" s="200" t="str">
        <f>VLOOKUP(B107,'[49]PLANILHA ORCAMENTARIA'!A:B,2,0)</f>
        <v>CHAPISCO / REBOCO INTERNO - SETOR 1</v>
      </c>
      <c r="D107" s="200"/>
      <c r="E107" s="122">
        <f>VLOOKUP(B107,'[49]PLANILHA ORCAMENTARIA'!A:G,7,0)</f>
        <v>50547.98</v>
      </c>
      <c r="F107" s="123"/>
      <c r="G107" s="124" t="str">
        <f t="shared" si="1874"/>
        <v/>
      </c>
      <c r="H107" s="125"/>
      <c r="I107" s="126">
        <f t="shared" si="1659"/>
        <v>0</v>
      </c>
      <c r="J107" s="124" t="str">
        <f t="shared" si="1876"/>
        <v/>
      </c>
      <c r="K107" s="125"/>
      <c r="L107" s="126">
        <f t="shared" si="1877"/>
        <v>0</v>
      </c>
      <c r="M107" s="124" t="str">
        <f t="shared" si="1878"/>
        <v/>
      </c>
      <c r="N107" s="125"/>
      <c r="O107" s="126">
        <f t="shared" si="1879"/>
        <v>0</v>
      </c>
      <c r="P107" s="124" t="str">
        <f t="shared" si="1880"/>
        <v/>
      </c>
      <c r="Q107" s="125"/>
      <c r="R107" s="126">
        <f t="shared" si="1881"/>
        <v>0</v>
      </c>
      <c r="S107" s="124" t="str">
        <f t="shared" si="1882"/>
        <v/>
      </c>
      <c r="T107" s="125"/>
      <c r="U107" s="126">
        <f t="shared" si="1883"/>
        <v>0</v>
      </c>
      <c r="V107" s="124" t="str">
        <f t="shared" si="1884"/>
        <v/>
      </c>
      <c r="W107" s="125"/>
      <c r="X107" s="126">
        <f t="shared" si="1885"/>
        <v>0</v>
      </c>
      <c r="Y107" s="124" t="str">
        <f t="shared" si="1886"/>
        <v/>
      </c>
      <c r="Z107" s="125"/>
      <c r="AA107" s="126">
        <f t="shared" si="1887"/>
        <v>0</v>
      </c>
      <c r="AB107" s="124" t="str">
        <f t="shared" si="1888"/>
        <v/>
      </c>
      <c r="AC107" s="125"/>
      <c r="AD107" s="126">
        <f t="shared" si="1889"/>
        <v>0</v>
      </c>
      <c r="AE107" s="124" t="str">
        <f t="shared" si="1890"/>
        <v/>
      </c>
      <c r="AF107" s="125"/>
      <c r="AG107" s="126">
        <f t="shared" si="1891"/>
        <v>0</v>
      </c>
      <c r="AH107" s="124" t="str">
        <f t="shared" si="1892"/>
        <v/>
      </c>
      <c r="AI107" s="125"/>
      <c r="AJ107" s="126">
        <f t="shared" si="1893"/>
        <v>0</v>
      </c>
      <c r="AK107" s="124" t="str">
        <f t="shared" si="1894"/>
        <v/>
      </c>
      <c r="AL107" s="125"/>
      <c r="AM107" s="126">
        <f t="shared" si="1895"/>
        <v>0</v>
      </c>
      <c r="AN107" s="124" t="str">
        <f t="shared" si="1896"/>
        <v/>
      </c>
      <c r="AO107" s="125"/>
      <c r="AP107" s="126">
        <f t="shared" si="1897"/>
        <v>0</v>
      </c>
      <c r="AQ107" s="124" t="str">
        <f t="shared" si="1898"/>
        <v/>
      </c>
      <c r="AR107" s="125"/>
      <c r="AS107" s="126">
        <f t="shared" si="1899"/>
        <v>0</v>
      </c>
      <c r="AT107" s="124" t="str">
        <f t="shared" si="1900"/>
        <v/>
      </c>
      <c r="AU107" s="125"/>
      <c r="AV107" s="126">
        <f t="shared" si="1901"/>
        <v>0</v>
      </c>
      <c r="AW107" s="124" t="str">
        <f t="shared" si="1902"/>
        <v/>
      </c>
      <c r="AX107" s="125"/>
      <c r="AY107" s="126">
        <f t="shared" si="1903"/>
        <v>0</v>
      </c>
      <c r="AZ107" s="124" t="str">
        <f t="shared" si="1904"/>
        <v/>
      </c>
      <c r="BA107" s="125"/>
      <c r="BB107" s="126">
        <f t="shared" si="1905"/>
        <v>0</v>
      </c>
      <c r="BC107" s="124" t="str">
        <f t="shared" si="1906"/>
        <v/>
      </c>
      <c r="BD107" s="125"/>
      <c r="BE107" s="126">
        <f t="shared" si="1907"/>
        <v>0</v>
      </c>
      <c r="BF107" s="124" t="str">
        <f t="shared" si="1908"/>
        <v/>
      </c>
      <c r="BG107" s="125"/>
      <c r="BH107" s="126">
        <f t="shared" si="1909"/>
        <v>0</v>
      </c>
      <c r="BI107" s="124" t="str">
        <f t="shared" si="1910"/>
        <v/>
      </c>
      <c r="BJ107" s="125"/>
      <c r="BK107" s="126">
        <f t="shared" si="1911"/>
        <v>0</v>
      </c>
      <c r="BL107" s="124" t="str">
        <f t="shared" si="1912"/>
        <v/>
      </c>
      <c r="BM107" s="125"/>
      <c r="BN107" s="126">
        <f t="shared" si="1913"/>
        <v>0</v>
      </c>
      <c r="BO107" s="124" t="str">
        <f t="shared" si="1914"/>
        <v/>
      </c>
      <c r="BP107" s="125"/>
      <c r="BQ107" s="126">
        <f t="shared" si="1915"/>
        <v>0</v>
      </c>
      <c r="BR107" s="124" t="str">
        <f t="shared" si="1916"/>
        <v/>
      </c>
      <c r="BS107" s="125"/>
      <c r="BT107" s="126">
        <f t="shared" si="1917"/>
        <v>0</v>
      </c>
      <c r="BU107" s="124" t="str">
        <f t="shared" si="1918"/>
        <v/>
      </c>
      <c r="BV107" s="125"/>
      <c r="BW107" s="126">
        <f t="shared" si="1919"/>
        <v>0</v>
      </c>
      <c r="BX107" s="124" t="str">
        <f t="shared" si="1920"/>
        <v/>
      </c>
      <c r="BY107" s="125"/>
      <c r="BZ107" s="126">
        <f t="shared" si="1921"/>
        <v>0</v>
      </c>
      <c r="CA107" s="124" t="str">
        <f t="shared" si="1922"/>
        <v/>
      </c>
      <c r="CB107" s="125"/>
      <c r="CC107" s="126">
        <f t="shared" si="1923"/>
        <v>0</v>
      </c>
      <c r="CD107" s="124" t="str">
        <f t="shared" si="1924"/>
        <v/>
      </c>
      <c r="CE107" s="125"/>
      <c r="CF107" s="126">
        <f t="shared" si="1925"/>
        <v>0</v>
      </c>
      <c r="CG107" s="124" t="str">
        <f t="shared" si="1926"/>
        <v/>
      </c>
      <c r="CH107" s="125"/>
      <c r="CI107" s="126">
        <f t="shared" si="1927"/>
        <v>0</v>
      </c>
      <c r="CJ107" s="124" t="str">
        <f t="shared" si="1928"/>
        <v/>
      </c>
      <c r="CK107" s="125"/>
      <c r="CL107" s="126">
        <f t="shared" si="1929"/>
        <v>0</v>
      </c>
      <c r="CM107" s="124" t="str">
        <f t="shared" si="1930"/>
        <v/>
      </c>
      <c r="CN107" s="125"/>
      <c r="CO107" s="126">
        <f t="shared" si="1931"/>
        <v>0</v>
      </c>
      <c r="CP107" s="124" t="str">
        <f t="shared" si="1932"/>
        <v/>
      </c>
      <c r="CQ107" s="125"/>
      <c r="CR107" s="126">
        <f t="shared" si="1933"/>
        <v>0</v>
      </c>
      <c r="CS107" s="124" t="str">
        <f t="shared" si="1934"/>
        <v/>
      </c>
      <c r="CT107" s="125"/>
      <c r="CU107" s="126">
        <f t="shared" si="1935"/>
        <v>0</v>
      </c>
      <c r="CV107" s="124" t="str">
        <f t="shared" si="1936"/>
        <v/>
      </c>
      <c r="CW107" s="125"/>
      <c r="CX107" s="126">
        <f t="shared" si="1937"/>
        <v>0</v>
      </c>
      <c r="CY107" s="124" t="str">
        <f t="shared" si="1938"/>
        <v/>
      </c>
      <c r="CZ107" s="125"/>
      <c r="DA107" s="126">
        <f t="shared" si="1939"/>
        <v>0</v>
      </c>
      <c r="DB107" s="124" t="str">
        <f t="shared" si="1940"/>
        <v/>
      </c>
      <c r="DC107" s="125"/>
      <c r="DD107" s="126">
        <f t="shared" si="1941"/>
        <v>0</v>
      </c>
      <c r="DE107" s="124" t="str">
        <f t="shared" si="1942"/>
        <v/>
      </c>
      <c r="DF107" s="125"/>
      <c r="DG107" s="126">
        <f t="shared" si="1943"/>
        <v>0</v>
      </c>
      <c r="DH107" s="124" t="str">
        <f t="shared" si="1944"/>
        <v/>
      </c>
      <c r="DI107" s="125"/>
      <c r="DJ107" s="126">
        <f t="shared" si="1945"/>
        <v>0</v>
      </c>
      <c r="DK107" s="124"/>
      <c r="DL107" s="125"/>
      <c r="DM107" s="126"/>
    </row>
    <row r="108" spans="1:117" ht="7.75" hidden="1" customHeight="1" outlineLevel="2" x14ac:dyDescent="0.2">
      <c r="A108" s="97" t="str">
        <f t="shared" si="1657"/>
        <v>4</v>
      </c>
      <c r="B108" s="140" t="s">
        <v>345</v>
      </c>
      <c r="C108" s="200" t="str">
        <f>VLOOKUP(B108,'[49]PLANILHA ORCAMENTARIA'!A:B,2,0)</f>
        <v>CHAPISCO / REBOCO INTERNO - SETOR 3</v>
      </c>
      <c r="D108" s="200"/>
      <c r="E108" s="122">
        <f>VLOOKUP(B108,'[49]PLANILHA ORCAMENTARIA'!A:G,7,0)</f>
        <v>151643.92000000001</v>
      </c>
      <c r="F108" s="123"/>
      <c r="G108" s="124" t="str">
        <f t="shared" si="1874"/>
        <v/>
      </c>
      <c r="H108" s="125"/>
      <c r="I108" s="126">
        <f t="shared" si="1659"/>
        <v>0</v>
      </c>
      <c r="J108" s="124" t="str">
        <f t="shared" si="1876"/>
        <v/>
      </c>
      <c r="K108" s="125"/>
      <c r="L108" s="126">
        <f t="shared" si="1877"/>
        <v>0</v>
      </c>
      <c r="M108" s="124" t="str">
        <f t="shared" si="1878"/>
        <v/>
      </c>
      <c r="N108" s="125"/>
      <c r="O108" s="126">
        <f t="shared" si="1879"/>
        <v>0</v>
      </c>
      <c r="P108" s="124" t="str">
        <f t="shared" si="1880"/>
        <v/>
      </c>
      <c r="Q108" s="125"/>
      <c r="R108" s="126">
        <f t="shared" si="1881"/>
        <v>0</v>
      </c>
      <c r="S108" s="124" t="str">
        <f t="shared" si="1882"/>
        <v/>
      </c>
      <c r="T108" s="125"/>
      <c r="U108" s="126">
        <f t="shared" si="1883"/>
        <v>0</v>
      </c>
      <c r="V108" s="124" t="str">
        <f t="shared" si="1884"/>
        <v/>
      </c>
      <c r="W108" s="125"/>
      <c r="X108" s="126">
        <f t="shared" si="1885"/>
        <v>0</v>
      </c>
      <c r="Y108" s="124" t="str">
        <f t="shared" si="1886"/>
        <v/>
      </c>
      <c r="Z108" s="125"/>
      <c r="AA108" s="126">
        <f t="shared" si="1887"/>
        <v>0</v>
      </c>
      <c r="AB108" s="124" t="str">
        <f t="shared" si="1888"/>
        <v/>
      </c>
      <c r="AC108" s="125"/>
      <c r="AD108" s="126">
        <f t="shared" si="1889"/>
        <v>0</v>
      </c>
      <c r="AE108" s="124" t="str">
        <f t="shared" si="1890"/>
        <v/>
      </c>
      <c r="AF108" s="125"/>
      <c r="AG108" s="126">
        <f t="shared" si="1891"/>
        <v>0</v>
      </c>
      <c r="AH108" s="124" t="str">
        <f t="shared" si="1892"/>
        <v/>
      </c>
      <c r="AI108" s="125"/>
      <c r="AJ108" s="126">
        <f t="shared" si="1893"/>
        <v>0</v>
      </c>
      <c r="AK108" s="124" t="str">
        <f t="shared" si="1894"/>
        <v/>
      </c>
      <c r="AL108" s="125"/>
      <c r="AM108" s="126">
        <f t="shared" si="1895"/>
        <v>0</v>
      </c>
      <c r="AN108" s="124" t="str">
        <f t="shared" si="1896"/>
        <v/>
      </c>
      <c r="AO108" s="125"/>
      <c r="AP108" s="126">
        <f t="shared" si="1897"/>
        <v>0</v>
      </c>
      <c r="AQ108" s="124" t="str">
        <f t="shared" si="1898"/>
        <v/>
      </c>
      <c r="AR108" s="125"/>
      <c r="AS108" s="126">
        <f t="shared" si="1899"/>
        <v>0</v>
      </c>
      <c r="AT108" s="124" t="str">
        <f t="shared" si="1900"/>
        <v/>
      </c>
      <c r="AU108" s="125"/>
      <c r="AV108" s="126">
        <f t="shared" si="1901"/>
        <v>0</v>
      </c>
      <c r="AW108" s="124" t="str">
        <f t="shared" si="1902"/>
        <v/>
      </c>
      <c r="AX108" s="125"/>
      <c r="AY108" s="126">
        <f t="shared" si="1903"/>
        <v>0</v>
      </c>
      <c r="AZ108" s="124" t="str">
        <f t="shared" si="1904"/>
        <v/>
      </c>
      <c r="BA108" s="125"/>
      <c r="BB108" s="126">
        <f t="shared" si="1905"/>
        <v>0</v>
      </c>
      <c r="BC108" s="124" t="str">
        <f t="shared" si="1906"/>
        <v/>
      </c>
      <c r="BD108" s="125"/>
      <c r="BE108" s="126">
        <f t="shared" si="1907"/>
        <v>0</v>
      </c>
      <c r="BF108" s="124" t="str">
        <f t="shared" si="1908"/>
        <v/>
      </c>
      <c r="BG108" s="125"/>
      <c r="BH108" s="126">
        <f t="shared" si="1909"/>
        <v>0</v>
      </c>
      <c r="BI108" s="124" t="str">
        <f t="shared" si="1910"/>
        <v/>
      </c>
      <c r="BJ108" s="125"/>
      <c r="BK108" s="126">
        <f t="shared" si="1911"/>
        <v>0</v>
      </c>
      <c r="BL108" s="124" t="str">
        <f t="shared" si="1912"/>
        <v/>
      </c>
      <c r="BM108" s="125"/>
      <c r="BN108" s="126">
        <f t="shared" si="1913"/>
        <v>0</v>
      </c>
      <c r="BO108" s="124" t="str">
        <f t="shared" si="1914"/>
        <v/>
      </c>
      <c r="BP108" s="125"/>
      <c r="BQ108" s="126">
        <f t="shared" si="1915"/>
        <v>0</v>
      </c>
      <c r="BR108" s="124" t="str">
        <f t="shared" si="1916"/>
        <v/>
      </c>
      <c r="BS108" s="125"/>
      <c r="BT108" s="126">
        <f t="shared" si="1917"/>
        <v>0</v>
      </c>
      <c r="BU108" s="124" t="str">
        <f t="shared" si="1918"/>
        <v/>
      </c>
      <c r="BV108" s="125"/>
      <c r="BW108" s="126">
        <f t="shared" si="1919"/>
        <v>0</v>
      </c>
      <c r="BX108" s="124" t="str">
        <f t="shared" si="1920"/>
        <v/>
      </c>
      <c r="BY108" s="125"/>
      <c r="BZ108" s="126">
        <f t="shared" si="1921"/>
        <v>0</v>
      </c>
      <c r="CA108" s="124" t="str">
        <f t="shared" si="1922"/>
        <v/>
      </c>
      <c r="CB108" s="125"/>
      <c r="CC108" s="126">
        <f t="shared" si="1923"/>
        <v>0</v>
      </c>
      <c r="CD108" s="124" t="str">
        <f t="shared" si="1924"/>
        <v/>
      </c>
      <c r="CE108" s="125"/>
      <c r="CF108" s="126">
        <f t="shared" si="1925"/>
        <v>0</v>
      </c>
      <c r="CG108" s="124" t="str">
        <f t="shared" si="1926"/>
        <v/>
      </c>
      <c r="CH108" s="125"/>
      <c r="CI108" s="126">
        <f t="shared" si="1927"/>
        <v>0</v>
      </c>
      <c r="CJ108" s="124" t="str">
        <f t="shared" si="1928"/>
        <v/>
      </c>
      <c r="CK108" s="125"/>
      <c r="CL108" s="126">
        <f t="shared" si="1929"/>
        <v>0</v>
      </c>
      <c r="CM108" s="124" t="str">
        <f t="shared" si="1930"/>
        <v/>
      </c>
      <c r="CN108" s="125"/>
      <c r="CO108" s="126">
        <f t="shared" si="1931"/>
        <v>0</v>
      </c>
      <c r="CP108" s="124" t="str">
        <f t="shared" si="1932"/>
        <v/>
      </c>
      <c r="CQ108" s="125"/>
      <c r="CR108" s="126">
        <f t="shared" si="1933"/>
        <v>0</v>
      </c>
      <c r="CS108" s="124" t="str">
        <f t="shared" si="1934"/>
        <v/>
      </c>
      <c r="CT108" s="125"/>
      <c r="CU108" s="126">
        <f t="shared" si="1935"/>
        <v>0</v>
      </c>
      <c r="CV108" s="124" t="str">
        <f t="shared" si="1936"/>
        <v/>
      </c>
      <c r="CW108" s="125"/>
      <c r="CX108" s="126">
        <f t="shared" si="1937"/>
        <v>0</v>
      </c>
      <c r="CY108" s="124" t="str">
        <f t="shared" si="1938"/>
        <v/>
      </c>
      <c r="CZ108" s="125"/>
      <c r="DA108" s="126">
        <f t="shared" si="1939"/>
        <v>0</v>
      </c>
      <c r="DB108" s="124" t="str">
        <f t="shared" si="1940"/>
        <v/>
      </c>
      <c r="DC108" s="125"/>
      <c r="DD108" s="126">
        <f t="shared" si="1941"/>
        <v>0</v>
      </c>
      <c r="DE108" s="124" t="str">
        <f t="shared" si="1942"/>
        <v/>
      </c>
      <c r="DF108" s="125"/>
      <c r="DG108" s="126">
        <f t="shared" si="1943"/>
        <v>0</v>
      </c>
      <c r="DH108" s="124" t="str">
        <f t="shared" si="1944"/>
        <v/>
      </c>
      <c r="DI108" s="125"/>
      <c r="DJ108" s="126">
        <f t="shared" si="1945"/>
        <v>0</v>
      </c>
      <c r="DK108" s="124"/>
      <c r="DL108" s="125"/>
      <c r="DM108" s="126"/>
    </row>
    <row r="109" spans="1:117" ht="7.75" hidden="1" customHeight="1" outlineLevel="2" x14ac:dyDescent="0.2">
      <c r="A109" s="97" t="str">
        <f t="shared" si="1657"/>
        <v>4</v>
      </c>
      <c r="B109" s="140" t="s">
        <v>346</v>
      </c>
      <c r="C109" s="200" t="str">
        <f>VLOOKUP(B109,'[49]PLANILHA ORCAMENTARIA'!A:B,2,0)</f>
        <v>PORCELANATO</v>
      </c>
      <c r="D109" s="200"/>
      <c r="E109" s="122">
        <f>VLOOKUP(B109,'[49]PLANILHA ORCAMENTARIA'!A:G,7,0)</f>
        <v>88901.06</v>
      </c>
      <c r="F109" s="123"/>
      <c r="G109" s="124" t="str">
        <f t="shared" si="1874"/>
        <v/>
      </c>
      <c r="H109" s="125"/>
      <c r="I109" s="126">
        <f t="shared" si="1659"/>
        <v>0</v>
      </c>
      <c r="J109" s="124" t="str">
        <f t="shared" si="1876"/>
        <v/>
      </c>
      <c r="K109" s="125"/>
      <c r="L109" s="126">
        <f t="shared" si="1877"/>
        <v>0</v>
      </c>
      <c r="M109" s="124" t="str">
        <f t="shared" si="1878"/>
        <v/>
      </c>
      <c r="N109" s="125"/>
      <c r="O109" s="126">
        <f t="shared" si="1879"/>
        <v>0</v>
      </c>
      <c r="P109" s="124" t="str">
        <f t="shared" si="1880"/>
        <v/>
      </c>
      <c r="Q109" s="125"/>
      <c r="R109" s="126">
        <f t="shared" si="1881"/>
        <v>0</v>
      </c>
      <c r="S109" s="124" t="str">
        <f t="shared" si="1882"/>
        <v/>
      </c>
      <c r="T109" s="125"/>
      <c r="U109" s="126">
        <f t="shared" si="1883"/>
        <v>0</v>
      </c>
      <c r="V109" s="124" t="str">
        <f t="shared" si="1884"/>
        <v/>
      </c>
      <c r="W109" s="125"/>
      <c r="X109" s="126">
        <f t="shared" si="1885"/>
        <v>0</v>
      </c>
      <c r="Y109" s="124" t="str">
        <f t="shared" si="1886"/>
        <v/>
      </c>
      <c r="Z109" s="125"/>
      <c r="AA109" s="126">
        <f t="shared" si="1887"/>
        <v>0</v>
      </c>
      <c r="AB109" s="124" t="str">
        <f t="shared" si="1888"/>
        <v/>
      </c>
      <c r="AC109" s="125"/>
      <c r="AD109" s="126">
        <f t="shared" si="1889"/>
        <v>0</v>
      </c>
      <c r="AE109" s="124" t="str">
        <f t="shared" si="1890"/>
        <v/>
      </c>
      <c r="AF109" s="125"/>
      <c r="AG109" s="126">
        <f t="shared" si="1891"/>
        <v>0</v>
      </c>
      <c r="AH109" s="124" t="str">
        <f t="shared" si="1892"/>
        <v/>
      </c>
      <c r="AI109" s="125"/>
      <c r="AJ109" s="126">
        <f t="shared" si="1893"/>
        <v>0</v>
      </c>
      <c r="AK109" s="124" t="str">
        <f t="shared" si="1894"/>
        <v/>
      </c>
      <c r="AL109" s="125"/>
      <c r="AM109" s="126">
        <f t="shared" si="1895"/>
        <v>0</v>
      </c>
      <c r="AN109" s="124" t="str">
        <f t="shared" si="1896"/>
        <v/>
      </c>
      <c r="AO109" s="125"/>
      <c r="AP109" s="126">
        <f t="shared" si="1897"/>
        <v>0</v>
      </c>
      <c r="AQ109" s="124" t="str">
        <f t="shared" si="1898"/>
        <v/>
      </c>
      <c r="AR109" s="125"/>
      <c r="AS109" s="126">
        <f t="shared" si="1899"/>
        <v>0</v>
      </c>
      <c r="AT109" s="124" t="str">
        <f t="shared" si="1900"/>
        <v/>
      </c>
      <c r="AU109" s="125"/>
      <c r="AV109" s="126">
        <f t="shared" si="1901"/>
        <v>0</v>
      </c>
      <c r="AW109" s="124" t="str">
        <f t="shared" si="1902"/>
        <v/>
      </c>
      <c r="AX109" s="125"/>
      <c r="AY109" s="126">
        <f t="shared" si="1903"/>
        <v>0</v>
      </c>
      <c r="AZ109" s="124" t="str">
        <f t="shared" si="1904"/>
        <v/>
      </c>
      <c r="BA109" s="125"/>
      <c r="BB109" s="126">
        <f t="shared" si="1905"/>
        <v>0</v>
      </c>
      <c r="BC109" s="124" t="str">
        <f t="shared" si="1906"/>
        <v/>
      </c>
      <c r="BD109" s="125"/>
      <c r="BE109" s="126">
        <f t="shared" si="1907"/>
        <v>0</v>
      </c>
      <c r="BF109" s="124" t="str">
        <f t="shared" si="1908"/>
        <v/>
      </c>
      <c r="BG109" s="125"/>
      <c r="BH109" s="126">
        <f t="shared" si="1909"/>
        <v>0</v>
      </c>
      <c r="BI109" s="124" t="str">
        <f t="shared" si="1910"/>
        <v/>
      </c>
      <c r="BJ109" s="125"/>
      <c r="BK109" s="126">
        <f t="shared" si="1911"/>
        <v>0</v>
      </c>
      <c r="BL109" s="124" t="str">
        <f t="shared" si="1912"/>
        <v/>
      </c>
      <c r="BM109" s="125"/>
      <c r="BN109" s="126">
        <f t="shared" si="1913"/>
        <v>0</v>
      </c>
      <c r="BO109" s="124" t="str">
        <f t="shared" si="1914"/>
        <v/>
      </c>
      <c r="BP109" s="125"/>
      <c r="BQ109" s="126">
        <f t="shared" si="1915"/>
        <v>0</v>
      </c>
      <c r="BR109" s="124" t="str">
        <f t="shared" si="1916"/>
        <v/>
      </c>
      <c r="BS109" s="125"/>
      <c r="BT109" s="126">
        <f t="shared" si="1917"/>
        <v>0</v>
      </c>
      <c r="BU109" s="124" t="str">
        <f t="shared" si="1918"/>
        <v/>
      </c>
      <c r="BV109" s="125"/>
      <c r="BW109" s="126">
        <f t="shared" si="1919"/>
        <v>0</v>
      </c>
      <c r="BX109" s="124" t="str">
        <f t="shared" si="1920"/>
        <v/>
      </c>
      <c r="BY109" s="125"/>
      <c r="BZ109" s="126">
        <f t="shared" si="1921"/>
        <v>0</v>
      </c>
      <c r="CA109" s="124" t="str">
        <f t="shared" si="1922"/>
        <v/>
      </c>
      <c r="CB109" s="125"/>
      <c r="CC109" s="126">
        <f t="shared" si="1923"/>
        <v>0</v>
      </c>
      <c r="CD109" s="124" t="str">
        <f t="shared" si="1924"/>
        <v/>
      </c>
      <c r="CE109" s="125"/>
      <c r="CF109" s="126">
        <f t="shared" si="1925"/>
        <v>0</v>
      </c>
      <c r="CG109" s="124" t="str">
        <f t="shared" si="1926"/>
        <v/>
      </c>
      <c r="CH109" s="125"/>
      <c r="CI109" s="126">
        <f t="shared" si="1927"/>
        <v>0</v>
      </c>
      <c r="CJ109" s="124" t="str">
        <f t="shared" si="1928"/>
        <v/>
      </c>
      <c r="CK109" s="125"/>
      <c r="CL109" s="126">
        <f t="shared" si="1929"/>
        <v>0</v>
      </c>
      <c r="CM109" s="124" t="str">
        <f t="shared" si="1930"/>
        <v/>
      </c>
      <c r="CN109" s="125"/>
      <c r="CO109" s="126">
        <f t="shared" si="1931"/>
        <v>0</v>
      </c>
      <c r="CP109" s="124" t="str">
        <f t="shared" si="1932"/>
        <v/>
      </c>
      <c r="CQ109" s="125"/>
      <c r="CR109" s="126">
        <f t="shared" si="1933"/>
        <v>0</v>
      </c>
      <c r="CS109" s="124" t="str">
        <f t="shared" si="1934"/>
        <v/>
      </c>
      <c r="CT109" s="125"/>
      <c r="CU109" s="126">
        <f t="shared" si="1935"/>
        <v>0</v>
      </c>
      <c r="CV109" s="124" t="str">
        <f t="shared" si="1936"/>
        <v/>
      </c>
      <c r="CW109" s="125"/>
      <c r="CX109" s="126">
        <f t="shared" si="1937"/>
        <v>0</v>
      </c>
      <c r="CY109" s="124" t="str">
        <f t="shared" si="1938"/>
        <v/>
      </c>
      <c r="CZ109" s="125"/>
      <c r="DA109" s="126">
        <f t="shared" si="1939"/>
        <v>0</v>
      </c>
      <c r="DB109" s="124" t="str">
        <f t="shared" si="1940"/>
        <v/>
      </c>
      <c r="DC109" s="125"/>
      <c r="DD109" s="126">
        <f t="shared" si="1941"/>
        <v>0</v>
      </c>
      <c r="DE109" s="124" t="str">
        <f t="shared" si="1942"/>
        <v/>
      </c>
      <c r="DF109" s="125"/>
      <c r="DG109" s="126">
        <f t="shared" si="1943"/>
        <v>0</v>
      </c>
      <c r="DH109" s="124" t="str">
        <f t="shared" si="1944"/>
        <v/>
      </c>
      <c r="DI109" s="125"/>
      <c r="DJ109" s="126">
        <f t="shared" si="1945"/>
        <v>0</v>
      </c>
      <c r="DK109" s="124"/>
      <c r="DL109" s="125"/>
      <c r="DM109" s="126"/>
    </row>
    <row r="110" spans="1:117" ht="7.75" hidden="1" customHeight="1" outlineLevel="2" x14ac:dyDescent="0.2">
      <c r="A110" s="97" t="str">
        <f t="shared" si="1657"/>
        <v>4</v>
      </c>
      <c r="B110" s="140" t="s">
        <v>347</v>
      </c>
      <c r="C110" s="200" t="str">
        <f>VLOOKUP(B110,'[49]PLANILHA ORCAMENTARIA'!A:B,2,0)</f>
        <v>REJUNTE</v>
      </c>
      <c r="D110" s="200"/>
      <c r="E110" s="122">
        <f>VLOOKUP(B110,'[49]PLANILHA ORCAMENTARIA'!A:G,7,0)</f>
        <v>4151.2</v>
      </c>
      <c r="F110" s="123"/>
      <c r="G110" s="124" t="str">
        <f t="shared" si="1874"/>
        <v/>
      </c>
      <c r="H110" s="125"/>
      <c r="I110" s="126">
        <f t="shared" si="1659"/>
        <v>0</v>
      </c>
      <c r="J110" s="124" t="str">
        <f t="shared" si="1876"/>
        <v/>
      </c>
      <c r="K110" s="125"/>
      <c r="L110" s="126">
        <f t="shared" si="1877"/>
        <v>0</v>
      </c>
      <c r="M110" s="124" t="str">
        <f t="shared" si="1878"/>
        <v/>
      </c>
      <c r="N110" s="125"/>
      <c r="O110" s="126">
        <f t="shared" si="1879"/>
        <v>0</v>
      </c>
      <c r="P110" s="124" t="str">
        <f t="shared" si="1880"/>
        <v/>
      </c>
      <c r="Q110" s="125"/>
      <c r="R110" s="126">
        <f t="shared" si="1881"/>
        <v>0</v>
      </c>
      <c r="S110" s="124" t="str">
        <f t="shared" si="1882"/>
        <v/>
      </c>
      <c r="T110" s="125"/>
      <c r="U110" s="126">
        <f t="shared" si="1883"/>
        <v>0</v>
      </c>
      <c r="V110" s="124" t="str">
        <f t="shared" si="1884"/>
        <v/>
      </c>
      <c r="W110" s="125"/>
      <c r="X110" s="126">
        <f t="shared" si="1885"/>
        <v>0</v>
      </c>
      <c r="Y110" s="124" t="str">
        <f t="shared" si="1886"/>
        <v/>
      </c>
      <c r="Z110" s="125"/>
      <c r="AA110" s="126">
        <f t="shared" si="1887"/>
        <v>0</v>
      </c>
      <c r="AB110" s="124" t="str">
        <f t="shared" si="1888"/>
        <v/>
      </c>
      <c r="AC110" s="125"/>
      <c r="AD110" s="126">
        <f t="shared" si="1889"/>
        <v>0</v>
      </c>
      <c r="AE110" s="124" t="str">
        <f t="shared" si="1890"/>
        <v/>
      </c>
      <c r="AF110" s="125"/>
      <c r="AG110" s="126">
        <f t="shared" si="1891"/>
        <v>0</v>
      </c>
      <c r="AH110" s="124" t="str">
        <f t="shared" si="1892"/>
        <v/>
      </c>
      <c r="AI110" s="125"/>
      <c r="AJ110" s="126">
        <f t="shared" si="1893"/>
        <v>0</v>
      </c>
      <c r="AK110" s="124" t="str">
        <f t="shared" si="1894"/>
        <v/>
      </c>
      <c r="AL110" s="125"/>
      <c r="AM110" s="126">
        <f t="shared" si="1895"/>
        <v>0</v>
      </c>
      <c r="AN110" s="124" t="str">
        <f t="shared" si="1896"/>
        <v/>
      </c>
      <c r="AO110" s="125"/>
      <c r="AP110" s="126">
        <f t="shared" si="1897"/>
        <v>0</v>
      </c>
      <c r="AQ110" s="124" t="str">
        <f t="shared" si="1898"/>
        <v/>
      </c>
      <c r="AR110" s="125"/>
      <c r="AS110" s="126">
        <f t="shared" si="1899"/>
        <v>0</v>
      </c>
      <c r="AT110" s="124" t="str">
        <f t="shared" si="1900"/>
        <v/>
      </c>
      <c r="AU110" s="125"/>
      <c r="AV110" s="126">
        <f t="shared" si="1901"/>
        <v>0</v>
      </c>
      <c r="AW110" s="124" t="str">
        <f t="shared" si="1902"/>
        <v/>
      </c>
      <c r="AX110" s="125"/>
      <c r="AY110" s="126">
        <f t="shared" si="1903"/>
        <v>0</v>
      </c>
      <c r="AZ110" s="124" t="str">
        <f t="shared" si="1904"/>
        <v/>
      </c>
      <c r="BA110" s="125"/>
      <c r="BB110" s="126">
        <f t="shared" si="1905"/>
        <v>0</v>
      </c>
      <c r="BC110" s="124" t="str">
        <f t="shared" si="1906"/>
        <v/>
      </c>
      <c r="BD110" s="125"/>
      <c r="BE110" s="126">
        <f t="shared" si="1907"/>
        <v>0</v>
      </c>
      <c r="BF110" s="124" t="str">
        <f t="shared" si="1908"/>
        <v/>
      </c>
      <c r="BG110" s="125"/>
      <c r="BH110" s="126">
        <f t="shared" si="1909"/>
        <v>0</v>
      </c>
      <c r="BI110" s="124" t="str">
        <f t="shared" si="1910"/>
        <v/>
      </c>
      <c r="BJ110" s="125"/>
      <c r="BK110" s="126">
        <f t="shared" si="1911"/>
        <v>0</v>
      </c>
      <c r="BL110" s="124" t="str">
        <f t="shared" si="1912"/>
        <v/>
      </c>
      <c r="BM110" s="125"/>
      <c r="BN110" s="126">
        <f t="shared" si="1913"/>
        <v>0</v>
      </c>
      <c r="BO110" s="124" t="str">
        <f t="shared" si="1914"/>
        <v/>
      </c>
      <c r="BP110" s="125"/>
      <c r="BQ110" s="126">
        <f t="shared" si="1915"/>
        <v>0</v>
      </c>
      <c r="BR110" s="124" t="str">
        <f t="shared" si="1916"/>
        <v/>
      </c>
      <c r="BS110" s="125"/>
      <c r="BT110" s="126">
        <f t="shared" si="1917"/>
        <v>0</v>
      </c>
      <c r="BU110" s="124" t="str">
        <f t="shared" si="1918"/>
        <v/>
      </c>
      <c r="BV110" s="125"/>
      <c r="BW110" s="126">
        <f t="shared" si="1919"/>
        <v>0</v>
      </c>
      <c r="BX110" s="124" t="str">
        <f t="shared" si="1920"/>
        <v/>
      </c>
      <c r="BY110" s="125"/>
      <c r="BZ110" s="126">
        <f t="shared" si="1921"/>
        <v>0</v>
      </c>
      <c r="CA110" s="124" t="str">
        <f t="shared" si="1922"/>
        <v/>
      </c>
      <c r="CB110" s="125"/>
      <c r="CC110" s="126">
        <f t="shared" si="1923"/>
        <v>0</v>
      </c>
      <c r="CD110" s="124" t="str">
        <f t="shared" si="1924"/>
        <v/>
      </c>
      <c r="CE110" s="125"/>
      <c r="CF110" s="126">
        <f t="shared" si="1925"/>
        <v>0</v>
      </c>
      <c r="CG110" s="124" t="str">
        <f t="shared" si="1926"/>
        <v/>
      </c>
      <c r="CH110" s="125"/>
      <c r="CI110" s="126">
        <f t="shared" si="1927"/>
        <v>0</v>
      </c>
      <c r="CJ110" s="124" t="str">
        <f t="shared" si="1928"/>
        <v/>
      </c>
      <c r="CK110" s="125"/>
      <c r="CL110" s="126">
        <f t="shared" si="1929"/>
        <v>0</v>
      </c>
      <c r="CM110" s="124" t="str">
        <f t="shared" si="1930"/>
        <v/>
      </c>
      <c r="CN110" s="125"/>
      <c r="CO110" s="126">
        <f t="shared" si="1931"/>
        <v>0</v>
      </c>
      <c r="CP110" s="124" t="str">
        <f t="shared" si="1932"/>
        <v/>
      </c>
      <c r="CQ110" s="125"/>
      <c r="CR110" s="126">
        <f t="shared" si="1933"/>
        <v>0</v>
      </c>
      <c r="CS110" s="124" t="str">
        <f t="shared" si="1934"/>
        <v/>
      </c>
      <c r="CT110" s="125"/>
      <c r="CU110" s="126">
        <f t="shared" si="1935"/>
        <v>0</v>
      </c>
      <c r="CV110" s="124" t="str">
        <f t="shared" si="1936"/>
        <v/>
      </c>
      <c r="CW110" s="125"/>
      <c r="CX110" s="126">
        <f t="shared" si="1937"/>
        <v>0</v>
      </c>
      <c r="CY110" s="124" t="str">
        <f t="shared" si="1938"/>
        <v/>
      </c>
      <c r="CZ110" s="125"/>
      <c r="DA110" s="126">
        <f t="shared" si="1939"/>
        <v>0</v>
      </c>
      <c r="DB110" s="124" t="str">
        <f t="shared" si="1940"/>
        <v/>
      </c>
      <c r="DC110" s="125"/>
      <c r="DD110" s="126">
        <f t="shared" si="1941"/>
        <v>0</v>
      </c>
      <c r="DE110" s="124" t="str">
        <f t="shared" si="1942"/>
        <v/>
      </c>
      <c r="DF110" s="125"/>
      <c r="DG110" s="126">
        <f t="shared" si="1943"/>
        <v>0</v>
      </c>
      <c r="DH110" s="124" t="str">
        <f t="shared" si="1944"/>
        <v/>
      </c>
      <c r="DI110" s="125"/>
      <c r="DJ110" s="126">
        <f t="shared" si="1945"/>
        <v>0</v>
      </c>
      <c r="DK110" s="124"/>
      <c r="DL110" s="125"/>
      <c r="DM110" s="126"/>
    </row>
    <row r="111" spans="1:117" ht="7.75" hidden="1" customHeight="1" outlineLevel="1" collapsed="1" x14ac:dyDescent="0.2">
      <c r="A111" s="97" t="str">
        <f t="shared" si="1657"/>
        <v>4</v>
      </c>
      <c r="B111" s="131" t="s">
        <v>348</v>
      </c>
      <c r="C111" s="204" t="s">
        <v>349</v>
      </c>
      <c r="D111" s="204"/>
      <c r="E111" s="132">
        <f>VLOOKUP(B111,'[49]PLANILHA ORCAMENTARIA'!A:G,7,0)</f>
        <v>505992.84</v>
      </c>
      <c r="F111" s="133"/>
      <c r="G111" s="207"/>
      <c r="H111" s="208"/>
      <c r="I111" s="209"/>
      <c r="J111" s="207"/>
      <c r="K111" s="208"/>
      <c r="L111" s="209"/>
      <c r="M111" s="207"/>
      <c r="N111" s="208"/>
      <c r="O111" s="209"/>
      <c r="P111" s="207"/>
      <c r="Q111" s="208"/>
      <c r="R111" s="209"/>
      <c r="S111" s="207"/>
      <c r="T111" s="208"/>
      <c r="U111" s="209"/>
      <c r="V111" s="207"/>
      <c r="W111" s="208"/>
      <c r="X111" s="209"/>
      <c r="Y111" s="207"/>
      <c r="Z111" s="208"/>
      <c r="AA111" s="209"/>
      <c r="AB111" s="207"/>
      <c r="AC111" s="208"/>
      <c r="AD111" s="209"/>
      <c r="AE111" s="207"/>
      <c r="AF111" s="208"/>
      <c r="AG111" s="209"/>
      <c r="AH111" s="207"/>
      <c r="AI111" s="208"/>
      <c r="AJ111" s="209"/>
      <c r="AK111" s="207"/>
      <c r="AL111" s="208"/>
      <c r="AM111" s="209"/>
      <c r="AN111" s="207"/>
      <c r="AO111" s="208"/>
      <c r="AP111" s="209"/>
      <c r="AQ111" s="207"/>
      <c r="AR111" s="208"/>
      <c r="AS111" s="209"/>
      <c r="AT111" s="207"/>
      <c r="AU111" s="208"/>
      <c r="AV111" s="209"/>
      <c r="AW111" s="207"/>
      <c r="AX111" s="208"/>
      <c r="AY111" s="209"/>
      <c r="AZ111" s="207"/>
      <c r="BA111" s="208"/>
      <c r="BB111" s="209"/>
      <c r="BC111" s="207"/>
      <c r="BD111" s="208"/>
      <c r="BE111" s="209"/>
      <c r="BF111" s="207"/>
      <c r="BG111" s="208"/>
      <c r="BH111" s="209"/>
      <c r="BI111" s="207"/>
      <c r="BJ111" s="208"/>
      <c r="BK111" s="209"/>
      <c r="BL111" s="207"/>
      <c r="BM111" s="208"/>
      <c r="BN111" s="209"/>
      <c r="BO111" s="207"/>
      <c r="BP111" s="208"/>
      <c r="BQ111" s="209"/>
      <c r="BR111" s="207"/>
      <c r="BS111" s="208"/>
      <c r="BT111" s="209"/>
      <c r="BU111" s="207"/>
      <c r="BV111" s="208"/>
      <c r="BW111" s="209"/>
      <c r="BX111" s="207"/>
      <c r="BY111" s="208"/>
      <c r="BZ111" s="209"/>
      <c r="CA111" s="207"/>
      <c r="CB111" s="208"/>
      <c r="CC111" s="209"/>
      <c r="CD111" s="207"/>
      <c r="CE111" s="208"/>
      <c r="CF111" s="209"/>
      <c r="CG111" s="207"/>
      <c r="CH111" s="208"/>
      <c r="CI111" s="209"/>
      <c r="CJ111" s="207"/>
      <c r="CK111" s="208"/>
      <c r="CL111" s="209"/>
      <c r="CM111" s="207"/>
      <c r="CN111" s="208"/>
      <c r="CO111" s="209"/>
      <c r="CP111" s="207"/>
      <c r="CQ111" s="208"/>
      <c r="CR111" s="209"/>
      <c r="CS111" s="207"/>
      <c r="CT111" s="208"/>
      <c r="CU111" s="209"/>
      <c r="CV111" s="207"/>
      <c r="CW111" s="208"/>
      <c r="CX111" s="209"/>
      <c r="CY111" s="207"/>
      <c r="CZ111" s="208"/>
      <c r="DA111" s="209"/>
      <c r="DB111" s="207"/>
      <c r="DC111" s="208"/>
      <c r="DD111" s="209"/>
      <c r="DE111" s="207"/>
      <c r="DF111" s="208"/>
      <c r="DG111" s="209"/>
      <c r="DH111" s="207"/>
      <c r="DI111" s="208"/>
      <c r="DJ111" s="209"/>
      <c r="DK111" s="207"/>
      <c r="DL111" s="208"/>
      <c r="DM111" s="209"/>
    </row>
    <row r="112" spans="1:117" ht="7.75" hidden="1" customHeight="1" outlineLevel="2" x14ac:dyDescent="0.2">
      <c r="A112" s="97" t="str">
        <f t="shared" si="1657"/>
        <v>4</v>
      </c>
      <c r="B112" s="140" t="s">
        <v>350</v>
      </c>
      <c r="C112" s="200" t="str">
        <f>VLOOKUP(B112,'[49]PLANILHA ORCAMENTARIA'!A:B,2,0)</f>
        <v>ALVENARIA CERÂMICA - SETOR 1</v>
      </c>
      <c r="D112" s="200"/>
      <c r="E112" s="122">
        <f>VLOOKUP(B112,'[49]PLANILHA ORCAMENTARIA'!A:G,7,0)</f>
        <v>17895.97</v>
      </c>
      <c r="F112" s="123"/>
      <c r="G112" s="124" t="str">
        <f t="shared" ref="G112:G122" si="1946">IF(H112="","",H112*$E112)</f>
        <v/>
      </c>
      <c r="H112" s="125"/>
      <c r="I112" s="126">
        <f t="shared" ref="I112:I113" si="1947">H112</f>
        <v>0</v>
      </c>
      <c r="J112" s="124" t="str">
        <f t="shared" ref="J112:J122" si="1948">IF(K112="","",K112*$E112)</f>
        <v/>
      </c>
      <c r="K112" s="125"/>
      <c r="L112" s="126">
        <f t="shared" ref="L112:L122" si="1949">K112+I112</f>
        <v>0</v>
      </c>
      <c r="M112" s="124" t="str">
        <f t="shared" ref="M112:M122" si="1950">IF(N112="","",N112*$E112)</f>
        <v/>
      </c>
      <c r="N112" s="125"/>
      <c r="O112" s="126">
        <f t="shared" ref="O112:O122" si="1951">N112+L112</f>
        <v>0</v>
      </c>
      <c r="P112" s="124" t="str">
        <f t="shared" ref="P112:P122" si="1952">IF(Q112="","",Q112*$E112)</f>
        <v/>
      </c>
      <c r="Q112" s="125"/>
      <c r="R112" s="126">
        <f t="shared" ref="R112:R122" si="1953">Q112+O112</f>
        <v>0</v>
      </c>
      <c r="S112" s="124" t="str">
        <f t="shared" ref="S112:S122" si="1954">IF(T112="","",T112*$E112)</f>
        <v/>
      </c>
      <c r="T112" s="125"/>
      <c r="U112" s="126">
        <f t="shared" ref="U112:U122" si="1955">T112+R112</f>
        <v>0</v>
      </c>
      <c r="V112" s="124" t="str">
        <f t="shared" ref="V112:V122" si="1956">IF(W112="","",W112*$E112)</f>
        <v/>
      </c>
      <c r="W112" s="125"/>
      <c r="X112" s="126">
        <f t="shared" ref="X112:X122" si="1957">W112+U112</f>
        <v>0</v>
      </c>
      <c r="Y112" s="124" t="str">
        <f t="shared" ref="Y112:Y122" si="1958">IF(Z112="","",Z112*$E112)</f>
        <v/>
      </c>
      <c r="Z112" s="125"/>
      <c r="AA112" s="126">
        <f t="shared" ref="AA112:AA122" si="1959">Z112+X112</f>
        <v>0</v>
      </c>
      <c r="AB112" s="124" t="str">
        <f t="shared" ref="AB112:AB122" si="1960">IF(AC112="","",AC112*$E112)</f>
        <v/>
      </c>
      <c r="AC112" s="125"/>
      <c r="AD112" s="126">
        <f t="shared" ref="AD112:AD122" si="1961">AC112+AA112</f>
        <v>0</v>
      </c>
      <c r="AE112" s="124" t="str">
        <f t="shared" ref="AE112:AE122" si="1962">IF(AF112="","",AF112*$E112)</f>
        <v/>
      </c>
      <c r="AF112" s="125"/>
      <c r="AG112" s="126">
        <f t="shared" ref="AG112:AG122" si="1963">AF112+AD112</f>
        <v>0</v>
      </c>
      <c r="AH112" s="124" t="str">
        <f t="shared" ref="AH112:AH122" si="1964">IF(AI112="","",AI112*$E112)</f>
        <v/>
      </c>
      <c r="AI112" s="125"/>
      <c r="AJ112" s="126">
        <f t="shared" ref="AJ112:AJ122" si="1965">AI112+AG112</f>
        <v>0</v>
      </c>
      <c r="AK112" s="124" t="str">
        <f t="shared" ref="AK112:AK122" si="1966">IF(AL112="","",AL112*$E112)</f>
        <v/>
      </c>
      <c r="AL112" s="125"/>
      <c r="AM112" s="126">
        <f t="shared" ref="AM112:AM122" si="1967">AL112+AJ112</f>
        <v>0</v>
      </c>
      <c r="AN112" s="124" t="str">
        <f t="shared" ref="AN112:AN122" si="1968">IF(AO112="","",AO112*$E112)</f>
        <v/>
      </c>
      <c r="AO112" s="125"/>
      <c r="AP112" s="126">
        <f t="shared" ref="AP112:AP122" si="1969">AO112+AM112</f>
        <v>0</v>
      </c>
      <c r="AQ112" s="124" t="str">
        <f t="shared" ref="AQ112:AQ122" si="1970">IF(AR112="","",AR112*$E112)</f>
        <v/>
      </c>
      <c r="AR112" s="125"/>
      <c r="AS112" s="126">
        <f t="shared" ref="AS112:AS122" si="1971">AR112+AP112</f>
        <v>0</v>
      </c>
      <c r="AT112" s="124" t="str">
        <f t="shared" ref="AT112:AT122" si="1972">IF(AU112="","",AU112*$E112)</f>
        <v/>
      </c>
      <c r="AU112" s="125"/>
      <c r="AV112" s="126">
        <f t="shared" ref="AV112:AV122" si="1973">AU112+AS112</f>
        <v>0</v>
      </c>
      <c r="AW112" s="124" t="str">
        <f t="shared" ref="AW112:AW122" si="1974">IF(AX112="","",AX112*$E112)</f>
        <v/>
      </c>
      <c r="AX112" s="125"/>
      <c r="AY112" s="126">
        <f t="shared" ref="AY112:AY122" si="1975">AX112+AV112</f>
        <v>0</v>
      </c>
      <c r="AZ112" s="124" t="str">
        <f t="shared" ref="AZ112:AZ122" si="1976">IF(BA112="","",BA112*$E112)</f>
        <v/>
      </c>
      <c r="BA112" s="125"/>
      <c r="BB112" s="126">
        <f t="shared" ref="BB112:BB122" si="1977">BA112+AY112</f>
        <v>0</v>
      </c>
      <c r="BC112" s="124" t="str">
        <f t="shared" ref="BC112:BC122" si="1978">IF(BD112="","",BD112*$E112)</f>
        <v/>
      </c>
      <c r="BD112" s="125"/>
      <c r="BE112" s="126">
        <f t="shared" ref="BE112:BE122" si="1979">BD112+BB112</f>
        <v>0</v>
      </c>
      <c r="BF112" s="124" t="str">
        <f t="shared" ref="BF112:BF122" si="1980">IF(BG112="","",BG112*$E112)</f>
        <v/>
      </c>
      <c r="BG112" s="125"/>
      <c r="BH112" s="126">
        <f t="shared" ref="BH112:BH122" si="1981">BG112+BE112</f>
        <v>0</v>
      </c>
      <c r="BI112" s="124" t="str">
        <f t="shared" ref="BI112:BI122" si="1982">IF(BJ112="","",BJ112*$E112)</f>
        <v/>
      </c>
      <c r="BJ112" s="125"/>
      <c r="BK112" s="126">
        <f t="shared" ref="BK112:BK122" si="1983">BJ112+BH112</f>
        <v>0</v>
      </c>
      <c r="BL112" s="124" t="str">
        <f t="shared" ref="BL112:BL122" si="1984">IF(BM112="","",BM112*$E112)</f>
        <v/>
      </c>
      <c r="BM112" s="125"/>
      <c r="BN112" s="126">
        <f t="shared" ref="BN112:BN122" si="1985">BM112+BK112</f>
        <v>0</v>
      </c>
      <c r="BO112" s="124" t="str">
        <f t="shared" ref="BO112:BO122" si="1986">IF(BP112="","",BP112*$E112)</f>
        <v/>
      </c>
      <c r="BP112" s="125"/>
      <c r="BQ112" s="126">
        <f t="shared" ref="BQ112:BQ122" si="1987">BP112+BN112</f>
        <v>0</v>
      </c>
      <c r="BR112" s="124" t="str">
        <f t="shared" ref="BR112:BR122" si="1988">IF(BS112="","",BS112*$E112)</f>
        <v/>
      </c>
      <c r="BS112" s="125"/>
      <c r="BT112" s="126">
        <f t="shared" ref="BT112:BT122" si="1989">BS112+BQ112</f>
        <v>0</v>
      </c>
      <c r="BU112" s="124" t="str">
        <f t="shared" ref="BU112:BU122" si="1990">IF(BV112="","",BV112*$E112)</f>
        <v/>
      </c>
      <c r="BV112" s="125"/>
      <c r="BW112" s="126">
        <f t="shared" ref="BW112:BW122" si="1991">BV112+BT112</f>
        <v>0</v>
      </c>
      <c r="BX112" s="124" t="str">
        <f t="shared" ref="BX112:BX122" si="1992">IF(BY112="","",BY112*$E112)</f>
        <v/>
      </c>
      <c r="BY112" s="125"/>
      <c r="BZ112" s="126">
        <f t="shared" ref="BZ112:BZ122" si="1993">BY112+BW112</f>
        <v>0</v>
      </c>
      <c r="CA112" s="124" t="str">
        <f t="shared" ref="CA112:CA122" si="1994">IF(CB112="","",CB112*$E112)</f>
        <v/>
      </c>
      <c r="CB112" s="125"/>
      <c r="CC112" s="126">
        <f t="shared" ref="CC112:CC122" si="1995">CB112+BZ112</f>
        <v>0</v>
      </c>
      <c r="CD112" s="124" t="str">
        <f t="shared" ref="CD112:CD122" si="1996">IF(CE112="","",CE112*$E112)</f>
        <v/>
      </c>
      <c r="CE112" s="125"/>
      <c r="CF112" s="126">
        <f t="shared" ref="CF112:CF122" si="1997">CE112+CC112</f>
        <v>0</v>
      </c>
      <c r="CG112" s="124" t="str">
        <f t="shared" ref="CG112:CG122" si="1998">IF(CH112="","",CH112*$E112)</f>
        <v/>
      </c>
      <c r="CH112" s="125"/>
      <c r="CI112" s="126">
        <f t="shared" ref="CI112:CI122" si="1999">CH112+CF112</f>
        <v>0</v>
      </c>
      <c r="CJ112" s="124" t="str">
        <f t="shared" ref="CJ112:CJ122" si="2000">IF(CK112="","",CK112*$E112)</f>
        <v/>
      </c>
      <c r="CK112" s="125"/>
      <c r="CL112" s="126">
        <f t="shared" ref="CL112:CL122" si="2001">CK112+CI112</f>
        <v>0</v>
      </c>
      <c r="CM112" s="124" t="str">
        <f t="shared" ref="CM112:CM122" si="2002">IF(CN112="","",CN112*$E112)</f>
        <v/>
      </c>
      <c r="CN112" s="125"/>
      <c r="CO112" s="126">
        <f t="shared" ref="CO112:CO122" si="2003">CN112+CL112</f>
        <v>0</v>
      </c>
      <c r="CP112" s="124" t="str">
        <f t="shared" ref="CP112:CP122" si="2004">IF(CQ112="","",CQ112*$E112)</f>
        <v/>
      </c>
      <c r="CQ112" s="125"/>
      <c r="CR112" s="126">
        <f t="shared" ref="CR112:CR122" si="2005">CQ112+CO112</f>
        <v>0</v>
      </c>
      <c r="CS112" s="124" t="str">
        <f t="shared" ref="CS112:CS122" si="2006">IF(CT112="","",CT112*$E112)</f>
        <v/>
      </c>
      <c r="CT112" s="125"/>
      <c r="CU112" s="126">
        <f t="shared" ref="CU112:CU122" si="2007">CT112+CR112</f>
        <v>0</v>
      </c>
      <c r="CV112" s="124" t="str">
        <f t="shared" ref="CV112:CV122" si="2008">IF(CW112="","",CW112*$E112)</f>
        <v/>
      </c>
      <c r="CW112" s="125"/>
      <c r="CX112" s="126">
        <f t="shared" ref="CX112:CX122" si="2009">CW112+CU112</f>
        <v>0</v>
      </c>
      <c r="CY112" s="124" t="str">
        <f t="shared" ref="CY112:CY122" si="2010">IF(CZ112="","",CZ112*$E112)</f>
        <v/>
      </c>
      <c r="CZ112" s="125"/>
      <c r="DA112" s="126">
        <f t="shared" ref="DA112:DA122" si="2011">CZ112+CX112</f>
        <v>0</v>
      </c>
      <c r="DB112" s="124" t="str">
        <f t="shared" ref="DB112:DB122" si="2012">IF(DC112="","",DC112*$E112)</f>
        <v/>
      </c>
      <c r="DC112" s="125"/>
      <c r="DD112" s="126">
        <f t="shared" ref="DD112:DD122" si="2013">DC112+DA112</f>
        <v>0</v>
      </c>
      <c r="DE112" s="124" t="str">
        <f t="shared" ref="DE112:DE122" si="2014">IF(DF112="","",DF112*$E112)</f>
        <v/>
      </c>
      <c r="DF112" s="125"/>
      <c r="DG112" s="126">
        <f t="shared" ref="DG112:DG122" si="2015">DF112+DD112</f>
        <v>0</v>
      </c>
      <c r="DH112" s="124" t="str">
        <f t="shared" ref="DH112:DH122" si="2016">IF(DI112="","",DI112*$E112)</f>
        <v/>
      </c>
      <c r="DI112" s="125"/>
      <c r="DJ112" s="126">
        <f t="shared" ref="DJ112:DJ122" si="2017">DI112+DG112</f>
        <v>0</v>
      </c>
      <c r="DK112" s="124"/>
      <c r="DL112" s="125"/>
      <c r="DM112" s="126"/>
    </row>
    <row r="113" spans="1:117" ht="7.75" hidden="1" customHeight="1" outlineLevel="2" x14ac:dyDescent="0.2">
      <c r="A113" s="97" t="str">
        <f t="shared" si="1657"/>
        <v>4</v>
      </c>
      <c r="B113" s="140" t="s">
        <v>351</v>
      </c>
      <c r="C113" s="200" t="str">
        <f>VLOOKUP(B113,'[49]PLANILHA ORCAMENTARIA'!A:B,2,0)</f>
        <v>ALVENARIA CERÂMICA - SETOR 2</v>
      </c>
      <c r="D113" s="200"/>
      <c r="E113" s="122">
        <f>VLOOKUP(B113,'[49]PLANILHA ORCAMENTARIA'!A:G,7,0)</f>
        <v>31494.59</v>
      </c>
      <c r="F113" s="123"/>
      <c r="G113" s="124" t="str">
        <f t="shared" si="1946"/>
        <v/>
      </c>
      <c r="H113" s="125"/>
      <c r="I113" s="126">
        <f t="shared" si="1947"/>
        <v>0</v>
      </c>
      <c r="J113" s="124" t="str">
        <f t="shared" si="1948"/>
        <v/>
      </c>
      <c r="K113" s="125"/>
      <c r="L113" s="126">
        <f t="shared" si="1949"/>
        <v>0</v>
      </c>
      <c r="M113" s="124" t="str">
        <f t="shared" si="1950"/>
        <v/>
      </c>
      <c r="N113" s="125"/>
      <c r="O113" s="126">
        <f t="shared" si="1951"/>
        <v>0</v>
      </c>
      <c r="P113" s="124" t="str">
        <f t="shared" si="1952"/>
        <v/>
      </c>
      <c r="Q113" s="125"/>
      <c r="R113" s="126">
        <f t="shared" si="1953"/>
        <v>0</v>
      </c>
      <c r="S113" s="124" t="str">
        <f t="shared" si="1954"/>
        <v/>
      </c>
      <c r="T113" s="125"/>
      <c r="U113" s="126">
        <f t="shared" si="1955"/>
        <v>0</v>
      </c>
      <c r="V113" s="124" t="str">
        <f t="shared" si="1956"/>
        <v/>
      </c>
      <c r="W113" s="125"/>
      <c r="X113" s="126">
        <f t="shared" si="1957"/>
        <v>0</v>
      </c>
      <c r="Y113" s="124" t="str">
        <f t="shared" si="1958"/>
        <v/>
      </c>
      <c r="Z113" s="125"/>
      <c r="AA113" s="126">
        <f t="shared" si="1959"/>
        <v>0</v>
      </c>
      <c r="AB113" s="124" t="str">
        <f t="shared" si="1960"/>
        <v/>
      </c>
      <c r="AC113" s="125"/>
      <c r="AD113" s="126">
        <f t="shared" si="1961"/>
        <v>0</v>
      </c>
      <c r="AE113" s="124" t="str">
        <f t="shared" si="1962"/>
        <v/>
      </c>
      <c r="AF113" s="125"/>
      <c r="AG113" s="126">
        <f t="shared" si="1963"/>
        <v>0</v>
      </c>
      <c r="AH113" s="124" t="str">
        <f t="shared" si="1964"/>
        <v/>
      </c>
      <c r="AI113" s="125"/>
      <c r="AJ113" s="126">
        <f t="shared" si="1965"/>
        <v>0</v>
      </c>
      <c r="AK113" s="124" t="str">
        <f t="shared" si="1966"/>
        <v/>
      </c>
      <c r="AL113" s="125"/>
      <c r="AM113" s="126">
        <f t="shared" si="1967"/>
        <v>0</v>
      </c>
      <c r="AN113" s="124" t="str">
        <f t="shared" si="1968"/>
        <v/>
      </c>
      <c r="AO113" s="125"/>
      <c r="AP113" s="126">
        <f t="shared" si="1969"/>
        <v>0</v>
      </c>
      <c r="AQ113" s="124" t="str">
        <f t="shared" si="1970"/>
        <v/>
      </c>
      <c r="AR113" s="125"/>
      <c r="AS113" s="126">
        <f t="shared" si="1971"/>
        <v>0</v>
      </c>
      <c r="AT113" s="124" t="str">
        <f t="shared" si="1972"/>
        <v/>
      </c>
      <c r="AU113" s="125"/>
      <c r="AV113" s="126">
        <f t="shared" si="1973"/>
        <v>0</v>
      </c>
      <c r="AW113" s="124" t="str">
        <f t="shared" si="1974"/>
        <v/>
      </c>
      <c r="AX113" s="125"/>
      <c r="AY113" s="126">
        <f t="shared" si="1975"/>
        <v>0</v>
      </c>
      <c r="AZ113" s="124" t="str">
        <f t="shared" si="1976"/>
        <v/>
      </c>
      <c r="BA113" s="125"/>
      <c r="BB113" s="126">
        <f t="shared" si="1977"/>
        <v>0</v>
      </c>
      <c r="BC113" s="124" t="str">
        <f t="shared" si="1978"/>
        <v/>
      </c>
      <c r="BD113" s="125"/>
      <c r="BE113" s="126">
        <f t="shared" si="1979"/>
        <v>0</v>
      </c>
      <c r="BF113" s="124" t="str">
        <f t="shared" si="1980"/>
        <v/>
      </c>
      <c r="BG113" s="125"/>
      <c r="BH113" s="126">
        <f t="shared" si="1981"/>
        <v>0</v>
      </c>
      <c r="BI113" s="124" t="str">
        <f t="shared" si="1982"/>
        <v/>
      </c>
      <c r="BJ113" s="125"/>
      <c r="BK113" s="126">
        <f t="shared" si="1983"/>
        <v>0</v>
      </c>
      <c r="BL113" s="124" t="str">
        <f t="shared" si="1984"/>
        <v/>
      </c>
      <c r="BM113" s="125"/>
      <c r="BN113" s="126">
        <f t="shared" si="1985"/>
        <v>0</v>
      </c>
      <c r="BO113" s="124" t="str">
        <f t="shared" si="1986"/>
        <v/>
      </c>
      <c r="BP113" s="125"/>
      <c r="BQ113" s="126">
        <f t="shared" si="1987"/>
        <v>0</v>
      </c>
      <c r="BR113" s="124" t="str">
        <f t="shared" si="1988"/>
        <v/>
      </c>
      <c r="BS113" s="125"/>
      <c r="BT113" s="126">
        <f t="shared" si="1989"/>
        <v>0</v>
      </c>
      <c r="BU113" s="124" t="str">
        <f t="shared" si="1990"/>
        <v/>
      </c>
      <c r="BV113" s="125"/>
      <c r="BW113" s="126">
        <f t="shared" si="1991"/>
        <v>0</v>
      </c>
      <c r="BX113" s="124" t="str">
        <f t="shared" si="1992"/>
        <v/>
      </c>
      <c r="BY113" s="125"/>
      <c r="BZ113" s="126">
        <f t="shared" si="1993"/>
        <v>0</v>
      </c>
      <c r="CA113" s="124" t="str">
        <f t="shared" si="1994"/>
        <v/>
      </c>
      <c r="CB113" s="125"/>
      <c r="CC113" s="126">
        <f t="shared" si="1995"/>
        <v>0</v>
      </c>
      <c r="CD113" s="124" t="str">
        <f t="shared" si="1996"/>
        <v/>
      </c>
      <c r="CE113" s="125"/>
      <c r="CF113" s="126">
        <f t="shared" si="1997"/>
        <v>0</v>
      </c>
      <c r="CG113" s="124" t="str">
        <f t="shared" si="1998"/>
        <v/>
      </c>
      <c r="CH113" s="125"/>
      <c r="CI113" s="126">
        <f t="shared" si="1999"/>
        <v>0</v>
      </c>
      <c r="CJ113" s="124" t="str">
        <f t="shared" si="2000"/>
        <v/>
      </c>
      <c r="CK113" s="125"/>
      <c r="CL113" s="126">
        <f t="shared" si="2001"/>
        <v>0</v>
      </c>
      <c r="CM113" s="124" t="str">
        <f t="shared" si="2002"/>
        <v/>
      </c>
      <c r="CN113" s="125"/>
      <c r="CO113" s="126">
        <f t="shared" si="2003"/>
        <v>0</v>
      </c>
      <c r="CP113" s="124" t="str">
        <f t="shared" si="2004"/>
        <v/>
      </c>
      <c r="CQ113" s="125"/>
      <c r="CR113" s="126">
        <f t="shared" si="2005"/>
        <v>0</v>
      </c>
      <c r="CS113" s="124" t="str">
        <f t="shared" si="2006"/>
        <v/>
      </c>
      <c r="CT113" s="125"/>
      <c r="CU113" s="126">
        <f t="shared" si="2007"/>
        <v>0</v>
      </c>
      <c r="CV113" s="124" t="str">
        <f t="shared" si="2008"/>
        <v/>
      </c>
      <c r="CW113" s="125"/>
      <c r="CX113" s="126">
        <f t="shared" si="2009"/>
        <v>0</v>
      </c>
      <c r="CY113" s="124" t="str">
        <f t="shared" si="2010"/>
        <v/>
      </c>
      <c r="CZ113" s="125"/>
      <c r="DA113" s="126">
        <f t="shared" si="2011"/>
        <v>0</v>
      </c>
      <c r="DB113" s="124" t="str">
        <f t="shared" si="2012"/>
        <v/>
      </c>
      <c r="DC113" s="125"/>
      <c r="DD113" s="126">
        <f t="shared" si="2013"/>
        <v>0</v>
      </c>
      <c r="DE113" s="124" t="str">
        <f t="shared" si="2014"/>
        <v/>
      </c>
      <c r="DF113" s="125"/>
      <c r="DG113" s="126">
        <f t="shared" si="2015"/>
        <v>0</v>
      </c>
      <c r="DH113" s="124" t="str">
        <f t="shared" si="2016"/>
        <v/>
      </c>
      <c r="DI113" s="125"/>
      <c r="DJ113" s="126">
        <f t="shared" si="2017"/>
        <v>0</v>
      </c>
      <c r="DK113" s="124"/>
      <c r="DL113" s="125"/>
      <c r="DM113" s="126"/>
    </row>
    <row r="114" spans="1:117" ht="7.75" hidden="1" customHeight="1" outlineLevel="2" x14ac:dyDescent="0.2">
      <c r="A114" s="97" t="str">
        <f t="shared" si="1657"/>
        <v>4</v>
      </c>
      <c r="B114" s="140" t="s">
        <v>352</v>
      </c>
      <c r="C114" s="200" t="str">
        <f>VLOOKUP(B114,'[49]PLANILHA ORCAMENTARIA'!A:B,2,0)</f>
        <v>ALVENARIA CERÂMICA - SETOR 3</v>
      </c>
      <c r="D114" s="200"/>
      <c r="E114" s="122">
        <f>VLOOKUP(B114,'[49]PLANILHA ORCAMENTARIA'!A:G,7,0)</f>
        <v>107551.57</v>
      </c>
      <c r="F114" s="123"/>
      <c r="G114" s="124" t="str">
        <f t="shared" si="1946"/>
        <v/>
      </c>
      <c r="H114" s="125"/>
      <c r="I114" s="126">
        <f t="shared" si="1659"/>
        <v>0</v>
      </c>
      <c r="J114" s="124" t="str">
        <f t="shared" si="1948"/>
        <v/>
      </c>
      <c r="K114" s="125"/>
      <c r="L114" s="126">
        <f t="shared" si="1949"/>
        <v>0</v>
      </c>
      <c r="M114" s="124" t="str">
        <f t="shared" si="1950"/>
        <v/>
      </c>
      <c r="N114" s="125"/>
      <c r="O114" s="126">
        <f t="shared" si="1951"/>
        <v>0</v>
      </c>
      <c r="P114" s="124" t="str">
        <f t="shared" si="1952"/>
        <v/>
      </c>
      <c r="Q114" s="125"/>
      <c r="R114" s="126">
        <f t="shared" si="1953"/>
        <v>0</v>
      </c>
      <c r="S114" s="124" t="str">
        <f t="shared" si="1954"/>
        <v/>
      </c>
      <c r="T114" s="125"/>
      <c r="U114" s="126">
        <f t="shared" si="1955"/>
        <v>0</v>
      </c>
      <c r="V114" s="124" t="str">
        <f t="shared" si="1956"/>
        <v/>
      </c>
      <c r="W114" s="125"/>
      <c r="X114" s="126">
        <f t="shared" si="1957"/>
        <v>0</v>
      </c>
      <c r="Y114" s="124" t="str">
        <f t="shared" si="1958"/>
        <v/>
      </c>
      <c r="Z114" s="125"/>
      <c r="AA114" s="126">
        <f t="shared" si="1959"/>
        <v>0</v>
      </c>
      <c r="AB114" s="124" t="str">
        <f t="shared" si="1960"/>
        <v/>
      </c>
      <c r="AC114" s="125"/>
      <c r="AD114" s="126">
        <f t="shared" si="1961"/>
        <v>0</v>
      </c>
      <c r="AE114" s="124" t="str">
        <f t="shared" si="1962"/>
        <v/>
      </c>
      <c r="AF114" s="125"/>
      <c r="AG114" s="126">
        <f t="shared" si="1963"/>
        <v>0</v>
      </c>
      <c r="AH114" s="124" t="str">
        <f t="shared" si="1964"/>
        <v/>
      </c>
      <c r="AI114" s="125"/>
      <c r="AJ114" s="126">
        <f t="shared" si="1965"/>
        <v>0</v>
      </c>
      <c r="AK114" s="124" t="str">
        <f t="shared" si="1966"/>
        <v/>
      </c>
      <c r="AL114" s="125"/>
      <c r="AM114" s="126">
        <f t="shared" si="1967"/>
        <v>0</v>
      </c>
      <c r="AN114" s="124" t="str">
        <f t="shared" si="1968"/>
        <v/>
      </c>
      <c r="AO114" s="125"/>
      <c r="AP114" s="126">
        <f t="shared" si="1969"/>
        <v>0</v>
      </c>
      <c r="AQ114" s="124" t="str">
        <f t="shared" si="1970"/>
        <v/>
      </c>
      <c r="AR114" s="125"/>
      <c r="AS114" s="126">
        <f t="shared" si="1971"/>
        <v>0</v>
      </c>
      <c r="AT114" s="124" t="str">
        <f t="shared" si="1972"/>
        <v/>
      </c>
      <c r="AU114" s="125"/>
      <c r="AV114" s="126">
        <f t="shared" si="1973"/>
        <v>0</v>
      </c>
      <c r="AW114" s="124" t="str">
        <f t="shared" si="1974"/>
        <v/>
      </c>
      <c r="AX114" s="125"/>
      <c r="AY114" s="126">
        <f t="shared" si="1975"/>
        <v>0</v>
      </c>
      <c r="AZ114" s="124" t="str">
        <f t="shared" si="1976"/>
        <v/>
      </c>
      <c r="BA114" s="125"/>
      <c r="BB114" s="126">
        <f t="shared" si="1977"/>
        <v>0</v>
      </c>
      <c r="BC114" s="124" t="str">
        <f t="shared" si="1978"/>
        <v/>
      </c>
      <c r="BD114" s="125"/>
      <c r="BE114" s="126">
        <f t="shared" si="1979"/>
        <v>0</v>
      </c>
      <c r="BF114" s="124" t="str">
        <f t="shared" si="1980"/>
        <v/>
      </c>
      <c r="BG114" s="125"/>
      <c r="BH114" s="126">
        <f t="shared" si="1981"/>
        <v>0</v>
      </c>
      <c r="BI114" s="124" t="str">
        <f t="shared" si="1982"/>
        <v/>
      </c>
      <c r="BJ114" s="125"/>
      <c r="BK114" s="126">
        <f t="shared" si="1983"/>
        <v>0</v>
      </c>
      <c r="BL114" s="124" t="str">
        <f t="shared" si="1984"/>
        <v/>
      </c>
      <c r="BM114" s="125"/>
      <c r="BN114" s="126">
        <f t="shared" si="1985"/>
        <v>0</v>
      </c>
      <c r="BO114" s="124" t="str">
        <f t="shared" si="1986"/>
        <v/>
      </c>
      <c r="BP114" s="125"/>
      <c r="BQ114" s="126">
        <f t="shared" si="1987"/>
        <v>0</v>
      </c>
      <c r="BR114" s="124" t="str">
        <f t="shared" si="1988"/>
        <v/>
      </c>
      <c r="BS114" s="125"/>
      <c r="BT114" s="126">
        <f t="shared" si="1989"/>
        <v>0</v>
      </c>
      <c r="BU114" s="124" t="str">
        <f t="shared" si="1990"/>
        <v/>
      </c>
      <c r="BV114" s="125"/>
      <c r="BW114" s="126">
        <f t="shared" si="1991"/>
        <v>0</v>
      </c>
      <c r="BX114" s="124" t="str">
        <f t="shared" si="1992"/>
        <v/>
      </c>
      <c r="BY114" s="125"/>
      <c r="BZ114" s="126">
        <f t="shared" si="1993"/>
        <v>0</v>
      </c>
      <c r="CA114" s="124" t="str">
        <f t="shared" si="1994"/>
        <v/>
      </c>
      <c r="CB114" s="125"/>
      <c r="CC114" s="126">
        <f t="shared" si="1995"/>
        <v>0</v>
      </c>
      <c r="CD114" s="124" t="str">
        <f t="shared" si="1996"/>
        <v/>
      </c>
      <c r="CE114" s="125"/>
      <c r="CF114" s="126">
        <f t="shared" si="1997"/>
        <v>0</v>
      </c>
      <c r="CG114" s="124" t="str">
        <f t="shared" si="1998"/>
        <v/>
      </c>
      <c r="CH114" s="125"/>
      <c r="CI114" s="126">
        <f t="shared" si="1999"/>
        <v>0</v>
      </c>
      <c r="CJ114" s="124" t="str">
        <f t="shared" si="2000"/>
        <v/>
      </c>
      <c r="CK114" s="125"/>
      <c r="CL114" s="126">
        <f t="shared" si="2001"/>
        <v>0</v>
      </c>
      <c r="CM114" s="124" t="str">
        <f t="shared" si="2002"/>
        <v/>
      </c>
      <c r="CN114" s="125"/>
      <c r="CO114" s="126">
        <f t="shared" si="2003"/>
        <v>0</v>
      </c>
      <c r="CP114" s="124" t="str">
        <f t="shared" si="2004"/>
        <v/>
      </c>
      <c r="CQ114" s="125"/>
      <c r="CR114" s="126">
        <f t="shared" si="2005"/>
        <v>0</v>
      </c>
      <c r="CS114" s="124" t="str">
        <f t="shared" si="2006"/>
        <v/>
      </c>
      <c r="CT114" s="125"/>
      <c r="CU114" s="126">
        <f t="shared" si="2007"/>
        <v>0</v>
      </c>
      <c r="CV114" s="124" t="str">
        <f t="shared" si="2008"/>
        <v/>
      </c>
      <c r="CW114" s="125"/>
      <c r="CX114" s="126">
        <f t="shared" si="2009"/>
        <v>0</v>
      </c>
      <c r="CY114" s="124" t="str">
        <f t="shared" si="2010"/>
        <v/>
      </c>
      <c r="CZ114" s="125"/>
      <c r="DA114" s="126">
        <f t="shared" si="2011"/>
        <v>0</v>
      </c>
      <c r="DB114" s="124" t="str">
        <f t="shared" si="2012"/>
        <v/>
      </c>
      <c r="DC114" s="125"/>
      <c r="DD114" s="126">
        <f t="shared" si="2013"/>
        <v>0</v>
      </c>
      <c r="DE114" s="124" t="str">
        <f t="shared" si="2014"/>
        <v/>
      </c>
      <c r="DF114" s="125"/>
      <c r="DG114" s="126">
        <f t="shared" si="2015"/>
        <v>0</v>
      </c>
      <c r="DH114" s="124" t="str">
        <f t="shared" si="2016"/>
        <v/>
      </c>
      <c r="DI114" s="125"/>
      <c r="DJ114" s="126">
        <f t="shared" si="2017"/>
        <v>0</v>
      </c>
      <c r="DK114" s="124"/>
      <c r="DL114" s="125"/>
      <c r="DM114" s="126"/>
    </row>
    <row r="115" spans="1:117" ht="7.75" hidden="1" customHeight="1" outlineLevel="2" x14ac:dyDescent="0.2">
      <c r="A115" s="97" t="str">
        <f t="shared" si="1657"/>
        <v>4</v>
      </c>
      <c r="B115" s="140" t="s">
        <v>353</v>
      </c>
      <c r="C115" s="200" t="str">
        <f>VLOOKUP(B115,'[49]PLANILHA ORCAMENTARIA'!A:B,2,0)</f>
        <v>DRYWALL - SETOR 1</v>
      </c>
      <c r="D115" s="200"/>
      <c r="E115" s="122">
        <f>VLOOKUP(B115,'[49]PLANILHA ORCAMENTARIA'!A:G,7,0)</f>
        <v>0</v>
      </c>
      <c r="F115" s="123"/>
      <c r="G115" s="124" t="str">
        <f t="shared" si="1946"/>
        <v/>
      </c>
      <c r="H115" s="125"/>
      <c r="I115" s="126">
        <f t="shared" si="1659"/>
        <v>0</v>
      </c>
      <c r="J115" s="124" t="str">
        <f t="shared" si="1948"/>
        <v/>
      </c>
      <c r="K115" s="125"/>
      <c r="L115" s="126">
        <f t="shared" si="1949"/>
        <v>0</v>
      </c>
      <c r="M115" s="124" t="str">
        <f t="shared" si="1950"/>
        <v/>
      </c>
      <c r="N115" s="125"/>
      <c r="O115" s="126">
        <f t="shared" si="1951"/>
        <v>0</v>
      </c>
      <c r="P115" s="124" t="str">
        <f t="shared" si="1952"/>
        <v/>
      </c>
      <c r="Q115" s="125"/>
      <c r="R115" s="126">
        <f t="shared" si="1953"/>
        <v>0</v>
      </c>
      <c r="S115" s="124" t="str">
        <f t="shared" si="1954"/>
        <v/>
      </c>
      <c r="T115" s="125"/>
      <c r="U115" s="126">
        <f t="shared" si="1955"/>
        <v>0</v>
      </c>
      <c r="V115" s="124" t="str">
        <f t="shared" si="1956"/>
        <v/>
      </c>
      <c r="W115" s="125"/>
      <c r="X115" s="126">
        <f t="shared" si="1957"/>
        <v>0</v>
      </c>
      <c r="Y115" s="124" t="str">
        <f t="shared" si="1958"/>
        <v/>
      </c>
      <c r="Z115" s="125"/>
      <c r="AA115" s="126">
        <f t="shared" si="1959"/>
        <v>0</v>
      </c>
      <c r="AB115" s="124" t="str">
        <f t="shared" si="1960"/>
        <v/>
      </c>
      <c r="AC115" s="125"/>
      <c r="AD115" s="126">
        <f t="shared" si="1961"/>
        <v>0</v>
      </c>
      <c r="AE115" s="124" t="str">
        <f t="shared" si="1962"/>
        <v/>
      </c>
      <c r="AF115" s="125"/>
      <c r="AG115" s="126">
        <f t="shared" si="1963"/>
        <v>0</v>
      </c>
      <c r="AH115" s="124" t="str">
        <f t="shared" si="1964"/>
        <v/>
      </c>
      <c r="AI115" s="125"/>
      <c r="AJ115" s="126">
        <f t="shared" si="1965"/>
        <v>0</v>
      </c>
      <c r="AK115" s="124" t="str">
        <f t="shared" si="1966"/>
        <v/>
      </c>
      <c r="AL115" s="125"/>
      <c r="AM115" s="126">
        <f t="shared" si="1967"/>
        <v>0</v>
      </c>
      <c r="AN115" s="124" t="str">
        <f t="shared" si="1968"/>
        <v/>
      </c>
      <c r="AO115" s="125"/>
      <c r="AP115" s="126">
        <f t="shared" si="1969"/>
        <v>0</v>
      </c>
      <c r="AQ115" s="124" t="str">
        <f t="shared" si="1970"/>
        <v/>
      </c>
      <c r="AR115" s="125"/>
      <c r="AS115" s="126">
        <f t="shared" si="1971"/>
        <v>0</v>
      </c>
      <c r="AT115" s="124" t="str">
        <f t="shared" si="1972"/>
        <v/>
      </c>
      <c r="AU115" s="125"/>
      <c r="AV115" s="126">
        <f t="shared" si="1973"/>
        <v>0</v>
      </c>
      <c r="AW115" s="124" t="str">
        <f t="shared" si="1974"/>
        <v/>
      </c>
      <c r="AX115" s="125"/>
      <c r="AY115" s="126">
        <f t="shared" si="1975"/>
        <v>0</v>
      </c>
      <c r="AZ115" s="124" t="str">
        <f t="shared" si="1976"/>
        <v/>
      </c>
      <c r="BA115" s="125"/>
      <c r="BB115" s="126">
        <f t="shared" si="1977"/>
        <v>0</v>
      </c>
      <c r="BC115" s="124" t="str">
        <f t="shared" si="1978"/>
        <v/>
      </c>
      <c r="BD115" s="125"/>
      <c r="BE115" s="126">
        <f t="shared" si="1979"/>
        <v>0</v>
      </c>
      <c r="BF115" s="124" t="str">
        <f t="shared" si="1980"/>
        <v/>
      </c>
      <c r="BG115" s="125"/>
      <c r="BH115" s="126">
        <f t="shared" si="1981"/>
        <v>0</v>
      </c>
      <c r="BI115" s="124" t="str">
        <f t="shared" si="1982"/>
        <v/>
      </c>
      <c r="BJ115" s="125"/>
      <c r="BK115" s="126">
        <f t="shared" si="1983"/>
        <v>0</v>
      </c>
      <c r="BL115" s="124" t="str">
        <f t="shared" si="1984"/>
        <v/>
      </c>
      <c r="BM115" s="125"/>
      <c r="BN115" s="126">
        <f t="shared" si="1985"/>
        <v>0</v>
      </c>
      <c r="BO115" s="124" t="str">
        <f t="shared" si="1986"/>
        <v/>
      </c>
      <c r="BP115" s="125"/>
      <c r="BQ115" s="126">
        <f t="shared" si="1987"/>
        <v>0</v>
      </c>
      <c r="BR115" s="124" t="str">
        <f t="shared" si="1988"/>
        <v/>
      </c>
      <c r="BS115" s="125"/>
      <c r="BT115" s="126">
        <f t="shared" si="1989"/>
        <v>0</v>
      </c>
      <c r="BU115" s="124" t="str">
        <f t="shared" si="1990"/>
        <v/>
      </c>
      <c r="BV115" s="125"/>
      <c r="BW115" s="126">
        <f t="shared" si="1991"/>
        <v>0</v>
      </c>
      <c r="BX115" s="124" t="str">
        <f t="shared" si="1992"/>
        <v/>
      </c>
      <c r="BY115" s="125"/>
      <c r="BZ115" s="126">
        <f t="shared" si="1993"/>
        <v>0</v>
      </c>
      <c r="CA115" s="124" t="str">
        <f t="shared" si="1994"/>
        <v/>
      </c>
      <c r="CB115" s="125"/>
      <c r="CC115" s="126">
        <f t="shared" si="1995"/>
        <v>0</v>
      </c>
      <c r="CD115" s="124" t="str">
        <f t="shared" si="1996"/>
        <v/>
      </c>
      <c r="CE115" s="125"/>
      <c r="CF115" s="126">
        <f t="shared" si="1997"/>
        <v>0</v>
      </c>
      <c r="CG115" s="124" t="str">
        <f t="shared" si="1998"/>
        <v/>
      </c>
      <c r="CH115" s="125"/>
      <c r="CI115" s="126">
        <f t="shared" si="1999"/>
        <v>0</v>
      </c>
      <c r="CJ115" s="124" t="str">
        <f t="shared" si="2000"/>
        <v/>
      </c>
      <c r="CK115" s="125"/>
      <c r="CL115" s="126">
        <f t="shared" si="2001"/>
        <v>0</v>
      </c>
      <c r="CM115" s="124" t="str">
        <f t="shared" si="2002"/>
        <v/>
      </c>
      <c r="CN115" s="125"/>
      <c r="CO115" s="126">
        <f t="shared" si="2003"/>
        <v>0</v>
      </c>
      <c r="CP115" s="124" t="str">
        <f t="shared" si="2004"/>
        <v/>
      </c>
      <c r="CQ115" s="125"/>
      <c r="CR115" s="126">
        <f t="shared" si="2005"/>
        <v>0</v>
      </c>
      <c r="CS115" s="124" t="str">
        <f t="shared" si="2006"/>
        <v/>
      </c>
      <c r="CT115" s="125"/>
      <c r="CU115" s="126">
        <f t="shared" si="2007"/>
        <v>0</v>
      </c>
      <c r="CV115" s="124" t="str">
        <f t="shared" si="2008"/>
        <v/>
      </c>
      <c r="CW115" s="125"/>
      <c r="CX115" s="126">
        <f t="shared" si="2009"/>
        <v>0</v>
      </c>
      <c r="CY115" s="124" t="str">
        <f t="shared" si="2010"/>
        <v/>
      </c>
      <c r="CZ115" s="125"/>
      <c r="DA115" s="126">
        <f t="shared" si="2011"/>
        <v>0</v>
      </c>
      <c r="DB115" s="124" t="str">
        <f t="shared" si="2012"/>
        <v/>
      </c>
      <c r="DC115" s="125"/>
      <c r="DD115" s="126">
        <f t="shared" si="2013"/>
        <v>0</v>
      </c>
      <c r="DE115" s="124" t="str">
        <f t="shared" si="2014"/>
        <v/>
      </c>
      <c r="DF115" s="125"/>
      <c r="DG115" s="126">
        <f t="shared" si="2015"/>
        <v>0</v>
      </c>
      <c r="DH115" s="124" t="str">
        <f t="shared" si="2016"/>
        <v/>
      </c>
      <c r="DI115" s="125"/>
      <c r="DJ115" s="126">
        <f t="shared" si="2017"/>
        <v>0</v>
      </c>
      <c r="DK115" s="124"/>
      <c r="DL115" s="125"/>
      <c r="DM115" s="126"/>
    </row>
    <row r="116" spans="1:117" ht="7.75" hidden="1" customHeight="1" outlineLevel="2" x14ac:dyDescent="0.2">
      <c r="A116" s="97" t="str">
        <f t="shared" si="1657"/>
        <v>4</v>
      </c>
      <c r="B116" s="140" t="s">
        <v>354</v>
      </c>
      <c r="C116" s="200" t="str">
        <f>VLOOKUP(B116,'[49]PLANILHA ORCAMENTARIA'!A:B,2,0)</f>
        <v>DRYWALL - SETOR 2</v>
      </c>
      <c r="D116" s="200"/>
      <c r="E116" s="122">
        <f>VLOOKUP(B116,'[49]PLANILHA ORCAMENTARIA'!A:G,7,0)</f>
        <v>0</v>
      </c>
      <c r="F116" s="123"/>
      <c r="G116" s="124" t="str">
        <f t="shared" si="1946"/>
        <v/>
      </c>
      <c r="H116" s="125"/>
      <c r="I116" s="126">
        <f t="shared" si="1659"/>
        <v>0</v>
      </c>
      <c r="J116" s="124" t="str">
        <f t="shared" si="1948"/>
        <v/>
      </c>
      <c r="K116" s="125"/>
      <c r="L116" s="126">
        <f t="shared" si="1949"/>
        <v>0</v>
      </c>
      <c r="M116" s="124" t="str">
        <f t="shared" si="1950"/>
        <v/>
      </c>
      <c r="N116" s="125"/>
      <c r="O116" s="126">
        <f t="shared" si="1951"/>
        <v>0</v>
      </c>
      <c r="P116" s="124" t="str">
        <f t="shared" si="1952"/>
        <v/>
      </c>
      <c r="Q116" s="125"/>
      <c r="R116" s="126">
        <f t="shared" si="1953"/>
        <v>0</v>
      </c>
      <c r="S116" s="124" t="str">
        <f t="shared" si="1954"/>
        <v/>
      </c>
      <c r="T116" s="125"/>
      <c r="U116" s="126">
        <f t="shared" si="1955"/>
        <v>0</v>
      </c>
      <c r="V116" s="124" t="str">
        <f t="shared" si="1956"/>
        <v/>
      </c>
      <c r="W116" s="125"/>
      <c r="X116" s="126">
        <f t="shared" si="1957"/>
        <v>0</v>
      </c>
      <c r="Y116" s="124" t="str">
        <f t="shared" si="1958"/>
        <v/>
      </c>
      <c r="Z116" s="125"/>
      <c r="AA116" s="126">
        <f t="shared" si="1959"/>
        <v>0</v>
      </c>
      <c r="AB116" s="124" t="str">
        <f t="shared" si="1960"/>
        <v/>
      </c>
      <c r="AC116" s="125"/>
      <c r="AD116" s="126">
        <f t="shared" si="1961"/>
        <v>0</v>
      </c>
      <c r="AE116" s="124" t="str">
        <f t="shared" si="1962"/>
        <v/>
      </c>
      <c r="AF116" s="125"/>
      <c r="AG116" s="126">
        <f t="shared" si="1963"/>
        <v>0</v>
      </c>
      <c r="AH116" s="124" t="str">
        <f t="shared" si="1964"/>
        <v/>
      </c>
      <c r="AI116" s="125"/>
      <c r="AJ116" s="126">
        <f t="shared" si="1965"/>
        <v>0</v>
      </c>
      <c r="AK116" s="124" t="str">
        <f t="shared" si="1966"/>
        <v/>
      </c>
      <c r="AL116" s="125"/>
      <c r="AM116" s="126">
        <f t="shared" si="1967"/>
        <v>0</v>
      </c>
      <c r="AN116" s="124" t="str">
        <f t="shared" si="1968"/>
        <v/>
      </c>
      <c r="AO116" s="125"/>
      <c r="AP116" s="126">
        <f t="shared" si="1969"/>
        <v>0</v>
      </c>
      <c r="AQ116" s="124" t="str">
        <f t="shared" si="1970"/>
        <v/>
      </c>
      <c r="AR116" s="125"/>
      <c r="AS116" s="126">
        <f t="shared" si="1971"/>
        <v>0</v>
      </c>
      <c r="AT116" s="124" t="str">
        <f t="shared" si="1972"/>
        <v/>
      </c>
      <c r="AU116" s="125"/>
      <c r="AV116" s="126">
        <f t="shared" si="1973"/>
        <v>0</v>
      </c>
      <c r="AW116" s="124" t="str">
        <f t="shared" si="1974"/>
        <v/>
      </c>
      <c r="AX116" s="125"/>
      <c r="AY116" s="126">
        <f t="shared" si="1975"/>
        <v>0</v>
      </c>
      <c r="AZ116" s="124" t="str">
        <f t="shared" si="1976"/>
        <v/>
      </c>
      <c r="BA116" s="125"/>
      <c r="BB116" s="126">
        <f t="shared" si="1977"/>
        <v>0</v>
      </c>
      <c r="BC116" s="124" t="str">
        <f t="shared" si="1978"/>
        <v/>
      </c>
      <c r="BD116" s="125"/>
      <c r="BE116" s="126">
        <f t="shared" si="1979"/>
        <v>0</v>
      </c>
      <c r="BF116" s="124" t="str">
        <f t="shared" si="1980"/>
        <v/>
      </c>
      <c r="BG116" s="125"/>
      <c r="BH116" s="126">
        <f t="shared" si="1981"/>
        <v>0</v>
      </c>
      <c r="BI116" s="124" t="str">
        <f t="shared" si="1982"/>
        <v/>
      </c>
      <c r="BJ116" s="125"/>
      <c r="BK116" s="126">
        <f t="shared" si="1983"/>
        <v>0</v>
      </c>
      <c r="BL116" s="124" t="str">
        <f t="shared" si="1984"/>
        <v/>
      </c>
      <c r="BM116" s="125"/>
      <c r="BN116" s="126">
        <f t="shared" si="1985"/>
        <v>0</v>
      </c>
      <c r="BO116" s="124" t="str">
        <f t="shared" si="1986"/>
        <v/>
      </c>
      <c r="BP116" s="125"/>
      <c r="BQ116" s="126">
        <f t="shared" si="1987"/>
        <v>0</v>
      </c>
      <c r="BR116" s="124" t="str">
        <f t="shared" si="1988"/>
        <v/>
      </c>
      <c r="BS116" s="125"/>
      <c r="BT116" s="126">
        <f t="shared" si="1989"/>
        <v>0</v>
      </c>
      <c r="BU116" s="124" t="str">
        <f t="shared" si="1990"/>
        <v/>
      </c>
      <c r="BV116" s="125"/>
      <c r="BW116" s="126">
        <f t="shared" si="1991"/>
        <v>0</v>
      </c>
      <c r="BX116" s="124" t="str">
        <f t="shared" si="1992"/>
        <v/>
      </c>
      <c r="BY116" s="125"/>
      <c r="BZ116" s="126">
        <f t="shared" si="1993"/>
        <v>0</v>
      </c>
      <c r="CA116" s="124" t="str">
        <f t="shared" si="1994"/>
        <v/>
      </c>
      <c r="CB116" s="125"/>
      <c r="CC116" s="126">
        <f t="shared" si="1995"/>
        <v>0</v>
      </c>
      <c r="CD116" s="124" t="str">
        <f t="shared" si="1996"/>
        <v/>
      </c>
      <c r="CE116" s="125"/>
      <c r="CF116" s="126">
        <f t="shared" si="1997"/>
        <v>0</v>
      </c>
      <c r="CG116" s="124" t="str">
        <f t="shared" si="1998"/>
        <v/>
      </c>
      <c r="CH116" s="125"/>
      <c r="CI116" s="126">
        <f t="shared" si="1999"/>
        <v>0</v>
      </c>
      <c r="CJ116" s="124" t="str">
        <f t="shared" si="2000"/>
        <v/>
      </c>
      <c r="CK116" s="125"/>
      <c r="CL116" s="126">
        <f t="shared" si="2001"/>
        <v>0</v>
      </c>
      <c r="CM116" s="124" t="str">
        <f t="shared" si="2002"/>
        <v/>
      </c>
      <c r="CN116" s="125"/>
      <c r="CO116" s="126">
        <f t="shared" si="2003"/>
        <v>0</v>
      </c>
      <c r="CP116" s="124" t="str">
        <f t="shared" si="2004"/>
        <v/>
      </c>
      <c r="CQ116" s="125"/>
      <c r="CR116" s="126">
        <f t="shared" si="2005"/>
        <v>0</v>
      </c>
      <c r="CS116" s="124" t="str">
        <f t="shared" si="2006"/>
        <v/>
      </c>
      <c r="CT116" s="125"/>
      <c r="CU116" s="126">
        <f t="shared" si="2007"/>
        <v>0</v>
      </c>
      <c r="CV116" s="124" t="str">
        <f t="shared" si="2008"/>
        <v/>
      </c>
      <c r="CW116" s="125"/>
      <c r="CX116" s="126">
        <f t="shared" si="2009"/>
        <v>0</v>
      </c>
      <c r="CY116" s="124" t="str">
        <f t="shared" si="2010"/>
        <v/>
      </c>
      <c r="CZ116" s="125"/>
      <c r="DA116" s="126">
        <f t="shared" si="2011"/>
        <v>0</v>
      </c>
      <c r="DB116" s="124" t="str">
        <f t="shared" si="2012"/>
        <v/>
      </c>
      <c r="DC116" s="125"/>
      <c r="DD116" s="126">
        <f t="shared" si="2013"/>
        <v>0</v>
      </c>
      <c r="DE116" s="124" t="str">
        <f t="shared" si="2014"/>
        <v/>
      </c>
      <c r="DF116" s="125"/>
      <c r="DG116" s="126">
        <f t="shared" si="2015"/>
        <v>0</v>
      </c>
      <c r="DH116" s="124" t="str">
        <f t="shared" si="2016"/>
        <v/>
      </c>
      <c r="DI116" s="125"/>
      <c r="DJ116" s="126">
        <f t="shared" si="2017"/>
        <v>0</v>
      </c>
      <c r="DK116" s="124"/>
      <c r="DL116" s="125"/>
      <c r="DM116" s="126"/>
    </row>
    <row r="117" spans="1:117" ht="7.75" hidden="1" customHeight="1" outlineLevel="2" x14ac:dyDescent="0.2">
      <c r="A117" s="97" t="str">
        <f t="shared" si="1657"/>
        <v>4</v>
      </c>
      <c r="B117" s="140" t="s">
        <v>355</v>
      </c>
      <c r="C117" s="200" t="str">
        <f>VLOOKUP(B117,'[49]PLANILHA ORCAMENTARIA'!A:B,2,0)</f>
        <v>DRYWALL - SETOR 3</v>
      </c>
      <c r="D117" s="200"/>
      <c r="E117" s="122">
        <f>VLOOKUP(B117,'[49]PLANILHA ORCAMENTARIA'!A:G,7,0)</f>
        <v>25137.54</v>
      </c>
      <c r="F117" s="123"/>
      <c r="G117" s="124" t="str">
        <f t="shared" si="1946"/>
        <v/>
      </c>
      <c r="H117" s="125"/>
      <c r="I117" s="126">
        <f t="shared" si="1659"/>
        <v>0</v>
      </c>
      <c r="J117" s="124" t="str">
        <f t="shared" si="1948"/>
        <v/>
      </c>
      <c r="K117" s="125"/>
      <c r="L117" s="126">
        <f t="shared" si="1949"/>
        <v>0</v>
      </c>
      <c r="M117" s="124" t="str">
        <f t="shared" si="1950"/>
        <v/>
      </c>
      <c r="N117" s="125"/>
      <c r="O117" s="126">
        <f t="shared" si="1951"/>
        <v>0</v>
      </c>
      <c r="P117" s="124" t="str">
        <f t="shared" si="1952"/>
        <v/>
      </c>
      <c r="Q117" s="125"/>
      <c r="R117" s="126">
        <f t="shared" si="1953"/>
        <v>0</v>
      </c>
      <c r="S117" s="124" t="str">
        <f t="shared" si="1954"/>
        <v/>
      </c>
      <c r="T117" s="125"/>
      <c r="U117" s="126">
        <f t="shared" si="1955"/>
        <v>0</v>
      </c>
      <c r="V117" s="124" t="str">
        <f t="shared" si="1956"/>
        <v/>
      </c>
      <c r="W117" s="125"/>
      <c r="X117" s="126">
        <f t="shared" si="1957"/>
        <v>0</v>
      </c>
      <c r="Y117" s="124" t="str">
        <f t="shared" si="1958"/>
        <v/>
      </c>
      <c r="Z117" s="125"/>
      <c r="AA117" s="126">
        <f t="shared" si="1959"/>
        <v>0</v>
      </c>
      <c r="AB117" s="124" t="str">
        <f t="shared" si="1960"/>
        <v/>
      </c>
      <c r="AC117" s="125"/>
      <c r="AD117" s="126">
        <f t="shared" si="1961"/>
        <v>0</v>
      </c>
      <c r="AE117" s="124" t="str">
        <f t="shared" si="1962"/>
        <v/>
      </c>
      <c r="AF117" s="125"/>
      <c r="AG117" s="126">
        <f t="shared" si="1963"/>
        <v>0</v>
      </c>
      <c r="AH117" s="124" t="str">
        <f t="shared" si="1964"/>
        <v/>
      </c>
      <c r="AI117" s="125"/>
      <c r="AJ117" s="126">
        <f t="shared" si="1965"/>
        <v>0</v>
      </c>
      <c r="AK117" s="124" t="str">
        <f t="shared" si="1966"/>
        <v/>
      </c>
      <c r="AL117" s="125"/>
      <c r="AM117" s="126">
        <f t="shared" si="1967"/>
        <v>0</v>
      </c>
      <c r="AN117" s="124" t="str">
        <f t="shared" si="1968"/>
        <v/>
      </c>
      <c r="AO117" s="125"/>
      <c r="AP117" s="126">
        <f t="shared" si="1969"/>
        <v>0</v>
      </c>
      <c r="AQ117" s="124" t="str">
        <f t="shared" si="1970"/>
        <v/>
      </c>
      <c r="AR117" s="125"/>
      <c r="AS117" s="126">
        <f t="shared" si="1971"/>
        <v>0</v>
      </c>
      <c r="AT117" s="124" t="str">
        <f t="shared" si="1972"/>
        <v/>
      </c>
      <c r="AU117" s="125"/>
      <c r="AV117" s="126">
        <f t="shared" si="1973"/>
        <v>0</v>
      </c>
      <c r="AW117" s="124" t="str">
        <f t="shared" si="1974"/>
        <v/>
      </c>
      <c r="AX117" s="125"/>
      <c r="AY117" s="126">
        <f t="shared" si="1975"/>
        <v>0</v>
      </c>
      <c r="AZ117" s="124" t="str">
        <f t="shared" si="1976"/>
        <v/>
      </c>
      <c r="BA117" s="125"/>
      <c r="BB117" s="126">
        <f t="shared" si="1977"/>
        <v>0</v>
      </c>
      <c r="BC117" s="124" t="str">
        <f t="shared" si="1978"/>
        <v/>
      </c>
      <c r="BD117" s="125"/>
      <c r="BE117" s="126">
        <f t="shared" si="1979"/>
        <v>0</v>
      </c>
      <c r="BF117" s="124" t="str">
        <f t="shared" si="1980"/>
        <v/>
      </c>
      <c r="BG117" s="125"/>
      <c r="BH117" s="126">
        <f t="shared" si="1981"/>
        <v>0</v>
      </c>
      <c r="BI117" s="124" t="str">
        <f t="shared" si="1982"/>
        <v/>
      </c>
      <c r="BJ117" s="125"/>
      <c r="BK117" s="126">
        <f t="shared" si="1983"/>
        <v>0</v>
      </c>
      <c r="BL117" s="124" t="str">
        <f t="shared" si="1984"/>
        <v/>
      </c>
      <c r="BM117" s="125"/>
      <c r="BN117" s="126">
        <f t="shared" si="1985"/>
        <v>0</v>
      </c>
      <c r="BO117" s="124" t="str">
        <f t="shared" si="1986"/>
        <v/>
      </c>
      <c r="BP117" s="125"/>
      <c r="BQ117" s="126">
        <f t="shared" si="1987"/>
        <v>0</v>
      </c>
      <c r="BR117" s="124" t="str">
        <f t="shared" si="1988"/>
        <v/>
      </c>
      <c r="BS117" s="125"/>
      <c r="BT117" s="126">
        <f t="shared" si="1989"/>
        <v>0</v>
      </c>
      <c r="BU117" s="124" t="str">
        <f t="shared" si="1990"/>
        <v/>
      </c>
      <c r="BV117" s="125"/>
      <c r="BW117" s="126">
        <f t="shared" si="1991"/>
        <v>0</v>
      </c>
      <c r="BX117" s="124" t="str">
        <f t="shared" si="1992"/>
        <v/>
      </c>
      <c r="BY117" s="125"/>
      <c r="BZ117" s="126">
        <f t="shared" si="1993"/>
        <v>0</v>
      </c>
      <c r="CA117" s="124" t="str">
        <f t="shared" si="1994"/>
        <v/>
      </c>
      <c r="CB117" s="125"/>
      <c r="CC117" s="126">
        <f t="shared" si="1995"/>
        <v>0</v>
      </c>
      <c r="CD117" s="124" t="str">
        <f t="shared" si="1996"/>
        <v/>
      </c>
      <c r="CE117" s="125"/>
      <c r="CF117" s="126">
        <f t="shared" si="1997"/>
        <v>0</v>
      </c>
      <c r="CG117" s="124" t="str">
        <f t="shared" si="1998"/>
        <v/>
      </c>
      <c r="CH117" s="125"/>
      <c r="CI117" s="126">
        <f t="shared" si="1999"/>
        <v>0</v>
      </c>
      <c r="CJ117" s="124" t="str">
        <f t="shared" si="2000"/>
        <v/>
      </c>
      <c r="CK117" s="125"/>
      <c r="CL117" s="126">
        <f t="shared" si="2001"/>
        <v>0</v>
      </c>
      <c r="CM117" s="124" t="str">
        <f t="shared" si="2002"/>
        <v/>
      </c>
      <c r="CN117" s="125"/>
      <c r="CO117" s="126">
        <f t="shared" si="2003"/>
        <v>0</v>
      </c>
      <c r="CP117" s="124" t="str">
        <f t="shared" si="2004"/>
        <v/>
      </c>
      <c r="CQ117" s="125"/>
      <c r="CR117" s="126">
        <f t="shared" si="2005"/>
        <v>0</v>
      </c>
      <c r="CS117" s="124" t="str">
        <f t="shared" si="2006"/>
        <v/>
      </c>
      <c r="CT117" s="125"/>
      <c r="CU117" s="126">
        <f t="shared" si="2007"/>
        <v>0</v>
      </c>
      <c r="CV117" s="124" t="str">
        <f t="shared" si="2008"/>
        <v/>
      </c>
      <c r="CW117" s="125"/>
      <c r="CX117" s="126">
        <f t="shared" si="2009"/>
        <v>0</v>
      </c>
      <c r="CY117" s="124" t="str">
        <f t="shared" si="2010"/>
        <v/>
      </c>
      <c r="CZ117" s="125"/>
      <c r="DA117" s="126">
        <f t="shared" si="2011"/>
        <v>0</v>
      </c>
      <c r="DB117" s="124" t="str">
        <f t="shared" si="2012"/>
        <v/>
      </c>
      <c r="DC117" s="125"/>
      <c r="DD117" s="126">
        <f t="shared" si="2013"/>
        <v>0</v>
      </c>
      <c r="DE117" s="124" t="str">
        <f t="shared" si="2014"/>
        <v/>
      </c>
      <c r="DF117" s="125"/>
      <c r="DG117" s="126">
        <f t="shared" si="2015"/>
        <v>0</v>
      </c>
      <c r="DH117" s="124" t="str">
        <f t="shared" si="2016"/>
        <v/>
      </c>
      <c r="DI117" s="125"/>
      <c r="DJ117" s="126">
        <f t="shared" si="2017"/>
        <v>0</v>
      </c>
      <c r="DK117" s="124"/>
      <c r="DL117" s="125"/>
      <c r="DM117" s="126"/>
    </row>
    <row r="118" spans="1:117" ht="7.75" hidden="1" customHeight="1" outlineLevel="2" x14ac:dyDescent="0.2">
      <c r="A118" s="97" t="str">
        <f t="shared" si="1657"/>
        <v>4</v>
      </c>
      <c r="B118" s="140" t="s">
        <v>356</v>
      </c>
      <c r="C118" s="200" t="str">
        <f>VLOOKUP(B118,'[49]PLANILHA ORCAMENTARIA'!A:B,2,0)</f>
        <v>CHAPISCO / REBOCO INTERNO - SETOR 1</v>
      </c>
      <c r="D118" s="200"/>
      <c r="E118" s="122">
        <f>VLOOKUP(B118,'[49]PLANILHA ORCAMENTARIA'!A:G,7,0)</f>
        <v>26469.09</v>
      </c>
      <c r="F118" s="123"/>
      <c r="G118" s="124" t="str">
        <f t="shared" si="1946"/>
        <v/>
      </c>
      <c r="H118" s="125"/>
      <c r="I118" s="126">
        <f t="shared" si="1659"/>
        <v>0</v>
      </c>
      <c r="J118" s="124" t="str">
        <f t="shared" si="1948"/>
        <v/>
      </c>
      <c r="K118" s="125"/>
      <c r="L118" s="126">
        <f t="shared" si="1949"/>
        <v>0</v>
      </c>
      <c r="M118" s="124" t="str">
        <f t="shared" si="1950"/>
        <v/>
      </c>
      <c r="N118" s="125"/>
      <c r="O118" s="126">
        <f t="shared" si="1951"/>
        <v>0</v>
      </c>
      <c r="P118" s="124" t="str">
        <f t="shared" si="1952"/>
        <v/>
      </c>
      <c r="Q118" s="125"/>
      <c r="R118" s="126">
        <f t="shared" si="1953"/>
        <v>0</v>
      </c>
      <c r="S118" s="124" t="str">
        <f t="shared" si="1954"/>
        <v/>
      </c>
      <c r="T118" s="125"/>
      <c r="U118" s="126">
        <f t="shared" si="1955"/>
        <v>0</v>
      </c>
      <c r="V118" s="124" t="str">
        <f t="shared" si="1956"/>
        <v/>
      </c>
      <c r="W118" s="125"/>
      <c r="X118" s="126">
        <f t="shared" si="1957"/>
        <v>0</v>
      </c>
      <c r="Y118" s="124" t="str">
        <f t="shared" si="1958"/>
        <v/>
      </c>
      <c r="Z118" s="125"/>
      <c r="AA118" s="126">
        <f t="shared" si="1959"/>
        <v>0</v>
      </c>
      <c r="AB118" s="124" t="str">
        <f t="shared" si="1960"/>
        <v/>
      </c>
      <c r="AC118" s="125"/>
      <c r="AD118" s="126">
        <f t="shared" si="1961"/>
        <v>0</v>
      </c>
      <c r="AE118" s="124" t="str">
        <f t="shared" si="1962"/>
        <v/>
      </c>
      <c r="AF118" s="125"/>
      <c r="AG118" s="126">
        <f t="shared" si="1963"/>
        <v>0</v>
      </c>
      <c r="AH118" s="124" t="str">
        <f t="shared" si="1964"/>
        <v/>
      </c>
      <c r="AI118" s="125"/>
      <c r="AJ118" s="126">
        <f t="shared" si="1965"/>
        <v>0</v>
      </c>
      <c r="AK118" s="124" t="str">
        <f t="shared" si="1966"/>
        <v/>
      </c>
      <c r="AL118" s="125"/>
      <c r="AM118" s="126">
        <f t="shared" si="1967"/>
        <v>0</v>
      </c>
      <c r="AN118" s="124" t="str">
        <f t="shared" si="1968"/>
        <v/>
      </c>
      <c r="AO118" s="125"/>
      <c r="AP118" s="126">
        <f t="shared" si="1969"/>
        <v>0</v>
      </c>
      <c r="AQ118" s="124" t="str">
        <f t="shared" si="1970"/>
        <v/>
      </c>
      <c r="AR118" s="125"/>
      <c r="AS118" s="126">
        <f t="shared" si="1971"/>
        <v>0</v>
      </c>
      <c r="AT118" s="124" t="str">
        <f t="shared" si="1972"/>
        <v/>
      </c>
      <c r="AU118" s="125"/>
      <c r="AV118" s="126">
        <f t="shared" si="1973"/>
        <v>0</v>
      </c>
      <c r="AW118" s="124" t="str">
        <f t="shared" si="1974"/>
        <v/>
      </c>
      <c r="AX118" s="125"/>
      <c r="AY118" s="126">
        <f t="shared" si="1975"/>
        <v>0</v>
      </c>
      <c r="AZ118" s="124" t="str">
        <f t="shared" si="1976"/>
        <v/>
      </c>
      <c r="BA118" s="125"/>
      <c r="BB118" s="126">
        <f t="shared" si="1977"/>
        <v>0</v>
      </c>
      <c r="BC118" s="124" t="str">
        <f t="shared" si="1978"/>
        <v/>
      </c>
      <c r="BD118" s="125"/>
      <c r="BE118" s="126">
        <f t="shared" si="1979"/>
        <v>0</v>
      </c>
      <c r="BF118" s="124" t="str">
        <f t="shared" si="1980"/>
        <v/>
      </c>
      <c r="BG118" s="125"/>
      <c r="BH118" s="126">
        <f t="shared" si="1981"/>
        <v>0</v>
      </c>
      <c r="BI118" s="124" t="str">
        <f t="shared" si="1982"/>
        <v/>
      </c>
      <c r="BJ118" s="125"/>
      <c r="BK118" s="126">
        <f t="shared" si="1983"/>
        <v>0</v>
      </c>
      <c r="BL118" s="124" t="str">
        <f t="shared" si="1984"/>
        <v/>
      </c>
      <c r="BM118" s="125"/>
      <c r="BN118" s="126">
        <f t="shared" si="1985"/>
        <v>0</v>
      </c>
      <c r="BO118" s="124" t="str">
        <f t="shared" si="1986"/>
        <v/>
      </c>
      <c r="BP118" s="125"/>
      <c r="BQ118" s="126">
        <f t="shared" si="1987"/>
        <v>0</v>
      </c>
      <c r="BR118" s="124" t="str">
        <f t="shared" si="1988"/>
        <v/>
      </c>
      <c r="BS118" s="125"/>
      <c r="BT118" s="126">
        <f t="shared" si="1989"/>
        <v>0</v>
      </c>
      <c r="BU118" s="124" t="str">
        <f t="shared" si="1990"/>
        <v/>
      </c>
      <c r="BV118" s="125"/>
      <c r="BW118" s="126">
        <f t="shared" si="1991"/>
        <v>0</v>
      </c>
      <c r="BX118" s="124" t="str">
        <f t="shared" si="1992"/>
        <v/>
      </c>
      <c r="BY118" s="125"/>
      <c r="BZ118" s="126">
        <f t="shared" si="1993"/>
        <v>0</v>
      </c>
      <c r="CA118" s="124" t="str">
        <f t="shared" si="1994"/>
        <v/>
      </c>
      <c r="CB118" s="125"/>
      <c r="CC118" s="126">
        <f t="shared" si="1995"/>
        <v>0</v>
      </c>
      <c r="CD118" s="124" t="str">
        <f t="shared" si="1996"/>
        <v/>
      </c>
      <c r="CE118" s="125"/>
      <c r="CF118" s="126">
        <f t="shared" si="1997"/>
        <v>0</v>
      </c>
      <c r="CG118" s="124" t="str">
        <f t="shared" si="1998"/>
        <v/>
      </c>
      <c r="CH118" s="125"/>
      <c r="CI118" s="126">
        <f t="shared" si="1999"/>
        <v>0</v>
      </c>
      <c r="CJ118" s="124" t="str">
        <f t="shared" si="2000"/>
        <v/>
      </c>
      <c r="CK118" s="125"/>
      <c r="CL118" s="126">
        <f t="shared" si="2001"/>
        <v>0</v>
      </c>
      <c r="CM118" s="124" t="str">
        <f t="shared" si="2002"/>
        <v/>
      </c>
      <c r="CN118" s="125"/>
      <c r="CO118" s="126">
        <f t="shared" si="2003"/>
        <v>0</v>
      </c>
      <c r="CP118" s="124" t="str">
        <f t="shared" si="2004"/>
        <v/>
      </c>
      <c r="CQ118" s="125"/>
      <c r="CR118" s="126">
        <f t="shared" si="2005"/>
        <v>0</v>
      </c>
      <c r="CS118" s="124" t="str">
        <f t="shared" si="2006"/>
        <v/>
      </c>
      <c r="CT118" s="125"/>
      <c r="CU118" s="126">
        <f t="shared" si="2007"/>
        <v>0</v>
      </c>
      <c r="CV118" s="124" t="str">
        <f t="shared" si="2008"/>
        <v/>
      </c>
      <c r="CW118" s="125"/>
      <c r="CX118" s="126">
        <f t="shared" si="2009"/>
        <v>0</v>
      </c>
      <c r="CY118" s="124" t="str">
        <f t="shared" si="2010"/>
        <v/>
      </c>
      <c r="CZ118" s="125"/>
      <c r="DA118" s="126">
        <f t="shared" si="2011"/>
        <v>0</v>
      </c>
      <c r="DB118" s="124" t="str">
        <f t="shared" si="2012"/>
        <v/>
      </c>
      <c r="DC118" s="125"/>
      <c r="DD118" s="126">
        <f t="shared" si="2013"/>
        <v>0</v>
      </c>
      <c r="DE118" s="124" t="str">
        <f t="shared" si="2014"/>
        <v/>
      </c>
      <c r="DF118" s="125"/>
      <c r="DG118" s="126">
        <f t="shared" si="2015"/>
        <v>0</v>
      </c>
      <c r="DH118" s="124" t="str">
        <f t="shared" si="2016"/>
        <v/>
      </c>
      <c r="DI118" s="125"/>
      <c r="DJ118" s="126">
        <f t="shared" si="2017"/>
        <v>0</v>
      </c>
      <c r="DK118" s="124"/>
      <c r="DL118" s="125"/>
      <c r="DM118" s="126"/>
    </row>
    <row r="119" spans="1:117" ht="7.75" hidden="1" customHeight="1" outlineLevel="2" x14ac:dyDescent="0.2">
      <c r="A119" s="97" t="str">
        <f t="shared" si="1657"/>
        <v>4</v>
      </c>
      <c r="B119" s="140" t="s">
        <v>357</v>
      </c>
      <c r="C119" s="200" t="str">
        <f>VLOOKUP(B119,'[49]PLANILHA ORCAMENTARIA'!A:B,2,0)</f>
        <v>CHAPISCO / REBOCO INTERNO - SETOR 2</v>
      </c>
      <c r="D119" s="200"/>
      <c r="E119" s="122">
        <f>VLOOKUP(B119,'[49]PLANILHA ORCAMENTARIA'!A:G,7,0)</f>
        <v>46582.17</v>
      </c>
      <c r="F119" s="123"/>
      <c r="G119" s="124" t="str">
        <f t="shared" si="1946"/>
        <v/>
      </c>
      <c r="H119" s="125"/>
      <c r="I119" s="126">
        <f t="shared" si="1659"/>
        <v>0</v>
      </c>
      <c r="J119" s="124" t="str">
        <f t="shared" si="1948"/>
        <v/>
      </c>
      <c r="K119" s="125"/>
      <c r="L119" s="126">
        <f t="shared" si="1949"/>
        <v>0</v>
      </c>
      <c r="M119" s="124" t="str">
        <f t="shared" si="1950"/>
        <v/>
      </c>
      <c r="N119" s="125"/>
      <c r="O119" s="126">
        <f t="shared" si="1951"/>
        <v>0</v>
      </c>
      <c r="P119" s="124" t="str">
        <f t="shared" si="1952"/>
        <v/>
      </c>
      <c r="Q119" s="125"/>
      <c r="R119" s="126">
        <f t="shared" si="1953"/>
        <v>0</v>
      </c>
      <c r="S119" s="124" t="str">
        <f t="shared" si="1954"/>
        <v/>
      </c>
      <c r="T119" s="125"/>
      <c r="U119" s="126">
        <f t="shared" si="1955"/>
        <v>0</v>
      </c>
      <c r="V119" s="124" t="str">
        <f t="shared" si="1956"/>
        <v/>
      </c>
      <c r="W119" s="125"/>
      <c r="X119" s="126">
        <f t="shared" si="1957"/>
        <v>0</v>
      </c>
      <c r="Y119" s="124" t="str">
        <f t="shared" si="1958"/>
        <v/>
      </c>
      <c r="Z119" s="125"/>
      <c r="AA119" s="126">
        <f t="shared" si="1959"/>
        <v>0</v>
      </c>
      <c r="AB119" s="124" t="str">
        <f t="shared" si="1960"/>
        <v/>
      </c>
      <c r="AC119" s="125"/>
      <c r="AD119" s="126">
        <f t="shared" si="1961"/>
        <v>0</v>
      </c>
      <c r="AE119" s="124" t="str">
        <f t="shared" si="1962"/>
        <v/>
      </c>
      <c r="AF119" s="125"/>
      <c r="AG119" s="126">
        <f t="shared" si="1963"/>
        <v>0</v>
      </c>
      <c r="AH119" s="124" t="str">
        <f t="shared" si="1964"/>
        <v/>
      </c>
      <c r="AI119" s="125"/>
      <c r="AJ119" s="126">
        <f t="shared" si="1965"/>
        <v>0</v>
      </c>
      <c r="AK119" s="124" t="str">
        <f t="shared" si="1966"/>
        <v/>
      </c>
      <c r="AL119" s="125"/>
      <c r="AM119" s="126">
        <f t="shared" si="1967"/>
        <v>0</v>
      </c>
      <c r="AN119" s="124" t="str">
        <f t="shared" si="1968"/>
        <v/>
      </c>
      <c r="AO119" s="125"/>
      <c r="AP119" s="126">
        <f t="shared" si="1969"/>
        <v>0</v>
      </c>
      <c r="AQ119" s="124" t="str">
        <f t="shared" si="1970"/>
        <v/>
      </c>
      <c r="AR119" s="125"/>
      <c r="AS119" s="126">
        <f t="shared" si="1971"/>
        <v>0</v>
      </c>
      <c r="AT119" s="124" t="str">
        <f t="shared" si="1972"/>
        <v/>
      </c>
      <c r="AU119" s="125"/>
      <c r="AV119" s="126">
        <f t="shared" si="1973"/>
        <v>0</v>
      </c>
      <c r="AW119" s="124" t="str">
        <f t="shared" si="1974"/>
        <v/>
      </c>
      <c r="AX119" s="125"/>
      <c r="AY119" s="126">
        <f t="shared" si="1975"/>
        <v>0</v>
      </c>
      <c r="AZ119" s="124" t="str">
        <f t="shared" si="1976"/>
        <v/>
      </c>
      <c r="BA119" s="125"/>
      <c r="BB119" s="126">
        <f t="shared" si="1977"/>
        <v>0</v>
      </c>
      <c r="BC119" s="124" t="str">
        <f t="shared" si="1978"/>
        <v/>
      </c>
      <c r="BD119" s="125"/>
      <c r="BE119" s="126">
        <f t="shared" si="1979"/>
        <v>0</v>
      </c>
      <c r="BF119" s="124" t="str">
        <f t="shared" si="1980"/>
        <v/>
      </c>
      <c r="BG119" s="125"/>
      <c r="BH119" s="126">
        <f t="shared" si="1981"/>
        <v>0</v>
      </c>
      <c r="BI119" s="124" t="str">
        <f t="shared" si="1982"/>
        <v/>
      </c>
      <c r="BJ119" s="125"/>
      <c r="BK119" s="126">
        <f t="shared" si="1983"/>
        <v>0</v>
      </c>
      <c r="BL119" s="124" t="str">
        <f t="shared" si="1984"/>
        <v/>
      </c>
      <c r="BM119" s="125"/>
      <c r="BN119" s="126">
        <f t="shared" si="1985"/>
        <v>0</v>
      </c>
      <c r="BO119" s="124" t="str">
        <f t="shared" si="1986"/>
        <v/>
      </c>
      <c r="BP119" s="125"/>
      <c r="BQ119" s="126">
        <f t="shared" si="1987"/>
        <v>0</v>
      </c>
      <c r="BR119" s="124" t="str">
        <f t="shared" si="1988"/>
        <v/>
      </c>
      <c r="BS119" s="125"/>
      <c r="BT119" s="126">
        <f t="shared" si="1989"/>
        <v>0</v>
      </c>
      <c r="BU119" s="124" t="str">
        <f t="shared" si="1990"/>
        <v/>
      </c>
      <c r="BV119" s="125"/>
      <c r="BW119" s="126">
        <f t="shared" si="1991"/>
        <v>0</v>
      </c>
      <c r="BX119" s="124" t="str">
        <f t="shared" si="1992"/>
        <v/>
      </c>
      <c r="BY119" s="125"/>
      <c r="BZ119" s="126">
        <f t="shared" si="1993"/>
        <v>0</v>
      </c>
      <c r="CA119" s="124" t="str">
        <f t="shared" si="1994"/>
        <v/>
      </c>
      <c r="CB119" s="125"/>
      <c r="CC119" s="126">
        <f t="shared" si="1995"/>
        <v>0</v>
      </c>
      <c r="CD119" s="124" t="str">
        <f t="shared" si="1996"/>
        <v/>
      </c>
      <c r="CE119" s="125"/>
      <c r="CF119" s="126">
        <f t="shared" si="1997"/>
        <v>0</v>
      </c>
      <c r="CG119" s="124" t="str">
        <f t="shared" si="1998"/>
        <v/>
      </c>
      <c r="CH119" s="125"/>
      <c r="CI119" s="126">
        <f t="shared" si="1999"/>
        <v>0</v>
      </c>
      <c r="CJ119" s="124" t="str">
        <f t="shared" si="2000"/>
        <v/>
      </c>
      <c r="CK119" s="125"/>
      <c r="CL119" s="126">
        <f t="shared" si="2001"/>
        <v>0</v>
      </c>
      <c r="CM119" s="124" t="str">
        <f t="shared" si="2002"/>
        <v/>
      </c>
      <c r="CN119" s="125"/>
      <c r="CO119" s="126">
        <f t="shared" si="2003"/>
        <v>0</v>
      </c>
      <c r="CP119" s="124" t="str">
        <f t="shared" si="2004"/>
        <v/>
      </c>
      <c r="CQ119" s="125"/>
      <c r="CR119" s="126">
        <f t="shared" si="2005"/>
        <v>0</v>
      </c>
      <c r="CS119" s="124" t="str">
        <f t="shared" si="2006"/>
        <v/>
      </c>
      <c r="CT119" s="125"/>
      <c r="CU119" s="126">
        <f t="shared" si="2007"/>
        <v>0</v>
      </c>
      <c r="CV119" s="124" t="str">
        <f t="shared" si="2008"/>
        <v/>
      </c>
      <c r="CW119" s="125"/>
      <c r="CX119" s="126">
        <f t="shared" si="2009"/>
        <v>0</v>
      </c>
      <c r="CY119" s="124" t="str">
        <f t="shared" si="2010"/>
        <v/>
      </c>
      <c r="CZ119" s="125"/>
      <c r="DA119" s="126">
        <f t="shared" si="2011"/>
        <v>0</v>
      </c>
      <c r="DB119" s="124" t="str">
        <f t="shared" si="2012"/>
        <v/>
      </c>
      <c r="DC119" s="125"/>
      <c r="DD119" s="126">
        <f t="shared" si="2013"/>
        <v>0</v>
      </c>
      <c r="DE119" s="124" t="str">
        <f t="shared" si="2014"/>
        <v/>
      </c>
      <c r="DF119" s="125"/>
      <c r="DG119" s="126">
        <f t="shared" si="2015"/>
        <v>0</v>
      </c>
      <c r="DH119" s="124" t="str">
        <f t="shared" si="2016"/>
        <v/>
      </c>
      <c r="DI119" s="125"/>
      <c r="DJ119" s="126">
        <f t="shared" si="2017"/>
        <v>0</v>
      </c>
      <c r="DK119" s="124"/>
      <c r="DL119" s="125"/>
      <c r="DM119" s="126"/>
    </row>
    <row r="120" spans="1:117" ht="7.75" hidden="1" customHeight="1" outlineLevel="2" x14ac:dyDescent="0.2">
      <c r="A120" s="97" t="str">
        <f t="shared" si="1657"/>
        <v>4</v>
      </c>
      <c r="B120" s="140" t="s">
        <v>358</v>
      </c>
      <c r="C120" s="200" t="str">
        <f>VLOOKUP(B120,'[49]PLANILHA ORCAMENTARIA'!A:B,2,0)</f>
        <v>CHAPISCO / REBOCO INTERNO - SETOR 3</v>
      </c>
      <c r="D120" s="200"/>
      <c r="E120" s="122">
        <f>VLOOKUP(B120,'[49]PLANILHA ORCAMENTARIA'!A:G,7,0)</f>
        <v>159074.45000000001</v>
      </c>
      <c r="F120" s="123"/>
      <c r="G120" s="124" t="str">
        <f t="shared" si="1946"/>
        <v/>
      </c>
      <c r="H120" s="125"/>
      <c r="I120" s="126">
        <f t="shared" si="1659"/>
        <v>0</v>
      </c>
      <c r="J120" s="124" t="str">
        <f t="shared" si="1948"/>
        <v/>
      </c>
      <c r="K120" s="125"/>
      <c r="L120" s="126">
        <f t="shared" si="1949"/>
        <v>0</v>
      </c>
      <c r="M120" s="124" t="str">
        <f t="shared" si="1950"/>
        <v/>
      </c>
      <c r="N120" s="125"/>
      <c r="O120" s="126">
        <f t="shared" si="1951"/>
        <v>0</v>
      </c>
      <c r="P120" s="124" t="str">
        <f t="shared" si="1952"/>
        <v/>
      </c>
      <c r="Q120" s="125"/>
      <c r="R120" s="126">
        <f t="shared" si="1953"/>
        <v>0</v>
      </c>
      <c r="S120" s="124" t="str">
        <f t="shared" si="1954"/>
        <v/>
      </c>
      <c r="T120" s="125"/>
      <c r="U120" s="126">
        <f t="shared" si="1955"/>
        <v>0</v>
      </c>
      <c r="V120" s="124" t="str">
        <f t="shared" si="1956"/>
        <v/>
      </c>
      <c r="W120" s="125"/>
      <c r="X120" s="126">
        <f t="shared" si="1957"/>
        <v>0</v>
      </c>
      <c r="Y120" s="124" t="str">
        <f t="shared" si="1958"/>
        <v/>
      </c>
      <c r="Z120" s="125"/>
      <c r="AA120" s="126">
        <f t="shared" si="1959"/>
        <v>0</v>
      </c>
      <c r="AB120" s="124" t="str">
        <f t="shared" si="1960"/>
        <v/>
      </c>
      <c r="AC120" s="125"/>
      <c r="AD120" s="126">
        <f t="shared" si="1961"/>
        <v>0</v>
      </c>
      <c r="AE120" s="124" t="str">
        <f t="shared" si="1962"/>
        <v/>
      </c>
      <c r="AF120" s="125"/>
      <c r="AG120" s="126">
        <f t="shared" si="1963"/>
        <v>0</v>
      </c>
      <c r="AH120" s="124" t="str">
        <f t="shared" si="1964"/>
        <v/>
      </c>
      <c r="AI120" s="125"/>
      <c r="AJ120" s="126">
        <f t="shared" si="1965"/>
        <v>0</v>
      </c>
      <c r="AK120" s="124" t="str">
        <f t="shared" si="1966"/>
        <v/>
      </c>
      <c r="AL120" s="125"/>
      <c r="AM120" s="126">
        <f t="shared" si="1967"/>
        <v>0</v>
      </c>
      <c r="AN120" s="124" t="str">
        <f t="shared" si="1968"/>
        <v/>
      </c>
      <c r="AO120" s="125"/>
      <c r="AP120" s="126">
        <f t="shared" si="1969"/>
        <v>0</v>
      </c>
      <c r="AQ120" s="124" t="str">
        <f t="shared" si="1970"/>
        <v/>
      </c>
      <c r="AR120" s="125"/>
      <c r="AS120" s="126">
        <f t="shared" si="1971"/>
        <v>0</v>
      </c>
      <c r="AT120" s="124" t="str">
        <f t="shared" si="1972"/>
        <v/>
      </c>
      <c r="AU120" s="125"/>
      <c r="AV120" s="126">
        <f t="shared" si="1973"/>
        <v>0</v>
      </c>
      <c r="AW120" s="124" t="str">
        <f t="shared" si="1974"/>
        <v/>
      </c>
      <c r="AX120" s="125"/>
      <c r="AY120" s="126">
        <f t="shared" si="1975"/>
        <v>0</v>
      </c>
      <c r="AZ120" s="124" t="str">
        <f t="shared" si="1976"/>
        <v/>
      </c>
      <c r="BA120" s="125"/>
      <c r="BB120" s="126">
        <f t="shared" si="1977"/>
        <v>0</v>
      </c>
      <c r="BC120" s="124" t="str">
        <f t="shared" si="1978"/>
        <v/>
      </c>
      <c r="BD120" s="125"/>
      <c r="BE120" s="126">
        <f t="shared" si="1979"/>
        <v>0</v>
      </c>
      <c r="BF120" s="124" t="str">
        <f t="shared" si="1980"/>
        <v/>
      </c>
      <c r="BG120" s="125"/>
      <c r="BH120" s="126">
        <f t="shared" si="1981"/>
        <v>0</v>
      </c>
      <c r="BI120" s="124" t="str">
        <f t="shared" si="1982"/>
        <v/>
      </c>
      <c r="BJ120" s="125"/>
      <c r="BK120" s="126">
        <f t="shared" si="1983"/>
        <v>0</v>
      </c>
      <c r="BL120" s="124" t="str">
        <f t="shared" si="1984"/>
        <v/>
      </c>
      <c r="BM120" s="125"/>
      <c r="BN120" s="126">
        <f t="shared" si="1985"/>
        <v>0</v>
      </c>
      <c r="BO120" s="124" t="str">
        <f t="shared" si="1986"/>
        <v/>
      </c>
      <c r="BP120" s="125"/>
      <c r="BQ120" s="126">
        <f t="shared" si="1987"/>
        <v>0</v>
      </c>
      <c r="BR120" s="124" t="str">
        <f t="shared" si="1988"/>
        <v/>
      </c>
      <c r="BS120" s="125"/>
      <c r="BT120" s="126">
        <f t="shared" si="1989"/>
        <v>0</v>
      </c>
      <c r="BU120" s="124" t="str">
        <f t="shared" si="1990"/>
        <v/>
      </c>
      <c r="BV120" s="125"/>
      <c r="BW120" s="126">
        <f t="shared" si="1991"/>
        <v>0</v>
      </c>
      <c r="BX120" s="124" t="str">
        <f t="shared" si="1992"/>
        <v/>
      </c>
      <c r="BY120" s="125"/>
      <c r="BZ120" s="126">
        <f t="shared" si="1993"/>
        <v>0</v>
      </c>
      <c r="CA120" s="124" t="str">
        <f t="shared" si="1994"/>
        <v/>
      </c>
      <c r="CB120" s="125"/>
      <c r="CC120" s="126">
        <f t="shared" si="1995"/>
        <v>0</v>
      </c>
      <c r="CD120" s="124" t="str">
        <f t="shared" si="1996"/>
        <v/>
      </c>
      <c r="CE120" s="125"/>
      <c r="CF120" s="126">
        <f t="shared" si="1997"/>
        <v>0</v>
      </c>
      <c r="CG120" s="124" t="str">
        <f t="shared" si="1998"/>
        <v/>
      </c>
      <c r="CH120" s="125"/>
      <c r="CI120" s="126">
        <f t="shared" si="1999"/>
        <v>0</v>
      </c>
      <c r="CJ120" s="124" t="str">
        <f t="shared" si="2000"/>
        <v/>
      </c>
      <c r="CK120" s="125"/>
      <c r="CL120" s="126">
        <f t="shared" si="2001"/>
        <v>0</v>
      </c>
      <c r="CM120" s="124" t="str">
        <f t="shared" si="2002"/>
        <v/>
      </c>
      <c r="CN120" s="125"/>
      <c r="CO120" s="126">
        <f t="shared" si="2003"/>
        <v>0</v>
      </c>
      <c r="CP120" s="124" t="str">
        <f t="shared" si="2004"/>
        <v/>
      </c>
      <c r="CQ120" s="125"/>
      <c r="CR120" s="126">
        <f t="shared" si="2005"/>
        <v>0</v>
      </c>
      <c r="CS120" s="124" t="str">
        <f t="shared" si="2006"/>
        <v/>
      </c>
      <c r="CT120" s="125"/>
      <c r="CU120" s="126">
        <f t="shared" si="2007"/>
        <v>0</v>
      </c>
      <c r="CV120" s="124" t="str">
        <f t="shared" si="2008"/>
        <v/>
      </c>
      <c r="CW120" s="125"/>
      <c r="CX120" s="126">
        <f t="shared" si="2009"/>
        <v>0</v>
      </c>
      <c r="CY120" s="124" t="str">
        <f t="shared" si="2010"/>
        <v/>
      </c>
      <c r="CZ120" s="125"/>
      <c r="DA120" s="126">
        <f t="shared" si="2011"/>
        <v>0</v>
      </c>
      <c r="DB120" s="124" t="str">
        <f t="shared" si="2012"/>
        <v/>
      </c>
      <c r="DC120" s="125"/>
      <c r="DD120" s="126">
        <f t="shared" si="2013"/>
        <v>0</v>
      </c>
      <c r="DE120" s="124" t="str">
        <f t="shared" si="2014"/>
        <v/>
      </c>
      <c r="DF120" s="125"/>
      <c r="DG120" s="126">
        <f t="shared" si="2015"/>
        <v>0</v>
      </c>
      <c r="DH120" s="124" t="str">
        <f t="shared" si="2016"/>
        <v/>
      </c>
      <c r="DI120" s="125"/>
      <c r="DJ120" s="126">
        <f t="shared" si="2017"/>
        <v>0</v>
      </c>
      <c r="DK120" s="124"/>
      <c r="DL120" s="125"/>
      <c r="DM120" s="126"/>
    </row>
    <row r="121" spans="1:117" ht="7.75" hidden="1" customHeight="1" outlineLevel="2" x14ac:dyDescent="0.2">
      <c r="A121" s="97" t="str">
        <f t="shared" si="1657"/>
        <v>4</v>
      </c>
      <c r="B121" s="140" t="s">
        <v>359</v>
      </c>
      <c r="C121" s="200" t="str">
        <f>VLOOKUP(B121,'[49]PLANILHA ORCAMENTARIA'!A:B,2,0)</f>
        <v>PORCELANATO</v>
      </c>
      <c r="D121" s="200"/>
      <c r="E121" s="122">
        <f>VLOOKUP(B121,'[49]PLANILHA ORCAMENTARIA'!A:G,7,0)</f>
        <v>87692.68</v>
      </c>
      <c r="F121" s="123"/>
      <c r="G121" s="124" t="str">
        <f t="shared" si="1946"/>
        <v/>
      </c>
      <c r="H121" s="125"/>
      <c r="I121" s="126">
        <f t="shared" si="1659"/>
        <v>0</v>
      </c>
      <c r="J121" s="124" t="str">
        <f t="shared" si="1948"/>
        <v/>
      </c>
      <c r="K121" s="125"/>
      <c r="L121" s="126">
        <f t="shared" si="1949"/>
        <v>0</v>
      </c>
      <c r="M121" s="124" t="str">
        <f t="shared" si="1950"/>
        <v/>
      </c>
      <c r="N121" s="125"/>
      <c r="O121" s="126">
        <f t="shared" si="1951"/>
        <v>0</v>
      </c>
      <c r="P121" s="124" t="str">
        <f t="shared" si="1952"/>
        <v/>
      </c>
      <c r="Q121" s="125"/>
      <c r="R121" s="126">
        <f t="shared" si="1953"/>
        <v>0</v>
      </c>
      <c r="S121" s="124" t="str">
        <f t="shared" si="1954"/>
        <v/>
      </c>
      <c r="T121" s="125"/>
      <c r="U121" s="126">
        <f t="shared" si="1955"/>
        <v>0</v>
      </c>
      <c r="V121" s="124" t="str">
        <f t="shared" si="1956"/>
        <v/>
      </c>
      <c r="W121" s="125"/>
      <c r="X121" s="126">
        <f t="shared" si="1957"/>
        <v>0</v>
      </c>
      <c r="Y121" s="124" t="str">
        <f t="shared" si="1958"/>
        <v/>
      </c>
      <c r="Z121" s="125"/>
      <c r="AA121" s="126">
        <f t="shared" si="1959"/>
        <v>0</v>
      </c>
      <c r="AB121" s="124" t="str">
        <f t="shared" si="1960"/>
        <v/>
      </c>
      <c r="AC121" s="125"/>
      <c r="AD121" s="126">
        <f t="shared" si="1961"/>
        <v>0</v>
      </c>
      <c r="AE121" s="124" t="str">
        <f t="shared" si="1962"/>
        <v/>
      </c>
      <c r="AF121" s="125"/>
      <c r="AG121" s="126">
        <f t="shared" si="1963"/>
        <v>0</v>
      </c>
      <c r="AH121" s="124" t="str">
        <f t="shared" si="1964"/>
        <v/>
      </c>
      <c r="AI121" s="125"/>
      <c r="AJ121" s="126">
        <f t="shared" si="1965"/>
        <v>0</v>
      </c>
      <c r="AK121" s="124" t="str">
        <f t="shared" si="1966"/>
        <v/>
      </c>
      <c r="AL121" s="125"/>
      <c r="AM121" s="126">
        <f t="shared" si="1967"/>
        <v>0</v>
      </c>
      <c r="AN121" s="124" t="str">
        <f t="shared" si="1968"/>
        <v/>
      </c>
      <c r="AO121" s="125"/>
      <c r="AP121" s="126">
        <f t="shared" si="1969"/>
        <v>0</v>
      </c>
      <c r="AQ121" s="124" t="str">
        <f t="shared" si="1970"/>
        <v/>
      </c>
      <c r="AR121" s="125"/>
      <c r="AS121" s="126">
        <f t="shared" si="1971"/>
        <v>0</v>
      </c>
      <c r="AT121" s="124" t="str">
        <f t="shared" si="1972"/>
        <v/>
      </c>
      <c r="AU121" s="125"/>
      <c r="AV121" s="126">
        <f t="shared" si="1973"/>
        <v>0</v>
      </c>
      <c r="AW121" s="124" t="str">
        <f t="shared" si="1974"/>
        <v/>
      </c>
      <c r="AX121" s="125"/>
      <c r="AY121" s="126">
        <f t="shared" si="1975"/>
        <v>0</v>
      </c>
      <c r="AZ121" s="124" t="str">
        <f t="shared" si="1976"/>
        <v/>
      </c>
      <c r="BA121" s="125"/>
      <c r="BB121" s="126">
        <f t="shared" si="1977"/>
        <v>0</v>
      </c>
      <c r="BC121" s="124" t="str">
        <f t="shared" si="1978"/>
        <v/>
      </c>
      <c r="BD121" s="125"/>
      <c r="BE121" s="126">
        <f t="shared" si="1979"/>
        <v>0</v>
      </c>
      <c r="BF121" s="124" t="str">
        <f t="shared" si="1980"/>
        <v/>
      </c>
      <c r="BG121" s="125"/>
      <c r="BH121" s="126">
        <f t="shared" si="1981"/>
        <v>0</v>
      </c>
      <c r="BI121" s="124" t="str">
        <f t="shared" si="1982"/>
        <v/>
      </c>
      <c r="BJ121" s="125"/>
      <c r="BK121" s="126">
        <f t="shared" si="1983"/>
        <v>0</v>
      </c>
      <c r="BL121" s="124" t="str">
        <f t="shared" si="1984"/>
        <v/>
      </c>
      <c r="BM121" s="125"/>
      <c r="BN121" s="126">
        <f t="shared" si="1985"/>
        <v>0</v>
      </c>
      <c r="BO121" s="124" t="str">
        <f t="shared" si="1986"/>
        <v/>
      </c>
      <c r="BP121" s="125"/>
      <c r="BQ121" s="126">
        <f t="shared" si="1987"/>
        <v>0</v>
      </c>
      <c r="BR121" s="124" t="str">
        <f t="shared" si="1988"/>
        <v/>
      </c>
      <c r="BS121" s="125"/>
      <c r="BT121" s="126">
        <f t="shared" si="1989"/>
        <v>0</v>
      </c>
      <c r="BU121" s="124" t="str">
        <f t="shared" si="1990"/>
        <v/>
      </c>
      <c r="BV121" s="125"/>
      <c r="BW121" s="126">
        <f t="shared" si="1991"/>
        <v>0</v>
      </c>
      <c r="BX121" s="124" t="str">
        <f t="shared" si="1992"/>
        <v/>
      </c>
      <c r="BY121" s="125"/>
      <c r="BZ121" s="126">
        <f t="shared" si="1993"/>
        <v>0</v>
      </c>
      <c r="CA121" s="124" t="str">
        <f t="shared" si="1994"/>
        <v/>
      </c>
      <c r="CB121" s="125"/>
      <c r="CC121" s="126">
        <f t="shared" si="1995"/>
        <v>0</v>
      </c>
      <c r="CD121" s="124" t="str">
        <f t="shared" si="1996"/>
        <v/>
      </c>
      <c r="CE121" s="125"/>
      <c r="CF121" s="126">
        <f t="shared" si="1997"/>
        <v>0</v>
      </c>
      <c r="CG121" s="124" t="str">
        <f t="shared" si="1998"/>
        <v/>
      </c>
      <c r="CH121" s="125"/>
      <c r="CI121" s="126">
        <f t="shared" si="1999"/>
        <v>0</v>
      </c>
      <c r="CJ121" s="124" t="str">
        <f t="shared" si="2000"/>
        <v/>
      </c>
      <c r="CK121" s="125"/>
      <c r="CL121" s="126">
        <f t="shared" si="2001"/>
        <v>0</v>
      </c>
      <c r="CM121" s="124" t="str">
        <f t="shared" si="2002"/>
        <v/>
      </c>
      <c r="CN121" s="125"/>
      <c r="CO121" s="126">
        <f t="shared" si="2003"/>
        <v>0</v>
      </c>
      <c r="CP121" s="124" t="str">
        <f t="shared" si="2004"/>
        <v/>
      </c>
      <c r="CQ121" s="125"/>
      <c r="CR121" s="126">
        <f t="shared" si="2005"/>
        <v>0</v>
      </c>
      <c r="CS121" s="124" t="str">
        <f t="shared" si="2006"/>
        <v/>
      </c>
      <c r="CT121" s="125"/>
      <c r="CU121" s="126">
        <f t="shared" si="2007"/>
        <v>0</v>
      </c>
      <c r="CV121" s="124" t="str">
        <f t="shared" si="2008"/>
        <v/>
      </c>
      <c r="CW121" s="125"/>
      <c r="CX121" s="126">
        <f t="shared" si="2009"/>
        <v>0</v>
      </c>
      <c r="CY121" s="124" t="str">
        <f t="shared" si="2010"/>
        <v/>
      </c>
      <c r="CZ121" s="125"/>
      <c r="DA121" s="126">
        <f t="shared" si="2011"/>
        <v>0</v>
      </c>
      <c r="DB121" s="124" t="str">
        <f t="shared" si="2012"/>
        <v/>
      </c>
      <c r="DC121" s="125"/>
      <c r="DD121" s="126">
        <f t="shared" si="2013"/>
        <v>0</v>
      </c>
      <c r="DE121" s="124" t="str">
        <f t="shared" si="2014"/>
        <v/>
      </c>
      <c r="DF121" s="125"/>
      <c r="DG121" s="126">
        <f t="shared" si="2015"/>
        <v>0</v>
      </c>
      <c r="DH121" s="124" t="str">
        <f t="shared" si="2016"/>
        <v/>
      </c>
      <c r="DI121" s="125"/>
      <c r="DJ121" s="126">
        <f t="shared" si="2017"/>
        <v>0</v>
      </c>
      <c r="DK121" s="124"/>
      <c r="DL121" s="125"/>
      <c r="DM121" s="126"/>
    </row>
    <row r="122" spans="1:117" ht="7.75" hidden="1" customHeight="1" outlineLevel="2" x14ac:dyDescent="0.2">
      <c r="A122" s="97" t="str">
        <f t="shared" si="1657"/>
        <v>4</v>
      </c>
      <c r="B122" s="140" t="s">
        <v>360</v>
      </c>
      <c r="C122" s="200" t="str">
        <f>VLOOKUP(B122,'[49]PLANILHA ORCAMENTARIA'!A:B,2,0)</f>
        <v>REJUNTE</v>
      </c>
      <c r="D122" s="200"/>
      <c r="E122" s="122">
        <f>VLOOKUP(B122,'[49]PLANILHA ORCAMENTARIA'!A:G,7,0)</f>
        <v>4094.78</v>
      </c>
      <c r="F122" s="123"/>
      <c r="G122" s="124" t="str">
        <f t="shared" si="1946"/>
        <v/>
      </c>
      <c r="H122" s="125"/>
      <c r="I122" s="126">
        <f t="shared" si="1659"/>
        <v>0</v>
      </c>
      <c r="J122" s="124" t="str">
        <f t="shared" si="1948"/>
        <v/>
      </c>
      <c r="K122" s="125"/>
      <c r="L122" s="126">
        <f t="shared" si="1949"/>
        <v>0</v>
      </c>
      <c r="M122" s="124" t="str">
        <f t="shared" si="1950"/>
        <v/>
      </c>
      <c r="N122" s="125"/>
      <c r="O122" s="126">
        <f t="shared" si="1951"/>
        <v>0</v>
      </c>
      <c r="P122" s="124" t="str">
        <f t="shared" si="1952"/>
        <v/>
      </c>
      <c r="Q122" s="125"/>
      <c r="R122" s="126">
        <f t="shared" si="1953"/>
        <v>0</v>
      </c>
      <c r="S122" s="124" t="str">
        <f t="shared" si="1954"/>
        <v/>
      </c>
      <c r="T122" s="125"/>
      <c r="U122" s="126">
        <f t="shared" si="1955"/>
        <v>0</v>
      </c>
      <c r="V122" s="124" t="str">
        <f t="shared" si="1956"/>
        <v/>
      </c>
      <c r="W122" s="125"/>
      <c r="X122" s="126">
        <f t="shared" si="1957"/>
        <v>0</v>
      </c>
      <c r="Y122" s="124" t="str">
        <f t="shared" si="1958"/>
        <v/>
      </c>
      <c r="Z122" s="125"/>
      <c r="AA122" s="126">
        <f t="shared" si="1959"/>
        <v>0</v>
      </c>
      <c r="AB122" s="124" t="str">
        <f t="shared" si="1960"/>
        <v/>
      </c>
      <c r="AC122" s="125"/>
      <c r="AD122" s="126">
        <f t="shared" si="1961"/>
        <v>0</v>
      </c>
      <c r="AE122" s="124" t="str">
        <f t="shared" si="1962"/>
        <v/>
      </c>
      <c r="AF122" s="125"/>
      <c r="AG122" s="126">
        <f t="shared" si="1963"/>
        <v>0</v>
      </c>
      <c r="AH122" s="124" t="str">
        <f t="shared" si="1964"/>
        <v/>
      </c>
      <c r="AI122" s="125"/>
      <c r="AJ122" s="126">
        <f t="shared" si="1965"/>
        <v>0</v>
      </c>
      <c r="AK122" s="124" t="str">
        <f t="shared" si="1966"/>
        <v/>
      </c>
      <c r="AL122" s="125"/>
      <c r="AM122" s="126">
        <f t="shared" si="1967"/>
        <v>0</v>
      </c>
      <c r="AN122" s="124" t="str">
        <f t="shared" si="1968"/>
        <v/>
      </c>
      <c r="AO122" s="125"/>
      <c r="AP122" s="126">
        <f t="shared" si="1969"/>
        <v>0</v>
      </c>
      <c r="AQ122" s="124" t="str">
        <f t="shared" si="1970"/>
        <v/>
      </c>
      <c r="AR122" s="125"/>
      <c r="AS122" s="126">
        <f t="shared" si="1971"/>
        <v>0</v>
      </c>
      <c r="AT122" s="124" t="str">
        <f t="shared" si="1972"/>
        <v/>
      </c>
      <c r="AU122" s="125"/>
      <c r="AV122" s="126">
        <f t="shared" si="1973"/>
        <v>0</v>
      </c>
      <c r="AW122" s="124" t="str">
        <f t="shared" si="1974"/>
        <v/>
      </c>
      <c r="AX122" s="125"/>
      <c r="AY122" s="126">
        <f t="shared" si="1975"/>
        <v>0</v>
      </c>
      <c r="AZ122" s="124" t="str">
        <f t="shared" si="1976"/>
        <v/>
      </c>
      <c r="BA122" s="125"/>
      <c r="BB122" s="126">
        <f t="shared" si="1977"/>
        <v>0</v>
      </c>
      <c r="BC122" s="124" t="str">
        <f t="shared" si="1978"/>
        <v/>
      </c>
      <c r="BD122" s="125"/>
      <c r="BE122" s="126">
        <f t="shared" si="1979"/>
        <v>0</v>
      </c>
      <c r="BF122" s="124" t="str">
        <f t="shared" si="1980"/>
        <v/>
      </c>
      <c r="BG122" s="125"/>
      <c r="BH122" s="126">
        <f t="shared" si="1981"/>
        <v>0</v>
      </c>
      <c r="BI122" s="124" t="str">
        <f t="shared" si="1982"/>
        <v/>
      </c>
      <c r="BJ122" s="125"/>
      <c r="BK122" s="126">
        <f t="shared" si="1983"/>
        <v>0</v>
      </c>
      <c r="BL122" s="124" t="str">
        <f t="shared" si="1984"/>
        <v/>
      </c>
      <c r="BM122" s="125"/>
      <c r="BN122" s="126">
        <f t="shared" si="1985"/>
        <v>0</v>
      </c>
      <c r="BO122" s="124" t="str">
        <f t="shared" si="1986"/>
        <v/>
      </c>
      <c r="BP122" s="125"/>
      <c r="BQ122" s="126">
        <f t="shared" si="1987"/>
        <v>0</v>
      </c>
      <c r="BR122" s="124" t="str">
        <f t="shared" si="1988"/>
        <v/>
      </c>
      <c r="BS122" s="125"/>
      <c r="BT122" s="126">
        <f t="shared" si="1989"/>
        <v>0</v>
      </c>
      <c r="BU122" s="124" t="str">
        <f t="shared" si="1990"/>
        <v/>
      </c>
      <c r="BV122" s="125"/>
      <c r="BW122" s="126">
        <f t="shared" si="1991"/>
        <v>0</v>
      </c>
      <c r="BX122" s="124" t="str">
        <f t="shared" si="1992"/>
        <v/>
      </c>
      <c r="BY122" s="125"/>
      <c r="BZ122" s="126">
        <f t="shared" si="1993"/>
        <v>0</v>
      </c>
      <c r="CA122" s="124" t="str">
        <f t="shared" si="1994"/>
        <v/>
      </c>
      <c r="CB122" s="125"/>
      <c r="CC122" s="126">
        <f t="shared" si="1995"/>
        <v>0</v>
      </c>
      <c r="CD122" s="124" t="str">
        <f t="shared" si="1996"/>
        <v/>
      </c>
      <c r="CE122" s="125"/>
      <c r="CF122" s="126">
        <f t="shared" si="1997"/>
        <v>0</v>
      </c>
      <c r="CG122" s="124" t="str">
        <f t="shared" si="1998"/>
        <v/>
      </c>
      <c r="CH122" s="125"/>
      <c r="CI122" s="126">
        <f t="shared" si="1999"/>
        <v>0</v>
      </c>
      <c r="CJ122" s="124" t="str">
        <f t="shared" si="2000"/>
        <v/>
      </c>
      <c r="CK122" s="125"/>
      <c r="CL122" s="126">
        <f t="shared" si="2001"/>
        <v>0</v>
      </c>
      <c r="CM122" s="124" t="str">
        <f t="shared" si="2002"/>
        <v/>
      </c>
      <c r="CN122" s="125"/>
      <c r="CO122" s="126">
        <f t="shared" si="2003"/>
        <v>0</v>
      </c>
      <c r="CP122" s="124" t="str">
        <f t="shared" si="2004"/>
        <v/>
      </c>
      <c r="CQ122" s="125"/>
      <c r="CR122" s="126">
        <f t="shared" si="2005"/>
        <v>0</v>
      </c>
      <c r="CS122" s="124" t="str">
        <f t="shared" si="2006"/>
        <v/>
      </c>
      <c r="CT122" s="125"/>
      <c r="CU122" s="126">
        <f t="shared" si="2007"/>
        <v>0</v>
      </c>
      <c r="CV122" s="124" t="str">
        <f t="shared" si="2008"/>
        <v/>
      </c>
      <c r="CW122" s="125"/>
      <c r="CX122" s="126">
        <f t="shared" si="2009"/>
        <v>0</v>
      </c>
      <c r="CY122" s="124" t="str">
        <f t="shared" si="2010"/>
        <v/>
      </c>
      <c r="CZ122" s="125"/>
      <c r="DA122" s="126">
        <f t="shared" si="2011"/>
        <v>0</v>
      </c>
      <c r="DB122" s="124" t="str">
        <f t="shared" si="2012"/>
        <v/>
      </c>
      <c r="DC122" s="125"/>
      <c r="DD122" s="126">
        <f t="shared" si="2013"/>
        <v>0</v>
      </c>
      <c r="DE122" s="124" t="str">
        <f t="shared" si="2014"/>
        <v/>
      </c>
      <c r="DF122" s="125"/>
      <c r="DG122" s="126">
        <f t="shared" si="2015"/>
        <v>0</v>
      </c>
      <c r="DH122" s="124" t="str">
        <f t="shared" si="2016"/>
        <v/>
      </c>
      <c r="DI122" s="125"/>
      <c r="DJ122" s="126">
        <f t="shared" si="2017"/>
        <v>0</v>
      </c>
      <c r="DK122" s="124"/>
      <c r="DL122" s="125"/>
      <c r="DM122" s="126"/>
    </row>
    <row r="123" spans="1:117" ht="7.75" hidden="1" customHeight="1" outlineLevel="1" collapsed="1" x14ac:dyDescent="0.2">
      <c r="A123" s="97" t="str">
        <f t="shared" si="1657"/>
        <v>4</v>
      </c>
      <c r="B123" s="131" t="s">
        <v>361</v>
      </c>
      <c r="C123" s="204" t="s">
        <v>362</v>
      </c>
      <c r="D123" s="204"/>
      <c r="E123" s="132">
        <f>VLOOKUP(B123,'[49]PLANILHA ORCAMENTARIA'!A:G,7,0)</f>
        <v>676330.2</v>
      </c>
      <c r="F123" s="133"/>
      <c r="G123" s="207"/>
      <c r="H123" s="208"/>
      <c r="I123" s="209"/>
      <c r="J123" s="207"/>
      <c r="K123" s="208"/>
      <c r="L123" s="209"/>
      <c r="M123" s="207"/>
      <c r="N123" s="208"/>
      <c r="O123" s="209"/>
      <c r="P123" s="207"/>
      <c r="Q123" s="208"/>
      <c r="R123" s="209"/>
      <c r="S123" s="207"/>
      <c r="T123" s="208"/>
      <c r="U123" s="209"/>
      <c r="V123" s="207"/>
      <c r="W123" s="208"/>
      <c r="X123" s="209"/>
      <c r="Y123" s="207"/>
      <c r="Z123" s="208"/>
      <c r="AA123" s="209"/>
      <c r="AB123" s="207"/>
      <c r="AC123" s="208"/>
      <c r="AD123" s="209"/>
      <c r="AE123" s="207"/>
      <c r="AF123" s="208"/>
      <c r="AG123" s="209"/>
      <c r="AH123" s="207"/>
      <c r="AI123" s="208"/>
      <c r="AJ123" s="209"/>
      <c r="AK123" s="207"/>
      <c r="AL123" s="208"/>
      <c r="AM123" s="209"/>
      <c r="AN123" s="207"/>
      <c r="AO123" s="208"/>
      <c r="AP123" s="209"/>
      <c r="AQ123" s="207"/>
      <c r="AR123" s="208"/>
      <c r="AS123" s="209"/>
      <c r="AT123" s="207"/>
      <c r="AU123" s="208"/>
      <c r="AV123" s="209"/>
      <c r="AW123" s="207"/>
      <c r="AX123" s="208"/>
      <c r="AY123" s="209"/>
      <c r="AZ123" s="207"/>
      <c r="BA123" s="208"/>
      <c r="BB123" s="209"/>
      <c r="BC123" s="207"/>
      <c r="BD123" s="208"/>
      <c r="BE123" s="209"/>
      <c r="BF123" s="207"/>
      <c r="BG123" s="208"/>
      <c r="BH123" s="209"/>
      <c r="BI123" s="207"/>
      <c r="BJ123" s="208"/>
      <c r="BK123" s="209"/>
      <c r="BL123" s="207"/>
      <c r="BM123" s="208"/>
      <c r="BN123" s="209"/>
      <c r="BO123" s="207"/>
      <c r="BP123" s="208"/>
      <c r="BQ123" s="209"/>
      <c r="BR123" s="207"/>
      <c r="BS123" s="208"/>
      <c r="BT123" s="209"/>
      <c r="BU123" s="207"/>
      <c r="BV123" s="208"/>
      <c r="BW123" s="209"/>
      <c r="BX123" s="207"/>
      <c r="BY123" s="208"/>
      <c r="BZ123" s="209"/>
      <c r="CA123" s="207"/>
      <c r="CB123" s="208"/>
      <c r="CC123" s="209"/>
      <c r="CD123" s="207"/>
      <c r="CE123" s="208"/>
      <c r="CF123" s="209"/>
      <c r="CG123" s="207"/>
      <c r="CH123" s="208"/>
      <c r="CI123" s="209"/>
      <c r="CJ123" s="207"/>
      <c r="CK123" s="208"/>
      <c r="CL123" s="209"/>
      <c r="CM123" s="207"/>
      <c r="CN123" s="208"/>
      <c r="CO123" s="209"/>
      <c r="CP123" s="207"/>
      <c r="CQ123" s="208"/>
      <c r="CR123" s="209"/>
      <c r="CS123" s="207"/>
      <c r="CT123" s="208"/>
      <c r="CU123" s="209"/>
      <c r="CV123" s="207"/>
      <c r="CW123" s="208"/>
      <c r="CX123" s="209"/>
      <c r="CY123" s="207"/>
      <c r="CZ123" s="208"/>
      <c r="DA123" s="209"/>
      <c r="DB123" s="207"/>
      <c r="DC123" s="208"/>
      <c r="DD123" s="209"/>
      <c r="DE123" s="207"/>
      <c r="DF123" s="208"/>
      <c r="DG123" s="209"/>
      <c r="DH123" s="207"/>
      <c r="DI123" s="208"/>
      <c r="DJ123" s="209"/>
      <c r="DK123" s="207"/>
      <c r="DL123" s="208"/>
      <c r="DM123" s="209"/>
    </row>
    <row r="124" spans="1:117" ht="7.75" hidden="1" customHeight="1" outlineLevel="2" x14ac:dyDescent="0.2">
      <c r="A124" s="97" t="str">
        <f t="shared" si="1657"/>
        <v>4</v>
      </c>
      <c r="B124" s="140" t="s">
        <v>363</v>
      </c>
      <c r="C124" s="200" t="str">
        <f>VLOOKUP(B124,'[49]PLANILHA ORCAMENTARIA'!A:B,2,0)</f>
        <v>ALVENARIA CERÂMICA - SETOR 1</v>
      </c>
      <c r="D124" s="200"/>
      <c r="E124" s="122">
        <f>VLOOKUP(B124,'[49]PLANILHA ORCAMENTARIA'!A:G,7,0)</f>
        <v>36083.629999999997</v>
      </c>
      <c r="F124" s="123"/>
      <c r="G124" s="124" t="str">
        <f t="shared" ref="G124:G134" si="2018">IF(H124="","",H124*$E124)</f>
        <v/>
      </c>
      <c r="H124" s="125"/>
      <c r="I124" s="126">
        <f t="shared" ref="I124:I125" si="2019">H124</f>
        <v>0</v>
      </c>
      <c r="J124" s="124" t="str">
        <f t="shared" ref="J124:J134" si="2020">IF(K124="","",K124*$E124)</f>
        <v/>
      </c>
      <c r="K124" s="125"/>
      <c r="L124" s="126">
        <f t="shared" ref="L124:L134" si="2021">K124+I124</f>
        <v>0</v>
      </c>
      <c r="M124" s="124" t="str">
        <f t="shared" ref="M124:M134" si="2022">IF(N124="","",N124*$E124)</f>
        <v/>
      </c>
      <c r="N124" s="125"/>
      <c r="O124" s="126">
        <f t="shared" ref="O124:O134" si="2023">N124+L124</f>
        <v>0</v>
      </c>
      <c r="P124" s="124" t="str">
        <f t="shared" ref="P124:P134" si="2024">IF(Q124="","",Q124*$E124)</f>
        <v/>
      </c>
      <c r="Q124" s="125"/>
      <c r="R124" s="126">
        <f t="shared" ref="R124:R134" si="2025">Q124+O124</f>
        <v>0</v>
      </c>
      <c r="S124" s="124" t="str">
        <f t="shared" ref="S124:S134" si="2026">IF(T124="","",T124*$E124)</f>
        <v/>
      </c>
      <c r="T124" s="125"/>
      <c r="U124" s="126">
        <f t="shared" ref="U124:U134" si="2027">T124+R124</f>
        <v>0</v>
      </c>
      <c r="V124" s="124" t="str">
        <f t="shared" ref="V124:V134" si="2028">IF(W124="","",W124*$E124)</f>
        <v/>
      </c>
      <c r="W124" s="125"/>
      <c r="X124" s="126">
        <f t="shared" ref="X124:X134" si="2029">W124+U124</f>
        <v>0</v>
      </c>
      <c r="Y124" s="124" t="str">
        <f t="shared" ref="Y124:Y134" si="2030">IF(Z124="","",Z124*$E124)</f>
        <v/>
      </c>
      <c r="Z124" s="125"/>
      <c r="AA124" s="126">
        <f t="shared" ref="AA124:AA134" si="2031">Z124+X124</f>
        <v>0</v>
      </c>
      <c r="AB124" s="124" t="str">
        <f t="shared" ref="AB124:AB134" si="2032">IF(AC124="","",AC124*$E124)</f>
        <v/>
      </c>
      <c r="AC124" s="125"/>
      <c r="AD124" s="126">
        <f t="shared" ref="AD124:AD134" si="2033">AC124+AA124</f>
        <v>0</v>
      </c>
      <c r="AE124" s="124" t="str">
        <f t="shared" ref="AE124:AE134" si="2034">IF(AF124="","",AF124*$E124)</f>
        <v/>
      </c>
      <c r="AF124" s="125"/>
      <c r="AG124" s="126">
        <f t="shared" ref="AG124:AG134" si="2035">AF124+AD124</f>
        <v>0</v>
      </c>
      <c r="AH124" s="124" t="str">
        <f t="shared" ref="AH124:AH134" si="2036">IF(AI124="","",AI124*$E124)</f>
        <v/>
      </c>
      <c r="AI124" s="125"/>
      <c r="AJ124" s="126">
        <f t="shared" ref="AJ124:AJ134" si="2037">AI124+AG124</f>
        <v>0</v>
      </c>
      <c r="AK124" s="124" t="str">
        <f t="shared" ref="AK124:AK134" si="2038">IF(AL124="","",AL124*$E124)</f>
        <v/>
      </c>
      <c r="AL124" s="125"/>
      <c r="AM124" s="126">
        <f t="shared" ref="AM124:AM134" si="2039">AL124+AJ124</f>
        <v>0</v>
      </c>
      <c r="AN124" s="124" t="str">
        <f t="shared" ref="AN124:AN134" si="2040">IF(AO124="","",AO124*$E124)</f>
        <v/>
      </c>
      <c r="AO124" s="125"/>
      <c r="AP124" s="126">
        <f t="shared" ref="AP124:AP134" si="2041">AO124+AM124</f>
        <v>0</v>
      </c>
      <c r="AQ124" s="124" t="str">
        <f t="shared" ref="AQ124:AQ134" si="2042">IF(AR124="","",AR124*$E124)</f>
        <v/>
      </c>
      <c r="AR124" s="125"/>
      <c r="AS124" s="126">
        <f t="shared" ref="AS124:AS134" si="2043">AR124+AP124</f>
        <v>0</v>
      </c>
      <c r="AT124" s="124" t="str">
        <f t="shared" ref="AT124:AT134" si="2044">IF(AU124="","",AU124*$E124)</f>
        <v/>
      </c>
      <c r="AU124" s="125"/>
      <c r="AV124" s="126">
        <f t="shared" ref="AV124:AV134" si="2045">AU124+AS124</f>
        <v>0</v>
      </c>
      <c r="AW124" s="124" t="str">
        <f t="shared" ref="AW124:AW134" si="2046">IF(AX124="","",AX124*$E124)</f>
        <v/>
      </c>
      <c r="AX124" s="125"/>
      <c r="AY124" s="126">
        <f t="shared" ref="AY124:AY134" si="2047">AX124+AV124</f>
        <v>0</v>
      </c>
      <c r="AZ124" s="124" t="str">
        <f t="shared" ref="AZ124:AZ134" si="2048">IF(BA124="","",BA124*$E124)</f>
        <v/>
      </c>
      <c r="BA124" s="125"/>
      <c r="BB124" s="126">
        <f t="shared" ref="BB124:BB134" si="2049">BA124+AY124</f>
        <v>0</v>
      </c>
      <c r="BC124" s="124" t="str">
        <f t="shared" ref="BC124:BC134" si="2050">IF(BD124="","",BD124*$E124)</f>
        <v/>
      </c>
      <c r="BD124" s="125"/>
      <c r="BE124" s="126">
        <f t="shared" ref="BE124:BE134" si="2051">BD124+BB124</f>
        <v>0</v>
      </c>
      <c r="BF124" s="124" t="str">
        <f t="shared" ref="BF124:BF134" si="2052">IF(BG124="","",BG124*$E124)</f>
        <v/>
      </c>
      <c r="BG124" s="125"/>
      <c r="BH124" s="126">
        <f t="shared" ref="BH124:BH134" si="2053">BG124+BE124</f>
        <v>0</v>
      </c>
      <c r="BI124" s="124" t="str">
        <f t="shared" ref="BI124:BI134" si="2054">IF(BJ124="","",BJ124*$E124)</f>
        <v/>
      </c>
      <c r="BJ124" s="125"/>
      <c r="BK124" s="126">
        <f t="shared" ref="BK124:BK134" si="2055">BJ124+BH124</f>
        <v>0</v>
      </c>
      <c r="BL124" s="124" t="str">
        <f t="shared" ref="BL124:BL134" si="2056">IF(BM124="","",BM124*$E124)</f>
        <v/>
      </c>
      <c r="BM124" s="125"/>
      <c r="BN124" s="126">
        <f t="shared" ref="BN124:BN134" si="2057">BM124+BK124</f>
        <v>0</v>
      </c>
      <c r="BO124" s="124" t="str">
        <f t="shared" ref="BO124:BO134" si="2058">IF(BP124="","",BP124*$E124)</f>
        <v/>
      </c>
      <c r="BP124" s="125"/>
      <c r="BQ124" s="126">
        <f t="shared" ref="BQ124:BQ134" si="2059">BP124+BN124</f>
        <v>0</v>
      </c>
      <c r="BR124" s="124" t="str">
        <f t="shared" ref="BR124:BR134" si="2060">IF(BS124="","",BS124*$E124)</f>
        <v/>
      </c>
      <c r="BS124" s="125"/>
      <c r="BT124" s="126">
        <f t="shared" ref="BT124:BT134" si="2061">BS124+BQ124</f>
        <v>0</v>
      </c>
      <c r="BU124" s="124" t="str">
        <f t="shared" ref="BU124:BU134" si="2062">IF(BV124="","",BV124*$E124)</f>
        <v/>
      </c>
      <c r="BV124" s="125"/>
      <c r="BW124" s="126">
        <f t="shared" ref="BW124:BW134" si="2063">BV124+BT124</f>
        <v>0</v>
      </c>
      <c r="BX124" s="124" t="str">
        <f t="shared" ref="BX124:BX134" si="2064">IF(BY124="","",BY124*$E124)</f>
        <v/>
      </c>
      <c r="BY124" s="125"/>
      <c r="BZ124" s="126">
        <f t="shared" ref="BZ124:BZ134" si="2065">BY124+BW124</f>
        <v>0</v>
      </c>
      <c r="CA124" s="124" t="str">
        <f t="shared" ref="CA124:CA134" si="2066">IF(CB124="","",CB124*$E124)</f>
        <v/>
      </c>
      <c r="CB124" s="125"/>
      <c r="CC124" s="126">
        <f t="shared" ref="CC124:CC134" si="2067">CB124+BZ124</f>
        <v>0</v>
      </c>
      <c r="CD124" s="124" t="str">
        <f t="shared" ref="CD124:CD134" si="2068">IF(CE124="","",CE124*$E124)</f>
        <v/>
      </c>
      <c r="CE124" s="125"/>
      <c r="CF124" s="126">
        <f t="shared" ref="CF124:CF134" si="2069">CE124+CC124</f>
        <v>0</v>
      </c>
      <c r="CG124" s="124" t="str">
        <f t="shared" ref="CG124:CG134" si="2070">IF(CH124="","",CH124*$E124)</f>
        <v/>
      </c>
      <c r="CH124" s="125"/>
      <c r="CI124" s="126">
        <f t="shared" ref="CI124:CI134" si="2071">CH124+CF124</f>
        <v>0</v>
      </c>
      <c r="CJ124" s="124" t="str">
        <f t="shared" ref="CJ124:CJ134" si="2072">IF(CK124="","",CK124*$E124)</f>
        <v/>
      </c>
      <c r="CK124" s="125"/>
      <c r="CL124" s="126">
        <f t="shared" ref="CL124:CL134" si="2073">CK124+CI124</f>
        <v>0</v>
      </c>
      <c r="CM124" s="124" t="str">
        <f t="shared" ref="CM124:CM134" si="2074">IF(CN124="","",CN124*$E124)</f>
        <v/>
      </c>
      <c r="CN124" s="125"/>
      <c r="CO124" s="126">
        <f t="shared" ref="CO124:CO134" si="2075">CN124+CL124</f>
        <v>0</v>
      </c>
      <c r="CP124" s="124" t="str">
        <f t="shared" ref="CP124:CP134" si="2076">IF(CQ124="","",CQ124*$E124)</f>
        <v/>
      </c>
      <c r="CQ124" s="125"/>
      <c r="CR124" s="126">
        <f t="shared" ref="CR124:CR134" si="2077">CQ124+CO124</f>
        <v>0</v>
      </c>
      <c r="CS124" s="124" t="str">
        <f t="shared" ref="CS124:CS134" si="2078">IF(CT124="","",CT124*$E124)</f>
        <v/>
      </c>
      <c r="CT124" s="125"/>
      <c r="CU124" s="126">
        <f t="shared" ref="CU124:CU134" si="2079">CT124+CR124</f>
        <v>0</v>
      </c>
      <c r="CV124" s="124" t="str">
        <f t="shared" ref="CV124:CV134" si="2080">IF(CW124="","",CW124*$E124)</f>
        <v/>
      </c>
      <c r="CW124" s="125"/>
      <c r="CX124" s="126">
        <f t="shared" ref="CX124:CX134" si="2081">CW124+CU124</f>
        <v>0</v>
      </c>
      <c r="CY124" s="124" t="str">
        <f t="shared" ref="CY124:CY134" si="2082">IF(CZ124="","",CZ124*$E124)</f>
        <v/>
      </c>
      <c r="CZ124" s="125"/>
      <c r="DA124" s="126">
        <f t="shared" ref="DA124:DA134" si="2083">CZ124+CX124</f>
        <v>0</v>
      </c>
      <c r="DB124" s="124" t="str">
        <f t="shared" ref="DB124:DB134" si="2084">IF(DC124="","",DC124*$E124)</f>
        <v/>
      </c>
      <c r="DC124" s="125"/>
      <c r="DD124" s="126">
        <f t="shared" ref="DD124:DD134" si="2085">DC124+DA124</f>
        <v>0</v>
      </c>
      <c r="DE124" s="124" t="str">
        <f t="shared" ref="DE124:DE134" si="2086">IF(DF124="","",DF124*$E124)</f>
        <v/>
      </c>
      <c r="DF124" s="125"/>
      <c r="DG124" s="126">
        <f t="shared" ref="DG124:DG134" si="2087">DF124+DD124</f>
        <v>0</v>
      </c>
      <c r="DH124" s="124" t="str">
        <f t="shared" ref="DH124:DH134" si="2088">IF(DI124="","",DI124*$E124)</f>
        <v/>
      </c>
      <c r="DI124" s="125"/>
      <c r="DJ124" s="126">
        <f t="shared" ref="DJ124:DJ134" si="2089">DI124+DG124</f>
        <v>0</v>
      </c>
      <c r="DK124" s="124"/>
      <c r="DL124" s="125"/>
      <c r="DM124" s="126"/>
    </row>
    <row r="125" spans="1:117" ht="7.75" hidden="1" customHeight="1" outlineLevel="2" x14ac:dyDescent="0.2">
      <c r="A125" s="97" t="str">
        <f t="shared" si="1657"/>
        <v>4</v>
      </c>
      <c r="B125" s="140" t="s">
        <v>364</v>
      </c>
      <c r="C125" s="200" t="str">
        <f>VLOOKUP(B125,'[49]PLANILHA ORCAMENTARIA'!A:B,2,0)</f>
        <v>ALVENARIA CERÂMICA - SETOR 2</v>
      </c>
      <c r="D125" s="200"/>
      <c r="E125" s="122">
        <f>VLOOKUP(B125,'[49]PLANILHA ORCAMENTARIA'!A:G,7,0)</f>
        <v>27398.34</v>
      </c>
      <c r="F125" s="123"/>
      <c r="G125" s="124" t="str">
        <f t="shared" si="2018"/>
        <v/>
      </c>
      <c r="H125" s="125"/>
      <c r="I125" s="126">
        <f t="shared" si="2019"/>
        <v>0</v>
      </c>
      <c r="J125" s="124" t="str">
        <f t="shared" si="2020"/>
        <v/>
      </c>
      <c r="K125" s="125"/>
      <c r="L125" s="126">
        <f t="shared" si="2021"/>
        <v>0</v>
      </c>
      <c r="M125" s="124" t="str">
        <f t="shared" si="2022"/>
        <v/>
      </c>
      <c r="N125" s="125"/>
      <c r="O125" s="126">
        <f t="shared" si="2023"/>
        <v>0</v>
      </c>
      <c r="P125" s="124" t="str">
        <f t="shared" si="2024"/>
        <v/>
      </c>
      <c r="Q125" s="125"/>
      <c r="R125" s="126">
        <f t="shared" si="2025"/>
        <v>0</v>
      </c>
      <c r="S125" s="124" t="str">
        <f t="shared" si="2026"/>
        <v/>
      </c>
      <c r="T125" s="125"/>
      <c r="U125" s="126">
        <f t="shared" si="2027"/>
        <v>0</v>
      </c>
      <c r="V125" s="124" t="str">
        <f t="shared" si="2028"/>
        <v/>
      </c>
      <c r="W125" s="125"/>
      <c r="X125" s="126">
        <f t="shared" si="2029"/>
        <v>0</v>
      </c>
      <c r="Y125" s="124" t="str">
        <f t="shared" si="2030"/>
        <v/>
      </c>
      <c r="Z125" s="125"/>
      <c r="AA125" s="126">
        <f t="shared" si="2031"/>
        <v>0</v>
      </c>
      <c r="AB125" s="124" t="str">
        <f t="shared" si="2032"/>
        <v/>
      </c>
      <c r="AC125" s="125"/>
      <c r="AD125" s="126">
        <f t="shared" si="2033"/>
        <v>0</v>
      </c>
      <c r="AE125" s="124" t="str">
        <f t="shared" si="2034"/>
        <v/>
      </c>
      <c r="AF125" s="125"/>
      <c r="AG125" s="126">
        <f t="shared" si="2035"/>
        <v>0</v>
      </c>
      <c r="AH125" s="124" t="str">
        <f t="shared" si="2036"/>
        <v/>
      </c>
      <c r="AI125" s="125"/>
      <c r="AJ125" s="126">
        <f t="shared" si="2037"/>
        <v>0</v>
      </c>
      <c r="AK125" s="124" t="str">
        <f t="shared" si="2038"/>
        <v/>
      </c>
      <c r="AL125" s="125"/>
      <c r="AM125" s="126">
        <f t="shared" si="2039"/>
        <v>0</v>
      </c>
      <c r="AN125" s="124" t="str">
        <f t="shared" si="2040"/>
        <v/>
      </c>
      <c r="AO125" s="125"/>
      <c r="AP125" s="126">
        <f t="shared" si="2041"/>
        <v>0</v>
      </c>
      <c r="AQ125" s="124" t="str">
        <f t="shared" si="2042"/>
        <v/>
      </c>
      <c r="AR125" s="125"/>
      <c r="AS125" s="126">
        <f t="shared" si="2043"/>
        <v>0</v>
      </c>
      <c r="AT125" s="124" t="str">
        <f t="shared" si="2044"/>
        <v/>
      </c>
      <c r="AU125" s="125"/>
      <c r="AV125" s="126">
        <f t="shared" si="2045"/>
        <v>0</v>
      </c>
      <c r="AW125" s="124" t="str">
        <f t="shared" si="2046"/>
        <v/>
      </c>
      <c r="AX125" s="125"/>
      <c r="AY125" s="126">
        <f t="shared" si="2047"/>
        <v>0</v>
      </c>
      <c r="AZ125" s="124" t="str">
        <f t="shared" si="2048"/>
        <v/>
      </c>
      <c r="BA125" s="125"/>
      <c r="BB125" s="126">
        <f t="shared" si="2049"/>
        <v>0</v>
      </c>
      <c r="BC125" s="124" t="str">
        <f t="shared" si="2050"/>
        <v/>
      </c>
      <c r="BD125" s="125"/>
      <c r="BE125" s="126">
        <f t="shared" si="2051"/>
        <v>0</v>
      </c>
      <c r="BF125" s="124" t="str">
        <f t="shared" si="2052"/>
        <v/>
      </c>
      <c r="BG125" s="125"/>
      <c r="BH125" s="126">
        <f t="shared" si="2053"/>
        <v>0</v>
      </c>
      <c r="BI125" s="124" t="str">
        <f t="shared" si="2054"/>
        <v/>
      </c>
      <c r="BJ125" s="125"/>
      <c r="BK125" s="126">
        <f t="shared" si="2055"/>
        <v>0</v>
      </c>
      <c r="BL125" s="124" t="str">
        <f t="shared" si="2056"/>
        <v/>
      </c>
      <c r="BM125" s="125"/>
      <c r="BN125" s="126">
        <f t="shared" si="2057"/>
        <v>0</v>
      </c>
      <c r="BO125" s="124" t="str">
        <f t="shared" si="2058"/>
        <v/>
      </c>
      <c r="BP125" s="125"/>
      <c r="BQ125" s="126">
        <f t="shared" si="2059"/>
        <v>0</v>
      </c>
      <c r="BR125" s="124" t="str">
        <f t="shared" si="2060"/>
        <v/>
      </c>
      <c r="BS125" s="125"/>
      <c r="BT125" s="126">
        <f t="shared" si="2061"/>
        <v>0</v>
      </c>
      <c r="BU125" s="124" t="str">
        <f t="shared" si="2062"/>
        <v/>
      </c>
      <c r="BV125" s="125"/>
      <c r="BW125" s="126">
        <f t="shared" si="2063"/>
        <v>0</v>
      </c>
      <c r="BX125" s="124" t="str">
        <f t="shared" si="2064"/>
        <v/>
      </c>
      <c r="BY125" s="125"/>
      <c r="BZ125" s="126">
        <f t="shared" si="2065"/>
        <v>0</v>
      </c>
      <c r="CA125" s="124" t="str">
        <f t="shared" si="2066"/>
        <v/>
      </c>
      <c r="CB125" s="125"/>
      <c r="CC125" s="126">
        <f t="shared" si="2067"/>
        <v>0</v>
      </c>
      <c r="CD125" s="124" t="str">
        <f t="shared" si="2068"/>
        <v/>
      </c>
      <c r="CE125" s="125"/>
      <c r="CF125" s="126">
        <f t="shared" si="2069"/>
        <v>0</v>
      </c>
      <c r="CG125" s="124" t="str">
        <f t="shared" si="2070"/>
        <v/>
      </c>
      <c r="CH125" s="125"/>
      <c r="CI125" s="126">
        <f t="shared" si="2071"/>
        <v>0</v>
      </c>
      <c r="CJ125" s="124" t="str">
        <f t="shared" si="2072"/>
        <v/>
      </c>
      <c r="CK125" s="125"/>
      <c r="CL125" s="126">
        <f t="shared" si="2073"/>
        <v>0</v>
      </c>
      <c r="CM125" s="124" t="str">
        <f t="shared" si="2074"/>
        <v/>
      </c>
      <c r="CN125" s="125"/>
      <c r="CO125" s="126">
        <f t="shared" si="2075"/>
        <v>0</v>
      </c>
      <c r="CP125" s="124" t="str">
        <f t="shared" si="2076"/>
        <v/>
      </c>
      <c r="CQ125" s="125"/>
      <c r="CR125" s="126">
        <f t="shared" si="2077"/>
        <v>0</v>
      </c>
      <c r="CS125" s="124" t="str">
        <f t="shared" si="2078"/>
        <v/>
      </c>
      <c r="CT125" s="125"/>
      <c r="CU125" s="126">
        <f t="shared" si="2079"/>
        <v>0</v>
      </c>
      <c r="CV125" s="124" t="str">
        <f t="shared" si="2080"/>
        <v/>
      </c>
      <c r="CW125" s="125"/>
      <c r="CX125" s="126">
        <f t="shared" si="2081"/>
        <v>0</v>
      </c>
      <c r="CY125" s="124" t="str">
        <f t="shared" si="2082"/>
        <v/>
      </c>
      <c r="CZ125" s="125"/>
      <c r="DA125" s="126">
        <f t="shared" si="2083"/>
        <v>0</v>
      </c>
      <c r="DB125" s="124" t="str">
        <f t="shared" si="2084"/>
        <v/>
      </c>
      <c r="DC125" s="125"/>
      <c r="DD125" s="126">
        <f t="shared" si="2085"/>
        <v>0</v>
      </c>
      <c r="DE125" s="124" t="str">
        <f t="shared" si="2086"/>
        <v/>
      </c>
      <c r="DF125" s="125"/>
      <c r="DG125" s="126">
        <f t="shared" si="2087"/>
        <v>0</v>
      </c>
      <c r="DH125" s="124" t="str">
        <f t="shared" si="2088"/>
        <v/>
      </c>
      <c r="DI125" s="125"/>
      <c r="DJ125" s="126">
        <f t="shared" si="2089"/>
        <v>0</v>
      </c>
      <c r="DK125" s="124"/>
      <c r="DL125" s="125"/>
      <c r="DM125" s="126"/>
    </row>
    <row r="126" spans="1:117" ht="7.75" hidden="1" customHeight="1" outlineLevel="2" x14ac:dyDescent="0.2">
      <c r="A126" s="97" t="str">
        <f t="shared" si="1657"/>
        <v>4</v>
      </c>
      <c r="B126" s="140" t="s">
        <v>365</v>
      </c>
      <c r="C126" s="200" t="str">
        <f>VLOOKUP(B126,'[49]PLANILHA ORCAMENTARIA'!A:B,2,0)</f>
        <v>ALVENARIA CERÂMICA - SETOR 3</v>
      </c>
      <c r="D126" s="200"/>
      <c r="E126" s="122">
        <f>VLOOKUP(B126,'[49]PLANILHA ORCAMENTARIA'!A:G,7,0)</f>
        <v>70743.259999999995</v>
      </c>
      <c r="F126" s="123"/>
      <c r="G126" s="124" t="str">
        <f t="shared" si="2018"/>
        <v/>
      </c>
      <c r="H126" s="125"/>
      <c r="I126" s="126">
        <f t="shared" si="1659"/>
        <v>0</v>
      </c>
      <c r="J126" s="124" t="str">
        <f t="shared" si="2020"/>
        <v/>
      </c>
      <c r="K126" s="125"/>
      <c r="L126" s="126">
        <f t="shared" si="2021"/>
        <v>0</v>
      </c>
      <c r="M126" s="124" t="str">
        <f t="shared" si="2022"/>
        <v/>
      </c>
      <c r="N126" s="125"/>
      <c r="O126" s="126">
        <f t="shared" si="2023"/>
        <v>0</v>
      </c>
      <c r="P126" s="124" t="str">
        <f t="shared" si="2024"/>
        <v/>
      </c>
      <c r="Q126" s="125"/>
      <c r="R126" s="126">
        <f t="shared" si="2025"/>
        <v>0</v>
      </c>
      <c r="S126" s="124" t="str">
        <f t="shared" si="2026"/>
        <v/>
      </c>
      <c r="T126" s="125"/>
      <c r="U126" s="126">
        <f t="shared" si="2027"/>
        <v>0</v>
      </c>
      <c r="V126" s="124" t="str">
        <f t="shared" si="2028"/>
        <v/>
      </c>
      <c r="W126" s="125"/>
      <c r="X126" s="126">
        <f t="shared" si="2029"/>
        <v>0</v>
      </c>
      <c r="Y126" s="124" t="str">
        <f t="shared" si="2030"/>
        <v/>
      </c>
      <c r="Z126" s="125"/>
      <c r="AA126" s="126">
        <f t="shared" si="2031"/>
        <v>0</v>
      </c>
      <c r="AB126" s="124" t="str">
        <f t="shared" si="2032"/>
        <v/>
      </c>
      <c r="AC126" s="125"/>
      <c r="AD126" s="126">
        <f t="shared" si="2033"/>
        <v>0</v>
      </c>
      <c r="AE126" s="124" t="str">
        <f t="shared" si="2034"/>
        <v/>
      </c>
      <c r="AF126" s="125"/>
      <c r="AG126" s="126">
        <f t="shared" si="2035"/>
        <v>0</v>
      </c>
      <c r="AH126" s="124" t="str">
        <f t="shared" si="2036"/>
        <v/>
      </c>
      <c r="AI126" s="125"/>
      <c r="AJ126" s="126">
        <f t="shared" si="2037"/>
        <v>0</v>
      </c>
      <c r="AK126" s="124" t="str">
        <f t="shared" si="2038"/>
        <v/>
      </c>
      <c r="AL126" s="125"/>
      <c r="AM126" s="126">
        <f t="shared" si="2039"/>
        <v>0</v>
      </c>
      <c r="AN126" s="124" t="str">
        <f t="shared" si="2040"/>
        <v/>
      </c>
      <c r="AO126" s="125"/>
      <c r="AP126" s="126">
        <f t="shared" si="2041"/>
        <v>0</v>
      </c>
      <c r="AQ126" s="124" t="str">
        <f t="shared" si="2042"/>
        <v/>
      </c>
      <c r="AR126" s="125"/>
      <c r="AS126" s="126">
        <f t="shared" si="2043"/>
        <v>0</v>
      </c>
      <c r="AT126" s="124" t="str">
        <f t="shared" si="2044"/>
        <v/>
      </c>
      <c r="AU126" s="125"/>
      <c r="AV126" s="126">
        <f t="shared" si="2045"/>
        <v>0</v>
      </c>
      <c r="AW126" s="124" t="str">
        <f t="shared" si="2046"/>
        <v/>
      </c>
      <c r="AX126" s="125"/>
      <c r="AY126" s="126">
        <f t="shared" si="2047"/>
        <v>0</v>
      </c>
      <c r="AZ126" s="124" t="str">
        <f t="shared" si="2048"/>
        <v/>
      </c>
      <c r="BA126" s="125"/>
      <c r="BB126" s="126">
        <f t="shared" si="2049"/>
        <v>0</v>
      </c>
      <c r="BC126" s="124" t="str">
        <f t="shared" si="2050"/>
        <v/>
      </c>
      <c r="BD126" s="125"/>
      <c r="BE126" s="126">
        <f t="shared" si="2051"/>
        <v>0</v>
      </c>
      <c r="BF126" s="124" t="str">
        <f t="shared" si="2052"/>
        <v/>
      </c>
      <c r="BG126" s="125"/>
      <c r="BH126" s="126">
        <f t="shared" si="2053"/>
        <v>0</v>
      </c>
      <c r="BI126" s="124" t="str">
        <f t="shared" si="2054"/>
        <v/>
      </c>
      <c r="BJ126" s="125"/>
      <c r="BK126" s="126">
        <f t="shared" si="2055"/>
        <v>0</v>
      </c>
      <c r="BL126" s="124" t="str">
        <f t="shared" si="2056"/>
        <v/>
      </c>
      <c r="BM126" s="125"/>
      <c r="BN126" s="126">
        <f t="shared" si="2057"/>
        <v>0</v>
      </c>
      <c r="BO126" s="124" t="str">
        <f t="shared" si="2058"/>
        <v/>
      </c>
      <c r="BP126" s="125"/>
      <c r="BQ126" s="126">
        <f t="shared" si="2059"/>
        <v>0</v>
      </c>
      <c r="BR126" s="124" t="str">
        <f t="shared" si="2060"/>
        <v/>
      </c>
      <c r="BS126" s="125"/>
      <c r="BT126" s="126">
        <f t="shared" si="2061"/>
        <v>0</v>
      </c>
      <c r="BU126" s="124" t="str">
        <f t="shared" si="2062"/>
        <v/>
      </c>
      <c r="BV126" s="125"/>
      <c r="BW126" s="126">
        <f t="shared" si="2063"/>
        <v>0</v>
      </c>
      <c r="BX126" s="124" t="str">
        <f t="shared" si="2064"/>
        <v/>
      </c>
      <c r="BY126" s="125"/>
      <c r="BZ126" s="126">
        <f t="shared" si="2065"/>
        <v>0</v>
      </c>
      <c r="CA126" s="124" t="str">
        <f t="shared" si="2066"/>
        <v/>
      </c>
      <c r="CB126" s="125"/>
      <c r="CC126" s="126">
        <f t="shared" si="2067"/>
        <v>0</v>
      </c>
      <c r="CD126" s="124" t="str">
        <f t="shared" si="2068"/>
        <v/>
      </c>
      <c r="CE126" s="125"/>
      <c r="CF126" s="126">
        <f t="shared" si="2069"/>
        <v>0</v>
      </c>
      <c r="CG126" s="124" t="str">
        <f t="shared" si="2070"/>
        <v/>
      </c>
      <c r="CH126" s="125"/>
      <c r="CI126" s="126">
        <f t="shared" si="2071"/>
        <v>0</v>
      </c>
      <c r="CJ126" s="124" t="str">
        <f t="shared" si="2072"/>
        <v/>
      </c>
      <c r="CK126" s="125"/>
      <c r="CL126" s="126">
        <f t="shared" si="2073"/>
        <v>0</v>
      </c>
      <c r="CM126" s="124" t="str">
        <f t="shared" si="2074"/>
        <v/>
      </c>
      <c r="CN126" s="125"/>
      <c r="CO126" s="126">
        <f t="shared" si="2075"/>
        <v>0</v>
      </c>
      <c r="CP126" s="124" t="str">
        <f t="shared" si="2076"/>
        <v/>
      </c>
      <c r="CQ126" s="125"/>
      <c r="CR126" s="126">
        <f t="shared" si="2077"/>
        <v>0</v>
      </c>
      <c r="CS126" s="124" t="str">
        <f t="shared" si="2078"/>
        <v/>
      </c>
      <c r="CT126" s="125"/>
      <c r="CU126" s="126">
        <f t="shared" si="2079"/>
        <v>0</v>
      </c>
      <c r="CV126" s="124" t="str">
        <f t="shared" si="2080"/>
        <v/>
      </c>
      <c r="CW126" s="125"/>
      <c r="CX126" s="126">
        <f t="shared" si="2081"/>
        <v>0</v>
      </c>
      <c r="CY126" s="124" t="str">
        <f t="shared" si="2082"/>
        <v/>
      </c>
      <c r="CZ126" s="125"/>
      <c r="DA126" s="126">
        <f t="shared" si="2083"/>
        <v>0</v>
      </c>
      <c r="DB126" s="124" t="str">
        <f t="shared" si="2084"/>
        <v/>
      </c>
      <c r="DC126" s="125"/>
      <c r="DD126" s="126">
        <f t="shared" si="2085"/>
        <v>0</v>
      </c>
      <c r="DE126" s="124" t="str">
        <f t="shared" si="2086"/>
        <v/>
      </c>
      <c r="DF126" s="125"/>
      <c r="DG126" s="126">
        <f t="shared" si="2087"/>
        <v>0</v>
      </c>
      <c r="DH126" s="124" t="str">
        <f t="shared" si="2088"/>
        <v/>
      </c>
      <c r="DI126" s="125"/>
      <c r="DJ126" s="126">
        <f t="shared" si="2089"/>
        <v>0</v>
      </c>
      <c r="DK126" s="124"/>
      <c r="DL126" s="125"/>
      <c r="DM126" s="126"/>
    </row>
    <row r="127" spans="1:117" ht="7.75" hidden="1" customHeight="1" outlineLevel="2" x14ac:dyDescent="0.2">
      <c r="A127" s="97" t="str">
        <f t="shared" si="1657"/>
        <v>4</v>
      </c>
      <c r="B127" s="140" t="s">
        <v>366</v>
      </c>
      <c r="C127" s="200" t="str">
        <f>VLOOKUP(B127,'[49]PLANILHA ORCAMENTARIA'!A:B,2,0)</f>
        <v>DRYWALL - SETOR 1</v>
      </c>
      <c r="D127" s="200"/>
      <c r="E127" s="122">
        <f>VLOOKUP(B127,'[49]PLANILHA ORCAMENTARIA'!A:G,7,0)</f>
        <v>80933.25</v>
      </c>
      <c r="F127" s="123"/>
      <c r="G127" s="124" t="str">
        <f t="shared" si="2018"/>
        <v/>
      </c>
      <c r="H127" s="125"/>
      <c r="I127" s="126">
        <f t="shared" si="1659"/>
        <v>0</v>
      </c>
      <c r="J127" s="124" t="str">
        <f t="shared" si="2020"/>
        <v/>
      </c>
      <c r="K127" s="125"/>
      <c r="L127" s="126">
        <f t="shared" si="2021"/>
        <v>0</v>
      </c>
      <c r="M127" s="124" t="str">
        <f t="shared" si="2022"/>
        <v/>
      </c>
      <c r="N127" s="125"/>
      <c r="O127" s="126">
        <f t="shared" si="2023"/>
        <v>0</v>
      </c>
      <c r="P127" s="124" t="str">
        <f t="shared" si="2024"/>
        <v/>
      </c>
      <c r="Q127" s="125"/>
      <c r="R127" s="126">
        <f t="shared" si="2025"/>
        <v>0</v>
      </c>
      <c r="S127" s="124" t="str">
        <f t="shared" si="2026"/>
        <v/>
      </c>
      <c r="T127" s="125"/>
      <c r="U127" s="126">
        <f t="shared" si="2027"/>
        <v>0</v>
      </c>
      <c r="V127" s="124" t="str">
        <f t="shared" si="2028"/>
        <v/>
      </c>
      <c r="W127" s="125"/>
      <c r="X127" s="126">
        <f t="shared" si="2029"/>
        <v>0</v>
      </c>
      <c r="Y127" s="124" t="str">
        <f t="shared" si="2030"/>
        <v/>
      </c>
      <c r="Z127" s="125"/>
      <c r="AA127" s="126">
        <f t="shared" si="2031"/>
        <v>0</v>
      </c>
      <c r="AB127" s="124" t="str">
        <f t="shared" si="2032"/>
        <v/>
      </c>
      <c r="AC127" s="125"/>
      <c r="AD127" s="126">
        <f t="shared" si="2033"/>
        <v>0</v>
      </c>
      <c r="AE127" s="124" t="str">
        <f t="shared" si="2034"/>
        <v/>
      </c>
      <c r="AF127" s="125"/>
      <c r="AG127" s="126">
        <f t="shared" si="2035"/>
        <v>0</v>
      </c>
      <c r="AH127" s="124" t="str">
        <f t="shared" si="2036"/>
        <v/>
      </c>
      <c r="AI127" s="125"/>
      <c r="AJ127" s="126">
        <f t="shared" si="2037"/>
        <v>0</v>
      </c>
      <c r="AK127" s="124" t="str">
        <f t="shared" si="2038"/>
        <v/>
      </c>
      <c r="AL127" s="125"/>
      <c r="AM127" s="126">
        <f t="shared" si="2039"/>
        <v>0</v>
      </c>
      <c r="AN127" s="124" t="str">
        <f t="shared" si="2040"/>
        <v/>
      </c>
      <c r="AO127" s="125"/>
      <c r="AP127" s="126">
        <f t="shared" si="2041"/>
        <v>0</v>
      </c>
      <c r="AQ127" s="124" t="str">
        <f t="shared" si="2042"/>
        <v/>
      </c>
      <c r="AR127" s="125"/>
      <c r="AS127" s="126">
        <f t="shared" si="2043"/>
        <v>0</v>
      </c>
      <c r="AT127" s="124" t="str">
        <f t="shared" si="2044"/>
        <v/>
      </c>
      <c r="AU127" s="125"/>
      <c r="AV127" s="126">
        <f t="shared" si="2045"/>
        <v>0</v>
      </c>
      <c r="AW127" s="124" t="str">
        <f t="shared" si="2046"/>
        <v/>
      </c>
      <c r="AX127" s="125"/>
      <c r="AY127" s="126">
        <f t="shared" si="2047"/>
        <v>0</v>
      </c>
      <c r="AZ127" s="124" t="str">
        <f t="shared" si="2048"/>
        <v/>
      </c>
      <c r="BA127" s="125"/>
      <c r="BB127" s="126">
        <f t="shared" si="2049"/>
        <v>0</v>
      </c>
      <c r="BC127" s="124" t="str">
        <f t="shared" si="2050"/>
        <v/>
      </c>
      <c r="BD127" s="125"/>
      <c r="BE127" s="126">
        <f t="shared" si="2051"/>
        <v>0</v>
      </c>
      <c r="BF127" s="124" t="str">
        <f t="shared" si="2052"/>
        <v/>
      </c>
      <c r="BG127" s="125"/>
      <c r="BH127" s="126">
        <f t="shared" si="2053"/>
        <v>0</v>
      </c>
      <c r="BI127" s="124" t="str">
        <f t="shared" si="2054"/>
        <v/>
      </c>
      <c r="BJ127" s="125"/>
      <c r="BK127" s="126">
        <f t="shared" si="2055"/>
        <v>0</v>
      </c>
      <c r="BL127" s="124" t="str">
        <f t="shared" si="2056"/>
        <v/>
      </c>
      <c r="BM127" s="125"/>
      <c r="BN127" s="126">
        <f t="shared" si="2057"/>
        <v>0</v>
      </c>
      <c r="BO127" s="124" t="str">
        <f t="shared" si="2058"/>
        <v/>
      </c>
      <c r="BP127" s="125"/>
      <c r="BQ127" s="126">
        <f t="shared" si="2059"/>
        <v>0</v>
      </c>
      <c r="BR127" s="124" t="str">
        <f t="shared" si="2060"/>
        <v/>
      </c>
      <c r="BS127" s="125"/>
      <c r="BT127" s="126">
        <f t="shared" si="2061"/>
        <v>0</v>
      </c>
      <c r="BU127" s="124" t="str">
        <f t="shared" si="2062"/>
        <v/>
      </c>
      <c r="BV127" s="125"/>
      <c r="BW127" s="126">
        <f t="shared" si="2063"/>
        <v>0</v>
      </c>
      <c r="BX127" s="124" t="str">
        <f t="shared" si="2064"/>
        <v/>
      </c>
      <c r="BY127" s="125"/>
      <c r="BZ127" s="126">
        <f t="shared" si="2065"/>
        <v>0</v>
      </c>
      <c r="CA127" s="124" t="str">
        <f t="shared" si="2066"/>
        <v/>
      </c>
      <c r="CB127" s="125"/>
      <c r="CC127" s="126">
        <f t="shared" si="2067"/>
        <v>0</v>
      </c>
      <c r="CD127" s="124" t="str">
        <f t="shared" si="2068"/>
        <v/>
      </c>
      <c r="CE127" s="125"/>
      <c r="CF127" s="126">
        <f t="shared" si="2069"/>
        <v>0</v>
      </c>
      <c r="CG127" s="124" t="str">
        <f t="shared" si="2070"/>
        <v/>
      </c>
      <c r="CH127" s="125"/>
      <c r="CI127" s="126">
        <f t="shared" si="2071"/>
        <v>0</v>
      </c>
      <c r="CJ127" s="124" t="str">
        <f t="shared" si="2072"/>
        <v/>
      </c>
      <c r="CK127" s="125"/>
      <c r="CL127" s="126">
        <f t="shared" si="2073"/>
        <v>0</v>
      </c>
      <c r="CM127" s="124" t="str">
        <f t="shared" si="2074"/>
        <v/>
      </c>
      <c r="CN127" s="125"/>
      <c r="CO127" s="126">
        <f t="shared" si="2075"/>
        <v>0</v>
      </c>
      <c r="CP127" s="124" t="str">
        <f t="shared" si="2076"/>
        <v/>
      </c>
      <c r="CQ127" s="125"/>
      <c r="CR127" s="126">
        <f t="shared" si="2077"/>
        <v>0</v>
      </c>
      <c r="CS127" s="124" t="str">
        <f t="shared" si="2078"/>
        <v/>
      </c>
      <c r="CT127" s="125"/>
      <c r="CU127" s="126">
        <f t="shared" si="2079"/>
        <v>0</v>
      </c>
      <c r="CV127" s="124" t="str">
        <f t="shared" si="2080"/>
        <v/>
      </c>
      <c r="CW127" s="125"/>
      <c r="CX127" s="126">
        <f t="shared" si="2081"/>
        <v>0</v>
      </c>
      <c r="CY127" s="124" t="str">
        <f t="shared" si="2082"/>
        <v/>
      </c>
      <c r="CZ127" s="125"/>
      <c r="DA127" s="126">
        <f t="shared" si="2083"/>
        <v>0</v>
      </c>
      <c r="DB127" s="124" t="str">
        <f t="shared" si="2084"/>
        <v/>
      </c>
      <c r="DC127" s="125"/>
      <c r="DD127" s="126">
        <f t="shared" si="2085"/>
        <v>0</v>
      </c>
      <c r="DE127" s="124" t="str">
        <f t="shared" si="2086"/>
        <v/>
      </c>
      <c r="DF127" s="125"/>
      <c r="DG127" s="126">
        <f t="shared" si="2087"/>
        <v>0</v>
      </c>
      <c r="DH127" s="124" t="str">
        <f t="shared" si="2088"/>
        <v/>
      </c>
      <c r="DI127" s="125"/>
      <c r="DJ127" s="126">
        <f t="shared" si="2089"/>
        <v>0</v>
      </c>
      <c r="DK127" s="124"/>
      <c r="DL127" s="125"/>
      <c r="DM127" s="126"/>
    </row>
    <row r="128" spans="1:117" ht="7.75" hidden="1" customHeight="1" outlineLevel="2" x14ac:dyDescent="0.2">
      <c r="A128" s="97" t="str">
        <f t="shared" si="1657"/>
        <v>4</v>
      </c>
      <c r="B128" s="140" t="s">
        <v>367</v>
      </c>
      <c r="C128" s="200" t="str">
        <f>VLOOKUP(B128,'[49]PLANILHA ORCAMENTARIA'!A:B,2,0)</f>
        <v>DRYWALL - SETOR 2</v>
      </c>
      <c r="D128" s="200"/>
      <c r="E128" s="122">
        <f>VLOOKUP(B128,'[49]PLANILHA ORCAMENTARIA'!A:G,7,0)</f>
        <v>71256.87</v>
      </c>
      <c r="F128" s="123"/>
      <c r="G128" s="124" t="str">
        <f t="shared" si="2018"/>
        <v/>
      </c>
      <c r="H128" s="125"/>
      <c r="I128" s="126">
        <f t="shared" si="1659"/>
        <v>0</v>
      </c>
      <c r="J128" s="124" t="str">
        <f t="shared" si="2020"/>
        <v/>
      </c>
      <c r="K128" s="125"/>
      <c r="L128" s="126">
        <f t="shared" si="2021"/>
        <v>0</v>
      </c>
      <c r="M128" s="124" t="str">
        <f t="shared" si="2022"/>
        <v/>
      </c>
      <c r="N128" s="125"/>
      <c r="O128" s="126">
        <f t="shared" si="2023"/>
        <v>0</v>
      </c>
      <c r="P128" s="124" t="str">
        <f t="shared" si="2024"/>
        <v/>
      </c>
      <c r="Q128" s="125"/>
      <c r="R128" s="126">
        <f t="shared" si="2025"/>
        <v>0</v>
      </c>
      <c r="S128" s="124" t="str">
        <f t="shared" si="2026"/>
        <v/>
      </c>
      <c r="T128" s="125"/>
      <c r="U128" s="126">
        <f t="shared" si="2027"/>
        <v>0</v>
      </c>
      <c r="V128" s="124" t="str">
        <f t="shared" si="2028"/>
        <v/>
      </c>
      <c r="W128" s="125"/>
      <c r="X128" s="126">
        <f t="shared" si="2029"/>
        <v>0</v>
      </c>
      <c r="Y128" s="124" t="str">
        <f t="shared" si="2030"/>
        <v/>
      </c>
      <c r="Z128" s="125"/>
      <c r="AA128" s="126">
        <f t="shared" si="2031"/>
        <v>0</v>
      </c>
      <c r="AB128" s="124" t="str">
        <f t="shared" si="2032"/>
        <v/>
      </c>
      <c r="AC128" s="125"/>
      <c r="AD128" s="126">
        <f t="shared" si="2033"/>
        <v>0</v>
      </c>
      <c r="AE128" s="124" t="str">
        <f t="shared" si="2034"/>
        <v/>
      </c>
      <c r="AF128" s="125"/>
      <c r="AG128" s="126">
        <f t="shared" si="2035"/>
        <v>0</v>
      </c>
      <c r="AH128" s="124" t="str">
        <f t="shared" si="2036"/>
        <v/>
      </c>
      <c r="AI128" s="125"/>
      <c r="AJ128" s="126">
        <f t="shared" si="2037"/>
        <v>0</v>
      </c>
      <c r="AK128" s="124" t="str">
        <f t="shared" si="2038"/>
        <v/>
      </c>
      <c r="AL128" s="125"/>
      <c r="AM128" s="126">
        <f t="shared" si="2039"/>
        <v>0</v>
      </c>
      <c r="AN128" s="124" t="str">
        <f t="shared" si="2040"/>
        <v/>
      </c>
      <c r="AO128" s="125"/>
      <c r="AP128" s="126">
        <f t="shared" si="2041"/>
        <v>0</v>
      </c>
      <c r="AQ128" s="124" t="str">
        <f t="shared" si="2042"/>
        <v/>
      </c>
      <c r="AR128" s="125"/>
      <c r="AS128" s="126">
        <f t="shared" si="2043"/>
        <v>0</v>
      </c>
      <c r="AT128" s="124" t="str">
        <f t="shared" si="2044"/>
        <v/>
      </c>
      <c r="AU128" s="125"/>
      <c r="AV128" s="126">
        <f t="shared" si="2045"/>
        <v>0</v>
      </c>
      <c r="AW128" s="124" t="str">
        <f t="shared" si="2046"/>
        <v/>
      </c>
      <c r="AX128" s="125"/>
      <c r="AY128" s="126">
        <f t="shared" si="2047"/>
        <v>0</v>
      </c>
      <c r="AZ128" s="124" t="str">
        <f t="shared" si="2048"/>
        <v/>
      </c>
      <c r="BA128" s="125"/>
      <c r="BB128" s="126">
        <f t="shared" si="2049"/>
        <v>0</v>
      </c>
      <c r="BC128" s="124" t="str">
        <f t="shared" si="2050"/>
        <v/>
      </c>
      <c r="BD128" s="125"/>
      <c r="BE128" s="126">
        <f t="shared" si="2051"/>
        <v>0</v>
      </c>
      <c r="BF128" s="124" t="str">
        <f t="shared" si="2052"/>
        <v/>
      </c>
      <c r="BG128" s="125"/>
      <c r="BH128" s="126">
        <f t="shared" si="2053"/>
        <v>0</v>
      </c>
      <c r="BI128" s="124" t="str">
        <f t="shared" si="2054"/>
        <v/>
      </c>
      <c r="BJ128" s="125"/>
      <c r="BK128" s="126">
        <f t="shared" si="2055"/>
        <v>0</v>
      </c>
      <c r="BL128" s="124" t="str">
        <f t="shared" si="2056"/>
        <v/>
      </c>
      <c r="BM128" s="125"/>
      <c r="BN128" s="126">
        <f t="shared" si="2057"/>
        <v>0</v>
      </c>
      <c r="BO128" s="124" t="str">
        <f t="shared" si="2058"/>
        <v/>
      </c>
      <c r="BP128" s="125"/>
      <c r="BQ128" s="126">
        <f t="shared" si="2059"/>
        <v>0</v>
      </c>
      <c r="BR128" s="124" t="str">
        <f t="shared" si="2060"/>
        <v/>
      </c>
      <c r="BS128" s="125"/>
      <c r="BT128" s="126">
        <f t="shared" si="2061"/>
        <v>0</v>
      </c>
      <c r="BU128" s="124" t="str">
        <f t="shared" si="2062"/>
        <v/>
      </c>
      <c r="BV128" s="125"/>
      <c r="BW128" s="126">
        <f t="shared" si="2063"/>
        <v>0</v>
      </c>
      <c r="BX128" s="124" t="str">
        <f t="shared" si="2064"/>
        <v/>
      </c>
      <c r="BY128" s="125"/>
      <c r="BZ128" s="126">
        <f t="shared" si="2065"/>
        <v>0</v>
      </c>
      <c r="CA128" s="124" t="str">
        <f t="shared" si="2066"/>
        <v/>
      </c>
      <c r="CB128" s="125"/>
      <c r="CC128" s="126">
        <f t="shared" si="2067"/>
        <v>0</v>
      </c>
      <c r="CD128" s="124" t="str">
        <f t="shared" si="2068"/>
        <v/>
      </c>
      <c r="CE128" s="125"/>
      <c r="CF128" s="126">
        <f t="shared" si="2069"/>
        <v>0</v>
      </c>
      <c r="CG128" s="124" t="str">
        <f t="shared" si="2070"/>
        <v/>
      </c>
      <c r="CH128" s="125"/>
      <c r="CI128" s="126">
        <f t="shared" si="2071"/>
        <v>0</v>
      </c>
      <c r="CJ128" s="124" t="str">
        <f t="shared" si="2072"/>
        <v/>
      </c>
      <c r="CK128" s="125"/>
      <c r="CL128" s="126">
        <f t="shared" si="2073"/>
        <v>0</v>
      </c>
      <c r="CM128" s="124" t="str">
        <f t="shared" si="2074"/>
        <v/>
      </c>
      <c r="CN128" s="125"/>
      <c r="CO128" s="126">
        <f t="shared" si="2075"/>
        <v>0</v>
      </c>
      <c r="CP128" s="124" t="str">
        <f t="shared" si="2076"/>
        <v/>
      </c>
      <c r="CQ128" s="125"/>
      <c r="CR128" s="126">
        <f t="shared" si="2077"/>
        <v>0</v>
      </c>
      <c r="CS128" s="124" t="str">
        <f t="shared" si="2078"/>
        <v/>
      </c>
      <c r="CT128" s="125"/>
      <c r="CU128" s="126">
        <f t="shared" si="2079"/>
        <v>0</v>
      </c>
      <c r="CV128" s="124" t="str">
        <f t="shared" si="2080"/>
        <v/>
      </c>
      <c r="CW128" s="125"/>
      <c r="CX128" s="126">
        <f t="shared" si="2081"/>
        <v>0</v>
      </c>
      <c r="CY128" s="124" t="str">
        <f t="shared" si="2082"/>
        <v/>
      </c>
      <c r="CZ128" s="125"/>
      <c r="DA128" s="126">
        <f t="shared" si="2083"/>
        <v>0</v>
      </c>
      <c r="DB128" s="124" t="str">
        <f t="shared" si="2084"/>
        <v/>
      </c>
      <c r="DC128" s="125"/>
      <c r="DD128" s="126">
        <f t="shared" si="2085"/>
        <v>0</v>
      </c>
      <c r="DE128" s="124" t="str">
        <f t="shared" si="2086"/>
        <v/>
      </c>
      <c r="DF128" s="125"/>
      <c r="DG128" s="126">
        <f t="shared" si="2087"/>
        <v>0</v>
      </c>
      <c r="DH128" s="124" t="str">
        <f t="shared" si="2088"/>
        <v/>
      </c>
      <c r="DI128" s="125"/>
      <c r="DJ128" s="126">
        <f t="shared" si="2089"/>
        <v>0</v>
      </c>
      <c r="DK128" s="124"/>
      <c r="DL128" s="125"/>
      <c r="DM128" s="126"/>
    </row>
    <row r="129" spans="1:117" ht="7.75" hidden="1" customHeight="1" outlineLevel="2" x14ac:dyDescent="0.2">
      <c r="A129" s="97" t="str">
        <f t="shared" si="1657"/>
        <v>4</v>
      </c>
      <c r="B129" s="140" t="s">
        <v>368</v>
      </c>
      <c r="C129" s="200" t="str">
        <f>VLOOKUP(B129,'[49]PLANILHA ORCAMENTARIA'!A:B,2,0)</f>
        <v>DRYWALL - SETOR 3</v>
      </c>
      <c r="D129" s="200"/>
      <c r="E129" s="122">
        <f>VLOOKUP(B129,'[49]PLANILHA ORCAMENTARIA'!A:G,7,0)</f>
        <v>59780.24</v>
      </c>
      <c r="F129" s="123"/>
      <c r="G129" s="124" t="str">
        <f t="shared" si="2018"/>
        <v/>
      </c>
      <c r="H129" s="125"/>
      <c r="I129" s="126">
        <f t="shared" si="1659"/>
        <v>0</v>
      </c>
      <c r="J129" s="124" t="str">
        <f t="shared" si="2020"/>
        <v/>
      </c>
      <c r="K129" s="125"/>
      <c r="L129" s="126">
        <f t="shared" si="2021"/>
        <v>0</v>
      </c>
      <c r="M129" s="124" t="str">
        <f t="shared" si="2022"/>
        <v/>
      </c>
      <c r="N129" s="125"/>
      <c r="O129" s="126">
        <f t="shared" si="2023"/>
        <v>0</v>
      </c>
      <c r="P129" s="124" t="str">
        <f t="shared" si="2024"/>
        <v/>
      </c>
      <c r="Q129" s="125"/>
      <c r="R129" s="126">
        <f t="shared" si="2025"/>
        <v>0</v>
      </c>
      <c r="S129" s="124" t="str">
        <f t="shared" si="2026"/>
        <v/>
      </c>
      <c r="T129" s="125"/>
      <c r="U129" s="126">
        <f t="shared" si="2027"/>
        <v>0</v>
      </c>
      <c r="V129" s="124" t="str">
        <f t="shared" si="2028"/>
        <v/>
      </c>
      <c r="W129" s="125"/>
      <c r="X129" s="126">
        <f t="shared" si="2029"/>
        <v>0</v>
      </c>
      <c r="Y129" s="124" t="str">
        <f t="shared" si="2030"/>
        <v/>
      </c>
      <c r="Z129" s="125"/>
      <c r="AA129" s="126">
        <f t="shared" si="2031"/>
        <v>0</v>
      </c>
      <c r="AB129" s="124" t="str">
        <f t="shared" si="2032"/>
        <v/>
      </c>
      <c r="AC129" s="125"/>
      <c r="AD129" s="126">
        <f t="shared" si="2033"/>
        <v>0</v>
      </c>
      <c r="AE129" s="124" t="str">
        <f t="shared" si="2034"/>
        <v/>
      </c>
      <c r="AF129" s="125"/>
      <c r="AG129" s="126">
        <f t="shared" si="2035"/>
        <v>0</v>
      </c>
      <c r="AH129" s="124" t="str">
        <f t="shared" si="2036"/>
        <v/>
      </c>
      <c r="AI129" s="125"/>
      <c r="AJ129" s="126">
        <f t="shared" si="2037"/>
        <v>0</v>
      </c>
      <c r="AK129" s="124" t="str">
        <f t="shared" si="2038"/>
        <v/>
      </c>
      <c r="AL129" s="125"/>
      <c r="AM129" s="126">
        <f t="shared" si="2039"/>
        <v>0</v>
      </c>
      <c r="AN129" s="124" t="str">
        <f t="shared" si="2040"/>
        <v/>
      </c>
      <c r="AO129" s="125"/>
      <c r="AP129" s="126">
        <f t="shared" si="2041"/>
        <v>0</v>
      </c>
      <c r="AQ129" s="124" t="str">
        <f t="shared" si="2042"/>
        <v/>
      </c>
      <c r="AR129" s="125"/>
      <c r="AS129" s="126">
        <f t="shared" si="2043"/>
        <v>0</v>
      </c>
      <c r="AT129" s="124" t="str">
        <f t="shared" si="2044"/>
        <v/>
      </c>
      <c r="AU129" s="125"/>
      <c r="AV129" s="126">
        <f t="shared" si="2045"/>
        <v>0</v>
      </c>
      <c r="AW129" s="124" t="str">
        <f t="shared" si="2046"/>
        <v/>
      </c>
      <c r="AX129" s="125"/>
      <c r="AY129" s="126">
        <f t="shared" si="2047"/>
        <v>0</v>
      </c>
      <c r="AZ129" s="124" t="str">
        <f t="shared" si="2048"/>
        <v/>
      </c>
      <c r="BA129" s="125"/>
      <c r="BB129" s="126">
        <f t="shared" si="2049"/>
        <v>0</v>
      </c>
      <c r="BC129" s="124" t="str">
        <f t="shared" si="2050"/>
        <v/>
      </c>
      <c r="BD129" s="125"/>
      <c r="BE129" s="126">
        <f t="shared" si="2051"/>
        <v>0</v>
      </c>
      <c r="BF129" s="124" t="str">
        <f t="shared" si="2052"/>
        <v/>
      </c>
      <c r="BG129" s="125"/>
      <c r="BH129" s="126">
        <f t="shared" si="2053"/>
        <v>0</v>
      </c>
      <c r="BI129" s="124" t="str">
        <f t="shared" si="2054"/>
        <v/>
      </c>
      <c r="BJ129" s="125"/>
      <c r="BK129" s="126">
        <f t="shared" si="2055"/>
        <v>0</v>
      </c>
      <c r="BL129" s="124" t="str">
        <f t="shared" si="2056"/>
        <v/>
      </c>
      <c r="BM129" s="125"/>
      <c r="BN129" s="126">
        <f t="shared" si="2057"/>
        <v>0</v>
      </c>
      <c r="BO129" s="124" t="str">
        <f t="shared" si="2058"/>
        <v/>
      </c>
      <c r="BP129" s="125"/>
      <c r="BQ129" s="126">
        <f t="shared" si="2059"/>
        <v>0</v>
      </c>
      <c r="BR129" s="124" t="str">
        <f t="shared" si="2060"/>
        <v/>
      </c>
      <c r="BS129" s="125"/>
      <c r="BT129" s="126">
        <f t="shared" si="2061"/>
        <v>0</v>
      </c>
      <c r="BU129" s="124" t="str">
        <f t="shared" si="2062"/>
        <v/>
      </c>
      <c r="BV129" s="125"/>
      <c r="BW129" s="126">
        <f t="shared" si="2063"/>
        <v>0</v>
      </c>
      <c r="BX129" s="124" t="str">
        <f t="shared" si="2064"/>
        <v/>
      </c>
      <c r="BY129" s="125"/>
      <c r="BZ129" s="126">
        <f t="shared" si="2065"/>
        <v>0</v>
      </c>
      <c r="CA129" s="124" t="str">
        <f t="shared" si="2066"/>
        <v/>
      </c>
      <c r="CB129" s="125"/>
      <c r="CC129" s="126">
        <f t="shared" si="2067"/>
        <v>0</v>
      </c>
      <c r="CD129" s="124" t="str">
        <f t="shared" si="2068"/>
        <v/>
      </c>
      <c r="CE129" s="125"/>
      <c r="CF129" s="126">
        <f t="shared" si="2069"/>
        <v>0</v>
      </c>
      <c r="CG129" s="124" t="str">
        <f t="shared" si="2070"/>
        <v/>
      </c>
      <c r="CH129" s="125"/>
      <c r="CI129" s="126">
        <f t="shared" si="2071"/>
        <v>0</v>
      </c>
      <c r="CJ129" s="124" t="str">
        <f t="shared" si="2072"/>
        <v/>
      </c>
      <c r="CK129" s="125"/>
      <c r="CL129" s="126">
        <f t="shared" si="2073"/>
        <v>0</v>
      </c>
      <c r="CM129" s="124" t="str">
        <f t="shared" si="2074"/>
        <v/>
      </c>
      <c r="CN129" s="125"/>
      <c r="CO129" s="126">
        <f t="shared" si="2075"/>
        <v>0</v>
      </c>
      <c r="CP129" s="124" t="str">
        <f t="shared" si="2076"/>
        <v/>
      </c>
      <c r="CQ129" s="125"/>
      <c r="CR129" s="126">
        <f t="shared" si="2077"/>
        <v>0</v>
      </c>
      <c r="CS129" s="124" t="str">
        <f t="shared" si="2078"/>
        <v/>
      </c>
      <c r="CT129" s="125"/>
      <c r="CU129" s="126">
        <f t="shared" si="2079"/>
        <v>0</v>
      </c>
      <c r="CV129" s="124" t="str">
        <f t="shared" si="2080"/>
        <v/>
      </c>
      <c r="CW129" s="125"/>
      <c r="CX129" s="126">
        <f t="shared" si="2081"/>
        <v>0</v>
      </c>
      <c r="CY129" s="124" t="str">
        <f t="shared" si="2082"/>
        <v/>
      </c>
      <c r="CZ129" s="125"/>
      <c r="DA129" s="126">
        <f t="shared" si="2083"/>
        <v>0</v>
      </c>
      <c r="DB129" s="124" t="str">
        <f t="shared" si="2084"/>
        <v/>
      </c>
      <c r="DC129" s="125"/>
      <c r="DD129" s="126">
        <f t="shared" si="2085"/>
        <v>0</v>
      </c>
      <c r="DE129" s="124" t="str">
        <f t="shared" si="2086"/>
        <v/>
      </c>
      <c r="DF129" s="125"/>
      <c r="DG129" s="126">
        <f t="shared" si="2087"/>
        <v>0</v>
      </c>
      <c r="DH129" s="124" t="str">
        <f t="shared" si="2088"/>
        <v/>
      </c>
      <c r="DI129" s="125"/>
      <c r="DJ129" s="126">
        <f t="shared" si="2089"/>
        <v>0</v>
      </c>
      <c r="DK129" s="124"/>
      <c r="DL129" s="125"/>
      <c r="DM129" s="126"/>
    </row>
    <row r="130" spans="1:117" ht="7.75" hidden="1" customHeight="1" outlineLevel="2" x14ac:dyDescent="0.2">
      <c r="A130" s="97" t="str">
        <f t="shared" si="1657"/>
        <v>4</v>
      </c>
      <c r="B130" s="140" t="s">
        <v>369</v>
      </c>
      <c r="C130" s="200" t="str">
        <f>VLOOKUP(B130,'[49]PLANILHA ORCAMENTARIA'!A:B,2,0)</f>
        <v>CHAPISCO / REBOCO INTERNO - SETOR 1</v>
      </c>
      <c r="D130" s="200"/>
      <c r="E130" s="122">
        <f>VLOOKUP(B130,'[49]PLANILHA ORCAMENTARIA'!A:G,7,0)</f>
        <v>53369.599999999999</v>
      </c>
      <c r="F130" s="123"/>
      <c r="G130" s="124" t="str">
        <f t="shared" si="2018"/>
        <v/>
      </c>
      <c r="H130" s="125"/>
      <c r="I130" s="126">
        <f t="shared" si="1659"/>
        <v>0</v>
      </c>
      <c r="J130" s="124" t="str">
        <f t="shared" si="2020"/>
        <v/>
      </c>
      <c r="K130" s="125"/>
      <c r="L130" s="126">
        <f t="shared" si="2021"/>
        <v>0</v>
      </c>
      <c r="M130" s="124" t="str">
        <f t="shared" si="2022"/>
        <v/>
      </c>
      <c r="N130" s="125"/>
      <c r="O130" s="126">
        <f t="shared" si="2023"/>
        <v>0</v>
      </c>
      <c r="P130" s="124" t="str">
        <f t="shared" si="2024"/>
        <v/>
      </c>
      <c r="Q130" s="125"/>
      <c r="R130" s="126">
        <f t="shared" si="2025"/>
        <v>0</v>
      </c>
      <c r="S130" s="124" t="str">
        <f t="shared" si="2026"/>
        <v/>
      </c>
      <c r="T130" s="125"/>
      <c r="U130" s="126">
        <f t="shared" si="2027"/>
        <v>0</v>
      </c>
      <c r="V130" s="124" t="str">
        <f t="shared" si="2028"/>
        <v/>
      </c>
      <c r="W130" s="125"/>
      <c r="X130" s="126">
        <f t="shared" si="2029"/>
        <v>0</v>
      </c>
      <c r="Y130" s="124" t="str">
        <f t="shared" si="2030"/>
        <v/>
      </c>
      <c r="Z130" s="125"/>
      <c r="AA130" s="126">
        <f t="shared" si="2031"/>
        <v>0</v>
      </c>
      <c r="AB130" s="124" t="str">
        <f t="shared" si="2032"/>
        <v/>
      </c>
      <c r="AC130" s="125"/>
      <c r="AD130" s="126">
        <f t="shared" si="2033"/>
        <v>0</v>
      </c>
      <c r="AE130" s="124" t="str">
        <f t="shared" si="2034"/>
        <v/>
      </c>
      <c r="AF130" s="125"/>
      <c r="AG130" s="126">
        <f t="shared" si="2035"/>
        <v>0</v>
      </c>
      <c r="AH130" s="124" t="str">
        <f t="shared" si="2036"/>
        <v/>
      </c>
      <c r="AI130" s="125"/>
      <c r="AJ130" s="126">
        <f t="shared" si="2037"/>
        <v>0</v>
      </c>
      <c r="AK130" s="124" t="str">
        <f t="shared" si="2038"/>
        <v/>
      </c>
      <c r="AL130" s="125"/>
      <c r="AM130" s="126">
        <f t="shared" si="2039"/>
        <v>0</v>
      </c>
      <c r="AN130" s="124" t="str">
        <f t="shared" si="2040"/>
        <v/>
      </c>
      <c r="AO130" s="125"/>
      <c r="AP130" s="126">
        <f t="shared" si="2041"/>
        <v>0</v>
      </c>
      <c r="AQ130" s="124" t="str">
        <f t="shared" si="2042"/>
        <v/>
      </c>
      <c r="AR130" s="125"/>
      <c r="AS130" s="126">
        <f t="shared" si="2043"/>
        <v>0</v>
      </c>
      <c r="AT130" s="124" t="str">
        <f t="shared" si="2044"/>
        <v/>
      </c>
      <c r="AU130" s="125"/>
      <c r="AV130" s="126">
        <f t="shared" si="2045"/>
        <v>0</v>
      </c>
      <c r="AW130" s="124" t="str">
        <f t="shared" si="2046"/>
        <v/>
      </c>
      <c r="AX130" s="125"/>
      <c r="AY130" s="126">
        <f t="shared" si="2047"/>
        <v>0</v>
      </c>
      <c r="AZ130" s="124" t="str">
        <f t="shared" si="2048"/>
        <v/>
      </c>
      <c r="BA130" s="125"/>
      <c r="BB130" s="126">
        <f t="shared" si="2049"/>
        <v>0</v>
      </c>
      <c r="BC130" s="124" t="str">
        <f t="shared" si="2050"/>
        <v/>
      </c>
      <c r="BD130" s="125"/>
      <c r="BE130" s="126">
        <f t="shared" si="2051"/>
        <v>0</v>
      </c>
      <c r="BF130" s="124" t="str">
        <f t="shared" si="2052"/>
        <v/>
      </c>
      <c r="BG130" s="125"/>
      <c r="BH130" s="126">
        <f t="shared" si="2053"/>
        <v>0</v>
      </c>
      <c r="BI130" s="124" t="str">
        <f t="shared" si="2054"/>
        <v/>
      </c>
      <c r="BJ130" s="125"/>
      <c r="BK130" s="126">
        <f t="shared" si="2055"/>
        <v>0</v>
      </c>
      <c r="BL130" s="124" t="str">
        <f t="shared" si="2056"/>
        <v/>
      </c>
      <c r="BM130" s="125"/>
      <c r="BN130" s="126">
        <f t="shared" si="2057"/>
        <v>0</v>
      </c>
      <c r="BO130" s="124" t="str">
        <f t="shared" si="2058"/>
        <v/>
      </c>
      <c r="BP130" s="125"/>
      <c r="BQ130" s="126">
        <f t="shared" si="2059"/>
        <v>0</v>
      </c>
      <c r="BR130" s="124" t="str">
        <f t="shared" si="2060"/>
        <v/>
      </c>
      <c r="BS130" s="125"/>
      <c r="BT130" s="126">
        <f t="shared" si="2061"/>
        <v>0</v>
      </c>
      <c r="BU130" s="124" t="str">
        <f t="shared" si="2062"/>
        <v/>
      </c>
      <c r="BV130" s="125"/>
      <c r="BW130" s="126">
        <f t="shared" si="2063"/>
        <v>0</v>
      </c>
      <c r="BX130" s="124" t="str">
        <f t="shared" si="2064"/>
        <v/>
      </c>
      <c r="BY130" s="125"/>
      <c r="BZ130" s="126">
        <f t="shared" si="2065"/>
        <v>0</v>
      </c>
      <c r="CA130" s="124" t="str">
        <f t="shared" si="2066"/>
        <v/>
      </c>
      <c r="CB130" s="125"/>
      <c r="CC130" s="126">
        <f t="shared" si="2067"/>
        <v>0</v>
      </c>
      <c r="CD130" s="124" t="str">
        <f t="shared" si="2068"/>
        <v/>
      </c>
      <c r="CE130" s="125"/>
      <c r="CF130" s="126">
        <f t="shared" si="2069"/>
        <v>0</v>
      </c>
      <c r="CG130" s="124" t="str">
        <f t="shared" si="2070"/>
        <v/>
      </c>
      <c r="CH130" s="125"/>
      <c r="CI130" s="126">
        <f t="shared" si="2071"/>
        <v>0</v>
      </c>
      <c r="CJ130" s="124" t="str">
        <f t="shared" si="2072"/>
        <v/>
      </c>
      <c r="CK130" s="125"/>
      <c r="CL130" s="126">
        <f t="shared" si="2073"/>
        <v>0</v>
      </c>
      <c r="CM130" s="124" t="str">
        <f t="shared" si="2074"/>
        <v/>
      </c>
      <c r="CN130" s="125"/>
      <c r="CO130" s="126">
        <f t="shared" si="2075"/>
        <v>0</v>
      </c>
      <c r="CP130" s="124" t="str">
        <f t="shared" si="2076"/>
        <v/>
      </c>
      <c r="CQ130" s="125"/>
      <c r="CR130" s="126">
        <f t="shared" si="2077"/>
        <v>0</v>
      </c>
      <c r="CS130" s="124" t="str">
        <f t="shared" si="2078"/>
        <v/>
      </c>
      <c r="CT130" s="125"/>
      <c r="CU130" s="126">
        <f t="shared" si="2079"/>
        <v>0</v>
      </c>
      <c r="CV130" s="124" t="str">
        <f t="shared" si="2080"/>
        <v/>
      </c>
      <c r="CW130" s="125"/>
      <c r="CX130" s="126">
        <f t="shared" si="2081"/>
        <v>0</v>
      </c>
      <c r="CY130" s="124" t="str">
        <f t="shared" si="2082"/>
        <v/>
      </c>
      <c r="CZ130" s="125"/>
      <c r="DA130" s="126">
        <f t="shared" si="2083"/>
        <v>0</v>
      </c>
      <c r="DB130" s="124" t="str">
        <f t="shared" si="2084"/>
        <v/>
      </c>
      <c r="DC130" s="125"/>
      <c r="DD130" s="126">
        <f t="shared" si="2085"/>
        <v>0</v>
      </c>
      <c r="DE130" s="124" t="str">
        <f t="shared" si="2086"/>
        <v/>
      </c>
      <c r="DF130" s="125"/>
      <c r="DG130" s="126">
        <f t="shared" si="2087"/>
        <v>0</v>
      </c>
      <c r="DH130" s="124" t="str">
        <f t="shared" si="2088"/>
        <v/>
      </c>
      <c r="DI130" s="125"/>
      <c r="DJ130" s="126">
        <f t="shared" si="2089"/>
        <v>0</v>
      </c>
      <c r="DK130" s="124"/>
      <c r="DL130" s="125"/>
      <c r="DM130" s="126"/>
    </row>
    <row r="131" spans="1:117" ht="7.75" hidden="1" customHeight="1" outlineLevel="2" x14ac:dyDescent="0.2">
      <c r="A131" s="97" t="str">
        <f t="shared" si="1657"/>
        <v>4</v>
      </c>
      <c r="B131" s="140" t="s">
        <v>370</v>
      </c>
      <c r="C131" s="200" t="str">
        <f>VLOOKUP(B131,'[49]PLANILHA ORCAMENTARIA'!A:B,2,0)</f>
        <v>CHAPISCO / REBOCO INTERNO - SETOR 2</v>
      </c>
      <c r="D131" s="200"/>
      <c r="E131" s="122">
        <f>VLOOKUP(B131,'[49]PLANILHA ORCAMENTARIA'!A:G,7,0)</f>
        <v>40523.589999999997</v>
      </c>
      <c r="F131" s="123"/>
      <c r="G131" s="124" t="str">
        <f t="shared" si="2018"/>
        <v/>
      </c>
      <c r="H131" s="125"/>
      <c r="I131" s="126">
        <f t="shared" si="1659"/>
        <v>0</v>
      </c>
      <c r="J131" s="124" t="str">
        <f t="shared" si="2020"/>
        <v/>
      </c>
      <c r="K131" s="125"/>
      <c r="L131" s="126">
        <f t="shared" si="2021"/>
        <v>0</v>
      </c>
      <c r="M131" s="124" t="str">
        <f t="shared" si="2022"/>
        <v/>
      </c>
      <c r="N131" s="125"/>
      <c r="O131" s="126">
        <f t="shared" si="2023"/>
        <v>0</v>
      </c>
      <c r="P131" s="124" t="str">
        <f t="shared" si="2024"/>
        <v/>
      </c>
      <c r="Q131" s="125"/>
      <c r="R131" s="126">
        <f t="shared" si="2025"/>
        <v>0</v>
      </c>
      <c r="S131" s="124" t="str">
        <f t="shared" si="2026"/>
        <v/>
      </c>
      <c r="T131" s="125"/>
      <c r="U131" s="126">
        <f t="shared" si="2027"/>
        <v>0</v>
      </c>
      <c r="V131" s="124" t="str">
        <f t="shared" si="2028"/>
        <v/>
      </c>
      <c r="W131" s="125"/>
      <c r="X131" s="126">
        <f t="shared" si="2029"/>
        <v>0</v>
      </c>
      <c r="Y131" s="124" t="str">
        <f t="shared" si="2030"/>
        <v/>
      </c>
      <c r="Z131" s="125"/>
      <c r="AA131" s="126">
        <f t="shared" si="2031"/>
        <v>0</v>
      </c>
      <c r="AB131" s="124" t="str">
        <f t="shared" si="2032"/>
        <v/>
      </c>
      <c r="AC131" s="125"/>
      <c r="AD131" s="126">
        <f t="shared" si="2033"/>
        <v>0</v>
      </c>
      <c r="AE131" s="124" t="str">
        <f t="shared" si="2034"/>
        <v/>
      </c>
      <c r="AF131" s="125"/>
      <c r="AG131" s="126">
        <f t="shared" si="2035"/>
        <v>0</v>
      </c>
      <c r="AH131" s="124" t="str">
        <f t="shared" si="2036"/>
        <v/>
      </c>
      <c r="AI131" s="125"/>
      <c r="AJ131" s="126">
        <f t="shared" si="2037"/>
        <v>0</v>
      </c>
      <c r="AK131" s="124" t="str">
        <f t="shared" si="2038"/>
        <v/>
      </c>
      <c r="AL131" s="125"/>
      <c r="AM131" s="126">
        <f t="shared" si="2039"/>
        <v>0</v>
      </c>
      <c r="AN131" s="124" t="str">
        <f t="shared" si="2040"/>
        <v/>
      </c>
      <c r="AO131" s="125"/>
      <c r="AP131" s="126">
        <f t="shared" si="2041"/>
        <v>0</v>
      </c>
      <c r="AQ131" s="124" t="str">
        <f t="shared" si="2042"/>
        <v/>
      </c>
      <c r="AR131" s="125"/>
      <c r="AS131" s="126">
        <f t="shared" si="2043"/>
        <v>0</v>
      </c>
      <c r="AT131" s="124" t="str">
        <f t="shared" si="2044"/>
        <v/>
      </c>
      <c r="AU131" s="125"/>
      <c r="AV131" s="126">
        <f t="shared" si="2045"/>
        <v>0</v>
      </c>
      <c r="AW131" s="124" t="str">
        <f t="shared" si="2046"/>
        <v/>
      </c>
      <c r="AX131" s="125"/>
      <c r="AY131" s="126">
        <f t="shared" si="2047"/>
        <v>0</v>
      </c>
      <c r="AZ131" s="124" t="str">
        <f t="shared" si="2048"/>
        <v/>
      </c>
      <c r="BA131" s="125"/>
      <c r="BB131" s="126">
        <f t="shared" si="2049"/>
        <v>0</v>
      </c>
      <c r="BC131" s="124" t="str">
        <f t="shared" si="2050"/>
        <v/>
      </c>
      <c r="BD131" s="125"/>
      <c r="BE131" s="126">
        <f t="shared" si="2051"/>
        <v>0</v>
      </c>
      <c r="BF131" s="124" t="str">
        <f t="shared" si="2052"/>
        <v/>
      </c>
      <c r="BG131" s="125"/>
      <c r="BH131" s="126">
        <f t="shared" si="2053"/>
        <v>0</v>
      </c>
      <c r="BI131" s="124" t="str">
        <f t="shared" si="2054"/>
        <v/>
      </c>
      <c r="BJ131" s="125"/>
      <c r="BK131" s="126">
        <f t="shared" si="2055"/>
        <v>0</v>
      </c>
      <c r="BL131" s="124" t="str">
        <f t="shared" si="2056"/>
        <v/>
      </c>
      <c r="BM131" s="125"/>
      <c r="BN131" s="126">
        <f t="shared" si="2057"/>
        <v>0</v>
      </c>
      <c r="BO131" s="124" t="str">
        <f t="shared" si="2058"/>
        <v/>
      </c>
      <c r="BP131" s="125"/>
      <c r="BQ131" s="126">
        <f t="shared" si="2059"/>
        <v>0</v>
      </c>
      <c r="BR131" s="124" t="str">
        <f t="shared" si="2060"/>
        <v/>
      </c>
      <c r="BS131" s="125"/>
      <c r="BT131" s="126">
        <f t="shared" si="2061"/>
        <v>0</v>
      </c>
      <c r="BU131" s="124" t="str">
        <f t="shared" si="2062"/>
        <v/>
      </c>
      <c r="BV131" s="125"/>
      <c r="BW131" s="126">
        <f t="shared" si="2063"/>
        <v>0</v>
      </c>
      <c r="BX131" s="124" t="str">
        <f t="shared" si="2064"/>
        <v/>
      </c>
      <c r="BY131" s="125"/>
      <c r="BZ131" s="126">
        <f t="shared" si="2065"/>
        <v>0</v>
      </c>
      <c r="CA131" s="124" t="str">
        <f t="shared" si="2066"/>
        <v/>
      </c>
      <c r="CB131" s="125"/>
      <c r="CC131" s="126">
        <f t="shared" si="2067"/>
        <v>0</v>
      </c>
      <c r="CD131" s="124" t="str">
        <f t="shared" si="2068"/>
        <v/>
      </c>
      <c r="CE131" s="125"/>
      <c r="CF131" s="126">
        <f t="shared" si="2069"/>
        <v>0</v>
      </c>
      <c r="CG131" s="124" t="str">
        <f t="shared" si="2070"/>
        <v/>
      </c>
      <c r="CH131" s="125"/>
      <c r="CI131" s="126">
        <f t="shared" si="2071"/>
        <v>0</v>
      </c>
      <c r="CJ131" s="124" t="str">
        <f t="shared" si="2072"/>
        <v/>
      </c>
      <c r="CK131" s="125"/>
      <c r="CL131" s="126">
        <f t="shared" si="2073"/>
        <v>0</v>
      </c>
      <c r="CM131" s="124" t="str">
        <f t="shared" si="2074"/>
        <v/>
      </c>
      <c r="CN131" s="125"/>
      <c r="CO131" s="126">
        <f t="shared" si="2075"/>
        <v>0</v>
      </c>
      <c r="CP131" s="124" t="str">
        <f t="shared" si="2076"/>
        <v/>
      </c>
      <c r="CQ131" s="125"/>
      <c r="CR131" s="126">
        <f t="shared" si="2077"/>
        <v>0</v>
      </c>
      <c r="CS131" s="124" t="str">
        <f t="shared" si="2078"/>
        <v/>
      </c>
      <c r="CT131" s="125"/>
      <c r="CU131" s="126">
        <f t="shared" si="2079"/>
        <v>0</v>
      </c>
      <c r="CV131" s="124" t="str">
        <f t="shared" si="2080"/>
        <v/>
      </c>
      <c r="CW131" s="125"/>
      <c r="CX131" s="126">
        <f t="shared" si="2081"/>
        <v>0</v>
      </c>
      <c r="CY131" s="124" t="str">
        <f t="shared" si="2082"/>
        <v/>
      </c>
      <c r="CZ131" s="125"/>
      <c r="DA131" s="126">
        <f t="shared" si="2083"/>
        <v>0</v>
      </c>
      <c r="DB131" s="124" t="str">
        <f t="shared" si="2084"/>
        <v/>
      </c>
      <c r="DC131" s="125"/>
      <c r="DD131" s="126">
        <f t="shared" si="2085"/>
        <v>0</v>
      </c>
      <c r="DE131" s="124" t="str">
        <f t="shared" si="2086"/>
        <v/>
      </c>
      <c r="DF131" s="125"/>
      <c r="DG131" s="126">
        <f t="shared" si="2087"/>
        <v>0</v>
      </c>
      <c r="DH131" s="124" t="str">
        <f t="shared" si="2088"/>
        <v/>
      </c>
      <c r="DI131" s="125"/>
      <c r="DJ131" s="126">
        <f t="shared" si="2089"/>
        <v>0</v>
      </c>
      <c r="DK131" s="124"/>
      <c r="DL131" s="125"/>
      <c r="DM131" s="126"/>
    </row>
    <row r="132" spans="1:117" ht="7.75" hidden="1" customHeight="1" outlineLevel="2" x14ac:dyDescent="0.2">
      <c r="A132" s="97" t="str">
        <f t="shared" si="1657"/>
        <v>4</v>
      </c>
      <c r="B132" s="140" t="s">
        <v>371</v>
      </c>
      <c r="C132" s="200" t="str">
        <f>VLOOKUP(B132,'[49]PLANILHA ORCAMENTARIA'!A:B,2,0)</f>
        <v>CHAPISCO / REBOCO INTERNO - SETOR 3</v>
      </c>
      <c r="D132" s="200"/>
      <c r="E132" s="122">
        <f>VLOOKUP(B132,'[49]PLANILHA ORCAMENTARIA'!A:G,7,0)</f>
        <v>104633.02</v>
      </c>
      <c r="F132" s="123"/>
      <c r="G132" s="124" t="str">
        <f t="shared" si="2018"/>
        <v/>
      </c>
      <c r="H132" s="125"/>
      <c r="I132" s="126">
        <f t="shared" si="1659"/>
        <v>0</v>
      </c>
      <c r="J132" s="124" t="str">
        <f t="shared" si="2020"/>
        <v/>
      </c>
      <c r="K132" s="125"/>
      <c r="L132" s="126">
        <f t="shared" si="2021"/>
        <v>0</v>
      </c>
      <c r="M132" s="124" t="str">
        <f t="shared" si="2022"/>
        <v/>
      </c>
      <c r="N132" s="125"/>
      <c r="O132" s="126">
        <f t="shared" si="2023"/>
        <v>0</v>
      </c>
      <c r="P132" s="124" t="str">
        <f t="shared" si="2024"/>
        <v/>
      </c>
      <c r="Q132" s="125"/>
      <c r="R132" s="126">
        <f t="shared" si="2025"/>
        <v>0</v>
      </c>
      <c r="S132" s="124" t="str">
        <f t="shared" si="2026"/>
        <v/>
      </c>
      <c r="T132" s="125"/>
      <c r="U132" s="126">
        <f t="shared" si="2027"/>
        <v>0</v>
      </c>
      <c r="V132" s="124" t="str">
        <f t="shared" si="2028"/>
        <v/>
      </c>
      <c r="W132" s="125"/>
      <c r="X132" s="126">
        <f t="shared" si="2029"/>
        <v>0</v>
      </c>
      <c r="Y132" s="124" t="str">
        <f t="shared" si="2030"/>
        <v/>
      </c>
      <c r="Z132" s="125"/>
      <c r="AA132" s="126">
        <f t="shared" si="2031"/>
        <v>0</v>
      </c>
      <c r="AB132" s="124" t="str">
        <f t="shared" si="2032"/>
        <v/>
      </c>
      <c r="AC132" s="125"/>
      <c r="AD132" s="126">
        <f t="shared" si="2033"/>
        <v>0</v>
      </c>
      <c r="AE132" s="124" t="str">
        <f t="shared" si="2034"/>
        <v/>
      </c>
      <c r="AF132" s="125"/>
      <c r="AG132" s="126">
        <f t="shared" si="2035"/>
        <v>0</v>
      </c>
      <c r="AH132" s="124" t="str">
        <f t="shared" si="2036"/>
        <v/>
      </c>
      <c r="AI132" s="125"/>
      <c r="AJ132" s="126">
        <f t="shared" si="2037"/>
        <v>0</v>
      </c>
      <c r="AK132" s="124" t="str">
        <f t="shared" si="2038"/>
        <v/>
      </c>
      <c r="AL132" s="125"/>
      <c r="AM132" s="126">
        <f t="shared" si="2039"/>
        <v>0</v>
      </c>
      <c r="AN132" s="124" t="str">
        <f t="shared" si="2040"/>
        <v/>
      </c>
      <c r="AO132" s="125"/>
      <c r="AP132" s="126">
        <f t="shared" si="2041"/>
        <v>0</v>
      </c>
      <c r="AQ132" s="124" t="str">
        <f t="shared" si="2042"/>
        <v/>
      </c>
      <c r="AR132" s="125"/>
      <c r="AS132" s="126">
        <f t="shared" si="2043"/>
        <v>0</v>
      </c>
      <c r="AT132" s="124" t="str">
        <f t="shared" si="2044"/>
        <v/>
      </c>
      <c r="AU132" s="125"/>
      <c r="AV132" s="126">
        <f t="shared" si="2045"/>
        <v>0</v>
      </c>
      <c r="AW132" s="124" t="str">
        <f t="shared" si="2046"/>
        <v/>
      </c>
      <c r="AX132" s="125"/>
      <c r="AY132" s="126">
        <f t="shared" si="2047"/>
        <v>0</v>
      </c>
      <c r="AZ132" s="124" t="str">
        <f t="shared" si="2048"/>
        <v/>
      </c>
      <c r="BA132" s="125"/>
      <c r="BB132" s="126">
        <f t="shared" si="2049"/>
        <v>0</v>
      </c>
      <c r="BC132" s="124" t="str">
        <f t="shared" si="2050"/>
        <v/>
      </c>
      <c r="BD132" s="125"/>
      <c r="BE132" s="126">
        <f t="shared" si="2051"/>
        <v>0</v>
      </c>
      <c r="BF132" s="124" t="str">
        <f t="shared" si="2052"/>
        <v/>
      </c>
      <c r="BG132" s="125"/>
      <c r="BH132" s="126">
        <f t="shared" si="2053"/>
        <v>0</v>
      </c>
      <c r="BI132" s="124" t="str">
        <f t="shared" si="2054"/>
        <v/>
      </c>
      <c r="BJ132" s="125"/>
      <c r="BK132" s="126">
        <f t="shared" si="2055"/>
        <v>0</v>
      </c>
      <c r="BL132" s="124" t="str">
        <f t="shared" si="2056"/>
        <v/>
      </c>
      <c r="BM132" s="125"/>
      <c r="BN132" s="126">
        <f t="shared" si="2057"/>
        <v>0</v>
      </c>
      <c r="BO132" s="124" t="str">
        <f t="shared" si="2058"/>
        <v/>
      </c>
      <c r="BP132" s="125"/>
      <c r="BQ132" s="126">
        <f t="shared" si="2059"/>
        <v>0</v>
      </c>
      <c r="BR132" s="124" t="str">
        <f t="shared" si="2060"/>
        <v/>
      </c>
      <c r="BS132" s="125"/>
      <c r="BT132" s="126">
        <f t="shared" si="2061"/>
        <v>0</v>
      </c>
      <c r="BU132" s="124" t="str">
        <f t="shared" si="2062"/>
        <v/>
      </c>
      <c r="BV132" s="125"/>
      <c r="BW132" s="126">
        <f t="shared" si="2063"/>
        <v>0</v>
      </c>
      <c r="BX132" s="124" t="str">
        <f t="shared" si="2064"/>
        <v/>
      </c>
      <c r="BY132" s="125"/>
      <c r="BZ132" s="126">
        <f t="shared" si="2065"/>
        <v>0</v>
      </c>
      <c r="CA132" s="124" t="str">
        <f t="shared" si="2066"/>
        <v/>
      </c>
      <c r="CB132" s="125"/>
      <c r="CC132" s="126">
        <f t="shared" si="2067"/>
        <v>0</v>
      </c>
      <c r="CD132" s="124" t="str">
        <f t="shared" si="2068"/>
        <v/>
      </c>
      <c r="CE132" s="125"/>
      <c r="CF132" s="126">
        <f t="shared" si="2069"/>
        <v>0</v>
      </c>
      <c r="CG132" s="124" t="str">
        <f t="shared" si="2070"/>
        <v/>
      </c>
      <c r="CH132" s="125"/>
      <c r="CI132" s="126">
        <f t="shared" si="2071"/>
        <v>0</v>
      </c>
      <c r="CJ132" s="124" t="str">
        <f t="shared" si="2072"/>
        <v/>
      </c>
      <c r="CK132" s="125"/>
      <c r="CL132" s="126">
        <f t="shared" si="2073"/>
        <v>0</v>
      </c>
      <c r="CM132" s="124" t="str">
        <f t="shared" si="2074"/>
        <v/>
      </c>
      <c r="CN132" s="125"/>
      <c r="CO132" s="126">
        <f t="shared" si="2075"/>
        <v>0</v>
      </c>
      <c r="CP132" s="124" t="str">
        <f t="shared" si="2076"/>
        <v/>
      </c>
      <c r="CQ132" s="125"/>
      <c r="CR132" s="126">
        <f t="shared" si="2077"/>
        <v>0</v>
      </c>
      <c r="CS132" s="124" t="str">
        <f t="shared" si="2078"/>
        <v/>
      </c>
      <c r="CT132" s="125"/>
      <c r="CU132" s="126">
        <f t="shared" si="2079"/>
        <v>0</v>
      </c>
      <c r="CV132" s="124" t="str">
        <f t="shared" si="2080"/>
        <v/>
      </c>
      <c r="CW132" s="125"/>
      <c r="CX132" s="126">
        <f t="shared" si="2081"/>
        <v>0</v>
      </c>
      <c r="CY132" s="124" t="str">
        <f t="shared" si="2082"/>
        <v/>
      </c>
      <c r="CZ132" s="125"/>
      <c r="DA132" s="126">
        <f t="shared" si="2083"/>
        <v>0</v>
      </c>
      <c r="DB132" s="124" t="str">
        <f t="shared" si="2084"/>
        <v/>
      </c>
      <c r="DC132" s="125"/>
      <c r="DD132" s="126">
        <f t="shared" si="2085"/>
        <v>0</v>
      </c>
      <c r="DE132" s="124" t="str">
        <f t="shared" si="2086"/>
        <v/>
      </c>
      <c r="DF132" s="125"/>
      <c r="DG132" s="126">
        <f t="shared" si="2087"/>
        <v>0</v>
      </c>
      <c r="DH132" s="124" t="str">
        <f t="shared" si="2088"/>
        <v/>
      </c>
      <c r="DI132" s="125"/>
      <c r="DJ132" s="126">
        <f t="shared" si="2089"/>
        <v>0</v>
      </c>
      <c r="DK132" s="124"/>
      <c r="DL132" s="125"/>
      <c r="DM132" s="126"/>
    </row>
    <row r="133" spans="1:117" ht="7.75" hidden="1" customHeight="1" outlineLevel="2" x14ac:dyDescent="0.2">
      <c r="A133" s="97" t="str">
        <f t="shared" si="1657"/>
        <v>4</v>
      </c>
      <c r="B133" s="140" t="s">
        <v>372</v>
      </c>
      <c r="C133" s="200" t="str">
        <f>VLOOKUP(B133,'[49]PLANILHA ORCAMENTARIA'!A:B,2,0)</f>
        <v>PORCELANATO</v>
      </c>
      <c r="D133" s="200"/>
      <c r="E133" s="122">
        <f>VLOOKUP(B133,'[49]PLANILHA ORCAMENTARIA'!A:G,7,0)</f>
        <v>125737.15</v>
      </c>
      <c r="F133" s="123"/>
      <c r="G133" s="124" t="str">
        <f t="shared" si="2018"/>
        <v/>
      </c>
      <c r="H133" s="125"/>
      <c r="I133" s="126">
        <f t="shared" si="1659"/>
        <v>0</v>
      </c>
      <c r="J133" s="124" t="str">
        <f t="shared" si="2020"/>
        <v/>
      </c>
      <c r="K133" s="125"/>
      <c r="L133" s="126">
        <f t="shared" si="2021"/>
        <v>0</v>
      </c>
      <c r="M133" s="124" t="str">
        <f t="shared" si="2022"/>
        <v/>
      </c>
      <c r="N133" s="125"/>
      <c r="O133" s="126">
        <f t="shared" si="2023"/>
        <v>0</v>
      </c>
      <c r="P133" s="124" t="str">
        <f t="shared" si="2024"/>
        <v/>
      </c>
      <c r="Q133" s="125"/>
      <c r="R133" s="126">
        <f t="shared" si="2025"/>
        <v>0</v>
      </c>
      <c r="S133" s="124" t="str">
        <f t="shared" si="2026"/>
        <v/>
      </c>
      <c r="T133" s="125"/>
      <c r="U133" s="126">
        <f t="shared" si="2027"/>
        <v>0</v>
      </c>
      <c r="V133" s="124" t="str">
        <f t="shared" si="2028"/>
        <v/>
      </c>
      <c r="W133" s="125"/>
      <c r="X133" s="126">
        <f t="shared" si="2029"/>
        <v>0</v>
      </c>
      <c r="Y133" s="124" t="str">
        <f t="shared" si="2030"/>
        <v/>
      </c>
      <c r="Z133" s="125"/>
      <c r="AA133" s="126">
        <f t="shared" si="2031"/>
        <v>0</v>
      </c>
      <c r="AB133" s="124" t="str">
        <f t="shared" si="2032"/>
        <v/>
      </c>
      <c r="AC133" s="125"/>
      <c r="AD133" s="126">
        <f t="shared" si="2033"/>
        <v>0</v>
      </c>
      <c r="AE133" s="124" t="str">
        <f t="shared" si="2034"/>
        <v/>
      </c>
      <c r="AF133" s="125"/>
      <c r="AG133" s="126">
        <f t="shared" si="2035"/>
        <v>0</v>
      </c>
      <c r="AH133" s="124" t="str">
        <f t="shared" si="2036"/>
        <v/>
      </c>
      <c r="AI133" s="125"/>
      <c r="AJ133" s="126">
        <f t="shared" si="2037"/>
        <v>0</v>
      </c>
      <c r="AK133" s="124" t="str">
        <f t="shared" si="2038"/>
        <v/>
      </c>
      <c r="AL133" s="125"/>
      <c r="AM133" s="126">
        <f t="shared" si="2039"/>
        <v>0</v>
      </c>
      <c r="AN133" s="124" t="str">
        <f t="shared" si="2040"/>
        <v/>
      </c>
      <c r="AO133" s="125"/>
      <c r="AP133" s="126">
        <f t="shared" si="2041"/>
        <v>0</v>
      </c>
      <c r="AQ133" s="124" t="str">
        <f t="shared" si="2042"/>
        <v/>
      </c>
      <c r="AR133" s="125"/>
      <c r="AS133" s="126">
        <f t="shared" si="2043"/>
        <v>0</v>
      </c>
      <c r="AT133" s="124" t="str">
        <f t="shared" si="2044"/>
        <v/>
      </c>
      <c r="AU133" s="125"/>
      <c r="AV133" s="126">
        <f t="shared" si="2045"/>
        <v>0</v>
      </c>
      <c r="AW133" s="124" t="str">
        <f t="shared" si="2046"/>
        <v/>
      </c>
      <c r="AX133" s="125"/>
      <c r="AY133" s="126">
        <f t="shared" si="2047"/>
        <v>0</v>
      </c>
      <c r="AZ133" s="124" t="str">
        <f t="shared" si="2048"/>
        <v/>
      </c>
      <c r="BA133" s="125"/>
      <c r="BB133" s="126">
        <f t="shared" si="2049"/>
        <v>0</v>
      </c>
      <c r="BC133" s="124" t="str">
        <f t="shared" si="2050"/>
        <v/>
      </c>
      <c r="BD133" s="125"/>
      <c r="BE133" s="126">
        <f t="shared" si="2051"/>
        <v>0</v>
      </c>
      <c r="BF133" s="124" t="str">
        <f t="shared" si="2052"/>
        <v/>
      </c>
      <c r="BG133" s="125"/>
      <c r="BH133" s="126">
        <f t="shared" si="2053"/>
        <v>0</v>
      </c>
      <c r="BI133" s="124" t="str">
        <f t="shared" si="2054"/>
        <v/>
      </c>
      <c r="BJ133" s="125"/>
      <c r="BK133" s="126">
        <f t="shared" si="2055"/>
        <v>0</v>
      </c>
      <c r="BL133" s="124" t="str">
        <f t="shared" si="2056"/>
        <v/>
      </c>
      <c r="BM133" s="125"/>
      <c r="BN133" s="126">
        <f t="shared" si="2057"/>
        <v>0</v>
      </c>
      <c r="BO133" s="124" t="str">
        <f t="shared" si="2058"/>
        <v/>
      </c>
      <c r="BP133" s="125"/>
      <c r="BQ133" s="126">
        <f t="shared" si="2059"/>
        <v>0</v>
      </c>
      <c r="BR133" s="124" t="str">
        <f t="shared" si="2060"/>
        <v/>
      </c>
      <c r="BS133" s="125"/>
      <c r="BT133" s="126">
        <f t="shared" si="2061"/>
        <v>0</v>
      </c>
      <c r="BU133" s="124" t="str">
        <f t="shared" si="2062"/>
        <v/>
      </c>
      <c r="BV133" s="125"/>
      <c r="BW133" s="126">
        <f t="shared" si="2063"/>
        <v>0</v>
      </c>
      <c r="BX133" s="124" t="str">
        <f t="shared" si="2064"/>
        <v/>
      </c>
      <c r="BY133" s="125"/>
      <c r="BZ133" s="126">
        <f t="shared" si="2065"/>
        <v>0</v>
      </c>
      <c r="CA133" s="124" t="str">
        <f t="shared" si="2066"/>
        <v/>
      </c>
      <c r="CB133" s="125"/>
      <c r="CC133" s="126">
        <f t="shared" si="2067"/>
        <v>0</v>
      </c>
      <c r="CD133" s="124" t="str">
        <f t="shared" si="2068"/>
        <v/>
      </c>
      <c r="CE133" s="125"/>
      <c r="CF133" s="126">
        <f t="shared" si="2069"/>
        <v>0</v>
      </c>
      <c r="CG133" s="124" t="str">
        <f t="shared" si="2070"/>
        <v/>
      </c>
      <c r="CH133" s="125"/>
      <c r="CI133" s="126">
        <f t="shared" si="2071"/>
        <v>0</v>
      </c>
      <c r="CJ133" s="124" t="str">
        <f t="shared" si="2072"/>
        <v/>
      </c>
      <c r="CK133" s="125"/>
      <c r="CL133" s="126">
        <f t="shared" si="2073"/>
        <v>0</v>
      </c>
      <c r="CM133" s="124" t="str">
        <f t="shared" si="2074"/>
        <v/>
      </c>
      <c r="CN133" s="125"/>
      <c r="CO133" s="126">
        <f t="shared" si="2075"/>
        <v>0</v>
      </c>
      <c r="CP133" s="124" t="str">
        <f t="shared" si="2076"/>
        <v/>
      </c>
      <c r="CQ133" s="125"/>
      <c r="CR133" s="126">
        <f t="shared" si="2077"/>
        <v>0</v>
      </c>
      <c r="CS133" s="124" t="str">
        <f t="shared" si="2078"/>
        <v/>
      </c>
      <c r="CT133" s="125"/>
      <c r="CU133" s="126">
        <f t="shared" si="2079"/>
        <v>0</v>
      </c>
      <c r="CV133" s="124" t="str">
        <f t="shared" si="2080"/>
        <v/>
      </c>
      <c r="CW133" s="125"/>
      <c r="CX133" s="126">
        <f t="shared" si="2081"/>
        <v>0</v>
      </c>
      <c r="CY133" s="124" t="str">
        <f t="shared" si="2082"/>
        <v/>
      </c>
      <c r="CZ133" s="125"/>
      <c r="DA133" s="126">
        <f t="shared" si="2083"/>
        <v>0</v>
      </c>
      <c r="DB133" s="124" t="str">
        <f t="shared" si="2084"/>
        <v/>
      </c>
      <c r="DC133" s="125"/>
      <c r="DD133" s="126">
        <f t="shared" si="2085"/>
        <v>0</v>
      </c>
      <c r="DE133" s="124" t="str">
        <f t="shared" si="2086"/>
        <v/>
      </c>
      <c r="DF133" s="125"/>
      <c r="DG133" s="126">
        <f t="shared" si="2087"/>
        <v>0</v>
      </c>
      <c r="DH133" s="124" t="str">
        <f t="shared" si="2088"/>
        <v/>
      </c>
      <c r="DI133" s="125"/>
      <c r="DJ133" s="126">
        <f t="shared" si="2089"/>
        <v>0</v>
      </c>
      <c r="DK133" s="124"/>
      <c r="DL133" s="125"/>
      <c r="DM133" s="126"/>
    </row>
    <row r="134" spans="1:117" ht="7.75" hidden="1" customHeight="1" outlineLevel="2" x14ac:dyDescent="0.2">
      <c r="A134" s="97" t="str">
        <f t="shared" si="1657"/>
        <v>4</v>
      </c>
      <c r="B134" s="140" t="s">
        <v>373</v>
      </c>
      <c r="C134" s="200" t="str">
        <f>VLOOKUP(B134,'[49]PLANILHA ORCAMENTARIA'!A:B,2,0)</f>
        <v>REJUNTE</v>
      </c>
      <c r="D134" s="200"/>
      <c r="E134" s="122">
        <f>VLOOKUP(B134,'[49]PLANILHA ORCAMENTARIA'!A:G,7,0)</f>
        <v>5871.25</v>
      </c>
      <c r="F134" s="123"/>
      <c r="G134" s="124" t="str">
        <f t="shared" si="2018"/>
        <v/>
      </c>
      <c r="H134" s="125"/>
      <c r="I134" s="126">
        <f t="shared" si="1659"/>
        <v>0</v>
      </c>
      <c r="J134" s="124" t="str">
        <f t="shared" si="2020"/>
        <v/>
      </c>
      <c r="K134" s="125"/>
      <c r="L134" s="126">
        <f t="shared" si="2021"/>
        <v>0</v>
      </c>
      <c r="M134" s="124" t="str">
        <f t="shared" si="2022"/>
        <v/>
      </c>
      <c r="N134" s="125"/>
      <c r="O134" s="126">
        <f t="shared" si="2023"/>
        <v>0</v>
      </c>
      <c r="P134" s="124" t="str">
        <f t="shared" si="2024"/>
        <v/>
      </c>
      <c r="Q134" s="125"/>
      <c r="R134" s="126">
        <f t="shared" si="2025"/>
        <v>0</v>
      </c>
      <c r="S134" s="124" t="str">
        <f t="shared" si="2026"/>
        <v/>
      </c>
      <c r="T134" s="125"/>
      <c r="U134" s="126">
        <f t="shared" si="2027"/>
        <v>0</v>
      </c>
      <c r="V134" s="124" t="str">
        <f t="shared" si="2028"/>
        <v/>
      </c>
      <c r="W134" s="125"/>
      <c r="X134" s="126">
        <f t="shared" si="2029"/>
        <v>0</v>
      </c>
      <c r="Y134" s="124" t="str">
        <f t="shared" si="2030"/>
        <v/>
      </c>
      <c r="Z134" s="125"/>
      <c r="AA134" s="126">
        <f t="shared" si="2031"/>
        <v>0</v>
      </c>
      <c r="AB134" s="124" t="str">
        <f t="shared" si="2032"/>
        <v/>
      </c>
      <c r="AC134" s="125"/>
      <c r="AD134" s="126">
        <f t="shared" si="2033"/>
        <v>0</v>
      </c>
      <c r="AE134" s="124" t="str">
        <f t="shared" si="2034"/>
        <v/>
      </c>
      <c r="AF134" s="125"/>
      <c r="AG134" s="126">
        <f t="shared" si="2035"/>
        <v>0</v>
      </c>
      <c r="AH134" s="124" t="str">
        <f t="shared" si="2036"/>
        <v/>
      </c>
      <c r="AI134" s="125"/>
      <c r="AJ134" s="126">
        <f t="shared" si="2037"/>
        <v>0</v>
      </c>
      <c r="AK134" s="124" t="str">
        <f t="shared" si="2038"/>
        <v/>
      </c>
      <c r="AL134" s="125"/>
      <c r="AM134" s="126">
        <f t="shared" si="2039"/>
        <v>0</v>
      </c>
      <c r="AN134" s="124" t="str">
        <f t="shared" si="2040"/>
        <v/>
      </c>
      <c r="AO134" s="125"/>
      <c r="AP134" s="126">
        <f t="shared" si="2041"/>
        <v>0</v>
      </c>
      <c r="AQ134" s="124" t="str">
        <f t="shared" si="2042"/>
        <v/>
      </c>
      <c r="AR134" s="125"/>
      <c r="AS134" s="126">
        <f t="shared" si="2043"/>
        <v>0</v>
      </c>
      <c r="AT134" s="124" t="str">
        <f t="shared" si="2044"/>
        <v/>
      </c>
      <c r="AU134" s="125"/>
      <c r="AV134" s="126">
        <f t="shared" si="2045"/>
        <v>0</v>
      </c>
      <c r="AW134" s="124" t="str">
        <f t="shared" si="2046"/>
        <v/>
      </c>
      <c r="AX134" s="125"/>
      <c r="AY134" s="126">
        <f t="shared" si="2047"/>
        <v>0</v>
      </c>
      <c r="AZ134" s="124" t="str">
        <f t="shared" si="2048"/>
        <v/>
      </c>
      <c r="BA134" s="125"/>
      <c r="BB134" s="126">
        <f t="shared" si="2049"/>
        <v>0</v>
      </c>
      <c r="BC134" s="124" t="str">
        <f t="shared" si="2050"/>
        <v/>
      </c>
      <c r="BD134" s="125"/>
      <c r="BE134" s="126">
        <f t="shared" si="2051"/>
        <v>0</v>
      </c>
      <c r="BF134" s="124" t="str">
        <f t="shared" si="2052"/>
        <v/>
      </c>
      <c r="BG134" s="125"/>
      <c r="BH134" s="126">
        <f t="shared" si="2053"/>
        <v>0</v>
      </c>
      <c r="BI134" s="124" t="str">
        <f t="shared" si="2054"/>
        <v/>
      </c>
      <c r="BJ134" s="125"/>
      <c r="BK134" s="126">
        <f t="shared" si="2055"/>
        <v>0</v>
      </c>
      <c r="BL134" s="124" t="str">
        <f t="shared" si="2056"/>
        <v/>
      </c>
      <c r="BM134" s="125"/>
      <c r="BN134" s="126">
        <f t="shared" si="2057"/>
        <v>0</v>
      </c>
      <c r="BO134" s="124" t="str">
        <f t="shared" si="2058"/>
        <v/>
      </c>
      <c r="BP134" s="125"/>
      <c r="BQ134" s="126">
        <f t="shared" si="2059"/>
        <v>0</v>
      </c>
      <c r="BR134" s="124" t="str">
        <f t="shared" si="2060"/>
        <v/>
      </c>
      <c r="BS134" s="125"/>
      <c r="BT134" s="126">
        <f t="shared" si="2061"/>
        <v>0</v>
      </c>
      <c r="BU134" s="124" t="str">
        <f t="shared" si="2062"/>
        <v/>
      </c>
      <c r="BV134" s="125"/>
      <c r="BW134" s="126">
        <f t="shared" si="2063"/>
        <v>0</v>
      </c>
      <c r="BX134" s="124" t="str">
        <f t="shared" si="2064"/>
        <v/>
      </c>
      <c r="BY134" s="125"/>
      <c r="BZ134" s="126">
        <f t="shared" si="2065"/>
        <v>0</v>
      </c>
      <c r="CA134" s="124" t="str">
        <f t="shared" si="2066"/>
        <v/>
      </c>
      <c r="CB134" s="125"/>
      <c r="CC134" s="126">
        <f t="shared" si="2067"/>
        <v>0</v>
      </c>
      <c r="CD134" s="124" t="str">
        <f t="shared" si="2068"/>
        <v/>
      </c>
      <c r="CE134" s="125"/>
      <c r="CF134" s="126">
        <f t="shared" si="2069"/>
        <v>0</v>
      </c>
      <c r="CG134" s="124" t="str">
        <f t="shared" si="2070"/>
        <v/>
      </c>
      <c r="CH134" s="125"/>
      <c r="CI134" s="126">
        <f t="shared" si="2071"/>
        <v>0</v>
      </c>
      <c r="CJ134" s="124" t="str">
        <f t="shared" si="2072"/>
        <v/>
      </c>
      <c r="CK134" s="125"/>
      <c r="CL134" s="126">
        <f t="shared" si="2073"/>
        <v>0</v>
      </c>
      <c r="CM134" s="124" t="str">
        <f t="shared" si="2074"/>
        <v/>
      </c>
      <c r="CN134" s="125"/>
      <c r="CO134" s="126">
        <f t="shared" si="2075"/>
        <v>0</v>
      </c>
      <c r="CP134" s="124" t="str">
        <f t="shared" si="2076"/>
        <v/>
      </c>
      <c r="CQ134" s="125"/>
      <c r="CR134" s="126">
        <f t="shared" si="2077"/>
        <v>0</v>
      </c>
      <c r="CS134" s="124" t="str">
        <f t="shared" si="2078"/>
        <v/>
      </c>
      <c r="CT134" s="125"/>
      <c r="CU134" s="126">
        <f t="shared" si="2079"/>
        <v>0</v>
      </c>
      <c r="CV134" s="124" t="str">
        <f t="shared" si="2080"/>
        <v/>
      </c>
      <c r="CW134" s="125"/>
      <c r="CX134" s="126">
        <f t="shared" si="2081"/>
        <v>0</v>
      </c>
      <c r="CY134" s="124" t="str">
        <f t="shared" si="2082"/>
        <v/>
      </c>
      <c r="CZ134" s="125"/>
      <c r="DA134" s="126">
        <f t="shared" si="2083"/>
        <v>0</v>
      </c>
      <c r="DB134" s="124" t="str">
        <f t="shared" si="2084"/>
        <v/>
      </c>
      <c r="DC134" s="125"/>
      <c r="DD134" s="126">
        <f t="shared" si="2085"/>
        <v>0</v>
      </c>
      <c r="DE134" s="124" t="str">
        <f t="shared" si="2086"/>
        <v/>
      </c>
      <c r="DF134" s="125"/>
      <c r="DG134" s="126">
        <f t="shared" si="2087"/>
        <v>0</v>
      </c>
      <c r="DH134" s="124" t="str">
        <f t="shared" si="2088"/>
        <v/>
      </c>
      <c r="DI134" s="125"/>
      <c r="DJ134" s="126">
        <f t="shared" si="2089"/>
        <v>0</v>
      </c>
      <c r="DK134" s="124"/>
      <c r="DL134" s="125"/>
      <c r="DM134" s="126"/>
    </row>
    <row r="135" spans="1:117" ht="7.75" hidden="1" customHeight="1" outlineLevel="1" collapsed="1" x14ac:dyDescent="0.2">
      <c r="A135" s="97" t="str">
        <f t="shared" si="1657"/>
        <v>4</v>
      </c>
      <c r="B135" s="131" t="s">
        <v>374</v>
      </c>
      <c r="C135" s="204" t="s">
        <v>375</v>
      </c>
      <c r="D135" s="204"/>
      <c r="E135" s="132">
        <f>VLOOKUP(B135,'[49]PLANILHA ORCAMENTARIA'!A:G,7,0)</f>
        <v>125415.9</v>
      </c>
      <c r="F135" s="133"/>
      <c r="G135" s="207"/>
      <c r="H135" s="208"/>
      <c r="I135" s="209"/>
      <c r="J135" s="207"/>
      <c r="K135" s="208"/>
      <c r="L135" s="209"/>
      <c r="M135" s="207"/>
      <c r="N135" s="208"/>
      <c r="O135" s="209"/>
      <c r="P135" s="207"/>
      <c r="Q135" s="208"/>
      <c r="R135" s="209"/>
      <c r="S135" s="207"/>
      <c r="T135" s="208"/>
      <c r="U135" s="209"/>
      <c r="V135" s="207"/>
      <c r="W135" s="208"/>
      <c r="X135" s="209"/>
      <c r="Y135" s="207"/>
      <c r="Z135" s="208"/>
      <c r="AA135" s="209"/>
      <c r="AB135" s="207"/>
      <c r="AC135" s="208"/>
      <c r="AD135" s="209"/>
      <c r="AE135" s="207"/>
      <c r="AF135" s="208"/>
      <c r="AG135" s="209"/>
      <c r="AH135" s="207"/>
      <c r="AI135" s="208"/>
      <c r="AJ135" s="209"/>
      <c r="AK135" s="207"/>
      <c r="AL135" s="208"/>
      <c r="AM135" s="209"/>
      <c r="AN135" s="207"/>
      <c r="AO135" s="208"/>
      <c r="AP135" s="209"/>
      <c r="AQ135" s="207"/>
      <c r="AR135" s="208"/>
      <c r="AS135" s="209"/>
      <c r="AT135" s="207"/>
      <c r="AU135" s="208"/>
      <c r="AV135" s="209"/>
      <c r="AW135" s="207"/>
      <c r="AX135" s="208"/>
      <c r="AY135" s="209"/>
      <c r="AZ135" s="207"/>
      <c r="BA135" s="208"/>
      <c r="BB135" s="209"/>
      <c r="BC135" s="207"/>
      <c r="BD135" s="208"/>
      <c r="BE135" s="209"/>
      <c r="BF135" s="207"/>
      <c r="BG135" s="208"/>
      <c r="BH135" s="209"/>
      <c r="BI135" s="207"/>
      <c r="BJ135" s="208"/>
      <c r="BK135" s="209"/>
      <c r="BL135" s="207"/>
      <c r="BM135" s="208"/>
      <c r="BN135" s="209"/>
      <c r="BO135" s="207"/>
      <c r="BP135" s="208"/>
      <c r="BQ135" s="209"/>
      <c r="BR135" s="207"/>
      <c r="BS135" s="208"/>
      <c r="BT135" s="209"/>
      <c r="BU135" s="207"/>
      <c r="BV135" s="208"/>
      <c r="BW135" s="209"/>
      <c r="BX135" s="207"/>
      <c r="BY135" s="208"/>
      <c r="BZ135" s="209"/>
      <c r="CA135" s="207"/>
      <c r="CB135" s="208"/>
      <c r="CC135" s="209"/>
      <c r="CD135" s="207"/>
      <c r="CE135" s="208"/>
      <c r="CF135" s="209"/>
      <c r="CG135" s="207"/>
      <c r="CH135" s="208"/>
      <c r="CI135" s="209"/>
      <c r="CJ135" s="207"/>
      <c r="CK135" s="208"/>
      <c r="CL135" s="209"/>
      <c r="CM135" s="207"/>
      <c r="CN135" s="208"/>
      <c r="CO135" s="209"/>
      <c r="CP135" s="207"/>
      <c r="CQ135" s="208"/>
      <c r="CR135" s="209"/>
      <c r="CS135" s="207"/>
      <c r="CT135" s="208"/>
      <c r="CU135" s="209"/>
      <c r="CV135" s="207"/>
      <c r="CW135" s="208"/>
      <c r="CX135" s="209"/>
      <c r="CY135" s="207"/>
      <c r="CZ135" s="208"/>
      <c r="DA135" s="209"/>
      <c r="DB135" s="207"/>
      <c r="DC135" s="208"/>
      <c r="DD135" s="209"/>
      <c r="DE135" s="207"/>
      <c r="DF135" s="208"/>
      <c r="DG135" s="209"/>
      <c r="DH135" s="207"/>
      <c r="DI135" s="208"/>
      <c r="DJ135" s="209"/>
      <c r="DK135" s="207"/>
      <c r="DL135" s="208"/>
      <c r="DM135" s="209"/>
    </row>
    <row r="136" spans="1:117" ht="7.75" hidden="1" customHeight="1" outlineLevel="2" collapsed="1" x14ac:dyDescent="0.2">
      <c r="A136" s="97" t="str">
        <f t="shared" si="1657"/>
        <v>4</v>
      </c>
      <c r="B136" s="140" t="s">
        <v>376</v>
      </c>
      <c r="C136" s="200" t="str">
        <f>VLOOKUP(B136,'[49]PLANILHA ORCAMENTARIA'!A:B,2,0)</f>
        <v>FORRO - MODULAR LÃ DE PET</v>
      </c>
      <c r="D136" s="200"/>
      <c r="E136" s="122">
        <f>VLOOKUP(B136,'[49]PLANILHA ORCAMENTARIA'!A:G,7,0)</f>
        <v>65095.7</v>
      </c>
      <c r="F136" s="123"/>
      <c r="G136" s="124" t="str">
        <f t="shared" ref="G136:G137" si="2090">IF(H136="","",H136*$E136)</f>
        <v/>
      </c>
      <c r="H136" s="125"/>
      <c r="I136" s="126">
        <f t="shared" ref="I136:I137" si="2091">H136</f>
        <v>0</v>
      </c>
      <c r="J136" s="124" t="str">
        <f t="shared" ref="J136:J137" si="2092">IF(K136="","",K136*$E136)</f>
        <v/>
      </c>
      <c r="K136" s="125"/>
      <c r="L136" s="126">
        <f t="shared" ref="L136:L137" si="2093">K136+I136</f>
        <v>0</v>
      </c>
      <c r="M136" s="124" t="str">
        <f t="shared" ref="M136:M137" si="2094">IF(N136="","",N136*$E136)</f>
        <v/>
      </c>
      <c r="N136" s="125"/>
      <c r="O136" s="126">
        <f t="shared" ref="O136:O137" si="2095">N136+L136</f>
        <v>0</v>
      </c>
      <c r="P136" s="124" t="str">
        <f t="shared" ref="P136:P137" si="2096">IF(Q136="","",Q136*$E136)</f>
        <v/>
      </c>
      <c r="Q136" s="125"/>
      <c r="R136" s="126">
        <f t="shared" ref="R136:R137" si="2097">Q136+O136</f>
        <v>0</v>
      </c>
      <c r="S136" s="124" t="str">
        <f t="shared" ref="S136:S137" si="2098">IF(T136="","",T136*$E136)</f>
        <v/>
      </c>
      <c r="T136" s="125"/>
      <c r="U136" s="126">
        <f t="shared" ref="U136:U137" si="2099">T136+R136</f>
        <v>0</v>
      </c>
      <c r="V136" s="124" t="str">
        <f t="shared" ref="V136:V137" si="2100">IF(W136="","",W136*$E136)</f>
        <v/>
      </c>
      <c r="W136" s="125"/>
      <c r="X136" s="126">
        <f t="shared" ref="X136:X137" si="2101">W136+U136</f>
        <v>0</v>
      </c>
      <c r="Y136" s="124" t="str">
        <f t="shared" ref="Y136:Y137" si="2102">IF(Z136="","",Z136*$E136)</f>
        <v/>
      </c>
      <c r="Z136" s="125"/>
      <c r="AA136" s="126">
        <f t="shared" ref="AA136:AA137" si="2103">Z136+X136</f>
        <v>0</v>
      </c>
      <c r="AB136" s="124" t="str">
        <f t="shared" ref="AB136:AB137" si="2104">IF(AC136="","",AC136*$E136)</f>
        <v/>
      </c>
      <c r="AC136" s="125"/>
      <c r="AD136" s="126">
        <f t="shared" ref="AD136:AD137" si="2105">AC136+AA136</f>
        <v>0</v>
      </c>
      <c r="AE136" s="124" t="str">
        <f t="shared" ref="AE136:AE137" si="2106">IF(AF136="","",AF136*$E136)</f>
        <v/>
      </c>
      <c r="AF136" s="125"/>
      <c r="AG136" s="126">
        <f t="shared" ref="AG136:AG137" si="2107">AF136+AD136</f>
        <v>0</v>
      </c>
      <c r="AH136" s="124" t="str">
        <f t="shared" ref="AH136:AH137" si="2108">IF(AI136="","",AI136*$E136)</f>
        <v/>
      </c>
      <c r="AI136" s="125"/>
      <c r="AJ136" s="126">
        <f t="shared" ref="AJ136:AJ137" si="2109">AI136+AG136</f>
        <v>0</v>
      </c>
      <c r="AK136" s="124" t="str">
        <f t="shared" ref="AK136:AK137" si="2110">IF(AL136="","",AL136*$E136)</f>
        <v/>
      </c>
      <c r="AL136" s="125"/>
      <c r="AM136" s="126">
        <f t="shared" ref="AM136:AM137" si="2111">AL136+AJ136</f>
        <v>0</v>
      </c>
      <c r="AN136" s="124" t="str">
        <f t="shared" ref="AN136:AN137" si="2112">IF(AO136="","",AO136*$E136)</f>
        <v/>
      </c>
      <c r="AO136" s="125"/>
      <c r="AP136" s="126">
        <f t="shared" ref="AP136:AP137" si="2113">AO136+AM136</f>
        <v>0</v>
      </c>
      <c r="AQ136" s="124" t="str">
        <f t="shared" ref="AQ136:AQ137" si="2114">IF(AR136="","",AR136*$E136)</f>
        <v/>
      </c>
      <c r="AR136" s="125"/>
      <c r="AS136" s="126">
        <f t="shared" ref="AS136:AS137" si="2115">AR136+AP136</f>
        <v>0</v>
      </c>
      <c r="AT136" s="124" t="str">
        <f t="shared" ref="AT136:AT137" si="2116">IF(AU136="","",AU136*$E136)</f>
        <v/>
      </c>
      <c r="AU136" s="125"/>
      <c r="AV136" s="126">
        <f t="shared" ref="AV136:AV137" si="2117">AU136+AS136</f>
        <v>0</v>
      </c>
      <c r="AW136" s="124" t="str">
        <f t="shared" ref="AW136:AW137" si="2118">IF(AX136="","",AX136*$E136)</f>
        <v/>
      </c>
      <c r="AX136" s="125"/>
      <c r="AY136" s="126">
        <f t="shared" ref="AY136:AY137" si="2119">AX136+AV136</f>
        <v>0</v>
      </c>
      <c r="AZ136" s="124" t="str">
        <f t="shared" ref="AZ136:AZ137" si="2120">IF(BA136="","",BA136*$E136)</f>
        <v/>
      </c>
      <c r="BA136" s="125"/>
      <c r="BB136" s="126">
        <f t="shared" ref="BB136:BB137" si="2121">BA136+AY136</f>
        <v>0</v>
      </c>
      <c r="BC136" s="124" t="str">
        <f t="shared" ref="BC136:BC137" si="2122">IF(BD136="","",BD136*$E136)</f>
        <v/>
      </c>
      <c r="BD136" s="125"/>
      <c r="BE136" s="126">
        <f t="shared" ref="BE136:BE137" si="2123">BD136+BB136</f>
        <v>0</v>
      </c>
      <c r="BF136" s="124" t="str">
        <f t="shared" ref="BF136:BF137" si="2124">IF(BG136="","",BG136*$E136)</f>
        <v/>
      </c>
      <c r="BG136" s="125"/>
      <c r="BH136" s="126">
        <f t="shared" ref="BH136:BH137" si="2125">BG136+BE136</f>
        <v>0</v>
      </c>
      <c r="BI136" s="124" t="str">
        <f t="shared" ref="BI136:BI137" si="2126">IF(BJ136="","",BJ136*$E136)</f>
        <v/>
      </c>
      <c r="BJ136" s="125"/>
      <c r="BK136" s="126">
        <f t="shared" ref="BK136:BK137" si="2127">BJ136+BH136</f>
        <v>0</v>
      </c>
      <c r="BL136" s="124" t="str">
        <f t="shared" ref="BL136:BL137" si="2128">IF(BM136="","",BM136*$E136)</f>
        <v/>
      </c>
      <c r="BM136" s="125"/>
      <c r="BN136" s="126">
        <f t="shared" ref="BN136:BN137" si="2129">BM136+BK136</f>
        <v>0</v>
      </c>
      <c r="BO136" s="124" t="str">
        <f t="shared" ref="BO136:BO137" si="2130">IF(BP136="","",BP136*$E136)</f>
        <v/>
      </c>
      <c r="BP136" s="125"/>
      <c r="BQ136" s="126">
        <f t="shared" ref="BQ136:BQ137" si="2131">BP136+BN136</f>
        <v>0</v>
      </c>
      <c r="BR136" s="124" t="str">
        <f t="shared" ref="BR136:BR137" si="2132">IF(BS136="","",BS136*$E136)</f>
        <v/>
      </c>
      <c r="BS136" s="125"/>
      <c r="BT136" s="126">
        <f t="shared" ref="BT136:BT137" si="2133">BS136+BQ136</f>
        <v>0</v>
      </c>
      <c r="BU136" s="124" t="str">
        <f t="shared" ref="BU136:BU137" si="2134">IF(BV136="","",BV136*$E136)</f>
        <v/>
      </c>
      <c r="BV136" s="125"/>
      <c r="BW136" s="126">
        <f t="shared" ref="BW136:BW137" si="2135">BV136+BT136</f>
        <v>0</v>
      </c>
      <c r="BX136" s="124" t="str">
        <f t="shared" ref="BX136:BX137" si="2136">IF(BY136="","",BY136*$E136)</f>
        <v/>
      </c>
      <c r="BY136" s="125"/>
      <c r="BZ136" s="126">
        <f t="shared" ref="BZ136:BZ137" si="2137">BY136+BW136</f>
        <v>0</v>
      </c>
      <c r="CA136" s="124" t="str">
        <f t="shared" ref="CA136:CA137" si="2138">IF(CB136="","",CB136*$E136)</f>
        <v/>
      </c>
      <c r="CB136" s="125"/>
      <c r="CC136" s="126">
        <f t="shared" ref="CC136:CC137" si="2139">CB136+BZ136</f>
        <v>0</v>
      </c>
      <c r="CD136" s="124" t="str">
        <f t="shared" ref="CD136:CD137" si="2140">IF(CE136="","",CE136*$E136)</f>
        <v/>
      </c>
      <c r="CE136" s="125"/>
      <c r="CF136" s="126">
        <f t="shared" ref="CF136:CF137" si="2141">CE136+CC136</f>
        <v>0</v>
      </c>
      <c r="CG136" s="124" t="str">
        <f t="shared" ref="CG136:CG137" si="2142">IF(CH136="","",CH136*$E136)</f>
        <v/>
      </c>
      <c r="CH136" s="125"/>
      <c r="CI136" s="126">
        <f t="shared" ref="CI136:CI137" si="2143">CH136+CF136</f>
        <v>0</v>
      </c>
      <c r="CJ136" s="124" t="str">
        <f t="shared" ref="CJ136:CJ137" si="2144">IF(CK136="","",CK136*$E136)</f>
        <v/>
      </c>
      <c r="CK136" s="125"/>
      <c r="CL136" s="126">
        <f t="shared" ref="CL136:CL137" si="2145">CK136+CI136</f>
        <v>0</v>
      </c>
      <c r="CM136" s="124" t="str">
        <f t="shared" ref="CM136:CM137" si="2146">IF(CN136="","",CN136*$E136)</f>
        <v/>
      </c>
      <c r="CN136" s="125"/>
      <c r="CO136" s="126">
        <f t="shared" ref="CO136:CO137" si="2147">CN136+CL136</f>
        <v>0</v>
      </c>
      <c r="CP136" s="124" t="str">
        <f t="shared" ref="CP136:CP137" si="2148">IF(CQ136="","",CQ136*$E136)</f>
        <v/>
      </c>
      <c r="CQ136" s="125"/>
      <c r="CR136" s="126">
        <f t="shared" ref="CR136:CR137" si="2149">CQ136+CO136</f>
        <v>0</v>
      </c>
      <c r="CS136" s="124" t="str">
        <f t="shared" ref="CS136:CS137" si="2150">IF(CT136="","",CT136*$E136)</f>
        <v/>
      </c>
      <c r="CT136" s="125"/>
      <c r="CU136" s="126">
        <f t="shared" ref="CU136:CU137" si="2151">CT136+CR136</f>
        <v>0</v>
      </c>
      <c r="CV136" s="124" t="str">
        <f t="shared" ref="CV136:CV137" si="2152">IF(CW136="","",CW136*$E136)</f>
        <v/>
      </c>
      <c r="CW136" s="125"/>
      <c r="CX136" s="126">
        <f t="shared" ref="CX136:CX137" si="2153">CW136+CU136</f>
        <v>0</v>
      </c>
      <c r="CY136" s="124" t="str">
        <f t="shared" ref="CY136:CY137" si="2154">IF(CZ136="","",CZ136*$E136)</f>
        <v/>
      </c>
      <c r="CZ136" s="125"/>
      <c r="DA136" s="126">
        <f t="shared" ref="DA136:DA137" si="2155">CZ136+CX136</f>
        <v>0</v>
      </c>
      <c r="DB136" s="124" t="str">
        <f t="shared" ref="DB136:DB137" si="2156">IF(DC136="","",DC136*$E136)</f>
        <v/>
      </c>
      <c r="DC136" s="125"/>
      <c r="DD136" s="126">
        <f t="shared" ref="DD136:DD137" si="2157">DC136+DA136</f>
        <v>0</v>
      </c>
      <c r="DE136" s="124" t="str">
        <f t="shared" ref="DE136:DE137" si="2158">IF(DF136="","",DF136*$E136)</f>
        <v/>
      </c>
      <c r="DF136" s="125"/>
      <c r="DG136" s="126">
        <f t="shared" ref="DG136:DG137" si="2159">DF136+DD136</f>
        <v>0</v>
      </c>
      <c r="DH136" s="124" t="str">
        <f t="shared" ref="DH136:DH137" si="2160">IF(DI136="","",DI136*$E136)</f>
        <v/>
      </c>
      <c r="DI136" s="125"/>
      <c r="DJ136" s="126">
        <f t="shared" ref="DJ136:DJ137" si="2161">DI136+DG136</f>
        <v>0</v>
      </c>
      <c r="DK136" s="124"/>
      <c r="DL136" s="125"/>
      <c r="DM136" s="126"/>
    </row>
    <row r="137" spans="1:117" ht="7.75" hidden="1" customHeight="1" outlineLevel="2" collapsed="1" x14ac:dyDescent="0.2">
      <c r="A137" s="97" t="str">
        <f t="shared" si="1657"/>
        <v>4</v>
      </c>
      <c r="B137" s="140" t="s">
        <v>377</v>
      </c>
      <c r="C137" s="200" t="str">
        <f>VLOOKUP(B137,'[49]PLANILHA ORCAMENTARIA'!A:B,2,0)</f>
        <v>FORRO - GESSO</v>
      </c>
      <c r="D137" s="200"/>
      <c r="E137" s="122">
        <f>VLOOKUP(B137,'[49]PLANILHA ORCAMENTARIA'!A:G,7,0)</f>
        <v>60320.2</v>
      </c>
      <c r="F137" s="123"/>
      <c r="G137" s="124" t="str">
        <f t="shared" si="2090"/>
        <v/>
      </c>
      <c r="H137" s="125"/>
      <c r="I137" s="126">
        <f t="shared" si="2091"/>
        <v>0</v>
      </c>
      <c r="J137" s="124" t="str">
        <f t="shared" si="2092"/>
        <v/>
      </c>
      <c r="K137" s="125"/>
      <c r="L137" s="126">
        <f t="shared" si="2093"/>
        <v>0</v>
      </c>
      <c r="M137" s="124" t="str">
        <f t="shared" si="2094"/>
        <v/>
      </c>
      <c r="N137" s="125"/>
      <c r="O137" s="126">
        <f t="shared" si="2095"/>
        <v>0</v>
      </c>
      <c r="P137" s="124" t="str">
        <f t="shared" si="2096"/>
        <v/>
      </c>
      <c r="Q137" s="125"/>
      <c r="R137" s="126">
        <f t="shared" si="2097"/>
        <v>0</v>
      </c>
      <c r="S137" s="124" t="str">
        <f t="shared" si="2098"/>
        <v/>
      </c>
      <c r="T137" s="125"/>
      <c r="U137" s="126">
        <f t="shared" si="2099"/>
        <v>0</v>
      </c>
      <c r="V137" s="124" t="str">
        <f t="shared" si="2100"/>
        <v/>
      </c>
      <c r="W137" s="125"/>
      <c r="X137" s="126">
        <f t="shared" si="2101"/>
        <v>0</v>
      </c>
      <c r="Y137" s="124" t="str">
        <f t="shared" si="2102"/>
        <v/>
      </c>
      <c r="Z137" s="125"/>
      <c r="AA137" s="126">
        <f t="shared" si="2103"/>
        <v>0</v>
      </c>
      <c r="AB137" s="124" t="str">
        <f t="shared" si="2104"/>
        <v/>
      </c>
      <c r="AC137" s="125"/>
      <c r="AD137" s="126">
        <f t="shared" si="2105"/>
        <v>0</v>
      </c>
      <c r="AE137" s="124" t="str">
        <f t="shared" si="2106"/>
        <v/>
      </c>
      <c r="AF137" s="125"/>
      <c r="AG137" s="126">
        <f t="shared" si="2107"/>
        <v>0</v>
      </c>
      <c r="AH137" s="124" t="str">
        <f t="shared" si="2108"/>
        <v/>
      </c>
      <c r="AI137" s="125"/>
      <c r="AJ137" s="126">
        <f t="shared" si="2109"/>
        <v>0</v>
      </c>
      <c r="AK137" s="124" t="str">
        <f t="shared" si="2110"/>
        <v/>
      </c>
      <c r="AL137" s="125"/>
      <c r="AM137" s="126">
        <f t="shared" si="2111"/>
        <v>0</v>
      </c>
      <c r="AN137" s="124" t="str">
        <f t="shared" si="2112"/>
        <v/>
      </c>
      <c r="AO137" s="125"/>
      <c r="AP137" s="126">
        <f t="shared" si="2113"/>
        <v>0</v>
      </c>
      <c r="AQ137" s="124" t="str">
        <f t="shared" si="2114"/>
        <v/>
      </c>
      <c r="AR137" s="125"/>
      <c r="AS137" s="126">
        <f t="shared" si="2115"/>
        <v>0</v>
      </c>
      <c r="AT137" s="124" t="str">
        <f t="shared" si="2116"/>
        <v/>
      </c>
      <c r="AU137" s="125"/>
      <c r="AV137" s="126">
        <f t="shared" si="2117"/>
        <v>0</v>
      </c>
      <c r="AW137" s="124" t="str">
        <f t="shared" si="2118"/>
        <v/>
      </c>
      <c r="AX137" s="125"/>
      <c r="AY137" s="126">
        <f t="shared" si="2119"/>
        <v>0</v>
      </c>
      <c r="AZ137" s="124" t="str">
        <f t="shared" si="2120"/>
        <v/>
      </c>
      <c r="BA137" s="125"/>
      <c r="BB137" s="126">
        <f t="shared" si="2121"/>
        <v>0</v>
      </c>
      <c r="BC137" s="124" t="str">
        <f t="shared" si="2122"/>
        <v/>
      </c>
      <c r="BD137" s="125"/>
      <c r="BE137" s="126">
        <f t="shared" si="2123"/>
        <v>0</v>
      </c>
      <c r="BF137" s="124" t="str">
        <f t="shared" si="2124"/>
        <v/>
      </c>
      <c r="BG137" s="125"/>
      <c r="BH137" s="126">
        <f t="shared" si="2125"/>
        <v>0</v>
      </c>
      <c r="BI137" s="124" t="str">
        <f t="shared" si="2126"/>
        <v/>
      </c>
      <c r="BJ137" s="125"/>
      <c r="BK137" s="126">
        <f t="shared" si="2127"/>
        <v>0</v>
      </c>
      <c r="BL137" s="124" t="str">
        <f t="shared" si="2128"/>
        <v/>
      </c>
      <c r="BM137" s="125"/>
      <c r="BN137" s="126">
        <f t="shared" si="2129"/>
        <v>0</v>
      </c>
      <c r="BO137" s="124" t="str">
        <f t="shared" si="2130"/>
        <v/>
      </c>
      <c r="BP137" s="125"/>
      <c r="BQ137" s="126">
        <f t="shared" si="2131"/>
        <v>0</v>
      </c>
      <c r="BR137" s="124" t="str">
        <f t="shared" si="2132"/>
        <v/>
      </c>
      <c r="BS137" s="125"/>
      <c r="BT137" s="126">
        <f t="shared" si="2133"/>
        <v>0</v>
      </c>
      <c r="BU137" s="124" t="str">
        <f t="shared" si="2134"/>
        <v/>
      </c>
      <c r="BV137" s="125"/>
      <c r="BW137" s="126">
        <f t="shared" si="2135"/>
        <v>0</v>
      </c>
      <c r="BX137" s="124" t="str">
        <f t="shared" si="2136"/>
        <v/>
      </c>
      <c r="BY137" s="125"/>
      <c r="BZ137" s="126">
        <f t="shared" si="2137"/>
        <v>0</v>
      </c>
      <c r="CA137" s="124" t="str">
        <f t="shared" si="2138"/>
        <v/>
      </c>
      <c r="CB137" s="125"/>
      <c r="CC137" s="126">
        <f t="shared" si="2139"/>
        <v>0</v>
      </c>
      <c r="CD137" s="124" t="str">
        <f t="shared" si="2140"/>
        <v/>
      </c>
      <c r="CE137" s="125"/>
      <c r="CF137" s="126">
        <f t="shared" si="2141"/>
        <v>0</v>
      </c>
      <c r="CG137" s="124" t="str">
        <f t="shared" si="2142"/>
        <v/>
      </c>
      <c r="CH137" s="125"/>
      <c r="CI137" s="126">
        <f t="shared" si="2143"/>
        <v>0</v>
      </c>
      <c r="CJ137" s="124" t="str">
        <f t="shared" si="2144"/>
        <v/>
      </c>
      <c r="CK137" s="125"/>
      <c r="CL137" s="126">
        <f t="shared" si="2145"/>
        <v>0</v>
      </c>
      <c r="CM137" s="124" t="str">
        <f t="shared" si="2146"/>
        <v/>
      </c>
      <c r="CN137" s="125"/>
      <c r="CO137" s="126">
        <f t="shared" si="2147"/>
        <v>0</v>
      </c>
      <c r="CP137" s="124" t="str">
        <f t="shared" si="2148"/>
        <v/>
      </c>
      <c r="CQ137" s="125"/>
      <c r="CR137" s="126">
        <f t="shared" si="2149"/>
        <v>0</v>
      </c>
      <c r="CS137" s="124" t="str">
        <f t="shared" si="2150"/>
        <v/>
      </c>
      <c r="CT137" s="125"/>
      <c r="CU137" s="126">
        <f t="shared" si="2151"/>
        <v>0</v>
      </c>
      <c r="CV137" s="124" t="str">
        <f t="shared" si="2152"/>
        <v/>
      </c>
      <c r="CW137" s="125"/>
      <c r="CX137" s="126">
        <f t="shared" si="2153"/>
        <v>0</v>
      </c>
      <c r="CY137" s="124" t="str">
        <f t="shared" si="2154"/>
        <v/>
      </c>
      <c r="CZ137" s="125"/>
      <c r="DA137" s="126">
        <f t="shared" si="2155"/>
        <v>0</v>
      </c>
      <c r="DB137" s="124" t="str">
        <f t="shared" si="2156"/>
        <v/>
      </c>
      <c r="DC137" s="125"/>
      <c r="DD137" s="126">
        <f t="shared" si="2157"/>
        <v>0</v>
      </c>
      <c r="DE137" s="124" t="str">
        <f t="shared" si="2158"/>
        <v/>
      </c>
      <c r="DF137" s="125"/>
      <c r="DG137" s="126">
        <f t="shared" si="2159"/>
        <v>0</v>
      </c>
      <c r="DH137" s="124" t="str">
        <f t="shared" si="2160"/>
        <v/>
      </c>
      <c r="DI137" s="125"/>
      <c r="DJ137" s="126">
        <f t="shared" si="2161"/>
        <v>0</v>
      </c>
      <c r="DK137" s="124"/>
      <c r="DL137" s="125"/>
      <c r="DM137" s="126"/>
    </row>
    <row r="138" spans="1:117" ht="7.75" hidden="1" customHeight="1" outlineLevel="1" collapsed="1" x14ac:dyDescent="0.2">
      <c r="A138" s="97" t="str">
        <f t="shared" si="1657"/>
        <v>4</v>
      </c>
      <c r="B138" s="131" t="s">
        <v>378</v>
      </c>
      <c r="C138" s="204" t="s">
        <v>379</v>
      </c>
      <c r="D138" s="204"/>
      <c r="E138" s="132">
        <f>VLOOKUP(B138,'[49]PLANILHA ORCAMENTARIA'!A:G,7,0)</f>
        <v>75480.28</v>
      </c>
      <c r="F138" s="133"/>
      <c r="G138" s="207"/>
      <c r="H138" s="208"/>
      <c r="I138" s="209"/>
      <c r="J138" s="207"/>
      <c r="K138" s="208"/>
      <c r="L138" s="209"/>
      <c r="M138" s="207"/>
      <c r="N138" s="208"/>
      <c r="O138" s="209"/>
      <c r="P138" s="207"/>
      <c r="Q138" s="208"/>
      <c r="R138" s="209"/>
      <c r="S138" s="207"/>
      <c r="T138" s="208"/>
      <c r="U138" s="209"/>
      <c r="V138" s="207"/>
      <c r="W138" s="208"/>
      <c r="X138" s="209"/>
      <c r="Y138" s="207"/>
      <c r="Z138" s="208"/>
      <c r="AA138" s="209"/>
      <c r="AB138" s="207"/>
      <c r="AC138" s="208"/>
      <c r="AD138" s="209"/>
      <c r="AE138" s="207"/>
      <c r="AF138" s="208"/>
      <c r="AG138" s="209"/>
      <c r="AH138" s="207"/>
      <c r="AI138" s="208"/>
      <c r="AJ138" s="209"/>
      <c r="AK138" s="207"/>
      <c r="AL138" s="208"/>
      <c r="AM138" s="209"/>
      <c r="AN138" s="207"/>
      <c r="AO138" s="208"/>
      <c r="AP138" s="209"/>
      <c r="AQ138" s="207"/>
      <c r="AR138" s="208"/>
      <c r="AS138" s="209"/>
      <c r="AT138" s="207"/>
      <c r="AU138" s="208"/>
      <c r="AV138" s="209"/>
      <c r="AW138" s="207"/>
      <c r="AX138" s="208"/>
      <c r="AY138" s="209"/>
      <c r="AZ138" s="207"/>
      <c r="BA138" s="208"/>
      <c r="BB138" s="209"/>
      <c r="BC138" s="207"/>
      <c r="BD138" s="208"/>
      <c r="BE138" s="209"/>
      <c r="BF138" s="207"/>
      <c r="BG138" s="208"/>
      <c r="BH138" s="209"/>
      <c r="BI138" s="207"/>
      <c r="BJ138" s="208"/>
      <c r="BK138" s="209"/>
      <c r="BL138" s="207"/>
      <c r="BM138" s="208"/>
      <c r="BN138" s="209"/>
      <c r="BO138" s="207"/>
      <c r="BP138" s="208"/>
      <c r="BQ138" s="209"/>
      <c r="BR138" s="207"/>
      <c r="BS138" s="208"/>
      <c r="BT138" s="209"/>
      <c r="BU138" s="207"/>
      <c r="BV138" s="208"/>
      <c r="BW138" s="209"/>
      <c r="BX138" s="207"/>
      <c r="BY138" s="208"/>
      <c r="BZ138" s="209"/>
      <c r="CA138" s="207"/>
      <c r="CB138" s="208"/>
      <c r="CC138" s="209"/>
      <c r="CD138" s="207"/>
      <c r="CE138" s="208"/>
      <c r="CF138" s="209"/>
      <c r="CG138" s="207"/>
      <c r="CH138" s="208"/>
      <c r="CI138" s="209"/>
      <c r="CJ138" s="207"/>
      <c r="CK138" s="208"/>
      <c r="CL138" s="209"/>
      <c r="CM138" s="207"/>
      <c r="CN138" s="208"/>
      <c r="CO138" s="209"/>
      <c r="CP138" s="207"/>
      <c r="CQ138" s="208"/>
      <c r="CR138" s="209"/>
      <c r="CS138" s="207"/>
      <c r="CT138" s="208"/>
      <c r="CU138" s="209"/>
      <c r="CV138" s="207"/>
      <c r="CW138" s="208"/>
      <c r="CX138" s="209"/>
      <c r="CY138" s="207"/>
      <c r="CZ138" s="208"/>
      <c r="DA138" s="209"/>
      <c r="DB138" s="207"/>
      <c r="DC138" s="208"/>
      <c r="DD138" s="209"/>
      <c r="DE138" s="207"/>
      <c r="DF138" s="208"/>
      <c r="DG138" s="209"/>
      <c r="DH138" s="207"/>
      <c r="DI138" s="208"/>
      <c r="DJ138" s="209"/>
      <c r="DK138" s="207"/>
      <c r="DL138" s="208"/>
      <c r="DM138" s="209"/>
    </row>
    <row r="139" spans="1:117" ht="7.75" hidden="1" customHeight="1" outlineLevel="2" collapsed="1" x14ac:dyDescent="0.2">
      <c r="A139" s="97" t="str">
        <f t="shared" si="1657"/>
        <v>4</v>
      </c>
      <c r="B139" s="140" t="s">
        <v>380</v>
      </c>
      <c r="C139" s="200" t="str">
        <f>VLOOKUP(B139,'[49]PLANILHA ORCAMENTARIA'!A:B,2,0)</f>
        <v>FORRO - MODULAR LÃ DE PET</v>
      </c>
      <c r="D139" s="200"/>
      <c r="E139" s="122">
        <f>VLOOKUP(B139,'[49]PLANILHA ORCAMENTARIA'!A:G,7,0)</f>
        <v>44103.86</v>
      </c>
      <c r="F139" s="123"/>
      <c r="G139" s="124" t="str">
        <f t="shared" ref="G139:G140" si="2162">IF(H139="","",H139*$E139)</f>
        <v/>
      </c>
      <c r="H139" s="125"/>
      <c r="I139" s="126">
        <f t="shared" ref="I139:I140" si="2163">H139</f>
        <v>0</v>
      </c>
      <c r="J139" s="124" t="str">
        <f t="shared" ref="J139:J140" si="2164">IF(K139="","",K139*$E139)</f>
        <v/>
      </c>
      <c r="K139" s="125"/>
      <c r="L139" s="126">
        <f t="shared" ref="L139:L140" si="2165">K139+I139</f>
        <v>0</v>
      </c>
      <c r="M139" s="124" t="str">
        <f t="shared" ref="M139:M140" si="2166">IF(N139="","",N139*$E139)</f>
        <v/>
      </c>
      <c r="N139" s="125"/>
      <c r="O139" s="126">
        <f t="shared" ref="O139:O140" si="2167">N139+L139</f>
        <v>0</v>
      </c>
      <c r="P139" s="124" t="str">
        <f t="shared" ref="P139:P140" si="2168">IF(Q139="","",Q139*$E139)</f>
        <v/>
      </c>
      <c r="Q139" s="125"/>
      <c r="R139" s="126">
        <f t="shared" ref="R139:R140" si="2169">Q139+O139</f>
        <v>0</v>
      </c>
      <c r="S139" s="124" t="str">
        <f t="shared" ref="S139:S140" si="2170">IF(T139="","",T139*$E139)</f>
        <v/>
      </c>
      <c r="T139" s="125"/>
      <c r="U139" s="126">
        <f t="shared" ref="U139:U140" si="2171">T139+R139</f>
        <v>0</v>
      </c>
      <c r="V139" s="124" t="str">
        <f t="shared" ref="V139:V140" si="2172">IF(W139="","",W139*$E139)</f>
        <v/>
      </c>
      <c r="W139" s="125"/>
      <c r="X139" s="126">
        <f t="shared" ref="X139:X140" si="2173">W139+U139</f>
        <v>0</v>
      </c>
      <c r="Y139" s="124" t="str">
        <f t="shared" ref="Y139:Y140" si="2174">IF(Z139="","",Z139*$E139)</f>
        <v/>
      </c>
      <c r="Z139" s="125"/>
      <c r="AA139" s="126">
        <f t="shared" ref="AA139:AA140" si="2175">Z139+X139</f>
        <v>0</v>
      </c>
      <c r="AB139" s="124" t="str">
        <f t="shared" ref="AB139:AB140" si="2176">IF(AC139="","",AC139*$E139)</f>
        <v/>
      </c>
      <c r="AC139" s="125"/>
      <c r="AD139" s="126">
        <f t="shared" ref="AD139:AD140" si="2177">AC139+AA139</f>
        <v>0</v>
      </c>
      <c r="AE139" s="124" t="str">
        <f t="shared" ref="AE139:AE140" si="2178">IF(AF139="","",AF139*$E139)</f>
        <v/>
      </c>
      <c r="AF139" s="125"/>
      <c r="AG139" s="126">
        <f t="shared" ref="AG139:AG140" si="2179">AF139+AD139</f>
        <v>0</v>
      </c>
      <c r="AH139" s="124" t="str">
        <f t="shared" ref="AH139:AH140" si="2180">IF(AI139="","",AI139*$E139)</f>
        <v/>
      </c>
      <c r="AI139" s="125"/>
      <c r="AJ139" s="126">
        <f t="shared" ref="AJ139:AJ140" si="2181">AI139+AG139</f>
        <v>0</v>
      </c>
      <c r="AK139" s="124" t="str">
        <f t="shared" ref="AK139:AK140" si="2182">IF(AL139="","",AL139*$E139)</f>
        <v/>
      </c>
      <c r="AL139" s="125"/>
      <c r="AM139" s="126">
        <f t="shared" ref="AM139:AM140" si="2183">AL139+AJ139</f>
        <v>0</v>
      </c>
      <c r="AN139" s="124" t="str">
        <f t="shared" ref="AN139:AN140" si="2184">IF(AO139="","",AO139*$E139)</f>
        <v/>
      </c>
      <c r="AO139" s="125"/>
      <c r="AP139" s="126">
        <f t="shared" ref="AP139:AP140" si="2185">AO139+AM139</f>
        <v>0</v>
      </c>
      <c r="AQ139" s="124" t="str">
        <f t="shared" ref="AQ139:AQ140" si="2186">IF(AR139="","",AR139*$E139)</f>
        <v/>
      </c>
      <c r="AR139" s="125"/>
      <c r="AS139" s="126">
        <f t="shared" ref="AS139:AS140" si="2187">AR139+AP139</f>
        <v>0</v>
      </c>
      <c r="AT139" s="124" t="str">
        <f t="shared" ref="AT139:AT140" si="2188">IF(AU139="","",AU139*$E139)</f>
        <v/>
      </c>
      <c r="AU139" s="125"/>
      <c r="AV139" s="126">
        <f t="shared" ref="AV139:AV140" si="2189">AU139+AS139</f>
        <v>0</v>
      </c>
      <c r="AW139" s="124" t="str">
        <f t="shared" ref="AW139:AW140" si="2190">IF(AX139="","",AX139*$E139)</f>
        <v/>
      </c>
      <c r="AX139" s="125"/>
      <c r="AY139" s="126">
        <f t="shared" ref="AY139:AY140" si="2191">AX139+AV139</f>
        <v>0</v>
      </c>
      <c r="AZ139" s="124" t="str">
        <f t="shared" ref="AZ139:AZ140" si="2192">IF(BA139="","",BA139*$E139)</f>
        <v/>
      </c>
      <c r="BA139" s="125"/>
      <c r="BB139" s="126">
        <f t="shared" ref="BB139:BB140" si="2193">BA139+AY139</f>
        <v>0</v>
      </c>
      <c r="BC139" s="124" t="str">
        <f t="shared" ref="BC139:BC140" si="2194">IF(BD139="","",BD139*$E139)</f>
        <v/>
      </c>
      <c r="BD139" s="125"/>
      <c r="BE139" s="126">
        <f t="shared" ref="BE139:BE140" si="2195">BD139+BB139</f>
        <v>0</v>
      </c>
      <c r="BF139" s="124" t="str">
        <f t="shared" ref="BF139:BF140" si="2196">IF(BG139="","",BG139*$E139)</f>
        <v/>
      </c>
      <c r="BG139" s="125"/>
      <c r="BH139" s="126">
        <f t="shared" ref="BH139:BH140" si="2197">BG139+BE139</f>
        <v>0</v>
      </c>
      <c r="BI139" s="124" t="str">
        <f t="shared" ref="BI139:BI140" si="2198">IF(BJ139="","",BJ139*$E139)</f>
        <v/>
      </c>
      <c r="BJ139" s="125"/>
      <c r="BK139" s="126">
        <f t="shared" ref="BK139:BK140" si="2199">BJ139+BH139</f>
        <v>0</v>
      </c>
      <c r="BL139" s="124" t="str">
        <f t="shared" ref="BL139:BL140" si="2200">IF(BM139="","",BM139*$E139)</f>
        <v/>
      </c>
      <c r="BM139" s="125"/>
      <c r="BN139" s="126">
        <f t="shared" ref="BN139:BN140" si="2201">BM139+BK139</f>
        <v>0</v>
      </c>
      <c r="BO139" s="124" t="str">
        <f t="shared" ref="BO139:BO140" si="2202">IF(BP139="","",BP139*$E139)</f>
        <v/>
      </c>
      <c r="BP139" s="125"/>
      <c r="BQ139" s="126">
        <f t="shared" ref="BQ139:BQ140" si="2203">BP139+BN139</f>
        <v>0</v>
      </c>
      <c r="BR139" s="124" t="str">
        <f t="shared" ref="BR139:BR140" si="2204">IF(BS139="","",BS139*$E139)</f>
        <v/>
      </c>
      <c r="BS139" s="125"/>
      <c r="BT139" s="126">
        <f t="shared" ref="BT139:BT140" si="2205">BS139+BQ139</f>
        <v>0</v>
      </c>
      <c r="BU139" s="124" t="str">
        <f t="shared" ref="BU139:BU140" si="2206">IF(BV139="","",BV139*$E139)</f>
        <v/>
      </c>
      <c r="BV139" s="125"/>
      <c r="BW139" s="126">
        <f t="shared" ref="BW139:BW140" si="2207">BV139+BT139</f>
        <v>0</v>
      </c>
      <c r="BX139" s="124" t="str">
        <f t="shared" ref="BX139:BX140" si="2208">IF(BY139="","",BY139*$E139)</f>
        <v/>
      </c>
      <c r="BY139" s="125"/>
      <c r="BZ139" s="126">
        <f t="shared" ref="BZ139:BZ140" si="2209">BY139+BW139</f>
        <v>0</v>
      </c>
      <c r="CA139" s="124" t="str">
        <f t="shared" ref="CA139:CA140" si="2210">IF(CB139="","",CB139*$E139)</f>
        <v/>
      </c>
      <c r="CB139" s="125"/>
      <c r="CC139" s="126">
        <f t="shared" ref="CC139:CC140" si="2211">CB139+BZ139</f>
        <v>0</v>
      </c>
      <c r="CD139" s="124" t="str">
        <f t="shared" ref="CD139:CD140" si="2212">IF(CE139="","",CE139*$E139)</f>
        <v/>
      </c>
      <c r="CE139" s="125"/>
      <c r="CF139" s="126">
        <f t="shared" ref="CF139:CF140" si="2213">CE139+CC139</f>
        <v>0</v>
      </c>
      <c r="CG139" s="124" t="str">
        <f t="shared" ref="CG139:CG140" si="2214">IF(CH139="","",CH139*$E139)</f>
        <v/>
      </c>
      <c r="CH139" s="125"/>
      <c r="CI139" s="126">
        <f t="shared" ref="CI139:CI140" si="2215">CH139+CF139</f>
        <v>0</v>
      </c>
      <c r="CJ139" s="124" t="str">
        <f t="shared" ref="CJ139:CJ140" si="2216">IF(CK139="","",CK139*$E139)</f>
        <v/>
      </c>
      <c r="CK139" s="125"/>
      <c r="CL139" s="126">
        <f t="shared" ref="CL139:CL140" si="2217">CK139+CI139</f>
        <v>0</v>
      </c>
      <c r="CM139" s="124" t="str">
        <f t="shared" ref="CM139:CM140" si="2218">IF(CN139="","",CN139*$E139)</f>
        <v/>
      </c>
      <c r="CN139" s="125"/>
      <c r="CO139" s="126">
        <f t="shared" ref="CO139:CO140" si="2219">CN139+CL139</f>
        <v>0</v>
      </c>
      <c r="CP139" s="124" t="str">
        <f t="shared" ref="CP139:CP140" si="2220">IF(CQ139="","",CQ139*$E139)</f>
        <v/>
      </c>
      <c r="CQ139" s="125"/>
      <c r="CR139" s="126">
        <f t="shared" ref="CR139:CR140" si="2221">CQ139+CO139</f>
        <v>0</v>
      </c>
      <c r="CS139" s="124" t="str">
        <f t="shared" ref="CS139:CS140" si="2222">IF(CT139="","",CT139*$E139)</f>
        <v/>
      </c>
      <c r="CT139" s="125"/>
      <c r="CU139" s="126">
        <f t="shared" ref="CU139:CU140" si="2223">CT139+CR139</f>
        <v>0</v>
      </c>
      <c r="CV139" s="124" t="str">
        <f t="shared" ref="CV139:CV140" si="2224">IF(CW139="","",CW139*$E139)</f>
        <v/>
      </c>
      <c r="CW139" s="125"/>
      <c r="CX139" s="126">
        <f t="shared" ref="CX139:CX140" si="2225">CW139+CU139</f>
        <v>0</v>
      </c>
      <c r="CY139" s="124" t="str">
        <f t="shared" ref="CY139:CY140" si="2226">IF(CZ139="","",CZ139*$E139)</f>
        <v/>
      </c>
      <c r="CZ139" s="125"/>
      <c r="DA139" s="126">
        <f t="shared" ref="DA139:DA140" si="2227">CZ139+CX139</f>
        <v>0</v>
      </c>
      <c r="DB139" s="124" t="str">
        <f t="shared" ref="DB139:DB140" si="2228">IF(DC139="","",DC139*$E139)</f>
        <v/>
      </c>
      <c r="DC139" s="125"/>
      <c r="DD139" s="126">
        <f t="shared" ref="DD139:DD140" si="2229">DC139+DA139</f>
        <v>0</v>
      </c>
      <c r="DE139" s="124" t="str">
        <f t="shared" ref="DE139:DE140" si="2230">IF(DF139="","",DF139*$E139)</f>
        <v/>
      </c>
      <c r="DF139" s="125"/>
      <c r="DG139" s="126">
        <f t="shared" ref="DG139:DG140" si="2231">DF139+DD139</f>
        <v>0</v>
      </c>
      <c r="DH139" s="124" t="str">
        <f t="shared" ref="DH139:DH140" si="2232">IF(DI139="","",DI139*$E139)</f>
        <v/>
      </c>
      <c r="DI139" s="125"/>
      <c r="DJ139" s="126">
        <f t="shared" ref="DJ139:DJ140" si="2233">DI139+DG139</f>
        <v>0</v>
      </c>
      <c r="DK139" s="124"/>
      <c r="DL139" s="125"/>
      <c r="DM139" s="126"/>
    </row>
    <row r="140" spans="1:117" ht="7.75" hidden="1" customHeight="1" outlineLevel="2" collapsed="1" x14ac:dyDescent="0.2">
      <c r="A140" s="97" t="str">
        <f t="shared" si="1657"/>
        <v>4</v>
      </c>
      <c r="B140" s="140" t="s">
        <v>381</v>
      </c>
      <c r="C140" s="200" t="str">
        <f>VLOOKUP(B140,'[49]PLANILHA ORCAMENTARIA'!A:B,2,0)</f>
        <v>FORRO - GESSO</v>
      </c>
      <c r="D140" s="200"/>
      <c r="E140" s="122">
        <f>VLOOKUP(B140,'[49]PLANILHA ORCAMENTARIA'!A:G,7,0)</f>
        <v>31376.42</v>
      </c>
      <c r="F140" s="123"/>
      <c r="G140" s="124" t="str">
        <f t="shared" si="2162"/>
        <v/>
      </c>
      <c r="H140" s="125"/>
      <c r="I140" s="126">
        <f t="shared" si="2163"/>
        <v>0</v>
      </c>
      <c r="J140" s="124" t="str">
        <f t="shared" si="2164"/>
        <v/>
      </c>
      <c r="K140" s="125"/>
      <c r="L140" s="126">
        <f t="shared" si="2165"/>
        <v>0</v>
      </c>
      <c r="M140" s="124" t="str">
        <f t="shared" si="2166"/>
        <v/>
      </c>
      <c r="N140" s="125"/>
      <c r="O140" s="126">
        <f t="shared" si="2167"/>
        <v>0</v>
      </c>
      <c r="P140" s="124" t="str">
        <f t="shared" si="2168"/>
        <v/>
      </c>
      <c r="Q140" s="125"/>
      <c r="R140" s="126">
        <f t="shared" si="2169"/>
        <v>0</v>
      </c>
      <c r="S140" s="124" t="str">
        <f t="shared" si="2170"/>
        <v/>
      </c>
      <c r="T140" s="125"/>
      <c r="U140" s="126">
        <f t="shared" si="2171"/>
        <v>0</v>
      </c>
      <c r="V140" s="124" t="str">
        <f t="shared" si="2172"/>
        <v/>
      </c>
      <c r="W140" s="125"/>
      <c r="X140" s="126">
        <f t="shared" si="2173"/>
        <v>0</v>
      </c>
      <c r="Y140" s="124" t="str">
        <f t="shared" si="2174"/>
        <v/>
      </c>
      <c r="Z140" s="125"/>
      <c r="AA140" s="126">
        <f t="shared" si="2175"/>
        <v>0</v>
      </c>
      <c r="AB140" s="124" t="str">
        <f t="shared" si="2176"/>
        <v/>
      </c>
      <c r="AC140" s="125"/>
      <c r="AD140" s="126">
        <f t="shared" si="2177"/>
        <v>0</v>
      </c>
      <c r="AE140" s="124" t="str">
        <f t="shared" si="2178"/>
        <v/>
      </c>
      <c r="AF140" s="125"/>
      <c r="AG140" s="126">
        <f t="shared" si="2179"/>
        <v>0</v>
      </c>
      <c r="AH140" s="124" t="str">
        <f t="shared" si="2180"/>
        <v/>
      </c>
      <c r="AI140" s="125"/>
      <c r="AJ140" s="126">
        <f t="shared" si="2181"/>
        <v>0</v>
      </c>
      <c r="AK140" s="124" t="str">
        <f t="shared" si="2182"/>
        <v/>
      </c>
      <c r="AL140" s="125"/>
      <c r="AM140" s="126">
        <f t="shared" si="2183"/>
        <v>0</v>
      </c>
      <c r="AN140" s="124" t="str">
        <f t="shared" si="2184"/>
        <v/>
      </c>
      <c r="AO140" s="125"/>
      <c r="AP140" s="126">
        <f t="shared" si="2185"/>
        <v>0</v>
      </c>
      <c r="AQ140" s="124" t="str">
        <f t="shared" si="2186"/>
        <v/>
      </c>
      <c r="AR140" s="125"/>
      <c r="AS140" s="126">
        <f t="shared" si="2187"/>
        <v>0</v>
      </c>
      <c r="AT140" s="124" t="str">
        <f t="shared" si="2188"/>
        <v/>
      </c>
      <c r="AU140" s="125"/>
      <c r="AV140" s="126">
        <f t="shared" si="2189"/>
        <v>0</v>
      </c>
      <c r="AW140" s="124" t="str">
        <f t="shared" si="2190"/>
        <v/>
      </c>
      <c r="AX140" s="125"/>
      <c r="AY140" s="126">
        <f t="shared" si="2191"/>
        <v>0</v>
      </c>
      <c r="AZ140" s="124" t="str">
        <f t="shared" si="2192"/>
        <v/>
      </c>
      <c r="BA140" s="125"/>
      <c r="BB140" s="126">
        <f t="shared" si="2193"/>
        <v>0</v>
      </c>
      <c r="BC140" s="124" t="str">
        <f t="shared" si="2194"/>
        <v/>
      </c>
      <c r="BD140" s="125"/>
      <c r="BE140" s="126">
        <f t="shared" si="2195"/>
        <v>0</v>
      </c>
      <c r="BF140" s="124" t="str">
        <f t="shared" si="2196"/>
        <v/>
      </c>
      <c r="BG140" s="125"/>
      <c r="BH140" s="126">
        <f t="shared" si="2197"/>
        <v>0</v>
      </c>
      <c r="BI140" s="124" t="str">
        <f t="shared" si="2198"/>
        <v/>
      </c>
      <c r="BJ140" s="125"/>
      <c r="BK140" s="126">
        <f t="shared" si="2199"/>
        <v>0</v>
      </c>
      <c r="BL140" s="124" t="str">
        <f t="shared" si="2200"/>
        <v/>
      </c>
      <c r="BM140" s="125"/>
      <c r="BN140" s="126">
        <f t="shared" si="2201"/>
        <v>0</v>
      </c>
      <c r="BO140" s="124" t="str">
        <f t="shared" si="2202"/>
        <v/>
      </c>
      <c r="BP140" s="125"/>
      <c r="BQ140" s="126">
        <f t="shared" si="2203"/>
        <v>0</v>
      </c>
      <c r="BR140" s="124" t="str">
        <f t="shared" si="2204"/>
        <v/>
      </c>
      <c r="BS140" s="125"/>
      <c r="BT140" s="126">
        <f t="shared" si="2205"/>
        <v>0</v>
      </c>
      <c r="BU140" s="124" t="str">
        <f t="shared" si="2206"/>
        <v/>
      </c>
      <c r="BV140" s="125"/>
      <c r="BW140" s="126">
        <f t="shared" si="2207"/>
        <v>0</v>
      </c>
      <c r="BX140" s="124" t="str">
        <f t="shared" si="2208"/>
        <v/>
      </c>
      <c r="BY140" s="125"/>
      <c r="BZ140" s="126">
        <f t="shared" si="2209"/>
        <v>0</v>
      </c>
      <c r="CA140" s="124" t="str">
        <f t="shared" si="2210"/>
        <v/>
      </c>
      <c r="CB140" s="125"/>
      <c r="CC140" s="126">
        <f t="shared" si="2211"/>
        <v>0</v>
      </c>
      <c r="CD140" s="124" t="str">
        <f t="shared" si="2212"/>
        <v/>
      </c>
      <c r="CE140" s="125"/>
      <c r="CF140" s="126">
        <f t="shared" si="2213"/>
        <v>0</v>
      </c>
      <c r="CG140" s="124" t="str">
        <f t="shared" si="2214"/>
        <v/>
      </c>
      <c r="CH140" s="125"/>
      <c r="CI140" s="126">
        <f t="shared" si="2215"/>
        <v>0</v>
      </c>
      <c r="CJ140" s="124" t="str">
        <f t="shared" si="2216"/>
        <v/>
      </c>
      <c r="CK140" s="125"/>
      <c r="CL140" s="126">
        <f t="shared" si="2217"/>
        <v>0</v>
      </c>
      <c r="CM140" s="124" t="str">
        <f t="shared" si="2218"/>
        <v/>
      </c>
      <c r="CN140" s="125"/>
      <c r="CO140" s="126">
        <f t="shared" si="2219"/>
        <v>0</v>
      </c>
      <c r="CP140" s="124" t="str">
        <f t="shared" si="2220"/>
        <v/>
      </c>
      <c r="CQ140" s="125"/>
      <c r="CR140" s="126">
        <f t="shared" si="2221"/>
        <v>0</v>
      </c>
      <c r="CS140" s="124" t="str">
        <f t="shared" si="2222"/>
        <v/>
      </c>
      <c r="CT140" s="125"/>
      <c r="CU140" s="126">
        <f t="shared" si="2223"/>
        <v>0</v>
      </c>
      <c r="CV140" s="124" t="str">
        <f t="shared" si="2224"/>
        <v/>
      </c>
      <c r="CW140" s="125"/>
      <c r="CX140" s="126">
        <f t="shared" si="2225"/>
        <v>0</v>
      </c>
      <c r="CY140" s="124" t="str">
        <f t="shared" si="2226"/>
        <v/>
      </c>
      <c r="CZ140" s="125"/>
      <c r="DA140" s="126">
        <f t="shared" si="2227"/>
        <v>0</v>
      </c>
      <c r="DB140" s="124" t="str">
        <f t="shared" si="2228"/>
        <v/>
      </c>
      <c r="DC140" s="125"/>
      <c r="DD140" s="126">
        <f t="shared" si="2229"/>
        <v>0</v>
      </c>
      <c r="DE140" s="124" t="str">
        <f t="shared" si="2230"/>
        <v/>
      </c>
      <c r="DF140" s="125"/>
      <c r="DG140" s="126">
        <f t="shared" si="2231"/>
        <v>0</v>
      </c>
      <c r="DH140" s="124" t="str">
        <f t="shared" si="2232"/>
        <v/>
      </c>
      <c r="DI140" s="125"/>
      <c r="DJ140" s="126">
        <f t="shared" si="2233"/>
        <v>0</v>
      </c>
      <c r="DK140" s="124"/>
      <c r="DL140" s="125"/>
      <c r="DM140" s="126"/>
    </row>
    <row r="141" spans="1:117" ht="7.75" hidden="1" customHeight="1" outlineLevel="1" collapsed="1" x14ac:dyDescent="0.2">
      <c r="A141" s="97" t="str">
        <f t="shared" si="1657"/>
        <v>4</v>
      </c>
      <c r="B141" s="131" t="s">
        <v>382</v>
      </c>
      <c r="C141" s="204" t="s">
        <v>383</v>
      </c>
      <c r="D141" s="204"/>
      <c r="E141" s="132">
        <f>VLOOKUP(B141,'[49]PLANILHA ORCAMENTARIA'!A:G,7,0)</f>
        <v>134575.87</v>
      </c>
      <c r="F141" s="133"/>
      <c r="G141" s="207"/>
      <c r="H141" s="208"/>
      <c r="I141" s="209"/>
      <c r="J141" s="207"/>
      <c r="K141" s="208"/>
      <c r="L141" s="209"/>
      <c r="M141" s="207"/>
      <c r="N141" s="208"/>
      <c r="O141" s="209"/>
      <c r="P141" s="207"/>
      <c r="Q141" s="208"/>
      <c r="R141" s="209"/>
      <c r="S141" s="207"/>
      <c r="T141" s="208"/>
      <c r="U141" s="209"/>
      <c r="V141" s="207"/>
      <c r="W141" s="208"/>
      <c r="X141" s="209"/>
      <c r="Y141" s="207"/>
      <c r="Z141" s="208"/>
      <c r="AA141" s="209"/>
      <c r="AB141" s="207"/>
      <c r="AC141" s="208"/>
      <c r="AD141" s="209"/>
      <c r="AE141" s="207"/>
      <c r="AF141" s="208"/>
      <c r="AG141" s="209"/>
      <c r="AH141" s="207"/>
      <c r="AI141" s="208"/>
      <c r="AJ141" s="209"/>
      <c r="AK141" s="207"/>
      <c r="AL141" s="208"/>
      <c r="AM141" s="209"/>
      <c r="AN141" s="207"/>
      <c r="AO141" s="208"/>
      <c r="AP141" s="209"/>
      <c r="AQ141" s="207"/>
      <c r="AR141" s="208"/>
      <c r="AS141" s="209"/>
      <c r="AT141" s="207"/>
      <c r="AU141" s="208"/>
      <c r="AV141" s="209"/>
      <c r="AW141" s="207"/>
      <c r="AX141" s="208"/>
      <c r="AY141" s="209"/>
      <c r="AZ141" s="207"/>
      <c r="BA141" s="208"/>
      <c r="BB141" s="209"/>
      <c r="BC141" s="207"/>
      <c r="BD141" s="208"/>
      <c r="BE141" s="209"/>
      <c r="BF141" s="207"/>
      <c r="BG141" s="208"/>
      <c r="BH141" s="209"/>
      <c r="BI141" s="207"/>
      <c r="BJ141" s="208"/>
      <c r="BK141" s="209"/>
      <c r="BL141" s="207"/>
      <c r="BM141" s="208"/>
      <c r="BN141" s="209"/>
      <c r="BO141" s="207"/>
      <c r="BP141" s="208"/>
      <c r="BQ141" s="209"/>
      <c r="BR141" s="207"/>
      <c r="BS141" s="208"/>
      <c r="BT141" s="209"/>
      <c r="BU141" s="207"/>
      <c r="BV141" s="208"/>
      <c r="BW141" s="209"/>
      <c r="BX141" s="207"/>
      <c r="BY141" s="208"/>
      <c r="BZ141" s="209"/>
      <c r="CA141" s="207"/>
      <c r="CB141" s="208"/>
      <c r="CC141" s="209"/>
      <c r="CD141" s="207"/>
      <c r="CE141" s="208"/>
      <c r="CF141" s="209"/>
      <c r="CG141" s="207"/>
      <c r="CH141" s="208"/>
      <c r="CI141" s="209"/>
      <c r="CJ141" s="207"/>
      <c r="CK141" s="208"/>
      <c r="CL141" s="209"/>
      <c r="CM141" s="207"/>
      <c r="CN141" s="208"/>
      <c r="CO141" s="209"/>
      <c r="CP141" s="207"/>
      <c r="CQ141" s="208"/>
      <c r="CR141" s="209"/>
      <c r="CS141" s="207"/>
      <c r="CT141" s="208"/>
      <c r="CU141" s="209"/>
      <c r="CV141" s="207"/>
      <c r="CW141" s="208"/>
      <c r="CX141" s="209"/>
      <c r="CY141" s="207"/>
      <c r="CZ141" s="208"/>
      <c r="DA141" s="209"/>
      <c r="DB141" s="207"/>
      <c r="DC141" s="208"/>
      <c r="DD141" s="209"/>
      <c r="DE141" s="207"/>
      <c r="DF141" s="208"/>
      <c r="DG141" s="209"/>
      <c r="DH141" s="207"/>
      <c r="DI141" s="208"/>
      <c r="DJ141" s="209"/>
      <c r="DK141" s="207"/>
      <c r="DL141" s="208"/>
      <c r="DM141" s="209"/>
    </row>
    <row r="142" spans="1:117" ht="7.75" hidden="1" customHeight="1" outlineLevel="2" collapsed="1" x14ac:dyDescent="0.2">
      <c r="A142" s="97" t="str">
        <f t="shared" ref="A142:A205" si="2234">LEFT(B142,1)</f>
        <v>4</v>
      </c>
      <c r="B142" s="140" t="s">
        <v>384</v>
      </c>
      <c r="C142" s="200" t="str">
        <f>VLOOKUP(B142,'[49]PLANILHA ORCAMENTARIA'!A:B,2,0)</f>
        <v>FORRO - MODULAR LÃ DE PET</v>
      </c>
      <c r="D142" s="200"/>
      <c r="E142" s="122">
        <f>VLOOKUP(B142,'[49]PLANILHA ORCAMENTARIA'!A:G,7,0)</f>
        <v>86525.440000000002</v>
      </c>
      <c r="F142" s="123"/>
      <c r="G142" s="124" t="str">
        <f t="shared" ref="G142:G166" si="2235">IF(H142="","",H142*$E142)</f>
        <v/>
      </c>
      <c r="H142" s="125"/>
      <c r="I142" s="126">
        <f t="shared" ref="I142:I189" si="2236">H142</f>
        <v>0</v>
      </c>
      <c r="J142" s="124" t="str">
        <f t="shared" ref="J142:J166" si="2237">IF(K142="","",K142*$E142)</f>
        <v/>
      </c>
      <c r="K142" s="125"/>
      <c r="L142" s="126">
        <f t="shared" ref="L142:L166" si="2238">K142+I142</f>
        <v>0</v>
      </c>
      <c r="M142" s="124" t="str">
        <f t="shared" ref="M142:M166" si="2239">IF(N142="","",N142*$E142)</f>
        <v/>
      </c>
      <c r="N142" s="125"/>
      <c r="O142" s="126">
        <f t="shared" ref="O142:O166" si="2240">N142+L142</f>
        <v>0</v>
      </c>
      <c r="P142" s="124" t="str">
        <f t="shared" ref="P142:P166" si="2241">IF(Q142="","",Q142*$E142)</f>
        <v/>
      </c>
      <c r="Q142" s="125"/>
      <c r="R142" s="126">
        <f t="shared" ref="R142:R166" si="2242">Q142+O142</f>
        <v>0</v>
      </c>
      <c r="S142" s="124" t="str">
        <f t="shared" ref="S142:S166" si="2243">IF(T142="","",T142*$E142)</f>
        <v/>
      </c>
      <c r="T142" s="125"/>
      <c r="U142" s="126">
        <f t="shared" ref="U142:U166" si="2244">T142+R142</f>
        <v>0</v>
      </c>
      <c r="V142" s="124" t="str">
        <f t="shared" ref="V142:V166" si="2245">IF(W142="","",W142*$E142)</f>
        <v/>
      </c>
      <c r="W142" s="125"/>
      <c r="X142" s="126">
        <f t="shared" ref="X142:X166" si="2246">W142+U142</f>
        <v>0</v>
      </c>
      <c r="Y142" s="124" t="str">
        <f t="shared" ref="Y142:Y166" si="2247">IF(Z142="","",Z142*$E142)</f>
        <v/>
      </c>
      <c r="Z142" s="125"/>
      <c r="AA142" s="126">
        <f t="shared" ref="AA142:AA166" si="2248">Z142+X142</f>
        <v>0</v>
      </c>
      <c r="AB142" s="124" t="str">
        <f t="shared" ref="AB142:AB166" si="2249">IF(AC142="","",AC142*$E142)</f>
        <v/>
      </c>
      <c r="AC142" s="125"/>
      <c r="AD142" s="126">
        <f t="shared" ref="AD142:AD166" si="2250">AC142+AA142</f>
        <v>0</v>
      </c>
      <c r="AE142" s="124" t="str">
        <f t="shared" ref="AE142:AE166" si="2251">IF(AF142="","",AF142*$E142)</f>
        <v/>
      </c>
      <c r="AF142" s="125"/>
      <c r="AG142" s="126">
        <f t="shared" ref="AG142:AG166" si="2252">AF142+AD142</f>
        <v>0</v>
      </c>
      <c r="AH142" s="124" t="str">
        <f t="shared" ref="AH142:AH166" si="2253">IF(AI142="","",AI142*$E142)</f>
        <v/>
      </c>
      <c r="AI142" s="125"/>
      <c r="AJ142" s="126">
        <f t="shared" ref="AJ142:AJ166" si="2254">AI142+AG142</f>
        <v>0</v>
      </c>
      <c r="AK142" s="124" t="str">
        <f t="shared" ref="AK142:AK166" si="2255">IF(AL142="","",AL142*$E142)</f>
        <v/>
      </c>
      <c r="AL142" s="125"/>
      <c r="AM142" s="126">
        <f t="shared" ref="AM142:AM166" si="2256">AL142+AJ142</f>
        <v>0</v>
      </c>
      <c r="AN142" s="124" t="str">
        <f t="shared" ref="AN142:AN166" si="2257">IF(AO142="","",AO142*$E142)</f>
        <v/>
      </c>
      <c r="AO142" s="125"/>
      <c r="AP142" s="126">
        <f t="shared" ref="AP142:AP166" si="2258">AO142+AM142</f>
        <v>0</v>
      </c>
      <c r="AQ142" s="124" t="str">
        <f t="shared" ref="AQ142:AQ166" si="2259">IF(AR142="","",AR142*$E142)</f>
        <v/>
      </c>
      <c r="AR142" s="125"/>
      <c r="AS142" s="126">
        <f t="shared" ref="AS142:AS166" si="2260">AR142+AP142</f>
        <v>0</v>
      </c>
      <c r="AT142" s="124" t="str">
        <f t="shared" ref="AT142:AT166" si="2261">IF(AU142="","",AU142*$E142)</f>
        <v/>
      </c>
      <c r="AU142" s="125"/>
      <c r="AV142" s="126">
        <f t="shared" ref="AV142:AV166" si="2262">AU142+AS142</f>
        <v>0</v>
      </c>
      <c r="AW142" s="124" t="str">
        <f t="shared" ref="AW142:AW166" si="2263">IF(AX142="","",AX142*$E142)</f>
        <v/>
      </c>
      <c r="AX142" s="125"/>
      <c r="AY142" s="126">
        <f t="shared" ref="AY142:AY166" si="2264">AX142+AV142</f>
        <v>0</v>
      </c>
      <c r="AZ142" s="124" t="str">
        <f t="shared" ref="AZ142:AZ166" si="2265">IF(BA142="","",BA142*$E142)</f>
        <v/>
      </c>
      <c r="BA142" s="125"/>
      <c r="BB142" s="126">
        <f t="shared" ref="BB142:BB166" si="2266">BA142+AY142</f>
        <v>0</v>
      </c>
      <c r="BC142" s="124" t="str">
        <f t="shared" ref="BC142:BC166" si="2267">IF(BD142="","",BD142*$E142)</f>
        <v/>
      </c>
      <c r="BD142" s="125"/>
      <c r="BE142" s="126">
        <f t="shared" ref="BE142:BE166" si="2268">BD142+BB142</f>
        <v>0</v>
      </c>
      <c r="BF142" s="124" t="str">
        <f t="shared" ref="BF142:BF166" si="2269">IF(BG142="","",BG142*$E142)</f>
        <v/>
      </c>
      <c r="BG142" s="125"/>
      <c r="BH142" s="126">
        <f t="shared" ref="BH142:BH166" si="2270">BG142+BE142</f>
        <v>0</v>
      </c>
      <c r="BI142" s="124" t="str">
        <f t="shared" ref="BI142:BI166" si="2271">IF(BJ142="","",BJ142*$E142)</f>
        <v/>
      </c>
      <c r="BJ142" s="125"/>
      <c r="BK142" s="126">
        <f t="shared" ref="BK142:BK166" si="2272">BJ142+BH142</f>
        <v>0</v>
      </c>
      <c r="BL142" s="124" t="str">
        <f t="shared" ref="BL142:BL166" si="2273">IF(BM142="","",BM142*$E142)</f>
        <v/>
      </c>
      <c r="BM142" s="125"/>
      <c r="BN142" s="126">
        <f t="shared" ref="BN142:BN166" si="2274">BM142+BK142</f>
        <v>0</v>
      </c>
      <c r="BO142" s="124" t="str">
        <f t="shared" ref="BO142:BO166" si="2275">IF(BP142="","",BP142*$E142)</f>
        <v/>
      </c>
      <c r="BP142" s="125"/>
      <c r="BQ142" s="126">
        <f t="shared" ref="BQ142:BQ166" si="2276">BP142+BN142</f>
        <v>0</v>
      </c>
      <c r="BR142" s="124" t="str">
        <f t="shared" ref="BR142:BR166" si="2277">IF(BS142="","",BS142*$E142)</f>
        <v/>
      </c>
      <c r="BS142" s="125"/>
      <c r="BT142" s="126">
        <f t="shared" ref="BT142:BT166" si="2278">BS142+BQ142</f>
        <v>0</v>
      </c>
      <c r="BU142" s="124" t="str">
        <f t="shared" ref="BU142:BU166" si="2279">IF(BV142="","",BV142*$E142)</f>
        <v/>
      </c>
      <c r="BV142" s="125"/>
      <c r="BW142" s="126">
        <f t="shared" ref="BW142:BW166" si="2280">BV142+BT142</f>
        <v>0</v>
      </c>
      <c r="BX142" s="124" t="str">
        <f t="shared" ref="BX142:BX166" si="2281">IF(BY142="","",BY142*$E142)</f>
        <v/>
      </c>
      <c r="BY142" s="125"/>
      <c r="BZ142" s="126">
        <f t="shared" ref="BZ142:BZ166" si="2282">BY142+BW142</f>
        <v>0</v>
      </c>
      <c r="CA142" s="124" t="str">
        <f t="shared" ref="CA142:CA166" si="2283">IF(CB142="","",CB142*$E142)</f>
        <v/>
      </c>
      <c r="CB142" s="125"/>
      <c r="CC142" s="126">
        <f t="shared" ref="CC142:CC166" si="2284">CB142+BZ142</f>
        <v>0</v>
      </c>
      <c r="CD142" s="124" t="str">
        <f t="shared" ref="CD142:CD166" si="2285">IF(CE142="","",CE142*$E142)</f>
        <v/>
      </c>
      <c r="CE142" s="125"/>
      <c r="CF142" s="126">
        <f t="shared" ref="CF142:CF166" si="2286">CE142+CC142</f>
        <v>0</v>
      </c>
      <c r="CG142" s="124" t="str">
        <f t="shared" ref="CG142:CG166" si="2287">IF(CH142="","",CH142*$E142)</f>
        <v/>
      </c>
      <c r="CH142" s="125"/>
      <c r="CI142" s="126">
        <f t="shared" ref="CI142:CI166" si="2288">CH142+CF142</f>
        <v>0</v>
      </c>
      <c r="CJ142" s="124" t="str">
        <f t="shared" ref="CJ142:CJ166" si="2289">IF(CK142="","",CK142*$E142)</f>
        <v/>
      </c>
      <c r="CK142" s="125"/>
      <c r="CL142" s="126">
        <f t="shared" ref="CL142:CL166" si="2290">CK142+CI142</f>
        <v>0</v>
      </c>
      <c r="CM142" s="124" t="str">
        <f t="shared" ref="CM142:CM166" si="2291">IF(CN142="","",CN142*$E142)</f>
        <v/>
      </c>
      <c r="CN142" s="125"/>
      <c r="CO142" s="126">
        <f t="shared" ref="CO142:CO166" si="2292">CN142+CL142</f>
        <v>0</v>
      </c>
      <c r="CP142" s="124" t="str">
        <f t="shared" ref="CP142:CP166" si="2293">IF(CQ142="","",CQ142*$E142)</f>
        <v/>
      </c>
      <c r="CQ142" s="125"/>
      <c r="CR142" s="126">
        <f t="shared" ref="CR142:CR166" si="2294">CQ142+CO142</f>
        <v>0</v>
      </c>
      <c r="CS142" s="124" t="str">
        <f t="shared" ref="CS142:CS166" si="2295">IF(CT142="","",CT142*$E142)</f>
        <v/>
      </c>
      <c r="CT142" s="125"/>
      <c r="CU142" s="126">
        <f t="shared" ref="CU142:CU166" si="2296">CT142+CR142</f>
        <v>0</v>
      </c>
      <c r="CV142" s="124" t="str">
        <f t="shared" ref="CV142:CV166" si="2297">IF(CW142="","",CW142*$E142)</f>
        <v/>
      </c>
      <c r="CW142" s="125"/>
      <c r="CX142" s="126">
        <f t="shared" ref="CX142:CX166" si="2298">CW142+CU142</f>
        <v>0</v>
      </c>
      <c r="CY142" s="124" t="str">
        <f t="shared" ref="CY142:CY166" si="2299">IF(CZ142="","",CZ142*$E142)</f>
        <v/>
      </c>
      <c r="CZ142" s="125"/>
      <c r="DA142" s="126">
        <f t="shared" ref="DA142:DA166" si="2300">CZ142+CX142</f>
        <v>0</v>
      </c>
      <c r="DB142" s="124" t="str">
        <f t="shared" ref="DB142:DB166" si="2301">IF(DC142="","",DC142*$E142)</f>
        <v/>
      </c>
      <c r="DC142" s="125"/>
      <c r="DD142" s="126">
        <f t="shared" ref="DD142:DD166" si="2302">DC142+DA142</f>
        <v>0</v>
      </c>
      <c r="DE142" s="124" t="str">
        <f t="shared" ref="DE142:DE166" si="2303">IF(DF142="","",DF142*$E142)</f>
        <v/>
      </c>
      <c r="DF142" s="125"/>
      <c r="DG142" s="126">
        <f t="shared" ref="DG142:DG166" si="2304">DF142+DD142</f>
        <v>0</v>
      </c>
      <c r="DH142" s="124" t="str">
        <f t="shared" ref="DH142:DH166" si="2305">IF(DI142="","",DI142*$E142)</f>
        <v/>
      </c>
      <c r="DI142" s="125"/>
      <c r="DJ142" s="126">
        <f t="shared" ref="DJ142:DJ166" si="2306">DI142+DG142</f>
        <v>0</v>
      </c>
      <c r="DK142" s="124"/>
      <c r="DL142" s="125"/>
      <c r="DM142" s="126"/>
    </row>
    <row r="143" spans="1:117" ht="7.75" hidden="1" customHeight="1" outlineLevel="2" collapsed="1" x14ac:dyDescent="0.2">
      <c r="A143" s="97" t="str">
        <f t="shared" si="2234"/>
        <v>4</v>
      </c>
      <c r="B143" s="140" t="s">
        <v>385</v>
      </c>
      <c r="C143" s="213" t="str">
        <f>VLOOKUP(B143,'[49]PLANILHA ORCAMENTARIA'!A:B,2,0)</f>
        <v>FORRO - GESSO</v>
      </c>
      <c r="D143" s="214"/>
      <c r="E143" s="122">
        <f>VLOOKUP(B143,'[49]PLANILHA ORCAMENTARIA'!A:G,7,0)</f>
        <v>48050.43</v>
      </c>
      <c r="F143" s="123"/>
      <c r="G143" s="124" t="str">
        <f t="shared" si="2235"/>
        <v/>
      </c>
      <c r="H143" s="125"/>
      <c r="I143" s="126">
        <f t="shared" si="2236"/>
        <v>0</v>
      </c>
      <c r="J143" s="124" t="str">
        <f t="shared" si="2237"/>
        <v/>
      </c>
      <c r="K143" s="125"/>
      <c r="L143" s="126">
        <f t="shared" si="2238"/>
        <v>0</v>
      </c>
      <c r="M143" s="124" t="str">
        <f t="shared" si="2239"/>
        <v/>
      </c>
      <c r="N143" s="125"/>
      <c r="O143" s="126">
        <f t="shared" si="2240"/>
        <v>0</v>
      </c>
      <c r="P143" s="124" t="str">
        <f t="shared" si="2241"/>
        <v/>
      </c>
      <c r="Q143" s="125"/>
      <c r="R143" s="126">
        <f t="shared" si="2242"/>
        <v>0</v>
      </c>
      <c r="S143" s="124" t="str">
        <f t="shared" si="2243"/>
        <v/>
      </c>
      <c r="T143" s="125"/>
      <c r="U143" s="126">
        <f t="shared" si="2244"/>
        <v>0</v>
      </c>
      <c r="V143" s="124" t="str">
        <f t="shared" si="2245"/>
        <v/>
      </c>
      <c r="W143" s="125"/>
      <c r="X143" s="126">
        <f t="shared" si="2246"/>
        <v>0</v>
      </c>
      <c r="Y143" s="124" t="str">
        <f t="shared" si="2247"/>
        <v/>
      </c>
      <c r="Z143" s="125"/>
      <c r="AA143" s="126">
        <f t="shared" si="2248"/>
        <v>0</v>
      </c>
      <c r="AB143" s="124" t="str">
        <f t="shared" si="2249"/>
        <v/>
      </c>
      <c r="AC143" s="125"/>
      <c r="AD143" s="126">
        <f t="shared" si="2250"/>
        <v>0</v>
      </c>
      <c r="AE143" s="124" t="str">
        <f t="shared" si="2251"/>
        <v/>
      </c>
      <c r="AF143" s="125"/>
      <c r="AG143" s="126">
        <f t="shared" si="2252"/>
        <v>0</v>
      </c>
      <c r="AH143" s="124" t="str">
        <f t="shared" si="2253"/>
        <v/>
      </c>
      <c r="AI143" s="125"/>
      <c r="AJ143" s="126">
        <f t="shared" si="2254"/>
        <v>0</v>
      </c>
      <c r="AK143" s="124" t="str">
        <f t="shared" si="2255"/>
        <v/>
      </c>
      <c r="AL143" s="125"/>
      <c r="AM143" s="126">
        <f t="shared" si="2256"/>
        <v>0</v>
      </c>
      <c r="AN143" s="124" t="str">
        <f t="shared" si="2257"/>
        <v/>
      </c>
      <c r="AO143" s="125"/>
      <c r="AP143" s="126">
        <f t="shared" si="2258"/>
        <v>0</v>
      </c>
      <c r="AQ143" s="124" t="str">
        <f t="shared" si="2259"/>
        <v/>
      </c>
      <c r="AR143" s="125"/>
      <c r="AS143" s="126">
        <f t="shared" si="2260"/>
        <v>0</v>
      </c>
      <c r="AT143" s="124" t="str">
        <f t="shared" si="2261"/>
        <v/>
      </c>
      <c r="AU143" s="125"/>
      <c r="AV143" s="126">
        <f t="shared" si="2262"/>
        <v>0</v>
      </c>
      <c r="AW143" s="124" t="str">
        <f t="shared" si="2263"/>
        <v/>
      </c>
      <c r="AX143" s="125"/>
      <c r="AY143" s="126">
        <f t="shared" si="2264"/>
        <v>0</v>
      </c>
      <c r="AZ143" s="124" t="str">
        <f t="shared" si="2265"/>
        <v/>
      </c>
      <c r="BA143" s="125"/>
      <c r="BB143" s="126">
        <f t="shared" si="2266"/>
        <v>0</v>
      </c>
      <c r="BC143" s="124" t="str">
        <f t="shared" si="2267"/>
        <v/>
      </c>
      <c r="BD143" s="125"/>
      <c r="BE143" s="126">
        <f t="shared" si="2268"/>
        <v>0</v>
      </c>
      <c r="BF143" s="124" t="str">
        <f t="shared" si="2269"/>
        <v/>
      </c>
      <c r="BG143" s="125"/>
      <c r="BH143" s="126">
        <f t="shared" si="2270"/>
        <v>0</v>
      </c>
      <c r="BI143" s="124" t="str">
        <f t="shared" si="2271"/>
        <v/>
      </c>
      <c r="BJ143" s="125"/>
      <c r="BK143" s="126">
        <f t="shared" si="2272"/>
        <v>0</v>
      </c>
      <c r="BL143" s="124" t="str">
        <f t="shared" si="2273"/>
        <v/>
      </c>
      <c r="BM143" s="125"/>
      <c r="BN143" s="126">
        <f t="shared" si="2274"/>
        <v>0</v>
      </c>
      <c r="BO143" s="124" t="str">
        <f t="shared" si="2275"/>
        <v/>
      </c>
      <c r="BP143" s="125"/>
      <c r="BQ143" s="126">
        <f t="shared" si="2276"/>
        <v>0</v>
      </c>
      <c r="BR143" s="124" t="str">
        <f t="shared" si="2277"/>
        <v/>
      </c>
      <c r="BS143" s="125"/>
      <c r="BT143" s="126">
        <f t="shared" si="2278"/>
        <v>0</v>
      </c>
      <c r="BU143" s="124" t="str">
        <f t="shared" si="2279"/>
        <v/>
      </c>
      <c r="BV143" s="125"/>
      <c r="BW143" s="126">
        <f t="shared" si="2280"/>
        <v>0</v>
      </c>
      <c r="BX143" s="124" t="str">
        <f t="shared" si="2281"/>
        <v/>
      </c>
      <c r="BY143" s="125"/>
      <c r="BZ143" s="126">
        <f t="shared" si="2282"/>
        <v>0</v>
      </c>
      <c r="CA143" s="124" t="str">
        <f t="shared" si="2283"/>
        <v/>
      </c>
      <c r="CB143" s="125"/>
      <c r="CC143" s="126">
        <f t="shared" si="2284"/>
        <v>0</v>
      </c>
      <c r="CD143" s="124" t="str">
        <f t="shared" si="2285"/>
        <v/>
      </c>
      <c r="CE143" s="125"/>
      <c r="CF143" s="126">
        <f t="shared" si="2286"/>
        <v>0</v>
      </c>
      <c r="CG143" s="124" t="str">
        <f t="shared" si="2287"/>
        <v/>
      </c>
      <c r="CH143" s="125"/>
      <c r="CI143" s="126">
        <f t="shared" si="2288"/>
        <v>0</v>
      </c>
      <c r="CJ143" s="124" t="str">
        <f t="shared" si="2289"/>
        <v/>
      </c>
      <c r="CK143" s="125"/>
      <c r="CL143" s="126">
        <f t="shared" si="2290"/>
        <v>0</v>
      </c>
      <c r="CM143" s="124" t="str">
        <f t="shared" si="2291"/>
        <v/>
      </c>
      <c r="CN143" s="125"/>
      <c r="CO143" s="126">
        <f t="shared" si="2292"/>
        <v>0</v>
      </c>
      <c r="CP143" s="124" t="str">
        <f t="shared" si="2293"/>
        <v/>
      </c>
      <c r="CQ143" s="125"/>
      <c r="CR143" s="126">
        <f t="shared" si="2294"/>
        <v>0</v>
      </c>
      <c r="CS143" s="124" t="str">
        <f t="shared" si="2295"/>
        <v/>
      </c>
      <c r="CT143" s="125"/>
      <c r="CU143" s="126">
        <f t="shared" si="2296"/>
        <v>0</v>
      </c>
      <c r="CV143" s="124" t="str">
        <f t="shared" si="2297"/>
        <v/>
      </c>
      <c r="CW143" s="125"/>
      <c r="CX143" s="126">
        <f t="shared" si="2298"/>
        <v>0</v>
      </c>
      <c r="CY143" s="124" t="str">
        <f t="shared" si="2299"/>
        <v/>
      </c>
      <c r="CZ143" s="125"/>
      <c r="DA143" s="126">
        <f t="shared" si="2300"/>
        <v>0</v>
      </c>
      <c r="DB143" s="124" t="str">
        <f t="shared" si="2301"/>
        <v/>
      </c>
      <c r="DC143" s="125"/>
      <c r="DD143" s="126">
        <f t="shared" si="2302"/>
        <v>0</v>
      </c>
      <c r="DE143" s="124" t="str">
        <f t="shared" si="2303"/>
        <v/>
      </c>
      <c r="DF143" s="125"/>
      <c r="DG143" s="126">
        <f t="shared" si="2304"/>
        <v>0</v>
      </c>
      <c r="DH143" s="124" t="str">
        <f t="shared" si="2305"/>
        <v/>
      </c>
      <c r="DI143" s="125"/>
      <c r="DJ143" s="126">
        <f t="shared" si="2306"/>
        <v>0</v>
      </c>
      <c r="DK143" s="124"/>
      <c r="DL143" s="125"/>
      <c r="DM143" s="126"/>
    </row>
    <row r="144" spans="1:117" ht="7.75" hidden="1" customHeight="1" outlineLevel="1" x14ac:dyDescent="0.2">
      <c r="A144" s="97" t="str">
        <f t="shared" si="2234"/>
        <v>4</v>
      </c>
      <c r="B144" s="140" t="s">
        <v>386</v>
      </c>
      <c r="C144" s="213" t="str">
        <f>VLOOKUP(B144,'[49]PLANILHA ORCAMENTARIA'!A:B,2,0)</f>
        <v>GRANITOS - TÉRREO</v>
      </c>
      <c r="D144" s="214"/>
      <c r="E144" s="122">
        <f>VLOOKUP(B144,'[49]PLANILHA ORCAMENTARIA'!A:G,7,0)</f>
        <v>50139.46</v>
      </c>
      <c r="F144" s="123"/>
      <c r="G144" s="124" t="str">
        <f t="shared" si="2235"/>
        <v/>
      </c>
      <c r="H144" s="125"/>
      <c r="I144" s="126">
        <f t="shared" si="2236"/>
        <v>0</v>
      </c>
      <c r="J144" s="124" t="str">
        <f t="shared" si="2237"/>
        <v/>
      </c>
      <c r="K144" s="125"/>
      <c r="L144" s="126">
        <f t="shared" si="2238"/>
        <v>0</v>
      </c>
      <c r="M144" s="124" t="str">
        <f t="shared" si="2239"/>
        <v/>
      </c>
      <c r="N144" s="125"/>
      <c r="O144" s="126">
        <f t="shared" si="2240"/>
        <v>0</v>
      </c>
      <c r="P144" s="124" t="str">
        <f t="shared" si="2241"/>
        <v/>
      </c>
      <c r="Q144" s="125"/>
      <c r="R144" s="126">
        <f t="shared" si="2242"/>
        <v>0</v>
      </c>
      <c r="S144" s="124" t="str">
        <f t="shared" si="2243"/>
        <v/>
      </c>
      <c r="T144" s="125"/>
      <c r="U144" s="126">
        <f t="shared" si="2244"/>
        <v>0</v>
      </c>
      <c r="V144" s="124" t="str">
        <f t="shared" si="2245"/>
        <v/>
      </c>
      <c r="W144" s="125"/>
      <c r="X144" s="126">
        <f t="shared" si="2246"/>
        <v>0</v>
      </c>
      <c r="Y144" s="124" t="str">
        <f t="shared" si="2247"/>
        <v/>
      </c>
      <c r="Z144" s="125"/>
      <c r="AA144" s="126">
        <f t="shared" si="2248"/>
        <v>0</v>
      </c>
      <c r="AB144" s="124" t="str">
        <f t="shared" si="2249"/>
        <v/>
      </c>
      <c r="AC144" s="125"/>
      <c r="AD144" s="126">
        <f t="shared" si="2250"/>
        <v>0</v>
      </c>
      <c r="AE144" s="124" t="str">
        <f t="shared" si="2251"/>
        <v/>
      </c>
      <c r="AF144" s="125"/>
      <c r="AG144" s="126">
        <f t="shared" si="2252"/>
        <v>0</v>
      </c>
      <c r="AH144" s="124" t="str">
        <f t="shared" si="2253"/>
        <v/>
      </c>
      <c r="AI144" s="125"/>
      <c r="AJ144" s="126">
        <f t="shared" si="2254"/>
        <v>0</v>
      </c>
      <c r="AK144" s="124" t="str">
        <f t="shared" si="2255"/>
        <v/>
      </c>
      <c r="AL144" s="125"/>
      <c r="AM144" s="126">
        <f t="shared" si="2256"/>
        <v>0</v>
      </c>
      <c r="AN144" s="124" t="str">
        <f t="shared" si="2257"/>
        <v/>
      </c>
      <c r="AO144" s="125"/>
      <c r="AP144" s="126">
        <f t="shared" si="2258"/>
        <v>0</v>
      </c>
      <c r="AQ144" s="124" t="str">
        <f t="shared" si="2259"/>
        <v/>
      </c>
      <c r="AR144" s="125"/>
      <c r="AS144" s="126">
        <f t="shared" si="2260"/>
        <v>0</v>
      </c>
      <c r="AT144" s="124" t="str">
        <f t="shared" si="2261"/>
        <v/>
      </c>
      <c r="AU144" s="125"/>
      <c r="AV144" s="126">
        <f t="shared" si="2262"/>
        <v>0</v>
      </c>
      <c r="AW144" s="124" t="str">
        <f t="shared" si="2263"/>
        <v/>
      </c>
      <c r="AX144" s="125"/>
      <c r="AY144" s="126">
        <f t="shared" si="2264"/>
        <v>0</v>
      </c>
      <c r="AZ144" s="124" t="str">
        <f t="shared" si="2265"/>
        <v/>
      </c>
      <c r="BA144" s="125"/>
      <c r="BB144" s="126">
        <f t="shared" si="2266"/>
        <v>0</v>
      </c>
      <c r="BC144" s="124" t="str">
        <f t="shared" si="2267"/>
        <v/>
      </c>
      <c r="BD144" s="125"/>
      <c r="BE144" s="126">
        <f t="shared" si="2268"/>
        <v>0</v>
      </c>
      <c r="BF144" s="124" t="str">
        <f t="shared" si="2269"/>
        <v/>
      </c>
      <c r="BG144" s="125"/>
      <c r="BH144" s="126">
        <f t="shared" si="2270"/>
        <v>0</v>
      </c>
      <c r="BI144" s="124" t="str">
        <f t="shared" si="2271"/>
        <v/>
      </c>
      <c r="BJ144" s="125"/>
      <c r="BK144" s="126">
        <f t="shared" si="2272"/>
        <v>0</v>
      </c>
      <c r="BL144" s="124" t="str">
        <f t="shared" si="2273"/>
        <v/>
      </c>
      <c r="BM144" s="125"/>
      <c r="BN144" s="126">
        <f t="shared" si="2274"/>
        <v>0</v>
      </c>
      <c r="BO144" s="124" t="str">
        <f t="shared" si="2275"/>
        <v/>
      </c>
      <c r="BP144" s="125"/>
      <c r="BQ144" s="126">
        <f t="shared" si="2276"/>
        <v>0</v>
      </c>
      <c r="BR144" s="124" t="str">
        <f t="shared" si="2277"/>
        <v/>
      </c>
      <c r="BS144" s="125"/>
      <c r="BT144" s="126">
        <f t="shared" si="2278"/>
        <v>0</v>
      </c>
      <c r="BU144" s="124" t="str">
        <f t="shared" si="2279"/>
        <v/>
      </c>
      <c r="BV144" s="125"/>
      <c r="BW144" s="126">
        <f t="shared" si="2280"/>
        <v>0</v>
      </c>
      <c r="BX144" s="124" t="str">
        <f t="shared" si="2281"/>
        <v/>
      </c>
      <c r="BY144" s="125"/>
      <c r="BZ144" s="126">
        <f t="shared" si="2282"/>
        <v>0</v>
      </c>
      <c r="CA144" s="124" t="str">
        <f t="shared" si="2283"/>
        <v/>
      </c>
      <c r="CB144" s="125"/>
      <c r="CC144" s="126">
        <f t="shared" si="2284"/>
        <v>0</v>
      </c>
      <c r="CD144" s="124" t="str">
        <f t="shared" si="2285"/>
        <v/>
      </c>
      <c r="CE144" s="125"/>
      <c r="CF144" s="126">
        <f t="shared" si="2286"/>
        <v>0</v>
      </c>
      <c r="CG144" s="124" t="str">
        <f t="shared" si="2287"/>
        <v/>
      </c>
      <c r="CH144" s="125"/>
      <c r="CI144" s="126">
        <f t="shared" si="2288"/>
        <v>0</v>
      </c>
      <c r="CJ144" s="124" t="str">
        <f t="shared" si="2289"/>
        <v/>
      </c>
      <c r="CK144" s="125"/>
      <c r="CL144" s="126">
        <f t="shared" si="2290"/>
        <v>0</v>
      </c>
      <c r="CM144" s="124" t="str">
        <f t="shared" si="2291"/>
        <v/>
      </c>
      <c r="CN144" s="125"/>
      <c r="CO144" s="126">
        <f t="shared" si="2292"/>
        <v>0</v>
      </c>
      <c r="CP144" s="124" t="str">
        <f t="shared" si="2293"/>
        <v/>
      </c>
      <c r="CQ144" s="125"/>
      <c r="CR144" s="126">
        <f t="shared" si="2294"/>
        <v>0</v>
      </c>
      <c r="CS144" s="124" t="str">
        <f t="shared" si="2295"/>
        <v/>
      </c>
      <c r="CT144" s="125"/>
      <c r="CU144" s="126">
        <f t="shared" si="2296"/>
        <v>0</v>
      </c>
      <c r="CV144" s="124" t="str">
        <f t="shared" si="2297"/>
        <v/>
      </c>
      <c r="CW144" s="125"/>
      <c r="CX144" s="126">
        <f t="shared" si="2298"/>
        <v>0</v>
      </c>
      <c r="CY144" s="124" t="str">
        <f t="shared" si="2299"/>
        <v/>
      </c>
      <c r="CZ144" s="125"/>
      <c r="DA144" s="126">
        <f t="shared" si="2300"/>
        <v>0</v>
      </c>
      <c r="DB144" s="124" t="str">
        <f t="shared" si="2301"/>
        <v/>
      </c>
      <c r="DC144" s="125"/>
      <c r="DD144" s="126">
        <f t="shared" si="2302"/>
        <v>0</v>
      </c>
      <c r="DE144" s="124" t="str">
        <f t="shared" si="2303"/>
        <v/>
      </c>
      <c r="DF144" s="125"/>
      <c r="DG144" s="126">
        <f t="shared" si="2304"/>
        <v>0</v>
      </c>
      <c r="DH144" s="124" t="str">
        <f t="shared" si="2305"/>
        <v/>
      </c>
      <c r="DI144" s="125"/>
      <c r="DJ144" s="126">
        <f t="shared" si="2306"/>
        <v>0</v>
      </c>
      <c r="DK144" s="124"/>
      <c r="DL144" s="125"/>
      <c r="DM144" s="126"/>
    </row>
    <row r="145" spans="1:117" ht="7.75" hidden="1" customHeight="1" outlineLevel="1" x14ac:dyDescent="0.2">
      <c r="A145" s="97" t="str">
        <f t="shared" si="2234"/>
        <v>4</v>
      </c>
      <c r="B145" s="140" t="s">
        <v>387</v>
      </c>
      <c r="C145" s="213" t="str">
        <f>VLOOKUP(B145,'[49]PLANILHA ORCAMENTARIA'!A:B,2,0)</f>
        <v>GRANITOS - 1 ANDAR</v>
      </c>
      <c r="D145" s="214"/>
      <c r="E145" s="122">
        <f>VLOOKUP(B145,'[49]PLANILHA ORCAMENTARIA'!A:G,7,0)</f>
        <v>62569.31</v>
      </c>
      <c r="F145" s="123"/>
      <c r="G145" s="124" t="str">
        <f t="shared" si="2235"/>
        <v/>
      </c>
      <c r="H145" s="125"/>
      <c r="I145" s="126">
        <f t="shared" si="2236"/>
        <v>0</v>
      </c>
      <c r="J145" s="124" t="str">
        <f t="shared" si="2237"/>
        <v/>
      </c>
      <c r="K145" s="125"/>
      <c r="L145" s="126">
        <f t="shared" si="2238"/>
        <v>0</v>
      </c>
      <c r="M145" s="124" t="str">
        <f t="shared" si="2239"/>
        <v/>
      </c>
      <c r="N145" s="125"/>
      <c r="O145" s="126">
        <f t="shared" si="2240"/>
        <v>0</v>
      </c>
      <c r="P145" s="124" t="str">
        <f t="shared" si="2241"/>
        <v/>
      </c>
      <c r="Q145" s="125"/>
      <c r="R145" s="126">
        <f t="shared" si="2242"/>
        <v>0</v>
      </c>
      <c r="S145" s="124" t="str">
        <f t="shared" si="2243"/>
        <v/>
      </c>
      <c r="T145" s="125"/>
      <c r="U145" s="126">
        <f t="shared" si="2244"/>
        <v>0</v>
      </c>
      <c r="V145" s="124" t="str">
        <f t="shared" si="2245"/>
        <v/>
      </c>
      <c r="W145" s="125"/>
      <c r="X145" s="126">
        <f t="shared" si="2246"/>
        <v>0</v>
      </c>
      <c r="Y145" s="124" t="str">
        <f t="shared" si="2247"/>
        <v/>
      </c>
      <c r="Z145" s="125"/>
      <c r="AA145" s="126">
        <f t="shared" si="2248"/>
        <v>0</v>
      </c>
      <c r="AB145" s="124" t="str">
        <f t="shared" si="2249"/>
        <v/>
      </c>
      <c r="AC145" s="125"/>
      <c r="AD145" s="126">
        <f t="shared" si="2250"/>
        <v>0</v>
      </c>
      <c r="AE145" s="124" t="str">
        <f t="shared" si="2251"/>
        <v/>
      </c>
      <c r="AF145" s="125"/>
      <c r="AG145" s="126">
        <f t="shared" si="2252"/>
        <v>0</v>
      </c>
      <c r="AH145" s="124" t="str">
        <f t="shared" si="2253"/>
        <v/>
      </c>
      <c r="AI145" s="125"/>
      <c r="AJ145" s="126">
        <f t="shared" si="2254"/>
        <v>0</v>
      </c>
      <c r="AK145" s="124" t="str">
        <f t="shared" si="2255"/>
        <v/>
      </c>
      <c r="AL145" s="125"/>
      <c r="AM145" s="126">
        <f t="shared" si="2256"/>
        <v>0</v>
      </c>
      <c r="AN145" s="124" t="str">
        <f t="shared" si="2257"/>
        <v/>
      </c>
      <c r="AO145" s="125"/>
      <c r="AP145" s="126">
        <f t="shared" si="2258"/>
        <v>0</v>
      </c>
      <c r="AQ145" s="124" t="str">
        <f t="shared" si="2259"/>
        <v/>
      </c>
      <c r="AR145" s="125"/>
      <c r="AS145" s="126">
        <f t="shared" si="2260"/>
        <v>0</v>
      </c>
      <c r="AT145" s="124" t="str">
        <f t="shared" si="2261"/>
        <v/>
      </c>
      <c r="AU145" s="125"/>
      <c r="AV145" s="126">
        <f t="shared" si="2262"/>
        <v>0</v>
      </c>
      <c r="AW145" s="124" t="str">
        <f t="shared" si="2263"/>
        <v/>
      </c>
      <c r="AX145" s="125"/>
      <c r="AY145" s="126">
        <f t="shared" si="2264"/>
        <v>0</v>
      </c>
      <c r="AZ145" s="124" t="str">
        <f t="shared" si="2265"/>
        <v/>
      </c>
      <c r="BA145" s="125"/>
      <c r="BB145" s="126">
        <f t="shared" si="2266"/>
        <v>0</v>
      </c>
      <c r="BC145" s="124" t="str">
        <f t="shared" si="2267"/>
        <v/>
      </c>
      <c r="BD145" s="125"/>
      <c r="BE145" s="126">
        <f t="shared" si="2268"/>
        <v>0</v>
      </c>
      <c r="BF145" s="124" t="str">
        <f t="shared" si="2269"/>
        <v/>
      </c>
      <c r="BG145" s="125"/>
      <c r="BH145" s="126">
        <f t="shared" si="2270"/>
        <v>0</v>
      </c>
      <c r="BI145" s="124" t="str">
        <f t="shared" si="2271"/>
        <v/>
      </c>
      <c r="BJ145" s="125"/>
      <c r="BK145" s="126">
        <f t="shared" si="2272"/>
        <v>0</v>
      </c>
      <c r="BL145" s="124" t="str">
        <f t="shared" si="2273"/>
        <v/>
      </c>
      <c r="BM145" s="125"/>
      <c r="BN145" s="126">
        <f t="shared" si="2274"/>
        <v>0</v>
      </c>
      <c r="BO145" s="124" t="str">
        <f t="shared" si="2275"/>
        <v/>
      </c>
      <c r="BP145" s="125"/>
      <c r="BQ145" s="126">
        <f t="shared" si="2276"/>
        <v>0</v>
      </c>
      <c r="BR145" s="124" t="str">
        <f t="shared" si="2277"/>
        <v/>
      </c>
      <c r="BS145" s="125"/>
      <c r="BT145" s="126">
        <f t="shared" si="2278"/>
        <v>0</v>
      </c>
      <c r="BU145" s="124" t="str">
        <f t="shared" si="2279"/>
        <v/>
      </c>
      <c r="BV145" s="125"/>
      <c r="BW145" s="126">
        <f t="shared" si="2280"/>
        <v>0</v>
      </c>
      <c r="BX145" s="124" t="str">
        <f t="shared" si="2281"/>
        <v/>
      </c>
      <c r="BY145" s="125"/>
      <c r="BZ145" s="126">
        <f t="shared" si="2282"/>
        <v>0</v>
      </c>
      <c r="CA145" s="124" t="str">
        <f t="shared" si="2283"/>
        <v/>
      </c>
      <c r="CB145" s="125"/>
      <c r="CC145" s="126">
        <f t="shared" si="2284"/>
        <v>0</v>
      </c>
      <c r="CD145" s="124" t="str">
        <f t="shared" si="2285"/>
        <v/>
      </c>
      <c r="CE145" s="125"/>
      <c r="CF145" s="126">
        <f t="shared" si="2286"/>
        <v>0</v>
      </c>
      <c r="CG145" s="124" t="str">
        <f t="shared" si="2287"/>
        <v/>
      </c>
      <c r="CH145" s="125"/>
      <c r="CI145" s="126">
        <f t="shared" si="2288"/>
        <v>0</v>
      </c>
      <c r="CJ145" s="124" t="str">
        <f t="shared" si="2289"/>
        <v/>
      </c>
      <c r="CK145" s="125"/>
      <c r="CL145" s="126">
        <f t="shared" si="2290"/>
        <v>0</v>
      </c>
      <c r="CM145" s="124" t="str">
        <f t="shared" si="2291"/>
        <v/>
      </c>
      <c r="CN145" s="125"/>
      <c r="CO145" s="126">
        <f t="shared" si="2292"/>
        <v>0</v>
      </c>
      <c r="CP145" s="124" t="str">
        <f t="shared" si="2293"/>
        <v/>
      </c>
      <c r="CQ145" s="125"/>
      <c r="CR145" s="126">
        <f t="shared" si="2294"/>
        <v>0</v>
      </c>
      <c r="CS145" s="124" t="str">
        <f t="shared" si="2295"/>
        <v/>
      </c>
      <c r="CT145" s="125"/>
      <c r="CU145" s="126">
        <f t="shared" si="2296"/>
        <v>0</v>
      </c>
      <c r="CV145" s="124" t="str">
        <f t="shared" si="2297"/>
        <v/>
      </c>
      <c r="CW145" s="125"/>
      <c r="CX145" s="126">
        <f t="shared" si="2298"/>
        <v>0</v>
      </c>
      <c r="CY145" s="124" t="str">
        <f t="shared" si="2299"/>
        <v/>
      </c>
      <c r="CZ145" s="125"/>
      <c r="DA145" s="126">
        <f t="shared" si="2300"/>
        <v>0</v>
      </c>
      <c r="DB145" s="124" t="str">
        <f t="shared" si="2301"/>
        <v/>
      </c>
      <c r="DC145" s="125"/>
      <c r="DD145" s="126">
        <f t="shared" si="2302"/>
        <v>0</v>
      </c>
      <c r="DE145" s="124" t="str">
        <f t="shared" si="2303"/>
        <v/>
      </c>
      <c r="DF145" s="125"/>
      <c r="DG145" s="126">
        <f t="shared" si="2304"/>
        <v>0</v>
      </c>
      <c r="DH145" s="124" t="str">
        <f t="shared" si="2305"/>
        <v/>
      </c>
      <c r="DI145" s="125"/>
      <c r="DJ145" s="126">
        <f t="shared" si="2306"/>
        <v>0</v>
      </c>
      <c r="DK145" s="124"/>
      <c r="DL145" s="125"/>
      <c r="DM145" s="126"/>
    </row>
    <row r="146" spans="1:117" ht="7.75" hidden="1" customHeight="1" outlineLevel="1" x14ac:dyDescent="0.2">
      <c r="A146" s="97" t="str">
        <f t="shared" si="2234"/>
        <v>4</v>
      </c>
      <c r="B146" s="140" t="s">
        <v>388</v>
      </c>
      <c r="C146" s="213" t="str">
        <f>VLOOKUP(B146,'[49]PLANILHA ORCAMENTARIA'!A:B,2,0)</f>
        <v>GRANITOS - 2 ANDAR</v>
      </c>
      <c r="D146" s="214"/>
      <c r="E146" s="122">
        <f>VLOOKUP(B146,'[49]PLANILHA ORCAMENTARIA'!A:G,7,0)</f>
        <v>24964.41</v>
      </c>
      <c r="F146" s="123"/>
      <c r="G146" s="124" t="str">
        <f t="shared" si="2235"/>
        <v/>
      </c>
      <c r="H146" s="125"/>
      <c r="I146" s="126">
        <f t="shared" si="2236"/>
        <v>0</v>
      </c>
      <c r="J146" s="124" t="str">
        <f t="shared" si="2237"/>
        <v/>
      </c>
      <c r="K146" s="125"/>
      <c r="L146" s="126">
        <f t="shared" si="2238"/>
        <v>0</v>
      </c>
      <c r="M146" s="124" t="str">
        <f t="shared" si="2239"/>
        <v/>
      </c>
      <c r="N146" s="125"/>
      <c r="O146" s="126">
        <f t="shared" si="2240"/>
        <v>0</v>
      </c>
      <c r="P146" s="124" t="str">
        <f t="shared" si="2241"/>
        <v/>
      </c>
      <c r="Q146" s="125"/>
      <c r="R146" s="126">
        <f t="shared" si="2242"/>
        <v>0</v>
      </c>
      <c r="S146" s="124" t="str">
        <f t="shared" si="2243"/>
        <v/>
      </c>
      <c r="T146" s="125"/>
      <c r="U146" s="126">
        <f t="shared" si="2244"/>
        <v>0</v>
      </c>
      <c r="V146" s="124" t="str">
        <f t="shared" si="2245"/>
        <v/>
      </c>
      <c r="W146" s="125"/>
      <c r="X146" s="126">
        <f t="shared" si="2246"/>
        <v>0</v>
      </c>
      <c r="Y146" s="124" t="str">
        <f t="shared" si="2247"/>
        <v/>
      </c>
      <c r="Z146" s="125"/>
      <c r="AA146" s="126">
        <f t="shared" si="2248"/>
        <v>0</v>
      </c>
      <c r="AB146" s="124" t="str">
        <f t="shared" si="2249"/>
        <v/>
      </c>
      <c r="AC146" s="125"/>
      <c r="AD146" s="126">
        <f t="shared" si="2250"/>
        <v>0</v>
      </c>
      <c r="AE146" s="124" t="str">
        <f t="shared" si="2251"/>
        <v/>
      </c>
      <c r="AF146" s="125"/>
      <c r="AG146" s="126">
        <f t="shared" si="2252"/>
        <v>0</v>
      </c>
      <c r="AH146" s="124" t="str">
        <f t="shared" si="2253"/>
        <v/>
      </c>
      <c r="AI146" s="125"/>
      <c r="AJ146" s="126">
        <f t="shared" si="2254"/>
        <v>0</v>
      </c>
      <c r="AK146" s="124" t="str">
        <f t="shared" si="2255"/>
        <v/>
      </c>
      <c r="AL146" s="125"/>
      <c r="AM146" s="126">
        <f t="shared" si="2256"/>
        <v>0</v>
      </c>
      <c r="AN146" s="124" t="str">
        <f t="shared" si="2257"/>
        <v/>
      </c>
      <c r="AO146" s="125"/>
      <c r="AP146" s="126">
        <f t="shared" si="2258"/>
        <v>0</v>
      </c>
      <c r="AQ146" s="124" t="str">
        <f t="shared" si="2259"/>
        <v/>
      </c>
      <c r="AR146" s="125"/>
      <c r="AS146" s="126">
        <f t="shared" si="2260"/>
        <v>0</v>
      </c>
      <c r="AT146" s="124" t="str">
        <f t="shared" si="2261"/>
        <v/>
      </c>
      <c r="AU146" s="125"/>
      <c r="AV146" s="126">
        <f t="shared" si="2262"/>
        <v>0</v>
      </c>
      <c r="AW146" s="124" t="str">
        <f t="shared" si="2263"/>
        <v/>
      </c>
      <c r="AX146" s="125"/>
      <c r="AY146" s="126">
        <f t="shared" si="2264"/>
        <v>0</v>
      </c>
      <c r="AZ146" s="124" t="str">
        <f t="shared" si="2265"/>
        <v/>
      </c>
      <c r="BA146" s="125"/>
      <c r="BB146" s="126">
        <f t="shared" si="2266"/>
        <v>0</v>
      </c>
      <c r="BC146" s="124" t="str">
        <f t="shared" si="2267"/>
        <v/>
      </c>
      <c r="BD146" s="125"/>
      <c r="BE146" s="126">
        <f t="shared" si="2268"/>
        <v>0</v>
      </c>
      <c r="BF146" s="124" t="str">
        <f t="shared" si="2269"/>
        <v/>
      </c>
      <c r="BG146" s="125"/>
      <c r="BH146" s="126">
        <f t="shared" si="2270"/>
        <v>0</v>
      </c>
      <c r="BI146" s="124" t="str">
        <f t="shared" si="2271"/>
        <v/>
      </c>
      <c r="BJ146" s="125"/>
      <c r="BK146" s="126">
        <f t="shared" si="2272"/>
        <v>0</v>
      </c>
      <c r="BL146" s="124" t="str">
        <f t="shared" si="2273"/>
        <v/>
      </c>
      <c r="BM146" s="125"/>
      <c r="BN146" s="126">
        <f t="shared" si="2274"/>
        <v>0</v>
      </c>
      <c r="BO146" s="124" t="str">
        <f t="shared" si="2275"/>
        <v/>
      </c>
      <c r="BP146" s="125"/>
      <c r="BQ146" s="126">
        <f t="shared" si="2276"/>
        <v>0</v>
      </c>
      <c r="BR146" s="124" t="str">
        <f t="shared" si="2277"/>
        <v/>
      </c>
      <c r="BS146" s="125"/>
      <c r="BT146" s="126">
        <f t="shared" si="2278"/>
        <v>0</v>
      </c>
      <c r="BU146" s="124" t="str">
        <f t="shared" si="2279"/>
        <v/>
      </c>
      <c r="BV146" s="125"/>
      <c r="BW146" s="126">
        <f t="shared" si="2280"/>
        <v>0</v>
      </c>
      <c r="BX146" s="124" t="str">
        <f t="shared" si="2281"/>
        <v/>
      </c>
      <c r="BY146" s="125"/>
      <c r="BZ146" s="126">
        <f t="shared" si="2282"/>
        <v>0</v>
      </c>
      <c r="CA146" s="124" t="str">
        <f t="shared" si="2283"/>
        <v/>
      </c>
      <c r="CB146" s="125"/>
      <c r="CC146" s="126">
        <f t="shared" si="2284"/>
        <v>0</v>
      </c>
      <c r="CD146" s="124" t="str">
        <f t="shared" si="2285"/>
        <v/>
      </c>
      <c r="CE146" s="125"/>
      <c r="CF146" s="126">
        <f t="shared" si="2286"/>
        <v>0</v>
      </c>
      <c r="CG146" s="124" t="str">
        <f t="shared" si="2287"/>
        <v/>
      </c>
      <c r="CH146" s="125"/>
      <c r="CI146" s="126">
        <f t="shared" si="2288"/>
        <v>0</v>
      </c>
      <c r="CJ146" s="124" t="str">
        <f t="shared" si="2289"/>
        <v/>
      </c>
      <c r="CK146" s="125"/>
      <c r="CL146" s="126">
        <f t="shared" si="2290"/>
        <v>0</v>
      </c>
      <c r="CM146" s="124" t="str">
        <f t="shared" si="2291"/>
        <v/>
      </c>
      <c r="CN146" s="125"/>
      <c r="CO146" s="126">
        <f t="shared" si="2292"/>
        <v>0</v>
      </c>
      <c r="CP146" s="124" t="str">
        <f t="shared" si="2293"/>
        <v/>
      </c>
      <c r="CQ146" s="125"/>
      <c r="CR146" s="126">
        <f t="shared" si="2294"/>
        <v>0</v>
      </c>
      <c r="CS146" s="124" t="str">
        <f t="shared" si="2295"/>
        <v/>
      </c>
      <c r="CT146" s="125"/>
      <c r="CU146" s="126">
        <f t="shared" si="2296"/>
        <v>0</v>
      </c>
      <c r="CV146" s="124" t="str">
        <f t="shared" si="2297"/>
        <v/>
      </c>
      <c r="CW146" s="125"/>
      <c r="CX146" s="126">
        <f t="shared" si="2298"/>
        <v>0</v>
      </c>
      <c r="CY146" s="124" t="str">
        <f t="shared" si="2299"/>
        <v/>
      </c>
      <c r="CZ146" s="125"/>
      <c r="DA146" s="126">
        <f t="shared" si="2300"/>
        <v>0</v>
      </c>
      <c r="DB146" s="124" t="str">
        <f t="shared" si="2301"/>
        <v/>
      </c>
      <c r="DC146" s="125"/>
      <c r="DD146" s="126">
        <f t="shared" si="2302"/>
        <v>0</v>
      </c>
      <c r="DE146" s="124" t="str">
        <f t="shared" si="2303"/>
        <v/>
      </c>
      <c r="DF146" s="125"/>
      <c r="DG146" s="126">
        <f t="shared" si="2304"/>
        <v>0</v>
      </c>
      <c r="DH146" s="124" t="str">
        <f t="shared" si="2305"/>
        <v/>
      </c>
      <c r="DI146" s="125"/>
      <c r="DJ146" s="126">
        <f t="shared" si="2306"/>
        <v>0</v>
      </c>
      <c r="DK146" s="124"/>
      <c r="DL146" s="125"/>
      <c r="DM146" s="126"/>
    </row>
    <row r="147" spans="1:117" ht="7.75" hidden="1" customHeight="1" outlineLevel="1" x14ac:dyDescent="0.2">
      <c r="A147" s="97" t="str">
        <f t="shared" si="2234"/>
        <v>4</v>
      </c>
      <c r="B147" s="140" t="s">
        <v>389</v>
      </c>
      <c r="C147" s="213" t="str">
        <f>VLOOKUP(B147,'[49]PLANILHA ORCAMENTARIA'!A:B,2,0)</f>
        <v>REVESTIMENTOS DE PAREDES - TÉRREO</v>
      </c>
      <c r="D147" s="214"/>
      <c r="E147" s="122">
        <f>VLOOKUP(B147,'[49]PLANILHA ORCAMENTARIA'!A:G,7,0)</f>
        <v>7413.45</v>
      </c>
      <c r="F147" s="123"/>
      <c r="G147" s="124" t="str">
        <f t="shared" si="2235"/>
        <v/>
      </c>
      <c r="H147" s="125"/>
      <c r="I147" s="126">
        <f t="shared" si="2236"/>
        <v>0</v>
      </c>
      <c r="J147" s="124" t="str">
        <f t="shared" si="2237"/>
        <v/>
      </c>
      <c r="K147" s="125"/>
      <c r="L147" s="126">
        <f t="shared" si="2238"/>
        <v>0</v>
      </c>
      <c r="M147" s="124" t="str">
        <f t="shared" si="2239"/>
        <v/>
      </c>
      <c r="N147" s="125"/>
      <c r="O147" s="126">
        <f t="shared" si="2240"/>
        <v>0</v>
      </c>
      <c r="P147" s="124" t="str">
        <f t="shared" si="2241"/>
        <v/>
      </c>
      <c r="Q147" s="125"/>
      <c r="R147" s="126">
        <f t="shared" si="2242"/>
        <v>0</v>
      </c>
      <c r="S147" s="124" t="str">
        <f t="shared" si="2243"/>
        <v/>
      </c>
      <c r="T147" s="125"/>
      <c r="U147" s="126">
        <f t="shared" si="2244"/>
        <v>0</v>
      </c>
      <c r="V147" s="124" t="str">
        <f t="shared" si="2245"/>
        <v/>
      </c>
      <c r="W147" s="125"/>
      <c r="X147" s="126">
        <f t="shared" si="2246"/>
        <v>0</v>
      </c>
      <c r="Y147" s="124" t="str">
        <f t="shared" si="2247"/>
        <v/>
      </c>
      <c r="Z147" s="125"/>
      <c r="AA147" s="126">
        <f t="shared" si="2248"/>
        <v>0</v>
      </c>
      <c r="AB147" s="124" t="str">
        <f t="shared" si="2249"/>
        <v/>
      </c>
      <c r="AC147" s="125"/>
      <c r="AD147" s="126">
        <f t="shared" si="2250"/>
        <v>0</v>
      </c>
      <c r="AE147" s="124" t="str">
        <f t="shared" si="2251"/>
        <v/>
      </c>
      <c r="AF147" s="125"/>
      <c r="AG147" s="126">
        <f t="shared" si="2252"/>
        <v>0</v>
      </c>
      <c r="AH147" s="124" t="str">
        <f t="shared" si="2253"/>
        <v/>
      </c>
      <c r="AI147" s="125"/>
      <c r="AJ147" s="126">
        <f t="shared" si="2254"/>
        <v>0</v>
      </c>
      <c r="AK147" s="124" t="str">
        <f t="shared" si="2255"/>
        <v/>
      </c>
      <c r="AL147" s="125"/>
      <c r="AM147" s="126">
        <f t="shared" si="2256"/>
        <v>0</v>
      </c>
      <c r="AN147" s="124" t="str">
        <f t="shared" si="2257"/>
        <v/>
      </c>
      <c r="AO147" s="125"/>
      <c r="AP147" s="126">
        <f t="shared" si="2258"/>
        <v>0</v>
      </c>
      <c r="AQ147" s="124" t="str">
        <f t="shared" si="2259"/>
        <v/>
      </c>
      <c r="AR147" s="125"/>
      <c r="AS147" s="126">
        <f t="shared" si="2260"/>
        <v>0</v>
      </c>
      <c r="AT147" s="124" t="str">
        <f t="shared" si="2261"/>
        <v/>
      </c>
      <c r="AU147" s="125"/>
      <c r="AV147" s="126">
        <f t="shared" si="2262"/>
        <v>0</v>
      </c>
      <c r="AW147" s="124" t="str">
        <f t="shared" si="2263"/>
        <v/>
      </c>
      <c r="AX147" s="125"/>
      <c r="AY147" s="126">
        <f t="shared" si="2264"/>
        <v>0</v>
      </c>
      <c r="AZ147" s="124" t="str">
        <f t="shared" si="2265"/>
        <v/>
      </c>
      <c r="BA147" s="125"/>
      <c r="BB147" s="126">
        <f t="shared" si="2266"/>
        <v>0</v>
      </c>
      <c r="BC147" s="124" t="str">
        <f t="shared" si="2267"/>
        <v/>
      </c>
      <c r="BD147" s="125"/>
      <c r="BE147" s="126">
        <f t="shared" si="2268"/>
        <v>0</v>
      </c>
      <c r="BF147" s="124" t="str">
        <f t="shared" si="2269"/>
        <v/>
      </c>
      <c r="BG147" s="125"/>
      <c r="BH147" s="126">
        <f t="shared" si="2270"/>
        <v>0</v>
      </c>
      <c r="BI147" s="124" t="str">
        <f t="shared" si="2271"/>
        <v/>
      </c>
      <c r="BJ147" s="125"/>
      <c r="BK147" s="126">
        <f t="shared" si="2272"/>
        <v>0</v>
      </c>
      <c r="BL147" s="124" t="str">
        <f t="shared" si="2273"/>
        <v/>
      </c>
      <c r="BM147" s="125"/>
      <c r="BN147" s="126">
        <f t="shared" si="2274"/>
        <v>0</v>
      </c>
      <c r="BO147" s="124" t="str">
        <f t="shared" si="2275"/>
        <v/>
      </c>
      <c r="BP147" s="125"/>
      <c r="BQ147" s="126">
        <f t="shared" si="2276"/>
        <v>0</v>
      </c>
      <c r="BR147" s="124" t="str">
        <f t="shared" si="2277"/>
        <v/>
      </c>
      <c r="BS147" s="125"/>
      <c r="BT147" s="126">
        <f t="shared" si="2278"/>
        <v>0</v>
      </c>
      <c r="BU147" s="124" t="str">
        <f t="shared" si="2279"/>
        <v/>
      </c>
      <c r="BV147" s="125"/>
      <c r="BW147" s="126">
        <f t="shared" si="2280"/>
        <v>0</v>
      </c>
      <c r="BX147" s="124" t="str">
        <f t="shared" si="2281"/>
        <v/>
      </c>
      <c r="BY147" s="125"/>
      <c r="BZ147" s="126">
        <f t="shared" si="2282"/>
        <v>0</v>
      </c>
      <c r="CA147" s="124" t="str">
        <f t="shared" si="2283"/>
        <v/>
      </c>
      <c r="CB147" s="125"/>
      <c r="CC147" s="126">
        <f t="shared" si="2284"/>
        <v>0</v>
      </c>
      <c r="CD147" s="124" t="str">
        <f t="shared" si="2285"/>
        <v/>
      </c>
      <c r="CE147" s="125"/>
      <c r="CF147" s="126">
        <f t="shared" si="2286"/>
        <v>0</v>
      </c>
      <c r="CG147" s="124" t="str">
        <f t="shared" si="2287"/>
        <v/>
      </c>
      <c r="CH147" s="125"/>
      <c r="CI147" s="126">
        <f t="shared" si="2288"/>
        <v>0</v>
      </c>
      <c r="CJ147" s="124" t="str">
        <f t="shared" si="2289"/>
        <v/>
      </c>
      <c r="CK147" s="125"/>
      <c r="CL147" s="126">
        <f t="shared" si="2290"/>
        <v>0</v>
      </c>
      <c r="CM147" s="124" t="str">
        <f t="shared" si="2291"/>
        <v/>
      </c>
      <c r="CN147" s="125"/>
      <c r="CO147" s="126">
        <f t="shared" si="2292"/>
        <v>0</v>
      </c>
      <c r="CP147" s="124" t="str">
        <f t="shared" si="2293"/>
        <v/>
      </c>
      <c r="CQ147" s="125"/>
      <c r="CR147" s="126">
        <f t="shared" si="2294"/>
        <v>0</v>
      </c>
      <c r="CS147" s="124" t="str">
        <f t="shared" si="2295"/>
        <v/>
      </c>
      <c r="CT147" s="125"/>
      <c r="CU147" s="126">
        <f t="shared" si="2296"/>
        <v>0</v>
      </c>
      <c r="CV147" s="124" t="str">
        <f t="shared" si="2297"/>
        <v/>
      </c>
      <c r="CW147" s="125"/>
      <c r="CX147" s="126">
        <f t="shared" si="2298"/>
        <v>0</v>
      </c>
      <c r="CY147" s="124" t="str">
        <f t="shared" si="2299"/>
        <v/>
      </c>
      <c r="CZ147" s="125"/>
      <c r="DA147" s="126">
        <f t="shared" si="2300"/>
        <v>0</v>
      </c>
      <c r="DB147" s="124" t="str">
        <f t="shared" si="2301"/>
        <v/>
      </c>
      <c r="DC147" s="125"/>
      <c r="DD147" s="126">
        <f t="shared" si="2302"/>
        <v>0</v>
      </c>
      <c r="DE147" s="124" t="str">
        <f t="shared" si="2303"/>
        <v/>
      </c>
      <c r="DF147" s="125"/>
      <c r="DG147" s="126">
        <f t="shared" si="2304"/>
        <v>0</v>
      </c>
      <c r="DH147" s="124" t="str">
        <f t="shared" si="2305"/>
        <v/>
      </c>
      <c r="DI147" s="125"/>
      <c r="DJ147" s="126">
        <f t="shared" si="2306"/>
        <v>0</v>
      </c>
      <c r="DK147" s="124"/>
      <c r="DL147" s="125"/>
      <c r="DM147" s="126"/>
    </row>
    <row r="148" spans="1:117" ht="7.75" hidden="1" customHeight="1" outlineLevel="1" x14ac:dyDescent="0.2">
      <c r="A148" s="97" t="str">
        <f t="shared" si="2234"/>
        <v>4</v>
      </c>
      <c r="B148" s="140" t="s">
        <v>390</v>
      </c>
      <c r="C148" s="213" t="str">
        <f>VLOOKUP(B148,'[49]PLANILHA ORCAMENTARIA'!A:B,2,0)</f>
        <v>REVESTIMENTOS DE PAREDES - 1 ANDAR</v>
      </c>
      <c r="D148" s="214"/>
      <c r="E148" s="122">
        <f>VLOOKUP(B148,'[49]PLANILHA ORCAMENTARIA'!A:G,7,0)</f>
        <v>11588.63</v>
      </c>
      <c r="F148" s="123"/>
      <c r="G148" s="124" t="str">
        <f t="shared" si="2235"/>
        <v/>
      </c>
      <c r="H148" s="125"/>
      <c r="I148" s="126">
        <f t="shared" si="2236"/>
        <v>0</v>
      </c>
      <c r="J148" s="124" t="str">
        <f t="shared" si="2237"/>
        <v/>
      </c>
      <c r="K148" s="125"/>
      <c r="L148" s="126">
        <f t="shared" si="2238"/>
        <v>0</v>
      </c>
      <c r="M148" s="124" t="str">
        <f t="shared" si="2239"/>
        <v/>
      </c>
      <c r="N148" s="125"/>
      <c r="O148" s="126">
        <f t="shared" si="2240"/>
        <v>0</v>
      </c>
      <c r="P148" s="124" t="str">
        <f t="shared" si="2241"/>
        <v/>
      </c>
      <c r="Q148" s="125"/>
      <c r="R148" s="126">
        <f t="shared" si="2242"/>
        <v>0</v>
      </c>
      <c r="S148" s="124" t="str">
        <f t="shared" si="2243"/>
        <v/>
      </c>
      <c r="T148" s="125"/>
      <c r="U148" s="126">
        <f t="shared" si="2244"/>
        <v>0</v>
      </c>
      <c r="V148" s="124" t="str">
        <f t="shared" si="2245"/>
        <v/>
      </c>
      <c r="W148" s="125"/>
      <c r="X148" s="126">
        <f t="shared" si="2246"/>
        <v>0</v>
      </c>
      <c r="Y148" s="124" t="str">
        <f t="shared" si="2247"/>
        <v/>
      </c>
      <c r="Z148" s="125"/>
      <c r="AA148" s="126">
        <f t="shared" si="2248"/>
        <v>0</v>
      </c>
      <c r="AB148" s="124" t="str">
        <f t="shared" si="2249"/>
        <v/>
      </c>
      <c r="AC148" s="125"/>
      <c r="AD148" s="126">
        <f t="shared" si="2250"/>
        <v>0</v>
      </c>
      <c r="AE148" s="124" t="str">
        <f t="shared" si="2251"/>
        <v/>
      </c>
      <c r="AF148" s="125"/>
      <c r="AG148" s="126">
        <f t="shared" si="2252"/>
        <v>0</v>
      </c>
      <c r="AH148" s="124" t="str">
        <f t="shared" si="2253"/>
        <v/>
      </c>
      <c r="AI148" s="125"/>
      <c r="AJ148" s="126">
        <f t="shared" si="2254"/>
        <v>0</v>
      </c>
      <c r="AK148" s="124" t="str">
        <f t="shared" si="2255"/>
        <v/>
      </c>
      <c r="AL148" s="125"/>
      <c r="AM148" s="126">
        <f t="shared" si="2256"/>
        <v>0</v>
      </c>
      <c r="AN148" s="124" t="str">
        <f t="shared" si="2257"/>
        <v/>
      </c>
      <c r="AO148" s="125"/>
      <c r="AP148" s="126">
        <f t="shared" si="2258"/>
        <v>0</v>
      </c>
      <c r="AQ148" s="124" t="str">
        <f t="shared" si="2259"/>
        <v/>
      </c>
      <c r="AR148" s="125"/>
      <c r="AS148" s="126">
        <f t="shared" si="2260"/>
        <v>0</v>
      </c>
      <c r="AT148" s="124" t="str">
        <f t="shared" si="2261"/>
        <v/>
      </c>
      <c r="AU148" s="125"/>
      <c r="AV148" s="126">
        <f t="shared" si="2262"/>
        <v>0</v>
      </c>
      <c r="AW148" s="124" t="str">
        <f t="shared" si="2263"/>
        <v/>
      </c>
      <c r="AX148" s="125"/>
      <c r="AY148" s="126">
        <f t="shared" si="2264"/>
        <v>0</v>
      </c>
      <c r="AZ148" s="124" t="str">
        <f t="shared" si="2265"/>
        <v/>
      </c>
      <c r="BA148" s="125"/>
      <c r="BB148" s="126">
        <f t="shared" si="2266"/>
        <v>0</v>
      </c>
      <c r="BC148" s="124" t="str">
        <f t="shared" si="2267"/>
        <v/>
      </c>
      <c r="BD148" s="125"/>
      <c r="BE148" s="126">
        <f t="shared" si="2268"/>
        <v>0</v>
      </c>
      <c r="BF148" s="124" t="str">
        <f t="shared" si="2269"/>
        <v/>
      </c>
      <c r="BG148" s="125"/>
      <c r="BH148" s="126">
        <f t="shared" si="2270"/>
        <v>0</v>
      </c>
      <c r="BI148" s="124" t="str">
        <f t="shared" si="2271"/>
        <v/>
      </c>
      <c r="BJ148" s="125"/>
      <c r="BK148" s="126">
        <f t="shared" si="2272"/>
        <v>0</v>
      </c>
      <c r="BL148" s="124" t="str">
        <f t="shared" si="2273"/>
        <v/>
      </c>
      <c r="BM148" s="125"/>
      <c r="BN148" s="126">
        <f t="shared" si="2274"/>
        <v>0</v>
      </c>
      <c r="BO148" s="124" t="str">
        <f t="shared" si="2275"/>
        <v/>
      </c>
      <c r="BP148" s="125"/>
      <c r="BQ148" s="126">
        <f t="shared" si="2276"/>
        <v>0</v>
      </c>
      <c r="BR148" s="124" t="str">
        <f t="shared" si="2277"/>
        <v/>
      </c>
      <c r="BS148" s="125"/>
      <c r="BT148" s="126">
        <f t="shared" si="2278"/>
        <v>0</v>
      </c>
      <c r="BU148" s="124" t="str">
        <f t="shared" si="2279"/>
        <v/>
      </c>
      <c r="BV148" s="125"/>
      <c r="BW148" s="126">
        <f t="shared" si="2280"/>
        <v>0</v>
      </c>
      <c r="BX148" s="124" t="str">
        <f t="shared" si="2281"/>
        <v/>
      </c>
      <c r="BY148" s="125"/>
      <c r="BZ148" s="126">
        <f t="shared" si="2282"/>
        <v>0</v>
      </c>
      <c r="CA148" s="124" t="str">
        <f t="shared" si="2283"/>
        <v/>
      </c>
      <c r="CB148" s="125"/>
      <c r="CC148" s="126">
        <f t="shared" si="2284"/>
        <v>0</v>
      </c>
      <c r="CD148" s="124" t="str">
        <f t="shared" si="2285"/>
        <v/>
      </c>
      <c r="CE148" s="125"/>
      <c r="CF148" s="126">
        <f t="shared" si="2286"/>
        <v>0</v>
      </c>
      <c r="CG148" s="124" t="str">
        <f t="shared" si="2287"/>
        <v/>
      </c>
      <c r="CH148" s="125"/>
      <c r="CI148" s="126">
        <f t="shared" si="2288"/>
        <v>0</v>
      </c>
      <c r="CJ148" s="124" t="str">
        <f t="shared" si="2289"/>
        <v/>
      </c>
      <c r="CK148" s="125"/>
      <c r="CL148" s="126">
        <f t="shared" si="2290"/>
        <v>0</v>
      </c>
      <c r="CM148" s="124" t="str">
        <f t="shared" si="2291"/>
        <v/>
      </c>
      <c r="CN148" s="125"/>
      <c r="CO148" s="126">
        <f t="shared" si="2292"/>
        <v>0</v>
      </c>
      <c r="CP148" s="124" t="str">
        <f t="shared" si="2293"/>
        <v/>
      </c>
      <c r="CQ148" s="125"/>
      <c r="CR148" s="126">
        <f t="shared" si="2294"/>
        <v>0</v>
      </c>
      <c r="CS148" s="124" t="str">
        <f t="shared" si="2295"/>
        <v/>
      </c>
      <c r="CT148" s="125"/>
      <c r="CU148" s="126">
        <f t="shared" si="2296"/>
        <v>0</v>
      </c>
      <c r="CV148" s="124" t="str">
        <f t="shared" si="2297"/>
        <v/>
      </c>
      <c r="CW148" s="125"/>
      <c r="CX148" s="126">
        <f t="shared" si="2298"/>
        <v>0</v>
      </c>
      <c r="CY148" s="124" t="str">
        <f t="shared" si="2299"/>
        <v/>
      </c>
      <c r="CZ148" s="125"/>
      <c r="DA148" s="126">
        <f t="shared" si="2300"/>
        <v>0</v>
      </c>
      <c r="DB148" s="124" t="str">
        <f t="shared" si="2301"/>
        <v/>
      </c>
      <c r="DC148" s="125"/>
      <c r="DD148" s="126">
        <f t="shared" si="2302"/>
        <v>0</v>
      </c>
      <c r="DE148" s="124" t="str">
        <f t="shared" si="2303"/>
        <v/>
      </c>
      <c r="DF148" s="125"/>
      <c r="DG148" s="126">
        <f t="shared" si="2304"/>
        <v>0</v>
      </c>
      <c r="DH148" s="124" t="str">
        <f t="shared" si="2305"/>
        <v/>
      </c>
      <c r="DI148" s="125"/>
      <c r="DJ148" s="126">
        <f t="shared" si="2306"/>
        <v>0</v>
      </c>
      <c r="DK148" s="124"/>
      <c r="DL148" s="125"/>
      <c r="DM148" s="126"/>
    </row>
    <row r="149" spans="1:117" ht="7.75" hidden="1" customHeight="1" outlineLevel="1" x14ac:dyDescent="0.2">
      <c r="A149" s="97" t="str">
        <f t="shared" si="2234"/>
        <v>4</v>
      </c>
      <c r="B149" s="140" t="s">
        <v>391</v>
      </c>
      <c r="C149" s="213" t="str">
        <f>VLOOKUP(B149,'[49]PLANILHA ORCAMENTARIA'!A:B,2,0)</f>
        <v>ESQUADRIAS ALUMINIO - TÉRREO</v>
      </c>
      <c r="D149" s="214"/>
      <c r="E149" s="122">
        <f>VLOOKUP(B149,'[49]PLANILHA ORCAMENTARIA'!A:G,7,0)</f>
        <v>45360.17</v>
      </c>
      <c r="F149" s="123"/>
      <c r="G149" s="124" t="str">
        <f t="shared" si="2235"/>
        <v/>
      </c>
      <c r="H149" s="125"/>
      <c r="I149" s="126">
        <f t="shared" si="2236"/>
        <v>0</v>
      </c>
      <c r="J149" s="124" t="str">
        <f t="shared" si="2237"/>
        <v/>
      </c>
      <c r="K149" s="125"/>
      <c r="L149" s="126">
        <f t="shared" si="2238"/>
        <v>0</v>
      </c>
      <c r="M149" s="124" t="str">
        <f t="shared" si="2239"/>
        <v/>
      </c>
      <c r="N149" s="125"/>
      <c r="O149" s="126">
        <f t="shared" si="2240"/>
        <v>0</v>
      </c>
      <c r="P149" s="124" t="str">
        <f t="shared" si="2241"/>
        <v/>
      </c>
      <c r="Q149" s="125"/>
      <c r="R149" s="126">
        <f t="shared" si="2242"/>
        <v>0</v>
      </c>
      <c r="S149" s="124" t="str">
        <f t="shared" si="2243"/>
        <v/>
      </c>
      <c r="T149" s="125"/>
      <c r="U149" s="126">
        <f t="shared" si="2244"/>
        <v>0</v>
      </c>
      <c r="V149" s="124" t="str">
        <f t="shared" si="2245"/>
        <v/>
      </c>
      <c r="W149" s="125"/>
      <c r="X149" s="126">
        <f t="shared" si="2246"/>
        <v>0</v>
      </c>
      <c r="Y149" s="124" t="str">
        <f t="shared" si="2247"/>
        <v/>
      </c>
      <c r="Z149" s="125"/>
      <c r="AA149" s="126">
        <f t="shared" si="2248"/>
        <v>0</v>
      </c>
      <c r="AB149" s="124" t="str">
        <f t="shared" si="2249"/>
        <v/>
      </c>
      <c r="AC149" s="125"/>
      <c r="AD149" s="126">
        <f t="shared" si="2250"/>
        <v>0</v>
      </c>
      <c r="AE149" s="124" t="str">
        <f t="shared" si="2251"/>
        <v/>
      </c>
      <c r="AF149" s="125"/>
      <c r="AG149" s="126">
        <f t="shared" si="2252"/>
        <v>0</v>
      </c>
      <c r="AH149" s="124" t="str">
        <f t="shared" si="2253"/>
        <v/>
      </c>
      <c r="AI149" s="125"/>
      <c r="AJ149" s="126">
        <f t="shared" si="2254"/>
        <v>0</v>
      </c>
      <c r="AK149" s="124" t="str">
        <f t="shared" si="2255"/>
        <v/>
      </c>
      <c r="AL149" s="125"/>
      <c r="AM149" s="126">
        <f t="shared" si="2256"/>
        <v>0</v>
      </c>
      <c r="AN149" s="124" t="str">
        <f t="shared" si="2257"/>
        <v/>
      </c>
      <c r="AO149" s="125"/>
      <c r="AP149" s="126">
        <f t="shared" si="2258"/>
        <v>0</v>
      </c>
      <c r="AQ149" s="124" t="str">
        <f t="shared" si="2259"/>
        <v/>
      </c>
      <c r="AR149" s="125"/>
      <c r="AS149" s="126">
        <f t="shared" si="2260"/>
        <v>0</v>
      </c>
      <c r="AT149" s="124" t="str">
        <f t="shared" si="2261"/>
        <v/>
      </c>
      <c r="AU149" s="125"/>
      <c r="AV149" s="126">
        <f t="shared" si="2262"/>
        <v>0</v>
      </c>
      <c r="AW149" s="124" t="str">
        <f t="shared" si="2263"/>
        <v/>
      </c>
      <c r="AX149" s="125"/>
      <c r="AY149" s="126">
        <f t="shared" si="2264"/>
        <v>0</v>
      </c>
      <c r="AZ149" s="124" t="str">
        <f t="shared" si="2265"/>
        <v/>
      </c>
      <c r="BA149" s="125"/>
      <c r="BB149" s="126">
        <f t="shared" si="2266"/>
        <v>0</v>
      </c>
      <c r="BC149" s="124" t="str">
        <f t="shared" si="2267"/>
        <v/>
      </c>
      <c r="BD149" s="125"/>
      <c r="BE149" s="126">
        <f t="shared" si="2268"/>
        <v>0</v>
      </c>
      <c r="BF149" s="124" t="str">
        <f t="shared" si="2269"/>
        <v/>
      </c>
      <c r="BG149" s="125"/>
      <c r="BH149" s="126">
        <f t="shared" si="2270"/>
        <v>0</v>
      </c>
      <c r="BI149" s="124" t="str">
        <f t="shared" si="2271"/>
        <v/>
      </c>
      <c r="BJ149" s="125"/>
      <c r="BK149" s="126">
        <f t="shared" si="2272"/>
        <v>0</v>
      </c>
      <c r="BL149" s="124" t="str">
        <f t="shared" si="2273"/>
        <v/>
      </c>
      <c r="BM149" s="125"/>
      <c r="BN149" s="126">
        <f t="shared" si="2274"/>
        <v>0</v>
      </c>
      <c r="BO149" s="124" t="str">
        <f t="shared" si="2275"/>
        <v/>
      </c>
      <c r="BP149" s="125"/>
      <c r="BQ149" s="126">
        <f t="shared" si="2276"/>
        <v>0</v>
      </c>
      <c r="BR149" s="124" t="str">
        <f t="shared" si="2277"/>
        <v/>
      </c>
      <c r="BS149" s="125"/>
      <c r="BT149" s="126">
        <f t="shared" si="2278"/>
        <v>0</v>
      </c>
      <c r="BU149" s="124" t="str">
        <f t="shared" si="2279"/>
        <v/>
      </c>
      <c r="BV149" s="125"/>
      <c r="BW149" s="126">
        <f t="shared" si="2280"/>
        <v>0</v>
      </c>
      <c r="BX149" s="124" t="str">
        <f t="shared" si="2281"/>
        <v/>
      </c>
      <c r="BY149" s="125"/>
      <c r="BZ149" s="126">
        <f t="shared" si="2282"/>
        <v>0</v>
      </c>
      <c r="CA149" s="124" t="str">
        <f t="shared" si="2283"/>
        <v/>
      </c>
      <c r="CB149" s="125"/>
      <c r="CC149" s="126">
        <f t="shared" si="2284"/>
        <v>0</v>
      </c>
      <c r="CD149" s="124" t="str">
        <f t="shared" si="2285"/>
        <v/>
      </c>
      <c r="CE149" s="125"/>
      <c r="CF149" s="126">
        <f t="shared" si="2286"/>
        <v>0</v>
      </c>
      <c r="CG149" s="124" t="str">
        <f t="shared" si="2287"/>
        <v/>
      </c>
      <c r="CH149" s="125"/>
      <c r="CI149" s="126">
        <f t="shared" si="2288"/>
        <v>0</v>
      </c>
      <c r="CJ149" s="124" t="str">
        <f t="shared" si="2289"/>
        <v/>
      </c>
      <c r="CK149" s="125"/>
      <c r="CL149" s="126">
        <f t="shared" si="2290"/>
        <v>0</v>
      </c>
      <c r="CM149" s="124" t="str">
        <f t="shared" si="2291"/>
        <v/>
      </c>
      <c r="CN149" s="125"/>
      <c r="CO149" s="126">
        <f t="shared" si="2292"/>
        <v>0</v>
      </c>
      <c r="CP149" s="124" t="str">
        <f t="shared" si="2293"/>
        <v/>
      </c>
      <c r="CQ149" s="125"/>
      <c r="CR149" s="126">
        <f t="shared" si="2294"/>
        <v>0</v>
      </c>
      <c r="CS149" s="124" t="str">
        <f t="shared" si="2295"/>
        <v/>
      </c>
      <c r="CT149" s="125"/>
      <c r="CU149" s="126">
        <f t="shared" si="2296"/>
        <v>0</v>
      </c>
      <c r="CV149" s="124" t="str">
        <f t="shared" si="2297"/>
        <v/>
      </c>
      <c r="CW149" s="125"/>
      <c r="CX149" s="126">
        <f t="shared" si="2298"/>
        <v>0</v>
      </c>
      <c r="CY149" s="124" t="str">
        <f t="shared" si="2299"/>
        <v/>
      </c>
      <c r="CZ149" s="125"/>
      <c r="DA149" s="126">
        <f t="shared" si="2300"/>
        <v>0</v>
      </c>
      <c r="DB149" s="124" t="str">
        <f t="shared" si="2301"/>
        <v/>
      </c>
      <c r="DC149" s="125"/>
      <c r="DD149" s="126">
        <f t="shared" si="2302"/>
        <v>0</v>
      </c>
      <c r="DE149" s="124" t="str">
        <f t="shared" si="2303"/>
        <v/>
      </c>
      <c r="DF149" s="125"/>
      <c r="DG149" s="126">
        <f t="shared" si="2304"/>
        <v>0</v>
      </c>
      <c r="DH149" s="124" t="str">
        <f t="shared" si="2305"/>
        <v/>
      </c>
      <c r="DI149" s="125"/>
      <c r="DJ149" s="126">
        <f t="shared" si="2306"/>
        <v>0</v>
      </c>
      <c r="DK149" s="124"/>
      <c r="DL149" s="125"/>
      <c r="DM149" s="126"/>
    </row>
    <row r="150" spans="1:117" ht="7.75" hidden="1" customHeight="1" outlineLevel="1" x14ac:dyDescent="0.2">
      <c r="A150" s="97" t="str">
        <f t="shared" si="2234"/>
        <v>4</v>
      </c>
      <c r="B150" s="140" t="s">
        <v>392</v>
      </c>
      <c r="C150" s="213" t="str">
        <f>VLOOKUP(B150,'[49]PLANILHA ORCAMENTARIA'!A:B,2,0)</f>
        <v>ESQUADRIAS ALUMINIO - 1 ANDAR</v>
      </c>
      <c r="D150" s="214"/>
      <c r="E150" s="122">
        <f>VLOOKUP(B150,'[49]PLANILHA ORCAMENTARIA'!A:G,7,0)</f>
        <v>33235.879999999997</v>
      </c>
      <c r="F150" s="123"/>
      <c r="G150" s="124" t="str">
        <f t="shared" si="2235"/>
        <v/>
      </c>
      <c r="H150" s="125"/>
      <c r="I150" s="126">
        <f t="shared" si="2236"/>
        <v>0</v>
      </c>
      <c r="J150" s="124" t="str">
        <f t="shared" si="2237"/>
        <v/>
      </c>
      <c r="K150" s="125"/>
      <c r="L150" s="126">
        <f t="shared" si="2238"/>
        <v>0</v>
      </c>
      <c r="M150" s="124" t="str">
        <f t="shared" si="2239"/>
        <v/>
      </c>
      <c r="N150" s="125"/>
      <c r="O150" s="126">
        <f t="shared" si="2240"/>
        <v>0</v>
      </c>
      <c r="P150" s="124" t="str">
        <f t="shared" si="2241"/>
        <v/>
      </c>
      <c r="Q150" s="125"/>
      <c r="R150" s="126">
        <f t="shared" si="2242"/>
        <v>0</v>
      </c>
      <c r="S150" s="124" t="str">
        <f t="shared" si="2243"/>
        <v/>
      </c>
      <c r="T150" s="125"/>
      <c r="U150" s="126">
        <f t="shared" si="2244"/>
        <v>0</v>
      </c>
      <c r="V150" s="124" t="str">
        <f t="shared" si="2245"/>
        <v/>
      </c>
      <c r="W150" s="125"/>
      <c r="X150" s="126">
        <f t="shared" si="2246"/>
        <v>0</v>
      </c>
      <c r="Y150" s="124" t="str">
        <f t="shared" si="2247"/>
        <v/>
      </c>
      <c r="Z150" s="125"/>
      <c r="AA150" s="126">
        <f t="shared" si="2248"/>
        <v>0</v>
      </c>
      <c r="AB150" s="124" t="str">
        <f t="shared" si="2249"/>
        <v/>
      </c>
      <c r="AC150" s="125"/>
      <c r="AD150" s="126">
        <f t="shared" si="2250"/>
        <v>0</v>
      </c>
      <c r="AE150" s="124" t="str">
        <f t="shared" si="2251"/>
        <v/>
      </c>
      <c r="AF150" s="125"/>
      <c r="AG150" s="126">
        <f t="shared" si="2252"/>
        <v>0</v>
      </c>
      <c r="AH150" s="124" t="str">
        <f t="shared" si="2253"/>
        <v/>
      </c>
      <c r="AI150" s="125"/>
      <c r="AJ150" s="126">
        <f t="shared" si="2254"/>
        <v>0</v>
      </c>
      <c r="AK150" s="124" t="str">
        <f t="shared" si="2255"/>
        <v/>
      </c>
      <c r="AL150" s="125"/>
      <c r="AM150" s="126">
        <f t="shared" si="2256"/>
        <v>0</v>
      </c>
      <c r="AN150" s="124" t="str">
        <f t="shared" si="2257"/>
        <v/>
      </c>
      <c r="AO150" s="125"/>
      <c r="AP150" s="126">
        <f t="shared" si="2258"/>
        <v>0</v>
      </c>
      <c r="AQ150" s="124" t="str">
        <f t="shared" si="2259"/>
        <v/>
      </c>
      <c r="AR150" s="125"/>
      <c r="AS150" s="126">
        <f t="shared" si="2260"/>
        <v>0</v>
      </c>
      <c r="AT150" s="124" t="str">
        <f t="shared" si="2261"/>
        <v/>
      </c>
      <c r="AU150" s="125"/>
      <c r="AV150" s="126">
        <f t="shared" si="2262"/>
        <v>0</v>
      </c>
      <c r="AW150" s="124" t="str">
        <f t="shared" si="2263"/>
        <v/>
      </c>
      <c r="AX150" s="125"/>
      <c r="AY150" s="126">
        <f t="shared" si="2264"/>
        <v>0</v>
      </c>
      <c r="AZ150" s="124" t="str">
        <f t="shared" si="2265"/>
        <v/>
      </c>
      <c r="BA150" s="125"/>
      <c r="BB150" s="126">
        <f t="shared" si="2266"/>
        <v>0</v>
      </c>
      <c r="BC150" s="124" t="str">
        <f t="shared" si="2267"/>
        <v/>
      </c>
      <c r="BD150" s="125"/>
      <c r="BE150" s="126">
        <f t="shared" si="2268"/>
        <v>0</v>
      </c>
      <c r="BF150" s="124" t="str">
        <f t="shared" si="2269"/>
        <v/>
      </c>
      <c r="BG150" s="125"/>
      <c r="BH150" s="126">
        <f t="shared" si="2270"/>
        <v>0</v>
      </c>
      <c r="BI150" s="124" t="str">
        <f t="shared" si="2271"/>
        <v/>
      </c>
      <c r="BJ150" s="125"/>
      <c r="BK150" s="126">
        <f t="shared" si="2272"/>
        <v>0</v>
      </c>
      <c r="BL150" s="124" t="str">
        <f t="shared" si="2273"/>
        <v/>
      </c>
      <c r="BM150" s="125"/>
      <c r="BN150" s="126">
        <f t="shared" si="2274"/>
        <v>0</v>
      </c>
      <c r="BO150" s="124" t="str">
        <f t="shared" si="2275"/>
        <v/>
      </c>
      <c r="BP150" s="125"/>
      <c r="BQ150" s="126">
        <f t="shared" si="2276"/>
        <v>0</v>
      </c>
      <c r="BR150" s="124" t="str">
        <f t="shared" si="2277"/>
        <v/>
      </c>
      <c r="BS150" s="125"/>
      <c r="BT150" s="126">
        <f t="shared" si="2278"/>
        <v>0</v>
      </c>
      <c r="BU150" s="124" t="str">
        <f t="shared" si="2279"/>
        <v/>
      </c>
      <c r="BV150" s="125"/>
      <c r="BW150" s="126">
        <f t="shared" si="2280"/>
        <v>0</v>
      </c>
      <c r="BX150" s="124" t="str">
        <f t="shared" si="2281"/>
        <v/>
      </c>
      <c r="BY150" s="125"/>
      <c r="BZ150" s="126">
        <f t="shared" si="2282"/>
        <v>0</v>
      </c>
      <c r="CA150" s="124" t="str">
        <f t="shared" si="2283"/>
        <v/>
      </c>
      <c r="CB150" s="125"/>
      <c r="CC150" s="126">
        <f t="shared" si="2284"/>
        <v>0</v>
      </c>
      <c r="CD150" s="124" t="str">
        <f t="shared" si="2285"/>
        <v/>
      </c>
      <c r="CE150" s="125"/>
      <c r="CF150" s="126">
        <f t="shared" si="2286"/>
        <v>0</v>
      </c>
      <c r="CG150" s="124" t="str">
        <f t="shared" si="2287"/>
        <v/>
      </c>
      <c r="CH150" s="125"/>
      <c r="CI150" s="126">
        <f t="shared" si="2288"/>
        <v>0</v>
      </c>
      <c r="CJ150" s="124" t="str">
        <f t="shared" si="2289"/>
        <v/>
      </c>
      <c r="CK150" s="125"/>
      <c r="CL150" s="126">
        <f t="shared" si="2290"/>
        <v>0</v>
      </c>
      <c r="CM150" s="124" t="str">
        <f t="shared" si="2291"/>
        <v/>
      </c>
      <c r="CN150" s="125"/>
      <c r="CO150" s="126">
        <f t="shared" si="2292"/>
        <v>0</v>
      </c>
      <c r="CP150" s="124" t="str">
        <f t="shared" si="2293"/>
        <v/>
      </c>
      <c r="CQ150" s="125"/>
      <c r="CR150" s="126">
        <f t="shared" si="2294"/>
        <v>0</v>
      </c>
      <c r="CS150" s="124" t="str">
        <f t="shared" si="2295"/>
        <v/>
      </c>
      <c r="CT150" s="125"/>
      <c r="CU150" s="126">
        <f t="shared" si="2296"/>
        <v>0</v>
      </c>
      <c r="CV150" s="124" t="str">
        <f t="shared" si="2297"/>
        <v/>
      </c>
      <c r="CW150" s="125"/>
      <c r="CX150" s="126">
        <f t="shared" si="2298"/>
        <v>0</v>
      </c>
      <c r="CY150" s="124" t="str">
        <f t="shared" si="2299"/>
        <v/>
      </c>
      <c r="CZ150" s="125"/>
      <c r="DA150" s="126">
        <f t="shared" si="2300"/>
        <v>0</v>
      </c>
      <c r="DB150" s="124" t="str">
        <f t="shared" si="2301"/>
        <v/>
      </c>
      <c r="DC150" s="125"/>
      <c r="DD150" s="126">
        <f t="shared" si="2302"/>
        <v>0</v>
      </c>
      <c r="DE150" s="124" t="str">
        <f t="shared" si="2303"/>
        <v/>
      </c>
      <c r="DF150" s="125"/>
      <c r="DG150" s="126">
        <f t="shared" si="2304"/>
        <v>0</v>
      </c>
      <c r="DH150" s="124" t="str">
        <f t="shared" si="2305"/>
        <v/>
      </c>
      <c r="DI150" s="125"/>
      <c r="DJ150" s="126">
        <f t="shared" si="2306"/>
        <v>0</v>
      </c>
      <c r="DK150" s="124"/>
      <c r="DL150" s="125"/>
      <c r="DM150" s="126"/>
    </row>
    <row r="151" spans="1:117" ht="7.75" hidden="1" customHeight="1" outlineLevel="1" x14ac:dyDescent="0.2">
      <c r="A151" s="97" t="str">
        <f t="shared" si="2234"/>
        <v>4</v>
      </c>
      <c r="B151" s="140" t="s">
        <v>393</v>
      </c>
      <c r="C151" s="213" t="str">
        <f>VLOOKUP(B151,'[49]PLANILHA ORCAMENTARIA'!A:B,2,0)</f>
        <v>ESQUADRIAS ALUMINIO - 2 ANDAR</v>
      </c>
      <c r="D151" s="214"/>
      <c r="E151" s="122">
        <f>VLOOKUP(B151,'[49]PLANILHA ORCAMENTARIA'!A:G,7,0)</f>
        <v>184052</v>
      </c>
      <c r="F151" s="123"/>
      <c r="G151" s="124" t="str">
        <f t="shared" si="2235"/>
        <v/>
      </c>
      <c r="H151" s="125"/>
      <c r="I151" s="126">
        <f t="shared" si="2236"/>
        <v>0</v>
      </c>
      <c r="J151" s="124" t="str">
        <f t="shared" si="2237"/>
        <v/>
      </c>
      <c r="K151" s="125"/>
      <c r="L151" s="126">
        <f t="shared" si="2238"/>
        <v>0</v>
      </c>
      <c r="M151" s="124" t="str">
        <f t="shared" si="2239"/>
        <v/>
      </c>
      <c r="N151" s="125"/>
      <c r="O151" s="126">
        <f t="shared" si="2240"/>
        <v>0</v>
      </c>
      <c r="P151" s="124" t="str">
        <f t="shared" si="2241"/>
        <v/>
      </c>
      <c r="Q151" s="125"/>
      <c r="R151" s="126">
        <f t="shared" si="2242"/>
        <v>0</v>
      </c>
      <c r="S151" s="124" t="str">
        <f t="shared" si="2243"/>
        <v/>
      </c>
      <c r="T151" s="125"/>
      <c r="U151" s="126">
        <f t="shared" si="2244"/>
        <v>0</v>
      </c>
      <c r="V151" s="124" t="str">
        <f t="shared" si="2245"/>
        <v/>
      </c>
      <c r="W151" s="125"/>
      <c r="X151" s="126">
        <f t="shared" si="2246"/>
        <v>0</v>
      </c>
      <c r="Y151" s="124" t="str">
        <f t="shared" si="2247"/>
        <v/>
      </c>
      <c r="Z151" s="125"/>
      <c r="AA151" s="126">
        <f t="shared" si="2248"/>
        <v>0</v>
      </c>
      <c r="AB151" s="124" t="str">
        <f t="shared" si="2249"/>
        <v/>
      </c>
      <c r="AC151" s="125"/>
      <c r="AD151" s="126">
        <f t="shared" si="2250"/>
        <v>0</v>
      </c>
      <c r="AE151" s="124" t="str">
        <f t="shared" si="2251"/>
        <v/>
      </c>
      <c r="AF151" s="125"/>
      <c r="AG151" s="126">
        <f t="shared" si="2252"/>
        <v>0</v>
      </c>
      <c r="AH151" s="124" t="str">
        <f t="shared" si="2253"/>
        <v/>
      </c>
      <c r="AI151" s="125"/>
      <c r="AJ151" s="126">
        <f t="shared" si="2254"/>
        <v>0</v>
      </c>
      <c r="AK151" s="124" t="str">
        <f t="shared" si="2255"/>
        <v/>
      </c>
      <c r="AL151" s="125"/>
      <c r="AM151" s="126">
        <f t="shared" si="2256"/>
        <v>0</v>
      </c>
      <c r="AN151" s="124" t="str">
        <f t="shared" si="2257"/>
        <v/>
      </c>
      <c r="AO151" s="125"/>
      <c r="AP151" s="126">
        <f t="shared" si="2258"/>
        <v>0</v>
      </c>
      <c r="AQ151" s="124" t="str">
        <f t="shared" si="2259"/>
        <v/>
      </c>
      <c r="AR151" s="125"/>
      <c r="AS151" s="126">
        <f t="shared" si="2260"/>
        <v>0</v>
      </c>
      <c r="AT151" s="124" t="str">
        <f t="shared" si="2261"/>
        <v/>
      </c>
      <c r="AU151" s="125"/>
      <c r="AV151" s="126">
        <f t="shared" si="2262"/>
        <v>0</v>
      </c>
      <c r="AW151" s="124" t="str">
        <f t="shared" si="2263"/>
        <v/>
      </c>
      <c r="AX151" s="125"/>
      <c r="AY151" s="126">
        <f t="shared" si="2264"/>
        <v>0</v>
      </c>
      <c r="AZ151" s="124" t="str">
        <f t="shared" si="2265"/>
        <v/>
      </c>
      <c r="BA151" s="125"/>
      <c r="BB151" s="126">
        <f t="shared" si="2266"/>
        <v>0</v>
      </c>
      <c r="BC151" s="124" t="str">
        <f t="shared" si="2267"/>
        <v/>
      </c>
      <c r="BD151" s="125"/>
      <c r="BE151" s="126">
        <f t="shared" si="2268"/>
        <v>0</v>
      </c>
      <c r="BF151" s="124" t="str">
        <f t="shared" si="2269"/>
        <v/>
      </c>
      <c r="BG151" s="125"/>
      <c r="BH151" s="126">
        <f t="shared" si="2270"/>
        <v>0</v>
      </c>
      <c r="BI151" s="124" t="str">
        <f t="shared" si="2271"/>
        <v/>
      </c>
      <c r="BJ151" s="125"/>
      <c r="BK151" s="126">
        <f t="shared" si="2272"/>
        <v>0</v>
      </c>
      <c r="BL151" s="124" t="str">
        <f t="shared" si="2273"/>
        <v/>
      </c>
      <c r="BM151" s="125"/>
      <c r="BN151" s="126">
        <f t="shared" si="2274"/>
        <v>0</v>
      </c>
      <c r="BO151" s="124" t="str">
        <f t="shared" si="2275"/>
        <v/>
      </c>
      <c r="BP151" s="125"/>
      <c r="BQ151" s="126">
        <f t="shared" si="2276"/>
        <v>0</v>
      </c>
      <c r="BR151" s="124" t="str">
        <f t="shared" si="2277"/>
        <v/>
      </c>
      <c r="BS151" s="125"/>
      <c r="BT151" s="126">
        <f t="shared" si="2278"/>
        <v>0</v>
      </c>
      <c r="BU151" s="124" t="str">
        <f t="shared" si="2279"/>
        <v/>
      </c>
      <c r="BV151" s="125"/>
      <c r="BW151" s="126">
        <f t="shared" si="2280"/>
        <v>0</v>
      </c>
      <c r="BX151" s="124" t="str">
        <f t="shared" si="2281"/>
        <v/>
      </c>
      <c r="BY151" s="125"/>
      <c r="BZ151" s="126">
        <f t="shared" si="2282"/>
        <v>0</v>
      </c>
      <c r="CA151" s="124" t="str">
        <f t="shared" si="2283"/>
        <v/>
      </c>
      <c r="CB151" s="125"/>
      <c r="CC151" s="126">
        <f t="shared" si="2284"/>
        <v>0</v>
      </c>
      <c r="CD151" s="124" t="str">
        <f t="shared" si="2285"/>
        <v/>
      </c>
      <c r="CE151" s="125"/>
      <c r="CF151" s="126">
        <f t="shared" si="2286"/>
        <v>0</v>
      </c>
      <c r="CG151" s="124" t="str">
        <f t="shared" si="2287"/>
        <v/>
      </c>
      <c r="CH151" s="125"/>
      <c r="CI151" s="126">
        <f t="shared" si="2288"/>
        <v>0</v>
      </c>
      <c r="CJ151" s="124" t="str">
        <f t="shared" si="2289"/>
        <v/>
      </c>
      <c r="CK151" s="125"/>
      <c r="CL151" s="126">
        <f t="shared" si="2290"/>
        <v>0</v>
      </c>
      <c r="CM151" s="124" t="str">
        <f t="shared" si="2291"/>
        <v/>
      </c>
      <c r="CN151" s="125"/>
      <c r="CO151" s="126">
        <f t="shared" si="2292"/>
        <v>0</v>
      </c>
      <c r="CP151" s="124" t="str">
        <f t="shared" si="2293"/>
        <v/>
      </c>
      <c r="CQ151" s="125"/>
      <c r="CR151" s="126">
        <f t="shared" si="2294"/>
        <v>0</v>
      </c>
      <c r="CS151" s="124" t="str">
        <f t="shared" si="2295"/>
        <v/>
      </c>
      <c r="CT151" s="125"/>
      <c r="CU151" s="126">
        <f t="shared" si="2296"/>
        <v>0</v>
      </c>
      <c r="CV151" s="124" t="str">
        <f t="shared" si="2297"/>
        <v/>
      </c>
      <c r="CW151" s="125"/>
      <c r="CX151" s="126">
        <f t="shared" si="2298"/>
        <v>0</v>
      </c>
      <c r="CY151" s="124" t="str">
        <f t="shared" si="2299"/>
        <v/>
      </c>
      <c r="CZ151" s="125"/>
      <c r="DA151" s="126">
        <f t="shared" si="2300"/>
        <v>0</v>
      </c>
      <c r="DB151" s="124" t="str">
        <f t="shared" si="2301"/>
        <v/>
      </c>
      <c r="DC151" s="125"/>
      <c r="DD151" s="126">
        <f t="shared" si="2302"/>
        <v>0</v>
      </c>
      <c r="DE151" s="124" t="str">
        <f t="shared" si="2303"/>
        <v/>
      </c>
      <c r="DF151" s="125"/>
      <c r="DG151" s="126">
        <f t="shared" si="2304"/>
        <v>0</v>
      </c>
      <c r="DH151" s="124" t="str">
        <f t="shared" si="2305"/>
        <v/>
      </c>
      <c r="DI151" s="125"/>
      <c r="DJ151" s="126">
        <f t="shared" si="2306"/>
        <v>0</v>
      </c>
      <c r="DK151" s="124"/>
      <c r="DL151" s="125"/>
      <c r="DM151" s="126"/>
    </row>
    <row r="152" spans="1:117" ht="7.75" hidden="1" customHeight="1" outlineLevel="1" x14ac:dyDescent="0.2">
      <c r="A152" s="97" t="str">
        <f t="shared" si="2234"/>
        <v>4</v>
      </c>
      <c r="B152" s="140" t="s">
        <v>394</v>
      </c>
      <c r="C152" s="213" t="str">
        <f>VLOOKUP(B152,'[49]PLANILHA ORCAMENTARIA'!A:B,2,0)</f>
        <v>ESQUADRIAS MADEIRA - TÉRREO</v>
      </c>
      <c r="D152" s="214"/>
      <c r="E152" s="122">
        <f>VLOOKUP(B152,'[49]PLANILHA ORCAMENTARIA'!A:G,7,0)</f>
        <v>56569.97</v>
      </c>
      <c r="F152" s="123"/>
      <c r="G152" s="124" t="str">
        <f t="shared" si="2235"/>
        <v/>
      </c>
      <c r="H152" s="125"/>
      <c r="I152" s="126">
        <f t="shared" si="2236"/>
        <v>0</v>
      </c>
      <c r="J152" s="124" t="str">
        <f t="shared" si="2237"/>
        <v/>
      </c>
      <c r="K152" s="125"/>
      <c r="L152" s="126">
        <f t="shared" si="2238"/>
        <v>0</v>
      </c>
      <c r="M152" s="124" t="str">
        <f t="shared" si="2239"/>
        <v/>
      </c>
      <c r="N152" s="125"/>
      <c r="O152" s="126">
        <f t="shared" si="2240"/>
        <v>0</v>
      </c>
      <c r="P152" s="124" t="str">
        <f t="shared" si="2241"/>
        <v/>
      </c>
      <c r="Q152" s="125"/>
      <c r="R152" s="126">
        <f t="shared" si="2242"/>
        <v>0</v>
      </c>
      <c r="S152" s="124" t="str">
        <f t="shared" si="2243"/>
        <v/>
      </c>
      <c r="T152" s="125"/>
      <c r="U152" s="126">
        <f t="shared" si="2244"/>
        <v>0</v>
      </c>
      <c r="V152" s="124" t="str">
        <f t="shared" si="2245"/>
        <v/>
      </c>
      <c r="W152" s="125"/>
      <c r="X152" s="126">
        <f t="shared" si="2246"/>
        <v>0</v>
      </c>
      <c r="Y152" s="124" t="str">
        <f t="shared" si="2247"/>
        <v/>
      </c>
      <c r="Z152" s="125"/>
      <c r="AA152" s="126">
        <f t="shared" si="2248"/>
        <v>0</v>
      </c>
      <c r="AB152" s="124" t="str">
        <f t="shared" si="2249"/>
        <v/>
      </c>
      <c r="AC152" s="125"/>
      <c r="AD152" s="126">
        <f t="shared" si="2250"/>
        <v>0</v>
      </c>
      <c r="AE152" s="124" t="str">
        <f t="shared" si="2251"/>
        <v/>
      </c>
      <c r="AF152" s="125"/>
      <c r="AG152" s="126">
        <f t="shared" si="2252"/>
        <v>0</v>
      </c>
      <c r="AH152" s="124" t="str">
        <f t="shared" si="2253"/>
        <v/>
      </c>
      <c r="AI152" s="125"/>
      <c r="AJ152" s="126">
        <f t="shared" si="2254"/>
        <v>0</v>
      </c>
      <c r="AK152" s="124" t="str">
        <f t="shared" si="2255"/>
        <v/>
      </c>
      <c r="AL152" s="125"/>
      <c r="AM152" s="126">
        <f t="shared" si="2256"/>
        <v>0</v>
      </c>
      <c r="AN152" s="124" t="str">
        <f t="shared" si="2257"/>
        <v/>
      </c>
      <c r="AO152" s="125"/>
      <c r="AP152" s="126">
        <f t="shared" si="2258"/>
        <v>0</v>
      </c>
      <c r="AQ152" s="124" t="str">
        <f t="shared" si="2259"/>
        <v/>
      </c>
      <c r="AR152" s="125"/>
      <c r="AS152" s="126">
        <f t="shared" si="2260"/>
        <v>0</v>
      </c>
      <c r="AT152" s="124" t="str">
        <f t="shared" si="2261"/>
        <v/>
      </c>
      <c r="AU152" s="125"/>
      <c r="AV152" s="126">
        <f t="shared" si="2262"/>
        <v>0</v>
      </c>
      <c r="AW152" s="124" t="str">
        <f t="shared" si="2263"/>
        <v/>
      </c>
      <c r="AX152" s="125"/>
      <c r="AY152" s="126">
        <f t="shared" si="2264"/>
        <v>0</v>
      </c>
      <c r="AZ152" s="124" t="str">
        <f t="shared" si="2265"/>
        <v/>
      </c>
      <c r="BA152" s="125"/>
      <c r="BB152" s="126">
        <f t="shared" si="2266"/>
        <v>0</v>
      </c>
      <c r="BC152" s="124" t="str">
        <f t="shared" si="2267"/>
        <v/>
      </c>
      <c r="BD152" s="125"/>
      <c r="BE152" s="126">
        <f t="shared" si="2268"/>
        <v>0</v>
      </c>
      <c r="BF152" s="124" t="str">
        <f t="shared" si="2269"/>
        <v/>
      </c>
      <c r="BG152" s="125"/>
      <c r="BH152" s="126">
        <f t="shared" si="2270"/>
        <v>0</v>
      </c>
      <c r="BI152" s="124" t="str">
        <f t="shared" si="2271"/>
        <v/>
      </c>
      <c r="BJ152" s="125"/>
      <c r="BK152" s="126">
        <f t="shared" si="2272"/>
        <v>0</v>
      </c>
      <c r="BL152" s="124" t="str">
        <f t="shared" si="2273"/>
        <v/>
      </c>
      <c r="BM152" s="125"/>
      <c r="BN152" s="126">
        <f t="shared" si="2274"/>
        <v>0</v>
      </c>
      <c r="BO152" s="124" t="str">
        <f t="shared" si="2275"/>
        <v/>
      </c>
      <c r="BP152" s="125"/>
      <c r="BQ152" s="126">
        <f t="shared" si="2276"/>
        <v>0</v>
      </c>
      <c r="BR152" s="124" t="str">
        <f t="shared" si="2277"/>
        <v/>
      </c>
      <c r="BS152" s="125"/>
      <c r="BT152" s="126">
        <f t="shared" si="2278"/>
        <v>0</v>
      </c>
      <c r="BU152" s="124" t="str">
        <f t="shared" si="2279"/>
        <v/>
      </c>
      <c r="BV152" s="125"/>
      <c r="BW152" s="126">
        <f t="shared" si="2280"/>
        <v>0</v>
      </c>
      <c r="BX152" s="124" t="str">
        <f t="shared" si="2281"/>
        <v/>
      </c>
      <c r="BY152" s="125"/>
      <c r="BZ152" s="126">
        <f t="shared" si="2282"/>
        <v>0</v>
      </c>
      <c r="CA152" s="124" t="str">
        <f t="shared" si="2283"/>
        <v/>
      </c>
      <c r="CB152" s="125"/>
      <c r="CC152" s="126">
        <f t="shared" si="2284"/>
        <v>0</v>
      </c>
      <c r="CD152" s="124" t="str">
        <f t="shared" si="2285"/>
        <v/>
      </c>
      <c r="CE152" s="125"/>
      <c r="CF152" s="126">
        <f t="shared" si="2286"/>
        <v>0</v>
      </c>
      <c r="CG152" s="124" t="str">
        <f t="shared" si="2287"/>
        <v/>
      </c>
      <c r="CH152" s="125"/>
      <c r="CI152" s="126">
        <f t="shared" si="2288"/>
        <v>0</v>
      </c>
      <c r="CJ152" s="124" t="str">
        <f t="shared" si="2289"/>
        <v/>
      </c>
      <c r="CK152" s="125"/>
      <c r="CL152" s="126">
        <f t="shared" si="2290"/>
        <v>0</v>
      </c>
      <c r="CM152" s="124" t="str">
        <f t="shared" si="2291"/>
        <v/>
      </c>
      <c r="CN152" s="125"/>
      <c r="CO152" s="126">
        <f t="shared" si="2292"/>
        <v>0</v>
      </c>
      <c r="CP152" s="124" t="str">
        <f t="shared" si="2293"/>
        <v/>
      </c>
      <c r="CQ152" s="125"/>
      <c r="CR152" s="126">
        <f t="shared" si="2294"/>
        <v>0</v>
      </c>
      <c r="CS152" s="124" t="str">
        <f t="shared" si="2295"/>
        <v/>
      </c>
      <c r="CT152" s="125"/>
      <c r="CU152" s="126">
        <f t="shared" si="2296"/>
        <v>0</v>
      </c>
      <c r="CV152" s="124" t="str">
        <f t="shared" si="2297"/>
        <v/>
      </c>
      <c r="CW152" s="125"/>
      <c r="CX152" s="126">
        <f t="shared" si="2298"/>
        <v>0</v>
      </c>
      <c r="CY152" s="124" t="str">
        <f t="shared" si="2299"/>
        <v/>
      </c>
      <c r="CZ152" s="125"/>
      <c r="DA152" s="126">
        <f t="shared" si="2300"/>
        <v>0</v>
      </c>
      <c r="DB152" s="124" t="str">
        <f t="shared" si="2301"/>
        <v/>
      </c>
      <c r="DC152" s="125"/>
      <c r="DD152" s="126">
        <f t="shared" si="2302"/>
        <v>0</v>
      </c>
      <c r="DE152" s="124" t="str">
        <f t="shared" si="2303"/>
        <v/>
      </c>
      <c r="DF152" s="125"/>
      <c r="DG152" s="126">
        <f t="shared" si="2304"/>
        <v>0</v>
      </c>
      <c r="DH152" s="124" t="str">
        <f t="shared" si="2305"/>
        <v/>
      </c>
      <c r="DI152" s="125"/>
      <c r="DJ152" s="126">
        <f t="shared" si="2306"/>
        <v>0</v>
      </c>
      <c r="DK152" s="124"/>
      <c r="DL152" s="125"/>
      <c r="DM152" s="126"/>
    </row>
    <row r="153" spans="1:117" ht="7.75" hidden="1" customHeight="1" outlineLevel="1" x14ac:dyDescent="0.2">
      <c r="A153" s="97" t="str">
        <f t="shared" si="2234"/>
        <v>4</v>
      </c>
      <c r="B153" s="140" t="s">
        <v>395</v>
      </c>
      <c r="C153" s="213" t="str">
        <f>VLOOKUP(B153,'[49]PLANILHA ORCAMENTARIA'!A:B,2,0)</f>
        <v>ESQUADRIAS MADEIRA - 1 ANDAR</v>
      </c>
      <c r="D153" s="214"/>
      <c r="E153" s="122">
        <f>VLOOKUP(B153,'[49]PLANILHA ORCAMENTARIA'!A:G,7,0)</f>
        <v>36837.07</v>
      </c>
      <c r="F153" s="123"/>
      <c r="G153" s="124" t="str">
        <f t="shared" si="2235"/>
        <v/>
      </c>
      <c r="H153" s="125"/>
      <c r="I153" s="126">
        <f t="shared" si="2236"/>
        <v>0</v>
      </c>
      <c r="J153" s="124" t="str">
        <f t="shared" si="2237"/>
        <v/>
      </c>
      <c r="K153" s="125"/>
      <c r="L153" s="126">
        <f t="shared" si="2238"/>
        <v>0</v>
      </c>
      <c r="M153" s="124" t="str">
        <f t="shared" si="2239"/>
        <v/>
      </c>
      <c r="N153" s="125"/>
      <c r="O153" s="126">
        <f t="shared" si="2240"/>
        <v>0</v>
      </c>
      <c r="P153" s="124" t="str">
        <f t="shared" si="2241"/>
        <v/>
      </c>
      <c r="Q153" s="125"/>
      <c r="R153" s="126">
        <f t="shared" si="2242"/>
        <v>0</v>
      </c>
      <c r="S153" s="124" t="str">
        <f t="shared" si="2243"/>
        <v/>
      </c>
      <c r="T153" s="125"/>
      <c r="U153" s="126">
        <f t="shared" si="2244"/>
        <v>0</v>
      </c>
      <c r="V153" s="124" t="str">
        <f t="shared" si="2245"/>
        <v/>
      </c>
      <c r="W153" s="125"/>
      <c r="X153" s="126">
        <f t="shared" si="2246"/>
        <v>0</v>
      </c>
      <c r="Y153" s="124" t="str">
        <f t="shared" si="2247"/>
        <v/>
      </c>
      <c r="Z153" s="125"/>
      <c r="AA153" s="126">
        <f t="shared" si="2248"/>
        <v>0</v>
      </c>
      <c r="AB153" s="124" t="str">
        <f t="shared" si="2249"/>
        <v/>
      </c>
      <c r="AC153" s="125"/>
      <c r="AD153" s="126">
        <f t="shared" si="2250"/>
        <v>0</v>
      </c>
      <c r="AE153" s="124" t="str">
        <f t="shared" si="2251"/>
        <v/>
      </c>
      <c r="AF153" s="125"/>
      <c r="AG153" s="126">
        <f t="shared" si="2252"/>
        <v>0</v>
      </c>
      <c r="AH153" s="124" t="str">
        <f t="shared" si="2253"/>
        <v/>
      </c>
      <c r="AI153" s="125"/>
      <c r="AJ153" s="126">
        <f t="shared" si="2254"/>
        <v>0</v>
      </c>
      <c r="AK153" s="124" t="str">
        <f t="shared" si="2255"/>
        <v/>
      </c>
      <c r="AL153" s="125"/>
      <c r="AM153" s="126">
        <f t="shared" si="2256"/>
        <v>0</v>
      </c>
      <c r="AN153" s="124" t="str">
        <f t="shared" si="2257"/>
        <v/>
      </c>
      <c r="AO153" s="125"/>
      <c r="AP153" s="126">
        <f t="shared" si="2258"/>
        <v>0</v>
      </c>
      <c r="AQ153" s="124" t="str">
        <f t="shared" si="2259"/>
        <v/>
      </c>
      <c r="AR153" s="125"/>
      <c r="AS153" s="126">
        <f t="shared" si="2260"/>
        <v>0</v>
      </c>
      <c r="AT153" s="124" t="str">
        <f t="shared" si="2261"/>
        <v/>
      </c>
      <c r="AU153" s="125"/>
      <c r="AV153" s="126">
        <f t="shared" si="2262"/>
        <v>0</v>
      </c>
      <c r="AW153" s="124" t="str">
        <f t="shared" si="2263"/>
        <v/>
      </c>
      <c r="AX153" s="125"/>
      <c r="AY153" s="126">
        <f t="shared" si="2264"/>
        <v>0</v>
      </c>
      <c r="AZ153" s="124" t="str">
        <f t="shared" si="2265"/>
        <v/>
      </c>
      <c r="BA153" s="125"/>
      <c r="BB153" s="126">
        <f t="shared" si="2266"/>
        <v>0</v>
      </c>
      <c r="BC153" s="124" t="str">
        <f t="shared" si="2267"/>
        <v/>
      </c>
      <c r="BD153" s="125"/>
      <c r="BE153" s="126">
        <f t="shared" si="2268"/>
        <v>0</v>
      </c>
      <c r="BF153" s="124" t="str">
        <f t="shared" si="2269"/>
        <v/>
      </c>
      <c r="BG153" s="125"/>
      <c r="BH153" s="126">
        <f t="shared" si="2270"/>
        <v>0</v>
      </c>
      <c r="BI153" s="124" t="str">
        <f t="shared" si="2271"/>
        <v/>
      </c>
      <c r="BJ153" s="125"/>
      <c r="BK153" s="126">
        <f t="shared" si="2272"/>
        <v>0</v>
      </c>
      <c r="BL153" s="124" t="str">
        <f t="shared" si="2273"/>
        <v/>
      </c>
      <c r="BM153" s="125"/>
      <c r="BN153" s="126">
        <f t="shared" si="2274"/>
        <v>0</v>
      </c>
      <c r="BO153" s="124" t="str">
        <f t="shared" si="2275"/>
        <v/>
      </c>
      <c r="BP153" s="125"/>
      <c r="BQ153" s="126">
        <f t="shared" si="2276"/>
        <v>0</v>
      </c>
      <c r="BR153" s="124" t="str">
        <f t="shared" si="2277"/>
        <v/>
      </c>
      <c r="BS153" s="125"/>
      <c r="BT153" s="126">
        <f t="shared" si="2278"/>
        <v>0</v>
      </c>
      <c r="BU153" s="124" t="str">
        <f t="shared" si="2279"/>
        <v/>
      </c>
      <c r="BV153" s="125"/>
      <c r="BW153" s="126">
        <f t="shared" si="2280"/>
        <v>0</v>
      </c>
      <c r="BX153" s="124" t="str">
        <f t="shared" si="2281"/>
        <v/>
      </c>
      <c r="BY153" s="125"/>
      <c r="BZ153" s="126">
        <f t="shared" si="2282"/>
        <v>0</v>
      </c>
      <c r="CA153" s="124" t="str">
        <f t="shared" si="2283"/>
        <v/>
      </c>
      <c r="CB153" s="125"/>
      <c r="CC153" s="126">
        <f t="shared" si="2284"/>
        <v>0</v>
      </c>
      <c r="CD153" s="124" t="str">
        <f t="shared" si="2285"/>
        <v/>
      </c>
      <c r="CE153" s="125"/>
      <c r="CF153" s="126">
        <f t="shared" si="2286"/>
        <v>0</v>
      </c>
      <c r="CG153" s="124" t="str">
        <f t="shared" si="2287"/>
        <v/>
      </c>
      <c r="CH153" s="125"/>
      <c r="CI153" s="126">
        <f t="shared" si="2288"/>
        <v>0</v>
      </c>
      <c r="CJ153" s="124" t="str">
        <f t="shared" si="2289"/>
        <v/>
      </c>
      <c r="CK153" s="125"/>
      <c r="CL153" s="126">
        <f t="shared" si="2290"/>
        <v>0</v>
      </c>
      <c r="CM153" s="124" t="str">
        <f t="shared" si="2291"/>
        <v/>
      </c>
      <c r="CN153" s="125"/>
      <c r="CO153" s="126">
        <f t="shared" si="2292"/>
        <v>0</v>
      </c>
      <c r="CP153" s="124" t="str">
        <f t="shared" si="2293"/>
        <v/>
      </c>
      <c r="CQ153" s="125"/>
      <c r="CR153" s="126">
        <f t="shared" si="2294"/>
        <v>0</v>
      </c>
      <c r="CS153" s="124" t="str">
        <f t="shared" si="2295"/>
        <v/>
      </c>
      <c r="CT153" s="125"/>
      <c r="CU153" s="126">
        <f t="shared" si="2296"/>
        <v>0</v>
      </c>
      <c r="CV153" s="124" t="str">
        <f t="shared" si="2297"/>
        <v/>
      </c>
      <c r="CW153" s="125"/>
      <c r="CX153" s="126">
        <f t="shared" si="2298"/>
        <v>0</v>
      </c>
      <c r="CY153" s="124" t="str">
        <f t="shared" si="2299"/>
        <v/>
      </c>
      <c r="CZ153" s="125"/>
      <c r="DA153" s="126">
        <f t="shared" si="2300"/>
        <v>0</v>
      </c>
      <c r="DB153" s="124" t="str">
        <f t="shared" si="2301"/>
        <v/>
      </c>
      <c r="DC153" s="125"/>
      <c r="DD153" s="126">
        <f t="shared" si="2302"/>
        <v>0</v>
      </c>
      <c r="DE153" s="124" t="str">
        <f t="shared" si="2303"/>
        <v/>
      </c>
      <c r="DF153" s="125"/>
      <c r="DG153" s="126">
        <f t="shared" si="2304"/>
        <v>0</v>
      </c>
      <c r="DH153" s="124" t="str">
        <f t="shared" si="2305"/>
        <v/>
      </c>
      <c r="DI153" s="125"/>
      <c r="DJ153" s="126">
        <f t="shared" si="2306"/>
        <v>0</v>
      </c>
      <c r="DK153" s="124"/>
      <c r="DL153" s="125"/>
      <c r="DM153" s="126"/>
    </row>
    <row r="154" spans="1:117" ht="7.75" hidden="1" customHeight="1" outlineLevel="1" x14ac:dyDescent="0.2">
      <c r="A154" s="97" t="str">
        <f t="shared" si="2234"/>
        <v>4</v>
      </c>
      <c r="B154" s="140" t="s">
        <v>396</v>
      </c>
      <c r="C154" s="213" t="str">
        <f>VLOOKUP(B154,'[49]PLANILHA ORCAMENTARIA'!A:B,2,0)</f>
        <v>ESQUADRIAS MADEIRA - 2 ANDAR</v>
      </c>
      <c r="D154" s="214"/>
      <c r="E154" s="122">
        <f>VLOOKUP(B154,'[49]PLANILHA ORCAMENTARIA'!A:G,7,0)</f>
        <v>74865.66</v>
      </c>
      <c r="F154" s="123"/>
      <c r="G154" s="124" t="str">
        <f t="shared" si="2235"/>
        <v/>
      </c>
      <c r="H154" s="125"/>
      <c r="I154" s="126">
        <f t="shared" si="2236"/>
        <v>0</v>
      </c>
      <c r="J154" s="124" t="str">
        <f t="shared" si="2237"/>
        <v/>
      </c>
      <c r="K154" s="125"/>
      <c r="L154" s="126">
        <f t="shared" si="2238"/>
        <v>0</v>
      </c>
      <c r="M154" s="124" t="str">
        <f t="shared" si="2239"/>
        <v/>
      </c>
      <c r="N154" s="125"/>
      <c r="O154" s="126">
        <f t="shared" si="2240"/>
        <v>0</v>
      </c>
      <c r="P154" s="124" t="str">
        <f t="shared" si="2241"/>
        <v/>
      </c>
      <c r="Q154" s="125"/>
      <c r="R154" s="126">
        <f t="shared" si="2242"/>
        <v>0</v>
      </c>
      <c r="S154" s="124" t="str">
        <f t="shared" si="2243"/>
        <v/>
      </c>
      <c r="T154" s="125"/>
      <c r="U154" s="126">
        <f t="shared" si="2244"/>
        <v>0</v>
      </c>
      <c r="V154" s="124" t="str">
        <f t="shared" si="2245"/>
        <v/>
      </c>
      <c r="W154" s="125"/>
      <c r="X154" s="126">
        <f t="shared" si="2246"/>
        <v>0</v>
      </c>
      <c r="Y154" s="124" t="str">
        <f t="shared" si="2247"/>
        <v/>
      </c>
      <c r="Z154" s="125"/>
      <c r="AA154" s="126">
        <f t="shared" si="2248"/>
        <v>0</v>
      </c>
      <c r="AB154" s="124" t="str">
        <f t="shared" si="2249"/>
        <v/>
      </c>
      <c r="AC154" s="125"/>
      <c r="AD154" s="126">
        <f t="shared" si="2250"/>
        <v>0</v>
      </c>
      <c r="AE154" s="124" t="str">
        <f t="shared" si="2251"/>
        <v/>
      </c>
      <c r="AF154" s="125"/>
      <c r="AG154" s="126">
        <f t="shared" si="2252"/>
        <v>0</v>
      </c>
      <c r="AH154" s="124" t="str">
        <f t="shared" si="2253"/>
        <v/>
      </c>
      <c r="AI154" s="125"/>
      <c r="AJ154" s="126">
        <f t="shared" si="2254"/>
        <v>0</v>
      </c>
      <c r="AK154" s="124" t="str">
        <f t="shared" si="2255"/>
        <v/>
      </c>
      <c r="AL154" s="125"/>
      <c r="AM154" s="126">
        <f t="shared" si="2256"/>
        <v>0</v>
      </c>
      <c r="AN154" s="124" t="str">
        <f t="shared" si="2257"/>
        <v/>
      </c>
      <c r="AO154" s="125"/>
      <c r="AP154" s="126">
        <f t="shared" si="2258"/>
        <v>0</v>
      </c>
      <c r="AQ154" s="124" t="str">
        <f t="shared" si="2259"/>
        <v/>
      </c>
      <c r="AR154" s="125"/>
      <c r="AS154" s="126">
        <f t="shared" si="2260"/>
        <v>0</v>
      </c>
      <c r="AT154" s="124" t="str">
        <f t="shared" si="2261"/>
        <v/>
      </c>
      <c r="AU154" s="125"/>
      <c r="AV154" s="126">
        <f t="shared" si="2262"/>
        <v>0</v>
      </c>
      <c r="AW154" s="124" t="str">
        <f t="shared" si="2263"/>
        <v/>
      </c>
      <c r="AX154" s="125"/>
      <c r="AY154" s="126">
        <f t="shared" si="2264"/>
        <v>0</v>
      </c>
      <c r="AZ154" s="124" t="str">
        <f t="shared" si="2265"/>
        <v/>
      </c>
      <c r="BA154" s="125"/>
      <c r="BB154" s="126">
        <f t="shared" si="2266"/>
        <v>0</v>
      </c>
      <c r="BC154" s="124" t="str">
        <f t="shared" si="2267"/>
        <v/>
      </c>
      <c r="BD154" s="125"/>
      <c r="BE154" s="126">
        <f t="shared" si="2268"/>
        <v>0</v>
      </c>
      <c r="BF154" s="124" t="str">
        <f t="shared" si="2269"/>
        <v/>
      </c>
      <c r="BG154" s="125"/>
      <c r="BH154" s="126">
        <f t="shared" si="2270"/>
        <v>0</v>
      </c>
      <c r="BI154" s="124" t="str">
        <f t="shared" si="2271"/>
        <v/>
      </c>
      <c r="BJ154" s="125"/>
      <c r="BK154" s="126">
        <f t="shared" si="2272"/>
        <v>0</v>
      </c>
      <c r="BL154" s="124" t="str">
        <f t="shared" si="2273"/>
        <v/>
      </c>
      <c r="BM154" s="125"/>
      <c r="BN154" s="126">
        <f t="shared" si="2274"/>
        <v>0</v>
      </c>
      <c r="BO154" s="124" t="str">
        <f t="shared" si="2275"/>
        <v/>
      </c>
      <c r="BP154" s="125"/>
      <c r="BQ154" s="126">
        <f t="shared" si="2276"/>
        <v>0</v>
      </c>
      <c r="BR154" s="124" t="str">
        <f t="shared" si="2277"/>
        <v/>
      </c>
      <c r="BS154" s="125"/>
      <c r="BT154" s="126">
        <f t="shared" si="2278"/>
        <v>0</v>
      </c>
      <c r="BU154" s="124" t="str">
        <f t="shared" si="2279"/>
        <v/>
      </c>
      <c r="BV154" s="125"/>
      <c r="BW154" s="126">
        <f t="shared" si="2280"/>
        <v>0</v>
      </c>
      <c r="BX154" s="124" t="str">
        <f t="shared" si="2281"/>
        <v/>
      </c>
      <c r="BY154" s="125"/>
      <c r="BZ154" s="126">
        <f t="shared" si="2282"/>
        <v>0</v>
      </c>
      <c r="CA154" s="124" t="str">
        <f t="shared" si="2283"/>
        <v/>
      </c>
      <c r="CB154" s="125"/>
      <c r="CC154" s="126">
        <f t="shared" si="2284"/>
        <v>0</v>
      </c>
      <c r="CD154" s="124" t="str">
        <f t="shared" si="2285"/>
        <v/>
      </c>
      <c r="CE154" s="125"/>
      <c r="CF154" s="126">
        <f t="shared" si="2286"/>
        <v>0</v>
      </c>
      <c r="CG154" s="124" t="str">
        <f t="shared" si="2287"/>
        <v/>
      </c>
      <c r="CH154" s="125"/>
      <c r="CI154" s="126">
        <f t="shared" si="2288"/>
        <v>0</v>
      </c>
      <c r="CJ154" s="124" t="str">
        <f t="shared" si="2289"/>
        <v/>
      </c>
      <c r="CK154" s="125"/>
      <c r="CL154" s="126">
        <f t="shared" si="2290"/>
        <v>0</v>
      </c>
      <c r="CM154" s="124" t="str">
        <f t="shared" si="2291"/>
        <v/>
      </c>
      <c r="CN154" s="125"/>
      <c r="CO154" s="126">
        <f t="shared" si="2292"/>
        <v>0</v>
      </c>
      <c r="CP154" s="124" t="str">
        <f t="shared" si="2293"/>
        <v/>
      </c>
      <c r="CQ154" s="125"/>
      <c r="CR154" s="126">
        <f t="shared" si="2294"/>
        <v>0</v>
      </c>
      <c r="CS154" s="124" t="str">
        <f t="shared" si="2295"/>
        <v/>
      </c>
      <c r="CT154" s="125"/>
      <c r="CU154" s="126">
        <f t="shared" si="2296"/>
        <v>0</v>
      </c>
      <c r="CV154" s="124" t="str">
        <f t="shared" si="2297"/>
        <v/>
      </c>
      <c r="CW154" s="125"/>
      <c r="CX154" s="126">
        <f t="shared" si="2298"/>
        <v>0</v>
      </c>
      <c r="CY154" s="124" t="str">
        <f t="shared" si="2299"/>
        <v/>
      </c>
      <c r="CZ154" s="125"/>
      <c r="DA154" s="126">
        <f t="shared" si="2300"/>
        <v>0</v>
      </c>
      <c r="DB154" s="124" t="str">
        <f t="shared" si="2301"/>
        <v/>
      </c>
      <c r="DC154" s="125"/>
      <c r="DD154" s="126">
        <f t="shared" si="2302"/>
        <v>0</v>
      </c>
      <c r="DE154" s="124" t="str">
        <f t="shared" si="2303"/>
        <v/>
      </c>
      <c r="DF154" s="125"/>
      <c r="DG154" s="126">
        <f t="shared" si="2304"/>
        <v>0</v>
      </c>
      <c r="DH154" s="124" t="str">
        <f t="shared" si="2305"/>
        <v/>
      </c>
      <c r="DI154" s="125"/>
      <c r="DJ154" s="126">
        <f t="shared" si="2306"/>
        <v>0</v>
      </c>
      <c r="DK154" s="124"/>
      <c r="DL154" s="125"/>
      <c r="DM154" s="126"/>
    </row>
    <row r="155" spans="1:117" ht="7.75" hidden="1" customHeight="1" outlineLevel="1" x14ac:dyDescent="0.2">
      <c r="A155" s="97" t="str">
        <f t="shared" si="2234"/>
        <v>4</v>
      </c>
      <c r="B155" s="140" t="s">
        <v>397</v>
      </c>
      <c r="C155" s="213" t="str">
        <f>VLOOKUP(B155,'[49]PLANILHA ORCAMENTARIA'!A:B,2,0)</f>
        <v>PINTURA - FUNDO SELADOR E EMASSAMENTO - TÉRREO</v>
      </c>
      <c r="D155" s="214"/>
      <c r="E155" s="122">
        <f>VLOOKUP(B155,'[49]PLANILHA ORCAMENTARIA'!A:G,7,0)</f>
        <v>36544.699999999997</v>
      </c>
      <c r="F155" s="123"/>
      <c r="G155" s="124" t="str">
        <f t="shared" si="2235"/>
        <v/>
      </c>
      <c r="H155" s="125"/>
      <c r="I155" s="126">
        <f t="shared" si="2236"/>
        <v>0</v>
      </c>
      <c r="J155" s="124" t="str">
        <f t="shared" si="2237"/>
        <v/>
      </c>
      <c r="K155" s="125"/>
      <c r="L155" s="126">
        <f t="shared" si="2238"/>
        <v>0</v>
      </c>
      <c r="M155" s="124" t="str">
        <f t="shared" si="2239"/>
        <v/>
      </c>
      <c r="N155" s="125"/>
      <c r="O155" s="126">
        <f t="shared" si="2240"/>
        <v>0</v>
      </c>
      <c r="P155" s="124" t="str">
        <f t="shared" si="2241"/>
        <v/>
      </c>
      <c r="Q155" s="125"/>
      <c r="R155" s="126">
        <f t="shared" si="2242"/>
        <v>0</v>
      </c>
      <c r="S155" s="124" t="str">
        <f t="shared" si="2243"/>
        <v/>
      </c>
      <c r="T155" s="125"/>
      <c r="U155" s="126">
        <f t="shared" si="2244"/>
        <v>0</v>
      </c>
      <c r="V155" s="124" t="str">
        <f t="shared" si="2245"/>
        <v/>
      </c>
      <c r="W155" s="125"/>
      <c r="X155" s="126">
        <f t="shared" si="2246"/>
        <v>0</v>
      </c>
      <c r="Y155" s="124" t="str">
        <f t="shared" si="2247"/>
        <v/>
      </c>
      <c r="Z155" s="125"/>
      <c r="AA155" s="126">
        <f t="shared" si="2248"/>
        <v>0</v>
      </c>
      <c r="AB155" s="124" t="str">
        <f t="shared" si="2249"/>
        <v/>
      </c>
      <c r="AC155" s="125"/>
      <c r="AD155" s="126">
        <f t="shared" si="2250"/>
        <v>0</v>
      </c>
      <c r="AE155" s="124" t="str">
        <f t="shared" si="2251"/>
        <v/>
      </c>
      <c r="AF155" s="125"/>
      <c r="AG155" s="126">
        <f t="shared" si="2252"/>
        <v>0</v>
      </c>
      <c r="AH155" s="124" t="str">
        <f t="shared" si="2253"/>
        <v/>
      </c>
      <c r="AI155" s="125"/>
      <c r="AJ155" s="126">
        <f t="shared" si="2254"/>
        <v>0</v>
      </c>
      <c r="AK155" s="124" t="str">
        <f t="shared" si="2255"/>
        <v/>
      </c>
      <c r="AL155" s="125"/>
      <c r="AM155" s="126">
        <f t="shared" si="2256"/>
        <v>0</v>
      </c>
      <c r="AN155" s="124" t="str">
        <f t="shared" si="2257"/>
        <v/>
      </c>
      <c r="AO155" s="125"/>
      <c r="AP155" s="126">
        <f t="shared" si="2258"/>
        <v>0</v>
      </c>
      <c r="AQ155" s="124" t="str">
        <f t="shared" si="2259"/>
        <v/>
      </c>
      <c r="AR155" s="125"/>
      <c r="AS155" s="126">
        <f t="shared" si="2260"/>
        <v>0</v>
      </c>
      <c r="AT155" s="124" t="str">
        <f t="shared" si="2261"/>
        <v/>
      </c>
      <c r="AU155" s="125"/>
      <c r="AV155" s="126">
        <f t="shared" si="2262"/>
        <v>0</v>
      </c>
      <c r="AW155" s="124" t="str">
        <f t="shared" si="2263"/>
        <v/>
      </c>
      <c r="AX155" s="125"/>
      <c r="AY155" s="126">
        <f t="shared" si="2264"/>
        <v>0</v>
      </c>
      <c r="AZ155" s="124" t="str">
        <f t="shared" si="2265"/>
        <v/>
      </c>
      <c r="BA155" s="125"/>
      <c r="BB155" s="126">
        <f t="shared" si="2266"/>
        <v>0</v>
      </c>
      <c r="BC155" s="124" t="str">
        <f t="shared" si="2267"/>
        <v/>
      </c>
      <c r="BD155" s="125"/>
      <c r="BE155" s="126">
        <f t="shared" si="2268"/>
        <v>0</v>
      </c>
      <c r="BF155" s="124" t="str">
        <f t="shared" si="2269"/>
        <v/>
      </c>
      <c r="BG155" s="125"/>
      <c r="BH155" s="126">
        <f t="shared" si="2270"/>
        <v>0</v>
      </c>
      <c r="BI155" s="124" t="str">
        <f t="shared" si="2271"/>
        <v/>
      </c>
      <c r="BJ155" s="125"/>
      <c r="BK155" s="126">
        <f t="shared" si="2272"/>
        <v>0</v>
      </c>
      <c r="BL155" s="124" t="str">
        <f t="shared" si="2273"/>
        <v/>
      </c>
      <c r="BM155" s="125"/>
      <c r="BN155" s="126">
        <f t="shared" si="2274"/>
        <v>0</v>
      </c>
      <c r="BO155" s="124" t="str">
        <f t="shared" si="2275"/>
        <v/>
      </c>
      <c r="BP155" s="125"/>
      <c r="BQ155" s="126">
        <f t="shared" si="2276"/>
        <v>0</v>
      </c>
      <c r="BR155" s="124" t="str">
        <f t="shared" si="2277"/>
        <v/>
      </c>
      <c r="BS155" s="125"/>
      <c r="BT155" s="126">
        <f t="shared" si="2278"/>
        <v>0</v>
      </c>
      <c r="BU155" s="124" t="str">
        <f t="shared" si="2279"/>
        <v/>
      </c>
      <c r="BV155" s="125"/>
      <c r="BW155" s="126">
        <f t="shared" si="2280"/>
        <v>0</v>
      </c>
      <c r="BX155" s="124" t="str">
        <f t="shared" si="2281"/>
        <v/>
      </c>
      <c r="BY155" s="125"/>
      <c r="BZ155" s="126">
        <f t="shared" si="2282"/>
        <v>0</v>
      </c>
      <c r="CA155" s="124" t="str">
        <f t="shared" si="2283"/>
        <v/>
      </c>
      <c r="CB155" s="125"/>
      <c r="CC155" s="126">
        <f t="shared" si="2284"/>
        <v>0</v>
      </c>
      <c r="CD155" s="124" t="str">
        <f t="shared" si="2285"/>
        <v/>
      </c>
      <c r="CE155" s="125"/>
      <c r="CF155" s="126">
        <f t="shared" si="2286"/>
        <v>0</v>
      </c>
      <c r="CG155" s="124" t="str">
        <f t="shared" si="2287"/>
        <v/>
      </c>
      <c r="CH155" s="125"/>
      <c r="CI155" s="126">
        <f t="shared" si="2288"/>
        <v>0</v>
      </c>
      <c r="CJ155" s="124" t="str">
        <f t="shared" si="2289"/>
        <v/>
      </c>
      <c r="CK155" s="125"/>
      <c r="CL155" s="126">
        <f t="shared" si="2290"/>
        <v>0</v>
      </c>
      <c r="CM155" s="124" t="str">
        <f t="shared" si="2291"/>
        <v/>
      </c>
      <c r="CN155" s="125"/>
      <c r="CO155" s="126">
        <f t="shared" si="2292"/>
        <v>0</v>
      </c>
      <c r="CP155" s="124" t="str">
        <f t="shared" si="2293"/>
        <v/>
      </c>
      <c r="CQ155" s="125"/>
      <c r="CR155" s="126">
        <f t="shared" si="2294"/>
        <v>0</v>
      </c>
      <c r="CS155" s="124" t="str">
        <f t="shared" si="2295"/>
        <v/>
      </c>
      <c r="CT155" s="125"/>
      <c r="CU155" s="126">
        <f t="shared" si="2296"/>
        <v>0</v>
      </c>
      <c r="CV155" s="124" t="str">
        <f t="shared" si="2297"/>
        <v/>
      </c>
      <c r="CW155" s="125"/>
      <c r="CX155" s="126">
        <f t="shared" si="2298"/>
        <v>0</v>
      </c>
      <c r="CY155" s="124" t="str">
        <f t="shared" si="2299"/>
        <v/>
      </c>
      <c r="CZ155" s="125"/>
      <c r="DA155" s="126">
        <f t="shared" si="2300"/>
        <v>0</v>
      </c>
      <c r="DB155" s="124" t="str">
        <f t="shared" si="2301"/>
        <v/>
      </c>
      <c r="DC155" s="125"/>
      <c r="DD155" s="126">
        <f t="shared" si="2302"/>
        <v>0</v>
      </c>
      <c r="DE155" s="124" t="str">
        <f t="shared" si="2303"/>
        <v/>
      </c>
      <c r="DF155" s="125"/>
      <c r="DG155" s="126">
        <f t="shared" si="2304"/>
        <v>0</v>
      </c>
      <c r="DH155" s="124" t="str">
        <f t="shared" si="2305"/>
        <v/>
      </c>
      <c r="DI155" s="125"/>
      <c r="DJ155" s="126">
        <f t="shared" si="2306"/>
        <v>0</v>
      </c>
      <c r="DK155" s="124"/>
      <c r="DL155" s="125"/>
      <c r="DM155" s="126"/>
    </row>
    <row r="156" spans="1:117" ht="7.75" hidden="1" customHeight="1" outlineLevel="1" x14ac:dyDescent="0.2">
      <c r="A156" s="97" t="str">
        <f t="shared" si="2234"/>
        <v>4</v>
      </c>
      <c r="B156" s="140" t="s">
        <v>398</v>
      </c>
      <c r="C156" s="213" t="str">
        <f>VLOOKUP(B156,'[49]PLANILHA ORCAMENTARIA'!A:B,2,0)</f>
        <v>PINTURA - FUNDO SELADOR E EMASSAMENTO - 1 ANDAR</v>
      </c>
      <c r="D156" s="214"/>
      <c r="E156" s="122">
        <f>VLOOKUP(B156,'[49]PLANILHA ORCAMENTARIA'!A:G,7,0)</f>
        <v>28232.43</v>
      </c>
      <c r="F156" s="123"/>
      <c r="G156" s="124" t="str">
        <f t="shared" si="2235"/>
        <v/>
      </c>
      <c r="H156" s="125"/>
      <c r="I156" s="126">
        <f t="shared" si="2236"/>
        <v>0</v>
      </c>
      <c r="J156" s="124" t="str">
        <f t="shared" si="2237"/>
        <v/>
      </c>
      <c r="K156" s="125"/>
      <c r="L156" s="126">
        <f t="shared" si="2238"/>
        <v>0</v>
      </c>
      <c r="M156" s="124" t="str">
        <f t="shared" si="2239"/>
        <v/>
      </c>
      <c r="N156" s="125"/>
      <c r="O156" s="126">
        <f t="shared" si="2240"/>
        <v>0</v>
      </c>
      <c r="P156" s="124" t="str">
        <f t="shared" si="2241"/>
        <v/>
      </c>
      <c r="Q156" s="125"/>
      <c r="R156" s="126">
        <f t="shared" si="2242"/>
        <v>0</v>
      </c>
      <c r="S156" s="124" t="str">
        <f t="shared" si="2243"/>
        <v/>
      </c>
      <c r="T156" s="125"/>
      <c r="U156" s="126">
        <f t="shared" si="2244"/>
        <v>0</v>
      </c>
      <c r="V156" s="124" t="str">
        <f t="shared" si="2245"/>
        <v/>
      </c>
      <c r="W156" s="125"/>
      <c r="X156" s="126">
        <f t="shared" si="2246"/>
        <v>0</v>
      </c>
      <c r="Y156" s="124" t="str">
        <f t="shared" si="2247"/>
        <v/>
      </c>
      <c r="Z156" s="125"/>
      <c r="AA156" s="126">
        <f t="shared" si="2248"/>
        <v>0</v>
      </c>
      <c r="AB156" s="124" t="str">
        <f t="shared" si="2249"/>
        <v/>
      </c>
      <c r="AC156" s="125"/>
      <c r="AD156" s="126">
        <f t="shared" si="2250"/>
        <v>0</v>
      </c>
      <c r="AE156" s="124" t="str">
        <f t="shared" si="2251"/>
        <v/>
      </c>
      <c r="AF156" s="125"/>
      <c r="AG156" s="126">
        <f t="shared" si="2252"/>
        <v>0</v>
      </c>
      <c r="AH156" s="124" t="str">
        <f t="shared" si="2253"/>
        <v/>
      </c>
      <c r="AI156" s="125"/>
      <c r="AJ156" s="126">
        <f t="shared" si="2254"/>
        <v>0</v>
      </c>
      <c r="AK156" s="124" t="str">
        <f t="shared" si="2255"/>
        <v/>
      </c>
      <c r="AL156" s="125"/>
      <c r="AM156" s="126">
        <f t="shared" si="2256"/>
        <v>0</v>
      </c>
      <c r="AN156" s="124" t="str">
        <f t="shared" si="2257"/>
        <v/>
      </c>
      <c r="AO156" s="125"/>
      <c r="AP156" s="126">
        <f t="shared" si="2258"/>
        <v>0</v>
      </c>
      <c r="AQ156" s="124" t="str">
        <f t="shared" si="2259"/>
        <v/>
      </c>
      <c r="AR156" s="125"/>
      <c r="AS156" s="126">
        <f t="shared" si="2260"/>
        <v>0</v>
      </c>
      <c r="AT156" s="124" t="str">
        <f t="shared" si="2261"/>
        <v/>
      </c>
      <c r="AU156" s="125"/>
      <c r="AV156" s="126">
        <f t="shared" si="2262"/>
        <v>0</v>
      </c>
      <c r="AW156" s="124" t="str">
        <f t="shared" si="2263"/>
        <v/>
      </c>
      <c r="AX156" s="125"/>
      <c r="AY156" s="126">
        <f t="shared" si="2264"/>
        <v>0</v>
      </c>
      <c r="AZ156" s="124" t="str">
        <f t="shared" si="2265"/>
        <v/>
      </c>
      <c r="BA156" s="125"/>
      <c r="BB156" s="126">
        <f t="shared" si="2266"/>
        <v>0</v>
      </c>
      <c r="BC156" s="124" t="str">
        <f t="shared" si="2267"/>
        <v/>
      </c>
      <c r="BD156" s="125"/>
      <c r="BE156" s="126">
        <f t="shared" si="2268"/>
        <v>0</v>
      </c>
      <c r="BF156" s="124" t="str">
        <f t="shared" si="2269"/>
        <v/>
      </c>
      <c r="BG156" s="125"/>
      <c r="BH156" s="126">
        <f t="shared" si="2270"/>
        <v>0</v>
      </c>
      <c r="BI156" s="124" t="str">
        <f t="shared" si="2271"/>
        <v/>
      </c>
      <c r="BJ156" s="125"/>
      <c r="BK156" s="126">
        <f t="shared" si="2272"/>
        <v>0</v>
      </c>
      <c r="BL156" s="124" t="str">
        <f t="shared" si="2273"/>
        <v/>
      </c>
      <c r="BM156" s="125"/>
      <c r="BN156" s="126">
        <f t="shared" si="2274"/>
        <v>0</v>
      </c>
      <c r="BO156" s="124" t="str">
        <f t="shared" si="2275"/>
        <v/>
      </c>
      <c r="BP156" s="125"/>
      <c r="BQ156" s="126">
        <f t="shared" si="2276"/>
        <v>0</v>
      </c>
      <c r="BR156" s="124" t="str">
        <f t="shared" si="2277"/>
        <v/>
      </c>
      <c r="BS156" s="125"/>
      <c r="BT156" s="126">
        <f t="shared" si="2278"/>
        <v>0</v>
      </c>
      <c r="BU156" s="124" t="str">
        <f t="shared" si="2279"/>
        <v/>
      </c>
      <c r="BV156" s="125"/>
      <c r="BW156" s="126">
        <f t="shared" si="2280"/>
        <v>0</v>
      </c>
      <c r="BX156" s="124" t="str">
        <f t="shared" si="2281"/>
        <v/>
      </c>
      <c r="BY156" s="125"/>
      <c r="BZ156" s="126">
        <f t="shared" si="2282"/>
        <v>0</v>
      </c>
      <c r="CA156" s="124" t="str">
        <f t="shared" si="2283"/>
        <v/>
      </c>
      <c r="CB156" s="125"/>
      <c r="CC156" s="126">
        <f t="shared" si="2284"/>
        <v>0</v>
      </c>
      <c r="CD156" s="124" t="str">
        <f t="shared" si="2285"/>
        <v/>
      </c>
      <c r="CE156" s="125"/>
      <c r="CF156" s="126">
        <f t="shared" si="2286"/>
        <v>0</v>
      </c>
      <c r="CG156" s="124" t="str">
        <f t="shared" si="2287"/>
        <v/>
      </c>
      <c r="CH156" s="125"/>
      <c r="CI156" s="126">
        <f t="shared" si="2288"/>
        <v>0</v>
      </c>
      <c r="CJ156" s="124" t="str">
        <f t="shared" si="2289"/>
        <v/>
      </c>
      <c r="CK156" s="125"/>
      <c r="CL156" s="126">
        <f t="shared" si="2290"/>
        <v>0</v>
      </c>
      <c r="CM156" s="124" t="str">
        <f t="shared" si="2291"/>
        <v/>
      </c>
      <c r="CN156" s="125"/>
      <c r="CO156" s="126">
        <f t="shared" si="2292"/>
        <v>0</v>
      </c>
      <c r="CP156" s="124" t="str">
        <f t="shared" si="2293"/>
        <v/>
      </c>
      <c r="CQ156" s="125"/>
      <c r="CR156" s="126">
        <f t="shared" si="2294"/>
        <v>0</v>
      </c>
      <c r="CS156" s="124" t="str">
        <f t="shared" si="2295"/>
        <v/>
      </c>
      <c r="CT156" s="125"/>
      <c r="CU156" s="126">
        <f t="shared" si="2296"/>
        <v>0</v>
      </c>
      <c r="CV156" s="124" t="str">
        <f t="shared" si="2297"/>
        <v/>
      </c>
      <c r="CW156" s="125"/>
      <c r="CX156" s="126">
        <f t="shared" si="2298"/>
        <v>0</v>
      </c>
      <c r="CY156" s="124" t="str">
        <f t="shared" si="2299"/>
        <v/>
      </c>
      <c r="CZ156" s="125"/>
      <c r="DA156" s="126">
        <f t="shared" si="2300"/>
        <v>0</v>
      </c>
      <c r="DB156" s="124" t="str">
        <f t="shared" si="2301"/>
        <v/>
      </c>
      <c r="DC156" s="125"/>
      <c r="DD156" s="126">
        <f t="shared" si="2302"/>
        <v>0</v>
      </c>
      <c r="DE156" s="124" t="str">
        <f t="shared" si="2303"/>
        <v/>
      </c>
      <c r="DF156" s="125"/>
      <c r="DG156" s="126">
        <f t="shared" si="2304"/>
        <v>0</v>
      </c>
      <c r="DH156" s="124" t="str">
        <f t="shared" si="2305"/>
        <v/>
      </c>
      <c r="DI156" s="125"/>
      <c r="DJ156" s="126">
        <f t="shared" si="2306"/>
        <v>0</v>
      </c>
      <c r="DK156" s="124"/>
      <c r="DL156" s="125"/>
      <c r="DM156" s="126"/>
    </row>
    <row r="157" spans="1:117" ht="7.75" hidden="1" customHeight="1" outlineLevel="1" x14ac:dyDescent="0.2">
      <c r="A157" s="97" t="str">
        <f t="shared" si="2234"/>
        <v>4</v>
      </c>
      <c r="B157" s="140" t="s">
        <v>399</v>
      </c>
      <c r="C157" s="213" t="str">
        <f>VLOOKUP(B157,'[49]PLANILHA ORCAMENTARIA'!A:B,2,0)</f>
        <v>PINTURA - FUNDO SELADOR E EMASSAMENTO - 2 ANDAR</v>
      </c>
      <c r="D157" s="214"/>
      <c r="E157" s="122">
        <f>VLOOKUP(B157,'[49]PLANILHA ORCAMENTARIA'!A:G,7,0)</f>
        <v>47854.62</v>
      </c>
      <c r="F157" s="123"/>
      <c r="G157" s="124" t="str">
        <f t="shared" si="2235"/>
        <v/>
      </c>
      <c r="H157" s="125"/>
      <c r="I157" s="126">
        <f t="shared" si="2236"/>
        <v>0</v>
      </c>
      <c r="J157" s="124" t="str">
        <f t="shared" si="2237"/>
        <v/>
      </c>
      <c r="K157" s="125"/>
      <c r="L157" s="126">
        <f t="shared" si="2238"/>
        <v>0</v>
      </c>
      <c r="M157" s="124" t="str">
        <f t="shared" si="2239"/>
        <v/>
      </c>
      <c r="N157" s="125"/>
      <c r="O157" s="126">
        <f t="shared" si="2240"/>
        <v>0</v>
      </c>
      <c r="P157" s="124" t="str">
        <f t="shared" si="2241"/>
        <v/>
      </c>
      <c r="Q157" s="125"/>
      <c r="R157" s="126">
        <f t="shared" si="2242"/>
        <v>0</v>
      </c>
      <c r="S157" s="124" t="str">
        <f t="shared" si="2243"/>
        <v/>
      </c>
      <c r="T157" s="125"/>
      <c r="U157" s="126">
        <f t="shared" si="2244"/>
        <v>0</v>
      </c>
      <c r="V157" s="124" t="str">
        <f t="shared" si="2245"/>
        <v/>
      </c>
      <c r="W157" s="125"/>
      <c r="X157" s="126">
        <f t="shared" si="2246"/>
        <v>0</v>
      </c>
      <c r="Y157" s="124" t="str">
        <f t="shared" si="2247"/>
        <v/>
      </c>
      <c r="Z157" s="125"/>
      <c r="AA157" s="126">
        <f t="shared" si="2248"/>
        <v>0</v>
      </c>
      <c r="AB157" s="124" t="str">
        <f t="shared" si="2249"/>
        <v/>
      </c>
      <c r="AC157" s="125"/>
      <c r="AD157" s="126">
        <f t="shared" si="2250"/>
        <v>0</v>
      </c>
      <c r="AE157" s="124" t="str">
        <f t="shared" si="2251"/>
        <v/>
      </c>
      <c r="AF157" s="125"/>
      <c r="AG157" s="126">
        <f t="shared" si="2252"/>
        <v>0</v>
      </c>
      <c r="AH157" s="124" t="str">
        <f t="shared" si="2253"/>
        <v/>
      </c>
      <c r="AI157" s="125"/>
      <c r="AJ157" s="126">
        <f t="shared" si="2254"/>
        <v>0</v>
      </c>
      <c r="AK157" s="124" t="str">
        <f t="shared" si="2255"/>
        <v/>
      </c>
      <c r="AL157" s="125"/>
      <c r="AM157" s="126">
        <f t="shared" si="2256"/>
        <v>0</v>
      </c>
      <c r="AN157" s="124" t="str">
        <f t="shared" si="2257"/>
        <v/>
      </c>
      <c r="AO157" s="125"/>
      <c r="AP157" s="126">
        <f t="shared" si="2258"/>
        <v>0</v>
      </c>
      <c r="AQ157" s="124" t="str">
        <f t="shared" si="2259"/>
        <v/>
      </c>
      <c r="AR157" s="125"/>
      <c r="AS157" s="126">
        <f t="shared" si="2260"/>
        <v>0</v>
      </c>
      <c r="AT157" s="124" t="str">
        <f t="shared" si="2261"/>
        <v/>
      </c>
      <c r="AU157" s="125"/>
      <c r="AV157" s="126">
        <f t="shared" si="2262"/>
        <v>0</v>
      </c>
      <c r="AW157" s="124" t="str">
        <f t="shared" si="2263"/>
        <v/>
      </c>
      <c r="AX157" s="125"/>
      <c r="AY157" s="126">
        <f t="shared" si="2264"/>
        <v>0</v>
      </c>
      <c r="AZ157" s="124" t="str">
        <f t="shared" si="2265"/>
        <v/>
      </c>
      <c r="BA157" s="125"/>
      <c r="BB157" s="126">
        <f t="shared" si="2266"/>
        <v>0</v>
      </c>
      <c r="BC157" s="124" t="str">
        <f t="shared" si="2267"/>
        <v/>
      </c>
      <c r="BD157" s="125"/>
      <c r="BE157" s="126">
        <f t="shared" si="2268"/>
        <v>0</v>
      </c>
      <c r="BF157" s="124" t="str">
        <f t="shared" si="2269"/>
        <v/>
      </c>
      <c r="BG157" s="125"/>
      <c r="BH157" s="126">
        <f t="shared" si="2270"/>
        <v>0</v>
      </c>
      <c r="BI157" s="124" t="str">
        <f t="shared" si="2271"/>
        <v/>
      </c>
      <c r="BJ157" s="125"/>
      <c r="BK157" s="126">
        <f t="shared" si="2272"/>
        <v>0</v>
      </c>
      <c r="BL157" s="124" t="str">
        <f t="shared" si="2273"/>
        <v/>
      </c>
      <c r="BM157" s="125"/>
      <c r="BN157" s="126">
        <f t="shared" si="2274"/>
        <v>0</v>
      </c>
      <c r="BO157" s="124" t="str">
        <f t="shared" si="2275"/>
        <v/>
      </c>
      <c r="BP157" s="125"/>
      <c r="BQ157" s="126">
        <f t="shared" si="2276"/>
        <v>0</v>
      </c>
      <c r="BR157" s="124" t="str">
        <f t="shared" si="2277"/>
        <v/>
      </c>
      <c r="BS157" s="125"/>
      <c r="BT157" s="126">
        <f t="shared" si="2278"/>
        <v>0</v>
      </c>
      <c r="BU157" s="124" t="str">
        <f t="shared" si="2279"/>
        <v/>
      </c>
      <c r="BV157" s="125"/>
      <c r="BW157" s="126">
        <f t="shared" si="2280"/>
        <v>0</v>
      </c>
      <c r="BX157" s="124" t="str">
        <f t="shared" si="2281"/>
        <v/>
      </c>
      <c r="BY157" s="125"/>
      <c r="BZ157" s="126">
        <f t="shared" si="2282"/>
        <v>0</v>
      </c>
      <c r="CA157" s="124" t="str">
        <f t="shared" si="2283"/>
        <v/>
      </c>
      <c r="CB157" s="125"/>
      <c r="CC157" s="126">
        <f t="shared" si="2284"/>
        <v>0</v>
      </c>
      <c r="CD157" s="124" t="str">
        <f t="shared" si="2285"/>
        <v/>
      </c>
      <c r="CE157" s="125"/>
      <c r="CF157" s="126">
        <f t="shared" si="2286"/>
        <v>0</v>
      </c>
      <c r="CG157" s="124" t="str">
        <f t="shared" si="2287"/>
        <v/>
      </c>
      <c r="CH157" s="125"/>
      <c r="CI157" s="126">
        <f t="shared" si="2288"/>
        <v>0</v>
      </c>
      <c r="CJ157" s="124" t="str">
        <f t="shared" si="2289"/>
        <v/>
      </c>
      <c r="CK157" s="125"/>
      <c r="CL157" s="126">
        <f t="shared" si="2290"/>
        <v>0</v>
      </c>
      <c r="CM157" s="124" t="str">
        <f t="shared" si="2291"/>
        <v/>
      </c>
      <c r="CN157" s="125"/>
      <c r="CO157" s="126">
        <f t="shared" si="2292"/>
        <v>0</v>
      </c>
      <c r="CP157" s="124" t="str">
        <f t="shared" si="2293"/>
        <v/>
      </c>
      <c r="CQ157" s="125"/>
      <c r="CR157" s="126">
        <f t="shared" si="2294"/>
        <v>0</v>
      </c>
      <c r="CS157" s="124" t="str">
        <f t="shared" si="2295"/>
        <v/>
      </c>
      <c r="CT157" s="125"/>
      <c r="CU157" s="126">
        <f t="shared" si="2296"/>
        <v>0</v>
      </c>
      <c r="CV157" s="124" t="str">
        <f t="shared" si="2297"/>
        <v/>
      </c>
      <c r="CW157" s="125"/>
      <c r="CX157" s="126">
        <f t="shared" si="2298"/>
        <v>0</v>
      </c>
      <c r="CY157" s="124" t="str">
        <f t="shared" si="2299"/>
        <v/>
      </c>
      <c r="CZ157" s="125"/>
      <c r="DA157" s="126">
        <f t="shared" si="2300"/>
        <v>0</v>
      </c>
      <c r="DB157" s="124" t="str">
        <f t="shared" si="2301"/>
        <v/>
      </c>
      <c r="DC157" s="125"/>
      <c r="DD157" s="126">
        <f t="shared" si="2302"/>
        <v>0</v>
      </c>
      <c r="DE157" s="124" t="str">
        <f t="shared" si="2303"/>
        <v/>
      </c>
      <c r="DF157" s="125"/>
      <c r="DG157" s="126">
        <f t="shared" si="2304"/>
        <v>0</v>
      </c>
      <c r="DH157" s="124" t="str">
        <f t="shared" si="2305"/>
        <v/>
      </c>
      <c r="DI157" s="125"/>
      <c r="DJ157" s="126">
        <f t="shared" si="2306"/>
        <v>0</v>
      </c>
      <c r="DK157" s="124"/>
      <c r="DL157" s="125"/>
      <c r="DM157" s="126"/>
    </row>
    <row r="158" spans="1:117" ht="7.75" hidden="1" customHeight="1" outlineLevel="1" x14ac:dyDescent="0.2">
      <c r="A158" s="97" t="str">
        <f t="shared" si="2234"/>
        <v>4</v>
      </c>
      <c r="B158" s="140" t="s">
        <v>400</v>
      </c>
      <c r="C158" s="213" t="str">
        <f>VLOOKUP(B158,'[49]PLANILHA ORCAMENTARIA'!A:B,2,0)</f>
        <v>PINTURA - LATEX COMPLETAMENTE ACABADO - TÉRREO</v>
      </c>
      <c r="D158" s="214"/>
      <c r="E158" s="122">
        <f>VLOOKUP(B158,'[49]PLANILHA ORCAMENTARIA'!A:G,7,0)</f>
        <v>36739.21</v>
      </c>
      <c r="F158" s="123"/>
      <c r="G158" s="124" t="str">
        <f t="shared" si="2235"/>
        <v/>
      </c>
      <c r="H158" s="125"/>
      <c r="I158" s="126">
        <f t="shared" si="2236"/>
        <v>0</v>
      </c>
      <c r="J158" s="124" t="str">
        <f t="shared" si="2237"/>
        <v/>
      </c>
      <c r="K158" s="125"/>
      <c r="L158" s="126">
        <f t="shared" si="2238"/>
        <v>0</v>
      </c>
      <c r="M158" s="124" t="str">
        <f t="shared" si="2239"/>
        <v/>
      </c>
      <c r="N158" s="125"/>
      <c r="O158" s="126">
        <f t="shared" si="2240"/>
        <v>0</v>
      </c>
      <c r="P158" s="124" t="str">
        <f t="shared" si="2241"/>
        <v/>
      </c>
      <c r="Q158" s="125"/>
      <c r="R158" s="126">
        <f t="shared" si="2242"/>
        <v>0</v>
      </c>
      <c r="S158" s="124" t="str">
        <f t="shared" si="2243"/>
        <v/>
      </c>
      <c r="T158" s="125"/>
      <c r="U158" s="126">
        <f t="shared" si="2244"/>
        <v>0</v>
      </c>
      <c r="V158" s="124" t="str">
        <f t="shared" si="2245"/>
        <v/>
      </c>
      <c r="W158" s="125"/>
      <c r="X158" s="126">
        <f t="shared" si="2246"/>
        <v>0</v>
      </c>
      <c r="Y158" s="124" t="str">
        <f t="shared" si="2247"/>
        <v/>
      </c>
      <c r="Z158" s="125"/>
      <c r="AA158" s="126">
        <f t="shared" si="2248"/>
        <v>0</v>
      </c>
      <c r="AB158" s="124" t="str">
        <f t="shared" si="2249"/>
        <v/>
      </c>
      <c r="AC158" s="125"/>
      <c r="AD158" s="126">
        <f t="shared" si="2250"/>
        <v>0</v>
      </c>
      <c r="AE158" s="124" t="str">
        <f t="shared" si="2251"/>
        <v/>
      </c>
      <c r="AF158" s="125"/>
      <c r="AG158" s="126">
        <f t="shared" si="2252"/>
        <v>0</v>
      </c>
      <c r="AH158" s="124" t="str">
        <f t="shared" si="2253"/>
        <v/>
      </c>
      <c r="AI158" s="125"/>
      <c r="AJ158" s="126">
        <f t="shared" si="2254"/>
        <v>0</v>
      </c>
      <c r="AK158" s="124" t="str">
        <f t="shared" si="2255"/>
        <v/>
      </c>
      <c r="AL158" s="125"/>
      <c r="AM158" s="126">
        <f t="shared" si="2256"/>
        <v>0</v>
      </c>
      <c r="AN158" s="124" t="str">
        <f t="shared" si="2257"/>
        <v/>
      </c>
      <c r="AO158" s="125"/>
      <c r="AP158" s="126">
        <f t="shared" si="2258"/>
        <v>0</v>
      </c>
      <c r="AQ158" s="124" t="str">
        <f t="shared" si="2259"/>
        <v/>
      </c>
      <c r="AR158" s="125"/>
      <c r="AS158" s="126">
        <f t="shared" si="2260"/>
        <v>0</v>
      </c>
      <c r="AT158" s="124" t="str">
        <f t="shared" si="2261"/>
        <v/>
      </c>
      <c r="AU158" s="125"/>
      <c r="AV158" s="126">
        <f t="shared" si="2262"/>
        <v>0</v>
      </c>
      <c r="AW158" s="124" t="str">
        <f t="shared" si="2263"/>
        <v/>
      </c>
      <c r="AX158" s="125"/>
      <c r="AY158" s="126">
        <f t="shared" si="2264"/>
        <v>0</v>
      </c>
      <c r="AZ158" s="124" t="str">
        <f t="shared" si="2265"/>
        <v/>
      </c>
      <c r="BA158" s="125"/>
      <c r="BB158" s="126">
        <f t="shared" si="2266"/>
        <v>0</v>
      </c>
      <c r="BC158" s="124" t="str">
        <f t="shared" si="2267"/>
        <v/>
      </c>
      <c r="BD158" s="125"/>
      <c r="BE158" s="126">
        <f t="shared" si="2268"/>
        <v>0</v>
      </c>
      <c r="BF158" s="124" t="str">
        <f t="shared" si="2269"/>
        <v/>
      </c>
      <c r="BG158" s="125"/>
      <c r="BH158" s="126">
        <f t="shared" si="2270"/>
        <v>0</v>
      </c>
      <c r="BI158" s="124" t="str">
        <f t="shared" si="2271"/>
        <v/>
      </c>
      <c r="BJ158" s="125"/>
      <c r="BK158" s="126">
        <f t="shared" si="2272"/>
        <v>0</v>
      </c>
      <c r="BL158" s="124" t="str">
        <f t="shared" si="2273"/>
        <v/>
      </c>
      <c r="BM158" s="125"/>
      <c r="BN158" s="126">
        <f t="shared" si="2274"/>
        <v>0</v>
      </c>
      <c r="BO158" s="124" t="str">
        <f t="shared" si="2275"/>
        <v/>
      </c>
      <c r="BP158" s="125"/>
      <c r="BQ158" s="126">
        <f t="shared" si="2276"/>
        <v>0</v>
      </c>
      <c r="BR158" s="124" t="str">
        <f t="shared" si="2277"/>
        <v/>
      </c>
      <c r="BS158" s="125"/>
      <c r="BT158" s="126">
        <f t="shared" si="2278"/>
        <v>0</v>
      </c>
      <c r="BU158" s="124" t="str">
        <f t="shared" si="2279"/>
        <v/>
      </c>
      <c r="BV158" s="125"/>
      <c r="BW158" s="126">
        <f t="shared" si="2280"/>
        <v>0</v>
      </c>
      <c r="BX158" s="124" t="str">
        <f t="shared" si="2281"/>
        <v/>
      </c>
      <c r="BY158" s="125"/>
      <c r="BZ158" s="126">
        <f t="shared" si="2282"/>
        <v>0</v>
      </c>
      <c r="CA158" s="124" t="str">
        <f t="shared" si="2283"/>
        <v/>
      </c>
      <c r="CB158" s="125"/>
      <c r="CC158" s="126">
        <f t="shared" si="2284"/>
        <v>0</v>
      </c>
      <c r="CD158" s="124" t="str">
        <f t="shared" si="2285"/>
        <v/>
      </c>
      <c r="CE158" s="125"/>
      <c r="CF158" s="126">
        <f t="shared" si="2286"/>
        <v>0</v>
      </c>
      <c r="CG158" s="124" t="str">
        <f t="shared" si="2287"/>
        <v/>
      </c>
      <c r="CH158" s="125"/>
      <c r="CI158" s="126">
        <f t="shared" si="2288"/>
        <v>0</v>
      </c>
      <c r="CJ158" s="124" t="str">
        <f t="shared" si="2289"/>
        <v/>
      </c>
      <c r="CK158" s="125"/>
      <c r="CL158" s="126">
        <f t="shared" si="2290"/>
        <v>0</v>
      </c>
      <c r="CM158" s="124" t="str">
        <f t="shared" si="2291"/>
        <v/>
      </c>
      <c r="CN158" s="125"/>
      <c r="CO158" s="126">
        <f t="shared" si="2292"/>
        <v>0</v>
      </c>
      <c r="CP158" s="124" t="str">
        <f t="shared" si="2293"/>
        <v/>
      </c>
      <c r="CQ158" s="125"/>
      <c r="CR158" s="126">
        <f t="shared" si="2294"/>
        <v>0</v>
      </c>
      <c r="CS158" s="124" t="str">
        <f t="shared" si="2295"/>
        <v/>
      </c>
      <c r="CT158" s="125"/>
      <c r="CU158" s="126">
        <f t="shared" si="2296"/>
        <v>0</v>
      </c>
      <c r="CV158" s="124" t="str">
        <f t="shared" si="2297"/>
        <v/>
      </c>
      <c r="CW158" s="125"/>
      <c r="CX158" s="126">
        <f t="shared" si="2298"/>
        <v>0</v>
      </c>
      <c r="CY158" s="124" t="str">
        <f t="shared" si="2299"/>
        <v/>
      </c>
      <c r="CZ158" s="125"/>
      <c r="DA158" s="126">
        <f t="shared" si="2300"/>
        <v>0</v>
      </c>
      <c r="DB158" s="124" t="str">
        <f t="shared" si="2301"/>
        <v/>
      </c>
      <c r="DC158" s="125"/>
      <c r="DD158" s="126">
        <f t="shared" si="2302"/>
        <v>0</v>
      </c>
      <c r="DE158" s="124" t="str">
        <f t="shared" si="2303"/>
        <v/>
      </c>
      <c r="DF158" s="125"/>
      <c r="DG158" s="126">
        <f t="shared" si="2304"/>
        <v>0</v>
      </c>
      <c r="DH158" s="124" t="str">
        <f t="shared" si="2305"/>
        <v/>
      </c>
      <c r="DI158" s="125"/>
      <c r="DJ158" s="126">
        <f t="shared" si="2306"/>
        <v>0</v>
      </c>
      <c r="DK158" s="124"/>
      <c r="DL158" s="125"/>
      <c r="DM158" s="126"/>
    </row>
    <row r="159" spans="1:117" ht="7.75" hidden="1" customHeight="1" outlineLevel="1" x14ac:dyDescent="0.2">
      <c r="A159" s="97" t="str">
        <f t="shared" si="2234"/>
        <v>4</v>
      </c>
      <c r="B159" s="140" t="s">
        <v>401</v>
      </c>
      <c r="C159" s="213" t="str">
        <f>VLOOKUP(B159,'[49]PLANILHA ORCAMENTARIA'!A:B,2,0)</f>
        <v>PINTURA - LATEX COMPLETAMENTE ACABADO - 1 ANDAR</v>
      </c>
      <c r="D159" s="214"/>
      <c r="E159" s="122">
        <f>VLOOKUP(B159,'[49]PLANILHA ORCAMENTARIA'!A:G,7,0)</f>
        <v>28382.69</v>
      </c>
      <c r="F159" s="123"/>
      <c r="G159" s="124" t="str">
        <f t="shared" si="2235"/>
        <v/>
      </c>
      <c r="H159" s="125"/>
      <c r="I159" s="126">
        <f t="shared" si="2236"/>
        <v>0</v>
      </c>
      <c r="J159" s="124" t="str">
        <f t="shared" si="2237"/>
        <v/>
      </c>
      <c r="K159" s="125"/>
      <c r="L159" s="126">
        <f t="shared" si="2238"/>
        <v>0</v>
      </c>
      <c r="M159" s="124" t="str">
        <f t="shared" si="2239"/>
        <v/>
      </c>
      <c r="N159" s="125"/>
      <c r="O159" s="126">
        <f t="shared" si="2240"/>
        <v>0</v>
      </c>
      <c r="P159" s="124" t="str">
        <f t="shared" si="2241"/>
        <v/>
      </c>
      <c r="Q159" s="125"/>
      <c r="R159" s="126">
        <f t="shared" si="2242"/>
        <v>0</v>
      </c>
      <c r="S159" s="124" t="str">
        <f t="shared" si="2243"/>
        <v/>
      </c>
      <c r="T159" s="125"/>
      <c r="U159" s="126">
        <f t="shared" si="2244"/>
        <v>0</v>
      </c>
      <c r="V159" s="124" t="str">
        <f t="shared" si="2245"/>
        <v/>
      </c>
      <c r="W159" s="125"/>
      <c r="X159" s="126">
        <f t="shared" si="2246"/>
        <v>0</v>
      </c>
      <c r="Y159" s="124" t="str">
        <f t="shared" si="2247"/>
        <v/>
      </c>
      <c r="Z159" s="125"/>
      <c r="AA159" s="126">
        <f t="shared" si="2248"/>
        <v>0</v>
      </c>
      <c r="AB159" s="124" t="str">
        <f t="shared" si="2249"/>
        <v/>
      </c>
      <c r="AC159" s="125"/>
      <c r="AD159" s="126">
        <f t="shared" si="2250"/>
        <v>0</v>
      </c>
      <c r="AE159" s="124" t="str">
        <f t="shared" si="2251"/>
        <v/>
      </c>
      <c r="AF159" s="125"/>
      <c r="AG159" s="126">
        <f t="shared" si="2252"/>
        <v>0</v>
      </c>
      <c r="AH159" s="124" t="str">
        <f t="shared" si="2253"/>
        <v/>
      </c>
      <c r="AI159" s="125"/>
      <c r="AJ159" s="126">
        <f t="shared" si="2254"/>
        <v>0</v>
      </c>
      <c r="AK159" s="124" t="str">
        <f t="shared" si="2255"/>
        <v/>
      </c>
      <c r="AL159" s="125"/>
      <c r="AM159" s="126">
        <f t="shared" si="2256"/>
        <v>0</v>
      </c>
      <c r="AN159" s="124" t="str">
        <f t="shared" si="2257"/>
        <v/>
      </c>
      <c r="AO159" s="125"/>
      <c r="AP159" s="126">
        <f t="shared" si="2258"/>
        <v>0</v>
      </c>
      <c r="AQ159" s="124" t="str">
        <f t="shared" si="2259"/>
        <v/>
      </c>
      <c r="AR159" s="125"/>
      <c r="AS159" s="126">
        <f t="shared" si="2260"/>
        <v>0</v>
      </c>
      <c r="AT159" s="124" t="str">
        <f t="shared" si="2261"/>
        <v/>
      </c>
      <c r="AU159" s="125"/>
      <c r="AV159" s="126">
        <f t="shared" si="2262"/>
        <v>0</v>
      </c>
      <c r="AW159" s="124" t="str">
        <f t="shared" si="2263"/>
        <v/>
      </c>
      <c r="AX159" s="125"/>
      <c r="AY159" s="126">
        <f t="shared" si="2264"/>
        <v>0</v>
      </c>
      <c r="AZ159" s="124" t="str">
        <f t="shared" si="2265"/>
        <v/>
      </c>
      <c r="BA159" s="125"/>
      <c r="BB159" s="126">
        <f t="shared" si="2266"/>
        <v>0</v>
      </c>
      <c r="BC159" s="124" t="str">
        <f t="shared" si="2267"/>
        <v/>
      </c>
      <c r="BD159" s="125"/>
      <c r="BE159" s="126">
        <f t="shared" si="2268"/>
        <v>0</v>
      </c>
      <c r="BF159" s="124" t="str">
        <f t="shared" si="2269"/>
        <v/>
      </c>
      <c r="BG159" s="125"/>
      <c r="BH159" s="126">
        <f t="shared" si="2270"/>
        <v>0</v>
      </c>
      <c r="BI159" s="124" t="str">
        <f t="shared" si="2271"/>
        <v/>
      </c>
      <c r="BJ159" s="125"/>
      <c r="BK159" s="126">
        <f t="shared" si="2272"/>
        <v>0</v>
      </c>
      <c r="BL159" s="124" t="str">
        <f t="shared" si="2273"/>
        <v/>
      </c>
      <c r="BM159" s="125"/>
      <c r="BN159" s="126">
        <f t="shared" si="2274"/>
        <v>0</v>
      </c>
      <c r="BO159" s="124" t="str">
        <f t="shared" si="2275"/>
        <v/>
      </c>
      <c r="BP159" s="125"/>
      <c r="BQ159" s="126">
        <f t="shared" si="2276"/>
        <v>0</v>
      </c>
      <c r="BR159" s="124" t="str">
        <f t="shared" si="2277"/>
        <v/>
      </c>
      <c r="BS159" s="125"/>
      <c r="BT159" s="126">
        <f t="shared" si="2278"/>
        <v>0</v>
      </c>
      <c r="BU159" s="124" t="str">
        <f t="shared" si="2279"/>
        <v/>
      </c>
      <c r="BV159" s="125"/>
      <c r="BW159" s="126">
        <f t="shared" si="2280"/>
        <v>0</v>
      </c>
      <c r="BX159" s="124" t="str">
        <f t="shared" si="2281"/>
        <v/>
      </c>
      <c r="BY159" s="125"/>
      <c r="BZ159" s="126">
        <f t="shared" si="2282"/>
        <v>0</v>
      </c>
      <c r="CA159" s="124" t="str">
        <f t="shared" si="2283"/>
        <v/>
      </c>
      <c r="CB159" s="125"/>
      <c r="CC159" s="126">
        <f t="shared" si="2284"/>
        <v>0</v>
      </c>
      <c r="CD159" s="124" t="str">
        <f t="shared" si="2285"/>
        <v/>
      </c>
      <c r="CE159" s="125"/>
      <c r="CF159" s="126">
        <f t="shared" si="2286"/>
        <v>0</v>
      </c>
      <c r="CG159" s="124" t="str">
        <f t="shared" si="2287"/>
        <v/>
      </c>
      <c r="CH159" s="125"/>
      <c r="CI159" s="126">
        <f t="shared" si="2288"/>
        <v>0</v>
      </c>
      <c r="CJ159" s="124" t="str">
        <f t="shared" si="2289"/>
        <v/>
      </c>
      <c r="CK159" s="125"/>
      <c r="CL159" s="126">
        <f t="shared" si="2290"/>
        <v>0</v>
      </c>
      <c r="CM159" s="124" t="str">
        <f t="shared" si="2291"/>
        <v/>
      </c>
      <c r="CN159" s="125"/>
      <c r="CO159" s="126">
        <f t="shared" si="2292"/>
        <v>0</v>
      </c>
      <c r="CP159" s="124" t="str">
        <f t="shared" si="2293"/>
        <v/>
      </c>
      <c r="CQ159" s="125"/>
      <c r="CR159" s="126">
        <f t="shared" si="2294"/>
        <v>0</v>
      </c>
      <c r="CS159" s="124" t="str">
        <f t="shared" si="2295"/>
        <v/>
      </c>
      <c r="CT159" s="125"/>
      <c r="CU159" s="126">
        <f t="shared" si="2296"/>
        <v>0</v>
      </c>
      <c r="CV159" s="124" t="str">
        <f t="shared" si="2297"/>
        <v/>
      </c>
      <c r="CW159" s="125"/>
      <c r="CX159" s="126">
        <f t="shared" si="2298"/>
        <v>0</v>
      </c>
      <c r="CY159" s="124" t="str">
        <f t="shared" si="2299"/>
        <v/>
      </c>
      <c r="CZ159" s="125"/>
      <c r="DA159" s="126">
        <f t="shared" si="2300"/>
        <v>0</v>
      </c>
      <c r="DB159" s="124" t="str">
        <f t="shared" si="2301"/>
        <v/>
      </c>
      <c r="DC159" s="125"/>
      <c r="DD159" s="126">
        <f t="shared" si="2302"/>
        <v>0</v>
      </c>
      <c r="DE159" s="124" t="str">
        <f t="shared" si="2303"/>
        <v/>
      </c>
      <c r="DF159" s="125"/>
      <c r="DG159" s="126">
        <f t="shared" si="2304"/>
        <v>0</v>
      </c>
      <c r="DH159" s="124" t="str">
        <f t="shared" si="2305"/>
        <v/>
      </c>
      <c r="DI159" s="125"/>
      <c r="DJ159" s="126">
        <f t="shared" si="2306"/>
        <v>0</v>
      </c>
      <c r="DK159" s="124"/>
      <c r="DL159" s="125"/>
      <c r="DM159" s="126"/>
    </row>
    <row r="160" spans="1:117" ht="7.75" hidden="1" customHeight="1" outlineLevel="1" x14ac:dyDescent="0.2">
      <c r="A160" s="97" t="str">
        <f t="shared" si="2234"/>
        <v>4</v>
      </c>
      <c r="B160" s="140" t="s">
        <v>402</v>
      </c>
      <c r="C160" s="213" t="str">
        <f>VLOOKUP(B160,'[49]PLANILHA ORCAMENTARIA'!A:B,2,0)</f>
        <v>PINTURA - LATEX COMPLETAMENTE ACABADO - 2 ANDAR</v>
      </c>
      <c r="D160" s="214"/>
      <c r="E160" s="122">
        <f>VLOOKUP(B160,'[49]PLANILHA ORCAMENTARIA'!A:G,7,0)</f>
        <v>48109.32</v>
      </c>
      <c r="F160" s="123"/>
      <c r="G160" s="124" t="str">
        <f t="shared" si="2235"/>
        <v/>
      </c>
      <c r="H160" s="125"/>
      <c r="I160" s="126">
        <f t="shared" si="2236"/>
        <v>0</v>
      </c>
      <c r="J160" s="124" t="str">
        <f t="shared" si="2237"/>
        <v/>
      </c>
      <c r="K160" s="125"/>
      <c r="L160" s="126">
        <f t="shared" si="2238"/>
        <v>0</v>
      </c>
      <c r="M160" s="124" t="str">
        <f t="shared" si="2239"/>
        <v/>
      </c>
      <c r="N160" s="125"/>
      <c r="O160" s="126">
        <f t="shared" si="2240"/>
        <v>0</v>
      </c>
      <c r="P160" s="124" t="str">
        <f t="shared" si="2241"/>
        <v/>
      </c>
      <c r="Q160" s="125"/>
      <c r="R160" s="126">
        <f t="shared" si="2242"/>
        <v>0</v>
      </c>
      <c r="S160" s="124" t="str">
        <f t="shared" si="2243"/>
        <v/>
      </c>
      <c r="T160" s="125"/>
      <c r="U160" s="126">
        <f t="shared" si="2244"/>
        <v>0</v>
      </c>
      <c r="V160" s="124" t="str">
        <f t="shared" si="2245"/>
        <v/>
      </c>
      <c r="W160" s="125"/>
      <c r="X160" s="126">
        <f t="shared" si="2246"/>
        <v>0</v>
      </c>
      <c r="Y160" s="124" t="str">
        <f t="shared" si="2247"/>
        <v/>
      </c>
      <c r="Z160" s="125"/>
      <c r="AA160" s="126">
        <f t="shared" si="2248"/>
        <v>0</v>
      </c>
      <c r="AB160" s="124" t="str">
        <f t="shared" si="2249"/>
        <v/>
      </c>
      <c r="AC160" s="125"/>
      <c r="AD160" s="126">
        <f t="shared" si="2250"/>
        <v>0</v>
      </c>
      <c r="AE160" s="124" t="str">
        <f t="shared" si="2251"/>
        <v/>
      </c>
      <c r="AF160" s="125"/>
      <c r="AG160" s="126">
        <f t="shared" si="2252"/>
        <v>0</v>
      </c>
      <c r="AH160" s="124" t="str">
        <f t="shared" si="2253"/>
        <v/>
      </c>
      <c r="AI160" s="125"/>
      <c r="AJ160" s="126">
        <f t="shared" si="2254"/>
        <v>0</v>
      </c>
      <c r="AK160" s="124" t="str">
        <f t="shared" si="2255"/>
        <v/>
      </c>
      <c r="AL160" s="125"/>
      <c r="AM160" s="126">
        <f t="shared" si="2256"/>
        <v>0</v>
      </c>
      <c r="AN160" s="124" t="str">
        <f t="shared" si="2257"/>
        <v/>
      </c>
      <c r="AO160" s="125"/>
      <c r="AP160" s="126">
        <f t="shared" si="2258"/>
        <v>0</v>
      </c>
      <c r="AQ160" s="124" t="str">
        <f t="shared" si="2259"/>
        <v/>
      </c>
      <c r="AR160" s="125"/>
      <c r="AS160" s="126">
        <f t="shared" si="2260"/>
        <v>0</v>
      </c>
      <c r="AT160" s="124" t="str">
        <f t="shared" si="2261"/>
        <v/>
      </c>
      <c r="AU160" s="125"/>
      <c r="AV160" s="126">
        <f t="shared" si="2262"/>
        <v>0</v>
      </c>
      <c r="AW160" s="124" t="str">
        <f t="shared" si="2263"/>
        <v/>
      </c>
      <c r="AX160" s="125"/>
      <c r="AY160" s="126">
        <f t="shared" si="2264"/>
        <v>0</v>
      </c>
      <c r="AZ160" s="124" t="str">
        <f t="shared" si="2265"/>
        <v/>
      </c>
      <c r="BA160" s="125"/>
      <c r="BB160" s="126">
        <f t="shared" si="2266"/>
        <v>0</v>
      </c>
      <c r="BC160" s="124" t="str">
        <f t="shared" si="2267"/>
        <v/>
      </c>
      <c r="BD160" s="125"/>
      <c r="BE160" s="126">
        <f t="shared" si="2268"/>
        <v>0</v>
      </c>
      <c r="BF160" s="124" t="str">
        <f t="shared" si="2269"/>
        <v/>
      </c>
      <c r="BG160" s="125"/>
      <c r="BH160" s="126">
        <f t="shared" si="2270"/>
        <v>0</v>
      </c>
      <c r="BI160" s="124" t="str">
        <f t="shared" si="2271"/>
        <v/>
      </c>
      <c r="BJ160" s="125"/>
      <c r="BK160" s="126">
        <f t="shared" si="2272"/>
        <v>0</v>
      </c>
      <c r="BL160" s="124" t="str">
        <f t="shared" si="2273"/>
        <v/>
      </c>
      <c r="BM160" s="125"/>
      <c r="BN160" s="126">
        <f t="shared" si="2274"/>
        <v>0</v>
      </c>
      <c r="BO160" s="124" t="str">
        <f t="shared" si="2275"/>
        <v/>
      </c>
      <c r="BP160" s="125"/>
      <c r="BQ160" s="126">
        <f t="shared" si="2276"/>
        <v>0</v>
      </c>
      <c r="BR160" s="124" t="str">
        <f t="shared" si="2277"/>
        <v/>
      </c>
      <c r="BS160" s="125"/>
      <c r="BT160" s="126">
        <f t="shared" si="2278"/>
        <v>0</v>
      </c>
      <c r="BU160" s="124" t="str">
        <f t="shared" si="2279"/>
        <v/>
      </c>
      <c r="BV160" s="125"/>
      <c r="BW160" s="126">
        <f t="shared" si="2280"/>
        <v>0</v>
      </c>
      <c r="BX160" s="124" t="str">
        <f t="shared" si="2281"/>
        <v/>
      </c>
      <c r="BY160" s="125"/>
      <c r="BZ160" s="126">
        <f t="shared" si="2282"/>
        <v>0</v>
      </c>
      <c r="CA160" s="124" t="str">
        <f t="shared" si="2283"/>
        <v/>
      </c>
      <c r="CB160" s="125"/>
      <c r="CC160" s="126">
        <f t="shared" si="2284"/>
        <v>0</v>
      </c>
      <c r="CD160" s="124" t="str">
        <f t="shared" si="2285"/>
        <v/>
      </c>
      <c r="CE160" s="125"/>
      <c r="CF160" s="126">
        <f t="shared" si="2286"/>
        <v>0</v>
      </c>
      <c r="CG160" s="124" t="str">
        <f t="shared" si="2287"/>
        <v/>
      </c>
      <c r="CH160" s="125"/>
      <c r="CI160" s="126">
        <f t="shared" si="2288"/>
        <v>0</v>
      </c>
      <c r="CJ160" s="124" t="str">
        <f t="shared" si="2289"/>
        <v/>
      </c>
      <c r="CK160" s="125"/>
      <c r="CL160" s="126">
        <f t="shared" si="2290"/>
        <v>0</v>
      </c>
      <c r="CM160" s="124" t="str">
        <f t="shared" si="2291"/>
        <v/>
      </c>
      <c r="CN160" s="125"/>
      <c r="CO160" s="126">
        <f t="shared" si="2292"/>
        <v>0</v>
      </c>
      <c r="CP160" s="124" t="str">
        <f t="shared" si="2293"/>
        <v/>
      </c>
      <c r="CQ160" s="125"/>
      <c r="CR160" s="126">
        <f t="shared" si="2294"/>
        <v>0</v>
      </c>
      <c r="CS160" s="124" t="str">
        <f t="shared" si="2295"/>
        <v/>
      </c>
      <c r="CT160" s="125"/>
      <c r="CU160" s="126">
        <f t="shared" si="2296"/>
        <v>0</v>
      </c>
      <c r="CV160" s="124" t="str">
        <f t="shared" si="2297"/>
        <v/>
      </c>
      <c r="CW160" s="125"/>
      <c r="CX160" s="126">
        <f t="shared" si="2298"/>
        <v>0</v>
      </c>
      <c r="CY160" s="124" t="str">
        <f t="shared" si="2299"/>
        <v/>
      </c>
      <c r="CZ160" s="125"/>
      <c r="DA160" s="126">
        <f t="shared" si="2300"/>
        <v>0</v>
      </c>
      <c r="DB160" s="124" t="str">
        <f t="shared" si="2301"/>
        <v/>
      </c>
      <c r="DC160" s="125"/>
      <c r="DD160" s="126">
        <f t="shared" si="2302"/>
        <v>0</v>
      </c>
      <c r="DE160" s="124" t="str">
        <f t="shared" si="2303"/>
        <v/>
      </c>
      <c r="DF160" s="125"/>
      <c r="DG160" s="126">
        <f t="shared" si="2304"/>
        <v>0</v>
      </c>
      <c r="DH160" s="124" t="str">
        <f t="shared" si="2305"/>
        <v/>
      </c>
      <c r="DI160" s="125"/>
      <c r="DJ160" s="126">
        <f t="shared" si="2306"/>
        <v>0</v>
      </c>
      <c r="DK160" s="124"/>
      <c r="DL160" s="125"/>
      <c r="DM160" s="126"/>
    </row>
    <row r="161" spans="1:117" ht="7.75" hidden="1" customHeight="1" outlineLevel="1" x14ac:dyDescent="0.2">
      <c r="A161" s="97" t="str">
        <f t="shared" si="2234"/>
        <v>4</v>
      </c>
      <c r="B161" s="140" t="s">
        <v>403</v>
      </c>
      <c r="C161" s="213" t="str">
        <f>VLOOKUP(B161,'[49]PLANILHA ORCAMENTARIA'!A:B,2,0)</f>
        <v>CORRIMÃO E GUARDA-CORPO - TÉRREO</v>
      </c>
      <c r="D161" s="214"/>
      <c r="E161" s="122">
        <f>VLOOKUP(B161,'[49]PLANILHA ORCAMENTARIA'!A:G,7,0)</f>
        <v>70907.259999999995</v>
      </c>
      <c r="F161" s="123"/>
      <c r="G161" s="124" t="str">
        <f t="shared" si="2235"/>
        <v/>
      </c>
      <c r="H161" s="125"/>
      <c r="I161" s="126">
        <f t="shared" si="2236"/>
        <v>0</v>
      </c>
      <c r="J161" s="124" t="str">
        <f t="shared" si="2237"/>
        <v/>
      </c>
      <c r="K161" s="125"/>
      <c r="L161" s="126">
        <f t="shared" si="2238"/>
        <v>0</v>
      </c>
      <c r="M161" s="124" t="str">
        <f t="shared" si="2239"/>
        <v/>
      </c>
      <c r="N161" s="125"/>
      <c r="O161" s="126">
        <f t="shared" si="2240"/>
        <v>0</v>
      </c>
      <c r="P161" s="124" t="str">
        <f t="shared" si="2241"/>
        <v/>
      </c>
      <c r="Q161" s="125"/>
      <c r="R161" s="126">
        <f t="shared" si="2242"/>
        <v>0</v>
      </c>
      <c r="S161" s="124" t="str">
        <f t="shared" si="2243"/>
        <v/>
      </c>
      <c r="T161" s="125"/>
      <c r="U161" s="126">
        <f t="shared" si="2244"/>
        <v>0</v>
      </c>
      <c r="V161" s="124" t="str">
        <f t="shared" si="2245"/>
        <v/>
      </c>
      <c r="W161" s="125"/>
      <c r="X161" s="126">
        <f t="shared" si="2246"/>
        <v>0</v>
      </c>
      <c r="Y161" s="124" t="str">
        <f t="shared" si="2247"/>
        <v/>
      </c>
      <c r="Z161" s="125"/>
      <c r="AA161" s="126">
        <f t="shared" si="2248"/>
        <v>0</v>
      </c>
      <c r="AB161" s="124" t="str">
        <f t="shared" si="2249"/>
        <v/>
      </c>
      <c r="AC161" s="125"/>
      <c r="AD161" s="126">
        <f t="shared" si="2250"/>
        <v>0</v>
      </c>
      <c r="AE161" s="124" t="str">
        <f t="shared" si="2251"/>
        <v/>
      </c>
      <c r="AF161" s="125"/>
      <c r="AG161" s="126">
        <f t="shared" si="2252"/>
        <v>0</v>
      </c>
      <c r="AH161" s="124" t="str">
        <f t="shared" si="2253"/>
        <v/>
      </c>
      <c r="AI161" s="125"/>
      <c r="AJ161" s="126">
        <f t="shared" si="2254"/>
        <v>0</v>
      </c>
      <c r="AK161" s="124" t="str">
        <f t="shared" si="2255"/>
        <v/>
      </c>
      <c r="AL161" s="125"/>
      <c r="AM161" s="126">
        <f t="shared" si="2256"/>
        <v>0</v>
      </c>
      <c r="AN161" s="124" t="str">
        <f t="shared" si="2257"/>
        <v/>
      </c>
      <c r="AO161" s="125"/>
      <c r="AP161" s="126">
        <f t="shared" si="2258"/>
        <v>0</v>
      </c>
      <c r="AQ161" s="124" t="str">
        <f t="shared" si="2259"/>
        <v/>
      </c>
      <c r="AR161" s="125"/>
      <c r="AS161" s="126">
        <f t="shared" si="2260"/>
        <v>0</v>
      </c>
      <c r="AT161" s="124" t="str">
        <f t="shared" si="2261"/>
        <v/>
      </c>
      <c r="AU161" s="125"/>
      <c r="AV161" s="126">
        <f t="shared" si="2262"/>
        <v>0</v>
      </c>
      <c r="AW161" s="124" t="str">
        <f t="shared" si="2263"/>
        <v/>
      </c>
      <c r="AX161" s="125"/>
      <c r="AY161" s="126">
        <f t="shared" si="2264"/>
        <v>0</v>
      </c>
      <c r="AZ161" s="124" t="str">
        <f t="shared" si="2265"/>
        <v/>
      </c>
      <c r="BA161" s="125"/>
      <c r="BB161" s="126">
        <f t="shared" si="2266"/>
        <v>0</v>
      </c>
      <c r="BC161" s="124" t="str">
        <f t="shared" si="2267"/>
        <v/>
      </c>
      <c r="BD161" s="125"/>
      <c r="BE161" s="126">
        <f t="shared" si="2268"/>
        <v>0</v>
      </c>
      <c r="BF161" s="124" t="str">
        <f t="shared" si="2269"/>
        <v/>
      </c>
      <c r="BG161" s="125"/>
      <c r="BH161" s="126">
        <f t="shared" si="2270"/>
        <v>0</v>
      </c>
      <c r="BI161" s="124" t="str">
        <f t="shared" si="2271"/>
        <v/>
      </c>
      <c r="BJ161" s="125"/>
      <c r="BK161" s="126">
        <f t="shared" si="2272"/>
        <v>0</v>
      </c>
      <c r="BL161" s="124" t="str">
        <f t="shared" si="2273"/>
        <v/>
      </c>
      <c r="BM161" s="125"/>
      <c r="BN161" s="126">
        <f t="shared" si="2274"/>
        <v>0</v>
      </c>
      <c r="BO161" s="124" t="str">
        <f t="shared" si="2275"/>
        <v/>
      </c>
      <c r="BP161" s="125"/>
      <c r="BQ161" s="126">
        <f t="shared" si="2276"/>
        <v>0</v>
      </c>
      <c r="BR161" s="124" t="str">
        <f t="shared" si="2277"/>
        <v/>
      </c>
      <c r="BS161" s="125"/>
      <c r="BT161" s="126">
        <f t="shared" si="2278"/>
        <v>0</v>
      </c>
      <c r="BU161" s="124" t="str">
        <f t="shared" si="2279"/>
        <v/>
      </c>
      <c r="BV161" s="125"/>
      <c r="BW161" s="126">
        <f t="shared" si="2280"/>
        <v>0</v>
      </c>
      <c r="BX161" s="124" t="str">
        <f t="shared" si="2281"/>
        <v/>
      </c>
      <c r="BY161" s="125"/>
      <c r="BZ161" s="126">
        <f t="shared" si="2282"/>
        <v>0</v>
      </c>
      <c r="CA161" s="124" t="str">
        <f t="shared" si="2283"/>
        <v/>
      </c>
      <c r="CB161" s="125"/>
      <c r="CC161" s="126">
        <f t="shared" si="2284"/>
        <v>0</v>
      </c>
      <c r="CD161" s="124" t="str">
        <f t="shared" si="2285"/>
        <v/>
      </c>
      <c r="CE161" s="125"/>
      <c r="CF161" s="126">
        <f t="shared" si="2286"/>
        <v>0</v>
      </c>
      <c r="CG161" s="124" t="str">
        <f t="shared" si="2287"/>
        <v/>
      </c>
      <c r="CH161" s="125"/>
      <c r="CI161" s="126">
        <f t="shared" si="2288"/>
        <v>0</v>
      </c>
      <c r="CJ161" s="124" t="str">
        <f t="shared" si="2289"/>
        <v/>
      </c>
      <c r="CK161" s="125"/>
      <c r="CL161" s="126">
        <f t="shared" si="2290"/>
        <v>0</v>
      </c>
      <c r="CM161" s="124" t="str">
        <f t="shared" si="2291"/>
        <v/>
      </c>
      <c r="CN161" s="125"/>
      <c r="CO161" s="126">
        <f t="shared" si="2292"/>
        <v>0</v>
      </c>
      <c r="CP161" s="124" t="str">
        <f t="shared" si="2293"/>
        <v/>
      </c>
      <c r="CQ161" s="125"/>
      <c r="CR161" s="126">
        <f t="shared" si="2294"/>
        <v>0</v>
      </c>
      <c r="CS161" s="124" t="str">
        <f t="shared" si="2295"/>
        <v/>
      </c>
      <c r="CT161" s="125"/>
      <c r="CU161" s="126">
        <f t="shared" si="2296"/>
        <v>0</v>
      </c>
      <c r="CV161" s="124" t="str">
        <f t="shared" si="2297"/>
        <v/>
      </c>
      <c r="CW161" s="125"/>
      <c r="CX161" s="126">
        <f t="shared" si="2298"/>
        <v>0</v>
      </c>
      <c r="CY161" s="124" t="str">
        <f t="shared" si="2299"/>
        <v/>
      </c>
      <c r="CZ161" s="125"/>
      <c r="DA161" s="126">
        <f t="shared" si="2300"/>
        <v>0</v>
      </c>
      <c r="DB161" s="124" t="str">
        <f t="shared" si="2301"/>
        <v/>
      </c>
      <c r="DC161" s="125"/>
      <c r="DD161" s="126">
        <f t="shared" si="2302"/>
        <v>0</v>
      </c>
      <c r="DE161" s="124" t="str">
        <f t="shared" si="2303"/>
        <v/>
      </c>
      <c r="DF161" s="125"/>
      <c r="DG161" s="126">
        <f t="shared" si="2304"/>
        <v>0</v>
      </c>
      <c r="DH161" s="124" t="str">
        <f t="shared" si="2305"/>
        <v/>
      </c>
      <c r="DI161" s="125"/>
      <c r="DJ161" s="126">
        <f t="shared" si="2306"/>
        <v>0</v>
      </c>
      <c r="DK161" s="124"/>
      <c r="DL161" s="125"/>
      <c r="DM161" s="126"/>
    </row>
    <row r="162" spans="1:117" ht="7.75" hidden="1" customHeight="1" outlineLevel="1" x14ac:dyDescent="0.2">
      <c r="A162" s="97" t="str">
        <f t="shared" si="2234"/>
        <v>4</v>
      </c>
      <c r="B162" s="140" t="s">
        <v>404</v>
      </c>
      <c r="C162" s="213" t="str">
        <f>VLOOKUP(B162,'[49]PLANILHA ORCAMENTARIA'!A:B,2,0)</f>
        <v>CORRIMÃO E GUARDA-CORPO - 1 ANDAR</v>
      </c>
      <c r="D162" s="214"/>
      <c r="E162" s="122">
        <f>VLOOKUP(B162,'[49]PLANILHA ORCAMENTARIA'!A:G,7,0)</f>
        <v>11441.34</v>
      </c>
      <c r="F162" s="123"/>
      <c r="G162" s="124" t="str">
        <f t="shared" si="2235"/>
        <v/>
      </c>
      <c r="H162" s="125"/>
      <c r="I162" s="126">
        <f t="shared" si="2236"/>
        <v>0</v>
      </c>
      <c r="J162" s="124" t="str">
        <f t="shared" si="2237"/>
        <v/>
      </c>
      <c r="K162" s="125"/>
      <c r="L162" s="126">
        <f t="shared" si="2238"/>
        <v>0</v>
      </c>
      <c r="M162" s="124" t="str">
        <f t="shared" si="2239"/>
        <v/>
      </c>
      <c r="N162" s="125"/>
      <c r="O162" s="126">
        <f t="shared" si="2240"/>
        <v>0</v>
      </c>
      <c r="P162" s="124" t="str">
        <f t="shared" si="2241"/>
        <v/>
      </c>
      <c r="Q162" s="125"/>
      <c r="R162" s="126">
        <f t="shared" si="2242"/>
        <v>0</v>
      </c>
      <c r="S162" s="124" t="str">
        <f t="shared" si="2243"/>
        <v/>
      </c>
      <c r="T162" s="125"/>
      <c r="U162" s="126">
        <f t="shared" si="2244"/>
        <v>0</v>
      </c>
      <c r="V162" s="124" t="str">
        <f t="shared" si="2245"/>
        <v/>
      </c>
      <c r="W162" s="125"/>
      <c r="X162" s="126">
        <f t="shared" si="2246"/>
        <v>0</v>
      </c>
      <c r="Y162" s="124" t="str">
        <f t="shared" si="2247"/>
        <v/>
      </c>
      <c r="Z162" s="125"/>
      <c r="AA162" s="126">
        <f t="shared" si="2248"/>
        <v>0</v>
      </c>
      <c r="AB162" s="124" t="str">
        <f t="shared" si="2249"/>
        <v/>
      </c>
      <c r="AC162" s="125"/>
      <c r="AD162" s="126">
        <f t="shared" si="2250"/>
        <v>0</v>
      </c>
      <c r="AE162" s="124" t="str">
        <f t="shared" si="2251"/>
        <v/>
      </c>
      <c r="AF162" s="125"/>
      <c r="AG162" s="126">
        <f t="shared" si="2252"/>
        <v>0</v>
      </c>
      <c r="AH162" s="124" t="str">
        <f t="shared" si="2253"/>
        <v/>
      </c>
      <c r="AI162" s="125"/>
      <c r="AJ162" s="126">
        <f t="shared" si="2254"/>
        <v>0</v>
      </c>
      <c r="AK162" s="124" t="str">
        <f t="shared" si="2255"/>
        <v/>
      </c>
      <c r="AL162" s="125"/>
      <c r="AM162" s="126">
        <f t="shared" si="2256"/>
        <v>0</v>
      </c>
      <c r="AN162" s="124" t="str">
        <f t="shared" si="2257"/>
        <v/>
      </c>
      <c r="AO162" s="125"/>
      <c r="AP162" s="126">
        <f t="shared" si="2258"/>
        <v>0</v>
      </c>
      <c r="AQ162" s="124" t="str">
        <f t="shared" si="2259"/>
        <v/>
      </c>
      <c r="AR162" s="125"/>
      <c r="AS162" s="126">
        <f t="shared" si="2260"/>
        <v>0</v>
      </c>
      <c r="AT162" s="124" t="str">
        <f t="shared" si="2261"/>
        <v/>
      </c>
      <c r="AU162" s="125"/>
      <c r="AV162" s="126">
        <f t="shared" si="2262"/>
        <v>0</v>
      </c>
      <c r="AW162" s="124" t="str">
        <f t="shared" si="2263"/>
        <v/>
      </c>
      <c r="AX162" s="125"/>
      <c r="AY162" s="126">
        <f t="shared" si="2264"/>
        <v>0</v>
      </c>
      <c r="AZ162" s="124" t="str">
        <f t="shared" si="2265"/>
        <v/>
      </c>
      <c r="BA162" s="125"/>
      <c r="BB162" s="126">
        <f t="shared" si="2266"/>
        <v>0</v>
      </c>
      <c r="BC162" s="124" t="str">
        <f t="shared" si="2267"/>
        <v/>
      </c>
      <c r="BD162" s="125"/>
      <c r="BE162" s="126">
        <f t="shared" si="2268"/>
        <v>0</v>
      </c>
      <c r="BF162" s="124" t="str">
        <f t="shared" si="2269"/>
        <v/>
      </c>
      <c r="BG162" s="125"/>
      <c r="BH162" s="126">
        <f t="shared" si="2270"/>
        <v>0</v>
      </c>
      <c r="BI162" s="124" t="str">
        <f t="shared" si="2271"/>
        <v/>
      </c>
      <c r="BJ162" s="125"/>
      <c r="BK162" s="126">
        <f t="shared" si="2272"/>
        <v>0</v>
      </c>
      <c r="BL162" s="124" t="str">
        <f t="shared" si="2273"/>
        <v/>
      </c>
      <c r="BM162" s="125"/>
      <c r="BN162" s="126">
        <f t="shared" si="2274"/>
        <v>0</v>
      </c>
      <c r="BO162" s="124" t="str">
        <f t="shared" si="2275"/>
        <v/>
      </c>
      <c r="BP162" s="125"/>
      <c r="BQ162" s="126">
        <f t="shared" si="2276"/>
        <v>0</v>
      </c>
      <c r="BR162" s="124" t="str">
        <f t="shared" si="2277"/>
        <v/>
      </c>
      <c r="BS162" s="125"/>
      <c r="BT162" s="126">
        <f t="shared" si="2278"/>
        <v>0</v>
      </c>
      <c r="BU162" s="124" t="str">
        <f t="shared" si="2279"/>
        <v/>
      </c>
      <c r="BV162" s="125"/>
      <c r="BW162" s="126">
        <f t="shared" si="2280"/>
        <v>0</v>
      </c>
      <c r="BX162" s="124" t="str">
        <f t="shared" si="2281"/>
        <v/>
      </c>
      <c r="BY162" s="125"/>
      <c r="BZ162" s="126">
        <f t="shared" si="2282"/>
        <v>0</v>
      </c>
      <c r="CA162" s="124" t="str">
        <f t="shared" si="2283"/>
        <v/>
      </c>
      <c r="CB162" s="125"/>
      <c r="CC162" s="126">
        <f t="shared" si="2284"/>
        <v>0</v>
      </c>
      <c r="CD162" s="124" t="str">
        <f t="shared" si="2285"/>
        <v/>
      </c>
      <c r="CE162" s="125"/>
      <c r="CF162" s="126">
        <f t="shared" si="2286"/>
        <v>0</v>
      </c>
      <c r="CG162" s="124" t="str">
        <f t="shared" si="2287"/>
        <v/>
      </c>
      <c r="CH162" s="125"/>
      <c r="CI162" s="126">
        <f t="shared" si="2288"/>
        <v>0</v>
      </c>
      <c r="CJ162" s="124" t="str">
        <f t="shared" si="2289"/>
        <v/>
      </c>
      <c r="CK162" s="125"/>
      <c r="CL162" s="126">
        <f t="shared" si="2290"/>
        <v>0</v>
      </c>
      <c r="CM162" s="124" t="str">
        <f t="shared" si="2291"/>
        <v/>
      </c>
      <c r="CN162" s="125"/>
      <c r="CO162" s="126">
        <f t="shared" si="2292"/>
        <v>0</v>
      </c>
      <c r="CP162" s="124" t="str">
        <f t="shared" si="2293"/>
        <v/>
      </c>
      <c r="CQ162" s="125"/>
      <c r="CR162" s="126">
        <f t="shared" si="2294"/>
        <v>0</v>
      </c>
      <c r="CS162" s="124" t="str">
        <f t="shared" si="2295"/>
        <v/>
      </c>
      <c r="CT162" s="125"/>
      <c r="CU162" s="126">
        <f t="shared" si="2296"/>
        <v>0</v>
      </c>
      <c r="CV162" s="124" t="str">
        <f t="shared" si="2297"/>
        <v/>
      </c>
      <c r="CW162" s="125"/>
      <c r="CX162" s="126">
        <f t="shared" si="2298"/>
        <v>0</v>
      </c>
      <c r="CY162" s="124" t="str">
        <f t="shared" si="2299"/>
        <v/>
      </c>
      <c r="CZ162" s="125"/>
      <c r="DA162" s="126">
        <f t="shared" si="2300"/>
        <v>0</v>
      </c>
      <c r="DB162" s="124" t="str">
        <f t="shared" si="2301"/>
        <v/>
      </c>
      <c r="DC162" s="125"/>
      <c r="DD162" s="126">
        <f t="shared" si="2302"/>
        <v>0</v>
      </c>
      <c r="DE162" s="124" t="str">
        <f t="shared" si="2303"/>
        <v/>
      </c>
      <c r="DF162" s="125"/>
      <c r="DG162" s="126">
        <f t="shared" si="2304"/>
        <v>0</v>
      </c>
      <c r="DH162" s="124" t="str">
        <f t="shared" si="2305"/>
        <v/>
      </c>
      <c r="DI162" s="125"/>
      <c r="DJ162" s="126">
        <f t="shared" si="2306"/>
        <v>0</v>
      </c>
      <c r="DK162" s="124"/>
      <c r="DL162" s="125"/>
      <c r="DM162" s="126"/>
    </row>
    <row r="163" spans="1:117" ht="7.75" hidden="1" customHeight="1" outlineLevel="1" x14ac:dyDescent="0.2">
      <c r="A163" s="97" t="str">
        <f t="shared" si="2234"/>
        <v>4</v>
      </c>
      <c r="B163" s="140" t="s">
        <v>405</v>
      </c>
      <c r="C163" s="213" t="str">
        <f>VLOOKUP(B163,'[49]PLANILHA ORCAMENTARIA'!A:B,2,0)</f>
        <v>CORRIMÃO E GUARDA-CORPO - 2 ANDAR</v>
      </c>
      <c r="D163" s="214"/>
      <c r="E163" s="122">
        <f>VLOOKUP(B163,'[49]PLANILHA ORCAMENTARIA'!A:G,7,0)</f>
        <v>33415.54</v>
      </c>
      <c r="F163" s="123"/>
      <c r="G163" s="124" t="str">
        <f t="shared" si="2235"/>
        <v/>
      </c>
      <c r="H163" s="125"/>
      <c r="I163" s="126">
        <f t="shared" si="2236"/>
        <v>0</v>
      </c>
      <c r="J163" s="124" t="str">
        <f t="shared" si="2237"/>
        <v/>
      </c>
      <c r="K163" s="125"/>
      <c r="L163" s="126">
        <f t="shared" si="2238"/>
        <v>0</v>
      </c>
      <c r="M163" s="124" t="str">
        <f t="shared" si="2239"/>
        <v/>
      </c>
      <c r="N163" s="125"/>
      <c r="O163" s="126">
        <f t="shared" si="2240"/>
        <v>0</v>
      </c>
      <c r="P163" s="124" t="str">
        <f t="shared" si="2241"/>
        <v/>
      </c>
      <c r="Q163" s="125"/>
      <c r="R163" s="126">
        <f t="shared" si="2242"/>
        <v>0</v>
      </c>
      <c r="S163" s="124" t="str">
        <f t="shared" si="2243"/>
        <v/>
      </c>
      <c r="T163" s="125"/>
      <c r="U163" s="126">
        <f t="shared" si="2244"/>
        <v>0</v>
      </c>
      <c r="V163" s="124" t="str">
        <f t="shared" si="2245"/>
        <v/>
      </c>
      <c r="W163" s="125"/>
      <c r="X163" s="126">
        <f t="shared" si="2246"/>
        <v>0</v>
      </c>
      <c r="Y163" s="124" t="str">
        <f t="shared" si="2247"/>
        <v/>
      </c>
      <c r="Z163" s="125"/>
      <c r="AA163" s="126">
        <f t="shared" si="2248"/>
        <v>0</v>
      </c>
      <c r="AB163" s="124" t="str">
        <f t="shared" si="2249"/>
        <v/>
      </c>
      <c r="AC163" s="125"/>
      <c r="AD163" s="126">
        <f t="shared" si="2250"/>
        <v>0</v>
      </c>
      <c r="AE163" s="124" t="str">
        <f t="shared" si="2251"/>
        <v/>
      </c>
      <c r="AF163" s="125"/>
      <c r="AG163" s="126">
        <f t="shared" si="2252"/>
        <v>0</v>
      </c>
      <c r="AH163" s="124" t="str">
        <f t="shared" si="2253"/>
        <v/>
      </c>
      <c r="AI163" s="125"/>
      <c r="AJ163" s="126">
        <f t="shared" si="2254"/>
        <v>0</v>
      </c>
      <c r="AK163" s="124" t="str">
        <f t="shared" si="2255"/>
        <v/>
      </c>
      <c r="AL163" s="125"/>
      <c r="AM163" s="126">
        <f t="shared" si="2256"/>
        <v>0</v>
      </c>
      <c r="AN163" s="124" t="str">
        <f t="shared" si="2257"/>
        <v/>
      </c>
      <c r="AO163" s="125"/>
      <c r="AP163" s="126">
        <f t="shared" si="2258"/>
        <v>0</v>
      </c>
      <c r="AQ163" s="124" t="str">
        <f t="shared" si="2259"/>
        <v/>
      </c>
      <c r="AR163" s="125"/>
      <c r="AS163" s="126">
        <f t="shared" si="2260"/>
        <v>0</v>
      </c>
      <c r="AT163" s="124" t="str">
        <f t="shared" si="2261"/>
        <v/>
      </c>
      <c r="AU163" s="125"/>
      <c r="AV163" s="126">
        <f t="shared" si="2262"/>
        <v>0</v>
      </c>
      <c r="AW163" s="124" t="str">
        <f t="shared" si="2263"/>
        <v/>
      </c>
      <c r="AX163" s="125"/>
      <c r="AY163" s="126">
        <f t="shared" si="2264"/>
        <v>0</v>
      </c>
      <c r="AZ163" s="124" t="str">
        <f t="shared" si="2265"/>
        <v/>
      </c>
      <c r="BA163" s="125"/>
      <c r="BB163" s="126">
        <f t="shared" si="2266"/>
        <v>0</v>
      </c>
      <c r="BC163" s="124" t="str">
        <f t="shared" si="2267"/>
        <v/>
      </c>
      <c r="BD163" s="125"/>
      <c r="BE163" s="126">
        <f t="shared" si="2268"/>
        <v>0</v>
      </c>
      <c r="BF163" s="124" t="str">
        <f t="shared" si="2269"/>
        <v/>
      </c>
      <c r="BG163" s="125"/>
      <c r="BH163" s="126">
        <f t="shared" si="2270"/>
        <v>0</v>
      </c>
      <c r="BI163" s="124" t="str">
        <f t="shared" si="2271"/>
        <v/>
      </c>
      <c r="BJ163" s="125"/>
      <c r="BK163" s="126">
        <f t="shared" si="2272"/>
        <v>0</v>
      </c>
      <c r="BL163" s="124" t="str">
        <f t="shared" si="2273"/>
        <v/>
      </c>
      <c r="BM163" s="125"/>
      <c r="BN163" s="126">
        <f t="shared" si="2274"/>
        <v>0</v>
      </c>
      <c r="BO163" s="124" t="str">
        <f t="shared" si="2275"/>
        <v/>
      </c>
      <c r="BP163" s="125"/>
      <c r="BQ163" s="126">
        <f t="shared" si="2276"/>
        <v>0</v>
      </c>
      <c r="BR163" s="124" t="str">
        <f t="shared" si="2277"/>
        <v/>
      </c>
      <c r="BS163" s="125"/>
      <c r="BT163" s="126">
        <f t="shared" si="2278"/>
        <v>0</v>
      </c>
      <c r="BU163" s="124" t="str">
        <f t="shared" si="2279"/>
        <v/>
      </c>
      <c r="BV163" s="125"/>
      <c r="BW163" s="126">
        <f t="shared" si="2280"/>
        <v>0</v>
      </c>
      <c r="BX163" s="124" t="str">
        <f t="shared" si="2281"/>
        <v/>
      </c>
      <c r="BY163" s="125"/>
      <c r="BZ163" s="126">
        <f t="shared" si="2282"/>
        <v>0</v>
      </c>
      <c r="CA163" s="124" t="str">
        <f t="shared" si="2283"/>
        <v/>
      </c>
      <c r="CB163" s="125"/>
      <c r="CC163" s="126">
        <f t="shared" si="2284"/>
        <v>0</v>
      </c>
      <c r="CD163" s="124" t="str">
        <f t="shared" si="2285"/>
        <v/>
      </c>
      <c r="CE163" s="125"/>
      <c r="CF163" s="126">
        <f t="shared" si="2286"/>
        <v>0</v>
      </c>
      <c r="CG163" s="124" t="str">
        <f t="shared" si="2287"/>
        <v/>
      </c>
      <c r="CH163" s="125"/>
      <c r="CI163" s="126">
        <f t="shared" si="2288"/>
        <v>0</v>
      </c>
      <c r="CJ163" s="124" t="str">
        <f t="shared" si="2289"/>
        <v/>
      </c>
      <c r="CK163" s="125"/>
      <c r="CL163" s="126">
        <f t="shared" si="2290"/>
        <v>0</v>
      </c>
      <c r="CM163" s="124" t="str">
        <f t="shared" si="2291"/>
        <v/>
      </c>
      <c r="CN163" s="125"/>
      <c r="CO163" s="126">
        <f t="shared" si="2292"/>
        <v>0</v>
      </c>
      <c r="CP163" s="124" t="str">
        <f t="shared" si="2293"/>
        <v/>
      </c>
      <c r="CQ163" s="125"/>
      <c r="CR163" s="126">
        <f t="shared" si="2294"/>
        <v>0</v>
      </c>
      <c r="CS163" s="124" t="str">
        <f t="shared" si="2295"/>
        <v/>
      </c>
      <c r="CT163" s="125"/>
      <c r="CU163" s="126">
        <f t="shared" si="2296"/>
        <v>0</v>
      </c>
      <c r="CV163" s="124" t="str">
        <f t="shared" si="2297"/>
        <v/>
      </c>
      <c r="CW163" s="125"/>
      <c r="CX163" s="126">
        <f t="shared" si="2298"/>
        <v>0</v>
      </c>
      <c r="CY163" s="124" t="str">
        <f t="shared" si="2299"/>
        <v/>
      </c>
      <c r="CZ163" s="125"/>
      <c r="DA163" s="126">
        <f t="shared" si="2300"/>
        <v>0</v>
      </c>
      <c r="DB163" s="124" t="str">
        <f t="shared" si="2301"/>
        <v/>
      </c>
      <c r="DC163" s="125"/>
      <c r="DD163" s="126">
        <f t="shared" si="2302"/>
        <v>0</v>
      </c>
      <c r="DE163" s="124" t="str">
        <f t="shared" si="2303"/>
        <v/>
      </c>
      <c r="DF163" s="125"/>
      <c r="DG163" s="126">
        <f t="shared" si="2304"/>
        <v>0</v>
      </c>
      <c r="DH163" s="124" t="str">
        <f t="shared" si="2305"/>
        <v/>
      </c>
      <c r="DI163" s="125"/>
      <c r="DJ163" s="126">
        <f t="shared" si="2306"/>
        <v>0</v>
      </c>
      <c r="DK163" s="124"/>
      <c r="DL163" s="125"/>
      <c r="DM163" s="126"/>
    </row>
    <row r="164" spans="1:117" ht="7.75" hidden="1" customHeight="1" outlineLevel="1" x14ac:dyDescent="0.2">
      <c r="A164" s="97" t="str">
        <f t="shared" si="2234"/>
        <v>4</v>
      </c>
      <c r="B164" s="140" t="s">
        <v>406</v>
      </c>
      <c r="C164" s="213" t="str">
        <f>VLOOKUP(B164,'[49]PLANILHA ORCAMENTARIA'!A:B,2,0)</f>
        <v>LOUÇAS E METAIS - TÉRREO</v>
      </c>
      <c r="D164" s="214"/>
      <c r="E164" s="122">
        <f>VLOOKUP(B164,'[49]PLANILHA ORCAMENTARIA'!A:G,7,0)</f>
        <v>51856.91</v>
      </c>
      <c r="F164" s="123"/>
      <c r="G164" s="124" t="str">
        <f t="shared" si="2235"/>
        <v/>
      </c>
      <c r="H164" s="125"/>
      <c r="I164" s="126">
        <f t="shared" si="2236"/>
        <v>0</v>
      </c>
      <c r="J164" s="124" t="str">
        <f t="shared" si="2237"/>
        <v/>
      </c>
      <c r="K164" s="125"/>
      <c r="L164" s="126">
        <f t="shared" si="2238"/>
        <v>0</v>
      </c>
      <c r="M164" s="124" t="str">
        <f t="shared" si="2239"/>
        <v/>
      </c>
      <c r="N164" s="125"/>
      <c r="O164" s="126">
        <f t="shared" si="2240"/>
        <v>0</v>
      </c>
      <c r="P164" s="124" t="str">
        <f t="shared" si="2241"/>
        <v/>
      </c>
      <c r="Q164" s="125"/>
      <c r="R164" s="126">
        <f t="shared" si="2242"/>
        <v>0</v>
      </c>
      <c r="S164" s="124" t="str">
        <f t="shared" si="2243"/>
        <v/>
      </c>
      <c r="T164" s="125"/>
      <c r="U164" s="126">
        <f t="shared" si="2244"/>
        <v>0</v>
      </c>
      <c r="V164" s="124" t="str">
        <f t="shared" si="2245"/>
        <v/>
      </c>
      <c r="W164" s="125"/>
      <c r="X164" s="126">
        <f t="shared" si="2246"/>
        <v>0</v>
      </c>
      <c r="Y164" s="124" t="str">
        <f t="shared" si="2247"/>
        <v/>
      </c>
      <c r="Z164" s="125"/>
      <c r="AA164" s="126">
        <f t="shared" si="2248"/>
        <v>0</v>
      </c>
      <c r="AB164" s="124" t="str">
        <f t="shared" si="2249"/>
        <v/>
      </c>
      <c r="AC164" s="125"/>
      <c r="AD164" s="126">
        <f t="shared" si="2250"/>
        <v>0</v>
      </c>
      <c r="AE164" s="124" t="str">
        <f t="shared" si="2251"/>
        <v/>
      </c>
      <c r="AF164" s="125"/>
      <c r="AG164" s="126">
        <f t="shared" si="2252"/>
        <v>0</v>
      </c>
      <c r="AH164" s="124" t="str">
        <f t="shared" si="2253"/>
        <v/>
      </c>
      <c r="AI164" s="125"/>
      <c r="AJ164" s="126">
        <f t="shared" si="2254"/>
        <v>0</v>
      </c>
      <c r="AK164" s="124" t="str">
        <f t="shared" si="2255"/>
        <v/>
      </c>
      <c r="AL164" s="125"/>
      <c r="AM164" s="126">
        <f t="shared" si="2256"/>
        <v>0</v>
      </c>
      <c r="AN164" s="124" t="str">
        <f t="shared" si="2257"/>
        <v/>
      </c>
      <c r="AO164" s="125"/>
      <c r="AP164" s="126">
        <f t="shared" si="2258"/>
        <v>0</v>
      </c>
      <c r="AQ164" s="124" t="str">
        <f t="shared" si="2259"/>
        <v/>
      </c>
      <c r="AR164" s="125"/>
      <c r="AS164" s="126">
        <f t="shared" si="2260"/>
        <v>0</v>
      </c>
      <c r="AT164" s="124" t="str">
        <f t="shared" si="2261"/>
        <v/>
      </c>
      <c r="AU164" s="125"/>
      <c r="AV164" s="126">
        <f t="shared" si="2262"/>
        <v>0</v>
      </c>
      <c r="AW164" s="124" t="str">
        <f t="shared" si="2263"/>
        <v/>
      </c>
      <c r="AX164" s="125"/>
      <c r="AY164" s="126">
        <f t="shared" si="2264"/>
        <v>0</v>
      </c>
      <c r="AZ164" s="124" t="str">
        <f t="shared" si="2265"/>
        <v/>
      </c>
      <c r="BA164" s="125"/>
      <c r="BB164" s="126">
        <f t="shared" si="2266"/>
        <v>0</v>
      </c>
      <c r="BC164" s="124" t="str">
        <f t="shared" si="2267"/>
        <v/>
      </c>
      <c r="BD164" s="125"/>
      <c r="BE164" s="126">
        <f t="shared" si="2268"/>
        <v>0</v>
      </c>
      <c r="BF164" s="124" t="str">
        <f t="shared" si="2269"/>
        <v/>
      </c>
      <c r="BG164" s="125"/>
      <c r="BH164" s="126">
        <f t="shared" si="2270"/>
        <v>0</v>
      </c>
      <c r="BI164" s="124" t="str">
        <f t="shared" si="2271"/>
        <v/>
      </c>
      <c r="BJ164" s="125"/>
      <c r="BK164" s="126">
        <f t="shared" si="2272"/>
        <v>0</v>
      </c>
      <c r="BL164" s="124" t="str">
        <f t="shared" si="2273"/>
        <v/>
      </c>
      <c r="BM164" s="125"/>
      <c r="BN164" s="126">
        <f t="shared" si="2274"/>
        <v>0</v>
      </c>
      <c r="BO164" s="124" t="str">
        <f t="shared" si="2275"/>
        <v/>
      </c>
      <c r="BP164" s="125"/>
      <c r="BQ164" s="126">
        <f t="shared" si="2276"/>
        <v>0</v>
      </c>
      <c r="BR164" s="124" t="str">
        <f t="shared" si="2277"/>
        <v/>
      </c>
      <c r="BS164" s="125"/>
      <c r="BT164" s="126">
        <f t="shared" si="2278"/>
        <v>0</v>
      </c>
      <c r="BU164" s="124" t="str">
        <f t="shared" si="2279"/>
        <v/>
      </c>
      <c r="BV164" s="125"/>
      <c r="BW164" s="126">
        <f t="shared" si="2280"/>
        <v>0</v>
      </c>
      <c r="BX164" s="124" t="str">
        <f t="shared" si="2281"/>
        <v/>
      </c>
      <c r="BY164" s="125"/>
      <c r="BZ164" s="126">
        <f t="shared" si="2282"/>
        <v>0</v>
      </c>
      <c r="CA164" s="124" t="str">
        <f t="shared" si="2283"/>
        <v/>
      </c>
      <c r="CB164" s="125"/>
      <c r="CC164" s="126">
        <f t="shared" si="2284"/>
        <v>0</v>
      </c>
      <c r="CD164" s="124" t="str">
        <f t="shared" si="2285"/>
        <v/>
      </c>
      <c r="CE164" s="125"/>
      <c r="CF164" s="126">
        <f t="shared" si="2286"/>
        <v>0</v>
      </c>
      <c r="CG164" s="124" t="str">
        <f t="shared" si="2287"/>
        <v/>
      </c>
      <c r="CH164" s="125"/>
      <c r="CI164" s="126">
        <f t="shared" si="2288"/>
        <v>0</v>
      </c>
      <c r="CJ164" s="124" t="str">
        <f t="shared" si="2289"/>
        <v/>
      </c>
      <c r="CK164" s="125"/>
      <c r="CL164" s="126">
        <f t="shared" si="2290"/>
        <v>0</v>
      </c>
      <c r="CM164" s="124" t="str">
        <f t="shared" si="2291"/>
        <v/>
      </c>
      <c r="CN164" s="125"/>
      <c r="CO164" s="126">
        <f t="shared" si="2292"/>
        <v>0</v>
      </c>
      <c r="CP164" s="124" t="str">
        <f t="shared" si="2293"/>
        <v/>
      </c>
      <c r="CQ164" s="125"/>
      <c r="CR164" s="126">
        <f t="shared" si="2294"/>
        <v>0</v>
      </c>
      <c r="CS164" s="124" t="str">
        <f t="shared" si="2295"/>
        <v/>
      </c>
      <c r="CT164" s="125"/>
      <c r="CU164" s="126">
        <f t="shared" si="2296"/>
        <v>0</v>
      </c>
      <c r="CV164" s="124" t="str">
        <f t="shared" si="2297"/>
        <v/>
      </c>
      <c r="CW164" s="125"/>
      <c r="CX164" s="126">
        <f t="shared" si="2298"/>
        <v>0</v>
      </c>
      <c r="CY164" s="124" t="str">
        <f t="shared" si="2299"/>
        <v/>
      </c>
      <c r="CZ164" s="125"/>
      <c r="DA164" s="126">
        <f t="shared" si="2300"/>
        <v>0</v>
      </c>
      <c r="DB164" s="124" t="str">
        <f t="shared" si="2301"/>
        <v/>
      </c>
      <c r="DC164" s="125"/>
      <c r="DD164" s="126">
        <f t="shared" si="2302"/>
        <v>0</v>
      </c>
      <c r="DE164" s="124" t="str">
        <f t="shared" si="2303"/>
        <v/>
      </c>
      <c r="DF164" s="125"/>
      <c r="DG164" s="126">
        <f t="shared" si="2304"/>
        <v>0</v>
      </c>
      <c r="DH164" s="124" t="str">
        <f t="shared" si="2305"/>
        <v/>
      </c>
      <c r="DI164" s="125"/>
      <c r="DJ164" s="126">
        <f t="shared" si="2306"/>
        <v>0</v>
      </c>
      <c r="DK164" s="124"/>
      <c r="DL164" s="125"/>
      <c r="DM164" s="126"/>
    </row>
    <row r="165" spans="1:117" ht="7.75" hidden="1" customHeight="1" outlineLevel="1" x14ac:dyDescent="0.2">
      <c r="A165" s="97" t="str">
        <f t="shared" si="2234"/>
        <v>4</v>
      </c>
      <c r="B165" s="140" t="s">
        <v>407</v>
      </c>
      <c r="C165" s="213" t="str">
        <f>VLOOKUP(B165,'[49]PLANILHA ORCAMENTARIA'!A:B,2,0)</f>
        <v>LOUÇAS E METAIS - 1 ANDAR</v>
      </c>
      <c r="D165" s="214"/>
      <c r="E165" s="122">
        <f>VLOOKUP(B165,'[49]PLANILHA ORCAMENTARIA'!A:G,7,0)</f>
        <v>40358.99</v>
      </c>
      <c r="F165" s="123"/>
      <c r="G165" s="124" t="str">
        <f t="shared" si="2235"/>
        <v/>
      </c>
      <c r="H165" s="125"/>
      <c r="I165" s="126">
        <f t="shared" si="2236"/>
        <v>0</v>
      </c>
      <c r="J165" s="124" t="str">
        <f t="shared" si="2237"/>
        <v/>
      </c>
      <c r="K165" s="125"/>
      <c r="L165" s="126">
        <f t="shared" si="2238"/>
        <v>0</v>
      </c>
      <c r="M165" s="124" t="str">
        <f t="shared" si="2239"/>
        <v/>
      </c>
      <c r="N165" s="125"/>
      <c r="O165" s="126">
        <f t="shared" si="2240"/>
        <v>0</v>
      </c>
      <c r="P165" s="124" t="str">
        <f t="shared" si="2241"/>
        <v/>
      </c>
      <c r="Q165" s="125"/>
      <c r="R165" s="126">
        <f t="shared" si="2242"/>
        <v>0</v>
      </c>
      <c r="S165" s="124" t="str">
        <f t="shared" si="2243"/>
        <v/>
      </c>
      <c r="T165" s="125"/>
      <c r="U165" s="126">
        <f t="shared" si="2244"/>
        <v>0</v>
      </c>
      <c r="V165" s="124" t="str">
        <f t="shared" si="2245"/>
        <v/>
      </c>
      <c r="W165" s="125"/>
      <c r="X165" s="126">
        <f t="shared" si="2246"/>
        <v>0</v>
      </c>
      <c r="Y165" s="124" t="str">
        <f t="shared" si="2247"/>
        <v/>
      </c>
      <c r="Z165" s="125"/>
      <c r="AA165" s="126">
        <f t="shared" si="2248"/>
        <v>0</v>
      </c>
      <c r="AB165" s="124" t="str">
        <f t="shared" si="2249"/>
        <v/>
      </c>
      <c r="AC165" s="125"/>
      <c r="AD165" s="126">
        <f t="shared" si="2250"/>
        <v>0</v>
      </c>
      <c r="AE165" s="124" t="str">
        <f t="shared" si="2251"/>
        <v/>
      </c>
      <c r="AF165" s="125"/>
      <c r="AG165" s="126">
        <f t="shared" si="2252"/>
        <v>0</v>
      </c>
      <c r="AH165" s="124" t="str">
        <f t="shared" si="2253"/>
        <v/>
      </c>
      <c r="AI165" s="125"/>
      <c r="AJ165" s="126">
        <f t="shared" si="2254"/>
        <v>0</v>
      </c>
      <c r="AK165" s="124" t="str">
        <f t="shared" si="2255"/>
        <v/>
      </c>
      <c r="AL165" s="125"/>
      <c r="AM165" s="126">
        <f t="shared" si="2256"/>
        <v>0</v>
      </c>
      <c r="AN165" s="124" t="str">
        <f t="shared" si="2257"/>
        <v/>
      </c>
      <c r="AO165" s="125"/>
      <c r="AP165" s="126">
        <f t="shared" si="2258"/>
        <v>0</v>
      </c>
      <c r="AQ165" s="124" t="str">
        <f t="shared" si="2259"/>
        <v/>
      </c>
      <c r="AR165" s="125"/>
      <c r="AS165" s="126">
        <f t="shared" si="2260"/>
        <v>0</v>
      </c>
      <c r="AT165" s="124" t="str">
        <f t="shared" si="2261"/>
        <v/>
      </c>
      <c r="AU165" s="125"/>
      <c r="AV165" s="126">
        <f t="shared" si="2262"/>
        <v>0</v>
      </c>
      <c r="AW165" s="124" t="str">
        <f t="shared" si="2263"/>
        <v/>
      </c>
      <c r="AX165" s="125"/>
      <c r="AY165" s="126">
        <f t="shared" si="2264"/>
        <v>0</v>
      </c>
      <c r="AZ165" s="124" t="str">
        <f t="shared" si="2265"/>
        <v/>
      </c>
      <c r="BA165" s="125"/>
      <c r="BB165" s="126">
        <f t="shared" si="2266"/>
        <v>0</v>
      </c>
      <c r="BC165" s="124" t="str">
        <f t="shared" si="2267"/>
        <v/>
      </c>
      <c r="BD165" s="125"/>
      <c r="BE165" s="126">
        <f t="shared" si="2268"/>
        <v>0</v>
      </c>
      <c r="BF165" s="124" t="str">
        <f t="shared" si="2269"/>
        <v/>
      </c>
      <c r="BG165" s="125"/>
      <c r="BH165" s="126">
        <f t="shared" si="2270"/>
        <v>0</v>
      </c>
      <c r="BI165" s="124" t="str">
        <f t="shared" si="2271"/>
        <v/>
      </c>
      <c r="BJ165" s="125"/>
      <c r="BK165" s="126">
        <f t="shared" si="2272"/>
        <v>0</v>
      </c>
      <c r="BL165" s="124" t="str">
        <f t="shared" si="2273"/>
        <v/>
      </c>
      <c r="BM165" s="125"/>
      <c r="BN165" s="126">
        <f t="shared" si="2274"/>
        <v>0</v>
      </c>
      <c r="BO165" s="124" t="str">
        <f t="shared" si="2275"/>
        <v/>
      </c>
      <c r="BP165" s="125"/>
      <c r="BQ165" s="126">
        <f t="shared" si="2276"/>
        <v>0</v>
      </c>
      <c r="BR165" s="124" t="str">
        <f t="shared" si="2277"/>
        <v/>
      </c>
      <c r="BS165" s="125"/>
      <c r="BT165" s="126">
        <f t="shared" si="2278"/>
        <v>0</v>
      </c>
      <c r="BU165" s="124" t="str">
        <f t="shared" si="2279"/>
        <v/>
      </c>
      <c r="BV165" s="125"/>
      <c r="BW165" s="126">
        <f t="shared" si="2280"/>
        <v>0</v>
      </c>
      <c r="BX165" s="124" t="str">
        <f t="shared" si="2281"/>
        <v/>
      </c>
      <c r="BY165" s="125"/>
      <c r="BZ165" s="126">
        <f t="shared" si="2282"/>
        <v>0</v>
      </c>
      <c r="CA165" s="124" t="str">
        <f t="shared" si="2283"/>
        <v/>
      </c>
      <c r="CB165" s="125"/>
      <c r="CC165" s="126">
        <f t="shared" si="2284"/>
        <v>0</v>
      </c>
      <c r="CD165" s="124" t="str">
        <f t="shared" si="2285"/>
        <v/>
      </c>
      <c r="CE165" s="125"/>
      <c r="CF165" s="126">
        <f t="shared" si="2286"/>
        <v>0</v>
      </c>
      <c r="CG165" s="124" t="str">
        <f t="shared" si="2287"/>
        <v/>
      </c>
      <c r="CH165" s="125"/>
      <c r="CI165" s="126">
        <f t="shared" si="2288"/>
        <v>0</v>
      </c>
      <c r="CJ165" s="124" t="str">
        <f t="shared" si="2289"/>
        <v/>
      </c>
      <c r="CK165" s="125"/>
      <c r="CL165" s="126">
        <f t="shared" si="2290"/>
        <v>0</v>
      </c>
      <c r="CM165" s="124" t="str">
        <f t="shared" si="2291"/>
        <v/>
      </c>
      <c r="CN165" s="125"/>
      <c r="CO165" s="126">
        <f t="shared" si="2292"/>
        <v>0</v>
      </c>
      <c r="CP165" s="124" t="str">
        <f t="shared" si="2293"/>
        <v/>
      </c>
      <c r="CQ165" s="125"/>
      <c r="CR165" s="126">
        <f t="shared" si="2294"/>
        <v>0</v>
      </c>
      <c r="CS165" s="124" t="str">
        <f t="shared" si="2295"/>
        <v/>
      </c>
      <c r="CT165" s="125"/>
      <c r="CU165" s="126">
        <f t="shared" si="2296"/>
        <v>0</v>
      </c>
      <c r="CV165" s="124" t="str">
        <f t="shared" si="2297"/>
        <v/>
      </c>
      <c r="CW165" s="125"/>
      <c r="CX165" s="126">
        <f t="shared" si="2298"/>
        <v>0</v>
      </c>
      <c r="CY165" s="124" t="str">
        <f t="shared" si="2299"/>
        <v/>
      </c>
      <c r="CZ165" s="125"/>
      <c r="DA165" s="126">
        <f t="shared" si="2300"/>
        <v>0</v>
      </c>
      <c r="DB165" s="124" t="str">
        <f t="shared" si="2301"/>
        <v/>
      </c>
      <c r="DC165" s="125"/>
      <c r="DD165" s="126">
        <f t="shared" si="2302"/>
        <v>0</v>
      </c>
      <c r="DE165" s="124" t="str">
        <f t="shared" si="2303"/>
        <v/>
      </c>
      <c r="DF165" s="125"/>
      <c r="DG165" s="126">
        <f t="shared" si="2304"/>
        <v>0</v>
      </c>
      <c r="DH165" s="124" t="str">
        <f t="shared" si="2305"/>
        <v/>
      </c>
      <c r="DI165" s="125"/>
      <c r="DJ165" s="126">
        <f t="shared" si="2306"/>
        <v>0</v>
      </c>
      <c r="DK165" s="124"/>
      <c r="DL165" s="125"/>
      <c r="DM165" s="126"/>
    </row>
    <row r="166" spans="1:117" ht="7.75" hidden="1" customHeight="1" outlineLevel="1" x14ac:dyDescent="0.2">
      <c r="A166" s="97" t="str">
        <f t="shared" si="2234"/>
        <v>4</v>
      </c>
      <c r="B166" s="140" t="s">
        <v>408</v>
      </c>
      <c r="C166" s="213" t="str">
        <f>VLOOKUP(B166,'[49]PLANILHA ORCAMENTARIA'!A:B,2,0)</f>
        <v>LOUÇAS E METAIS - 2 ANDAR</v>
      </c>
      <c r="D166" s="214"/>
      <c r="E166" s="122">
        <f>VLOOKUP(B166,'[49]PLANILHA ORCAMENTARIA'!A:G,7,0)</f>
        <v>64198.58</v>
      </c>
      <c r="F166" s="123"/>
      <c r="G166" s="124" t="str">
        <f t="shared" si="2235"/>
        <v/>
      </c>
      <c r="H166" s="125"/>
      <c r="I166" s="126">
        <f t="shared" si="2236"/>
        <v>0</v>
      </c>
      <c r="J166" s="124" t="str">
        <f t="shared" si="2237"/>
        <v/>
      </c>
      <c r="K166" s="125"/>
      <c r="L166" s="126">
        <f t="shared" si="2238"/>
        <v>0</v>
      </c>
      <c r="M166" s="124" t="str">
        <f t="shared" si="2239"/>
        <v/>
      </c>
      <c r="N166" s="125"/>
      <c r="O166" s="126">
        <f t="shared" si="2240"/>
        <v>0</v>
      </c>
      <c r="P166" s="124" t="str">
        <f t="shared" si="2241"/>
        <v/>
      </c>
      <c r="Q166" s="125"/>
      <c r="R166" s="126">
        <f t="shared" si="2242"/>
        <v>0</v>
      </c>
      <c r="S166" s="124" t="str">
        <f t="shared" si="2243"/>
        <v/>
      </c>
      <c r="T166" s="125"/>
      <c r="U166" s="126">
        <f t="shared" si="2244"/>
        <v>0</v>
      </c>
      <c r="V166" s="124" t="str">
        <f t="shared" si="2245"/>
        <v/>
      </c>
      <c r="W166" s="125"/>
      <c r="X166" s="126">
        <f t="shared" si="2246"/>
        <v>0</v>
      </c>
      <c r="Y166" s="124" t="str">
        <f t="shared" si="2247"/>
        <v/>
      </c>
      <c r="Z166" s="125"/>
      <c r="AA166" s="126">
        <f t="shared" si="2248"/>
        <v>0</v>
      </c>
      <c r="AB166" s="124" t="str">
        <f t="shared" si="2249"/>
        <v/>
      </c>
      <c r="AC166" s="125"/>
      <c r="AD166" s="126">
        <f t="shared" si="2250"/>
        <v>0</v>
      </c>
      <c r="AE166" s="124" t="str">
        <f t="shared" si="2251"/>
        <v/>
      </c>
      <c r="AF166" s="125"/>
      <c r="AG166" s="126">
        <f t="shared" si="2252"/>
        <v>0</v>
      </c>
      <c r="AH166" s="124" t="str">
        <f t="shared" si="2253"/>
        <v/>
      </c>
      <c r="AI166" s="125"/>
      <c r="AJ166" s="126">
        <f t="shared" si="2254"/>
        <v>0</v>
      </c>
      <c r="AK166" s="124" t="str">
        <f t="shared" si="2255"/>
        <v/>
      </c>
      <c r="AL166" s="125"/>
      <c r="AM166" s="126">
        <f t="shared" si="2256"/>
        <v>0</v>
      </c>
      <c r="AN166" s="124" t="str">
        <f t="shared" si="2257"/>
        <v/>
      </c>
      <c r="AO166" s="125"/>
      <c r="AP166" s="126">
        <f t="shared" si="2258"/>
        <v>0</v>
      </c>
      <c r="AQ166" s="124" t="str">
        <f t="shared" si="2259"/>
        <v/>
      </c>
      <c r="AR166" s="125"/>
      <c r="AS166" s="126">
        <f t="shared" si="2260"/>
        <v>0</v>
      </c>
      <c r="AT166" s="124" t="str">
        <f t="shared" si="2261"/>
        <v/>
      </c>
      <c r="AU166" s="125"/>
      <c r="AV166" s="126">
        <f t="shared" si="2262"/>
        <v>0</v>
      </c>
      <c r="AW166" s="124" t="str">
        <f t="shared" si="2263"/>
        <v/>
      </c>
      <c r="AX166" s="125"/>
      <c r="AY166" s="126">
        <f t="shared" si="2264"/>
        <v>0</v>
      </c>
      <c r="AZ166" s="124" t="str">
        <f t="shared" si="2265"/>
        <v/>
      </c>
      <c r="BA166" s="125"/>
      <c r="BB166" s="126">
        <f t="shared" si="2266"/>
        <v>0</v>
      </c>
      <c r="BC166" s="124" t="str">
        <f t="shared" si="2267"/>
        <v/>
      </c>
      <c r="BD166" s="125"/>
      <c r="BE166" s="126">
        <f t="shared" si="2268"/>
        <v>0</v>
      </c>
      <c r="BF166" s="124" t="str">
        <f t="shared" si="2269"/>
        <v/>
      </c>
      <c r="BG166" s="125"/>
      <c r="BH166" s="126">
        <f t="shared" si="2270"/>
        <v>0</v>
      </c>
      <c r="BI166" s="124" t="str">
        <f t="shared" si="2271"/>
        <v/>
      </c>
      <c r="BJ166" s="125"/>
      <c r="BK166" s="126">
        <f t="shared" si="2272"/>
        <v>0</v>
      </c>
      <c r="BL166" s="124" t="str">
        <f t="shared" si="2273"/>
        <v/>
      </c>
      <c r="BM166" s="125"/>
      <c r="BN166" s="126">
        <f t="shared" si="2274"/>
        <v>0</v>
      </c>
      <c r="BO166" s="124" t="str">
        <f t="shared" si="2275"/>
        <v/>
      </c>
      <c r="BP166" s="125"/>
      <c r="BQ166" s="126">
        <f t="shared" si="2276"/>
        <v>0</v>
      </c>
      <c r="BR166" s="124" t="str">
        <f t="shared" si="2277"/>
        <v/>
      </c>
      <c r="BS166" s="125"/>
      <c r="BT166" s="126">
        <f t="shared" si="2278"/>
        <v>0</v>
      </c>
      <c r="BU166" s="124" t="str">
        <f t="shared" si="2279"/>
        <v/>
      </c>
      <c r="BV166" s="125"/>
      <c r="BW166" s="126">
        <f t="shared" si="2280"/>
        <v>0</v>
      </c>
      <c r="BX166" s="124" t="str">
        <f t="shared" si="2281"/>
        <v/>
      </c>
      <c r="BY166" s="125"/>
      <c r="BZ166" s="126">
        <f t="shared" si="2282"/>
        <v>0</v>
      </c>
      <c r="CA166" s="124" t="str">
        <f t="shared" si="2283"/>
        <v/>
      </c>
      <c r="CB166" s="125"/>
      <c r="CC166" s="126">
        <f t="shared" si="2284"/>
        <v>0</v>
      </c>
      <c r="CD166" s="124" t="str">
        <f t="shared" si="2285"/>
        <v/>
      </c>
      <c r="CE166" s="125"/>
      <c r="CF166" s="126">
        <f t="shared" si="2286"/>
        <v>0</v>
      </c>
      <c r="CG166" s="124" t="str">
        <f t="shared" si="2287"/>
        <v/>
      </c>
      <c r="CH166" s="125"/>
      <c r="CI166" s="126">
        <f t="shared" si="2288"/>
        <v>0</v>
      </c>
      <c r="CJ166" s="124" t="str">
        <f t="shared" si="2289"/>
        <v/>
      </c>
      <c r="CK166" s="125"/>
      <c r="CL166" s="126">
        <f t="shared" si="2290"/>
        <v>0</v>
      </c>
      <c r="CM166" s="124" t="str">
        <f t="shared" si="2291"/>
        <v/>
      </c>
      <c r="CN166" s="125"/>
      <c r="CO166" s="126">
        <f t="shared" si="2292"/>
        <v>0</v>
      </c>
      <c r="CP166" s="124" t="str">
        <f t="shared" si="2293"/>
        <v/>
      </c>
      <c r="CQ166" s="125"/>
      <c r="CR166" s="126">
        <f t="shared" si="2294"/>
        <v>0</v>
      </c>
      <c r="CS166" s="124" t="str">
        <f t="shared" si="2295"/>
        <v/>
      </c>
      <c r="CT166" s="125"/>
      <c r="CU166" s="126">
        <f t="shared" si="2296"/>
        <v>0</v>
      </c>
      <c r="CV166" s="124" t="str">
        <f t="shared" si="2297"/>
        <v/>
      </c>
      <c r="CW166" s="125"/>
      <c r="CX166" s="126">
        <f t="shared" si="2298"/>
        <v>0</v>
      </c>
      <c r="CY166" s="124" t="str">
        <f t="shared" si="2299"/>
        <v/>
      </c>
      <c r="CZ166" s="125"/>
      <c r="DA166" s="126">
        <f t="shared" si="2300"/>
        <v>0</v>
      </c>
      <c r="DB166" s="124" t="str">
        <f t="shared" si="2301"/>
        <v/>
      </c>
      <c r="DC166" s="125"/>
      <c r="DD166" s="126">
        <f t="shared" si="2302"/>
        <v>0</v>
      </c>
      <c r="DE166" s="124" t="str">
        <f t="shared" si="2303"/>
        <v/>
      </c>
      <c r="DF166" s="125"/>
      <c r="DG166" s="126">
        <f t="shared" si="2304"/>
        <v>0</v>
      </c>
      <c r="DH166" s="124" t="str">
        <f t="shared" si="2305"/>
        <v/>
      </c>
      <c r="DI166" s="125"/>
      <c r="DJ166" s="126">
        <f t="shared" si="2306"/>
        <v>0</v>
      </c>
      <c r="DK166" s="124"/>
      <c r="DL166" s="125"/>
      <c r="DM166" s="126"/>
    </row>
    <row r="167" spans="1:117" ht="7.75" hidden="1" customHeight="1" outlineLevel="1" x14ac:dyDescent="0.2">
      <c r="A167" s="97" t="str">
        <f t="shared" si="2234"/>
        <v>4</v>
      </c>
      <c r="B167" s="131" t="s">
        <v>409</v>
      </c>
      <c r="C167" s="204" t="s">
        <v>410</v>
      </c>
      <c r="D167" s="204"/>
      <c r="E167" s="132">
        <f>VLOOKUP(B167,'[49]PLANILHA ORCAMENTARIA'!A:G,7,0)</f>
        <v>721653.37</v>
      </c>
      <c r="F167" s="133"/>
      <c r="G167" s="207"/>
      <c r="H167" s="208"/>
      <c r="I167" s="209"/>
      <c r="J167" s="207"/>
      <c r="K167" s="208"/>
      <c r="L167" s="209"/>
      <c r="M167" s="207"/>
      <c r="N167" s="208"/>
      <c r="O167" s="209"/>
      <c r="P167" s="207"/>
      <c r="Q167" s="208"/>
      <c r="R167" s="209"/>
      <c r="S167" s="207"/>
      <c r="T167" s="208"/>
      <c r="U167" s="209"/>
      <c r="V167" s="207"/>
      <c r="W167" s="208"/>
      <c r="X167" s="209"/>
      <c r="Y167" s="207"/>
      <c r="Z167" s="208"/>
      <c r="AA167" s="209"/>
      <c r="AB167" s="207"/>
      <c r="AC167" s="208"/>
      <c r="AD167" s="209"/>
      <c r="AE167" s="207"/>
      <c r="AF167" s="208"/>
      <c r="AG167" s="209"/>
      <c r="AH167" s="207"/>
      <c r="AI167" s="208"/>
      <c r="AJ167" s="209"/>
      <c r="AK167" s="207"/>
      <c r="AL167" s="208"/>
      <c r="AM167" s="209"/>
      <c r="AN167" s="207"/>
      <c r="AO167" s="208"/>
      <c r="AP167" s="209"/>
      <c r="AQ167" s="207"/>
      <c r="AR167" s="208"/>
      <c r="AS167" s="209"/>
      <c r="AT167" s="207"/>
      <c r="AU167" s="208"/>
      <c r="AV167" s="209"/>
      <c r="AW167" s="207"/>
      <c r="AX167" s="208"/>
      <c r="AY167" s="209"/>
      <c r="AZ167" s="207"/>
      <c r="BA167" s="208"/>
      <c r="BB167" s="209"/>
      <c r="BC167" s="207"/>
      <c r="BD167" s="208"/>
      <c r="BE167" s="209"/>
      <c r="BF167" s="207"/>
      <c r="BG167" s="208"/>
      <c r="BH167" s="209"/>
      <c r="BI167" s="207"/>
      <c r="BJ167" s="208"/>
      <c r="BK167" s="209"/>
      <c r="BL167" s="207"/>
      <c r="BM167" s="208"/>
      <c r="BN167" s="209"/>
      <c r="BO167" s="207"/>
      <c r="BP167" s="208"/>
      <c r="BQ167" s="209"/>
      <c r="BR167" s="207"/>
      <c r="BS167" s="208"/>
      <c r="BT167" s="209"/>
      <c r="BU167" s="207"/>
      <c r="BV167" s="208"/>
      <c r="BW167" s="209"/>
      <c r="BX167" s="207"/>
      <c r="BY167" s="208"/>
      <c r="BZ167" s="209"/>
      <c r="CA167" s="207"/>
      <c r="CB167" s="208"/>
      <c r="CC167" s="209"/>
      <c r="CD167" s="207"/>
      <c r="CE167" s="208"/>
      <c r="CF167" s="209"/>
      <c r="CG167" s="207"/>
      <c r="CH167" s="208"/>
      <c r="CI167" s="209"/>
      <c r="CJ167" s="207"/>
      <c r="CK167" s="208"/>
      <c r="CL167" s="209"/>
      <c r="CM167" s="207"/>
      <c r="CN167" s="208"/>
      <c r="CO167" s="209"/>
      <c r="CP167" s="207"/>
      <c r="CQ167" s="208"/>
      <c r="CR167" s="209"/>
      <c r="CS167" s="207"/>
      <c r="CT167" s="208"/>
      <c r="CU167" s="209"/>
      <c r="CV167" s="207"/>
      <c r="CW167" s="208"/>
      <c r="CX167" s="209"/>
      <c r="CY167" s="207"/>
      <c r="CZ167" s="208"/>
      <c r="DA167" s="209"/>
      <c r="DB167" s="207"/>
      <c r="DC167" s="208"/>
      <c r="DD167" s="209"/>
      <c r="DE167" s="207"/>
      <c r="DF167" s="208"/>
      <c r="DG167" s="209"/>
      <c r="DH167" s="207"/>
      <c r="DI167" s="208"/>
      <c r="DJ167" s="209"/>
      <c r="DK167" s="207"/>
      <c r="DL167" s="208"/>
      <c r="DM167" s="209"/>
    </row>
    <row r="168" spans="1:117" ht="7.75" hidden="1" customHeight="1" outlineLevel="2" x14ac:dyDescent="0.2">
      <c r="A168" s="97" t="str">
        <f t="shared" si="2234"/>
        <v>4</v>
      </c>
      <c r="B168" s="140" t="s">
        <v>411</v>
      </c>
      <c r="C168" s="213" t="str">
        <f>VLOOKUP(B168,'[49]PLANILHA ORCAMENTARIA'!A:B,2,0)</f>
        <v>FACHADA COBOGÓ NORTE</v>
      </c>
      <c r="D168" s="214"/>
      <c r="E168" s="122">
        <f>VLOOKUP(B168,'[49]PLANILHA ORCAMENTARIA'!A:G,7,0)</f>
        <v>122983.02</v>
      </c>
      <c r="F168" s="123"/>
      <c r="G168" s="124" t="str">
        <f t="shared" ref="G168:G172" si="2307">IF(H168="","",H168*$E168)</f>
        <v/>
      </c>
      <c r="H168" s="125"/>
      <c r="I168" s="126">
        <f t="shared" ref="I168:I169" si="2308">H168</f>
        <v>0</v>
      </c>
      <c r="J168" s="124" t="str">
        <f t="shared" ref="J168:J172" si="2309">IF(K168="","",K168*$E168)</f>
        <v/>
      </c>
      <c r="K168" s="125"/>
      <c r="L168" s="126">
        <f t="shared" ref="L168:L172" si="2310">K168+I168</f>
        <v>0</v>
      </c>
      <c r="M168" s="124" t="str">
        <f t="shared" ref="M168:M172" si="2311">IF(N168="","",N168*$E168)</f>
        <v/>
      </c>
      <c r="N168" s="125"/>
      <c r="O168" s="126">
        <f t="shared" ref="O168:O172" si="2312">N168+L168</f>
        <v>0</v>
      </c>
      <c r="P168" s="124" t="str">
        <f t="shared" ref="P168:P172" si="2313">IF(Q168="","",Q168*$E168)</f>
        <v/>
      </c>
      <c r="Q168" s="125"/>
      <c r="R168" s="126">
        <f t="shared" ref="R168:R172" si="2314">Q168+O168</f>
        <v>0</v>
      </c>
      <c r="S168" s="124" t="str">
        <f t="shared" ref="S168:S172" si="2315">IF(T168="","",T168*$E168)</f>
        <v/>
      </c>
      <c r="T168" s="125"/>
      <c r="U168" s="126">
        <f t="shared" ref="U168:U172" si="2316">T168+R168</f>
        <v>0</v>
      </c>
      <c r="V168" s="124" t="str">
        <f t="shared" ref="V168:V172" si="2317">IF(W168="","",W168*$E168)</f>
        <v/>
      </c>
      <c r="W168" s="125"/>
      <c r="X168" s="126">
        <f t="shared" ref="X168:X172" si="2318">W168+U168</f>
        <v>0</v>
      </c>
      <c r="Y168" s="124" t="str">
        <f t="shared" ref="Y168:Y172" si="2319">IF(Z168="","",Z168*$E168)</f>
        <v/>
      </c>
      <c r="Z168" s="125"/>
      <c r="AA168" s="126">
        <f t="shared" ref="AA168:AA172" si="2320">Z168+X168</f>
        <v>0</v>
      </c>
      <c r="AB168" s="124" t="str">
        <f t="shared" ref="AB168:AB172" si="2321">IF(AC168="","",AC168*$E168)</f>
        <v/>
      </c>
      <c r="AC168" s="125"/>
      <c r="AD168" s="126">
        <f t="shared" ref="AD168:AD172" si="2322">AC168+AA168</f>
        <v>0</v>
      </c>
      <c r="AE168" s="124" t="str">
        <f t="shared" ref="AE168:AE172" si="2323">IF(AF168="","",AF168*$E168)</f>
        <v/>
      </c>
      <c r="AF168" s="125"/>
      <c r="AG168" s="126">
        <f t="shared" ref="AG168:AG172" si="2324">AF168+AD168</f>
        <v>0</v>
      </c>
      <c r="AH168" s="124" t="str">
        <f t="shared" ref="AH168:AH172" si="2325">IF(AI168="","",AI168*$E168)</f>
        <v/>
      </c>
      <c r="AI168" s="125"/>
      <c r="AJ168" s="126">
        <f t="shared" ref="AJ168:AJ172" si="2326">AI168+AG168</f>
        <v>0</v>
      </c>
      <c r="AK168" s="124" t="str">
        <f t="shared" ref="AK168:AK172" si="2327">IF(AL168="","",AL168*$E168)</f>
        <v/>
      </c>
      <c r="AL168" s="125"/>
      <c r="AM168" s="126">
        <f t="shared" ref="AM168:AM172" si="2328">AL168+AJ168</f>
        <v>0</v>
      </c>
      <c r="AN168" s="124" t="str">
        <f t="shared" ref="AN168:AN172" si="2329">IF(AO168="","",AO168*$E168)</f>
        <v/>
      </c>
      <c r="AO168" s="125"/>
      <c r="AP168" s="126">
        <f t="shared" ref="AP168:AP172" si="2330">AO168+AM168</f>
        <v>0</v>
      </c>
      <c r="AQ168" s="124" t="str">
        <f t="shared" ref="AQ168:AQ172" si="2331">IF(AR168="","",AR168*$E168)</f>
        <v/>
      </c>
      <c r="AR168" s="125"/>
      <c r="AS168" s="126">
        <f t="shared" ref="AS168:AS172" si="2332">AR168+AP168</f>
        <v>0</v>
      </c>
      <c r="AT168" s="124" t="str">
        <f t="shared" ref="AT168:AT172" si="2333">IF(AU168="","",AU168*$E168)</f>
        <v/>
      </c>
      <c r="AU168" s="125"/>
      <c r="AV168" s="126">
        <f t="shared" ref="AV168:AV172" si="2334">AU168+AS168</f>
        <v>0</v>
      </c>
      <c r="AW168" s="124" t="str">
        <f t="shared" ref="AW168:AW172" si="2335">IF(AX168="","",AX168*$E168)</f>
        <v/>
      </c>
      <c r="AX168" s="125"/>
      <c r="AY168" s="126">
        <f t="shared" ref="AY168:AY172" si="2336">AX168+AV168</f>
        <v>0</v>
      </c>
      <c r="AZ168" s="124" t="str">
        <f t="shared" ref="AZ168:AZ172" si="2337">IF(BA168="","",BA168*$E168)</f>
        <v/>
      </c>
      <c r="BA168" s="125"/>
      <c r="BB168" s="126">
        <f t="shared" ref="BB168:BB172" si="2338">BA168+AY168</f>
        <v>0</v>
      </c>
      <c r="BC168" s="124" t="str">
        <f t="shared" ref="BC168:BC172" si="2339">IF(BD168="","",BD168*$E168)</f>
        <v/>
      </c>
      <c r="BD168" s="125"/>
      <c r="BE168" s="126">
        <f t="shared" ref="BE168:BE172" si="2340">BD168+BB168</f>
        <v>0</v>
      </c>
      <c r="BF168" s="124" t="str">
        <f t="shared" ref="BF168:BF172" si="2341">IF(BG168="","",BG168*$E168)</f>
        <v/>
      </c>
      <c r="BG168" s="125"/>
      <c r="BH168" s="126">
        <f t="shared" ref="BH168:BH172" si="2342">BG168+BE168</f>
        <v>0</v>
      </c>
      <c r="BI168" s="124" t="str">
        <f t="shared" ref="BI168:BI172" si="2343">IF(BJ168="","",BJ168*$E168)</f>
        <v/>
      </c>
      <c r="BJ168" s="125"/>
      <c r="BK168" s="126">
        <f t="shared" ref="BK168:BK172" si="2344">BJ168+BH168</f>
        <v>0</v>
      </c>
      <c r="BL168" s="124" t="str">
        <f t="shared" ref="BL168:BL172" si="2345">IF(BM168="","",BM168*$E168)</f>
        <v/>
      </c>
      <c r="BM168" s="125"/>
      <c r="BN168" s="126">
        <f t="shared" ref="BN168:BN172" si="2346">BM168+BK168</f>
        <v>0</v>
      </c>
      <c r="BO168" s="124" t="str">
        <f t="shared" ref="BO168:BO172" si="2347">IF(BP168="","",BP168*$E168)</f>
        <v/>
      </c>
      <c r="BP168" s="125"/>
      <c r="BQ168" s="126">
        <f t="shared" ref="BQ168:BQ172" si="2348">BP168+BN168</f>
        <v>0</v>
      </c>
      <c r="BR168" s="124" t="str">
        <f t="shared" ref="BR168:BR172" si="2349">IF(BS168="","",BS168*$E168)</f>
        <v/>
      </c>
      <c r="BS168" s="125"/>
      <c r="BT168" s="126">
        <f t="shared" ref="BT168:BT172" si="2350">BS168+BQ168</f>
        <v>0</v>
      </c>
      <c r="BU168" s="124" t="str">
        <f t="shared" ref="BU168:BU172" si="2351">IF(BV168="","",BV168*$E168)</f>
        <v/>
      </c>
      <c r="BV168" s="125"/>
      <c r="BW168" s="126">
        <f t="shared" ref="BW168:BW172" si="2352">BV168+BT168</f>
        <v>0</v>
      </c>
      <c r="BX168" s="124" t="str">
        <f t="shared" ref="BX168:BX172" si="2353">IF(BY168="","",BY168*$E168)</f>
        <v/>
      </c>
      <c r="BY168" s="125"/>
      <c r="BZ168" s="126">
        <f t="shared" ref="BZ168:BZ172" si="2354">BY168+BW168</f>
        <v>0</v>
      </c>
      <c r="CA168" s="124" t="str">
        <f t="shared" ref="CA168:CA172" si="2355">IF(CB168="","",CB168*$E168)</f>
        <v/>
      </c>
      <c r="CB168" s="125"/>
      <c r="CC168" s="126">
        <f t="shared" ref="CC168:CC172" si="2356">CB168+BZ168</f>
        <v>0</v>
      </c>
      <c r="CD168" s="124" t="str">
        <f t="shared" ref="CD168:CD172" si="2357">IF(CE168="","",CE168*$E168)</f>
        <v/>
      </c>
      <c r="CE168" s="125"/>
      <c r="CF168" s="126">
        <f t="shared" ref="CF168:CF172" si="2358">CE168+CC168</f>
        <v>0</v>
      </c>
      <c r="CG168" s="124" t="str">
        <f t="shared" ref="CG168:CG172" si="2359">IF(CH168="","",CH168*$E168)</f>
        <v/>
      </c>
      <c r="CH168" s="125"/>
      <c r="CI168" s="126">
        <f t="shared" ref="CI168:CI172" si="2360">CH168+CF168</f>
        <v>0</v>
      </c>
      <c r="CJ168" s="124" t="str">
        <f t="shared" ref="CJ168:CJ172" si="2361">IF(CK168="","",CK168*$E168)</f>
        <v/>
      </c>
      <c r="CK168" s="125"/>
      <c r="CL168" s="126">
        <f t="shared" ref="CL168:CL172" si="2362">CK168+CI168</f>
        <v>0</v>
      </c>
      <c r="CM168" s="124" t="str">
        <f t="shared" ref="CM168:CM172" si="2363">IF(CN168="","",CN168*$E168)</f>
        <v/>
      </c>
      <c r="CN168" s="125"/>
      <c r="CO168" s="126">
        <f t="shared" ref="CO168:CO172" si="2364">CN168+CL168</f>
        <v>0</v>
      </c>
      <c r="CP168" s="124" t="str">
        <f t="shared" ref="CP168:CP172" si="2365">IF(CQ168="","",CQ168*$E168)</f>
        <v/>
      </c>
      <c r="CQ168" s="125"/>
      <c r="CR168" s="126">
        <f t="shared" ref="CR168:CR172" si="2366">CQ168+CO168</f>
        <v>0</v>
      </c>
      <c r="CS168" s="124" t="str">
        <f t="shared" ref="CS168:CS172" si="2367">IF(CT168="","",CT168*$E168)</f>
        <v/>
      </c>
      <c r="CT168" s="125"/>
      <c r="CU168" s="126">
        <f t="shared" ref="CU168:CU172" si="2368">CT168+CR168</f>
        <v>0</v>
      </c>
      <c r="CV168" s="124" t="str">
        <f t="shared" ref="CV168:CV172" si="2369">IF(CW168="","",CW168*$E168)</f>
        <v/>
      </c>
      <c r="CW168" s="125"/>
      <c r="CX168" s="126">
        <f t="shared" ref="CX168:CX172" si="2370">CW168+CU168</f>
        <v>0</v>
      </c>
      <c r="CY168" s="124" t="str">
        <f t="shared" ref="CY168:CY172" si="2371">IF(CZ168="","",CZ168*$E168)</f>
        <v/>
      </c>
      <c r="CZ168" s="125"/>
      <c r="DA168" s="126">
        <f t="shared" ref="DA168:DA172" si="2372">CZ168+CX168</f>
        <v>0</v>
      </c>
      <c r="DB168" s="124" t="str">
        <f t="shared" ref="DB168:DB172" si="2373">IF(DC168="","",DC168*$E168)</f>
        <v/>
      </c>
      <c r="DC168" s="125"/>
      <c r="DD168" s="126">
        <f t="shared" ref="DD168:DD172" si="2374">DC168+DA168</f>
        <v>0</v>
      </c>
      <c r="DE168" s="124" t="str">
        <f t="shared" ref="DE168:DE172" si="2375">IF(DF168="","",DF168*$E168)</f>
        <v/>
      </c>
      <c r="DF168" s="125"/>
      <c r="DG168" s="126">
        <f t="shared" ref="DG168:DG172" si="2376">DF168+DD168</f>
        <v>0</v>
      </c>
      <c r="DH168" s="124" t="str">
        <f t="shared" ref="DH168:DH172" si="2377">IF(DI168="","",DI168*$E168)</f>
        <v/>
      </c>
      <c r="DI168" s="125"/>
      <c r="DJ168" s="126">
        <f t="shared" ref="DJ168:DJ172" si="2378">DI168+DG168</f>
        <v>0</v>
      </c>
      <c r="DK168" s="124"/>
      <c r="DL168" s="125"/>
      <c r="DM168" s="126"/>
    </row>
    <row r="169" spans="1:117" ht="7.75" hidden="1" customHeight="1" outlineLevel="2" x14ac:dyDescent="0.2">
      <c r="A169" s="97" t="str">
        <f t="shared" si="2234"/>
        <v>4</v>
      </c>
      <c r="B169" s="140" t="s">
        <v>412</v>
      </c>
      <c r="C169" s="213" t="str">
        <f>VLOOKUP(B169,'[49]PLANILHA ORCAMENTARIA'!A:B,2,0)</f>
        <v>FACHADA COBOGÓ SUL</v>
      </c>
      <c r="D169" s="214"/>
      <c r="E169" s="122">
        <f>VLOOKUP(B169,'[49]PLANILHA ORCAMENTARIA'!A:G,7,0)</f>
        <v>122983.02</v>
      </c>
      <c r="F169" s="123"/>
      <c r="G169" s="124" t="str">
        <f t="shared" si="2307"/>
        <v/>
      </c>
      <c r="H169" s="125"/>
      <c r="I169" s="126">
        <f t="shared" si="2308"/>
        <v>0</v>
      </c>
      <c r="J169" s="124" t="str">
        <f t="shared" si="2309"/>
        <v/>
      </c>
      <c r="K169" s="125"/>
      <c r="L169" s="126">
        <f t="shared" si="2310"/>
        <v>0</v>
      </c>
      <c r="M169" s="124" t="str">
        <f t="shared" si="2311"/>
        <v/>
      </c>
      <c r="N169" s="125"/>
      <c r="O169" s="126">
        <f t="shared" si="2312"/>
        <v>0</v>
      </c>
      <c r="P169" s="124" t="str">
        <f t="shared" si="2313"/>
        <v/>
      </c>
      <c r="Q169" s="125"/>
      <c r="R169" s="126">
        <f t="shared" si="2314"/>
        <v>0</v>
      </c>
      <c r="S169" s="124" t="str">
        <f t="shared" si="2315"/>
        <v/>
      </c>
      <c r="T169" s="125"/>
      <c r="U169" s="126">
        <f t="shared" si="2316"/>
        <v>0</v>
      </c>
      <c r="V169" s="124" t="str">
        <f t="shared" si="2317"/>
        <v/>
      </c>
      <c r="W169" s="125"/>
      <c r="X169" s="126">
        <f t="shared" si="2318"/>
        <v>0</v>
      </c>
      <c r="Y169" s="124" t="str">
        <f t="shared" si="2319"/>
        <v/>
      </c>
      <c r="Z169" s="125"/>
      <c r="AA169" s="126">
        <f t="shared" si="2320"/>
        <v>0</v>
      </c>
      <c r="AB169" s="124" t="str">
        <f t="shared" si="2321"/>
        <v/>
      </c>
      <c r="AC169" s="125"/>
      <c r="AD169" s="126">
        <f t="shared" si="2322"/>
        <v>0</v>
      </c>
      <c r="AE169" s="124" t="str">
        <f t="shared" si="2323"/>
        <v/>
      </c>
      <c r="AF169" s="125"/>
      <c r="AG169" s="126">
        <f t="shared" si="2324"/>
        <v>0</v>
      </c>
      <c r="AH169" s="124" t="str">
        <f t="shared" si="2325"/>
        <v/>
      </c>
      <c r="AI169" s="125"/>
      <c r="AJ169" s="126">
        <f t="shared" si="2326"/>
        <v>0</v>
      </c>
      <c r="AK169" s="124" t="str">
        <f t="shared" si="2327"/>
        <v/>
      </c>
      <c r="AL169" s="125"/>
      <c r="AM169" s="126">
        <f t="shared" si="2328"/>
        <v>0</v>
      </c>
      <c r="AN169" s="124" t="str">
        <f t="shared" si="2329"/>
        <v/>
      </c>
      <c r="AO169" s="125"/>
      <c r="AP169" s="126">
        <f t="shared" si="2330"/>
        <v>0</v>
      </c>
      <c r="AQ169" s="124" t="str">
        <f t="shared" si="2331"/>
        <v/>
      </c>
      <c r="AR169" s="125"/>
      <c r="AS169" s="126">
        <f t="shared" si="2332"/>
        <v>0</v>
      </c>
      <c r="AT169" s="124" t="str">
        <f t="shared" si="2333"/>
        <v/>
      </c>
      <c r="AU169" s="125"/>
      <c r="AV169" s="126">
        <f t="shared" si="2334"/>
        <v>0</v>
      </c>
      <c r="AW169" s="124" t="str">
        <f t="shared" si="2335"/>
        <v/>
      </c>
      <c r="AX169" s="125"/>
      <c r="AY169" s="126">
        <f t="shared" si="2336"/>
        <v>0</v>
      </c>
      <c r="AZ169" s="124" t="str">
        <f t="shared" si="2337"/>
        <v/>
      </c>
      <c r="BA169" s="125"/>
      <c r="BB169" s="126">
        <f t="shared" si="2338"/>
        <v>0</v>
      </c>
      <c r="BC169" s="124" t="str">
        <f t="shared" si="2339"/>
        <v/>
      </c>
      <c r="BD169" s="125"/>
      <c r="BE169" s="126">
        <f t="shared" si="2340"/>
        <v>0</v>
      </c>
      <c r="BF169" s="124" t="str">
        <f t="shared" si="2341"/>
        <v/>
      </c>
      <c r="BG169" s="125"/>
      <c r="BH169" s="126">
        <f t="shared" si="2342"/>
        <v>0</v>
      </c>
      <c r="BI169" s="124" t="str">
        <f t="shared" si="2343"/>
        <v/>
      </c>
      <c r="BJ169" s="125"/>
      <c r="BK169" s="126">
        <f t="shared" si="2344"/>
        <v>0</v>
      </c>
      <c r="BL169" s="124" t="str">
        <f t="shared" si="2345"/>
        <v/>
      </c>
      <c r="BM169" s="125"/>
      <c r="BN169" s="126">
        <f t="shared" si="2346"/>
        <v>0</v>
      </c>
      <c r="BO169" s="124" t="str">
        <f t="shared" si="2347"/>
        <v/>
      </c>
      <c r="BP169" s="125"/>
      <c r="BQ169" s="126">
        <f t="shared" si="2348"/>
        <v>0</v>
      </c>
      <c r="BR169" s="124" t="str">
        <f t="shared" si="2349"/>
        <v/>
      </c>
      <c r="BS169" s="125"/>
      <c r="BT169" s="126">
        <f t="shared" si="2350"/>
        <v>0</v>
      </c>
      <c r="BU169" s="124" t="str">
        <f t="shared" si="2351"/>
        <v/>
      </c>
      <c r="BV169" s="125"/>
      <c r="BW169" s="126">
        <f t="shared" si="2352"/>
        <v>0</v>
      </c>
      <c r="BX169" s="124" t="str">
        <f t="shared" si="2353"/>
        <v/>
      </c>
      <c r="BY169" s="125"/>
      <c r="BZ169" s="126">
        <f t="shared" si="2354"/>
        <v>0</v>
      </c>
      <c r="CA169" s="124" t="str">
        <f t="shared" si="2355"/>
        <v/>
      </c>
      <c r="CB169" s="125"/>
      <c r="CC169" s="126">
        <f t="shared" si="2356"/>
        <v>0</v>
      </c>
      <c r="CD169" s="124" t="str">
        <f t="shared" si="2357"/>
        <v/>
      </c>
      <c r="CE169" s="125"/>
      <c r="CF169" s="126">
        <f t="shared" si="2358"/>
        <v>0</v>
      </c>
      <c r="CG169" s="124" t="str">
        <f t="shared" si="2359"/>
        <v/>
      </c>
      <c r="CH169" s="125"/>
      <c r="CI169" s="126">
        <f t="shared" si="2360"/>
        <v>0</v>
      </c>
      <c r="CJ169" s="124" t="str">
        <f t="shared" si="2361"/>
        <v/>
      </c>
      <c r="CK169" s="125"/>
      <c r="CL169" s="126">
        <f t="shared" si="2362"/>
        <v>0</v>
      </c>
      <c r="CM169" s="124" t="str">
        <f t="shared" si="2363"/>
        <v/>
      </c>
      <c r="CN169" s="125"/>
      <c r="CO169" s="126">
        <f t="shared" si="2364"/>
        <v>0</v>
      </c>
      <c r="CP169" s="124" t="str">
        <f t="shared" si="2365"/>
        <v/>
      </c>
      <c r="CQ169" s="125"/>
      <c r="CR169" s="126">
        <f t="shared" si="2366"/>
        <v>0</v>
      </c>
      <c r="CS169" s="124" t="str">
        <f t="shared" si="2367"/>
        <v/>
      </c>
      <c r="CT169" s="125"/>
      <c r="CU169" s="126">
        <f t="shared" si="2368"/>
        <v>0</v>
      </c>
      <c r="CV169" s="124" t="str">
        <f t="shared" si="2369"/>
        <v/>
      </c>
      <c r="CW169" s="125"/>
      <c r="CX169" s="126">
        <f t="shared" si="2370"/>
        <v>0</v>
      </c>
      <c r="CY169" s="124" t="str">
        <f t="shared" si="2371"/>
        <v/>
      </c>
      <c r="CZ169" s="125"/>
      <c r="DA169" s="126">
        <f t="shared" si="2372"/>
        <v>0</v>
      </c>
      <c r="DB169" s="124" t="str">
        <f t="shared" si="2373"/>
        <v/>
      </c>
      <c r="DC169" s="125"/>
      <c r="DD169" s="126">
        <f t="shared" si="2374"/>
        <v>0</v>
      </c>
      <c r="DE169" s="124" t="str">
        <f t="shared" si="2375"/>
        <v/>
      </c>
      <c r="DF169" s="125"/>
      <c r="DG169" s="126">
        <f t="shared" si="2376"/>
        <v>0</v>
      </c>
      <c r="DH169" s="124" t="str">
        <f t="shared" si="2377"/>
        <v/>
      </c>
      <c r="DI169" s="125"/>
      <c r="DJ169" s="126">
        <f t="shared" si="2378"/>
        <v>0</v>
      </c>
      <c r="DK169" s="124"/>
      <c r="DL169" s="125"/>
      <c r="DM169" s="126"/>
    </row>
    <row r="170" spans="1:117" ht="7.75" hidden="1" customHeight="1" outlineLevel="2" x14ac:dyDescent="0.2">
      <c r="A170" s="97" t="str">
        <f t="shared" si="2234"/>
        <v>4</v>
      </c>
      <c r="B170" s="140" t="s">
        <v>413</v>
      </c>
      <c r="C170" s="213" t="str">
        <f>VLOOKUP(B170,'[49]PLANILHA ORCAMENTARIA'!A:B,2,0)</f>
        <v>FACHADA COBOGÓ LESTE</v>
      </c>
      <c r="D170" s="214"/>
      <c r="E170" s="122">
        <f>VLOOKUP(B170,'[49]PLANILHA ORCAMENTARIA'!A:G,7,0)</f>
        <v>326610.45</v>
      </c>
      <c r="F170" s="123"/>
      <c r="G170" s="124" t="str">
        <f t="shared" si="2307"/>
        <v/>
      </c>
      <c r="H170" s="125"/>
      <c r="I170" s="126">
        <f t="shared" si="2236"/>
        <v>0</v>
      </c>
      <c r="J170" s="124" t="str">
        <f t="shared" si="2309"/>
        <v/>
      </c>
      <c r="K170" s="125"/>
      <c r="L170" s="126">
        <f t="shared" si="2310"/>
        <v>0</v>
      </c>
      <c r="M170" s="124" t="str">
        <f t="shared" si="2311"/>
        <v/>
      </c>
      <c r="N170" s="125"/>
      <c r="O170" s="126">
        <f t="shared" si="2312"/>
        <v>0</v>
      </c>
      <c r="P170" s="124" t="str">
        <f t="shared" si="2313"/>
        <v/>
      </c>
      <c r="Q170" s="125"/>
      <c r="R170" s="126">
        <f t="shared" si="2314"/>
        <v>0</v>
      </c>
      <c r="S170" s="124" t="str">
        <f t="shared" si="2315"/>
        <v/>
      </c>
      <c r="T170" s="125"/>
      <c r="U170" s="126">
        <f t="shared" si="2316"/>
        <v>0</v>
      </c>
      <c r="V170" s="124" t="str">
        <f t="shared" si="2317"/>
        <v/>
      </c>
      <c r="W170" s="125"/>
      <c r="X170" s="126">
        <f t="shared" si="2318"/>
        <v>0</v>
      </c>
      <c r="Y170" s="124" t="str">
        <f t="shared" si="2319"/>
        <v/>
      </c>
      <c r="Z170" s="125"/>
      <c r="AA170" s="126">
        <f t="shared" si="2320"/>
        <v>0</v>
      </c>
      <c r="AB170" s="124" t="str">
        <f t="shared" si="2321"/>
        <v/>
      </c>
      <c r="AC170" s="125"/>
      <c r="AD170" s="126">
        <f t="shared" si="2322"/>
        <v>0</v>
      </c>
      <c r="AE170" s="124" t="str">
        <f t="shared" si="2323"/>
        <v/>
      </c>
      <c r="AF170" s="125"/>
      <c r="AG170" s="126">
        <f t="shared" si="2324"/>
        <v>0</v>
      </c>
      <c r="AH170" s="124" t="str">
        <f t="shared" si="2325"/>
        <v/>
      </c>
      <c r="AI170" s="125"/>
      <c r="AJ170" s="126">
        <f t="shared" si="2326"/>
        <v>0</v>
      </c>
      <c r="AK170" s="124" t="str">
        <f t="shared" si="2327"/>
        <v/>
      </c>
      <c r="AL170" s="125"/>
      <c r="AM170" s="126">
        <f t="shared" si="2328"/>
        <v>0</v>
      </c>
      <c r="AN170" s="124" t="str">
        <f t="shared" si="2329"/>
        <v/>
      </c>
      <c r="AO170" s="125"/>
      <c r="AP170" s="126">
        <f t="shared" si="2330"/>
        <v>0</v>
      </c>
      <c r="AQ170" s="124" t="str">
        <f t="shared" si="2331"/>
        <v/>
      </c>
      <c r="AR170" s="125"/>
      <c r="AS170" s="126">
        <f t="shared" si="2332"/>
        <v>0</v>
      </c>
      <c r="AT170" s="124" t="str">
        <f t="shared" si="2333"/>
        <v/>
      </c>
      <c r="AU170" s="125"/>
      <c r="AV170" s="126">
        <f t="shared" si="2334"/>
        <v>0</v>
      </c>
      <c r="AW170" s="124" t="str">
        <f t="shared" si="2335"/>
        <v/>
      </c>
      <c r="AX170" s="125"/>
      <c r="AY170" s="126">
        <f t="shared" si="2336"/>
        <v>0</v>
      </c>
      <c r="AZ170" s="124" t="str">
        <f t="shared" si="2337"/>
        <v/>
      </c>
      <c r="BA170" s="125"/>
      <c r="BB170" s="126">
        <f t="shared" si="2338"/>
        <v>0</v>
      </c>
      <c r="BC170" s="124" t="str">
        <f t="shared" si="2339"/>
        <v/>
      </c>
      <c r="BD170" s="125"/>
      <c r="BE170" s="126">
        <f t="shared" si="2340"/>
        <v>0</v>
      </c>
      <c r="BF170" s="124" t="str">
        <f t="shared" si="2341"/>
        <v/>
      </c>
      <c r="BG170" s="125"/>
      <c r="BH170" s="126">
        <f t="shared" si="2342"/>
        <v>0</v>
      </c>
      <c r="BI170" s="124" t="str">
        <f t="shared" si="2343"/>
        <v/>
      </c>
      <c r="BJ170" s="125"/>
      <c r="BK170" s="126">
        <f t="shared" si="2344"/>
        <v>0</v>
      </c>
      <c r="BL170" s="124" t="str">
        <f t="shared" si="2345"/>
        <v/>
      </c>
      <c r="BM170" s="125"/>
      <c r="BN170" s="126">
        <f t="shared" si="2346"/>
        <v>0</v>
      </c>
      <c r="BO170" s="124" t="str">
        <f t="shared" si="2347"/>
        <v/>
      </c>
      <c r="BP170" s="125"/>
      <c r="BQ170" s="126">
        <f t="shared" si="2348"/>
        <v>0</v>
      </c>
      <c r="BR170" s="124" t="str">
        <f t="shared" si="2349"/>
        <v/>
      </c>
      <c r="BS170" s="125"/>
      <c r="BT170" s="126">
        <f t="shared" si="2350"/>
        <v>0</v>
      </c>
      <c r="BU170" s="124" t="str">
        <f t="shared" si="2351"/>
        <v/>
      </c>
      <c r="BV170" s="125"/>
      <c r="BW170" s="126">
        <f t="shared" si="2352"/>
        <v>0</v>
      </c>
      <c r="BX170" s="124" t="str">
        <f t="shared" si="2353"/>
        <v/>
      </c>
      <c r="BY170" s="125"/>
      <c r="BZ170" s="126">
        <f t="shared" si="2354"/>
        <v>0</v>
      </c>
      <c r="CA170" s="124" t="str">
        <f t="shared" si="2355"/>
        <v/>
      </c>
      <c r="CB170" s="125"/>
      <c r="CC170" s="126">
        <f t="shared" si="2356"/>
        <v>0</v>
      </c>
      <c r="CD170" s="124" t="str">
        <f t="shared" si="2357"/>
        <v/>
      </c>
      <c r="CE170" s="125"/>
      <c r="CF170" s="126">
        <f t="shared" si="2358"/>
        <v>0</v>
      </c>
      <c r="CG170" s="124" t="str">
        <f t="shared" si="2359"/>
        <v/>
      </c>
      <c r="CH170" s="125"/>
      <c r="CI170" s="126">
        <f t="shared" si="2360"/>
        <v>0</v>
      </c>
      <c r="CJ170" s="124" t="str">
        <f t="shared" si="2361"/>
        <v/>
      </c>
      <c r="CK170" s="125"/>
      <c r="CL170" s="126">
        <f t="shared" si="2362"/>
        <v>0</v>
      </c>
      <c r="CM170" s="124" t="str">
        <f t="shared" si="2363"/>
        <v/>
      </c>
      <c r="CN170" s="125"/>
      <c r="CO170" s="126">
        <f t="shared" si="2364"/>
        <v>0</v>
      </c>
      <c r="CP170" s="124" t="str">
        <f t="shared" si="2365"/>
        <v/>
      </c>
      <c r="CQ170" s="125"/>
      <c r="CR170" s="126">
        <f t="shared" si="2366"/>
        <v>0</v>
      </c>
      <c r="CS170" s="124" t="str">
        <f t="shared" si="2367"/>
        <v/>
      </c>
      <c r="CT170" s="125"/>
      <c r="CU170" s="126">
        <f t="shared" si="2368"/>
        <v>0</v>
      </c>
      <c r="CV170" s="124" t="str">
        <f t="shared" si="2369"/>
        <v/>
      </c>
      <c r="CW170" s="125"/>
      <c r="CX170" s="126">
        <f t="shared" si="2370"/>
        <v>0</v>
      </c>
      <c r="CY170" s="124" t="str">
        <f t="shared" si="2371"/>
        <v/>
      </c>
      <c r="CZ170" s="125"/>
      <c r="DA170" s="126">
        <f t="shared" si="2372"/>
        <v>0</v>
      </c>
      <c r="DB170" s="124" t="str">
        <f t="shared" si="2373"/>
        <v/>
      </c>
      <c r="DC170" s="125"/>
      <c r="DD170" s="126">
        <f t="shared" si="2374"/>
        <v>0</v>
      </c>
      <c r="DE170" s="124" t="str">
        <f t="shared" si="2375"/>
        <v/>
      </c>
      <c r="DF170" s="125"/>
      <c r="DG170" s="126">
        <f t="shared" si="2376"/>
        <v>0</v>
      </c>
      <c r="DH170" s="124" t="str">
        <f t="shared" si="2377"/>
        <v/>
      </c>
      <c r="DI170" s="125"/>
      <c r="DJ170" s="126">
        <f t="shared" si="2378"/>
        <v>0</v>
      </c>
      <c r="DK170" s="124"/>
      <c r="DL170" s="125"/>
      <c r="DM170" s="126"/>
    </row>
    <row r="171" spans="1:117" ht="7.75" hidden="1" customHeight="1" outlineLevel="2" x14ac:dyDescent="0.2">
      <c r="A171" s="97" t="str">
        <f t="shared" si="2234"/>
        <v>4</v>
      </c>
      <c r="B171" s="140" t="s">
        <v>414</v>
      </c>
      <c r="C171" s="213" t="str">
        <f>VLOOKUP(B171,'[49]PLANILHA ORCAMENTARIA'!A:B,2,0)</f>
        <v>FACHADA COBOGÓ OESTE</v>
      </c>
      <c r="D171" s="214"/>
      <c r="E171" s="122">
        <f>VLOOKUP(B171,'[49]PLANILHA ORCAMENTARIA'!A:G,7,0)</f>
        <v>148371.28</v>
      </c>
      <c r="F171" s="123"/>
      <c r="G171" s="124" t="str">
        <f t="shared" si="2307"/>
        <v/>
      </c>
      <c r="H171" s="125"/>
      <c r="I171" s="126">
        <f t="shared" si="2236"/>
        <v>0</v>
      </c>
      <c r="J171" s="124" t="str">
        <f t="shared" si="2309"/>
        <v/>
      </c>
      <c r="K171" s="125"/>
      <c r="L171" s="126">
        <f t="shared" si="2310"/>
        <v>0</v>
      </c>
      <c r="M171" s="124" t="str">
        <f t="shared" si="2311"/>
        <v/>
      </c>
      <c r="N171" s="125"/>
      <c r="O171" s="126">
        <f t="shared" si="2312"/>
        <v>0</v>
      </c>
      <c r="P171" s="124" t="str">
        <f t="shared" si="2313"/>
        <v/>
      </c>
      <c r="Q171" s="125"/>
      <c r="R171" s="126">
        <f t="shared" si="2314"/>
        <v>0</v>
      </c>
      <c r="S171" s="124" t="str">
        <f t="shared" si="2315"/>
        <v/>
      </c>
      <c r="T171" s="125"/>
      <c r="U171" s="126">
        <f t="shared" si="2316"/>
        <v>0</v>
      </c>
      <c r="V171" s="124" t="str">
        <f t="shared" si="2317"/>
        <v/>
      </c>
      <c r="W171" s="125"/>
      <c r="X171" s="126">
        <f t="shared" si="2318"/>
        <v>0</v>
      </c>
      <c r="Y171" s="124" t="str">
        <f t="shared" si="2319"/>
        <v/>
      </c>
      <c r="Z171" s="125"/>
      <c r="AA171" s="126">
        <f t="shared" si="2320"/>
        <v>0</v>
      </c>
      <c r="AB171" s="124" t="str">
        <f t="shared" si="2321"/>
        <v/>
      </c>
      <c r="AC171" s="125"/>
      <c r="AD171" s="126">
        <f t="shared" si="2322"/>
        <v>0</v>
      </c>
      <c r="AE171" s="124" t="str">
        <f t="shared" si="2323"/>
        <v/>
      </c>
      <c r="AF171" s="125"/>
      <c r="AG171" s="126">
        <f t="shared" si="2324"/>
        <v>0</v>
      </c>
      <c r="AH171" s="124" t="str">
        <f t="shared" si="2325"/>
        <v/>
      </c>
      <c r="AI171" s="125"/>
      <c r="AJ171" s="126">
        <f t="shared" si="2326"/>
        <v>0</v>
      </c>
      <c r="AK171" s="124" t="str">
        <f t="shared" si="2327"/>
        <v/>
      </c>
      <c r="AL171" s="125"/>
      <c r="AM171" s="126">
        <f t="shared" si="2328"/>
        <v>0</v>
      </c>
      <c r="AN171" s="124" t="str">
        <f t="shared" si="2329"/>
        <v/>
      </c>
      <c r="AO171" s="125"/>
      <c r="AP171" s="126">
        <f t="shared" si="2330"/>
        <v>0</v>
      </c>
      <c r="AQ171" s="124" t="str">
        <f t="shared" si="2331"/>
        <v/>
      </c>
      <c r="AR171" s="125"/>
      <c r="AS171" s="126">
        <f t="shared" si="2332"/>
        <v>0</v>
      </c>
      <c r="AT171" s="124" t="str">
        <f t="shared" si="2333"/>
        <v/>
      </c>
      <c r="AU171" s="125"/>
      <c r="AV171" s="126">
        <f t="shared" si="2334"/>
        <v>0</v>
      </c>
      <c r="AW171" s="124" t="str">
        <f t="shared" si="2335"/>
        <v/>
      </c>
      <c r="AX171" s="125"/>
      <c r="AY171" s="126">
        <f t="shared" si="2336"/>
        <v>0</v>
      </c>
      <c r="AZ171" s="124" t="str">
        <f t="shared" si="2337"/>
        <v/>
      </c>
      <c r="BA171" s="125"/>
      <c r="BB171" s="126">
        <f t="shared" si="2338"/>
        <v>0</v>
      </c>
      <c r="BC171" s="124" t="str">
        <f t="shared" si="2339"/>
        <v/>
      </c>
      <c r="BD171" s="125"/>
      <c r="BE171" s="126">
        <f t="shared" si="2340"/>
        <v>0</v>
      </c>
      <c r="BF171" s="124" t="str">
        <f t="shared" si="2341"/>
        <v/>
      </c>
      <c r="BG171" s="125"/>
      <c r="BH171" s="126">
        <f t="shared" si="2342"/>
        <v>0</v>
      </c>
      <c r="BI171" s="124" t="str">
        <f t="shared" si="2343"/>
        <v/>
      </c>
      <c r="BJ171" s="125"/>
      <c r="BK171" s="126">
        <f t="shared" si="2344"/>
        <v>0</v>
      </c>
      <c r="BL171" s="124" t="str">
        <f t="shared" si="2345"/>
        <v/>
      </c>
      <c r="BM171" s="125"/>
      <c r="BN171" s="126">
        <f t="shared" si="2346"/>
        <v>0</v>
      </c>
      <c r="BO171" s="124" t="str">
        <f t="shared" si="2347"/>
        <v/>
      </c>
      <c r="BP171" s="125"/>
      <c r="BQ171" s="126">
        <f t="shared" si="2348"/>
        <v>0</v>
      </c>
      <c r="BR171" s="124" t="str">
        <f t="shared" si="2349"/>
        <v/>
      </c>
      <c r="BS171" s="125"/>
      <c r="BT171" s="126">
        <f t="shared" si="2350"/>
        <v>0</v>
      </c>
      <c r="BU171" s="124" t="str">
        <f t="shared" si="2351"/>
        <v/>
      </c>
      <c r="BV171" s="125"/>
      <c r="BW171" s="126">
        <f t="shared" si="2352"/>
        <v>0</v>
      </c>
      <c r="BX171" s="124" t="str">
        <f t="shared" si="2353"/>
        <v/>
      </c>
      <c r="BY171" s="125"/>
      <c r="BZ171" s="126">
        <f t="shared" si="2354"/>
        <v>0</v>
      </c>
      <c r="CA171" s="124" t="str">
        <f t="shared" si="2355"/>
        <v/>
      </c>
      <c r="CB171" s="125"/>
      <c r="CC171" s="126">
        <f t="shared" si="2356"/>
        <v>0</v>
      </c>
      <c r="CD171" s="124" t="str">
        <f t="shared" si="2357"/>
        <v/>
      </c>
      <c r="CE171" s="125"/>
      <c r="CF171" s="126">
        <f t="shared" si="2358"/>
        <v>0</v>
      </c>
      <c r="CG171" s="124" t="str">
        <f t="shared" si="2359"/>
        <v/>
      </c>
      <c r="CH171" s="125"/>
      <c r="CI171" s="126">
        <f t="shared" si="2360"/>
        <v>0</v>
      </c>
      <c r="CJ171" s="124" t="str">
        <f t="shared" si="2361"/>
        <v/>
      </c>
      <c r="CK171" s="125"/>
      <c r="CL171" s="126">
        <f t="shared" si="2362"/>
        <v>0</v>
      </c>
      <c r="CM171" s="124" t="str">
        <f t="shared" si="2363"/>
        <v/>
      </c>
      <c r="CN171" s="125"/>
      <c r="CO171" s="126">
        <f t="shared" si="2364"/>
        <v>0</v>
      </c>
      <c r="CP171" s="124" t="str">
        <f t="shared" si="2365"/>
        <v/>
      </c>
      <c r="CQ171" s="125"/>
      <c r="CR171" s="126">
        <f t="shared" si="2366"/>
        <v>0</v>
      </c>
      <c r="CS171" s="124" t="str">
        <f t="shared" si="2367"/>
        <v/>
      </c>
      <c r="CT171" s="125"/>
      <c r="CU171" s="126">
        <f t="shared" si="2368"/>
        <v>0</v>
      </c>
      <c r="CV171" s="124" t="str">
        <f t="shared" si="2369"/>
        <v/>
      </c>
      <c r="CW171" s="125"/>
      <c r="CX171" s="126">
        <f t="shared" si="2370"/>
        <v>0</v>
      </c>
      <c r="CY171" s="124" t="str">
        <f t="shared" si="2371"/>
        <v/>
      </c>
      <c r="CZ171" s="125"/>
      <c r="DA171" s="126">
        <f t="shared" si="2372"/>
        <v>0</v>
      </c>
      <c r="DB171" s="124" t="str">
        <f t="shared" si="2373"/>
        <v/>
      </c>
      <c r="DC171" s="125"/>
      <c r="DD171" s="126">
        <f t="shared" si="2374"/>
        <v>0</v>
      </c>
      <c r="DE171" s="124" t="str">
        <f t="shared" si="2375"/>
        <v/>
      </c>
      <c r="DF171" s="125"/>
      <c r="DG171" s="126">
        <f t="shared" si="2376"/>
        <v>0</v>
      </c>
      <c r="DH171" s="124" t="str">
        <f t="shared" si="2377"/>
        <v/>
      </c>
      <c r="DI171" s="125"/>
      <c r="DJ171" s="126">
        <f t="shared" si="2378"/>
        <v>0</v>
      </c>
      <c r="DK171" s="124"/>
      <c r="DL171" s="125"/>
      <c r="DM171" s="126"/>
    </row>
    <row r="172" spans="1:117" ht="7.75" hidden="1" customHeight="1" outlineLevel="2" x14ac:dyDescent="0.2">
      <c r="A172" s="97" t="str">
        <f t="shared" si="2234"/>
        <v>4</v>
      </c>
      <c r="B172" s="140" t="s">
        <v>415</v>
      </c>
      <c r="C172" s="213" t="str">
        <f>VLOOKUP(B172,'[49]PLANILHA ORCAMENTARIA'!A:B,2,0)</f>
        <v>LETREIROS</v>
      </c>
      <c r="D172" s="214"/>
      <c r="E172" s="122">
        <f>VLOOKUP(B172,'[49]PLANILHA ORCAMENTARIA'!A:G,7,0)</f>
        <v>705.6</v>
      </c>
      <c r="F172" s="123"/>
      <c r="G172" s="124" t="str">
        <f t="shared" si="2307"/>
        <v/>
      </c>
      <c r="H172" s="125"/>
      <c r="I172" s="126">
        <f t="shared" si="2236"/>
        <v>0</v>
      </c>
      <c r="J172" s="124" t="str">
        <f t="shared" si="2309"/>
        <v/>
      </c>
      <c r="K172" s="125"/>
      <c r="L172" s="126">
        <f t="shared" si="2310"/>
        <v>0</v>
      </c>
      <c r="M172" s="124" t="str">
        <f t="shared" si="2311"/>
        <v/>
      </c>
      <c r="N172" s="125"/>
      <c r="O172" s="126">
        <f t="shared" si="2312"/>
        <v>0</v>
      </c>
      <c r="P172" s="124" t="str">
        <f t="shared" si="2313"/>
        <v/>
      </c>
      <c r="Q172" s="125"/>
      <c r="R172" s="126">
        <f t="shared" si="2314"/>
        <v>0</v>
      </c>
      <c r="S172" s="124" t="str">
        <f t="shared" si="2315"/>
        <v/>
      </c>
      <c r="T172" s="125"/>
      <c r="U172" s="126">
        <f t="shared" si="2316"/>
        <v>0</v>
      </c>
      <c r="V172" s="124" t="str">
        <f t="shared" si="2317"/>
        <v/>
      </c>
      <c r="W172" s="125"/>
      <c r="X172" s="126">
        <f t="shared" si="2318"/>
        <v>0</v>
      </c>
      <c r="Y172" s="124" t="str">
        <f t="shared" si="2319"/>
        <v/>
      </c>
      <c r="Z172" s="125"/>
      <c r="AA172" s="126">
        <f t="shared" si="2320"/>
        <v>0</v>
      </c>
      <c r="AB172" s="124" t="str">
        <f t="shared" si="2321"/>
        <v/>
      </c>
      <c r="AC172" s="125"/>
      <c r="AD172" s="126">
        <f t="shared" si="2322"/>
        <v>0</v>
      </c>
      <c r="AE172" s="124" t="str">
        <f t="shared" si="2323"/>
        <v/>
      </c>
      <c r="AF172" s="125"/>
      <c r="AG172" s="126">
        <f t="shared" si="2324"/>
        <v>0</v>
      </c>
      <c r="AH172" s="124" t="str">
        <f t="shared" si="2325"/>
        <v/>
      </c>
      <c r="AI172" s="125"/>
      <c r="AJ172" s="126">
        <f t="shared" si="2326"/>
        <v>0</v>
      </c>
      <c r="AK172" s="124" t="str">
        <f t="shared" si="2327"/>
        <v/>
      </c>
      <c r="AL172" s="125"/>
      <c r="AM172" s="126">
        <f t="shared" si="2328"/>
        <v>0</v>
      </c>
      <c r="AN172" s="124" t="str">
        <f t="shared" si="2329"/>
        <v/>
      </c>
      <c r="AO172" s="125"/>
      <c r="AP172" s="126">
        <f t="shared" si="2330"/>
        <v>0</v>
      </c>
      <c r="AQ172" s="124" t="str">
        <f t="shared" si="2331"/>
        <v/>
      </c>
      <c r="AR172" s="125"/>
      <c r="AS172" s="126">
        <f t="shared" si="2332"/>
        <v>0</v>
      </c>
      <c r="AT172" s="124" t="str">
        <f t="shared" si="2333"/>
        <v/>
      </c>
      <c r="AU172" s="125"/>
      <c r="AV172" s="126">
        <f t="shared" si="2334"/>
        <v>0</v>
      </c>
      <c r="AW172" s="124" t="str">
        <f t="shared" si="2335"/>
        <v/>
      </c>
      <c r="AX172" s="125"/>
      <c r="AY172" s="126">
        <f t="shared" si="2336"/>
        <v>0</v>
      </c>
      <c r="AZ172" s="124" t="str">
        <f t="shared" si="2337"/>
        <v/>
      </c>
      <c r="BA172" s="125"/>
      <c r="BB172" s="126">
        <f t="shared" si="2338"/>
        <v>0</v>
      </c>
      <c r="BC172" s="124" t="str">
        <f t="shared" si="2339"/>
        <v/>
      </c>
      <c r="BD172" s="125"/>
      <c r="BE172" s="126">
        <f t="shared" si="2340"/>
        <v>0</v>
      </c>
      <c r="BF172" s="124" t="str">
        <f t="shared" si="2341"/>
        <v/>
      </c>
      <c r="BG172" s="125"/>
      <c r="BH172" s="126">
        <f t="shared" si="2342"/>
        <v>0</v>
      </c>
      <c r="BI172" s="124" t="str">
        <f t="shared" si="2343"/>
        <v/>
      </c>
      <c r="BJ172" s="125"/>
      <c r="BK172" s="126">
        <f t="shared" si="2344"/>
        <v>0</v>
      </c>
      <c r="BL172" s="124" t="str">
        <f t="shared" si="2345"/>
        <v/>
      </c>
      <c r="BM172" s="125"/>
      <c r="BN172" s="126">
        <f t="shared" si="2346"/>
        <v>0</v>
      </c>
      <c r="BO172" s="124" t="str">
        <f t="shared" si="2347"/>
        <v/>
      </c>
      <c r="BP172" s="125"/>
      <c r="BQ172" s="126">
        <f t="shared" si="2348"/>
        <v>0</v>
      </c>
      <c r="BR172" s="124" t="str">
        <f t="shared" si="2349"/>
        <v/>
      </c>
      <c r="BS172" s="125"/>
      <c r="BT172" s="126">
        <f t="shared" si="2350"/>
        <v>0</v>
      </c>
      <c r="BU172" s="124" t="str">
        <f t="shared" si="2351"/>
        <v/>
      </c>
      <c r="BV172" s="125"/>
      <c r="BW172" s="126">
        <f t="shared" si="2352"/>
        <v>0</v>
      </c>
      <c r="BX172" s="124" t="str">
        <f t="shared" si="2353"/>
        <v/>
      </c>
      <c r="BY172" s="125"/>
      <c r="BZ172" s="126">
        <f t="shared" si="2354"/>
        <v>0</v>
      </c>
      <c r="CA172" s="124" t="str">
        <f t="shared" si="2355"/>
        <v/>
      </c>
      <c r="CB172" s="125"/>
      <c r="CC172" s="126">
        <f t="shared" si="2356"/>
        <v>0</v>
      </c>
      <c r="CD172" s="124" t="str">
        <f t="shared" si="2357"/>
        <v/>
      </c>
      <c r="CE172" s="125"/>
      <c r="CF172" s="126">
        <f t="shared" si="2358"/>
        <v>0</v>
      </c>
      <c r="CG172" s="124" t="str">
        <f t="shared" si="2359"/>
        <v/>
      </c>
      <c r="CH172" s="125"/>
      <c r="CI172" s="126">
        <f t="shared" si="2360"/>
        <v>0</v>
      </c>
      <c r="CJ172" s="124" t="str">
        <f t="shared" si="2361"/>
        <v/>
      </c>
      <c r="CK172" s="125"/>
      <c r="CL172" s="126">
        <f t="shared" si="2362"/>
        <v>0</v>
      </c>
      <c r="CM172" s="124" t="str">
        <f t="shared" si="2363"/>
        <v/>
      </c>
      <c r="CN172" s="125"/>
      <c r="CO172" s="126">
        <f t="shared" si="2364"/>
        <v>0</v>
      </c>
      <c r="CP172" s="124" t="str">
        <f t="shared" si="2365"/>
        <v/>
      </c>
      <c r="CQ172" s="125"/>
      <c r="CR172" s="126">
        <f t="shared" si="2366"/>
        <v>0</v>
      </c>
      <c r="CS172" s="124" t="str">
        <f t="shared" si="2367"/>
        <v/>
      </c>
      <c r="CT172" s="125"/>
      <c r="CU172" s="126">
        <f t="shared" si="2368"/>
        <v>0</v>
      </c>
      <c r="CV172" s="124" t="str">
        <f t="shared" si="2369"/>
        <v/>
      </c>
      <c r="CW172" s="125"/>
      <c r="CX172" s="126">
        <f t="shared" si="2370"/>
        <v>0</v>
      </c>
      <c r="CY172" s="124" t="str">
        <f t="shared" si="2371"/>
        <v/>
      </c>
      <c r="CZ172" s="125"/>
      <c r="DA172" s="126">
        <f t="shared" si="2372"/>
        <v>0</v>
      </c>
      <c r="DB172" s="124" t="str">
        <f t="shared" si="2373"/>
        <v/>
      </c>
      <c r="DC172" s="125"/>
      <c r="DD172" s="126">
        <f t="shared" si="2374"/>
        <v>0</v>
      </c>
      <c r="DE172" s="124" t="str">
        <f t="shared" si="2375"/>
        <v/>
      </c>
      <c r="DF172" s="125"/>
      <c r="DG172" s="126">
        <f t="shared" si="2376"/>
        <v>0</v>
      </c>
      <c r="DH172" s="124" t="str">
        <f t="shared" si="2377"/>
        <v/>
      </c>
      <c r="DI172" s="125"/>
      <c r="DJ172" s="126">
        <f t="shared" si="2378"/>
        <v>0</v>
      </c>
      <c r="DK172" s="124"/>
      <c r="DL172" s="125"/>
      <c r="DM172" s="126"/>
    </row>
    <row r="173" spans="1:117" ht="7.75" hidden="1" customHeight="1" outlineLevel="1" collapsed="1" x14ac:dyDescent="0.2">
      <c r="A173" s="97" t="str">
        <f t="shared" si="2234"/>
        <v>4</v>
      </c>
      <c r="B173" s="131" t="s">
        <v>416</v>
      </c>
      <c r="C173" s="204" t="str">
        <f>VLOOKUP(B173,'[49]PLANILHA ORCAMENTARIA'!A:B,2,0)</f>
        <v>ACESSIBILIDADE</v>
      </c>
      <c r="D173" s="204"/>
      <c r="E173" s="132">
        <f>VLOOKUP(B173,'[49]PLANILHA ORCAMENTARIA'!A:G,7,0)</f>
        <v>60495.199999999997</v>
      </c>
      <c r="F173" s="133"/>
      <c r="G173" s="207"/>
      <c r="H173" s="208"/>
      <c r="I173" s="209"/>
      <c r="J173" s="207"/>
      <c r="K173" s="208"/>
      <c r="L173" s="209"/>
      <c r="M173" s="207"/>
      <c r="N173" s="208"/>
      <c r="O173" s="209"/>
      <c r="P173" s="207"/>
      <c r="Q173" s="208"/>
      <c r="R173" s="209"/>
      <c r="S173" s="207"/>
      <c r="T173" s="208"/>
      <c r="U173" s="209"/>
      <c r="V173" s="207"/>
      <c r="W173" s="208"/>
      <c r="X173" s="209"/>
      <c r="Y173" s="207"/>
      <c r="Z173" s="208"/>
      <c r="AA173" s="209"/>
      <c r="AB173" s="207"/>
      <c r="AC173" s="208"/>
      <c r="AD173" s="209"/>
      <c r="AE173" s="207"/>
      <c r="AF173" s="208"/>
      <c r="AG173" s="209"/>
      <c r="AH173" s="207"/>
      <c r="AI173" s="208"/>
      <c r="AJ173" s="209"/>
      <c r="AK173" s="207"/>
      <c r="AL173" s="208"/>
      <c r="AM173" s="209"/>
      <c r="AN173" s="207"/>
      <c r="AO173" s="208"/>
      <c r="AP173" s="209"/>
      <c r="AQ173" s="207"/>
      <c r="AR173" s="208"/>
      <c r="AS173" s="209"/>
      <c r="AT173" s="207"/>
      <c r="AU173" s="208"/>
      <c r="AV173" s="209"/>
      <c r="AW173" s="207"/>
      <c r="AX173" s="208"/>
      <c r="AY173" s="209"/>
      <c r="AZ173" s="207"/>
      <c r="BA173" s="208"/>
      <c r="BB173" s="209"/>
      <c r="BC173" s="207"/>
      <c r="BD173" s="208"/>
      <c r="BE173" s="209"/>
      <c r="BF173" s="207"/>
      <c r="BG173" s="208"/>
      <c r="BH173" s="209"/>
      <c r="BI173" s="207"/>
      <c r="BJ173" s="208"/>
      <c r="BK173" s="209"/>
      <c r="BL173" s="207"/>
      <c r="BM173" s="208"/>
      <c r="BN173" s="209"/>
      <c r="BO173" s="207"/>
      <c r="BP173" s="208"/>
      <c r="BQ173" s="209"/>
      <c r="BR173" s="207"/>
      <c r="BS173" s="208"/>
      <c r="BT173" s="209"/>
      <c r="BU173" s="207"/>
      <c r="BV173" s="208"/>
      <c r="BW173" s="209"/>
      <c r="BX173" s="207"/>
      <c r="BY173" s="208"/>
      <c r="BZ173" s="209"/>
      <c r="CA173" s="207"/>
      <c r="CB173" s="208"/>
      <c r="CC173" s="209"/>
      <c r="CD173" s="207"/>
      <c r="CE173" s="208"/>
      <c r="CF173" s="209"/>
      <c r="CG173" s="207"/>
      <c r="CH173" s="208"/>
      <c r="CI173" s="209"/>
      <c r="CJ173" s="207"/>
      <c r="CK173" s="208"/>
      <c r="CL173" s="209"/>
      <c r="CM173" s="207"/>
      <c r="CN173" s="208"/>
      <c r="CO173" s="209"/>
      <c r="CP173" s="207"/>
      <c r="CQ173" s="208"/>
      <c r="CR173" s="209"/>
      <c r="CS173" s="207"/>
      <c r="CT173" s="208"/>
      <c r="CU173" s="209"/>
      <c r="CV173" s="207"/>
      <c r="CW173" s="208"/>
      <c r="CX173" s="209"/>
      <c r="CY173" s="207"/>
      <c r="CZ173" s="208"/>
      <c r="DA173" s="209"/>
      <c r="DB173" s="207"/>
      <c r="DC173" s="208"/>
      <c r="DD173" s="209"/>
      <c r="DE173" s="207"/>
      <c r="DF173" s="208"/>
      <c r="DG173" s="209"/>
      <c r="DH173" s="207"/>
      <c r="DI173" s="208"/>
      <c r="DJ173" s="209"/>
      <c r="DK173" s="207"/>
      <c r="DL173" s="208"/>
      <c r="DM173" s="209"/>
    </row>
    <row r="174" spans="1:117" ht="7.75" hidden="1" customHeight="1" outlineLevel="2" x14ac:dyDescent="0.2">
      <c r="A174" s="97" t="str">
        <f t="shared" si="2234"/>
        <v>4</v>
      </c>
      <c r="B174" s="140" t="s">
        <v>417</v>
      </c>
      <c r="C174" s="213" t="str">
        <f>VLOOKUP(B174,'[49]PLANILHA ORCAMENTARIA'!A:B,2,0)</f>
        <v>TÉRREO - NIVEL 00</v>
      </c>
      <c r="D174" s="214"/>
      <c r="E174" s="122">
        <f>VLOOKUP(B174,'[49]PLANILHA ORCAMENTARIA'!A:G,7,0)</f>
        <v>25321.18</v>
      </c>
      <c r="F174" s="123"/>
      <c r="G174" s="124" t="str">
        <f t="shared" ref="G174:G178" si="2379">IF(H174="","",H174*$E174)</f>
        <v/>
      </c>
      <c r="H174" s="125"/>
      <c r="I174" s="126">
        <f t="shared" ref="I174:I178" si="2380">H174</f>
        <v>0</v>
      </c>
      <c r="J174" s="124" t="str">
        <f t="shared" ref="J174:J178" si="2381">IF(K174="","",K174*$E174)</f>
        <v/>
      </c>
      <c r="K174" s="125"/>
      <c r="L174" s="126">
        <f t="shared" ref="L174:L178" si="2382">K174+I174</f>
        <v>0</v>
      </c>
      <c r="M174" s="124" t="str">
        <f t="shared" ref="M174:M178" si="2383">IF(N174="","",N174*$E174)</f>
        <v/>
      </c>
      <c r="N174" s="125"/>
      <c r="O174" s="126">
        <f t="shared" ref="O174:O178" si="2384">N174+L174</f>
        <v>0</v>
      </c>
      <c r="P174" s="124" t="str">
        <f t="shared" ref="P174:P178" si="2385">IF(Q174="","",Q174*$E174)</f>
        <v/>
      </c>
      <c r="Q174" s="125"/>
      <c r="R174" s="126">
        <f t="shared" ref="R174:R178" si="2386">Q174+O174</f>
        <v>0</v>
      </c>
      <c r="S174" s="124" t="str">
        <f t="shared" ref="S174:S178" si="2387">IF(T174="","",T174*$E174)</f>
        <v/>
      </c>
      <c r="T174" s="125"/>
      <c r="U174" s="126">
        <f t="shared" ref="U174:U178" si="2388">T174+R174</f>
        <v>0</v>
      </c>
      <c r="V174" s="124" t="str">
        <f t="shared" ref="V174:V178" si="2389">IF(W174="","",W174*$E174)</f>
        <v/>
      </c>
      <c r="W174" s="125"/>
      <c r="X174" s="126">
        <f t="shared" ref="X174:X178" si="2390">W174+U174</f>
        <v>0</v>
      </c>
      <c r="Y174" s="124" t="str">
        <f t="shared" ref="Y174:Y178" si="2391">IF(Z174="","",Z174*$E174)</f>
        <v/>
      </c>
      <c r="Z174" s="125"/>
      <c r="AA174" s="126">
        <f t="shared" ref="AA174:AA178" si="2392">Z174+X174</f>
        <v>0</v>
      </c>
      <c r="AB174" s="124" t="str">
        <f t="shared" ref="AB174:AB178" si="2393">IF(AC174="","",AC174*$E174)</f>
        <v/>
      </c>
      <c r="AC174" s="125"/>
      <c r="AD174" s="126">
        <f t="shared" ref="AD174:AD178" si="2394">AC174+AA174</f>
        <v>0</v>
      </c>
      <c r="AE174" s="124" t="str">
        <f t="shared" ref="AE174:AE178" si="2395">IF(AF174="","",AF174*$E174)</f>
        <v/>
      </c>
      <c r="AF174" s="125"/>
      <c r="AG174" s="126">
        <f t="shared" ref="AG174:AG178" si="2396">AF174+AD174</f>
        <v>0</v>
      </c>
      <c r="AH174" s="124" t="str">
        <f t="shared" ref="AH174:AH178" si="2397">IF(AI174="","",AI174*$E174)</f>
        <v/>
      </c>
      <c r="AI174" s="125"/>
      <c r="AJ174" s="126">
        <f t="shared" ref="AJ174:AJ178" si="2398">AI174+AG174</f>
        <v>0</v>
      </c>
      <c r="AK174" s="124" t="str">
        <f t="shared" ref="AK174:AK178" si="2399">IF(AL174="","",AL174*$E174)</f>
        <v/>
      </c>
      <c r="AL174" s="125"/>
      <c r="AM174" s="126">
        <f t="shared" ref="AM174:AM178" si="2400">AL174+AJ174</f>
        <v>0</v>
      </c>
      <c r="AN174" s="124" t="str">
        <f t="shared" ref="AN174:AN178" si="2401">IF(AO174="","",AO174*$E174)</f>
        <v/>
      </c>
      <c r="AO174" s="125"/>
      <c r="AP174" s="126">
        <f t="shared" ref="AP174:AP178" si="2402">AO174+AM174</f>
        <v>0</v>
      </c>
      <c r="AQ174" s="124" t="str">
        <f t="shared" ref="AQ174:AQ178" si="2403">IF(AR174="","",AR174*$E174)</f>
        <v/>
      </c>
      <c r="AR174" s="125"/>
      <c r="AS174" s="126">
        <f t="shared" ref="AS174:AS178" si="2404">AR174+AP174</f>
        <v>0</v>
      </c>
      <c r="AT174" s="124" t="str">
        <f t="shared" ref="AT174:AT178" si="2405">IF(AU174="","",AU174*$E174)</f>
        <v/>
      </c>
      <c r="AU174" s="125"/>
      <c r="AV174" s="126">
        <f t="shared" ref="AV174:AV178" si="2406">AU174+AS174</f>
        <v>0</v>
      </c>
      <c r="AW174" s="124" t="str">
        <f t="shared" ref="AW174:AW178" si="2407">IF(AX174="","",AX174*$E174)</f>
        <v/>
      </c>
      <c r="AX174" s="125"/>
      <c r="AY174" s="126">
        <f t="shared" ref="AY174:AY178" si="2408">AX174+AV174</f>
        <v>0</v>
      </c>
      <c r="AZ174" s="124" t="str">
        <f t="shared" ref="AZ174:AZ178" si="2409">IF(BA174="","",BA174*$E174)</f>
        <v/>
      </c>
      <c r="BA174" s="125"/>
      <c r="BB174" s="126">
        <f t="shared" ref="BB174:BB178" si="2410">BA174+AY174</f>
        <v>0</v>
      </c>
      <c r="BC174" s="124" t="str">
        <f t="shared" ref="BC174:BC178" si="2411">IF(BD174="","",BD174*$E174)</f>
        <v/>
      </c>
      <c r="BD174" s="125"/>
      <c r="BE174" s="126">
        <f t="shared" ref="BE174:BE178" si="2412">BD174+BB174</f>
        <v>0</v>
      </c>
      <c r="BF174" s="124" t="str">
        <f t="shared" ref="BF174:BF178" si="2413">IF(BG174="","",BG174*$E174)</f>
        <v/>
      </c>
      <c r="BG174" s="125"/>
      <c r="BH174" s="126">
        <f t="shared" ref="BH174:BH178" si="2414">BG174+BE174</f>
        <v>0</v>
      </c>
      <c r="BI174" s="124" t="str">
        <f t="shared" ref="BI174:BI178" si="2415">IF(BJ174="","",BJ174*$E174)</f>
        <v/>
      </c>
      <c r="BJ174" s="125"/>
      <c r="BK174" s="126">
        <f t="shared" ref="BK174:BK178" si="2416">BJ174+BH174</f>
        <v>0</v>
      </c>
      <c r="BL174" s="124" t="str">
        <f t="shared" ref="BL174:BL178" si="2417">IF(BM174="","",BM174*$E174)</f>
        <v/>
      </c>
      <c r="BM174" s="125"/>
      <c r="BN174" s="126">
        <f t="shared" ref="BN174:BN178" si="2418">BM174+BK174</f>
        <v>0</v>
      </c>
      <c r="BO174" s="124" t="str">
        <f t="shared" ref="BO174:BO178" si="2419">IF(BP174="","",BP174*$E174)</f>
        <v/>
      </c>
      <c r="BP174" s="125"/>
      <c r="BQ174" s="126">
        <f t="shared" ref="BQ174:BQ178" si="2420">BP174+BN174</f>
        <v>0</v>
      </c>
      <c r="BR174" s="124" t="str">
        <f t="shared" ref="BR174:BR178" si="2421">IF(BS174="","",BS174*$E174)</f>
        <v/>
      </c>
      <c r="BS174" s="125"/>
      <c r="BT174" s="126">
        <f t="shared" ref="BT174:BT178" si="2422">BS174+BQ174</f>
        <v>0</v>
      </c>
      <c r="BU174" s="124" t="str">
        <f t="shared" ref="BU174:BU178" si="2423">IF(BV174="","",BV174*$E174)</f>
        <v/>
      </c>
      <c r="BV174" s="125"/>
      <c r="BW174" s="126">
        <f t="shared" ref="BW174:BW178" si="2424">BV174+BT174</f>
        <v>0</v>
      </c>
      <c r="BX174" s="124" t="str">
        <f t="shared" ref="BX174:BX178" si="2425">IF(BY174="","",BY174*$E174)</f>
        <v/>
      </c>
      <c r="BY174" s="125"/>
      <c r="BZ174" s="126">
        <f t="shared" ref="BZ174:BZ178" si="2426">BY174+BW174</f>
        <v>0</v>
      </c>
      <c r="CA174" s="124" t="str">
        <f t="shared" ref="CA174:CA178" si="2427">IF(CB174="","",CB174*$E174)</f>
        <v/>
      </c>
      <c r="CB174" s="125"/>
      <c r="CC174" s="126">
        <f t="shared" ref="CC174:CC178" si="2428">CB174+BZ174</f>
        <v>0</v>
      </c>
      <c r="CD174" s="124" t="str">
        <f t="shared" ref="CD174:CD178" si="2429">IF(CE174="","",CE174*$E174)</f>
        <v/>
      </c>
      <c r="CE174" s="125"/>
      <c r="CF174" s="126">
        <f t="shared" ref="CF174:CF178" si="2430">CE174+CC174</f>
        <v>0</v>
      </c>
      <c r="CG174" s="124" t="str">
        <f t="shared" ref="CG174:CG178" si="2431">IF(CH174="","",CH174*$E174)</f>
        <v/>
      </c>
      <c r="CH174" s="125"/>
      <c r="CI174" s="126">
        <f t="shared" ref="CI174:CI178" si="2432">CH174+CF174</f>
        <v>0</v>
      </c>
      <c r="CJ174" s="124" t="str">
        <f t="shared" ref="CJ174:CJ178" si="2433">IF(CK174="","",CK174*$E174)</f>
        <v/>
      </c>
      <c r="CK174" s="125"/>
      <c r="CL174" s="126">
        <f t="shared" ref="CL174:CL178" si="2434">CK174+CI174</f>
        <v>0</v>
      </c>
      <c r="CM174" s="124" t="str">
        <f t="shared" ref="CM174:CM178" si="2435">IF(CN174="","",CN174*$E174)</f>
        <v/>
      </c>
      <c r="CN174" s="125"/>
      <c r="CO174" s="126">
        <f t="shared" ref="CO174:CO178" si="2436">CN174+CL174</f>
        <v>0</v>
      </c>
      <c r="CP174" s="124" t="str">
        <f t="shared" ref="CP174:CP178" si="2437">IF(CQ174="","",CQ174*$E174)</f>
        <v/>
      </c>
      <c r="CQ174" s="125"/>
      <c r="CR174" s="126">
        <f t="shared" ref="CR174:CR178" si="2438">CQ174+CO174</f>
        <v>0</v>
      </c>
      <c r="CS174" s="124" t="str">
        <f t="shared" ref="CS174:CS178" si="2439">IF(CT174="","",CT174*$E174)</f>
        <v/>
      </c>
      <c r="CT174" s="125"/>
      <c r="CU174" s="126">
        <f t="shared" ref="CU174:CU178" si="2440">CT174+CR174</f>
        <v>0</v>
      </c>
      <c r="CV174" s="124" t="str">
        <f t="shared" ref="CV174:CV178" si="2441">IF(CW174="","",CW174*$E174)</f>
        <v/>
      </c>
      <c r="CW174" s="125"/>
      <c r="CX174" s="126">
        <f t="shared" ref="CX174:CX178" si="2442">CW174+CU174</f>
        <v>0</v>
      </c>
      <c r="CY174" s="124" t="str">
        <f t="shared" ref="CY174:CY178" si="2443">IF(CZ174="","",CZ174*$E174)</f>
        <v/>
      </c>
      <c r="CZ174" s="125"/>
      <c r="DA174" s="126">
        <f t="shared" ref="DA174:DA178" si="2444">CZ174+CX174</f>
        <v>0</v>
      </c>
      <c r="DB174" s="124" t="str">
        <f t="shared" ref="DB174:DB178" si="2445">IF(DC174="","",DC174*$E174)</f>
        <v/>
      </c>
      <c r="DC174" s="125"/>
      <c r="DD174" s="126">
        <f t="shared" ref="DD174:DD178" si="2446">DC174+DA174</f>
        <v>0</v>
      </c>
      <c r="DE174" s="124" t="str">
        <f t="shared" ref="DE174:DE178" si="2447">IF(DF174="","",DF174*$E174)</f>
        <v/>
      </c>
      <c r="DF174" s="125"/>
      <c r="DG174" s="126">
        <f t="shared" ref="DG174:DG178" si="2448">DF174+DD174</f>
        <v>0</v>
      </c>
      <c r="DH174" s="124" t="str">
        <f t="shared" ref="DH174:DH178" si="2449">IF(DI174="","",DI174*$E174)</f>
        <v/>
      </c>
      <c r="DI174" s="125"/>
      <c r="DJ174" s="126">
        <f t="shared" ref="DJ174:DJ178" si="2450">DI174+DG174</f>
        <v>0</v>
      </c>
      <c r="DK174" s="124"/>
      <c r="DL174" s="125"/>
      <c r="DM174" s="126"/>
    </row>
    <row r="175" spans="1:117" ht="7.75" hidden="1" customHeight="1" outlineLevel="2" x14ac:dyDescent="0.2">
      <c r="A175" s="97" t="str">
        <f t="shared" si="2234"/>
        <v>4</v>
      </c>
      <c r="B175" s="140" t="s">
        <v>418</v>
      </c>
      <c r="C175" s="213" t="str">
        <f>VLOOKUP(B175,'[49]PLANILHA ORCAMENTARIA'!A:B,2,0)</f>
        <v>1 ANDAR - NIVEL 3,60</v>
      </c>
      <c r="D175" s="214"/>
      <c r="E175" s="122">
        <f>VLOOKUP(B175,'[49]PLANILHA ORCAMENTARIA'!A:G,7,0)</f>
        <v>23211.51</v>
      </c>
      <c r="F175" s="123"/>
      <c r="G175" s="124" t="str">
        <f t="shared" si="2379"/>
        <v/>
      </c>
      <c r="H175" s="125"/>
      <c r="I175" s="126">
        <f t="shared" si="2380"/>
        <v>0</v>
      </c>
      <c r="J175" s="124" t="str">
        <f t="shared" si="2381"/>
        <v/>
      </c>
      <c r="K175" s="125"/>
      <c r="L175" s="126">
        <f t="shared" si="2382"/>
        <v>0</v>
      </c>
      <c r="M175" s="124" t="str">
        <f t="shared" si="2383"/>
        <v/>
      </c>
      <c r="N175" s="125"/>
      <c r="O175" s="126">
        <f t="shared" si="2384"/>
        <v>0</v>
      </c>
      <c r="P175" s="124" t="str">
        <f t="shared" si="2385"/>
        <v/>
      </c>
      <c r="Q175" s="125"/>
      <c r="R175" s="126">
        <f t="shared" si="2386"/>
        <v>0</v>
      </c>
      <c r="S175" s="124" t="str">
        <f t="shared" si="2387"/>
        <v/>
      </c>
      <c r="T175" s="125"/>
      <c r="U175" s="126">
        <f t="shared" si="2388"/>
        <v>0</v>
      </c>
      <c r="V175" s="124" t="str">
        <f t="shared" si="2389"/>
        <v/>
      </c>
      <c r="W175" s="125"/>
      <c r="X175" s="126">
        <f t="shared" si="2390"/>
        <v>0</v>
      </c>
      <c r="Y175" s="124" t="str">
        <f t="shared" si="2391"/>
        <v/>
      </c>
      <c r="Z175" s="125"/>
      <c r="AA175" s="126">
        <f t="shared" si="2392"/>
        <v>0</v>
      </c>
      <c r="AB175" s="124" t="str">
        <f t="shared" si="2393"/>
        <v/>
      </c>
      <c r="AC175" s="125"/>
      <c r="AD175" s="126">
        <f t="shared" si="2394"/>
        <v>0</v>
      </c>
      <c r="AE175" s="124" t="str">
        <f t="shared" si="2395"/>
        <v/>
      </c>
      <c r="AF175" s="125"/>
      <c r="AG175" s="126">
        <f t="shared" si="2396"/>
        <v>0</v>
      </c>
      <c r="AH175" s="124" t="str">
        <f t="shared" si="2397"/>
        <v/>
      </c>
      <c r="AI175" s="125"/>
      <c r="AJ175" s="126">
        <f t="shared" si="2398"/>
        <v>0</v>
      </c>
      <c r="AK175" s="124" t="str">
        <f t="shared" si="2399"/>
        <v/>
      </c>
      <c r="AL175" s="125"/>
      <c r="AM175" s="126">
        <f t="shared" si="2400"/>
        <v>0</v>
      </c>
      <c r="AN175" s="124" t="str">
        <f t="shared" si="2401"/>
        <v/>
      </c>
      <c r="AO175" s="125"/>
      <c r="AP175" s="126">
        <f t="shared" si="2402"/>
        <v>0</v>
      </c>
      <c r="AQ175" s="124" t="str">
        <f t="shared" si="2403"/>
        <v/>
      </c>
      <c r="AR175" s="125"/>
      <c r="AS175" s="126">
        <f t="shared" si="2404"/>
        <v>0</v>
      </c>
      <c r="AT175" s="124" t="str">
        <f t="shared" si="2405"/>
        <v/>
      </c>
      <c r="AU175" s="125"/>
      <c r="AV175" s="126">
        <f t="shared" si="2406"/>
        <v>0</v>
      </c>
      <c r="AW175" s="124" t="str">
        <f t="shared" si="2407"/>
        <v/>
      </c>
      <c r="AX175" s="125"/>
      <c r="AY175" s="126">
        <f t="shared" si="2408"/>
        <v>0</v>
      </c>
      <c r="AZ175" s="124" t="str">
        <f t="shared" si="2409"/>
        <v/>
      </c>
      <c r="BA175" s="125"/>
      <c r="BB175" s="126">
        <f t="shared" si="2410"/>
        <v>0</v>
      </c>
      <c r="BC175" s="124" t="str">
        <f t="shared" si="2411"/>
        <v/>
      </c>
      <c r="BD175" s="125"/>
      <c r="BE175" s="126">
        <f t="shared" si="2412"/>
        <v>0</v>
      </c>
      <c r="BF175" s="124" t="str">
        <f t="shared" si="2413"/>
        <v/>
      </c>
      <c r="BG175" s="125"/>
      <c r="BH175" s="126">
        <f t="shared" si="2414"/>
        <v>0</v>
      </c>
      <c r="BI175" s="124" t="str">
        <f t="shared" si="2415"/>
        <v/>
      </c>
      <c r="BJ175" s="125"/>
      <c r="BK175" s="126">
        <f t="shared" si="2416"/>
        <v>0</v>
      </c>
      <c r="BL175" s="124" t="str">
        <f t="shared" si="2417"/>
        <v/>
      </c>
      <c r="BM175" s="125"/>
      <c r="BN175" s="126">
        <f t="shared" si="2418"/>
        <v>0</v>
      </c>
      <c r="BO175" s="124" t="str">
        <f t="shared" si="2419"/>
        <v/>
      </c>
      <c r="BP175" s="125"/>
      <c r="BQ175" s="126">
        <f t="shared" si="2420"/>
        <v>0</v>
      </c>
      <c r="BR175" s="124" t="str">
        <f t="shared" si="2421"/>
        <v/>
      </c>
      <c r="BS175" s="125"/>
      <c r="BT175" s="126">
        <f t="shared" si="2422"/>
        <v>0</v>
      </c>
      <c r="BU175" s="124" t="str">
        <f t="shared" si="2423"/>
        <v/>
      </c>
      <c r="BV175" s="125"/>
      <c r="BW175" s="126">
        <f t="shared" si="2424"/>
        <v>0</v>
      </c>
      <c r="BX175" s="124" t="str">
        <f t="shared" si="2425"/>
        <v/>
      </c>
      <c r="BY175" s="125"/>
      <c r="BZ175" s="126">
        <f t="shared" si="2426"/>
        <v>0</v>
      </c>
      <c r="CA175" s="124" t="str">
        <f t="shared" si="2427"/>
        <v/>
      </c>
      <c r="CB175" s="125"/>
      <c r="CC175" s="126">
        <f t="shared" si="2428"/>
        <v>0</v>
      </c>
      <c r="CD175" s="124" t="str">
        <f t="shared" si="2429"/>
        <v/>
      </c>
      <c r="CE175" s="125"/>
      <c r="CF175" s="126">
        <f t="shared" si="2430"/>
        <v>0</v>
      </c>
      <c r="CG175" s="124" t="str">
        <f t="shared" si="2431"/>
        <v/>
      </c>
      <c r="CH175" s="125"/>
      <c r="CI175" s="126">
        <f t="shared" si="2432"/>
        <v>0</v>
      </c>
      <c r="CJ175" s="124" t="str">
        <f t="shared" si="2433"/>
        <v/>
      </c>
      <c r="CK175" s="125"/>
      <c r="CL175" s="126">
        <f t="shared" si="2434"/>
        <v>0</v>
      </c>
      <c r="CM175" s="124" t="str">
        <f t="shared" si="2435"/>
        <v/>
      </c>
      <c r="CN175" s="125"/>
      <c r="CO175" s="126">
        <f t="shared" si="2436"/>
        <v>0</v>
      </c>
      <c r="CP175" s="124" t="str">
        <f t="shared" si="2437"/>
        <v/>
      </c>
      <c r="CQ175" s="125"/>
      <c r="CR175" s="126">
        <f t="shared" si="2438"/>
        <v>0</v>
      </c>
      <c r="CS175" s="124" t="str">
        <f t="shared" si="2439"/>
        <v/>
      </c>
      <c r="CT175" s="125"/>
      <c r="CU175" s="126">
        <f t="shared" si="2440"/>
        <v>0</v>
      </c>
      <c r="CV175" s="124" t="str">
        <f t="shared" si="2441"/>
        <v/>
      </c>
      <c r="CW175" s="125"/>
      <c r="CX175" s="126">
        <f t="shared" si="2442"/>
        <v>0</v>
      </c>
      <c r="CY175" s="124" t="str">
        <f t="shared" si="2443"/>
        <v/>
      </c>
      <c r="CZ175" s="125"/>
      <c r="DA175" s="126">
        <f t="shared" si="2444"/>
        <v>0</v>
      </c>
      <c r="DB175" s="124" t="str">
        <f t="shared" si="2445"/>
        <v/>
      </c>
      <c r="DC175" s="125"/>
      <c r="DD175" s="126">
        <f t="shared" si="2446"/>
        <v>0</v>
      </c>
      <c r="DE175" s="124" t="str">
        <f t="shared" si="2447"/>
        <v/>
      </c>
      <c r="DF175" s="125"/>
      <c r="DG175" s="126">
        <f t="shared" si="2448"/>
        <v>0</v>
      </c>
      <c r="DH175" s="124" t="str">
        <f t="shared" si="2449"/>
        <v/>
      </c>
      <c r="DI175" s="125"/>
      <c r="DJ175" s="126">
        <f t="shared" si="2450"/>
        <v>0</v>
      </c>
      <c r="DK175" s="124"/>
      <c r="DL175" s="125"/>
      <c r="DM175" s="126"/>
    </row>
    <row r="176" spans="1:117" ht="7.75" hidden="1" customHeight="1" outlineLevel="2" x14ac:dyDescent="0.2">
      <c r="A176" s="97" t="str">
        <f t="shared" si="2234"/>
        <v>4</v>
      </c>
      <c r="B176" s="140" t="s">
        <v>419</v>
      </c>
      <c r="C176" s="213" t="str">
        <f>VLOOKUP(B176,'[49]PLANILHA ORCAMENTARIA'!A:B,2,0)</f>
        <v>2 ANDAR - NIVEL 7,20</v>
      </c>
      <c r="D176" s="214"/>
      <c r="E176" s="122">
        <f>VLOOKUP(B176,'[49]PLANILHA ORCAMENTARIA'!A:G,7,0)</f>
        <v>11962.51</v>
      </c>
      <c r="F176" s="123"/>
      <c r="G176" s="124" t="str">
        <f t="shared" si="2379"/>
        <v/>
      </c>
      <c r="H176" s="125"/>
      <c r="I176" s="126">
        <f t="shared" si="2380"/>
        <v>0</v>
      </c>
      <c r="J176" s="124" t="str">
        <f t="shared" si="2381"/>
        <v/>
      </c>
      <c r="K176" s="125"/>
      <c r="L176" s="126">
        <f t="shared" si="2382"/>
        <v>0</v>
      </c>
      <c r="M176" s="124" t="str">
        <f t="shared" si="2383"/>
        <v/>
      </c>
      <c r="N176" s="125"/>
      <c r="O176" s="126">
        <f t="shared" si="2384"/>
        <v>0</v>
      </c>
      <c r="P176" s="124" t="str">
        <f t="shared" si="2385"/>
        <v/>
      </c>
      <c r="Q176" s="125"/>
      <c r="R176" s="126">
        <f t="shared" si="2386"/>
        <v>0</v>
      </c>
      <c r="S176" s="124" t="str">
        <f t="shared" si="2387"/>
        <v/>
      </c>
      <c r="T176" s="125"/>
      <c r="U176" s="126">
        <f t="shared" si="2388"/>
        <v>0</v>
      </c>
      <c r="V176" s="124" t="str">
        <f t="shared" si="2389"/>
        <v/>
      </c>
      <c r="W176" s="125"/>
      <c r="X176" s="126">
        <f t="shared" si="2390"/>
        <v>0</v>
      </c>
      <c r="Y176" s="124" t="str">
        <f t="shared" si="2391"/>
        <v/>
      </c>
      <c r="Z176" s="125"/>
      <c r="AA176" s="126">
        <f t="shared" si="2392"/>
        <v>0</v>
      </c>
      <c r="AB176" s="124" t="str">
        <f t="shared" si="2393"/>
        <v/>
      </c>
      <c r="AC176" s="125"/>
      <c r="AD176" s="126">
        <f t="shared" si="2394"/>
        <v>0</v>
      </c>
      <c r="AE176" s="124" t="str">
        <f t="shared" si="2395"/>
        <v/>
      </c>
      <c r="AF176" s="125"/>
      <c r="AG176" s="126">
        <f t="shared" si="2396"/>
        <v>0</v>
      </c>
      <c r="AH176" s="124" t="str">
        <f t="shared" si="2397"/>
        <v/>
      </c>
      <c r="AI176" s="125"/>
      <c r="AJ176" s="126">
        <f t="shared" si="2398"/>
        <v>0</v>
      </c>
      <c r="AK176" s="124" t="str">
        <f t="shared" si="2399"/>
        <v/>
      </c>
      <c r="AL176" s="125"/>
      <c r="AM176" s="126">
        <f t="shared" si="2400"/>
        <v>0</v>
      </c>
      <c r="AN176" s="124" t="str">
        <f t="shared" si="2401"/>
        <v/>
      </c>
      <c r="AO176" s="125"/>
      <c r="AP176" s="126">
        <f t="shared" si="2402"/>
        <v>0</v>
      </c>
      <c r="AQ176" s="124" t="str">
        <f t="shared" si="2403"/>
        <v/>
      </c>
      <c r="AR176" s="125"/>
      <c r="AS176" s="126">
        <f t="shared" si="2404"/>
        <v>0</v>
      </c>
      <c r="AT176" s="124" t="str">
        <f t="shared" si="2405"/>
        <v/>
      </c>
      <c r="AU176" s="125"/>
      <c r="AV176" s="126">
        <f t="shared" si="2406"/>
        <v>0</v>
      </c>
      <c r="AW176" s="124" t="str">
        <f t="shared" si="2407"/>
        <v/>
      </c>
      <c r="AX176" s="125"/>
      <c r="AY176" s="126">
        <f t="shared" si="2408"/>
        <v>0</v>
      </c>
      <c r="AZ176" s="124" t="str">
        <f t="shared" si="2409"/>
        <v/>
      </c>
      <c r="BA176" s="125"/>
      <c r="BB176" s="126">
        <f t="shared" si="2410"/>
        <v>0</v>
      </c>
      <c r="BC176" s="124" t="str">
        <f t="shared" si="2411"/>
        <v/>
      </c>
      <c r="BD176" s="125"/>
      <c r="BE176" s="126">
        <f t="shared" si="2412"/>
        <v>0</v>
      </c>
      <c r="BF176" s="124" t="str">
        <f t="shared" si="2413"/>
        <v/>
      </c>
      <c r="BG176" s="125"/>
      <c r="BH176" s="126">
        <f t="shared" si="2414"/>
        <v>0</v>
      </c>
      <c r="BI176" s="124" t="str">
        <f t="shared" si="2415"/>
        <v/>
      </c>
      <c r="BJ176" s="125"/>
      <c r="BK176" s="126">
        <f t="shared" si="2416"/>
        <v>0</v>
      </c>
      <c r="BL176" s="124" t="str">
        <f t="shared" si="2417"/>
        <v/>
      </c>
      <c r="BM176" s="125"/>
      <c r="BN176" s="126">
        <f t="shared" si="2418"/>
        <v>0</v>
      </c>
      <c r="BO176" s="124" t="str">
        <f t="shared" si="2419"/>
        <v/>
      </c>
      <c r="BP176" s="125"/>
      <c r="BQ176" s="126">
        <f t="shared" si="2420"/>
        <v>0</v>
      </c>
      <c r="BR176" s="124" t="str">
        <f t="shared" si="2421"/>
        <v/>
      </c>
      <c r="BS176" s="125"/>
      <c r="BT176" s="126">
        <f t="shared" si="2422"/>
        <v>0</v>
      </c>
      <c r="BU176" s="124" t="str">
        <f t="shared" si="2423"/>
        <v/>
      </c>
      <c r="BV176" s="125"/>
      <c r="BW176" s="126">
        <f t="shared" si="2424"/>
        <v>0</v>
      </c>
      <c r="BX176" s="124" t="str">
        <f t="shared" si="2425"/>
        <v/>
      </c>
      <c r="BY176" s="125"/>
      <c r="BZ176" s="126">
        <f t="shared" si="2426"/>
        <v>0</v>
      </c>
      <c r="CA176" s="124" t="str">
        <f t="shared" si="2427"/>
        <v/>
      </c>
      <c r="CB176" s="125"/>
      <c r="CC176" s="126">
        <f t="shared" si="2428"/>
        <v>0</v>
      </c>
      <c r="CD176" s="124" t="str">
        <f t="shared" si="2429"/>
        <v/>
      </c>
      <c r="CE176" s="125"/>
      <c r="CF176" s="126">
        <f t="shared" si="2430"/>
        <v>0</v>
      </c>
      <c r="CG176" s="124" t="str">
        <f t="shared" si="2431"/>
        <v/>
      </c>
      <c r="CH176" s="125"/>
      <c r="CI176" s="126">
        <f t="shared" si="2432"/>
        <v>0</v>
      </c>
      <c r="CJ176" s="124" t="str">
        <f t="shared" si="2433"/>
        <v/>
      </c>
      <c r="CK176" s="125"/>
      <c r="CL176" s="126">
        <f t="shared" si="2434"/>
        <v>0</v>
      </c>
      <c r="CM176" s="124" t="str">
        <f t="shared" si="2435"/>
        <v/>
      </c>
      <c r="CN176" s="125"/>
      <c r="CO176" s="126">
        <f t="shared" si="2436"/>
        <v>0</v>
      </c>
      <c r="CP176" s="124" t="str">
        <f t="shared" si="2437"/>
        <v/>
      </c>
      <c r="CQ176" s="125"/>
      <c r="CR176" s="126">
        <f t="shared" si="2438"/>
        <v>0</v>
      </c>
      <c r="CS176" s="124" t="str">
        <f t="shared" si="2439"/>
        <v/>
      </c>
      <c r="CT176" s="125"/>
      <c r="CU176" s="126">
        <f t="shared" si="2440"/>
        <v>0</v>
      </c>
      <c r="CV176" s="124" t="str">
        <f t="shared" si="2441"/>
        <v/>
      </c>
      <c r="CW176" s="125"/>
      <c r="CX176" s="126">
        <f t="shared" si="2442"/>
        <v>0</v>
      </c>
      <c r="CY176" s="124" t="str">
        <f t="shared" si="2443"/>
        <v/>
      </c>
      <c r="CZ176" s="125"/>
      <c r="DA176" s="126">
        <f t="shared" si="2444"/>
        <v>0</v>
      </c>
      <c r="DB176" s="124" t="str">
        <f t="shared" si="2445"/>
        <v/>
      </c>
      <c r="DC176" s="125"/>
      <c r="DD176" s="126">
        <f t="shared" si="2446"/>
        <v>0</v>
      </c>
      <c r="DE176" s="124" t="str">
        <f t="shared" si="2447"/>
        <v/>
      </c>
      <c r="DF176" s="125"/>
      <c r="DG176" s="126">
        <f t="shared" si="2448"/>
        <v>0</v>
      </c>
      <c r="DH176" s="124" t="str">
        <f t="shared" si="2449"/>
        <v/>
      </c>
      <c r="DI176" s="125"/>
      <c r="DJ176" s="126">
        <f t="shared" si="2450"/>
        <v>0</v>
      </c>
      <c r="DK176" s="124"/>
      <c r="DL176" s="125"/>
      <c r="DM176" s="126"/>
    </row>
    <row r="177" spans="1:117" ht="7.75" hidden="1" customHeight="1" outlineLevel="1" x14ac:dyDescent="0.2">
      <c r="A177" s="97" t="str">
        <f t="shared" si="2234"/>
        <v>4</v>
      </c>
      <c r="B177" s="140" t="s">
        <v>420</v>
      </c>
      <c r="C177" s="213" t="str">
        <f>VLOOKUP(B177,'[49]PLANILHA ORCAMENTARIA'!A:B,2,0)</f>
        <v>MARQUISES METÁLICAS E TELHAS</v>
      </c>
      <c r="D177" s="214"/>
      <c r="E177" s="122">
        <f>VLOOKUP(B177,'[49]PLANILHA ORCAMENTARIA'!A:G,7,0)</f>
        <v>53960.17</v>
      </c>
      <c r="F177" s="123"/>
      <c r="G177" s="124" t="str">
        <f t="shared" si="2379"/>
        <v/>
      </c>
      <c r="H177" s="125"/>
      <c r="I177" s="126">
        <f t="shared" si="2380"/>
        <v>0</v>
      </c>
      <c r="J177" s="124" t="str">
        <f t="shared" si="2381"/>
        <v/>
      </c>
      <c r="K177" s="125"/>
      <c r="L177" s="126">
        <f t="shared" si="2382"/>
        <v>0</v>
      </c>
      <c r="M177" s="124" t="str">
        <f t="shared" si="2383"/>
        <v/>
      </c>
      <c r="N177" s="125"/>
      <c r="O177" s="126">
        <f t="shared" si="2384"/>
        <v>0</v>
      </c>
      <c r="P177" s="124" t="str">
        <f t="shared" si="2385"/>
        <v/>
      </c>
      <c r="Q177" s="125"/>
      <c r="R177" s="126">
        <f t="shared" si="2386"/>
        <v>0</v>
      </c>
      <c r="S177" s="124" t="str">
        <f t="shared" si="2387"/>
        <v/>
      </c>
      <c r="T177" s="125"/>
      <c r="U177" s="126">
        <f t="shared" si="2388"/>
        <v>0</v>
      </c>
      <c r="V177" s="124" t="str">
        <f t="shared" si="2389"/>
        <v/>
      </c>
      <c r="W177" s="125"/>
      <c r="X177" s="126">
        <f t="shared" si="2390"/>
        <v>0</v>
      </c>
      <c r="Y177" s="124" t="str">
        <f t="shared" si="2391"/>
        <v/>
      </c>
      <c r="Z177" s="125"/>
      <c r="AA177" s="126">
        <f t="shared" si="2392"/>
        <v>0</v>
      </c>
      <c r="AB177" s="124" t="str">
        <f t="shared" si="2393"/>
        <v/>
      </c>
      <c r="AC177" s="125"/>
      <c r="AD177" s="126">
        <f t="shared" si="2394"/>
        <v>0</v>
      </c>
      <c r="AE177" s="124" t="str">
        <f t="shared" si="2395"/>
        <v/>
      </c>
      <c r="AF177" s="125"/>
      <c r="AG177" s="126">
        <f t="shared" si="2396"/>
        <v>0</v>
      </c>
      <c r="AH177" s="124" t="str">
        <f t="shared" si="2397"/>
        <v/>
      </c>
      <c r="AI177" s="125"/>
      <c r="AJ177" s="126">
        <f t="shared" si="2398"/>
        <v>0</v>
      </c>
      <c r="AK177" s="124" t="str">
        <f t="shared" si="2399"/>
        <v/>
      </c>
      <c r="AL177" s="125"/>
      <c r="AM177" s="126">
        <f t="shared" si="2400"/>
        <v>0</v>
      </c>
      <c r="AN177" s="124" t="str">
        <f t="shared" si="2401"/>
        <v/>
      </c>
      <c r="AO177" s="125"/>
      <c r="AP177" s="126">
        <f t="shared" si="2402"/>
        <v>0</v>
      </c>
      <c r="AQ177" s="124" t="str">
        <f t="shared" si="2403"/>
        <v/>
      </c>
      <c r="AR177" s="125"/>
      <c r="AS177" s="126">
        <f t="shared" si="2404"/>
        <v>0</v>
      </c>
      <c r="AT177" s="124" t="str">
        <f t="shared" si="2405"/>
        <v/>
      </c>
      <c r="AU177" s="125"/>
      <c r="AV177" s="126">
        <f t="shared" si="2406"/>
        <v>0</v>
      </c>
      <c r="AW177" s="124" t="str">
        <f t="shared" si="2407"/>
        <v/>
      </c>
      <c r="AX177" s="125"/>
      <c r="AY177" s="126">
        <f t="shared" si="2408"/>
        <v>0</v>
      </c>
      <c r="AZ177" s="124" t="str">
        <f t="shared" si="2409"/>
        <v/>
      </c>
      <c r="BA177" s="125"/>
      <c r="BB177" s="126">
        <f t="shared" si="2410"/>
        <v>0</v>
      </c>
      <c r="BC177" s="124" t="str">
        <f t="shared" si="2411"/>
        <v/>
      </c>
      <c r="BD177" s="125"/>
      <c r="BE177" s="126">
        <f t="shared" si="2412"/>
        <v>0</v>
      </c>
      <c r="BF177" s="124" t="str">
        <f t="shared" si="2413"/>
        <v/>
      </c>
      <c r="BG177" s="125"/>
      <c r="BH177" s="126">
        <f t="shared" si="2414"/>
        <v>0</v>
      </c>
      <c r="BI177" s="124" t="str">
        <f t="shared" si="2415"/>
        <v/>
      </c>
      <c r="BJ177" s="125"/>
      <c r="BK177" s="126">
        <f t="shared" si="2416"/>
        <v>0</v>
      </c>
      <c r="BL177" s="124" t="str">
        <f t="shared" si="2417"/>
        <v/>
      </c>
      <c r="BM177" s="125"/>
      <c r="BN177" s="126">
        <f t="shared" si="2418"/>
        <v>0</v>
      </c>
      <c r="BO177" s="124" t="str">
        <f t="shared" si="2419"/>
        <v/>
      </c>
      <c r="BP177" s="125"/>
      <c r="BQ177" s="126">
        <f t="shared" si="2420"/>
        <v>0</v>
      </c>
      <c r="BR177" s="124" t="str">
        <f t="shared" si="2421"/>
        <v/>
      </c>
      <c r="BS177" s="125"/>
      <c r="BT177" s="126">
        <f t="shared" si="2422"/>
        <v>0</v>
      </c>
      <c r="BU177" s="124" t="str">
        <f t="shared" si="2423"/>
        <v/>
      </c>
      <c r="BV177" s="125"/>
      <c r="BW177" s="126">
        <f t="shared" si="2424"/>
        <v>0</v>
      </c>
      <c r="BX177" s="124" t="str">
        <f t="shared" si="2425"/>
        <v/>
      </c>
      <c r="BY177" s="125"/>
      <c r="BZ177" s="126">
        <f t="shared" si="2426"/>
        <v>0</v>
      </c>
      <c r="CA177" s="124" t="str">
        <f t="shared" si="2427"/>
        <v/>
      </c>
      <c r="CB177" s="125"/>
      <c r="CC177" s="126">
        <f t="shared" si="2428"/>
        <v>0</v>
      </c>
      <c r="CD177" s="124" t="str">
        <f t="shared" si="2429"/>
        <v/>
      </c>
      <c r="CE177" s="125"/>
      <c r="CF177" s="126">
        <f t="shared" si="2430"/>
        <v>0</v>
      </c>
      <c r="CG177" s="124" t="str">
        <f t="shared" si="2431"/>
        <v/>
      </c>
      <c r="CH177" s="125"/>
      <c r="CI177" s="126">
        <f t="shared" si="2432"/>
        <v>0</v>
      </c>
      <c r="CJ177" s="124" t="str">
        <f t="shared" si="2433"/>
        <v/>
      </c>
      <c r="CK177" s="125"/>
      <c r="CL177" s="126">
        <f t="shared" si="2434"/>
        <v>0</v>
      </c>
      <c r="CM177" s="124" t="str">
        <f t="shared" si="2435"/>
        <v/>
      </c>
      <c r="CN177" s="125"/>
      <c r="CO177" s="126">
        <f t="shared" si="2436"/>
        <v>0</v>
      </c>
      <c r="CP177" s="124" t="str">
        <f t="shared" si="2437"/>
        <v/>
      </c>
      <c r="CQ177" s="125"/>
      <c r="CR177" s="126">
        <f t="shared" si="2438"/>
        <v>0</v>
      </c>
      <c r="CS177" s="124" t="str">
        <f t="shared" si="2439"/>
        <v/>
      </c>
      <c r="CT177" s="125"/>
      <c r="CU177" s="126">
        <f t="shared" si="2440"/>
        <v>0</v>
      </c>
      <c r="CV177" s="124" t="str">
        <f t="shared" si="2441"/>
        <v/>
      </c>
      <c r="CW177" s="125"/>
      <c r="CX177" s="126">
        <f t="shared" si="2442"/>
        <v>0</v>
      </c>
      <c r="CY177" s="124" t="str">
        <f t="shared" si="2443"/>
        <v/>
      </c>
      <c r="CZ177" s="125"/>
      <c r="DA177" s="126">
        <f t="shared" si="2444"/>
        <v>0</v>
      </c>
      <c r="DB177" s="124" t="str">
        <f t="shared" si="2445"/>
        <v/>
      </c>
      <c r="DC177" s="125"/>
      <c r="DD177" s="126">
        <f t="shared" si="2446"/>
        <v>0</v>
      </c>
      <c r="DE177" s="124" t="str">
        <f t="shared" si="2447"/>
        <v/>
      </c>
      <c r="DF177" s="125"/>
      <c r="DG177" s="126">
        <f t="shared" si="2448"/>
        <v>0</v>
      </c>
      <c r="DH177" s="124" t="str">
        <f t="shared" si="2449"/>
        <v/>
      </c>
      <c r="DI177" s="125"/>
      <c r="DJ177" s="126">
        <f t="shared" si="2450"/>
        <v>0</v>
      </c>
      <c r="DK177" s="124"/>
      <c r="DL177" s="125"/>
      <c r="DM177" s="126"/>
    </row>
    <row r="178" spans="1:117" ht="7.75" hidden="1" customHeight="1" outlineLevel="1" x14ac:dyDescent="0.2">
      <c r="A178" s="97" t="str">
        <f t="shared" si="2234"/>
        <v>4</v>
      </c>
      <c r="B178" s="140" t="s">
        <v>421</v>
      </c>
      <c r="C178" s="213" t="str">
        <f>VLOOKUP(B178,'[49]PLANILHA ORCAMENTARIA'!A:B,2,0)</f>
        <v>IMPERMEABILIZAÇÃO</v>
      </c>
      <c r="D178" s="214"/>
      <c r="E178" s="122">
        <f>VLOOKUP(B178,'[49]PLANILHA ORCAMENTARIA'!A:G,7,0)</f>
        <v>354263.56</v>
      </c>
      <c r="F178" s="123"/>
      <c r="G178" s="124" t="str">
        <f t="shared" si="2379"/>
        <v/>
      </c>
      <c r="H178" s="125"/>
      <c r="I178" s="126">
        <f t="shared" si="2380"/>
        <v>0</v>
      </c>
      <c r="J178" s="124" t="str">
        <f t="shared" si="2381"/>
        <v/>
      </c>
      <c r="K178" s="125"/>
      <c r="L178" s="126">
        <f t="shared" si="2382"/>
        <v>0</v>
      </c>
      <c r="M178" s="124" t="str">
        <f t="shared" si="2383"/>
        <v/>
      </c>
      <c r="N178" s="125"/>
      <c r="O178" s="126">
        <f t="shared" si="2384"/>
        <v>0</v>
      </c>
      <c r="P178" s="124" t="str">
        <f t="shared" si="2385"/>
        <v/>
      </c>
      <c r="Q178" s="125"/>
      <c r="R178" s="126">
        <f t="shared" si="2386"/>
        <v>0</v>
      </c>
      <c r="S178" s="124" t="str">
        <f t="shared" si="2387"/>
        <v/>
      </c>
      <c r="T178" s="125"/>
      <c r="U178" s="126">
        <f t="shared" si="2388"/>
        <v>0</v>
      </c>
      <c r="V178" s="124" t="str">
        <f t="shared" si="2389"/>
        <v/>
      </c>
      <c r="W178" s="125"/>
      <c r="X178" s="126">
        <f t="shared" si="2390"/>
        <v>0</v>
      </c>
      <c r="Y178" s="124" t="str">
        <f t="shared" si="2391"/>
        <v/>
      </c>
      <c r="Z178" s="125"/>
      <c r="AA178" s="126">
        <f t="shared" si="2392"/>
        <v>0</v>
      </c>
      <c r="AB178" s="124" t="str">
        <f t="shared" si="2393"/>
        <v/>
      </c>
      <c r="AC178" s="125"/>
      <c r="AD178" s="126">
        <f t="shared" si="2394"/>
        <v>0</v>
      </c>
      <c r="AE178" s="124" t="str">
        <f t="shared" si="2395"/>
        <v/>
      </c>
      <c r="AF178" s="125"/>
      <c r="AG178" s="126">
        <f t="shared" si="2396"/>
        <v>0</v>
      </c>
      <c r="AH178" s="124" t="str">
        <f t="shared" si="2397"/>
        <v/>
      </c>
      <c r="AI178" s="125"/>
      <c r="AJ178" s="126">
        <f t="shared" si="2398"/>
        <v>0</v>
      </c>
      <c r="AK178" s="124" t="str">
        <f t="shared" si="2399"/>
        <v/>
      </c>
      <c r="AL178" s="125"/>
      <c r="AM178" s="126">
        <f t="shared" si="2400"/>
        <v>0</v>
      </c>
      <c r="AN178" s="124" t="str">
        <f t="shared" si="2401"/>
        <v/>
      </c>
      <c r="AO178" s="125"/>
      <c r="AP178" s="126">
        <f t="shared" si="2402"/>
        <v>0</v>
      </c>
      <c r="AQ178" s="124" t="str">
        <f t="shared" si="2403"/>
        <v/>
      </c>
      <c r="AR178" s="125"/>
      <c r="AS178" s="126">
        <f t="shared" si="2404"/>
        <v>0</v>
      </c>
      <c r="AT178" s="124" t="str">
        <f t="shared" si="2405"/>
        <v/>
      </c>
      <c r="AU178" s="125"/>
      <c r="AV178" s="126">
        <f t="shared" si="2406"/>
        <v>0</v>
      </c>
      <c r="AW178" s="124" t="str">
        <f t="shared" si="2407"/>
        <v/>
      </c>
      <c r="AX178" s="125"/>
      <c r="AY178" s="126">
        <f t="shared" si="2408"/>
        <v>0</v>
      </c>
      <c r="AZ178" s="124" t="str">
        <f t="shared" si="2409"/>
        <v/>
      </c>
      <c r="BA178" s="125"/>
      <c r="BB178" s="126">
        <f t="shared" si="2410"/>
        <v>0</v>
      </c>
      <c r="BC178" s="124" t="str">
        <f t="shared" si="2411"/>
        <v/>
      </c>
      <c r="BD178" s="125"/>
      <c r="BE178" s="126">
        <f t="shared" si="2412"/>
        <v>0</v>
      </c>
      <c r="BF178" s="124" t="str">
        <f t="shared" si="2413"/>
        <v/>
      </c>
      <c r="BG178" s="125"/>
      <c r="BH178" s="126">
        <f t="shared" si="2414"/>
        <v>0</v>
      </c>
      <c r="BI178" s="124" t="str">
        <f t="shared" si="2415"/>
        <v/>
      </c>
      <c r="BJ178" s="125"/>
      <c r="BK178" s="126">
        <f t="shared" si="2416"/>
        <v>0</v>
      </c>
      <c r="BL178" s="124" t="str">
        <f t="shared" si="2417"/>
        <v/>
      </c>
      <c r="BM178" s="125"/>
      <c r="BN178" s="126">
        <f t="shared" si="2418"/>
        <v>0</v>
      </c>
      <c r="BO178" s="124" t="str">
        <f t="shared" si="2419"/>
        <v/>
      </c>
      <c r="BP178" s="125"/>
      <c r="BQ178" s="126">
        <f t="shared" si="2420"/>
        <v>0</v>
      </c>
      <c r="BR178" s="124" t="str">
        <f t="shared" si="2421"/>
        <v/>
      </c>
      <c r="BS178" s="125"/>
      <c r="BT178" s="126">
        <f t="shared" si="2422"/>
        <v>0</v>
      </c>
      <c r="BU178" s="124" t="str">
        <f t="shared" si="2423"/>
        <v/>
      </c>
      <c r="BV178" s="125"/>
      <c r="BW178" s="126">
        <f t="shared" si="2424"/>
        <v>0</v>
      </c>
      <c r="BX178" s="124" t="str">
        <f t="shared" si="2425"/>
        <v/>
      </c>
      <c r="BY178" s="125"/>
      <c r="BZ178" s="126">
        <f t="shared" si="2426"/>
        <v>0</v>
      </c>
      <c r="CA178" s="124" t="str">
        <f t="shared" si="2427"/>
        <v/>
      </c>
      <c r="CB178" s="125"/>
      <c r="CC178" s="126">
        <f t="shared" si="2428"/>
        <v>0</v>
      </c>
      <c r="CD178" s="124" t="str">
        <f t="shared" si="2429"/>
        <v/>
      </c>
      <c r="CE178" s="125"/>
      <c r="CF178" s="126">
        <f t="shared" si="2430"/>
        <v>0</v>
      </c>
      <c r="CG178" s="124" t="str">
        <f t="shared" si="2431"/>
        <v/>
      </c>
      <c r="CH178" s="125"/>
      <c r="CI178" s="126">
        <f t="shared" si="2432"/>
        <v>0</v>
      </c>
      <c r="CJ178" s="124" t="str">
        <f t="shared" si="2433"/>
        <v/>
      </c>
      <c r="CK178" s="125"/>
      <c r="CL178" s="126">
        <f t="shared" si="2434"/>
        <v>0</v>
      </c>
      <c r="CM178" s="124" t="str">
        <f t="shared" si="2435"/>
        <v/>
      </c>
      <c r="CN178" s="125"/>
      <c r="CO178" s="126">
        <f t="shared" si="2436"/>
        <v>0</v>
      </c>
      <c r="CP178" s="124" t="str">
        <f t="shared" si="2437"/>
        <v/>
      </c>
      <c r="CQ178" s="125"/>
      <c r="CR178" s="126">
        <f t="shared" si="2438"/>
        <v>0</v>
      </c>
      <c r="CS178" s="124" t="str">
        <f t="shared" si="2439"/>
        <v/>
      </c>
      <c r="CT178" s="125"/>
      <c r="CU178" s="126">
        <f t="shared" si="2440"/>
        <v>0</v>
      </c>
      <c r="CV178" s="124" t="str">
        <f t="shared" si="2441"/>
        <v/>
      </c>
      <c r="CW178" s="125"/>
      <c r="CX178" s="126">
        <f t="shared" si="2442"/>
        <v>0</v>
      </c>
      <c r="CY178" s="124" t="str">
        <f t="shared" si="2443"/>
        <v/>
      </c>
      <c r="CZ178" s="125"/>
      <c r="DA178" s="126">
        <f t="shared" si="2444"/>
        <v>0</v>
      </c>
      <c r="DB178" s="124" t="str">
        <f t="shared" si="2445"/>
        <v/>
      </c>
      <c r="DC178" s="125"/>
      <c r="DD178" s="126">
        <f t="shared" si="2446"/>
        <v>0</v>
      </c>
      <c r="DE178" s="124" t="str">
        <f t="shared" si="2447"/>
        <v/>
      </c>
      <c r="DF178" s="125"/>
      <c r="DG178" s="126">
        <f t="shared" si="2448"/>
        <v>0</v>
      </c>
      <c r="DH178" s="124" t="str">
        <f t="shared" si="2449"/>
        <v/>
      </c>
      <c r="DI178" s="125"/>
      <c r="DJ178" s="126">
        <f t="shared" si="2450"/>
        <v>0</v>
      </c>
      <c r="DK178" s="124"/>
      <c r="DL178" s="125"/>
      <c r="DM178" s="126"/>
    </row>
    <row r="179" spans="1:117" ht="7.75" hidden="1" customHeight="1" outlineLevel="1" x14ac:dyDescent="0.2">
      <c r="A179" s="97" t="str">
        <f t="shared" si="2234"/>
        <v>4</v>
      </c>
      <c r="B179" s="134" t="s">
        <v>35</v>
      </c>
      <c r="C179" s="205" t="s">
        <v>281</v>
      </c>
      <c r="D179" s="205"/>
      <c r="E179" s="135">
        <f>VLOOKUP(B179,'[49]PLANILHA ORCAMENTARIA'!A:G,7,0)</f>
        <v>317275.53999999998</v>
      </c>
      <c r="F179" s="136"/>
      <c r="G179" s="207" t="str">
        <f t="shared" ref="G179" si="2451">IF(H179="","",H179*E179)</f>
        <v/>
      </c>
      <c r="H179" s="208"/>
      <c r="I179" s="209"/>
      <c r="J179" s="207" t="str">
        <f t="shared" ref="J179" si="2452">IF(K179="","",K179*H179)</f>
        <v/>
      </c>
      <c r="K179" s="208"/>
      <c r="L179" s="209"/>
      <c r="M179" s="207" t="str">
        <f t="shared" ref="M179" si="2453">IF(N179="","",N179*K179)</f>
        <v/>
      </c>
      <c r="N179" s="208"/>
      <c r="O179" s="209"/>
      <c r="P179" s="207" t="str">
        <f t="shared" ref="P179" si="2454">IF(Q179="","",Q179*N179)</f>
        <v/>
      </c>
      <c r="Q179" s="208"/>
      <c r="R179" s="209"/>
      <c r="S179" s="207" t="str">
        <f t="shared" ref="S179" si="2455">IF(T179="","",T179*Q179)</f>
        <v/>
      </c>
      <c r="T179" s="208"/>
      <c r="U179" s="209"/>
      <c r="V179" s="207" t="str">
        <f t="shared" ref="V179" si="2456">IF(W179="","",W179*T179)</f>
        <v/>
      </c>
      <c r="W179" s="208"/>
      <c r="X179" s="209"/>
      <c r="Y179" s="207" t="str">
        <f t="shared" ref="Y179" si="2457">IF(Z179="","",Z179*W179)</f>
        <v/>
      </c>
      <c r="Z179" s="208"/>
      <c r="AA179" s="209"/>
      <c r="AB179" s="207" t="str">
        <f t="shared" ref="AB179" si="2458">IF(AC179="","",AC179*Z179)</f>
        <v/>
      </c>
      <c r="AC179" s="208"/>
      <c r="AD179" s="209"/>
      <c r="AE179" s="207" t="str">
        <f t="shared" ref="AE179" si="2459">IF(AF179="","",AF179*AC179)</f>
        <v/>
      </c>
      <c r="AF179" s="208"/>
      <c r="AG179" s="209"/>
      <c r="AH179" s="207" t="str">
        <f t="shared" ref="AH179" si="2460">IF(AI179="","",AI179*AF179)</f>
        <v/>
      </c>
      <c r="AI179" s="208"/>
      <c r="AJ179" s="209"/>
      <c r="AK179" s="207" t="str">
        <f t="shared" ref="AK179" si="2461">IF(AL179="","",AL179*AI179)</f>
        <v/>
      </c>
      <c r="AL179" s="208"/>
      <c r="AM179" s="209"/>
      <c r="AN179" s="207" t="str">
        <f t="shared" ref="AN179" si="2462">IF(AO179="","",AO179*AL179)</f>
        <v/>
      </c>
      <c r="AO179" s="208"/>
      <c r="AP179" s="209"/>
      <c r="AQ179" s="207" t="str">
        <f t="shared" ref="AQ179" si="2463">IF(AR179="","",AR179*AO179)</f>
        <v/>
      </c>
      <c r="AR179" s="208"/>
      <c r="AS179" s="209"/>
      <c r="AT179" s="207" t="str">
        <f t="shared" ref="AT179" si="2464">IF(AU179="","",AU179*AR179)</f>
        <v/>
      </c>
      <c r="AU179" s="208"/>
      <c r="AV179" s="209"/>
      <c r="AW179" s="207" t="str">
        <f t="shared" ref="AW179" si="2465">IF(AX179="","",AX179*AU179)</f>
        <v/>
      </c>
      <c r="AX179" s="208"/>
      <c r="AY179" s="209"/>
      <c r="AZ179" s="207" t="str">
        <f t="shared" ref="AZ179" si="2466">IF(BA179="","",BA179*AX179)</f>
        <v/>
      </c>
      <c r="BA179" s="208"/>
      <c r="BB179" s="209"/>
      <c r="BC179" s="207" t="str">
        <f t="shared" ref="BC179" si="2467">IF(BD179="","",BD179*BA179)</f>
        <v/>
      </c>
      <c r="BD179" s="208"/>
      <c r="BE179" s="209"/>
      <c r="BF179" s="207" t="str">
        <f t="shared" ref="BF179" si="2468">IF(BG179="","",BG179*BD179)</f>
        <v/>
      </c>
      <c r="BG179" s="208"/>
      <c r="BH179" s="209"/>
      <c r="BI179" s="207" t="str">
        <f t="shared" ref="BI179" si="2469">IF(BJ179="","",BJ179*BG179)</f>
        <v/>
      </c>
      <c r="BJ179" s="208"/>
      <c r="BK179" s="209"/>
      <c r="BL179" s="207" t="str">
        <f t="shared" ref="BL179" si="2470">IF(BM179="","",BM179*BJ179)</f>
        <v/>
      </c>
      <c r="BM179" s="208"/>
      <c r="BN179" s="209"/>
      <c r="BO179" s="207" t="str">
        <f t="shared" ref="BO179" si="2471">IF(BP179="","",BP179*BM179)</f>
        <v/>
      </c>
      <c r="BP179" s="208"/>
      <c r="BQ179" s="209"/>
      <c r="BR179" s="207" t="str">
        <f t="shared" ref="BR179" si="2472">IF(BS179="","",BS179*BP179)</f>
        <v/>
      </c>
      <c r="BS179" s="208"/>
      <c r="BT179" s="209"/>
      <c r="BU179" s="207" t="str">
        <f t="shared" ref="BU179" si="2473">IF(BV179="","",BV179*BS179)</f>
        <v/>
      </c>
      <c r="BV179" s="208"/>
      <c r="BW179" s="209"/>
      <c r="BX179" s="207" t="str">
        <f t="shared" ref="BX179" si="2474">IF(BY179="","",BY179*BV179)</f>
        <v/>
      </c>
      <c r="BY179" s="208"/>
      <c r="BZ179" s="209"/>
      <c r="CA179" s="207" t="str">
        <f t="shared" ref="CA179" si="2475">IF(CB179="","",CB179*BY179)</f>
        <v/>
      </c>
      <c r="CB179" s="208"/>
      <c r="CC179" s="209"/>
      <c r="CD179" s="207" t="str">
        <f t="shared" ref="CD179" si="2476">IF(CE179="","",CE179*CB179)</f>
        <v/>
      </c>
      <c r="CE179" s="208"/>
      <c r="CF179" s="209"/>
      <c r="CG179" s="207" t="str">
        <f t="shared" ref="CG179" si="2477">IF(CH179="","",CH179*CE179)</f>
        <v/>
      </c>
      <c r="CH179" s="208"/>
      <c r="CI179" s="209"/>
      <c r="CJ179" s="207" t="str">
        <f t="shared" ref="CJ179" si="2478">IF(CK179="","",CK179*CH179)</f>
        <v/>
      </c>
      <c r="CK179" s="208"/>
      <c r="CL179" s="209"/>
      <c r="CM179" s="207" t="str">
        <f t="shared" ref="CM179" si="2479">IF(CN179="","",CN179*CK179)</f>
        <v/>
      </c>
      <c r="CN179" s="208"/>
      <c r="CO179" s="209"/>
      <c r="CP179" s="207" t="str">
        <f t="shared" ref="CP179" si="2480">IF(CQ179="","",CQ179*CN179)</f>
        <v/>
      </c>
      <c r="CQ179" s="208"/>
      <c r="CR179" s="209"/>
      <c r="CS179" s="207" t="str">
        <f t="shared" ref="CS179" si="2481">IF(CT179="","",CT179*CQ179)</f>
        <v/>
      </c>
      <c r="CT179" s="208"/>
      <c r="CU179" s="209"/>
      <c r="CV179" s="207" t="str">
        <f t="shared" ref="CV179" si="2482">IF(CW179="","",CW179*CT179)</f>
        <v/>
      </c>
      <c r="CW179" s="208"/>
      <c r="CX179" s="209"/>
      <c r="CY179" s="207" t="str">
        <f t="shared" ref="CY179" si="2483">IF(CZ179="","",CZ179*CW179)</f>
        <v/>
      </c>
      <c r="CZ179" s="208"/>
      <c r="DA179" s="209"/>
      <c r="DB179" s="207" t="str">
        <f t="shared" ref="DB179" si="2484">IF(DC179="","",DC179*CZ179)</f>
        <v/>
      </c>
      <c r="DC179" s="208"/>
      <c r="DD179" s="209"/>
      <c r="DE179" s="207" t="str">
        <f t="shared" ref="DE179" si="2485">IF(DF179="","",DF179*DC179)</f>
        <v/>
      </c>
      <c r="DF179" s="208"/>
      <c r="DG179" s="209"/>
      <c r="DH179" s="207" t="str">
        <f t="shared" ref="DH179" si="2486">IF(DI179="","",DI179*DF179)</f>
        <v/>
      </c>
      <c r="DI179" s="208"/>
      <c r="DJ179" s="209"/>
      <c r="DK179" s="207"/>
      <c r="DL179" s="208"/>
      <c r="DM179" s="209"/>
    </row>
    <row r="180" spans="1:117" ht="7.75" hidden="1" customHeight="1" outlineLevel="1" collapsed="1" x14ac:dyDescent="0.2">
      <c r="A180" s="97" t="str">
        <f t="shared" si="2234"/>
        <v>4</v>
      </c>
      <c r="B180" s="131" t="s">
        <v>36</v>
      </c>
      <c r="C180" s="204" t="s">
        <v>25</v>
      </c>
      <c r="D180" s="204"/>
      <c r="E180" s="132">
        <f>VLOOKUP(B180,'[49]PLANILHA ORCAMENTARIA'!A:G,7,0)</f>
        <v>93869.41</v>
      </c>
      <c r="F180" s="133"/>
      <c r="G180" s="207"/>
      <c r="H180" s="208"/>
      <c r="I180" s="209"/>
      <c r="J180" s="207"/>
      <c r="K180" s="208"/>
      <c r="L180" s="209"/>
      <c r="M180" s="207"/>
      <c r="N180" s="208"/>
      <c r="O180" s="209"/>
      <c r="P180" s="207"/>
      <c r="Q180" s="208"/>
      <c r="R180" s="209"/>
      <c r="S180" s="207"/>
      <c r="T180" s="208"/>
      <c r="U180" s="209"/>
      <c r="V180" s="207"/>
      <c r="W180" s="208"/>
      <c r="X180" s="209"/>
      <c r="Y180" s="207"/>
      <c r="Z180" s="208"/>
      <c r="AA180" s="209"/>
      <c r="AB180" s="207"/>
      <c r="AC180" s="208"/>
      <c r="AD180" s="209"/>
      <c r="AE180" s="207"/>
      <c r="AF180" s="208"/>
      <c r="AG180" s="209"/>
      <c r="AH180" s="207"/>
      <c r="AI180" s="208"/>
      <c r="AJ180" s="209"/>
      <c r="AK180" s="207"/>
      <c r="AL180" s="208"/>
      <c r="AM180" s="209"/>
      <c r="AN180" s="207"/>
      <c r="AO180" s="208"/>
      <c r="AP180" s="209"/>
      <c r="AQ180" s="207"/>
      <c r="AR180" s="208"/>
      <c r="AS180" s="209"/>
      <c r="AT180" s="207"/>
      <c r="AU180" s="208"/>
      <c r="AV180" s="209"/>
      <c r="AW180" s="207"/>
      <c r="AX180" s="208"/>
      <c r="AY180" s="209"/>
      <c r="AZ180" s="207"/>
      <c r="BA180" s="208"/>
      <c r="BB180" s="209"/>
      <c r="BC180" s="207"/>
      <c r="BD180" s="208"/>
      <c r="BE180" s="209"/>
      <c r="BF180" s="207"/>
      <c r="BG180" s="208"/>
      <c r="BH180" s="209"/>
      <c r="BI180" s="207"/>
      <c r="BJ180" s="208"/>
      <c r="BK180" s="209"/>
      <c r="BL180" s="207"/>
      <c r="BM180" s="208"/>
      <c r="BN180" s="209"/>
      <c r="BO180" s="207"/>
      <c r="BP180" s="208"/>
      <c r="BQ180" s="209"/>
      <c r="BR180" s="207"/>
      <c r="BS180" s="208"/>
      <c r="BT180" s="209"/>
      <c r="BU180" s="207"/>
      <c r="BV180" s="208"/>
      <c r="BW180" s="209"/>
      <c r="BX180" s="207"/>
      <c r="BY180" s="208"/>
      <c r="BZ180" s="209"/>
      <c r="CA180" s="207"/>
      <c r="CB180" s="208"/>
      <c r="CC180" s="209"/>
      <c r="CD180" s="207"/>
      <c r="CE180" s="208"/>
      <c r="CF180" s="209"/>
      <c r="CG180" s="207"/>
      <c r="CH180" s="208"/>
      <c r="CI180" s="209"/>
      <c r="CJ180" s="207"/>
      <c r="CK180" s="208"/>
      <c r="CL180" s="209"/>
      <c r="CM180" s="207"/>
      <c r="CN180" s="208"/>
      <c r="CO180" s="209"/>
      <c r="CP180" s="207"/>
      <c r="CQ180" s="208"/>
      <c r="CR180" s="209"/>
      <c r="CS180" s="207"/>
      <c r="CT180" s="208"/>
      <c r="CU180" s="209"/>
      <c r="CV180" s="207"/>
      <c r="CW180" s="208"/>
      <c r="CX180" s="209"/>
      <c r="CY180" s="207"/>
      <c r="CZ180" s="208"/>
      <c r="DA180" s="209"/>
      <c r="DB180" s="207"/>
      <c r="DC180" s="208"/>
      <c r="DD180" s="209"/>
      <c r="DE180" s="207"/>
      <c r="DF180" s="208"/>
      <c r="DG180" s="209"/>
      <c r="DH180" s="207"/>
      <c r="DI180" s="208"/>
      <c r="DJ180" s="209"/>
      <c r="DK180" s="207"/>
      <c r="DL180" s="208"/>
      <c r="DM180" s="209"/>
    </row>
    <row r="181" spans="1:117" ht="7.75" hidden="1" customHeight="1" outlineLevel="2" x14ac:dyDescent="0.2">
      <c r="A181" s="97" t="str">
        <f t="shared" si="2234"/>
        <v>4</v>
      </c>
      <c r="B181" s="140" t="s">
        <v>87</v>
      </c>
      <c r="C181" s="213" t="str">
        <f>VLOOKUP(B181,'[49]PLANILHA ORCAMENTARIA'!A:B,2,0)</f>
        <v>CONTRAPISO</v>
      </c>
      <c r="D181" s="214"/>
      <c r="E181" s="122">
        <f>VLOOKUP(B181,'[49]PLANILHA ORCAMENTARIA'!A:G,7,0)</f>
        <v>47228.63</v>
      </c>
      <c r="F181" s="123"/>
      <c r="G181" s="124" t="str">
        <f t="shared" ref="G181:G189" si="2487">IF(H181="","",H181*$E181)</f>
        <v/>
      </c>
      <c r="H181" s="125"/>
      <c r="I181" s="126">
        <f t="shared" ref="I181:I182" si="2488">H181</f>
        <v>0</v>
      </c>
      <c r="J181" s="124" t="str">
        <f t="shared" ref="J181:J189" si="2489">IF(K181="","",K181*$E181)</f>
        <v/>
      </c>
      <c r="K181" s="125"/>
      <c r="L181" s="126">
        <f t="shared" ref="L181:L189" si="2490">K181+I181</f>
        <v>0</v>
      </c>
      <c r="M181" s="124" t="str">
        <f t="shared" ref="M181:M189" si="2491">IF(N181="","",N181*$E181)</f>
        <v/>
      </c>
      <c r="N181" s="125"/>
      <c r="O181" s="126">
        <f t="shared" ref="O181:O189" si="2492">N181+L181</f>
        <v>0</v>
      </c>
      <c r="P181" s="124" t="str">
        <f t="shared" ref="P181:P189" si="2493">IF(Q181="","",Q181*$E181)</f>
        <v/>
      </c>
      <c r="Q181" s="125"/>
      <c r="R181" s="126">
        <f t="shared" ref="R181:R189" si="2494">Q181+O181</f>
        <v>0</v>
      </c>
      <c r="S181" s="124" t="str">
        <f t="shared" ref="S181:S189" si="2495">IF(T181="","",T181*$E181)</f>
        <v/>
      </c>
      <c r="T181" s="125"/>
      <c r="U181" s="126">
        <f t="shared" ref="U181:U189" si="2496">T181+R181</f>
        <v>0</v>
      </c>
      <c r="V181" s="124" t="str">
        <f t="shared" ref="V181:V189" si="2497">IF(W181="","",W181*$E181)</f>
        <v/>
      </c>
      <c r="W181" s="125"/>
      <c r="X181" s="126">
        <f t="shared" ref="X181:X189" si="2498">W181+U181</f>
        <v>0</v>
      </c>
      <c r="Y181" s="124" t="str">
        <f t="shared" ref="Y181:Y189" si="2499">IF(Z181="","",Z181*$E181)</f>
        <v/>
      </c>
      <c r="Z181" s="125"/>
      <c r="AA181" s="126">
        <f t="shared" ref="AA181:AA189" si="2500">Z181+X181</f>
        <v>0</v>
      </c>
      <c r="AB181" s="124" t="str">
        <f t="shared" ref="AB181:AB189" si="2501">IF(AC181="","",AC181*$E181)</f>
        <v/>
      </c>
      <c r="AC181" s="125"/>
      <c r="AD181" s="126">
        <f t="shared" ref="AD181:AD189" si="2502">AC181+AA181</f>
        <v>0</v>
      </c>
      <c r="AE181" s="124" t="str">
        <f t="shared" ref="AE181:AE189" si="2503">IF(AF181="","",AF181*$E181)</f>
        <v/>
      </c>
      <c r="AF181" s="125"/>
      <c r="AG181" s="126">
        <f t="shared" ref="AG181:AG189" si="2504">AF181+AD181</f>
        <v>0</v>
      </c>
      <c r="AH181" s="124" t="str">
        <f t="shared" ref="AH181:AH189" si="2505">IF(AI181="","",AI181*$E181)</f>
        <v/>
      </c>
      <c r="AI181" s="125"/>
      <c r="AJ181" s="126">
        <f t="shared" ref="AJ181:AJ189" si="2506">AI181+AG181</f>
        <v>0</v>
      </c>
      <c r="AK181" s="124" t="str">
        <f t="shared" ref="AK181:AK189" si="2507">IF(AL181="","",AL181*$E181)</f>
        <v/>
      </c>
      <c r="AL181" s="125"/>
      <c r="AM181" s="126">
        <f t="shared" ref="AM181:AM189" si="2508">AL181+AJ181</f>
        <v>0</v>
      </c>
      <c r="AN181" s="124" t="str">
        <f t="shared" ref="AN181:AN189" si="2509">IF(AO181="","",AO181*$E181)</f>
        <v/>
      </c>
      <c r="AO181" s="125"/>
      <c r="AP181" s="126">
        <f t="shared" ref="AP181:AP189" si="2510">AO181+AM181</f>
        <v>0</v>
      </c>
      <c r="AQ181" s="124" t="str">
        <f t="shared" ref="AQ181:AQ189" si="2511">IF(AR181="","",AR181*$E181)</f>
        <v/>
      </c>
      <c r="AR181" s="125"/>
      <c r="AS181" s="126">
        <f t="shared" ref="AS181:AS189" si="2512">AR181+AP181</f>
        <v>0</v>
      </c>
      <c r="AT181" s="124" t="str">
        <f t="shared" ref="AT181:AT189" si="2513">IF(AU181="","",AU181*$E181)</f>
        <v/>
      </c>
      <c r="AU181" s="125"/>
      <c r="AV181" s="126">
        <f t="shared" ref="AV181:AV189" si="2514">AU181+AS181</f>
        <v>0</v>
      </c>
      <c r="AW181" s="124" t="str">
        <f t="shared" ref="AW181:AW189" si="2515">IF(AX181="","",AX181*$E181)</f>
        <v/>
      </c>
      <c r="AX181" s="125"/>
      <c r="AY181" s="126">
        <f t="shared" ref="AY181:AY189" si="2516">AX181+AV181</f>
        <v>0</v>
      </c>
      <c r="AZ181" s="124" t="str">
        <f t="shared" ref="AZ181:AZ189" si="2517">IF(BA181="","",BA181*$E181)</f>
        <v/>
      </c>
      <c r="BA181" s="125"/>
      <c r="BB181" s="126">
        <f t="shared" ref="BB181:BB189" si="2518">BA181+AY181</f>
        <v>0</v>
      </c>
      <c r="BC181" s="124" t="str">
        <f t="shared" ref="BC181:BC189" si="2519">IF(BD181="","",BD181*$E181)</f>
        <v/>
      </c>
      <c r="BD181" s="125"/>
      <c r="BE181" s="126">
        <f t="shared" ref="BE181:BE189" si="2520">BD181+BB181</f>
        <v>0</v>
      </c>
      <c r="BF181" s="124" t="str">
        <f t="shared" ref="BF181:BF189" si="2521">IF(BG181="","",BG181*$E181)</f>
        <v/>
      </c>
      <c r="BG181" s="125"/>
      <c r="BH181" s="126">
        <f t="shared" ref="BH181:BH189" si="2522">BG181+BE181</f>
        <v>0</v>
      </c>
      <c r="BI181" s="124" t="str">
        <f t="shared" ref="BI181:BI189" si="2523">IF(BJ181="","",BJ181*$E181)</f>
        <v/>
      </c>
      <c r="BJ181" s="125"/>
      <c r="BK181" s="126">
        <f t="shared" ref="BK181:BK189" si="2524">BJ181+BH181</f>
        <v>0</v>
      </c>
      <c r="BL181" s="124" t="str">
        <f t="shared" ref="BL181:BL189" si="2525">IF(BM181="","",BM181*$E181)</f>
        <v/>
      </c>
      <c r="BM181" s="125"/>
      <c r="BN181" s="126">
        <f t="shared" ref="BN181:BN189" si="2526">BM181+BK181</f>
        <v>0</v>
      </c>
      <c r="BO181" s="124" t="str">
        <f t="shared" ref="BO181:BO189" si="2527">IF(BP181="","",BP181*$E181)</f>
        <v/>
      </c>
      <c r="BP181" s="125"/>
      <c r="BQ181" s="126">
        <f t="shared" ref="BQ181:BQ189" si="2528">BP181+BN181</f>
        <v>0</v>
      </c>
      <c r="BR181" s="124" t="str">
        <f t="shared" ref="BR181:BR189" si="2529">IF(BS181="","",BS181*$E181)</f>
        <v/>
      </c>
      <c r="BS181" s="125"/>
      <c r="BT181" s="126">
        <f t="shared" ref="BT181:BT189" si="2530">BS181+BQ181</f>
        <v>0</v>
      </c>
      <c r="BU181" s="124" t="str">
        <f t="shared" ref="BU181:BU189" si="2531">IF(BV181="","",BV181*$E181)</f>
        <v/>
      </c>
      <c r="BV181" s="125"/>
      <c r="BW181" s="126">
        <f t="shared" ref="BW181:BW189" si="2532">BV181+BT181</f>
        <v>0</v>
      </c>
      <c r="BX181" s="124" t="str">
        <f t="shared" ref="BX181:BX189" si="2533">IF(BY181="","",BY181*$E181)</f>
        <v/>
      </c>
      <c r="BY181" s="125"/>
      <c r="BZ181" s="126">
        <f t="shared" ref="BZ181:BZ189" si="2534">BY181+BW181</f>
        <v>0</v>
      </c>
      <c r="CA181" s="124" t="str">
        <f t="shared" ref="CA181:CA189" si="2535">IF(CB181="","",CB181*$E181)</f>
        <v/>
      </c>
      <c r="CB181" s="125"/>
      <c r="CC181" s="126">
        <f t="shared" ref="CC181:CC189" si="2536">CB181+BZ181</f>
        <v>0</v>
      </c>
      <c r="CD181" s="124" t="str">
        <f t="shared" ref="CD181:CD189" si="2537">IF(CE181="","",CE181*$E181)</f>
        <v/>
      </c>
      <c r="CE181" s="125"/>
      <c r="CF181" s="126">
        <f t="shared" ref="CF181:CF189" si="2538">CE181+CC181</f>
        <v>0</v>
      </c>
      <c r="CG181" s="124" t="str">
        <f t="shared" ref="CG181:CG189" si="2539">IF(CH181="","",CH181*$E181)</f>
        <v/>
      </c>
      <c r="CH181" s="125"/>
      <c r="CI181" s="126">
        <f t="shared" ref="CI181:CI189" si="2540">CH181+CF181</f>
        <v>0</v>
      </c>
      <c r="CJ181" s="124" t="str">
        <f t="shared" ref="CJ181:CJ189" si="2541">IF(CK181="","",CK181*$E181)</f>
        <v/>
      </c>
      <c r="CK181" s="125"/>
      <c r="CL181" s="126">
        <f t="shared" ref="CL181:CL189" si="2542">CK181+CI181</f>
        <v>0</v>
      </c>
      <c r="CM181" s="124" t="str">
        <f t="shared" ref="CM181:CM189" si="2543">IF(CN181="","",CN181*$E181)</f>
        <v/>
      </c>
      <c r="CN181" s="125"/>
      <c r="CO181" s="126">
        <f t="shared" ref="CO181:CO189" si="2544">CN181+CL181</f>
        <v>0</v>
      </c>
      <c r="CP181" s="124" t="str">
        <f t="shared" ref="CP181:CP189" si="2545">IF(CQ181="","",CQ181*$E181)</f>
        <v/>
      </c>
      <c r="CQ181" s="125"/>
      <c r="CR181" s="126">
        <f t="shared" ref="CR181:CR189" si="2546">CQ181+CO181</f>
        <v>0</v>
      </c>
      <c r="CS181" s="124" t="str">
        <f t="shared" ref="CS181:CS189" si="2547">IF(CT181="","",CT181*$E181)</f>
        <v/>
      </c>
      <c r="CT181" s="125"/>
      <c r="CU181" s="126">
        <f t="shared" ref="CU181:CU189" si="2548">CT181+CR181</f>
        <v>0</v>
      </c>
      <c r="CV181" s="124" t="str">
        <f t="shared" ref="CV181:CV189" si="2549">IF(CW181="","",CW181*$E181)</f>
        <v/>
      </c>
      <c r="CW181" s="125"/>
      <c r="CX181" s="126">
        <f t="shared" ref="CX181:CX189" si="2550">CW181+CU181</f>
        <v>0</v>
      </c>
      <c r="CY181" s="124" t="str">
        <f t="shared" ref="CY181:CY189" si="2551">IF(CZ181="","",CZ181*$E181)</f>
        <v/>
      </c>
      <c r="CZ181" s="125"/>
      <c r="DA181" s="126">
        <f t="shared" ref="DA181:DA189" si="2552">CZ181+CX181</f>
        <v>0</v>
      </c>
      <c r="DB181" s="124" t="str">
        <f t="shared" ref="DB181:DB189" si="2553">IF(DC181="","",DC181*$E181)</f>
        <v/>
      </c>
      <c r="DC181" s="125"/>
      <c r="DD181" s="126">
        <f t="shared" ref="DD181:DD189" si="2554">DC181+DA181</f>
        <v>0</v>
      </c>
      <c r="DE181" s="124" t="str">
        <f t="shared" ref="DE181:DE189" si="2555">IF(DF181="","",DF181*$E181)</f>
        <v/>
      </c>
      <c r="DF181" s="125"/>
      <c r="DG181" s="126">
        <f t="shared" ref="DG181:DG189" si="2556">DF181+DD181</f>
        <v>0</v>
      </c>
      <c r="DH181" s="124" t="str">
        <f t="shared" ref="DH181:DH189" si="2557">IF(DI181="","",DI181*$E181)</f>
        <v/>
      </c>
      <c r="DI181" s="125"/>
      <c r="DJ181" s="126">
        <f t="shared" ref="DJ181:DJ189" si="2558">DI181+DG181</f>
        <v>0</v>
      </c>
      <c r="DK181" s="124"/>
      <c r="DL181" s="125"/>
      <c r="DM181" s="126"/>
    </row>
    <row r="182" spans="1:117" ht="7.75" hidden="1" customHeight="1" outlineLevel="2" x14ac:dyDescent="0.2">
      <c r="A182" s="97" t="str">
        <f t="shared" si="2234"/>
        <v>4</v>
      </c>
      <c r="B182" s="140" t="s">
        <v>88</v>
      </c>
      <c r="C182" s="213" t="str">
        <f>VLOOKUP(B182,'[49]PLANILHA ORCAMENTARIA'!A:B,2,0)</f>
        <v>PORCELANATO / REVESTIMENTO DE PISO</v>
      </c>
      <c r="D182" s="214"/>
      <c r="E182" s="122">
        <f>VLOOKUP(B182,'[49]PLANILHA ORCAMENTARIA'!A:G,7,0)</f>
        <v>44485.8</v>
      </c>
      <c r="F182" s="123"/>
      <c r="G182" s="124" t="str">
        <f t="shared" si="2487"/>
        <v/>
      </c>
      <c r="H182" s="125"/>
      <c r="I182" s="126">
        <f t="shared" si="2488"/>
        <v>0</v>
      </c>
      <c r="J182" s="124" t="str">
        <f t="shared" si="2489"/>
        <v/>
      </c>
      <c r="K182" s="125"/>
      <c r="L182" s="126">
        <f t="shared" si="2490"/>
        <v>0</v>
      </c>
      <c r="M182" s="124" t="str">
        <f t="shared" si="2491"/>
        <v/>
      </c>
      <c r="N182" s="125"/>
      <c r="O182" s="126">
        <f t="shared" si="2492"/>
        <v>0</v>
      </c>
      <c r="P182" s="124" t="str">
        <f t="shared" si="2493"/>
        <v/>
      </c>
      <c r="Q182" s="125"/>
      <c r="R182" s="126">
        <f t="shared" si="2494"/>
        <v>0</v>
      </c>
      <c r="S182" s="124" t="str">
        <f t="shared" si="2495"/>
        <v/>
      </c>
      <c r="T182" s="125"/>
      <c r="U182" s="126">
        <f t="shared" si="2496"/>
        <v>0</v>
      </c>
      <c r="V182" s="124" t="str">
        <f t="shared" si="2497"/>
        <v/>
      </c>
      <c r="W182" s="125"/>
      <c r="X182" s="126">
        <f t="shared" si="2498"/>
        <v>0</v>
      </c>
      <c r="Y182" s="124" t="str">
        <f t="shared" si="2499"/>
        <v/>
      </c>
      <c r="Z182" s="125"/>
      <c r="AA182" s="126">
        <f t="shared" si="2500"/>
        <v>0</v>
      </c>
      <c r="AB182" s="124" t="str">
        <f t="shared" si="2501"/>
        <v/>
      </c>
      <c r="AC182" s="125"/>
      <c r="AD182" s="126">
        <f t="shared" si="2502"/>
        <v>0</v>
      </c>
      <c r="AE182" s="124" t="str">
        <f t="shared" si="2503"/>
        <v/>
      </c>
      <c r="AF182" s="125"/>
      <c r="AG182" s="126">
        <f t="shared" si="2504"/>
        <v>0</v>
      </c>
      <c r="AH182" s="124" t="str">
        <f t="shared" si="2505"/>
        <v/>
      </c>
      <c r="AI182" s="125"/>
      <c r="AJ182" s="126">
        <f t="shared" si="2506"/>
        <v>0</v>
      </c>
      <c r="AK182" s="124" t="str">
        <f t="shared" si="2507"/>
        <v/>
      </c>
      <c r="AL182" s="125"/>
      <c r="AM182" s="126">
        <f t="shared" si="2508"/>
        <v>0</v>
      </c>
      <c r="AN182" s="124" t="str">
        <f t="shared" si="2509"/>
        <v/>
      </c>
      <c r="AO182" s="125"/>
      <c r="AP182" s="126">
        <f t="shared" si="2510"/>
        <v>0</v>
      </c>
      <c r="AQ182" s="124" t="str">
        <f t="shared" si="2511"/>
        <v/>
      </c>
      <c r="AR182" s="125"/>
      <c r="AS182" s="126">
        <f t="shared" si="2512"/>
        <v>0</v>
      </c>
      <c r="AT182" s="124" t="str">
        <f t="shared" si="2513"/>
        <v/>
      </c>
      <c r="AU182" s="125"/>
      <c r="AV182" s="126">
        <f t="shared" si="2514"/>
        <v>0</v>
      </c>
      <c r="AW182" s="124" t="str">
        <f t="shared" si="2515"/>
        <v/>
      </c>
      <c r="AX182" s="125"/>
      <c r="AY182" s="126">
        <f t="shared" si="2516"/>
        <v>0</v>
      </c>
      <c r="AZ182" s="124" t="str">
        <f t="shared" si="2517"/>
        <v/>
      </c>
      <c r="BA182" s="125"/>
      <c r="BB182" s="126">
        <f t="shared" si="2518"/>
        <v>0</v>
      </c>
      <c r="BC182" s="124" t="str">
        <f t="shared" si="2519"/>
        <v/>
      </c>
      <c r="BD182" s="125"/>
      <c r="BE182" s="126">
        <f t="shared" si="2520"/>
        <v>0</v>
      </c>
      <c r="BF182" s="124" t="str">
        <f t="shared" si="2521"/>
        <v/>
      </c>
      <c r="BG182" s="125"/>
      <c r="BH182" s="126">
        <f t="shared" si="2522"/>
        <v>0</v>
      </c>
      <c r="BI182" s="124" t="str">
        <f t="shared" si="2523"/>
        <v/>
      </c>
      <c r="BJ182" s="125"/>
      <c r="BK182" s="126">
        <f t="shared" si="2524"/>
        <v>0</v>
      </c>
      <c r="BL182" s="124" t="str">
        <f t="shared" si="2525"/>
        <v/>
      </c>
      <c r="BM182" s="125"/>
      <c r="BN182" s="126">
        <f t="shared" si="2526"/>
        <v>0</v>
      </c>
      <c r="BO182" s="124" t="str">
        <f t="shared" si="2527"/>
        <v/>
      </c>
      <c r="BP182" s="125"/>
      <c r="BQ182" s="126">
        <f t="shared" si="2528"/>
        <v>0</v>
      </c>
      <c r="BR182" s="124" t="str">
        <f t="shared" si="2529"/>
        <v/>
      </c>
      <c r="BS182" s="125"/>
      <c r="BT182" s="126">
        <f t="shared" si="2530"/>
        <v>0</v>
      </c>
      <c r="BU182" s="124" t="str">
        <f t="shared" si="2531"/>
        <v/>
      </c>
      <c r="BV182" s="125"/>
      <c r="BW182" s="126">
        <f t="shared" si="2532"/>
        <v>0</v>
      </c>
      <c r="BX182" s="124" t="str">
        <f t="shared" si="2533"/>
        <v/>
      </c>
      <c r="BY182" s="125"/>
      <c r="BZ182" s="126">
        <f t="shared" si="2534"/>
        <v>0</v>
      </c>
      <c r="CA182" s="124" t="str">
        <f t="shared" si="2535"/>
        <v/>
      </c>
      <c r="CB182" s="125"/>
      <c r="CC182" s="126">
        <f t="shared" si="2536"/>
        <v>0</v>
      </c>
      <c r="CD182" s="124" t="str">
        <f t="shared" si="2537"/>
        <v/>
      </c>
      <c r="CE182" s="125"/>
      <c r="CF182" s="126">
        <f t="shared" si="2538"/>
        <v>0</v>
      </c>
      <c r="CG182" s="124" t="str">
        <f t="shared" si="2539"/>
        <v/>
      </c>
      <c r="CH182" s="125"/>
      <c r="CI182" s="126">
        <f t="shared" si="2540"/>
        <v>0</v>
      </c>
      <c r="CJ182" s="124" t="str">
        <f t="shared" si="2541"/>
        <v/>
      </c>
      <c r="CK182" s="125"/>
      <c r="CL182" s="126">
        <f t="shared" si="2542"/>
        <v>0</v>
      </c>
      <c r="CM182" s="124" t="str">
        <f t="shared" si="2543"/>
        <v/>
      </c>
      <c r="CN182" s="125"/>
      <c r="CO182" s="126">
        <f t="shared" si="2544"/>
        <v>0</v>
      </c>
      <c r="CP182" s="124" t="str">
        <f t="shared" si="2545"/>
        <v/>
      </c>
      <c r="CQ182" s="125"/>
      <c r="CR182" s="126">
        <f t="shared" si="2546"/>
        <v>0</v>
      </c>
      <c r="CS182" s="124" t="str">
        <f t="shared" si="2547"/>
        <v/>
      </c>
      <c r="CT182" s="125"/>
      <c r="CU182" s="126">
        <f t="shared" si="2548"/>
        <v>0</v>
      </c>
      <c r="CV182" s="124" t="str">
        <f t="shared" si="2549"/>
        <v/>
      </c>
      <c r="CW182" s="125"/>
      <c r="CX182" s="126">
        <f t="shared" si="2550"/>
        <v>0</v>
      </c>
      <c r="CY182" s="124" t="str">
        <f t="shared" si="2551"/>
        <v/>
      </c>
      <c r="CZ182" s="125"/>
      <c r="DA182" s="126">
        <f t="shared" si="2552"/>
        <v>0</v>
      </c>
      <c r="DB182" s="124" t="str">
        <f t="shared" si="2553"/>
        <v/>
      </c>
      <c r="DC182" s="125"/>
      <c r="DD182" s="126">
        <f t="shared" si="2554"/>
        <v>0</v>
      </c>
      <c r="DE182" s="124" t="str">
        <f t="shared" si="2555"/>
        <v/>
      </c>
      <c r="DF182" s="125"/>
      <c r="DG182" s="126">
        <f t="shared" si="2556"/>
        <v>0</v>
      </c>
      <c r="DH182" s="124" t="str">
        <f t="shared" si="2557"/>
        <v/>
      </c>
      <c r="DI182" s="125"/>
      <c r="DJ182" s="126">
        <f t="shared" si="2558"/>
        <v>0</v>
      </c>
      <c r="DK182" s="124"/>
      <c r="DL182" s="125"/>
      <c r="DM182" s="126"/>
    </row>
    <row r="183" spans="1:117" ht="7.75" hidden="1" customHeight="1" outlineLevel="2" x14ac:dyDescent="0.2">
      <c r="A183" s="97" t="str">
        <f t="shared" si="2234"/>
        <v>4</v>
      </c>
      <c r="B183" s="140" t="s">
        <v>89</v>
      </c>
      <c r="C183" s="213" t="str">
        <f>VLOOKUP(B183,'[49]PLANILHA ORCAMENTARIA'!A:B,2,0)</f>
        <v>REJUNTE</v>
      </c>
      <c r="D183" s="214"/>
      <c r="E183" s="122">
        <f>VLOOKUP(B183,'[49]PLANILHA ORCAMENTARIA'!A:G,7,0)</f>
        <v>2154.98</v>
      </c>
      <c r="F183" s="123"/>
      <c r="G183" s="124" t="str">
        <f t="shared" si="2487"/>
        <v/>
      </c>
      <c r="H183" s="125"/>
      <c r="I183" s="126">
        <f t="shared" si="2236"/>
        <v>0</v>
      </c>
      <c r="J183" s="124" t="str">
        <f t="shared" si="2489"/>
        <v/>
      </c>
      <c r="K183" s="125"/>
      <c r="L183" s="126">
        <f t="shared" si="2490"/>
        <v>0</v>
      </c>
      <c r="M183" s="124" t="str">
        <f t="shared" si="2491"/>
        <v/>
      </c>
      <c r="N183" s="125"/>
      <c r="O183" s="126">
        <f t="shared" si="2492"/>
        <v>0</v>
      </c>
      <c r="P183" s="124" t="str">
        <f t="shared" si="2493"/>
        <v/>
      </c>
      <c r="Q183" s="125"/>
      <c r="R183" s="126">
        <f t="shared" si="2494"/>
        <v>0</v>
      </c>
      <c r="S183" s="124" t="str">
        <f t="shared" si="2495"/>
        <v/>
      </c>
      <c r="T183" s="125"/>
      <c r="U183" s="126">
        <f t="shared" si="2496"/>
        <v>0</v>
      </c>
      <c r="V183" s="124" t="str">
        <f t="shared" si="2497"/>
        <v/>
      </c>
      <c r="W183" s="125"/>
      <c r="X183" s="126">
        <f t="shared" si="2498"/>
        <v>0</v>
      </c>
      <c r="Y183" s="124" t="str">
        <f t="shared" si="2499"/>
        <v/>
      </c>
      <c r="Z183" s="125"/>
      <c r="AA183" s="126">
        <f t="shared" si="2500"/>
        <v>0</v>
      </c>
      <c r="AB183" s="124" t="str">
        <f t="shared" si="2501"/>
        <v/>
      </c>
      <c r="AC183" s="125"/>
      <c r="AD183" s="126">
        <f t="shared" si="2502"/>
        <v>0</v>
      </c>
      <c r="AE183" s="124" t="str">
        <f t="shared" si="2503"/>
        <v/>
      </c>
      <c r="AF183" s="125"/>
      <c r="AG183" s="126">
        <f t="shared" si="2504"/>
        <v>0</v>
      </c>
      <c r="AH183" s="124" t="str">
        <f t="shared" si="2505"/>
        <v/>
      </c>
      <c r="AI183" s="125"/>
      <c r="AJ183" s="126">
        <f t="shared" si="2506"/>
        <v>0</v>
      </c>
      <c r="AK183" s="124" t="str">
        <f t="shared" si="2507"/>
        <v/>
      </c>
      <c r="AL183" s="125"/>
      <c r="AM183" s="126">
        <f t="shared" si="2508"/>
        <v>0</v>
      </c>
      <c r="AN183" s="124" t="str">
        <f t="shared" si="2509"/>
        <v/>
      </c>
      <c r="AO183" s="125"/>
      <c r="AP183" s="126">
        <f t="shared" si="2510"/>
        <v>0</v>
      </c>
      <c r="AQ183" s="124" t="str">
        <f t="shared" si="2511"/>
        <v/>
      </c>
      <c r="AR183" s="125"/>
      <c r="AS183" s="126">
        <f t="shared" si="2512"/>
        <v>0</v>
      </c>
      <c r="AT183" s="124" t="str">
        <f t="shared" si="2513"/>
        <v/>
      </c>
      <c r="AU183" s="125"/>
      <c r="AV183" s="126">
        <f t="shared" si="2514"/>
        <v>0</v>
      </c>
      <c r="AW183" s="124" t="str">
        <f t="shared" si="2515"/>
        <v/>
      </c>
      <c r="AX183" s="125"/>
      <c r="AY183" s="126">
        <f t="shared" si="2516"/>
        <v>0</v>
      </c>
      <c r="AZ183" s="124" t="str">
        <f t="shared" si="2517"/>
        <v/>
      </c>
      <c r="BA183" s="125"/>
      <c r="BB183" s="126">
        <f t="shared" si="2518"/>
        <v>0</v>
      </c>
      <c r="BC183" s="124" t="str">
        <f t="shared" si="2519"/>
        <v/>
      </c>
      <c r="BD183" s="125"/>
      <c r="BE183" s="126">
        <f t="shared" si="2520"/>
        <v>0</v>
      </c>
      <c r="BF183" s="124" t="str">
        <f t="shared" si="2521"/>
        <v/>
      </c>
      <c r="BG183" s="125"/>
      <c r="BH183" s="126">
        <f t="shared" si="2522"/>
        <v>0</v>
      </c>
      <c r="BI183" s="124" t="str">
        <f t="shared" si="2523"/>
        <v/>
      </c>
      <c r="BJ183" s="125"/>
      <c r="BK183" s="126">
        <f t="shared" si="2524"/>
        <v>0</v>
      </c>
      <c r="BL183" s="124" t="str">
        <f t="shared" si="2525"/>
        <v/>
      </c>
      <c r="BM183" s="125"/>
      <c r="BN183" s="126">
        <f t="shared" si="2526"/>
        <v>0</v>
      </c>
      <c r="BO183" s="124" t="str">
        <f t="shared" si="2527"/>
        <v/>
      </c>
      <c r="BP183" s="125"/>
      <c r="BQ183" s="126">
        <f t="shared" si="2528"/>
        <v>0</v>
      </c>
      <c r="BR183" s="124" t="str">
        <f t="shared" si="2529"/>
        <v/>
      </c>
      <c r="BS183" s="125"/>
      <c r="BT183" s="126">
        <f t="shared" si="2530"/>
        <v>0</v>
      </c>
      <c r="BU183" s="124" t="str">
        <f t="shared" si="2531"/>
        <v/>
      </c>
      <c r="BV183" s="125"/>
      <c r="BW183" s="126">
        <f t="shared" si="2532"/>
        <v>0</v>
      </c>
      <c r="BX183" s="124" t="str">
        <f t="shared" si="2533"/>
        <v/>
      </c>
      <c r="BY183" s="125"/>
      <c r="BZ183" s="126">
        <f t="shared" si="2534"/>
        <v>0</v>
      </c>
      <c r="CA183" s="124" t="str">
        <f t="shared" si="2535"/>
        <v/>
      </c>
      <c r="CB183" s="125"/>
      <c r="CC183" s="126">
        <f t="shared" si="2536"/>
        <v>0</v>
      </c>
      <c r="CD183" s="124" t="str">
        <f t="shared" si="2537"/>
        <v/>
      </c>
      <c r="CE183" s="125"/>
      <c r="CF183" s="126">
        <f t="shared" si="2538"/>
        <v>0</v>
      </c>
      <c r="CG183" s="124" t="str">
        <f t="shared" si="2539"/>
        <v/>
      </c>
      <c r="CH183" s="125"/>
      <c r="CI183" s="126">
        <f t="shared" si="2540"/>
        <v>0</v>
      </c>
      <c r="CJ183" s="124" t="str">
        <f t="shared" si="2541"/>
        <v/>
      </c>
      <c r="CK183" s="125"/>
      <c r="CL183" s="126">
        <f t="shared" si="2542"/>
        <v>0</v>
      </c>
      <c r="CM183" s="124" t="str">
        <f t="shared" si="2543"/>
        <v/>
      </c>
      <c r="CN183" s="125"/>
      <c r="CO183" s="126">
        <f t="shared" si="2544"/>
        <v>0</v>
      </c>
      <c r="CP183" s="124" t="str">
        <f t="shared" si="2545"/>
        <v/>
      </c>
      <c r="CQ183" s="125"/>
      <c r="CR183" s="126">
        <f t="shared" si="2546"/>
        <v>0</v>
      </c>
      <c r="CS183" s="124" t="str">
        <f t="shared" si="2547"/>
        <v/>
      </c>
      <c r="CT183" s="125"/>
      <c r="CU183" s="126">
        <f t="shared" si="2548"/>
        <v>0</v>
      </c>
      <c r="CV183" s="124" t="str">
        <f t="shared" si="2549"/>
        <v/>
      </c>
      <c r="CW183" s="125"/>
      <c r="CX183" s="126">
        <f t="shared" si="2550"/>
        <v>0</v>
      </c>
      <c r="CY183" s="124" t="str">
        <f t="shared" si="2551"/>
        <v/>
      </c>
      <c r="CZ183" s="125"/>
      <c r="DA183" s="126">
        <f t="shared" si="2552"/>
        <v>0</v>
      </c>
      <c r="DB183" s="124" t="str">
        <f t="shared" si="2553"/>
        <v/>
      </c>
      <c r="DC183" s="125"/>
      <c r="DD183" s="126">
        <f t="shared" si="2554"/>
        <v>0</v>
      </c>
      <c r="DE183" s="124" t="str">
        <f t="shared" si="2555"/>
        <v/>
      </c>
      <c r="DF183" s="125"/>
      <c r="DG183" s="126">
        <f t="shared" si="2556"/>
        <v>0</v>
      </c>
      <c r="DH183" s="124" t="str">
        <f t="shared" si="2557"/>
        <v/>
      </c>
      <c r="DI183" s="125"/>
      <c r="DJ183" s="126">
        <f t="shared" si="2558"/>
        <v>0</v>
      </c>
      <c r="DK183" s="124"/>
      <c r="DL183" s="125"/>
      <c r="DM183" s="126"/>
    </row>
    <row r="184" spans="1:117" ht="7.75" hidden="1" customHeight="1" outlineLevel="1" collapsed="1" x14ac:dyDescent="0.2">
      <c r="A184" s="97" t="str">
        <f t="shared" si="2234"/>
        <v>4</v>
      </c>
      <c r="B184" s="131" t="s">
        <v>422</v>
      </c>
      <c r="C184" s="204" t="str">
        <f>VLOOKUP(B184,'[49]PLANILHA ORCAMENTARIA'!A:B,2,0)</f>
        <v>PAREDES E DIVISÓRIAS</v>
      </c>
      <c r="D184" s="204"/>
      <c r="E184" s="132">
        <f>VLOOKUP(B184,'[49]PLANILHA ORCAMENTARIA'!A:G,7,0)</f>
        <v>178147.41</v>
      </c>
      <c r="F184" s="131"/>
      <c r="G184" s="207"/>
      <c r="H184" s="208"/>
      <c r="I184" s="209"/>
      <c r="J184" s="207"/>
      <c r="K184" s="208"/>
      <c r="L184" s="209"/>
      <c r="M184" s="207"/>
      <c r="N184" s="208"/>
      <c r="O184" s="209"/>
      <c r="P184" s="207"/>
      <c r="Q184" s="208"/>
      <c r="R184" s="209"/>
      <c r="S184" s="207"/>
      <c r="T184" s="208"/>
      <c r="U184" s="209"/>
      <c r="V184" s="207"/>
      <c r="W184" s="208"/>
      <c r="X184" s="209"/>
      <c r="Y184" s="207"/>
      <c r="Z184" s="208"/>
      <c r="AA184" s="209"/>
      <c r="AB184" s="207"/>
      <c r="AC184" s="208"/>
      <c r="AD184" s="209"/>
      <c r="AE184" s="207"/>
      <c r="AF184" s="208"/>
      <c r="AG184" s="209"/>
      <c r="AH184" s="207"/>
      <c r="AI184" s="208"/>
      <c r="AJ184" s="209"/>
      <c r="AK184" s="207"/>
      <c r="AL184" s="208"/>
      <c r="AM184" s="209"/>
      <c r="AN184" s="207"/>
      <c r="AO184" s="208"/>
      <c r="AP184" s="209"/>
      <c r="AQ184" s="207"/>
      <c r="AR184" s="208"/>
      <c r="AS184" s="209"/>
      <c r="AT184" s="207"/>
      <c r="AU184" s="208"/>
      <c r="AV184" s="209"/>
      <c r="AW184" s="207"/>
      <c r="AX184" s="208"/>
      <c r="AY184" s="209"/>
      <c r="AZ184" s="207"/>
      <c r="BA184" s="208"/>
      <c r="BB184" s="209"/>
      <c r="BC184" s="207"/>
      <c r="BD184" s="208"/>
      <c r="BE184" s="209"/>
      <c r="BF184" s="207"/>
      <c r="BG184" s="208"/>
      <c r="BH184" s="209"/>
      <c r="BI184" s="207"/>
      <c r="BJ184" s="208"/>
      <c r="BK184" s="209"/>
      <c r="BL184" s="207"/>
      <c r="BM184" s="208"/>
      <c r="BN184" s="209"/>
      <c r="BO184" s="207"/>
      <c r="BP184" s="208"/>
      <c r="BQ184" s="209"/>
      <c r="BR184" s="207"/>
      <c r="BS184" s="208"/>
      <c r="BT184" s="209"/>
      <c r="BU184" s="207"/>
      <c r="BV184" s="208"/>
      <c r="BW184" s="209"/>
      <c r="BX184" s="207"/>
      <c r="BY184" s="208"/>
      <c r="BZ184" s="209"/>
      <c r="CA184" s="207"/>
      <c r="CB184" s="208"/>
      <c r="CC184" s="209"/>
      <c r="CD184" s="207"/>
      <c r="CE184" s="208"/>
      <c r="CF184" s="209"/>
      <c r="CG184" s="207"/>
      <c r="CH184" s="208"/>
      <c r="CI184" s="209"/>
      <c r="CJ184" s="207"/>
      <c r="CK184" s="208"/>
      <c r="CL184" s="209"/>
      <c r="CM184" s="207"/>
      <c r="CN184" s="208"/>
      <c r="CO184" s="209"/>
      <c r="CP184" s="207"/>
      <c r="CQ184" s="208"/>
      <c r="CR184" s="209"/>
      <c r="CS184" s="207"/>
      <c r="CT184" s="208"/>
      <c r="CU184" s="209"/>
      <c r="CV184" s="207"/>
      <c r="CW184" s="208"/>
      <c r="CX184" s="209"/>
      <c r="CY184" s="207"/>
      <c r="CZ184" s="208"/>
      <c r="DA184" s="209"/>
      <c r="DB184" s="207"/>
      <c r="DC184" s="208"/>
      <c r="DD184" s="209"/>
      <c r="DE184" s="207"/>
      <c r="DF184" s="208"/>
      <c r="DG184" s="209"/>
      <c r="DH184" s="207"/>
      <c r="DI184" s="208"/>
      <c r="DJ184" s="209"/>
      <c r="DK184" s="207"/>
      <c r="DL184" s="208"/>
      <c r="DM184" s="209"/>
    </row>
    <row r="185" spans="1:117" ht="7.75" hidden="1" customHeight="1" outlineLevel="2" x14ac:dyDescent="0.2">
      <c r="A185" s="97" t="str">
        <f t="shared" si="2234"/>
        <v>4</v>
      </c>
      <c r="B185" s="140" t="s">
        <v>423</v>
      </c>
      <c r="C185" s="213" t="str">
        <f>VLOOKUP(B185,'[49]PLANILHA ORCAMENTARIA'!A:B,2,0)</f>
        <v>ALVENARIA CERÂMICA</v>
      </c>
      <c r="D185" s="214"/>
      <c r="E185" s="122">
        <f>VLOOKUP(B185,'[49]PLANILHA ORCAMENTARIA'!A:G,7,0)</f>
        <v>71861.08</v>
      </c>
      <c r="F185" s="123"/>
      <c r="G185" s="124" t="str">
        <f t="shared" si="2487"/>
        <v/>
      </c>
      <c r="H185" s="125"/>
      <c r="I185" s="126">
        <f t="shared" si="2236"/>
        <v>0</v>
      </c>
      <c r="J185" s="124" t="str">
        <f t="shared" si="2489"/>
        <v/>
      </c>
      <c r="K185" s="125"/>
      <c r="L185" s="126">
        <f t="shared" si="2490"/>
        <v>0</v>
      </c>
      <c r="M185" s="124" t="str">
        <f t="shared" si="2491"/>
        <v/>
      </c>
      <c r="N185" s="125"/>
      <c r="O185" s="126">
        <f t="shared" si="2492"/>
        <v>0</v>
      </c>
      <c r="P185" s="124" t="str">
        <f t="shared" si="2493"/>
        <v/>
      </c>
      <c r="Q185" s="125"/>
      <c r="R185" s="126">
        <f t="shared" si="2494"/>
        <v>0</v>
      </c>
      <c r="S185" s="124" t="str">
        <f t="shared" si="2495"/>
        <v/>
      </c>
      <c r="T185" s="125"/>
      <c r="U185" s="126">
        <f t="shared" si="2496"/>
        <v>0</v>
      </c>
      <c r="V185" s="124" t="str">
        <f t="shared" si="2497"/>
        <v/>
      </c>
      <c r="W185" s="125"/>
      <c r="X185" s="126">
        <f t="shared" si="2498"/>
        <v>0</v>
      </c>
      <c r="Y185" s="124" t="str">
        <f t="shared" si="2499"/>
        <v/>
      </c>
      <c r="Z185" s="125"/>
      <c r="AA185" s="126">
        <f t="shared" si="2500"/>
        <v>0</v>
      </c>
      <c r="AB185" s="124" t="str">
        <f t="shared" si="2501"/>
        <v/>
      </c>
      <c r="AC185" s="125"/>
      <c r="AD185" s="126">
        <f t="shared" si="2502"/>
        <v>0</v>
      </c>
      <c r="AE185" s="124" t="str">
        <f t="shared" si="2503"/>
        <v/>
      </c>
      <c r="AF185" s="125"/>
      <c r="AG185" s="126">
        <f t="shared" si="2504"/>
        <v>0</v>
      </c>
      <c r="AH185" s="124" t="str">
        <f t="shared" si="2505"/>
        <v/>
      </c>
      <c r="AI185" s="125"/>
      <c r="AJ185" s="126">
        <f t="shared" si="2506"/>
        <v>0</v>
      </c>
      <c r="AK185" s="124" t="str">
        <f t="shared" si="2507"/>
        <v/>
      </c>
      <c r="AL185" s="125"/>
      <c r="AM185" s="126">
        <f t="shared" si="2508"/>
        <v>0</v>
      </c>
      <c r="AN185" s="124" t="str">
        <f t="shared" si="2509"/>
        <v/>
      </c>
      <c r="AO185" s="125"/>
      <c r="AP185" s="126">
        <f t="shared" si="2510"/>
        <v>0</v>
      </c>
      <c r="AQ185" s="124" t="str">
        <f t="shared" si="2511"/>
        <v/>
      </c>
      <c r="AR185" s="125"/>
      <c r="AS185" s="126">
        <f t="shared" si="2512"/>
        <v>0</v>
      </c>
      <c r="AT185" s="124" t="str">
        <f t="shared" si="2513"/>
        <v/>
      </c>
      <c r="AU185" s="125"/>
      <c r="AV185" s="126">
        <f t="shared" si="2514"/>
        <v>0</v>
      </c>
      <c r="AW185" s="124" t="str">
        <f t="shared" si="2515"/>
        <v/>
      </c>
      <c r="AX185" s="125"/>
      <c r="AY185" s="126">
        <f t="shared" si="2516"/>
        <v>0</v>
      </c>
      <c r="AZ185" s="124" t="str">
        <f t="shared" si="2517"/>
        <v/>
      </c>
      <c r="BA185" s="125"/>
      <c r="BB185" s="126">
        <f t="shared" si="2518"/>
        <v>0</v>
      </c>
      <c r="BC185" s="124" t="str">
        <f t="shared" si="2519"/>
        <v/>
      </c>
      <c r="BD185" s="125"/>
      <c r="BE185" s="126">
        <f t="shared" si="2520"/>
        <v>0</v>
      </c>
      <c r="BF185" s="124" t="str">
        <f t="shared" si="2521"/>
        <v/>
      </c>
      <c r="BG185" s="125"/>
      <c r="BH185" s="126">
        <f t="shared" si="2522"/>
        <v>0</v>
      </c>
      <c r="BI185" s="124" t="str">
        <f t="shared" si="2523"/>
        <v/>
      </c>
      <c r="BJ185" s="125"/>
      <c r="BK185" s="126">
        <f t="shared" si="2524"/>
        <v>0</v>
      </c>
      <c r="BL185" s="124" t="str">
        <f t="shared" si="2525"/>
        <v/>
      </c>
      <c r="BM185" s="125"/>
      <c r="BN185" s="126">
        <f t="shared" si="2526"/>
        <v>0</v>
      </c>
      <c r="BO185" s="124" t="str">
        <f t="shared" si="2527"/>
        <v/>
      </c>
      <c r="BP185" s="125"/>
      <c r="BQ185" s="126">
        <f t="shared" si="2528"/>
        <v>0</v>
      </c>
      <c r="BR185" s="124" t="str">
        <f t="shared" si="2529"/>
        <v/>
      </c>
      <c r="BS185" s="125"/>
      <c r="BT185" s="126">
        <f t="shared" si="2530"/>
        <v>0</v>
      </c>
      <c r="BU185" s="124" t="str">
        <f t="shared" si="2531"/>
        <v/>
      </c>
      <c r="BV185" s="125"/>
      <c r="BW185" s="126">
        <f t="shared" si="2532"/>
        <v>0</v>
      </c>
      <c r="BX185" s="124" t="str">
        <f t="shared" si="2533"/>
        <v/>
      </c>
      <c r="BY185" s="125"/>
      <c r="BZ185" s="126">
        <f t="shared" si="2534"/>
        <v>0</v>
      </c>
      <c r="CA185" s="124" t="str">
        <f t="shared" si="2535"/>
        <v/>
      </c>
      <c r="CB185" s="125"/>
      <c r="CC185" s="126">
        <f t="shared" si="2536"/>
        <v>0</v>
      </c>
      <c r="CD185" s="124" t="str">
        <f t="shared" si="2537"/>
        <v/>
      </c>
      <c r="CE185" s="125"/>
      <c r="CF185" s="126">
        <f t="shared" si="2538"/>
        <v>0</v>
      </c>
      <c r="CG185" s="124" t="str">
        <f t="shared" si="2539"/>
        <v/>
      </c>
      <c r="CH185" s="125"/>
      <c r="CI185" s="126">
        <f t="shared" si="2540"/>
        <v>0</v>
      </c>
      <c r="CJ185" s="124" t="str">
        <f t="shared" si="2541"/>
        <v/>
      </c>
      <c r="CK185" s="125"/>
      <c r="CL185" s="126">
        <f t="shared" si="2542"/>
        <v>0</v>
      </c>
      <c r="CM185" s="124" t="str">
        <f t="shared" si="2543"/>
        <v/>
      </c>
      <c r="CN185" s="125"/>
      <c r="CO185" s="126">
        <f t="shared" si="2544"/>
        <v>0</v>
      </c>
      <c r="CP185" s="124" t="str">
        <f t="shared" si="2545"/>
        <v/>
      </c>
      <c r="CQ185" s="125"/>
      <c r="CR185" s="126">
        <f t="shared" si="2546"/>
        <v>0</v>
      </c>
      <c r="CS185" s="124" t="str">
        <f t="shared" si="2547"/>
        <v/>
      </c>
      <c r="CT185" s="125"/>
      <c r="CU185" s="126">
        <f t="shared" si="2548"/>
        <v>0</v>
      </c>
      <c r="CV185" s="124" t="str">
        <f t="shared" si="2549"/>
        <v/>
      </c>
      <c r="CW185" s="125"/>
      <c r="CX185" s="126">
        <f t="shared" si="2550"/>
        <v>0</v>
      </c>
      <c r="CY185" s="124" t="str">
        <f t="shared" si="2551"/>
        <v/>
      </c>
      <c r="CZ185" s="125"/>
      <c r="DA185" s="126">
        <f t="shared" si="2552"/>
        <v>0</v>
      </c>
      <c r="DB185" s="124" t="str">
        <f t="shared" si="2553"/>
        <v/>
      </c>
      <c r="DC185" s="125"/>
      <c r="DD185" s="126">
        <f t="shared" si="2554"/>
        <v>0</v>
      </c>
      <c r="DE185" s="124" t="str">
        <f t="shared" si="2555"/>
        <v/>
      </c>
      <c r="DF185" s="125"/>
      <c r="DG185" s="126">
        <f t="shared" si="2556"/>
        <v>0</v>
      </c>
      <c r="DH185" s="124" t="str">
        <f t="shared" si="2557"/>
        <v/>
      </c>
      <c r="DI185" s="125"/>
      <c r="DJ185" s="126">
        <f t="shared" si="2558"/>
        <v>0</v>
      </c>
      <c r="DK185" s="124"/>
      <c r="DL185" s="125"/>
      <c r="DM185" s="126"/>
    </row>
    <row r="186" spans="1:117" ht="7.75" hidden="1" customHeight="1" outlineLevel="2" x14ac:dyDescent="0.2">
      <c r="A186" s="97" t="str">
        <f t="shared" si="2234"/>
        <v>4</v>
      </c>
      <c r="B186" s="140" t="s">
        <v>424</v>
      </c>
      <c r="C186" s="213" t="str">
        <f>VLOOKUP(B186,'[49]PLANILHA ORCAMENTARIA'!A:B,2,0)</f>
        <v>CHAPISCO / REBOCO INTERNO</v>
      </c>
      <c r="D186" s="214"/>
      <c r="E186" s="122">
        <f>VLOOKUP(B186,'[49]PLANILHA ORCAMENTARIA'!A:G,7,0)</f>
        <v>106286.33</v>
      </c>
      <c r="F186" s="123"/>
      <c r="G186" s="124" t="str">
        <f t="shared" si="2487"/>
        <v/>
      </c>
      <c r="H186" s="125"/>
      <c r="I186" s="126">
        <f t="shared" si="2236"/>
        <v>0</v>
      </c>
      <c r="J186" s="124" t="str">
        <f t="shared" si="2489"/>
        <v/>
      </c>
      <c r="K186" s="125"/>
      <c r="L186" s="126">
        <f t="shared" si="2490"/>
        <v>0</v>
      </c>
      <c r="M186" s="124" t="str">
        <f t="shared" si="2491"/>
        <v/>
      </c>
      <c r="N186" s="125"/>
      <c r="O186" s="126">
        <f t="shared" si="2492"/>
        <v>0</v>
      </c>
      <c r="P186" s="124" t="str">
        <f t="shared" si="2493"/>
        <v/>
      </c>
      <c r="Q186" s="125"/>
      <c r="R186" s="126">
        <f t="shared" si="2494"/>
        <v>0</v>
      </c>
      <c r="S186" s="124" t="str">
        <f t="shared" si="2495"/>
        <v/>
      </c>
      <c r="T186" s="125"/>
      <c r="U186" s="126">
        <f t="shared" si="2496"/>
        <v>0</v>
      </c>
      <c r="V186" s="124" t="str">
        <f t="shared" si="2497"/>
        <v/>
      </c>
      <c r="W186" s="125"/>
      <c r="X186" s="126">
        <f t="shared" si="2498"/>
        <v>0</v>
      </c>
      <c r="Y186" s="124" t="str">
        <f t="shared" si="2499"/>
        <v/>
      </c>
      <c r="Z186" s="125"/>
      <c r="AA186" s="126">
        <f t="shared" si="2500"/>
        <v>0</v>
      </c>
      <c r="AB186" s="124" t="str">
        <f t="shared" si="2501"/>
        <v/>
      </c>
      <c r="AC186" s="125"/>
      <c r="AD186" s="126">
        <f t="shared" si="2502"/>
        <v>0</v>
      </c>
      <c r="AE186" s="124" t="str">
        <f t="shared" si="2503"/>
        <v/>
      </c>
      <c r="AF186" s="125"/>
      <c r="AG186" s="126">
        <f t="shared" si="2504"/>
        <v>0</v>
      </c>
      <c r="AH186" s="124" t="str">
        <f t="shared" si="2505"/>
        <v/>
      </c>
      <c r="AI186" s="125"/>
      <c r="AJ186" s="126">
        <f t="shared" si="2506"/>
        <v>0</v>
      </c>
      <c r="AK186" s="124" t="str">
        <f t="shared" si="2507"/>
        <v/>
      </c>
      <c r="AL186" s="125"/>
      <c r="AM186" s="126">
        <f t="shared" si="2508"/>
        <v>0</v>
      </c>
      <c r="AN186" s="124" t="str">
        <f t="shared" si="2509"/>
        <v/>
      </c>
      <c r="AO186" s="125"/>
      <c r="AP186" s="126">
        <f t="shared" si="2510"/>
        <v>0</v>
      </c>
      <c r="AQ186" s="124" t="str">
        <f t="shared" si="2511"/>
        <v/>
      </c>
      <c r="AR186" s="125"/>
      <c r="AS186" s="126">
        <f t="shared" si="2512"/>
        <v>0</v>
      </c>
      <c r="AT186" s="124" t="str">
        <f t="shared" si="2513"/>
        <v/>
      </c>
      <c r="AU186" s="125"/>
      <c r="AV186" s="126">
        <f t="shared" si="2514"/>
        <v>0</v>
      </c>
      <c r="AW186" s="124" t="str">
        <f t="shared" si="2515"/>
        <v/>
      </c>
      <c r="AX186" s="125"/>
      <c r="AY186" s="126">
        <f t="shared" si="2516"/>
        <v>0</v>
      </c>
      <c r="AZ186" s="124" t="str">
        <f t="shared" si="2517"/>
        <v/>
      </c>
      <c r="BA186" s="125"/>
      <c r="BB186" s="126">
        <f t="shared" si="2518"/>
        <v>0</v>
      </c>
      <c r="BC186" s="124" t="str">
        <f t="shared" si="2519"/>
        <v/>
      </c>
      <c r="BD186" s="125"/>
      <c r="BE186" s="126">
        <f t="shared" si="2520"/>
        <v>0</v>
      </c>
      <c r="BF186" s="124" t="str">
        <f t="shared" si="2521"/>
        <v/>
      </c>
      <c r="BG186" s="125"/>
      <c r="BH186" s="126">
        <f t="shared" si="2522"/>
        <v>0</v>
      </c>
      <c r="BI186" s="124" t="str">
        <f t="shared" si="2523"/>
        <v/>
      </c>
      <c r="BJ186" s="125"/>
      <c r="BK186" s="126">
        <f t="shared" si="2524"/>
        <v>0</v>
      </c>
      <c r="BL186" s="124" t="str">
        <f t="shared" si="2525"/>
        <v/>
      </c>
      <c r="BM186" s="125"/>
      <c r="BN186" s="126">
        <f t="shared" si="2526"/>
        <v>0</v>
      </c>
      <c r="BO186" s="124" t="str">
        <f t="shared" si="2527"/>
        <v/>
      </c>
      <c r="BP186" s="125"/>
      <c r="BQ186" s="126">
        <f t="shared" si="2528"/>
        <v>0</v>
      </c>
      <c r="BR186" s="124" t="str">
        <f t="shared" si="2529"/>
        <v/>
      </c>
      <c r="BS186" s="125"/>
      <c r="BT186" s="126">
        <f t="shared" si="2530"/>
        <v>0</v>
      </c>
      <c r="BU186" s="124" t="str">
        <f t="shared" si="2531"/>
        <v/>
      </c>
      <c r="BV186" s="125"/>
      <c r="BW186" s="126">
        <f t="shared" si="2532"/>
        <v>0</v>
      </c>
      <c r="BX186" s="124" t="str">
        <f t="shared" si="2533"/>
        <v/>
      </c>
      <c r="BY186" s="125"/>
      <c r="BZ186" s="126">
        <f t="shared" si="2534"/>
        <v>0</v>
      </c>
      <c r="CA186" s="124" t="str">
        <f t="shared" si="2535"/>
        <v/>
      </c>
      <c r="CB186" s="125"/>
      <c r="CC186" s="126">
        <f t="shared" si="2536"/>
        <v>0</v>
      </c>
      <c r="CD186" s="124" t="str">
        <f t="shared" si="2537"/>
        <v/>
      </c>
      <c r="CE186" s="125"/>
      <c r="CF186" s="126">
        <f t="shared" si="2538"/>
        <v>0</v>
      </c>
      <c r="CG186" s="124" t="str">
        <f t="shared" si="2539"/>
        <v/>
      </c>
      <c r="CH186" s="125"/>
      <c r="CI186" s="126">
        <f t="shared" si="2540"/>
        <v>0</v>
      </c>
      <c r="CJ186" s="124" t="str">
        <f t="shared" si="2541"/>
        <v/>
      </c>
      <c r="CK186" s="125"/>
      <c r="CL186" s="126">
        <f t="shared" si="2542"/>
        <v>0</v>
      </c>
      <c r="CM186" s="124" t="str">
        <f t="shared" si="2543"/>
        <v/>
      </c>
      <c r="CN186" s="125"/>
      <c r="CO186" s="126">
        <f t="shared" si="2544"/>
        <v>0</v>
      </c>
      <c r="CP186" s="124" t="str">
        <f t="shared" si="2545"/>
        <v/>
      </c>
      <c r="CQ186" s="125"/>
      <c r="CR186" s="126">
        <f t="shared" si="2546"/>
        <v>0</v>
      </c>
      <c r="CS186" s="124" t="str">
        <f t="shared" si="2547"/>
        <v/>
      </c>
      <c r="CT186" s="125"/>
      <c r="CU186" s="126">
        <f t="shared" si="2548"/>
        <v>0</v>
      </c>
      <c r="CV186" s="124" t="str">
        <f t="shared" si="2549"/>
        <v/>
      </c>
      <c r="CW186" s="125"/>
      <c r="CX186" s="126">
        <f t="shared" si="2550"/>
        <v>0</v>
      </c>
      <c r="CY186" s="124" t="str">
        <f t="shared" si="2551"/>
        <v/>
      </c>
      <c r="CZ186" s="125"/>
      <c r="DA186" s="126">
        <f t="shared" si="2552"/>
        <v>0</v>
      </c>
      <c r="DB186" s="124" t="str">
        <f t="shared" si="2553"/>
        <v/>
      </c>
      <c r="DC186" s="125"/>
      <c r="DD186" s="126">
        <f t="shared" si="2554"/>
        <v>0</v>
      </c>
      <c r="DE186" s="124" t="str">
        <f t="shared" si="2555"/>
        <v/>
      </c>
      <c r="DF186" s="125"/>
      <c r="DG186" s="126">
        <f t="shared" si="2556"/>
        <v>0</v>
      </c>
      <c r="DH186" s="124" t="str">
        <f t="shared" si="2557"/>
        <v/>
      </c>
      <c r="DI186" s="125"/>
      <c r="DJ186" s="126">
        <f t="shared" si="2558"/>
        <v>0</v>
      </c>
      <c r="DK186" s="124"/>
      <c r="DL186" s="125"/>
      <c r="DM186" s="126"/>
    </row>
    <row r="187" spans="1:117" ht="7.75" hidden="1" customHeight="1" outlineLevel="1" x14ac:dyDescent="0.2">
      <c r="A187" s="97" t="str">
        <f t="shared" si="2234"/>
        <v>4</v>
      </c>
      <c r="B187" s="140" t="s">
        <v>37</v>
      </c>
      <c r="C187" s="213" t="str">
        <f>VLOOKUP(B187,'[49]PLANILHA ORCAMENTARIA'!A:B,2,0)</f>
        <v>PINTURA - FUNDO SELADOR E EMASSAMENTO</v>
      </c>
      <c r="D187" s="214"/>
      <c r="E187" s="122">
        <f>VLOOKUP(B187,'[49]PLANILHA ORCAMENTARIA'!A:G,7,0)</f>
        <v>13414.71</v>
      </c>
      <c r="F187" s="123"/>
      <c r="G187" s="124" t="str">
        <f t="shared" si="2487"/>
        <v/>
      </c>
      <c r="H187" s="125"/>
      <c r="I187" s="126">
        <f t="shared" si="2236"/>
        <v>0</v>
      </c>
      <c r="J187" s="124" t="str">
        <f t="shared" si="2489"/>
        <v/>
      </c>
      <c r="K187" s="125"/>
      <c r="L187" s="126">
        <f t="shared" si="2490"/>
        <v>0</v>
      </c>
      <c r="M187" s="124" t="str">
        <f t="shared" si="2491"/>
        <v/>
      </c>
      <c r="N187" s="125"/>
      <c r="O187" s="126">
        <f t="shared" si="2492"/>
        <v>0</v>
      </c>
      <c r="P187" s="124" t="str">
        <f t="shared" si="2493"/>
        <v/>
      </c>
      <c r="Q187" s="125"/>
      <c r="R187" s="126">
        <f t="shared" si="2494"/>
        <v>0</v>
      </c>
      <c r="S187" s="124" t="str">
        <f t="shared" si="2495"/>
        <v/>
      </c>
      <c r="T187" s="125"/>
      <c r="U187" s="126">
        <f t="shared" si="2496"/>
        <v>0</v>
      </c>
      <c r="V187" s="124" t="str">
        <f t="shared" si="2497"/>
        <v/>
      </c>
      <c r="W187" s="125"/>
      <c r="X187" s="126">
        <f t="shared" si="2498"/>
        <v>0</v>
      </c>
      <c r="Y187" s="124" t="str">
        <f t="shared" si="2499"/>
        <v/>
      </c>
      <c r="Z187" s="125"/>
      <c r="AA187" s="126">
        <f t="shared" si="2500"/>
        <v>0</v>
      </c>
      <c r="AB187" s="124" t="str">
        <f t="shared" si="2501"/>
        <v/>
      </c>
      <c r="AC187" s="125"/>
      <c r="AD187" s="126">
        <f t="shared" si="2502"/>
        <v>0</v>
      </c>
      <c r="AE187" s="124" t="str">
        <f t="shared" si="2503"/>
        <v/>
      </c>
      <c r="AF187" s="125"/>
      <c r="AG187" s="126">
        <f t="shared" si="2504"/>
        <v>0</v>
      </c>
      <c r="AH187" s="124" t="str">
        <f t="shared" si="2505"/>
        <v/>
      </c>
      <c r="AI187" s="125"/>
      <c r="AJ187" s="126">
        <f t="shared" si="2506"/>
        <v>0</v>
      </c>
      <c r="AK187" s="124" t="str">
        <f t="shared" si="2507"/>
        <v/>
      </c>
      <c r="AL187" s="125"/>
      <c r="AM187" s="126">
        <f t="shared" si="2508"/>
        <v>0</v>
      </c>
      <c r="AN187" s="124" t="str">
        <f t="shared" si="2509"/>
        <v/>
      </c>
      <c r="AO187" s="125"/>
      <c r="AP187" s="126">
        <f t="shared" si="2510"/>
        <v>0</v>
      </c>
      <c r="AQ187" s="124" t="str">
        <f t="shared" si="2511"/>
        <v/>
      </c>
      <c r="AR187" s="125"/>
      <c r="AS187" s="126">
        <f t="shared" si="2512"/>
        <v>0</v>
      </c>
      <c r="AT187" s="124" t="str">
        <f t="shared" si="2513"/>
        <v/>
      </c>
      <c r="AU187" s="125"/>
      <c r="AV187" s="126">
        <f t="shared" si="2514"/>
        <v>0</v>
      </c>
      <c r="AW187" s="124" t="str">
        <f t="shared" si="2515"/>
        <v/>
      </c>
      <c r="AX187" s="125"/>
      <c r="AY187" s="126">
        <f t="shared" si="2516"/>
        <v>0</v>
      </c>
      <c r="AZ187" s="124" t="str">
        <f t="shared" si="2517"/>
        <v/>
      </c>
      <c r="BA187" s="125"/>
      <c r="BB187" s="126">
        <f t="shared" si="2518"/>
        <v>0</v>
      </c>
      <c r="BC187" s="124" t="str">
        <f t="shared" si="2519"/>
        <v/>
      </c>
      <c r="BD187" s="125"/>
      <c r="BE187" s="126">
        <f t="shared" si="2520"/>
        <v>0</v>
      </c>
      <c r="BF187" s="124" t="str">
        <f t="shared" si="2521"/>
        <v/>
      </c>
      <c r="BG187" s="125"/>
      <c r="BH187" s="126">
        <f t="shared" si="2522"/>
        <v>0</v>
      </c>
      <c r="BI187" s="124" t="str">
        <f t="shared" si="2523"/>
        <v/>
      </c>
      <c r="BJ187" s="125"/>
      <c r="BK187" s="126">
        <f t="shared" si="2524"/>
        <v>0</v>
      </c>
      <c r="BL187" s="124" t="str">
        <f t="shared" si="2525"/>
        <v/>
      </c>
      <c r="BM187" s="125"/>
      <c r="BN187" s="126">
        <f t="shared" si="2526"/>
        <v>0</v>
      </c>
      <c r="BO187" s="124" t="str">
        <f t="shared" si="2527"/>
        <v/>
      </c>
      <c r="BP187" s="125"/>
      <c r="BQ187" s="126">
        <f t="shared" si="2528"/>
        <v>0</v>
      </c>
      <c r="BR187" s="124" t="str">
        <f t="shared" si="2529"/>
        <v/>
      </c>
      <c r="BS187" s="125"/>
      <c r="BT187" s="126">
        <f t="shared" si="2530"/>
        <v>0</v>
      </c>
      <c r="BU187" s="124" t="str">
        <f t="shared" si="2531"/>
        <v/>
      </c>
      <c r="BV187" s="125"/>
      <c r="BW187" s="126">
        <f t="shared" si="2532"/>
        <v>0</v>
      </c>
      <c r="BX187" s="124" t="str">
        <f t="shared" si="2533"/>
        <v/>
      </c>
      <c r="BY187" s="125"/>
      <c r="BZ187" s="126">
        <f t="shared" si="2534"/>
        <v>0</v>
      </c>
      <c r="CA187" s="124" t="str">
        <f t="shared" si="2535"/>
        <v/>
      </c>
      <c r="CB187" s="125"/>
      <c r="CC187" s="126">
        <f t="shared" si="2536"/>
        <v>0</v>
      </c>
      <c r="CD187" s="124" t="str">
        <f t="shared" si="2537"/>
        <v/>
      </c>
      <c r="CE187" s="125"/>
      <c r="CF187" s="126">
        <f t="shared" si="2538"/>
        <v>0</v>
      </c>
      <c r="CG187" s="124" t="str">
        <f t="shared" si="2539"/>
        <v/>
      </c>
      <c r="CH187" s="125"/>
      <c r="CI187" s="126">
        <f t="shared" si="2540"/>
        <v>0</v>
      </c>
      <c r="CJ187" s="124" t="str">
        <f t="shared" si="2541"/>
        <v/>
      </c>
      <c r="CK187" s="125"/>
      <c r="CL187" s="126">
        <f t="shared" si="2542"/>
        <v>0</v>
      </c>
      <c r="CM187" s="124" t="str">
        <f t="shared" si="2543"/>
        <v/>
      </c>
      <c r="CN187" s="125"/>
      <c r="CO187" s="126">
        <f t="shared" si="2544"/>
        <v>0</v>
      </c>
      <c r="CP187" s="124" t="str">
        <f t="shared" si="2545"/>
        <v/>
      </c>
      <c r="CQ187" s="125"/>
      <c r="CR187" s="126">
        <f t="shared" si="2546"/>
        <v>0</v>
      </c>
      <c r="CS187" s="124" t="str">
        <f t="shared" si="2547"/>
        <v/>
      </c>
      <c r="CT187" s="125"/>
      <c r="CU187" s="126">
        <f t="shared" si="2548"/>
        <v>0</v>
      </c>
      <c r="CV187" s="124" t="str">
        <f t="shared" si="2549"/>
        <v/>
      </c>
      <c r="CW187" s="125"/>
      <c r="CX187" s="126">
        <f t="shared" si="2550"/>
        <v>0</v>
      </c>
      <c r="CY187" s="124" t="str">
        <f t="shared" si="2551"/>
        <v/>
      </c>
      <c r="CZ187" s="125"/>
      <c r="DA187" s="126">
        <f t="shared" si="2552"/>
        <v>0</v>
      </c>
      <c r="DB187" s="124" t="str">
        <f t="shared" si="2553"/>
        <v/>
      </c>
      <c r="DC187" s="125"/>
      <c r="DD187" s="126">
        <f t="shared" si="2554"/>
        <v>0</v>
      </c>
      <c r="DE187" s="124" t="str">
        <f t="shared" si="2555"/>
        <v/>
      </c>
      <c r="DF187" s="125"/>
      <c r="DG187" s="126">
        <f t="shared" si="2556"/>
        <v>0</v>
      </c>
      <c r="DH187" s="124" t="str">
        <f t="shared" si="2557"/>
        <v/>
      </c>
      <c r="DI187" s="125"/>
      <c r="DJ187" s="126">
        <f t="shared" si="2558"/>
        <v>0</v>
      </c>
      <c r="DK187" s="124"/>
      <c r="DL187" s="125"/>
      <c r="DM187" s="126"/>
    </row>
    <row r="188" spans="1:117" ht="7.75" hidden="1" customHeight="1" outlineLevel="1" x14ac:dyDescent="0.2">
      <c r="A188" s="97" t="str">
        <f t="shared" si="2234"/>
        <v>4</v>
      </c>
      <c r="B188" s="140" t="s">
        <v>38</v>
      </c>
      <c r="C188" s="213" t="str">
        <f>VLOOKUP(B188,'[49]PLANILHA ORCAMENTARIA'!A:B,2,0)</f>
        <v>PINTURA - LATEX COMPLETAMENTE ACABADO</v>
      </c>
      <c r="D188" s="214"/>
      <c r="E188" s="122">
        <f>VLOOKUP(B188,'[49]PLANILHA ORCAMENTARIA'!A:G,7,0)</f>
        <v>13486.1</v>
      </c>
      <c r="F188" s="123"/>
      <c r="G188" s="124" t="str">
        <f t="shared" si="2487"/>
        <v/>
      </c>
      <c r="H188" s="125"/>
      <c r="I188" s="126">
        <f t="shared" si="2236"/>
        <v>0</v>
      </c>
      <c r="J188" s="124" t="str">
        <f t="shared" si="2489"/>
        <v/>
      </c>
      <c r="K188" s="125"/>
      <c r="L188" s="126">
        <f t="shared" si="2490"/>
        <v>0</v>
      </c>
      <c r="M188" s="124" t="str">
        <f t="shared" si="2491"/>
        <v/>
      </c>
      <c r="N188" s="125"/>
      <c r="O188" s="126">
        <f t="shared" si="2492"/>
        <v>0</v>
      </c>
      <c r="P188" s="124" t="str">
        <f t="shared" si="2493"/>
        <v/>
      </c>
      <c r="Q188" s="125"/>
      <c r="R188" s="126">
        <f t="shared" si="2494"/>
        <v>0</v>
      </c>
      <c r="S188" s="124" t="str">
        <f t="shared" si="2495"/>
        <v/>
      </c>
      <c r="T188" s="125"/>
      <c r="U188" s="126">
        <f t="shared" si="2496"/>
        <v>0</v>
      </c>
      <c r="V188" s="124" t="str">
        <f t="shared" si="2497"/>
        <v/>
      </c>
      <c r="W188" s="125"/>
      <c r="X188" s="126">
        <f t="shared" si="2498"/>
        <v>0</v>
      </c>
      <c r="Y188" s="124" t="str">
        <f t="shared" si="2499"/>
        <v/>
      </c>
      <c r="Z188" s="125"/>
      <c r="AA188" s="126">
        <f t="shared" si="2500"/>
        <v>0</v>
      </c>
      <c r="AB188" s="124" t="str">
        <f t="shared" si="2501"/>
        <v/>
      </c>
      <c r="AC188" s="125"/>
      <c r="AD188" s="126">
        <f t="shared" si="2502"/>
        <v>0</v>
      </c>
      <c r="AE188" s="124" t="str">
        <f t="shared" si="2503"/>
        <v/>
      </c>
      <c r="AF188" s="125"/>
      <c r="AG188" s="126">
        <f t="shared" si="2504"/>
        <v>0</v>
      </c>
      <c r="AH188" s="124" t="str">
        <f t="shared" si="2505"/>
        <v/>
      </c>
      <c r="AI188" s="125"/>
      <c r="AJ188" s="126">
        <f t="shared" si="2506"/>
        <v>0</v>
      </c>
      <c r="AK188" s="124" t="str">
        <f t="shared" si="2507"/>
        <v/>
      </c>
      <c r="AL188" s="125"/>
      <c r="AM188" s="126">
        <f t="shared" si="2508"/>
        <v>0</v>
      </c>
      <c r="AN188" s="124" t="str">
        <f t="shared" si="2509"/>
        <v/>
      </c>
      <c r="AO188" s="125"/>
      <c r="AP188" s="126">
        <f t="shared" si="2510"/>
        <v>0</v>
      </c>
      <c r="AQ188" s="124" t="str">
        <f t="shared" si="2511"/>
        <v/>
      </c>
      <c r="AR188" s="125"/>
      <c r="AS188" s="126">
        <f t="shared" si="2512"/>
        <v>0</v>
      </c>
      <c r="AT188" s="124" t="str">
        <f t="shared" si="2513"/>
        <v/>
      </c>
      <c r="AU188" s="125"/>
      <c r="AV188" s="126">
        <f t="shared" si="2514"/>
        <v>0</v>
      </c>
      <c r="AW188" s="124" t="str">
        <f t="shared" si="2515"/>
        <v/>
      </c>
      <c r="AX188" s="125"/>
      <c r="AY188" s="126">
        <f t="shared" si="2516"/>
        <v>0</v>
      </c>
      <c r="AZ188" s="124" t="str">
        <f t="shared" si="2517"/>
        <v/>
      </c>
      <c r="BA188" s="125"/>
      <c r="BB188" s="126">
        <f t="shared" si="2518"/>
        <v>0</v>
      </c>
      <c r="BC188" s="124" t="str">
        <f t="shared" si="2519"/>
        <v/>
      </c>
      <c r="BD188" s="125"/>
      <c r="BE188" s="126">
        <f t="shared" si="2520"/>
        <v>0</v>
      </c>
      <c r="BF188" s="124" t="str">
        <f t="shared" si="2521"/>
        <v/>
      </c>
      <c r="BG188" s="125"/>
      <c r="BH188" s="126">
        <f t="shared" si="2522"/>
        <v>0</v>
      </c>
      <c r="BI188" s="124" t="str">
        <f t="shared" si="2523"/>
        <v/>
      </c>
      <c r="BJ188" s="125"/>
      <c r="BK188" s="126">
        <f t="shared" si="2524"/>
        <v>0</v>
      </c>
      <c r="BL188" s="124" t="str">
        <f t="shared" si="2525"/>
        <v/>
      </c>
      <c r="BM188" s="125"/>
      <c r="BN188" s="126">
        <f t="shared" si="2526"/>
        <v>0</v>
      </c>
      <c r="BO188" s="124" t="str">
        <f t="shared" si="2527"/>
        <v/>
      </c>
      <c r="BP188" s="125"/>
      <c r="BQ188" s="126">
        <f t="shared" si="2528"/>
        <v>0</v>
      </c>
      <c r="BR188" s="124" t="str">
        <f t="shared" si="2529"/>
        <v/>
      </c>
      <c r="BS188" s="125"/>
      <c r="BT188" s="126">
        <f t="shared" si="2530"/>
        <v>0</v>
      </c>
      <c r="BU188" s="124" t="str">
        <f t="shared" si="2531"/>
        <v/>
      </c>
      <c r="BV188" s="125"/>
      <c r="BW188" s="126">
        <f t="shared" si="2532"/>
        <v>0</v>
      </c>
      <c r="BX188" s="124" t="str">
        <f t="shared" si="2533"/>
        <v/>
      </c>
      <c r="BY188" s="125"/>
      <c r="BZ188" s="126">
        <f t="shared" si="2534"/>
        <v>0</v>
      </c>
      <c r="CA188" s="124" t="str">
        <f t="shared" si="2535"/>
        <v/>
      </c>
      <c r="CB188" s="125"/>
      <c r="CC188" s="126">
        <f t="shared" si="2536"/>
        <v>0</v>
      </c>
      <c r="CD188" s="124" t="str">
        <f t="shared" si="2537"/>
        <v/>
      </c>
      <c r="CE188" s="125"/>
      <c r="CF188" s="126">
        <f t="shared" si="2538"/>
        <v>0</v>
      </c>
      <c r="CG188" s="124" t="str">
        <f t="shared" si="2539"/>
        <v/>
      </c>
      <c r="CH188" s="125"/>
      <c r="CI188" s="126">
        <f t="shared" si="2540"/>
        <v>0</v>
      </c>
      <c r="CJ188" s="124" t="str">
        <f t="shared" si="2541"/>
        <v/>
      </c>
      <c r="CK188" s="125"/>
      <c r="CL188" s="126">
        <f t="shared" si="2542"/>
        <v>0</v>
      </c>
      <c r="CM188" s="124" t="str">
        <f t="shared" si="2543"/>
        <v/>
      </c>
      <c r="CN188" s="125"/>
      <c r="CO188" s="126">
        <f t="shared" si="2544"/>
        <v>0</v>
      </c>
      <c r="CP188" s="124" t="str">
        <f t="shared" si="2545"/>
        <v/>
      </c>
      <c r="CQ188" s="125"/>
      <c r="CR188" s="126">
        <f t="shared" si="2546"/>
        <v>0</v>
      </c>
      <c r="CS188" s="124" t="str">
        <f t="shared" si="2547"/>
        <v/>
      </c>
      <c r="CT188" s="125"/>
      <c r="CU188" s="126">
        <f t="shared" si="2548"/>
        <v>0</v>
      </c>
      <c r="CV188" s="124" t="str">
        <f t="shared" si="2549"/>
        <v/>
      </c>
      <c r="CW188" s="125"/>
      <c r="CX188" s="126">
        <f t="shared" si="2550"/>
        <v>0</v>
      </c>
      <c r="CY188" s="124" t="str">
        <f t="shared" si="2551"/>
        <v/>
      </c>
      <c r="CZ188" s="125"/>
      <c r="DA188" s="126">
        <f t="shared" si="2552"/>
        <v>0</v>
      </c>
      <c r="DB188" s="124" t="str">
        <f t="shared" si="2553"/>
        <v/>
      </c>
      <c r="DC188" s="125"/>
      <c r="DD188" s="126">
        <f t="shared" si="2554"/>
        <v>0</v>
      </c>
      <c r="DE188" s="124" t="str">
        <f t="shared" si="2555"/>
        <v/>
      </c>
      <c r="DF188" s="125"/>
      <c r="DG188" s="126">
        <f t="shared" si="2556"/>
        <v>0</v>
      </c>
      <c r="DH188" s="124" t="str">
        <f t="shared" si="2557"/>
        <v/>
      </c>
      <c r="DI188" s="125"/>
      <c r="DJ188" s="126">
        <f t="shared" si="2558"/>
        <v>0</v>
      </c>
      <c r="DK188" s="124"/>
      <c r="DL188" s="125"/>
      <c r="DM188" s="126"/>
    </row>
    <row r="189" spans="1:117" ht="7.75" hidden="1" customHeight="1" outlineLevel="1" x14ac:dyDescent="0.2">
      <c r="A189" s="97" t="str">
        <f t="shared" si="2234"/>
        <v>4</v>
      </c>
      <c r="B189" s="140" t="s">
        <v>39</v>
      </c>
      <c r="C189" s="213" t="str">
        <f>VLOOKUP(B189,'[49]PLANILHA ORCAMENTARIA'!A:B,2,0)</f>
        <v>ESQUADRIAS</v>
      </c>
      <c r="D189" s="214"/>
      <c r="E189" s="122">
        <f>VLOOKUP(B189,'[49]PLANILHA ORCAMENTARIA'!A:G,7,0)</f>
        <v>18357.91</v>
      </c>
      <c r="F189" s="123"/>
      <c r="G189" s="124" t="str">
        <f t="shared" si="2487"/>
        <v/>
      </c>
      <c r="H189" s="125"/>
      <c r="I189" s="126">
        <f t="shared" si="2236"/>
        <v>0</v>
      </c>
      <c r="J189" s="124" t="str">
        <f t="shared" si="2489"/>
        <v/>
      </c>
      <c r="K189" s="125"/>
      <c r="L189" s="126">
        <f t="shared" si="2490"/>
        <v>0</v>
      </c>
      <c r="M189" s="124" t="str">
        <f t="shared" si="2491"/>
        <v/>
      </c>
      <c r="N189" s="125"/>
      <c r="O189" s="126">
        <f t="shared" si="2492"/>
        <v>0</v>
      </c>
      <c r="P189" s="124" t="str">
        <f t="shared" si="2493"/>
        <v/>
      </c>
      <c r="Q189" s="125"/>
      <c r="R189" s="126">
        <f t="shared" si="2494"/>
        <v>0</v>
      </c>
      <c r="S189" s="124" t="str">
        <f t="shared" si="2495"/>
        <v/>
      </c>
      <c r="T189" s="125"/>
      <c r="U189" s="126">
        <f t="shared" si="2496"/>
        <v>0</v>
      </c>
      <c r="V189" s="124" t="str">
        <f t="shared" si="2497"/>
        <v/>
      </c>
      <c r="W189" s="125"/>
      <c r="X189" s="126">
        <f t="shared" si="2498"/>
        <v>0</v>
      </c>
      <c r="Y189" s="124" t="str">
        <f t="shared" si="2499"/>
        <v/>
      </c>
      <c r="Z189" s="125"/>
      <c r="AA189" s="126">
        <f t="shared" si="2500"/>
        <v>0</v>
      </c>
      <c r="AB189" s="124" t="str">
        <f t="shared" si="2501"/>
        <v/>
      </c>
      <c r="AC189" s="125"/>
      <c r="AD189" s="126">
        <f t="shared" si="2502"/>
        <v>0</v>
      </c>
      <c r="AE189" s="124" t="str">
        <f t="shared" si="2503"/>
        <v/>
      </c>
      <c r="AF189" s="125"/>
      <c r="AG189" s="126">
        <f t="shared" si="2504"/>
        <v>0</v>
      </c>
      <c r="AH189" s="124" t="str">
        <f t="shared" si="2505"/>
        <v/>
      </c>
      <c r="AI189" s="125"/>
      <c r="AJ189" s="126">
        <f t="shared" si="2506"/>
        <v>0</v>
      </c>
      <c r="AK189" s="124" t="str">
        <f t="shared" si="2507"/>
        <v/>
      </c>
      <c r="AL189" s="125"/>
      <c r="AM189" s="126">
        <f t="shared" si="2508"/>
        <v>0</v>
      </c>
      <c r="AN189" s="124" t="str">
        <f t="shared" si="2509"/>
        <v/>
      </c>
      <c r="AO189" s="125"/>
      <c r="AP189" s="126">
        <f t="shared" si="2510"/>
        <v>0</v>
      </c>
      <c r="AQ189" s="124" t="str">
        <f t="shared" si="2511"/>
        <v/>
      </c>
      <c r="AR189" s="125"/>
      <c r="AS189" s="126">
        <f t="shared" si="2512"/>
        <v>0</v>
      </c>
      <c r="AT189" s="124" t="str">
        <f t="shared" si="2513"/>
        <v/>
      </c>
      <c r="AU189" s="125"/>
      <c r="AV189" s="126">
        <f t="shared" si="2514"/>
        <v>0</v>
      </c>
      <c r="AW189" s="124" t="str">
        <f t="shared" si="2515"/>
        <v/>
      </c>
      <c r="AX189" s="125"/>
      <c r="AY189" s="126">
        <f t="shared" si="2516"/>
        <v>0</v>
      </c>
      <c r="AZ189" s="124" t="str">
        <f t="shared" si="2517"/>
        <v/>
      </c>
      <c r="BA189" s="125"/>
      <c r="BB189" s="126">
        <f t="shared" si="2518"/>
        <v>0</v>
      </c>
      <c r="BC189" s="124" t="str">
        <f t="shared" si="2519"/>
        <v/>
      </c>
      <c r="BD189" s="125"/>
      <c r="BE189" s="126">
        <f t="shared" si="2520"/>
        <v>0</v>
      </c>
      <c r="BF189" s="124" t="str">
        <f t="shared" si="2521"/>
        <v/>
      </c>
      <c r="BG189" s="125"/>
      <c r="BH189" s="126">
        <f t="shared" si="2522"/>
        <v>0</v>
      </c>
      <c r="BI189" s="124" t="str">
        <f t="shared" si="2523"/>
        <v/>
      </c>
      <c r="BJ189" s="125"/>
      <c r="BK189" s="126">
        <f t="shared" si="2524"/>
        <v>0</v>
      </c>
      <c r="BL189" s="124" t="str">
        <f t="shared" si="2525"/>
        <v/>
      </c>
      <c r="BM189" s="125"/>
      <c r="BN189" s="126">
        <f t="shared" si="2526"/>
        <v>0</v>
      </c>
      <c r="BO189" s="124" t="str">
        <f t="shared" si="2527"/>
        <v/>
      </c>
      <c r="BP189" s="125"/>
      <c r="BQ189" s="126">
        <f t="shared" si="2528"/>
        <v>0</v>
      </c>
      <c r="BR189" s="124" t="str">
        <f t="shared" si="2529"/>
        <v/>
      </c>
      <c r="BS189" s="125"/>
      <c r="BT189" s="126">
        <f t="shared" si="2530"/>
        <v>0</v>
      </c>
      <c r="BU189" s="124" t="str">
        <f t="shared" si="2531"/>
        <v/>
      </c>
      <c r="BV189" s="125"/>
      <c r="BW189" s="126">
        <f t="shared" si="2532"/>
        <v>0</v>
      </c>
      <c r="BX189" s="124" t="str">
        <f t="shared" si="2533"/>
        <v/>
      </c>
      <c r="BY189" s="125"/>
      <c r="BZ189" s="126">
        <f t="shared" si="2534"/>
        <v>0</v>
      </c>
      <c r="CA189" s="124" t="str">
        <f t="shared" si="2535"/>
        <v/>
      </c>
      <c r="CB189" s="125"/>
      <c r="CC189" s="126">
        <f t="shared" si="2536"/>
        <v>0</v>
      </c>
      <c r="CD189" s="124" t="str">
        <f t="shared" si="2537"/>
        <v/>
      </c>
      <c r="CE189" s="125"/>
      <c r="CF189" s="126">
        <f t="shared" si="2538"/>
        <v>0</v>
      </c>
      <c r="CG189" s="124" t="str">
        <f t="shared" si="2539"/>
        <v/>
      </c>
      <c r="CH189" s="125"/>
      <c r="CI189" s="126">
        <f t="shared" si="2540"/>
        <v>0</v>
      </c>
      <c r="CJ189" s="124" t="str">
        <f t="shared" si="2541"/>
        <v/>
      </c>
      <c r="CK189" s="125"/>
      <c r="CL189" s="126">
        <f t="shared" si="2542"/>
        <v>0</v>
      </c>
      <c r="CM189" s="124" t="str">
        <f t="shared" si="2543"/>
        <v/>
      </c>
      <c r="CN189" s="125"/>
      <c r="CO189" s="126">
        <f t="shared" si="2544"/>
        <v>0</v>
      </c>
      <c r="CP189" s="124" t="str">
        <f t="shared" si="2545"/>
        <v/>
      </c>
      <c r="CQ189" s="125"/>
      <c r="CR189" s="126">
        <f t="shared" si="2546"/>
        <v>0</v>
      </c>
      <c r="CS189" s="124" t="str">
        <f t="shared" si="2547"/>
        <v/>
      </c>
      <c r="CT189" s="125"/>
      <c r="CU189" s="126">
        <f t="shared" si="2548"/>
        <v>0</v>
      </c>
      <c r="CV189" s="124" t="str">
        <f t="shared" si="2549"/>
        <v/>
      </c>
      <c r="CW189" s="125"/>
      <c r="CX189" s="126">
        <f t="shared" si="2550"/>
        <v>0</v>
      </c>
      <c r="CY189" s="124" t="str">
        <f t="shared" si="2551"/>
        <v/>
      </c>
      <c r="CZ189" s="125"/>
      <c r="DA189" s="126">
        <f t="shared" si="2552"/>
        <v>0</v>
      </c>
      <c r="DB189" s="124" t="str">
        <f t="shared" si="2553"/>
        <v/>
      </c>
      <c r="DC189" s="125"/>
      <c r="DD189" s="126">
        <f t="shared" si="2554"/>
        <v>0</v>
      </c>
      <c r="DE189" s="124" t="str">
        <f t="shared" si="2555"/>
        <v/>
      </c>
      <c r="DF189" s="125"/>
      <c r="DG189" s="126">
        <f t="shared" si="2556"/>
        <v>0</v>
      </c>
      <c r="DH189" s="124" t="str">
        <f t="shared" si="2557"/>
        <v/>
      </c>
      <c r="DI189" s="125"/>
      <c r="DJ189" s="126">
        <f t="shared" si="2558"/>
        <v>0</v>
      </c>
      <c r="DK189" s="124"/>
      <c r="DL189" s="125"/>
      <c r="DM189" s="126"/>
    </row>
    <row r="190" spans="1:117" ht="7.75" hidden="1" customHeight="1" outlineLevel="1" x14ac:dyDescent="0.2">
      <c r="A190" s="97" t="str">
        <f t="shared" si="2234"/>
        <v>4</v>
      </c>
      <c r="B190" s="134" t="s">
        <v>40</v>
      </c>
      <c r="C190" s="205" t="s">
        <v>283</v>
      </c>
      <c r="D190" s="205"/>
      <c r="E190" s="135">
        <f>VLOOKUP(B190,'[49]PLANILHA ORCAMENTARIA'!A:G,7,0)</f>
        <v>126196.73</v>
      </c>
      <c r="F190" s="136"/>
      <c r="G190" s="207" t="str">
        <f t="shared" ref="G190:G216" si="2559">IF(H190="","",H190*E190)</f>
        <v/>
      </c>
      <c r="H190" s="208"/>
      <c r="I190" s="209"/>
      <c r="J190" s="207" t="str">
        <f t="shared" ref="J190:J191" si="2560">IF(K190="","",K190*H190)</f>
        <v/>
      </c>
      <c r="K190" s="208"/>
      <c r="L190" s="209"/>
      <c r="M190" s="207" t="str">
        <f t="shared" ref="M190:M191" si="2561">IF(N190="","",N190*K190)</f>
        <v/>
      </c>
      <c r="N190" s="208"/>
      <c r="O190" s="209"/>
      <c r="P190" s="207" t="str">
        <f t="shared" ref="P190:P191" si="2562">IF(Q190="","",Q190*N190)</f>
        <v/>
      </c>
      <c r="Q190" s="208"/>
      <c r="R190" s="209"/>
      <c r="S190" s="207" t="str">
        <f t="shared" ref="S190:S191" si="2563">IF(T190="","",T190*Q190)</f>
        <v/>
      </c>
      <c r="T190" s="208"/>
      <c r="U190" s="209"/>
      <c r="V190" s="207" t="str">
        <f t="shared" ref="V190:V191" si="2564">IF(W190="","",W190*T190)</f>
        <v/>
      </c>
      <c r="W190" s="208"/>
      <c r="X190" s="209"/>
      <c r="Y190" s="207" t="str">
        <f t="shared" ref="Y190:Y191" si="2565">IF(Z190="","",Z190*W190)</f>
        <v/>
      </c>
      <c r="Z190" s="208"/>
      <c r="AA190" s="209"/>
      <c r="AB190" s="207" t="str">
        <f t="shared" ref="AB190:AB191" si="2566">IF(AC190="","",AC190*Z190)</f>
        <v/>
      </c>
      <c r="AC190" s="208"/>
      <c r="AD190" s="209"/>
      <c r="AE190" s="207" t="str">
        <f t="shared" ref="AE190:AE191" si="2567">IF(AF190="","",AF190*AC190)</f>
        <v/>
      </c>
      <c r="AF190" s="208"/>
      <c r="AG190" s="209"/>
      <c r="AH190" s="207" t="str">
        <f t="shared" ref="AH190:AH191" si="2568">IF(AI190="","",AI190*AF190)</f>
        <v/>
      </c>
      <c r="AI190" s="208"/>
      <c r="AJ190" s="209"/>
      <c r="AK190" s="207" t="str">
        <f t="shared" ref="AK190:AK191" si="2569">IF(AL190="","",AL190*AI190)</f>
        <v/>
      </c>
      <c r="AL190" s="208"/>
      <c r="AM190" s="209"/>
      <c r="AN190" s="207" t="str">
        <f t="shared" ref="AN190:AN191" si="2570">IF(AO190="","",AO190*AL190)</f>
        <v/>
      </c>
      <c r="AO190" s="208"/>
      <c r="AP190" s="209"/>
      <c r="AQ190" s="207" t="str">
        <f t="shared" ref="AQ190:AQ191" si="2571">IF(AR190="","",AR190*AO190)</f>
        <v/>
      </c>
      <c r="AR190" s="208"/>
      <c r="AS190" s="209"/>
      <c r="AT190" s="207" t="str">
        <f t="shared" ref="AT190:AT191" si="2572">IF(AU190="","",AU190*AR190)</f>
        <v/>
      </c>
      <c r="AU190" s="208"/>
      <c r="AV190" s="209"/>
      <c r="AW190" s="207" t="str">
        <f t="shared" ref="AW190:AW191" si="2573">IF(AX190="","",AX190*AU190)</f>
        <v/>
      </c>
      <c r="AX190" s="208"/>
      <c r="AY190" s="209"/>
      <c r="AZ190" s="207" t="str">
        <f t="shared" ref="AZ190:AZ191" si="2574">IF(BA190="","",BA190*AX190)</f>
        <v/>
      </c>
      <c r="BA190" s="208"/>
      <c r="BB190" s="209"/>
      <c r="BC190" s="207" t="str">
        <f t="shared" ref="BC190:BC191" si="2575">IF(BD190="","",BD190*BA190)</f>
        <v/>
      </c>
      <c r="BD190" s="208"/>
      <c r="BE190" s="209"/>
      <c r="BF190" s="207" t="str">
        <f t="shared" ref="BF190:BF191" si="2576">IF(BG190="","",BG190*BD190)</f>
        <v/>
      </c>
      <c r="BG190" s="208"/>
      <c r="BH190" s="209"/>
      <c r="BI190" s="207" t="str">
        <f t="shared" ref="BI190:BI191" si="2577">IF(BJ190="","",BJ190*BG190)</f>
        <v/>
      </c>
      <c r="BJ190" s="208"/>
      <c r="BK190" s="209"/>
      <c r="BL190" s="207" t="str">
        <f t="shared" ref="BL190:BL191" si="2578">IF(BM190="","",BM190*BJ190)</f>
        <v/>
      </c>
      <c r="BM190" s="208"/>
      <c r="BN190" s="209"/>
      <c r="BO190" s="207" t="str">
        <f t="shared" ref="BO190:BO191" si="2579">IF(BP190="","",BP190*BM190)</f>
        <v/>
      </c>
      <c r="BP190" s="208"/>
      <c r="BQ190" s="209"/>
      <c r="BR190" s="207" t="str">
        <f t="shared" ref="BR190:BR191" si="2580">IF(BS190="","",BS190*BP190)</f>
        <v/>
      </c>
      <c r="BS190" s="208"/>
      <c r="BT190" s="209"/>
      <c r="BU190" s="207" t="str">
        <f t="shared" ref="BU190:BU191" si="2581">IF(BV190="","",BV190*BS190)</f>
        <v/>
      </c>
      <c r="BV190" s="208"/>
      <c r="BW190" s="209"/>
      <c r="BX190" s="207" t="str">
        <f t="shared" ref="BX190:BX191" si="2582">IF(BY190="","",BY190*BV190)</f>
        <v/>
      </c>
      <c r="BY190" s="208"/>
      <c r="BZ190" s="209"/>
      <c r="CA190" s="207" t="str">
        <f t="shared" ref="CA190:CA191" si="2583">IF(CB190="","",CB190*BY190)</f>
        <v/>
      </c>
      <c r="CB190" s="208"/>
      <c r="CC190" s="209"/>
      <c r="CD190" s="207" t="str">
        <f t="shared" ref="CD190:CD191" si="2584">IF(CE190="","",CE190*CB190)</f>
        <v/>
      </c>
      <c r="CE190" s="208"/>
      <c r="CF190" s="209"/>
      <c r="CG190" s="207" t="str">
        <f t="shared" ref="CG190:CG191" si="2585">IF(CH190="","",CH190*CE190)</f>
        <v/>
      </c>
      <c r="CH190" s="208"/>
      <c r="CI190" s="209"/>
      <c r="CJ190" s="207" t="str">
        <f t="shared" ref="CJ190:CJ191" si="2586">IF(CK190="","",CK190*CH190)</f>
        <v/>
      </c>
      <c r="CK190" s="208"/>
      <c r="CL190" s="209"/>
      <c r="CM190" s="207" t="str">
        <f t="shared" ref="CM190:CM191" si="2587">IF(CN190="","",CN190*CK190)</f>
        <v/>
      </c>
      <c r="CN190" s="208"/>
      <c r="CO190" s="209"/>
      <c r="CP190" s="207" t="str">
        <f t="shared" ref="CP190:CP191" si="2588">IF(CQ190="","",CQ190*CN190)</f>
        <v/>
      </c>
      <c r="CQ190" s="208"/>
      <c r="CR190" s="209"/>
      <c r="CS190" s="207" t="str">
        <f t="shared" ref="CS190:CS191" si="2589">IF(CT190="","",CT190*CQ190)</f>
        <v/>
      </c>
      <c r="CT190" s="208"/>
      <c r="CU190" s="209"/>
      <c r="CV190" s="207" t="str">
        <f t="shared" ref="CV190:CV191" si="2590">IF(CW190="","",CW190*CT190)</f>
        <v/>
      </c>
      <c r="CW190" s="208"/>
      <c r="CX190" s="209"/>
      <c r="CY190" s="207" t="str">
        <f t="shared" ref="CY190:CY191" si="2591">IF(CZ190="","",CZ190*CW190)</f>
        <v/>
      </c>
      <c r="CZ190" s="208"/>
      <c r="DA190" s="209"/>
      <c r="DB190" s="207" t="str">
        <f t="shared" ref="DB190:DB191" si="2592">IF(DC190="","",DC190*CZ190)</f>
        <v/>
      </c>
      <c r="DC190" s="208"/>
      <c r="DD190" s="209"/>
      <c r="DE190" s="207" t="str">
        <f t="shared" ref="DE190:DE191" si="2593">IF(DF190="","",DF190*DC190)</f>
        <v/>
      </c>
      <c r="DF190" s="208"/>
      <c r="DG190" s="209"/>
      <c r="DH190" s="207" t="str">
        <f t="shared" ref="DH190:DH191" si="2594">IF(DI190="","",DI190*DF190)</f>
        <v/>
      </c>
      <c r="DI190" s="208"/>
      <c r="DJ190" s="209"/>
      <c r="DK190" s="207"/>
      <c r="DL190" s="208"/>
      <c r="DM190" s="209"/>
    </row>
    <row r="191" spans="1:117" ht="7.75" hidden="1" customHeight="1" outlineLevel="1" collapsed="1" x14ac:dyDescent="0.2">
      <c r="A191" s="97" t="str">
        <f t="shared" si="2234"/>
        <v>4</v>
      </c>
      <c r="B191" s="131" t="s">
        <v>41</v>
      </c>
      <c r="C191" s="204" t="s">
        <v>25</v>
      </c>
      <c r="D191" s="204"/>
      <c r="E191" s="132">
        <f>VLOOKUP(B191,'[49]PLANILHA ORCAMENTARIA'!A:G,7,0)</f>
        <v>19450.650000000001</v>
      </c>
      <c r="F191" s="133"/>
      <c r="G191" s="207" t="str">
        <f t="shared" si="2559"/>
        <v/>
      </c>
      <c r="H191" s="208"/>
      <c r="I191" s="209">
        <f t="shared" ref="I191:I254" si="2595">H191</f>
        <v>0</v>
      </c>
      <c r="J191" s="207" t="str">
        <f t="shared" si="2560"/>
        <v/>
      </c>
      <c r="K191" s="208"/>
      <c r="L191" s="209">
        <f t="shared" ref="L191:L216" si="2596">K191</f>
        <v>0</v>
      </c>
      <c r="M191" s="207" t="str">
        <f t="shared" si="2561"/>
        <v/>
      </c>
      <c r="N191" s="208"/>
      <c r="O191" s="209">
        <f t="shared" ref="O191" si="2597">N191</f>
        <v>0</v>
      </c>
      <c r="P191" s="207" t="str">
        <f t="shared" si="2562"/>
        <v/>
      </c>
      <c r="Q191" s="208"/>
      <c r="R191" s="209">
        <f t="shared" ref="R191" si="2598">Q191</f>
        <v>0</v>
      </c>
      <c r="S191" s="207" t="str">
        <f t="shared" si="2563"/>
        <v/>
      </c>
      <c r="T191" s="208"/>
      <c r="U191" s="209">
        <f t="shared" ref="U191" si="2599">T191</f>
        <v>0</v>
      </c>
      <c r="V191" s="207" t="str">
        <f t="shared" si="2564"/>
        <v/>
      </c>
      <c r="W191" s="208"/>
      <c r="X191" s="209">
        <f t="shared" ref="X191" si="2600">W191</f>
        <v>0</v>
      </c>
      <c r="Y191" s="207" t="str">
        <f t="shared" si="2565"/>
        <v/>
      </c>
      <c r="Z191" s="208"/>
      <c r="AA191" s="209">
        <f t="shared" ref="AA191" si="2601">Z191</f>
        <v>0</v>
      </c>
      <c r="AB191" s="207" t="str">
        <f t="shared" si="2566"/>
        <v/>
      </c>
      <c r="AC191" s="208"/>
      <c r="AD191" s="209">
        <f t="shared" ref="AD191" si="2602">AC191</f>
        <v>0</v>
      </c>
      <c r="AE191" s="207" t="str">
        <f t="shared" si="2567"/>
        <v/>
      </c>
      <c r="AF191" s="208"/>
      <c r="AG191" s="209">
        <f t="shared" ref="AG191" si="2603">AF191</f>
        <v>0</v>
      </c>
      <c r="AH191" s="207" t="str">
        <f t="shared" si="2568"/>
        <v/>
      </c>
      <c r="AI191" s="208"/>
      <c r="AJ191" s="209">
        <f t="shared" ref="AJ191" si="2604">AI191</f>
        <v>0</v>
      </c>
      <c r="AK191" s="207" t="str">
        <f t="shared" si="2569"/>
        <v/>
      </c>
      <c r="AL191" s="208"/>
      <c r="AM191" s="209">
        <f t="shared" ref="AM191" si="2605">AL191</f>
        <v>0</v>
      </c>
      <c r="AN191" s="207" t="str">
        <f t="shared" si="2570"/>
        <v/>
      </c>
      <c r="AO191" s="208"/>
      <c r="AP191" s="209">
        <f t="shared" ref="AP191" si="2606">AO191</f>
        <v>0</v>
      </c>
      <c r="AQ191" s="207" t="str">
        <f t="shared" si="2571"/>
        <v/>
      </c>
      <c r="AR191" s="208"/>
      <c r="AS191" s="209">
        <f t="shared" ref="AS191" si="2607">AR191</f>
        <v>0</v>
      </c>
      <c r="AT191" s="207" t="str">
        <f t="shared" si="2572"/>
        <v/>
      </c>
      <c r="AU191" s="208"/>
      <c r="AV191" s="209">
        <f t="shared" ref="AV191" si="2608">AU191</f>
        <v>0</v>
      </c>
      <c r="AW191" s="207" t="str">
        <f t="shared" si="2573"/>
        <v/>
      </c>
      <c r="AX191" s="208"/>
      <c r="AY191" s="209">
        <f t="shared" ref="AY191" si="2609">AX191</f>
        <v>0</v>
      </c>
      <c r="AZ191" s="207" t="str">
        <f t="shared" si="2574"/>
        <v/>
      </c>
      <c r="BA191" s="208"/>
      <c r="BB191" s="209">
        <f t="shared" ref="BB191" si="2610">BA191</f>
        <v>0</v>
      </c>
      <c r="BC191" s="207" t="str">
        <f t="shared" si="2575"/>
        <v/>
      </c>
      <c r="BD191" s="208"/>
      <c r="BE191" s="209">
        <f t="shared" ref="BE191" si="2611">BD191</f>
        <v>0</v>
      </c>
      <c r="BF191" s="207" t="str">
        <f t="shared" si="2576"/>
        <v/>
      </c>
      <c r="BG191" s="208"/>
      <c r="BH191" s="209">
        <f t="shared" ref="BH191" si="2612">BG191</f>
        <v>0</v>
      </c>
      <c r="BI191" s="207" t="str">
        <f t="shared" si="2577"/>
        <v/>
      </c>
      <c r="BJ191" s="208"/>
      <c r="BK191" s="209">
        <f t="shared" ref="BK191" si="2613">BJ191</f>
        <v>0</v>
      </c>
      <c r="BL191" s="207" t="str">
        <f t="shared" si="2578"/>
        <v/>
      </c>
      <c r="BM191" s="208"/>
      <c r="BN191" s="209">
        <f t="shared" ref="BN191" si="2614">BM191</f>
        <v>0</v>
      </c>
      <c r="BO191" s="207" t="str">
        <f t="shared" si="2579"/>
        <v/>
      </c>
      <c r="BP191" s="208"/>
      <c r="BQ191" s="209">
        <f t="shared" ref="BQ191" si="2615">BP191</f>
        <v>0</v>
      </c>
      <c r="BR191" s="207" t="str">
        <f t="shared" si="2580"/>
        <v/>
      </c>
      <c r="BS191" s="208"/>
      <c r="BT191" s="209">
        <f t="shared" ref="BT191" si="2616">BS191</f>
        <v>0</v>
      </c>
      <c r="BU191" s="207" t="str">
        <f t="shared" si="2581"/>
        <v/>
      </c>
      <c r="BV191" s="208"/>
      <c r="BW191" s="209">
        <f t="shared" ref="BW191" si="2617">BV191</f>
        <v>0</v>
      </c>
      <c r="BX191" s="207" t="str">
        <f t="shared" si="2582"/>
        <v/>
      </c>
      <c r="BY191" s="208"/>
      <c r="BZ191" s="209">
        <f t="shared" ref="BZ191" si="2618">BY191</f>
        <v>0</v>
      </c>
      <c r="CA191" s="207" t="str">
        <f t="shared" si="2583"/>
        <v/>
      </c>
      <c r="CB191" s="208"/>
      <c r="CC191" s="209">
        <f t="shared" ref="CC191" si="2619">CB191</f>
        <v>0</v>
      </c>
      <c r="CD191" s="207" t="str">
        <f t="shared" si="2584"/>
        <v/>
      </c>
      <c r="CE191" s="208"/>
      <c r="CF191" s="209">
        <f t="shared" ref="CF191" si="2620">CE191</f>
        <v>0</v>
      </c>
      <c r="CG191" s="207" t="str">
        <f t="shared" si="2585"/>
        <v/>
      </c>
      <c r="CH191" s="208"/>
      <c r="CI191" s="209">
        <f t="shared" ref="CI191" si="2621">CH191</f>
        <v>0</v>
      </c>
      <c r="CJ191" s="207" t="str">
        <f t="shared" si="2586"/>
        <v/>
      </c>
      <c r="CK191" s="208"/>
      <c r="CL191" s="209">
        <f t="shared" ref="CL191" si="2622">CK191</f>
        <v>0</v>
      </c>
      <c r="CM191" s="207" t="str">
        <f t="shared" si="2587"/>
        <v/>
      </c>
      <c r="CN191" s="208"/>
      <c r="CO191" s="209">
        <f t="shared" ref="CO191" si="2623">CN191</f>
        <v>0</v>
      </c>
      <c r="CP191" s="207" t="str">
        <f t="shared" si="2588"/>
        <v/>
      </c>
      <c r="CQ191" s="208"/>
      <c r="CR191" s="209">
        <f t="shared" ref="CR191" si="2624">CQ191</f>
        <v>0</v>
      </c>
      <c r="CS191" s="207" t="str">
        <f t="shared" si="2589"/>
        <v/>
      </c>
      <c r="CT191" s="208"/>
      <c r="CU191" s="209">
        <f t="shared" ref="CU191" si="2625">CT191</f>
        <v>0</v>
      </c>
      <c r="CV191" s="207" t="str">
        <f t="shared" si="2590"/>
        <v/>
      </c>
      <c r="CW191" s="208"/>
      <c r="CX191" s="209">
        <f t="shared" ref="CX191" si="2626">CW191</f>
        <v>0</v>
      </c>
      <c r="CY191" s="207" t="str">
        <f t="shared" si="2591"/>
        <v/>
      </c>
      <c r="CZ191" s="208"/>
      <c r="DA191" s="209">
        <f t="shared" ref="DA191" si="2627">CZ191</f>
        <v>0</v>
      </c>
      <c r="DB191" s="207" t="str">
        <f t="shared" si="2592"/>
        <v/>
      </c>
      <c r="DC191" s="208"/>
      <c r="DD191" s="209">
        <f t="shared" ref="DD191" si="2628">DC191</f>
        <v>0</v>
      </c>
      <c r="DE191" s="207" t="str">
        <f t="shared" si="2593"/>
        <v/>
      </c>
      <c r="DF191" s="208"/>
      <c r="DG191" s="209">
        <f t="shared" ref="DG191" si="2629">DF191</f>
        <v>0</v>
      </c>
      <c r="DH191" s="207" t="str">
        <f t="shared" si="2594"/>
        <v/>
      </c>
      <c r="DI191" s="208"/>
      <c r="DJ191" s="209">
        <f t="shared" ref="DJ191" si="2630">DI191</f>
        <v>0</v>
      </c>
      <c r="DK191" s="207"/>
      <c r="DL191" s="208"/>
      <c r="DM191" s="209"/>
    </row>
    <row r="192" spans="1:117" ht="7.75" hidden="1" customHeight="1" outlineLevel="2" x14ac:dyDescent="0.2">
      <c r="A192" s="97" t="str">
        <f t="shared" si="2234"/>
        <v>4</v>
      </c>
      <c r="B192" s="140" t="s">
        <v>42</v>
      </c>
      <c r="C192" s="213" t="str">
        <f>VLOOKUP(B192,'[49]PLANILHA ORCAMENTARIA'!A:B,2,0)</f>
        <v>CONTRAPISO / PISO ACABADO</v>
      </c>
      <c r="D192" s="214"/>
      <c r="E192" s="122">
        <f>VLOOKUP(B192,'[49]PLANILHA ORCAMENTARIA'!A:G,7,0)</f>
        <v>16348.09</v>
      </c>
      <c r="F192" s="123"/>
      <c r="G192" s="124" t="str">
        <f t="shared" ref="G192:G194" si="2631">IF(H192="","",H192*$E192)</f>
        <v/>
      </c>
      <c r="H192" s="125"/>
      <c r="I192" s="126">
        <f t="shared" si="2595"/>
        <v>0</v>
      </c>
      <c r="J192" s="124" t="str">
        <f t="shared" ref="J192:J194" si="2632">IF(K192="","",K192*$E192)</f>
        <v/>
      </c>
      <c r="K192" s="125"/>
      <c r="L192" s="126">
        <f t="shared" ref="L192:L194" si="2633">K192+I192</f>
        <v>0</v>
      </c>
      <c r="M192" s="124" t="str">
        <f t="shared" ref="M192:M194" si="2634">IF(N192="","",N192*$E192)</f>
        <v/>
      </c>
      <c r="N192" s="125"/>
      <c r="O192" s="126">
        <f t="shared" ref="O192:O194" si="2635">N192+L192</f>
        <v>0</v>
      </c>
      <c r="P192" s="124" t="str">
        <f t="shared" ref="P192:P194" si="2636">IF(Q192="","",Q192*$E192)</f>
        <v/>
      </c>
      <c r="Q192" s="125"/>
      <c r="R192" s="126">
        <f t="shared" ref="R192:R194" si="2637">Q192+O192</f>
        <v>0</v>
      </c>
      <c r="S192" s="124" t="str">
        <f t="shared" ref="S192:S194" si="2638">IF(T192="","",T192*$E192)</f>
        <v/>
      </c>
      <c r="T192" s="125"/>
      <c r="U192" s="126">
        <f t="shared" ref="U192:U194" si="2639">T192+R192</f>
        <v>0</v>
      </c>
      <c r="V192" s="124" t="str">
        <f t="shared" ref="V192:V194" si="2640">IF(W192="","",W192*$E192)</f>
        <v/>
      </c>
      <c r="W192" s="125"/>
      <c r="X192" s="126">
        <f t="shared" ref="X192:X194" si="2641">W192+U192</f>
        <v>0</v>
      </c>
      <c r="Y192" s="124" t="str">
        <f t="shared" ref="Y192:Y194" si="2642">IF(Z192="","",Z192*$E192)</f>
        <v/>
      </c>
      <c r="Z192" s="125"/>
      <c r="AA192" s="126">
        <f t="shared" ref="AA192:AA194" si="2643">Z192+X192</f>
        <v>0</v>
      </c>
      <c r="AB192" s="124" t="str">
        <f t="shared" ref="AB192:AB194" si="2644">IF(AC192="","",AC192*$E192)</f>
        <v/>
      </c>
      <c r="AC192" s="125"/>
      <c r="AD192" s="126">
        <f t="shared" ref="AD192:AD194" si="2645">AC192+AA192</f>
        <v>0</v>
      </c>
      <c r="AE192" s="124" t="str">
        <f t="shared" ref="AE192:AE194" si="2646">IF(AF192="","",AF192*$E192)</f>
        <v/>
      </c>
      <c r="AF192" s="125"/>
      <c r="AG192" s="126">
        <f t="shared" ref="AG192:AG194" si="2647">AF192+AD192</f>
        <v>0</v>
      </c>
      <c r="AH192" s="124" t="str">
        <f t="shared" ref="AH192:AH194" si="2648">IF(AI192="","",AI192*$E192)</f>
        <v/>
      </c>
      <c r="AI192" s="125"/>
      <c r="AJ192" s="126">
        <f t="shared" ref="AJ192:AJ194" si="2649">AI192+AG192</f>
        <v>0</v>
      </c>
      <c r="AK192" s="124" t="str">
        <f t="shared" ref="AK192:AK194" si="2650">IF(AL192="","",AL192*$E192)</f>
        <v/>
      </c>
      <c r="AL192" s="125"/>
      <c r="AM192" s="126">
        <f t="shared" ref="AM192:AM194" si="2651">AL192+AJ192</f>
        <v>0</v>
      </c>
      <c r="AN192" s="124" t="str">
        <f t="shared" ref="AN192:AN194" si="2652">IF(AO192="","",AO192*$E192)</f>
        <v/>
      </c>
      <c r="AO192" s="125"/>
      <c r="AP192" s="126">
        <f t="shared" ref="AP192:AP194" si="2653">AO192+AM192</f>
        <v>0</v>
      </c>
      <c r="AQ192" s="124" t="str">
        <f t="shared" ref="AQ192:AQ194" si="2654">IF(AR192="","",AR192*$E192)</f>
        <v/>
      </c>
      <c r="AR192" s="125"/>
      <c r="AS192" s="126">
        <f t="shared" ref="AS192:AS194" si="2655">AR192+AP192</f>
        <v>0</v>
      </c>
      <c r="AT192" s="124" t="str">
        <f t="shared" ref="AT192:AT194" si="2656">IF(AU192="","",AU192*$E192)</f>
        <v/>
      </c>
      <c r="AU192" s="125"/>
      <c r="AV192" s="126">
        <f t="shared" ref="AV192:AV194" si="2657">AU192+AS192</f>
        <v>0</v>
      </c>
      <c r="AW192" s="124" t="str">
        <f t="shared" ref="AW192:AW194" si="2658">IF(AX192="","",AX192*$E192)</f>
        <v/>
      </c>
      <c r="AX192" s="125"/>
      <c r="AY192" s="126">
        <f t="shared" ref="AY192:AY194" si="2659">AX192+AV192</f>
        <v>0</v>
      </c>
      <c r="AZ192" s="124" t="str">
        <f t="shared" ref="AZ192:AZ194" si="2660">IF(BA192="","",BA192*$E192)</f>
        <v/>
      </c>
      <c r="BA192" s="125"/>
      <c r="BB192" s="126">
        <f t="shared" ref="BB192:BB194" si="2661">BA192+AY192</f>
        <v>0</v>
      </c>
      <c r="BC192" s="124" t="str">
        <f t="shared" ref="BC192:BC194" si="2662">IF(BD192="","",BD192*$E192)</f>
        <v/>
      </c>
      <c r="BD192" s="125"/>
      <c r="BE192" s="126">
        <f t="shared" ref="BE192:BE194" si="2663">BD192+BB192</f>
        <v>0</v>
      </c>
      <c r="BF192" s="124" t="str">
        <f t="shared" ref="BF192:BF194" si="2664">IF(BG192="","",BG192*$E192)</f>
        <v/>
      </c>
      <c r="BG192" s="125"/>
      <c r="BH192" s="126">
        <f t="shared" ref="BH192:BH194" si="2665">BG192+BE192</f>
        <v>0</v>
      </c>
      <c r="BI192" s="124" t="str">
        <f t="shared" ref="BI192:BI194" si="2666">IF(BJ192="","",BJ192*$E192)</f>
        <v/>
      </c>
      <c r="BJ192" s="125"/>
      <c r="BK192" s="126">
        <f t="shared" ref="BK192:BK194" si="2667">BJ192+BH192</f>
        <v>0</v>
      </c>
      <c r="BL192" s="124" t="str">
        <f t="shared" ref="BL192:BL194" si="2668">IF(BM192="","",BM192*$E192)</f>
        <v/>
      </c>
      <c r="BM192" s="125"/>
      <c r="BN192" s="126">
        <f t="shared" ref="BN192:BN194" si="2669">BM192+BK192</f>
        <v>0</v>
      </c>
      <c r="BO192" s="124" t="str">
        <f t="shared" ref="BO192:BO194" si="2670">IF(BP192="","",BP192*$E192)</f>
        <v/>
      </c>
      <c r="BP192" s="125"/>
      <c r="BQ192" s="126">
        <f t="shared" ref="BQ192:BQ194" si="2671">BP192+BN192</f>
        <v>0</v>
      </c>
      <c r="BR192" s="124" t="str">
        <f t="shared" ref="BR192:BR194" si="2672">IF(BS192="","",BS192*$E192)</f>
        <v/>
      </c>
      <c r="BS192" s="125"/>
      <c r="BT192" s="126">
        <f t="shared" ref="BT192:BT194" si="2673">BS192+BQ192</f>
        <v>0</v>
      </c>
      <c r="BU192" s="124" t="str">
        <f t="shared" ref="BU192:BU194" si="2674">IF(BV192="","",BV192*$E192)</f>
        <v/>
      </c>
      <c r="BV192" s="125"/>
      <c r="BW192" s="126">
        <f t="shared" ref="BW192:BW194" si="2675">BV192+BT192</f>
        <v>0</v>
      </c>
      <c r="BX192" s="124" t="str">
        <f t="shared" ref="BX192:BX194" si="2676">IF(BY192="","",BY192*$E192)</f>
        <v/>
      </c>
      <c r="BY192" s="125"/>
      <c r="BZ192" s="126">
        <f t="shared" ref="BZ192:BZ194" si="2677">BY192+BW192</f>
        <v>0</v>
      </c>
      <c r="CA192" s="124" t="str">
        <f t="shared" ref="CA192:CA194" si="2678">IF(CB192="","",CB192*$E192)</f>
        <v/>
      </c>
      <c r="CB192" s="125"/>
      <c r="CC192" s="126">
        <f t="shared" ref="CC192:CC194" si="2679">CB192+BZ192</f>
        <v>0</v>
      </c>
      <c r="CD192" s="124" t="str">
        <f t="shared" ref="CD192:CD194" si="2680">IF(CE192="","",CE192*$E192)</f>
        <v/>
      </c>
      <c r="CE192" s="125"/>
      <c r="CF192" s="126">
        <f t="shared" ref="CF192:CF194" si="2681">CE192+CC192</f>
        <v>0</v>
      </c>
      <c r="CG192" s="124" t="str">
        <f t="shared" ref="CG192:CG194" si="2682">IF(CH192="","",CH192*$E192)</f>
        <v/>
      </c>
      <c r="CH192" s="125"/>
      <c r="CI192" s="126">
        <f t="shared" ref="CI192:CI194" si="2683">CH192+CF192</f>
        <v>0</v>
      </c>
      <c r="CJ192" s="124" t="str">
        <f t="shared" ref="CJ192:CJ194" si="2684">IF(CK192="","",CK192*$E192)</f>
        <v/>
      </c>
      <c r="CK192" s="125"/>
      <c r="CL192" s="126">
        <f t="shared" ref="CL192:CL194" si="2685">CK192+CI192</f>
        <v>0</v>
      </c>
      <c r="CM192" s="124" t="str">
        <f t="shared" ref="CM192:CM194" si="2686">IF(CN192="","",CN192*$E192)</f>
        <v/>
      </c>
      <c r="CN192" s="125"/>
      <c r="CO192" s="126">
        <f t="shared" ref="CO192:CO194" si="2687">CN192+CL192</f>
        <v>0</v>
      </c>
      <c r="CP192" s="124" t="str">
        <f t="shared" ref="CP192:CP194" si="2688">IF(CQ192="","",CQ192*$E192)</f>
        <v/>
      </c>
      <c r="CQ192" s="125"/>
      <c r="CR192" s="126">
        <f t="shared" ref="CR192:CR194" si="2689">CQ192+CO192</f>
        <v>0</v>
      </c>
      <c r="CS192" s="124" t="str">
        <f t="shared" ref="CS192:CS194" si="2690">IF(CT192="","",CT192*$E192)</f>
        <v/>
      </c>
      <c r="CT192" s="125"/>
      <c r="CU192" s="126">
        <f t="shared" ref="CU192:CU194" si="2691">CT192+CR192</f>
        <v>0</v>
      </c>
      <c r="CV192" s="124" t="str">
        <f t="shared" ref="CV192:CV194" si="2692">IF(CW192="","",CW192*$E192)</f>
        <v/>
      </c>
      <c r="CW192" s="125"/>
      <c r="CX192" s="126">
        <f t="shared" ref="CX192:CX194" si="2693">CW192+CU192</f>
        <v>0</v>
      </c>
      <c r="CY192" s="124" t="str">
        <f t="shared" ref="CY192:CY194" si="2694">IF(CZ192="","",CZ192*$E192)</f>
        <v/>
      </c>
      <c r="CZ192" s="125"/>
      <c r="DA192" s="126">
        <f t="shared" ref="DA192:DA194" si="2695">CZ192+CX192</f>
        <v>0</v>
      </c>
      <c r="DB192" s="124" t="str">
        <f t="shared" ref="DB192:DB194" si="2696">IF(DC192="","",DC192*$E192)</f>
        <v/>
      </c>
      <c r="DC192" s="125"/>
      <c r="DD192" s="126">
        <f t="shared" ref="DD192:DD194" si="2697">DC192+DA192</f>
        <v>0</v>
      </c>
      <c r="DE192" s="124" t="str">
        <f t="shared" ref="DE192:DE194" si="2698">IF(DF192="","",DF192*$E192)</f>
        <v/>
      </c>
      <c r="DF192" s="125"/>
      <c r="DG192" s="126">
        <f t="shared" ref="DG192:DG194" si="2699">DF192+DD192</f>
        <v>0</v>
      </c>
      <c r="DH192" s="124" t="str">
        <f t="shared" ref="DH192:DH194" si="2700">IF(DI192="","",DI192*$E192)</f>
        <v/>
      </c>
      <c r="DI192" s="125"/>
      <c r="DJ192" s="126">
        <f t="shared" ref="DJ192:DJ194" si="2701">DI192+DG192</f>
        <v>0</v>
      </c>
      <c r="DK192" s="124"/>
      <c r="DL192" s="125"/>
      <c r="DM192" s="126"/>
    </row>
    <row r="193" spans="1:117" ht="7.75" hidden="1" customHeight="1" outlineLevel="2" x14ac:dyDescent="0.2">
      <c r="A193" s="97" t="str">
        <f t="shared" si="2234"/>
        <v>4</v>
      </c>
      <c r="B193" s="140" t="s">
        <v>43</v>
      </c>
      <c r="C193" s="213" t="str">
        <f>VLOOKUP(B193,'[49]PLANILHA ORCAMENTARIA'!A:B,2,0)</f>
        <v>PORCELANATO / REVESTIMENTO DE PISO</v>
      </c>
      <c r="D193" s="214"/>
      <c r="E193" s="122">
        <f>VLOOKUP(B193,'[49]PLANILHA ORCAMENTARIA'!A:G,7,0)</f>
        <v>2959.21</v>
      </c>
      <c r="F193" s="123"/>
      <c r="G193" s="124" t="str">
        <f t="shared" si="2631"/>
        <v/>
      </c>
      <c r="H193" s="125"/>
      <c r="I193" s="126">
        <f t="shared" si="2595"/>
        <v>0</v>
      </c>
      <c r="J193" s="124" t="str">
        <f t="shared" si="2632"/>
        <v/>
      </c>
      <c r="K193" s="125"/>
      <c r="L193" s="126">
        <f t="shared" si="2633"/>
        <v>0</v>
      </c>
      <c r="M193" s="124" t="str">
        <f t="shared" si="2634"/>
        <v/>
      </c>
      <c r="N193" s="125"/>
      <c r="O193" s="126">
        <f t="shared" si="2635"/>
        <v>0</v>
      </c>
      <c r="P193" s="124" t="str">
        <f t="shared" si="2636"/>
        <v/>
      </c>
      <c r="Q193" s="125"/>
      <c r="R193" s="126">
        <f t="shared" si="2637"/>
        <v>0</v>
      </c>
      <c r="S193" s="124" t="str">
        <f t="shared" si="2638"/>
        <v/>
      </c>
      <c r="T193" s="125"/>
      <c r="U193" s="126">
        <f t="shared" si="2639"/>
        <v>0</v>
      </c>
      <c r="V193" s="124" t="str">
        <f t="shared" si="2640"/>
        <v/>
      </c>
      <c r="W193" s="125"/>
      <c r="X193" s="126">
        <f t="shared" si="2641"/>
        <v>0</v>
      </c>
      <c r="Y193" s="124" t="str">
        <f t="shared" si="2642"/>
        <v/>
      </c>
      <c r="Z193" s="125"/>
      <c r="AA193" s="126">
        <f t="shared" si="2643"/>
        <v>0</v>
      </c>
      <c r="AB193" s="124" t="str">
        <f t="shared" si="2644"/>
        <v/>
      </c>
      <c r="AC193" s="125"/>
      <c r="AD193" s="126">
        <f t="shared" si="2645"/>
        <v>0</v>
      </c>
      <c r="AE193" s="124" t="str">
        <f t="shared" si="2646"/>
        <v/>
      </c>
      <c r="AF193" s="125"/>
      <c r="AG193" s="126">
        <f t="shared" si="2647"/>
        <v>0</v>
      </c>
      <c r="AH193" s="124" t="str">
        <f t="shared" si="2648"/>
        <v/>
      </c>
      <c r="AI193" s="125"/>
      <c r="AJ193" s="126">
        <f t="shared" si="2649"/>
        <v>0</v>
      </c>
      <c r="AK193" s="124" t="str">
        <f t="shared" si="2650"/>
        <v/>
      </c>
      <c r="AL193" s="125"/>
      <c r="AM193" s="126">
        <f t="shared" si="2651"/>
        <v>0</v>
      </c>
      <c r="AN193" s="124" t="str">
        <f t="shared" si="2652"/>
        <v/>
      </c>
      <c r="AO193" s="125"/>
      <c r="AP193" s="126">
        <f t="shared" si="2653"/>
        <v>0</v>
      </c>
      <c r="AQ193" s="124" t="str">
        <f t="shared" si="2654"/>
        <v/>
      </c>
      <c r="AR193" s="125"/>
      <c r="AS193" s="126">
        <f t="shared" si="2655"/>
        <v>0</v>
      </c>
      <c r="AT193" s="124" t="str">
        <f t="shared" si="2656"/>
        <v/>
      </c>
      <c r="AU193" s="125"/>
      <c r="AV193" s="126">
        <f t="shared" si="2657"/>
        <v>0</v>
      </c>
      <c r="AW193" s="124" t="str">
        <f t="shared" si="2658"/>
        <v/>
      </c>
      <c r="AX193" s="125"/>
      <c r="AY193" s="126">
        <f t="shared" si="2659"/>
        <v>0</v>
      </c>
      <c r="AZ193" s="124" t="str">
        <f t="shared" si="2660"/>
        <v/>
      </c>
      <c r="BA193" s="125"/>
      <c r="BB193" s="126">
        <f t="shared" si="2661"/>
        <v>0</v>
      </c>
      <c r="BC193" s="124" t="str">
        <f t="shared" si="2662"/>
        <v/>
      </c>
      <c r="BD193" s="125"/>
      <c r="BE193" s="126">
        <f t="shared" si="2663"/>
        <v>0</v>
      </c>
      <c r="BF193" s="124" t="str">
        <f t="shared" si="2664"/>
        <v/>
      </c>
      <c r="BG193" s="125"/>
      <c r="BH193" s="126">
        <f t="shared" si="2665"/>
        <v>0</v>
      </c>
      <c r="BI193" s="124" t="str">
        <f t="shared" si="2666"/>
        <v/>
      </c>
      <c r="BJ193" s="125"/>
      <c r="BK193" s="126">
        <f t="shared" si="2667"/>
        <v>0</v>
      </c>
      <c r="BL193" s="124" t="str">
        <f t="shared" si="2668"/>
        <v/>
      </c>
      <c r="BM193" s="125"/>
      <c r="BN193" s="126">
        <f t="shared" si="2669"/>
        <v>0</v>
      </c>
      <c r="BO193" s="124" t="str">
        <f t="shared" si="2670"/>
        <v/>
      </c>
      <c r="BP193" s="125"/>
      <c r="BQ193" s="126">
        <f t="shared" si="2671"/>
        <v>0</v>
      </c>
      <c r="BR193" s="124" t="str">
        <f t="shared" si="2672"/>
        <v/>
      </c>
      <c r="BS193" s="125"/>
      <c r="BT193" s="126">
        <f t="shared" si="2673"/>
        <v>0</v>
      </c>
      <c r="BU193" s="124" t="str">
        <f t="shared" si="2674"/>
        <v/>
      </c>
      <c r="BV193" s="125"/>
      <c r="BW193" s="126">
        <f t="shared" si="2675"/>
        <v>0</v>
      </c>
      <c r="BX193" s="124" t="str">
        <f t="shared" si="2676"/>
        <v/>
      </c>
      <c r="BY193" s="125"/>
      <c r="BZ193" s="126">
        <f t="shared" si="2677"/>
        <v>0</v>
      </c>
      <c r="CA193" s="124" t="str">
        <f t="shared" si="2678"/>
        <v/>
      </c>
      <c r="CB193" s="125"/>
      <c r="CC193" s="126">
        <f t="shared" si="2679"/>
        <v>0</v>
      </c>
      <c r="CD193" s="124" t="str">
        <f t="shared" si="2680"/>
        <v/>
      </c>
      <c r="CE193" s="125"/>
      <c r="CF193" s="126">
        <f t="shared" si="2681"/>
        <v>0</v>
      </c>
      <c r="CG193" s="124" t="str">
        <f t="shared" si="2682"/>
        <v/>
      </c>
      <c r="CH193" s="125"/>
      <c r="CI193" s="126">
        <f t="shared" si="2683"/>
        <v>0</v>
      </c>
      <c r="CJ193" s="124" t="str">
        <f t="shared" si="2684"/>
        <v/>
      </c>
      <c r="CK193" s="125"/>
      <c r="CL193" s="126">
        <f t="shared" si="2685"/>
        <v>0</v>
      </c>
      <c r="CM193" s="124" t="str">
        <f t="shared" si="2686"/>
        <v/>
      </c>
      <c r="CN193" s="125"/>
      <c r="CO193" s="126">
        <f t="shared" si="2687"/>
        <v>0</v>
      </c>
      <c r="CP193" s="124" t="str">
        <f t="shared" si="2688"/>
        <v/>
      </c>
      <c r="CQ193" s="125"/>
      <c r="CR193" s="126">
        <f t="shared" si="2689"/>
        <v>0</v>
      </c>
      <c r="CS193" s="124" t="str">
        <f t="shared" si="2690"/>
        <v/>
      </c>
      <c r="CT193" s="125"/>
      <c r="CU193" s="126">
        <f t="shared" si="2691"/>
        <v>0</v>
      </c>
      <c r="CV193" s="124" t="str">
        <f t="shared" si="2692"/>
        <v/>
      </c>
      <c r="CW193" s="125"/>
      <c r="CX193" s="126">
        <f t="shared" si="2693"/>
        <v>0</v>
      </c>
      <c r="CY193" s="124" t="str">
        <f t="shared" si="2694"/>
        <v/>
      </c>
      <c r="CZ193" s="125"/>
      <c r="DA193" s="126">
        <f t="shared" si="2695"/>
        <v>0</v>
      </c>
      <c r="DB193" s="124" t="str">
        <f t="shared" si="2696"/>
        <v/>
      </c>
      <c r="DC193" s="125"/>
      <c r="DD193" s="126">
        <f t="shared" si="2697"/>
        <v>0</v>
      </c>
      <c r="DE193" s="124" t="str">
        <f t="shared" si="2698"/>
        <v/>
      </c>
      <c r="DF193" s="125"/>
      <c r="DG193" s="126">
        <f t="shared" si="2699"/>
        <v>0</v>
      </c>
      <c r="DH193" s="124" t="str">
        <f t="shared" si="2700"/>
        <v/>
      </c>
      <c r="DI193" s="125"/>
      <c r="DJ193" s="126">
        <f t="shared" si="2701"/>
        <v>0</v>
      </c>
      <c r="DK193" s="124"/>
      <c r="DL193" s="125"/>
      <c r="DM193" s="126"/>
    </row>
    <row r="194" spans="1:117" ht="7.75" hidden="1" customHeight="1" outlineLevel="2" x14ac:dyDescent="0.2">
      <c r="A194" s="97" t="str">
        <f t="shared" si="2234"/>
        <v>4</v>
      </c>
      <c r="B194" s="140" t="s">
        <v>44</v>
      </c>
      <c r="C194" s="213" t="str">
        <f>VLOOKUP(B194,'[49]PLANILHA ORCAMENTARIA'!A:B,2,0)</f>
        <v>REJUNTE / RODAPÉ / SOLEIRA</v>
      </c>
      <c r="D194" s="214"/>
      <c r="E194" s="122">
        <f>VLOOKUP(B194,'[49]PLANILHA ORCAMENTARIA'!A:G,7,0)</f>
        <v>143.35</v>
      </c>
      <c r="F194" s="123"/>
      <c r="G194" s="124" t="str">
        <f t="shared" si="2631"/>
        <v/>
      </c>
      <c r="H194" s="125"/>
      <c r="I194" s="126">
        <f t="shared" si="2595"/>
        <v>0</v>
      </c>
      <c r="J194" s="124" t="str">
        <f t="shared" si="2632"/>
        <v/>
      </c>
      <c r="K194" s="125"/>
      <c r="L194" s="126">
        <f t="shared" si="2633"/>
        <v>0</v>
      </c>
      <c r="M194" s="124" t="str">
        <f t="shared" si="2634"/>
        <v/>
      </c>
      <c r="N194" s="125"/>
      <c r="O194" s="126">
        <f t="shared" si="2635"/>
        <v>0</v>
      </c>
      <c r="P194" s="124" t="str">
        <f t="shared" si="2636"/>
        <v/>
      </c>
      <c r="Q194" s="125"/>
      <c r="R194" s="126">
        <f t="shared" si="2637"/>
        <v>0</v>
      </c>
      <c r="S194" s="124" t="str">
        <f t="shared" si="2638"/>
        <v/>
      </c>
      <c r="T194" s="125"/>
      <c r="U194" s="126">
        <f t="shared" si="2639"/>
        <v>0</v>
      </c>
      <c r="V194" s="124" t="str">
        <f t="shared" si="2640"/>
        <v/>
      </c>
      <c r="W194" s="125"/>
      <c r="X194" s="126">
        <f t="shared" si="2641"/>
        <v>0</v>
      </c>
      <c r="Y194" s="124" t="str">
        <f t="shared" si="2642"/>
        <v/>
      </c>
      <c r="Z194" s="125"/>
      <c r="AA194" s="126">
        <f t="shared" si="2643"/>
        <v>0</v>
      </c>
      <c r="AB194" s="124" t="str">
        <f t="shared" si="2644"/>
        <v/>
      </c>
      <c r="AC194" s="125"/>
      <c r="AD194" s="126">
        <f t="shared" si="2645"/>
        <v>0</v>
      </c>
      <c r="AE194" s="124" t="str">
        <f t="shared" si="2646"/>
        <v/>
      </c>
      <c r="AF194" s="125"/>
      <c r="AG194" s="126">
        <f t="shared" si="2647"/>
        <v>0</v>
      </c>
      <c r="AH194" s="124" t="str">
        <f t="shared" si="2648"/>
        <v/>
      </c>
      <c r="AI194" s="125"/>
      <c r="AJ194" s="126">
        <f t="shared" si="2649"/>
        <v>0</v>
      </c>
      <c r="AK194" s="124" t="str">
        <f t="shared" si="2650"/>
        <v/>
      </c>
      <c r="AL194" s="125"/>
      <c r="AM194" s="126">
        <f t="shared" si="2651"/>
        <v>0</v>
      </c>
      <c r="AN194" s="124" t="str">
        <f t="shared" si="2652"/>
        <v/>
      </c>
      <c r="AO194" s="125"/>
      <c r="AP194" s="126">
        <f t="shared" si="2653"/>
        <v>0</v>
      </c>
      <c r="AQ194" s="124" t="str">
        <f t="shared" si="2654"/>
        <v/>
      </c>
      <c r="AR194" s="125"/>
      <c r="AS194" s="126">
        <f t="shared" si="2655"/>
        <v>0</v>
      </c>
      <c r="AT194" s="124" t="str">
        <f t="shared" si="2656"/>
        <v/>
      </c>
      <c r="AU194" s="125"/>
      <c r="AV194" s="126">
        <f t="shared" si="2657"/>
        <v>0</v>
      </c>
      <c r="AW194" s="124" t="str">
        <f t="shared" si="2658"/>
        <v/>
      </c>
      <c r="AX194" s="125"/>
      <c r="AY194" s="126">
        <f t="shared" si="2659"/>
        <v>0</v>
      </c>
      <c r="AZ194" s="124" t="str">
        <f t="shared" si="2660"/>
        <v/>
      </c>
      <c r="BA194" s="125"/>
      <c r="BB194" s="126">
        <f t="shared" si="2661"/>
        <v>0</v>
      </c>
      <c r="BC194" s="124" t="str">
        <f t="shared" si="2662"/>
        <v/>
      </c>
      <c r="BD194" s="125"/>
      <c r="BE194" s="126">
        <f t="shared" si="2663"/>
        <v>0</v>
      </c>
      <c r="BF194" s="124" t="str">
        <f t="shared" si="2664"/>
        <v/>
      </c>
      <c r="BG194" s="125"/>
      <c r="BH194" s="126">
        <f t="shared" si="2665"/>
        <v>0</v>
      </c>
      <c r="BI194" s="124" t="str">
        <f t="shared" si="2666"/>
        <v/>
      </c>
      <c r="BJ194" s="125"/>
      <c r="BK194" s="126">
        <f t="shared" si="2667"/>
        <v>0</v>
      </c>
      <c r="BL194" s="124" t="str">
        <f t="shared" si="2668"/>
        <v/>
      </c>
      <c r="BM194" s="125"/>
      <c r="BN194" s="126">
        <f t="shared" si="2669"/>
        <v>0</v>
      </c>
      <c r="BO194" s="124" t="str">
        <f t="shared" si="2670"/>
        <v/>
      </c>
      <c r="BP194" s="125"/>
      <c r="BQ194" s="126">
        <f t="shared" si="2671"/>
        <v>0</v>
      </c>
      <c r="BR194" s="124" t="str">
        <f t="shared" si="2672"/>
        <v/>
      </c>
      <c r="BS194" s="125"/>
      <c r="BT194" s="126">
        <f t="shared" si="2673"/>
        <v>0</v>
      </c>
      <c r="BU194" s="124" t="str">
        <f t="shared" si="2674"/>
        <v/>
      </c>
      <c r="BV194" s="125"/>
      <c r="BW194" s="126">
        <f t="shared" si="2675"/>
        <v>0</v>
      </c>
      <c r="BX194" s="124" t="str">
        <f t="shared" si="2676"/>
        <v/>
      </c>
      <c r="BY194" s="125"/>
      <c r="BZ194" s="126">
        <f t="shared" si="2677"/>
        <v>0</v>
      </c>
      <c r="CA194" s="124" t="str">
        <f t="shared" si="2678"/>
        <v/>
      </c>
      <c r="CB194" s="125"/>
      <c r="CC194" s="126">
        <f t="shared" si="2679"/>
        <v>0</v>
      </c>
      <c r="CD194" s="124" t="str">
        <f t="shared" si="2680"/>
        <v/>
      </c>
      <c r="CE194" s="125"/>
      <c r="CF194" s="126">
        <f t="shared" si="2681"/>
        <v>0</v>
      </c>
      <c r="CG194" s="124" t="str">
        <f t="shared" si="2682"/>
        <v/>
      </c>
      <c r="CH194" s="125"/>
      <c r="CI194" s="126">
        <f t="shared" si="2683"/>
        <v>0</v>
      </c>
      <c r="CJ194" s="124" t="str">
        <f t="shared" si="2684"/>
        <v/>
      </c>
      <c r="CK194" s="125"/>
      <c r="CL194" s="126">
        <f t="shared" si="2685"/>
        <v>0</v>
      </c>
      <c r="CM194" s="124" t="str">
        <f t="shared" si="2686"/>
        <v/>
      </c>
      <c r="CN194" s="125"/>
      <c r="CO194" s="126">
        <f t="shared" si="2687"/>
        <v>0</v>
      </c>
      <c r="CP194" s="124" t="str">
        <f t="shared" si="2688"/>
        <v/>
      </c>
      <c r="CQ194" s="125"/>
      <c r="CR194" s="126">
        <f t="shared" si="2689"/>
        <v>0</v>
      </c>
      <c r="CS194" s="124" t="str">
        <f t="shared" si="2690"/>
        <v/>
      </c>
      <c r="CT194" s="125"/>
      <c r="CU194" s="126">
        <f t="shared" si="2691"/>
        <v>0</v>
      </c>
      <c r="CV194" s="124" t="str">
        <f t="shared" si="2692"/>
        <v/>
      </c>
      <c r="CW194" s="125"/>
      <c r="CX194" s="126">
        <f t="shared" si="2693"/>
        <v>0</v>
      </c>
      <c r="CY194" s="124" t="str">
        <f t="shared" si="2694"/>
        <v/>
      </c>
      <c r="CZ194" s="125"/>
      <c r="DA194" s="126">
        <f t="shared" si="2695"/>
        <v>0</v>
      </c>
      <c r="DB194" s="124" t="str">
        <f t="shared" si="2696"/>
        <v/>
      </c>
      <c r="DC194" s="125"/>
      <c r="DD194" s="126">
        <f t="shared" si="2697"/>
        <v>0</v>
      </c>
      <c r="DE194" s="124" t="str">
        <f t="shared" si="2698"/>
        <v/>
      </c>
      <c r="DF194" s="125"/>
      <c r="DG194" s="126">
        <f t="shared" si="2699"/>
        <v>0</v>
      </c>
      <c r="DH194" s="124" t="str">
        <f t="shared" si="2700"/>
        <v/>
      </c>
      <c r="DI194" s="125"/>
      <c r="DJ194" s="126">
        <f t="shared" si="2701"/>
        <v>0</v>
      </c>
      <c r="DK194" s="124"/>
      <c r="DL194" s="125"/>
      <c r="DM194" s="126"/>
    </row>
    <row r="195" spans="1:117" ht="7.75" hidden="1" customHeight="1" outlineLevel="1" collapsed="1" x14ac:dyDescent="0.2">
      <c r="A195" s="97" t="str">
        <f t="shared" si="2234"/>
        <v>4</v>
      </c>
      <c r="B195" s="131" t="s">
        <v>45</v>
      </c>
      <c r="C195" s="204" t="s">
        <v>425</v>
      </c>
      <c r="D195" s="204"/>
      <c r="E195" s="132">
        <f>VLOOKUP(B195,'[49]PLANILHA ORCAMENTARIA'!A:G,7,0)</f>
        <v>59671.96</v>
      </c>
      <c r="F195" s="133"/>
      <c r="G195" s="207" t="str">
        <f t="shared" si="2559"/>
        <v/>
      </c>
      <c r="H195" s="208"/>
      <c r="I195" s="209">
        <f t="shared" si="2595"/>
        <v>0</v>
      </c>
      <c r="J195" s="207" t="str">
        <f t="shared" ref="J195" si="2702">IF(K195="","",K195*H195)</f>
        <v/>
      </c>
      <c r="K195" s="208"/>
      <c r="L195" s="209">
        <f t="shared" si="2596"/>
        <v>0</v>
      </c>
      <c r="M195" s="207" t="str">
        <f t="shared" ref="M195" si="2703">IF(N195="","",N195*K195)</f>
        <v/>
      </c>
      <c r="N195" s="208"/>
      <c r="O195" s="209">
        <f t="shared" ref="O195" si="2704">N195</f>
        <v>0</v>
      </c>
      <c r="P195" s="207" t="str">
        <f t="shared" ref="P195" si="2705">IF(Q195="","",Q195*N195)</f>
        <v/>
      </c>
      <c r="Q195" s="208"/>
      <c r="R195" s="209">
        <f t="shared" ref="R195" si="2706">Q195</f>
        <v>0</v>
      </c>
      <c r="S195" s="207" t="str">
        <f t="shared" ref="S195" si="2707">IF(T195="","",T195*Q195)</f>
        <v/>
      </c>
      <c r="T195" s="208"/>
      <c r="U195" s="209">
        <f t="shared" ref="U195" si="2708">T195</f>
        <v>0</v>
      </c>
      <c r="V195" s="207" t="str">
        <f t="shared" ref="V195" si="2709">IF(W195="","",W195*T195)</f>
        <v/>
      </c>
      <c r="W195" s="208"/>
      <c r="X195" s="209">
        <f t="shared" ref="X195" si="2710">W195</f>
        <v>0</v>
      </c>
      <c r="Y195" s="207" t="str">
        <f t="shared" ref="Y195" si="2711">IF(Z195="","",Z195*W195)</f>
        <v/>
      </c>
      <c r="Z195" s="208"/>
      <c r="AA195" s="209">
        <f t="shared" ref="AA195" si="2712">Z195</f>
        <v>0</v>
      </c>
      <c r="AB195" s="207" t="str">
        <f t="shared" ref="AB195" si="2713">IF(AC195="","",AC195*Z195)</f>
        <v/>
      </c>
      <c r="AC195" s="208"/>
      <c r="AD195" s="209">
        <f t="shared" ref="AD195" si="2714">AC195</f>
        <v>0</v>
      </c>
      <c r="AE195" s="207" t="str">
        <f t="shared" ref="AE195" si="2715">IF(AF195="","",AF195*AC195)</f>
        <v/>
      </c>
      <c r="AF195" s="208"/>
      <c r="AG195" s="209">
        <f t="shared" ref="AG195" si="2716">AF195</f>
        <v>0</v>
      </c>
      <c r="AH195" s="207" t="str">
        <f t="shared" ref="AH195" si="2717">IF(AI195="","",AI195*AF195)</f>
        <v/>
      </c>
      <c r="AI195" s="208"/>
      <c r="AJ195" s="209">
        <f t="shared" ref="AJ195" si="2718">AI195</f>
        <v>0</v>
      </c>
      <c r="AK195" s="207" t="str">
        <f t="shared" ref="AK195" si="2719">IF(AL195="","",AL195*AI195)</f>
        <v/>
      </c>
      <c r="AL195" s="208"/>
      <c r="AM195" s="209">
        <f t="shared" ref="AM195" si="2720">AL195</f>
        <v>0</v>
      </c>
      <c r="AN195" s="207" t="str">
        <f t="shared" ref="AN195" si="2721">IF(AO195="","",AO195*AL195)</f>
        <v/>
      </c>
      <c r="AO195" s="208"/>
      <c r="AP195" s="209">
        <f t="shared" ref="AP195" si="2722">AO195</f>
        <v>0</v>
      </c>
      <c r="AQ195" s="207" t="str">
        <f t="shared" ref="AQ195" si="2723">IF(AR195="","",AR195*AO195)</f>
        <v/>
      </c>
      <c r="AR195" s="208"/>
      <c r="AS195" s="209">
        <f t="shared" ref="AS195" si="2724">AR195</f>
        <v>0</v>
      </c>
      <c r="AT195" s="207" t="str">
        <f t="shared" ref="AT195" si="2725">IF(AU195="","",AU195*AR195)</f>
        <v/>
      </c>
      <c r="AU195" s="208"/>
      <c r="AV195" s="209">
        <f t="shared" ref="AV195" si="2726">AU195</f>
        <v>0</v>
      </c>
      <c r="AW195" s="207" t="str">
        <f t="shared" ref="AW195" si="2727">IF(AX195="","",AX195*AU195)</f>
        <v/>
      </c>
      <c r="AX195" s="208"/>
      <c r="AY195" s="209">
        <f t="shared" ref="AY195" si="2728">AX195</f>
        <v>0</v>
      </c>
      <c r="AZ195" s="207" t="str">
        <f t="shared" ref="AZ195" si="2729">IF(BA195="","",BA195*AX195)</f>
        <v/>
      </c>
      <c r="BA195" s="208"/>
      <c r="BB195" s="209">
        <f t="shared" ref="BB195" si="2730">BA195</f>
        <v>0</v>
      </c>
      <c r="BC195" s="207" t="str">
        <f t="shared" ref="BC195" si="2731">IF(BD195="","",BD195*BA195)</f>
        <v/>
      </c>
      <c r="BD195" s="208"/>
      <c r="BE195" s="209">
        <f t="shared" ref="BE195" si="2732">BD195</f>
        <v>0</v>
      </c>
      <c r="BF195" s="207" t="str">
        <f t="shared" ref="BF195" si="2733">IF(BG195="","",BG195*BD195)</f>
        <v/>
      </c>
      <c r="BG195" s="208"/>
      <c r="BH195" s="209">
        <f t="shared" ref="BH195" si="2734">BG195</f>
        <v>0</v>
      </c>
      <c r="BI195" s="207" t="str">
        <f t="shared" ref="BI195" si="2735">IF(BJ195="","",BJ195*BG195)</f>
        <v/>
      </c>
      <c r="BJ195" s="208"/>
      <c r="BK195" s="209">
        <f t="shared" ref="BK195" si="2736">BJ195</f>
        <v>0</v>
      </c>
      <c r="BL195" s="207" t="str">
        <f t="shared" ref="BL195" si="2737">IF(BM195="","",BM195*BJ195)</f>
        <v/>
      </c>
      <c r="BM195" s="208"/>
      <c r="BN195" s="209">
        <f t="shared" ref="BN195" si="2738">BM195</f>
        <v>0</v>
      </c>
      <c r="BO195" s="207" t="str">
        <f t="shared" ref="BO195" si="2739">IF(BP195="","",BP195*BM195)</f>
        <v/>
      </c>
      <c r="BP195" s="208"/>
      <c r="BQ195" s="209">
        <f t="shared" ref="BQ195" si="2740">BP195</f>
        <v>0</v>
      </c>
      <c r="BR195" s="207" t="str">
        <f t="shared" ref="BR195" si="2741">IF(BS195="","",BS195*BP195)</f>
        <v/>
      </c>
      <c r="BS195" s="208"/>
      <c r="BT195" s="209">
        <f t="shared" ref="BT195" si="2742">BS195</f>
        <v>0</v>
      </c>
      <c r="BU195" s="207" t="str">
        <f t="shared" ref="BU195" si="2743">IF(BV195="","",BV195*BS195)</f>
        <v/>
      </c>
      <c r="BV195" s="208"/>
      <c r="BW195" s="209">
        <f t="shared" ref="BW195" si="2744">BV195</f>
        <v>0</v>
      </c>
      <c r="BX195" s="207" t="str">
        <f t="shared" ref="BX195" si="2745">IF(BY195="","",BY195*BV195)</f>
        <v/>
      </c>
      <c r="BY195" s="208"/>
      <c r="BZ195" s="209">
        <f t="shared" ref="BZ195" si="2746">BY195</f>
        <v>0</v>
      </c>
      <c r="CA195" s="207" t="str">
        <f t="shared" ref="CA195" si="2747">IF(CB195="","",CB195*BY195)</f>
        <v/>
      </c>
      <c r="CB195" s="208"/>
      <c r="CC195" s="209">
        <f t="shared" ref="CC195" si="2748">CB195</f>
        <v>0</v>
      </c>
      <c r="CD195" s="207" t="str">
        <f t="shared" ref="CD195" si="2749">IF(CE195="","",CE195*CB195)</f>
        <v/>
      </c>
      <c r="CE195" s="208"/>
      <c r="CF195" s="209">
        <f t="shared" ref="CF195" si="2750">CE195</f>
        <v>0</v>
      </c>
      <c r="CG195" s="207" t="str">
        <f t="shared" ref="CG195" si="2751">IF(CH195="","",CH195*CE195)</f>
        <v/>
      </c>
      <c r="CH195" s="208"/>
      <c r="CI195" s="209">
        <f t="shared" ref="CI195" si="2752">CH195</f>
        <v>0</v>
      </c>
      <c r="CJ195" s="207" t="str">
        <f t="shared" ref="CJ195" si="2753">IF(CK195="","",CK195*CH195)</f>
        <v/>
      </c>
      <c r="CK195" s="208"/>
      <c r="CL195" s="209">
        <f t="shared" ref="CL195" si="2754">CK195</f>
        <v>0</v>
      </c>
      <c r="CM195" s="207" t="str">
        <f t="shared" ref="CM195" si="2755">IF(CN195="","",CN195*CK195)</f>
        <v/>
      </c>
      <c r="CN195" s="208"/>
      <c r="CO195" s="209">
        <f t="shared" ref="CO195" si="2756">CN195</f>
        <v>0</v>
      </c>
      <c r="CP195" s="207" t="str">
        <f t="shared" ref="CP195" si="2757">IF(CQ195="","",CQ195*CN195)</f>
        <v/>
      </c>
      <c r="CQ195" s="208"/>
      <c r="CR195" s="209">
        <f t="shared" ref="CR195" si="2758">CQ195</f>
        <v>0</v>
      </c>
      <c r="CS195" s="207" t="str">
        <f t="shared" ref="CS195" si="2759">IF(CT195="","",CT195*CQ195)</f>
        <v/>
      </c>
      <c r="CT195" s="208"/>
      <c r="CU195" s="209">
        <f t="shared" ref="CU195" si="2760">CT195</f>
        <v>0</v>
      </c>
      <c r="CV195" s="207" t="str">
        <f t="shared" ref="CV195" si="2761">IF(CW195="","",CW195*CT195)</f>
        <v/>
      </c>
      <c r="CW195" s="208"/>
      <c r="CX195" s="209">
        <f t="shared" ref="CX195" si="2762">CW195</f>
        <v>0</v>
      </c>
      <c r="CY195" s="207" t="str">
        <f t="shared" ref="CY195" si="2763">IF(CZ195="","",CZ195*CW195)</f>
        <v/>
      </c>
      <c r="CZ195" s="208"/>
      <c r="DA195" s="209">
        <f t="shared" ref="DA195" si="2764">CZ195</f>
        <v>0</v>
      </c>
      <c r="DB195" s="207" t="str">
        <f t="shared" ref="DB195" si="2765">IF(DC195="","",DC195*CZ195)</f>
        <v/>
      </c>
      <c r="DC195" s="208"/>
      <c r="DD195" s="209">
        <f t="shared" ref="DD195" si="2766">DC195</f>
        <v>0</v>
      </c>
      <c r="DE195" s="207" t="str">
        <f t="shared" ref="DE195" si="2767">IF(DF195="","",DF195*DC195)</f>
        <v/>
      </c>
      <c r="DF195" s="208"/>
      <c r="DG195" s="209">
        <f t="shared" ref="DG195" si="2768">DF195</f>
        <v>0</v>
      </c>
      <c r="DH195" s="207" t="str">
        <f t="shared" ref="DH195" si="2769">IF(DI195="","",DI195*DF195)</f>
        <v/>
      </c>
      <c r="DI195" s="208"/>
      <c r="DJ195" s="209">
        <f t="shared" ref="DJ195" si="2770">DI195</f>
        <v>0</v>
      </c>
      <c r="DK195" s="207"/>
      <c r="DL195" s="208"/>
      <c r="DM195" s="209"/>
    </row>
    <row r="196" spans="1:117" ht="7.75" hidden="1" customHeight="1" outlineLevel="2" x14ac:dyDescent="0.2">
      <c r="A196" s="97" t="str">
        <f t="shared" si="2234"/>
        <v>4</v>
      </c>
      <c r="B196" s="140" t="s">
        <v>46</v>
      </c>
      <c r="C196" s="213" t="str">
        <f>VLOOKUP(B196,'[49]PLANILHA ORCAMENTARIA'!A:B,2,0)</f>
        <v>ALVENARIA CERÂMICA</v>
      </c>
      <c r="D196" s="214"/>
      <c r="E196" s="122">
        <f>VLOOKUP(B196,'[49]PLANILHA ORCAMENTARIA'!A:G,7,0)</f>
        <v>21450.53</v>
      </c>
      <c r="F196" s="123">
        <f t="shared" ref="F196:F202" si="2771">SUM(G196,J196,M196,P196,S196,V196,Y196,AB196,AE196,AH196,AK196,AN196,AQ196,AT196,AW196,AZ196,BC196,BF196,BI196,BL196,BO196,BR196,BU196,BX196,CA196,CD196,CG196,CJ196,CM196,CP196,CS196,CV196,CY196,DB196,DE196,DH196)</f>
        <v>0</v>
      </c>
      <c r="G196" s="124" t="str">
        <f t="shared" ref="G196:G202" si="2772">IF(H196="","",H196*$E196)</f>
        <v/>
      </c>
      <c r="H196" s="125"/>
      <c r="I196" s="126">
        <f t="shared" si="2595"/>
        <v>0</v>
      </c>
      <c r="J196" s="124" t="str">
        <f t="shared" ref="J196:J202" si="2773">IF(K196="","",K196*$E196)</f>
        <v/>
      </c>
      <c r="K196" s="125"/>
      <c r="L196" s="126">
        <f t="shared" ref="L196:L202" si="2774">K196+I196</f>
        <v>0</v>
      </c>
      <c r="M196" s="124" t="str">
        <f t="shared" ref="M196:M202" si="2775">IF(N196="","",N196*$E196)</f>
        <v/>
      </c>
      <c r="N196" s="125"/>
      <c r="O196" s="126">
        <f t="shared" ref="O196:O202" si="2776">N196+L196</f>
        <v>0</v>
      </c>
      <c r="P196" s="124" t="str">
        <f t="shared" ref="P196:P202" si="2777">IF(Q196="","",Q196*$E196)</f>
        <v/>
      </c>
      <c r="Q196" s="125"/>
      <c r="R196" s="126">
        <f t="shared" ref="R196:R202" si="2778">Q196+O196</f>
        <v>0</v>
      </c>
      <c r="S196" s="124" t="str">
        <f t="shared" ref="S196:S202" si="2779">IF(T196="","",T196*$E196)</f>
        <v/>
      </c>
      <c r="T196" s="125"/>
      <c r="U196" s="126">
        <f t="shared" ref="U196:U202" si="2780">T196+R196</f>
        <v>0</v>
      </c>
      <c r="V196" s="124" t="str">
        <f t="shared" ref="V196:V202" si="2781">IF(W196="","",W196*$E196)</f>
        <v/>
      </c>
      <c r="W196" s="125"/>
      <c r="X196" s="126">
        <f t="shared" ref="X196:X202" si="2782">W196+U196</f>
        <v>0</v>
      </c>
      <c r="Y196" s="124" t="str">
        <f t="shared" ref="Y196:Y202" si="2783">IF(Z196="","",Z196*$E196)</f>
        <v/>
      </c>
      <c r="Z196" s="125"/>
      <c r="AA196" s="126">
        <f t="shared" ref="AA196:AA202" si="2784">Z196+X196</f>
        <v>0</v>
      </c>
      <c r="AB196" s="124" t="str">
        <f t="shared" ref="AB196:AB202" si="2785">IF(AC196="","",AC196*$E196)</f>
        <v/>
      </c>
      <c r="AC196" s="125"/>
      <c r="AD196" s="126">
        <f t="shared" ref="AD196:AD202" si="2786">AC196+AA196</f>
        <v>0</v>
      </c>
      <c r="AE196" s="124" t="str">
        <f t="shared" ref="AE196:AE202" si="2787">IF(AF196="","",AF196*$E196)</f>
        <v/>
      </c>
      <c r="AF196" s="125"/>
      <c r="AG196" s="126">
        <f t="shared" ref="AG196:AG202" si="2788">AF196+AD196</f>
        <v>0</v>
      </c>
      <c r="AH196" s="124" t="str">
        <f t="shared" ref="AH196:AH202" si="2789">IF(AI196="","",AI196*$E196)</f>
        <v/>
      </c>
      <c r="AI196" s="125"/>
      <c r="AJ196" s="126">
        <f t="shared" ref="AJ196:AJ202" si="2790">AI196+AG196</f>
        <v>0</v>
      </c>
      <c r="AK196" s="124" t="str">
        <f t="shared" ref="AK196:AK202" si="2791">IF(AL196="","",AL196*$E196)</f>
        <v/>
      </c>
      <c r="AL196" s="125"/>
      <c r="AM196" s="126">
        <f t="shared" ref="AM196:AM202" si="2792">AL196+AJ196</f>
        <v>0</v>
      </c>
      <c r="AN196" s="124" t="str">
        <f t="shared" ref="AN196:AN202" si="2793">IF(AO196="","",AO196*$E196)</f>
        <v/>
      </c>
      <c r="AO196" s="125"/>
      <c r="AP196" s="126">
        <f t="shared" ref="AP196:AP202" si="2794">AO196+AM196</f>
        <v>0</v>
      </c>
      <c r="AQ196" s="124" t="str">
        <f t="shared" ref="AQ196:AQ202" si="2795">IF(AR196="","",AR196*$E196)</f>
        <v/>
      </c>
      <c r="AR196" s="125"/>
      <c r="AS196" s="126">
        <f t="shared" ref="AS196:AS202" si="2796">AR196+AP196</f>
        <v>0</v>
      </c>
      <c r="AT196" s="124" t="str">
        <f t="shared" ref="AT196:AT202" si="2797">IF(AU196="","",AU196*$E196)</f>
        <v/>
      </c>
      <c r="AU196" s="125"/>
      <c r="AV196" s="126">
        <f t="shared" ref="AV196:AV202" si="2798">AU196+AS196</f>
        <v>0</v>
      </c>
      <c r="AW196" s="124" t="str">
        <f t="shared" ref="AW196:AW202" si="2799">IF(AX196="","",AX196*$E196)</f>
        <v/>
      </c>
      <c r="AX196" s="125"/>
      <c r="AY196" s="126">
        <f t="shared" ref="AY196:AY202" si="2800">AX196+AV196</f>
        <v>0</v>
      </c>
      <c r="AZ196" s="124" t="str">
        <f t="shared" ref="AZ196:AZ202" si="2801">IF(BA196="","",BA196*$E196)</f>
        <v/>
      </c>
      <c r="BA196" s="125"/>
      <c r="BB196" s="126">
        <f t="shared" ref="BB196:BB202" si="2802">BA196+AY196</f>
        <v>0</v>
      </c>
      <c r="BC196" s="124" t="str">
        <f t="shared" ref="BC196:BC202" si="2803">IF(BD196="","",BD196*$E196)</f>
        <v/>
      </c>
      <c r="BD196" s="125"/>
      <c r="BE196" s="126">
        <f t="shared" ref="BE196:BE202" si="2804">BD196+BB196</f>
        <v>0</v>
      </c>
      <c r="BF196" s="124" t="str">
        <f t="shared" ref="BF196:BF202" si="2805">IF(BG196="","",BG196*$E196)</f>
        <v/>
      </c>
      <c r="BG196" s="125"/>
      <c r="BH196" s="126">
        <f t="shared" ref="BH196:BH202" si="2806">BG196+BE196</f>
        <v>0</v>
      </c>
      <c r="BI196" s="124" t="str">
        <f t="shared" ref="BI196:BI202" si="2807">IF(BJ196="","",BJ196*$E196)</f>
        <v/>
      </c>
      <c r="BJ196" s="125"/>
      <c r="BK196" s="126">
        <f t="shared" ref="BK196:BK202" si="2808">BJ196+BH196</f>
        <v>0</v>
      </c>
      <c r="BL196" s="124" t="str">
        <f t="shared" ref="BL196:BL202" si="2809">IF(BM196="","",BM196*$E196)</f>
        <v/>
      </c>
      <c r="BM196" s="125"/>
      <c r="BN196" s="126">
        <f t="shared" ref="BN196:BN202" si="2810">BM196+BK196</f>
        <v>0</v>
      </c>
      <c r="BO196" s="124" t="str">
        <f t="shared" ref="BO196:BO202" si="2811">IF(BP196="","",BP196*$E196)</f>
        <v/>
      </c>
      <c r="BP196" s="125"/>
      <c r="BQ196" s="126">
        <f t="shared" ref="BQ196:BQ202" si="2812">BP196+BN196</f>
        <v>0</v>
      </c>
      <c r="BR196" s="124" t="str">
        <f t="shared" ref="BR196:BR202" si="2813">IF(BS196="","",BS196*$E196)</f>
        <v/>
      </c>
      <c r="BS196" s="125"/>
      <c r="BT196" s="126">
        <f t="shared" ref="BT196:BT202" si="2814">BS196+BQ196</f>
        <v>0</v>
      </c>
      <c r="BU196" s="124" t="str">
        <f t="shared" ref="BU196:BU202" si="2815">IF(BV196="","",BV196*$E196)</f>
        <v/>
      </c>
      <c r="BV196" s="125"/>
      <c r="BW196" s="126">
        <f t="shared" ref="BW196:BW202" si="2816">BV196+BT196</f>
        <v>0</v>
      </c>
      <c r="BX196" s="124" t="str">
        <f t="shared" ref="BX196:BX202" si="2817">IF(BY196="","",BY196*$E196)</f>
        <v/>
      </c>
      <c r="BY196" s="125"/>
      <c r="BZ196" s="126">
        <f t="shared" ref="BZ196:BZ202" si="2818">BY196+BW196</f>
        <v>0</v>
      </c>
      <c r="CA196" s="124" t="str">
        <f t="shared" ref="CA196:CA202" si="2819">IF(CB196="","",CB196*$E196)</f>
        <v/>
      </c>
      <c r="CB196" s="125"/>
      <c r="CC196" s="126">
        <f t="shared" ref="CC196:CC202" si="2820">CB196+BZ196</f>
        <v>0</v>
      </c>
      <c r="CD196" s="124" t="str">
        <f t="shared" ref="CD196:CD202" si="2821">IF(CE196="","",CE196*$E196)</f>
        <v/>
      </c>
      <c r="CE196" s="125"/>
      <c r="CF196" s="126">
        <f t="shared" ref="CF196:CF202" si="2822">CE196+CC196</f>
        <v>0</v>
      </c>
      <c r="CG196" s="124" t="str">
        <f t="shared" ref="CG196:CG202" si="2823">IF(CH196="","",CH196*$E196)</f>
        <v/>
      </c>
      <c r="CH196" s="125"/>
      <c r="CI196" s="126">
        <f t="shared" ref="CI196:CI202" si="2824">CH196+CF196</f>
        <v>0</v>
      </c>
      <c r="CJ196" s="124" t="str">
        <f t="shared" ref="CJ196:CJ202" si="2825">IF(CK196="","",CK196*$E196)</f>
        <v/>
      </c>
      <c r="CK196" s="125"/>
      <c r="CL196" s="126">
        <f t="shared" ref="CL196:CL202" si="2826">CK196+CI196</f>
        <v>0</v>
      </c>
      <c r="CM196" s="124" t="str">
        <f t="shared" ref="CM196:CM202" si="2827">IF(CN196="","",CN196*$E196)</f>
        <v/>
      </c>
      <c r="CN196" s="125"/>
      <c r="CO196" s="126">
        <f t="shared" ref="CO196:CO202" si="2828">CN196+CL196</f>
        <v>0</v>
      </c>
      <c r="CP196" s="124" t="str">
        <f t="shared" ref="CP196:CP202" si="2829">IF(CQ196="","",CQ196*$E196)</f>
        <v/>
      </c>
      <c r="CQ196" s="125"/>
      <c r="CR196" s="126">
        <f t="shared" ref="CR196:CR202" si="2830">CQ196+CO196</f>
        <v>0</v>
      </c>
      <c r="CS196" s="124" t="str">
        <f t="shared" ref="CS196:CS202" si="2831">IF(CT196="","",CT196*$E196)</f>
        <v/>
      </c>
      <c r="CT196" s="125"/>
      <c r="CU196" s="126">
        <f t="shared" ref="CU196:CU202" si="2832">CT196+CR196</f>
        <v>0</v>
      </c>
      <c r="CV196" s="124" t="str">
        <f t="shared" ref="CV196:CV202" si="2833">IF(CW196="","",CW196*$E196)</f>
        <v/>
      </c>
      <c r="CW196" s="125"/>
      <c r="CX196" s="126">
        <f t="shared" ref="CX196:CX202" si="2834">CW196+CU196</f>
        <v>0</v>
      </c>
      <c r="CY196" s="124" t="str">
        <f t="shared" ref="CY196:CY202" si="2835">IF(CZ196="","",CZ196*$E196)</f>
        <v/>
      </c>
      <c r="CZ196" s="125"/>
      <c r="DA196" s="126">
        <f t="shared" ref="DA196:DA202" si="2836">CZ196+CX196</f>
        <v>0</v>
      </c>
      <c r="DB196" s="124" t="str">
        <f t="shared" ref="DB196:DB202" si="2837">IF(DC196="","",DC196*$E196)</f>
        <v/>
      </c>
      <c r="DC196" s="125"/>
      <c r="DD196" s="126">
        <f t="shared" ref="DD196:DD202" si="2838">DC196+DA196</f>
        <v>0</v>
      </c>
      <c r="DE196" s="124" t="str">
        <f t="shared" ref="DE196:DE202" si="2839">IF(DF196="","",DF196*$E196)</f>
        <v/>
      </c>
      <c r="DF196" s="125"/>
      <c r="DG196" s="126">
        <f t="shared" ref="DG196:DG202" si="2840">DF196+DD196</f>
        <v>0</v>
      </c>
      <c r="DH196" s="124" t="str">
        <f t="shared" ref="DH196:DH202" si="2841">IF(DI196="","",DI196*$E196)</f>
        <v/>
      </c>
      <c r="DI196" s="125"/>
      <c r="DJ196" s="126">
        <f t="shared" ref="DJ196:DJ202" si="2842">DI196+DG196</f>
        <v>0</v>
      </c>
      <c r="DK196" s="124"/>
      <c r="DL196" s="125"/>
      <c r="DM196" s="126"/>
    </row>
    <row r="197" spans="1:117" ht="7.75" hidden="1" customHeight="1" outlineLevel="2" x14ac:dyDescent="0.2">
      <c r="A197" s="97" t="str">
        <f t="shared" si="2234"/>
        <v>4</v>
      </c>
      <c r="B197" s="140" t="s">
        <v>90</v>
      </c>
      <c r="C197" s="213" t="str">
        <f>VLOOKUP(B197,'[49]PLANILHA ORCAMENTARIA'!A:B,2,0)</f>
        <v>CHAPISCO / REBOCO INTERNO</v>
      </c>
      <c r="D197" s="214"/>
      <c r="E197" s="122">
        <f>VLOOKUP(B197,'[49]PLANILHA ORCAMENTARIA'!A:G,7,0)</f>
        <v>31726.47</v>
      </c>
      <c r="F197" s="123">
        <f t="shared" si="2771"/>
        <v>0</v>
      </c>
      <c r="G197" s="124" t="str">
        <f t="shared" si="2772"/>
        <v/>
      </c>
      <c r="H197" s="125"/>
      <c r="I197" s="126">
        <f t="shared" si="2595"/>
        <v>0</v>
      </c>
      <c r="J197" s="124" t="str">
        <f t="shared" si="2773"/>
        <v/>
      </c>
      <c r="K197" s="125"/>
      <c r="L197" s="126">
        <f t="shared" si="2774"/>
        <v>0</v>
      </c>
      <c r="M197" s="124" t="str">
        <f t="shared" si="2775"/>
        <v/>
      </c>
      <c r="N197" s="125"/>
      <c r="O197" s="126">
        <f t="shared" si="2776"/>
        <v>0</v>
      </c>
      <c r="P197" s="124" t="str">
        <f t="shared" si="2777"/>
        <v/>
      </c>
      <c r="Q197" s="125"/>
      <c r="R197" s="126">
        <f t="shared" si="2778"/>
        <v>0</v>
      </c>
      <c r="S197" s="124" t="str">
        <f t="shared" si="2779"/>
        <v/>
      </c>
      <c r="T197" s="125"/>
      <c r="U197" s="126">
        <f t="shared" si="2780"/>
        <v>0</v>
      </c>
      <c r="V197" s="124" t="str">
        <f t="shared" si="2781"/>
        <v/>
      </c>
      <c r="W197" s="125"/>
      <c r="X197" s="126">
        <f t="shared" si="2782"/>
        <v>0</v>
      </c>
      <c r="Y197" s="124" t="str">
        <f t="shared" si="2783"/>
        <v/>
      </c>
      <c r="Z197" s="125"/>
      <c r="AA197" s="126">
        <f t="shared" si="2784"/>
        <v>0</v>
      </c>
      <c r="AB197" s="124" t="str">
        <f t="shared" si="2785"/>
        <v/>
      </c>
      <c r="AC197" s="125"/>
      <c r="AD197" s="126">
        <f t="shared" si="2786"/>
        <v>0</v>
      </c>
      <c r="AE197" s="124" t="str">
        <f t="shared" si="2787"/>
        <v/>
      </c>
      <c r="AF197" s="125"/>
      <c r="AG197" s="126">
        <f t="shared" si="2788"/>
        <v>0</v>
      </c>
      <c r="AH197" s="124" t="str">
        <f t="shared" si="2789"/>
        <v/>
      </c>
      <c r="AI197" s="125"/>
      <c r="AJ197" s="126">
        <f t="shared" si="2790"/>
        <v>0</v>
      </c>
      <c r="AK197" s="124" t="str">
        <f t="shared" si="2791"/>
        <v/>
      </c>
      <c r="AL197" s="125"/>
      <c r="AM197" s="126">
        <f t="shared" si="2792"/>
        <v>0</v>
      </c>
      <c r="AN197" s="124" t="str">
        <f t="shared" si="2793"/>
        <v/>
      </c>
      <c r="AO197" s="125"/>
      <c r="AP197" s="126">
        <f t="shared" si="2794"/>
        <v>0</v>
      </c>
      <c r="AQ197" s="124" t="str">
        <f t="shared" si="2795"/>
        <v/>
      </c>
      <c r="AR197" s="125"/>
      <c r="AS197" s="126">
        <f t="shared" si="2796"/>
        <v>0</v>
      </c>
      <c r="AT197" s="124" t="str">
        <f t="shared" si="2797"/>
        <v/>
      </c>
      <c r="AU197" s="125"/>
      <c r="AV197" s="126">
        <f t="shared" si="2798"/>
        <v>0</v>
      </c>
      <c r="AW197" s="124" t="str">
        <f t="shared" si="2799"/>
        <v/>
      </c>
      <c r="AX197" s="125"/>
      <c r="AY197" s="126">
        <f t="shared" si="2800"/>
        <v>0</v>
      </c>
      <c r="AZ197" s="124" t="str">
        <f t="shared" si="2801"/>
        <v/>
      </c>
      <c r="BA197" s="125"/>
      <c r="BB197" s="126">
        <f t="shared" si="2802"/>
        <v>0</v>
      </c>
      <c r="BC197" s="124" t="str">
        <f t="shared" si="2803"/>
        <v/>
      </c>
      <c r="BD197" s="125"/>
      <c r="BE197" s="126">
        <f t="shared" si="2804"/>
        <v>0</v>
      </c>
      <c r="BF197" s="124" t="str">
        <f t="shared" si="2805"/>
        <v/>
      </c>
      <c r="BG197" s="125"/>
      <c r="BH197" s="126">
        <f t="shared" si="2806"/>
        <v>0</v>
      </c>
      <c r="BI197" s="124" t="str">
        <f t="shared" si="2807"/>
        <v/>
      </c>
      <c r="BJ197" s="125"/>
      <c r="BK197" s="126">
        <f t="shared" si="2808"/>
        <v>0</v>
      </c>
      <c r="BL197" s="124" t="str">
        <f t="shared" si="2809"/>
        <v/>
      </c>
      <c r="BM197" s="125"/>
      <c r="BN197" s="126">
        <f t="shared" si="2810"/>
        <v>0</v>
      </c>
      <c r="BO197" s="124" t="str">
        <f t="shared" si="2811"/>
        <v/>
      </c>
      <c r="BP197" s="125"/>
      <c r="BQ197" s="126">
        <f t="shared" si="2812"/>
        <v>0</v>
      </c>
      <c r="BR197" s="124" t="str">
        <f t="shared" si="2813"/>
        <v/>
      </c>
      <c r="BS197" s="125"/>
      <c r="BT197" s="126">
        <f t="shared" si="2814"/>
        <v>0</v>
      </c>
      <c r="BU197" s="124" t="str">
        <f t="shared" si="2815"/>
        <v/>
      </c>
      <c r="BV197" s="125"/>
      <c r="BW197" s="126">
        <f t="shared" si="2816"/>
        <v>0</v>
      </c>
      <c r="BX197" s="124" t="str">
        <f t="shared" si="2817"/>
        <v/>
      </c>
      <c r="BY197" s="125"/>
      <c r="BZ197" s="126">
        <f t="shared" si="2818"/>
        <v>0</v>
      </c>
      <c r="CA197" s="124" t="str">
        <f t="shared" si="2819"/>
        <v/>
      </c>
      <c r="CB197" s="125"/>
      <c r="CC197" s="126">
        <f t="shared" si="2820"/>
        <v>0</v>
      </c>
      <c r="CD197" s="124" t="str">
        <f t="shared" si="2821"/>
        <v/>
      </c>
      <c r="CE197" s="125"/>
      <c r="CF197" s="126">
        <f t="shared" si="2822"/>
        <v>0</v>
      </c>
      <c r="CG197" s="124" t="str">
        <f t="shared" si="2823"/>
        <v/>
      </c>
      <c r="CH197" s="125"/>
      <c r="CI197" s="126">
        <f t="shared" si="2824"/>
        <v>0</v>
      </c>
      <c r="CJ197" s="124" t="str">
        <f t="shared" si="2825"/>
        <v/>
      </c>
      <c r="CK197" s="125"/>
      <c r="CL197" s="126">
        <f t="shared" si="2826"/>
        <v>0</v>
      </c>
      <c r="CM197" s="124" t="str">
        <f t="shared" si="2827"/>
        <v/>
      </c>
      <c r="CN197" s="125"/>
      <c r="CO197" s="126">
        <f t="shared" si="2828"/>
        <v>0</v>
      </c>
      <c r="CP197" s="124" t="str">
        <f t="shared" si="2829"/>
        <v/>
      </c>
      <c r="CQ197" s="125"/>
      <c r="CR197" s="126">
        <f t="shared" si="2830"/>
        <v>0</v>
      </c>
      <c r="CS197" s="124" t="str">
        <f t="shared" si="2831"/>
        <v/>
      </c>
      <c r="CT197" s="125"/>
      <c r="CU197" s="126">
        <f t="shared" si="2832"/>
        <v>0</v>
      </c>
      <c r="CV197" s="124" t="str">
        <f t="shared" si="2833"/>
        <v/>
      </c>
      <c r="CW197" s="125"/>
      <c r="CX197" s="126">
        <f t="shared" si="2834"/>
        <v>0</v>
      </c>
      <c r="CY197" s="124" t="str">
        <f t="shared" si="2835"/>
        <v/>
      </c>
      <c r="CZ197" s="125"/>
      <c r="DA197" s="126">
        <f t="shared" si="2836"/>
        <v>0</v>
      </c>
      <c r="DB197" s="124" t="str">
        <f t="shared" si="2837"/>
        <v/>
      </c>
      <c r="DC197" s="125"/>
      <c r="DD197" s="126">
        <f t="shared" si="2838"/>
        <v>0</v>
      </c>
      <c r="DE197" s="124" t="str">
        <f t="shared" si="2839"/>
        <v/>
      </c>
      <c r="DF197" s="125"/>
      <c r="DG197" s="126">
        <f t="shared" si="2840"/>
        <v>0</v>
      </c>
      <c r="DH197" s="124" t="str">
        <f t="shared" si="2841"/>
        <v/>
      </c>
      <c r="DI197" s="125"/>
      <c r="DJ197" s="126">
        <f t="shared" si="2842"/>
        <v>0</v>
      </c>
      <c r="DK197" s="124"/>
      <c r="DL197" s="125"/>
      <c r="DM197" s="126"/>
    </row>
    <row r="198" spans="1:117" ht="7.75" hidden="1" customHeight="1" outlineLevel="2" x14ac:dyDescent="0.2">
      <c r="A198" s="97" t="str">
        <f t="shared" si="2234"/>
        <v>4</v>
      </c>
      <c r="B198" s="140" t="s">
        <v>91</v>
      </c>
      <c r="C198" s="213" t="str">
        <f>VLOOKUP(B198,'[49]PLANILHA ORCAMENTARIA'!A:B,2,0)</f>
        <v>PORCELANATO</v>
      </c>
      <c r="D198" s="214"/>
      <c r="E198" s="122">
        <f>VLOOKUP(B198,'[49]PLANILHA ORCAMENTARIA'!A:G,7,0)</f>
        <v>6205.21</v>
      </c>
      <c r="F198" s="123">
        <f t="shared" si="2771"/>
        <v>0</v>
      </c>
      <c r="G198" s="124" t="str">
        <f t="shared" si="2772"/>
        <v/>
      </c>
      <c r="H198" s="125"/>
      <c r="I198" s="126">
        <f t="shared" si="2595"/>
        <v>0</v>
      </c>
      <c r="J198" s="124" t="str">
        <f t="shared" si="2773"/>
        <v/>
      </c>
      <c r="K198" s="125"/>
      <c r="L198" s="126">
        <f t="shared" si="2774"/>
        <v>0</v>
      </c>
      <c r="M198" s="124" t="str">
        <f t="shared" si="2775"/>
        <v/>
      </c>
      <c r="N198" s="125"/>
      <c r="O198" s="126">
        <f t="shared" si="2776"/>
        <v>0</v>
      </c>
      <c r="P198" s="124" t="str">
        <f t="shared" si="2777"/>
        <v/>
      </c>
      <c r="Q198" s="125"/>
      <c r="R198" s="126">
        <f t="shared" si="2778"/>
        <v>0</v>
      </c>
      <c r="S198" s="124" t="str">
        <f t="shared" si="2779"/>
        <v/>
      </c>
      <c r="T198" s="125"/>
      <c r="U198" s="126">
        <f t="shared" si="2780"/>
        <v>0</v>
      </c>
      <c r="V198" s="124" t="str">
        <f t="shared" si="2781"/>
        <v/>
      </c>
      <c r="W198" s="125"/>
      <c r="X198" s="126">
        <f t="shared" si="2782"/>
        <v>0</v>
      </c>
      <c r="Y198" s="124" t="str">
        <f t="shared" si="2783"/>
        <v/>
      </c>
      <c r="Z198" s="125"/>
      <c r="AA198" s="126">
        <f t="shared" si="2784"/>
        <v>0</v>
      </c>
      <c r="AB198" s="124" t="str">
        <f t="shared" si="2785"/>
        <v/>
      </c>
      <c r="AC198" s="125"/>
      <c r="AD198" s="126">
        <f t="shared" si="2786"/>
        <v>0</v>
      </c>
      <c r="AE198" s="124" t="str">
        <f t="shared" si="2787"/>
        <v/>
      </c>
      <c r="AF198" s="125"/>
      <c r="AG198" s="126">
        <f t="shared" si="2788"/>
        <v>0</v>
      </c>
      <c r="AH198" s="124" t="str">
        <f t="shared" si="2789"/>
        <v/>
      </c>
      <c r="AI198" s="125"/>
      <c r="AJ198" s="126">
        <f t="shared" si="2790"/>
        <v>0</v>
      </c>
      <c r="AK198" s="124" t="str">
        <f t="shared" si="2791"/>
        <v/>
      </c>
      <c r="AL198" s="125"/>
      <c r="AM198" s="126">
        <f t="shared" si="2792"/>
        <v>0</v>
      </c>
      <c r="AN198" s="124" t="str">
        <f t="shared" si="2793"/>
        <v/>
      </c>
      <c r="AO198" s="125"/>
      <c r="AP198" s="126">
        <f t="shared" si="2794"/>
        <v>0</v>
      </c>
      <c r="AQ198" s="124" t="str">
        <f t="shared" si="2795"/>
        <v/>
      </c>
      <c r="AR198" s="125"/>
      <c r="AS198" s="126">
        <f t="shared" si="2796"/>
        <v>0</v>
      </c>
      <c r="AT198" s="124" t="str">
        <f t="shared" si="2797"/>
        <v/>
      </c>
      <c r="AU198" s="125"/>
      <c r="AV198" s="126">
        <f t="shared" si="2798"/>
        <v>0</v>
      </c>
      <c r="AW198" s="124" t="str">
        <f t="shared" si="2799"/>
        <v/>
      </c>
      <c r="AX198" s="125"/>
      <c r="AY198" s="126">
        <f t="shared" si="2800"/>
        <v>0</v>
      </c>
      <c r="AZ198" s="124" t="str">
        <f t="shared" si="2801"/>
        <v/>
      </c>
      <c r="BA198" s="125"/>
      <c r="BB198" s="126">
        <f t="shared" si="2802"/>
        <v>0</v>
      </c>
      <c r="BC198" s="124" t="str">
        <f t="shared" si="2803"/>
        <v/>
      </c>
      <c r="BD198" s="125"/>
      <c r="BE198" s="126">
        <f t="shared" si="2804"/>
        <v>0</v>
      </c>
      <c r="BF198" s="124" t="str">
        <f t="shared" si="2805"/>
        <v/>
      </c>
      <c r="BG198" s="125"/>
      <c r="BH198" s="126">
        <f t="shared" si="2806"/>
        <v>0</v>
      </c>
      <c r="BI198" s="124" t="str">
        <f t="shared" si="2807"/>
        <v/>
      </c>
      <c r="BJ198" s="125"/>
      <c r="BK198" s="126">
        <f t="shared" si="2808"/>
        <v>0</v>
      </c>
      <c r="BL198" s="124" t="str">
        <f t="shared" si="2809"/>
        <v/>
      </c>
      <c r="BM198" s="125"/>
      <c r="BN198" s="126">
        <f t="shared" si="2810"/>
        <v>0</v>
      </c>
      <c r="BO198" s="124" t="str">
        <f t="shared" si="2811"/>
        <v/>
      </c>
      <c r="BP198" s="125"/>
      <c r="BQ198" s="126">
        <f t="shared" si="2812"/>
        <v>0</v>
      </c>
      <c r="BR198" s="124" t="str">
        <f t="shared" si="2813"/>
        <v/>
      </c>
      <c r="BS198" s="125"/>
      <c r="BT198" s="126">
        <f t="shared" si="2814"/>
        <v>0</v>
      </c>
      <c r="BU198" s="124" t="str">
        <f t="shared" si="2815"/>
        <v/>
      </c>
      <c r="BV198" s="125"/>
      <c r="BW198" s="126">
        <f t="shared" si="2816"/>
        <v>0</v>
      </c>
      <c r="BX198" s="124" t="str">
        <f t="shared" si="2817"/>
        <v/>
      </c>
      <c r="BY198" s="125"/>
      <c r="BZ198" s="126">
        <f t="shared" si="2818"/>
        <v>0</v>
      </c>
      <c r="CA198" s="124" t="str">
        <f t="shared" si="2819"/>
        <v/>
      </c>
      <c r="CB198" s="125"/>
      <c r="CC198" s="126">
        <f t="shared" si="2820"/>
        <v>0</v>
      </c>
      <c r="CD198" s="124" t="str">
        <f t="shared" si="2821"/>
        <v/>
      </c>
      <c r="CE198" s="125"/>
      <c r="CF198" s="126">
        <f t="shared" si="2822"/>
        <v>0</v>
      </c>
      <c r="CG198" s="124" t="str">
        <f t="shared" si="2823"/>
        <v/>
      </c>
      <c r="CH198" s="125"/>
      <c r="CI198" s="126">
        <f t="shared" si="2824"/>
        <v>0</v>
      </c>
      <c r="CJ198" s="124" t="str">
        <f t="shared" si="2825"/>
        <v/>
      </c>
      <c r="CK198" s="125"/>
      <c r="CL198" s="126">
        <f t="shared" si="2826"/>
        <v>0</v>
      </c>
      <c r="CM198" s="124" t="str">
        <f t="shared" si="2827"/>
        <v/>
      </c>
      <c r="CN198" s="125"/>
      <c r="CO198" s="126">
        <f t="shared" si="2828"/>
        <v>0</v>
      </c>
      <c r="CP198" s="124" t="str">
        <f t="shared" si="2829"/>
        <v/>
      </c>
      <c r="CQ198" s="125"/>
      <c r="CR198" s="126">
        <f t="shared" si="2830"/>
        <v>0</v>
      </c>
      <c r="CS198" s="124" t="str">
        <f t="shared" si="2831"/>
        <v/>
      </c>
      <c r="CT198" s="125"/>
      <c r="CU198" s="126">
        <f t="shared" si="2832"/>
        <v>0</v>
      </c>
      <c r="CV198" s="124" t="str">
        <f t="shared" si="2833"/>
        <v/>
      </c>
      <c r="CW198" s="125"/>
      <c r="CX198" s="126">
        <f t="shared" si="2834"/>
        <v>0</v>
      </c>
      <c r="CY198" s="124" t="str">
        <f t="shared" si="2835"/>
        <v/>
      </c>
      <c r="CZ198" s="125"/>
      <c r="DA198" s="126">
        <f t="shared" si="2836"/>
        <v>0</v>
      </c>
      <c r="DB198" s="124" t="str">
        <f t="shared" si="2837"/>
        <v/>
      </c>
      <c r="DC198" s="125"/>
      <c r="DD198" s="126">
        <f t="shared" si="2838"/>
        <v>0</v>
      </c>
      <c r="DE198" s="124" t="str">
        <f t="shared" si="2839"/>
        <v/>
      </c>
      <c r="DF198" s="125"/>
      <c r="DG198" s="126">
        <f t="shared" si="2840"/>
        <v>0</v>
      </c>
      <c r="DH198" s="124" t="str">
        <f t="shared" si="2841"/>
        <v/>
      </c>
      <c r="DI198" s="125"/>
      <c r="DJ198" s="126">
        <f t="shared" si="2842"/>
        <v>0</v>
      </c>
      <c r="DK198" s="124"/>
      <c r="DL198" s="125"/>
      <c r="DM198" s="126"/>
    </row>
    <row r="199" spans="1:117" ht="7.75" hidden="1" customHeight="1" outlineLevel="2" x14ac:dyDescent="0.2">
      <c r="A199" s="97" t="str">
        <f t="shared" si="2234"/>
        <v>4</v>
      </c>
      <c r="B199" s="140" t="s">
        <v>92</v>
      </c>
      <c r="C199" s="213" t="str">
        <f>VLOOKUP(B199,'[49]PLANILHA ORCAMENTARIA'!A:B,2,0)</f>
        <v>REJUNTE</v>
      </c>
      <c r="D199" s="214"/>
      <c r="E199" s="122">
        <f>VLOOKUP(B199,'[49]PLANILHA ORCAMENTARIA'!A:G,7,0)</f>
        <v>289.75</v>
      </c>
      <c r="F199" s="123">
        <f t="shared" si="2771"/>
        <v>0</v>
      </c>
      <c r="G199" s="124" t="str">
        <f t="shared" si="2772"/>
        <v/>
      </c>
      <c r="H199" s="125"/>
      <c r="I199" s="126">
        <f t="shared" si="2595"/>
        <v>0</v>
      </c>
      <c r="J199" s="124" t="str">
        <f t="shared" si="2773"/>
        <v/>
      </c>
      <c r="K199" s="125"/>
      <c r="L199" s="126">
        <f t="shared" si="2774"/>
        <v>0</v>
      </c>
      <c r="M199" s="124" t="str">
        <f t="shared" si="2775"/>
        <v/>
      </c>
      <c r="N199" s="125"/>
      <c r="O199" s="126">
        <f t="shared" si="2776"/>
        <v>0</v>
      </c>
      <c r="P199" s="124" t="str">
        <f t="shared" si="2777"/>
        <v/>
      </c>
      <c r="Q199" s="125"/>
      <c r="R199" s="126">
        <f t="shared" si="2778"/>
        <v>0</v>
      </c>
      <c r="S199" s="124" t="str">
        <f t="shared" si="2779"/>
        <v/>
      </c>
      <c r="T199" s="125"/>
      <c r="U199" s="126">
        <f t="shared" si="2780"/>
        <v>0</v>
      </c>
      <c r="V199" s="124" t="str">
        <f t="shared" si="2781"/>
        <v/>
      </c>
      <c r="W199" s="125"/>
      <c r="X199" s="126">
        <f t="shared" si="2782"/>
        <v>0</v>
      </c>
      <c r="Y199" s="124" t="str">
        <f t="shared" si="2783"/>
        <v/>
      </c>
      <c r="Z199" s="125"/>
      <c r="AA199" s="126">
        <f t="shared" si="2784"/>
        <v>0</v>
      </c>
      <c r="AB199" s="124" t="str">
        <f t="shared" si="2785"/>
        <v/>
      </c>
      <c r="AC199" s="125"/>
      <c r="AD199" s="126">
        <f t="shared" si="2786"/>
        <v>0</v>
      </c>
      <c r="AE199" s="124" t="str">
        <f t="shared" si="2787"/>
        <v/>
      </c>
      <c r="AF199" s="125"/>
      <c r="AG199" s="126">
        <f t="shared" si="2788"/>
        <v>0</v>
      </c>
      <c r="AH199" s="124" t="str">
        <f t="shared" si="2789"/>
        <v/>
      </c>
      <c r="AI199" s="125"/>
      <c r="AJ199" s="126">
        <f t="shared" si="2790"/>
        <v>0</v>
      </c>
      <c r="AK199" s="124" t="str">
        <f t="shared" si="2791"/>
        <v/>
      </c>
      <c r="AL199" s="125"/>
      <c r="AM199" s="126">
        <f t="shared" si="2792"/>
        <v>0</v>
      </c>
      <c r="AN199" s="124" t="str">
        <f t="shared" si="2793"/>
        <v/>
      </c>
      <c r="AO199" s="125"/>
      <c r="AP199" s="126">
        <f t="shared" si="2794"/>
        <v>0</v>
      </c>
      <c r="AQ199" s="124" t="str">
        <f t="shared" si="2795"/>
        <v/>
      </c>
      <c r="AR199" s="125"/>
      <c r="AS199" s="126">
        <f t="shared" si="2796"/>
        <v>0</v>
      </c>
      <c r="AT199" s="124" t="str">
        <f t="shared" si="2797"/>
        <v/>
      </c>
      <c r="AU199" s="125"/>
      <c r="AV199" s="126">
        <f t="shared" si="2798"/>
        <v>0</v>
      </c>
      <c r="AW199" s="124" t="str">
        <f t="shared" si="2799"/>
        <v/>
      </c>
      <c r="AX199" s="125"/>
      <c r="AY199" s="126">
        <f t="shared" si="2800"/>
        <v>0</v>
      </c>
      <c r="AZ199" s="124" t="str">
        <f t="shared" si="2801"/>
        <v/>
      </c>
      <c r="BA199" s="125"/>
      <c r="BB199" s="126">
        <f t="shared" si="2802"/>
        <v>0</v>
      </c>
      <c r="BC199" s="124" t="str">
        <f t="shared" si="2803"/>
        <v/>
      </c>
      <c r="BD199" s="125"/>
      <c r="BE199" s="126">
        <f t="shared" si="2804"/>
        <v>0</v>
      </c>
      <c r="BF199" s="124" t="str">
        <f t="shared" si="2805"/>
        <v/>
      </c>
      <c r="BG199" s="125"/>
      <c r="BH199" s="126">
        <f t="shared" si="2806"/>
        <v>0</v>
      </c>
      <c r="BI199" s="124" t="str">
        <f t="shared" si="2807"/>
        <v/>
      </c>
      <c r="BJ199" s="125"/>
      <c r="BK199" s="126">
        <f t="shared" si="2808"/>
        <v>0</v>
      </c>
      <c r="BL199" s="124" t="str">
        <f t="shared" si="2809"/>
        <v/>
      </c>
      <c r="BM199" s="125"/>
      <c r="BN199" s="126">
        <f t="shared" si="2810"/>
        <v>0</v>
      </c>
      <c r="BO199" s="124" t="str">
        <f t="shared" si="2811"/>
        <v/>
      </c>
      <c r="BP199" s="125"/>
      <c r="BQ199" s="126">
        <f t="shared" si="2812"/>
        <v>0</v>
      </c>
      <c r="BR199" s="124" t="str">
        <f t="shared" si="2813"/>
        <v/>
      </c>
      <c r="BS199" s="125"/>
      <c r="BT199" s="126">
        <f t="shared" si="2814"/>
        <v>0</v>
      </c>
      <c r="BU199" s="124" t="str">
        <f t="shared" si="2815"/>
        <v/>
      </c>
      <c r="BV199" s="125"/>
      <c r="BW199" s="126">
        <f t="shared" si="2816"/>
        <v>0</v>
      </c>
      <c r="BX199" s="124" t="str">
        <f t="shared" si="2817"/>
        <v/>
      </c>
      <c r="BY199" s="125"/>
      <c r="BZ199" s="126">
        <f t="shared" si="2818"/>
        <v>0</v>
      </c>
      <c r="CA199" s="124" t="str">
        <f t="shared" si="2819"/>
        <v/>
      </c>
      <c r="CB199" s="125"/>
      <c r="CC199" s="126">
        <f t="shared" si="2820"/>
        <v>0</v>
      </c>
      <c r="CD199" s="124" t="str">
        <f t="shared" si="2821"/>
        <v/>
      </c>
      <c r="CE199" s="125"/>
      <c r="CF199" s="126">
        <f t="shared" si="2822"/>
        <v>0</v>
      </c>
      <c r="CG199" s="124" t="str">
        <f t="shared" si="2823"/>
        <v/>
      </c>
      <c r="CH199" s="125"/>
      <c r="CI199" s="126">
        <f t="shared" si="2824"/>
        <v>0</v>
      </c>
      <c r="CJ199" s="124" t="str">
        <f t="shared" si="2825"/>
        <v/>
      </c>
      <c r="CK199" s="125"/>
      <c r="CL199" s="126">
        <f t="shared" si="2826"/>
        <v>0</v>
      </c>
      <c r="CM199" s="124" t="str">
        <f t="shared" si="2827"/>
        <v/>
      </c>
      <c r="CN199" s="125"/>
      <c r="CO199" s="126">
        <f t="shared" si="2828"/>
        <v>0</v>
      </c>
      <c r="CP199" s="124" t="str">
        <f t="shared" si="2829"/>
        <v/>
      </c>
      <c r="CQ199" s="125"/>
      <c r="CR199" s="126">
        <f t="shared" si="2830"/>
        <v>0</v>
      </c>
      <c r="CS199" s="124" t="str">
        <f t="shared" si="2831"/>
        <v/>
      </c>
      <c r="CT199" s="125"/>
      <c r="CU199" s="126">
        <f t="shared" si="2832"/>
        <v>0</v>
      </c>
      <c r="CV199" s="124" t="str">
        <f t="shared" si="2833"/>
        <v/>
      </c>
      <c r="CW199" s="125"/>
      <c r="CX199" s="126">
        <f t="shared" si="2834"/>
        <v>0</v>
      </c>
      <c r="CY199" s="124" t="str">
        <f t="shared" si="2835"/>
        <v/>
      </c>
      <c r="CZ199" s="125"/>
      <c r="DA199" s="126">
        <f t="shared" si="2836"/>
        <v>0</v>
      </c>
      <c r="DB199" s="124" t="str">
        <f t="shared" si="2837"/>
        <v/>
      </c>
      <c r="DC199" s="125"/>
      <c r="DD199" s="126">
        <f t="shared" si="2838"/>
        <v>0</v>
      </c>
      <c r="DE199" s="124" t="str">
        <f t="shared" si="2839"/>
        <v/>
      </c>
      <c r="DF199" s="125"/>
      <c r="DG199" s="126">
        <f t="shared" si="2840"/>
        <v>0</v>
      </c>
      <c r="DH199" s="124" t="str">
        <f t="shared" si="2841"/>
        <v/>
      </c>
      <c r="DI199" s="125"/>
      <c r="DJ199" s="126">
        <f t="shared" si="2842"/>
        <v>0</v>
      </c>
      <c r="DK199" s="124"/>
      <c r="DL199" s="125"/>
      <c r="DM199" s="126"/>
    </row>
    <row r="200" spans="1:117" ht="7.75" hidden="1" customHeight="1" outlineLevel="1" x14ac:dyDescent="0.2">
      <c r="A200" s="97" t="str">
        <f t="shared" si="2234"/>
        <v>4</v>
      </c>
      <c r="B200" s="140" t="s">
        <v>93</v>
      </c>
      <c r="C200" s="213" t="str">
        <f>VLOOKUP(B200,'[49]PLANILHA ORCAMENTARIA'!A:B,2,0)</f>
        <v>ESQUADRIAS ALUMINIO</v>
      </c>
      <c r="D200" s="214"/>
      <c r="E200" s="122">
        <f>VLOOKUP(B200,'[49]PLANILHA ORCAMENTARIA'!A:G,7,0)</f>
        <v>39688.519999999997</v>
      </c>
      <c r="F200" s="123">
        <f t="shared" si="2771"/>
        <v>0</v>
      </c>
      <c r="G200" s="124" t="str">
        <f t="shared" si="2772"/>
        <v/>
      </c>
      <c r="H200" s="125"/>
      <c r="I200" s="126">
        <f t="shared" si="2595"/>
        <v>0</v>
      </c>
      <c r="J200" s="124" t="str">
        <f t="shared" si="2773"/>
        <v/>
      </c>
      <c r="K200" s="125"/>
      <c r="L200" s="126">
        <f t="shared" si="2774"/>
        <v>0</v>
      </c>
      <c r="M200" s="124" t="str">
        <f t="shared" si="2775"/>
        <v/>
      </c>
      <c r="N200" s="125"/>
      <c r="O200" s="126">
        <f t="shared" si="2776"/>
        <v>0</v>
      </c>
      <c r="P200" s="124" t="str">
        <f t="shared" si="2777"/>
        <v/>
      </c>
      <c r="Q200" s="125"/>
      <c r="R200" s="126">
        <f t="shared" si="2778"/>
        <v>0</v>
      </c>
      <c r="S200" s="124" t="str">
        <f t="shared" si="2779"/>
        <v/>
      </c>
      <c r="T200" s="125"/>
      <c r="U200" s="126">
        <f t="shared" si="2780"/>
        <v>0</v>
      </c>
      <c r="V200" s="124" t="str">
        <f t="shared" si="2781"/>
        <v/>
      </c>
      <c r="W200" s="125"/>
      <c r="X200" s="126">
        <f t="shared" si="2782"/>
        <v>0</v>
      </c>
      <c r="Y200" s="124" t="str">
        <f t="shared" si="2783"/>
        <v/>
      </c>
      <c r="Z200" s="125"/>
      <c r="AA200" s="126">
        <f t="shared" si="2784"/>
        <v>0</v>
      </c>
      <c r="AB200" s="124" t="str">
        <f t="shared" si="2785"/>
        <v/>
      </c>
      <c r="AC200" s="125"/>
      <c r="AD200" s="126">
        <f t="shared" si="2786"/>
        <v>0</v>
      </c>
      <c r="AE200" s="124" t="str">
        <f t="shared" si="2787"/>
        <v/>
      </c>
      <c r="AF200" s="125"/>
      <c r="AG200" s="126">
        <f t="shared" si="2788"/>
        <v>0</v>
      </c>
      <c r="AH200" s="124" t="str">
        <f t="shared" si="2789"/>
        <v/>
      </c>
      <c r="AI200" s="125"/>
      <c r="AJ200" s="126">
        <f t="shared" si="2790"/>
        <v>0</v>
      </c>
      <c r="AK200" s="124" t="str">
        <f t="shared" si="2791"/>
        <v/>
      </c>
      <c r="AL200" s="125"/>
      <c r="AM200" s="126">
        <f t="shared" si="2792"/>
        <v>0</v>
      </c>
      <c r="AN200" s="124" t="str">
        <f t="shared" si="2793"/>
        <v/>
      </c>
      <c r="AO200" s="125"/>
      <c r="AP200" s="126">
        <f t="shared" si="2794"/>
        <v>0</v>
      </c>
      <c r="AQ200" s="124" t="str">
        <f t="shared" si="2795"/>
        <v/>
      </c>
      <c r="AR200" s="125"/>
      <c r="AS200" s="126">
        <f t="shared" si="2796"/>
        <v>0</v>
      </c>
      <c r="AT200" s="124" t="str">
        <f t="shared" si="2797"/>
        <v/>
      </c>
      <c r="AU200" s="125"/>
      <c r="AV200" s="126">
        <f t="shared" si="2798"/>
        <v>0</v>
      </c>
      <c r="AW200" s="124" t="str">
        <f t="shared" si="2799"/>
        <v/>
      </c>
      <c r="AX200" s="125"/>
      <c r="AY200" s="126">
        <f t="shared" si="2800"/>
        <v>0</v>
      </c>
      <c r="AZ200" s="124" t="str">
        <f t="shared" si="2801"/>
        <v/>
      </c>
      <c r="BA200" s="125"/>
      <c r="BB200" s="126">
        <f t="shared" si="2802"/>
        <v>0</v>
      </c>
      <c r="BC200" s="124" t="str">
        <f t="shared" si="2803"/>
        <v/>
      </c>
      <c r="BD200" s="125"/>
      <c r="BE200" s="126">
        <f t="shared" si="2804"/>
        <v>0</v>
      </c>
      <c r="BF200" s="124" t="str">
        <f t="shared" si="2805"/>
        <v/>
      </c>
      <c r="BG200" s="125"/>
      <c r="BH200" s="126">
        <f t="shared" si="2806"/>
        <v>0</v>
      </c>
      <c r="BI200" s="124" t="str">
        <f t="shared" si="2807"/>
        <v/>
      </c>
      <c r="BJ200" s="125"/>
      <c r="BK200" s="126">
        <f t="shared" si="2808"/>
        <v>0</v>
      </c>
      <c r="BL200" s="124" t="str">
        <f t="shared" si="2809"/>
        <v/>
      </c>
      <c r="BM200" s="125"/>
      <c r="BN200" s="126">
        <f t="shared" si="2810"/>
        <v>0</v>
      </c>
      <c r="BO200" s="124" t="str">
        <f t="shared" si="2811"/>
        <v/>
      </c>
      <c r="BP200" s="125"/>
      <c r="BQ200" s="126">
        <f t="shared" si="2812"/>
        <v>0</v>
      </c>
      <c r="BR200" s="124" t="str">
        <f t="shared" si="2813"/>
        <v/>
      </c>
      <c r="BS200" s="125"/>
      <c r="BT200" s="126">
        <f t="shared" si="2814"/>
        <v>0</v>
      </c>
      <c r="BU200" s="124" t="str">
        <f t="shared" si="2815"/>
        <v/>
      </c>
      <c r="BV200" s="125"/>
      <c r="BW200" s="126">
        <f t="shared" si="2816"/>
        <v>0</v>
      </c>
      <c r="BX200" s="124" t="str">
        <f t="shared" si="2817"/>
        <v/>
      </c>
      <c r="BY200" s="125"/>
      <c r="BZ200" s="126">
        <f t="shared" si="2818"/>
        <v>0</v>
      </c>
      <c r="CA200" s="124" t="str">
        <f t="shared" si="2819"/>
        <v/>
      </c>
      <c r="CB200" s="125"/>
      <c r="CC200" s="126">
        <f t="shared" si="2820"/>
        <v>0</v>
      </c>
      <c r="CD200" s="124" t="str">
        <f t="shared" si="2821"/>
        <v/>
      </c>
      <c r="CE200" s="125"/>
      <c r="CF200" s="126">
        <f t="shared" si="2822"/>
        <v>0</v>
      </c>
      <c r="CG200" s="124" t="str">
        <f t="shared" si="2823"/>
        <v/>
      </c>
      <c r="CH200" s="125"/>
      <c r="CI200" s="126">
        <f t="shared" si="2824"/>
        <v>0</v>
      </c>
      <c r="CJ200" s="124" t="str">
        <f t="shared" si="2825"/>
        <v/>
      </c>
      <c r="CK200" s="125"/>
      <c r="CL200" s="126">
        <f t="shared" si="2826"/>
        <v>0</v>
      </c>
      <c r="CM200" s="124" t="str">
        <f t="shared" si="2827"/>
        <v/>
      </c>
      <c r="CN200" s="125"/>
      <c r="CO200" s="126">
        <f t="shared" si="2828"/>
        <v>0</v>
      </c>
      <c r="CP200" s="124" t="str">
        <f t="shared" si="2829"/>
        <v/>
      </c>
      <c r="CQ200" s="125"/>
      <c r="CR200" s="126">
        <f t="shared" si="2830"/>
        <v>0</v>
      </c>
      <c r="CS200" s="124" t="str">
        <f t="shared" si="2831"/>
        <v/>
      </c>
      <c r="CT200" s="125"/>
      <c r="CU200" s="126">
        <f t="shared" si="2832"/>
        <v>0</v>
      </c>
      <c r="CV200" s="124" t="str">
        <f t="shared" si="2833"/>
        <v/>
      </c>
      <c r="CW200" s="125"/>
      <c r="CX200" s="126">
        <f t="shared" si="2834"/>
        <v>0</v>
      </c>
      <c r="CY200" s="124" t="str">
        <f t="shared" si="2835"/>
        <v/>
      </c>
      <c r="CZ200" s="125"/>
      <c r="DA200" s="126">
        <f t="shared" si="2836"/>
        <v>0</v>
      </c>
      <c r="DB200" s="124" t="str">
        <f t="shared" si="2837"/>
        <v/>
      </c>
      <c r="DC200" s="125"/>
      <c r="DD200" s="126">
        <f t="shared" si="2838"/>
        <v>0</v>
      </c>
      <c r="DE200" s="124" t="str">
        <f t="shared" si="2839"/>
        <v/>
      </c>
      <c r="DF200" s="125"/>
      <c r="DG200" s="126">
        <f t="shared" si="2840"/>
        <v>0</v>
      </c>
      <c r="DH200" s="124" t="str">
        <f t="shared" si="2841"/>
        <v/>
      </c>
      <c r="DI200" s="125"/>
      <c r="DJ200" s="126">
        <f t="shared" si="2842"/>
        <v>0</v>
      </c>
      <c r="DK200" s="124"/>
      <c r="DL200" s="125"/>
      <c r="DM200" s="126"/>
    </row>
    <row r="201" spans="1:117" ht="7.75" hidden="1" customHeight="1" outlineLevel="1" x14ac:dyDescent="0.2">
      <c r="A201" s="97" t="str">
        <f t="shared" si="2234"/>
        <v>4</v>
      </c>
      <c r="B201" s="140" t="s">
        <v>426</v>
      </c>
      <c r="C201" s="213" t="str">
        <f>VLOOKUP(B201,'[49]PLANILHA ORCAMENTARIA'!A:B,2,0)</f>
        <v>PINTURA - FUNDO SELADOR E EMASSAMENTO</v>
      </c>
      <c r="D201" s="214"/>
      <c r="E201" s="122">
        <f>VLOOKUP(B201,'[49]PLANILHA ORCAMENTARIA'!A:G,7,0)</f>
        <v>3683</v>
      </c>
      <c r="F201" s="123">
        <f t="shared" si="2771"/>
        <v>0</v>
      </c>
      <c r="G201" s="124" t="str">
        <f t="shared" si="2772"/>
        <v/>
      </c>
      <c r="H201" s="125"/>
      <c r="I201" s="126">
        <f t="shared" si="2595"/>
        <v>0</v>
      </c>
      <c r="J201" s="124" t="str">
        <f t="shared" si="2773"/>
        <v/>
      </c>
      <c r="K201" s="125"/>
      <c r="L201" s="126">
        <f t="shared" si="2774"/>
        <v>0</v>
      </c>
      <c r="M201" s="124" t="str">
        <f t="shared" si="2775"/>
        <v/>
      </c>
      <c r="N201" s="125"/>
      <c r="O201" s="126">
        <f t="shared" si="2776"/>
        <v>0</v>
      </c>
      <c r="P201" s="124" t="str">
        <f t="shared" si="2777"/>
        <v/>
      </c>
      <c r="Q201" s="125"/>
      <c r="R201" s="126">
        <f t="shared" si="2778"/>
        <v>0</v>
      </c>
      <c r="S201" s="124" t="str">
        <f t="shared" si="2779"/>
        <v/>
      </c>
      <c r="T201" s="125"/>
      <c r="U201" s="126">
        <f t="shared" si="2780"/>
        <v>0</v>
      </c>
      <c r="V201" s="124" t="str">
        <f t="shared" si="2781"/>
        <v/>
      </c>
      <c r="W201" s="125"/>
      <c r="X201" s="126">
        <f t="shared" si="2782"/>
        <v>0</v>
      </c>
      <c r="Y201" s="124" t="str">
        <f t="shared" si="2783"/>
        <v/>
      </c>
      <c r="Z201" s="125"/>
      <c r="AA201" s="126">
        <f t="shared" si="2784"/>
        <v>0</v>
      </c>
      <c r="AB201" s="124" t="str">
        <f t="shared" si="2785"/>
        <v/>
      </c>
      <c r="AC201" s="125"/>
      <c r="AD201" s="126">
        <f t="shared" si="2786"/>
        <v>0</v>
      </c>
      <c r="AE201" s="124" t="str">
        <f t="shared" si="2787"/>
        <v/>
      </c>
      <c r="AF201" s="125"/>
      <c r="AG201" s="126">
        <f t="shared" si="2788"/>
        <v>0</v>
      </c>
      <c r="AH201" s="124" t="str">
        <f t="shared" si="2789"/>
        <v/>
      </c>
      <c r="AI201" s="125"/>
      <c r="AJ201" s="126">
        <f t="shared" si="2790"/>
        <v>0</v>
      </c>
      <c r="AK201" s="124" t="str">
        <f t="shared" si="2791"/>
        <v/>
      </c>
      <c r="AL201" s="125"/>
      <c r="AM201" s="126">
        <f t="shared" si="2792"/>
        <v>0</v>
      </c>
      <c r="AN201" s="124" t="str">
        <f t="shared" si="2793"/>
        <v/>
      </c>
      <c r="AO201" s="125"/>
      <c r="AP201" s="126">
        <f t="shared" si="2794"/>
        <v>0</v>
      </c>
      <c r="AQ201" s="124" t="str">
        <f t="shared" si="2795"/>
        <v/>
      </c>
      <c r="AR201" s="125"/>
      <c r="AS201" s="126">
        <f t="shared" si="2796"/>
        <v>0</v>
      </c>
      <c r="AT201" s="124" t="str">
        <f t="shared" si="2797"/>
        <v/>
      </c>
      <c r="AU201" s="125"/>
      <c r="AV201" s="126">
        <f t="shared" si="2798"/>
        <v>0</v>
      </c>
      <c r="AW201" s="124" t="str">
        <f t="shared" si="2799"/>
        <v/>
      </c>
      <c r="AX201" s="125"/>
      <c r="AY201" s="126">
        <f t="shared" si="2800"/>
        <v>0</v>
      </c>
      <c r="AZ201" s="124" t="str">
        <f t="shared" si="2801"/>
        <v/>
      </c>
      <c r="BA201" s="125"/>
      <c r="BB201" s="126">
        <f t="shared" si="2802"/>
        <v>0</v>
      </c>
      <c r="BC201" s="124" t="str">
        <f t="shared" si="2803"/>
        <v/>
      </c>
      <c r="BD201" s="125"/>
      <c r="BE201" s="126">
        <f t="shared" si="2804"/>
        <v>0</v>
      </c>
      <c r="BF201" s="124" t="str">
        <f t="shared" si="2805"/>
        <v/>
      </c>
      <c r="BG201" s="125"/>
      <c r="BH201" s="126">
        <f t="shared" si="2806"/>
        <v>0</v>
      </c>
      <c r="BI201" s="124" t="str">
        <f t="shared" si="2807"/>
        <v/>
      </c>
      <c r="BJ201" s="125"/>
      <c r="BK201" s="126">
        <f t="shared" si="2808"/>
        <v>0</v>
      </c>
      <c r="BL201" s="124" t="str">
        <f t="shared" si="2809"/>
        <v/>
      </c>
      <c r="BM201" s="125"/>
      <c r="BN201" s="126">
        <f t="shared" si="2810"/>
        <v>0</v>
      </c>
      <c r="BO201" s="124" t="str">
        <f t="shared" si="2811"/>
        <v/>
      </c>
      <c r="BP201" s="125"/>
      <c r="BQ201" s="126">
        <f t="shared" si="2812"/>
        <v>0</v>
      </c>
      <c r="BR201" s="124" t="str">
        <f t="shared" si="2813"/>
        <v/>
      </c>
      <c r="BS201" s="125"/>
      <c r="BT201" s="126">
        <f t="shared" si="2814"/>
        <v>0</v>
      </c>
      <c r="BU201" s="124" t="str">
        <f t="shared" si="2815"/>
        <v/>
      </c>
      <c r="BV201" s="125"/>
      <c r="BW201" s="126">
        <f t="shared" si="2816"/>
        <v>0</v>
      </c>
      <c r="BX201" s="124" t="str">
        <f t="shared" si="2817"/>
        <v/>
      </c>
      <c r="BY201" s="125"/>
      <c r="BZ201" s="126">
        <f t="shared" si="2818"/>
        <v>0</v>
      </c>
      <c r="CA201" s="124" t="str">
        <f t="shared" si="2819"/>
        <v/>
      </c>
      <c r="CB201" s="125"/>
      <c r="CC201" s="126">
        <f t="shared" si="2820"/>
        <v>0</v>
      </c>
      <c r="CD201" s="124" t="str">
        <f t="shared" si="2821"/>
        <v/>
      </c>
      <c r="CE201" s="125"/>
      <c r="CF201" s="126">
        <f t="shared" si="2822"/>
        <v>0</v>
      </c>
      <c r="CG201" s="124" t="str">
        <f t="shared" si="2823"/>
        <v/>
      </c>
      <c r="CH201" s="125"/>
      <c r="CI201" s="126">
        <f t="shared" si="2824"/>
        <v>0</v>
      </c>
      <c r="CJ201" s="124" t="str">
        <f t="shared" si="2825"/>
        <v/>
      </c>
      <c r="CK201" s="125"/>
      <c r="CL201" s="126">
        <f t="shared" si="2826"/>
        <v>0</v>
      </c>
      <c r="CM201" s="124" t="str">
        <f t="shared" si="2827"/>
        <v/>
      </c>
      <c r="CN201" s="125"/>
      <c r="CO201" s="126">
        <f t="shared" si="2828"/>
        <v>0</v>
      </c>
      <c r="CP201" s="124" t="str">
        <f t="shared" si="2829"/>
        <v/>
      </c>
      <c r="CQ201" s="125"/>
      <c r="CR201" s="126">
        <f t="shared" si="2830"/>
        <v>0</v>
      </c>
      <c r="CS201" s="124" t="str">
        <f t="shared" si="2831"/>
        <v/>
      </c>
      <c r="CT201" s="125"/>
      <c r="CU201" s="126">
        <f t="shared" si="2832"/>
        <v>0</v>
      </c>
      <c r="CV201" s="124" t="str">
        <f t="shared" si="2833"/>
        <v/>
      </c>
      <c r="CW201" s="125"/>
      <c r="CX201" s="126">
        <f t="shared" si="2834"/>
        <v>0</v>
      </c>
      <c r="CY201" s="124" t="str">
        <f t="shared" si="2835"/>
        <v/>
      </c>
      <c r="CZ201" s="125"/>
      <c r="DA201" s="126">
        <f t="shared" si="2836"/>
        <v>0</v>
      </c>
      <c r="DB201" s="124" t="str">
        <f t="shared" si="2837"/>
        <v/>
      </c>
      <c r="DC201" s="125"/>
      <c r="DD201" s="126">
        <f t="shared" si="2838"/>
        <v>0</v>
      </c>
      <c r="DE201" s="124" t="str">
        <f t="shared" si="2839"/>
        <v/>
      </c>
      <c r="DF201" s="125"/>
      <c r="DG201" s="126">
        <f t="shared" si="2840"/>
        <v>0</v>
      </c>
      <c r="DH201" s="124" t="str">
        <f t="shared" si="2841"/>
        <v/>
      </c>
      <c r="DI201" s="125"/>
      <c r="DJ201" s="126">
        <f t="shared" si="2842"/>
        <v>0</v>
      </c>
      <c r="DK201" s="124"/>
      <c r="DL201" s="125"/>
      <c r="DM201" s="126"/>
    </row>
    <row r="202" spans="1:117" ht="7.75" hidden="1" customHeight="1" outlineLevel="1" x14ac:dyDescent="0.2">
      <c r="A202" s="97" t="str">
        <f t="shared" si="2234"/>
        <v>4</v>
      </c>
      <c r="B202" s="140" t="s">
        <v>427</v>
      </c>
      <c r="C202" s="213" t="str">
        <f>VLOOKUP(B202,'[49]PLANILHA ORCAMENTARIA'!A:B,2,0)</f>
        <v>PINTURA - LATEX COMPLETAMENTE ACABADO</v>
      </c>
      <c r="D202" s="214"/>
      <c r="E202" s="122">
        <f>VLOOKUP(B202,'[49]PLANILHA ORCAMENTARIA'!A:G,7,0)</f>
        <v>3702.6</v>
      </c>
      <c r="F202" s="123">
        <f t="shared" si="2771"/>
        <v>0</v>
      </c>
      <c r="G202" s="124" t="str">
        <f t="shared" si="2772"/>
        <v/>
      </c>
      <c r="H202" s="125"/>
      <c r="I202" s="126">
        <f t="shared" si="2595"/>
        <v>0</v>
      </c>
      <c r="J202" s="124" t="str">
        <f t="shared" si="2773"/>
        <v/>
      </c>
      <c r="K202" s="125"/>
      <c r="L202" s="126">
        <f t="shared" si="2774"/>
        <v>0</v>
      </c>
      <c r="M202" s="124" t="str">
        <f t="shared" si="2775"/>
        <v/>
      </c>
      <c r="N202" s="125"/>
      <c r="O202" s="126">
        <f t="shared" si="2776"/>
        <v>0</v>
      </c>
      <c r="P202" s="124" t="str">
        <f t="shared" si="2777"/>
        <v/>
      </c>
      <c r="Q202" s="125"/>
      <c r="R202" s="126">
        <f t="shared" si="2778"/>
        <v>0</v>
      </c>
      <c r="S202" s="124" t="str">
        <f t="shared" si="2779"/>
        <v/>
      </c>
      <c r="T202" s="125"/>
      <c r="U202" s="126">
        <f t="shared" si="2780"/>
        <v>0</v>
      </c>
      <c r="V202" s="124" t="str">
        <f t="shared" si="2781"/>
        <v/>
      </c>
      <c r="W202" s="125"/>
      <c r="X202" s="126">
        <f t="shared" si="2782"/>
        <v>0</v>
      </c>
      <c r="Y202" s="124" t="str">
        <f t="shared" si="2783"/>
        <v/>
      </c>
      <c r="Z202" s="125"/>
      <c r="AA202" s="126">
        <f t="shared" si="2784"/>
        <v>0</v>
      </c>
      <c r="AB202" s="124" t="str">
        <f t="shared" si="2785"/>
        <v/>
      </c>
      <c r="AC202" s="125"/>
      <c r="AD202" s="126">
        <f t="shared" si="2786"/>
        <v>0</v>
      </c>
      <c r="AE202" s="124" t="str">
        <f t="shared" si="2787"/>
        <v/>
      </c>
      <c r="AF202" s="125"/>
      <c r="AG202" s="126">
        <f t="shared" si="2788"/>
        <v>0</v>
      </c>
      <c r="AH202" s="124" t="str">
        <f t="shared" si="2789"/>
        <v/>
      </c>
      <c r="AI202" s="125"/>
      <c r="AJ202" s="126">
        <f t="shared" si="2790"/>
        <v>0</v>
      </c>
      <c r="AK202" s="124" t="str">
        <f t="shared" si="2791"/>
        <v/>
      </c>
      <c r="AL202" s="125"/>
      <c r="AM202" s="126">
        <f t="shared" si="2792"/>
        <v>0</v>
      </c>
      <c r="AN202" s="124" t="str">
        <f t="shared" si="2793"/>
        <v/>
      </c>
      <c r="AO202" s="125"/>
      <c r="AP202" s="126">
        <f t="shared" si="2794"/>
        <v>0</v>
      </c>
      <c r="AQ202" s="124" t="str">
        <f t="shared" si="2795"/>
        <v/>
      </c>
      <c r="AR202" s="125"/>
      <c r="AS202" s="126">
        <f t="shared" si="2796"/>
        <v>0</v>
      </c>
      <c r="AT202" s="124" t="str">
        <f t="shared" si="2797"/>
        <v/>
      </c>
      <c r="AU202" s="125"/>
      <c r="AV202" s="126">
        <f t="shared" si="2798"/>
        <v>0</v>
      </c>
      <c r="AW202" s="124" t="str">
        <f t="shared" si="2799"/>
        <v/>
      </c>
      <c r="AX202" s="125"/>
      <c r="AY202" s="126">
        <f t="shared" si="2800"/>
        <v>0</v>
      </c>
      <c r="AZ202" s="124" t="str">
        <f t="shared" si="2801"/>
        <v/>
      </c>
      <c r="BA202" s="125"/>
      <c r="BB202" s="126">
        <f t="shared" si="2802"/>
        <v>0</v>
      </c>
      <c r="BC202" s="124" t="str">
        <f t="shared" si="2803"/>
        <v/>
      </c>
      <c r="BD202" s="125"/>
      <c r="BE202" s="126">
        <f t="shared" si="2804"/>
        <v>0</v>
      </c>
      <c r="BF202" s="124" t="str">
        <f t="shared" si="2805"/>
        <v/>
      </c>
      <c r="BG202" s="125"/>
      <c r="BH202" s="126">
        <f t="shared" si="2806"/>
        <v>0</v>
      </c>
      <c r="BI202" s="124" t="str">
        <f t="shared" si="2807"/>
        <v/>
      </c>
      <c r="BJ202" s="125"/>
      <c r="BK202" s="126">
        <f t="shared" si="2808"/>
        <v>0</v>
      </c>
      <c r="BL202" s="124" t="str">
        <f t="shared" si="2809"/>
        <v/>
      </c>
      <c r="BM202" s="125"/>
      <c r="BN202" s="126">
        <f t="shared" si="2810"/>
        <v>0</v>
      </c>
      <c r="BO202" s="124" t="str">
        <f t="shared" si="2811"/>
        <v/>
      </c>
      <c r="BP202" s="125"/>
      <c r="BQ202" s="126">
        <f t="shared" si="2812"/>
        <v>0</v>
      </c>
      <c r="BR202" s="124" t="str">
        <f t="shared" si="2813"/>
        <v/>
      </c>
      <c r="BS202" s="125"/>
      <c r="BT202" s="126">
        <f t="shared" si="2814"/>
        <v>0</v>
      </c>
      <c r="BU202" s="124" t="str">
        <f t="shared" si="2815"/>
        <v/>
      </c>
      <c r="BV202" s="125"/>
      <c r="BW202" s="126">
        <f t="shared" si="2816"/>
        <v>0</v>
      </c>
      <c r="BX202" s="124" t="str">
        <f t="shared" si="2817"/>
        <v/>
      </c>
      <c r="BY202" s="125"/>
      <c r="BZ202" s="126">
        <f t="shared" si="2818"/>
        <v>0</v>
      </c>
      <c r="CA202" s="124" t="str">
        <f t="shared" si="2819"/>
        <v/>
      </c>
      <c r="CB202" s="125"/>
      <c r="CC202" s="126">
        <f t="shared" si="2820"/>
        <v>0</v>
      </c>
      <c r="CD202" s="124" t="str">
        <f t="shared" si="2821"/>
        <v/>
      </c>
      <c r="CE202" s="125"/>
      <c r="CF202" s="126">
        <f t="shared" si="2822"/>
        <v>0</v>
      </c>
      <c r="CG202" s="124" t="str">
        <f t="shared" si="2823"/>
        <v/>
      </c>
      <c r="CH202" s="125"/>
      <c r="CI202" s="126">
        <f t="shared" si="2824"/>
        <v>0</v>
      </c>
      <c r="CJ202" s="124" t="str">
        <f t="shared" si="2825"/>
        <v/>
      </c>
      <c r="CK202" s="125"/>
      <c r="CL202" s="126">
        <f t="shared" si="2826"/>
        <v>0</v>
      </c>
      <c r="CM202" s="124" t="str">
        <f t="shared" si="2827"/>
        <v/>
      </c>
      <c r="CN202" s="125"/>
      <c r="CO202" s="126">
        <f t="shared" si="2828"/>
        <v>0</v>
      </c>
      <c r="CP202" s="124" t="str">
        <f t="shared" si="2829"/>
        <v/>
      </c>
      <c r="CQ202" s="125"/>
      <c r="CR202" s="126">
        <f t="shared" si="2830"/>
        <v>0</v>
      </c>
      <c r="CS202" s="124" t="str">
        <f t="shared" si="2831"/>
        <v/>
      </c>
      <c r="CT202" s="125"/>
      <c r="CU202" s="126">
        <f t="shared" si="2832"/>
        <v>0</v>
      </c>
      <c r="CV202" s="124" t="str">
        <f t="shared" si="2833"/>
        <v/>
      </c>
      <c r="CW202" s="125"/>
      <c r="CX202" s="126">
        <f t="shared" si="2834"/>
        <v>0</v>
      </c>
      <c r="CY202" s="124" t="str">
        <f t="shared" si="2835"/>
        <v/>
      </c>
      <c r="CZ202" s="125"/>
      <c r="DA202" s="126">
        <f t="shared" si="2836"/>
        <v>0</v>
      </c>
      <c r="DB202" s="124" t="str">
        <f t="shared" si="2837"/>
        <v/>
      </c>
      <c r="DC202" s="125"/>
      <c r="DD202" s="126">
        <f t="shared" si="2838"/>
        <v>0</v>
      </c>
      <c r="DE202" s="124" t="str">
        <f t="shared" si="2839"/>
        <v/>
      </c>
      <c r="DF202" s="125"/>
      <c r="DG202" s="126">
        <f t="shared" si="2840"/>
        <v>0</v>
      </c>
      <c r="DH202" s="124" t="str">
        <f t="shared" si="2841"/>
        <v/>
      </c>
      <c r="DI202" s="125"/>
      <c r="DJ202" s="126">
        <f t="shared" si="2842"/>
        <v>0</v>
      </c>
      <c r="DK202" s="124"/>
      <c r="DL202" s="125"/>
      <c r="DM202" s="126"/>
    </row>
    <row r="203" spans="1:117" ht="7.75" hidden="1" customHeight="1" outlineLevel="1" x14ac:dyDescent="0.2">
      <c r="A203" s="97" t="str">
        <f t="shared" si="2234"/>
        <v>4</v>
      </c>
      <c r="B203" s="134" t="s">
        <v>47</v>
      </c>
      <c r="C203" s="205" t="s">
        <v>95</v>
      </c>
      <c r="D203" s="205"/>
      <c r="E203" s="135">
        <f>VLOOKUP(B203,'[49]PLANILHA ORCAMENTARIA'!A:G,7,0)</f>
        <v>348409.11</v>
      </c>
      <c r="F203" s="136"/>
      <c r="G203" s="207" t="str">
        <f t="shared" si="2559"/>
        <v/>
      </c>
      <c r="H203" s="208"/>
      <c r="I203" s="209">
        <f t="shared" si="2595"/>
        <v>0</v>
      </c>
      <c r="J203" s="207" t="str">
        <f t="shared" ref="J203:J204" si="2843">IF(K203="","",K203*H203)</f>
        <v/>
      </c>
      <c r="K203" s="208"/>
      <c r="L203" s="209">
        <f t="shared" si="2596"/>
        <v>0</v>
      </c>
      <c r="M203" s="207" t="str">
        <f t="shared" ref="M203:M204" si="2844">IF(N203="","",N203*K203)</f>
        <v/>
      </c>
      <c r="N203" s="208"/>
      <c r="O203" s="209">
        <f t="shared" ref="O203:O204" si="2845">N203</f>
        <v>0</v>
      </c>
      <c r="P203" s="207" t="str">
        <f t="shared" ref="P203:P204" si="2846">IF(Q203="","",Q203*N203)</f>
        <v/>
      </c>
      <c r="Q203" s="208"/>
      <c r="R203" s="209">
        <f t="shared" ref="R203:R204" si="2847">Q203</f>
        <v>0</v>
      </c>
      <c r="S203" s="207" t="str">
        <f t="shared" ref="S203:S204" si="2848">IF(T203="","",T203*Q203)</f>
        <v/>
      </c>
      <c r="T203" s="208"/>
      <c r="U203" s="209">
        <f t="shared" ref="U203:U204" si="2849">T203</f>
        <v>0</v>
      </c>
      <c r="V203" s="207" t="str">
        <f t="shared" ref="V203:V204" si="2850">IF(W203="","",W203*T203)</f>
        <v/>
      </c>
      <c r="W203" s="208"/>
      <c r="X203" s="209">
        <f t="shared" ref="X203:X204" si="2851">W203</f>
        <v>0</v>
      </c>
      <c r="Y203" s="207" t="str">
        <f t="shared" ref="Y203:Y204" si="2852">IF(Z203="","",Z203*W203)</f>
        <v/>
      </c>
      <c r="Z203" s="208"/>
      <c r="AA203" s="209">
        <f t="shared" ref="AA203:AA204" si="2853">Z203</f>
        <v>0</v>
      </c>
      <c r="AB203" s="207" t="str">
        <f t="shared" ref="AB203:AB204" si="2854">IF(AC203="","",AC203*Z203)</f>
        <v/>
      </c>
      <c r="AC203" s="208"/>
      <c r="AD203" s="209">
        <f t="shared" ref="AD203:AD204" si="2855">AC203</f>
        <v>0</v>
      </c>
      <c r="AE203" s="207" t="str">
        <f t="shared" ref="AE203:AE204" si="2856">IF(AF203="","",AF203*AC203)</f>
        <v/>
      </c>
      <c r="AF203" s="208"/>
      <c r="AG203" s="209">
        <f t="shared" ref="AG203:AG204" si="2857">AF203</f>
        <v>0</v>
      </c>
      <c r="AH203" s="207" t="str">
        <f t="shared" ref="AH203:AH204" si="2858">IF(AI203="","",AI203*AF203)</f>
        <v/>
      </c>
      <c r="AI203" s="208"/>
      <c r="AJ203" s="209">
        <f t="shared" ref="AJ203:AJ204" si="2859">AI203</f>
        <v>0</v>
      </c>
      <c r="AK203" s="207" t="str">
        <f t="shared" ref="AK203:AK204" si="2860">IF(AL203="","",AL203*AI203)</f>
        <v/>
      </c>
      <c r="AL203" s="208"/>
      <c r="AM203" s="209">
        <f t="shared" ref="AM203:AM204" si="2861">AL203</f>
        <v>0</v>
      </c>
      <c r="AN203" s="207" t="str">
        <f t="shared" ref="AN203:AN204" si="2862">IF(AO203="","",AO203*AL203)</f>
        <v/>
      </c>
      <c r="AO203" s="208"/>
      <c r="AP203" s="209">
        <f t="shared" ref="AP203:AP204" si="2863">AO203</f>
        <v>0</v>
      </c>
      <c r="AQ203" s="207" t="str">
        <f t="shared" ref="AQ203:AQ204" si="2864">IF(AR203="","",AR203*AO203)</f>
        <v/>
      </c>
      <c r="AR203" s="208"/>
      <c r="AS203" s="209">
        <f t="shared" ref="AS203:AS204" si="2865">AR203</f>
        <v>0</v>
      </c>
      <c r="AT203" s="207" t="str">
        <f t="shared" ref="AT203:AT204" si="2866">IF(AU203="","",AU203*AR203)</f>
        <v/>
      </c>
      <c r="AU203" s="208"/>
      <c r="AV203" s="209">
        <f t="shared" ref="AV203:AV204" si="2867">AU203</f>
        <v>0</v>
      </c>
      <c r="AW203" s="207" t="str">
        <f t="shared" ref="AW203:AW204" si="2868">IF(AX203="","",AX203*AU203)</f>
        <v/>
      </c>
      <c r="AX203" s="208"/>
      <c r="AY203" s="209">
        <f t="shared" ref="AY203:AY204" si="2869">AX203</f>
        <v>0</v>
      </c>
      <c r="AZ203" s="207" t="str">
        <f t="shared" ref="AZ203:AZ204" si="2870">IF(BA203="","",BA203*AX203)</f>
        <v/>
      </c>
      <c r="BA203" s="208"/>
      <c r="BB203" s="209">
        <f t="shared" ref="BB203:BB204" si="2871">BA203</f>
        <v>0</v>
      </c>
      <c r="BC203" s="207" t="str">
        <f t="shared" ref="BC203:BC204" si="2872">IF(BD203="","",BD203*BA203)</f>
        <v/>
      </c>
      <c r="BD203" s="208"/>
      <c r="BE203" s="209">
        <f t="shared" ref="BE203:BE204" si="2873">BD203</f>
        <v>0</v>
      </c>
      <c r="BF203" s="207" t="str">
        <f t="shared" ref="BF203:BF204" si="2874">IF(BG203="","",BG203*BD203)</f>
        <v/>
      </c>
      <c r="BG203" s="208"/>
      <c r="BH203" s="209">
        <f t="shared" ref="BH203:BH204" si="2875">BG203</f>
        <v>0</v>
      </c>
      <c r="BI203" s="207" t="str">
        <f t="shared" ref="BI203:BI204" si="2876">IF(BJ203="","",BJ203*BG203)</f>
        <v/>
      </c>
      <c r="BJ203" s="208"/>
      <c r="BK203" s="209">
        <f t="shared" ref="BK203:BK204" si="2877">BJ203</f>
        <v>0</v>
      </c>
      <c r="BL203" s="207" t="str">
        <f t="shared" ref="BL203:BL204" si="2878">IF(BM203="","",BM203*BJ203)</f>
        <v/>
      </c>
      <c r="BM203" s="208"/>
      <c r="BN203" s="209">
        <f t="shared" ref="BN203:BN204" si="2879">BM203</f>
        <v>0</v>
      </c>
      <c r="BO203" s="207" t="str">
        <f t="shared" ref="BO203:BO204" si="2880">IF(BP203="","",BP203*BM203)</f>
        <v/>
      </c>
      <c r="BP203" s="208"/>
      <c r="BQ203" s="209">
        <f t="shared" ref="BQ203:BQ204" si="2881">BP203</f>
        <v>0</v>
      </c>
      <c r="BR203" s="207" t="str">
        <f t="shared" ref="BR203:BR204" si="2882">IF(BS203="","",BS203*BP203)</f>
        <v/>
      </c>
      <c r="BS203" s="208"/>
      <c r="BT203" s="209">
        <f t="shared" ref="BT203:BT204" si="2883">BS203</f>
        <v>0</v>
      </c>
      <c r="BU203" s="207" t="str">
        <f t="shared" ref="BU203:BU204" si="2884">IF(BV203="","",BV203*BS203)</f>
        <v/>
      </c>
      <c r="BV203" s="208"/>
      <c r="BW203" s="209">
        <f t="shared" ref="BW203:BW204" si="2885">BV203</f>
        <v>0</v>
      </c>
      <c r="BX203" s="207" t="str">
        <f t="shared" ref="BX203:BX204" si="2886">IF(BY203="","",BY203*BV203)</f>
        <v/>
      </c>
      <c r="BY203" s="208"/>
      <c r="BZ203" s="209">
        <f t="shared" ref="BZ203:BZ204" si="2887">BY203</f>
        <v>0</v>
      </c>
      <c r="CA203" s="207" t="str">
        <f t="shared" ref="CA203:CA204" si="2888">IF(CB203="","",CB203*BY203)</f>
        <v/>
      </c>
      <c r="CB203" s="208"/>
      <c r="CC203" s="209">
        <f t="shared" ref="CC203:CC204" si="2889">CB203</f>
        <v>0</v>
      </c>
      <c r="CD203" s="207" t="str">
        <f t="shared" ref="CD203:CD204" si="2890">IF(CE203="","",CE203*CB203)</f>
        <v/>
      </c>
      <c r="CE203" s="208"/>
      <c r="CF203" s="209">
        <f t="shared" ref="CF203:CF204" si="2891">CE203</f>
        <v>0</v>
      </c>
      <c r="CG203" s="207" t="str">
        <f t="shared" ref="CG203:CG204" si="2892">IF(CH203="","",CH203*CE203)</f>
        <v/>
      </c>
      <c r="CH203" s="208"/>
      <c r="CI203" s="209">
        <f t="shared" ref="CI203:CI204" si="2893">CH203</f>
        <v>0</v>
      </c>
      <c r="CJ203" s="207" t="str">
        <f t="shared" ref="CJ203:CJ204" si="2894">IF(CK203="","",CK203*CH203)</f>
        <v/>
      </c>
      <c r="CK203" s="208"/>
      <c r="CL203" s="209">
        <f t="shared" ref="CL203:CL204" si="2895">CK203</f>
        <v>0</v>
      </c>
      <c r="CM203" s="207" t="str">
        <f t="shared" ref="CM203:CM204" si="2896">IF(CN203="","",CN203*CK203)</f>
        <v/>
      </c>
      <c r="CN203" s="208"/>
      <c r="CO203" s="209">
        <f t="shared" ref="CO203:CO204" si="2897">CN203</f>
        <v>0</v>
      </c>
      <c r="CP203" s="207" t="str">
        <f t="shared" ref="CP203:CP204" si="2898">IF(CQ203="","",CQ203*CN203)</f>
        <v/>
      </c>
      <c r="CQ203" s="208"/>
      <c r="CR203" s="209">
        <f t="shared" ref="CR203:CR204" si="2899">CQ203</f>
        <v>0</v>
      </c>
      <c r="CS203" s="207" t="str">
        <f t="shared" ref="CS203:CS204" si="2900">IF(CT203="","",CT203*CQ203)</f>
        <v/>
      </c>
      <c r="CT203" s="208"/>
      <c r="CU203" s="209">
        <f t="shared" ref="CU203:CU204" si="2901">CT203</f>
        <v>0</v>
      </c>
      <c r="CV203" s="207" t="str">
        <f t="shared" ref="CV203:CV204" si="2902">IF(CW203="","",CW203*CT203)</f>
        <v/>
      </c>
      <c r="CW203" s="208"/>
      <c r="CX203" s="209">
        <f t="shared" ref="CX203:CX204" si="2903">CW203</f>
        <v>0</v>
      </c>
      <c r="CY203" s="207" t="str">
        <f t="shared" ref="CY203:CY204" si="2904">IF(CZ203="","",CZ203*CW203)</f>
        <v/>
      </c>
      <c r="CZ203" s="208"/>
      <c r="DA203" s="209">
        <f t="shared" ref="DA203:DA204" si="2905">CZ203</f>
        <v>0</v>
      </c>
      <c r="DB203" s="207" t="str">
        <f t="shared" ref="DB203:DB204" si="2906">IF(DC203="","",DC203*CZ203)</f>
        <v/>
      </c>
      <c r="DC203" s="208"/>
      <c r="DD203" s="209">
        <f t="shared" ref="DD203:DD204" si="2907">DC203</f>
        <v>0</v>
      </c>
      <c r="DE203" s="207" t="str">
        <f t="shared" ref="DE203:DE204" si="2908">IF(DF203="","",DF203*DC203)</f>
        <v/>
      </c>
      <c r="DF203" s="208"/>
      <c r="DG203" s="209">
        <f t="shared" ref="DG203:DG204" si="2909">DF203</f>
        <v>0</v>
      </c>
      <c r="DH203" s="207" t="str">
        <f t="shared" ref="DH203:DH204" si="2910">IF(DI203="","",DI203*DF203)</f>
        <v/>
      </c>
      <c r="DI203" s="208"/>
      <c r="DJ203" s="209">
        <f t="shared" ref="DJ203:DJ204" si="2911">DI203</f>
        <v>0</v>
      </c>
      <c r="DK203" s="207"/>
      <c r="DL203" s="208"/>
      <c r="DM203" s="209"/>
    </row>
    <row r="204" spans="1:117" ht="7.75" hidden="1" customHeight="1" outlineLevel="1" collapsed="1" x14ac:dyDescent="0.2">
      <c r="A204" s="97" t="str">
        <f t="shared" si="2234"/>
        <v>4</v>
      </c>
      <c r="B204" s="131" t="s">
        <v>48</v>
      </c>
      <c r="C204" s="204" t="s">
        <v>25</v>
      </c>
      <c r="D204" s="204"/>
      <c r="E204" s="132">
        <f>VLOOKUP(B204,'[49]PLANILHA ORCAMENTARIA'!A:G,7,0)</f>
        <v>156898.65</v>
      </c>
      <c r="F204" s="133"/>
      <c r="G204" s="207" t="str">
        <f t="shared" si="2559"/>
        <v/>
      </c>
      <c r="H204" s="208"/>
      <c r="I204" s="209">
        <f t="shared" si="2595"/>
        <v>0</v>
      </c>
      <c r="J204" s="207" t="str">
        <f t="shared" si="2843"/>
        <v/>
      </c>
      <c r="K204" s="208"/>
      <c r="L204" s="209">
        <f t="shared" si="2596"/>
        <v>0</v>
      </c>
      <c r="M204" s="207" t="str">
        <f t="shared" si="2844"/>
        <v/>
      </c>
      <c r="N204" s="208"/>
      <c r="O204" s="209">
        <f t="shared" si="2845"/>
        <v>0</v>
      </c>
      <c r="P204" s="207" t="str">
        <f t="shared" si="2846"/>
        <v/>
      </c>
      <c r="Q204" s="208"/>
      <c r="R204" s="209">
        <f t="shared" si="2847"/>
        <v>0</v>
      </c>
      <c r="S204" s="207" t="str">
        <f t="shared" si="2848"/>
        <v/>
      </c>
      <c r="T204" s="208"/>
      <c r="U204" s="209">
        <f t="shared" si="2849"/>
        <v>0</v>
      </c>
      <c r="V204" s="207" t="str">
        <f t="shared" si="2850"/>
        <v/>
      </c>
      <c r="W204" s="208"/>
      <c r="X204" s="209">
        <f t="shared" si="2851"/>
        <v>0</v>
      </c>
      <c r="Y204" s="207" t="str">
        <f t="shared" si="2852"/>
        <v/>
      </c>
      <c r="Z204" s="208"/>
      <c r="AA204" s="209">
        <f t="shared" si="2853"/>
        <v>0</v>
      </c>
      <c r="AB204" s="207" t="str">
        <f t="shared" si="2854"/>
        <v/>
      </c>
      <c r="AC204" s="208"/>
      <c r="AD204" s="209">
        <f t="shared" si="2855"/>
        <v>0</v>
      </c>
      <c r="AE204" s="207" t="str">
        <f t="shared" si="2856"/>
        <v/>
      </c>
      <c r="AF204" s="208"/>
      <c r="AG204" s="209">
        <f t="shared" si="2857"/>
        <v>0</v>
      </c>
      <c r="AH204" s="207" t="str">
        <f t="shared" si="2858"/>
        <v/>
      </c>
      <c r="AI204" s="208"/>
      <c r="AJ204" s="209">
        <f t="shared" si="2859"/>
        <v>0</v>
      </c>
      <c r="AK204" s="207" t="str">
        <f t="shared" si="2860"/>
        <v/>
      </c>
      <c r="AL204" s="208"/>
      <c r="AM204" s="209">
        <f t="shared" si="2861"/>
        <v>0</v>
      </c>
      <c r="AN204" s="207" t="str">
        <f t="shared" si="2862"/>
        <v/>
      </c>
      <c r="AO204" s="208"/>
      <c r="AP204" s="209">
        <f t="shared" si="2863"/>
        <v>0</v>
      </c>
      <c r="AQ204" s="207" t="str">
        <f t="shared" si="2864"/>
        <v/>
      </c>
      <c r="AR204" s="208"/>
      <c r="AS204" s="209">
        <f t="shared" si="2865"/>
        <v>0</v>
      </c>
      <c r="AT204" s="207" t="str">
        <f t="shared" si="2866"/>
        <v/>
      </c>
      <c r="AU204" s="208"/>
      <c r="AV204" s="209">
        <f t="shared" si="2867"/>
        <v>0</v>
      </c>
      <c r="AW204" s="207" t="str">
        <f t="shared" si="2868"/>
        <v/>
      </c>
      <c r="AX204" s="208"/>
      <c r="AY204" s="209">
        <f t="shared" si="2869"/>
        <v>0</v>
      </c>
      <c r="AZ204" s="207" t="str">
        <f t="shared" si="2870"/>
        <v/>
      </c>
      <c r="BA204" s="208"/>
      <c r="BB204" s="209">
        <f t="shared" si="2871"/>
        <v>0</v>
      </c>
      <c r="BC204" s="207" t="str">
        <f t="shared" si="2872"/>
        <v/>
      </c>
      <c r="BD204" s="208"/>
      <c r="BE204" s="209">
        <f t="shared" si="2873"/>
        <v>0</v>
      </c>
      <c r="BF204" s="207" t="str">
        <f t="shared" si="2874"/>
        <v/>
      </c>
      <c r="BG204" s="208"/>
      <c r="BH204" s="209">
        <f t="shared" si="2875"/>
        <v>0</v>
      </c>
      <c r="BI204" s="207" t="str">
        <f t="shared" si="2876"/>
        <v/>
      </c>
      <c r="BJ204" s="208"/>
      <c r="BK204" s="209">
        <f t="shared" si="2877"/>
        <v>0</v>
      </c>
      <c r="BL204" s="207" t="str">
        <f t="shared" si="2878"/>
        <v/>
      </c>
      <c r="BM204" s="208"/>
      <c r="BN204" s="209">
        <f t="shared" si="2879"/>
        <v>0</v>
      </c>
      <c r="BO204" s="207" t="str">
        <f t="shared" si="2880"/>
        <v/>
      </c>
      <c r="BP204" s="208"/>
      <c r="BQ204" s="209">
        <f t="shared" si="2881"/>
        <v>0</v>
      </c>
      <c r="BR204" s="207" t="str">
        <f t="shared" si="2882"/>
        <v/>
      </c>
      <c r="BS204" s="208"/>
      <c r="BT204" s="209">
        <f t="shared" si="2883"/>
        <v>0</v>
      </c>
      <c r="BU204" s="207" t="str">
        <f t="shared" si="2884"/>
        <v/>
      </c>
      <c r="BV204" s="208"/>
      <c r="BW204" s="209">
        <f t="shared" si="2885"/>
        <v>0</v>
      </c>
      <c r="BX204" s="207" t="str">
        <f t="shared" si="2886"/>
        <v/>
      </c>
      <c r="BY204" s="208"/>
      <c r="BZ204" s="209">
        <f t="shared" si="2887"/>
        <v>0</v>
      </c>
      <c r="CA204" s="207" t="str">
        <f t="shared" si="2888"/>
        <v/>
      </c>
      <c r="CB204" s="208"/>
      <c r="CC204" s="209">
        <f t="shared" si="2889"/>
        <v>0</v>
      </c>
      <c r="CD204" s="207" t="str">
        <f t="shared" si="2890"/>
        <v/>
      </c>
      <c r="CE204" s="208"/>
      <c r="CF204" s="209">
        <f t="shared" si="2891"/>
        <v>0</v>
      </c>
      <c r="CG204" s="207" t="str">
        <f t="shared" si="2892"/>
        <v/>
      </c>
      <c r="CH204" s="208"/>
      <c r="CI204" s="209">
        <f t="shared" si="2893"/>
        <v>0</v>
      </c>
      <c r="CJ204" s="207" t="str">
        <f t="shared" si="2894"/>
        <v/>
      </c>
      <c r="CK204" s="208"/>
      <c r="CL204" s="209">
        <f t="shared" si="2895"/>
        <v>0</v>
      </c>
      <c r="CM204" s="207" t="str">
        <f t="shared" si="2896"/>
        <v/>
      </c>
      <c r="CN204" s="208"/>
      <c r="CO204" s="209">
        <f t="shared" si="2897"/>
        <v>0</v>
      </c>
      <c r="CP204" s="207" t="str">
        <f t="shared" si="2898"/>
        <v/>
      </c>
      <c r="CQ204" s="208"/>
      <c r="CR204" s="209">
        <f t="shared" si="2899"/>
        <v>0</v>
      </c>
      <c r="CS204" s="207" t="str">
        <f t="shared" si="2900"/>
        <v/>
      </c>
      <c r="CT204" s="208"/>
      <c r="CU204" s="209">
        <f t="shared" si="2901"/>
        <v>0</v>
      </c>
      <c r="CV204" s="207" t="str">
        <f t="shared" si="2902"/>
        <v/>
      </c>
      <c r="CW204" s="208"/>
      <c r="CX204" s="209">
        <f t="shared" si="2903"/>
        <v>0</v>
      </c>
      <c r="CY204" s="207" t="str">
        <f t="shared" si="2904"/>
        <v/>
      </c>
      <c r="CZ204" s="208"/>
      <c r="DA204" s="209">
        <f t="shared" si="2905"/>
        <v>0</v>
      </c>
      <c r="DB204" s="207" t="str">
        <f t="shared" si="2906"/>
        <v/>
      </c>
      <c r="DC204" s="208"/>
      <c r="DD204" s="209">
        <f t="shared" si="2907"/>
        <v>0</v>
      </c>
      <c r="DE204" s="207" t="str">
        <f t="shared" si="2908"/>
        <v/>
      </c>
      <c r="DF204" s="208"/>
      <c r="DG204" s="209">
        <f t="shared" si="2909"/>
        <v>0</v>
      </c>
      <c r="DH204" s="207" t="str">
        <f t="shared" si="2910"/>
        <v/>
      </c>
      <c r="DI204" s="208"/>
      <c r="DJ204" s="209">
        <f t="shared" si="2911"/>
        <v>0</v>
      </c>
      <c r="DK204" s="207"/>
      <c r="DL204" s="208"/>
      <c r="DM204" s="209"/>
    </row>
    <row r="205" spans="1:117" ht="7.75" hidden="1" customHeight="1" outlineLevel="2" x14ac:dyDescent="0.2">
      <c r="A205" s="97" t="str">
        <f t="shared" si="2234"/>
        <v>4</v>
      </c>
      <c r="B205" s="140" t="s">
        <v>49</v>
      </c>
      <c r="C205" s="213" t="str">
        <f>VLOOKUP(B205,'[49]PLANILHA ORCAMENTARIA'!A:B,2,0)</f>
        <v>TERRAPLANAGEM</v>
      </c>
      <c r="D205" s="214"/>
      <c r="E205" s="122">
        <f>VLOOKUP(B205,'[49]PLANILHA ORCAMENTARIA'!A:G,7,0)</f>
        <v>3838.33</v>
      </c>
      <c r="F205" s="123">
        <f t="shared" ref="F205:F206" si="2912">SUM(G205,J205,M205,P205,S205,V205,Y205,AB205,AE205,AH205,AK205,AN205,AQ205,AT205,AW205,AZ205,BC205,BF205,BI205,BL205,BO205,BR205,BU205,BX205,CA205,CD205,CG205,CJ205,CM205,CP205,CS205,CV205,CY205,DB205,DE205,DH205)</f>
        <v>0</v>
      </c>
      <c r="G205" s="124" t="str">
        <f t="shared" ref="G205:G206" si="2913">IF(H205="","",H205*$E205)</f>
        <v/>
      </c>
      <c r="H205" s="125"/>
      <c r="I205" s="126">
        <f t="shared" si="2595"/>
        <v>0</v>
      </c>
      <c r="J205" s="124" t="str">
        <f t="shared" ref="J205:J206" si="2914">IF(K205="","",K205*$E205)</f>
        <v/>
      </c>
      <c r="K205" s="125"/>
      <c r="L205" s="126">
        <f t="shared" ref="L205:L206" si="2915">K205+I205</f>
        <v>0</v>
      </c>
      <c r="M205" s="124" t="str">
        <f t="shared" ref="M205:M206" si="2916">IF(N205="","",N205*$E205)</f>
        <v/>
      </c>
      <c r="N205" s="125"/>
      <c r="O205" s="126">
        <f t="shared" ref="O205:O206" si="2917">N205+L205</f>
        <v>0</v>
      </c>
      <c r="P205" s="124" t="str">
        <f t="shared" ref="P205:P206" si="2918">IF(Q205="","",Q205*$E205)</f>
        <v/>
      </c>
      <c r="Q205" s="125"/>
      <c r="R205" s="126">
        <f t="shared" ref="R205:R206" si="2919">Q205+O205</f>
        <v>0</v>
      </c>
      <c r="S205" s="124" t="str">
        <f t="shared" ref="S205:S206" si="2920">IF(T205="","",T205*$E205)</f>
        <v/>
      </c>
      <c r="T205" s="125"/>
      <c r="U205" s="126">
        <f t="shared" ref="U205:U206" si="2921">T205+R205</f>
        <v>0</v>
      </c>
      <c r="V205" s="124" t="str">
        <f t="shared" ref="V205:V206" si="2922">IF(W205="","",W205*$E205)</f>
        <v/>
      </c>
      <c r="W205" s="125"/>
      <c r="X205" s="126">
        <f t="shared" ref="X205:X206" si="2923">W205+U205</f>
        <v>0</v>
      </c>
      <c r="Y205" s="124" t="str">
        <f t="shared" ref="Y205:Y206" si="2924">IF(Z205="","",Z205*$E205)</f>
        <v/>
      </c>
      <c r="Z205" s="125"/>
      <c r="AA205" s="126">
        <f t="shared" ref="AA205:AA206" si="2925">Z205+X205</f>
        <v>0</v>
      </c>
      <c r="AB205" s="124" t="str">
        <f t="shared" ref="AB205:AB206" si="2926">IF(AC205="","",AC205*$E205)</f>
        <v/>
      </c>
      <c r="AC205" s="125"/>
      <c r="AD205" s="126">
        <f t="shared" ref="AD205:AD206" si="2927">AC205+AA205</f>
        <v>0</v>
      </c>
      <c r="AE205" s="124" t="str">
        <f t="shared" ref="AE205:AE206" si="2928">IF(AF205="","",AF205*$E205)</f>
        <v/>
      </c>
      <c r="AF205" s="125"/>
      <c r="AG205" s="126">
        <f t="shared" ref="AG205:AG206" si="2929">AF205+AD205</f>
        <v>0</v>
      </c>
      <c r="AH205" s="124" t="str">
        <f t="shared" ref="AH205:AH206" si="2930">IF(AI205="","",AI205*$E205)</f>
        <v/>
      </c>
      <c r="AI205" s="125"/>
      <c r="AJ205" s="126">
        <f t="shared" ref="AJ205:AJ206" si="2931">AI205+AG205</f>
        <v>0</v>
      </c>
      <c r="AK205" s="124" t="str">
        <f t="shared" ref="AK205:AK206" si="2932">IF(AL205="","",AL205*$E205)</f>
        <v/>
      </c>
      <c r="AL205" s="125"/>
      <c r="AM205" s="126">
        <f t="shared" ref="AM205:AM206" si="2933">AL205+AJ205</f>
        <v>0</v>
      </c>
      <c r="AN205" s="124" t="str">
        <f t="shared" ref="AN205:AN206" si="2934">IF(AO205="","",AO205*$E205)</f>
        <v/>
      </c>
      <c r="AO205" s="125"/>
      <c r="AP205" s="126">
        <f t="shared" ref="AP205:AP206" si="2935">AO205+AM205</f>
        <v>0</v>
      </c>
      <c r="AQ205" s="124" t="str">
        <f t="shared" ref="AQ205:AQ206" si="2936">IF(AR205="","",AR205*$E205)</f>
        <v/>
      </c>
      <c r="AR205" s="125"/>
      <c r="AS205" s="126">
        <f t="shared" ref="AS205:AS206" si="2937">AR205+AP205</f>
        <v>0</v>
      </c>
      <c r="AT205" s="124" t="str">
        <f t="shared" ref="AT205:AT206" si="2938">IF(AU205="","",AU205*$E205)</f>
        <v/>
      </c>
      <c r="AU205" s="125"/>
      <c r="AV205" s="126">
        <f t="shared" ref="AV205:AV206" si="2939">AU205+AS205</f>
        <v>0</v>
      </c>
      <c r="AW205" s="124" t="str">
        <f t="shared" ref="AW205:AW206" si="2940">IF(AX205="","",AX205*$E205)</f>
        <v/>
      </c>
      <c r="AX205" s="125"/>
      <c r="AY205" s="126">
        <f t="shared" ref="AY205:AY206" si="2941">AX205+AV205</f>
        <v>0</v>
      </c>
      <c r="AZ205" s="124" t="str">
        <f t="shared" ref="AZ205:AZ206" si="2942">IF(BA205="","",BA205*$E205)</f>
        <v/>
      </c>
      <c r="BA205" s="125"/>
      <c r="BB205" s="126">
        <f t="shared" ref="BB205:BB206" si="2943">BA205+AY205</f>
        <v>0</v>
      </c>
      <c r="BC205" s="124" t="str">
        <f t="shared" ref="BC205:BC206" si="2944">IF(BD205="","",BD205*$E205)</f>
        <v/>
      </c>
      <c r="BD205" s="125"/>
      <c r="BE205" s="126">
        <f t="shared" ref="BE205:BE206" si="2945">BD205+BB205</f>
        <v>0</v>
      </c>
      <c r="BF205" s="124" t="str">
        <f t="shared" ref="BF205:BF206" si="2946">IF(BG205="","",BG205*$E205)</f>
        <v/>
      </c>
      <c r="BG205" s="125"/>
      <c r="BH205" s="126">
        <f t="shared" ref="BH205:BH206" si="2947">BG205+BE205</f>
        <v>0</v>
      </c>
      <c r="BI205" s="124" t="str">
        <f t="shared" ref="BI205:BI206" si="2948">IF(BJ205="","",BJ205*$E205)</f>
        <v/>
      </c>
      <c r="BJ205" s="125"/>
      <c r="BK205" s="126">
        <f t="shared" ref="BK205:BK206" si="2949">BJ205+BH205</f>
        <v>0</v>
      </c>
      <c r="BL205" s="124" t="str">
        <f t="shared" ref="BL205:BL206" si="2950">IF(BM205="","",BM205*$E205)</f>
        <v/>
      </c>
      <c r="BM205" s="125"/>
      <c r="BN205" s="126">
        <f t="shared" ref="BN205:BN206" si="2951">BM205+BK205</f>
        <v>0</v>
      </c>
      <c r="BO205" s="124" t="str">
        <f t="shared" ref="BO205:BO206" si="2952">IF(BP205="","",BP205*$E205)</f>
        <v/>
      </c>
      <c r="BP205" s="125"/>
      <c r="BQ205" s="126">
        <f t="shared" ref="BQ205:BQ206" si="2953">BP205+BN205</f>
        <v>0</v>
      </c>
      <c r="BR205" s="124" t="str">
        <f t="shared" ref="BR205:BR206" si="2954">IF(BS205="","",BS205*$E205)</f>
        <v/>
      </c>
      <c r="BS205" s="125"/>
      <c r="BT205" s="126">
        <f t="shared" ref="BT205:BT206" si="2955">BS205+BQ205</f>
        <v>0</v>
      </c>
      <c r="BU205" s="124" t="str">
        <f t="shared" ref="BU205:BU206" si="2956">IF(BV205="","",BV205*$E205)</f>
        <v/>
      </c>
      <c r="BV205" s="125"/>
      <c r="BW205" s="126">
        <f t="shared" ref="BW205:BW206" si="2957">BV205+BT205</f>
        <v>0</v>
      </c>
      <c r="BX205" s="124" t="str">
        <f t="shared" ref="BX205:BX206" si="2958">IF(BY205="","",BY205*$E205)</f>
        <v/>
      </c>
      <c r="BY205" s="125"/>
      <c r="BZ205" s="126">
        <f t="shared" ref="BZ205:BZ206" si="2959">BY205+BW205</f>
        <v>0</v>
      </c>
      <c r="CA205" s="124" t="str">
        <f t="shared" ref="CA205:CA206" si="2960">IF(CB205="","",CB205*$E205)</f>
        <v/>
      </c>
      <c r="CB205" s="125"/>
      <c r="CC205" s="126">
        <f t="shared" ref="CC205:CC206" si="2961">CB205+BZ205</f>
        <v>0</v>
      </c>
      <c r="CD205" s="124" t="str">
        <f t="shared" ref="CD205:CD206" si="2962">IF(CE205="","",CE205*$E205)</f>
        <v/>
      </c>
      <c r="CE205" s="125"/>
      <c r="CF205" s="126">
        <f t="shared" ref="CF205:CF206" si="2963">CE205+CC205</f>
        <v>0</v>
      </c>
      <c r="CG205" s="124" t="str">
        <f t="shared" ref="CG205:CG206" si="2964">IF(CH205="","",CH205*$E205)</f>
        <v/>
      </c>
      <c r="CH205" s="125"/>
      <c r="CI205" s="126">
        <f t="shared" ref="CI205:CI206" si="2965">CH205+CF205</f>
        <v>0</v>
      </c>
      <c r="CJ205" s="124" t="str">
        <f t="shared" ref="CJ205:CJ206" si="2966">IF(CK205="","",CK205*$E205)</f>
        <v/>
      </c>
      <c r="CK205" s="125"/>
      <c r="CL205" s="126">
        <f t="shared" ref="CL205:CL206" si="2967">CK205+CI205</f>
        <v>0</v>
      </c>
      <c r="CM205" s="124" t="str">
        <f t="shared" ref="CM205:CM206" si="2968">IF(CN205="","",CN205*$E205)</f>
        <v/>
      </c>
      <c r="CN205" s="125"/>
      <c r="CO205" s="126">
        <f t="shared" ref="CO205:CO206" si="2969">CN205+CL205</f>
        <v>0</v>
      </c>
      <c r="CP205" s="124" t="str">
        <f t="shared" ref="CP205:CP206" si="2970">IF(CQ205="","",CQ205*$E205)</f>
        <v/>
      </c>
      <c r="CQ205" s="125"/>
      <c r="CR205" s="126">
        <f t="shared" ref="CR205:CR206" si="2971">CQ205+CO205</f>
        <v>0</v>
      </c>
      <c r="CS205" s="124" t="str">
        <f t="shared" ref="CS205:CS206" si="2972">IF(CT205="","",CT205*$E205)</f>
        <v/>
      </c>
      <c r="CT205" s="125"/>
      <c r="CU205" s="126">
        <f t="shared" ref="CU205:CU206" si="2973">CT205+CR205</f>
        <v>0</v>
      </c>
      <c r="CV205" s="124" t="str">
        <f t="shared" ref="CV205:CV206" si="2974">IF(CW205="","",CW205*$E205)</f>
        <v/>
      </c>
      <c r="CW205" s="125"/>
      <c r="CX205" s="126">
        <f t="shared" ref="CX205:CX206" si="2975">CW205+CU205</f>
        <v>0</v>
      </c>
      <c r="CY205" s="124" t="str">
        <f t="shared" ref="CY205:CY206" si="2976">IF(CZ205="","",CZ205*$E205)</f>
        <v/>
      </c>
      <c r="CZ205" s="125"/>
      <c r="DA205" s="126">
        <f t="shared" ref="DA205:DA206" si="2977">CZ205+CX205</f>
        <v>0</v>
      </c>
      <c r="DB205" s="124" t="str">
        <f t="shared" ref="DB205:DB206" si="2978">IF(DC205="","",DC205*$E205)</f>
        <v/>
      </c>
      <c r="DC205" s="125"/>
      <c r="DD205" s="126">
        <f t="shared" ref="DD205:DD206" si="2979">DC205+DA205</f>
        <v>0</v>
      </c>
      <c r="DE205" s="124" t="str">
        <f t="shared" ref="DE205:DE206" si="2980">IF(DF205="","",DF205*$E205)</f>
        <v/>
      </c>
      <c r="DF205" s="125"/>
      <c r="DG205" s="126">
        <f t="shared" ref="DG205:DG206" si="2981">DF205+DD205</f>
        <v>0</v>
      </c>
      <c r="DH205" s="124" t="str">
        <f t="shared" ref="DH205:DH206" si="2982">IF(DI205="","",DI205*$E205)</f>
        <v/>
      </c>
      <c r="DI205" s="125"/>
      <c r="DJ205" s="126">
        <f t="shared" ref="DJ205:DJ206" si="2983">DI205+DG205</f>
        <v>0</v>
      </c>
      <c r="DK205" s="124"/>
      <c r="DL205" s="125"/>
      <c r="DM205" s="126"/>
    </row>
    <row r="206" spans="1:117" ht="7.75" hidden="1" customHeight="1" outlineLevel="2" x14ac:dyDescent="0.2">
      <c r="A206" s="97" t="str">
        <f t="shared" ref="A206:A267" si="2984">LEFT(B206,1)</f>
        <v>4</v>
      </c>
      <c r="B206" s="140" t="s">
        <v>50</v>
      </c>
      <c r="C206" s="213" t="str">
        <f>VLOOKUP(B206,'[49]PLANILHA ORCAMENTARIA'!A:B,2,0)</f>
        <v>PISO INTERTRAVADO</v>
      </c>
      <c r="D206" s="214"/>
      <c r="E206" s="122">
        <f>VLOOKUP(B206,'[49]PLANILHA ORCAMENTARIA'!A:G,7,0)</f>
        <v>153060.32</v>
      </c>
      <c r="F206" s="123">
        <f t="shared" si="2912"/>
        <v>0</v>
      </c>
      <c r="G206" s="124" t="str">
        <f t="shared" si="2913"/>
        <v/>
      </c>
      <c r="H206" s="125"/>
      <c r="I206" s="126">
        <f t="shared" si="2595"/>
        <v>0</v>
      </c>
      <c r="J206" s="124" t="str">
        <f t="shared" si="2914"/>
        <v/>
      </c>
      <c r="K206" s="125"/>
      <c r="L206" s="126">
        <f t="shared" si="2915"/>
        <v>0</v>
      </c>
      <c r="M206" s="124" t="str">
        <f t="shared" si="2916"/>
        <v/>
      </c>
      <c r="N206" s="125"/>
      <c r="O206" s="126">
        <f t="shared" si="2917"/>
        <v>0</v>
      </c>
      <c r="P206" s="124" t="str">
        <f t="shared" si="2918"/>
        <v/>
      </c>
      <c r="Q206" s="125"/>
      <c r="R206" s="126">
        <f t="shared" si="2919"/>
        <v>0</v>
      </c>
      <c r="S206" s="124" t="str">
        <f t="shared" si="2920"/>
        <v/>
      </c>
      <c r="T206" s="125"/>
      <c r="U206" s="126">
        <f t="shared" si="2921"/>
        <v>0</v>
      </c>
      <c r="V206" s="124" t="str">
        <f t="shared" si="2922"/>
        <v/>
      </c>
      <c r="W206" s="125"/>
      <c r="X206" s="126">
        <f t="shared" si="2923"/>
        <v>0</v>
      </c>
      <c r="Y206" s="124" t="str">
        <f t="shared" si="2924"/>
        <v/>
      </c>
      <c r="Z206" s="125"/>
      <c r="AA206" s="126">
        <f t="shared" si="2925"/>
        <v>0</v>
      </c>
      <c r="AB206" s="124" t="str">
        <f t="shared" si="2926"/>
        <v/>
      </c>
      <c r="AC206" s="125"/>
      <c r="AD206" s="126">
        <f t="shared" si="2927"/>
        <v>0</v>
      </c>
      <c r="AE206" s="124" t="str">
        <f t="shared" si="2928"/>
        <v/>
      </c>
      <c r="AF206" s="125"/>
      <c r="AG206" s="126">
        <f t="shared" si="2929"/>
        <v>0</v>
      </c>
      <c r="AH206" s="124" t="str">
        <f t="shared" si="2930"/>
        <v/>
      </c>
      <c r="AI206" s="125"/>
      <c r="AJ206" s="126">
        <f t="shared" si="2931"/>
        <v>0</v>
      </c>
      <c r="AK206" s="124" t="str">
        <f t="shared" si="2932"/>
        <v/>
      </c>
      <c r="AL206" s="125"/>
      <c r="AM206" s="126">
        <f t="shared" si="2933"/>
        <v>0</v>
      </c>
      <c r="AN206" s="124" t="str">
        <f t="shared" si="2934"/>
        <v/>
      </c>
      <c r="AO206" s="125"/>
      <c r="AP206" s="126">
        <f t="shared" si="2935"/>
        <v>0</v>
      </c>
      <c r="AQ206" s="124" t="str">
        <f t="shared" si="2936"/>
        <v/>
      </c>
      <c r="AR206" s="125"/>
      <c r="AS206" s="126">
        <f t="shared" si="2937"/>
        <v>0</v>
      </c>
      <c r="AT206" s="124" t="str">
        <f t="shared" si="2938"/>
        <v/>
      </c>
      <c r="AU206" s="125"/>
      <c r="AV206" s="126">
        <f t="shared" si="2939"/>
        <v>0</v>
      </c>
      <c r="AW206" s="124" t="str">
        <f t="shared" si="2940"/>
        <v/>
      </c>
      <c r="AX206" s="125"/>
      <c r="AY206" s="126">
        <f t="shared" si="2941"/>
        <v>0</v>
      </c>
      <c r="AZ206" s="124" t="str">
        <f t="shared" si="2942"/>
        <v/>
      </c>
      <c r="BA206" s="125"/>
      <c r="BB206" s="126">
        <f t="shared" si="2943"/>
        <v>0</v>
      </c>
      <c r="BC206" s="124" t="str">
        <f t="shared" si="2944"/>
        <v/>
      </c>
      <c r="BD206" s="125"/>
      <c r="BE206" s="126">
        <f t="shared" si="2945"/>
        <v>0</v>
      </c>
      <c r="BF206" s="124" t="str">
        <f t="shared" si="2946"/>
        <v/>
      </c>
      <c r="BG206" s="125"/>
      <c r="BH206" s="126">
        <f t="shared" si="2947"/>
        <v>0</v>
      </c>
      <c r="BI206" s="124" t="str">
        <f t="shared" si="2948"/>
        <v/>
      </c>
      <c r="BJ206" s="125"/>
      <c r="BK206" s="126">
        <f t="shared" si="2949"/>
        <v>0</v>
      </c>
      <c r="BL206" s="124" t="str">
        <f t="shared" si="2950"/>
        <v/>
      </c>
      <c r="BM206" s="125"/>
      <c r="BN206" s="126">
        <f t="shared" si="2951"/>
        <v>0</v>
      </c>
      <c r="BO206" s="124" t="str">
        <f t="shared" si="2952"/>
        <v/>
      </c>
      <c r="BP206" s="125"/>
      <c r="BQ206" s="126">
        <f t="shared" si="2953"/>
        <v>0</v>
      </c>
      <c r="BR206" s="124" t="str">
        <f t="shared" si="2954"/>
        <v/>
      </c>
      <c r="BS206" s="125"/>
      <c r="BT206" s="126">
        <f t="shared" si="2955"/>
        <v>0</v>
      </c>
      <c r="BU206" s="124" t="str">
        <f t="shared" si="2956"/>
        <v/>
      </c>
      <c r="BV206" s="125"/>
      <c r="BW206" s="126">
        <f t="shared" si="2957"/>
        <v>0</v>
      </c>
      <c r="BX206" s="124" t="str">
        <f t="shared" si="2958"/>
        <v/>
      </c>
      <c r="BY206" s="125"/>
      <c r="BZ206" s="126">
        <f t="shared" si="2959"/>
        <v>0</v>
      </c>
      <c r="CA206" s="124" t="str">
        <f t="shared" si="2960"/>
        <v/>
      </c>
      <c r="CB206" s="125"/>
      <c r="CC206" s="126">
        <f t="shared" si="2961"/>
        <v>0</v>
      </c>
      <c r="CD206" s="124" t="str">
        <f t="shared" si="2962"/>
        <v/>
      </c>
      <c r="CE206" s="125"/>
      <c r="CF206" s="126">
        <f t="shared" si="2963"/>
        <v>0</v>
      </c>
      <c r="CG206" s="124" t="str">
        <f t="shared" si="2964"/>
        <v/>
      </c>
      <c r="CH206" s="125"/>
      <c r="CI206" s="126">
        <f t="shared" si="2965"/>
        <v>0</v>
      </c>
      <c r="CJ206" s="124" t="str">
        <f t="shared" si="2966"/>
        <v/>
      </c>
      <c r="CK206" s="125"/>
      <c r="CL206" s="126">
        <f t="shared" si="2967"/>
        <v>0</v>
      </c>
      <c r="CM206" s="124" t="str">
        <f t="shared" si="2968"/>
        <v/>
      </c>
      <c r="CN206" s="125"/>
      <c r="CO206" s="126">
        <f t="shared" si="2969"/>
        <v>0</v>
      </c>
      <c r="CP206" s="124" t="str">
        <f t="shared" si="2970"/>
        <v/>
      </c>
      <c r="CQ206" s="125"/>
      <c r="CR206" s="126">
        <f t="shared" si="2971"/>
        <v>0</v>
      </c>
      <c r="CS206" s="124" t="str">
        <f t="shared" si="2972"/>
        <v/>
      </c>
      <c r="CT206" s="125"/>
      <c r="CU206" s="126">
        <f t="shared" si="2973"/>
        <v>0</v>
      </c>
      <c r="CV206" s="124" t="str">
        <f t="shared" si="2974"/>
        <v/>
      </c>
      <c r="CW206" s="125"/>
      <c r="CX206" s="126">
        <f t="shared" si="2975"/>
        <v>0</v>
      </c>
      <c r="CY206" s="124" t="str">
        <f t="shared" si="2976"/>
        <v/>
      </c>
      <c r="CZ206" s="125"/>
      <c r="DA206" s="126">
        <f t="shared" si="2977"/>
        <v>0</v>
      </c>
      <c r="DB206" s="124" t="str">
        <f t="shared" si="2978"/>
        <v/>
      </c>
      <c r="DC206" s="125"/>
      <c r="DD206" s="126">
        <f t="shared" si="2979"/>
        <v>0</v>
      </c>
      <c r="DE206" s="124" t="str">
        <f t="shared" si="2980"/>
        <v/>
      </c>
      <c r="DF206" s="125"/>
      <c r="DG206" s="126">
        <f t="shared" si="2981"/>
        <v>0</v>
      </c>
      <c r="DH206" s="124" t="str">
        <f t="shared" si="2982"/>
        <v/>
      </c>
      <c r="DI206" s="125"/>
      <c r="DJ206" s="126">
        <f t="shared" si="2983"/>
        <v>0</v>
      </c>
      <c r="DK206" s="124"/>
      <c r="DL206" s="125"/>
      <c r="DM206" s="126"/>
    </row>
    <row r="207" spans="1:117" ht="7.75" hidden="1" customHeight="1" outlineLevel="1" collapsed="1" x14ac:dyDescent="0.2">
      <c r="A207" s="97" t="str">
        <f t="shared" si="2984"/>
        <v>4</v>
      </c>
      <c r="B207" s="131" t="s">
        <v>428</v>
      </c>
      <c r="C207" s="204" t="s">
        <v>425</v>
      </c>
      <c r="D207" s="204"/>
      <c r="E207" s="132">
        <f>VLOOKUP(B207,'[49]PLANILHA ORCAMENTARIA'!A:G,7,0)</f>
        <v>63518.18</v>
      </c>
      <c r="F207" s="133"/>
      <c r="G207" s="207" t="str">
        <f t="shared" si="2559"/>
        <v/>
      </c>
      <c r="H207" s="208"/>
      <c r="I207" s="209">
        <f t="shared" si="2595"/>
        <v>0</v>
      </c>
      <c r="J207" s="207" t="str">
        <f t="shared" ref="J207" si="2985">IF(K207="","",K207*H207)</f>
        <v/>
      </c>
      <c r="K207" s="208"/>
      <c r="L207" s="209">
        <f t="shared" si="2596"/>
        <v>0</v>
      </c>
      <c r="M207" s="207" t="str">
        <f t="shared" ref="M207" si="2986">IF(N207="","",N207*K207)</f>
        <v/>
      </c>
      <c r="N207" s="208"/>
      <c r="O207" s="209">
        <f t="shared" ref="O207" si="2987">N207</f>
        <v>0</v>
      </c>
      <c r="P207" s="207" t="str">
        <f t="shared" ref="P207" si="2988">IF(Q207="","",Q207*N207)</f>
        <v/>
      </c>
      <c r="Q207" s="208"/>
      <c r="R207" s="209">
        <f t="shared" ref="R207" si="2989">Q207</f>
        <v>0</v>
      </c>
      <c r="S207" s="207" t="str">
        <f t="shared" ref="S207" si="2990">IF(T207="","",T207*Q207)</f>
        <v/>
      </c>
      <c r="T207" s="208"/>
      <c r="U207" s="209">
        <f t="shared" ref="U207" si="2991">T207</f>
        <v>0</v>
      </c>
      <c r="V207" s="207" t="str">
        <f t="shared" ref="V207" si="2992">IF(W207="","",W207*T207)</f>
        <v/>
      </c>
      <c r="W207" s="208"/>
      <c r="X207" s="209">
        <f t="shared" ref="X207" si="2993">W207</f>
        <v>0</v>
      </c>
      <c r="Y207" s="207" t="str">
        <f t="shared" ref="Y207" si="2994">IF(Z207="","",Z207*W207)</f>
        <v/>
      </c>
      <c r="Z207" s="208"/>
      <c r="AA207" s="209">
        <f t="shared" ref="AA207" si="2995">Z207</f>
        <v>0</v>
      </c>
      <c r="AB207" s="207" t="str">
        <f t="shared" ref="AB207" si="2996">IF(AC207="","",AC207*Z207)</f>
        <v/>
      </c>
      <c r="AC207" s="208"/>
      <c r="AD207" s="209">
        <f t="shared" ref="AD207" si="2997">AC207</f>
        <v>0</v>
      </c>
      <c r="AE207" s="207" t="str">
        <f t="shared" ref="AE207" si="2998">IF(AF207="","",AF207*AC207)</f>
        <v/>
      </c>
      <c r="AF207" s="208"/>
      <c r="AG207" s="209">
        <f t="shared" ref="AG207" si="2999">AF207</f>
        <v>0</v>
      </c>
      <c r="AH207" s="207" t="str">
        <f t="shared" ref="AH207" si="3000">IF(AI207="","",AI207*AF207)</f>
        <v/>
      </c>
      <c r="AI207" s="208"/>
      <c r="AJ207" s="209">
        <f t="shared" ref="AJ207" si="3001">AI207</f>
        <v>0</v>
      </c>
      <c r="AK207" s="207" t="str">
        <f t="shared" ref="AK207" si="3002">IF(AL207="","",AL207*AI207)</f>
        <v/>
      </c>
      <c r="AL207" s="208"/>
      <c r="AM207" s="209">
        <f t="shared" ref="AM207" si="3003">AL207</f>
        <v>0</v>
      </c>
      <c r="AN207" s="207" t="str">
        <f t="shared" ref="AN207" si="3004">IF(AO207="","",AO207*AL207)</f>
        <v/>
      </c>
      <c r="AO207" s="208"/>
      <c r="AP207" s="209">
        <f t="shared" ref="AP207" si="3005">AO207</f>
        <v>0</v>
      </c>
      <c r="AQ207" s="207" t="str">
        <f t="shared" ref="AQ207" si="3006">IF(AR207="","",AR207*AO207)</f>
        <v/>
      </c>
      <c r="AR207" s="208"/>
      <c r="AS207" s="209">
        <f t="shared" ref="AS207" si="3007">AR207</f>
        <v>0</v>
      </c>
      <c r="AT207" s="207" t="str">
        <f t="shared" ref="AT207" si="3008">IF(AU207="","",AU207*AR207)</f>
        <v/>
      </c>
      <c r="AU207" s="208"/>
      <c r="AV207" s="209">
        <f t="shared" ref="AV207" si="3009">AU207</f>
        <v>0</v>
      </c>
      <c r="AW207" s="207" t="str">
        <f t="shared" ref="AW207" si="3010">IF(AX207="","",AX207*AU207)</f>
        <v/>
      </c>
      <c r="AX207" s="208"/>
      <c r="AY207" s="209">
        <f t="shared" ref="AY207" si="3011">AX207</f>
        <v>0</v>
      </c>
      <c r="AZ207" s="207" t="str">
        <f t="shared" ref="AZ207" si="3012">IF(BA207="","",BA207*AX207)</f>
        <v/>
      </c>
      <c r="BA207" s="208"/>
      <c r="BB207" s="209">
        <f t="shared" ref="BB207" si="3013">BA207</f>
        <v>0</v>
      </c>
      <c r="BC207" s="207" t="str">
        <f t="shared" ref="BC207" si="3014">IF(BD207="","",BD207*BA207)</f>
        <v/>
      </c>
      <c r="BD207" s="208"/>
      <c r="BE207" s="209">
        <f t="shared" ref="BE207" si="3015">BD207</f>
        <v>0</v>
      </c>
      <c r="BF207" s="207" t="str">
        <f t="shared" ref="BF207" si="3016">IF(BG207="","",BG207*BD207)</f>
        <v/>
      </c>
      <c r="BG207" s="208"/>
      <c r="BH207" s="209">
        <f t="shared" ref="BH207" si="3017">BG207</f>
        <v>0</v>
      </c>
      <c r="BI207" s="207" t="str">
        <f t="shared" ref="BI207" si="3018">IF(BJ207="","",BJ207*BG207)</f>
        <v/>
      </c>
      <c r="BJ207" s="208"/>
      <c r="BK207" s="209">
        <f t="shared" ref="BK207" si="3019">BJ207</f>
        <v>0</v>
      </c>
      <c r="BL207" s="207" t="str">
        <f t="shared" ref="BL207" si="3020">IF(BM207="","",BM207*BJ207)</f>
        <v/>
      </c>
      <c r="BM207" s="208"/>
      <c r="BN207" s="209">
        <f t="shared" ref="BN207" si="3021">BM207</f>
        <v>0</v>
      </c>
      <c r="BO207" s="207" t="str">
        <f t="shared" ref="BO207" si="3022">IF(BP207="","",BP207*BM207)</f>
        <v/>
      </c>
      <c r="BP207" s="208"/>
      <c r="BQ207" s="209">
        <f t="shared" ref="BQ207" si="3023">BP207</f>
        <v>0</v>
      </c>
      <c r="BR207" s="207" t="str">
        <f t="shared" ref="BR207" si="3024">IF(BS207="","",BS207*BP207)</f>
        <v/>
      </c>
      <c r="BS207" s="208"/>
      <c r="BT207" s="209">
        <f t="shared" ref="BT207" si="3025">BS207</f>
        <v>0</v>
      </c>
      <c r="BU207" s="207" t="str">
        <f t="shared" ref="BU207" si="3026">IF(BV207="","",BV207*BS207)</f>
        <v/>
      </c>
      <c r="BV207" s="208"/>
      <c r="BW207" s="209">
        <f t="shared" ref="BW207" si="3027">BV207</f>
        <v>0</v>
      </c>
      <c r="BX207" s="207" t="str">
        <f t="shared" ref="BX207" si="3028">IF(BY207="","",BY207*BV207)</f>
        <v/>
      </c>
      <c r="BY207" s="208"/>
      <c r="BZ207" s="209">
        <f t="shared" ref="BZ207" si="3029">BY207</f>
        <v>0</v>
      </c>
      <c r="CA207" s="207" t="str">
        <f t="shared" ref="CA207" si="3030">IF(CB207="","",CB207*BY207)</f>
        <v/>
      </c>
      <c r="CB207" s="208"/>
      <c r="CC207" s="209">
        <f t="shared" ref="CC207" si="3031">CB207</f>
        <v>0</v>
      </c>
      <c r="CD207" s="207" t="str">
        <f t="shared" ref="CD207" si="3032">IF(CE207="","",CE207*CB207)</f>
        <v/>
      </c>
      <c r="CE207" s="208"/>
      <c r="CF207" s="209">
        <f t="shared" ref="CF207" si="3033">CE207</f>
        <v>0</v>
      </c>
      <c r="CG207" s="207" t="str">
        <f t="shared" ref="CG207" si="3034">IF(CH207="","",CH207*CE207)</f>
        <v/>
      </c>
      <c r="CH207" s="208"/>
      <c r="CI207" s="209">
        <f t="shared" ref="CI207" si="3035">CH207</f>
        <v>0</v>
      </c>
      <c r="CJ207" s="207" t="str">
        <f t="shared" ref="CJ207" si="3036">IF(CK207="","",CK207*CH207)</f>
        <v/>
      </c>
      <c r="CK207" s="208"/>
      <c r="CL207" s="209">
        <f t="shared" ref="CL207" si="3037">CK207</f>
        <v>0</v>
      </c>
      <c r="CM207" s="207" t="str">
        <f t="shared" ref="CM207" si="3038">IF(CN207="","",CN207*CK207)</f>
        <v/>
      </c>
      <c r="CN207" s="208"/>
      <c r="CO207" s="209">
        <f t="shared" ref="CO207" si="3039">CN207</f>
        <v>0</v>
      </c>
      <c r="CP207" s="207" t="str">
        <f t="shared" ref="CP207" si="3040">IF(CQ207="","",CQ207*CN207)</f>
        <v/>
      </c>
      <c r="CQ207" s="208"/>
      <c r="CR207" s="209">
        <f t="shared" ref="CR207" si="3041">CQ207</f>
        <v>0</v>
      </c>
      <c r="CS207" s="207" t="str">
        <f t="shared" ref="CS207" si="3042">IF(CT207="","",CT207*CQ207)</f>
        <v/>
      </c>
      <c r="CT207" s="208"/>
      <c r="CU207" s="209">
        <f t="shared" ref="CU207" si="3043">CT207</f>
        <v>0</v>
      </c>
      <c r="CV207" s="207" t="str">
        <f t="shared" ref="CV207" si="3044">IF(CW207="","",CW207*CT207)</f>
        <v/>
      </c>
      <c r="CW207" s="208"/>
      <c r="CX207" s="209">
        <f t="shared" ref="CX207" si="3045">CW207</f>
        <v>0</v>
      </c>
      <c r="CY207" s="207" t="str">
        <f t="shared" ref="CY207" si="3046">IF(CZ207="","",CZ207*CW207)</f>
        <v/>
      </c>
      <c r="CZ207" s="208"/>
      <c r="DA207" s="209">
        <f t="shared" ref="DA207" si="3047">CZ207</f>
        <v>0</v>
      </c>
      <c r="DB207" s="207" t="str">
        <f t="shared" ref="DB207" si="3048">IF(DC207="","",DC207*CZ207)</f>
        <v/>
      </c>
      <c r="DC207" s="208"/>
      <c r="DD207" s="209">
        <f t="shared" ref="DD207" si="3049">DC207</f>
        <v>0</v>
      </c>
      <c r="DE207" s="207" t="str">
        <f t="shared" ref="DE207" si="3050">IF(DF207="","",DF207*DC207)</f>
        <v/>
      </c>
      <c r="DF207" s="208"/>
      <c r="DG207" s="209">
        <f t="shared" ref="DG207" si="3051">DF207</f>
        <v>0</v>
      </c>
      <c r="DH207" s="207" t="str">
        <f t="shared" ref="DH207" si="3052">IF(DI207="","",DI207*DF207)</f>
        <v/>
      </c>
      <c r="DI207" s="208"/>
      <c r="DJ207" s="209">
        <f t="shared" ref="DJ207" si="3053">DI207</f>
        <v>0</v>
      </c>
      <c r="DK207" s="207"/>
      <c r="DL207" s="208"/>
      <c r="DM207" s="209"/>
    </row>
    <row r="208" spans="1:117" ht="7.75" hidden="1" customHeight="1" outlineLevel="2" x14ac:dyDescent="0.2">
      <c r="A208" s="97" t="str">
        <f t="shared" si="2984"/>
        <v>4</v>
      </c>
      <c r="B208" s="140" t="s">
        <v>429</v>
      </c>
      <c r="C208" s="213" t="str">
        <f>VLOOKUP(B208,'[49]PLANILHA ORCAMENTARIA'!A:B,2,0)</f>
        <v>ALVENARIA CERÂMICA</v>
      </c>
      <c r="D208" s="214"/>
      <c r="E208" s="122">
        <f>VLOOKUP(B208,'[49]PLANILHA ORCAMENTARIA'!A:G,7,0)</f>
        <v>12227.16</v>
      </c>
      <c r="F208" s="123">
        <f t="shared" ref="F208:F214" si="3054">SUM(G208,J208,M208,P208,S208,V208,Y208,AB208,AE208,AH208,AK208,AN208,AQ208,AT208,AW208,AZ208,BC208,BF208,BI208,BL208,BO208,BR208,BU208,BX208,CA208,CD208,CG208,CJ208,CM208,CP208,CS208,CV208,CY208,DB208,DE208,DH208)</f>
        <v>0</v>
      </c>
      <c r="G208" s="124" t="str">
        <f t="shared" ref="G208:G214" si="3055">IF(H208="","",H208*$E208)</f>
        <v/>
      </c>
      <c r="H208" s="125"/>
      <c r="I208" s="126">
        <f t="shared" si="2595"/>
        <v>0</v>
      </c>
      <c r="J208" s="124" t="str">
        <f t="shared" ref="J208:J214" si="3056">IF(K208="","",K208*$E208)</f>
        <v/>
      </c>
      <c r="K208" s="125"/>
      <c r="L208" s="126">
        <f t="shared" ref="L208:L214" si="3057">K208+I208</f>
        <v>0</v>
      </c>
      <c r="M208" s="124" t="str">
        <f t="shared" ref="M208:M214" si="3058">IF(N208="","",N208*$E208)</f>
        <v/>
      </c>
      <c r="N208" s="125"/>
      <c r="O208" s="126">
        <f t="shared" ref="O208:O214" si="3059">N208+L208</f>
        <v>0</v>
      </c>
      <c r="P208" s="124" t="str">
        <f t="shared" ref="P208:P214" si="3060">IF(Q208="","",Q208*$E208)</f>
        <v/>
      </c>
      <c r="Q208" s="125"/>
      <c r="R208" s="126">
        <f t="shared" ref="R208:R214" si="3061">Q208+O208</f>
        <v>0</v>
      </c>
      <c r="S208" s="124" t="str">
        <f t="shared" ref="S208:S214" si="3062">IF(T208="","",T208*$E208)</f>
        <v/>
      </c>
      <c r="T208" s="125"/>
      <c r="U208" s="126">
        <f t="shared" ref="U208:U214" si="3063">T208+R208</f>
        <v>0</v>
      </c>
      <c r="V208" s="124" t="str">
        <f t="shared" ref="V208:V214" si="3064">IF(W208="","",W208*$E208)</f>
        <v/>
      </c>
      <c r="W208" s="125"/>
      <c r="X208" s="126">
        <f t="shared" ref="X208:X214" si="3065">W208+U208</f>
        <v>0</v>
      </c>
      <c r="Y208" s="124" t="str">
        <f t="shared" ref="Y208:Y214" si="3066">IF(Z208="","",Z208*$E208)</f>
        <v/>
      </c>
      <c r="Z208" s="125"/>
      <c r="AA208" s="126">
        <f t="shared" ref="AA208:AA214" si="3067">Z208+X208</f>
        <v>0</v>
      </c>
      <c r="AB208" s="124" t="str">
        <f t="shared" ref="AB208:AB214" si="3068">IF(AC208="","",AC208*$E208)</f>
        <v/>
      </c>
      <c r="AC208" s="125"/>
      <c r="AD208" s="126">
        <f t="shared" ref="AD208:AD214" si="3069">AC208+AA208</f>
        <v>0</v>
      </c>
      <c r="AE208" s="124" t="str">
        <f t="shared" ref="AE208:AE214" si="3070">IF(AF208="","",AF208*$E208)</f>
        <v/>
      </c>
      <c r="AF208" s="125"/>
      <c r="AG208" s="126">
        <f t="shared" ref="AG208:AG214" si="3071">AF208+AD208</f>
        <v>0</v>
      </c>
      <c r="AH208" s="124" t="str">
        <f t="shared" ref="AH208:AH214" si="3072">IF(AI208="","",AI208*$E208)</f>
        <v/>
      </c>
      <c r="AI208" s="125"/>
      <c r="AJ208" s="126">
        <f t="shared" ref="AJ208:AJ214" si="3073">AI208+AG208</f>
        <v>0</v>
      </c>
      <c r="AK208" s="124" t="str">
        <f t="shared" ref="AK208:AK214" si="3074">IF(AL208="","",AL208*$E208)</f>
        <v/>
      </c>
      <c r="AL208" s="125"/>
      <c r="AM208" s="126">
        <f t="shared" ref="AM208:AM214" si="3075">AL208+AJ208</f>
        <v>0</v>
      </c>
      <c r="AN208" s="124" t="str">
        <f t="shared" ref="AN208:AN214" si="3076">IF(AO208="","",AO208*$E208)</f>
        <v/>
      </c>
      <c r="AO208" s="125"/>
      <c r="AP208" s="126">
        <f t="shared" ref="AP208:AP214" si="3077">AO208+AM208</f>
        <v>0</v>
      </c>
      <c r="AQ208" s="124" t="str">
        <f t="shared" ref="AQ208:AQ214" si="3078">IF(AR208="","",AR208*$E208)</f>
        <v/>
      </c>
      <c r="AR208" s="125"/>
      <c r="AS208" s="126">
        <f t="shared" ref="AS208:AS214" si="3079">AR208+AP208</f>
        <v>0</v>
      </c>
      <c r="AT208" s="124" t="str">
        <f t="shared" ref="AT208:AT214" si="3080">IF(AU208="","",AU208*$E208)</f>
        <v/>
      </c>
      <c r="AU208" s="125"/>
      <c r="AV208" s="126">
        <f t="shared" ref="AV208:AV214" si="3081">AU208+AS208</f>
        <v>0</v>
      </c>
      <c r="AW208" s="124" t="str">
        <f t="shared" ref="AW208:AW214" si="3082">IF(AX208="","",AX208*$E208)</f>
        <v/>
      </c>
      <c r="AX208" s="125"/>
      <c r="AY208" s="126">
        <f t="shared" ref="AY208:AY214" si="3083">AX208+AV208</f>
        <v>0</v>
      </c>
      <c r="AZ208" s="124" t="str">
        <f t="shared" ref="AZ208:AZ214" si="3084">IF(BA208="","",BA208*$E208)</f>
        <v/>
      </c>
      <c r="BA208" s="125"/>
      <c r="BB208" s="126">
        <f t="shared" ref="BB208:BB214" si="3085">BA208+AY208</f>
        <v>0</v>
      </c>
      <c r="BC208" s="124" t="str">
        <f t="shared" ref="BC208:BC214" si="3086">IF(BD208="","",BD208*$E208)</f>
        <v/>
      </c>
      <c r="BD208" s="125"/>
      <c r="BE208" s="126">
        <f t="shared" ref="BE208:BE214" si="3087">BD208+BB208</f>
        <v>0</v>
      </c>
      <c r="BF208" s="124" t="str">
        <f t="shared" ref="BF208:BF214" si="3088">IF(BG208="","",BG208*$E208)</f>
        <v/>
      </c>
      <c r="BG208" s="125"/>
      <c r="BH208" s="126">
        <f t="shared" ref="BH208:BH214" si="3089">BG208+BE208</f>
        <v>0</v>
      </c>
      <c r="BI208" s="124" t="str">
        <f t="shared" ref="BI208:BI214" si="3090">IF(BJ208="","",BJ208*$E208)</f>
        <v/>
      </c>
      <c r="BJ208" s="125"/>
      <c r="BK208" s="126">
        <f t="shared" ref="BK208:BK214" si="3091">BJ208+BH208</f>
        <v>0</v>
      </c>
      <c r="BL208" s="124" t="str">
        <f t="shared" ref="BL208:BL214" si="3092">IF(BM208="","",BM208*$E208)</f>
        <v/>
      </c>
      <c r="BM208" s="125"/>
      <c r="BN208" s="126">
        <f t="shared" ref="BN208:BN214" si="3093">BM208+BK208</f>
        <v>0</v>
      </c>
      <c r="BO208" s="124" t="str">
        <f t="shared" ref="BO208:BO214" si="3094">IF(BP208="","",BP208*$E208)</f>
        <v/>
      </c>
      <c r="BP208" s="125"/>
      <c r="BQ208" s="126">
        <f t="shared" ref="BQ208:BQ214" si="3095">BP208+BN208</f>
        <v>0</v>
      </c>
      <c r="BR208" s="124" t="str">
        <f t="shared" ref="BR208:BR214" si="3096">IF(BS208="","",BS208*$E208)</f>
        <v/>
      </c>
      <c r="BS208" s="125"/>
      <c r="BT208" s="126">
        <f t="shared" ref="BT208:BT214" si="3097">BS208+BQ208</f>
        <v>0</v>
      </c>
      <c r="BU208" s="124" t="str">
        <f t="shared" ref="BU208:BU214" si="3098">IF(BV208="","",BV208*$E208)</f>
        <v/>
      </c>
      <c r="BV208" s="125"/>
      <c r="BW208" s="126">
        <f t="shared" ref="BW208:BW214" si="3099">BV208+BT208</f>
        <v>0</v>
      </c>
      <c r="BX208" s="124" t="str">
        <f t="shared" ref="BX208:BX214" si="3100">IF(BY208="","",BY208*$E208)</f>
        <v/>
      </c>
      <c r="BY208" s="125"/>
      <c r="BZ208" s="126">
        <f t="shared" ref="BZ208:BZ214" si="3101">BY208+BW208</f>
        <v>0</v>
      </c>
      <c r="CA208" s="124" t="str">
        <f t="shared" ref="CA208:CA214" si="3102">IF(CB208="","",CB208*$E208)</f>
        <v/>
      </c>
      <c r="CB208" s="125"/>
      <c r="CC208" s="126">
        <f t="shared" ref="CC208:CC214" si="3103">CB208+BZ208</f>
        <v>0</v>
      </c>
      <c r="CD208" s="124" t="str">
        <f t="shared" ref="CD208:CD214" si="3104">IF(CE208="","",CE208*$E208)</f>
        <v/>
      </c>
      <c r="CE208" s="125"/>
      <c r="CF208" s="126">
        <f t="shared" ref="CF208:CF214" si="3105">CE208+CC208</f>
        <v>0</v>
      </c>
      <c r="CG208" s="124" t="str">
        <f t="shared" ref="CG208:CG214" si="3106">IF(CH208="","",CH208*$E208)</f>
        <v/>
      </c>
      <c r="CH208" s="125"/>
      <c r="CI208" s="126">
        <f t="shared" ref="CI208:CI214" si="3107">CH208+CF208</f>
        <v>0</v>
      </c>
      <c r="CJ208" s="124" t="str">
        <f t="shared" ref="CJ208:CJ214" si="3108">IF(CK208="","",CK208*$E208)</f>
        <v/>
      </c>
      <c r="CK208" s="125"/>
      <c r="CL208" s="126">
        <f t="shared" ref="CL208:CL214" si="3109">CK208+CI208</f>
        <v>0</v>
      </c>
      <c r="CM208" s="124" t="str">
        <f t="shared" ref="CM208:CM214" si="3110">IF(CN208="","",CN208*$E208)</f>
        <v/>
      </c>
      <c r="CN208" s="125"/>
      <c r="CO208" s="126">
        <f t="shared" ref="CO208:CO214" si="3111">CN208+CL208</f>
        <v>0</v>
      </c>
      <c r="CP208" s="124" t="str">
        <f t="shared" ref="CP208:CP214" si="3112">IF(CQ208="","",CQ208*$E208)</f>
        <v/>
      </c>
      <c r="CQ208" s="125"/>
      <c r="CR208" s="126">
        <f t="shared" ref="CR208:CR214" si="3113">CQ208+CO208</f>
        <v>0</v>
      </c>
      <c r="CS208" s="124" t="str">
        <f t="shared" ref="CS208:CS214" si="3114">IF(CT208="","",CT208*$E208)</f>
        <v/>
      </c>
      <c r="CT208" s="125"/>
      <c r="CU208" s="126">
        <f t="shared" ref="CU208:CU214" si="3115">CT208+CR208</f>
        <v>0</v>
      </c>
      <c r="CV208" s="124" t="str">
        <f t="shared" ref="CV208:CV214" si="3116">IF(CW208="","",CW208*$E208)</f>
        <v/>
      </c>
      <c r="CW208" s="125"/>
      <c r="CX208" s="126">
        <f t="shared" ref="CX208:CX214" si="3117">CW208+CU208</f>
        <v>0</v>
      </c>
      <c r="CY208" s="124" t="str">
        <f t="shared" ref="CY208:CY214" si="3118">IF(CZ208="","",CZ208*$E208)</f>
        <v/>
      </c>
      <c r="CZ208" s="125"/>
      <c r="DA208" s="126">
        <f t="shared" ref="DA208:DA214" si="3119">CZ208+CX208</f>
        <v>0</v>
      </c>
      <c r="DB208" s="124" t="str">
        <f t="shared" ref="DB208:DB214" si="3120">IF(DC208="","",DC208*$E208)</f>
        <v/>
      </c>
      <c r="DC208" s="125"/>
      <c r="DD208" s="126">
        <f t="shared" ref="DD208:DD214" si="3121">DC208+DA208</f>
        <v>0</v>
      </c>
      <c r="DE208" s="124" t="str">
        <f t="shared" ref="DE208:DE214" si="3122">IF(DF208="","",DF208*$E208)</f>
        <v/>
      </c>
      <c r="DF208" s="125"/>
      <c r="DG208" s="126">
        <f t="shared" ref="DG208:DG214" si="3123">DF208+DD208</f>
        <v>0</v>
      </c>
      <c r="DH208" s="124" t="str">
        <f t="shared" ref="DH208:DH214" si="3124">IF(DI208="","",DI208*$E208)</f>
        <v/>
      </c>
      <c r="DI208" s="125"/>
      <c r="DJ208" s="126">
        <f t="shared" ref="DJ208:DJ214" si="3125">DI208+DG208</f>
        <v>0</v>
      </c>
      <c r="DK208" s="124"/>
      <c r="DL208" s="125"/>
      <c r="DM208" s="126"/>
    </row>
    <row r="209" spans="1:117" ht="7.75" hidden="1" customHeight="1" outlineLevel="2" x14ac:dyDescent="0.2">
      <c r="A209" s="97" t="str">
        <f t="shared" si="2984"/>
        <v>4</v>
      </c>
      <c r="B209" s="140" t="s">
        <v>430</v>
      </c>
      <c r="C209" s="213" t="str">
        <f>VLOOKUP(B209,'[49]PLANILHA ORCAMENTARIA'!A:B,2,0)</f>
        <v>CHAPISCO / REBOCO INTERNO</v>
      </c>
      <c r="D209" s="214"/>
      <c r="E209" s="122">
        <f>VLOOKUP(B209,'[49]PLANILHA ORCAMENTARIA'!A:G,7,0)</f>
        <v>18084.62</v>
      </c>
      <c r="F209" s="123">
        <f t="shared" si="3054"/>
        <v>0</v>
      </c>
      <c r="G209" s="124" t="str">
        <f t="shared" si="3055"/>
        <v/>
      </c>
      <c r="H209" s="125"/>
      <c r="I209" s="126">
        <f t="shared" si="2595"/>
        <v>0</v>
      </c>
      <c r="J209" s="124" t="str">
        <f t="shared" si="3056"/>
        <v/>
      </c>
      <c r="K209" s="125"/>
      <c r="L209" s="126">
        <f t="shared" si="3057"/>
        <v>0</v>
      </c>
      <c r="M209" s="124" t="str">
        <f t="shared" si="3058"/>
        <v/>
      </c>
      <c r="N209" s="125"/>
      <c r="O209" s="126">
        <f t="shared" si="3059"/>
        <v>0</v>
      </c>
      <c r="P209" s="124" t="str">
        <f t="shared" si="3060"/>
        <v/>
      </c>
      <c r="Q209" s="125"/>
      <c r="R209" s="126">
        <f t="shared" si="3061"/>
        <v>0</v>
      </c>
      <c r="S209" s="124" t="str">
        <f t="shared" si="3062"/>
        <v/>
      </c>
      <c r="T209" s="125"/>
      <c r="U209" s="126">
        <f t="shared" si="3063"/>
        <v>0</v>
      </c>
      <c r="V209" s="124" t="str">
        <f t="shared" si="3064"/>
        <v/>
      </c>
      <c r="W209" s="125"/>
      <c r="X209" s="126">
        <f t="shared" si="3065"/>
        <v>0</v>
      </c>
      <c r="Y209" s="124" t="str">
        <f t="shared" si="3066"/>
        <v/>
      </c>
      <c r="Z209" s="125"/>
      <c r="AA209" s="126">
        <f t="shared" si="3067"/>
        <v>0</v>
      </c>
      <c r="AB209" s="124" t="str">
        <f t="shared" si="3068"/>
        <v/>
      </c>
      <c r="AC209" s="125"/>
      <c r="AD209" s="126">
        <f t="shared" si="3069"/>
        <v>0</v>
      </c>
      <c r="AE209" s="124" t="str">
        <f t="shared" si="3070"/>
        <v/>
      </c>
      <c r="AF209" s="125"/>
      <c r="AG209" s="126">
        <f t="shared" si="3071"/>
        <v>0</v>
      </c>
      <c r="AH209" s="124" t="str">
        <f t="shared" si="3072"/>
        <v/>
      </c>
      <c r="AI209" s="125"/>
      <c r="AJ209" s="126">
        <f t="shared" si="3073"/>
        <v>0</v>
      </c>
      <c r="AK209" s="124" t="str">
        <f t="shared" si="3074"/>
        <v/>
      </c>
      <c r="AL209" s="125"/>
      <c r="AM209" s="126">
        <f t="shared" si="3075"/>
        <v>0</v>
      </c>
      <c r="AN209" s="124" t="str">
        <f t="shared" si="3076"/>
        <v/>
      </c>
      <c r="AO209" s="125"/>
      <c r="AP209" s="126">
        <f t="shared" si="3077"/>
        <v>0</v>
      </c>
      <c r="AQ209" s="124" t="str">
        <f t="shared" si="3078"/>
        <v/>
      </c>
      <c r="AR209" s="125"/>
      <c r="AS209" s="126">
        <f t="shared" si="3079"/>
        <v>0</v>
      </c>
      <c r="AT209" s="124" t="str">
        <f t="shared" si="3080"/>
        <v/>
      </c>
      <c r="AU209" s="125"/>
      <c r="AV209" s="126">
        <f t="shared" si="3081"/>
        <v>0</v>
      </c>
      <c r="AW209" s="124" t="str">
        <f t="shared" si="3082"/>
        <v/>
      </c>
      <c r="AX209" s="125"/>
      <c r="AY209" s="126">
        <f t="shared" si="3083"/>
        <v>0</v>
      </c>
      <c r="AZ209" s="124" t="str">
        <f t="shared" si="3084"/>
        <v/>
      </c>
      <c r="BA209" s="125"/>
      <c r="BB209" s="126">
        <f t="shared" si="3085"/>
        <v>0</v>
      </c>
      <c r="BC209" s="124" t="str">
        <f t="shared" si="3086"/>
        <v/>
      </c>
      <c r="BD209" s="125"/>
      <c r="BE209" s="126">
        <f t="shared" si="3087"/>
        <v>0</v>
      </c>
      <c r="BF209" s="124" t="str">
        <f t="shared" si="3088"/>
        <v/>
      </c>
      <c r="BG209" s="125"/>
      <c r="BH209" s="126">
        <f t="shared" si="3089"/>
        <v>0</v>
      </c>
      <c r="BI209" s="124" t="str">
        <f t="shared" si="3090"/>
        <v/>
      </c>
      <c r="BJ209" s="125"/>
      <c r="BK209" s="126">
        <f t="shared" si="3091"/>
        <v>0</v>
      </c>
      <c r="BL209" s="124" t="str">
        <f t="shared" si="3092"/>
        <v/>
      </c>
      <c r="BM209" s="125"/>
      <c r="BN209" s="126">
        <f t="shared" si="3093"/>
        <v>0</v>
      </c>
      <c r="BO209" s="124" t="str">
        <f t="shared" si="3094"/>
        <v/>
      </c>
      <c r="BP209" s="125"/>
      <c r="BQ209" s="126">
        <f t="shared" si="3095"/>
        <v>0</v>
      </c>
      <c r="BR209" s="124" t="str">
        <f t="shared" si="3096"/>
        <v/>
      </c>
      <c r="BS209" s="125"/>
      <c r="BT209" s="126">
        <f t="shared" si="3097"/>
        <v>0</v>
      </c>
      <c r="BU209" s="124" t="str">
        <f t="shared" si="3098"/>
        <v/>
      </c>
      <c r="BV209" s="125"/>
      <c r="BW209" s="126">
        <f t="shared" si="3099"/>
        <v>0</v>
      </c>
      <c r="BX209" s="124" t="str">
        <f t="shared" si="3100"/>
        <v/>
      </c>
      <c r="BY209" s="125"/>
      <c r="BZ209" s="126">
        <f t="shared" si="3101"/>
        <v>0</v>
      </c>
      <c r="CA209" s="124" t="str">
        <f t="shared" si="3102"/>
        <v/>
      </c>
      <c r="CB209" s="125"/>
      <c r="CC209" s="126">
        <f t="shared" si="3103"/>
        <v>0</v>
      </c>
      <c r="CD209" s="124" t="str">
        <f t="shared" si="3104"/>
        <v/>
      </c>
      <c r="CE209" s="125"/>
      <c r="CF209" s="126">
        <f t="shared" si="3105"/>
        <v>0</v>
      </c>
      <c r="CG209" s="124" t="str">
        <f t="shared" si="3106"/>
        <v/>
      </c>
      <c r="CH209" s="125"/>
      <c r="CI209" s="126">
        <f t="shared" si="3107"/>
        <v>0</v>
      </c>
      <c r="CJ209" s="124" t="str">
        <f t="shared" si="3108"/>
        <v/>
      </c>
      <c r="CK209" s="125"/>
      <c r="CL209" s="126">
        <f t="shared" si="3109"/>
        <v>0</v>
      </c>
      <c r="CM209" s="124" t="str">
        <f t="shared" si="3110"/>
        <v/>
      </c>
      <c r="CN209" s="125"/>
      <c r="CO209" s="126">
        <f t="shared" si="3111"/>
        <v>0</v>
      </c>
      <c r="CP209" s="124" t="str">
        <f t="shared" si="3112"/>
        <v/>
      </c>
      <c r="CQ209" s="125"/>
      <c r="CR209" s="126">
        <f t="shared" si="3113"/>
        <v>0</v>
      </c>
      <c r="CS209" s="124" t="str">
        <f t="shared" si="3114"/>
        <v/>
      </c>
      <c r="CT209" s="125"/>
      <c r="CU209" s="126">
        <f t="shared" si="3115"/>
        <v>0</v>
      </c>
      <c r="CV209" s="124" t="str">
        <f t="shared" si="3116"/>
        <v/>
      </c>
      <c r="CW209" s="125"/>
      <c r="CX209" s="126">
        <f t="shared" si="3117"/>
        <v>0</v>
      </c>
      <c r="CY209" s="124" t="str">
        <f t="shared" si="3118"/>
        <v/>
      </c>
      <c r="CZ209" s="125"/>
      <c r="DA209" s="126">
        <f t="shared" si="3119"/>
        <v>0</v>
      </c>
      <c r="DB209" s="124" t="str">
        <f t="shared" si="3120"/>
        <v/>
      </c>
      <c r="DC209" s="125"/>
      <c r="DD209" s="126">
        <f t="shared" si="3121"/>
        <v>0</v>
      </c>
      <c r="DE209" s="124" t="str">
        <f t="shared" si="3122"/>
        <v/>
      </c>
      <c r="DF209" s="125"/>
      <c r="DG209" s="126">
        <f t="shared" si="3123"/>
        <v>0</v>
      </c>
      <c r="DH209" s="124" t="str">
        <f t="shared" si="3124"/>
        <v/>
      </c>
      <c r="DI209" s="125"/>
      <c r="DJ209" s="126">
        <f t="shared" si="3125"/>
        <v>0</v>
      </c>
      <c r="DK209" s="124"/>
      <c r="DL209" s="125"/>
      <c r="DM209" s="126"/>
    </row>
    <row r="210" spans="1:117" ht="7.75" hidden="1" customHeight="1" outlineLevel="2" x14ac:dyDescent="0.2">
      <c r="A210" s="97" t="str">
        <f t="shared" si="2984"/>
        <v>4</v>
      </c>
      <c r="B210" s="140" t="s">
        <v>431</v>
      </c>
      <c r="C210" s="213" t="str">
        <f>VLOOKUP(B210,'[49]PLANILHA ORCAMENTARIA'!A:B,2,0)</f>
        <v>GRADIL</v>
      </c>
      <c r="D210" s="214"/>
      <c r="E210" s="122">
        <f>VLOOKUP(B210,'[49]PLANILHA ORCAMENTARIA'!A:G,7,0)</f>
        <v>33206.400000000001</v>
      </c>
      <c r="F210" s="123">
        <f t="shared" si="3054"/>
        <v>0</v>
      </c>
      <c r="G210" s="124" t="str">
        <f t="shared" si="3055"/>
        <v/>
      </c>
      <c r="H210" s="125"/>
      <c r="I210" s="126">
        <f t="shared" si="2595"/>
        <v>0</v>
      </c>
      <c r="J210" s="124" t="str">
        <f t="shared" si="3056"/>
        <v/>
      </c>
      <c r="K210" s="125"/>
      <c r="L210" s="126">
        <f t="shared" si="3057"/>
        <v>0</v>
      </c>
      <c r="M210" s="124" t="str">
        <f t="shared" si="3058"/>
        <v/>
      </c>
      <c r="N210" s="125"/>
      <c r="O210" s="126">
        <f t="shared" si="3059"/>
        <v>0</v>
      </c>
      <c r="P210" s="124" t="str">
        <f t="shared" si="3060"/>
        <v/>
      </c>
      <c r="Q210" s="125"/>
      <c r="R210" s="126">
        <f t="shared" si="3061"/>
        <v>0</v>
      </c>
      <c r="S210" s="124" t="str">
        <f t="shared" si="3062"/>
        <v/>
      </c>
      <c r="T210" s="125"/>
      <c r="U210" s="126">
        <f t="shared" si="3063"/>
        <v>0</v>
      </c>
      <c r="V210" s="124" t="str">
        <f t="shared" si="3064"/>
        <v/>
      </c>
      <c r="W210" s="125"/>
      <c r="X210" s="126">
        <f t="shared" si="3065"/>
        <v>0</v>
      </c>
      <c r="Y210" s="124" t="str">
        <f t="shared" si="3066"/>
        <v/>
      </c>
      <c r="Z210" s="125"/>
      <c r="AA210" s="126">
        <f t="shared" si="3067"/>
        <v>0</v>
      </c>
      <c r="AB210" s="124" t="str">
        <f t="shared" si="3068"/>
        <v/>
      </c>
      <c r="AC210" s="125"/>
      <c r="AD210" s="126">
        <f t="shared" si="3069"/>
        <v>0</v>
      </c>
      <c r="AE210" s="124" t="str">
        <f t="shared" si="3070"/>
        <v/>
      </c>
      <c r="AF210" s="125"/>
      <c r="AG210" s="126">
        <f t="shared" si="3071"/>
        <v>0</v>
      </c>
      <c r="AH210" s="124" t="str">
        <f t="shared" si="3072"/>
        <v/>
      </c>
      <c r="AI210" s="125"/>
      <c r="AJ210" s="126">
        <f t="shared" si="3073"/>
        <v>0</v>
      </c>
      <c r="AK210" s="124" t="str">
        <f t="shared" si="3074"/>
        <v/>
      </c>
      <c r="AL210" s="125"/>
      <c r="AM210" s="126">
        <f t="shared" si="3075"/>
        <v>0</v>
      </c>
      <c r="AN210" s="124" t="str">
        <f t="shared" si="3076"/>
        <v/>
      </c>
      <c r="AO210" s="125"/>
      <c r="AP210" s="126">
        <f t="shared" si="3077"/>
        <v>0</v>
      </c>
      <c r="AQ210" s="124" t="str">
        <f t="shared" si="3078"/>
        <v/>
      </c>
      <c r="AR210" s="125"/>
      <c r="AS210" s="126">
        <f t="shared" si="3079"/>
        <v>0</v>
      </c>
      <c r="AT210" s="124" t="str">
        <f t="shared" si="3080"/>
        <v/>
      </c>
      <c r="AU210" s="125"/>
      <c r="AV210" s="126">
        <f t="shared" si="3081"/>
        <v>0</v>
      </c>
      <c r="AW210" s="124" t="str">
        <f t="shared" si="3082"/>
        <v/>
      </c>
      <c r="AX210" s="125"/>
      <c r="AY210" s="126">
        <f t="shared" si="3083"/>
        <v>0</v>
      </c>
      <c r="AZ210" s="124" t="str">
        <f t="shared" si="3084"/>
        <v/>
      </c>
      <c r="BA210" s="125"/>
      <c r="BB210" s="126">
        <f t="shared" si="3085"/>
        <v>0</v>
      </c>
      <c r="BC210" s="124" t="str">
        <f t="shared" si="3086"/>
        <v/>
      </c>
      <c r="BD210" s="125"/>
      <c r="BE210" s="126">
        <f t="shared" si="3087"/>
        <v>0</v>
      </c>
      <c r="BF210" s="124" t="str">
        <f t="shared" si="3088"/>
        <v/>
      </c>
      <c r="BG210" s="125"/>
      <c r="BH210" s="126">
        <f t="shared" si="3089"/>
        <v>0</v>
      </c>
      <c r="BI210" s="124" t="str">
        <f t="shared" si="3090"/>
        <v/>
      </c>
      <c r="BJ210" s="125"/>
      <c r="BK210" s="126">
        <f t="shared" si="3091"/>
        <v>0</v>
      </c>
      <c r="BL210" s="124" t="str">
        <f t="shared" si="3092"/>
        <v/>
      </c>
      <c r="BM210" s="125"/>
      <c r="BN210" s="126">
        <f t="shared" si="3093"/>
        <v>0</v>
      </c>
      <c r="BO210" s="124" t="str">
        <f t="shared" si="3094"/>
        <v/>
      </c>
      <c r="BP210" s="125"/>
      <c r="BQ210" s="126">
        <f t="shared" si="3095"/>
        <v>0</v>
      </c>
      <c r="BR210" s="124" t="str">
        <f t="shared" si="3096"/>
        <v/>
      </c>
      <c r="BS210" s="125"/>
      <c r="BT210" s="126">
        <f t="shared" si="3097"/>
        <v>0</v>
      </c>
      <c r="BU210" s="124" t="str">
        <f t="shared" si="3098"/>
        <v/>
      </c>
      <c r="BV210" s="125"/>
      <c r="BW210" s="126">
        <f t="shared" si="3099"/>
        <v>0</v>
      </c>
      <c r="BX210" s="124" t="str">
        <f t="shared" si="3100"/>
        <v/>
      </c>
      <c r="BY210" s="125"/>
      <c r="BZ210" s="126">
        <f t="shared" si="3101"/>
        <v>0</v>
      </c>
      <c r="CA210" s="124" t="str">
        <f t="shared" si="3102"/>
        <v/>
      </c>
      <c r="CB210" s="125"/>
      <c r="CC210" s="126">
        <f t="shared" si="3103"/>
        <v>0</v>
      </c>
      <c r="CD210" s="124" t="str">
        <f t="shared" si="3104"/>
        <v/>
      </c>
      <c r="CE210" s="125"/>
      <c r="CF210" s="126">
        <f t="shared" si="3105"/>
        <v>0</v>
      </c>
      <c r="CG210" s="124" t="str">
        <f t="shared" si="3106"/>
        <v/>
      </c>
      <c r="CH210" s="125"/>
      <c r="CI210" s="126">
        <f t="shared" si="3107"/>
        <v>0</v>
      </c>
      <c r="CJ210" s="124" t="str">
        <f t="shared" si="3108"/>
        <v/>
      </c>
      <c r="CK210" s="125"/>
      <c r="CL210" s="126">
        <f t="shared" si="3109"/>
        <v>0</v>
      </c>
      <c r="CM210" s="124" t="str">
        <f t="shared" si="3110"/>
        <v/>
      </c>
      <c r="CN210" s="125"/>
      <c r="CO210" s="126">
        <f t="shared" si="3111"/>
        <v>0</v>
      </c>
      <c r="CP210" s="124" t="str">
        <f t="shared" si="3112"/>
        <v/>
      </c>
      <c r="CQ210" s="125"/>
      <c r="CR210" s="126">
        <f t="shared" si="3113"/>
        <v>0</v>
      </c>
      <c r="CS210" s="124" t="str">
        <f t="shared" si="3114"/>
        <v/>
      </c>
      <c r="CT210" s="125"/>
      <c r="CU210" s="126">
        <f t="shared" si="3115"/>
        <v>0</v>
      </c>
      <c r="CV210" s="124" t="str">
        <f t="shared" si="3116"/>
        <v/>
      </c>
      <c r="CW210" s="125"/>
      <c r="CX210" s="126">
        <f t="shared" si="3117"/>
        <v>0</v>
      </c>
      <c r="CY210" s="124" t="str">
        <f t="shared" si="3118"/>
        <v/>
      </c>
      <c r="CZ210" s="125"/>
      <c r="DA210" s="126">
        <f t="shared" si="3119"/>
        <v>0</v>
      </c>
      <c r="DB210" s="124" t="str">
        <f t="shared" si="3120"/>
        <v/>
      </c>
      <c r="DC210" s="125"/>
      <c r="DD210" s="126">
        <f t="shared" si="3121"/>
        <v>0</v>
      </c>
      <c r="DE210" s="124" t="str">
        <f t="shared" si="3122"/>
        <v/>
      </c>
      <c r="DF210" s="125"/>
      <c r="DG210" s="126">
        <f t="shared" si="3123"/>
        <v>0</v>
      </c>
      <c r="DH210" s="124" t="str">
        <f t="shared" si="3124"/>
        <v/>
      </c>
      <c r="DI210" s="125"/>
      <c r="DJ210" s="126">
        <f t="shared" si="3125"/>
        <v>0</v>
      </c>
      <c r="DK210" s="124"/>
      <c r="DL210" s="125"/>
      <c r="DM210" s="126"/>
    </row>
    <row r="211" spans="1:117" ht="7.75" hidden="1" customHeight="1" outlineLevel="1" x14ac:dyDescent="0.2">
      <c r="A211" s="97" t="str">
        <f t="shared" si="2984"/>
        <v>4</v>
      </c>
      <c r="B211" s="140" t="s">
        <v>432</v>
      </c>
      <c r="C211" s="213" t="str">
        <f>VLOOKUP(B211,'[49]PLANILHA ORCAMENTARIA'!A:B,2,0)</f>
        <v>PORTÕES</v>
      </c>
      <c r="D211" s="214"/>
      <c r="E211" s="122">
        <f>VLOOKUP(B211,'[49]PLANILHA ORCAMENTARIA'!A:G,7,0)</f>
        <v>121905.04</v>
      </c>
      <c r="F211" s="123">
        <f t="shared" si="3054"/>
        <v>0</v>
      </c>
      <c r="G211" s="124" t="str">
        <f t="shared" si="3055"/>
        <v/>
      </c>
      <c r="H211" s="125"/>
      <c r="I211" s="126">
        <f t="shared" si="2595"/>
        <v>0</v>
      </c>
      <c r="J211" s="124" t="str">
        <f t="shared" si="3056"/>
        <v/>
      </c>
      <c r="K211" s="125"/>
      <c r="L211" s="126">
        <f t="shared" si="3057"/>
        <v>0</v>
      </c>
      <c r="M211" s="124" t="str">
        <f t="shared" si="3058"/>
        <v/>
      </c>
      <c r="N211" s="125"/>
      <c r="O211" s="126">
        <f t="shared" si="3059"/>
        <v>0</v>
      </c>
      <c r="P211" s="124" t="str">
        <f t="shared" si="3060"/>
        <v/>
      </c>
      <c r="Q211" s="125"/>
      <c r="R211" s="126">
        <f t="shared" si="3061"/>
        <v>0</v>
      </c>
      <c r="S211" s="124" t="str">
        <f t="shared" si="3062"/>
        <v/>
      </c>
      <c r="T211" s="125"/>
      <c r="U211" s="126">
        <f t="shared" si="3063"/>
        <v>0</v>
      </c>
      <c r="V211" s="124" t="str">
        <f t="shared" si="3064"/>
        <v/>
      </c>
      <c r="W211" s="125"/>
      <c r="X211" s="126">
        <f t="shared" si="3065"/>
        <v>0</v>
      </c>
      <c r="Y211" s="124" t="str">
        <f t="shared" si="3066"/>
        <v/>
      </c>
      <c r="Z211" s="125"/>
      <c r="AA211" s="126">
        <f t="shared" si="3067"/>
        <v>0</v>
      </c>
      <c r="AB211" s="124" t="str">
        <f t="shared" si="3068"/>
        <v/>
      </c>
      <c r="AC211" s="125"/>
      <c r="AD211" s="126">
        <f t="shared" si="3069"/>
        <v>0</v>
      </c>
      <c r="AE211" s="124" t="str">
        <f t="shared" si="3070"/>
        <v/>
      </c>
      <c r="AF211" s="125"/>
      <c r="AG211" s="126">
        <f t="shared" si="3071"/>
        <v>0</v>
      </c>
      <c r="AH211" s="124" t="str">
        <f t="shared" si="3072"/>
        <v/>
      </c>
      <c r="AI211" s="125"/>
      <c r="AJ211" s="126">
        <f t="shared" si="3073"/>
        <v>0</v>
      </c>
      <c r="AK211" s="124" t="str">
        <f t="shared" si="3074"/>
        <v/>
      </c>
      <c r="AL211" s="125"/>
      <c r="AM211" s="126">
        <f t="shared" si="3075"/>
        <v>0</v>
      </c>
      <c r="AN211" s="124" t="str">
        <f t="shared" si="3076"/>
        <v/>
      </c>
      <c r="AO211" s="125"/>
      <c r="AP211" s="126">
        <f t="shared" si="3077"/>
        <v>0</v>
      </c>
      <c r="AQ211" s="124" t="str">
        <f t="shared" si="3078"/>
        <v/>
      </c>
      <c r="AR211" s="125"/>
      <c r="AS211" s="126">
        <f t="shared" si="3079"/>
        <v>0</v>
      </c>
      <c r="AT211" s="124" t="str">
        <f t="shared" si="3080"/>
        <v/>
      </c>
      <c r="AU211" s="125"/>
      <c r="AV211" s="126">
        <f t="shared" si="3081"/>
        <v>0</v>
      </c>
      <c r="AW211" s="124" t="str">
        <f t="shared" si="3082"/>
        <v/>
      </c>
      <c r="AX211" s="125"/>
      <c r="AY211" s="126">
        <f t="shared" si="3083"/>
        <v>0</v>
      </c>
      <c r="AZ211" s="124" t="str">
        <f t="shared" si="3084"/>
        <v/>
      </c>
      <c r="BA211" s="125"/>
      <c r="BB211" s="126">
        <f t="shared" si="3085"/>
        <v>0</v>
      </c>
      <c r="BC211" s="124" t="str">
        <f t="shared" si="3086"/>
        <v/>
      </c>
      <c r="BD211" s="125"/>
      <c r="BE211" s="126">
        <f t="shared" si="3087"/>
        <v>0</v>
      </c>
      <c r="BF211" s="124" t="str">
        <f t="shared" si="3088"/>
        <v/>
      </c>
      <c r="BG211" s="125"/>
      <c r="BH211" s="126">
        <f t="shared" si="3089"/>
        <v>0</v>
      </c>
      <c r="BI211" s="124" t="str">
        <f t="shared" si="3090"/>
        <v/>
      </c>
      <c r="BJ211" s="125"/>
      <c r="BK211" s="126">
        <f t="shared" si="3091"/>
        <v>0</v>
      </c>
      <c r="BL211" s="124" t="str">
        <f t="shared" si="3092"/>
        <v/>
      </c>
      <c r="BM211" s="125"/>
      <c r="BN211" s="126">
        <f t="shared" si="3093"/>
        <v>0</v>
      </c>
      <c r="BO211" s="124" t="str">
        <f t="shared" si="3094"/>
        <v/>
      </c>
      <c r="BP211" s="125"/>
      <c r="BQ211" s="126">
        <f t="shared" si="3095"/>
        <v>0</v>
      </c>
      <c r="BR211" s="124" t="str">
        <f t="shared" si="3096"/>
        <v/>
      </c>
      <c r="BS211" s="125"/>
      <c r="BT211" s="126">
        <f t="shared" si="3097"/>
        <v>0</v>
      </c>
      <c r="BU211" s="124" t="str">
        <f t="shared" si="3098"/>
        <v/>
      </c>
      <c r="BV211" s="125"/>
      <c r="BW211" s="126">
        <f t="shared" si="3099"/>
        <v>0</v>
      </c>
      <c r="BX211" s="124" t="str">
        <f t="shared" si="3100"/>
        <v/>
      </c>
      <c r="BY211" s="125"/>
      <c r="BZ211" s="126">
        <f t="shared" si="3101"/>
        <v>0</v>
      </c>
      <c r="CA211" s="124" t="str">
        <f t="shared" si="3102"/>
        <v/>
      </c>
      <c r="CB211" s="125"/>
      <c r="CC211" s="126">
        <f t="shared" si="3103"/>
        <v>0</v>
      </c>
      <c r="CD211" s="124" t="str">
        <f t="shared" si="3104"/>
        <v/>
      </c>
      <c r="CE211" s="125"/>
      <c r="CF211" s="126">
        <f t="shared" si="3105"/>
        <v>0</v>
      </c>
      <c r="CG211" s="124" t="str">
        <f t="shared" si="3106"/>
        <v/>
      </c>
      <c r="CH211" s="125"/>
      <c r="CI211" s="126">
        <f t="shared" si="3107"/>
        <v>0</v>
      </c>
      <c r="CJ211" s="124" t="str">
        <f t="shared" si="3108"/>
        <v/>
      </c>
      <c r="CK211" s="125"/>
      <c r="CL211" s="126">
        <f t="shared" si="3109"/>
        <v>0</v>
      </c>
      <c r="CM211" s="124" t="str">
        <f t="shared" si="3110"/>
        <v/>
      </c>
      <c r="CN211" s="125"/>
      <c r="CO211" s="126">
        <f t="shared" si="3111"/>
        <v>0</v>
      </c>
      <c r="CP211" s="124" t="str">
        <f t="shared" si="3112"/>
        <v/>
      </c>
      <c r="CQ211" s="125"/>
      <c r="CR211" s="126">
        <f t="shared" si="3113"/>
        <v>0</v>
      </c>
      <c r="CS211" s="124" t="str">
        <f t="shared" si="3114"/>
        <v/>
      </c>
      <c r="CT211" s="125"/>
      <c r="CU211" s="126">
        <f t="shared" si="3115"/>
        <v>0</v>
      </c>
      <c r="CV211" s="124" t="str">
        <f t="shared" si="3116"/>
        <v/>
      </c>
      <c r="CW211" s="125"/>
      <c r="CX211" s="126">
        <f t="shared" si="3117"/>
        <v>0</v>
      </c>
      <c r="CY211" s="124" t="str">
        <f t="shared" si="3118"/>
        <v/>
      </c>
      <c r="CZ211" s="125"/>
      <c r="DA211" s="126">
        <f t="shared" si="3119"/>
        <v>0</v>
      </c>
      <c r="DB211" s="124" t="str">
        <f t="shared" si="3120"/>
        <v/>
      </c>
      <c r="DC211" s="125"/>
      <c r="DD211" s="126">
        <f t="shared" si="3121"/>
        <v>0</v>
      </c>
      <c r="DE211" s="124" t="str">
        <f t="shared" si="3122"/>
        <v/>
      </c>
      <c r="DF211" s="125"/>
      <c r="DG211" s="126">
        <f t="shared" si="3123"/>
        <v>0</v>
      </c>
      <c r="DH211" s="124" t="str">
        <f t="shared" si="3124"/>
        <v/>
      </c>
      <c r="DI211" s="125"/>
      <c r="DJ211" s="126">
        <f t="shared" si="3125"/>
        <v>0</v>
      </c>
      <c r="DK211" s="124"/>
      <c r="DL211" s="125"/>
      <c r="DM211" s="126"/>
    </row>
    <row r="212" spans="1:117" ht="7.75" hidden="1" customHeight="1" outlineLevel="1" x14ac:dyDescent="0.2">
      <c r="A212" s="97" t="str">
        <f t="shared" si="2984"/>
        <v>4</v>
      </c>
      <c r="B212" s="140" t="s">
        <v>433</v>
      </c>
      <c r="C212" s="213" t="str">
        <f>VLOOKUP(B212,'[49]PLANILHA ORCAMENTARIA'!A:B,2,0)</f>
        <v>PINTURA - FUNDO SELADOR E EMASSAMENTO</v>
      </c>
      <c r="D212" s="214"/>
      <c r="E212" s="122">
        <f>VLOOKUP(B212,'[49]PLANILHA ORCAMENTARIA'!A:G,7,0)</f>
        <v>2282.5100000000002</v>
      </c>
      <c r="F212" s="123">
        <f t="shared" si="3054"/>
        <v>0</v>
      </c>
      <c r="G212" s="124" t="str">
        <f t="shared" si="3055"/>
        <v/>
      </c>
      <c r="H212" s="125"/>
      <c r="I212" s="126">
        <f t="shared" si="2595"/>
        <v>0</v>
      </c>
      <c r="J212" s="124" t="str">
        <f t="shared" si="3056"/>
        <v/>
      </c>
      <c r="K212" s="125"/>
      <c r="L212" s="126">
        <f t="shared" si="3057"/>
        <v>0</v>
      </c>
      <c r="M212" s="124" t="str">
        <f t="shared" si="3058"/>
        <v/>
      </c>
      <c r="N212" s="125"/>
      <c r="O212" s="126">
        <f t="shared" si="3059"/>
        <v>0</v>
      </c>
      <c r="P212" s="124" t="str">
        <f t="shared" si="3060"/>
        <v/>
      </c>
      <c r="Q212" s="125"/>
      <c r="R212" s="126">
        <f t="shared" si="3061"/>
        <v>0</v>
      </c>
      <c r="S212" s="124" t="str">
        <f t="shared" si="3062"/>
        <v/>
      </c>
      <c r="T212" s="125"/>
      <c r="U212" s="126">
        <f t="shared" si="3063"/>
        <v>0</v>
      </c>
      <c r="V212" s="124" t="str">
        <f t="shared" si="3064"/>
        <v/>
      </c>
      <c r="W212" s="125"/>
      <c r="X212" s="126">
        <f t="shared" si="3065"/>
        <v>0</v>
      </c>
      <c r="Y212" s="124" t="str">
        <f t="shared" si="3066"/>
        <v/>
      </c>
      <c r="Z212" s="125"/>
      <c r="AA212" s="126">
        <f t="shared" si="3067"/>
        <v>0</v>
      </c>
      <c r="AB212" s="124" t="str">
        <f t="shared" si="3068"/>
        <v/>
      </c>
      <c r="AC212" s="125"/>
      <c r="AD212" s="126">
        <f t="shared" si="3069"/>
        <v>0</v>
      </c>
      <c r="AE212" s="124" t="str">
        <f t="shared" si="3070"/>
        <v/>
      </c>
      <c r="AF212" s="125"/>
      <c r="AG212" s="126">
        <f t="shared" si="3071"/>
        <v>0</v>
      </c>
      <c r="AH212" s="124" t="str">
        <f t="shared" si="3072"/>
        <v/>
      </c>
      <c r="AI212" s="125"/>
      <c r="AJ212" s="126">
        <f t="shared" si="3073"/>
        <v>0</v>
      </c>
      <c r="AK212" s="124" t="str">
        <f t="shared" si="3074"/>
        <v/>
      </c>
      <c r="AL212" s="125"/>
      <c r="AM212" s="126">
        <f t="shared" si="3075"/>
        <v>0</v>
      </c>
      <c r="AN212" s="124" t="str">
        <f t="shared" si="3076"/>
        <v/>
      </c>
      <c r="AO212" s="125"/>
      <c r="AP212" s="126">
        <f t="shared" si="3077"/>
        <v>0</v>
      </c>
      <c r="AQ212" s="124" t="str">
        <f t="shared" si="3078"/>
        <v/>
      </c>
      <c r="AR212" s="125"/>
      <c r="AS212" s="126">
        <f t="shared" si="3079"/>
        <v>0</v>
      </c>
      <c r="AT212" s="124" t="str">
        <f t="shared" si="3080"/>
        <v/>
      </c>
      <c r="AU212" s="125"/>
      <c r="AV212" s="126">
        <f t="shared" si="3081"/>
        <v>0</v>
      </c>
      <c r="AW212" s="124" t="str">
        <f t="shared" si="3082"/>
        <v/>
      </c>
      <c r="AX212" s="125"/>
      <c r="AY212" s="126">
        <f t="shared" si="3083"/>
        <v>0</v>
      </c>
      <c r="AZ212" s="124" t="str">
        <f t="shared" si="3084"/>
        <v/>
      </c>
      <c r="BA212" s="125"/>
      <c r="BB212" s="126">
        <f t="shared" si="3085"/>
        <v>0</v>
      </c>
      <c r="BC212" s="124" t="str">
        <f t="shared" si="3086"/>
        <v/>
      </c>
      <c r="BD212" s="125"/>
      <c r="BE212" s="126">
        <f t="shared" si="3087"/>
        <v>0</v>
      </c>
      <c r="BF212" s="124" t="str">
        <f t="shared" si="3088"/>
        <v/>
      </c>
      <c r="BG212" s="125"/>
      <c r="BH212" s="126">
        <f t="shared" si="3089"/>
        <v>0</v>
      </c>
      <c r="BI212" s="124" t="str">
        <f t="shared" si="3090"/>
        <v/>
      </c>
      <c r="BJ212" s="125"/>
      <c r="BK212" s="126">
        <f t="shared" si="3091"/>
        <v>0</v>
      </c>
      <c r="BL212" s="124" t="str">
        <f t="shared" si="3092"/>
        <v/>
      </c>
      <c r="BM212" s="125"/>
      <c r="BN212" s="126">
        <f t="shared" si="3093"/>
        <v>0</v>
      </c>
      <c r="BO212" s="124" t="str">
        <f t="shared" si="3094"/>
        <v/>
      </c>
      <c r="BP212" s="125"/>
      <c r="BQ212" s="126">
        <f t="shared" si="3095"/>
        <v>0</v>
      </c>
      <c r="BR212" s="124" t="str">
        <f t="shared" si="3096"/>
        <v/>
      </c>
      <c r="BS212" s="125"/>
      <c r="BT212" s="126">
        <f t="shared" si="3097"/>
        <v>0</v>
      </c>
      <c r="BU212" s="124" t="str">
        <f t="shared" si="3098"/>
        <v/>
      </c>
      <c r="BV212" s="125"/>
      <c r="BW212" s="126">
        <f t="shared" si="3099"/>
        <v>0</v>
      </c>
      <c r="BX212" s="124" t="str">
        <f t="shared" si="3100"/>
        <v/>
      </c>
      <c r="BY212" s="125"/>
      <c r="BZ212" s="126">
        <f t="shared" si="3101"/>
        <v>0</v>
      </c>
      <c r="CA212" s="124" t="str">
        <f t="shared" si="3102"/>
        <v/>
      </c>
      <c r="CB212" s="125"/>
      <c r="CC212" s="126">
        <f t="shared" si="3103"/>
        <v>0</v>
      </c>
      <c r="CD212" s="124" t="str">
        <f t="shared" si="3104"/>
        <v/>
      </c>
      <c r="CE212" s="125"/>
      <c r="CF212" s="126">
        <f t="shared" si="3105"/>
        <v>0</v>
      </c>
      <c r="CG212" s="124" t="str">
        <f t="shared" si="3106"/>
        <v/>
      </c>
      <c r="CH212" s="125"/>
      <c r="CI212" s="126">
        <f t="shared" si="3107"/>
        <v>0</v>
      </c>
      <c r="CJ212" s="124" t="str">
        <f t="shared" si="3108"/>
        <v/>
      </c>
      <c r="CK212" s="125"/>
      <c r="CL212" s="126">
        <f t="shared" si="3109"/>
        <v>0</v>
      </c>
      <c r="CM212" s="124" t="str">
        <f t="shared" si="3110"/>
        <v/>
      </c>
      <c r="CN212" s="125"/>
      <c r="CO212" s="126">
        <f t="shared" si="3111"/>
        <v>0</v>
      </c>
      <c r="CP212" s="124" t="str">
        <f t="shared" si="3112"/>
        <v/>
      </c>
      <c r="CQ212" s="125"/>
      <c r="CR212" s="126">
        <f t="shared" si="3113"/>
        <v>0</v>
      </c>
      <c r="CS212" s="124" t="str">
        <f t="shared" si="3114"/>
        <v/>
      </c>
      <c r="CT212" s="125"/>
      <c r="CU212" s="126">
        <f t="shared" si="3115"/>
        <v>0</v>
      </c>
      <c r="CV212" s="124" t="str">
        <f t="shared" si="3116"/>
        <v/>
      </c>
      <c r="CW212" s="125"/>
      <c r="CX212" s="126">
        <f t="shared" si="3117"/>
        <v>0</v>
      </c>
      <c r="CY212" s="124" t="str">
        <f t="shared" si="3118"/>
        <v/>
      </c>
      <c r="CZ212" s="125"/>
      <c r="DA212" s="126">
        <f t="shared" si="3119"/>
        <v>0</v>
      </c>
      <c r="DB212" s="124" t="str">
        <f t="shared" si="3120"/>
        <v/>
      </c>
      <c r="DC212" s="125"/>
      <c r="DD212" s="126">
        <f t="shared" si="3121"/>
        <v>0</v>
      </c>
      <c r="DE212" s="124" t="str">
        <f t="shared" si="3122"/>
        <v/>
      </c>
      <c r="DF212" s="125"/>
      <c r="DG212" s="126">
        <f t="shared" si="3123"/>
        <v>0</v>
      </c>
      <c r="DH212" s="124" t="str">
        <f t="shared" si="3124"/>
        <v/>
      </c>
      <c r="DI212" s="125"/>
      <c r="DJ212" s="126">
        <f t="shared" si="3125"/>
        <v>0</v>
      </c>
      <c r="DK212" s="124"/>
      <c r="DL212" s="125"/>
      <c r="DM212" s="126"/>
    </row>
    <row r="213" spans="1:117" ht="7.75" hidden="1" customHeight="1" outlineLevel="1" x14ac:dyDescent="0.2">
      <c r="A213" s="97" t="str">
        <f t="shared" si="2984"/>
        <v>4</v>
      </c>
      <c r="B213" s="140" t="s">
        <v>434</v>
      </c>
      <c r="C213" s="213" t="str">
        <f>VLOOKUP(B213,'[49]PLANILHA ORCAMENTARIA'!A:B,2,0)</f>
        <v>PINTURA - LATEX COMPLETAMENTE ACABADO</v>
      </c>
      <c r="D213" s="214"/>
      <c r="E213" s="122">
        <f>VLOOKUP(B213,'[49]PLANILHA ORCAMENTARIA'!A:G,7,0)</f>
        <v>2294.66</v>
      </c>
      <c r="F213" s="123">
        <f t="shared" si="3054"/>
        <v>0</v>
      </c>
      <c r="G213" s="124" t="str">
        <f t="shared" si="3055"/>
        <v/>
      </c>
      <c r="H213" s="125"/>
      <c r="I213" s="126">
        <f t="shared" si="2595"/>
        <v>0</v>
      </c>
      <c r="J213" s="124" t="str">
        <f t="shared" si="3056"/>
        <v/>
      </c>
      <c r="K213" s="125"/>
      <c r="L213" s="126">
        <f t="shared" si="3057"/>
        <v>0</v>
      </c>
      <c r="M213" s="124" t="str">
        <f t="shared" si="3058"/>
        <v/>
      </c>
      <c r="N213" s="125"/>
      <c r="O213" s="126">
        <f t="shared" si="3059"/>
        <v>0</v>
      </c>
      <c r="P213" s="124" t="str">
        <f t="shared" si="3060"/>
        <v/>
      </c>
      <c r="Q213" s="125"/>
      <c r="R213" s="126">
        <f t="shared" si="3061"/>
        <v>0</v>
      </c>
      <c r="S213" s="124" t="str">
        <f t="shared" si="3062"/>
        <v/>
      </c>
      <c r="T213" s="125"/>
      <c r="U213" s="126">
        <f t="shared" si="3063"/>
        <v>0</v>
      </c>
      <c r="V213" s="124" t="str">
        <f t="shared" si="3064"/>
        <v/>
      </c>
      <c r="W213" s="125"/>
      <c r="X213" s="126">
        <f t="shared" si="3065"/>
        <v>0</v>
      </c>
      <c r="Y213" s="124" t="str">
        <f t="shared" si="3066"/>
        <v/>
      </c>
      <c r="Z213" s="125"/>
      <c r="AA213" s="126">
        <f t="shared" si="3067"/>
        <v>0</v>
      </c>
      <c r="AB213" s="124" t="str">
        <f t="shared" si="3068"/>
        <v/>
      </c>
      <c r="AC213" s="125"/>
      <c r="AD213" s="126">
        <f t="shared" si="3069"/>
        <v>0</v>
      </c>
      <c r="AE213" s="124" t="str">
        <f t="shared" si="3070"/>
        <v/>
      </c>
      <c r="AF213" s="125"/>
      <c r="AG213" s="126">
        <f t="shared" si="3071"/>
        <v>0</v>
      </c>
      <c r="AH213" s="124" t="str">
        <f t="shared" si="3072"/>
        <v/>
      </c>
      <c r="AI213" s="125"/>
      <c r="AJ213" s="126">
        <f t="shared" si="3073"/>
        <v>0</v>
      </c>
      <c r="AK213" s="124" t="str">
        <f t="shared" si="3074"/>
        <v/>
      </c>
      <c r="AL213" s="125"/>
      <c r="AM213" s="126">
        <f t="shared" si="3075"/>
        <v>0</v>
      </c>
      <c r="AN213" s="124" t="str">
        <f t="shared" si="3076"/>
        <v/>
      </c>
      <c r="AO213" s="125"/>
      <c r="AP213" s="126">
        <f t="shared" si="3077"/>
        <v>0</v>
      </c>
      <c r="AQ213" s="124" t="str">
        <f t="shared" si="3078"/>
        <v/>
      </c>
      <c r="AR213" s="125"/>
      <c r="AS213" s="126">
        <f t="shared" si="3079"/>
        <v>0</v>
      </c>
      <c r="AT213" s="124" t="str">
        <f t="shared" si="3080"/>
        <v/>
      </c>
      <c r="AU213" s="125"/>
      <c r="AV213" s="126">
        <f t="shared" si="3081"/>
        <v>0</v>
      </c>
      <c r="AW213" s="124" t="str">
        <f t="shared" si="3082"/>
        <v/>
      </c>
      <c r="AX213" s="125"/>
      <c r="AY213" s="126">
        <f t="shared" si="3083"/>
        <v>0</v>
      </c>
      <c r="AZ213" s="124" t="str">
        <f t="shared" si="3084"/>
        <v/>
      </c>
      <c r="BA213" s="125"/>
      <c r="BB213" s="126">
        <f t="shared" si="3085"/>
        <v>0</v>
      </c>
      <c r="BC213" s="124" t="str">
        <f t="shared" si="3086"/>
        <v/>
      </c>
      <c r="BD213" s="125"/>
      <c r="BE213" s="126">
        <f t="shared" si="3087"/>
        <v>0</v>
      </c>
      <c r="BF213" s="124" t="str">
        <f t="shared" si="3088"/>
        <v/>
      </c>
      <c r="BG213" s="125"/>
      <c r="BH213" s="126">
        <f t="shared" si="3089"/>
        <v>0</v>
      </c>
      <c r="BI213" s="124" t="str">
        <f t="shared" si="3090"/>
        <v/>
      </c>
      <c r="BJ213" s="125"/>
      <c r="BK213" s="126">
        <f t="shared" si="3091"/>
        <v>0</v>
      </c>
      <c r="BL213" s="124" t="str">
        <f t="shared" si="3092"/>
        <v/>
      </c>
      <c r="BM213" s="125"/>
      <c r="BN213" s="126">
        <f t="shared" si="3093"/>
        <v>0</v>
      </c>
      <c r="BO213" s="124" t="str">
        <f t="shared" si="3094"/>
        <v/>
      </c>
      <c r="BP213" s="125"/>
      <c r="BQ213" s="126">
        <f t="shared" si="3095"/>
        <v>0</v>
      </c>
      <c r="BR213" s="124" t="str">
        <f t="shared" si="3096"/>
        <v/>
      </c>
      <c r="BS213" s="125"/>
      <c r="BT213" s="126">
        <f t="shared" si="3097"/>
        <v>0</v>
      </c>
      <c r="BU213" s="124" t="str">
        <f t="shared" si="3098"/>
        <v/>
      </c>
      <c r="BV213" s="125"/>
      <c r="BW213" s="126">
        <f t="shared" si="3099"/>
        <v>0</v>
      </c>
      <c r="BX213" s="124" t="str">
        <f t="shared" si="3100"/>
        <v/>
      </c>
      <c r="BY213" s="125"/>
      <c r="BZ213" s="126">
        <f t="shared" si="3101"/>
        <v>0</v>
      </c>
      <c r="CA213" s="124" t="str">
        <f t="shared" si="3102"/>
        <v/>
      </c>
      <c r="CB213" s="125"/>
      <c r="CC213" s="126">
        <f t="shared" si="3103"/>
        <v>0</v>
      </c>
      <c r="CD213" s="124" t="str">
        <f t="shared" si="3104"/>
        <v/>
      </c>
      <c r="CE213" s="125"/>
      <c r="CF213" s="126">
        <f t="shared" si="3105"/>
        <v>0</v>
      </c>
      <c r="CG213" s="124" t="str">
        <f t="shared" si="3106"/>
        <v/>
      </c>
      <c r="CH213" s="125"/>
      <c r="CI213" s="126">
        <f t="shared" si="3107"/>
        <v>0</v>
      </c>
      <c r="CJ213" s="124" t="str">
        <f t="shared" si="3108"/>
        <v/>
      </c>
      <c r="CK213" s="125"/>
      <c r="CL213" s="126">
        <f t="shared" si="3109"/>
        <v>0</v>
      </c>
      <c r="CM213" s="124" t="str">
        <f t="shared" si="3110"/>
        <v/>
      </c>
      <c r="CN213" s="125"/>
      <c r="CO213" s="126">
        <f t="shared" si="3111"/>
        <v>0</v>
      </c>
      <c r="CP213" s="124" t="str">
        <f t="shared" si="3112"/>
        <v/>
      </c>
      <c r="CQ213" s="125"/>
      <c r="CR213" s="126">
        <f t="shared" si="3113"/>
        <v>0</v>
      </c>
      <c r="CS213" s="124" t="str">
        <f t="shared" si="3114"/>
        <v/>
      </c>
      <c r="CT213" s="125"/>
      <c r="CU213" s="126">
        <f t="shared" si="3115"/>
        <v>0</v>
      </c>
      <c r="CV213" s="124" t="str">
        <f t="shared" si="3116"/>
        <v/>
      </c>
      <c r="CW213" s="125"/>
      <c r="CX213" s="126">
        <f t="shared" si="3117"/>
        <v>0</v>
      </c>
      <c r="CY213" s="124" t="str">
        <f t="shared" si="3118"/>
        <v/>
      </c>
      <c r="CZ213" s="125"/>
      <c r="DA213" s="126">
        <f t="shared" si="3119"/>
        <v>0</v>
      </c>
      <c r="DB213" s="124" t="str">
        <f t="shared" si="3120"/>
        <v/>
      </c>
      <c r="DC213" s="125"/>
      <c r="DD213" s="126">
        <f t="shared" si="3121"/>
        <v>0</v>
      </c>
      <c r="DE213" s="124" t="str">
        <f t="shared" si="3122"/>
        <v/>
      </c>
      <c r="DF213" s="125"/>
      <c r="DG213" s="126">
        <f t="shared" si="3123"/>
        <v>0</v>
      </c>
      <c r="DH213" s="124" t="str">
        <f t="shared" si="3124"/>
        <v/>
      </c>
      <c r="DI213" s="125"/>
      <c r="DJ213" s="126">
        <f t="shared" si="3125"/>
        <v>0</v>
      </c>
      <c r="DK213" s="124"/>
      <c r="DL213" s="125"/>
      <c r="DM213" s="126"/>
    </row>
    <row r="214" spans="1:117" ht="7.75" hidden="1" customHeight="1" outlineLevel="1" x14ac:dyDescent="0.2">
      <c r="A214" s="97" t="str">
        <f t="shared" si="2984"/>
        <v>4</v>
      </c>
      <c r="B214" s="140" t="s">
        <v>435</v>
      </c>
      <c r="C214" s="213" t="str">
        <f>VLOOKUP(B214,'[49]PLANILHA ORCAMENTARIA'!A:B,2,0)</f>
        <v>DEMARCAÇÃO DE VAGA</v>
      </c>
      <c r="D214" s="214"/>
      <c r="E214" s="122">
        <f>VLOOKUP(B214,'[49]PLANILHA ORCAMENTARIA'!A:G,7,0)</f>
        <v>1510.07</v>
      </c>
      <c r="F214" s="123">
        <f t="shared" si="3054"/>
        <v>0</v>
      </c>
      <c r="G214" s="124" t="str">
        <f t="shared" si="3055"/>
        <v/>
      </c>
      <c r="H214" s="125"/>
      <c r="I214" s="126">
        <f t="shared" si="2595"/>
        <v>0</v>
      </c>
      <c r="J214" s="124" t="str">
        <f t="shared" si="3056"/>
        <v/>
      </c>
      <c r="K214" s="125"/>
      <c r="L214" s="126">
        <f t="shared" si="3057"/>
        <v>0</v>
      </c>
      <c r="M214" s="124" t="str">
        <f t="shared" si="3058"/>
        <v/>
      </c>
      <c r="N214" s="125"/>
      <c r="O214" s="126">
        <f t="shared" si="3059"/>
        <v>0</v>
      </c>
      <c r="P214" s="124" t="str">
        <f t="shared" si="3060"/>
        <v/>
      </c>
      <c r="Q214" s="125"/>
      <c r="R214" s="126">
        <f t="shared" si="3061"/>
        <v>0</v>
      </c>
      <c r="S214" s="124" t="str">
        <f t="shared" si="3062"/>
        <v/>
      </c>
      <c r="T214" s="125"/>
      <c r="U214" s="126">
        <f t="shared" si="3063"/>
        <v>0</v>
      </c>
      <c r="V214" s="124" t="str">
        <f t="shared" si="3064"/>
        <v/>
      </c>
      <c r="W214" s="125"/>
      <c r="X214" s="126">
        <f t="shared" si="3065"/>
        <v>0</v>
      </c>
      <c r="Y214" s="124" t="str">
        <f t="shared" si="3066"/>
        <v/>
      </c>
      <c r="Z214" s="125"/>
      <c r="AA214" s="126">
        <f t="shared" si="3067"/>
        <v>0</v>
      </c>
      <c r="AB214" s="124" t="str">
        <f t="shared" si="3068"/>
        <v/>
      </c>
      <c r="AC214" s="125"/>
      <c r="AD214" s="126">
        <f t="shared" si="3069"/>
        <v>0</v>
      </c>
      <c r="AE214" s="124" t="str">
        <f t="shared" si="3070"/>
        <v/>
      </c>
      <c r="AF214" s="125"/>
      <c r="AG214" s="126">
        <f t="shared" si="3071"/>
        <v>0</v>
      </c>
      <c r="AH214" s="124" t="str">
        <f t="shared" si="3072"/>
        <v/>
      </c>
      <c r="AI214" s="125"/>
      <c r="AJ214" s="126">
        <f t="shared" si="3073"/>
        <v>0</v>
      </c>
      <c r="AK214" s="124" t="str">
        <f t="shared" si="3074"/>
        <v/>
      </c>
      <c r="AL214" s="125"/>
      <c r="AM214" s="126">
        <f t="shared" si="3075"/>
        <v>0</v>
      </c>
      <c r="AN214" s="124" t="str">
        <f t="shared" si="3076"/>
        <v/>
      </c>
      <c r="AO214" s="125"/>
      <c r="AP214" s="126">
        <f t="shared" si="3077"/>
        <v>0</v>
      </c>
      <c r="AQ214" s="124" t="str">
        <f t="shared" si="3078"/>
        <v/>
      </c>
      <c r="AR214" s="125"/>
      <c r="AS214" s="126">
        <f t="shared" si="3079"/>
        <v>0</v>
      </c>
      <c r="AT214" s="124" t="str">
        <f t="shared" si="3080"/>
        <v/>
      </c>
      <c r="AU214" s="125"/>
      <c r="AV214" s="126">
        <f t="shared" si="3081"/>
        <v>0</v>
      </c>
      <c r="AW214" s="124" t="str">
        <f t="shared" si="3082"/>
        <v/>
      </c>
      <c r="AX214" s="125"/>
      <c r="AY214" s="126">
        <f t="shared" si="3083"/>
        <v>0</v>
      </c>
      <c r="AZ214" s="124" t="str">
        <f t="shared" si="3084"/>
        <v/>
      </c>
      <c r="BA214" s="125"/>
      <c r="BB214" s="126">
        <f t="shared" si="3085"/>
        <v>0</v>
      </c>
      <c r="BC214" s="124" t="str">
        <f t="shared" si="3086"/>
        <v/>
      </c>
      <c r="BD214" s="125"/>
      <c r="BE214" s="126">
        <f t="shared" si="3087"/>
        <v>0</v>
      </c>
      <c r="BF214" s="124" t="str">
        <f t="shared" si="3088"/>
        <v/>
      </c>
      <c r="BG214" s="125"/>
      <c r="BH214" s="126">
        <f t="shared" si="3089"/>
        <v>0</v>
      </c>
      <c r="BI214" s="124" t="str">
        <f t="shared" si="3090"/>
        <v/>
      </c>
      <c r="BJ214" s="125"/>
      <c r="BK214" s="126">
        <f t="shared" si="3091"/>
        <v>0</v>
      </c>
      <c r="BL214" s="124" t="str">
        <f t="shared" si="3092"/>
        <v/>
      </c>
      <c r="BM214" s="125"/>
      <c r="BN214" s="126">
        <f t="shared" si="3093"/>
        <v>0</v>
      </c>
      <c r="BO214" s="124" t="str">
        <f t="shared" si="3094"/>
        <v/>
      </c>
      <c r="BP214" s="125"/>
      <c r="BQ214" s="126">
        <f t="shared" si="3095"/>
        <v>0</v>
      </c>
      <c r="BR214" s="124" t="str">
        <f t="shared" si="3096"/>
        <v/>
      </c>
      <c r="BS214" s="125"/>
      <c r="BT214" s="126">
        <f t="shared" si="3097"/>
        <v>0</v>
      </c>
      <c r="BU214" s="124" t="str">
        <f t="shared" si="3098"/>
        <v/>
      </c>
      <c r="BV214" s="125"/>
      <c r="BW214" s="126">
        <f t="shared" si="3099"/>
        <v>0</v>
      </c>
      <c r="BX214" s="124" t="str">
        <f t="shared" si="3100"/>
        <v/>
      </c>
      <c r="BY214" s="125"/>
      <c r="BZ214" s="126">
        <f t="shared" si="3101"/>
        <v>0</v>
      </c>
      <c r="CA214" s="124" t="str">
        <f t="shared" si="3102"/>
        <v/>
      </c>
      <c r="CB214" s="125"/>
      <c r="CC214" s="126">
        <f t="shared" si="3103"/>
        <v>0</v>
      </c>
      <c r="CD214" s="124" t="str">
        <f t="shared" si="3104"/>
        <v/>
      </c>
      <c r="CE214" s="125"/>
      <c r="CF214" s="126">
        <f t="shared" si="3105"/>
        <v>0</v>
      </c>
      <c r="CG214" s="124" t="str">
        <f t="shared" si="3106"/>
        <v/>
      </c>
      <c r="CH214" s="125"/>
      <c r="CI214" s="126">
        <f t="shared" si="3107"/>
        <v>0</v>
      </c>
      <c r="CJ214" s="124" t="str">
        <f t="shared" si="3108"/>
        <v/>
      </c>
      <c r="CK214" s="125"/>
      <c r="CL214" s="126">
        <f t="shared" si="3109"/>
        <v>0</v>
      </c>
      <c r="CM214" s="124" t="str">
        <f t="shared" si="3110"/>
        <v/>
      </c>
      <c r="CN214" s="125"/>
      <c r="CO214" s="126">
        <f t="shared" si="3111"/>
        <v>0</v>
      </c>
      <c r="CP214" s="124" t="str">
        <f t="shared" si="3112"/>
        <v/>
      </c>
      <c r="CQ214" s="125"/>
      <c r="CR214" s="126">
        <f t="shared" si="3113"/>
        <v>0</v>
      </c>
      <c r="CS214" s="124" t="str">
        <f t="shared" si="3114"/>
        <v/>
      </c>
      <c r="CT214" s="125"/>
      <c r="CU214" s="126">
        <f t="shared" si="3115"/>
        <v>0</v>
      </c>
      <c r="CV214" s="124" t="str">
        <f t="shared" si="3116"/>
        <v/>
      </c>
      <c r="CW214" s="125"/>
      <c r="CX214" s="126">
        <f t="shared" si="3117"/>
        <v>0</v>
      </c>
      <c r="CY214" s="124" t="str">
        <f t="shared" si="3118"/>
        <v/>
      </c>
      <c r="CZ214" s="125"/>
      <c r="DA214" s="126">
        <f t="shared" si="3119"/>
        <v>0</v>
      </c>
      <c r="DB214" s="124" t="str">
        <f t="shared" si="3120"/>
        <v/>
      </c>
      <c r="DC214" s="125"/>
      <c r="DD214" s="126">
        <f t="shared" si="3121"/>
        <v>0</v>
      </c>
      <c r="DE214" s="124" t="str">
        <f t="shared" si="3122"/>
        <v/>
      </c>
      <c r="DF214" s="125"/>
      <c r="DG214" s="126">
        <f t="shared" si="3123"/>
        <v>0</v>
      </c>
      <c r="DH214" s="124" t="str">
        <f t="shared" si="3124"/>
        <v/>
      </c>
      <c r="DI214" s="125"/>
      <c r="DJ214" s="126">
        <f t="shared" si="3125"/>
        <v>0</v>
      </c>
      <c r="DK214" s="124"/>
      <c r="DL214" s="125"/>
      <c r="DM214" s="126"/>
    </row>
    <row r="215" spans="1:117" ht="7.75" hidden="1" customHeight="1" outlineLevel="1" x14ac:dyDescent="0.2">
      <c r="A215" s="97" t="str">
        <f t="shared" si="2984"/>
        <v>4</v>
      </c>
      <c r="B215" s="134" t="s">
        <v>51</v>
      </c>
      <c r="C215" s="205" t="s">
        <v>436</v>
      </c>
      <c r="D215" s="205"/>
      <c r="E215" s="135">
        <f>VLOOKUP(B215,'[49]PLANILHA ORCAMENTARIA'!A:G,7,0)</f>
        <v>779874.41</v>
      </c>
      <c r="F215" s="136"/>
      <c r="G215" s="207" t="str">
        <f t="shared" si="2559"/>
        <v/>
      </c>
      <c r="H215" s="208"/>
      <c r="I215" s="209">
        <f t="shared" si="2595"/>
        <v>0</v>
      </c>
      <c r="J215" s="207" t="str">
        <f t="shared" ref="J215:J216" si="3126">IF(K215="","",K215*H215)</f>
        <v/>
      </c>
      <c r="K215" s="208"/>
      <c r="L215" s="209">
        <f t="shared" si="2596"/>
        <v>0</v>
      </c>
      <c r="M215" s="207" t="str">
        <f t="shared" ref="M215:M216" si="3127">IF(N215="","",N215*K215)</f>
        <v/>
      </c>
      <c r="N215" s="208"/>
      <c r="O215" s="209">
        <f t="shared" ref="O215:O216" si="3128">N215</f>
        <v>0</v>
      </c>
      <c r="P215" s="207" t="str">
        <f t="shared" ref="P215:P216" si="3129">IF(Q215="","",Q215*N215)</f>
        <v/>
      </c>
      <c r="Q215" s="208"/>
      <c r="R215" s="209">
        <f t="shared" ref="R215:R216" si="3130">Q215</f>
        <v>0</v>
      </c>
      <c r="S215" s="207" t="str">
        <f t="shared" ref="S215:S216" si="3131">IF(T215="","",T215*Q215)</f>
        <v/>
      </c>
      <c r="T215" s="208"/>
      <c r="U215" s="209">
        <f t="shared" ref="U215:U216" si="3132">T215</f>
        <v>0</v>
      </c>
      <c r="V215" s="207" t="str">
        <f t="shared" ref="V215:V216" si="3133">IF(W215="","",W215*T215)</f>
        <v/>
      </c>
      <c r="W215" s="208"/>
      <c r="X215" s="209">
        <f t="shared" ref="X215:X216" si="3134">W215</f>
        <v>0</v>
      </c>
      <c r="Y215" s="207" t="str">
        <f t="shared" ref="Y215:Y216" si="3135">IF(Z215="","",Z215*W215)</f>
        <v/>
      </c>
      <c r="Z215" s="208"/>
      <c r="AA215" s="209">
        <f t="shared" ref="AA215:AA216" si="3136">Z215</f>
        <v>0</v>
      </c>
      <c r="AB215" s="207" t="str">
        <f t="shared" ref="AB215:AB216" si="3137">IF(AC215="","",AC215*Z215)</f>
        <v/>
      </c>
      <c r="AC215" s="208"/>
      <c r="AD215" s="209">
        <f t="shared" ref="AD215:AD216" si="3138">AC215</f>
        <v>0</v>
      </c>
      <c r="AE215" s="207" t="str">
        <f t="shared" ref="AE215:AE216" si="3139">IF(AF215="","",AF215*AC215)</f>
        <v/>
      </c>
      <c r="AF215" s="208"/>
      <c r="AG215" s="209">
        <f t="shared" ref="AG215:AG216" si="3140">AF215</f>
        <v>0</v>
      </c>
      <c r="AH215" s="207" t="str">
        <f t="shared" ref="AH215:AH216" si="3141">IF(AI215="","",AI215*AF215)</f>
        <v/>
      </c>
      <c r="AI215" s="208"/>
      <c r="AJ215" s="209">
        <f t="shared" ref="AJ215:AJ216" si="3142">AI215</f>
        <v>0</v>
      </c>
      <c r="AK215" s="207" t="str">
        <f t="shared" ref="AK215:AK216" si="3143">IF(AL215="","",AL215*AI215)</f>
        <v/>
      </c>
      <c r="AL215" s="208"/>
      <c r="AM215" s="209">
        <f t="shared" ref="AM215:AM216" si="3144">AL215</f>
        <v>0</v>
      </c>
      <c r="AN215" s="207" t="str">
        <f t="shared" ref="AN215:AN216" si="3145">IF(AO215="","",AO215*AL215)</f>
        <v/>
      </c>
      <c r="AO215" s="208"/>
      <c r="AP215" s="209">
        <f t="shared" ref="AP215:AP216" si="3146">AO215</f>
        <v>0</v>
      </c>
      <c r="AQ215" s="207" t="str">
        <f t="shared" ref="AQ215:AQ216" si="3147">IF(AR215="","",AR215*AO215)</f>
        <v/>
      </c>
      <c r="AR215" s="208"/>
      <c r="AS215" s="209">
        <f t="shared" ref="AS215:AS216" si="3148">AR215</f>
        <v>0</v>
      </c>
      <c r="AT215" s="207" t="str">
        <f t="shared" ref="AT215:AT216" si="3149">IF(AU215="","",AU215*AR215)</f>
        <v/>
      </c>
      <c r="AU215" s="208"/>
      <c r="AV215" s="209">
        <f t="shared" ref="AV215:AV216" si="3150">AU215</f>
        <v>0</v>
      </c>
      <c r="AW215" s="207" t="str">
        <f t="shared" ref="AW215:AW216" si="3151">IF(AX215="","",AX215*AU215)</f>
        <v/>
      </c>
      <c r="AX215" s="208"/>
      <c r="AY215" s="209">
        <f t="shared" ref="AY215:AY216" si="3152">AX215</f>
        <v>0</v>
      </c>
      <c r="AZ215" s="207" t="str">
        <f t="shared" ref="AZ215:AZ216" si="3153">IF(BA215="","",BA215*AX215)</f>
        <v/>
      </c>
      <c r="BA215" s="208"/>
      <c r="BB215" s="209">
        <f t="shared" ref="BB215:BB216" si="3154">BA215</f>
        <v>0</v>
      </c>
      <c r="BC215" s="207" t="str">
        <f t="shared" ref="BC215:BC216" si="3155">IF(BD215="","",BD215*BA215)</f>
        <v/>
      </c>
      <c r="BD215" s="208"/>
      <c r="BE215" s="209">
        <f t="shared" ref="BE215:BE216" si="3156">BD215</f>
        <v>0</v>
      </c>
      <c r="BF215" s="207" t="str">
        <f t="shared" ref="BF215:BF216" si="3157">IF(BG215="","",BG215*BD215)</f>
        <v/>
      </c>
      <c r="BG215" s="208"/>
      <c r="BH215" s="209">
        <f t="shared" ref="BH215:BH216" si="3158">BG215</f>
        <v>0</v>
      </c>
      <c r="BI215" s="207" t="str">
        <f t="shared" ref="BI215:BI216" si="3159">IF(BJ215="","",BJ215*BG215)</f>
        <v/>
      </c>
      <c r="BJ215" s="208"/>
      <c r="BK215" s="209">
        <f t="shared" ref="BK215:BK216" si="3160">BJ215</f>
        <v>0</v>
      </c>
      <c r="BL215" s="207" t="str">
        <f t="shared" ref="BL215:BL216" si="3161">IF(BM215="","",BM215*BJ215)</f>
        <v/>
      </c>
      <c r="BM215" s="208"/>
      <c r="BN215" s="209">
        <f t="shared" ref="BN215:BN216" si="3162">BM215</f>
        <v>0</v>
      </c>
      <c r="BO215" s="207" t="str">
        <f t="shared" ref="BO215:BO216" si="3163">IF(BP215="","",BP215*BM215)</f>
        <v/>
      </c>
      <c r="BP215" s="208"/>
      <c r="BQ215" s="209">
        <f t="shared" ref="BQ215:BQ216" si="3164">BP215</f>
        <v>0</v>
      </c>
      <c r="BR215" s="207" t="str">
        <f t="shared" ref="BR215:BR216" si="3165">IF(BS215="","",BS215*BP215)</f>
        <v/>
      </c>
      <c r="BS215" s="208"/>
      <c r="BT215" s="209">
        <f t="shared" ref="BT215:BT216" si="3166">BS215</f>
        <v>0</v>
      </c>
      <c r="BU215" s="207" t="str">
        <f t="shared" ref="BU215:BU216" si="3167">IF(BV215="","",BV215*BS215)</f>
        <v/>
      </c>
      <c r="BV215" s="208"/>
      <c r="BW215" s="209">
        <f t="shared" ref="BW215:BW216" si="3168">BV215</f>
        <v>0</v>
      </c>
      <c r="BX215" s="207" t="str">
        <f t="shared" ref="BX215:BX216" si="3169">IF(BY215="","",BY215*BV215)</f>
        <v/>
      </c>
      <c r="BY215" s="208"/>
      <c r="BZ215" s="209">
        <f t="shared" ref="BZ215:BZ216" si="3170">BY215</f>
        <v>0</v>
      </c>
      <c r="CA215" s="207" t="str">
        <f t="shared" ref="CA215:CA216" si="3171">IF(CB215="","",CB215*BY215)</f>
        <v/>
      </c>
      <c r="CB215" s="208"/>
      <c r="CC215" s="209">
        <f t="shared" ref="CC215:CC216" si="3172">CB215</f>
        <v>0</v>
      </c>
      <c r="CD215" s="207" t="str">
        <f t="shared" ref="CD215:CD216" si="3173">IF(CE215="","",CE215*CB215)</f>
        <v/>
      </c>
      <c r="CE215" s="208"/>
      <c r="CF215" s="209">
        <f t="shared" ref="CF215:CF216" si="3174">CE215</f>
        <v>0</v>
      </c>
      <c r="CG215" s="207" t="str">
        <f t="shared" ref="CG215:CG216" si="3175">IF(CH215="","",CH215*CE215)</f>
        <v/>
      </c>
      <c r="CH215" s="208"/>
      <c r="CI215" s="209">
        <f t="shared" ref="CI215:CI216" si="3176">CH215</f>
        <v>0</v>
      </c>
      <c r="CJ215" s="207" t="str">
        <f t="shared" ref="CJ215:CJ216" si="3177">IF(CK215="","",CK215*CH215)</f>
        <v/>
      </c>
      <c r="CK215" s="208"/>
      <c r="CL215" s="209">
        <f t="shared" ref="CL215:CL216" si="3178">CK215</f>
        <v>0</v>
      </c>
      <c r="CM215" s="207" t="str">
        <f t="shared" ref="CM215:CM216" si="3179">IF(CN215="","",CN215*CK215)</f>
        <v/>
      </c>
      <c r="CN215" s="208"/>
      <c r="CO215" s="209">
        <f t="shared" ref="CO215:CO216" si="3180">CN215</f>
        <v>0</v>
      </c>
      <c r="CP215" s="207" t="str">
        <f t="shared" ref="CP215:CP216" si="3181">IF(CQ215="","",CQ215*CN215)</f>
        <v/>
      </c>
      <c r="CQ215" s="208"/>
      <c r="CR215" s="209">
        <f t="shared" ref="CR215:CR216" si="3182">CQ215</f>
        <v>0</v>
      </c>
      <c r="CS215" s="207" t="str">
        <f t="shared" ref="CS215:CS216" si="3183">IF(CT215="","",CT215*CQ215)</f>
        <v/>
      </c>
      <c r="CT215" s="208"/>
      <c r="CU215" s="209">
        <f t="shared" ref="CU215:CU216" si="3184">CT215</f>
        <v>0</v>
      </c>
      <c r="CV215" s="207" t="str">
        <f t="shared" ref="CV215:CV216" si="3185">IF(CW215="","",CW215*CT215)</f>
        <v/>
      </c>
      <c r="CW215" s="208"/>
      <c r="CX215" s="209">
        <f t="shared" ref="CX215:CX216" si="3186">CW215</f>
        <v>0</v>
      </c>
      <c r="CY215" s="207" t="str">
        <f t="shared" ref="CY215:CY216" si="3187">IF(CZ215="","",CZ215*CW215)</f>
        <v/>
      </c>
      <c r="CZ215" s="208"/>
      <c r="DA215" s="209">
        <f t="shared" ref="DA215:DA216" si="3188">CZ215</f>
        <v>0</v>
      </c>
      <c r="DB215" s="207" t="str">
        <f t="shared" ref="DB215:DB216" si="3189">IF(DC215="","",DC215*CZ215)</f>
        <v/>
      </c>
      <c r="DC215" s="208"/>
      <c r="DD215" s="209">
        <f t="shared" ref="DD215:DD216" si="3190">DC215</f>
        <v>0</v>
      </c>
      <c r="DE215" s="207" t="str">
        <f t="shared" ref="DE215:DE216" si="3191">IF(DF215="","",DF215*DC215)</f>
        <v/>
      </c>
      <c r="DF215" s="208"/>
      <c r="DG215" s="209">
        <f t="shared" ref="DG215:DG216" si="3192">DF215</f>
        <v>0</v>
      </c>
      <c r="DH215" s="207" t="str">
        <f t="shared" ref="DH215:DH216" si="3193">IF(DI215="","",DI215*DF215)</f>
        <v/>
      </c>
      <c r="DI215" s="208"/>
      <c r="DJ215" s="209">
        <f t="shared" ref="DJ215:DJ216" si="3194">DI215</f>
        <v>0</v>
      </c>
      <c r="DK215" s="207"/>
      <c r="DL215" s="208"/>
      <c r="DM215" s="209"/>
    </row>
    <row r="216" spans="1:117" ht="7.75" hidden="1" customHeight="1" outlineLevel="1" collapsed="1" x14ac:dyDescent="0.2">
      <c r="A216" s="97" t="str">
        <f t="shared" si="2984"/>
        <v>4</v>
      </c>
      <c r="B216" s="131" t="s">
        <v>52</v>
      </c>
      <c r="C216" s="204" t="s">
        <v>25</v>
      </c>
      <c r="D216" s="204"/>
      <c r="E216" s="132">
        <f>VLOOKUP(B216,'[49]PLANILHA ORCAMENTARIA'!A:G,7,0)</f>
        <v>648473.43000000005</v>
      </c>
      <c r="F216" s="133"/>
      <c r="G216" s="207" t="str">
        <f t="shared" si="2559"/>
        <v/>
      </c>
      <c r="H216" s="208"/>
      <c r="I216" s="209">
        <f t="shared" si="2595"/>
        <v>0</v>
      </c>
      <c r="J216" s="207" t="str">
        <f t="shared" si="3126"/>
        <v/>
      </c>
      <c r="K216" s="208"/>
      <c r="L216" s="209">
        <f t="shared" si="2596"/>
        <v>0</v>
      </c>
      <c r="M216" s="207" t="str">
        <f t="shared" si="3127"/>
        <v/>
      </c>
      <c r="N216" s="208"/>
      <c r="O216" s="209">
        <f t="shared" si="3128"/>
        <v>0</v>
      </c>
      <c r="P216" s="207" t="str">
        <f t="shared" si="3129"/>
        <v/>
      </c>
      <c r="Q216" s="208"/>
      <c r="R216" s="209">
        <f t="shared" si="3130"/>
        <v>0</v>
      </c>
      <c r="S216" s="207" t="str">
        <f t="shared" si="3131"/>
        <v/>
      </c>
      <c r="T216" s="208"/>
      <c r="U216" s="209">
        <f t="shared" si="3132"/>
        <v>0</v>
      </c>
      <c r="V216" s="207" t="str">
        <f t="shared" si="3133"/>
        <v/>
      </c>
      <c r="W216" s="208"/>
      <c r="X216" s="209">
        <f t="shared" si="3134"/>
        <v>0</v>
      </c>
      <c r="Y216" s="207" t="str">
        <f t="shared" si="3135"/>
        <v/>
      </c>
      <c r="Z216" s="208"/>
      <c r="AA216" s="209">
        <f t="shared" si="3136"/>
        <v>0</v>
      </c>
      <c r="AB216" s="207" t="str">
        <f t="shared" si="3137"/>
        <v/>
      </c>
      <c r="AC216" s="208"/>
      <c r="AD216" s="209">
        <f t="shared" si="3138"/>
        <v>0</v>
      </c>
      <c r="AE216" s="207" t="str">
        <f t="shared" si="3139"/>
        <v/>
      </c>
      <c r="AF216" s="208"/>
      <c r="AG216" s="209">
        <f t="shared" si="3140"/>
        <v>0</v>
      </c>
      <c r="AH216" s="207" t="str">
        <f t="shared" si="3141"/>
        <v/>
      </c>
      <c r="AI216" s="208"/>
      <c r="AJ216" s="209">
        <f t="shared" si="3142"/>
        <v>0</v>
      </c>
      <c r="AK216" s="207" t="str">
        <f t="shared" si="3143"/>
        <v/>
      </c>
      <c r="AL216" s="208"/>
      <c r="AM216" s="209">
        <f t="shared" si="3144"/>
        <v>0</v>
      </c>
      <c r="AN216" s="207" t="str">
        <f t="shared" si="3145"/>
        <v/>
      </c>
      <c r="AO216" s="208"/>
      <c r="AP216" s="209">
        <f t="shared" si="3146"/>
        <v>0</v>
      </c>
      <c r="AQ216" s="207" t="str">
        <f t="shared" si="3147"/>
        <v/>
      </c>
      <c r="AR216" s="208"/>
      <c r="AS216" s="209">
        <f t="shared" si="3148"/>
        <v>0</v>
      </c>
      <c r="AT216" s="207" t="str">
        <f t="shared" si="3149"/>
        <v/>
      </c>
      <c r="AU216" s="208"/>
      <c r="AV216" s="209">
        <f t="shared" si="3150"/>
        <v>0</v>
      </c>
      <c r="AW216" s="207" t="str">
        <f t="shared" si="3151"/>
        <v/>
      </c>
      <c r="AX216" s="208"/>
      <c r="AY216" s="209">
        <f t="shared" si="3152"/>
        <v>0</v>
      </c>
      <c r="AZ216" s="207" t="str">
        <f t="shared" si="3153"/>
        <v/>
      </c>
      <c r="BA216" s="208"/>
      <c r="BB216" s="209">
        <f t="shared" si="3154"/>
        <v>0</v>
      </c>
      <c r="BC216" s="207" t="str">
        <f t="shared" si="3155"/>
        <v/>
      </c>
      <c r="BD216" s="208"/>
      <c r="BE216" s="209">
        <f t="shared" si="3156"/>
        <v>0</v>
      </c>
      <c r="BF216" s="207" t="str">
        <f t="shared" si="3157"/>
        <v/>
      </c>
      <c r="BG216" s="208"/>
      <c r="BH216" s="209">
        <f t="shared" si="3158"/>
        <v>0</v>
      </c>
      <c r="BI216" s="207" t="str">
        <f t="shared" si="3159"/>
        <v/>
      </c>
      <c r="BJ216" s="208"/>
      <c r="BK216" s="209">
        <f t="shared" si="3160"/>
        <v>0</v>
      </c>
      <c r="BL216" s="207" t="str">
        <f t="shared" si="3161"/>
        <v/>
      </c>
      <c r="BM216" s="208"/>
      <c r="BN216" s="209">
        <f t="shared" si="3162"/>
        <v>0</v>
      </c>
      <c r="BO216" s="207" t="str">
        <f t="shared" si="3163"/>
        <v/>
      </c>
      <c r="BP216" s="208"/>
      <c r="BQ216" s="209">
        <f t="shared" si="3164"/>
        <v>0</v>
      </c>
      <c r="BR216" s="207" t="str">
        <f t="shared" si="3165"/>
        <v/>
      </c>
      <c r="BS216" s="208"/>
      <c r="BT216" s="209">
        <f t="shared" si="3166"/>
        <v>0</v>
      </c>
      <c r="BU216" s="207" t="str">
        <f t="shared" si="3167"/>
        <v/>
      </c>
      <c r="BV216" s="208"/>
      <c r="BW216" s="209">
        <f t="shared" si="3168"/>
        <v>0</v>
      </c>
      <c r="BX216" s="207" t="str">
        <f t="shared" si="3169"/>
        <v/>
      </c>
      <c r="BY216" s="208"/>
      <c r="BZ216" s="209">
        <f t="shared" si="3170"/>
        <v>0</v>
      </c>
      <c r="CA216" s="207" t="str">
        <f t="shared" si="3171"/>
        <v/>
      </c>
      <c r="CB216" s="208"/>
      <c r="CC216" s="209">
        <f t="shared" si="3172"/>
        <v>0</v>
      </c>
      <c r="CD216" s="207" t="str">
        <f t="shared" si="3173"/>
        <v/>
      </c>
      <c r="CE216" s="208"/>
      <c r="CF216" s="209">
        <f t="shared" si="3174"/>
        <v>0</v>
      </c>
      <c r="CG216" s="207" t="str">
        <f t="shared" si="3175"/>
        <v/>
      </c>
      <c r="CH216" s="208"/>
      <c r="CI216" s="209">
        <f t="shared" si="3176"/>
        <v>0</v>
      </c>
      <c r="CJ216" s="207" t="str">
        <f t="shared" si="3177"/>
        <v/>
      </c>
      <c r="CK216" s="208"/>
      <c r="CL216" s="209">
        <f t="shared" si="3178"/>
        <v>0</v>
      </c>
      <c r="CM216" s="207" t="str">
        <f t="shared" si="3179"/>
        <v/>
      </c>
      <c r="CN216" s="208"/>
      <c r="CO216" s="209">
        <f t="shared" si="3180"/>
        <v>0</v>
      </c>
      <c r="CP216" s="207" t="str">
        <f t="shared" si="3181"/>
        <v/>
      </c>
      <c r="CQ216" s="208"/>
      <c r="CR216" s="209">
        <f t="shared" si="3182"/>
        <v>0</v>
      </c>
      <c r="CS216" s="207" t="str">
        <f t="shared" si="3183"/>
        <v/>
      </c>
      <c r="CT216" s="208"/>
      <c r="CU216" s="209">
        <f t="shared" si="3184"/>
        <v>0</v>
      </c>
      <c r="CV216" s="207" t="str">
        <f t="shared" si="3185"/>
        <v/>
      </c>
      <c r="CW216" s="208"/>
      <c r="CX216" s="209">
        <f t="shared" si="3186"/>
        <v>0</v>
      </c>
      <c r="CY216" s="207" t="str">
        <f t="shared" si="3187"/>
        <v/>
      </c>
      <c r="CZ216" s="208"/>
      <c r="DA216" s="209">
        <f t="shared" si="3188"/>
        <v>0</v>
      </c>
      <c r="DB216" s="207" t="str">
        <f t="shared" si="3189"/>
        <v/>
      </c>
      <c r="DC216" s="208"/>
      <c r="DD216" s="209">
        <f t="shared" si="3190"/>
        <v>0</v>
      </c>
      <c r="DE216" s="207" t="str">
        <f t="shared" si="3191"/>
        <v/>
      </c>
      <c r="DF216" s="208"/>
      <c r="DG216" s="209">
        <f t="shared" si="3192"/>
        <v>0</v>
      </c>
      <c r="DH216" s="207" t="str">
        <f t="shared" si="3193"/>
        <v/>
      </c>
      <c r="DI216" s="208"/>
      <c r="DJ216" s="209">
        <f t="shared" si="3194"/>
        <v>0</v>
      </c>
      <c r="DK216" s="207"/>
      <c r="DL216" s="208"/>
      <c r="DM216" s="209"/>
    </row>
    <row r="217" spans="1:117" ht="7.75" hidden="1" customHeight="1" outlineLevel="2" x14ac:dyDescent="0.2">
      <c r="A217" s="97" t="str">
        <f t="shared" si="2984"/>
        <v>4</v>
      </c>
      <c r="B217" s="140" t="s">
        <v>53</v>
      </c>
      <c r="C217" s="213" t="str">
        <f>VLOOKUP(B217,'[49]PLANILHA ORCAMENTARIA'!A:B,2,0)</f>
        <v>RADIER</v>
      </c>
      <c r="D217" s="214"/>
      <c r="E217" s="122">
        <f>VLOOKUP(B217,'[49]PLANILHA ORCAMENTARIA'!A:G,7,0)</f>
        <v>114570.76</v>
      </c>
      <c r="F217" s="123">
        <f>SUM(G217,J217,M217,P217,S217,V217,Y217,AB217,AE217,AH217,AK217,AN217,AQ217,AT217,AW217,AZ217,BC217,BF217,BI217,BL217,BO217,BR217,BU217,BX217,CA217,CD217,CG217,CJ217,CM217,CP217,CS217,CV217,CY217,DB217,DE217,DH217)</f>
        <v>0</v>
      </c>
      <c r="G217" s="124" t="str">
        <f t="shared" ref="G217:G220" si="3195">IF(H217="","",H217*$E217)</f>
        <v/>
      </c>
      <c r="H217" s="125"/>
      <c r="I217" s="126">
        <f t="shared" si="2595"/>
        <v>0</v>
      </c>
      <c r="J217" s="124" t="str">
        <f t="shared" ref="J217:J220" si="3196">IF(K217="","",K217*$E217)</f>
        <v/>
      </c>
      <c r="K217" s="125"/>
      <c r="L217" s="126">
        <f t="shared" ref="L217:L220" si="3197">K217+I217</f>
        <v>0</v>
      </c>
      <c r="M217" s="124" t="str">
        <f t="shared" ref="M217:M220" si="3198">IF(N217="","",N217*$E217)</f>
        <v/>
      </c>
      <c r="N217" s="125"/>
      <c r="O217" s="126">
        <f t="shared" ref="O217:O220" si="3199">N217+L217</f>
        <v>0</v>
      </c>
      <c r="P217" s="124" t="str">
        <f t="shared" ref="P217:P220" si="3200">IF(Q217="","",Q217*$E217)</f>
        <v/>
      </c>
      <c r="Q217" s="125"/>
      <c r="R217" s="126">
        <f t="shared" ref="R217:R220" si="3201">Q217+O217</f>
        <v>0</v>
      </c>
      <c r="S217" s="124" t="str">
        <f t="shared" ref="S217:S220" si="3202">IF(T217="","",T217*$E217)</f>
        <v/>
      </c>
      <c r="T217" s="125"/>
      <c r="U217" s="126">
        <f t="shared" ref="U217:U220" si="3203">T217+R217</f>
        <v>0</v>
      </c>
      <c r="V217" s="124" t="str">
        <f t="shared" ref="V217:V220" si="3204">IF(W217="","",W217*$E217)</f>
        <v/>
      </c>
      <c r="W217" s="125"/>
      <c r="X217" s="126">
        <f t="shared" ref="X217:X220" si="3205">W217+U217</f>
        <v>0</v>
      </c>
      <c r="Y217" s="124" t="str">
        <f t="shared" ref="Y217:Y220" si="3206">IF(Z217="","",Z217*$E217)</f>
        <v/>
      </c>
      <c r="Z217" s="125"/>
      <c r="AA217" s="126">
        <f t="shared" ref="AA217:AA220" si="3207">Z217+X217</f>
        <v>0</v>
      </c>
      <c r="AB217" s="124" t="str">
        <f t="shared" ref="AB217:AB220" si="3208">IF(AC217="","",AC217*$E217)</f>
        <v/>
      </c>
      <c r="AC217" s="125"/>
      <c r="AD217" s="126">
        <f t="shared" ref="AD217:AD220" si="3209">AC217+AA217</f>
        <v>0</v>
      </c>
      <c r="AE217" s="124" t="str">
        <f t="shared" ref="AE217:AE220" si="3210">IF(AF217="","",AF217*$E217)</f>
        <v/>
      </c>
      <c r="AF217" s="125"/>
      <c r="AG217" s="126">
        <f t="shared" ref="AG217:AG220" si="3211">AF217+AD217</f>
        <v>0</v>
      </c>
      <c r="AH217" s="124" t="str">
        <f t="shared" ref="AH217:AH220" si="3212">IF(AI217="","",AI217*$E217)</f>
        <v/>
      </c>
      <c r="AI217" s="125"/>
      <c r="AJ217" s="126">
        <f t="shared" ref="AJ217:AJ220" si="3213">AI217+AG217</f>
        <v>0</v>
      </c>
      <c r="AK217" s="124" t="str">
        <f t="shared" ref="AK217:AK220" si="3214">IF(AL217="","",AL217*$E217)</f>
        <v/>
      </c>
      <c r="AL217" s="125"/>
      <c r="AM217" s="126">
        <f t="shared" ref="AM217:AM220" si="3215">AL217+AJ217</f>
        <v>0</v>
      </c>
      <c r="AN217" s="124" t="str">
        <f t="shared" ref="AN217:AN220" si="3216">IF(AO217="","",AO217*$E217)</f>
        <v/>
      </c>
      <c r="AO217" s="125"/>
      <c r="AP217" s="126">
        <f t="shared" ref="AP217:AP220" si="3217">AO217+AM217</f>
        <v>0</v>
      </c>
      <c r="AQ217" s="124" t="str">
        <f t="shared" ref="AQ217:AQ220" si="3218">IF(AR217="","",AR217*$E217)</f>
        <v/>
      </c>
      <c r="AR217" s="125"/>
      <c r="AS217" s="126">
        <f t="shared" ref="AS217:AS220" si="3219">AR217+AP217</f>
        <v>0</v>
      </c>
      <c r="AT217" s="124" t="str">
        <f t="shared" ref="AT217:AT220" si="3220">IF(AU217="","",AU217*$E217)</f>
        <v/>
      </c>
      <c r="AU217" s="125"/>
      <c r="AV217" s="126">
        <f t="shared" ref="AV217:AV220" si="3221">AU217+AS217</f>
        <v>0</v>
      </c>
      <c r="AW217" s="124" t="str">
        <f t="shared" ref="AW217:AW220" si="3222">IF(AX217="","",AX217*$E217)</f>
        <v/>
      </c>
      <c r="AX217" s="125"/>
      <c r="AY217" s="126">
        <f t="shared" ref="AY217:AY220" si="3223">AX217+AV217</f>
        <v>0</v>
      </c>
      <c r="AZ217" s="124" t="str">
        <f t="shared" ref="AZ217:AZ220" si="3224">IF(BA217="","",BA217*$E217)</f>
        <v/>
      </c>
      <c r="BA217" s="125"/>
      <c r="BB217" s="126">
        <f t="shared" ref="BB217:BB220" si="3225">BA217+AY217</f>
        <v>0</v>
      </c>
      <c r="BC217" s="124" t="str">
        <f t="shared" ref="BC217:BC220" si="3226">IF(BD217="","",BD217*$E217)</f>
        <v/>
      </c>
      <c r="BD217" s="125"/>
      <c r="BE217" s="126">
        <f t="shared" ref="BE217:BE220" si="3227">BD217+BB217</f>
        <v>0</v>
      </c>
      <c r="BF217" s="124" t="str">
        <f t="shared" ref="BF217:BF220" si="3228">IF(BG217="","",BG217*$E217)</f>
        <v/>
      </c>
      <c r="BG217" s="125"/>
      <c r="BH217" s="126">
        <f t="shared" ref="BH217:BH220" si="3229">BG217+BE217</f>
        <v>0</v>
      </c>
      <c r="BI217" s="124" t="str">
        <f t="shared" ref="BI217:BI220" si="3230">IF(BJ217="","",BJ217*$E217)</f>
        <v/>
      </c>
      <c r="BJ217" s="125"/>
      <c r="BK217" s="126">
        <f t="shared" ref="BK217:BK220" si="3231">BJ217+BH217</f>
        <v>0</v>
      </c>
      <c r="BL217" s="124" t="str">
        <f t="shared" ref="BL217:BL220" si="3232">IF(BM217="","",BM217*$E217)</f>
        <v/>
      </c>
      <c r="BM217" s="125"/>
      <c r="BN217" s="126">
        <f t="shared" ref="BN217:BN220" si="3233">BM217+BK217</f>
        <v>0</v>
      </c>
      <c r="BO217" s="124" t="str">
        <f t="shared" ref="BO217:BO220" si="3234">IF(BP217="","",BP217*$E217)</f>
        <v/>
      </c>
      <c r="BP217" s="125"/>
      <c r="BQ217" s="126">
        <f t="shared" ref="BQ217:BQ220" si="3235">BP217+BN217</f>
        <v>0</v>
      </c>
      <c r="BR217" s="124" t="str">
        <f t="shared" ref="BR217:BR220" si="3236">IF(BS217="","",BS217*$E217)</f>
        <v/>
      </c>
      <c r="BS217" s="125"/>
      <c r="BT217" s="126">
        <f t="shared" ref="BT217:BT220" si="3237">BS217+BQ217</f>
        <v>0</v>
      </c>
      <c r="BU217" s="124" t="str">
        <f t="shared" ref="BU217:BU220" si="3238">IF(BV217="","",BV217*$E217)</f>
        <v/>
      </c>
      <c r="BV217" s="125"/>
      <c r="BW217" s="126">
        <f t="shared" ref="BW217:BW220" si="3239">BV217+BT217</f>
        <v>0</v>
      </c>
      <c r="BX217" s="124" t="str">
        <f t="shared" ref="BX217:BX220" si="3240">IF(BY217="","",BY217*$E217)</f>
        <v/>
      </c>
      <c r="BY217" s="125"/>
      <c r="BZ217" s="126">
        <f t="shared" ref="BZ217:BZ220" si="3241">BY217+BW217</f>
        <v>0</v>
      </c>
      <c r="CA217" s="124" t="str">
        <f t="shared" ref="CA217:CA220" si="3242">IF(CB217="","",CB217*$E217)</f>
        <v/>
      </c>
      <c r="CB217" s="125"/>
      <c r="CC217" s="126">
        <f t="shared" ref="CC217:CC220" si="3243">CB217+BZ217</f>
        <v>0</v>
      </c>
      <c r="CD217" s="124" t="str">
        <f t="shared" ref="CD217:CD220" si="3244">IF(CE217="","",CE217*$E217)</f>
        <v/>
      </c>
      <c r="CE217" s="125"/>
      <c r="CF217" s="126">
        <f t="shared" ref="CF217:CF220" si="3245">CE217+CC217</f>
        <v>0</v>
      </c>
      <c r="CG217" s="124" t="str">
        <f t="shared" ref="CG217:CG220" si="3246">IF(CH217="","",CH217*$E217)</f>
        <v/>
      </c>
      <c r="CH217" s="125"/>
      <c r="CI217" s="126">
        <f t="shared" ref="CI217:CI220" si="3247">CH217+CF217</f>
        <v>0</v>
      </c>
      <c r="CJ217" s="124" t="str">
        <f t="shared" ref="CJ217:CJ220" si="3248">IF(CK217="","",CK217*$E217)</f>
        <v/>
      </c>
      <c r="CK217" s="125"/>
      <c r="CL217" s="126">
        <f t="shared" ref="CL217:CL220" si="3249">CK217+CI217</f>
        <v>0</v>
      </c>
      <c r="CM217" s="124" t="str">
        <f t="shared" ref="CM217:CM220" si="3250">IF(CN217="","",CN217*$E217)</f>
        <v/>
      </c>
      <c r="CN217" s="125"/>
      <c r="CO217" s="126">
        <f t="shared" ref="CO217:CO220" si="3251">CN217+CL217</f>
        <v>0</v>
      </c>
      <c r="CP217" s="124" t="str">
        <f t="shared" ref="CP217:CP220" si="3252">IF(CQ217="","",CQ217*$E217)</f>
        <v/>
      </c>
      <c r="CQ217" s="125"/>
      <c r="CR217" s="126">
        <f t="shared" ref="CR217:CR220" si="3253">CQ217+CO217</f>
        <v>0</v>
      </c>
      <c r="CS217" s="124" t="str">
        <f t="shared" ref="CS217:CS220" si="3254">IF(CT217="","",CT217*$E217)</f>
        <v/>
      </c>
      <c r="CT217" s="125"/>
      <c r="CU217" s="126">
        <f t="shared" ref="CU217:CU220" si="3255">CT217+CR217</f>
        <v>0</v>
      </c>
      <c r="CV217" s="124" t="str">
        <f t="shared" ref="CV217:CV220" si="3256">IF(CW217="","",CW217*$E217)</f>
        <v/>
      </c>
      <c r="CW217" s="125"/>
      <c r="CX217" s="126">
        <f t="shared" ref="CX217:CX220" si="3257">CW217+CU217</f>
        <v>0</v>
      </c>
      <c r="CY217" s="124" t="str">
        <f t="shared" ref="CY217:CY220" si="3258">IF(CZ217="","",CZ217*$E217)</f>
        <v/>
      </c>
      <c r="CZ217" s="125"/>
      <c r="DA217" s="126">
        <f t="shared" ref="DA217:DA220" si="3259">CZ217+CX217</f>
        <v>0</v>
      </c>
      <c r="DB217" s="124" t="str">
        <f t="shared" ref="DB217:DB220" si="3260">IF(DC217="","",DC217*$E217)</f>
        <v/>
      </c>
      <c r="DC217" s="125"/>
      <c r="DD217" s="126">
        <f t="shared" ref="DD217:DD220" si="3261">DC217+DA217</f>
        <v>0</v>
      </c>
      <c r="DE217" s="124" t="str">
        <f t="shared" ref="DE217:DE220" si="3262">IF(DF217="","",DF217*$E217)</f>
        <v/>
      </c>
      <c r="DF217" s="125"/>
      <c r="DG217" s="126">
        <f t="shared" ref="DG217:DG220" si="3263">DF217+DD217</f>
        <v>0</v>
      </c>
      <c r="DH217" s="124" t="str">
        <f t="shared" ref="DH217:DH220" si="3264">IF(DI217="","",DI217*$E217)</f>
        <v/>
      </c>
      <c r="DI217" s="125"/>
      <c r="DJ217" s="126">
        <f t="shared" ref="DJ217:DJ220" si="3265">DI217+DG217</f>
        <v>0</v>
      </c>
      <c r="DK217" s="124"/>
      <c r="DL217" s="125"/>
      <c r="DM217" s="126"/>
    </row>
    <row r="218" spans="1:117" ht="7.75" hidden="1" customHeight="1" outlineLevel="2" x14ac:dyDescent="0.2">
      <c r="A218" s="97" t="str">
        <f t="shared" si="2984"/>
        <v>4</v>
      </c>
      <c r="B218" s="140" t="s">
        <v>54</v>
      </c>
      <c r="C218" s="213" t="str">
        <f>VLOOKUP(B218,'[49]PLANILHA ORCAMENTARIA'!A:B,2,0)</f>
        <v>PEDRA CARIRI</v>
      </c>
      <c r="D218" s="214"/>
      <c r="E218" s="122">
        <f>VLOOKUP(B218,'[49]PLANILHA ORCAMENTARIA'!A:G,7,0)</f>
        <v>495835.42</v>
      </c>
      <c r="F218" s="123">
        <f t="shared" ref="F218:F220" si="3266">SUM(G218,J218,M218,P218,S218,V218,Y218,AB218,AE218,AH218,AK218,AN218,AQ218,AT218,AW218,AZ218,BC218,BF218,BI218,BL218,BO218,BR218,BU218,BX218,CA218,CD218,CG218,CJ218,CM218,CP218,CS218,CV218,CY218,DB218,DE218,DH218)</f>
        <v>0</v>
      </c>
      <c r="G218" s="124" t="str">
        <f t="shared" si="3195"/>
        <v/>
      </c>
      <c r="H218" s="125"/>
      <c r="I218" s="126">
        <f t="shared" si="2595"/>
        <v>0</v>
      </c>
      <c r="J218" s="124" t="str">
        <f t="shared" si="3196"/>
        <v/>
      </c>
      <c r="K218" s="125"/>
      <c r="L218" s="126">
        <f t="shared" si="3197"/>
        <v>0</v>
      </c>
      <c r="M218" s="124" t="str">
        <f t="shared" si="3198"/>
        <v/>
      </c>
      <c r="N218" s="125"/>
      <c r="O218" s="126">
        <f t="shared" si="3199"/>
        <v>0</v>
      </c>
      <c r="P218" s="124" t="str">
        <f t="shared" si="3200"/>
        <v/>
      </c>
      <c r="Q218" s="125"/>
      <c r="R218" s="126">
        <f t="shared" si="3201"/>
        <v>0</v>
      </c>
      <c r="S218" s="124" t="str">
        <f t="shared" si="3202"/>
        <v/>
      </c>
      <c r="T218" s="125"/>
      <c r="U218" s="126">
        <f t="shared" si="3203"/>
        <v>0</v>
      </c>
      <c r="V218" s="124" t="str">
        <f t="shared" si="3204"/>
        <v/>
      </c>
      <c r="W218" s="125"/>
      <c r="X218" s="126">
        <f t="shared" si="3205"/>
        <v>0</v>
      </c>
      <c r="Y218" s="124" t="str">
        <f t="shared" si="3206"/>
        <v/>
      </c>
      <c r="Z218" s="125"/>
      <c r="AA218" s="126">
        <f t="shared" si="3207"/>
        <v>0</v>
      </c>
      <c r="AB218" s="124" t="str">
        <f t="shared" si="3208"/>
        <v/>
      </c>
      <c r="AC218" s="125"/>
      <c r="AD218" s="126">
        <f t="shared" si="3209"/>
        <v>0</v>
      </c>
      <c r="AE218" s="124" t="str">
        <f t="shared" si="3210"/>
        <v/>
      </c>
      <c r="AF218" s="125"/>
      <c r="AG218" s="126">
        <f t="shared" si="3211"/>
        <v>0</v>
      </c>
      <c r="AH218" s="124" t="str">
        <f t="shared" si="3212"/>
        <v/>
      </c>
      <c r="AI218" s="125"/>
      <c r="AJ218" s="126">
        <f t="shared" si="3213"/>
        <v>0</v>
      </c>
      <c r="AK218" s="124" t="str">
        <f t="shared" si="3214"/>
        <v/>
      </c>
      <c r="AL218" s="125"/>
      <c r="AM218" s="126">
        <f t="shared" si="3215"/>
        <v>0</v>
      </c>
      <c r="AN218" s="124" t="str">
        <f t="shared" si="3216"/>
        <v/>
      </c>
      <c r="AO218" s="125"/>
      <c r="AP218" s="126">
        <f t="shared" si="3217"/>
        <v>0</v>
      </c>
      <c r="AQ218" s="124" t="str">
        <f t="shared" si="3218"/>
        <v/>
      </c>
      <c r="AR218" s="125"/>
      <c r="AS218" s="126">
        <f t="shared" si="3219"/>
        <v>0</v>
      </c>
      <c r="AT218" s="124" t="str">
        <f t="shared" si="3220"/>
        <v/>
      </c>
      <c r="AU218" s="125"/>
      <c r="AV218" s="126">
        <f t="shared" si="3221"/>
        <v>0</v>
      </c>
      <c r="AW218" s="124" t="str">
        <f t="shared" si="3222"/>
        <v/>
      </c>
      <c r="AX218" s="125"/>
      <c r="AY218" s="126">
        <f t="shared" si="3223"/>
        <v>0</v>
      </c>
      <c r="AZ218" s="124" t="str">
        <f t="shared" si="3224"/>
        <v/>
      </c>
      <c r="BA218" s="125"/>
      <c r="BB218" s="126">
        <f t="shared" si="3225"/>
        <v>0</v>
      </c>
      <c r="BC218" s="124" t="str">
        <f t="shared" si="3226"/>
        <v/>
      </c>
      <c r="BD218" s="125"/>
      <c r="BE218" s="126">
        <f t="shared" si="3227"/>
        <v>0</v>
      </c>
      <c r="BF218" s="124" t="str">
        <f t="shared" si="3228"/>
        <v/>
      </c>
      <c r="BG218" s="125"/>
      <c r="BH218" s="126">
        <f t="shared" si="3229"/>
        <v>0</v>
      </c>
      <c r="BI218" s="124" t="str">
        <f t="shared" si="3230"/>
        <v/>
      </c>
      <c r="BJ218" s="125"/>
      <c r="BK218" s="126">
        <f t="shared" si="3231"/>
        <v>0</v>
      </c>
      <c r="BL218" s="124" t="str">
        <f t="shared" si="3232"/>
        <v/>
      </c>
      <c r="BM218" s="125"/>
      <c r="BN218" s="126">
        <f t="shared" si="3233"/>
        <v>0</v>
      </c>
      <c r="BO218" s="124" t="str">
        <f t="shared" si="3234"/>
        <v/>
      </c>
      <c r="BP218" s="125"/>
      <c r="BQ218" s="126">
        <f t="shared" si="3235"/>
        <v>0</v>
      </c>
      <c r="BR218" s="124" t="str">
        <f t="shared" si="3236"/>
        <v/>
      </c>
      <c r="BS218" s="125"/>
      <c r="BT218" s="126">
        <f t="shared" si="3237"/>
        <v>0</v>
      </c>
      <c r="BU218" s="124" t="str">
        <f t="shared" si="3238"/>
        <v/>
      </c>
      <c r="BV218" s="125"/>
      <c r="BW218" s="126">
        <f t="shared" si="3239"/>
        <v>0</v>
      </c>
      <c r="BX218" s="124" t="str">
        <f t="shared" si="3240"/>
        <v/>
      </c>
      <c r="BY218" s="125"/>
      <c r="BZ218" s="126">
        <f t="shared" si="3241"/>
        <v>0</v>
      </c>
      <c r="CA218" s="124" t="str">
        <f t="shared" si="3242"/>
        <v/>
      </c>
      <c r="CB218" s="125"/>
      <c r="CC218" s="126">
        <f t="shared" si="3243"/>
        <v>0</v>
      </c>
      <c r="CD218" s="124" t="str">
        <f t="shared" si="3244"/>
        <v/>
      </c>
      <c r="CE218" s="125"/>
      <c r="CF218" s="126">
        <f t="shared" si="3245"/>
        <v>0</v>
      </c>
      <c r="CG218" s="124" t="str">
        <f t="shared" si="3246"/>
        <v/>
      </c>
      <c r="CH218" s="125"/>
      <c r="CI218" s="126">
        <f t="shared" si="3247"/>
        <v>0</v>
      </c>
      <c r="CJ218" s="124" t="str">
        <f t="shared" si="3248"/>
        <v/>
      </c>
      <c r="CK218" s="125"/>
      <c r="CL218" s="126">
        <f t="shared" si="3249"/>
        <v>0</v>
      </c>
      <c r="CM218" s="124" t="str">
        <f t="shared" si="3250"/>
        <v/>
      </c>
      <c r="CN218" s="125"/>
      <c r="CO218" s="126">
        <f t="shared" si="3251"/>
        <v>0</v>
      </c>
      <c r="CP218" s="124" t="str">
        <f t="shared" si="3252"/>
        <v/>
      </c>
      <c r="CQ218" s="125"/>
      <c r="CR218" s="126">
        <f t="shared" si="3253"/>
        <v>0</v>
      </c>
      <c r="CS218" s="124" t="str">
        <f t="shared" si="3254"/>
        <v/>
      </c>
      <c r="CT218" s="125"/>
      <c r="CU218" s="126">
        <f t="shared" si="3255"/>
        <v>0</v>
      </c>
      <c r="CV218" s="124" t="str">
        <f t="shared" si="3256"/>
        <v/>
      </c>
      <c r="CW218" s="125"/>
      <c r="CX218" s="126">
        <f t="shared" si="3257"/>
        <v>0</v>
      </c>
      <c r="CY218" s="124" t="str">
        <f t="shared" si="3258"/>
        <v/>
      </c>
      <c r="CZ218" s="125"/>
      <c r="DA218" s="126">
        <f t="shared" si="3259"/>
        <v>0</v>
      </c>
      <c r="DB218" s="124" t="str">
        <f t="shared" si="3260"/>
        <v/>
      </c>
      <c r="DC218" s="125"/>
      <c r="DD218" s="126">
        <f t="shared" si="3261"/>
        <v>0</v>
      </c>
      <c r="DE218" s="124" t="str">
        <f t="shared" si="3262"/>
        <v/>
      </c>
      <c r="DF218" s="125"/>
      <c r="DG218" s="126">
        <f t="shared" si="3263"/>
        <v>0</v>
      </c>
      <c r="DH218" s="124" t="str">
        <f t="shared" si="3264"/>
        <v/>
      </c>
      <c r="DI218" s="125"/>
      <c r="DJ218" s="126">
        <f t="shared" si="3265"/>
        <v>0</v>
      </c>
      <c r="DK218" s="124"/>
      <c r="DL218" s="125"/>
      <c r="DM218" s="126"/>
    </row>
    <row r="219" spans="1:117" ht="7.75" hidden="1" customHeight="1" outlineLevel="2" x14ac:dyDescent="0.2">
      <c r="A219" s="97" t="str">
        <f t="shared" si="2984"/>
        <v>4</v>
      </c>
      <c r="B219" s="140" t="s">
        <v>94</v>
      </c>
      <c r="C219" s="213" t="str">
        <f>VLOOKUP(B219,'[49]PLANILHA ORCAMENTARIA'!A:B,2,0)</f>
        <v>MEIO FIO - PASSEIO</v>
      </c>
      <c r="D219" s="214"/>
      <c r="E219" s="122">
        <f>VLOOKUP(B219,'[49]PLANILHA ORCAMENTARIA'!A:G,7,0)</f>
        <v>38067.25</v>
      </c>
      <c r="F219" s="123">
        <f t="shared" si="3266"/>
        <v>0</v>
      </c>
      <c r="G219" s="124" t="str">
        <f t="shared" si="3195"/>
        <v/>
      </c>
      <c r="H219" s="125"/>
      <c r="I219" s="126">
        <f t="shared" si="2595"/>
        <v>0</v>
      </c>
      <c r="J219" s="124" t="str">
        <f t="shared" si="3196"/>
        <v/>
      </c>
      <c r="K219" s="125"/>
      <c r="L219" s="126">
        <f t="shared" si="3197"/>
        <v>0</v>
      </c>
      <c r="M219" s="124" t="str">
        <f t="shared" si="3198"/>
        <v/>
      </c>
      <c r="N219" s="125"/>
      <c r="O219" s="126">
        <f t="shared" si="3199"/>
        <v>0</v>
      </c>
      <c r="P219" s="124" t="str">
        <f t="shared" si="3200"/>
        <v/>
      </c>
      <c r="Q219" s="125"/>
      <c r="R219" s="126">
        <f t="shared" si="3201"/>
        <v>0</v>
      </c>
      <c r="S219" s="124" t="str">
        <f t="shared" si="3202"/>
        <v/>
      </c>
      <c r="T219" s="125"/>
      <c r="U219" s="126">
        <f t="shared" si="3203"/>
        <v>0</v>
      </c>
      <c r="V219" s="124" t="str">
        <f t="shared" si="3204"/>
        <v/>
      </c>
      <c r="W219" s="125"/>
      <c r="X219" s="126">
        <f t="shared" si="3205"/>
        <v>0</v>
      </c>
      <c r="Y219" s="124" t="str">
        <f t="shared" si="3206"/>
        <v/>
      </c>
      <c r="Z219" s="125"/>
      <c r="AA219" s="126">
        <f t="shared" si="3207"/>
        <v>0</v>
      </c>
      <c r="AB219" s="124" t="str">
        <f t="shared" si="3208"/>
        <v/>
      </c>
      <c r="AC219" s="125"/>
      <c r="AD219" s="126">
        <f t="shared" si="3209"/>
        <v>0</v>
      </c>
      <c r="AE219" s="124" t="str">
        <f t="shared" si="3210"/>
        <v/>
      </c>
      <c r="AF219" s="125"/>
      <c r="AG219" s="126">
        <f t="shared" si="3211"/>
        <v>0</v>
      </c>
      <c r="AH219" s="124" t="str">
        <f t="shared" si="3212"/>
        <v/>
      </c>
      <c r="AI219" s="125"/>
      <c r="AJ219" s="126">
        <f t="shared" si="3213"/>
        <v>0</v>
      </c>
      <c r="AK219" s="124" t="str">
        <f t="shared" si="3214"/>
        <v/>
      </c>
      <c r="AL219" s="125"/>
      <c r="AM219" s="126">
        <f t="shared" si="3215"/>
        <v>0</v>
      </c>
      <c r="AN219" s="124" t="str">
        <f t="shared" si="3216"/>
        <v/>
      </c>
      <c r="AO219" s="125"/>
      <c r="AP219" s="126">
        <f t="shared" si="3217"/>
        <v>0</v>
      </c>
      <c r="AQ219" s="124" t="str">
        <f t="shared" si="3218"/>
        <v/>
      </c>
      <c r="AR219" s="125"/>
      <c r="AS219" s="126">
        <f t="shared" si="3219"/>
        <v>0</v>
      </c>
      <c r="AT219" s="124" t="str">
        <f t="shared" si="3220"/>
        <v/>
      </c>
      <c r="AU219" s="125"/>
      <c r="AV219" s="126">
        <f t="shared" si="3221"/>
        <v>0</v>
      </c>
      <c r="AW219" s="124" t="str">
        <f t="shared" si="3222"/>
        <v/>
      </c>
      <c r="AX219" s="125"/>
      <c r="AY219" s="126">
        <f t="shared" si="3223"/>
        <v>0</v>
      </c>
      <c r="AZ219" s="124" t="str">
        <f t="shared" si="3224"/>
        <v/>
      </c>
      <c r="BA219" s="125"/>
      <c r="BB219" s="126">
        <f t="shared" si="3225"/>
        <v>0</v>
      </c>
      <c r="BC219" s="124" t="str">
        <f t="shared" si="3226"/>
        <v/>
      </c>
      <c r="BD219" s="125"/>
      <c r="BE219" s="126">
        <f t="shared" si="3227"/>
        <v>0</v>
      </c>
      <c r="BF219" s="124" t="str">
        <f t="shared" si="3228"/>
        <v/>
      </c>
      <c r="BG219" s="125"/>
      <c r="BH219" s="126">
        <f t="shared" si="3229"/>
        <v>0</v>
      </c>
      <c r="BI219" s="124" t="str">
        <f t="shared" si="3230"/>
        <v/>
      </c>
      <c r="BJ219" s="125"/>
      <c r="BK219" s="126">
        <f t="shared" si="3231"/>
        <v>0</v>
      </c>
      <c r="BL219" s="124" t="str">
        <f t="shared" si="3232"/>
        <v/>
      </c>
      <c r="BM219" s="125"/>
      <c r="BN219" s="126">
        <f t="shared" si="3233"/>
        <v>0</v>
      </c>
      <c r="BO219" s="124" t="str">
        <f t="shared" si="3234"/>
        <v/>
      </c>
      <c r="BP219" s="125"/>
      <c r="BQ219" s="126">
        <f t="shared" si="3235"/>
        <v>0</v>
      </c>
      <c r="BR219" s="124" t="str">
        <f t="shared" si="3236"/>
        <v/>
      </c>
      <c r="BS219" s="125"/>
      <c r="BT219" s="126">
        <f t="shared" si="3237"/>
        <v>0</v>
      </c>
      <c r="BU219" s="124" t="str">
        <f t="shared" si="3238"/>
        <v/>
      </c>
      <c r="BV219" s="125"/>
      <c r="BW219" s="126">
        <f t="shared" si="3239"/>
        <v>0</v>
      </c>
      <c r="BX219" s="124" t="str">
        <f t="shared" si="3240"/>
        <v/>
      </c>
      <c r="BY219" s="125"/>
      <c r="BZ219" s="126">
        <f t="shared" si="3241"/>
        <v>0</v>
      </c>
      <c r="CA219" s="124" t="str">
        <f t="shared" si="3242"/>
        <v/>
      </c>
      <c r="CB219" s="125"/>
      <c r="CC219" s="126">
        <f t="shared" si="3243"/>
        <v>0</v>
      </c>
      <c r="CD219" s="124" t="str">
        <f t="shared" si="3244"/>
        <v/>
      </c>
      <c r="CE219" s="125"/>
      <c r="CF219" s="126">
        <f t="shared" si="3245"/>
        <v>0</v>
      </c>
      <c r="CG219" s="124" t="str">
        <f t="shared" si="3246"/>
        <v/>
      </c>
      <c r="CH219" s="125"/>
      <c r="CI219" s="126">
        <f t="shared" si="3247"/>
        <v>0</v>
      </c>
      <c r="CJ219" s="124" t="str">
        <f t="shared" si="3248"/>
        <v/>
      </c>
      <c r="CK219" s="125"/>
      <c r="CL219" s="126">
        <f t="shared" si="3249"/>
        <v>0</v>
      </c>
      <c r="CM219" s="124" t="str">
        <f t="shared" si="3250"/>
        <v/>
      </c>
      <c r="CN219" s="125"/>
      <c r="CO219" s="126">
        <f t="shared" si="3251"/>
        <v>0</v>
      </c>
      <c r="CP219" s="124" t="str">
        <f t="shared" si="3252"/>
        <v/>
      </c>
      <c r="CQ219" s="125"/>
      <c r="CR219" s="126">
        <f t="shared" si="3253"/>
        <v>0</v>
      </c>
      <c r="CS219" s="124" t="str">
        <f t="shared" si="3254"/>
        <v/>
      </c>
      <c r="CT219" s="125"/>
      <c r="CU219" s="126">
        <f t="shared" si="3255"/>
        <v>0</v>
      </c>
      <c r="CV219" s="124" t="str">
        <f t="shared" si="3256"/>
        <v/>
      </c>
      <c r="CW219" s="125"/>
      <c r="CX219" s="126">
        <f t="shared" si="3257"/>
        <v>0</v>
      </c>
      <c r="CY219" s="124" t="str">
        <f t="shared" si="3258"/>
        <v/>
      </c>
      <c r="CZ219" s="125"/>
      <c r="DA219" s="126">
        <f t="shared" si="3259"/>
        <v>0</v>
      </c>
      <c r="DB219" s="124" t="str">
        <f t="shared" si="3260"/>
        <v/>
      </c>
      <c r="DC219" s="125"/>
      <c r="DD219" s="126">
        <f t="shared" si="3261"/>
        <v>0</v>
      </c>
      <c r="DE219" s="124" t="str">
        <f t="shared" si="3262"/>
        <v/>
      </c>
      <c r="DF219" s="125"/>
      <c r="DG219" s="126">
        <f t="shared" si="3263"/>
        <v>0</v>
      </c>
      <c r="DH219" s="124" t="str">
        <f t="shared" si="3264"/>
        <v/>
      </c>
      <c r="DI219" s="125"/>
      <c r="DJ219" s="126">
        <f t="shared" si="3265"/>
        <v>0</v>
      </c>
      <c r="DK219" s="124"/>
      <c r="DL219" s="125"/>
      <c r="DM219" s="126"/>
    </row>
    <row r="220" spans="1:117" ht="7.75" hidden="1" customHeight="1" outlineLevel="1" x14ac:dyDescent="0.2">
      <c r="A220" s="97" t="str">
        <f t="shared" si="2984"/>
        <v>4</v>
      </c>
      <c r="B220" s="140" t="s">
        <v>55</v>
      </c>
      <c r="C220" s="213" t="str">
        <f>VLOOKUP(B220,'[49]PLANILHA ORCAMENTARIA'!A:B,2,0)</f>
        <v>PAISAGISMO</v>
      </c>
      <c r="D220" s="214"/>
      <c r="E220" s="122">
        <f>VLOOKUP(B220,'[49]PLANILHA ORCAMENTARIA'!A:G,7,0)</f>
        <v>131400.98000000001</v>
      </c>
      <c r="F220" s="123">
        <f t="shared" si="3266"/>
        <v>0</v>
      </c>
      <c r="G220" s="124" t="str">
        <f t="shared" si="3195"/>
        <v/>
      </c>
      <c r="H220" s="125"/>
      <c r="I220" s="126">
        <f t="shared" si="2595"/>
        <v>0</v>
      </c>
      <c r="J220" s="124" t="str">
        <f t="shared" si="3196"/>
        <v/>
      </c>
      <c r="K220" s="125"/>
      <c r="L220" s="126">
        <f t="shared" si="3197"/>
        <v>0</v>
      </c>
      <c r="M220" s="124" t="str">
        <f t="shared" si="3198"/>
        <v/>
      </c>
      <c r="N220" s="125"/>
      <c r="O220" s="126">
        <f t="shared" si="3199"/>
        <v>0</v>
      </c>
      <c r="P220" s="124" t="str">
        <f t="shared" si="3200"/>
        <v/>
      </c>
      <c r="Q220" s="125"/>
      <c r="R220" s="126">
        <f t="shared" si="3201"/>
        <v>0</v>
      </c>
      <c r="S220" s="124" t="str">
        <f t="shared" si="3202"/>
        <v/>
      </c>
      <c r="T220" s="125"/>
      <c r="U220" s="126">
        <f t="shared" si="3203"/>
        <v>0</v>
      </c>
      <c r="V220" s="124" t="str">
        <f t="shared" si="3204"/>
        <v/>
      </c>
      <c r="W220" s="125"/>
      <c r="X220" s="126">
        <f t="shared" si="3205"/>
        <v>0</v>
      </c>
      <c r="Y220" s="124" t="str">
        <f t="shared" si="3206"/>
        <v/>
      </c>
      <c r="Z220" s="125"/>
      <c r="AA220" s="126">
        <f t="shared" si="3207"/>
        <v>0</v>
      </c>
      <c r="AB220" s="124" t="str">
        <f t="shared" si="3208"/>
        <v/>
      </c>
      <c r="AC220" s="125"/>
      <c r="AD220" s="126">
        <f t="shared" si="3209"/>
        <v>0</v>
      </c>
      <c r="AE220" s="124" t="str">
        <f t="shared" si="3210"/>
        <v/>
      </c>
      <c r="AF220" s="125"/>
      <c r="AG220" s="126">
        <f t="shared" si="3211"/>
        <v>0</v>
      </c>
      <c r="AH220" s="124" t="str">
        <f t="shared" si="3212"/>
        <v/>
      </c>
      <c r="AI220" s="125"/>
      <c r="AJ220" s="126">
        <f t="shared" si="3213"/>
        <v>0</v>
      </c>
      <c r="AK220" s="124" t="str">
        <f t="shared" si="3214"/>
        <v/>
      </c>
      <c r="AL220" s="125"/>
      <c r="AM220" s="126">
        <f t="shared" si="3215"/>
        <v>0</v>
      </c>
      <c r="AN220" s="124" t="str">
        <f t="shared" si="3216"/>
        <v/>
      </c>
      <c r="AO220" s="125"/>
      <c r="AP220" s="126">
        <f t="shared" si="3217"/>
        <v>0</v>
      </c>
      <c r="AQ220" s="124" t="str">
        <f t="shared" si="3218"/>
        <v/>
      </c>
      <c r="AR220" s="125"/>
      <c r="AS220" s="126">
        <f t="shared" si="3219"/>
        <v>0</v>
      </c>
      <c r="AT220" s="124" t="str">
        <f t="shared" si="3220"/>
        <v/>
      </c>
      <c r="AU220" s="125"/>
      <c r="AV220" s="126">
        <f t="shared" si="3221"/>
        <v>0</v>
      </c>
      <c r="AW220" s="124" t="str">
        <f t="shared" si="3222"/>
        <v/>
      </c>
      <c r="AX220" s="125"/>
      <c r="AY220" s="126">
        <f t="shared" si="3223"/>
        <v>0</v>
      </c>
      <c r="AZ220" s="124" t="str">
        <f t="shared" si="3224"/>
        <v/>
      </c>
      <c r="BA220" s="125"/>
      <c r="BB220" s="126">
        <f t="shared" si="3225"/>
        <v>0</v>
      </c>
      <c r="BC220" s="124" t="str">
        <f t="shared" si="3226"/>
        <v/>
      </c>
      <c r="BD220" s="125"/>
      <c r="BE220" s="126">
        <f t="shared" si="3227"/>
        <v>0</v>
      </c>
      <c r="BF220" s="124" t="str">
        <f t="shared" si="3228"/>
        <v/>
      </c>
      <c r="BG220" s="125"/>
      <c r="BH220" s="126">
        <f t="shared" si="3229"/>
        <v>0</v>
      </c>
      <c r="BI220" s="124" t="str">
        <f t="shared" si="3230"/>
        <v/>
      </c>
      <c r="BJ220" s="125"/>
      <c r="BK220" s="126">
        <f t="shared" si="3231"/>
        <v>0</v>
      </c>
      <c r="BL220" s="124" t="str">
        <f t="shared" si="3232"/>
        <v/>
      </c>
      <c r="BM220" s="125"/>
      <c r="BN220" s="126">
        <f t="shared" si="3233"/>
        <v>0</v>
      </c>
      <c r="BO220" s="124" t="str">
        <f t="shared" si="3234"/>
        <v/>
      </c>
      <c r="BP220" s="125"/>
      <c r="BQ220" s="126">
        <f t="shared" si="3235"/>
        <v>0</v>
      </c>
      <c r="BR220" s="124" t="str">
        <f t="shared" si="3236"/>
        <v/>
      </c>
      <c r="BS220" s="125"/>
      <c r="BT220" s="126">
        <f t="shared" si="3237"/>
        <v>0</v>
      </c>
      <c r="BU220" s="124" t="str">
        <f t="shared" si="3238"/>
        <v/>
      </c>
      <c r="BV220" s="125"/>
      <c r="BW220" s="126">
        <f t="shared" si="3239"/>
        <v>0</v>
      </c>
      <c r="BX220" s="124" t="str">
        <f t="shared" si="3240"/>
        <v/>
      </c>
      <c r="BY220" s="125"/>
      <c r="BZ220" s="126">
        <f t="shared" si="3241"/>
        <v>0</v>
      </c>
      <c r="CA220" s="124" t="str">
        <f t="shared" si="3242"/>
        <v/>
      </c>
      <c r="CB220" s="125"/>
      <c r="CC220" s="126">
        <f t="shared" si="3243"/>
        <v>0</v>
      </c>
      <c r="CD220" s="124" t="str">
        <f t="shared" si="3244"/>
        <v/>
      </c>
      <c r="CE220" s="125"/>
      <c r="CF220" s="126">
        <f t="shared" si="3245"/>
        <v>0</v>
      </c>
      <c r="CG220" s="124" t="str">
        <f t="shared" si="3246"/>
        <v/>
      </c>
      <c r="CH220" s="125"/>
      <c r="CI220" s="126">
        <f t="shared" si="3247"/>
        <v>0</v>
      </c>
      <c r="CJ220" s="124" t="str">
        <f t="shared" si="3248"/>
        <v/>
      </c>
      <c r="CK220" s="125"/>
      <c r="CL220" s="126">
        <f t="shared" si="3249"/>
        <v>0</v>
      </c>
      <c r="CM220" s="124" t="str">
        <f t="shared" si="3250"/>
        <v/>
      </c>
      <c r="CN220" s="125"/>
      <c r="CO220" s="126">
        <f t="shared" si="3251"/>
        <v>0</v>
      </c>
      <c r="CP220" s="124" t="str">
        <f t="shared" si="3252"/>
        <v/>
      </c>
      <c r="CQ220" s="125"/>
      <c r="CR220" s="126">
        <f t="shared" si="3253"/>
        <v>0</v>
      </c>
      <c r="CS220" s="124" t="str">
        <f t="shared" si="3254"/>
        <v/>
      </c>
      <c r="CT220" s="125"/>
      <c r="CU220" s="126">
        <f t="shared" si="3255"/>
        <v>0</v>
      </c>
      <c r="CV220" s="124" t="str">
        <f t="shared" si="3256"/>
        <v/>
      </c>
      <c r="CW220" s="125"/>
      <c r="CX220" s="126">
        <f t="shared" si="3257"/>
        <v>0</v>
      </c>
      <c r="CY220" s="124" t="str">
        <f t="shared" si="3258"/>
        <v/>
      </c>
      <c r="CZ220" s="125"/>
      <c r="DA220" s="126">
        <f t="shared" si="3259"/>
        <v>0</v>
      </c>
      <c r="DB220" s="124" t="str">
        <f t="shared" si="3260"/>
        <v/>
      </c>
      <c r="DC220" s="125"/>
      <c r="DD220" s="126">
        <f t="shared" si="3261"/>
        <v>0</v>
      </c>
      <c r="DE220" s="124" t="str">
        <f t="shared" si="3262"/>
        <v/>
      </c>
      <c r="DF220" s="125"/>
      <c r="DG220" s="126">
        <f t="shared" si="3263"/>
        <v>0</v>
      </c>
      <c r="DH220" s="124" t="str">
        <f t="shared" si="3264"/>
        <v/>
      </c>
      <c r="DI220" s="125"/>
      <c r="DJ220" s="126">
        <f t="shared" si="3265"/>
        <v>0</v>
      </c>
      <c r="DK220" s="124"/>
      <c r="DL220" s="125"/>
      <c r="DM220" s="126"/>
    </row>
    <row r="221" spans="1:117" collapsed="1" x14ac:dyDescent="0.2">
      <c r="A221" s="97" t="str">
        <f t="shared" si="2984"/>
        <v>5</v>
      </c>
      <c r="B221" s="115">
        <v>5</v>
      </c>
      <c r="C221" s="199" t="s">
        <v>437</v>
      </c>
      <c r="D221" s="199"/>
      <c r="E221" s="116">
        <f>VLOOKUP(B221,'[49]PLANILHA ORCAMENTARIA'!A:G,7,0)</f>
        <v>705307.6</v>
      </c>
      <c r="F221" s="117"/>
      <c r="G221" s="127">
        <f>SUMIF($A$222:$A$269,$B$221,G222:G269)</f>
        <v>0</v>
      </c>
      <c r="H221" s="128">
        <f>IF(G221="","",G221/$E221)</f>
        <v>0</v>
      </c>
      <c r="I221" s="129">
        <f t="shared" si="2595"/>
        <v>0</v>
      </c>
      <c r="J221" s="127">
        <f>SUMIF($A$222:$A$269,$B$221,J222:J269)</f>
        <v>0</v>
      </c>
      <c r="K221" s="128">
        <f>IF(J221="","",J221/$E221)</f>
        <v>0</v>
      </c>
      <c r="L221" s="129">
        <f>K221+I221</f>
        <v>0</v>
      </c>
      <c r="M221" s="127">
        <f>SUMIF($A$222:$A$269,$B$221,M222:M269)</f>
        <v>0</v>
      </c>
      <c r="N221" s="128">
        <f>IF(M221="","",M221/$E221)</f>
        <v>0</v>
      </c>
      <c r="O221" s="129">
        <f>N221+L221</f>
        <v>0</v>
      </c>
      <c r="P221" s="127">
        <f>SUMIF($A$222:$A$269,$B$221,P222:P269)</f>
        <v>0</v>
      </c>
      <c r="Q221" s="128">
        <f>IF(P221="","",P221/$E221)</f>
        <v>0</v>
      </c>
      <c r="R221" s="129">
        <f>Q221+O221</f>
        <v>0</v>
      </c>
      <c r="S221" s="127">
        <f>SUMIF($A$222:$A$269,$B$221,S222:S269)</f>
        <v>0</v>
      </c>
      <c r="T221" s="128">
        <f>IF(S221="","",S221/$E221)</f>
        <v>0</v>
      </c>
      <c r="U221" s="129">
        <f>T221+R221</f>
        <v>0</v>
      </c>
      <c r="V221" s="127">
        <f>SUMIF($A$222:$A$269,$B$221,V222:V269)</f>
        <v>0</v>
      </c>
      <c r="W221" s="128">
        <f>IF(V221="","",V221/$E221)</f>
        <v>0</v>
      </c>
      <c r="X221" s="129">
        <f>W221+U221</f>
        <v>0</v>
      </c>
      <c r="Y221" s="127">
        <f>SUMIF($A$222:$A$269,$B$221,Y222:Y269)</f>
        <v>0</v>
      </c>
      <c r="Z221" s="128">
        <f>IF(Y221="","",Y221/$E221)</f>
        <v>0</v>
      </c>
      <c r="AA221" s="129">
        <f>Z221+X221</f>
        <v>0</v>
      </c>
      <c r="AB221" s="127">
        <f>SUMIF($A$222:$A$269,$B$221,AB222:AB269)</f>
        <v>0</v>
      </c>
      <c r="AC221" s="128">
        <f>IF(AB221="","",AB221/$E221)</f>
        <v>0</v>
      </c>
      <c r="AD221" s="129">
        <f>AC221+AA221</f>
        <v>0</v>
      </c>
      <c r="AE221" s="127">
        <f>SUMIF($A$222:$A$269,$B$221,AE222:AE269)</f>
        <v>0</v>
      </c>
      <c r="AF221" s="128">
        <f>IF(AE221="","",AE221/$E221)</f>
        <v>0</v>
      </c>
      <c r="AG221" s="129">
        <f>AF221+AD221</f>
        <v>0</v>
      </c>
      <c r="AH221" s="127">
        <f>SUMIF($A$222:$A$269,$B$221,AH222:AH269)</f>
        <v>0</v>
      </c>
      <c r="AI221" s="128">
        <f>IF(AH221="","",AH221/$E221)</f>
        <v>0</v>
      </c>
      <c r="AJ221" s="129">
        <f>AI221+AG221</f>
        <v>0</v>
      </c>
      <c r="AK221" s="127">
        <f>SUMIF($A$222:$A$269,$B$221,AK222:AK269)</f>
        <v>0</v>
      </c>
      <c r="AL221" s="128">
        <f>IF(AK221="","",AK221/$E221)</f>
        <v>0</v>
      </c>
      <c r="AM221" s="129">
        <f>AL221+AJ221</f>
        <v>0</v>
      </c>
      <c r="AN221" s="127">
        <f>SUMIF($A$222:$A$269,$B$221,AN222:AN269)</f>
        <v>0</v>
      </c>
      <c r="AO221" s="128">
        <f>IF(AN221="","",AN221/$E221)</f>
        <v>0</v>
      </c>
      <c r="AP221" s="129">
        <f>AO221+AM221</f>
        <v>0</v>
      </c>
      <c r="AQ221" s="127">
        <f>SUMIF($A$222:$A$269,$B$221,AQ222:AQ269)</f>
        <v>0</v>
      </c>
      <c r="AR221" s="128">
        <f>IF(AQ221="","",AQ221/$E221)</f>
        <v>0</v>
      </c>
      <c r="AS221" s="129">
        <f>AR221+AP221</f>
        <v>0</v>
      </c>
      <c r="AT221" s="127">
        <f>SUMIF($A$222:$A$269,$B$221,AT222:AT269)</f>
        <v>0</v>
      </c>
      <c r="AU221" s="128">
        <f>IF(AT221="","",AT221/$E221)</f>
        <v>0</v>
      </c>
      <c r="AV221" s="129">
        <f>AU221+AS221</f>
        <v>0</v>
      </c>
      <c r="AW221" s="127">
        <f>SUMIF($A$222:$A$269,$B$221,AW222:AW269)</f>
        <v>0</v>
      </c>
      <c r="AX221" s="128">
        <f>IF(AW221="","",AW221/$E221)</f>
        <v>0</v>
      </c>
      <c r="AY221" s="129">
        <f>AX221+AV221</f>
        <v>0</v>
      </c>
      <c r="AZ221" s="127">
        <f>SUMIF($A$222:$A$269,$B$221,AZ222:AZ269)</f>
        <v>0</v>
      </c>
      <c r="BA221" s="128">
        <f>IF(AZ221="","",AZ221/$E221)</f>
        <v>0</v>
      </c>
      <c r="BB221" s="129">
        <f>BA221+AY221</f>
        <v>0</v>
      </c>
      <c r="BC221" s="127">
        <f>SUMIF($A$222:$A$269,$B$221,BC222:BC269)</f>
        <v>0</v>
      </c>
      <c r="BD221" s="128">
        <f>IF(BC221="","",BC221/$E221)</f>
        <v>0</v>
      </c>
      <c r="BE221" s="129">
        <f>BD221+BB221</f>
        <v>0</v>
      </c>
      <c r="BF221" s="127">
        <f>SUMIF($A$222:$A$269,$B$221,BF222:BF269)</f>
        <v>0</v>
      </c>
      <c r="BG221" s="128">
        <f>IF(BF221="","",BF221/$E221)</f>
        <v>0</v>
      </c>
      <c r="BH221" s="129">
        <f>BG221+BE221</f>
        <v>0</v>
      </c>
      <c r="BI221" s="127">
        <f>SUMIF($A$222:$A$269,$B$221,BI222:BI269)</f>
        <v>0</v>
      </c>
      <c r="BJ221" s="128">
        <f>IF(BI221="","",BI221/$E221)</f>
        <v>0</v>
      </c>
      <c r="BK221" s="129">
        <f>BJ221+BH221</f>
        <v>0</v>
      </c>
      <c r="BL221" s="127">
        <f>SUMIF($A$222:$A$269,$B$221,BL222:BL269)</f>
        <v>0</v>
      </c>
      <c r="BM221" s="128">
        <f>IF(BL221="","",BL221/$E221)</f>
        <v>0</v>
      </c>
      <c r="BN221" s="129">
        <f>BM221+BK221</f>
        <v>0</v>
      </c>
      <c r="BO221" s="127">
        <f>SUMIF($A$222:$A$269,$B$221,BO222:BO269)</f>
        <v>0</v>
      </c>
      <c r="BP221" s="128">
        <f>IF(BO221="","",BO221/$E221)</f>
        <v>0</v>
      </c>
      <c r="BQ221" s="129">
        <f>BP221+BN221</f>
        <v>0</v>
      </c>
      <c r="BR221" s="127">
        <f>SUMIF($A$222:$A$269,$B$221,BR222:BR269)</f>
        <v>0</v>
      </c>
      <c r="BS221" s="128">
        <f>IF(BR221="","",BR221/$E221)</f>
        <v>0</v>
      </c>
      <c r="BT221" s="129">
        <f>BS221+BQ221</f>
        <v>0</v>
      </c>
      <c r="BU221" s="127">
        <f>SUMIF($A$222:$A$269,$B$221,BU222:BU269)</f>
        <v>0</v>
      </c>
      <c r="BV221" s="128">
        <f>IF(BU221="","",BU221/$E221)</f>
        <v>0</v>
      </c>
      <c r="BW221" s="129">
        <f>BV221+BT221</f>
        <v>0</v>
      </c>
      <c r="BX221" s="127">
        <f>SUMIF($A$222:$A$269,$B$221,BX222:BX269)</f>
        <v>0</v>
      </c>
      <c r="BY221" s="128">
        <f>IF(BX221="","",BX221/$E221)</f>
        <v>0</v>
      </c>
      <c r="BZ221" s="129">
        <f>BY221+BW221</f>
        <v>0</v>
      </c>
      <c r="CA221" s="127">
        <f>SUMIF($A$222:$A$269,$B$221,CA222:CA269)</f>
        <v>0</v>
      </c>
      <c r="CB221" s="128">
        <f>IF(CA221="","",CA221/$E221)</f>
        <v>0</v>
      </c>
      <c r="CC221" s="129">
        <f>CB221+BZ221</f>
        <v>0</v>
      </c>
      <c r="CD221" s="127">
        <f>SUMIF($A$222:$A$269,$B$221,CD222:CD269)</f>
        <v>0</v>
      </c>
      <c r="CE221" s="128">
        <f>IF(CD221="","",CD221/$E221)</f>
        <v>0</v>
      </c>
      <c r="CF221" s="129">
        <f>CE221+CC221</f>
        <v>0</v>
      </c>
      <c r="CG221" s="127">
        <f>SUMIF($A$222:$A$269,$B$221,CG222:CG269)</f>
        <v>0</v>
      </c>
      <c r="CH221" s="128">
        <f>IF(CG221="","",CG221/$E221)</f>
        <v>0</v>
      </c>
      <c r="CI221" s="129">
        <f>CH221+CF221</f>
        <v>0</v>
      </c>
      <c r="CJ221" s="127">
        <f>SUMIF($A$222:$A$269,$B$221,CJ222:CJ269)</f>
        <v>0</v>
      </c>
      <c r="CK221" s="128">
        <f>IF(CJ221="","",CJ221/$E221)</f>
        <v>0</v>
      </c>
      <c r="CL221" s="129">
        <f>CK221+CI221</f>
        <v>0</v>
      </c>
      <c r="CM221" s="127">
        <f>SUMIF($A$222:$A$269,$B$221,CM222:CM269)</f>
        <v>0</v>
      </c>
      <c r="CN221" s="128">
        <f>IF(CM221="","",CM221/$E221)</f>
        <v>0</v>
      </c>
      <c r="CO221" s="129">
        <f>CN221+CL221</f>
        <v>0</v>
      </c>
      <c r="CP221" s="127">
        <f>SUMIF($A$222:$A$269,$B$221,CP222:CP269)</f>
        <v>0</v>
      </c>
      <c r="CQ221" s="128">
        <f>IF(CP221="","",CP221/$E221)</f>
        <v>0</v>
      </c>
      <c r="CR221" s="129">
        <f>CQ221+CO221</f>
        <v>0</v>
      </c>
      <c r="CS221" s="127">
        <f>SUMIF($A$222:$A$269,$B$221,CS222:CS269)</f>
        <v>0</v>
      </c>
      <c r="CT221" s="128">
        <f>IF(CS221="","",CS221/$E221)</f>
        <v>0</v>
      </c>
      <c r="CU221" s="129">
        <f>CT221+CR221</f>
        <v>0</v>
      </c>
      <c r="CV221" s="127">
        <f>SUMIF($A$222:$A$269,$B$221,CV222:CV269)</f>
        <v>0</v>
      </c>
      <c r="CW221" s="128">
        <f>IF(CV221="","",CV221/$E221)</f>
        <v>0</v>
      </c>
      <c r="CX221" s="129">
        <f>CW221+CU221</f>
        <v>0</v>
      </c>
      <c r="CY221" s="127">
        <f>SUMIF($A$222:$A$269,$B$221,CY222:CY269)</f>
        <v>0</v>
      </c>
      <c r="CZ221" s="128">
        <f>IF(CY221="","",CY221/$E221)</f>
        <v>0</v>
      </c>
      <c r="DA221" s="129">
        <f>CZ221+CX221</f>
        <v>0</v>
      </c>
      <c r="DB221" s="127">
        <f>SUMIF($A$222:$A$269,$B$221,DB222:DB269)</f>
        <v>0</v>
      </c>
      <c r="DC221" s="128">
        <f>IF(DB221="","",DB221/$E221)</f>
        <v>0</v>
      </c>
      <c r="DD221" s="129">
        <f>DC221+DA221</f>
        <v>0</v>
      </c>
      <c r="DE221" s="127">
        <f>SUMIF($A$222:$A$269,$B$221,DE222:DE269)</f>
        <v>0</v>
      </c>
      <c r="DF221" s="128">
        <f>IF(DE221="","",DE221/$E221)</f>
        <v>0</v>
      </c>
      <c r="DG221" s="129">
        <f>DF221+DD221</f>
        <v>0</v>
      </c>
      <c r="DH221" s="127">
        <f>SUMIF($A$222:$A$269,$B$221,DH222:DH269)</f>
        <v>0</v>
      </c>
      <c r="DI221" s="128">
        <f>IF(DH221="","",DH221/$E221)</f>
        <v>0</v>
      </c>
      <c r="DJ221" s="129">
        <f>DI221+DG221</f>
        <v>0</v>
      </c>
      <c r="DK221" s="127">
        <f>G221+J221+M221+P221+S221+V221+Y221+AB221+AE221+AH221+AK221+AN221+AQ221+AT221+AW221+AZ221+BC221+BF221+BI221+BL221+BO221+BR221+BU221+BX221+CA221+CD221+CG221+CJ221+CM221+CP221+CS221+CV221+CY221+DB221+DE221+DH221</f>
        <v>0</v>
      </c>
      <c r="DL221" s="178">
        <f>E221-DK221</f>
        <v>705307.6</v>
      </c>
      <c r="DM221" s="129">
        <f>DK221/E221</f>
        <v>0</v>
      </c>
    </row>
    <row r="222" spans="1:117" ht="7.75" hidden="1" customHeight="1" outlineLevel="1" x14ac:dyDescent="0.2">
      <c r="A222" s="97" t="str">
        <f t="shared" si="2984"/>
        <v>5</v>
      </c>
      <c r="B222" s="121" t="s">
        <v>57</v>
      </c>
      <c r="C222" s="213" t="str">
        <f>VLOOKUP(B222,'[49]PLANILHA ORCAMENTARIA'!A:B,2,0)</f>
        <v>AGUA FRIA</v>
      </c>
      <c r="D222" s="214"/>
      <c r="E222" s="122">
        <f>VLOOKUP(B222,'[49]PLANILHA ORCAMENTARIA'!A:G,7,0)</f>
        <v>243552.77</v>
      </c>
      <c r="F222" s="123"/>
      <c r="G222" s="124" t="str">
        <f t="shared" ref="G222:G225" si="3267">IF(H222="","",H222*$E222)</f>
        <v/>
      </c>
      <c r="H222" s="125"/>
      <c r="I222" s="126">
        <f t="shared" si="2595"/>
        <v>0</v>
      </c>
      <c r="J222" s="124" t="str">
        <f t="shared" ref="J222:J225" si="3268">IF(K222="","",K222*$E222)</f>
        <v/>
      </c>
      <c r="K222" s="125"/>
      <c r="L222" s="126">
        <f t="shared" ref="L222:L269" si="3269">K222+I222</f>
        <v>0</v>
      </c>
      <c r="M222" s="124" t="str">
        <f t="shared" ref="M222:M225" si="3270">IF(N222="","",N222*$E222)</f>
        <v/>
      </c>
      <c r="N222" s="125"/>
      <c r="O222" s="126">
        <f t="shared" ref="O222:O225" si="3271">N222+L222</f>
        <v>0</v>
      </c>
      <c r="P222" s="124" t="str">
        <f t="shared" ref="P222:P225" si="3272">IF(Q222="","",Q222*$E222)</f>
        <v/>
      </c>
      <c r="Q222" s="125"/>
      <c r="R222" s="126">
        <f t="shared" ref="R222:R225" si="3273">Q222+O222</f>
        <v>0</v>
      </c>
      <c r="S222" s="124" t="str">
        <f t="shared" ref="S222:S225" si="3274">IF(T222="","",T222*$E222)</f>
        <v/>
      </c>
      <c r="T222" s="125"/>
      <c r="U222" s="126">
        <f t="shared" ref="U222:U225" si="3275">T222+R222</f>
        <v>0</v>
      </c>
      <c r="V222" s="124" t="str">
        <f t="shared" ref="V222:V225" si="3276">IF(W222="","",W222*$E222)</f>
        <v/>
      </c>
      <c r="W222" s="125"/>
      <c r="X222" s="126">
        <f t="shared" ref="X222:X225" si="3277">W222+U222</f>
        <v>0</v>
      </c>
      <c r="Y222" s="124" t="str">
        <f t="shared" ref="Y222:Y225" si="3278">IF(Z222="","",Z222*$E222)</f>
        <v/>
      </c>
      <c r="Z222" s="125"/>
      <c r="AA222" s="126">
        <f t="shared" ref="AA222:AA225" si="3279">Z222+X222</f>
        <v>0</v>
      </c>
      <c r="AB222" s="124" t="str">
        <f t="shared" ref="AB222:AB225" si="3280">IF(AC222="","",AC222*$E222)</f>
        <v/>
      </c>
      <c r="AC222" s="125"/>
      <c r="AD222" s="126">
        <f t="shared" ref="AD222:AD225" si="3281">AC222+AA222</f>
        <v>0</v>
      </c>
      <c r="AE222" s="124" t="str">
        <f t="shared" ref="AE222:AE225" si="3282">IF(AF222="","",AF222*$E222)</f>
        <v/>
      </c>
      <c r="AF222" s="125"/>
      <c r="AG222" s="126">
        <f t="shared" ref="AG222:AG225" si="3283">AF222+AD222</f>
        <v>0</v>
      </c>
      <c r="AH222" s="124" t="str">
        <f t="shared" ref="AH222:AH225" si="3284">IF(AI222="","",AI222*$E222)</f>
        <v/>
      </c>
      <c r="AI222" s="125"/>
      <c r="AJ222" s="126">
        <f t="shared" ref="AJ222:AJ225" si="3285">AI222+AG222</f>
        <v>0</v>
      </c>
      <c r="AK222" s="124" t="str">
        <f t="shared" ref="AK222:AK225" si="3286">IF(AL222="","",AL222*$E222)</f>
        <v/>
      </c>
      <c r="AL222" s="125"/>
      <c r="AM222" s="126">
        <f t="shared" ref="AM222:AM225" si="3287">AL222+AJ222</f>
        <v>0</v>
      </c>
      <c r="AN222" s="124" t="str">
        <f t="shared" ref="AN222:AN225" si="3288">IF(AO222="","",AO222*$E222)</f>
        <v/>
      </c>
      <c r="AO222" s="125"/>
      <c r="AP222" s="126">
        <f t="shared" ref="AP222:AP225" si="3289">AO222+AM222</f>
        <v>0</v>
      </c>
      <c r="AQ222" s="124" t="str">
        <f t="shared" ref="AQ222:AQ225" si="3290">IF(AR222="","",AR222*$E222)</f>
        <v/>
      </c>
      <c r="AR222" s="125"/>
      <c r="AS222" s="126">
        <f t="shared" ref="AS222:AS225" si="3291">AR222+AP222</f>
        <v>0</v>
      </c>
      <c r="AT222" s="124" t="str">
        <f t="shared" ref="AT222:AT225" si="3292">IF(AU222="","",AU222*$E222)</f>
        <v/>
      </c>
      <c r="AU222" s="125"/>
      <c r="AV222" s="126">
        <f t="shared" ref="AV222:AV225" si="3293">AU222+AS222</f>
        <v>0</v>
      </c>
      <c r="AW222" s="124" t="str">
        <f t="shared" ref="AW222:AW225" si="3294">IF(AX222="","",AX222*$E222)</f>
        <v/>
      </c>
      <c r="AX222" s="125"/>
      <c r="AY222" s="126">
        <f t="shared" ref="AY222:AY225" si="3295">AX222+AV222</f>
        <v>0</v>
      </c>
      <c r="AZ222" s="124" t="str">
        <f t="shared" ref="AZ222:AZ225" si="3296">IF(BA222="","",BA222*$E222)</f>
        <v/>
      </c>
      <c r="BA222" s="125"/>
      <c r="BB222" s="126">
        <f t="shared" ref="BB222:BB225" si="3297">BA222+AY222</f>
        <v>0</v>
      </c>
      <c r="BC222" s="124" t="str">
        <f t="shared" ref="BC222:BC225" si="3298">IF(BD222="","",BD222*$E222)</f>
        <v/>
      </c>
      <c r="BD222" s="125"/>
      <c r="BE222" s="126">
        <f t="shared" ref="BE222:BE225" si="3299">BD222+BB222</f>
        <v>0</v>
      </c>
      <c r="BF222" s="124" t="str">
        <f t="shared" ref="BF222:BF225" si="3300">IF(BG222="","",BG222*$E222)</f>
        <v/>
      </c>
      <c r="BG222" s="125"/>
      <c r="BH222" s="126">
        <f t="shared" ref="BH222:BH225" si="3301">BG222+BE222</f>
        <v>0</v>
      </c>
      <c r="BI222" s="124" t="str">
        <f t="shared" ref="BI222:BI225" si="3302">IF(BJ222="","",BJ222*$E222)</f>
        <v/>
      </c>
      <c r="BJ222" s="125"/>
      <c r="BK222" s="126">
        <f t="shared" ref="BK222:BK225" si="3303">BJ222+BH222</f>
        <v>0</v>
      </c>
      <c r="BL222" s="124" t="str">
        <f t="shared" ref="BL222:BL225" si="3304">IF(BM222="","",BM222*$E222)</f>
        <v/>
      </c>
      <c r="BM222" s="125"/>
      <c r="BN222" s="126">
        <f t="shared" ref="BN222:BN225" si="3305">BM222+BK222</f>
        <v>0</v>
      </c>
      <c r="BO222" s="124" t="str">
        <f t="shared" ref="BO222:BO225" si="3306">IF(BP222="","",BP222*$E222)</f>
        <v/>
      </c>
      <c r="BP222" s="125"/>
      <c r="BQ222" s="126">
        <f t="shared" ref="BQ222:BQ225" si="3307">BP222+BN222</f>
        <v>0</v>
      </c>
      <c r="BR222" s="124" t="str">
        <f t="shared" ref="BR222:BR225" si="3308">IF(BS222="","",BS222*$E222)</f>
        <v/>
      </c>
      <c r="BS222" s="125"/>
      <c r="BT222" s="126">
        <f t="shared" ref="BT222:BT225" si="3309">BS222+BQ222</f>
        <v>0</v>
      </c>
      <c r="BU222" s="124" t="str">
        <f t="shared" ref="BU222:BU225" si="3310">IF(BV222="","",BV222*$E222)</f>
        <v/>
      </c>
      <c r="BV222" s="125"/>
      <c r="BW222" s="126">
        <f t="shared" ref="BW222:BW225" si="3311">BV222+BT222</f>
        <v>0</v>
      </c>
      <c r="BX222" s="124" t="str">
        <f t="shared" ref="BX222:BX225" si="3312">IF(BY222="","",BY222*$E222)</f>
        <v/>
      </c>
      <c r="BY222" s="125"/>
      <c r="BZ222" s="126">
        <f t="shared" ref="BZ222:BZ225" si="3313">BY222+BW222</f>
        <v>0</v>
      </c>
      <c r="CA222" s="124" t="str">
        <f t="shared" ref="CA222:CA225" si="3314">IF(CB222="","",CB222*$E222)</f>
        <v/>
      </c>
      <c r="CB222" s="125"/>
      <c r="CC222" s="126">
        <f t="shared" ref="CC222:CC225" si="3315">CB222+BZ222</f>
        <v>0</v>
      </c>
      <c r="CD222" s="124" t="str">
        <f t="shared" ref="CD222:CD225" si="3316">IF(CE222="","",CE222*$E222)</f>
        <v/>
      </c>
      <c r="CE222" s="125"/>
      <c r="CF222" s="126">
        <f t="shared" ref="CF222:CF225" si="3317">CE222+CC222</f>
        <v>0</v>
      </c>
      <c r="CG222" s="124" t="str">
        <f t="shared" ref="CG222:CG225" si="3318">IF(CH222="","",CH222*$E222)</f>
        <v/>
      </c>
      <c r="CH222" s="125"/>
      <c r="CI222" s="126">
        <f t="shared" ref="CI222:CI225" si="3319">CH222+CF222</f>
        <v>0</v>
      </c>
      <c r="CJ222" s="124" t="str">
        <f t="shared" ref="CJ222:CJ225" si="3320">IF(CK222="","",CK222*$E222)</f>
        <v/>
      </c>
      <c r="CK222" s="125"/>
      <c r="CL222" s="126">
        <f t="shared" ref="CL222:CL225" si="3321">CK222+CI222</f>
        <v>0</v>
      </c>
      <c r="CM222" s="124" t="str">
        <f t="shared" ref="CM222:CM225" si="3322">IF(CN222="","",CN222*$E222)</f>
        <v/>
      </c>
      <c r="CN222" s="125"/>
      <c r="CO222" s="126">
        <f t="shared" ref="CO222:CO225" si="3323">CN222+CL222</f>
        <v>0</v>
      </c>
      <c r="CP222" s="124" t="str">
        <f t="shared" ref="CP222:CP225" si="3324">IF(CQ222="","",CQ222*$E222)</f>
        <v/>
      </c>
      <c r="CQ222" s="125"/>
      <c r="CR222" s="126">
        <f t="shared" ref="CR222:CR225" si="3325">CQ222+CO222</f>
        <v>0</v>
      </c>
      <c r="CS222" s="124" t="str">
        <f t="shared" ref="CS222:CS225" si="3326">IF(CT222="","",CT222*$E222)</f>
        <v/>
      </c>
      <c r="CT222" s="125"/>
      <c r="CU222" s="126">
        <f t="shared" ref="CU222:CU225" si="3327">CT222+CR222</f>
        <v>0</v>
      </c>
      <c r="CV222" s="124" t="str">
        <f t="shared" ref="CV222:CV225" si="3328">IF(CW222="","",CW222*$E222)</f>
        <v/>
      </c>
      <c r="CW222" s="125"/>
      <c r="CX222" s="126">
        <f t="shared" ref="CX222:CX225" si="3329">CW222+CU222</f>
        <v>0</v>
      </c>
      <c r="CY222" s="124" t="str">
        <f t="shared" ref="CY222:CY225" si="3330">IF(CZ222="","",CZ222*$E222)</f>
        <v/>
      </c>
      <c r="CZ222" s="125"/>
      <c r="DA222" s="126">
        <f t="shared" ref="DA222:DA225" si="3331">CZ222+CX222</f>
        <v>0</v>
      </c>
      <c r="DB222" s="124" t="str">
        <f t="shared" ref="DB222:DB225" si="3332">IF(DC222="","",DC222*$E222)</f>
        <v/>
      </c>
      <c r="DC222" s="125"/>
      <c r="DD222" s="126">
        <f t="shared" ref="DD222:DD225" si="3333">DC222+DA222</f>
        <v>0</v>
      </c>
      <c r="DE222" s="124" t="str">
        <f t="shared" ref="DE222:DE225" si="3334">IF(DF222="","",DF222*$E222)</f>
        <v/>
      </c>
      <c r="DF222" s="125"/>
      <c r="DG222" s="126">
        <f t="shared" ref="DG222:DG225" si="3335">DF222+DD222</f>
        <v>0</v>
      </c>
      <c r="DH222" s="124" t="str">
        <f t="shared" ref="DH222:DH225" si="3336">IF(DI222="","",DI222*$E222)</f>
        <v/>
      </c>
      <c r="DI222" s="125"/>
      <c r="DJ222" s="126">
        <f t="shared" ref="DJ222:DJ225" si="3337">DI222+DG222</f>
        <v>0</v>
      </c>
      <c r="DK222" s="124"/>
      <c r="DL222" s="125"/>
      <c r="DM222" s="126"/>
    </row>
    <row r="223" spans="1:117" ht="7.75" hidden="1" customHeight="1" outlineLevel="1" x14ac:dyDescent="0.2">
      <c r="A223" s="97" t="str">
        <f t="shared" si="2984"/>
        <v>5</v>
      </c>
      <c r="B223" s="121" t="s">
        <v>96</v>
      </c>
      <c r="C223" s="213" t="str">
        <f>VLOOKUP(B223,'[49]PLANILHA ORCAMENTARIA'!A:B,2,0)</f>
        <v>REDE SANITÁRIA</v>
      </c>
      <c r="D223" s="214"/>
      <c r="E223" s="122">
        <f>VLOOKUP(B223,'[49]PLANILHA ORCAMENTARIA'!A:G,7,0)</f>
        <v>152374.53</v>
      </c>
      <c r="F223" s="123"/>
      <c r="G223" s="124" t="str">
        <f t="shared" si="3267"/>
        <v/>
      </c>
      <c r="H223" s="125"/>
      <c r="I223" s="126">
        <f t="shared" si="2595"/>
        <v>0</v>
      </c>
      <c r="J223" s="124" t="str">
        <f t="shared" si="3268"/>
        <v/>
      </c>
      <c r="K223" s="125"/>
      <c r="L223" s="126">
        <f t="shared" si="3269"/>
        <v>0</v>
      </c>
      <c r="M223" s="124" t="str">
        <f t="shared" si="3270"/>
        <v/>
      </c>
      <c r="N223" s="125"/>
      <c r="O223" s="126">
        <f t="shared" si="3271"/>
        <v>0</v>
      </c>
      <c r="P223" s="124" t="str">
        <f t="shared" si="3272"/>
        <v/>
      </c>
      <c r="Q223" s="125"/>
      <c r="R223" s="126">
        <f t="shared" si="3273"/>
        <v>0</v>
      </c>
      <c r="S223" s="124" t="str">
        <f t="shared" si="3274"/>
        <v/>
      </c>
      <c r="T223" s="125"/>
      <c r="U223" s="126">
        <f t="shared" si="3275"/>
        <v>0</v>
      </c>
      <c r="V223" s="124" t="str">
        <f t="shared" si="3276"/>
        <v/>
      </c>
      <c r="W223" s="125"/>
      <c r="X223" s="126">
        <f t="shared" si="3277"/>
        <v>0</v>
      </c>
      <c r="Y223" s="124" t="str">
        <f t="shared" si="3278"/>
        <v/>
      </c>
      <c r="Z223" s="125"/>
      <c r="AA223" s="126">
        <f t="shared" si="3279"/>
        <v>0</v>
      </c>
      <c r="AB223" s="124" t="str">
        <f t="shared" si="3280"/>
        <v/>
      </c>
      <c r="AC223" s="125"/>
      <c r="AD223" s="126">
        <f t="shared" si="3281"/>
        <v>0</v>
      </c>
      <c r="AE223" s="124" t="str">
        <f t="shared" si="3282"/>
        <v/>
      </c>
      <c r="AF223" s="125"/>
      <c r="AG223" s="126">
        <f t="shared" si="3283"/>
        <v>0</v>
      </c>
      <c r="AH223" s="124" t="str">
        <f t="shared" si="3284"/>
        <v/>
      </c>
      <c r="AI223" s="125"/>
      <c r="AJ223" s="126">
        <f t="shared" si="3285"/>
        <v>0</v>
      </c>
      <c r="AK223" s="124" t="str">
        <f t="shared" si="3286"/>
        <v/>
      </c>
      <c r="AL223" s="125"/>
      <c r="AM223" s="126">
        <f t="shared" si="3287"/>
        <v>0</v>
      </c>
      <c r="AN223" s="124" t="str">
        <f t="shared" si="3288"/>
        <v/>
      </c>
      <c r="AO223" s="125"/>
      <c r="AP223" s="126">
        <f t="shared" si="3289"/>
        <v>0</v>
      </c>
      <c r="AQ223" s="124" t="str">
        <f t="shared" si="3290"/>
        <v/>
      </c>
      <c r="AR223" s="125"/>
      <c r="AS223" s="126">
        <f t="shared" si="3291"/>
        <v>0</v>
      </c>
      <c r="AT223" s="124" t="str">
        <f t="shared" si="3292"/>
        <v/>
      </c>
      <c r="AU223" s="125"/>
      <c r="AV223" s="126">
        <f t="shared" si="3293"/>
        <v>0</v>
      </c>
      <c r="AW223" s="124" t="str">
        <f t="shared" si="3294"/>
        <v/>
      </c>
      <c r="AX223" s="125"/>
      <c r="AY223" s="126">
        <f t="shared" si="3295"/>
        <v>0</v>
      </c>
      <c r="AZ223" s="124" t="str">
        <f t="shared" si="3296"/>
        <v/>
      </c>
      <c r="BA223" s="125"/>
      <c r="BB223" s="126">
        <f t="shared" si="3297"/>
        <v>0</v>
      </c>
      <c r="BC223" s="124" t="str">
        <f t="shared" si="3298"/>
        <v/>
      </c>
      <c r="BD223" s="125"/>
      <c r="BE223" s="126">
        <f t="shared" si="3299"/>
        <v>0</v>
      </c>
      <c r="BF223" s="124" t="str">
        <f t="shared" si="3300"/>
        <v/>
      </c>
      <c r="BG223" s="125"/>
      <c r="BH223" s="126">
        <f t="shared" si="3301"/>
        <v>0</v>
      </c>
      <c r="BI223" s="124" t="str">
        <f t="shared" si="3302"/>
        <v/>
      </c>
      <c r="BJ223" s="125"/>
      <c r="BK223" s="126">
        <f t="shared" si="3303"/>
        <v>0</v>
      </c>
      <c r="BL223" s="124" t="str">
        <f t="shared" si="3304"/>
        <v/>
      </c>
      <c r="BM223" s="125"/>
      <c r="BN223" s="126">
        <f t="shared" si="3305"/>
        <v>0</v>
      </c>
      <c r="BO223" s="124" t="str">
        <f t="shared" si="3306"/>
        <v/>
      </c>
      <c r="BP223" s="125"/>
      <c r="BQ223" s="126">
        <f t="shared" si="3307"/>
        <v>0</v>
      </c>
      <c r="BR223" s="124" t="str">
        <f t="shared" si="3308"/>
        <v/>
      </c>
      <c r="BS223" s="125"/>
      <c r="BT223" s="126">
        <f t="shared" si="3309"/>
        <v>0</v>
      </c>
      <c r="BU223" s="124" t="str">
        <f t="shared" si="3310"/>
        <v/>
      </c>
      <c r="BV223" s="125"/>
      <c r="BW223" s="126">
        <f t="shared" si="3311"/>
        <v>0</v>
      </c>
      <c r="BX223" s="124" t="str">
        <f t="shared" si="3312"/>
        <v/>
      </c>
      <c r="BY223" s="125"/>
      <c r="BZ223" s="126">
        <f t="shared" si="3313"/>
        <v>0</v>
      </c>
      <c r="CA223" s="124" t="str">
        <f t="shared" si="3314"/>
        <v/>
      </c>
      <c r="CB223" s="125"/>
      <c r="CC223" s="126">
        <f t="shared" si="3315"/>
        <v>0</v>
      </c>
      <c r="CD223" s="124" t="str">
        <f t="shared" si="3316"/>
        <v/>
      </c>
      <c r="CE223" s="125"/>
      <c r="CF223" s="126">
        <f t="shared" si="3317"/>
        <v>0</v>
      </c>
      <c r="CG223" s="124" t="str">
        <f t="shared" si="3318"/>
        <v/>
      </c>
      <c r="CH223" s="125"/>
      <c r="CI223" s="126">
        <f t="shared" si="3319"/>
        <v>0</v>
      </c>
      <c r="CJ223" s="124" t="str">
        <f t="shared" si="3320"/>
        <v/>
      </c>
      <c r="CK223" s="125"/>
      <c r="CL223" s="126">
        <f t="shared" si="3321"/>
        <v>0</v>
      </c>
      <c r="CM223" s="124" t="str">
        <f t="shared" si="3322"/>
        <v/>
      </c>
      <c r="CN223" s="125"/>
      <c r="CO223" s="126">
        <f t="shared" si="3323"/>
        <v>0</v>
      </c>
      <c r="CP223" s="124" t="str">
        <f t="shared" si="3324"/>
        <v/>
      </c>
      <c r="CQ223" s="125"/>
      <c r="CR223" s="126">
        <f t="shared" si="3325"/>
        <v>0</v>
      </c>
      <c r="CS223" s="124" t="str">
        <f t="shared" si="3326"/>
        <v/>
      </c>
      <c r="CT223" s="125"/>
      <c r="CU223" s="126">
        <f t="shared" si="3327"/>
        <v>0</v>
      </c>
      <c r="CV223" s="124" t="str">
        <f t="shared" si="3328"/>
        <v/>
      </c>
      <c r="CW223" s="125"/>
      <c r="CX223" s="126">
        <f t="shared" si="3329"/>
        <v>0</v>
      </c>
      <c r="CY223" s="124" t="str">
        <f t="shared" si="3330"/>
        <v/>
      </c>
      <c r="CZ223" s="125"/>
      <c r="DA223" s="126">
        <f t="shared" si="3331"/>
        <v>0</v>
      </c>
      <c r="DB223" s="124" t="str">
        <f t="shared" si="3332"/>
        <v/>
      </c>
      <c r="DC223" s="125"/>
      <c r="DD223" s="126">
        <f t="shared" si="3333"/>
        <v>0</v>
      </c>
      <c r="DE223" s="124" t="str">
        <f t="shared" si="3334"/>
        <v/>
      </c>
      <c r="DF223" s="125"/>
      <c r="DG223" s="126">
        <f t="shared" si="3335"/>
        <v>0</v>
      </c>
      <c r="DH223" s="124" t="str">
        <f t="shared" si="3336"/>
        <v/>
      </c>
      <c r="DI223" s="125"/>
      <c r="DJ223" s="126">
        <f t="shared" si="3337"/>
        <v>0</v>
      </c>
      <c r="DK223" s="124"/>
      <c r="DL223" s="125"/>
      <c r="DM223" s="126"/>
    </row>
    <row r="224" spans="1:117" ht="7.75" hidden="1" customHeight="1" outlineLevel="1" x14ac:dyDescent="0.2">
      <c r="A224" s="97" t="str">
        <f t="shared" si="2984"/>
        <v>5</v>
      </c>
      <c r="B224" s="121" t="s">
        <v>97</v>
      </c>
      <c r="C224" s="213" t="str">
        <f>VLOOKUP(B224,'[49]PLANILHA ORCAMENTARIA'!A:B,2,0)</f>
        <v>DRENAGEM CLIMATIZAÇÃO</v>
      </c>
      <c r="D224" s="214"/>
      <c r="E224" s="122">
        <f>VLOOKUP(B224,'[49]PLANILHA ORCAMENTARIA'!A:G,7,0)</f>
        <v>71025.58</v>
      </c>
      <c r="F224" s="123"/>
      <c r="G224" s="124" t="str">
        <f t="shared" si="3267"/>
        <v/>
      </c>
      <c r="H224" s="125"/>
      <c r="I224" s="126">
        <f t="shared" si="2595"/>
        <v>0</v>
      </c>
      <c r="J224" s="124" t="str">
        <f t="shared" si="3268"/>
        <v/>
      </c>
      <c r="K224" s="125"/>
      <c r="L224" s="126">
        <f t="shared" si="3269"/>
        <v>0</v>
      </c>
      <c r="M224" s="124" t="str">
        <f t="shared" si="3270"/>
        <v/>
      </c>
      <c r="N224" s="125"/>
      <c r="O224" s="126">
        <f t="shared" si="3271"/>
        <v>0</v>
      </c>
      <c r="P224" s="124" t="str">
        <f t="shared" si="3272"/>
        <v/>
      </c>
      <c r="Q224" s="125"/>
      <c r="R224" s="126">
        <f t="shared" si="3273"/>
        <v>0</v>
      </c>
      <c r="S224" s="124" t="str">
        <f t="shared" si="3274"/>
        <v/>
      </c>
      <c r="T224" s="125"/>
      <c r="U224" s="126">
        <f t="shared" si="3275"/>
        <v>0</v>
      </c>
      <c r="V224" s="124" t="str">
        <f t="shared" si="3276"/>
        <v/>
      </c>
      <c r="W224" s="125"/>
      <c r="X224" s="126">
        <f t="shared" si="3277"/>
        <v>0</v>
      </c>
      <c r="Y224" s="124" t="str">
        <f t="shared" si="3278"/>
        <v/>
      </c>
      <c r="Z224" s="125"/>
      <c r="AA224" s="126">
        <f t="shared" si="3279"/>
        <v>0</v>
      </c>
      <c r="AB224" s="124" t="str">
        <f t="shared" si="3280"/>
        <v/>
      </c>
      <c r="AC224" s="125"/>
      <c r="AD224" s="126">
        <f t="shared" si="3281"/>
        <v>0</v>
      </c>
      <c r="AE224" s="124" t="str">
        <f t="shared" si="3282"/>
        <v/>
      </c>
      <c r="AF224" s="125"/>
      <c r="AG224" s="126">
        <f t="shared" si="3283"/>
        <v>0</v>
      </c>
      <c r="AH224" s="124" t="str">
        <f t="shared" si="3284"/>
        <v/>
      </c>
      <c r="AI224" s="125"/>
      <c r="AJ224" s="126">
        <f t="shared" si="3285"/>
        <v>0</v>
      </c>
      <c r="AK224" s="124" t="str">
        <f t="shared" si="3286"/>
        <v/>
      </c>
      <c r="AL224" s="125"/>
      <c r="AM224" s="126">
        <f t="shared" si="3287"/>
        <v>0</v>
      </c>
      <c r="AN224" s="124" t="str">
        <f t="shared" si="3288"/>
        <v/>
      </c>
      <c r="AO224" s="125"/>
      <c r="AP224" s="126">
        <f t="shared" si="3289"/>
        <v>0</v>
      </c>
      <c r="AQ224" s="124" t="str">
        <f t="shared" si="3290"/>
        <v/>
      </c>
      <c r="AR224" s="125"/>
      <c r="AS224" s="126">
        <f t="shared" si="3291"/>
        <v>0</v>
      </c>
      <c r="AT224" s="124" t="str">
        <f t="shared" si="3292"/>
        <v/>
      </c>
      <c r="AU224" s="125"/>
      <c r="AV224" s="126">
        <f t="shared" si="3293"/>
        <v>0</v>
      </c>
      <c r="AW224" s="124" t="str">
        <f t="shared" si="3294"/>
        <v/>
      </c>
      <c r="AX224" s="125"/>
      <c r="AY224" s="126">
        <f t="shared" si="3295"/>
        <v>0</v>
      </c>
      <c r="AZ224" s="124" t="str">
        <f t="shared" si="3296"/>
        <v/>
      </c>
      <c r="BA224" s="125"/>
      <c r="BB224" s="126">
        <f t="shared" si="3297"/>
        <v>0</v>
      </c>
      <c r="BC224" s="124" t="str">
        <f t="shared" si="3298"/>
        <v/>
      </c>
      <c r="BD224" s="125"/>
      <c r="BE224" s="126">
        <f t="shared" si="3299"/>
        <v>0</v>
      </c>
      <c r="BF224" s="124" t="str">
        <f t="shared" si="3300"/>
        <v/>
      </c>
      <c r="BG224" s="125"/>
      <c r="BH224" s="126">
        <f t="shared" si="3301"/>
        <v>0</v>
      </c>
      <c r="BI224" s="124" t="str">
        <f t="shared" si="3302"/>
        <v/>
      </c>
      <c r="BJ224" s="125"/>
      <c r="BK224" s="126">
        <f t="shared" si="3303"/>
        <v>0</v>
      </c>
      <c r="BL224" s="124" t="str">
        <f t="shared" si="3304"/>
        <v/>
      </c>
      <c r="BM224" s="125"/>
      <c r="BN224" s="126">
        <f t="shared" si="3305"/>
        <v>0</v>
      </c>
      <c r="BO224" s="124" t="str">
        <f t="shared" si="3306"/>
        <v/>
      </c>
      <c r="BP224" s="125"/>
      <c r="BQ224" s="126">
        <f t="shared" si="3307"/>
        <v>0</v>
      </c>
      <c r="BR224" s="124" t="str">
        <f t="shared" si="3308"/>
        <v/>
      </c>
      <c r="BS224" s="125"/>
      <c r="BT224" s="126">
        <f t="shared" si="3309"/>
        <v>0</v>
      </c>
      <c r="BU224" s="124" t="str">
        <f t="shared" si="3310"/>
        <v/>
      </c>
      <c r="BV224" s="125"/>
      <c r="BW224" s="126">
        <f t="shared" si="3311"/>
        <v>0</v>
      </c>
      <c r="BX224" s="124" t="str">
        <f t="shared" si="3312"/>
        <v/>
      </c>
      <c r="BY224" s="125"/>
      <c r="BZ224" s="126">
        <f t="shared" si="3313"/>
        <v>0</v>
      </c>
      <c r="CA224" s="124" t="str">
        <f t="shared" si="3314"/>
        <v/>
      </c>
      <c r="CB224" s="125"/>
      <c r="CC224" s="126">
        <f t="shared" si="3315"/>
        <v>0</v>
      </c>
      <c r="CD224" s="124" t="str">
        <f t="shared" si="3316"/>
        <v/>
      </c>
      <c r="CE224" s="125"/>
      <c r="CF224" s="126">
        <f t="shared" si="3317"/>
        <v>0</v>
      </c>
      <c r="CG224" s="124" t="str">
        <f t="shared" si="3318"/>
        <v/>
      </c>
      <c r="CH224" s="125"/>
      <c r="CI224" s="126">
        <f t="shared" si="3319"/>
        <v>0</v>
      </c>
      <c r="CJ224" s="124" t="str">
        <f t="shared" si="3320"/>
        <v/>
      </c>
      <c r="CK224" s="125"/>
      <c r="CL224" s="126">
        <f t="shared" si="3321"/>
        <v>0</v>
      </c>
      <c r="CM224" s="124" t="str">
        <f t="shared" si="3322"/>
        <v/>
      </c>
      <c r="CN224" s="125"/>
      <c r="CO224" s="126">
        <f t="shared" si="3323"/>
        <v>0</v>
      </c>
      <c r="CP224" s="124" t="str">
        <f t="shared" si="3324"/>
        <v/>
      </c>
      <c r="CQ224" s="125"/>
      <c r="CR224" s="126">
        <f t="shared" si="3325"/>
        <v>0</v>
      </c>
      <c r="CS224" s="124" t="str">
        <f t="shared" si="3326"/>
        <v/>
      </c>
      <c r="CT224" s="125"/>
      <c r="CU224" s="126">
        <f t="shared" si="3327"/>
        <v>0</v>
      </c>
      <c r="CV224" s="124" t="str">
        <f t="shared" si="3328"/>
        <v/>
      </c>
      <c r="CW224" s="125"/>
      <c r="CX224" s="126">
        <f t="shared" si="3329"/>
        <v>0</v>
      </c>
      <c r="CY224" s="124" t="str">
        <f t="shared" si="3330"/>
        <v/>
      </c>
      <c r="CZ224" s="125"/>
      <c r="DA224" s="126">
        <f t="shared" si="3331"/>
        <v>0</v>
      </c>
      <c r="DB224" s="124" t="str">
        <f t="shared" si="3332"/>
        <v/>
      </c>
      <c r="DC224" s="125"/>
      <c r="DD224" s="126">
        <f t="shared" si="3333"/>
        <v>0</v>
      </c>
      <c r="DE224" s="124" t="str">
        <f t="shared" si="3334"/>
        <v/>
      </c>
      <c r="DF224" s="125"/>
      <c r="DG224" s="126">
        <f t="shared" si="3335"/>
        <v>0</v>
      </c>
      <c r="DH224" s="124" t="str">
        <f t="shared" si="3336"/>
        <v/>
      </c>
      <c r="DI224" s="125"/>
      <c r="DJ224" s="126">
        <f t="shared" si="3337"/>
        <v>0</v>
      </c>
      <c r="DK224" s="124"/>
      <c r="DL224" s="125"/>
      <c r="DM224" s="126"/>
    </row>
    <row r="225" spans="1:117" ht="7.75" hidden="1" customHeight="1" outlineLevel="1" x14ac:dyDescent="0.2">
      <c r="A225" s="97" t="str">
        <f t="shared" si="2984"/>
        <v>5</v>
      </c>
      <c r="B225" s="121" t="s">
        <v>98</v>
      </c>
      <c r="C225" s="213" t="str">
        <f>VLOOKUP(B225,'[49]PLANILHA ORCAMENTARIA'!A:B,2,0)</f>
        <v>REDE PLUVIAL E PAVIMENTAÇÃO</v>
      </c>
      <c r="D225" s="214"/>
      <c r="E225" s="122">
        <f>VLOOKUP(B225,'[49]PLANILHA ORCAMENTARIA'!A:G,7,0)</f>
        <v>238354.72</v>
      </c>
      <c r="F225" s="123"/>
      <c r="G225" s="124" t="str">
        <f t="shared" si="3267"/>
        <v/>
      </c>
      <c r="H225" s="125"/>
      <c r="I225" s="126">
        <f t="shared" si="2595"/>
        <v>0</v>
      </c>
      <c r="J225" s="124" t="str">
        <f t="shared" si="3268"/>
        <v/>
      </c>
      <c r="K225" s="125"/>
      <c r="L225" s="126">
        <f t="shared" si="3269"/>
        <v>0</v>
      </c>
      <c r="M225" s="124" t="str">
        <f t="shared" si="3270"/>
        <v/>
      </c>
      <c r="N225" s="125"/>
      <c r="O225" s="126">
        <f t="shared" si="3271"/>
        <v>0</v>
      </c>
      <c r="P225" s="124" t="str">
        <f t="shared" si="3272"/>
        <v/>
      </c>
      <c r="Q225" s="125"/>
      <c r="R225" s="126">
        <f t="shared" si="3273"/>
        <v>0</v>
      </c>
      <c r="S225" s="124" t="str">
        <f t="shared" si="3274"/>
        <v/>
      </c>
      <c r="T225" s="125"/>
      <c r="U225" s="126">
        <f t="shared" si="3275"/>
        <v>0</v>
      </c>
      <c r="V225" s="124" t="str">
        <f t="shared" si="3276"/>
        <v/>
      </c>
      <c r="W225" s="125"/>
      <c r="X225" s="126">
        <f t="shared" si="3277"/>
        <v>0</v>
      </c>
      <c r="Y225" s="124" t="str">
        <f t="shared" si="3278"/>
        <v/>
      </c>
      <c r="Z225" s="125"/>
      <c r="AA225" s="126">
        <f t="shared" si="3279"/>
        <v>0</v>
      </c>
      <c r="AB225" s="124" t="str">
        <f t="shared" si="3280"/>
        <v/>
      </c>
      <c r="AC225" s="125"/>
      <c r="AD225" s="126">
        <f t="shared" si="3281"/>
        <v>0</v>
      </c>
      <c r="AE225" s="124" t="str">
        <f t="shared" si="3282"/>
        <v/>
      </c>
      <c r="AF225" s="125"/>
      <c r="AG225" s="126">
        <f t="shared" si="3283"/>
        <v>0</v>
      </c>
      <c r="AH225" s="124" t="str">
        <f t="shared" si="3284"/>
        <v/>
      </c>
      <c r="AI225" s="125"/>
      <c r="AJ225" s="126">
        <f t="shared" si="3285"/>
        <v>0</v>
      </c>
      <c r="AK225" s="124" t="str">
        <f t="shared" si="3286"/>
        <v/>
      </c>
      <c r="AL225" s="125"/>
      <c r="AM225" s="126">
        <f t="shared" si="3287"/>
        <v>0</v>
      </c>
      <c r="AN225" s="124" t="str">
        <f t="shared" si="3288"/>
        <v/>
      </c>
      <c r="AO225" s="125"/>
      <c r="AP225" s="126">
        <f t="shared" si="3289"/>
        <v>0</v>
      </c>
      <c r="AQ225" s="124" t="str">
        <f t="shared" si="3290"/>
        <v/>
      </c>
      <c r="AR225" s="125"/>
      <c r="AS225" s="126">
        <f t="shared" si="3291"/>
        <v>0</v>
      </c>
      <c r="AT225" s="124" t="str">
        <f t="shared" si="3292"/>
        <v/>
      </c>
      <c r="AU225" s="125"/>
      <c r="AV225" s="126">
        <f t="shared" si="3293"/>
        <v>0</v>
      </c>
      <c r="AW225" s="124" t="str">
        <f t="shared" si="3294"/>
        <v/>
      </c>
      <c r="AX225" s="125"/>
      <c r="AY225" s="126">
        <f t="shared" si="3295"/>
        <v>0</v>
      </c>
      <c r="AZ225" s="124" t="str">
        <f t="shared" si="3296"/>
        <v/>
      </c>
      <c r="BA225" s="125"/>
      <c r="BB225" s="126">
        <f t="shared" si="3297"/>
        <v>0</v>
      </c>
      <c r="BC225" s="124" t="str">
        <f t="shared" si="3298"/>
        <v/>
      </c>
      <c r="BD225" s="125"/>
      <c r="BE225" s="126">
        <f t="shared" si="3299"/>
        <v>0</v>
      </c>
      <c r="BF225" s="124" t="str">
        <f t="shared" si="3300"/>
        <v/>
      </c>
      <c r="BG225" s="125"/>
      <c r="BH225" s="126">
        <f t="shared" si="3301"/>
        <v>0</v>
      </c>
      <c r="BI225" s="124" t="str">
        <f t="shared" si="3302"/>
        <v/>
      </c>
      <c r="BJ225" s="125"/>
      <c r="BK225" s="126">
        <f t="shared" si="3303"/>
        <v>0</v>
      </c>
      <c r="BL225" s="124" t="str">
        <f t="shared" si="3304"/>
        <v/>
      </c>
      <c r="BM225" s="125"/>
      <c r="BN225" s="126">
        <f t="shared" si="3305"/>
        <v>0</v>
      </c>
      <c r="BO225" s="124" t="str">
        <f t="shared" si="3306"/>
        <v/>
      </c>
      <c r="BP225" s="125"/>
      <c r="BQ225" s="126">
        <f t="shared" si="3307"/>
        <v>0</v>
      </c>
      <c r="BR225" s="124" t="str">
        <f t="shared" si="3308"/>
        <v/>
      </c>
      <c r="BS225" s="125"/>
      <c r="BT225" s="126">
        <f t="shared" si="3309"/>
        <v>0</v>
      </c>
      <c r="BU225" s="124" t="str">
        <f t="shared" si="3310"/>
        <v/>
      </c>
      <c r="BV225" s="125"/>
      <c r="BW225" s="126">
        <f t="shared" si="3311"/>
        <v>0</v>
      </c>
      <c r="BX225" s="124" t="str">
        <f t="shared" si="3312"/>
        <v/>
      </c>
      <c r="BY225" s="125"/>
      <c r="BZ225" s="126">
        <f t="shared" si="3313"/>
        <v>0</v>
      </c>
      <c r="CA225" s="124" t="str">
        <f t="shared" si="3314"/>
        <v/>
      </c>
      <c r="CB225" s="125"/>
      <c r="CC225" s="126">
        <f t="shared" si="3315"/>
        <v>0</v>
      </c>
      <c r="CD225" s="124" t="str">
        <f t="shared" si="3316"/>
        <v/>
      </c>
      <c r="CE225" s="125"/>
      <c r="CF225" s="126">
        <f t="shared" si="3317"/>
        <v>0</v>
      </c>
      <c r="CG225" s="124" t="str">
        <f t="shared" si="3318"/>
        <v/>
      </c>
      <c r="CH225" s="125"/>
      <c r="CI225" s="126">
        <f t="shared" si="3319"/>
        <v>0</v>
      </c>
      <c r="CJ225" s="124" t="str">
        <f t="shared" si="3320"/>
        <v/>
      </c>
      <c r="CK225" s="125"/>
      <c r="CL225" s="126">
        <f t="shared" si="3321"/>
        <v>0</v>
      </c>
      <c r="CM225" s="124" t="str">
        <f t="shared" si="3322"/>
        <v/>
      </c>
      <c r="CN225" s="125"/>
      <c r="CO225" s="126">
        <f t="shared" si="3323"/>
        <v>0</v>
      </c>
      <c r="CP225" s="124" t="str">
        <f t="shared" si="3324"/>
        <v/>
      </c>
      <c r="CQ225" s="125"/>
      <c r="CR225" s="126">
        <f t="shared" si="3325"/>
        <v>0</v>
      </c>
      <c r="CS225" s="124" t="str">
        <f t="shared" si="3326"/>
        <v/>
      </c>
      <c r="CT225" s="125"/>
      <c r="CU225" s="126">
        <f t="shared" si="3327"/>
        <v>0</v>
      </c>
      <c r="CV225" s="124" t="str">
        <f t="shared" si="3328"/>
        <v/>
      </c>
      <c r="CW225" s="125"/>
      <c r="CX225" s="126">
        <f t="shared" si="3329"/>
        <v>0</v>
      </c>
      <c r="CY225" s="124" t="str">
        <f t="shared" si="3330"/>
        <v/>
      </c>
      <c r="CZ225" s="125"/>
      <c r="DA225" s="126">
        <f t="shared" si="3331"/>
        <v>0</v>
      </c>
      <c r="DB225" s="124" t="str">
        <f t="shared" si="3332"/>
        <v/>
      </c>
      <c r="DC225" s="125"/>
      <c r="DD225" s="126">
        <f t="shared" si="3333"/>
        <v>0</v>
      </c>
      <c r="DE225" s="124" t="str">
        <f t="shared" si="3334"/>
        <v/>
      </c>
      <c r="DF225" s="125"/>
      <c r="DG225" s="126">
        <f t="shared" si="3335"/>
        <v>0</v>
      </c>
      <c r="DH225" s="124" t="str">
        <f t="shared" si="3336"/>
        <v/>
      </c>
      <c r="DI225" s="125"/>
      <c r="DJ225" s="126">
        <f t="shared" si="3337"/>
        <v>0</v>
      </c>
      <c r="DK225" s="124"/>
      <c r="DL225" s="125"/>
      <c r="DM225" s="126"/>
    </row>
    <row r="226" spans="1:117" collapsed="1" x14ac:dyDescent="0.2">
      <c r="A226" s="97" t="str">
        <f t="shared" si="2984"/>
        <v>6</v>
      </c>
      <c r="B226" s="115">
        <v>6</v>
      </c>
      <c r="C226" s="199" t="s">
        <v>58</v>
      </c>
      <c r="D226" s="199"/>
      <c r="E226" s="116">
        <f>VLOOKUP(B226,'[49]PLANILHA ORCAMENTARIA'!A:G,7,0)</f>
        <v>4477170.0200000005</v>
      </c>
      <c r="F226" s="117"/>
      <c r="G226" s="127">
        <f>SUMIF($A$227:$A$269,$B$226,G227:G269)</f>
        <v>0</v>
      </c>
      <c r="H226" s="128">
        <f>IF(G226="","",G226/$E226)</f>
        <v>0</v>
      </c>
      <c r="I226" s="129">
        <f t="shared" si="2595"/>
        <v>0</v>
      </c>
      <c r="J226" s="127">
        <f>SUMIF($A$227:$A$269,$B$226,J227:J269)</f>
        <v>0</v>
      </c>
      <c r="K226" s="128">
        <f>IF(J226="","",J226/$E226)</f>
        <v>0</v>
      </c>
      <c r="L226" s="129">
        <f>K226+I226</f>
        <v>0</v>
      </c>
      <c r="M226" s="127">
        <f>SUMIF($A$227:$A$269,$B$226,M227:M269)</f>
        <v>0</v>
      </c>
      <c r="N226" s="128">
        <f>IF(M226="","",M226/$E226)</f>
        <v>0</v>
      </c>
      <c r="O226" s="129">
        <f>N226+L226</f>
        <v>0</v>
      </c>
      <c r="P226" s="127">
        <f>SUMIF($A$227:$A$269,$B$226,P227:P269)</f>
        <v>0</v>
      </c>
      <c r="Q226" s="128">
        <f>IF(P226="","",P226/$E226)</f>
        <v>0</v>
      </c>
      <c r="R226" s="129">
        <f>Q226+O226</f>
        <v>0</v>
      </c>
      <c r="S226" s="127">
        <f>SUMIF($A$227:$A$269,$B$226,S227:S269)</f>
        <v>0</v>
      </c>
      <c r="T226" s="128">
        <f>IF(S226="","",S226/$E226)</f>
        <v>0</v>
      </c>
      <c r="U226" s="129">
        <f>T226+R226</f>
        <v>0</v>
      </c>
      <c r="V226" s="127">
        <f>SUMIF($A$227:$A$269,$B$226,V227:V269)</f>
        <v>0</v>
      </c>
      <c r="W226" s="128">
        <f>IF(V226="","",V226/$E226)</f>
        <v>0</v>
      </c>
      <c r="X226" s="129">
        <f>W226+U226</f>
        <v>0</v>
      </c>
      <c r="Y226" s="127">
        <f>SUMIF($A$227:$A$269,$B$226,Y227:Y269)</f>
        <v>0</v>
      </c>
      <c r="Z226" s="128">
        <f>IF(Y226="","",Y226/$E226)</f>
        <v>0</v>
      </c>
      <c r="AA226" s="129">
        <f>Z226+X226</f>
        <v>0</v>
      </c>
      <c r="AB226" s="127">
        <f>SUMIF($A$227:$A$269,$B$226,AB227:AB269)</f>
        <v>0</v>
      </c>
      <c r="AC226" s="128">
        <f>IF(AB226="","",AB226/$E226)</f>
        <v>0</v>
      </c>
      <c r="AD226" s="129">
        <f>AC226+AA226</f>
        <v>0</v>
      </c>
      <c r="AE226" s="127">
        <f>SUMIF($A$227:$A$269,$B$226,AE227:AE269)</f>
        <v>0</v>
      </c>
      <c r="AF226" s="128">
        <f>IF(AE226="","",AE226/$E226)</f>
        <v>0</v>
      </c>
      <c r="AG226" s="129">
        <f>AF226+AD226</f>
        <v>0</v>
      </c>
      <c r="AH226" s="127">
        <f>SUMIF($A$227:$A$269,$B$226,AH227:AH269)</f>
        <v>0</v>
      </c>
      <c r="AI226" s="128">
        <f>IF(AH226="","",AH226/$E226)</f>
        <v>0</v>
      </c>
      <c r="AJ226" s="129">
        <f>AI226+AG226</f>
        <v>0</v>
      </c>
      <c r="AK226" s="127">
        <f>SUMIF($A$227:$A$269,$B$226,AK227:AK269)</f>
        <v>0</v>
      </c>
      <c r="AL226" s="128">
        <f>IF(AK226="","",AK226/$E226)</f>
        <v>0</v>
      </c>
      <c r="AM226" s="129">
        <f>AL226+AJ226</f>
        <v>0</v>
      </c>
      <c r="AN226" s="127">
        <f>SUMIF($A$227:$A$269,$B$226,AN227:AN269)</f>
        <v>0</v>
      </c>
      <c r="AO226" s="128">
        <f>IF(AN226="","",AN226/$E226)</f>
        <v>0</v>
      </c>
      <c r="AP226" s="129">
        <f>AO226+AM226</f>
        <v>0</v>
      </c>
      <c r="AQ226" s="127">
        <f>SUMIF($A$227:$A$269,$B$226,AQ227:AQ269)</f>
        <v>0</v>
      </c>
      <c r="AR226" s="128">
        <f>IF(AQ226="","",AQ226/$E226)</f>
        <v>0</v>
      </c>
      <c r="AS226" s="129">
        <f>AR226+AP226</f>
        <v>0</v>
      </c>
      <c r="AT226" s="127">
        <f>SUMIF($A$227:$A$269,$B$226,AT227:AT269)</f>
        <v>0</v>
      </c>
      <c r="AU226" s="128">
        <f>IF(AT226="","",AT226/$E226)</f>
        <v>0</v>
      </c>
      <c r="AV226" s="129">
        <f>AU226+AS226</f>
        <v>0</v>
      </c>
      <c r="AW226" s="127">
        <f>SUMIF($A$227:$A$269,$B$226,AW227:AW269)</f>
        <v>0</v>
      </c>
      <c r="AX226" s="128">
        <f>IF(AW226="","",AW226/$E226)</f>
        <v>0</v>
      </c>
      <c r="AY226" s="129">
        <f>AX226+AV226</f>
        <v>0</v>
      </c>
      <c r="AZ226" s="127">
        <f>SUMIF($A$227:$A$269,$B$226,AZ227:AZ269)</f>
        <v>0</v>
      </c>
      <c r="BA226" s="128">
        <f>IF(AZ226="","",AZ226/$E226)</f>
        <v>0</v>
      </c>
      <c r="BB226" s="129">
        <f>BA226+AY226</f>
        <v>0</v>
      </c>
      <c r="BC226" s="127">
        <f>SUMIF($A$227:$A$269,$B$226,BC227:BC269)</f>
        <v>0</v>
      </c>
      <c r="BD226" s="128">
        <f>IF(BC226="","",BC226/$E226)</f>
        <v>0</v>
      </c>
      <c r="BE226" s="129">
        <f>BD226+BB226</f>
        <v>0</v>
      </c>
      <c r="BF226" s="127">
        <f>SUMIF($A$227:$A$269,$B$226,BF227:BF269)</f>
        <v>0</v>
      </c>
      <c r="BG226" s="128">
        <f>IF(BF226="","",BF226/$E226)</f>
        <v>0</v>
      </c>
      <c r="BH226" s="129">
        <f>BG226+BE226</f>
        <v>0</v>
      </c>
      <c r="BI226" s="127">
        <f>SUMIF($A$227:$A$269,$B$226,BI227:BI269)</f>
        <v>0</v>
      </c>
      <c r="BJ226" s="128">
        <f>IF(BI226="","",BI226/$E226)</f>
        <v>0</v>
      </c>
      <c r="BK226" s="129">
        <f>BJ226+BH226</f>
        <v>0</v>
      </c>
      <c r="BL226" s="127">
        <f>SUMIF($A$227:$A$269,$B$226,BL227:BL269)</f>
        <v>0</v>
      </c>
      <c r="BM226" s="128">
        <f>IF(BL226="","",BL226/$E226)</f>
        <v>0</v>
      </c>
      <c r="BN226" s="129">
        <f>BM226+BK226</f>
        <v>0</v>
      </c>
      <c r="BO226" s="127">
        <f>SUMIF($A$227:$A$269,$B$226,BO227:BO269)</f>
        <v>0</v>
      </c>
      <c r="BP226" s="128">
        <f>IF(BO226="","",BO226/$E226)</f>
        <v>0</v>
      </c>
      <c r="BQ226" s="129">
        <f>BP226+BN226</f>
        <v>0</v>
      </c>
      <c r="BR226" s="127">
        <f>SUMIF($A$227:$A$269,$B$226,BR227:BR269)</f>
        <v>0</v>
      </c>
      <c r="BS226" s="128">
        <f>IF(BR226="","",BR226/$E226)</f>
        <v>0</v>
      </c>
      <c r="BT226" s="129">
        <f>BS226+BQ226</f>
        <v>0</v>
      </c>
      <c r="BU226" s="127">
        <f>SUMIF($A$227:$A$269,$B$226,BU227:BU269)</f>
        <v>0</v>
      </c>
      <c r="BV226" s="128">
        <f>IF(BU226="","",BU226/$E226)</f>
        <v>0</v>
      </c>
      <c r="BW226" s="129">
        <f>BV226+BT226</f>
        <v>0</v>
      </c>
      <c r="BX226" s="127">
        <f>SUMIF($A$227:$A$269,$B$226,BX227:BX269)</f>
        <v>0</v>
      </c>
      <c r="BY226" s="128">
        <f>IF(BX226="","",BX226/$E226)</f>
        <v>0</v>
      </c>
      <c r="BZ226" s="129">
        <f>BY226+BW226</f>
        <v>0</v>
      </c>
      <c r="CA226" s="127">
        <f>SUMIF($A$227:$A$269,$B$226,CA227:CA269)</f>
        <v>0</v>
      </c>
      <c r="CB226" s="128">
        <f>IF(CA226="","",CA226/$E226)</f>
        <v>0</v>
      </c>
      <c r="CC226" s="129">
        <f>CB226+BZ226</f>
        <v>0</v>
      </c>
      <c r="CD226" s="127">
        <f>SUMIF($A$227:$A$269,$B$226,CD227:CD269)</f>
        <v>0</v>
      </c>
      <c r="CE226" s="128">
        <f>IF(CD226="","",CD226/$E226)</f>
        <v>0</v>
      </c>
      <c r="CF226" s="129">
        <f>CE226+CC226</f>
        <v>0</v>
      </c>
      <c r="CG226" s="127">
        <f>SUMIF($A$227:$A$269,$B$226,CG227:CG269)</f>
        <v>0</v>
      </c>
      <c r="CH226" s="128">
        <f>IF(CG226="","",CG226/$E226)</f>
        <v>0</v>
      </c>
      <c r="CI226" s="129">
        <f>CH226+CF226</f>
        <v>0</v>
      </c>
      <c r="CJ226" s="127">
        <f>SUMIF($A$227:$A$269,$B$226,CJ227:CJ269)</f>
        <v>0</v>
      </c>
      <c r="CK226" s="128">
        <f>IF(CJ226="","",CJ226/$E226)</f>
        <v>0</v>
      </c>
      <c r="CL226" s="129">
        <f>CK226+CI226</f>
        <v>0</v>
      </c>
      <c r="CM226" s="127">
        <f>SUMIF($A$227:$A$269,$B$226,CM227:CM269)</f>
        <v>0</v>
      </c>
      <c r="CN226" s="128">
        <f>IF(CM226="","",CM226/$E226)</f>
        <v>0</v>
      </c>
      <c r="CO226" s="129">
        <f>CN226+CL226</f>
        <v>0</v>
      </c>
      <c r="CP226" s="127">
        <f>SUMIF($A$227:$A$269,$B$226,CP227:CP269)</f>
        <v>0</v>
      </c>
      <c r="CQ226" s="128">
        <f>IF(CP226="","",CP226/$E226)</f>
        <v>0</v>
      </c>
      <c r="CR226" s="129">
        <f>CQ226+CO226</f>
        <v>0</v>
      </c>
      <c r="CS226" s="127">
        <f>SUMIF($A$227:$A$269,$B$226,CS227:CS269)</f>
        <v>0</v>
      </c>
      <c r="CT226" s="128">
        <f>IF(CS226="","",CS226/$E226)</f>
        <v>0</v>
      </c>
      <c r="CU226" s="129">
        <f>CT226+CR226</f>
        <v>0</v>
      </c>
      <c r="CV226" s="127">
        <f>SUMIF($A$227:$A$269,$B$226,CV227:CV269)</f>
        <v>0</v>
      </c>
      <c r="CW226" s="128">
        <f>IF(CV226="","",CV226/$E226)</f>
        <v>0</v>
      </c>
      <c r="CX226" s="129">
        <f>CW226+CU226</f>
        <v>0</v>
      </c>
      <c r="CY226" s="127">
        <f>SUMIF($A$227:$A$269,$B$226,CY227:CY269)</f>
        <v>0</v>
      </c>
      <c r="CZ226" s="128">
        <f>IF(CY226="","",CY226/$E226)</f>
        <v>0</v>
      </c>
      <c r="DA226" s="129">
        <f>CZ226+CX226</f>
        <v>0</v>
      </c>
      <c r="DB226" s="127">
        <f>SUMIF($A$227:$A$269,$B$226,DB227:DB269)</f>
        <v>0</v>
      </c>
      <c r="DC226" s="128">
        <f>IF(DB226="","",DB226/$E226)</f>
        <v>0</v>
      </c>
      <c r="DD226" s="129">
        <f>DC226+DA226</f>
        <v>0</v>
      </c>
      <c r="DE226" s="127">
        <f>SUMIF($A$227:$A$269,$B$226,DE227:DE269)</f>
        <v>0</v>
      </c>
      <c r="DF226" s="128">
        <f>IF(DE226="","",DE226/$E226)</f>
        <v>0</v>
      </c>
      <c r="DG226" s="129">
        <f>DF226+DD226</f>
        <v>0</v>
      </c>
      <c r="DH226" s="127">
        <f>SUMIF($A$227:$A$269,$B$226,DH227:DH269)</f>
        <v>0</v>
      </c>
      <c r="DI226" s="128">
        <f>IF(DH226="","",DH226/$E226)</f>
        <v>0</v>
      </c>
      <c r="DJ226" s="129">
        <f>DI226+DG226</f>
        <v>0</v>
      </c>
      <c r="DK226" s="127">
        <f>G226+J226+M226+P226+S226+V226+Y226+AB226+AE226+AH226+AK226+AN226+AQ226+AT226+AW226+AZ226+BC226+BF226+BI226+BL226+BO226+BR226+BU226+BX226+CA226+CD226+CG226+CJ226+CM226+CP226+CS226+CV226+CY226+DB226+DE226+DH226</f>
        <v>0</v>
      </c>
      <c r="DL226" s="178">
        <f>E226-DK226</f>
        <v>4477170.0200000005</v>
      </c>
      <c r="DM226" s="129">
        <f>DK226/E226</f>
        <v>0</v>
      </c>
    </row>
    <row r="227" spans="1:117" ht="7.75" hidden="1" customHeight="1" outlineLevel="1" x14ac:dyDescent="0.2">
      <c r="A227" s="97" t="str">
        <f t="shared" si="2984"/>
        <v>6</v>
      </c>
      <c r="B227" s="140" t="s">
        <v>59</v>
      </c>
      <c r="C227" s="213" t="str">
        <f>VLOOKUP(B227,'[49]PLANILHA ORCAMENTARIA'!A:B,2,0)</f>
        <v>INFRAESTRUTURA SOM / CABEAMENTO ESTRUTURADO / SISTEMA DE SEGURANÇA - TÉRREO</v>
      </c>
      <c r="D227" s="214"/>
      <c r="E227" s="122">
        <f>VLOOKUP(B227,'[49]PLANILHA ORCAMENTARIA'!A:G,7,0)</f>
        <v>383157.13</v>
      </c>
      <c r="F227" s="123"/>
      <c r="G227" s="124" t="str">
        <f t="shared" ref="G227:G269" si="3338">IF(H227="","",H227*$E227)</f>
        <v/>
      </c>
      <c r="H227" s="125"/>
      <c r="I227" s="126">
        <f t="shared" si="2595"/>
        <v>0</v>
      </c>
      <c r="J227" s="124" t="str">
        <f t="shared" ref="J227:J269" si="3339">IF(K227="","",K227*$E227)</f>
        <v/>
      </c>
      <c r="K227" s="125"/>
      <c r="L227" s="126">
        <f t="shared" si="3269"/>
        <v>0</v>
      </c>
      <c r="M227" s="124" t="str">
        <f t="shared" ref="M227:M269" si="3340">IF(N227="","",N227*$E227)</f>
        <v/>
      </c>
      <c r="N227" s="125"/>
      <c r="O227" s="126">
        <f t="shared" ref="O227:O246" si="3341">N227+L227</f>
        <v>0</v>
      </c>
      <c r="P227" s="124" t="str">
        <f t="shared" ref="P227:P269" si="3342">IF(Q227="","",Q227*$E227)</f>
        <v/>
      </c>
      <c r="Q227" s="125"/>
      <c r="R227" s="126">
        <f t="shared" ref="R227:R246" si="3343">Q227+O227</f>
        <v>0</v>
      </c>
      <c r="S227" s="124" t="str">
        <f t="shared" ref="S227:S269" si="3344">IF(T227="","",T227*$E227)</f>
        <v/>
      </c>
      <c r="T227" s="125"/>
      <c r="U227" s="126">
        <f t="shared" ref="U227:U246" si="3345">T227+R227</f>
        <v>0</v>
      </c>
      <c r="V227" s="124" t="str">
        <f t="shared" ref="V227:V269" si="3346">IF(W227="","",W227*$E227)</f>
        <v/>
      </c>
      <c r="W227" s="125"/>
      <c r="X227" s="126">
        <f t="shared" ref="X227:X246" si="3347">W227+U227</f>
        <v>0</v>
      </c>
      <c r="Y227" s="124" t="str">
        <f t="shared" ref="Y227:Y269" si="3348">IF(Z227="","",Z227*$E227)</f>
        <v/>
      </c>
      <c r="Z227" s="125"/>
      <c r="AA227" s="126">
        <f t="shared" ref="AA227:AA246" si="3349">Z227+X227</f>
        <v>0</v>
      </c>
      <c r="AB227" s="124" t="str">
        <f t="shared" ref="AB227:AB269" si="3350">IF(AC227="","",AC227*$E227)</f>
        <v/>
      </c>
      <c r="AC227" s="125"/>
      <c r="AD227" s="126">
        <f t="shared" ref="AD227:AD246" si="3351">AC227+AA227</f>
        <v>0</v>
      </c>
      <c r="AE227" s="124" t="str">
        <f t="shared" ref="AE227:AE269" si="3352">IF(AF227="","",AF227*$E227)</f>
        <v/>
      </c>
      <c r="AF227" s="125"/>
      <c r="AG227" s="126">
        <f t="shared" ref="AG227:AG246" si="3353">AF227+AD227</f>
        <v>0</v>
      </c>
      <c r="AH227" s="124" t="str">
        <f t="shared" ref="AH227:AH269" si="3354">IF(AI227="","",AI227*$E227)</f>
        <v/>
      </c>
      <c r="AI227" s="125"/>
      <c r="AJ227" s="126">
        <f t="shared" ref="AJ227:AJ246" si="3355">AI227+AG227</f>
        <v>0</v>
      </c>
      <c r="AK227" s="124" t="str">
        <f t="shared" ref="AK227:AK269" si="3356">IF(AL227="","",AL227*$E227)</f>
        <v/>
      </c>
      <c r="AL227" s="125"/>
      <c r="AM227" s="126">
        <f t="shared" ref="AM227:AM246" si="3357">AL227+AJ227</f>
        <v>0</v>
      </c>
      <c r="AN227" s="124" t="str">
        <f t="shared" ref="AN227:AN269" si="3358">IF(AO227="","",AO227*$E227)</f>
        <v/>
      </c>
      <c r="AO227" s="125"/>
      <c r="AP227" s="126">
        <f t="shared" ref="AP227:AP246" si="3359">AO227+AM227</f>
        <v>0</v>
      </c>
      <c r="AQ227" s="124" t="str">
        <f t="shared" ref="AQ227:AQ269" si="3360">IF(AR227="","",AR227*$E227)</f>
        <v/>
      </c>
      <c r="AR227" s="125"/>
      <c r="AS227" s="126">
        <f t="shared" ref="AS227:AS246" si="3361">AR227+AP227</f>
        <v>0</v>
      </c>
      <c r="AT227" s="124" t="str">
        <f t="shared" ref="AT227:AT269" si="3362">IF(AU227="","",AU227*$E227)</f>
        <v/>
      </c>
      <c r="AU227" s="125"/>
      <c r="AV227" s="126">
        <f t="shared" ref="AV227:AV246" si="3363">AU227+AS227</f>
        <v>0</v>
      </c>
      <c r="AW227" s="124" t="str">
        <f t="shared" ref="AW227:AW269" si="3364">IF(AX227="","",AX227*$E227)</f>
        <v/>
      </c>
      <c r="AX227" s="125"/>
      <c r="AY227" s="126">
        <f t="shared" ref="AY227:AY246" si="3365">AX227+AV227</f>
        <v>0</v>
      </c>
      <c r="AZ227" s="124" t="str">
        <f t="shared" ref="AZ227:AZ269" si="3366">IF(BA227="","",BA227*$E227)</f>
        <v/>
      </c>
      <c r="BA227" s="125"/>
      <c r="BB227" s="126">
        <f t="shared" ref="BB227:BB246" si="3367">BA227+AY227</f>
        <v>0</v>
      </c>
      <c r="BC227" s="124" t="str">
        <f t="shared" ref="BC227:BC269" si="3368">IF(BD227="","",BD227*$E227)</f>
        <v/>
      </c>
      <c r="BD227" s="125"/>
      <c r="BE227" s="126">
        <f t="shared" ref="BE227:BE246" si="3369">BD227+BB227</f>
        <v>0</v>
      </c>
      <c r="BF227" s="124" t="str">
        <f t="shared" ref="BF227:BF269" si="3370">IF(BG227="","",BG227*$E227)</f>
        <v/>
      </c>
      <c r="BG227" s="125"/>
      <c r="BH227" s="126">
        <f t="shared" ref="BH227:BH246" si="3371">BG227+BE227</f>
        <v>0</v>
      </c>
      <c r="BI227" s="124" t="str">
        <f t="shared" ref="BI227:BI269" si="3372">IF(BJ227="","",BJ227*$E227)</f>
        <v/>
      </c>
      <c r="BJ227" s="125"/>
      <c r="BK227" s="126">
        <f t="shared" ref="BK227:BK246" si="3373">BJ227+BH227</f>
        <v>0</v>
      </c>
      <c r="BL227" s="124" t="str">
        <f t="shared" ref="BL227:BL269" si="3374">IF(BM227="","",BM227*$E227)</f>
        <v/>
      </c>
      <c r="BM227" s="125"/>
      <c r="BN227" s="126">
        <f t="shared" ref="BN227:BN246" si="3375">BM227+BK227</f>
        <v>0</v>
      </c>
      <c r="BO227" s="124" t="str">
        <f t="shared" ref="BO227:BO269" si="3376">IF(BP227="","",BP227*$E227)</f>
        <v/>
      </c>
      <c r="BP227" s="125"/>
      <c r="BQ227" s="126">
        <f t="shared" ref="BQ227:BQ246" si="3377">BP227+BN227</f>
        <v>0</v>
      </c>
      <c r="BR227" s="124" t="str">
        <f t="shared" ref="BR227:BR269" si="3378">IF(BS227="","",BS227*$E227)</f>
        <v/>
      </c>
      <c r="BS227" s="125"/>
      <c r="BT227" s="126">
        <f t="shared" ref="BT227:BT246" si="3379">BS227+BQ227</f>
        <v>0</v>
      </c>
      <c r="BU227" s="124" t="str">
        <f t="shared" ref="BU227:BU269" si="3380">IF(BV227="","",BV227*$E227)</f>
        <v/>
      </c>
      <c r="BV227" s="125"/>
      <c r="BW227" s="126">
        <f t="shared" ref="BW227:BW246" si="3381">BV227+BT227</f>
        <v>0</v>
      </c>
      <c r="BX227" s="124" t="str">
        <f t="shared" ref="BX227:BX269" si="3382">IF(BY227="","",BY227*$E227)</f>
        <v/>
      </c>
      <c r="BY227" s="125"/>
      <c r="BZ227" s="126">
        <f t="shared" ref="BZ227:BZ246" si="3383">BY227+BW227</f>
        <v>0</v>
      </c>
      <c r="CA227" s="124" t="str">
        <f t="shared" ref="CA227:CA269" si="3384">IF(CB227="","",CB227*$E227)</f>
        <v/>
      </c>
      <c r="CB227" s="125"/>
      <c r="CC227" s="126">
        <f t="shared" ref="CC227:CC246" si="3385">CB227+BZ227</f>
        <v>0</v>
      </c>
      <c r="CD227" s="124" t="str">
        <f t="shared" ref="CD227:CD269" si="3386">IF(CE227="","",CE227*$E227)</f>
        <v/>
      </c>
      <c r="CE227" s="125"/>
      <c r="CF227" s="126">
        <f t="shared" ref="CF227:CF246" si="3387">CE227+CC227</f>
        <v>0</v>
      </c>
      <c r="CG227" s="124" t="str">
        <f t="shared" ref="CG227:CG269" si="3388">IF(CH227="","",CH227*$E227)</f>
        <v/>
      </c>
      <c r="CH227" s="125"/>
      <c r="CI227" s="126">
        <f t="shared" ref="CI227:CI246" si="3389">CH227+CF227</f>
        <v>0</v>
      </c>
      <c r="CJ227" s="124" t="str">
        <f t="shared" ref="CJ227:CJ269" si="3390">IF(CK227="","",CK227*$E227)</f>
        <v/>
      </c>
      <c r="CK227" s="125"/>
      <c r="CL227" s="126">
        <f t="shared" ref="CL227:CL246" si="3391">CK227+CI227</f>
        <v>0</v>
      </c>
      <c r="CM227" s="124" t="str">
        <f t="shared" ref="CM227:CM269" si="3392">IF(CN227="","",CN227*$E227)</f>
        <v/>
      </c>
      <c r="CN227" s="125"/>
      <c r="CO227" s="126">
        <f t="shared" ref="CO227:CO246" si="3393">CN227+CL227</f>
        <v>0</v>
      </c>
      <c r="CP227" s="124" t="str">
        <f t="shared" ref="CP227:CP269" si="3394">IF(CQ227="","",CQ227*$E227)</f>
        <v/>
      </c>
      <c r="CQ227" s="125"/>
      <c r="CR227" s="126">
        <f t="shared" ref="CR227:CR246" si="3395">CQ227+CO227</f>
        <v>0</v>
      </c>
      <c r="CS227" s="124" t="str">
        <f t="shared" ref="CS227:CS269" si="3396">IF(CT227="","",CT227*$E227)</f>
        <v/>
      </c>
      <c r="CT227" s="125"/>
      <c r="CU227" s="126">
        <f t="shared" ref="CU227:CU246" si="3397">CT227+CR227</f>
        <v>0</v>
      </c>
      <c r="CV227" s="124" t="str">
        <f t="shared" ref="CV227:CV269" si="3398">IF(CW227="","",CW227*$E227)</f>
        <v/>
      </c>
      <c r="CW227" s="125"/>
      <c r="CX227" s="126">
        <f t="shared" ref="CX227:CX246" si="3399">CW227+CU227</f>
        <v>0</v>
      </c>
      <c r="CY227" s="124" t="str">
        <f t="shared" ref="CY227:CY269" si="3400">IF(CZ227="","",CZ227*$E227)</f>
        <v/>
      </c>
      <c r="CZ227" s="125"/>
      <c r="DA227" s="126">
        <f t="shared" ref="DA227:DA246" si="3401">CZ227+CX227</f>
        <v>0</v>
      </c>
      <c r="DB227" s="124" t="str">
        <f t="shared" ref="DB227:DB269" si="3402">IF(DC227="","",DC227*$E227)</f>
        <v/>
      </c>
      <c r="DC227" s="125"/>
      <c r="DD227" s="126">
        <f t="shared" ref="DD227:DD246" si="3403">DC227+DA227</f>
        <v>0</v>
      </c>
      <c r="DE227" s="124" t="str">
        <f t="shared" ref="DE227:DE269" si="3404">IF(DF227="","",DF227*$E227)</f>
        <v/>
      </c>
      <c r="DF227" s="125"/>
      <c r="DG227" s="126">
        <f t="shared" ref="DG227:DG246" si="3405">DF227+DD227</f>
        <v>0</v>
      </c>
      <c r="DH227" s="124" t="str">
        <f t="shared" ref="DH227:DH269" si="3406">IF(DI227="","",DI227*$E227)</f>
        <v/>
      </c>
      <c r="DI227" s="125"/>
      <c r="DJ227" s="126">
        <f t="shared" ref="DJ227:DJ246" si="3407">DI227+DG227</f>
        <v>0</v>
      </c>
      <c r="DK227" s="124"/>
      <c r="DL227" s="125"/>
      <c r="DM227" s="126"/>
    </row>
    <row r="228" spans="1:117" ht="7.75" hidden="1" customHeight="1" outlineLevel="1" x14ac:dyDescent="0.2">
      <c r="A228" s="97" t="str">
        <f t="shared" si="2984"/>
        <v>6</v>
      </c>
      <c r="B228" s="140" t="s">
        <v>99</v>
      </c>
      <c r="C228" s="213" t="str">
        <f>VLOOKUP(B228,'[49]PLANILHA ORCAMENTARIA'!A:B,2,0)</f>
        <v>INFRAESTRUTURA SOM / CABEAMENTO ESTRUTURADO / SISTEMA DE SEGURANÇA - 1 PAVIMENTO</v>
      </c>
      <c r="D228" s="214"/>
      <c r="E228" s="122">
        <f>VLOOKUP(B228,'[49]PLANILHA ORCAMENTARIA'!A:G,7,0)</f>
        <v>344158.44</v>
      </c>
      <c r="F228" s="123"/>
      <c r="G228" s="124" t="str">
        <f t="shared" si="3338"/>
        <v/>
      </c>
      <c r="H228" s="125"/>
      <c r="I228" s="126">
        <f t="shared" si="2595"/>
        <v>0</v>
      </c>
      <c r="J228" s="124" t="str">
        <f t="shared" si="3339"/>
        <v/>
      </c>
      <c r="K228" s="125"/>
      <c r="L228" s="126">
        <f t="shared" si="3269"/>
        <v>0</v>
      </c>
      <c r="M228" s="124" t="str">
        <f t="shared" si="3340"/>
        <v/>
      </c>
      <c r="N228" s="125"/>
      <c r="O228" s="126">
        <f t="shared" si="3341"/>
        <v>0</v>
      </c>
      <c r="P228" s="124" t="str">
        <f t="shared" si="3342"/>
        <v/>
      </c>
      <c r="Q228" s="125"/>
      <c r="R228" s="126">
        <f t="shared" si="3343"/>
        <v>0</v>
      </c>
      <c r="S228" s="124" t="str">
        <f t="shared" si="3344"/>
        <v/>
      </c>
      <c r="T228" s="125"/>
      <c r="U228" s="126">
        <f t="shared" si="3345"/>
        <v>0</v>
      </c>
      <c r="V228" s="124" t="str">
        <f t="shared" si="3346"/>
        <v/>
      </c>
      <c r="W228" s="125"/>
      <c r="X228" s="126">
        <f t="shared" si="3347"/>
        <v>0</v>
      </c>
      <c r="Y228" s="124" t="str">
        <f t="shared" si="3348"/>
        <v/>
      </c>
      <c r="Z228" s="125"/>
      <c r="AA228" s="126">
        <f t="shared" si="3349"/>
        <v>0</v>
      </c>
      <c r="AB228" s="124" t="str">
        <f t="shared" si="3350"/>
        <v/>
      </c>
      <c r="AC228" s="125"/>
      <c r="AD228" s="126">
        <f t="shared" si="3351"/>
        <v>0</v>
      </c>
      <c r="AE228" s="124" t="str">
        <f t="shared" si="3352"/>
        <v/>
      </c>
      <c r="AF228" s="125"/>
      <c r="AG228" s="126">
        <f t="shared" si="3353"/>
        <v>0</v>
      </c>
      <c r="AH228" s="124" t="str">
        <f t="shared" si="3354"/>
        <v/>
      </c>
      <c r="AI228" s="125"/>
      <c r="AJ228" s="126">
        <f t="shared" si="3355"/>
        <v>0</v>
      </c>
      <c r="AK228" s="124" t="str">
        <f t="shared" si="3356"/>
        <v/>
      </c>
      <c r="AL228" s="125"/>
      <c r="AM228" s="126">
        <f t="shared" si="3357"/>
        <v>0</v>
      </c>
      <c r="AN228" s="124" t="str">
        <f t="shared" si="3358"/>
        <v/>
      </c>
      <c r="AO228" s="125"/>
      <c r="AP228" s="126">
        <f t="shared" si="3359"/>
        <v>0</v>
      </c>
      <c r="AQ228" s="124" t="str">
        <f t="shared" si="3360"/>
        <v/>
      </c>
      <c r="AR228" s="125"/>
      <c r="AS228" s="126">
        <f t="shared" si="3361"/>
        <v>0</v>
      </c>
      <c r="AT228" s="124" t="str">
        <f t="shared" si="3362"/>
        <v/>
      </c>
      <c r="AU228" s="125"/>
      <c r="AV228" s="126">
        <f t="shared" si="3363"/>
        <v>0</v>
      </c>
      <c r="AW228" s="124" t="str">
        <f t="shared" si="3364"/>
        <v/>
      </c>
      <c r="AX228" s="125"/>
      <c r="AY228" s="126">
        <f t="shared" si="3365"/>
        <v>0</v>
      </c>
      <c r="AZ228" s="124" t="str">
        <f t="shared" si="3366"/>
        <v/>
      </c>
      <c r="BA228" s="125"/>
      <c r="BB228" s="126">
        <f t="shared" si="3367"/>
        <v>0</v>
      </c>
      <c r="BC228" s="124" t="str">
        <f t="shared" si="3368"/>
        <v/>
      </c>
      <c r="BD228" s="125"/>
      <c r="BE228" s="126">
        <f t="shared" si="3369"/>
        <v>0</v>
      </c>
      <c r="BF228" s="124" t="str">
        <f t="shared" si="3370"/>
        <v/>
      </c>
      <c r="BG228" s="125"/>
      <c r="BH228" s="126">
        <f t="shared" si="3371"/>
        <v>0</v>
      </c>
      <c r="BI228" s="124" t="str">
        <f t="shared" si="3372"/>
        <v/>
      </c>
      <c r="BJ228" s="125"/>
      <c r="BK228" s="126">
        <f t="shared" si="3373"/>
        <v>0</v>
      </c>
      <c r="BL228" s="124" t="str">
        <f t="shared" si="3374"/>
        <v/>
      </c>
      <c r="BM228" s="125"/>
      <c r="BN228" s="126">
        <f t="shared" si="3375"/>
        <v>0</v>
      </c>
      <c r="BO228" s="124" t="str">
        <f t="shared" si="3376"/>
        <v/>
      </c>
      <c r="BP228" s="125"/>
      <c r="BQ228" s="126">
        <f t="shared" si="3377"/>
        <v>0</v>
      </c>
      <c r="BR228" s="124" t="str">
        <f t="shared" si="3378"/>
        <v/>
      </c>
      <c r="BS228" s="125"/>
      <c r="BT228" s="126">
        <f t="shared" si="3379"/>
        <v>0</v>
      </c>
      <c r="BU228" s="124" t="str">
        <f t="shared" si="3380"/>
        <v/>
      </c>
      <c r="BV228" s="125"/>
      <c r="BW228" s="126">
        <f t="shared" si="3381"/>
        <v>0</v>
      </c>
      <c r="BX228" s="124" t="str">
        <f t="shared" si="3382"/>
        <v/>
      </c>
      <c r="BY228" s="125"/>
      <c r="BZ228" s="126">
        <f t="shared" si="3383"/>
        <v>0</v>
      </c>
      <c r="CA228" s="124" t="str">
        <f t="shared" si="3384"/>
        <v/>
      </c>
      <c r="CB228" s="125"/>
      <c r="CC228" s="126">
        <f t="shared" si="3385"/>
        <v>0</v>
      </c>
      <c r="CD228" s="124" t="str">
        <f t="shared" si="3386"/>
        <v/>
      </c>
      <c r="CE228" s="125"/>
      <c r="CF228" s="126">
        <f t="shared" si="3387"/>
        <v>0</v>
      </c>
      <c r="CG228" s="124" t="str">
        <f t="shared" si="3388"/>
        <v/>
      </c>
      <c r="CH228" s="125"/>
      <c r="CI228" s="126">
        <f t="shared" si="3389"/>
        <v>0</v>
      </c>
      <c r="CJ228" s="124" t="str">
        <f t="shared" si="3390"/>
        <v/>
      </c>
      <c r="CK228" s="125"/>
      <c r="CL228" s="126">
        <f t="shared" si="3391"/>
        <v>0</v>
      </c>
      <c r="CM228" s="124" t="str">
        <f t="shared" si="3392"/>
        <v/>
      </c>
      <c r="CN228" s="125"/>
      <c r="CO228" s="126">
        <f t="shared" si="3393"/>
        <v>0</v>
      </c>
      <c r="CP228" s="124" t="str">
        <f t="shared" si="3394"/>
        <v/>
      </c>
      <c r="CQ228" s="125"/>
      <c r="CR228" s="126">
        <f t="shared" si="3395"/>
        <v>0</v>
      </c>
      <c r="CS228" s="124" t="str">
        <f t="shared" si="3396"/>
        <v/>
      </c>
      <c r="CT228" s="125"/>
      <c r="CU228" s="126">
        <f t="shared" si="3397"/>
        <v>0</v>
      </c>
      <c r="CV228" s="124" t="str">
        <f t="shared" si="3398"/>
        <v/>
      </c>
      <c r="CW228" s="125"/>
      <c r="CX228" s="126">
        <f t="shared" si="3399"/>
        <v>0</v>
      </c>
      <c r="CY228" s="124" t="str">
        <f t="shared" si="3400"/>
        <v/>
      </c>
      <c r="CZ228" s="125"/>
      <c r="DA228" s="126">
        <f t="shared" si="3401"/>
        <v>0</v>
      </c>
      <c r="DB228" s="124" t="str">
        <f t="shared" si="3402"/>
        <v/>
      </c>
      <c r="DC228" s="125"/>
      <c r="DD228" s="126">
        <f t="shared" si="3403"/>
        <v>0</v>
      </c>
      <c r="DE228" s="124" t="str">
        <f t="shared" si="3404"/>
        <v/>
      </c>
      <c r="DF228" s="125"/>
      <c r="DG228" s="126">
        <f t="shared" si="3405"/>
        <v>0</v>
      </c>
      <c r="DH228" s="124" t="str">
        <f t="shared" si="3406"/>
        <v/>
      </c>
      <c r="DI228" s="125"/>
      <c r="DJ228" s="126">
        <f t="shared" si="3407"/>
        <v>0</v>
      </c>
      <c r="DK228" s="124"/>
      <c r="DL228" s="125"/>
      <c r="DM228" s="126"/>
    </row>
    <row r="229" spans="1:117" ht="7.75" hidden="1" customHeight="1" outlineLevel="1" x14ac:dyDescent="0.2">
      <c r="A229" s="97" t="str">
        <f t="shared" si="2984"/>
        <v>6</v>
      </c>
      <c r="B229" s="140" t="s">
        <v>100</v>
      </c>
      <c r="C229" s="213" t="str">
        <f>VLOOKUP(B229,'[49]PLANILHA ORCAMENTARIA'!A:B,2,0)</f>
        <v>INFRAESTRUTURA SOM / CABEAMENTO ESTRUTURADO / SISTEMA DE SEGURANÇA - 2 PAVIMENTO</v>
      </c>
      <c r="D229" s="214"/>
      <c r="E229" s="122">
        <f>VLOOKUP(B229,'[49]PLANILHA ORCAMENTARIA'!A:G,7,0)</f>
        <v>649448.59</v>
      </c>
      <c r="F229" s="123"/>
      <c r="G229" s="124" t="str">
        <f t="shared" si="3338"/>
        <v/>
      </c>
      <c r="H229" s="125"/>
      <c r="I229" s="126">
        <f t="shared" si="2595"/>
        <v>0</v>
      </c>
      <c r="J229" s="124" t="str">
        <f t="shared" si="3339"/>
        <v/>
      </c>
      <c r="K229" s="125"/>
      <c r="L229" s="126">
        <f t="shared" si="3269"/>
        <v>0</v>
      </c>
      <c r="M229" s="124" t="str">
        <f t="shared" si="3340"/>
        <v/>
      </c>
      <c r="N229" s="125"/>
      <c r="O229" s="126">
        <f t="shared" si="3341"/>
        <v>0</v>
      </c>
      <c r="P229" s="124" t="str">
        <f t="shared" si="3342"/>
        <v/>
      </c>
      <c r="Q229" s="125"/>
      <c r="R229" s="126">
        <f t="shared" si="3343"/>
        <v>0</v>
      </c>
      <c r="S229" s="124" t="str">
        <f t="shared" si="3344"/>
        <v/>
      </c>
      <c r="T229" s="125"/>
      <c r="U229" s="126">
        <f t="shared" si="3345"/>
        <v>0</v>
      </c>
      <c r="V229" s="124" t="str">
        <f t="shared" si="3346"/>
        <v/>
      </c>
      <c r="W229" s="125"/>
      <c r="X229" s="126">
        <f t="shared" si="3347"/>
        <v>0</v>
      </c>
      <c r="Y229" s="124" t="str">
        <f t="shared" si="3348"/>
        <v/>
      </c>
      <c r="Z229" s="125"/>
      <c r="AA229" s="126">
        <f t="shared" si="3349"/>
        <v>0</v>
      </c>
      <c r="AB229" s="124" t="str">
        <f t="shared" si="3350"/>
        <v/>
      </c>
      <c r="AC229" s="125"/>
      <c r="AD229" s="126">
        <f t="shared" si="3351"/>
        <v>0</v>
      </c>
      <c r="AE229" s="124" t="str">
        <f t="shared" si="3352"/>
        <v/>
      </c>
      <c r="AF229" s="125"/>
      <c r="AG229" s="126">
        <f t="shared" si="3353"/>
        <v>0</v>
      </c>
      <c r="AH229" s="124" t="str">
        <f t="shared" si="3354"/>
        <v/>
      </c>
      <c r="AI229" s="125"/>
      <c r="AJ229" s="126">
        <f t="shared" si="3355"/>
        <v>0</v>
      </c>
      <c r="AK229" s="124" t="str">
        <f t="shared" si="3356"/>
        <v/>
      </c>
      <c r="AL229" s="125"/>
      <c r="AM229" s="126">
        <f t="shared" si="3357"/>
        <v>0</v>
      </c>
      <c r="AN229" s="124" t="str">
        <f t="shared" si="3358"/>
        <v/>
      </c>
      <c r="AO229" s="125"/>
      <c r="AP229" s="126">
        <f t="shared" si="3359"/>
        <v>0</v>
      </c>
      <c r="AQ229" s="124" t="str">
        <f t="shared" si="3360"/>
        <v/>
      </c>
      <c r="AR229" s="125"/>
      <c r="AS229" s="126">
        <f t="shared" si="3361"/>
        <v>0</v>
      </c>
      <c r="AT229" s="124" t="str">
        <f t="shared" si="3362"/>
        <v/>
      </c>
      <c r="AU229" s="125"/>
      <c r="AV229" s="126">
        <f t="shared" si="3363"/>
        <v>0</v>
      </c>
      <c r="AW229" s="124" t="str">
        <f t="shared" si="3364"/>
        <v/>
      </c>
      <c r="AX229" s="125"/>
      <c r="AY229" s="126">
        <f t="shared" si="3365"/>
        <v>0</v>
      </c>
      <c r="AZ229" s="124" t="str">
        <f t="shared" si="3366"/>
        <v/>
      </c>
      <c r="BA229" s="125"/>
      <c r="BB229" s="126">
        <f t="shared" si="3367"/>
        <v>0</v>
      </c>
      <c r="BC229" s="124" t="str">
        <f t="shared" si="3368"/>
        <v/>
      </c>
      <c r="BD229" s="125"/>
      <c r="BE229" s="126">
        <f t="shared" si="3369"/>
        <v>0</v>
      </c>
      <c r="BF229" s="124" t="str">
        <f t="shared" si="3370"/>
        <v/>
      </c>
      <c r="BG229" s="125"/>
      <c r="BH229" s="126">
        <f t="shared" si="3371"/>
        <v>0</v>
      </c>
      <c r="BI229" s="124" t="str">
        <f t="shared" si="3372"/>
        <v/>
      </c>
      <c r="BJ229" s="125"/>
      <c r="BK229" s="126">
        <f t="shared" si="3373"/>
        <v>0</v>
      </c>
      <c r="BL229" s="124" t="str">
        <f t="shared" si="3374"/>
        <v/>
      </c>
      <c r="BM229" s="125"/>
      <c r="BN229" s="126">
        <f t="shared" si="3375"/>
        <v>0</v>
      </c>
      <c r="BO229" s="124" t="str">
        <f t="shared" si="3376"/>
        <v/>
      </c>
      <c r="BP229" s="125"/>
      <c r="BQ229" s="126">
        <f t="shared" si="3377"/>
        <v>0</v>
      </c>
      <c r="BR229" s="124" t="str">
        <f t="shared" si="3378"/>
        <v/>
      </c>
      <c r="BS229" s="125"/>
      <c r="BT229" s="126">
        <f t="shared" si="3379"/>
        <v>0</v>
      </c>
      <c r="BU229" s="124" t="str">
        <f t="shared" si="3380"/>
        <v/>
      </c>
      <c r="BV229" s="125"/>
      <c r="BW229" s="126">
        <f t="shared" si="3381"/>
        <v>0</v>
      </c>
      <c r="BX229" s="124" t="str">
        <f t="shared" si="3382"/>
        <v/>
      </c>
      <c r="BY229" s="125"/>
      <c r="BZ229" s="126">
        <f t="shared" si="3383"/>
        <v>0</v>
      </c>
      <c r="CA229" s="124" t="str">
        <f t="shared" si="3384"/>
        <v/>
      </c>
      <c r="CB229" s="125"/>
      <c r="CC229" s="126">
        <f t="shared" si="3385"/>
        <v>0</v>
      </c>
      <c r="CD229" s="124" t="str">
        <f t="shared" si="3386"/>
        <v/>
      </c>
      <c r="CE229" s="125"/>
      <c r="CF229" s="126">
        <f t="shared" si="3387"/>
        <v>0</v>
      </c>
      <c r="CG229" s="124" t="str">
        <f t="shared" si="3388"/>
        <v/>
      </c>
      <c r="CH229" s="125"/>
      <c r="CI229" s="126">
        <f t="shared" si="3389"/>
        <v>0</v>
      </c>
      <c r="CJ229" s="124" t="str">
        <f t="shared" si="3390"/>
        <v/>
      </c>
      <c r="CK229" s="125"/>
      <c r="CL229" s="126">
        <f t="shared" si="3391"/>
        <v>0</v>
      </c>
      <c r="CM229" s="124" t="str">
        <f t="shared" si="3392"/>
        <v/>
      </c>
      <c r="CN229" s="125"/>
      <c r="CO229" s="126">
        <f t="shared" si="3393"/>
        <v>0</v>
      </c>
      <c r="CP229" s="124" t="str">
        <f t="shared" si="3394"/>
        <v/>
      </c>
      <c r="CQ229" s="125"/>
      <c r="CR229" s="126">
        <f t="shared" si="3395"/>
        <v>0</v>
      </c>
      <c r="CS229" s="124" t="str">
        <f t="shared" si="3396"/>
        <v/>
      </c>
      <c r="CT229" s="125"/>
      <c r="CU229" s="126">
        <f t="shared" si="3397"/>
        <v>0</v>
      </c>
      <c r="CV229" s="124" t="str">
        <f t="shared" si="3398"/>
        <v/>
      </c>
      <c r="CW229" s="125"/>
      <c r="CX229" s="126">
        <f t="shared" si="3399"/>
        <v>0</v>
      </c>
      <c r="CY229" s="124" t="str">
        <f t="shared" si="3400"/>
        <v/>
      </c>
      <c r="CZ229" s="125"/>
      <c r="DA229" s="126">
        <f t="shared" si="3401"/>
        <v>0</v>
      </c>
      <c r="DB229" s="124" t="str">
        <f t="shared" si="3402"/>
        <v/>
      </c>
      <c r="DC229" s="125"/>
      <c r="DD229" s="126">
        <f t="shared" si="3403"/>
        <v>0</v>
      </c>
      <c r="DE229" s="124" t="str">
        <f t="shared" si="3404"/>
        <v/>
      </c>
      <c r="DF229" s="125"/>
      <c r="DG229" s="126">
        <f t="shared" si="3405"/>
        <v>0</v>
      </c>
      <c r="DH229" s="124" t="str">
        <f t="shared" si="3406"/>
        <v/>
      </c>
      <c r="DI229" s="125"/>
      <c r="DJ229" s="126">
        <f t="shared" si="3407"/>
        <v>0</v>
      </c>
      <c r="DK229" s="124"/>
      <c r="DL229" s="125"/>
      <c r="DM229" s="126"/>
    </row>
    <row r="230" spans="1:117" ht="7.75" hidden="1" customHeight="1" outlineLevel="1" x14ac:dyDescent="0.2">
      <c r="A230" s="97" t="str">
        <f t="shared" si="2984"/>
        <v>6</v>
      </c>
      <c r="B230" s="140" t="s">
        <v>101</v>
      </c>
      <c r="C230" s="213" t="str">
        <f>VLOOKUP(B230,'[49]PLANILHA ORCAMENTARIA'!A:B,2,0)</f>
        <v>INFRAESTRUTURA DE ELETRODUTOS ELETRICO- TÉRREO</v>
      </c>
      <c r="D230" s="214"/>
      <c r="E230" s="122">
        <f>VLOOKUP(B230,'[49]PLANILHA ORCAMENTARIA'!A:G,7,0)</f>
        <v>224958.93</v>
      </c>
      <c r="F230" s="123"/>
      <c r="G230" s="124" t="str">
        <f t="shared" si="3338"/>
        <v/>
      </c>
      <c r="H230" s="125"/>
      <c r="I230" s="126">
        <f t="shared" si="2595"/>
        <v>0</v>
      </c>
      <c r="J230" s="124" t="str">
        <f t="shared" si="3339"/>
        <v/>
      </c>
      <c r="K230" s="125"/>
      <c r="L230" s="126">
        <f t="shared" si="3269"/>
        <v>0</v>
      </c>
      <c r="M230" s="124" t="str">
        <f t="shared" si="3340"/>
        <v/>
      </c>
      <c r="N230" s="125"/>
      <c r="O230" s="126">
        <f t="shared" si="3341"/>
        <v>0</v>
      </c>
      <c r="P230" s="124" t="str">
        <f t="shared" si="3342"/>
        <v/>
      </c>
      <c r="Q230" s="125"/>
      <c r="R230" s="126">
        <f t="shared" si="3343"/>
        <v>0</v>
      </c>
      <c r="S230" s="124" t="str">
        <f t="shared" si="3344"/>
        <v/>
      </c>
      <c r="T230" s="125"/>
      <c r="U230" s="126">
        <f t="shared" si="3345"/>
        <v>0</v>
      </c>
      <c r="V230" s="124" t="str">
        <f t="shared" si="3346"/>
        <v/>
      </c>
      <c r="W230" s="125"/>
      <c r="X230" s="126">
        <f t="shared" si="3347"/>
        <v>0</v>
      </c>
      <c r="Y230" s="124" t="str">
        <f t="shared" si="3348"/>
        <v/>
      </c>
      <c r="Z230" s="125"/>
      <c r="AA230" s="126">
        <f t="shared" si="3349"/>
        <v>0</v>
      </c>
      <c r="AB230" s="124" t="str">
        <f t="shared" si="3350"/>
        <v/>
      </c>
      <c r="AC230" s="125"/>
      <c r="AD230" s="126">
        <f t="shared" si="3351"/>
        <v>0</v>
      </c>
      <c r="AE230" s="124" t="str">
        <f t="shared" si="3352"/>
        <v/>
      </c>
      <c r="AF230" s="125"/>
      <c r="AG230" s="126">
        <f t="shared" si="3353"/>
        <v>0</v>
      </c>
      <c r="AH230" s="124" t="str">
        <f t="shared" si="3354"/>
        <v/>
      </c>
      <c r="AI230" s="125"/>
      <c r="AJ230" s="126">
        <f t="shared" si="3355"/>
        <v>0</v>
      </c>
      <c r="AK230" s="124" t="str">
        <f t="shared" si="3356"/>
        <v/>
      </c>
      <c r="AL230" s="125"/>
      <c r="AM230" s="126">
        <f t="shared" si="3357"/>
        <v>0</v>
      </c>
      <c r="AN230" s="124" t="str">
        <f t="shared" si="3358"/>
        <v/>
      </c>
      <c r="AO230" s="125"/>
      <c r="AP230" s="126">
        <f t="shared" si="3359"/>
        <v>0</v>
      </c>
      <c r="AQ230" s="124" t="str">
        <f t="shared" si="3360"/>
        <v/>
      </c>
      <c r="AR230" s="125"/>
      <c r="AS230" s="126">
        <f t="shared" si="3361"/>
        <v>0</v>
      </c>
      <c r="AT230" s="124" t="str">
        <f t="shared" si="3362"/>
        <v/>
      </c>
      <c r="AU230" s="125"/>
      <c r="AV230" s="126">
        <f t="shared" si="3363"/>
        <v>0</v>
      </c>
      <c r="AW230" s="124" t="str">
        <f t="shared" si="3364"/>
        <v/>
      </c>
      <c r="AX230" s="125"/>
      <c r="AY230" s="126">
        <f t="shared" si="3365"/>
        <v>0</v>
      </c>
      <c r="AZ230" s="124" t="str">
        <f t="shared" si="3366"/>
        <v/>
      </c>
      <c r="BA230" s="125"/>
      <c r="BB230" s="126">
        <f t="shared" si="3367"/>
        <v>0</v>
      </c>
      <c r="BC230" s="124" t="str">
        <f t="shared" si="3368"/>
        <v/>
      </c>
      <c r="BD230" s="125"/>
      <c r="BE230" s="126">
        <f t="shared" si="3369"/>
        <v>0</v>
      </c>
      <c r="BF230" s="124" t="str">
        <f t="shared" si="3370"/>
        <v/>
      </c>
      <c r="BG230" s="125"/>
      <c r="BH230" s="126">
        <f t="shared" si="3371"/>
        <v>0</v>
      </c>
      <c r="BI230" s="124" t="str">
        <f t="shared" si="3372"/>
        <v/>
      </c>
      <c r="BJ230" s="125"/>
      <c r="BK230" s="126">
        <f t="shared" si="3373"/>
        <v>0</v>
      </c>
      <c r="BL230" s="124" t="str">
        <f t="shared" si="3374"/>
        <v/>
      </c>
      <c r="BM230" s="125"/>
      <c r="BN230" s="126">
        <f t="shared" si="3375"/>
        <v>0</v>
      </c>
      <c r="BO230" s="124" t="str">
        <f t="shared" si="3376"/>
        <v/>
      </c>
      <c r="BP230" s="125"/>
      <c r="BQ230" s="126">
        <f t="shared" si="3377"/>
        <v>0</v>
      </c>
      <c r="BR230" s="124" t="str">
        <f t="shared" si="3378"/>
        <v/>
      </c>
      <c r="BS230" s="125"/>
      <c r="BT230" s="126">
        <f t="shared" si="3379"/>
        <v>0</v>
      </c>
      <c r="BU230" s="124" t="str">
        <f t="shared" si="3380"/>
        <v/>
      </c>
      <c r="BV230" s="125"/>
      <c r="BW230" s="126">
        <f t="shared" si="3381"/>
        <v>0</v>
      </c>
      <c r="BX230" s="124" t="str">
        <f t="shared" si="3382"/>
        <v/>
      </c>
      <c r="BY230" s="125"/>
      <c r="BZ230" s="126">
        <f t="shared" si="3383"/>
        <v>0</v>
      </c>
      <c r="CA230" s="124" t="str">
        <f t="shared" si="3384"/>
        <v/>
      </c>
      <c r="CB230" s="125"/>
      <c r="CC230" s="126">
        <f t="shared" si="3385"/>
        <v>0</v>
      </c>
      <c r="CD230" s="124" t="str">
        <f t="shared" si="3386"/>
        <v/>
      </c>
      <c r="CE230" s="125"/>
      <c r="CF230" s="126">
        <f t="shared" si="3387"/>
        <v>0</v>
      </c>
      <c r="CG230" s="124" t="str">
        <f t="shared" si="3388"/>
        <v/>
      </c>
      <c r="CH230" s="125"/>
      <c r="CI230" s="126">
        <f t="shared" si="3389"/>
        <v>0</v>
      </c>
      <c r="CJ230" s="124" t="str">
        <f t="shared" si="3390"/>
        <v/>
      </c>
      <c r="CK230" s="125"/>
      <c r="CL230" s="126">
        <f t="shared" si="3391"/>
        <v>0</v>
      </c>
      <c r="CM230" s="124" t="str">
        <f t="shared" si="3392"/>
        <v/>
      </c>
      <c r="CN230" s="125"/>
      <c r="CO230" s="126">
        <f t="shared" si="3393"/>
        <v>0</v>
      </c>
      <c r="CP230" s="124" t="str">
        <f t="shared" si="3394"/>
        <v/>
      </c>
      <c r="CQ230" s="125"/>
      <c r="CR230" s="126">
        <f t="shared" si="3395"/>
        <v>0</v>
      </c>
      <c r="CS230" s="124" t="str">
        <f t="shared" si="3396"/>
        <v/>
      </c>
      <c r="CT230" s="125"/>
      <c r="CU230" s="126">
        <f t="shared" si="3397"/>
        <v>0</v>
      </c>
      <c r="CV230" s="124" t="str">
        <f t="shared" si="3398"/>
        <v/>
      </c>
      <c r="CW230" s="125"/>
      <c r="CX230" s="126">
        <f t="shared" si="3399"/>
        <v>0</v>
      </c>
      <c r="CY230" s="124" t="str">
        <f t="shared" si="3400"/>
        <v/>
      </c>
      <c r="CZ230" s="125"/>
      <c r="DA230" s="126">
        <f t="shared" si="3401"/>
        <v>0</v>
      </c>
      <c r="DB230" s="124" t="str">
        <f t="shared" si="3402"/>
        <v/>
      </c>
      <c r="DC230" s="125"/>
      <c r="DD230" s="126">
        <f t="shared" si="3403"/>
        <v>0</v>
      </c>
      <c r="DE230" s="124" t="str">
        <f t="shared" si="3404"/>
        <v/>
      </c>
      <c r="DF230" s="125"/>
      <c r="DG230" s="126">
        <f t="shared" si="3405"/>
        <v>0</v>
      </c>
      <c r="DH230" s="124" t="str">
        <f t="shared" si="3406"/>
        <v/>
      </c>
      <c r="DI230" s="125"/>
      <c r="DJ230" s="126">
        <f t="shared" si="3407"/>
        <v>0</v>
      </c>
      <c r="DK230" s="124"/>
      <c r="DL230" s="125"/>
      <c r="DM230" s="126"/>
    </row>
    <row r="231" spans="1:117" ht="7.75" hidden="1" customHeight="1" outlineLevel="1" x14ac:dyDescent="0.2">
      <c r="A231" s="97" t="str">
        <f t="shared" si="2984"/>
        <v>6</v>
      </c>
      <c r="B231" s="140" t="s">
        <v>102</v>
      </c>
      <c r="C231" s="213" t="str">
        <f>VLOOKUP(B231,'[49]PLANILHA ORCAMENTARIA'!A:B,2,0)</f>
        <v>INFRAESTRUTURA DE ELETRODUTOS ELETRICO- 1 PAVIMENTO - INCLUSO ANEXO</v>
      </c>
      <c r="D231" s="214"/>
      <c r="E231" s="122">
        <f>VLOOKUP(B231,'[49]PLANILHA ORCAMENTARIA'!A:G,7,0)</f>
        <v>194211.3</v>
      </c>
      <c r="F231" s="123"/>
      <c r="G231" s="124" t="str">
        <f t="shared" si="3338"/>
        <v/>
      </c>
      <c r="H231" s="125"/>
      <c r="I231" s="126">
        <f t="shared" si="2595"/>
        <v>0</v>
      </c>
      <c r="J231" s="124" t="str">
        <f t="shared" si="3339"/>
        <v/>
      </c>
      <c r="K231" s="125"/>
      <c r="L231" s="126">
        <f t="shared" si="3269"/>
        <v>0</v>
      </c>
      <c r="M231" s="124" t="str">
        <f t="shared" si="3340"/>
        <v/>
      </c>
      <c r="N231" s="125"/>
      <c r="O231" s="126">
        <f t="shared" si="3341"/>
        <v>0</v>
      </c>
      <c r="P231" s="124" t="str">
        <f t="shared" si="3342"/>
        <v/>
      </c>
      <c r="Q231" s="125"/>
      <c r="R231" s="126">
        <f t="shared" si="3343"/>
        <v>0</v>
      </c>
      <c r="S231" s="124" t="str">
        <f t="shared" si="3344"/>
        <v/>
      </c>
      <c r="T231" s="125"/>
      <c r="U231" s="126">
        <f t="shared" si="3345"/>
        <v>0</v>
      </c>
      <c r="V231" s="124" t="str">
        <f t="shared" si="3346"/>
        <v/>
      </c>
      <c r="W231" s="125"/>
      <c r="X231" s="126">
        <f t="shared" si="3347"/>
        <v>0</v>
      </c>
      <c r="Y231" s="124" t="str">
        <f t="shared" si="3348"/>
        <v/>
      </c>
      <c r="Z231" s="125"/>
      <c r="AA231" s="126">
        <f t="shared" si="3349"/>
        <v>0</v>
      </c>
      <c r="AB231" s="124" t="str">
        <f t="shared" si="3350"/>
        <v/>
      </c>
      <c r="AC231" s="125"/>
      <c r="AD231" s="126">
        <f t="shared" si="3351"/>
        <v>0</v>
      </c>
      <c r="AE231" s="124" t="str">
        <f t="shared" si="3352"/>
        <v/>
      </c>
      <c r="AF231" s="125"/>
      <c r="AG231" s="126">
        <f t="shared" si="3353"/>
        <v>0</v>
      </c>
      <c r="AH231" s="124" t="str">
        <f t="shared" si="3354"/>
        <v/>
      </c>
      <c r="AI231" s="125"/>
      <c r="AJ231" s="126">
        <f t="shared" si="3355"/>
        <v>0</v>
      </c>
      <c r="AK231" s="124" t="str">
        <f t="shared" si="3356"/>
        <v/>
      </c>
      <c r="AL231" s="125"/>
      <c r="AM231" s="126">
        <f t="shared" si="3357"/>
        <v>0</v>
      </c>
      <c r="AN231" s="124" t="str">
        <f t="shared" si="3358"/>
        <v/>
      </c>
      <c r="AO231" s="125"/>
      <c r="AP231" s="126">
        <f t="shared" si="3359"/>
        <v>0</v>
      </c>
      <c r="AQ231" s="124" t="str">
        <f t="shared" si="3360"/>
        <v/>
      </c>
      <c r="AR231" s="125"/>
      <c r="AS231" s="126">
        <f t="shared" si="3361"/>
        <v>0</v>
      </c>
      <c r="AT231" s="124" t="str">
        <f t="shared" si="3362"/>
        <v/>
      </c>
      <c r="AU231" s="125"/>
      <c r="AV231" s="126">
        <f t="shared" si="3363"/>
        <v>0</v>
      </c>
      <c r="AW231" s="124" t="str">
        <f t="shared" si="3364"/>
        <v/>
      </c>
      <c r="AX231" s="125"/>
      <c r="AY231" s="126">
        <f t="shared" si="3365"/>
        <v>0</v>
      </c>
      <c r="AZ231" s="124" t="str">
        <f t="shared" si="3366"/>
        <v/>
      </c>
      <c r="BA231" s="125"/>
      <c r="BB231" s="126">
        <f t="shared" si="3367"/>
        <v>0</v>
      </c>
      <c r="BC231" s="124" t="str">
        <f t="shared" si="3368"/>
        <v/>
      </c>
      <c r="BD231" s="125"/>
      <c r="BE231" s="126">
        <f t="shared" si="3369"/>
        <v>0</v>
      </c>
      <c r="BF231" s="124" t="str">
        <f t="shared" si="3370"/>
        <v/>
      </c>
      <c r="BG231" s="125"/>
      <c r="BH231" s="126">
        <f t="shared" si="3371"/>
        <v>0</v>
      </c>
      <c r="BI231" s="124" t="str">
        <f t="shared" si="3372"/>
        <v/>
      </c>
      <c r="BJ231" s="125"/>
      <c r="BK231" s="126">
        <f t="shared" si="3373"/>
        <v>0</v>
      </c>
      <c r="BL231" s="124" t="str">
        <f t="shared" si="3374"/>
        <v/>
      </c>
      <c r="BM231" s="125"/>
      <c r="BN231" s="126">
        <f t="shared" si="3375"/>
        <v>0</v>
      </c>
      <c r="BO231" s="124" t="str">
        <f t="shared" si="3376"/>
        <v/>
      </c>
      <c r="BP231" s="125"/>
      <c r="BQ231" s="126">
        <f t="shared" si="3377"/>
        <v>0</v>
      </c>
      <c r="BR231" s="124" t="str">
        <f t="shared" si="3378"/>
        <v/>
      </c>
      <c r="BS231" s="125"/>
      <c r="BT231" s="126">
        <f t="shared" si="3379"/>
        <v>0</v>
      </c>
      <c r="BU231" s="124" t="str">
        <f t="shared" si="3380"/>
        <v/>
      </c>
      <c r="BV231" s="125"/>
      <c r="BW231" s="126">
        <f t="shared" si="3381"/>
        <v>0</v>
      </c>
      <c r="BX231" s="124" t="str">
        <f t="shared" si="3382"/>
        <v/>
      </c>
      <c r="BY231" s="125"/>
      <c r="BZ231" s="126">
        <f t="shared" si="3383"/>
        <v>0</v>
      </c>
      <c r="CA231" s="124" t="str">
        <f t="shared" si="3384"/>
        <v/>
      </c>
      <c r="CB231" s="125"/>
      <c r="CC231" s="126">
        <f t="shared" si="3385"/>
        <v>0</v>
      </c>
      <c r="CD231" s="124" t="str">
        <f t="shared" si="3386"/>
        <v/>
      </c>
      <c r="CE231" s="125"/>
      <c r="CF231" s="126">
        <f t="shared" si="3387"/>
        <v>0</v>
      </c>
      <c r="CG231" s="124" t="str">
        <f t="shared" si="3388"/>
        <v/>
      </c>
      <c r="CH231" s="125"/>
      <c r="CI231" s="126">
        <f t="shared" si="3389"/>
        <v>0</v>
      </c>
      <c r="CJ231" s="124" t="str">
        <f t="shared" si="3390"/>
        <v/>
      </c>
      <c r="CK231" s="125"/>
      <c r="CL231" s="126">
        <f t="shared" si="3391"/>
        <v>0</v>
      </c>
      <c r="CM231" s="124" t="str">
        <f t="shared" si="3392"/>
        <v/>
      </c>
      <c r="CN231" s="125"/>
      <c r="CO231" s="126">
        <f t="shared" si="3393"/>
        <v>0</v>
      </c>
      <c r="CP231" s="124" t="str">
        <f t="shared" si="3394"/>
        <v/>
      </c>
      <c r="CQ231" s="125"/>
      <c r="CR231" s="126">
        <f t="shared" si="3395"/>
        <v>0</v>
      </c>
      <c r="CS231" s="124" t="str">
        <f t="shared" si="3396"/>
        <v/>
      </c>
      <c r="CT231" s="125"/>
      <c r="CU231" s="126">
        <f t="shared" si="3397"/>
        <v>0</v>
      </c>
      <c r="CV231" s="124" t="str">
        <f t="shared" si="3398"/>
        <v/>
      </c>
      <c r="CW231" s="125"/>
      <c r="CX231" s="126">
        <f t="shared" si="3399"/>
        <v>0</v>
      </c>
      <c r="CY231" s="124" t="str">
        <f t="shared" si="3400"/>
        <v/>
      </c>
      <c r="CZ231" s="125"/>
      <c r="DA231" s="126">
        <f t="shared" si="3401"/>
        <v>0</v>
      </c>
      <c r="DB231" s="124" t="str">
        <f t="shared" si="3402"/>
        <v/>
      </c>
      <c r="DC231" s="125"/>
      <c r="DD231" s="126">
        <f t="shared" si="3403"/>
        <v>0</v>
      </c>
      <c r="DE231" s="124" t="str">
        <f t="shared" si="3404"/>
        <v/>
      </c>
      <c r="DF231" s="125"/>
      <c r="DG231" s="126">
        <f t="shared" si="3405"/>
        <v>0</v>
      </c>
      <c r="DH231" s="124" t="str">
        <f t="shared" si="3406"/>
        <v/>
      </c>
      <c r="DI231" s="125"/>
      <c r="DJ231" s="126">
        <f t="shared" si="3407"/>
        <v>0</v>
      </c>
      <c r="DK231" s="124"/>
      <c r="DL231" s="125"/>
      <c r="DM231" s="126"/>
    </row>
    <row r="232" spans="1:117" ht="7.75" hidden="1" customHeight="1" outlineLevel="1" x14ac:dyDescent="0.2">
      <c r="A232" s="97" t="str">
        <f t="shared" si="2984"/>
        <v>6</v>
      </c>
      <c r="B232" s="140" t="s">
        <v>103</v>
      </c>
      <c r="C232" s="213" t="str">
        <f>VLOOKUP(B232,'[49]PLANILHA ORCAMENTARIA'!A:B,2,0)</f>
        <v>INFRAESTRUTURA DE ELETRODUTOS ELETRICO- 2 PAVIMENTO</v>
      </c>
      <c r="D232" s="214"/>
      <c r="E232" s="122">
        <f>VLOOKUP(B232,'[49]PLANILHA ORCAMENTARIA'!A:G,7,0)</f>
        <v>343116.53</v>
      </c>
      <c r="F232" s="123"/>
      <c r="G232" s="124" t="str">
        <f t="shared" si="3338"/>
        <v/>
      </c>
      <c r="H232" s="125"/>
      <c r="I232" s="126">
        <f t="shared" si="2595"/>
        <v>0</v>
      </c>
      <c r="J232" s="124" t="str">
        <f t="shared" si="3339"/>
        <v/>
      </c>
      <c r="K232" s="125"/>
      <c r="L232" s="126">
        <f t="shared" si="3269"/>
        <v>0</v>
      </c>
      <c r="M232" s="124" t="str">
        <f t="shared" si="3340"/>
        <v/>
      </c>
      <c r="N232" s="125"/>
      <c r="O232" s="126">
        <f t="shared" si="3341"/>
        <v>0</v>
      </c>
      <c r="P232" s="124" t="str">
        <f t="shared" si="3342"/>
        <v/>
      </c>
      <c r="Q232" s="125"/>
      <c r="R232" s="126">
        <f t="shared" si="3343"/>
        <v>0</v>
      </c>
      <c r="S232" s="124" t="str">
        <f t="shared" si="3344"/>
        <v/>
      </c>
      <c r="T232" s="125"/>
      <c r="U232" s="126">
        <f t="shared" si="3345"/>
        <v>0</v>
      </c>
      <c r="V232" s="124" t="str">
        <f t="shared" si="3346"/>
        <v/>
      </c>
      <c r="W232" s="125"/>
      <c r="X232" s="126">
        <f t="shared" si="3347"/>
        <v>0</v>
      </c>
      <c r="Y232" s="124" t="str">
        <f t="shared" si="3348"/>
        <v/>
      </c>
      <c r="Z232" s="125"/>
      <c r="AA232" s="126">
        <f t="shared" si="3349"/>
        <v>0</v>
      </c>
      <c r="AB232" s="124" t="str">
        <f t="shared" si="3350"/>
        <v/>
      </c>
      <c r="AC232" s="125"/>
      <c r="AD232" s="126">
        <f t="shared" si="3351"/>
        <v>0</v>
      </c>
      <c r="AE232" s="124" t="str">
        <f t="shared" si="3352"/>
        <v/>
      </c>
      <c r="AF232" s="125"/>
      <c r="AG232" s="126">
        <f t="shared" si="3353"/>
        <v>0</v>
      </c>
      <c r="AH232" s="124" t="str">
        <f t="shared" si="3354"/>
        <v/>
      </c>
      <c r="AI232" s="125"/>
      <c r="AJ232" s="126">
        <f t="shared" si="3355"/>
        <v>0</v>
      </c>
      <c r="AK232" s="124" t="str">
        <f t="shared" si="3356"/>
        <v/>
      </c>
      <c r="AL232" s="125"/>
      <c r="AM232" s="126">
        <f t="shared" si="3357"/>
        <v>0</v>
      </c>
      <c r="AN232" s="124" t="str">
        <f t="shared" si="3358"/>
        <v/>
      </c>
      <c r="AO232" s="125"/>
      <c r="AP232" s="126">
        <f t="shared" si="3359"/>
        <v>0</v>
      </c>
      <c r="AQ232" s="124" t="str">
        <f t="shared" si="3360"/>
        <v/>
      </c>
      <c r="AR232" s="125"/>
      <c r="AS232" s="126">
        <f t="shared" si="3361"/>
        <v>0</v>
      </c>
      <c r="AT232" s="124" t="str">
        <f t="shared" si="3362"/>
        <v/>
      </c>
      <c r="AU232" s="125"/>
      <c r="AV232" s="126">
        <f t="shared" si="3363"/>
        <v>0</v>
      </c>
      <c r="AW232" s="124" t="str">
        <f t="shared" si="3364"/>
        <v/>
      </c>
      <c r="AX232" s="125"/>
      <c r="AY232" s="126">
        <f t="shared" si="3365"/>
        <v>0</v>
      </c>
      <c r="AZ232" s="124" t="str">
        <f t="shared" si="3366"/>
        <v/>
      </c>
      <c r="BA232" s="125"/>
      <c r="BB232" s="126">
        <f t="shared" si="3367"/>
        <v>0</v>
      </c>
      <c r="BC232" s="124" t="str">
        <f t="shared" si="3368"/>
        <v/>
      </c>
      <c r="BD232" s="125"/>
      <c r="BE232" s="126">
        <f t="shared" si="3369"/>
        <v>0</v>
      </c>
      <c r="BF232" s="124" t="str">
        <f t="shared" si="3370"/>
        <v/>
      </c>
      <c r="BG232" s="125"/>
      <c r="BH232" s="126">
        <f t="shared" si="3371"/>
        <v>0</v>
      </c>
      <c r="BI232" s="124" t="str">
        <f t="shared" si="3372"/>
        <v/>
      </c>
      <c r="BJ232" s="125"/>
      <c r="BK232" s="126">
        <f t="shared" si="3373"/>
        <v>0</v>
      </c>
      <c r="BL232" s="124" t="str">
        <f t="shared" si="3374"/>
        <v/>
      </c>
      <c r="BM232" s="125"/>
      <c r="BN232" s="126">
        <f t="shared" si="3375"/>
        <v>0</v>
      </c>
      <c r="BO232" s="124" t="str">
        <f t="shared" si="3376"/>
        <v/>
      </c>
      <c r="BP232" s="125"/>
      <c r="BQ232" s="126">
        <f t="shared" si="3377"/>
        <v>0</v>
      </c>
      <c r="BR232" s="124" t="str">
        <f t="shared" si="3378"/>
        <v/>
      </c>
      <c r="BS232" s="125"/>
      <c r="BT232" s="126">
        <f t="shared" si="3379"/>
        <v>0</v>
      </c>
      <c r="BU232" s="124" t="str">
        <f t="shared" si="3380"/>
        <v/>
      </c>
      <c r="BV232" s="125"/>
      <c r="BW232" s="126">
        <f t="shared" si="3381"/>
        <v>0</v>
      </c>
      <c r="BX232" s="124" t="str">
        <f t="shared" si="3382"/>
        <v/>
      </c>
      <c r="BY232" s="125"/>
      <c r="BZ232" s="126">
        <f t="shared" si="3383"/>
        <v>0</v>
      </c>
      <c r="CA232" s="124" t="str">
        <f t="shared" si="3384"/>
        <v/>
      </c>
      <c r="CB232" s="125"/>
      <c r="CC232" s="126">
        <f t="shared" si="3385"/>
        <v>0</v>
      </c>
      <c r="CD232" s="124" t="str">
        <f t="shared" si="3386"/>
        <v/>
      </c>
      <c r="CE232" s="125"/>
      <c r="CF232" s="126">
        <f t="shared" si="3387"/>
        <v>0</v>
      </c>
      <c r="CG232" s="124" t="str">
        <f t="shared" si="3388"/>
        <v/>
      </c>
      <c r="CH232" s="125"/>
      <c r="CI232" s="126">
        <f t="shared" si="3389"/>
        <v>0</v>
      </c>
      <c r="CJ232" s="124" t="str">
        <f t="shared" si="3390"/>
        <v/>
      </c>
      <c r="CK232" s="125"/>
      <c r="CL232" s="126">
        <f t="shared" si="3391"/>
        <v>0</v>
      </c>
      <c r="CM232" s="124" t="str">
        <f t="shared" si="3392"/>
        <v/>
      </c>
      <c r="CN232" s="125"/>
      <c r="CO232" s="126">
        <f t="shared" si="3393"/>
        <v>0</v>
      </c>
      <c r="CP232" s="124" t="str">
        <f t="shared" si="3394"/>
        <v/>
      </c>
      <c r="CQ232" s="125"/>
      <c r="CR232" s="126">
        <f t="shared" si="3395"/>
        <v>0</v>
      </c>
      <c r="CS232" s="124" t="str">
        <f t="shared" si="3396"/>
        <v/>
      </c>
      <c r="CT232" s="125"/>
      <c r="CU232" s="126">
        <f t="shared" si="3397"/>
        <v>0</v>
      </c>
      <c r="CV232" s="124" t="str">
        <f t="shared" si="3398"/>
        <v/>
      </c>
      <c r="CW232" s="125"/>
      <c r="CX232" s="126">
        <f t="shared" si="3399"/>
        <v>0</v>
      </c>
      <c r="CY232" s="124" t="str">
        <f t="shared" si="3400"/>
        <v/>
      </c>
      <c r="CZ232" s="125"/>
      <c r="DA232" s="126">
        <f t="shared" si="3401"/>
        <v>0</v>
      </c>
      <c r="DB232" s="124" t="str">
        <f t="shared" si="3402"/>
        <v/>
      </c>
      <c r="DC232" s="125"/>
      <c r="DD232" s="126">
        <f t="shared" si="3403"/>
        <v>0</v>
      </c>
      <c r="DE232" s="124" t="str">
        <f t="shared" si="3404"/>
        <v/>
      </c>
      <c r="DF232" s="125"/>
      <c r="DG232" s="126">
        <f t="shared" si="3405"/>
        <v>0</v>
      </c>
      <c r="DH232" s="124" t="str">
        <f t="shared" si="3406"/>
        <v/>
      </c>
      <c r="DI232" s="125"/>
      <c r="DJ232" s="126">
        <f t="shared" si="3407"/>
        <v>0</v>
      </c>
      <c r="DK232" s="124"/>
      <c r="DL232" s="125"/>
      <c r="DM232" s="126"/>
    </row>
    <row r="233" spans="1:117" ht="7.75" hidden="1" customHeight="1" outlineLevel="1" x14ac:dyDescent="0.2">
      <c r="A233" s="97" t="str">
        <f t="shared" si="2984"/>
        <v>6</v>
      </c>
      <c r="B233" s="140" t="s">
        <v>104</v>
      </c>
      <c r="C233" s="213" t="str">
        <f>VLOOKUP(B233,'[49]PLANILHA ORCAMENTARIA'!A:B,2,0)</f>
        <v>INFRAESTRUTURA DE ELETRODUTOS ELETRICO- COBERTA</v>
      </c>
      <c r="D233" s="214"/>
      <c r="E233" s="122">
        <f>VLOOKUP(B233,'[49]PLANILHA ORCAMENTARIA'!A:G,7,0)</f>
        <v>12230.7</v>
      </c>
      <c r="F233" s="123"/>
      <c r="G233" s="124" t="str">
        <f t="shared" si="3338"/>
        <v/>
      </c>
      <c r="H233" s="125"/>
      <c r="I233" s="126">
        <f t="shared" si="2595"/>
        <v>0</v>
      </c>
      <c r="J233" s="124" t="str">
        <f t="shared" si="3339"/>
        <v/>
      </c>
      <c r="K233" s="125"/>
      <c r="L233" s="126">
        <f t="shared" si="3269"/>
        <v>0</v>
      </c>
      <c r="M233" s="124" t="str">
        <f t="shared" si="3340"/>
        <v/>
      </c>
      <c r="N233" s="125"/>
      <c r="O233" s="126">
        <f t="shared" si="3341"/>
        <v>0</v>
      </c>
      <c r="P233" s="124" t="str">
        <f t="shared" si="3342"/>
        <v/>
      </c>
      <c r="Q233" s="125"/>
      <c r="R233" s="126">
        <f t="shared" si="3343"/>
        <v>0</v>
      </c>
      <c r="S233" s="124" t="str">
        <f t="shared" si="3344"/>
        <v/>
      </c>
      <c r="T233" s="125"/>
      <c r="U233" s="126">
        <f t="shared" si="3345"/>
        <v>0</v>
      </c>
      <c r="V233" s="124" t="str">
        <f t="shared" si="3346"/>
        <v/>
      </c>
      <c r="W233" s="125"/>
      <c r="X233" s="126">
        <f t="shared" si="3347"/>
        <v>0</v>
      </c>
      <c r="Y233" s="124" t="str">
        <f t="shared" si="3348"/>
        <v/>
      </c>
      <c r="Z233" s="125"/>
      <c r="AA233" s="126">
        <f t="shared" si="3349"/>
        <v>0</v>
      </c>
      <c r="AB233" s="124" t="str">
        <f t="shared" si="3350"/>
        <v/>
      </c>
      <c r="AC233" s="125"/>
      <c r="AD233" s="126">
        <f t="shared" si="3351"/>
        <v>0</v>
      </c>
      <c r="AE233" s="124" t="str">
        <f t="shared" si="3352"/>
        <v/>
      </c>
      <c r="AF233" s="125"/>
      <c r="AG233" s="126">
        <f t="shared" si="3353"/>
        <v>0</v>
      </c>
      <c r="AH233" s="124" t="str">
        <f t="shared" si="3354"/>
        <v/>
      </c>
      <c r="AI233" s="125"/>
      <c r="AJ233" s="126">
        <f t="shared" si="3355"/>
        <v>0</v>
      </c>
      <c r="AK233" s="124" t="str">
        <f t="shared" si="3356"/>
        <v/>
      </c>
      <c r="AL233" s="125"/>
      <c r="AM233" s="126">
        <f t="shared" si="3357"/>
        <v>0</v>
      </c>
      <c r="AN233" s="124" t="str">
        <f t="shared" si="3358"/>
        <v/>
      </c>
      <c r="AO233" s="125"/>
      <c r="AP233" s="126">
        <f t="shared" si="3359"/>
        <v>0</v>
      </c>
      <c r="AQ233" s="124" t="str">
        <f t="shared" si="3360"/>
        <v/>
      </c>
      <c r="AR233" s="125"/>
      <c r="AS233" s="126">
        <f t="shared" si="3361"/>
        <v>0</v>
      </c>
      <c r="AT233" s="124" t="str">
        <f t="shared" si="3362"/>
        <v/>
      </c>
      <c r="AU233" s="125"/>
      <c r="AV233" s="126">
        <f t="shared" si="3363"/>
        <v>0</v>
      </c>
      <c r="AW233" s="124" t="str">
        <f t="shared" si="3364"/>
        <v/>
      </c>
      <c r="AX233" s="125"/>
      <c r="AY233" s="126">
        <f t="shared" si="3365"/>
        <v>0</v>
      </c>
      <c r="AZ233" s="124" t="str">
        <f t="shared" si="3366"/>
        <v/>
      </c>
      <c r="BA233" s="125"/>
      <c r="BB233" s="126">
        <f t="shared" si="3367"/>
        <v>0</v>
      </c>
      <c r="BC233" s="124" t="str">
        <f t="shared" si="3368"/>
        <v/>
      </c>
      <c r="BD233" s="125"/>
      <c r="BE233" s="126">
        <f t="shared" si="3369"/>
        <v>0</v>
      </c>
      <c r="BF233" s="124" t="str">
        <f t="shared" si="3370"/>
        <v/>
      </c>
      <c r="BG233" s="125"/>
      <c r="BH233" s="126">
        <f t="shared" si="3371"/>
        <v>0</v>
      </c>
      <c r="BI233" s="124" t="str">
        <f t="shared" si="3372"/>
        <v/>
      </c>
      <c r="BJ233" s="125"/>
      <c r="BK233" s="126">
        <f t="shared" si="3373"/>
        <v>0</v>
      </c>
      <c r="BL233" s="124" t="str">
        <f t="shared" si="3374"/>
        <v/>
      </c>
      <c r="BM233" s="125"/>
      <c r="BN233" s="126">
        <f t="shared" si="3375"/>
        <v>0</v>
      </c>
      <c r="BO233" s="124" t="str">
        <f t="shared" si="3376"/>
        <v/>
      </c>
      <c r="BP233" s="125"/>
      <c r="BQ233" s="126">
        <f t="shared" si="3377"/>
        <v>0</v>
      </c>
      <c r="BR233" s="124" t="str">
        <f t="shared" si="3378"/>
        <v/>
      </c>
      <c r="BS233" s="125"/>
      <c r="BT233" s="126">
        <f t="shared" si="3379"/>
        <v>0</v>
      </c>
      <c r="BU233" s="124" t="str">
        <f t="shared" si="3380"/>
        <v/>
      </c>
      <c r="BV233" s="125"/>
      <c r="BW233" s="126">
        <f t="shared" si="3381"/>
        <v>0</v>
      </c>
      <c r="BX233" s="124" t="str">
        <f t="shared" si="3382"/>
        <v/>
      </c>
      <c r="BY233" s="125"/>
      <c r="BZ233" s="126">
        <f t="shared" si="3383"/>
        <v>0</v>
      </c>
      <c r="CA233" s="124" t="str">
        <f t="shared" si="3384"/>
        <v/>
      </c>
      <c r="CB233" s="125"/>
      <c r="CC233" s="126">
        <f t="shared" si="3385"/>
        <v>0</v>
      </c>
      <c r="CD233" s="124" t="str">
        <f t="shared" si="3386"/>
        <v/>
      </c>
      <c r="CE233" s="125"/>
      <c r="CF233" s="126">
        <f t="shared" si="3387"/>
        <v>0</v>
      </c>
      <c r="CG233" s="124" t="str">
        <f t="shared" si="3388"/>
        <v/>
      </c>
      <c r="CH233" s="125"/>
      <c r="CI233" s="126">
        <f t="shared" si="3389"/>
        <v>0</v>
      </c>
      <c r="CJ233" s="124" t="str">
        <f t="shared" si="3390"/>
        <v/>
      </c>
      <c r="CK233" s="125"/>
      <c r="CL233" s="126">
        <f t="shared" si="3391"/>
        <v>0</v>
      </c>
      <c r="CM233" s="124" t="str">
        <f t="shared" si="3392"/>
        <v/>
      </c>
      <c r="CN233" s="125"/>
      <c r="CO233" s="126">
        <f t="shared" si="3393"/>
        <v>0</v>
      </c>
      <c r="CP233" s="124" t="str">
        <f t="shared" si="3394"/>
        <v/>
      </c>
      <c r="CQ233" s="125"/>
      <c r="CR233" s="126">
        <f t="shared" si="3395"/>
        <v>0</v>
      </c>
      <c r="CS233" s="124" t="str">
        <f t="shared" si="3396"/>
        <v/>
      </c>
      <c r="CT233" s="125"/>
      <c r="CU233" s="126">
        <f t="shared" si="3397"/>
        <v>0</v>
      </c>
      <c r="CV233" s="124" t="str">
        <f t="shared" si="3398"/>
        <v/>
      </c>
      <c r="CW233" s="125"/>
      <c r="CX233" s="126">
        <f t="shared" si="3399"/>
        <v>0</v>
      </c>
      <c r="CY233" s="124" t="str">
        <f t="shared" si="3400"/>
        <v/>
      </c>
      <c r="CZ233" s="125"/>
      <c r="DA233" s="126">
        <f t="shared" si="3401"/>
        <v>0</v>
      </c>
      <c r="DB233" s="124" t="str">
        <f t="shared" si="3402"/>
        <v/>
      </c>
      <c r="DC233" s="125"/>
      <c r="DD233" s="126">
        <f t="shared" si="3403"/>
        <v>0</v>
      </c>
      <c r="DE233" s="124" t="str">
        <f t="shared" si="3404"/>
        <v/>
      </c>
      <c r="DF233" s="125"/>
      <c r="DG233" s="126">
        <f t="shared" si="3405"/>
        <v>0</v>
      </c>
      <c r="DH233" s="124" t="str">
        <f t="shared" si="3406"/>
        <v/>
      </c>
      <c r="DI233" s="125"/>
      <c r="DJ233" s="126">
        <f t="shared" si="3407"/>
        <v>0</v>
      </c>
      <c r="DK233" s="124"/>
      <c r="DL233" s="125"/>
      <c r="DM233" s="126"/>
    </row>
    <row r="234" spans="1:117" ht="7.75" hidden="1" customHeight="1" outlineLevel="1" x14ac:dyDescent="0.2">
      <c r="A234" s="97" t="str">
        <f t="shared" si="2984"/>
        <v>6</v>
      </c>
      <c r="B234" s="140" t="s">
        <v>105</v>
      </c>
      <c r="C234" s="213" t="str">
        <f>VLOOKUP(B234,'[49]PLANILHA ORCAMENTARIA'!A:B,2,0)</f>
        <v>QUADROS ELETRICOS</v>
      </c>
      <c r="D234" s="214"/>
      <c r="E234" s="122">
        <f>VLOOKUP(B234,'[49]PLANILHA ORCAMENTARIA'!A:G,7,0)</f>
        <v>120680.52</v>
      </c>
      <c r="F234" s="123"/>
      <c r="G234" s="124" t="str">
        <f t="shared" si="3338"/>
        <v/>
      </c>
      <c r="H234" s="125"/>
      <c r="I234" s="126">
        <f t="shared" si="2595"/>
        <v>0</v>
      </c>
      <c r="J234" s="124" t="str">
        <f t="shared" si="3339"/>
        <v/>
      </c>
      <c r="K234" s="125"/>
      <c r="L234" s="126">
        <f t="shared" si="3269"/>
        <v>0</v>
      </c>
      <c r="M234" s="124" t="str">
        <f t="shared" si="3340"/>
        <v/>
      </c>
      <c r="N234" s="125"/>
      <c r="O234" s="126">
        <f t="shared" si="3341"/>
        <v>0</v>
      </c>
      <c r="P234" s="124" t="str">
        <f t="shared" si="3342"/>
        <v/>
      </c>
      <c r="Q234" s="125"/>
      <c r="R234" s="126">
        <f t="shared" si="3343"/>
        <v>0</v>
      </c>
      <c r="S234" s="124" t="str">
        <f t="shared" si="3344"/>
        <v/>
      </c>
      <c r="T234" s="125"/>
      <c r="U234" s="126">
        <f t="shared" si="3345"/>
        <v>0</v>
      </c>
      <c r="V234" s="124" t="str">
        <f t="shared" si="3346"/>
        <v/>
      </c>
      <c r="W234" s="125"/>
      <c r="X234" s="126">
        <f t="shared" si="3347"/>
        <v>0</v>
      </c>
      <c r="Y234" s="124" t="str">
        <f t="shared" si="3348"/>
        <v/>
      </c>
      <c r="Z234" s="125"/>
      <c r="AA234" s="126">
        <f t="shared" si="3349"/>
        <v>0</v>
      </c>
      <c r="AB234" s="124" t="str">
        <f t="shared" si="3350"/>
        <v/>
      </c>
      <c r="AC234" s="125"/>
      <c r="AD234" s="126">
        <f t="shared" si="3351"/>
        <v>0</v>
      </c>
      <c r="AE234" s="124" t="str">
        <f t="shared" si="3352"/>
        <v/>
      </c>
      <c r="AF234" s="125"/>
      <c r="AG234" s="126">
        <f t="shared" si="3353"/>
        <v>0</v>
      </c>
      <c r="AH234" s="124" t="str">
        <f t="shared" si="3354"/>
        <v/>
      </c>
      <c r="AI234" s="125"/>
      <c r="AJ234" s="126">
        <f t="shared" si="3355"/>
        <v>0</v>
      </c>
      <c r="AK234" s="124" t="str">
        <f t="shared" si="3356"/>
        <v/>
      </c>
      <c r="AL234" s="125"/>
      <c r="AM234" s="126">
        <f t="shared" si="3357"/>
        <v>0</v>
      </c>
      <c r="AN234" s="124" t="str">
        <f t="shared" si="3358"/>
        <v/>
      </c>
      <c r="AO234" s="125"/>
      <c r="AP234" s="126">
        <f t="shared" si="3359"/>
        <v>0</v>
      </c>
      <c r="AQ234" s="124" t="str">
        <f t="shared" si="3360"/>
        <v/>
      </c>
      <c r="AR234" s="125"/>
      <c r="AS234" s="126">
        <f t="shared" si="3361"/>
        <v>0</v>
      </c>
      <c r="AT234" s="124" t="str">
        <f t="shared" si="3362"/>
        <v/>
      </c>
      <c r="AU234" s="125"/>
      <c r="AV234" s="126">
        <f t="shared" si="3363"/>
        <v>0</v>
      </c>
      <c r="AW234" s="124" t="str">
        <f t="shared" si="3364"/>
        <v/>
      </c>
      <c r="AX234" s="125"/>
      <c r="AY234" s="126">
        <f t="shared" si="3365"/>
        <v>0</v>
      </c>
      <c r="AZ234" s="124" t="str">
        <f t="shared" si="3366"/>
        <v/>
      </c>
      <c r="BA234" s="125"/>
      <c r="BB234" s="126">
        <f t="shared" si="3367"/>
        <v>0</v>
      </c>
      <c r="BC234" s="124" t="str">
        <f t="shared" si="3368"/>
        <v/>
      </c>
      <c r="BD234" s="125"/>
      <c r="BE234" s="126">
        <f t="shared" si="3369"/>
        <v>0</v>
      </c>
      <c r="BF234" s="124" t="str">
        <f t="shared" si="3370"/>
        <v/>
      </c>
      <c r="BG234" s="125"/>
      <c r="BH234" s="126">
        <f t="shared" si="3371"/>
        <v>0</v>
      </c>
      <c r="BI234" s="124" t="str">
        <f t="shared" si="3372"/>
        <v/>
      </c>
      <c r="BJ234" s="125"/>
      <c r="BK234" s="126">
        <f t="shared" si="3373"/>
        <v>0</v>
      </c>
      <c r="BL234" s="124" t="str">
        <f t="shared" si="3374"/>
        <v/>
      </c>
      <c r="BM234" s="125"/>
      <c r="BN234" s="126">
        <f t="shared" si="3375"/>
        <v>0</v>
      </c>
      <c r="BO234" s="124" t="str">
        <f t="shared" si="3376"/>
        <v/>
      </c>
      <c r="BP234" s="125"/>
      <c r="BQ234" s="126">
        <f t="shared" si="3377"/>
        <v>0</v>
      </c>
      <c r="BR234" s="124" t="str">
        <f t="shared" si="3378"/>
        <v/>
      </c>
      <c r="BS234" s="125"/>
      <c r="BT234" s="126">
        <f t="shared" si="3379"/>
        <v>0</v>
      </c>
      <c r="BU234" s="124" t="str">
        <f t="shared" si="3380"/>
        <v/>
      </c>
      <c r="BV234" s="125"/>
      <c r="BW234" s="126">
        <f t="shared" si="3381"/>
        <v>0</v>
      </c>
      <c r="BX234" s="124" t="str">
        <f t="shared" si="3382"/>
        <v/>
      </c>
      <c r="BY234" s="125"/>
      <c r="BZ234" s="126">
        <f t="shared" si="3383"/>
        <v>0</v>
      </c>
      <c r="CA234" s="124" t="str">
        <f t="shared" si="3384"/>
        <v/>
      </c>
      <c r="CB234" s="125"/>
      <c r="CC234" s="126">
        <f t="shared" si="3385"/>
        <v>0</v>
      </c>
      <c r="CD234" s="124" t="str">
        <f t="shared" si="3386"/>
        <v/>
      </c>
      <c r="CE234" s="125"/>
      <c r="CF234" s="126">
        <f t="shared" si="3387"/>
        <v>0</v>
      </c>
      <c r="CG234" s="124" t="str">
        <f t="shared" si="3388"/>
        <v/>
      </c>
      <c r="CH234" s="125"/>
      <c r="CI234" s="126">
        <f t="shared" si="3389"/>
        <v>0</v>
      </c>
      <c r="CJ234" s="124" t="str">
        <f t="shared" si="3390"/>
        <v/>
      </c>
      <c r="CK234" s="125"/>
      <c r="CL234" s="126">
        <f t="shared" si="3391"/>
        <v>0</v>
      </c>
      <c r="CM234" s="124" t="str">
        <f t="shared" si="3392"/>
        <v/>
      </c>
      <c r="CN234" s="125"/>
      <c r="CO234" s="126">
        <f t="shared" si="3393"/>
        <v>0</v>
      </c>
      <c r="CP234" s="124" t="str">
        <f t="shared" si="3394"/>
        <v/>
      </c>
      <c r="CQ234" s="125"/>
      <c r="CR234" s="126">
        <f t="shared" si="3395"/>
        <v>0</v>
      </c>
      <c r="CS234" s="124" t="str">
        <f t="shared" si="3396"/>
        <v/>
      </c>
      <c r="CT234" s="125"/>
      <c r="CU234" s="126">
        <f t="shared" si="3397"/>
        <v>0</v>
      </c>
      <c r="CV234" s="124" t="str">
        <f t="shared" si="3398"/>
        <v/>
      </c>
      <c r="CW234" s="125"/>
      <c r="CX234" s="126">
        <f t="shared" si="3399"/>
        <v>0</v>
      </c>
      <c r="CY234" s="124" t="str">
        <f t="shared" si="3400"/>
        <v/>
      </c>
      <c r="CZ234" s="125"/>
      <c r="DA234" s="126">
        <f t="shared" si="3401"/>
        <v>0</v>
      </c>
      <c r="DB234" s="124" t="str">
        <f t="shared" si="3402"/>
        <v/>
      </c>
      <c r="DC234" s="125"/>
      <c r="DD234" s="126">
        <f t="shared" si="3403"/>
        <v>0</v>
      </c>
      <c r="DE234" s="124" t="str">
        <f t="shared" si="3404"/>
        <v/>
      </c>
      <c r="DF234" s="125"/>
      <c r="DG234" s="126">
        <f t="shared" si="3405"/>
        <v>0</v>
      </c>
      <c r="DH234" s="124" t="str">
        <f t="shared" si="3406"/>
        <v/>
      </c>
      <c r="DI234" s="125"/>
      <c r="DJ234" s="126">
        <f t="shared" si="3407"/>
        <v>0</v>
      </c>
      <c r="DK234" s="124"/>
      <c r="DL234" s="125"/>
      <c r="DM234" s="126"/>
    </row>
    <row r="235" spans="1:117" ht="7.75" hidden="1" customHeight="1" outlineLevel="1" x14ac:dyDescent="0.2">
      <c r="A235" s="97" t="str">
        <f t="shared" si="2984"/>
        <v>6</v>
      </c>
      <c r="B235" s="140" t="s">
        <v>106</v>
      </c>
      <c r="C235" s="213" t="str">
        <f>VLOOKUP(B235,'[49]PLANILHA ORCAMENTARIA'!A:B,2,0)</f>
        <v>CABOS ELÉTRICOS - TÉRREO</v>
      </c>
      <c r="D235" s="214"/>
      <c r="E235" s="122">
        <f>VLOOKUP(B235,'[49]PLANILHA ORCAMENTARIA'!A:G,7,0)</f>
        <v>600358.28</v>
      </c>
      <c r="F235" s="123"/>
      <c r="G235" s="124" t="str">
        <f t="shared" si="3338"/>
        <v/>
      </c>
      <c r="H235" s="125"/>
      <c r="I235" s="126">
        <f t="shared" si="2595"/>
        <v>0</v>
      </c>
      <c r="J235" s="124" t="str">
        <f t="shared" si="3339"/>
        <v/>
      </c>
      <c r="K235" s="125"/>
      <c r="L235" s="126">
        <f t="shared" si="3269"/>
        <v>0</v>
      </c>
      <c r="M235" s="124" t="str">
        <f t="shared" si="3340"/>
        <v/>
      </c>
      <c r="N235" s="125"/>
      <c r="O235" s="126">
        <f t="shared" si="3341"/>
        <v>0</v>
      </c>
      <c r="P235" s="124" t="str">
        <f t="shared" si="3342"/>
        <v/>
      </c>
      <c r="Q235" s="125"/>
      <c r="R235" s="126">
        <f t="shared" si="3343"/>
        <v>0</v>
      </c>
      <c r="S235" s="124" t="str">
        <f t="shared" si="3344"/>
        <v/>
      </c>
      <c r="T235" s="125"/>
      <c r="U235" s="126">
        <f t="shared" si="3345"/>
        <v>0</v>
      </c>
      <c r="V235" s="124" t="str">
        <f t="shared" si="3346"/>
        <v/>
      </c>
      <c r="W235" s="125"/>
      <c r="X235" s="126">
        <f t="shared" si="3347"/>
        <v>0</v>
      </c>
      <c r="Y235" s="124" t="str">
        <f t="shared" si="3348"/>
        <v/>
      </c>
      <c r="Z235" s="125"/>
      <c r="AA235" s="126">
        <f t="shared" si="3349"/>
        <v>0</v>
      </c>
      <c r="AB235" s="124" t="str">
        <f t="shared" si="3350"/>
        <v/>
      </c>
      <c r="AC235" s="125"/>
      <c r="AD235" s="126">
        <f t="shared" si="3351"/>
        <v>0</v>
      </c>
      <c r="AE235" s="124" t="str">
        <f t="shared" si="3352"/>
        <v/>
      </c>
      <c r="AF235" s="125"/>
      <c r="AG235" s="126">
        <f t="shared" si="3353"/>
        <v>0</v>
      </c>
      <c r="AH235" s="124" t="str">
        <f t="shared" si="3354"/>
        <v/>
      </c>
      <c r="AI235" s="125"/>
      <c r="AJ235" s="126">
        <f t="shared" si="3355"/>
        <v>0</v>
      </c>
      <c r="AK235" s="124" t="str">
        <f t="shared" si="3356"/>
        <v/>
      </c>
      <c r="AL235" s="125"/>
      <c r="AM235" s="126">
        <f t="shared" si="3357"/>
        <v>0</v>
      </c>
      <c r="AN235" s="124" t="str">
        <f t="shared" si="3358"/>
        <v/>
      </c>
      <c r="AO235" s="125"/>
      <c r="AP235" s="126">
        <f t="shared" si="3359"/>
        <v>0</v>
      </c>
      <c r="AQ235" s="124" t="str">
        <f t="shared" si="3360"/>
        <v/>
      </c>
      <c r="AR235" s="125"/>
      <c r="AS235" s="126">
        <f t="shared" si="3361"/>
        <v>0</v>
      </c>
      <c r="AT235" s="124" t="str">
        <f t="shared" si="3362"/>
        <v/>
      </c>
      <c r="AU235" s="125"/>
      <c r="AV235" s="126">
        <f t="shared" si="3363"/>
        <v>0</v>
      </c>
      <c r="AW235" s="124" t="str">
        <f t="shared" si="3364"/>
        <v/>
      </c>
      <c r="AX235" s="125"/>
      <c r="AY235" s="126">
        <f t="shared" si="3365"/>
        <v>0</v>
      </c>
      <c r="AZ235" s="124" t="str">
        <f t="shared" si="3366"/>
        <v/>
      </c>
      <c r="BA235" s="125"/>
      <c r="BB235" s="126">
        <f t="shared" si="3367"/>
        <v>0</v>
      </c>
      <c r="BC235" s="124" t="str">
        <f t="shared" si="3368"/>
        <v/>
      </c>
      <c r="BD235" s="125"/>
      <c r="BE235" s="126">
        <f t="shared" si="3369"/>
        <v>0</v>
      </c>
      <c r="BF235" s="124" t="str">
        <f t="shared" si="3370"/>
        <v/>
      </c>
      <c r="BG235" s="125"/>
      <c r="BH235" s="126">
        <f t="shared" si="3371"/>
        <v>0</v>
      </c>
      <c r="BI235" s="124" t="str">
        <f t="shared" si="3372"/>
        <v/>
      </c>
      <c r="BJ235" s="125"/>
      <c r="BK235" s="126">
        <f t="shared" si="3373"/>
        <v>0</v>
      </c>
      <c r="BL235" s="124" t="str">
        <f t="shared" si="3374"/>
        <v/>
      </c>
      <c r="BM235" s="125"/>
      <c r="BN235" s="126">
        <f t="shared" si="3375"/>
        <v>0</v>
      </c>
      <c r="BO235" s="124" t="str">
        <f t="shared" si="3376"/>
        <v/>
      </c>
      <c r="BP235" s="125"/>
      <c r="BQ235" s="126">
        <f t="shared" si="3377"/>
        <v>0</v>
      </c>
      <c r="BR235" s="124" t="str">
        <f t="shared" si="3378"/>
        <v/>
      </c>
      <c r="BS235" s="125"/>
      <c r="BT235" s="126">
        <f t="shared" si="3379"/>
        <v>0</v>
      </c>
      <c r="BU235" s="124" t="str">
        <f t="shared" si="3380"/>
        <v/>
      </c>
      <c r="BV235" s="125"/>
      <c r="BW235" s="126">
        <f t="shared" si="3381"/>
        <v>0</v>
      </c>
      <c r="BX235" s="124" t="str">
        <f t="shared" si="3382"/>
        <v/>
      </c>
      <c r="BY235" s="125"/>
      <c r="BZ235" s="126">
        <f t="shared" si="3383"/>
        <v>0</v>
      </c>
      <c r="CA235" s="124" t="str">
        <f t="shared" si="3384"/>
        <v/>
      </c>
      <c r="CB235" s="125"/>
      <c r="CC235" s="126">
        <f t="shared" si="3385"/>
        <v>0</v>
      </c>
      <c r="CD235" s="124" t="str">
        <f t="shared" si="3386"/>
        <v/>
      </c>
      <c r="CE235" s="125"/>
      <c r="CF235" s="126">
        <f t="shared" si="3387"/>
        <v>0</v>
      </c>
      <c r="CG235" s="124" t="str">
        <f t="shared" si="3388"/>
        <v/>
      </c>
      <c r="CH235" s="125"/>
      <c r="CI235" s="126">
        <f t="shared" si="3389"/>
        <v>0</v>
      </c>
      <c r="CJ235" s="124" t="str">
        <f t="shared" si="3390"/>
        <v/>
      </c>
      <c r="CK235" s="125"/>
      <c r="CL235" s="126">
        <f t="shared" si="3391"/>
        <v>0</v>
      </c>
      <c r="CM235" s="124" t="str">
        <f t="shared" si="3392"/>
        <v/>
      </c>
      <c r="CN235" s="125"/>
      <c r="CO235" s="126">
        <f t="shared" si="3393"/>
        <v>0</v>
      </c>
      <c r="CP235" s="124" t="str">
        <f t="shared" si="3394"/>
        <v/>
      </c>
      <c r="CQ235" s="125"/>
      <c r="CR235" s="126">
        <f t="shared" si="3395"/>
        <v>0</v>
      </c>
      <c r="CS235" s="124" t="str">
        <f t="shared" si="3396"/>
        <v/>
      </c>
      <c r="CT235" s="125"/>
      <c r="CU235" s="126">
        <f t="shared" si="3397"/>
        <v>0</v>
      </c>
      <c r="CV235" s="124" t="str">
        <f t="shared" si="3398"/>
        <v/>
      </c>
      <c r="CW235" s="125"/>
      <c r="CX235" s="126">
        <f t="shared" si="3399"/>
        <v>0</v>
      </c>
      <c r="CY235" s="124" t="str">
        <f t="shared" si="3400"/>
        <v/>
      </c>
      <c r="CZ235" s="125"/>
      <c r="DA235" s="126">
        <f t="shared" si="3401"/>
        <v>0</v>
      </c>
      <c r="DB235" s="124" t="str">
        <f t="shared" si="3402"/>
        <v/>
      </c>
      <c r="DC235" s="125"/>
      <c r="DD235" s="126">
        <f t="shared" si="3403"/>
        <v>0</v>
      </c>
      <c r="DE235" s="124" t="str">
        <f t="shared" si="3404"/>
        <v/>
      </c>
      <c r="DF235" s="125"/>
      <c r="DG235" s="126">
        <f t="shared" si="3405"/>
        <v>0</v>
      </c>
      <c r="DH235" s="124" t="str">
        <f t="shared" si="3406"/>
        <v/>
      </c>
      <c r="DI235" s="125"/>
      <c r="DJ235" s="126">
        <f t="shared" si="3407"/>
        <v>0</v>
      </c>
      <c r="DK235" s="124"/>
      <c r="DL235" s="125"/>
      <c r="DM235" s="126"/>
    </row>
    <row r="236" spans="1:117" ht="7.75" hidden="1" customHeight="1" outlineLevel="1" x14ac:dyDescent="0.2">
      <c r="A236" s="97" t="str">
        <f t="shared" si="2984"/>
        <v>6</v>
      </c>
      <c r="B236" s="140" t="s">
        <v>107</v>
      </c>
      <c r="C236" s="213" t="str">
        <f>VLOOKUP(B236,'[49]PLANILHA ORCAMENTARIA'!A:B,2,0)</f>
        <v>CABOS ELÉTRICOS - 1 ANDAR</v>
      </c>
      <c r="D236" s="214"/>
      <c r="E236" s="122">
        <f>VLOOKUP(B236,'[49]PLANILHA ORCAMENTARIA'!A:G,7,0)</f>
        <v>319823.23</v>
      </c>
      <c r="F236" s="123"/>
      <c r="G236" s="124" t="str">
        <f t="shared" si="3338"/>
        <v/>
      </c>
      <c r="H236" s="125"/>
      <c r="I236" s="126">
        <f t="shared" si="2595"/>
        <v>0</v>
      </c>
      <c r="J236" s="124" t="str">
        <f t="shared" si="3339"/>
        <v/>
      </c>
      <c r="K236" s="125"/>
      <c r="L236" s="126">
        <f t="shared" si="3269"/>
        <v>0</v>
      </c>
      <c r="M236" s="124" t="str">
        <f t="shared" si="3340"/>
        <v/>
      </c>
      <c r="N236" s="125"/>
      <c r="O236" s="126">
        <f t="shared" si="3341"/>
        <v>0</v>
      </c>
      <c r="P236" s="124" t="str">
        <f t="shared" si="3342"/>
        <v/>
      </c>
      <c r="Q236" s="125"/>
      <c r="R236" s="126">
        <f t="shared" si="3343"/>
        <v>0</v>
      </c>
      <c r="S236" s="124" t="str">
        <f t="shared" si="3344"/>
        <v/>
      </c>
      <c r="T236" s="125"/>
      <c r="U236" s="126">
        <f t="shared" si="3345"/>
        <v>0</v>
      </c>
      <c r="V236" s="124" t="str">
        <f t="shared" si="3346"/>
        <v/>
      </c>
      <c r="W236" s="125"/>
      <c r="X236" s="126">
        <f t="shared" si="3347"/>
        <v>0</v>
      </c>
      <c r="Y236" s="124" t="str">
        <f t="shared" si="3348"/>
        <v/>
      </c>
      <c r="Z236" s="125"/>
      <c r="AA236" s="126">
        <f t="shared" si="3349"/>
        <v>0</v>
      </c>
      <c r="AB236" s="124" t="str">
        <f t="shared" si="3350"/>
        <v/>
      </c>
      <c r="AC236" s="125"/>
      <c r="AD236" s="126">
        <f t="shared" si="3351"/>
        <v>0</v>
      </c>
      <c r="AE236" s="124" t="str">
        <f t="shared" si="3352"/>
        <v/>
      </c>
      <c r="AF236" s="125"/>
      <c r="AG236" s="126">
        <f t="shared" si="3353"/>
        <v>0</v>
      </c>
      <c r="AH236" s="124" t="str">
        <f t="shared" si="3354"/>
        <v/>
      </c>
      <c r="AI236" s="125"/>
      <c r="AJ236" s="126">
        <f t="shared" si="3355"/>
        <v>0</v>
      </c>
      <c r="AK236" s="124" t="str">
        <f t="shared" si="3356"/>
        <v/>
      </c>
      <c r="AL236" s="125"/>
      <c r="AM236" s="126">
        <f t="shared" si="3357"/>
        <v>0</v>
      </c>
      <c r="AN236" s="124" t="str">
        <f t="shared" si="3358"/>
        <v/>
      </c>
      <c r="AO236" s="125"/>
      <c r="AP236" s="126">
        <f t="shared" si="3359"/>
        <v>0</v>
      </c>
      <c r="AQ236" s="124" t="str">
        <f t="shared" si="3360"/>
        <v/>
      </c>
      <c r="AR236" s="125"/>
      <c r="AS236" s="126">
        <f t="shared" si="3361"/>
        <v>0</v>
      </c>
      <c r="AT236" s="124" t="str">
        <f t="shared" si="3362"/>
        <v/>
      </c>
      <c r="AU236" s="125"/>
      <c r="AV236" s="126">
        <f t="shared" si="3363"/>
        <v>0</v>
      </c>
      <c r="AW236" s="124" t="str">
        <f t="shared" si="3364"/>
        <v/>
      </c>
      <c r="AX236" s="125"/>
      <c r="AY236" s="126">
        <f t="shared" si="3365"/>
        <v>0</v>
      </c>
      <c r="AZ236" s="124" t="str">
        <f t="shared" si="3366"/>
        <v/>
      </c>
      <c r="BA236" s="125"/>
      <c r="BB236" s="126">
        <f t="shared" si="3367"/>
        <v>0</v>
      </c>
      <c r="BC236" s="124" t="str">
        <f t="shared" si="3368"/>
        <v/>
      </c>
      <c r="BD236" s="125"/>
      <c r="BE236" s="126">
        <f t="shared" si="3369"/>
        <v>0</v>
      </c>
      <c r="BF236" s="124" t="str">
        <f t="shared" si="3370"/>
        <v/>
      </c>
      <c r="BG236" s="125"/>
      <c r="BH236" s="126">
        <f t="shared" si="3371"/>
        <v>0</v>
      </c>
      <c r="BI236" s="124" t="str">
        <f t="shared" si="3372"/>
        <v/>
      </c>
      <c r="BJ236" s="125"/>
      <c r="BK236" s="126">
        <f t="shared" si="3373"/>
        <v>0</v>
      </c>
      <c r="BL236" s="124" t="str">
        <f t="shared" si="3374"/>
        <v/>
      </c>
      <c r="BM236" s="125"/>
      <c r="BN236" s="126">
        <f t="shared" si="3375"/>
        <v>0</v>
      </c>
      <c r="BO236" s="124" t="str">
        <f t="shared" si="3376"/>
        <v/>
      </c>
      <c r="BP236" s="125"/>
      <c r="BQ236" s="126">
        <f t="shared" si="3377"/>
        <v>0</v>
      </c>
      <c r="BR236" s="124" t="str">
        <f t="shared" si="3378"/>
        <v/>
      </c>
      <c r="BS236" s="125"/>
      <c r="BT236" s="126">
        <f t="shared" si="3379"/>
        <v>0</v>
      </c>
      <c r="BU236" s="124" t="str">
        <f t="shared" si="3380"/>
        <v/>
      </c>
      <c r="BV236" s="125"/>
      <c r="BW236" s="126">
        <f t="shared" si="3381"/>
        <v>0</v>
      </c>
      <c r="BX236" s="124" t="str">
        <f t="shared" si="3382"/>
        <v/>
      </c>
      <c r="BY236" s="125"/>
      <c r="BZ236" s="126">
        <f t="shared" si="3383"/>
        <v>0</v>
      </c>
      <c r="CA236" s="124" t="str">
        <f t="shared" si="3384"/>
        <v/>
      </c>
      <c r="CB236" s="125"/>
      <c r="CC236" s="126">
        <f t="shared" si="3385"/>
        <v>0</v>
      </c>
      <c r="CD236" s="124" t="str">
        <f t="shared" si="3386"/>
        <v/>
      </c>
      <c r="CE236" s="125"/>
      <c r="CF236" s="126">
        <f t="shared" si="3387"/>
        <v>0</v>
      </c>
      <c r="CG236" s="124" t="str">
        <f t="shared" si="3388"/>
        <v/>
      </c>
      <c r="CH236" s="125"/>
      <c r="CI236" s="126">
        <f t="shared" si="3389"/>
        <v>0</v>
      </c>
      <c r="CJ236" s="124" t="str">
        <f t="shared" si="3390"/>
        <v/>
      </c>
      <c r="CK236" s="125"/>
      <c r="CL236" s="126">
        <f t="shared" si="3391"/>
        <v>0</v>
      </c>
      <c r="CM236" s="124" t="str">
        <f t="shared" si="3392"/>
        <v/>
      </c>
      <c r="CN236" s="125"/>
      <c r="CO236" s="126">
        <f t="shared" si="3393"/>
        <v>0</v>
      </c>
      <c r="CP236" s="124" t="str">
        <f t="shared" si="3394"/>
        <v/>
      </c>
      <c r="CQ236" s="125"/>
      <c r="CR236" s="126">
        <f t="shared" si="3395"/>
        <v>0</v>
      </c>
      <c r="CS236" s="124" t="str">
        <f t="shared" si="3396"/>
        <v/>
      </c>
      <c r="CT236" s="125"/>
      <c r="CU236" s="126">
        <f t="shared" si="3397"/>
        <v>0</v>
      </c>
      <c r="CV236" s="124" t="str">
        <f t="shared" si="3398"/>
        <v/>
      </c>
      <c r="CW236" s="125"/>
      <c r="CX236" s="126">
        <f t="shared" si="3399"/>
        <v>0</v>
      </c>
      <c r="CY236" s="124" t="str">
        <f t="shared" si="3400"/>
        <v/>
      </c>
      <c r="CZ236" s="125"/>
      <c r="DA236" s="126">
        <f t="shared" si="3401"/>
        <v>0</v>
      </c>
      <c r="DB236" s="124" t="str">
        <f t="shared" si="3402"/>
        <v/>
      </c>
      <c r="DC236" s="125"/>
      <c r="DD236" s="126">
        <f t="shared" si="3403"/>
        <v>0</v>
      </c>
      <c r="DE236" s="124" t="str">
        <f t="shared" si="3404"/>
        <v/>
      </c>
      <c r="DF236" s="125"/>
      <c r="DG236" s="126">
        <f t="shared" si="3405"/>
        <v>0</v>
      </c>
      <c r="DH236" s="124" t="str">
        <f t="shared" si="3406"/>
        <v/>
      </c>
      <c r="DI236" s="125"/>
      <c r="DJ236" s="126">
        <f t="shared" si="3407"/>
        <v>0</v>
      </c>
      <c r="DK236" s="124"/>
      <c r="DL236" s="125"/>
      <c r="DM236" s="126"/>
    </row>
    <row r="237" spans="1:117" ht="7.75" hidden="1" customHeight="1" outlineLevel="1" x14ac:dyDescent="0.2">
      <c r="A237" s="97" t="str">
        <f t="shared" si="2984"/>
        <v>6</v>
      </c>
      <c r="B237" s="140" t="s">
        <v>108</v>
      </c>
      <c r="C237" s="213" t="str">
        <f>VLOOKUP(B237,'[49]PLANILHA ORCAMENTARIA'!A:B,2,0)</f>
        <v>CABOS ELÉTRICOS - 2 ANDAR</v>
      </c>
      <c r="D237" s="214"/>
      <c r="E237" s="122">
        <f>VLOOKUP(B237,'[49]PLANILHA ORCAMENTARIA'!A:G,7,0)</f>
        <v>110383.18</v>
      </c>
      <c r="F237" s="123"/>
      <c r="G237" s="124" t="str">
        <f t="shared" si="3338"/>
        <v/>
      </c>
      <c r="H237" s="125"/>
      <c r="I237" s="126">
        <f t="shared" si="2595"/>
        <v>0</v>
      </c>
      <c r="J237" s="124" t="str">
        <f t="shared" si="3339"/>
        <v/>
      </c>
      <c r="K237" s="125"/>
      <c r="L237" s="126">
        <f t="shared" si="3269"/>
        <v>0</v>
      </c>
      <c r="M237" s="124" t="str">
        <f t="shared" si="3340"/>
        <v/>
      </c>
      <c r="N237" s="125"/>
      <c r="O237" s="126">
        <f t="shared" si="3341"/>
        <v>0</v>
      </c>
      <c r="P237" s="124" t="str">
        <f t="shared" si="3342"/>
        <v/>
      </c>
      <c r="Q237" s="125"/>
      <c r="R237" s="126">
        <f t="shared" si="3343"/>
        <v>0</v>
      </c>
      <c r="S237" s="124" t="str">
        <f t="shared" si="3344"/>
        <v/>
      </c>
      <c r="T237" s="125"/>
      <c r="U237" s="126">
        <f t="shared" si="3345"/>
        <v>0</v>
      </c>
      <c r="V237" s="124" t="str">
        <f t="shared" si="3346"/>
        <v/>
      </c>
      <c r="W237" s="125"/>
      <c r="X237" s="126">
        <f t="shared" si="3347"/>
        <v>0</v>
      </c>
      <c r="Y237" s="124" t="str">
        <f t="shared" si="3348"/>
        <v/>
      </c>
      <c r="Z237" s="125"/>
      <c r="AA237" s="126">
        <f t="shared" si="3349"/>
        <v>0</v>
      </c>
      <c r="AB237" s="124" t="str">
        <f t="shared" si="3350"/>
        <v/>
      </c>
      <c r="AC237" s="125"/>
      <c r="AD237" s="126">
        <f t="shared" si="3351"/>
        <v>0</v>
      </c>
      <c r="AE237" s="124" t="str">
        <f t="shared" si="3352"/>
        <v/>
      </c>
      <c r="AF237" s="125"/>
      <c r="AG237" s="126">
        <f t="shared" si="3353"/>
        <v>0</v>
      </c>
      <c r="AH237" s="124" t="str">
        <f t="shared" si="3354"/>
        <v/>
      </c>
      <c r="AI237" s="125"/>
      <c r="AJ237" s="126">
        <f t="shared" si="3355"/>
        <v>0</v>
      </c>
      <c r="AK237" s="124" t="str">
        <f t="shared" si="3356"/>
        <v/>
      </c>
      <c r="AL237" s="125"/>
      <c r="AM237" s="126">
        <f t="shared" si="3357"/>
        <v>0</v>
      </c>
      <c r="AN237" s="124" t="str">
        <f t="shared" si="3358"/>
        <v/>
      </c>
      <c r="AO237" s="125"/>
      <c r="AP237" s="126">
        <f t="shared" si="3359"/>
        <v>0</v>
      </c>
      <c r="AQ237" s="124" t="str">
        <f t="shared" si="3360"/>
        <v/>
      </c>
      <c r="AR237" s="125"/>
      <c r="AS237" s="126">
        <f t="shared" si="3361"/>
        <v>0</v>
      </c>
      <c r="AT237" s="124" t="str">
        <f t="shared" si="3362"/>
        <v/>
      </c>
      <c r="AU237" s="125"/>
      <c r="AV237" s="126">
        <f t="shared" si="3363"/>
        <v>0</v>
      </c>
      <c r="AW237" s="124" t="str">
        <f t="shared" si="3364"/>
        <v/>
      </c>
      <c r="AX237" s="125"/>
      <c r="AY237" s="126">
        <f t="shared" si="3365"/>
        <v>0</v>
      </c>
      <c r="AZ237" s="124" t="str">
        <f t="shared" si="3366"/>
        <v/>
      </c>
      <c r="BA237" s="125"/>
      <c r="BB237" s="126">
        <f t="shared" si="3367"/>
        <v>0</v>
      </c>
      <c r="BC237" s="124" t="str">
        <f t="shared" si="3368"/>
        <v/>
      </c>
      <c r="BD237" s="125"/>
      <c r="BE237" s="126">
        <f t="shared" si="3369"/>
        <v>0</v>
      </c>
      <c r="BF237" s="124" t="str">
        <f t="shared" si="3370"/>
        <v/>
      </c>
      <c r="BG237" s="125"/>
      <c r="BH237" s="126">
        <f t="shared" si="3371"/>
        <v>0</v>
      </c>
      <c r="BI237" s="124" t="str">
        <f t="shared" si="3372"/>
        <v/>
      </c>
      <c r="BJ237" s="125"/>
      <c r="BK237" s="126">
        <f t="shared" si="3373"/>
        <v>0</v>
      </c>
      <c r="BL237" s="124" t="str">
        <f t="shared" si="3374"/>
        <v/>
      </c>
      <c r="BM237" s="125"/>
      <c r="BN237" s="126">
        <f t="shared" si="3375"/>
        <v>0</v>
      </c>
      <c r="BO237" s="124" t="str">
        <f t="shared" si="3376"/>
        <v/>
      </c>
      <c r="BP237" s="125"/>
      <c r="BQ237" s="126">
        <f t="shared" si="3377"/>
        <v>0</v>
      </c>
      <c r="BR237" s="124" t="str">
        <f t="shared" si="3378"/>
        <v/>
      </c>
      <c r="BS237" s="125"/>
      <c r="BT237" s="126">
        <f t="shared" si="3379"/>
        <v>0</v>
      </c>
      <c r="BU237" s="124" t="str">
        <f t="shared" si="3380"/>
        <v/>
      </c>
      <c r="BV237" s="125"/>
      <c r="BW237" s="126">
        <f t="shared" si="3381"/>
        <v>0</v>
      </c>
      <c r="BX237" s="124" t="str">
        <f t="shared" si="3382"/>
        <v/>
      </c>
      <c r="BY237" s="125"/>
      <c r="BZ237" s="126">
        <f t="shared" si="3383"/>
        <v>0</v>
      </c>
      <c r="CA237" s="124" t="str">
        <f t="shared" si="3384"/>
        <v/>
      </c>
      <c r="CB237" s="125"/>
      <c r="CC237" s="126">
        <f t="shared" si="3385"/>
        <v>0</v>
      </c>
      <c r="CD237" s="124" t="str">
        <f t="shared" si="3386"/>
        <v/>
      </c>
      <c r="CE237" s="125"/>
      <c r="CF237" s="126">
        <f t="shared" si="3387"/>
        <v>0</v>
      </c>
      <c r="CG237" s="124" t="str">
        <f t="shared" si="3388"/>
        <v/>
      </c>
      <c r="CH237" s="125"/>
      <c r="CI237" s="126">
        <f t="shared" si="3389"/>
        <v>0</v>
      </c>
      <c r="CJ237" s="124" t="str">
        <f t="shared" si="3390"/>
        <v/>
      </c>
      <c r="CK237" s="125"/>
      <c r="CL237" s="126">
        <f t="shared" si="3391"/>
        <v>0</v>
      </c>
      <c r="CM237" s="124" t="str">
        <f t="shared" si="3392"/>
        <v/>
      </c>
      <c r="CN237" s="125"/>
      <c r="CO237" s="126">
        <f t="shared" si="3393"/>
        <v>0</v>
      </c>
      <c r="CP237" s="124" t="str">
        <f t="shared" si="3394"/>
        <v/>
      </c>
      <c r="CQ237" s="125"/>
      <c r="CR237" s="126">
        <f t="shared" si="3395"/>
        <v>0</v>
      </c>
      <c r="CS237" s="124" t="str">
        <f t="shared" si="3396"/>
        <v/>
      </c>
      <c r="CT237" s="125"/>
      <c r="CU237" s="126">
        <f t="shared" si="3397"/>
        <v>0</v>
      </c>
      <c r="CV237" s="124" t="str">
        <f t="shared" si="3398"/>
        <v/>
      </c>
      <c r="CW237" s="125"/>
      <c r="CX237" s="126">
        <f t="shared" si="3399"/>
        <v>0</v>
      </c>
      <c r="CY237" s="124" t="str">
        <f t="shared" si="3400"/>
        <v/>
      </c>
      <c r="CZ237" s="125"/>
      <c r="DA237" s="126">
        <f t="shared" si="3401"/>
        <v>0</v>
      </c>
      <c r="DB237" s="124" t="str">
        <f t="shared" si="3402"/>
        <v/>
      </c>
      <c r="DC237" s="125"/>
      <c r="DD237" s="126">
        <f t="shared" si="3403"/>
        <v>0</v>
      </c>
      <c r="DE237" s="124" t="str">
        <f t="shared" si="3404"/>
        <v/>
      </c>
      <c r="DF237" s="125"/>
      <c r="DG237" s="126">
        <f t="shared" si="3405"/>
        <v>0</v>
      </c>
      <c r="DH237" s="124" t="str">
        <f t="shared" si="3406"/>
        <v/>
      </c>
      <c r="DI237" s="125"/>
      <c r="DJ237" s="126">
        <f t="shared" si="3407"/>
        <v>0</v>
      </c>
      <c r="DK237" s="124"/>
      <c r="DL237" s="125"/>
      <c r="DM237" s="126"/>
    </row>
    <row r="238" spans="1:117" ht="7.75" hidden="1" customHeight="1" outlineLevel="1" x14ac:dyDescent="0.2">
      <c r="A238" s="97" t="str">
        <f t="shared" si="2984"/>
        <v>6</v>
      </c>
      <c r="B238" s="140" t="s">
        <v>109</v>
      </c>
      <c r="C238" s="213" t="str">
        <f>VLOOKUP(B238,'[49]PLANILHA ORCAMENTARIA'!A:B,2,0)</f>
        <v>CABOS LÓGICOS / ELETRÔNICOS - TERREO</v>
      </c>
      <c r="D238" s="214"/>
      <c r="E238" s="122">
        <f>VLOOKUP(B238,'[49]PLANILHA ORCAMENTARIA'!A:G,7,0)</f>
        <v>67976.08</v>
      </c>
      <c r="F238" s="123"/>
      <c r="G238" s="124" t="str">
        <f t="shared" si="3338"/>
        <v/>
      </c>
      <c r="H238" s="125"/>
      <c r="I238" s="126">
        <f t="shared" si="2595"/>
        <v>0</v>
      </c>
      <c r="J238" s="124" t="str">
        <f t="shared" si="3339"/>
        <v/>
      </c>
      <c r="K238" s="125"/>
      <c r="L238" s="126">
        <f t="shared" si="3269"/>
        <v>0</v>
      </c>
      <c r="M238" s="124" t="str">
        <f t="shared" si="3340"/>
        <v/>
      </c>
      <c r="N238" s="125"/>
      <c r="O238" s="126">
        <f t="shared" si="3341"/>
        <v>0</v>
      </c>
      <c r="P238" s="124" t="str">
        <f t="shared" si="3342"/>
        <v/>
      </c>
      <c r="Q238" s="125"/>
      <c r="R238" s="126">
        <f t="shared" si="3343"/>
        <v>0</v>
      </c>
      <c r="S238" s="124" t="str">
        <f t="shared" si="3344"/>
        <v/>
      </c>
      <c r="T238" s="125"/>
      <c r="U238" s="126">
        <f t="shared" si="3345"/>
        <v>0</v>
      </c>
      <c r="V238" s="124" t="str">
        <f t="shared" si="3346"/>
        <v/>
      </c>
      <c r="W238" s="125"/>
      <c r="X238" s="126">
        <f t="shared" si="3347"/>
        <v>0</v>
      </c>
      <c r="Y238" s="124" t="str">
        <f t="shared" si="3348"/>
        <v/>
      </c>
      <c r="Z238" s="125"/>
      <c r="AA238" s="126">
        <f t="shared" si="3349"/>
        <v>0</v>
      </c>
      <c r="AB238" s="124" t="str">
        <f t="shared" si="3350"/>
        <v/>
      </c>
      <c r="AC238" s="125"/>
      <c r="AD238" s="126">
        <f t="shared" si="3351"/>
        <v>0</v>
      </c>
      <c r="AE238" s="124" t="str">
        <f t="shared" si="3352"/>
        <v/>
      </c>
      <c r="AF238" s="125"/>
      <c r="AG238" s="126">
        <f t="shared" si="3353"/>
        <v>0</v>
      </c>
      <c r="AH238" s="124" t="str">
        <f t="shared" si="3354"/>
        <v/>
      </c>
      <c r="AI238" s="125"/>
      <c r="AJ238" s="126">
        <f t="shared" si="3355"/>
        <v>0</v>
      </c>
      <c r="AK238" s="124" t="str">
        <f t="shared" si="3356"/>
        <v/>
      </c>
      <c r="AL238" s="125"/>
      <c r="AM238" s="126">
        <f t="shared" si="3357"/>
        <v>0</v>
      </c>
      <c r="AN238" s="124" t="str">
        <f t="shared" si="3358"/>
        <v/>
      </c>
      <c r="AO238" s="125"/>
      <c r="AP238" s="126">
        <f t="shared" si="3359"/>
        <v>0</v>
      </c>
      <c r="AQ238" s="124" t="str">
        <f t="shared" si="3360"/>
        <v/>
      </c>
      <c r="AR238" s="125"/>
      <c r="AS238" s="126">
        <f t="shared" si="3361"/>
        <v>0</v>
      </c>
      <c r="AT238" s="124" t="str">
        <f t="shared" si="3362"/>
        <v/>
      </c>
      <c r="AU238" s="125"/>
      <c r="AV238" s="126">
        <f t="shared" si="3363"/>
        <v>0</v>
      </c>
      <c r="AW238" s="124" t="str">
        <f t="shared" si="3364"/>
        <v/>
      </c>
      <c r="AX238" s="125"/>
      <c r="AY238" s="126">
        <f t="shared" si="3365"/>
        <v>0</v>
      </c>
      <c r="AZ238" s="124" t="str">
        <f t="shared" si="3366"/>
        <v/>
      </c>
      <c r="BA238" s="125"/>
      <c r="BB238" s="126">
        <f t="shared" si="3367"/>
        <v>0</v>
      </c>
      <c r="BC238" s="124" t="str">
        <f t="shared" si="3368"/>
        <v/>
      </c>
      <c r="BD238" s="125"/>
      <c r="BE238" s="126">
        <f t="shared" si="3369"/>
        <v>0</v>
      </c>
      <c r="BF238" s="124" t="str">
        <f t="shared" si="3370"/>
        <v/>
      </c>
      <c r="BG238" s="125"/>
      <c r="BH238" s="126">
        <f t="shared" si="3371"/>
        <v>0</v>
      </c>
      <c r="BI238" s="124" t="str">
        <f t="shared" si="3372"/>
        <v/>
      </c>
      <c r="BJ238" s="125"/>
      <c r="BK238" s="126">
        <f t="shared" si="3373"/>
        <v>0</v>
      </c>
      <c r="BL238" s="124" t="str">
        <f t="shared" si="3374"/>
        <v/>
      </c>
      <c r="BM238" s="125"/>
      <c r="BN238" s="126">
        <f t="shared" si="3375"/>
        <v>0</v>
      </c>
      <c r="BO238" s="124" t="str">
        <f t="shared" si="3376"/>
        <v/>
      </c>
      <c r="BP238" s="125"/>
      <c r="BQ238" s="126">
        <f t="shared" si="3377"/>
        <v>0</v>
      </c>
      <c r="BR238" s="124" t="str">
        <f t="shared" si="3378"/>
        <v/>
      </c>
      <c r="BS238" s="125"/>
      <c r="BT238" s="126">
        <f t="shared" si="3379"/>
        <v>0</v>
      </c>
      <c r="BU238" s="124" t="str">
        <f t="shared" si="3380"/>
        <v/>
      </c>
      <c r="BV238" s="125"/>
      <c r="BW238" s="126">
        <f t="shared" si="3381"/>
        <v>0</v>
      </c>
      <c r="BX238" s="124" t="str">
        <f t="shared" si="3382"/>
        <v/>
      </c>
      <c r="BY238" s="125"/>
      <c r="BZ238" s="126">
        <f t="shared" si="3383"/>
        <v>0</v>
      </c>
      <c r="CA238" s="124" t="str">
        <f t="shared" si="3384"/>
        <v/>
      </c>
      <c r="CB238" s="125"/>
      <c r="CC238" s="126">
        <f t="shared" si="3385"/>
        <v>0</v>
      </c>
      <c r="CD238" s="124" t="str">
        <f t="shared" si="3386"/>
        <v/>
      </c>
      <c r="CE238" s="125"/>
      <c r="CF238" s="126">
        <f t="shared" si="3387"/>
        <v>0</v>
      </c>
      <c r="CG238" s="124" t="str">
        <f t="shared" si="3388"/>
        <v/>
      </c>
      <c r="CH238" s="125"/>
      <c r="CI238" s="126">
        <f t="shared" si="3389"/>
        <v>0</v>
      </c>
      <c r="CJ238" s="124" t="str">
        <f t="shared" si="3390"/>
        <v/>
      </c>
      <c r="CK238" s="125"/>
      <c r="CL238" s="126">
        <f t="shared" si="3391"/>
        <v>0</v>
      </c>
      <c r="CM238" s="124" t="str">
        <f t="shared" si="3392"/>
        <v/>
      </c>
      <c r="CN238" s="125"/>
      <c r="CO238" s="126">
        <f t="shared" si="3393"/>
        <v>0</v>
      </c>
      <c r="CP238" s="124" t="str">
        <f t="shared" si="3394"/>
        <v/>
      </c>
      <c r="CQ238" s="125"/>
      <c r="CR238" s="126">
        <f t="shared" si="3395"/>
        <v>0</v>
      </c>
      <c r="CS238" s="124" t="str">
        <f t="shared" si="3396"/>
        <v/>
      </c>
      <c r="CT238" s="125"/>
      <c r="CU238" s="126">
        <f t="shared" si="3397"/>
        <v>0</v>
      </c>
      <c r="CV238" s="124" t="str">
        <f t="shared" si="3398"/>
        <v/>
      </c>
      <c r="CW238" s="125"/>
      <c r="CX238" s="126">
        <f t="shared" si="3399"/>
        <v>0</v>
      </c>
      <c r="CY238" s="124" t="str">
        <f t="shared" si="3400"/>
        <v/>
      </c>
      <c r="CZ238" s="125"/>
      <c r="DA238" s="126">
        <f t="shared" si="3401"/>
        <v>0</v>
      </c>
      <c r="DB238" s="124" t="str">
        <f t="shared" si="3402"/>
        <v/>
      </c>
      <c r="DC238" s="125"/>
      <c r="DD238" s="126">
        <f t="shared" si="3403"/>
        <v>0</v>
      </c>
      <c r="DE238" s="124" t="str">
        <f t="shared" si="3404"/>
        <v/>
      </c>
      <c r="DF238" s="125"/>
      <c r="DG238" s="126">
        <f t="shared" si="3405"/>
        <v>0</v>
      </c>
      <c r="DH238" s="124" t="str">
        <f t="shared" si="3406"/>
        <v/>
      </c>
      <c r="DI238" s="125"/>
      <c r="DJ238" s="126">
        <f t="shared" si="3407"/>
        <v>0</v>
      </c>
      <c r="DK238" s="124"/>
      <c r="DL238" s="125"/>
      <c r="DM238" s="126"/>
    </row>
    <row r="239" spans="1:117" ht="7.75" hidden="1" customHeight="1" outlineLevel="1" x14ac:dyDescent="0.2">
      <c r="A239" s="97" t="str">
        <f t="shared" si="2984"/>
        <v>6</v>
      </c>
      <c r="B239" s="140" t="s">
        <v>110</v>
      </c>
      <c r="C239" s="213" t="str">
        <f>VLOOKUP(B239,'[49]PLANILHA ORCAMENTARIA'!A:B,2,0)</f>
        <v>CABOS LÓGICOS / ELETRÔNICOS - 1 ANDAR - INCLUSO ANEXO</v>
      </c>
      <c r="D239" s="214"/>
      <c r="E239" s="122">
        <f>VLOOKUP(B239,'[49]PLANILHA ORCAMENTARIA'!A:G,7,0)</f>
        <v>53696.23</v>
      </c>
      <c r="F239" s="123"/>
      <c r="G239" s="124" t="str">
        <f t="shared" si="3338"/>
        <v/>
      </c>
      <c r="H239" s="125"/>
      <c r="I239" s="126">
        <f t="shared" si="2595"/>
        <v>0</v>
      </c>
      <c r="J239" s="124" t="str">
        <f t="shared" si="3339"/>
        <v/>
      </c>
      <c r="K239" s="125"/>
      <c r="L239" s="126">
        <f t="shared" si="3269"/>
        <v>0</v>
      </c>
      <c r="M239" s="124" t="str">
        <f t="shared" si="3340"/>
        <v/>
      </c>
      <c r="N239" s="125"/>
      <c r="O239" s="126">
        <f t="shared" si="3341"/>
        <v>0</v>
      </c>
      <c r="P239" s="124" t="str">
        <f t="shared" si="3342"/>
        <v/>
      </c>
      <c r="Q239" s="125"/>
      <c r="R239" s="126">
        <f t="shared" si="3343"/>
        <v>0</v>
      </c>
      <c r="S239" s="124" t="str">
        <f t="shared" si="3344"/>
        <v/>
      </c>
      <c r="T239" s="125"/>
      <c r="U239" s="126">
        <f t="shared" si="3345"/>
        <v>0</v>
      </c>
      <c r="V239" s="124" t="str">
        <f t="shared" si="3346"/>
        <v/>
      </c>
      <c r="W239" s="125"/>
      <c r="X239" s="126">
        <f t="shared" si="3347"/>
        <v>0</v>
      </c>
      <c r="Y239" s="124" t="str">
        <f t="shared" si="3348"/>
        <v/>
      </c>
      <c r="Z239" s="125"/>
      <c r="AA239" s="126">
        <f t="shared" si="3349"/>
        <v>0</v>
      </c>
      <c r="AB239" s="124" t="str">
        <f t="shared" si="3350"/>
        <v/>
      </c>
      <c r="AC239" s="125"/>
      <c r="AD239" s="126">
        <f t="shared" si="3351"/>
        <v>0</v>
      </c>
      <c r="AE239" s="124" t="str">
        <f t="shared" si="3352"/>
        <v/>
      </c>
      <c r="AF239" s="125"/>
      <c r="AG239" s="126">
        <f t="shared" si="3353"/>
        <v>0</v>
      </c>
      <c r="AH239" s="124" t="str">
        <f t="shared" si="3354"/>
        <v/>
      </c>
      <c r="AI239" s="125"/>
      <c r="AJ239" s="126">
        <f t="shared" si="3355"/>
        <v>0</v>
      </c>
      <c r="AK239" s="124" t="str">
        <f t="shared" si="3356"/>
        <v/>
      </c>
      <c r="AL239" s="125"/>
      <c r="AM239" s="126">
        <f t="shared" si="3357"/>
        <v>0</v>
      </c>
      <c r="AN239" s="124" t="str">
        <f t="shared" si="3358"/>
        <v/>
      </c>
      <c r="AO239" s="125"/>
      <c r="AP239" s="126">
        <f t="shared" si="3359"/>
        <v>0</v>
      </c>
      <c r="AQ239" s="124" t="str">
        <f t="shared" si="3360"/>
        <v/>
      </c>
      <c r="AR239" s="125"/>
      <c r="AS239" s="126">
        <f t="shared" si="3361"/>
        <v>0</v>
      </c>
      <c r="AT239" s="124" t="str">
        <f t="shared" si="3362"/>
        <v/>
      </c>
      <c r="AU239" s="125"/>
      <c r="AV239" s="126">
        <f t="shared" si="3363"/>
        <v>0</v>
      </c>
      <c r="AW239" s="124" t="str">
        <f t="shared" si="3364"/>
        <v/>
      </c>
      <c r="AX239" s="125"/>
      <c r="AY239" s="126">
        <f t="shared" si="3365"/>
        <v>0</v>
      </c>
      <c r="AZ239" s="124" t="str">
        <f t="shared" si="3366"/>
        <v/>
      </c>
      <c r="BA239" s="125"/>
      <c r="BB239" s="126">
        <f t="shared" si="3367"/>
        <v>0</v>
      </c>
      <c r="BC239" s="124" t="str">
        <f t="shared" si="3368"/>
        <v/>
      </c>
      <c r="BD239" s="125"/>
      <c r="BE239" s="126">
        <f t="shared" si="3369"/>
        <v>0</v>
      </c>
      <c r="BF239" s="124" t="str">
        <f t="shared" si="3370"/>
        <v/>
      </c>
      <c r="BG239" s="125"/>
      <c r="BH239" s="126">
        <f t="shared" si="3371"/>
        <v>0</v>
      </c>
      <c r="BI239" s="124" t="str">
        <f t="shared" si="3372"/>
        <v/>
      </c>
      <c r="BJ239" s="125"/>
      <c r="BK239" s="126">
        <f t="shared" si="3373"/>
        <v>0</v>
      </c>
      <c r="BL239" s="124" t="str">
        <f t="shared" si="3374"/>
        <v/>
      </c>
      <c r="BM239" s="125"/>
      <c r="BN239" s="126">
        <f t="shared" si="3375"/>
        <v>0</v>
      </c>
      <c r="BO239" s="124" t="str">
        <f t="shared" si="3376"/>
        <v/>
      </c>
      <c r="BP239" s="125"/>
      <c r="BQ239" s="126">
        <f t="shared" si="3377"/>
        <v>0</v>
      </c>
      <c r="BR239" s="124" t="str">
        <f t="shared" si="3378"/>
        <v/>
      </c>
      <c r="BS239" s="125"/>
      <c r="BT239" s="126">
        <f t="shared" si="3379"/>
        <v>0</v>
      </c>
      <c r="BU239" s="124" t="str">
        <f t="shared" si="3380"/>
        <v/>
      </c>
      <c r="BV239" s="125"/>
      <c r="BW239" s="126">
        <f t="shared" si="3381"/>
        <v>0</v>
      </c>
      <c r="BX239" s="124" t="str">
        <f t="shared" si="3382"/>
        <v/>
      </c>
      <c r="BY239" s="125"/>
      <c r="BZ239" s="126">
        <f t="shared" si="3383"/>
        <v>0</v>
      </c>
      <c r="CA239" s="124" t="str">
        <f t="shared" si="3384"/>
        <v/>
      </c>
      <c r="CB239" s="125"/>
      <c r="CC239" s="126">
        <f t="shared" si="3385"/>
        <v>0</v>
      </c>
      <c r="CD239" s="124" t="str">
        <f t="shared" si="3386"/>
        <v/>
      </c>
      <c r="CE239" s="125"/>
      <c r="CF239" s="126">
        <f t="shared" si="3387"/>
        <v>0</v>
      </c>
      <c r="CG239" s="124" t="str">
        <f t="shared" si="3388"/>
        <v/>
      </c>
      <c r="CH239" s="125"/>
      <c r="CI239" s="126">
        <f t="shared" si="3389"/>
        <v>0</v>
      </c>
      <c r="CJ239" s="124" t="str">
        <f t="shared" si="3390"/>
        <v/>
      </c>
      <c r="CK239" s="125"/>
      <c r="CL239" s="126">
        <f t="shared" si="3391"/>
        <v>0</v>
      </c>
      <c r="CM239" s="124" t="str">
        <f t="shared" si="3392"/>
        <v/>
      </c>
      <c r="CN239" s="125"/>
      <c r="CO239" s="126">
        <f t="shared" si="3393"/>
        <v>0</v>
      </c>
      <c r="CP239" s="124" t="str">
        <f t="shared" si="3394"/>
        <v/>
      </c>
      <c r="CQ239" s="125"/>
      <c r="CR239" s="126">
        <f t="shared" si="3395"/>
        <v>0</v>
      </c>
      <c r="CS239" s="124" t="str">
        <f t="shared" si="3396"/>
        <v/>
      </c>
      <c r="CT239" s="125"/>
      <c r="CU239" s="126">
        <f t="shared" si="3397"/>
        <v>0</v>
      </c>
      <c r="CV239" s="124" t="str">
        <f t="shared" si="3398"/>
        <v/>
      </c>
      <c r="CW239" s="125"/>
      <c r="CX239" s="126">
        <f t="shared" si="3399"/>
        <v>0</v>
      </c>
      <c r="CY239" s="124" t="str">
        <f t="shared" si="3400"/>
        <v/>
      </c>
      <c r="CZ239" s="125"/>
      <c r="DA239" s="126">
        <f t="shared" si="3401"/>
        <v>0</v>
      </c>
      <c r="DB239" s="124" t="str">
        <f t="shared" si="3402"/>
        <v/>
      </c>
      <c r="DC239" s="125"/>
      <c r="DD239" s="126">
        <f t="shared" si="3403"/>
        <v>0</v>
      </c>
      <c r="DE239" s="124" t="str">
        <f t="shared" si="3404"/>
        <v/>
      </c>
      <c r="DF239" s="125"/>
      <c r="DG239" s="126">
        <f t="shared" si="3405"/>
        <v>0</v>
      </c>
      <c r="DH239" s="124" t="str">
        <f t="shared" si="3406"/>
        <v/>
      </c>
      <c r="DI239" s="125"/>
      <c r="DJ239" s="126">
        <f t="shared" si="3407"/>
        <v>0</v>
      </c>
      <c r="DK239" s="124"/>
      <c r="DL239" s="125"/>
      <c r="DM239" s="126"/>
    </row>
    <row r="240" spans="1:117" ht="7.75" hidden="1" customHeight="1" outlineLevel="1" x14ac:dyDescent="0.2">
      <c r="A240" s="97" t="str">
        <f t="shared" si="2984"/>
        <v>6</v>
      </c>
      <c r="B240" s="140" t="s">
        <v>111</v>
      </c>
      <c r="C240" s="213" t="str">
        <f>VLOOKUP(B240,'[49]PLANILHA ORCAMENTARIA'!A:B,2,0)</f>
        <v>CABOS LÓGICOS / ELETRÔNICOS - 2 ANDAR</v>
      </c>
      <c r="D240" s="214"/>
      <c r="E240" s="122">
        <f>VLOOKUP(B240,'[49]PLANILHA ORCAMENTARIA'!A:G,7,0)</f>
        <v>214063.82</v>
      </c>
      <c r="F240" s="123"/>
      <c r="G240" s="124" t="str">
        <f t="shared" si="3338"/>
        <v/>
      </c>
      <c r="H240" s="125"/>
      <c r="I240" s="126">
        <f t="shared" si="2595"/>
        <v>0</v>
      </c>
      <c r="J240" s="124" t="str">
        <f t="shared" si="3339"/>
        <v/>
      </c>
      <c r="K240" s="125"/>
      <c r="L240" s="126">
        <f t="shared" si="3269"/>
        <v>0</v>
      </c>
      <c r="M240" s="124" t="str">
        <f t="shared" si="3340"/>
        <v/>
      </c>
      <c r="N240" s="125"/>
      <c r="O240" s="126">
        <f t="shared" si="3341"/>
        <v>0</v>
      </c>
      <c r="P240" s="124" t="str">
        <f t="shared" si="3342"/>
        <v/>
      </c>
      <c r="Q240" s="125"/>
      <c r="R240" s="126">
        <f t="shared" si="3343"/>
        <v>0</v>
      </c>
      <c r="S240" s="124" t="str">
        <f t="shared" si="3344"/>
        <v/>
      </c>
      <c r="T240" s="125"/>
      <c r="U240" s="126">
        <f t="shared" si="3345"/>
        <v>0</v>
      </c>
      <c r="V240" s="124" t="str">
        <f t="shared" si="3346"/>
        <v/>
      </c>
      <c r="W240" s="125"/>
      <c r="X240" s="126">
        <f t="shared" si="3347"/>
        <v>0</v>
      </c>
      <c r="Y240" s="124" t="str">
        <f t="shared" si="3348"/>
        <v/>
      </c>
      <c r="Z240" s="125"/>
      <c r="AA240" s="126">
        <f t="shared" si="3349"/>
        <v>0</v>
      </c>
      <c r="AB240" s="124" t="str">
        <f t="shared" si="3350"/>
        <v/>
      </c>
      <c r="AC240" s="125"/>
      <c r="AD240" s="126">
        <f t="shared" si="3351"/>
        <v>0</v>
      </c>
      <c r="AE240" s="124" t="str">
        <f t="shared" si="3352"/>
        <v/>
      </c>
      <c r="AF240" s="125"/>
      <c r="AG240" s="126">
        <f t="shared" si="3353"/>
        <v>0</v>
      </c>
      <c r="AH240" s="124" t="str">
        <f t="shared" si="3354"/>
        <v/>
      </c>
      <c r="AI240" s="125"/>
      <c r="AJ240" s="126">
        <f t="shared" si="3355"/>
        <v>0</v>
      </c>
      <c r="AK240" s="124" t="str">
        <f t="shared" si="3356"/>
        <v/>
      </c>
      <c r="AL240" s="125"/>
      <c r="AM240" s="126">
        <f t="shared" si="3357"/>
        <v>0</v>
      </c>
      <c r="AN240" s="124" t="str">
        <f t="shared" si="3358"/>
        <v/>
      </c>
      <c r="AO240" s="125"/>
      <c r="AP240" s="126">
        <f t="shared" si="3359"/>
        <v>0</v>
      </c>
      <c r="AQ240" s="124" t="str">
        <f t="shared" si="3360"/>
        <v/>
      </c>
      <c r="AR240" s="125"/>
      <c r="AS240" s="126">
        <f t="shared" si="3361"/>
        <v>0</v>
      </c>
      <c r="AT240" s="124" t="str">
        <f t="shared" si="3362"/>
        <v/>
      </c>
      <c r="AU240" s="125"/>
      <c r="AV240" s="126">
        <f t="shared" si="3363"/>
        <v>0</v>
      </c>
      <c r="AW240" s="124" t="str">
        <f t="shared" si="3364"/>
        <v/>
      </c>
      <c r="AX240" s="125"/>
      <c r="AY240" s="126">
        <f t="shared" si="3365"/>
        <v>0</v>
      </c>
      <c r="AZ240" s="124" t="str">
        <f t="shared" si="3366"/>
        <v/>
      </c>
      <c r="BA240" s="125"/>
      <c r="BB240" s="126">
        <f t="shared" si="3367"/>
        <v>0</v>
      </c>
      <c r="BC240" s="124" t="str">
        <f t="shared" si="3368"/>
        <v/>
      </c>
      <c r="BD240" s="125"/>
      <c r="BE240" s="126">
        <f t="shared" si="3369"/>
        <v>0</v>
      </c>
      <c r="BF240" s="124" t="str">
        <f t="shared" si="3370"/>
        <v/>
      </c>
      <c r="BG240" s="125"/>
      <c r="BH240" s="126">
        <f t="shared" si="3371"/>
        <v>0</v>
      </c>
      <c r="BI240" s="124" t="str">
        <f t="shared" si="3372"/>
        <v/>
      </c>
      <c r="BJ240" s="125"/>
      <c r="BK240" s="126">
        <f t="shared" si="3373"/>
        <v>0</v>
      </c>
      <c r="BL240" s="124" t="str">
        <f t="shared" si="3374"/>
        <v/>
      </c>
      <c r="BM240" s="125"/>
      <c r="BN240" s="126">
        <f t="shared" si="3375"/>
        <v>0</v>
      </c>
      <c r="BO240" s="124" t="str">
        <f t="shared" si="3376"/>
        <v/>
      </c>
      <c r="BP240" s="125"/>
      <c r="BQ240" s="126">
        <f t="shared" si="3377"/>
        <v>0</v>
      </c>
      <c r="BR240" s="124" t="str">
        <f t="shared" si="3378"/>
        <v/>
      </c>
      <c r="BS240" s="125"/>
      <c r="BT240" s="126">
        <f t="shared" si="3379"/>
        <v>0</v>
      </c>
      <c r="BU240" s="124" t="str">
        <f t="shared" si="3380"/>
        <v/>
      </c>
      <c r="BV240" s="125"/>
      <c r="BW240" s="126">
        <f t="shared" si="3381"/>
        <v>0</v>
      </c>
      <c r="BX240" s="124" t="str">
        <f t="shared" si="3382"/>
        <v/>
      </c>
      <c r="BY240" s="125"/>
      <c r="BZ240" s="126">
        <f t="shared" si="3383"/>
        <v>0</v>
      </c>
      <c r="CA240" s="124" t="str">
        <f t="shared" si="3384"/>
        <v/>
      </c>
      <c r="CB240" s="125"/>
      <c r="CC240" s="126">
        <f t="shared" si="3385"/>
        <v>0</v>
      </c>
      <c r="CD240" s="124" t="str">
        <f t="shared" si="3386"/>
        <v/>
      </c>
      <c r="CE240" s="125"/>
      <c r="CF240" s="126">
        <f t="shared" si="3387"/>
        <v>0</v>
      </c>
      <c r="CG240" s="124" t="str">
        <f t="shared" si="3388"/>
        <v/>
      </c>
      <c r="CH240" s="125"/>
      <c r="CI240" s="126">
        <f t="shared" si="3389"/>
        <v>0</v>
      </c>
      <c r="CJ240" s="124" t="str">
        <f t="shared" si="3390"/>
        <v/>
      </c>
      <c r="CK240" s="125"/>
      <c r="CL240" s="126">
        <f t="shared" si="3391"/>
        <v>0</v>
      </c>
      <c r="CM240" s="124" t="str">
        <f t="shared" si="3392"/>
        <v/>
      </c>
      <c r="CN240" s="125"/>
      <c r="CO240" s="126">
        <f t="shared" si="3393"/>
        <v>0</v>
      </c>
      <c r="CP240" s="124" t="str">
        <f t="shared" si="3394"/>
        <v/>
      </c>
      <c r="CQ240" s="125"/>
      <c r="CR240" s="126">
        <f t="shared" si="3395"/>
        <v>0</v>
      </c>
      <c r="CS240" s="124" t="str">
        <f t="shared" si="3396"/>
        <v/>
      </c>
      <c r="CT240" s="125"/>
      <c r="CU240" s="126">
        <f t="shared" si="3397"/>
        <v>0</v>
      </c>
      <c r="CV240" s="124" t="str">
        <f t="shared" si="3398"/>
        <v/>
      </c>
      <c r="CW240" s="125"/>
      <c r="CX240" s="126">
        <f t="shared" si="3399"/>
        <v>0</v>
      </c>
      <c r="CY240" s="124" t="str">
        <f t="shared" si="3400"/>
        <v/>
      </c>
      <c r="CZ240" s="125"/>
      <c r="DA240" s="126">
        <f t="shared" si="3401"/>
        <v>0</v>
      </c>
      <c r="DB240" s="124" t="str">
        <f t="shared" si="3402"/>
        <v/>
      </c>
      <c r="DC240" s="125"/>
      <c r="DD240" s="126">
        <f t="shared" si="3403"/>
        <v>0</v>
      </c>
      <c r="DE240" s="124" t="str">
        <f t="shared" si="3404"/>
        <v/>
      </c>
      <c r="DF240" s="125"/>
      <c r="DG240" s="126">
        <f t="shared" si="3405"/>
        <v>0</v>
      </c>
      <c r="DH240" s="124" t="str">
        <f t="shared" si="3406"/>
        <v/>
      </c>
      <c r="DI240" s="125"/>
      <c r="DJ240" s="126">
        <f t="shared" si="3407"/>
        <v>0</v>
      </c>
      <c r="DK240" s="124"/>
      <c r="DL240" s="125"/>
      <c r="DM240" s="126"/>
    </row>
    <row r="241" spans="1:117" ht="7.75" hidden="1" customHeight="1" outlineLevel="1" x14ac:dyDescent="0.2">
      <c r="A241" s="97" t="str">
        <f t="shared" si="2984"/>
        <v>6</v>
      </c>
      <c r="B241" s="140" t="s">
        <v>112</v>
      </c>
      <c r="C241" s="213" t="str">
        <f>VLOOKUP(B241,'[49]PLANILHA ORCAMENTARIA'!A:B,2,0)</f>
        <v>TOMADAS ELETRICAS E LÓGICAS / LUMINÁRIAS / CAMERAS - TERREO</v>
      </c>
      <c r="D241" s="214"/>
      <c r="E241" s="122">
        <f>VLOOKUP(B241,'[49]PLANILHA ORCAMENTARIA'!A:G,7,0)</f>
        <v>134623.12</v>
      </c>
      <c r="F241" s="123"/>
      <c r="G241" s="124" t="str">
        <f t="shared" si="3338"/>
        <v/>
      </c>
      <c r="H241" s="125"/>
      <c r="I241" s="126">
        <f t="shared" si="2595"/>
        <v>0</v>
      </c>
      <c r="J241" s="124" t="str">
        <f t="shared" si="3339"/>
        <v/>
      </c>
      <c r="K241" s="125"/>
      <c r="L241" s="126">
        <f t="shared" si="3269"/>
        <v>0</v>
      </c>
      <c r="M241" s="124" t="str">
        <f t="shared" si="3340"/>
        <v/>
      </c>
      <c r="N241" s="125"/>
      <c r="O241" s="126">
        <f t="shared" si="3341"/>
        <v>0</v>
      </c>
      <c r="P241" s="124" t="str">
        <f t="shared" si="3342"/>
        <v/>
      </c>
      <c r="Q241" s="125"/>
      <c r="R241" s="126">
        <f t="shared" si="3343"/>
        <v>0</v>
      </c>
      <c r="S241" s="124" t="str">
        <f t="shared" si="3344"/>
        <v/>
      </c>
      <c r="T241" s="125"/>
      <c r="U241" s="126">
        <f t="shared" si="3345"/>
        <v>0</v>
      </c>
      <c r="V241" s="124" t="str">
        <f t="shared" si="3346"/>
        <v/>
      </c>
      <c r="W241" s="125"/>
      <c r="X241" s="126">
        <f t="shared" si="3347"/>
        <v>0</v>
      </c>
      <c r="Y241" s="124" t="str">
        <f t="shared" si="3348"/>
        <v/>
      </c>
      <c r="Z241" s="125"/>
      <c r="AA241" s="126">
        <f t="shared" si="3349"/>
        <v>0</v>
      </c>
      <c r="AB241" s="124" t="str">
        <f t="shared" si="3350"/>
        <v/>
      </c>
      <c r="AC241" s="125"/>
      <c r="AD241" s="126">
        <f t="shared" si="3351"/>
        <v>0</v>
      </c>
      <c r="AE241" s="124" t="str">
        <f t="shared" si="3352"/>
        <v/>
      </c>
      <c r="AF241" s="125"/>
      <c r="AG241" s="126">
        <f t="shared" si="3353"/>
        <v>0</v>
      </c>
      <c r="AH241" s="124" t="str">
        <f t="shared" si="3354"/>
        <v/>
      </c>
      <c r="AI241" s="125"/>
      <c r="AJ241" s="126">
        <f t="shared" si="3355"/>
        <v>0</v>
      </c>
      <c r="AK241" s="124" t="str">
        <f t="shared" si="3356"/>
        <v/>
      </c>
      <c r="AL241" s="125"/>
      <c r="AM241" s="126">
        <f t="shared" si="3357"/>
        <v>0</v>
      </c>
      <c r="AN241" s="124" t="str">
        <f t="shared" si="3358"/>
        <v/>
      </c>
      <c r="AO241" s="125"/>
      <c r="AP241" s="126">
        <f t="shared" si="3359"/>
        <v>0</v>
      </c>
      <c r="AQ241" s="124" t="str">
        <f t="shared" si="3360"/>
        <v/>
      </c>
      <c r="AR241" s="125"/>
      <c r="AS241" s="126">
        <f t="shared" si="3361"/>
        <v>0</v>
      </c>
      <c r="AT241" s="124" t="str">
        <f t="shared" si="3362"/>
        <v/>
      </c>
      <c r="AU241" s="125"/>
      <c r="AV241" s="126">
        <f t="shared" si="3363"/>
        <v>0</v>
      </c>
      <c r="AW241" s="124" t="str">
        <f t="shared" si="3364"/>
        <v/>
      </c>
      <c r="AX241" s="125"/>
      <c r="AY241" s="126">
        <f t="shared" si="3365"/>
        <v>0</v>
      </c>
      <c r="AZ241" s="124" t="str">
        <f t="shared" si="3366"/>
        <v/>
      </c>
      <c r="BA241" s="125"/>
      <c r="BB241" s="126">
        <f t="shared" si="3367"/>
        <v>0</v>
      </c>
      <c r="BC241" s="124" t="str">
        <f t="shared" si="3368"/>
        <v/>
      </c>
      <c r="BD241" s="125"/>
      <c r="BE241" s="126">
        <f t="shared" si="3369"/>
        <v>0</v>
      </c>
      <c r="BF241" s="124" t="str">
        <f t="shared" si="3370"/>
        <v/>
      </c>
      <c r="BG241" s="125"/>
      <c r="BH241" s="126">
        <f t="shared" si="3371"/>
        <v>0</v>
      </c>
      <c r="BI241" s="124" t="str">
        <f t="shared" si="3372"/>
        <v/>
      </c>
      <c r="BJ241" s="125"/>
      <c r="BK241" s="126">
        <f t="shared" si="3373"/>
        <v>0</v>
      </c>
      <c r="BL241" s="124" t="str">
        <f t="shared" si="3374"/>
        <v/>
      </c>
      <c r="BM241" s="125"/>
      <c r="BN241" s="126">
        <f t="shared" si="3375"/>
        <v>0</v>
      </c>
      <c r="BO241" s="124" t="str">
        <f t="shared" si="3376"/>
        <v/>
      </c>
      <c r="BP241" s="125"/>
      <c r="BQ241" s="126">
        <f t="shared" si="3377"/>
        <v>0</v>
      </c>
      <c r="BR241" s="124" t="str">
        <f t="shared" si="3378"/>
        <v/>
      </c>
      <c r="BS241" s="125"/>
      <c r="BT241" s="126">
        <f t="shared" si="3379"/>
        <v>0</v>
      </c>
      <c r="BU241" s="124" t="str">
        <f t="shared" si="3380"/>
        <v/>
      </c>
      <c r="BV241" s="125"/>
      <c r="BW241" s="126">
        <f t="shared" si="3381"/>
        <v>0</v>
      </c>
      <c r="BX241" s="124" t="str">
        <f t="shared" si="3382"/>
        <v/>
      </c>
      <c r="BY241" s="125"/>
      <c r="BZ241" s="126">
        <f t="shared" si="3383"/>
        <v>0</v>
      </c>
      <c r="CA241" s="124" t="str">
        <f t="shared" si="3384"/>
        <v/>
      </c>
      <c r="CB241" s="125"/>
      <c r="CC241" s="126">
        <f t="shared" si="3385"/>
        <v>0</v>
      </c>
      <c r="CD241" s="124" t="str">
        <f t="shared" si="3386"/>
        <v/>
      </c>
      <c r="CE241" s="125"/>
      <c r="CF241" s="126">
        <f t="shared" si="3387"/>
        <v>0</v>
      </c>
      <c r="CG241" s="124" t="str">
        <f t="shared" si="3388"/>
        <v/>
      </c>
      <c r="CH241" s="125"/>
      <c r="CI241" s="126">
        <f t="shared" si="3389"/>
        <v>0</v>
      </c>
      <c r="CJ241" s="124" t="str">
        <f t="shared" si="3390"/>
        <v/>
      </c>
      <c r="CK241" s="125"/>
      <c r="CL241" s="126">
        <f t="shared" si="3391"/>
        <v>0</v>
      </c>
      <c r="CM241" s="124" t="str">
        <f t="shared" si="3392"/>
        <v/>
      </c>
      <c r="CN241" s="125"/>
      <c r="CO241" s="126">
        <f t="shared" si="3393"/>
        <v>0</v>
      </c>
      <c r="CP241" s="124" t="str">
        <f t="shared" si="3394"/>
        <v/>
      </c>
      <c r="CQ241" s="125"/>
      <c r="CR241" s="126">
        <f t="shared" si="3395"/>
        <v>0</v>
      </c>
      <c r="CS241" s="124" t="str">
        <f t="shared" si="3396"/>
        <v/>
      </c>
      <c r="CT241" s="125"/>
      <c r="CU241" s="126">
        <f t="shared" si="3397"/>
        <v>0</v>
      </c>
      <c r="CV241" s="124" t="str">
        <f t="shared" si="3398"/>
        <v/>
      </c>
      <c r="CW241" s="125"/>
      <c r="CX241" s="126">
        <f t="shared" si="3399"/>
        <v>0</v>
      </c>
      <c r="CY241" s="124" t="str">
        <f t="shared" si="3400"/>
        <v/>
      </c>
      <c r="CZ241" s="125"/>
      <c r="DA241" s="126">
        <f t="shared" si="3401"/>
        <v>0</v>
      </c>
      <c r="DB241" s="124" t="str">
        <f t="shared" si="3402"/>
        <v/>
      </c>
      <c r="DC241" s="125"/>
      <c r="DD241" s="126">
        <f t="shared" si="3403"/>
        <v>0</v>
      </c>
      <c r="DE241" s="124" t="str">
        <f t="shared" si="3404"/>
        <v/>
      </c>
      <c r="DF241" s="125"/>
      <c r="DG241" s="126">
        <f t="shared" si="3405"/>
        <v>0</v>
      </c>
      <c r="DH241" s="124" t="str">
        <f t="shared" si="3406"/>
        <v/>
      </c>
      <c r="DI241" s="125"/>
      <c r="DJ241" s="126">
        <f t="shared" si="3407"/>
        <v>0</v>
      </c>
      <c r="DK241" s="124"/>
      <c r="DL241" s="125"/>
      <c r="DM241" s="126"/>
    </row>
    <row r="242" spans="1:117" ht="7.75" hidden="1" customHeight="1" outlineLevel="1" x14ac:dyDescent="0.2">
      <c r="A242" s="97" t="str">
        <f t="shared" si="2984"/>
        <v>6</v>
      </c>
      <c r="B242" s="140" t="s">
        <v>113</v>
      </c>
      <c r="C242" s="213" t="str">
        <f>VLOOKUP(B242,'[49]PLANILHA ORCAMENTARIA'!A:B,2,0)</f>
        <v>TOMADAS ELETRICAS E LÓGICAS / LUMINÁRIAS / CAMERAS - 1 ANDAR - INCLUSO ANEXO</v>
      </c>
      <c r="D242" s="214"/>
      <c r="E242" s="122">
        <f>VLOOKUP(B242,'[49]PLANILHA ORCAMENTARIA'!A:G,7,0)</f>
        <v>104127.81</v>
      </c>
      <c r="F242" s="123"/>
      <c r="G242" s="124" t="str">
        <f t="shared" si="3338"/>
        <v/>
      </c>
      <c r="H242" s="125"/>
      <c r="I242" s="126">
        <f t="shared" si="2595"/>
        <v>0</v>
      </c>
      <c r="J242" s="124" t="str">
        <f t="shared" si="3339"/>
        <v/>
      </c>
      <c r="K242" s="125"/>
      <c r="L242" s="126">
        <f t="shared" si="3269"/>
        <v>0</v>
      </c>
      <c r="M242" s="124" t="str">
        <f t="shared" si="3340"/>
        <v/>
      </c>
      <c r="N242" s="125"/>
      <c r="O242" s="126">
        <f t="shared" si="3341"/>
        <v>0</v>
      </c>
      <c r="P242" s="124" t="str">
        <f t="shared" si="3342"/>
        <v/>
      </c>
      <c r="Q242" s="125"/>
      <c r="R242" s="126">
        <f t="shared" si="3343"/>
        <v>0</v>
      </c>
      <c r="S242" s="124" t="str">
        <f t="shared" si="3344"/>
        <v/>
      </c>
      <c r="T242" s="125"/>
      <c r="U242" s="126">
        <f t="shared" si="3345"/>
        <v>0</v>
      </c>
      <c r="V242" s="124" t="str">
        <f t="shared" si="3346"/>
        <v/>
      </c>
      <c r="W242" s="125"/>
      <c r="X242" s="126">
        <f t="shared" si="3347"/>
        <v>0</v>
      </c>
      <c r="Y242" s="124" t="str">
        <f t="shared" si="3348"/>
        <v/>
      </c>
      <c r="Z242" s="125"/>
      <c r="AA242" s="126">
        <f t="shared" si="3349"/>
        <v>0</v>
      </c>
      <c r="AB242" s="124" t="str">
        <f t="shared" si="3350"/>
        <v/>
      </c>
      <c r="AC242" s="125"/>
      <c r="AD242" s="126">
        <f t="shared" si="3351"/>
        <v>0</v>
      </c>
      <c r="AE242" s="124" t="str">
        <f t="shared" si="3352"/>
        <v/>
      </c>
      <c r="AF242" s="125"/>
      <c r="AG242" s="126">
        <f t="shared" si="3353"/>
        <v>0</v>
      </c>
      <c r="AH242" s="124" t="str">
        <f t="shared" si="3354"/>
        <v/>
      </c>
      <c r="AI242" s="125"/>
      <c r="AJ242" s="126">
        <f t="shared" si="3355"/>
        <v>0</v>
      </c>
      <c r="AK242" s="124" t="str">
        <f t="shared" si="3356"/>
        <v/>
      </c>
      <c r="AL242" s="125"/>
      <c r="AM242" s="126">
        <f t="shared" si="3357"/>
        <v>0</v>
      </c>
      <c r="AN242" s="124" t="str">
        <f t="shared" si="3358"/>
        <v/>
      </c>
      <c r="AO242" s="125"/>
      <c r="AP242" s="126">
        <f t="shared" si="3359"/>
        <v>0</v>
      </c>
      <c r="AQ242" s="124" t="str">
        <f t="shared" si="3360"/>
        <v/>
      </c>
      <c r="AR242" s="125"/>
      <c r="AS242" s="126">
        <f t="shared" si="3361"/>
        <v>0</v>
      </c>
      <c r="AT242" s="124" t="str">
        <f t="shared" si="3362"/>
        <v/>
      </c>
      <c r="AU242" s="125"/>
      <c r="AV242" s="126">
        <f t="shared" si="3363"/>
        <v>0</v>
      </c>
      <c r="AW242" s="124" t="str">
        <f t="shared" si="3364"/>
        <v/>
      </c>
      <c r="AX242" s="125"/>
      <c r="AY242" s="126">
        <f t="shared" si="3365"/>
        <v>0</v>
      </c>
      <c r="AZ242" s="124" t="str">
        <f t="shared" si="3366"/>
        <v/>
      </c>
      <c r="BA242" s="125"/>
      <c r="BB242" s="126">
        <f t="shared" si="3367"/>
        <v>0</v>
      </c>
      <c r="BC242" s="124" t="str">
        <f t="shared" si="3368"/>
        <v/>
      </c>
      <c r="BD242" s="125"/>
      <c r="BE242" s="126">
        <f t="shared" si="3369"/>
        <v>0</v>
      </c>
      <c r="BF242" s="124" t="str">
        <f t="shared" si="3370"/>
        <v/>
      </c>
      <c r="BG242" s="125"/>
      <c r="BH242" s="126">
        <f t="shared" si="3371"/>
        <v>0</v>
      </c>
      <c r="BI242" s="124" t="str">
        <f t="shared" si="3372"/>
        <v/>
      </c>
      <c r="BJ242" s="125"/>
      <c r="BK242" s="126">
        <f t="shared" si="3373"/>
        <v>0</v>
      </c>
      <c r="BL242" s="124" t="str">
        <f t="shared" si="3374"/>
        <v/>
      </c>
      <c r="BM242" s="125"/>
      <c r="BN242" s="126">
        <f t="shared" si="3375"/>
        <v>0</v>
      </c>
      <c r="BO242" s="124" t="str">
        <f t="shared" si="3376"/>
        <v/>
      </c>
      <c r="BP242" s="125"/>
      <c r="BQ242" s="126">
        <f t="shared" si="3377"/>
        <v>0</v>
      </c>
      <c r="BR242" s="124" t="str">
        <f t="shared" si="3378"/>
        <v/>
      </c>
      <c r="BS242" s="125"/>
      <c r="BT242" s="126">
        <f t="shared" si="3379"/>
        <v>0</v>
      </c>
      <c r="BU242" s="124" t="str">
        <f t="shared" si="3380"/>
        <v/>
      </c>
      <c r="BV242" s="125"/>
      <c r="BW242" s="126">
        <f t="shared" si="3381"/>
        <v>0</v>
      </c>
      <c r="BX242" s="124" t="str">
        <f t="shared" si="3382"/>
        <v/>
      </c>
      <c r="BY242" s="125"/>
      <c r="BZ242" s="126">
        <f t="shared" si="3383"/>
        <v>0</v>
      </c>
      <c r="CA242" s="124" t="str">
        <f t="shared" si="3384"/>
        <v/>
      </c>
      <c r="CB242" s="125"/>
      <c r="CC242" s="126">
        <f t="shared" si="3385"/>
        <v>0</v>
      </c>
      <c r="CD242" s="124" t="str">
        <f t="shared" si="3386"/>
        <v/>
      </c>
      <c r="CE242" s="125"/>
      <c r="CF242" s="126">
        <f t="shared" si="3387"/>
        <v>0</v>
      </c>
      <c r="CG242" s="124" t="str">
        <f t="shared" si="3388"/>
        <v/>
      </c>
      <c r="CH242" s="125"/>
      <c r="CI242" s="126">
        <f t="shared" si="3389"/>
        <v>0</v>
      </c>
      <c r="CJ242" s="124" t="str">
        <f t="shared" si="3390"/>
        <v/>
      </c>
      <c r="CK242" s="125"/>
      <c r="CL242" s="126">
        <f t="shared" si="3391"/>
        <v>0</v>
      </c>
      <c r="CM242" s="124" t="str">
        <f t="shared" si="3392"/>
        <v/>
      </c>
      <c r="CN242" s="125"/>
      <c r="CO242" s="126">
        <f t="shared" si="3393"/>
        <v>0</v>
      </c>
      <c r="CP242" s="124" t="str">
        <f t="shared" si="3394"/>
        <v/>
      </c>
      <c r="CQ242" s="125"/>
      <c r="CR242" s="126">
        <f t="shared" si="3395"/>
        <v>0</v>
      </c>
      <c r="CS242" s="124" t="str">
        <f t="shared" si="3396"/>
        <v/>
      </c>
      <c r="CT242" s="125"/>
      <c r="CU242" s="126">
        <f t="shared" si="3397"/>
        <v>0</v>
      </c>
      <c r="CV242" s="124" t="str">
        <f t="shared" si="3398"/>
        <v/>
      </c>
      <c r="CW242" s="125"/>
      <c r="CX242" s="126">
        <f t="shared" si="3399"/>
        <v>0</v>
      </c>
      <c r="CY242" s="124" t="str">
        <f t="shared" si="3400"/>
        <v/>
      </c>
      <c r="CZ242" s="125"/>
      <c r="DA242" s="126">
        <f t="shared" si="3401"/>
        <v>0</v>
      </c>
      <c r="DB242" s="124" t="str">
        <f t="shared" si="3402"/>
        <v/>
      </c>
      <c r="DC242" s="125"/>
      <c r="DD242" s="126">
        <f t="shared" si="3403"/>
        <v>0</v>
      </c>
      <c r="DE242" s="124" t="str">
        <f t="shared" si="3404"/>
        <v/>
      </c>
      <c r="DF242" s="125"/>
      <c r="DG242" s="126">
        <f t="shared" si="3405"/>
        <v>0</v>
      </c>
      <c r="DH242" s="124" t="str">
        <f t="shared" si="3406"/>
        <v/>
      </c>
      <c r="DI242" s="125"/>
      <c r="DJ242" s="126">
        <f t="shared" si="3407"/>
        <v>0</v>
      </c>
      <c r="DK242" s="124"/>
      <c r="DL242" s="125"/>
      <c r="DM242" s="126"/>
    </row>
    <row r="243" spans="1:117" ht="7.75" hidden="1" customHeight="1" outlineLevel="1" x14ac:dyDescent="0.2">
      <c r="A243" s="97" t="str">
        <f t="shared" si="2984"/>
        <v>6</v>
      </c>
      <c r="B243" s="140" t="s">
        <v>438</v>
      </c>
      <c r="C243" s="213" t="str">
        <f>VLOOKUP(B243,'[49]PLANILHA ORCAMENTARIA'!A:B,2,0)</f>
        <v>TOMADAS ELETRICAS E LÓGICAS / LUMINÁRIAS / CAMERAS - 2 ANDAR</v>
      </c>
      <c r="D243" s="214"/>
      <c r="E243" s="122">
        <f>VLOOKUP(B243,'[49]PLANILHA ORCAMENTARIA'!A:G,7,0)</f>
        <v>136736.53</v>
      </c>
      <c r="F243" s="123"/>
      <c r="G243" s="124" t="str">
        <f t="shared" si="3338"/>
        <v/>
      </c>
      <c r="H243" s="125"/>
      <c r="I243" s="126">
        <f t="shared" si="2595"/>
        <v>0</v>
      </c>
      <c r="J243" s="124" t="str">
        <f t="shared" si="3339"/>
        <v/>
      </c>
      <c r="K243" s="125"/>
      <c r="L243" s="126">
        <f t="shared" si="3269"/>
        <v>0</v>
      </c>
      <c r="M243" s="124" t="str">
        <f t="shared" si="3340"/>
        <v/>
      </c>
      <c r="N243" s="125"/>
      <c r="O243" s="126">
        <f t="shared" si="3341"/>
        <v>0</v>
      </c>
      <c r="P243" s="124" t="str">
        <f t="shared" si="3342"/>
        <v/>
      </c>
      <c r="Q243" s="125"/>
      <c r="R243" s="126">
        <f t="shared" si="3343"/>
        <v>0</v>
      </c>
      <c r="S243" s="124" t="str">
        <f t="shared" si="3344"/>
        <v/>
      </c>
      <c r="T243" s="125"/>
      <c r="U243" s="126">
        <f t="shared" si="3345"/>
        <v>0</v>
      </c>
      <c r="V243" s="124" t="str">
        <f t="shared" si="3346"/>
        <v/>
      </c>
      <c r="W243" s="125"/>
      <c r="X243" s="126">
        <f t="shared" si="3347"/>
        <v>0</v>
      </c>
      <c r="Y243" s="124" t="str">
        <f t="shared" si="3348"/>
        <v/>
      </c>
      <c r="Z243" s="125"/>
      <c r="AA243" s="126">
        <f t="shared" si="3349"/>
        <v>0</v>
      </c>
      <c r="AB243" s="124" t="str">
        <f t="shared" si="3350"/>
        <v/>
      </c>
      <c r="AC243" s="125"/>
      <c r="AD243" s="126">
        <f t="shared" si="3351"/>
        <v>0</v>
      </c>
      <c r="AE243" s="124" t="str">
        <f t="shared" si="3352"/>
        <v/>
      </c>
      <c r="AF243" s="125"/>
      <c r="AG243" s="126">
        <f t="shared" si="3353"/>
        <v>0</v>
      </c>
      <c r="AH243" s="124" t="str">
        <f t="shared" si="3354"/>
        <v/>
      </c>
      <c r="AI243" s="125"/>
      <c r="AJ243" s="126">
        <f t="shared" si="3355"/>
        <v>0</v>
      </c>
      <c r="AK243" s="124" t="str">
        <f t="shared" si="3356"/>
        <v/>
      </c>
      <c r="AL243" s="125"/>
      <c r="AM243" s="126">
        <f t="shared" si="3357"/>
        <v>0</v>
      </c>
      <c r="AN243" s="124" t="str">
        <f t="shared" si="3358"/>
        <v/>
      </c>
      <c r="AO243" s="125"/>
      <c r="AP243" s="126">
        <f t="shared" si="3359"/>
        <v>0</v>
      </c>
      <c r="AQ243" s="124" t="str">
        <f t="shared" si="3360"/>
        <v/>
      </c>
      <c r="AR243" s="125"/>
      <c r="AS243" s="126">
        <f t="shared" si="3361"/>
        <v>0</v>
      </c>
      <c r="AT243" s="124" t="str">
        <f t="shared" si="3362"/>
        <v/>
      </c>
      <c r="AU243" s="125"/>
      <c r="AV243" s="126">
        <f t="shared" si="3363"/>
        <v>0</v>
      </c>
      <c r="AW243" s="124" t="str">
        <f t="shared" si="3364"/>
        <v/>
      </c>
      <c r="AX243" s="125"/>
      <c r="AY243" s="126">
        <f t="shared" si="3365"/>
        <v>0</v>
      </c>
      <c r="AZ243" s="124" t="str">
        <f t="shared" si="3366"/>
        <v/>
      </c>
      <c r="BA243" s="125"/>
      <c r="BB243" s="126">
        <f t="shared" si="3367"/>
        <v>0</v>
      </c>
      <c r="BC243" s="124" t="str">
        <f t="shared" si="3368"/>
        <v/>
      </c>
      <c r="BD243" s="125"/>
      <c r="BE243" s="126">
        <f t="shared" si="3369"/>
        <v>0</v>
      </c>
      <c r="BF243" s="124" t="str">
        <f t="shared" si="3370"/>
        <v/>
      </c>
      <c r="BG243" s="125"/>
      <c r="BH243" s="126">
        <f t="shared" si="3371"/>
        <v>0</v>
      </c>
      <c r="BI243" s="124" t="str">
        <f t="shared" si="3372"/>
        <v/>
      </c>
      <c r="BJ243" s="125"/>
      <c r="BK243" s="126">
        <f t="shared" si="3373"/>
        <v>0</v>
      </c>
      <c r="BL243" s="124" t="str">
        <f t="shared" si="3374"/>
        <v/>
      </c>
      <c r="BM243" s="125"/>
      <c r="BN243" s="126">
        <f t="shared" si="3375"/>
        <v>0</v>
      </c>
      <c r="BO243" s="124" t="str">
        <f t="shared" si="3376"/>
        <v/>
      </c>
      <c r="BP243" s="125"/>
      <c r="BQ243" s="126">
        <f t="shared" si="3377"/>
        <v>0</v>
      </c>
      <c r="BR243" s="124" t="str">
        <f t="shared" si="3378"/>
        <v/>
      </c>
      <c r="BS243" s="125"/>
      <c r="BT243" s="126">
        <f t="shared" si="3379"/>
        <v>0</v>
      </c>
      <c r="BU243" s="124" t="str">
        <f t="shared" si="3380"/>
        <v/>
      </c>
      <c r="BV243" s="125"/>
      <c r="BW243" s="126">
        <f t="shared" si="3381"/>
        <v>0</v>
      </c>
      <c r="BX243" s="124" t="str">
        <f t="shared" si="3382"/>
        <v/>
      </c>
      <c r="BY243" s="125"/>
      <c r="BZ243" s="126">
        <f t="shared" si="3383"/>
        <v>0</v>
      </c>
      <c r="CA243" s="124" t="str">
        <f t="shared" si="3384"/>
        <v/>
      </c>
      <c r="CB243" s="125"/>
      <c r="CC243" s="126">
        <f t="shared" si="3385"/>
        <v>0</v>
      </c>
      <c r="CD243" s="124" t="str">
        <f t="shared" si="3386"/>
        <v/>
      </c>
      <c r="CE243" s="125"/>
      <c r="CF243" s="126">
        <f t="shared" si="3387"/>
        <v>0</v>
      </c>
      <c r="CG243" s="124" t="str">
        <f t="shared" si="3388"/>
        <v/>
      </c>
      <c r="CH243" s="125"/>
      <c r="CI243" s="126">
        <f t="shared" si="3389"/>
        <v>0</v>
      </c>
      <c r="CJ243" s="124" t="str">
        <f t="shared" si="3390"/>
        <v/>
      </c>
      <c r="CK243" s="125"/>
      <c r="CL243" s="126">
        <f t="shared" si="3391"/>
        <v>0</v>
      </c>
      <c r="CM243" s="124" t="str">
        <f t="shared" si="3392"/>
        <v/>
      </c>
      <c r="CN243" s="125"/>
      <c r="CO243" s="126">
        <f t="shared" si="3393"/>
        <v>0</v>
      </c>
      <c r="CP243" s="124" t="str">
        <f t="shared" si="3394"/>
        <v/>
      </c>
      <c r="CQ243" s="125"/>
      <c r="CR243" s="126">
        <f t="shared" si="3395"/>
        <v>0</v>
      </c>
      <c r="CS243" s="124" t="str">
        <f t="shared" si="3396"/>
        <v/>
      </c>
      <c r="CT243" s="125"/>
      <c r="CU243" s="126">
        <f t="shared" si="3397"/>
        <v>0</v>
      </c>
      <c r="CV243" s="124" t="str">
        <f t="shared" si="3398"/>
        <v/>
      </c>
      <c r="CW243" s="125"/>
      <c r="CX243" s="126">
        <f t="shared" si="3399"/>
        <v>0</v>
      </c>
      <c r="CY243" s="124" t="str">
        <f t="shared" si="3400"/>
        <v/>
      </c>
      <c r="CZ243" s="125"/>
      <c r="DA243" s="126">
        <f t="shared" si="3401"/>
        <v>0</v>
      </c>
      <c r="DB243" s="124" t="str">
        <f t="shared" si="3402"/>
        <v/>
      </c>
      <c r="DC243" s="125"/>
      <c r="DD243" s="126">
        <f t="shared" si="3403"/>
        <v>0</v>
      </c>
      <c r="DE243" s="124" t="str">
        <f t="shared" si="3404"/>
        <v/>
      </c>
      <c r="DF243" s="125"/>
      <c r="DG243" s="126">
        <f t="shared" si="3405"/>
        <v>0</v>
      </c>
      <c r="DH243" s="124" t="str">
        <f t="shared" si="3406"/>
        <v/>
      </c>
      <c r="DI243" s="125"/>
      <c r="DJ243" s="126">
        <f t="shared" si="3407"/>
        <v>0</v>
      </c>
      <c r="DK243" s="124"/>
      <c r="DL243" s="125"/>
      <c r="DM243" s="126"/>
    </row>
    <row r="244" spans="1:117" ht="7.75" hidden="1" customHeight="1" outlineLevel="1" x14ac:dyDescent="0.2">
      <c r="A244" s="97" t="str">
        <f t="shared" si="2984"/>
        <v>6</v>
      </c>
      <c r="B244" s="140" t="s">
        <v>439</v>
      </c>
      <c r="C244" s="213" t="str">
        <f>VLOOKUP(B244,'[49]PLANILHA ORCAMENTARIA'!A:B,2,0)</f>
        <v>TOMADAS ELETRICAS E LÓGICAS / LUMINÁRIAS / CAMERAS - COBERTURA</v>
      </c>
      <c r="D244" s="214"/>
      <c r="E244" s="122">
        <f>VLOOKUP(B244,'[49]PLANILHA ORCAMENTARIA'!A:G,7,0)</f>
        <v>25426.19</v>
      </c>
      <c r="F244" s="123"/>
      <c r="G244" s="124" t="str">
        <f t="shared" si="3338"/>
        <v/>
      </c>
      <c r="H244" s="125"/>
      <c r="I244" s="126">
        <f t="shared" si="2595"/>
        <v>0</v>
      </c>
      <c r="J244" s="124" t="str">
        <f t="shared" si="3339"/>
        <v/>
      </c>
      <c r="K244" s="125"/>
      <c r="L244" s="126">
        <f t="shared" si="3269"/>
        <v>0</v>
      </c>
      <c r="M244" s="124" t="str">
        <f t="shared" si="3340"/>
        <v/>
      </c>
      <c r="N244" s="125"/>
      <c r="O244" s="126">
        <f t="shared" si="3341"/>
        <v>0</v>
      </c>
      <c r="P244" s="124" t="str">
        <f t="shared" si="3342"/>
        <v/>
      </c>
      <c r="Q244" s="125"/>
      <c r="R244" s="126">
        <f t="shared" si="3343"/>
        <v>0</v>
      </c>
      <c r="S244" s="124" t="str">
        <f t="shared" si="3344"/>
        <v/>
      </c>
      <c r="T244" s="125"/>
      <c r="U244" s="126">
        <f t="shared" si="3345"/>
        <v>0</v>
      </c>
      <c r="V244" s="124" t="str">
        <f t="shared" si="3346"/>
        <v/>
      </c>
      <c r="W244" s="125"/>
      <c r="X244" s="126">
        <f t="shared" si="3347"/>
        <v>0</v>
      </c>
      <c r="Y244" s="124" t="str">
        <f t="shared" si="3348"/>
        <v/>
      </c>
      <c r="Z244" s="125"/>
      <c r="AA244" s="126">
        <f t="shared" si="3349"/>
        <v>0</v>
      </c>
      <c r="AB244" s="124" t="str">
        <f t="shared" si="3350"/>
        <v/>
      </c>
      <c r="AC244" s="125"/>
      <c r="AD244" s="126">
        <f t="shared" si="3351"/>
        <v>0</v>
      </c>
      <c r="AE244" s="124" t="str">
        <f t="shared" si="3352"/>
        <v/>
      </c>
      <c r="AF244" s="125"/>
      <c r="AG244" s="126">
        <f t="shared" si="3353"/>
        <v>0</v>
      </c>
      <c r="AH244" s="124" t="str">
        <f t="shared" si="3354"/>
        <v/>
      </c>
      <c r="AI244" s="125"/>
      <c r="AJ244" s="126">
        <f t="shared" si="3355"/>
        <v>0</v>
      </c>
      <c r="AK244" s="124" t="str">
        <f t="shared" si="3356"/>
        <v/>
      </c>
      <c r="AL244" s="125"/>
      <c r="AM244" s="126">
        <f t="shared" si="3357"/>
        <v>0</v>
      </c>
      <c r="AN244" s="124" t="str">
        <f t="shared" si="3358"/>
        <v/>
      </c>
      <c r="AO244" s="125"/>
      <c r="AP244" s="126">
        <f t="shared" si="3359"/>
        <v>0</v>
      </c>
      <c r="AQ244" s="124" t="str">
        <f t="shared" si="3360"/>
        <v/>
      </c>
      <c r="AR244" s="125"/>
      <c r="AS244" s="126">
        <f t="shared" si="3361"/>
        <v>0</v>
      </c>
      <c r="AT244" s="124" t="str">
        <f t="shared" si="3362"/>
        <v/>
      </c>
      <c r="AU244" s="125"/>
      <c r="AV244" s="126">
        <f t="shared" si="3363"/>
        <v>0</v>
      </c>
      <c r="AW244" s="124" t="str">
        <f t="shared" si="3364"/>
        <v/>
      </c>
      <c r="AX244" s="125"/>
      <c r="AY244" s="126">
        <f t="shared" si="3365"/>
        <v>0</v>
      </c>
      <c r="AZ244" s="124" t="str">
        <f t="shared" si="3366"/>
        <v/>
      </c>
      <c r="BA244" s="125"/>
      <c r="BB244" s="126">
        <f t="shared" si="3367"/>
        <v>0</v>
      </c>
      <c r="BC244" s="124" t="str">
        <f t="shared" si="3368"/>
        <v/>
      </c>
      <c r="BD244" s="125"/>
      <c r="BE244" s="126">
        <f t="shared" si="3369"/>
        <v>0</v>
      </c>
      <c r="BF244" s="124" t="str">
        <f t="shared" si="3370"/>
        <v/>
      </c>
      <c r="BG244" s="125"/>
      <c r="BH244" s="126">
        <f t="shared" si="3371"/>
        <v>0</v>
      </c>
      <c r="BI244" s="124" t="str">
        <f t="shared" si="3372"/>
        <v/>
      </c>
      <c r="BJ244" s="125"/>
      <c r="BK244" s="126">
        <f t="shared" si="3373"/>
        <v>0</v>
      </c>
      <c r="BL244" s="124" t="str">
        <f t="shared" si="3374"/>
        <v/>
      </c>
      <c r="BM244" s="125"/>
      <c r="BN244" s="126">
        <f t="shared" si="3375"/>
        <v>0</v>
      </c>
      <c r="BO244" s="124" t="str">
        <f t="shared" si="3376"/>
        <v/>
      </c>
      <c r="BP244" s="125"/>
      <c r="BQ244" s="126">
        <f t="shared" si="3377"/>
        <v>0</v>
      </c>
      <c r="BR244" s="124" t="str">
        <f t="shared" si="3378"/>
        <v/>
      </c>
      <c r="BS244" s="125"/>
      <c r="BT244" s="126">
        <f t="shared" si="3379"/>
        <v>0</v>
      </c>
      <c r="BU244" s="124" t="str">
        <f t="shared" si="3380"/>
        <v/>
      </c>
      <c r="BV244" s="125"/>
      <c r="BW244" s="126">
        <f t="shared" si="3381"/>
        <v>0</v>
      </c>
      <c r="BX244" s="124" t="str">
        <f t="shared" si="3382"/>
        <v/>
      </c>
      <c r="BY244" s="125"/>
      <c r="BZ244" s="126">
        <f t="shared" si="3383"/>
        <v>0</v>
      </c>
      <c r="CA244" s="124" t="str">
        <f t="shared" si="3384"/>
        <v/>
      </c>
      <c r="CB244" s="125"/>
      <c r="CC244" s="126">
        <f t="shared" si="3385"/>
        <v>0</v>
      </c>
      <c r="CD244" s="124" t="str">
        <f t="shared" si="3386"/>
        <v/>
      </c>
      <c r="CE244" s="125"/>
      <c r="CF244" s="126">
        <f t="shared" si="3387"/>
        <v>0</v>
      </c>
      <c r="CG244" s="124" t="str">
        <f t="shared" si="3388"/>
        <v/>
      </c>
      <c r="CH244" s="125"/>
      <c r="CI244" s="126">
        <f t="shared" si="3389"/>
        <v>0</v>
      </c>
      <c r="CJ244" s="124" t="str">
        <f t="shared" si="3390"/>
        <v/>
      </c>
      <c r="CK244" s="125"/>
      <c r="CL244" s="126">
        <f t="shared" si="3391"/>
        <v>0</v>
      </c>
      <c r="CM244" s="124" t="str">
        <f t="shared" si="3392"/>
        <v/>
      </c>
      <c r="CN244" s="125"/>
      <c r="CO244" s="126">
        <f t="shared" si="3393"/>
        <v>0</v>
      </c>
      <c r="CP244" s="124" t="str">
        <f t="shared" si="3394"/>
        <v/>
      </c>
      <c r="CQ244" s="125"/>
      <c r="CR244" s="126">
        <f t="shared" si="3395"/>
        <v>0</v>
      </c>
      <c r="CS244" s="124" t="str">
        <f t="shared" si="3396"/>
        <v/>
      </c>
      <c r="CT244" s="125"/>
      <c r="CU244" s="126">
        <f t="shared" si="3397"/>
        <v>0</v>
      </c>
      <c r="CV244" s="124" t="str">
        <f t="shared" si="3398"/>
        <v/>
      </c>
      <c r="CW244" s="125"/>
      <c r="CX244" s="126">
        <f t="shared" si="3399"/>
        <v>0</v>
      </c>
      <c r="CY244" s="124" t="str">
        <f t="shared" si="3400"/>
        <v/>
      </c>
      <c r="CZ244" s="125"/>
      <c r="DA244" s="126">
        <f t="shared" si="3401"/>
        <v>0</v>
      </c>
      <c r="DB244" s="124" t="str">
        <f t="shared" si="3402"/>
        <v/>
      </c>
      <c r="DC244" s="125"/>
      <c r="DD244" s="126">
        <f t="shared" si="3403"/>
        <v>0</v>
      </c>
      <c r="DE244" s="124" t="str">
        <f t="shared" si="3404"/>
        <v/>
      </c>
      <c r="DF244" s="125"/>
      <c r="DG244" s="126">
        <f t="shared" si="3405"/>
        <v>0</v>
      </c>
      <c r="DH244" s="124" t="str">
        <f t="shared" si="3406"/>
        <v/>
      </c>
      <c r="DI244" s="125"/>
      <c r="DJ244" s="126">
        <f t="shared" si="3407"/>
        <v>0</v>
      </c>
      <c r="DK244" s="124"/>
      <c r="DL244" s="125"/>
      <c r="DM244" s="126"/>
    </row>
    <row r="245" spans="1:117" ht="7.75" hidden="1" customHeight="1" outlineLevel="1" x14ac:dyDescent="0.2">
      <c r="A245" s="97" t="str">
        <f t="shared" si="2984"/>
        <v>6</v>
      </c>
      <c r="B245" s="140" t="s">
        <v>440</v>
      </c>
      <c r="C245" s="213" t="str">
        <f>VLOOKUP(B245,'[49]PLANILHA ORCAMENTARIA'!A:B,2,0)</f>
        <v>SUBESTAÇÃO</v>
      </c>
      <c r="D245" s="214"/>
      <c r="E245" s="122">
        <f>VLOOKUP(B245,'[49]PLANILHA ORCAMENTARIA'!A:G,7,0)</f>
        <v>223985.43</v>
      </c>
      <c r="F245" s="123"/>
      <c r="G245" s="124" t="str">
        <f t="shared" si="3338"/>
        <v/>
      </c>
      <c r="H245" s="125"/>
      <c r="I245" s="126">
        <f t="shared" si="2595"/>
        <v>0</v>
      </c>
      <c r="J245" s="124" t="str">
        <f t="shared" si="3339"/>
        <v/>
      </c>
      <c r="K245" s="125"/>
      <c r="L245" s="126">
        <f t="shared" si="3269"/>
        <v>0</v>
      </c>
      <c r="M245" s="124" t="str">
        <f t="shared" si="3340"/>
        <v/>
      </c>
      <c r="N245" s="125"/>
      <c r="O245" s="126">
        <f t="shared" si="3341"/>
        <v>0</v>
      </c>
      <c r="P245" s="124" t="str">
        <f t="shared" si="3342"/>
        <v/>
      </c>
      <c r="Q245" s="125"/>
      <c r="R245" s="126">
        <f t="shared" si="3343"/>
        <v>0</v>
      </c>
      <c r="S245" s="124" t="str">
        <f t="shared" si="3344"/>
        <v/>
      </c>
      <c r="T245" s="125"/>
      <c r="U245" s="126">
        <f t="shared" si="3345"/>
        <v>0</v>
      </c>
      <c r="V245" s="124" t="str">
        <f t="shared" si="3346"/>
        <v/>
      </c>
      <c r="W245" s="125"/>
      <c r="X245" s="126">
        <f t="shared" si="3347"/>
        <v>0</v>
      </c>
      <c r="Y245" s="124" t="str">
        <f t="shared" si="3348"/>
        <v/>
      </c>
      <c r="Z245" s="125"/>
      <c r="AA245" s="126">
        <f t="shared" si="3349"/>
        <v>0</v>
      </c>
      <c r="AB245" s="124" t="str">
        <f t="shared" si="3350"/>
        <v/>
      </c>
      <c r="AC245" s="125"/>
      <c r="AD245" s="126">
        <f t="shared" si="3351"/>
        <v>0</v>
      </c>
      <c r="AE245" s="124" t="str">
        <f t="shared" si="3352"/>
        <v/>
      </c>
      <c r="AF245" s="125"/>
      <c r="AG245" s="126">
        <f t="shared" si="3353"/>
        <v>0</v>
      </c>
      <c r="AH245" s="124" t="str">
        <f t="shared" si="3354"/>
        <v/>
      </c>
      <c r="AI245" s="125"/>
      <c r="AJ245" s="126">
        <f t="shared" si="3355"/>
        <v>0</v>
      </c>
      <c r="AK245" s="124" t="str">
        <f t="shared" si="3356"/>
        <v/>
      </c>
      <c r="AL245" s="125"/>
      <c r="AM245" s="126">
        <f t="shared" si="3357"/>
        <v>0</v>
      </c>
      <c r="AN245" s="124" t="str">
        <f t="shared" si="3358"/>
        <v/>
      </c>
      <c r="AO245" s="125"/>
      <c r="AP245" s="126">
        <f t="shared" si="3359"/>
        <v>0</v>
      </c>
      <c r="AQ245" s="124" t="str">
        <f t="shared" si="3360"/>
        <v/>
      </c>
      <c r="AR245" s="125"/>
      <c r="AS245" s="126">
        <f t="shared" si="3361"/>
        <v>0</v>
      </c>
      <c r="AT245" s="124" t="str">
        <f t="shared" si="3362"/>
        <v/>
      </c>
      <c r="AU245" s="125"/>
      <c r="AV245" s="126">
        <f t="shared" si="3363"/>
        <v>0</v>
      </c>
      <c r="AW245" s="124" t="str">
        <f t="shared" si="3364"/>
        <v/>
      </c>
      <c r="AX245" s="125"/>
      <c r="AY245" s="126">
        <f t="shared" si="3365"/>
        <v>0</v>
      </c>
      <c r="AZ245" s="124" t="str">
        <f t="shared" si="3366"/>
        <v/>
      </c>
      <c r="BA245" s="125"/>
      <c r="BB245" s="126">
        <f t="shared" si="3367"/>
        <v>0</v>
      </c>
      <c r="BC245" s="124" t="str">
        <f t="shared" si="3368"/>
        <v/>
      </c>
      <c r="BD245" s="125"/>
      <c r="BE245" s="126">
        <f t="shared" si="3369"/>
        <v>0</v>
      </c>
      <c r="BF245" s="124" t="str">
        <f t="shared" si="3370"/>
        <v/>
      </c>
      <c r="BG245" s="125"/>
      <c r="BH245" s="126">
        <f t="shared" si="3371"/>
        <v>0</v>
      </c>
      <c r="BI245" s="124" t="str">
        <f t="shared" si="3372"/>
        <v/>
      </c>
      <c r="BJ245" s="125"/>
      <c r="BK245" s="126">
        <f t="shared" si="3373"/>
        <v>0</v>
      </c>
      <c r="BL245" s="124" t="str">
        <f t="shared" si="3374"/>
        <v/>
      </c>
      <c r="BM245" s="125"/>
      <c r="BN245" s="126">
        <f t="shared" si="3375"/>
        <v>0</v>
      </c>
      <c r="BO245" s="124" t="str">
        <f t="shared" si="3376"/>
        <v/>
      </c>
      <c r="BP245" s="125"/>
      <c r="BQ245" s="126">
        <f t="shared" si="3377"/>
        <v>0</v>
      </c>
      <c r="BR245" s="124" t="str">
        <f t="shared" si="3378"/>
        <v/>
      </c>
      <c r="BS245" s="125"/>
      <c r="BT245" s="126">
        <f t="shared" si="3379"/>
        <v>0</v>
      </c>
      <c r="BU245" s="124" t="str">
        <f t="shared" si="3380"/>
        <v/>
      </c>
      <c r="BV245" s="125"/>
      <c r="BW245" s="126">
        <f t="shared" si="3381"/>
        <v>0</v>
      </c>
      <c r="BX245" s="124" t="str">
        <f t="shared" si="3382"/>
        <v/>
      </c>
      <c r="BY245" s="125"/>
      <c r="BZ245" s="126">
        <f t="shared" si="3383"/>
        <v>0</v>
      </c>
      <c r="CA245" s="124" t="str">
        <f t="shared" si="3384"/>
        <v/>
      </c>
      <c r="CB245" s="125"/>
      <c r="CC245" s="126">
        <f t="shared" si="3385"/>
        <v>0</v>
      </c>
      <c r="CD245" s="124" t="str">
        <f t="shared" si="3386"/>
        <v/>
      </c>
      <c r="CE245" s="125"/>
      <c r="CF245" s="126">
        <f t="shared" si="3387"/>
        <v>0</v>
      </c>
      <c r="CG245" s="124" t="str">
        <f t="shared" si="3388"/>
        <v/>
      </c>
      <c r="CH245" s="125"/>
      <c r="CI245" s="126">
        <f t="shared" si="3389"/>
        <v>0</v>
      </c>
      <c r="CJ245" s="124" t="str">
        <f t="shared" si="3390"/>
        <v/>
      </c>
      <c r="CK245" s="125"/>
      <c r="CL245" s="126">
        <f t="shared" si="3391"/>
        <v>0</v>
      </c>
      <c r="CM245" s="124" t="str">
        <f t="shared" si="3392"/>
        <v/>
      </c>
      <c r="CN245" s="125"/>
      <c r="CO245" s="126">
        <f t="shared" si="3393"/>
        <v>0</v>
      </c>
      <c r="CP245" s="124" t="str">
        <f t="shared" si="3394"/>
        <v/>
      </c>
      <c r="CQ245" s="125"/>
      <c r="CR245" s="126">
        <f t="shared" si="3395"/>
        <v>0</v>
      </c>
      <c r="CS245" s="124" t="str">
        <f t="shared" si="3396"/>
        <v/>
      </c>
      <c r="CT245" s="125"/>
      <c r="CU245" s="126">
        <f t="shared" si="3397"/>
        <v>0</v>
      </c>
      <c r="CV245" s="124" t="str">
        <f t="shared" si="3398"/>
        <v/>
      </c>
      <c r="CW245" s="125"/>
      <c r="CX245" s="126">
        <f t="shared" si="3399"/>
        <v>0</v>
      </c>
      <c r="CY245" s="124" t="str">
        <f t="shared" si="3400"/>
        <v/>
      </c>
      <c r="CZ245" s="125"/>
      <c r="DA245" s="126">
        <f t="shared" si="3401"/>
        <v>0</v>
      </c>
      <c r="DB245" s="124" t="str">
        <f t="shared" si="3402"/>
        <v/>
      </c>
      <c r="DC245" s="125"/>
      <c r="DD245" s="126">
        <f t="shared" si="3403"/>
        <v>0</v>
      </c>
      <c r="DE245" s="124" t="str">
        <f t="shared" si="3404"/>
        <v/>
      </c>
      <c r="DF245" s="125"/>
      <c r="DG245" s="126">
        <f t="shared" si="3405"/>
        <v>0</v>
      </c>
      <c r="DH245" s="124" t="str">
        <f t="shared" si="3406"/>
        <v/>
      </c>
      <c r="DI245" s="125"/>
      <c r="DJ245" s="126">
        <f t="shared" si="3407"/>
        <v>0</v>
      </c>
      <c r="DK245" s="124"/>
      <c r="DL245" s="125"/>
      <c r="DM245" s="126"/>
    </row>
    <row r="246" spans="1:117" ht="7.75" hidden="1" customHeight="1" outlineLevel="1" x14ac:dyDescent="0.2">
      <c r="A246" s="97" t="str">
        <f t="shared" si="2984"/>
        <v>6</v>
      </c>
      <c r="B246" s="140" t="s">
        <v>441</v>
      </c>
      <c r="C246" s="213" t="str">
        <f>VLOOKUP(B246,'[49]PLANILHA ORCAMENTARIA'!A:B,2,0)</f>
        <v>GERADOR</v>
      </c>
      <c r="D246" s="214"/>
      <c r="E246" s="122">
        <f>VLOOKUP(B246,'[49]PLANILHA ORCAMENTARIA'!A:G,7,0)</f>
        <v>214007.98</v>
      </c>
      <c r="F246" s="123"/>
      <c r="G246" s="124" t="str">
        <f t="shared" si="3338"/>
        <v/>
      </c>
      <c r="H246" s="125"/>
      <c r="I246" s="126">
        <f t="shared" si="2595"/>
        <v>0</v>
      </c>
      <c r="J246" s="124" t="str">
        <f t="shared" si="3339"/>
        <v/>
      </c>
      <c r="K246" s="125"/>
      <c r="L246" s="126">
        <f t="shared" si="3269"/>
        <v>0</v>
      </c>
      <c r="M246" s="124" t="str">
        <f t="shared" si="3340"/>
        <v/>
      </c>
      <c r="N246" s="125"/>
      <c r="O246" s="126">
        <f t="shared" si="3341"/>
        <v>0</v>
      </c>
      <c r="P246" s="124" t="str">
        <f t="shared" si="3342"/>
        <v/>
      </c>
      <c r="Q246" s="125"/>
      <c r="R246" s="126">
        <f t="shared" si="3343"/>
        <v>0</v>
      </c>
      <c r="S246" s="124" t="str">
        <f t="shared" si="3344"/>
        <v/>
      </c>
      <c r="T246" s="125"/>
      <c r="U246" s="126">
        <f t="shared" si="3345"/>
        <v>0</v>
      </c>
      <c r="V246" s="124" t="str">
        <f t="shared" si="3346"/>
        <v/>
      </c>
      <c r="W246" s="125"/>
      <c r="X246" s="126">
        <f t="shared" si="3347"/>
        <v>0</v>
      </c>
      <c r="Y246" s="124" t="str">
        <f t="shared" si="3348"/>
        <v/>
      </c>
      <c r="Z246" s="125"/>
      <c r="AA246" s="126">
        <f t="shared" si="3349"/>
        <v>0</v>
      </c>
      <c r="AB246" s="124" t="str">
        <f t="shared" si="3350"/>
        <v/>
      </c>
      <c r="AC246" s="125"/>
      <c r="AD246" s="126">
        <f t="shared" si="3351"/>
        <v>0</v>
      </c>
      <c r="AE246" s="124" t="str">
        <f t="shared" si="3352"/>
        <v/>
      </c>
      <c r="AF246" s="125"/>
      <c r="AG246" s="126">
        <f t="shared" si="3353"/>
        <v>0</v>
      </c>
      <c r="AH246" s="124" t="str">
        <f t="shared" si="3354"/>
        <v/>
      </c>
      <c r="AI246" s="125"/>
      <c r="AJ246" s="126">
        <f t="shared" si="3355"/>
        <v>0</v>
      </c>
      <c r="AK246" s="124" t="str">
        <f t="shared" si="3356"/>
        <v/>
      </c>
      <c r="AL246" s="125"/>
      <c r="AM246" s="126">
        <f t="shared" si="3357"/>
        <v>0</v>
      </c>
      <c r="AN246" s="124" t="str">
        <f t="shared" si="3358"/>
        <v/>
      </c>
      <c r="AO246" s="125"/>
      <c r="AP246" s="126">
        <f t="shared" si="3359"/>
        <v>0</v>
      </c>
      <c r="AQ246" s="124" t="str">
        <f t="shared" si="3360"/>
        <v/>
      </c>
      <c r="AR246" s="125"/>
      <c r="AS246" s="126">
        <f t="shared" si="3361"/>
        <v>0</v>
      </c>
      <c r="AT246" s="124" t="str">
        <f t="shared" si="3362"/>
        <v/>
      </c>
      <c r="AU246" s="125"/>
      <c r="AV246" s="126">
        <f t="shared" si="3363"/>
        <v>0</v>
      </c>
      <c r="AW246" s="124" t="str">
        <f t="shared" si="3364"/>
        <v/>
      </c>
      <c r="AX246" s="125"/>
      <c r="AY246" s="126">
        <f t="shared" si="3365"/>
        <v>0</v>
      </c>
      <c r="AZ246" s="124" t="str">
        <f t="shared" si="3366"/>
        <v/>
      </c>
      <c r="BA246" s="125"/>
      <c r="BB246" s="126">
        <f t="shared" si="3367"/>
        <v>0</v>
      </c>
      <c r="BC246" s="124" t="str">
        <f t="shared" si="3368"/>
        <v/>
      </c>
      <c r="BD246" s="125"/>
      <c r="BE246" s="126">
        <f t="shared" si="3369"/>
        <v>0</v>
      </c>
      <c r="BF246" s="124" t="str">
        <f t="shared" si="3370"/>
        <v/>
      </c>
      <c r="BG246" s="125"/>
      <c r="BH246" s="126">
        <f t="shared" si="3371"/>
        <v>0</v>
      </c>
      <c r="BI246" s="124" t="str">
        <f t="shared" si="3372"/>
        <v/>
      </c>
      <c r="BJ246" s="125"/>
      <c r="BK246" s="126">
        <f t="shared" si="3373"/>
        <v>0</v>
      </c>
      <c r="BL246" s="124" t="str">
        <f t="shared" si="3374"/>
        <v/>
      </c>
      <c r="BM246" s="125"/>
      <c r="BN246" s="126">
        <f t="shared" si="3375"/>
        <v>0</v>
      </c>
      <c r="BO246" s="124" t="str">
        <f t="shared" si="3376"/>
        <v/>
      </c>
      <c r="BP246" s="125"/>
      <c r="BQ246" s="126">
        <f t="shared" si="3377"/>
        <v>0</v>
      </c>
      <c r="BR246" s="124" t="str">
        <f t="shared" si="3378"/>
        <v/>
      </c>
      <c r="BS246" s="125"/>
      <c r="BT246" s="126">
        <f t="shared" si="3379"/>
        <v>0</v>
      </c>
      <c r="BU246" s="124" t="str">
        <f t="shared" si="3380"/>
        <v/>
      </c>
      <c r="BV246" s="125"/>
      <c r="BW246" s="126">
        <f t="shared" si="3381"/>
        <v>0</v>
      </c>
      <c r="BX246" s="124" t="str">
        <f t="shared" si="3382"/>
        <v/>
      </c>
      <c r="BY246" s="125"/>
      <c r="BZ246" s="126">
        <f t="shared" si="3383"/>
        <v>0</v>
      </c>
      <c r="CA246" s="124" t="str">
        <f t="shared" si="3384"/>
        <v/>
      </c>
      <c r="CB246" s="125"/>
      <c r="CC246" s="126">
        <f t="shared" si="3385"/>
        <v>0</v>
      </c>
      <c r="CD246" s="124" t="str">
        <f t="shared" si="3386"/>
        <v/>
      </c>
      <c r="CE246" s="125"/>
      <c r="CF246" s="126">
        <f t="shared" si="3387"/>
        <v>0</v>
      </c>
      <c r="CG246" s="124" t="str">
        <f t="shared" si="3388"/>
        <v/>
      </c>
      <c r="CH246" s="125"/>
      <c r="CI246" s="126">
        <f t="shared" si="3389"/>
        <v>0</v>
      </c>
      <c r="CJ246" s="124" t="str">
        <f t="shared" si="3390"/>
        <v/>
      </c>
      <c r="CK246" s="125"/>
      <c r="CL246" s="126">
        <f t="shared" si="3391"/>
        <v>0</v>
      </c>
      <c r="CM246" s="124" t="str">
        <f t="shared" si="3392"/>
        <v/>
      </c>
      <c r="CN246" s="125"/>
      <c r="CO246" s="126">
        <f t="shared" si="3393"/>
        <v>0</v>
      </c>
      <c r="CP246" s="124" t="str">
        <f t="shared" si="3394"/>
        <v/>
      </c>
      <c r="CQ246" s="125"/>
      <c r="CR246" s="126">
        <f t="shared" si="3395"/>
        <v>0</v>
      </c>
      <c r="CS246" s="124" t="str">
        <f t="shared" si="3396"/>
        <v/>
      </c>
      <c r="CT246" s="125"/>
      <c r="CU246" s="126">
        <f t="shared" si="3397"/>
        <v>0</v>
      </c>
      <c r="CV246" s="124" t="str">
        <f t="shared" si="3398"/>
        <v/>
      </c>
      <c r="CW246" s="125"/>
      <c r="CX246" s="126">
        <f t="shared" si="3399"/>
        <v>0</v>
      </c>
      <c r="CY246" s="124" t="str">
        <f t="shared" si="3400"/>
        <v/>
      </c>
      <c r="CZ246" s="125"/>
      <c r="DA246" s="126">
        <f t="shared" si="3401"/>
        <v>0</v>
      </c>
      <c r="DB246" s="124" t="str">
        <f t="shared" si="3402"/>
        <v/>
      </c>
      <c r="DC246" s="125"/>
      <c r="DD246" s="126">
        <f t="shared" si="3403"/>
        <v>0</v>
      </c>
      <c r="DE246" s="124" t="str">
        <f t="shared" si="3404"/>
        <v/>
      </c>
      <c r="DF246" s="125"/>
      <c r="DG246" s="126">
        <f t="shared" si="3405"/>
        <v>0</v>
      </c>
      <c r="DH246" s="124" t="str">
        <f t="shared" si="3406"/>
        <v/>
      </c>
      <c r="DI246" s="125"/>
      <c r="DJ246" s="126">
        <f t="shared" si="3407"/>
        <v>0</v>
      </c>
      <c r="DK246" s="124"/>
      <c r="DL246" s="125"/>
      <c r="DM246" s="126"/>
    </row>
    <row r="247" spans="1:117" collapsed="1" x14ac:dyDescent="0.2">
      <c r="A247" s="97" t="str">
        <f t="shared" si="2984"/>
        <v>7</v>
      </c>
      <c r="B247" s="115">
        <v>7</v>
      </c>
      <c r="C247" s="199" t="s">
        <v>60</v>
      </c>
      <c r="D247" s="199"/>
      <c r="E247" s="116">
        <f>VLOOKUP(B247,'[49]PLANILHA ORCAMENTARIA'!A:G,7,0)</f>
        <v>3278425.8600000003</v>
      </c>
      <c r="F247" s="117"/>
      <c r="G247" s="127">
        <f>SUMIF($A$248:$A$269,$B$247,G248:G269)</f>
        <v>0</v>
      </c>
      <c r="H247" s="128">
        <f>IF(G247="","",G247/$E247)</f>
        <v>0</v>
      </c>
      <c r="I247" s="129">
        <f t="shared" si="2595"/>
        <v>0</v>
      </c>
      <c r="J247" s="127">
        <f>SUMIF($A$248:$A$269,$B$247,J248:J269)</f>
        <v>0</v>
      </c>
      <c r="K247" s="128">
        <f>IF(J247="","",J247/$E247)</f>
        <v>0</v>
      </c>
      <c r="L247" s="129">
        <f>K247+I247</f>
        <v>0</v>
      </c>
      <c r="M247" s="127">
        <f>SUMIF($A$248:$A$269,$B$247,M248:M269)</f>
        <v>0</v>
      </c>
      <c r="N247" s="128">
        <f>IF(M247="","",M247/$E247)</f>
        <v>0</v>
      </c>
      <c r="O247" s="129">
        <f>N247+L247</f>
        <v>0</v>
      </c>
      <c r="P247" s="127">
        <f>SUMIF($A$248:$A$269,$B$247,P248:P269)</f>
        <v>0</v>
      </c>
      <c r="Q247" s="128">
        <f>IF(P247="","",P247/$E247)</f>
        <v>0</v>
      </c>
      <c r="R247" s="129">
        <f>Q247+O247</f>
        <v>0</v>
      </c>
      <c r="S247" s="127">
        <f>SUMIF($A$248:$A$269,$B$247,S248:S269)</f>
        <v>0</v>
      </c>
      <c r="T247" s="128">
        <f>IF(S247="","",S247/$E247)</f>
        <v>0</v>
      </c>
      <c r="U247" s="129">
        <f>T247+R247</f>
        <v>0</v>
      </c>
      <c r="V247" s="127">
        <f>SUMIF($A$248:$A$269,$B$247,V248:V269)</f>
        <v>0</v>
      </c>
      <c r="W247" s="128">
        <f>IF(V247="","",V247/$E247)</f>
        <v>0</v>
      </c>
      <c r="X247" s="129">
        <f>W247+U247</f>
        <v>0</v>
      </c>
      <c r="Y247" s="127">
        <f>SUMIF($A$248:$A$269,$B$247,Y248:Y269)</f>
        <v>0</v>
      </c>
      <c r="Z247" s="128">
        <f>IF(Y247="","",Y247/$E247)</f>
        <v>0</v>
      </c>
      <c r="AA247" s="129">
        <f>Z247+X247</f>
        <v>0</v>
      </c>
      <c r="AB247" s="127">
        <f>SUMIF($A$248:$A$269,$B$247,AB248:AB269)</f>
        <v>0</v>
      </c>
      <c r="AC247" s="128">
        <f>IF(AB247="","",AB247/$E247)</f>
        <v>0</v>
      </c>
      <c r="AD247" s="129">
        <f>AC247+AA247</f>
        <v>0</v>
      </c>
      <c r="AE247" s="127">
        <f>SUMIF($A$248:$A$269,$B$247,AE248:AE269)</f>
        <v>0</v>
      </c>
      <c r="AF247" s="128">
        <f>IF(AE247="","",AE247/$E247)</f>
        <v>0</v>
      </c>
      <c r="AG247" s="129">
        <f>AF247+AD247</f>
        <v>0</v>
      </c>
      <c r="AH247" s="127">
        <f>SUMIF($A$248:$A$269,$B$247,AH248:AH269)</f>
        <v>0</v>
      </c>
      <c r="AI247" s="128">
        <f>IF(AH247="","",AH247/$E247)</f>
        <v>0</v>
      </c>
      <c r="AJ247" s="129">
        <f>AI247+AG247</f>
        <v>0</v>
      </c>
      <c r="AK247" s="127">
        <f>SUMIF($A$248:$A$269,$B$247,AK248:AK269)</f>
        <v>0</v>
      </c>
      <c r="AL247" s="128">
        <f>IF(AK247="","",AK247/$E247)</f>
        <v>0</v>
      </c>
      <c r="AM247" s="129">
        <f>AL247+AJ247</f>
        <v>0</v>
      </c>
      <c r="AN247" s="127">
        <f>SUMIF($A$248:$A$269,$B$247,AN248:AN269)</f>
        <v>0</v>
      </c>
      <c r="AO247" s="128">
        <f>IF(AN247="","",AN247/$E247)</f>
        <v>0</v>
      </c>
      <c r="AP247" s="129">
        <f>AO247+AM247</f>
        <v>0</v>
      </c>
      <c r="AQ247" s="127">
        <f>SUMIF($A$248:$A$269,$B$247,AQ248:AQ269)</f>
        <v>0</v>
      </c>
      <c r="AR247" s="128">
        <f>IF(AQ247="","",AQ247/$E247)</f>
        <v>0</v>
      </c>
      <c r="AS247" s="129">
        <f>AR247+AP247</f>
        <v>0</v>
      </c>
      <c r="AT247" s="127">
        <f>SUMIF($A$248:$A$269,$B$247,AT248:AT269)</f>
        <v>0</v>
      </c>
      <c r="AU247" s="128">
        <f>IF(AT247="","",AT247/$E247)</f>
        <v>0</v>
      </c>
      <c r="AV247" s="129">
        <f>AU247+AS247</f>
        <v>0</v>
      </c>
      <c r="AW247" s="127">
        <f>SUMIF($A$248:$A$269,$B$247,AW248:AW269)</f>
        <v>0</v>
      </c>
      <c r="AX247" s="128">
        <f>IF(AW247="","",AW247/$E247)</f>
        <v>0</v>
      </c>
      <c r="AY247" s="129">
        <f>AX247+AV247</f>
        <v>0</v>
      </c>
      <c r="AZ247" s="127">
        <f>SUMIF($A$248:$A$269,$B$247,AZ248:AZ269)</f>
        <v>0</v>
      </c>
      <c r="BA247" s="128">
        <f>IF(AZ247="","",AZ247/$E247)</f>
        <v>0</v>
      </c>
      <c r="BB247" s="129">
        <f>BA247+AY247</f>
        <v>0</v>
      </c>
      <c r="BC247" s="127">
        <f>SUMIF($A$248:$A$269,$B$247,BC248:BC269)</f>
        <v>0</v>
      </c>
      <c r="BD247" s="128">
        <f>IF(BC247="","",BC247/$E247)</f>
        <v>0</v>
      </c>
      <c r="BE247" s="129">
        <f>BD247+BB247</f>
        <v>0</v>
      </c>
      <c r="BF247" s="127">
        <f>SUMIF($A$248:$A$269,$B$247,BF248:BF269)</f>
        <v>0</v>
      </c>
      <c r="BG247" s="128">
        <f>IF(BF247="","",BF247/$E247)</f>
        <v>0</v>
      </c>
      <c r="BH247" s="129">
        <f>BG247+BE247</f>
        <v>0</v>
      </c>
      <c r="BI247" s="127">
        <f>SUMIF($A$248:$A$269,$B$247,BI248:BI269)</f>
        <v>0</v>
      </c>
      <c r="BJ247" s="128">
        <f>IF(BI247="","",BI247/$E247)</f>
        <v>0</v>
      </c>
      <c r="BK247" s="129">
        <f>BJ247+BH247</f>
        <v>0</v>
      </c>
      <c r="BL247" s="127">
        <f>SUMIF($A$248:$A$269,$B$247,BL248:BL269)</f>
        <v>0</v>
      </c>
      <c r="BM247" s="128">
        <f>IF(BL247="","",BL247/$E247)</f>
        <v>0</v>
      </c>
      <c r="BN247" s="129">
        <f>BM247+BK247</f>
        <v>0</v>
      </c>
      <c r="BO247" s="127">
        <f>SUMIF($A$248:$A$269,$B$247,BO248:BO269)</f>
        <v>0</v>
      </c>
      <c r="BP247" s="128">
        <f>IF(BO247="","",BO247/$E247)</f>
        <v>0</v>
      </c>
      <c r="BQ247" s="129">
        <f>BP247+BN247</f>
        <v>0</v>
      </c>
      <c r="BR247" s="127">
        <f>SUMIF($A$248:$A$269,$B$247,BR248:BR269)</f>
        <v>0</v>
      </c>
      <c r="BS247" s="128">
        <f>IF(BR247="","",BR247/$E247)</f>
        <v>0</v>
      </c>
      <c r="BT247" s="129">
        <f>BS247+BQ247</f>
        <v>0</v>
      </c>
      <c r="BU247" s="127">
        <f>SUMIF($A$248:$A$269,$B$247,BU248:BU269)</f>
        <v>0</v>
      </c>
      <c r="BV247" s="128">
        <f>IF(BU247="","",BU247/$E247)</f>
        <v>0</v>
      </c>
      <c r="BW247" s="129">
        <f>BV247+BT247</f>
        <v>0</v>
      </c>
      <c r="BX247" s="127">
        <f>SUMIF($A$248:$A$269,$B$247,BX248:BX269)</f>
        <v>0</v>
      </c>
      <c r="BY247" s="128">
        <f>IF(BX247="","",BX247/$E247)</f>
        <v>0</v>
      </c>
      <c r="BZ247" s="129">
        <f>BY247+BW247</f>
        <v>0</v>
      </c>
      <c r="CA247" s="127">
        <f>SUMIF($A$248:$A$269,$B$247,CA248:CA269)</f>
        <v>0</v>
      </c>
      <c r="CB247" s="128">
        <f>IF(CA247="","",CA247/$E247)</f>
        <v>0</v>
      </c>
      <c r="CC247" s="129">
        <f>CB247+BZ247</f>
        <v>0</v>
      </c>
      <c r="CD247" s="127">
        <f>SUMIF($A$248:$A$269,$B$247,CD248:CD269)</f>
        <v>0</v>
      </c>
      <c r="CE247" s="128">
        <f>IF(CD247="","",CD247/$E247)</f>
        <v>0</v>
      </c>
      <c r="CF247" s="129">
        <f>CE247+CC247</f>
        <v>0</v>
      </c>
      <c r="CG247" s="127">
        <f>SUMIF($A$248:$A$269,$B$247,CG248:CG269)</f>
        <v>0</v>
      </c>
      <c r="CH247" s="128">
        <f>IF(CG247="","",CG247/$E247)</f>
        <v>0</v>
      </c>
      <c r="CI247" s="129">
        <f>CH247+CF247</f>
        <v>0</v>
      </c>
      <c r="CJ247" s="127">
        <f>SUMIF($A$248:$A$269,$B$247,CJ248:CJ269)</f>
        <v>0</v>
      </c>
      <c r="CK247" s="128">
        <f>IF(CJ247="","",CJ247/$E247)</f>
        <v>0</v>
      </c>
      <c r="CL247" s="129">
        <f>CK247+CI247</f>
        <v>0</v>
      </c>
      <c r="CM247" s="127">
        <f>SUMIF($A$248:$A$269,$B$247,CM248:CM269)</f>
        <v>0</v>
      </c>
      <c r="CN247" s="128">
        <f>IF(CM247="","",CM247/$E247)</f>
        <v>0</v>
      </c>
      <c r="CO247" s="129">
        <f>CN247+CL247</f>
        <v>0</v>
      </c>
      <c r="CP247" s="127">
        <f>SUMIF($A$248:$A$269,$B$247,CP248:CP269)</f>
        <v>0</v>
      </c>
      <c r="CQ247" s="128">
        <f>IF(CP247="","",CP247/$E247)</f>
        <v>0</v>
      </c>
      <c r="CR247" s="129">
        <f>CQ247+CO247</f>
        <v>0</v>
      </c>
      <c r="CS247" s="127">
        <f>SUMIF($A$248:$A$269,$B$247,CS248:CS269)</f>
        <v>0</v>
      </c>
      <c r="CT247" s="128">
        <f>IF(CS247="","",CS247/$E247)</f>
        <v>0</v>
      </c>
      <c r="CU247" s="129">
        <f>CT247+CR247</f>
        <v>0</v>
      </c>
      <c r="CV247" s="127">
        <f>SUMIF($A$248:$A$269,$B$247,CV248:CV269)</f>
        <v>0</v>
      </c>
      <c r="CW247" s="128">
        <f>IF(CV247="","",CV247/$E247)</f>
        <v>0</v>
      </c>
      <c r="CX247" s="129">
        <f>CW247+CU247</f>
        <v>0</v>
      </c>
      <c r="CY247" s="127">
        <f>SUMIF($A$248:$A$269,$B$247,CY248:CY269)</f>
        <v>0</v>
      </c>
      <c r="CZ247" s="128">
        <f>IF(CY247="","",CY247/$E247)</f>
        <v>0</v>
      </c>
      <c r="DA247" s="129">
        <f>CZ247+CX247</f>
        <v>0</v>
      </c>
      <c r="DB247" s="127">
        <f>SUMIF($A$248:$A$269,$B$247,DB248:DB269)</f>
        <v>0</v>
      </c>
      <c r="DC247" s="128">
        <f>IF(DB247="","",DB247/$E247)</f>
        <v>0</v>
      </c>
      <c r="DD247" s="129">
        <f>DC247+DA247</f>
        <v>0</v>
      </c>
      <c r="DE247" s="127">
        <f>SUMIF($A$248:$A$269,$B$247,DE248:DE269)</f>
        <v>0</v>
      </c>
      <c r="DF247" s="128">
        <f>IF(DE247="","",DE247/$E247)</f>
        <v>0</v>
      </c>
      <c r="DG247" s="129">
        <f>DF247+DD247</f>
        <v>0</v>
      </c>
      <c r="DH247" s="127">
        <f>SUMIF($A$248:$A$269,$B$247,DH248:DH269)</f>
        <v>0</v>
      </c>
      <c r="DI247" s="128">
        <f>IF(DH247="","",DH247/$E247)</f>
        <v>0</v>
      </c>
      <c r="DJ247" s="129">
        <f>DI247+DG247</f>
        <v>0</v>
      </c>
      <c r="DK247" s="127">
        <f>G247+J247+M247+P247+S247+V247+Y247+AB247+AE247+AH247+AK247+AN247+AQ247+AT247+AW247+AZ247+BC247+BF247+BI247+BL247+BO247+BR247+BU247+BX247+CA247+CD247+CG247+CJ247+CM247+CP247+CS247+CV247+CY247+DB247+DE247+DH247</f>
        <v>0</v>
      </c>
      <c r="DL247" s="178">
        <f>E247-DK247</f>
        <v>3278425.8600000003</v>
      </c>
      <c r="DM247" s="129">
        <f>DK247/E247</f>
        <v>0</v>
      </c>
    </row>
    <row r="248" spans="1:117" ht="7.75" hidden="1" customHeight="1" outlineLevel="1" x14ac:dyDescent="0.2">
      <c r="A248" s="97" t="str">
        <f t="shared" si="2984"/>
        <v>7</v>
      </c>
      <c r="B248" s="121" t="s">
        <v>61</v>
      </c>
      <c r="C248" s="213" t="str">
        <f>VLOOKUP(B248,'[49]PLANILHA ORCAMENTARIA'!A:B,2,0)</f>
        <v>AQUISIÇÃO DE EQUIPAMENTOS - ELEVADOR</v>
      </c>
      <c r="D248" s="214"/>
      <c r="E248" s="122">
        <f>VLOOKUP(B248,'[49]PLANILHA ORCAMENTARIA'!A:G,7,0)</f>
        <v>288205.59999999998</v>
      </c>
      <c r="F248" s="123"/>
      <c r="G248" s="124" t="str">
        <f t="shared" si="3338"/>
        <v/>
      </c>
      <c r="H248" s="125"/>
      <c r="I248" s="126">
        <f t="shared" si="2595"/>
        <v>0</v>
      </c>
      <c r="J248" s="124" t="str">
        <f t="shared" si="3339"/>
        <v/>
      </c>
      <c r="K248" s="125"/>
      <c r="L248" s="126">
        <f t="shared" si="3269"/>
        <v>0</v>
      </c>
      <c r="M248" s="124" t="str">
        <f t="shared" si="3340"/>
        <v/>
      </c>
      <c r="N248" s="125"/>
      <c r="O248" s="126">
        <f t="shared" ref="O248:O258" si="3408">N248+L248</f>
        <v>0</v>
      </c>
      <c r="P248" s="124" t="str">
        <f t="shared" si="3342"/>
        <v/>
      </c>
      <c r="Q248" s="125"/>
      <c r="R248" s="126">
        <f t="shared" ref="R248:R258" si="3409">Q248+O248</f>
        <v>0</v>
      </c>
      <c r="S248" s="124" t="str">
        <f t="shared" si="3344"/>
        <v/>
      </c>
      <c r="T248" s="125"/>
      <c r="U248" s="126">
        <f t="shared" ref="U248:U258" si="3410">T248+R248</f>
        <v>0</v>
      </c>
      <c r="V248" s="124" t="str">
        <f t="shared" si="3346"/>
        <v/>
      </c>
      <c r="W248" s="125"/>
      <c r="X248" s="126">
        <f t="shared" ref="X248:X258" si="3411">W248+U248</f>
        <v>0</v>
      </c>
      <c r="Y248" s="124" t="str">
        <f t="shared" si="3348"/>
        <v/>
      </c>
      <c r="Z248" s="125"/>
      <c r="AA248" s="126">
        <f t="shared" ref="AA248:AA258" si="3412">Z248+X248</f>
        <v>0</v>
      </c>
      <c r="AB248" s="124" t="str">
        <f t="shared" si="3350"/>
        <v/>
      </c>
      <c r="AC248" s="125"/>
      <c r="AD248" s="126">
        <f t="shared" ref="AD248:AD258" si="3413">AC248+AA248</f>
        <v>0</v>
      </c>
      <c r="AE248" s="124" t="str">
        <f t="shared" si="3352"/>
        <v/>
      </c>
      <c r="AF248" s="125"/>
      <c r="AG248" s="126">
        <f t="shared" ref="AG248:AG258" si="3414">AF248+AD248</f>
        <v>0</v>
      </c>
      <c r="AH248" s="124" t="str">
        <f t="shared" si="3354"/>
        <v/>
      </c>
      <c r="AI248" s="125"/>
      <c r="AJ248" s="126">
        <f t="shared" ref="AJ248:AJ258" si="3415">AI248+AG248</f>
        <v>0</v>
      </c>
      <c r="AK248" s="124" t="str">
        <f t="shared" si="3356"/>
        <v/>
      </c>
      <c r="AL248" s="125"/>
      <c r="AM248" s="126">
        <f t="shared" ref="AM248:AM258" si="3416">AL248+AJ248</f>
        <v>0</v>
      </c>
      <c r="AN248" s="124" t="str">
        <f t="shared" si="3358"/>
        <v/>
      </c>
      <c r="AO248" s="125"/>
      <c r="AP248" s="126">
        <f t="shared" ref="AP248:AP258" si="3417">AO248+AM248</f>
        <v>0</v>
      </c>
      <c r="AQ248" s="124" t="str">
        <f t="shared" si="3360"/>
        <v/>
      </c>
      <c r="AR248" s="125"/>
      <c r="AS248" s="126">
        <f t="shared" ref="AS248:AS258" si="3418">AR248+AP248</f>
        <v>0</v>
      </c>
      <c r="AT248" s="124" t="str">
        <f t="shared" si="3362"/>
        <v/>
      </c>
      <c r="AU248" s="125"/>
      <c r="AV248" s="126">
        <f t="shared" ref="AV248:AV258" si="3419">AU248+AS248</f>
        <v>0</v>
      </c>
      <c r="AW248" s="124" t="str">
        <f t="shared" si="3364"/>
        <v/>
      </c>
      <c r="AX248" s="125"/>
      <c r="AY248" s="126">
        <f t="shared" ref="AY248:AY258" si="3420">AX248+AV248</f>
        <v>0</v>
      </c>
      <c r="AZ248" s="124" t="str">
        <f t="shared" si="3366"/>
        <v/>
      </c>
      <c r="BA248" s="125"/>
      <c r="BB248" s="126">
        <f t="shared" ref="BB248:BB258" si="3421">BA248+AY248</f>
        <v>0</v>
      </c>
      <c r="BC248" s="124" t="str">
        <f t="shared" si="3368"/>
        <v/>
      </c>
      <c r="BD248" s="125"/>
      <c r="BE248" s="126">
        <f t="shared" ref="BE248:BE258" si="3422">BD248+BB248</f>
        <v>0</v>
      </c>
      <c r="BF248" s="124" t="str">
        <f t="shared" si="3370"/>
        <v/>
      </c>
      <c r="BG248" s="125"/>
      <c r="BH248" s="126">
        <f t="shared" ref="BH248:BH258" si="3423">BG248+BE248</f>
        <v>0</v>
      </c>
      <c r="BI248" s="124" t="str">
        <f t="shared" si="3372"/>
        <v/>
      </c>
      <c r="BJ248" s="125"/>
      <c r="BK248" s="126">
        <f t="shared" ref="BK248:BK258" si="3424">BJ248+BH248</f>
        <v>0</v>
      </c>
      <c r="BL248" s="124" t="str">
        <f t="shared" si="3374"/>
        <v/>
      </c>
      <c r="BM248" s="125"/>
      <c r="BN248" s="126">
        <f t="shared" ref="BN248:BN258" si="3425">BM248+BK248</f>
        <v>0</v>
      </c>
      <c r="BO248" s="124" t="str">
        <f t="shared" si="3376"/>
        <v/>
      </c>
      <c r="BP248" s="125"/>
      <c r="BQ248" s="126">
        <f t="shared" ref="BQ248:BQ258" si="3426">BP248+BN248</f>
        <v>0</v>
      </c>
      <c r="BR248" s="124" t="str">
        <f t="shared" si="3378"/>
        <v/>
      </c>
      <c r="BS248" s="125"/>
      <c r="BT248" s="126">
        <f t="shared" ref="BT248:BT258" si="3427">BS248+BQ248</f>
        <v>0</v>
      </c>
      <c r="BU248" s="124" t="str">
        <f t="shared" si="3380"/>
        <v/>
      </c>
      <c r="BV248" s="125"/>
      <c r="BW248" s="126">
        <f t="shared" ref="BW248:BW258" si="3428">BV248+BT248</f>
        <v>0</v>
      </c>
      <c r="BX248" s="124" t="str">
        <f t="shared" si="3382"/>
        <v/>
      </c>
      <c r="BY248" s="125"/>
      <c r="BZ248" s="126">
        <f t="shared" ref="BZ248:BZ258" si="3429">BY248+BW248</f>
        <v>0</v>
      </c>
      <c r="CA248" s="124" t="str">
        <f t="shared" si="3384"/>
        <v/>
      </c>
      <c r="CB248" s="125"/>
      <c r="CC248" s="126">
        <f t="shared" ref="CC248:CC258" si="3430">CB248+BZ248</f>
        <v>0</v>
      </c>
      <c r="CD248" s="124" t="str">
        <f t="shared" si="3386"/>
        <v/>
      </c>
      <c r="CE248" s="125"/>
      <c r="CF248" s="126">
        <f t="shared" ref="CF248:CF258" si="3431">CE248+CC248</f>
        <v>0</v>
      </c>
      <c r="CG248" s="124" t="str">
        <f t="shared" si="3388"/>
        <v/>
      </c>
      <c r="CH248" s="125"/>
      <c r="CI248" s="126">
        <f t="shared" ref="CI248:CI258" si="3432">CH248+CF248</f>
        <v>0</v>
      </c>
      <c r="CJ248" s="124" t="str">
        <f t="shared" si="3390"/>
        <v/>
      </c>
      <c r="CK248" s="125"/>
      <c r="CL248" s="126">
        <f t="shared" ref="CL248:CL258" si="3433">CK248+CI248</f>
        <v>0</v>
      </c>
      <c r="CM248" s="124" t="str">
        <f t="shared" si="3392"/>
        <v/>
      </c>
      <c r="CN248" s="125"/>
      <c r="CO248" s="126">
        <f t="shared" ref="CO248:CO258" si="3434">CN248+CL248</f>
        <v>0</v>
      </c>
      <c r="CP248" s="124" t="str">
        <f t="shared" si="3394"/>
        <v/>
      </c>
      <c r="CQ248" s="125"/>
      <c r="CR248" s="126">
        <f t="shared" ref="CR248:CR258" si="3435">CQ248+CO248</f>
        <v>0</v>
      </c>
      <c r="CS248" s="124" t="str">
        <f t="shared" si="3396"/>
        <v/>
      </c>
      <c r="CT248" s="125"/>
      <c r="CU248" s="126">
        <f t="shared" ref="CU248:CU258" si="3436">CT248+CR248</f>
        <v>0</v>
      </c>
      <c r="CV248" s="124" t="str">
        <f t="shared" si="3398"/>
        <v/>
      </c>
      <c r="CW248" s="125"/>
      <c r="CX248" s="126">
        <f t="shared" ref="CX248:CX258" si="3437">CW248+CU248</f>
        <v>0</v>
      </c>
      <c r="CY248" s="124" t="str">
        <f t="shared" si="3400"/>
        <v/>
      </c>
      <c r="CZ248" s="125"/>
      <c r="DA248" s="126">
        <f t="shared" ref="DA248:DA258" si="3438">CZ248+CX248</f>
        <v>0</v>
      </c>
      <c r="DB248" s="124" t="str">
        <f t="shared" si="3402"/>
        <v/>
      </c>
      <c r="DC248" s="125"/>
      <c r="DD248" s="126">
        <f t="shared" ref="DD248:DD258" si="3439">DC248+DA248</f>
        <v>0</v>
      </c>
      <c r="DE248" s="124" t="str">
        <f t="shared" si="3404"/>
        <v/>
      </c>
      <c r="DF248" s="125"/>
      <c r="DG248" s="126">
        <f t="shared" ref="DG248:DG258" si="3440">DF248+DD248</f>
        <v>0</v>
      </c>
      <c r="DH248" s="124" t="str">
        <f t="shared" si="3406"/>
        <v/>
      </c>
      <c r="DI248" s="125"/>
      <c r="DJ248" s="126">
        <f t="shared" ref="DJ248:DJ258" si="3441">DI248+DG248</f>
        <v>0</v>
      </c>
      <c r="DK248" s="124"/>
      <c r="DL248" s="125"/>
      <c r="DM248" s="126"/>
    </row>
    <row r="249" spans="1:117" ht="7.75" hidden="1" customHeight="1" outlineLevel="1" x14ac:dyDescent="0.2">
      <c r="A249" s="97" t="str">
        <f t="shared" si="2984"/>
        <v>7</v>
      </c>
      <c r="B249" s="121" t="s">
        <v>114</v>
      </c>
      <c r="C249" s="213" t="str">
        <f>VLOOKUP(B249,'[49]PLANILHA ORCAMENTARIA'!A:B,2,0)</f>
        <v>AQUISIÇÃO DE EQUIPAMENTOS - CATRACAS</v>
      </c>
      <c r="D249" s="214"/>
      <c r="E249" s="122">
        <f>VLOOKUP(B249,'[49]PLANILHA ORCAMENTARIA'!A:G,7,0)</f>
        <v>46013.58</v>
      </c>
      <c r="F249" s="123"/>
      <c r="G249" s="124" t="str">
        <f t="shared" si="3338"/>
        <v/>
      </c>
      <c r="H249" s="125"/>
      <c r="I249" s="126">
        <f t="shared" si="2595"/>
        <v>0</v>
      </c>
      <c r="J249" s="124" t="str">
        <f t="shared" si="3339"/>
        <v/>
      </c>
      <c r="K249" s="125"/>
      <c r="L249" s="126">
        <f t="shared" si="3269"/>
        <v>0</v>
      </c>
      <c r="M249" s="124" t="str">
        <f t="shared" si="3340"/>
        <v/>
      </c>
      <c r="N249" s="125"/>
      <c r="O249" s="126">
        <f t="shared" si="3408"/>
        <v>0</v>
      </c>
      <c r="P249" s="124" t="str">
        <f t="shared" si="3342"/>
        <v/>
      </c>
      <c r="Q249" s="125"/>
      <c r="R249" s="126">
        <f t="shared" si="3409"/>
        <v>0</v>
      </c>
      <c r="S249" s="124" t="str">
        <f t="shared" si="3344"/>
        <v/>
      </c>
      <c r="T249" s="125"/>
      <c r="U249" s="126">
        <f t="shared" si="3410"/>
        <v>0</v>
      </c>
      <c r="V249" s="124" t="str">
        <f t="shared" si="3346"/>
        <v/>
      </c>
      <c r="W249" s="125"/>
      <c r="X249" s="126">
        <f t="shared" si="3411"/>
        <v>0</v>
      </c>
      <c r="Y249" s="124" t="str">
        <f t="shared" si="3348"/>
        <v/>
      </c>
      <c r="Z249" s="125"/>
      <c r="AA249" s="126">
        <f t="shared" si="3412"/>
        <v>0</v>
      </c>
      <c r="AB249" s="124" t="str">
        <f t="shared" si="3350"/>
        <v/>
      </c>
      <c r="AC249" s="125"/>
      <c r="AD249" s="126">
        <f t="shared" si="3413"/>
        <v>0</v>
      </c>
      <c r="AE249" s="124" t="str">
        <f t="shared" si="3352"/>
        <v/>
      </c>
      <c r="AF249" s="125"/>
      <c r="AG249" s="126">
        <f t="shared" si="3414"/>
        <v>0</v>
      </c>
      <c r="AH249" s="124" t="str">
        <f t="shared" si="3354"/>
        <v/>
      </c>
      <c r="AI249" s="125"/>
      <c r="AJ249" s="126">
        <f t="shared" si="3415"/>
        <v>0</v>
      </c>
      <c r="AK249" s="124" t="str">
        <f t="shared" si="3356"/>
        <v/>
      </c>
      <c r="AL249" s="125"/>
      <c r="AM249" s="126">
        <f t="shared" si="3416"/>
        <v>0</v>
      </c>
      <c r="AN249" s="124" t="str">
        <f t="shared" si="3358"/>
        <v/>
      </c>
      <c r="AO249" s="125"/>
      <c r="AP249" s="126">
        <f t="shared" si="3417"/>
        <v>0</v>
      </c>
      <c r="AQ249" s="124" t="str">
        <f t="shared" si="3360"/>
        <v/>
      </c>
      <c r="AR249" s="125"/>
      <c r="AS249" s="126">
        <f t="shared" si="3418"/>
        <v>0</v>
      </c>
      <c r="AT249" s="124" t="str">
        <f t="shared" si="3362"/>
        <v/>
      </c>
      <c r="AU249" s="125"/>
      <c r="AV249" s="126">
        <f t="shared" si="3419"/>
        <v>0</v>
      </c>
      <c r="AW249" s="124" t="str">
        <f t="shared" si="3364"/>
        <v/>
      </c>
      <c r="AX249" s="125"/>
      <c r="AY249" s="126">
        <f t="shared" si="3420"/>
        <v>0</v>
      </c>
      <c r="AZ249" s="124" t="str">
        <f t="shared" si="3366"/>
        <v/>
      </c>
      <c r="BA249" s="125"/>
      <c r="BB249" s="126">
        <f t="shared" si="3421"/>
        <v>0</v>
      </c>
      <c r="BC249" s="124" t="str">
        <f t="shared" si="3368"/>
        <v/>
      </c>
      <c r="BD249" s="125"/>
      <c r="BE249" s="126">
        <f t="shared" si="3422"/>
        <v>0</v>
      </c>
      <c r="BF249" s="124" t="str">
        <f t="shared" si="3370"/>
        <v/>
      </c>
      <c r="BG249" s="125"/>
      <c r="BH249" s="126">
        <f t="shared" si="3423"/>
        <v>0</v>
      </c>
      <c r="BI249" s="124" t="str">
        <f t="shared" si="3372"/>
        <v/>
      </c>
      <c r="BJ249" s="125"/>
      <c r="BK249" s="126">
        <f t="shared" si="3424"/>
        <v>0</v>
      </c>
      <c r="BL249" s="124" t="str">
        <f t="shared" si="3374"/>
        <v/>
      </c>
      <c r="BM249" s="125"/>
      <c r="BN249" s="126">
        <f t="shared" si="3425"/>
        <v>0</v>
      </c>
      <c r="BO249" s="124" t="str">
        <f t="shared" si="3376"/>
        <v/>
      </c>
      <c r="BP249" s="125"/>
      <c r="BQ249" s="126">
        <f t="shared" si="3426"/>
        <v>0</v>
      </c>
      <c r="BR249" s="124" t="str">
        <f t="shared" si="3378"/>
        <v/>
      </c>
      <c r="BS249" s="125"/>
      <c r="BT249" s="126">
        <f t="shared" si="3427"/>
        <v>0</v>
      </c>
      <c r="BU249" s="124" t="str">
        <f t="shared" si="3380"/>
        <v/>
      </c>
      <c r="BV249" s="125"/>
      <c r="BW249" s="126">
        <f t="shared" si="3428"/>
        <v>0</v>
      </c>
      <c r="BX249" s="124" t="str">
        <f t="shared" si="3382"/>
        <v/>
      </c>
      <c r="BY249" s="125"/>
      <c r="BZ249" s="126">
        <f t="shared" si="3429"/>
        <v>0</v>
      </c>
      <c r="CA249" s="124" t="str">
        <f t="shared" si="3384"/>
        <v/>
      </c>
      <c r="CB249" s="125"/>
      <c r="CC249" s="126">
        <f t="shared" si="3430"/>
        <v>0</v>
      </c>
      <c r="CD249" s="124" t="str">
        <f t="shared" si="3386"/>
        <v/>
      </c>
      <c r="CE249" s="125"/>
      <c r="CF249" s="126">
        <f t="shared" si="3431"/>
        <v>0</v>
      </c>
      <c r="CG249" s="124" t="str">
        <f t="shared" si="3388"/>
        <v/>
      </c>
      <c r="CH249" s="125"/>
      <c r="CI249" s="126">
        <f t="shared" si="3432"/>
        <v>0</v>
      </c>
      <c r="CJ249" s="124" t="str">
        <f t="shared" si="3390"/>
        <v/>
      </c>
      <c r="CK249" s="125"/>
      <c r="CL249" s="126">
        <f t="shared" si="3433"/>
        <v>0</v>
      </c>
      <c r="CM249" s="124" t="str">
        <f t="shared" si="3392"/>
        <v/>
      </c>
      <c r="CN249" s="125"/>
      <c r="CO249" s="126">
        <f t="shared" si="3434"/>
        <v>0</v>
      </c>
      <c r="CP249" s="124" t="str">
        <f t="shared" si="3394"/>
        <v/>
      </c>
      <c r="CQ249" s="125"/>
      <c r="CR249" s="126">
        <f t="shared" si="3435"/>
        <v>0</v>
      </c>
      <c r="CS249" s="124" t="str">
        <f t="shared" si="3396"/>
        <v/>
      </c>
      <c r="CT249" s="125"/>
      <c r="CU249" s="126">
        <f t="shared" si="3436"/>
        <v>0</v>
      </c>
      <c r="CV249" s="124" t="str">
        <f t="shared" si="3398"/>
        <v/>
      </c>
      <c r="CW249" s="125"/>
      <c r="CX249" s="126">
        <f t="shared" si="3437"/>
        <v>0</v>
      </c>
      <c r="CY249" s="124" t="str">
        <f t="shared" si="3400"/>
        <v/>
      </c>
      <c r="CZ249" s="125"/>
      <c r="DA249" s="126">
        <f t="shared" si="3438"/>
        <v>0</v>
      </c>
      <c r="DB249" s="124" t="str">
        <f t="shared" si="3402"/>
        <v/>
      </c>
      <c r="DC249" s="125"/>
      <c r="DD249" s="126">
        <f t="shared" si="3439"/>
        <v>0</v>
      </c>
      <c r="DE249" s="124" t="str">
        <f t="shared" si="3404"/>
        <v/>
      </c>
      <c r="DF249" s="125"/>
      <c r="DG249" s="126">
        <f t="shared" si="3440"/>
        <v>0</v>
      </c>
      <c r="DH249" s="124" t="str">
        <f t="shared" si="3406"/>
        <v/>
      </c>
      <c r="DI249" s="125"/>
      <c r="DJ249" s="126">
        <f t="shared" si="3441"/>
        <v>0</v>
      </c>
      <c r="DK249" s="124"/>
      <c r="DL249" s="125"/>
      <c r="DM249" s="126"/>
    </row>
    <row r="250" spans="1:117" ht="7.75" hidden="1" customHeight="1" outlineLevel="1" x14ac:dyDescent="0.2">
      <c r="A250" s="97" t="str">
        <f t="shared" si="2984"/>
        <v>7</v>
      </c>
      <c r="B250" s="121" t="s">
        <v>115</v>
      </c>
      <c r="C250" s="213" t="str">
        <f>VLOOKUP(B250,'[49]PLANILHA ORCAMENTARIA'!A:B,2,0)</f>
        <v>AQUISIÇÃO DE EQUIPAMENTOS - DETECTOR DE METAIS</v>
      </c>
      <c r="D250" s="214"/>
      <c r="E250" s="122">
        <f>VLOOKUP(B250,'[49]PLANILHA ORCAMENTARIA'!A:G,7,0)</f>
        <v>15078.16</v>
      </c>
      <c r="F250" s="123"/>
      <c r="G250" s="124" t="str">
        <f t="shared" si="3338"/>
        <v/>
      </c>
      <c r="H250" s="125"/>
      <c r="I250" s="126">
        <f t="shared" si="2595"/>
        <v>0</v>
      </c>
      <c r="J250" s="124" t="str">
        <f t="shared" si="3339"/>
        <v/>
      </c>
      <c r="K250" s="125"/>
      <c r="L250" s="126">
        <f t="shared" si="3269"/>
        <v>0</v>
      </c>
      <c r="M250" s="124" t="str">
        <f t="shared" si="3340"/>
        <v/>
      </c>
      <c r="N250" s="125"/>
      <c r="O250" s="126">
        <f t="shared" si="3408"/>
        <v>0</v>
      </c>
      <c r="P250" s="124" t="str">
        <f t="shared" si="3342"/>
        <v/>
      </c>
      <c r="Q250" s="125"/>
      <c r="R250" s="126">
        <f t="shared" si="3409"/>
        <v>0</v>
      </c>
      <c r="S250" s="124" t="str">
        <f t="shared" si="3344"/>
        <v/>
      </c>
      <c r="T250" s="125"/>
      <c r="U250" s="126">
        <f t="shared" si="3410"/>
        <v>0</v>
      </c>
      <c r="V250" s="124" t="str">
        <f t="shared" si="3346"/>
        <v/>
      </c>
      <c r="W250" s="125"/>
      <c r="X250" s="126">
        <f t="shared" si="3411"/>
        <v>0</v>
      </c>
      <c r="Y250" s="124" t="str">
        <f t="shared" si="3348"/>
        <v/>
      </c>
      <c r="Z250" s="125"/>
      <c r="AA250" s="126">
        <f t="shared" si="3412"/>
        <v>0</v>
      </c>
      <c r="AB250" s="124" t="str">
        <f t="shared" si="3350"/>
        <v/>
      </c>
      <c r="AC250" s="125"/>
      <c r="AD250" s="126">
        <f t="shared" si="3413"/>
        <v>0</v>
      </c>
      <c r="AE250" s="124" t="str">
        <f t="shared" si="3352"/>
        <v/>
      </c>
      <c r="AF250" s="125"/>
      <c r="AG250" s="126">
        <f t="shared" si="3414"/>
        <v>0</v>
      </c>
      <c r="AH250" s="124" t="str">
        <f t="shared" si="3354"/>
        <v/>
      </c>
      <c r="AI250" s="125"/>
      <c r="AJ250" s="126">
        <f t="shared" si="3415"/>
        <v>0</v>
      </c>
      <c r="AK250" s="124" t="str">
        <f t="shared" si="3356"/>
        <v/>
      </c>
      <c r="AL250" s="125"/>
      <c r="AM250" s="126">
        <f t="shared" si="3416"/>
        <v>0</v>
      </c>
      <c r="AN250" s="124" t="str">
        <f t="shared" si="3358"/>
        <v/>
      </c>
      <c r="AO250" s="125"/>
      <c r="AP250" s="126">
        <f t="shared" si="3417"/>
        <v>0</v>
      </c>
      <c r="AQ250" s="124" t="str">
        <f t="shared" si="3360"/>
        <v/>
      </c>
      <c r="AR250" s="125"/>
      <c r="AS250" s="126">
        <f t="shared" si="3418"/>
        <v>0</v>
      </c>
      <c r="AT250" s="124" t="str">
        <f t="shared" si="3362"/>
        <v/>
      </c>
      <c r="AU250" s="125"/>
      <c r="AV250" s="126">
        <f t="shared" si="3419"/>
        <v>0</v>
      </c>
      <c r="AW250" s="124" t="str">
        <f t="shared" si="3364"/>
        <v/>
      </c>
      <c r="AX250" s="125"/>
      <c r="AY250" s="126">
        <f t="shared" si="3420"/>
        <v>0</v>
      </c>
      <c r="AZ250" s="124" t="str">
        <f t="shared" si="3366"/>
        <v/>
      </c>
      <c r="BA250" s="125"/>
      <c r="BB250" s="126">
        <f t="shared" si="3421"/>
        <v>0</v>
      </c>
      <c r="BC250" s="124" t="str">
        <f t="shared" si="3368"/>
        <v/>
      </c>
      <c r="BD250" s="125"/>
      <c r="BE250" s="126">
        <f t="shared" si="3422"/>
        <v>0</v>
      </c>
      <c r="BF250" s="124" t="str">
        <f t="shared" si="3370"/>
        <v/>
      </c>
      <c r="BG250" s="125"/>
      <c r="BH250" s="126">
        <f t="shared" si="3423"/>
        <v>0</v>
      </c>
      <c r="BI250" s="124" t="str">
        <f t="shared" si="3372"/>
        <v/>
      </c>
      <c r="BJ250" s="125"/>
      <c r="BK250" s="126">
        <f t="shared" si="3424"/>
        <v>0</v>
      </c>
      <c r="BL250" s="124" t="str">
        <f t="shared" si="3374"/>
        <v/>
      </c>
      <c r="BM250" s="125"/>
      <c r="BN250" s="126">
        <f t="shared" si="3425"/>
        <v>0</v>
      </c>
      <c r="BO250" s="124" t="str">
        <f t="shared" si="3376"/>
        <v/>
      </c>
      <c r="BP250" s="125"/>
      <c r="BQ250" s="126">
        <f t="shared" si="3426"/>
        <v>0</v>
      </c>
      <c r="BR250" s="124" t="str">
        <f t="shared" si="3378"/>
        <v/>
      </c>
      <c r="BS250" s="125"/>
      <c r="BT250" s="126">
        <f t="shared" si="3427"/>
        <v>0</v>
      </c>
      <c r="BU250" s="124" t="str">
        <f t="shared" si="3380"/>
        <v/>
      </c>
      <c r="BV250" s="125"/>
      <c r="BW250" s="126">
        <f t="shared" si="3428"/>
        <v>0</v>
      </c>
      <c r="BX250" s="124" t="str">
        <f t="shared" si="3382"/>
        <v/>
      </c>
      <c r="BY250" s="125"/>
      <c r="BZ250" s="126">
        <f t="shared" si="3429"/>
        <v>0</v>
      </c>
      <c r="CA250" s="124" t="str">
        <f t="shared" si="3384"/>
        <v/>
      </c>
      <c r="CB250" s="125"/>
      <c r="CC250" s="126">
        <f t="shared" si="3430"/>
        <v>0</v>
      </c>
      <c r="CD250" s="124" t="str">
        <f t="shared" si="3386"/>
        <v/>
      </c>
      <c r="CE250" s="125"/>
      <c r="CF250" s="126">
        <f t="shared" si="3431"/>
        <v>0</v>
      </c>
      <c r="CG250" s="124" t="str">
        <f t="shared" si="3388"/>
        <v/>
      </c>
      <c r="CH250" s="125"/>
      <c r="CI250" s="126">
        <f t="shared" si="3432"/>
        <v>0</v>
      </c>
      <c r="CJ250" s="124" t="str">
        <f t="shared" si="3390"/>
        <v/>
      </c>
      <c r="CK250" s="125"/>
      <c r="CL250" s="126">
        <f t="shared" si="3433"/>
        <v>0</v>
      </c>
      <c r="CM250" s="124" t="str">
        <f t="shared" si="3392"/>
        <v/>
      </c>
      <c r="CN250" s="125"/>
      <c r="CO250" s="126">
        <f t="shared" si="3434"/>
        <v>0</v>
      </c>
      <c r="CP250" s="124" t="str">
        <f t="shared" si="3394"/>
        <v/>
      </c>
      <c r="CQ250" s="125"/>
      <c r="CR250" s="126">
        <f t="shared" si="3435"/>
        <v>0</v>
      </c>
      <c r="CS250" s="124" t="str">
        <f t="shared" si="3396"/>
        <v/>
      </c>
      <c r="CT250" s="125"/>
      <c r="CU250" s="126">
        <f t="shared" si="3436"/>
        <v>0</v>
      </c>
      <c r="CV250" s="124" t="str">
        <f t="shared" si="3398"/>
        <v/>
      </c>
      <c r="CW250" s="125"/>
      <c r="CX250" s="126">
        <f t="shared" si="3437"/>
        <v>0</v>
      </c>
      <c r="CY250" s="124" t="str">
        <f t="shared" si="3400"/>
        <v/>
      </c>
      <c r="CZ250" s="125"/>
      <c r="DA250" s="126">
        <f t="shared" si="3438"/>
        <v>0</v>
      </c>
      <c r="DB250" s="124" t="str">
        <f t="shared" si="3402"/>
        <v/>
      </c>
      <c r="DC250" s="125"/>
      <c r="DD250" s="126">
        <f t="shared" si="3439"/>
        <v>0</v>
      </c>
      <c r="DE250" s="124" t="str">
        <f t="shared" si="3404"/>
        <v/>
      </c>
      <c r="DF250" s="125"/>
      <c r="DG250" s="126">
        <f t="shared" si="3440"/>
        <v>0</v>
      </c>
      <c r="DH250" s="124" t="str">
        <f t="shared" si="3406"/>
        <v/>
      </c>
      <c r="DI250" s="125"/>
      <c r="DJ250" s="126">
        <f t="shared" si="3441"/>
        <v>0</v>
      </c>
      <c r="DK250" s="124"/>
      <c r="DL250" s="125"/>
      <c r="DM250" s="126"/>
    </row>
    <row r="251" spans="1:117" ht="7.75" hidden="1" customHeight="1" outlineLevel="1" x14ac:dyDescent="0.2">
      <c r="A251" s="97" t="str">
        <f t="shared" si="2984"/>
        <v>7</v>
      </c>
      <c r="B251" s="121" t="s">
        <v>116</v>
      </c>
      <c r="C251" s="213" t="str">
        <f>VLOOKUP(B251,'[49]PLANILHA ORCAMENTARIA'!A:B,2,0)</f>
        <v>AQUISIÇÃO DE EQUIPAMENTOS - UNIDADES VRF</v>
      </c>
      <c r="D251" s="214"/>
      <c r="E251" s="122">
        <f>VLOOKUP(B251,'[49]PLANILHA ORCAMENTARIA'!A:G,7,0)</f>
        <v>1679510.99</v>
      </c>
      <c r="F251" s="123"/>
      <c r="G251" s="124" t="str">
        <f t="shared" si="3338"/>
        <v/>
      </c>
      <c r="H251" s="125"/>
      <c r="I251" s="126">
        <f t="shared" si="2595"/>
        <v>0</v>
      </c>
      <c r="J251" s="124" t="str">
        <f t="shared" si="3339"/>
        <v/>
      </c>
      <c r="K251" s="125"/>
      <c r="L251" s="126">
        <f t="shared" si="3269"/>
        <v>0</v>
      </c>
      <c r="M251" s="124" t="str">
        <f t="shared" si="3340"/>
        <v/>
      </c>
      <c r="N251" s="125"/>
      <c r="O251" s="126">
        <f t="shared" si="3408"/>
        <v>0</v>
      </c>
      <c r="P251" s="124" t="str">
        <f t="shared" si="3342"/>
        <v/>
      </c>
      <c r="Q251" s="125"/>
      <c r="R251" s="126">
        <f t="shared" si="3409"/>
        <v>0</v>
      </c>
      <c r="S251" s="124" t="str">
        <f t="shared" si="3344"/>
        <v/>
      </c>
      <c r="T251" s="125"/>
      <c r="U251" s="126">
        <f t="shared" si="3410"/>
        <v>0</v>
      </c>
      <c r="V251" s="124" t="str">
        <f t="shared" si="3346"/>
        <v/>
      </c>
      <c r="W251" s="125"/>
      <c r="X251" s="126">
        <f t="shared" si="3411"/>
        <v>0</v>
      </c>
      <c r="Y251" s="124" t="str">
        <f t="shared" si="3348"/>
        <v/>
      </c>
      <c r="Z251" s="125"/>
      <c r="AA251" s="126">
        <f t="shared" si="3412"/>
        <v>0</v>
      </c>
      <c r="AB251" s="124" t="str">
        <f t="shared" si="3350"/>
        <v/>
      </c>
      <c r="AC251" s="125"/>
      <c r="AD251" s="126">
        <f t="shared" si="3413"/>
        <v>0</v>
      </c>
      <c r="AE251" s="124" t="str">
        <f t="shared" si="3352"/>
        <v/>
      </c>
      <c r="AF251" s="125"/>
      <c r="AG251" s="126">
        <f t="shared" si="3414"/>
        <v>0</v>
      </c>
      <c r="AH251" s="124" t="str">
        <f t="shared" si="3354"/>
        <v/>
      </c>
      <c r="AI251" s="125"/>
      <c r="AJ251" s="126">
        <f t="shared" si="3415"/>
        <v>0</v>
      </c>
      <c r="AK251" s="124" t="str">
        <f t="shared" si="3356"/>
        <v/>
      </c>
      <c r="AL251" s="125"/>
      <c r="AM251" s="126">
        <f t="shared" si="3416"/>
        <v>0</v>
      </c>
      <c r="AN251" s="124" t="str">
        <f t="shared" si="3358"/>
        <v/>
      </c>
      <c r="AO251" s="125"/>
      <c r="AP251" s="126">
        <f t="shared" si="3417"/>
        <v>0</v>
      </c>
      <c r="AQ251" s="124" t="str">
        <f t="shared" si="3360"/>
        <v/>
      </c>
      <c r="AR251" s="125"/>
      <c r="AS251" s="126">
        <f t="shared" si="3418"/>
        <v>0</v>
      </c>
      <c r="AT251" s="124" t="str">
        <f t="shared" si="3362"/>
        <v/>
      </c>
      <c r="AU251" s="125"/>
      <c r="AV251" s="126">
        <f t="shared" si="3419"/>
        <v>0</v>
      </c>
      <c r="AW251" s="124" t="str">
        <f t="shared" si="3364"/>
        <v/>
      </c>
      <c r="AX251" s="125"/>
      <c r="AY251" s="126">
        <f t="shared" si="3420"/>
        <v>0</v>
      </c>
      <c r="AZ251" s="124" t="str">
        <f t="shared" si="3366"/>
        <v/>
      </c>
      <c r="BA251" s="125"/>
      <c r="BB251" s="126">
        <f t="shared" si="3421"/>
        <v>0</v>
      </c>
      <c r="BC251" s="124" t="str">
        <f t="shared" si="3368"/>
        <v/>
      </c>
      <c r="BD251" s="125"/>
      <c r="BE251" s="126">
        <f t="shared" si="3422"/>
        <v>0</v>
      </c>
      <c r="BF251" s="124" t="str">
        <f t="shared" si="3370"/>
        <v/>
      </c>
      <c r="BG251" s="125"/>
      <c r="BH251" s="126">
        <f t="shared" si="3423"/>
        <v>0</v>
      </c>
      <c r="BI251" s="124" t="str">
        <f t="shared" si="3372"/>
        <v/>
      </c>
      <c r="BJ251" s="125"/>
      <c r="BK251" s="126">
        <f t="shared" si="3424"/>
        <v>0</v>
      </c>
      <c r="BL251" s="124" t="str">
        <f t="shared" si="3374"/>
        <v/>
      </c>
      <c r="BM251" s="125"/>
      <c r="BN251" s="126">
        <f t="shared" si="3425"/>
        <v>0</v>
      </c>
      <c r="BO251" s="124" t="str">
        <f t="shared" si="3376"/>
        <v/>
      </c>
      <c r="BP251" s="125"/>
      <c r="BQ251" s="126">
        <f t="shared" si="3426"/>
        <v>0</v>
      </c>
      <c r="BR251" s="124" t="str">
        <f t="shared" si="3378"/>
        <v/>
      </c>
      <c r="BS251" s="125"/>
      <c r="BT251" s="126">
        <f t="shared" si="3427"/>
        <v>0</v>
      </c>
      <c r="BU251" s="124" t="str">
        <f t="shared" si="3380"/>
        <v/>
      </c>
      <c r="BV251" s="125"/>
      <c r="BW251" s="126">
        <f t="shared" si="3428"/>
        <v>0</v>
      </c>
      <c r="BX251" s="124" t="str">
        <f t="shared" si="3382"/>
        <v/>
      </c>
      <c r="BY251" s="125"/>
      <c r="BZ251" s="126">
        <f t="shared" si="3429"/>
        <v>0</v>
      </c>
      <c r="CA251" s="124" t="str">
        <f t="shared" si="3384"/>
        <v/>
      </c>
      <c r="CB251" s="125"/>
      <c r="CC251" s="126">
        <f t="shared" si="3430"/>
        <v>0</v>
      </c>
      <c r="CD251" s="124" t="str">
        <f t="shared" si="3386"/>
        <v/>
      </c>
      <c r="CE251" s="125"/>
      <c r="CF251" s="126">
        <f t="shared" si="3431"/>
        <v>0</v>
      </c>
      <c r="CG251" s="124" t="str">
        <f t="shared" si="3388"/>
        <v/>
      </c>
      <c r="CH251" s="125"/>
      <c r="CI251" s="126">
        <f t="shared" si="3432"/>
        <v>0</v>
      </c>
      <c r="CJ251" s="124" t="str">
        <f t="shared" si="3390"/>
        <v/>
      </c>
      <c r="CK251" s="125"/>
      <c r="CL251" s="126">
        <f t="shared" si="3433"/>
        <v>0</v>
      </c>
      <c r="CM251" s="124" t="str">
        <f t="shared" si="3392"/>
        <v/>
      </c>
      <c r="CN251" s="125"/>
      <c r="CO251" s="126">
        <f t="shared" si="3434"/>
        <v>0</v>
      </c>
      <c r="CP251" s="124" t="str">
        <f t="shared" si="3394"/>
        <v/>
      </c>
      <c r="CQ251" s="125"/>
      <c r="CR251" s="126">
        <f t="shared" si="3435"/>
        <v>0</v>
      </c>
      <c r="CS251" s="124" t="str">
        <f t="shared" si="3396"/>
        <v/>
      </c>
      <c r="CT251" s="125"/>
      <c r="CU251" s="126">
        <f t="shared" si="3436"/>
        <v>0</v>
      </c>
      <c r="CV251" s="124" t="str">
        <f t="shared" si="3398"/>
        <v/>
      </c>
      <c r="CW251" s="125"/>
      <c r="CX251" s="126">
        <f t="shared" si="3437"/>
        <v>0</v>
      </c>
      <c r="CY251" s="124" t="str">
        <f t="shared" si="3400"/>
        <v/>
      </c>
      <c r="CZ251" s="125"/>
      <c r="DA251" s="126">
        <f t="shared" si="3438"/>
        <v>0</v>
      </c>
      <c r="DB251" s="124" t="str">
        <f t="shared" si="3402"/>
        <v/>
      </c>
      <c r="DC251" s="125"/>
      <c r="DD251" s="126">
        <f t="shared" si="3439"/>
        <v>0</v>
      </c>
      <c r="DE251" s="124" t="str">
        <f t="shared" si="3404"/>
        <v/>
      </c>
      <c r="DF251" s="125"/>
      <c r="DG251" s="126">
        <f t="shared" si="3440"/>
        <v>0</v>
      </c>
      <c r="DH251" s="124" t="str">
        <f t="shared" si="3406"/>
        <v/>
      </c>
      <c r="DI251" s="125"/>
      <c r="DJ251" s="126">
        <f t="shared" si="3441"/>
        <v>0</v>
      </c>
      <c r="DK251" s="124"/>
      <c r="DL251" s="125"/>
      <c r="DM251" s="126"/>
    </row>
    <row r="252" spans="1:117" ht="7.75" hidden="1" customHeight="1" outlineLevel="1" x14ac:dyDescent="0.2">
      <c r="A252" s="97" t="str">
        <f t="shared" si="2984"/>
        <v>7</v>
      </c>
      <c r="B252" s="121" t="s">
        <v>117</v>
      </c>
      <c r="C252" s="213" t="str">
        <f>VLOOKUP(B252,'[49]PLANILHA ORCAMENTARIA'!A:B,2,0)</f>
        <v>AQUISIÇÃO DE EQUIPAMENTOS - EXAUSTORES E RENOVAÇÃO DE AR</v>
      </c>
      <c r="D252" s="214"/>
      <c r="E252" s="122">
        <f>VLOOKUP(B252,'[49]PLANILHA ORCAMENTARIA'!A:G,7,0)</f>
        <v>76686.539999999994</v>
      </c>
      <c r="F252" s="123"/>
      <c r="G252" s="124" t="str">
        <f t="shared" si="3338"/>
        <v/>
      </c>
      <c r="H252" s="125"/>
      <c r="I252" s="126">
        <f t="shared" si="2595"/>
        <v>0</v>
      </c>
      <c r="J252" s="124" t="str">
        <f t="shared" si="3339"/>
        <v/>
      </c>
      <c r="K252" s="125"/>
      <c r="L252" s="126">
        <f t="shared" si="3269"/>
        <v>0</v>
      </c>
      <c r="M252" s="124" t="str">
        <f t="shared" si="3340"/>
        <v/>
      </c>
      <c r="N252" s="125"/>
      <c r="O252" s="126">
        <f t="shared" si="3408"/>
        <v>0</v>
      </c>
      <c r="P252" s="124" t="str">
        <f t="shared" si="3342"/>
        <v/>
      </c>
      <c r="Q252" s="125"/>
      <c r="R252" s="126">
        <f t="shared" si="3409"/>
        <v>0</v>
      </c>
      <c r="S252" s="124" t="str">
        <f t="shared" si="3344"/>
        <v/>
      </c>
      <c r="T252" s="125"/>
      <c r="U252" s="126">
        <f t="shared" si="3410"/>
        <v>0</v>
      </c>
      <c r="V252" s="124" t="str">
        <f t="shared" si="3346"/>
        <v/>
      </c>
      <c r="W252" s="125"/>
      <c r="X252" s="126">
        <f t="shared" si="3411"/>
        <v>0</v>
      </c>
      <c r="Y252" s="124" t="str">
        <f t="shared" si="3348"/>
        <v/>
      </c>
      <c r="Z252" s="125"/>
      <c r="AA252" s="126">
        <f t="shared" si="3412"/>
        <v>0</v>
      </c>
      <c r="AB252" s="124" t="str">
        <f t="shared" si="3350"/>
        <v/>
      </c>
      <c r="AC252" s="125"/>
      <c r="AD252" s="126">
        <f t="shared" si="3413"/>
        <v>0</v>
      </c>
      <c r="AE252" s="124" t="str">
        <f t="shared" si="3352"/>
        <v/>
      </c>
      <c r="AF252" s="125"/>
      <c r="AG252" s="126">
        <f t="shared" si="3414"/>
        <v>0</v>
      </c>
      <c r="AH252" s="124" t="str">
        <f t="shared" si="3354"/>
        <v/>
      </c>
      <c r="AI252" s="125"/>
      <c r="AJ252" s="126">
        <f t="shared" si="3415"/>
        <v>0</v>
      </c>
      <c r="AK252" s="124" t="str">
        <f t="shared" si="3356"/>
        <v/>
      </c>
      <c r="AL252" s="125"/>
      <c r="AM252" s="126">
        <f t="shared" si="3416"/>
        <v>0</v>
      </c>
      <c r="AN252" s="124" t="str">
        <f t="shared" si="3358"/>
        <v/>
      </c>
      <c r="AO252" s="125"/>
      <c r="AP252" s="126">
        <f t="shared" si="3417"/>
        <v>0</v>
      </c>
      <c r="AQ252" s="124" t="str">
        <f t="shared" si="3360"/>
        <v/>
      </c>
      <c r="AR252" s="125"/>
      <c r="AS252" s="126">
        <f t="shared" si="3418"/>
        <v>0</v>
      </c>
      <c r="AT252" s="124" t="str">
        <f t="shared" si="3362"/>
        <v/>
      </c>
      <c r="AU252" s="125"/>
      <c r="AV252" s="126">
        <f t="shared" si="3419"/>
        <v>0</v>
      </c>
      <c r="AW252" s="124" t="str">
        <f t="shared" si="3364"/>
        <v/>
      </c>
      <c r="AX252" s="125"/>
      <c r="AY252" s="126">
        <f t="shared" si="3420"/>
        <v>0</v>
      </c>
      <c r="AZ252" s="124" t="str">
        <f t="shared" si="3366"/>
        <v/>
      </c>
      <c r="BA252" s="125"/>
      <c r="BB252" s="126">
        <f t="shared" si="3421"/>
        <v>0</v>
      </c>
      <c r="BC252" s="124" t="str">
        <f t="shared" si="3368"/>
        <v/>
      </c>
      <c r="BD252" s="125"/>
      <c r="BE252" s="126">
        <f t="shared" si="3422"/>
        <v>0</v>
      </c>
      <c r="BF252" s="124" t="str">
        <f t="shared" si="3370"/>
        <v/>
      </c>
      <c r="BG252" s="125"/>
      <c r="BH252" s="126">
        <f t="shared" si="3423"/>
        <v>0</v>
      </c>
      <c r="BI252" s="124" t="str">
        <f t="shared" si="3372"/>
        <v/>
      </c>
      <c r="BJ252" s="125"/>
      <c r="BK252" s="126">
        <f t="shared" si="3424"/>
        <v>0</v>
      </c>
      <c r="BL252" s="124" t="str">
        <f t="shared" si="3374"/>
        <v/>
      </c>
      <c r="BM252" s="125"/>
      <c r="BN252" s="126">
        <f t="shared" si="3425"/>
        <v>0</v>
      </c>
      <c r="BO252" s="124" t="str">
        <f t="shared" si="3376"/>
        <v/>
      </c>
      <c r="BP252" s="125"/>
      <c r="BQ252" s="126">
        <f t="shared" si="3426"/>
        <v>0</v>
      </c>
      <c r="BR252" s="124" t="str">
        <f t="shared" si="3378"/>
        <v/>
      </c>
      <c r="BS252" s="125"/>
      <c r="BT252" s="126">
        <f t="shared" si="3427"/>
        <v>0</v>
      </c>
      <c r="BU252" s="124" t="str">
        <f t="shared" si="3380"/>
        <v/>
      </c>
      <c r="BV252" s="125"/>
      <c r="BW252" s="126">
        <f t="shared" si="3428"/>
        <v>0</v>
      </c>
      <c r="BX252" s="124" t="str">
        <f t="shared" si="3382"/>
        <v/>
      </c>
      <c r="BY252" s="125"/>
      <c r="BZ252" s="126">
        <f t="shared" si="3429"/>
        <v>0</v>
      </c>
      <c r="CA252" s="124" t="str">
        <f t="shared" si="3384"/>
        <v/>
      </c>
      <c r="CB252" s="125"/>
      <c r="CC252" s="126">
        <f t="shared" si="3430"/>
        <v>0</v>
      </c>
      <c r="CD252" s="124" t="str">
        <f t="shared" si="3386"/>
        <v/>
      </c>
      <c r="CE252" s="125"/>
      <c r="CF252" s="126">
        <f t="shared" si="3431"/>
        <v>0</v>
      </c>
      <c r="CG252" s="124" t="str">
        <f t="shared" si="3388"/>
        <v/>
      </c>
      <c r="CH252" s="125"/>
      <c r="CI252" s="126">
        <f t="shared" si="3432"/>
        <v>0</v>
      </c>
      <c r="CJ252" s="124" t="str">
        <f t="shared" si="3390"/>
        <v/>
      </c>
      <c r="CK252" s="125"/>
      <c r="CL252" s="126">
        <f t="shared" si="3433"/>
        <v>0</v>
      </c>
      <c r="CM252" s="124" t="str">
        <f t="shared" si="3392"/>
        <v/>
      </c>
      <c r="CN252" s="125"/>
      <c r="CO252" s="126">
        <f t="shared" si="3434"/>
        <v>0</v>
      </c>
      <c r="CP252" s="124" t="str">
        <f t="shared" si="3394"/>
        <v/>
      </c>
      <c r="CQ252" s="125"/>
      <c r="CR252" s="126">
        <f t="shared" si="3435"/>
        <v>0</v>
      </c>
      <c r="CS252" s="124" t="str">
        <f t="shared" si="3396"/>
        <v/>
      </c>
      <c r="CT252" s="125"/>
      <c r="CU252" s="126">
        <f t="shared" si="3436"/>
        <v>0</v>
      </c>
      <c r="CV252" s="124" t="str">
        <f t="shared" si="3398"/>
        <v/>
      </c>
      <c r="CW252" s="125"/>
      <c r="CX252" s="126">
        <f t="shared" si="3437"/>
        <v>0</v>
      </c>
      <c r="CY252" s="124" t="str">
        <f t="shared" si="3400"/>
        <v/>
      </c>
      <c r="CZ252" s="125"/>
      <c r="DA252" s="126">
        <f t="shared" si="3438"/>
        <v>0</v>
      </c>
      <c r="DB252" s="124" t="str">
        <f t="shared" si="3402"/>
        <v/>
      </c>
      <c r="DC252" s="125"/>
      <c r="DD252" s="126">
        <f t="shared" si="3439"/>
        <v>0</v>
      </c>
      <c r="DE252" s="124" t="str">
        <f t="shared" si="3404"/>
        <v/>
      </c>
      <c r="DF252" s="125"/>
      <c r="DG252" s="126">
        <f t="shared" si="3440"/>
        <v>0</v>
      </c>
      <c r="DH252" s="124" t="str">
        <f t="shared" si="3406"/>
        <v/>
      </c>
      <c r="DI252" s="125"/>
      <c r="DJ252" s="126">
        <f t="shared" si="3441"/>
        <v>0</v>
      </c>
      <c r="DK252" s="124"/>
      <c r="DL252" s="125"/>
      <c r="DM252" s="126"/>
    </row>
    <row r="253" spans="1:117" ht="7.75" hidden="1" customHeight="1" outlineLevel="1" x14ac:dyDescent="0.2">
      <c r="A253" s="97" t="str">
        <f t="shared" si="2984"/>
        <v>7</v>
      </c>
      <c r="B253" s="121" t="s">
        <v>118</v>
      </c>
      <c r="C253" s="213" t="str">
        <f>VLOOKUP(B253,'[49]PLANILHA ORCAMENTARIA'!A:B,2,0)</f>
        <v>INSTALAÇÃO DE EQUIPAMENTOS - ELEVADOR</v>
      </c>
      <c r="D253" s="214"/>
      <c r="E253" s="122">
        <f>VLOOKUP(B253,'[49]PLANILHA ORCAMENTARIA'!A:G,7,0)</f>
        <v>288205.59999999998</v>
      </c>
      <c r="F253" s="123"/>
      <c r="G253" s="124" t="str">
        <f t="shared" si="3338"/>
        <v/>
      </c>
      <c r="H253" s="125"/>
      <c r="I253" s="126">
        <f t="shared" si="2595"/>
        <v>0</v>
      </c>
      <c r="J253" s="124" t="str">
        <f t="shared" si="3339"/>
        <v/>
      </c>
      <c r="K253" s="125"/>
      <c r="L253" s="126">
        <f t="shared" si="3269"/>
        <v>0</v>
      </c>
      <c r="M253" s="124" t="str">
        <f t="shared" si="3340"/>
        <v/>
      </c>
      <c r="N253" s="125"/>
      <c r="O253" s="126">
        <f t="shared" si="3408"/>
        <v>0</v>
      </c>
      <c r="P253" s="124" t="str">
        <f t="shared" si="3342"/>
        <v/>
      </c>
      <c r="Q253" s="125"/>
      <c r="R253" s="126">
        <f t="shared" si="3409"/>
        <v>0</v>
      </c>
      <c r="S253" s="124" t="str">
        <f t="shared" si="3344"/>
        <v/>
      </c>
      <c r="T253" s="125"/>
      <c r="U253" s="126">
        <f t="shared" si="3410"/>
        <v>0</v>
      </c>
      <c r="V253" s="124" t="str">
        <f t="shared" si="3346"/>
        <v/>
      </c>
      <c r="W253" s="125"/>
      <c r="X253" s="126">
        <f t="shared" si="3411"/>
        <v>0</v>
      </c>
      <c r="Y253" s="124" t="str">
        <f t="shared" si="3348"/>
        <v/>
      </c>
      <c r="Z253" s="125"/>
      <c r="AA253" s="126">
        <f t="shared" si="3412"/>
        <v>0</v>
      </c>
      <c r="AB253" s="124" t="str">
        <f t="shared" si="3350"/>
        <v/>
      </c>
      <c r="AC253" s="125"/>
      <c r="AD253" s="126">
        <f t="shared" si="3413"/>
        <v>0</v>
      </c>
      <c r="AE253" s="124" t="str">
        <f t="shared" si="3352"/>
        <v/>
      </c>
      <c r="AF253" s="125"/>
      <c r="AG253" s="126">
        <f t="shared" si="3414"/>
        <v>0</v>
      </c>
      <c r="AH253" s="124" t="str">
        <f t="shared" si="3354"/>
        <v/>
      </c>
      <c r="AI253" s="125"/>
      <c r="AJ253" s="126">
        <f t="shared" si="3415"/>
        <v>0</v>
      </c>
      <c r="AK253" s="124" t="str">
        <f t="shared" si="3356"/>
        <v/>
      </c>
      <c r="AL253" s="125"/>
      <c r="AM253" s="126">
        <f t="shared" si="3416"/>
        <v>0</v>
      </c>
      <c r="AN253" s="124" t="str">
        <f t="shared" si="3358"/>
        <v/>
      </c>
      <c r="AO253" s="125"/>
      <c r="AP253" s="126">
        <f t="shared" si="3417"/>
        <v>0</v>
      </c>
      <c r="AQ253" s="124" t="str">
        <f t="shared" si="3360"/>
        <v/>
      </c>
      <c r="AR253" s="125"/>
      <c r="AS253" s="126">
        <f t="shared" si="3418"/>
        <v>0</v>
      </c>
      <c r="AT253" s="124" t="str">
        <f t="shared" si="3362"/>
        <v/>
      </c>
      <c r="AU253" s="125"/>
      <c r="AV253" s="126">
        <f t="shared" si="3419"/>
        <v>0</v>
      </c>
      <c r="AW253" s="124" t="str">
        <f t="shared" si="3364"/>
        <v/>
      </c>
      <c r="AX253" s="125"/>
      <c r="AY253" s="126">
        <f t="shared" si="3420"/>
        <v>0</v>
      </c>
      <c r="AZ253" s="124" t="str">
        <f t="shared" si="3366"/>
        <v/>
      </c>
      <c r="BA253" s="125"/>
      <c r="BB253" s="126">
        <f t="shared" si="3421"/>
        <v>0</v>
      </c>
      <c r="BC253" s="124" t="str">
        <f t="shared" si="3368"/>
        <v/>
      </c>
      <c r="BD253" s="125"/>
      <c r="BE253" s="126">
        <f t="shared" si="3422"/>
        <v>0</v>
      </c>
      <c r="BF253" s="124" t="str">
        <f t="shared" si="3370"/>
        <v/>
      </c>
      <c r="BG253" s="125"/>
      <c r="BH253" s="126">
        <f t="shared" si="3423"/>
        <v>0</v>
      </c>
      <c r="BI253" s="124" t="str">
        <f t="shared" si="3372"/>
        <v/>
      </c>
      <c r="BJ253" s="125"/>
      <c r="BK253" s="126">
        <f t="shared" si="3424"/>
        <v>0</v>
      </c>
      <c r="BL253" s="124" t="str">
        <f t="shared" si="3374"/>
        <v/>
      </c>
      <c r="BM253" s="125"/>
      <c r="BN253" s="126">
        <f t="shared" si="3425"/>
        <v>0</v>
      </c>
      <c r="BO253" s="124" t="str">
        <f t="shared" si="3376"/>
        <v/>
      </c>
      <c r="BP253" s="125"/>
      <c r="BQ253" s="126">
        <f t="shared" si="3426"/>
        <v>0</v>
      </c>
      <c r="BR253" s="124" t="str">
        <f t="shared" si="3378"/>
        <v/>
      </c>
      <c r="BS253" s="125"/>
      <c r="BT253" s="126">
        <f t="shared" si="3427"/>
        <v>0</v>
      </c>
      <c r="BU253" s="124" t="str">
        <f t="shared" si="3380"/>
        <v/>
      </c>
      <c r="BV253" s="125"/>
      <c r="BW253" s="126">
        <f t="shared" si="3428"/>
        <v>0</v>
      </c>
      <c r="BX253" s="124" t="str">
        <f t="shared" si="3382"/>
        <v/>
      </c>
      <c r="BY253" s="125"/>
      <c r="BZ253" s="126">
        <f t="shared" si="3429"/>
        <v>0</v>
      </c>
      <c r="CA253" s="124" t="str">
        <f t="shared" si="3384"/>
        <v/>
      </c>
      <c r="CB253" s="125"/>
      <c r="CC253" s="126">
        <f t="shared" si="3430"/>
        <v>0</v>
      </c>
      <c r="CD253" s="124" t="str">
        <f t="shared" si="3386"/>
        <v/>
      </c>
      <c r="CE253" s="125"/>
      <c r="CF253" s="126">
        <f t="shared" si="3431"/>
        <v>0</v>
      </c>
      <c r="CG253" s="124" t="str">
        <f t="shared" si="3388"/>
        <v/>
      </c>
      <c r="CH253" s="125"/>
      <c r="CI253" s="126">
        <f t="shared" si="3432"/>
        <v>0</v>
      </c>
      <c r="CJ253" s="124" t="str">
        <f t="shared" si="3390"/>
        <v/>
      </c>
      <c r="CK253" s="125"/>
      <c r="CL253" s="126">
        <f t="shared" si="3433"/>
        <v>0</v>
      </c>
      <c r="CM253" s="124" t="str">
        <f t="shared" si="3392"/>
        <v/>
      </c>
      <c r="CN253" s="125"/>
      <c r="CO253" s="126">
        <f t="shared" si="3434"/>
        <v>0</v>
      </c>
      <c r="CP253" s="124" t="str">
        <f t="shared" si="3394"/>
        <v/>
      </c>
      <c r="CQ253" s="125"/>
      <c r="CR253" s="126">
        <f t="shared" si="3435"/>
        <v>0</v>
      </c>
      <c r="CS253" s="124" t="str">
        <f t="shared" si="3396"/>
        <v/>
      </c>
      <c r="CT253" s="125"/>
      <c r="CU253" s="126">
        <f t="shared" si="3436"/>
        <v>0</v>
      </c>
      <c r="CV253" s="124" t="str">
        <f t="shared" si="3398"/>
        <v/>
      </c>
      <c r="CW253" s="125"/>
      <c r="CX253" s="126">
        <f t="shared" si="3437"/>
        <v>0</v>
      </c>
      <c r="CY253" s="124" t="str">
        <f t="shared" si="3400"/>
        <v/>
      </c>
      <c r="CZ253" s="125"/>
      <c r="DA253" s="126">
        <f t="shared" si="3438"/>
        <v>0</v>
      </c>
      <c r="DB253" s="124" t="str">
        <f t="shared" si="3402"/>
        <v/>
      </c>
      <c r="DC253" s="125"/>
      <c r="DD253" s="126">
        <f t="shared" si="3439"/>
        <v>0</v>
      </c>
      <c r="DE253" s="124" t="str">
        <f t="shared" si="3404"/>
        <v/>
      </c>
      <c r="DF253" s="125"/>
      <c r="DG253" s="126">
        <f t="shared" si="3440"/>
        <v>0</v>
      </c>
      <c r="DH253" s="124" t="str">
        <f t="shared" si="3406"/>
        <v/>
      </c>
      <c r="DI253" s="125"/>
      <c r="DJ253" s="126">
        <f t="shared" si="3441"/>
        <v>0</v>
      </c>
      <c r="DK253" s="124"/>
      <c r="DL253" s="125"/>
      <c r="DM253" s="126"/>
    </row>
    <row r="254" spans="1:117" ht="7.75" hidden="1" customHeight="1" outlineLevel="1" x14ac:dyDescent="0.2">
      <c r="A254" s="97" t="str">
        <f t="shared" si="2984"/>
        <v>7</v>
      </c>
      <c r="B254" s="121" t="s">
        <v>119</v>
      </c>
      <c r="C254" s="213" t="str">
        <f>VLOOKUP(B254,'[49]PLANILHA ORCAMENTARIA'!A:B,2,0)</f>
        <v>INSTALAÇÃO DE EQUIPAMENTOS - CATRACAS</v>
      </c>
      <c r="D254" s="214"/>
      <c r="E254" s="122">
        <f>VLOOKUP(B254,'[49]PLANILHA ORCAMENTARIA'!A:G,7,0)</f>
        <v>46013.58</v>
      </c>
      <c r="F254" s="123"/>
      <c r="G254" s="124" t="str">
        <f t="shared" si="3338"/>
        <v/>
      </c>
      <c r="H254" s="125"/>
      <c r="I254" s="126">
        <f t="shared" si="2595"/>
        <v>0</v>
      </c>
      <c r="J254" s="124" t="str">
        <f t="shared" si="3339"/>
        <v/>
      </c>
      <c r="K254" s="125"/>
      <c r="L254" s="126">
        <f t="shared" si="3269"/>
        <v>0</v>
      </c>
      <c r="M254" s="124" t="str">
        <f t="shared" si="3340"/>
        <v/>
      </c>
      <c r="N254" s="125"/>
      <c r="O254" s="126">
        <f t="shared" si="3408"/>
        <v>0</v>
      </c>
      <c r="P254" s="124" t="str">
        <f t="shared" si="3342"/>
        <v/>
      </c>
      <c r="Q254" s="125"/>
      <c r="R254" s="126">
        <f t="shared" si="3409"/>
        <v>0</v>
      </c>
      <c r="S254" s="124" t="str">
        <f t="shared" si="3344"/>
        <v/>
      </c>
      <c r="T254" s="125"/>
      <c r="U254" s="126">
        <f t="shared" si="3410"/>
        <v>0</v>
      </c>
      <c r="V254" s="124" t="str">
        <f t="shared" si="3346"/>
        <v/>
      </c>
      <c r="W254" s="125"/>
      <c r="X254" s="126">
        <f t="shared" si="3411"/>
        <v>0</v>
      </c>
      <c r="Y254" s="124" t="str">
        <f t="shared" si="3348"/>
        <v/>
      </c>
      <c r="Z254" s="125"/>
      <c r="AA254" s="126">
        <f t="shared" si="3412"/>
        <v>0</v>
      </c>
      <c r="AB254" s="124" t="str">
        <f t="shared" si="3350"/>
        <v/>
      </c>
      <c r="AC254" s="125"/>
      <c r="AD254" s="126">
        <f t="shared" si="3413"/>
        <v>0</v>
      </c>
      <c r="AE254" s="124" t="str">
        <f t="shared" si="3352"/>
        <v/>
      </c>
      <c r="AF254" s="125"/>
      <c r="AG254" s="126">
        <f t="shared" si="3414"/>
        <v>0</v>
      </c>
      <c r="AH254" s="124" t="str">
        <f t="shared" si="3354"/>
        <v/>
      </c>
      <c r="AI254" s="125"/>
      <c r="AJ254" s="126">
        <f t="shared" si="3415"/>
        <v>0</v>
      </c>
      <c r="AK254" s="124" t="str">
        <f t="shared" si="3356"/>
        <v/>
      </c>
      <c r="AL254" s="125"/>
      <c r="AM254" s="126">
        <f t="shared" si="3416"/>
        <v>0</v>
      </c>
      <c r="AN254" s="124" t="str">
        <f t="shared" si="3358"/>
        <v/>
      </c>
      <c r="AO254" s="125"/>
      <c r="AP254" s="126">
        <f t="shared" si="3417"/>
        <v>0</v>
      </c>
      <c r="AQ254" s="124" t="str">
        <f t="shared" si="3360"/>
        <v/>
      </c>
      <c r="AR254" s="125"/>
      <c r="AS254" s="126">
        <f t="shared" si="3418"/>
        <v>0</v>
      </c>
      <c r="AT254" s="124" t="str">
        <f t="shared" si="3362"/>
        <v/>
      </c>
      <c r="AU254" s="125"/>
      <c r="AV254" s="126">
        <f t="shared" si="3419"/>
        <v>0</v>
      </c>
      <c r="AW254" s="124" t="str">
        <f t="shared" si="3364"/>
        <v/>
      </c>
      <c r="AX254" s="125"/>
      <c r="AY254" s="126">
        <f t="shared" si="3420"/>
        <v>0</v>
      </c>
      <c r="AZ254" s="124" t="str">
        <f t="shared" si="3366"/>
        <v/>
      </c>
      <c r="BA254" s="125"/>
      <c r="BB254" s="126">
        <f t="shared" si="3421"/>
        <v>0</v>
      </c>
      <c r="BC254" s="124" t="str">
        <f t="shared" si="3368"/>
        <v/>
      </c>
      <c r="BD254" s="125"/>
      <c r="BE254" s="126">
        <f t="shared" si="3422"/>
        <v>0</v>
      </c>
      <c r="BF254" s="124" t="str">
        <f t="shared" si="3370"/>
        <v/>
      </c>
      <c r="BG254" s="125"/>
      <c r="BH254" s="126">
        <f t="shared" si="3423"/>
        <v>0</v>
      </c>
      <c r="BI254" s="124" t="str">
        <f t="shared" si="3372"/>
        <v/>
      </c>
      <c r="BJ254" s="125"/>
      <c r="BK254" s="126">
        <f t="shared" si="3424"/>
        <v>0</v>
      </c>
      <c r="BL254" s="124" t="str">
        <f t="shared" si="3374"/>
        <v/>
      </c>
      <c r="BM254" s="125"/>
      <c r="BN254" s="126">
        <f t="shared" si="3425"/>
        <v>0</v>
      </c>
      <c r="BO254" s="124" t="str">
        <f t="shared" si="3376"/>
        <v/>
      </c>
      <c r="BP254" s="125"/>
      <c r="BQ254" s="126">
        <f t="shared" si="3426"/>
        <v>0</v>
      </c>
      <c r="BR254" s="124" t="str">
        <f t="shared" si="3378"/>
        <v/>
      </c>
      <c r="BS254" s="125"/>
      <c r="BT254" s="126">
        <f t="shared" si="3427"/>
        <v>0</v>
      </c>
      <c r="BU254" s="124" t="str">
        <f t="shared" si="3380"/>
        <v/>
      </c>
      <c r="BV254" s="125"/>
      <c r="BW254" s="126">
        <f t="shared" si="3428"/>
        <v>0</v>
      </c>
      <c r="BX254" s="124" t="str">
        <f t="shared" si="3382"/>
        <v/>
      </c>
      <c r="BY254" s="125"/>
      <c r="BZ254" s="126">
        <f t="shared" si="3429"/>
        <v>0</v>
      </c>
      <c r="CA254" s="124" t="str">
        <f t="shared" si="3384"/>
        <v/>
      </c>
      <c r="CB254" s="125"/>
      <c r="CC254" s="126">
        <f t="shared" si="3430"/>
        <v>0</v>
      </c>
      <c r="CD254" s="124" t="str">
        <f t="shared" si="3386"/>
        <v/>
      </c>
      <c r="CE254" s="125"/>
      <c r="CF254" s="126">
        <f t="shared" si="3431"/>
        <v>0</v>
      </c>
      <c r="CG254" s="124" t="str">
        <f t="shared" si="3388"/>
        <v/>
      </c>
      <c r="CH254" s="125"/>
      <c r="CI254" s="126">
        <f t="shared" si="3432"/>
        <v>0</v>
      </c>
      <c r="CJ254" s="124" t="str">
        <f t="shared" si="3390"/>
        <v/>
      </c>
      <c r="CK254" s="125"/>
      <c r="CL254" s="126">
        <f t="shared" si="3433"/>
        <v>0</v>
      </c>
      <c r="CM254" s="124" t="str">
        <f t="shared" si="3392"/>
        <v/>
      </c>
      <c r="CN254" s="125"/>
      <c r="CO254" s="126">
        <f t="shared" si="3434"/>
        <v>0</v>
      </c>
      <c r="CP254" s="124" t="str">
        <f t="shared" si="3394"/>
        <v/>
      </c>
      <c r="CQ254" s="125"/>
      <c r="CR254" s="126">
        <f t="shared" si="3435"/>
        <v>0</v>
      </c>
      <c r="CS254" s="124" t="str">
        <f t="shared" si="3396"/>
        <v/>
      </c>
      <c r="CT254" s="125"/>
      <c r="CU254" s="126">
        <f t="shared" si="3436"/>
        <v>0</v>
      </c>
      <c r="CV254" s="124" t="str">
        <f t="shared" si="3398"/>
        <v/>
      </c>
      <c r="CW254" s="125"/>
      <c r="CX254" s="126">
        <f t="shared" si="3437"/>
        <v>0</v>
      </c>
      <c r="CY254" s="124" t="str">
        <f t="shared" si="3400"/>
        <v/>
      </c>
      <c r="CZ254" s="125"/>
      <c r="DA254" s="126">
        <f t="shared" si="3438"/>
        <v>0</v>
      </c>
      <c r="DB254" s="124" t="str">
        <f t="shared" si="3402"/>
        <v/>
      </c>
      <c r="DC254" s="125"/>
      <c r="DD254" s="126">
        <f t="shared" si="3439"/>
        <v>0</v>
      </c>
      <c r="DE254" s="124" t="str">
        <f t="shared" si="3404"/>
        <v/>
      </c>
      <c r="DF254" s="125"/>
      <c r="DG254" s="126">
        <f t="shared" si="3440"/>
        <v>0</v>
      </c>
      <c r="DH254" s="124" t="str">
        <f t="shared" si="3406"/>
        <v/>
      </c>
      <c r="DI254" s="125"/>
      <c r="DJ254" s="126">
        <f t="shared" si="3441"/>
        <v>0</v>
      </c>
      <c r="DK254" s="124"/>
      <c r="DL254" s="125"/>
      <c r="DM254" s="126"/>
    </row>
    <row r="255" spans="1:117" ht="7.75" hidden="1" customHeight="1" outlineLevel="1" x14ac:dyDescent="0.2">
      <c r="A255" s="97" t="str">
        <f t="shared" si="2984"/>
        <v>7</v>
      </c>
      <c r="B255" s="121" t="s">
        <v>120</v>
      </c>
      <c r="C255" s="213" t="str">
        <f>VLOOKUP(B255,'[49]PLANILHA ORCAMENTARIA'!A:B,2,0)</f>
        <v>INSTALAÇÃO DE EQUIPAMENTOS - DETECTOR DE METAIS</v>
      </c>
      <c r="D255" s="214"/>
      <c r="E255" s="122">
        <f>VLOOKUP(B255,'[49]PLANILHA ORCAMENTARIA'!A:G,7,0)</f>
        <v>15078.16</v>
      </c>
      <c r="F255" s="123"/>
      <c r="G255" s="124" t="str">
        <f t="shared" si="3338"/>
        <v/>
      </c>
      <c r="H255" s="125"/>
      <c r="I255" s="126">
        <f t="shared" ref="I255:I269" si="3442">H255</f>
        <v>0</v>
      </c>
      <c r="J255" s="124" t="str">
        <f t="shared" si="3339"/>
        <v/>
      </c>
      <c r="K255" s="125"/>
      <c r="L255" s="126">
        <f t="shared" si="3269"/>
        <v>0</v>
      </c>
      <c r="M255" s="124" t="str">
        <f t="shared" si="3340"/>
        <v/>
      </c>
      <c r="N255" s="125"/>
      <c r="O255" s="126">
        <f t="shared" si="3408"/>
        <v>0</v>
      </c>
      <c r="P255" s="124" t="str">
        <f t="shared" si="3342"/>
        <v/>
      </c>
      <c r="Q255" s="125"/>
      <c r="R255" s="126">
        <f t="shared" si="3409"/>
        <v>0</v>
      </c>
      <c r="S255" s="124" t="str">
        <f t="shared" si="3344"/>
        <v/>
      </c>
      <c r="T255" s="125"/>
      <c r="U255" s="126">
        <f t="shared" si="3410"/>
        <v>0</v>
      </c>
      <c r="V255" s="124" t="str">
        <f t="shared" si="3346"/>
        <v/>
      </c>
      <c r="W255" s="125"/>
      <c r="X255" s="126">
        <f t="shared" si="3411"/>
        <v>0</v>
      </c>
      <c r="Y255" s="124" t="str">
        <f t="shared" si="3348"/>
        <v/>
      </c>
      <c r="Z255" s="125"/>
      <c r="AA255" s="126">
        <f t="shared" si="3412"/>
        <v>0</v>
      </c>
      <c r="AB255" s="124" t="str">
        <f t="shared" si="3350"/>
        <v/>
      </c>
      <c r="AC255" s="125"/>
      <c r="AD255" s="126">
        <f t="shared" si="3413"/>
        <v>0</v>
      </c>
      <c r="AE255" s="124" t="str">
        <f t="shared" si="3352"/>
        <v/>
      </c>
      <c r="AF255" s="125"/>
      <c r="AG255" s="126">
        <f t="shared" si="3414"/>
        <v>0</v>
      </c>
      <c r="AH255" s="124" t="str">
        <f t="shared" si="3354"/>
        <v/>
      </c>
      <c r="AI255" s="125"/>
      <c r="AJ255" s="126">
        <f t="shared" si="3415"/>
        <v>0</v>
      </c>
      <c r="AK255" s="124" t="str">
        <f t="shared" si="3356"/>
        <v/>
      </c>
      <c r="AL255" s="125"/>
      <c r="AM255" s="126">
        <f t="shared" si="3416"/>
        <v>0</v>
      </c>
      <c r="AN255" s="124" t="str">
        <f t="shared" si="3358"/>
        <v/>
      </c>
      <c r="AO255" s="125"/>
      <c r="AP255" s="126">
        <f t="shared" si="3417"/>
        <v>0</v>
      </c>
      <c r="AQ255" s="124" t="str">
        <f t="shared" si="3360"/>
        <v/>
      </c>
      <c r="AR255" s="125"/>
      <c r="AS255" s="126">
        <f t="shared" si="3418"/>
        <v>0</v>
      </c>
      <c r="AT255" s="124" t="str">
        <f t="shared" si="3362"/>
        <v/>
      </c>
      <c r="AU255" s="125"/>
      <c r="AV255" s="126">
        <f t="shared" si="3419"/>
        <v>0</v>
      </c>
      <c r="AW255" s="124" t="str">
        <f t="shared" si="3364"/>
        <v/>
      </c>
      <c r="AX255" s="125"/>
      <c r="AY255" s="126">
        <f t="shared" si="3420"/>
        <v>0</v>
      </c>
      <c r="AZ255" s="124" t="str">
        <f t="shared" si="3366"/>
        <v/>
      </c>
      <c r="BA255" s="125"/>
      <c r="BB255" s="126">
        <f t="shared" si="3421"/>
        <v>0</v>
      </c>
      <c r="BC255" s="124" t="str">
        <f t="shared" si="3368"/>
        <v/>
      </c>
      <c r="BD255" s="125"/>
      <c r="BE255" s="126">
        <f t="shared" si="3422"/>
        <v>0</v>
      </c>
      <c r="BF255" s="124" t="str">
        <f t="shared" si="3370"/>
        <v/>
      </c>
      <c r="BG255" s="125"/>
      <c r="BH255" s="126">
        <f t="shared" si="3423"/>
        <v>0</v>
      </c>
      <c r="BI255" s="124" t="str">
        <f t="shared" si="3372"/>
        <v/>
      </c>
      <c r="BJ255" s="125"/>
      <c r="BK255" s="126">
        <f t="shared" si="3424"/>
        <v>0</v>
      </c>
      <c r="BL255" s="124" t="str">
        <f t="shared" si="3374"/>
        <v/>
      </c>
      <c r="BM255" s="125"/>
      <c r="BN255" s="126">
        <f t="shared" si="3425"/>
        <v>0</v>
      </c>
      <c r="BO255" s="124" t="str">
        <f t="shared" si="3376"/>
        <v/>
      </c>
      <c r="BP255" s="125"/>
      <c r="BQ255" s="126">
        <f t="shared" si="3426"/>
        <v>0</v>
      </c>
      <c r="BR255" s="124" t="str">
        <f t="shared" si="3378"/>
        <v/>
      </c>
      <c r="BS255" s="125"/>
      <c r="BT255" s="126">
        <f t="shared" si="3427"/>
        <v>0</v>
      </c>
      <c r="BU255" s="124" t="str">
        <f t="shared" si="3380"/>
        <v/>
      </c>
      <c r="BV255" s="125"/>
      <c r="BW255" s="126">
        <f t="shared" si="3428"/>
        <v>0</v>
      </c>
      <c r="BX255" s="124" t="str">
        <f t="shared" si="3382"/>
        <v/>
      </c>
      <c r="BY255" s="125"/>
      <c r="BZ255" s="126">
        <f t="shared" si="3429"/>
        <v>0</v>
      </c>
      <c r="CA255" s="124" t="str">
        <f t="shared" si="3384"/>
        <v/>
      </c>
      <c r="CB255" s="125"/>
      <c r="CC255" s="126">
        <f t="shared" si="3430"/>
        <v>0</v>
      </c>
      <c r="CD255" s="124" t="str">
        <f t="shared" si="3386"/>
        <v/>
      </c>
      <c r="CE255" s="125"/>
      <c r="CF255" s="126">
        <f t="shared" si="3431"/>
        <v>0</v>
      </c>
      <c r="CG255" s="124" t="str">
        <f t="shared" si="3388"/>
        <v/>
      </c>
      <c r="CH255" s="125"/>
      <c r="CI255" s="126">
        <f t="shared" si="3432"/>
        <v>0</v>
      </c>
      <c r="CJ255" s="124" t="str">
        <f t="shared" si="3390"/>
        <v/>
      </c>
      <c r="CK255" s="125"/>
      <c r="CL255" s="126">
        <f t="shared" si="3433"/>
        <v>0</v>
      </c>
      <c r="CM255" s="124" t="str">
        <f t="shared" si="3392"/>
        <v/>
      </c>
      <c r="CN255" s="125"/>
      <c r="CO255" s="126">
        <f t="shared" si="3434"/>
        <v>0</v>
      </c>
      <c r="CP255" s="124" t="str">
        <f t="shared" si="3394"/>
        <v/>
      </c>
      <c r="CQ255" s="125"/>
      <c r="CR255" s="126">
        <f t="shared" si="3435"/>
        <v>0</v>
      </c>
      <c r="CS255" s="124" t="str">
        <f t="shared" si="3396"/>
        <v/>
      </c>
      <c r="CT255" s="125"/>
      <c r="CU255" s="126">
        <f t="shared" si="3436"/>
        <v>0</v>
      </c>
      <c r="CV255" s="124" t="str">
        <f t="shared" si="3398"/>
        <v/>
      </c>
      <c r="CW255" s="125"/>
      <c r="CX255" s="126">
        <f t="shared" si="3437"/>
        <v>0</v>
      </c>
      <c r="CY255" s="124" t="str">
        <f t="shared" si="3400"/>
        <v/>
      </c>
      <c r="CZ255" s="125"/>
      <c r="DA255" s="126">
        <f t="shared" si="3438"/>
        <v>0</v>
      </c>
      <c r="DB255" s="124" t="str">
        <f t="shared" si="3402"/>
        <v/>
      </c>
      <c r="DC255" s="125"/>
      <c r="DD255" s="126">
        <f t="shared" si="3439"/>
        <v>0</v>
      </c>
      <c r="DE255" s="124" t="str">
        <f t="shared" si="3404"/>
        <v/>
      </c>
      <c r="DF255" s="125"/>
      <c r="DG255" s="126">
        <f t="shared" si="3440"/>
        <v>0</v>
      </c>
      <c r="DH255" s="124" t="str">
        <f t="shared" si="3406"/>
        <v/>
      </c>
      <c r="DI255" s="125"/>
      <c r="DJ255" s="126">
        <f t="shared" si="3441"/>
        <v>0</v>
      </c>
      <c r="DK255" s="124"/>
      <c r="DL255" s="125"/>
      <c r="DM255" s="126"/>
    </row>
    <row r="256" spans="1:117" ht="7.75" hidden="1" customHeight="1" outlineLevel="1" x14ac:dyDescent="0.2">
      <c r="A256" s="97" t="str">
        <f t="shared" si="2984"/>
        <v>7</v>
      </c>
      <c r="B256" s="121" t="s">
        <v>442</v>
      </c>
      <c r="C256" s="213" t="str">
        <f>VLOOKUP(B256,'[49]PLANILHA ORCAMENTARIA'!A:B,2,0)</f>
        <v>INSTALAÇÃO DE EQUIPAMENTOS - UNIDADES VRF</v>
      </c>
      <c r="D256" s="214"/>
      <c r="E256" s="122">
        <f>VLOOKUP(B256,'[49]PLANILHA ORCAMENTARIA'!A:G,7,0)</f>
        <v>152146.66</v>
      </c>
      <c r="F256" s="123"/>
      <c r="G256" s="124" t="str">
        <f t="shared" si="3338"/>
        <v/>
      </c>
      <c r="H256" s="125"/>
      <c r="I256" s="126">
        <f t="shared" si="3442"/>
        <v>0</v>
      </c>
      <c r="J256" s="124" t="str">
        <f t="shared" si="3339"/>
        <v/>
      </c>
      <c r="K256" s="125"/>
      <c r="L256" s="126">
        <f t="shared" si="3269"/>
        <v>0</v>
      </c>
      <c r="M256" s="124" t="str">
        <f t="shared" si="3340"/>
        <v/>
      </c>
      <c r="N256" s="125"/>
      <c r="O256" s="126">
        <f t="shared" si="3408"/>
        <v>0</v>
      </c>
      <c r="P256" s="124" t="str">
        <f t="shared" si="3342"/>
        <v/>
      </c>
      <c r="Q256" s="125"/>
      <c r="R256" s="126">
        <f t="shared" si="3409"/>
        <v>0</v>
      </c>
      <c r="S256" s="124" t="str">
        <f t="shared" si="3344"/>
        <v/>
      </c>
      <c r="T256" s="125"/>
      <c r="U256" s="126">
        <f t="shared" si="3410"/>
        <v>0</v>
      </c>
      <c r="V256" s="124" t="str">
        <f t="shared" si="3346"/>
        <v/>
      </c>
      <c r="W256" s="125"/>
      <c r="X256" s="126">
        <f t="shared" si="3411"/>
        <v>0</v>
      </c>
      <c r="Y256" s="124" t="str">
        <f t="shared" si="3348"/>
        <v/>
      </c>
      <c r="Z256" s="125"/>
      <c r="AA256" s="126">
        <f t="shared" si="3412"/>
        <v>0</v>
      </c>
      <c r="AB256" s="124" t="str">
        <f t="shared" si="3350"/>
        <v/>
      </c>
      <c r="AC256" s="125"/>
      <c r="AD256" s="126">
        <f t="shared" si="3413"/>
        <v>0</v>
      </c>
      <c r="AE256" s="124" t="str">
        <f t="shared" si="3352"/>
        <v/>
      </c>
      <c r="AF256" s="125"/>
      <c r="AG256" s="126">
        <f t="shared" si="3414"/>
        <v>0</v>
      </c>
      <c r="AH256" s="124" t="str">
        <f t="shared" si="3354"/>
        <v/>
      </c>
      <c r="AI256" s="125"/>
      <c r="AJ256" s="126">
        <f t="shared" si="3415"/>
        <v>0</v>
      </c>
      <c r="AK256" s="124" t="str">
        <f t="shared" si="3356"/>
        <v/>
      </c>
      <c r="AL256" s="125"/>
      <c r="AM256" s="126">
        <f t="shared" si="3416"/>
        <v>0</v>
      </c>
      <c r="AN256" s="124" t="str">
        <f t="shared" si="3358"/>
        <v/>
      </c>
      <c r="AO256" s="125"/>
      <c r="AP256" s="126">
        <f t="shared" si="3417"/>
        <v>0</v>
      </c>
      <c r="AQ256" s="124" t="str">
        <f t="shared" si="3360"/>
        <v/>
      </c>
      <c r="AR256" s="125"/>
      <c r="AS256" s="126">
        <f t="shared" si="3418"/>
        <v>0</v>
      </c>
      <c r="AT256" s="124" t="str">
        <f t="shared" si="3362"/>
        <v/>
      </c>
      <c r="AU256" s="125"/>
      <c r="AV256" s="126">
        <f t="shared" si="3419"/>
        <v>0</v>
      </c>
      <c r="AW256" s="124" t="str">
        <f t="shared" si="3364"/>
        <v/>
      </c>
      <c r="AX256" s="125"/>
      <c r="AY256" s="126">
        <f t="shared" si="3420"/>
        <v>0</v>
      </c>
      <c r="AZ256" s="124" t="str">
        <f t="shared" si="3366"/>
        <v/>
      </c>
      <c r="BA256" s="125"/>
      <c r="BB256" s="126">
        <f t="shared" si="3421"/>
        <v>0</v>
      </c>
      <c r="BC256" s="124" t="str">
        <f t="shared" si="3368"/>
        <v/>
      </c>
      <c r="BD256" s="125"/>
      <c r="BE256" s="126">
        <f t="shared" si="3422"/>
        <v>0</v>
      </c>
      <c r="BF256" s="124" t="str">
        <f t="shared" si="3370"/>
        <v/>
      </c>
      <c r="BG256" s="125"/>
      <c r="BH256" s="126">
        <f t="shared" si="3423"/>
        <v>0</v>
      </c>
      <c r="BI256" s="124" t="str">
        <f t="shared" si="3372"/>
        <v/>
      </c>
      <c r="BJ256" s="125"/>
      <c r="BK256" s="126">
        <f t="shared" si="3424"/>
        <v>0</v>
      </c>
      <c r="BL256" s="124" t="str">
        <f t="shared" si="3374"/>
        <v/>
      </c>
      <c r="BM256" s="125"/>
      <c r="BN256" s="126">
        <f t="shared" si="3425"/>
        <v>0</v>
      </c>
      <c r="BO256" s="124" t="str">
        <f t="shared" si="3376"/>
        <v/>
      </c>
      <c r="BP256" s="125"/>
      <c r="BQ256" s="126">
        <f t="shared" si="3426"/>
        <v>0</v>
      </c>
      <c r="BR256" s="124" t="str">
        <f t="shared" si="3378"/>
        <v/>
      </c>
      <c r="BS256" s="125"/>
      <c r="BT256" s="126">
        <f t="shared" si="3427"/>
        <v>0</v>
      </c>
      <c r="BU256" s="124" t="str">
        <f t="shared" si="3380"/>
        <v/>
      </c>
      <c r="BV256" s="125"/>
      <c r="BW256" s="126">
        <f t="shared" si="3428"/>
        <v>0</v>
      </c>
      <c r="BX256" s="124" t="str">
        <f t="shared" si="3382"/>
        <v/>
      </c>
      <c r="BY256" s="125"/>
      <c r="BZ256" s="126">
        <f t="shared" si="3429"/>
        <v>0</v>
      </c>
      <c r="CA256" s="124" t="str">
        <f t="shared" si="3384"/>
        <v/>
      </c>
      <c r="CB256" s="125"/>
      <c r="CC256" s="126">
        <f t="shared" si="3430"/>
        <v>0</v>
      </c>
      <c r="CD256" s="124" t="str">
        <f t="shared" si="3386"/>
        <v/>
      </c>
      <c r="CE256" s="125"/>
      <c r="CF256" s="126">
        <f t="shared" si="3431"/>
        <v>0</v>
      </c>
      <c r="CG256" s="124" t="str">
        <f t="shared" si="3388"/>
        <v/>
      </c>
      <c r="CH256" s="125"/>
      <c r="CI256" s="126">
        <f t="shared" si="3432"/>
        <v>0</v>
      </c>
      <c r="CJ256" s="124" t="str">
        <f t="shared" si="3390"/>
        <v/>
      </c>
      <c r="CK256" s="125"/>
      <c r="CL256" s="126">
        <f t="shared" si="3433"/>
        <v>0</v>
      </c>
      <c r="CM256" s="124" t="str">
        <f t="shared" si="3392"/>
        <v/>
      </c>
      <c r="CN256" s="125"/>
      <c r="CO256" s="126">
        <f t="shared" si="3434"/>
        <v>0</v>
      </c>
      <c r="CP256" s="124" t="str">
        <f t="shared" si="3394"/>
        <v/>
      </c>
      <c r="CQ256" s="125"/>
      <c r="CR256" s="126">
        <f t="shared" si="3435"/>
        <v>0</v>
      </c>
      <c r="CS256" s="124" t="str">
        <f t="shared" si="3396"/>
        <v/>
      </c>
      <c r="CT256" s="125"/>
      <c r="CU256" s="126">
        <f t="shared" si="3436"/>
        <v>0</v>
      </c>
      <c r="CV256" s="124" t="str">
        <f t="shared" si="3398"/>
        <v/>
      </c>
      <c r="CW256" s="125"/>
      <c r="CX256" s="126">
        <f t="shared" si="3437"/>
        <v>0</v>
      </c>
      <c r="CY256" s="124" t="str">
        <f t="shared" si="3400"/>
        <v/>
      </c>
      <c r="CZ256" s="125"/>
      <c r="DA256" s="126">
        <f t="shared" si="3438"/>
        <v>0</v>
      </c>
      <c r="DB256" s="124" t="str">
        <f t="shared" si="3402"/>
        <v/>
      </c>
      <c r="DC256" s="125"/>
      <c r="DD256" s="126">
        <f t="shared" si="3439"/>
        <v>0</v>
      </c>
      <c r="DE256" s="124" t="str">
        <f t="shared" si="3404"/>
        <v/>
      </c>
      <c r="DF256" s="125"/>
      <c r="DG256" s="126">
        <f t="shared" si="3440"/>
        <v>0</v>
      </c>
      <c r="DH256" s="124" t="str">
        <f t="shared" si="3406"/>
        <v/>
      </c>
      <c r="DI256" s="125"/>
      <c r="DJ256" s="126">
        <f t="shared" si="3441"/>
        <v>0</v>
      </c>
      <c r="DK256" s="124"/>
      <c r="DL256" s="125"/>
      <c r="DM256" s="126"/>
    </row>
    <row r="257" spans="1:117" ht="7.75" hidden="1" customHeight="1" outlineLevel="1" x14ac:dyDescent="0.2">
      <c r="A257" s="97" t="str">
        <f t="shared" si="2984"/>
        <v>7</v>
      </c>
      <c r="B257" s="121" t="s">
        <v>443</v>
      </c>
      <c r="C257" s="213" t="str">
        <f>VLOOKUP(B257,'[49]PLANILHA ORCAMENTARIA'!A:B,2,0)</f>
        <v>INSTALAÇÃO DE EQUIPAMENTOS E INFRAESTRUTURA - EXAUSTORES E RENOVAÇÃO DE AR</v>
      </c>
      <c r="D257" s="214"/>
      <c r="E257" s="122">
        <f>VLOOKUP(B257,'[49]PLANILHA ORCAMENTARIA'!A:G,7,0)</f>
        <v>73463.070000000007</v>
      </c>
      <c r="F257" s="123"/>
      <c r="G257" s="124" t="str">
        <f t="shared" si="3338"/>
        <v/>
      </c>
      <c r="H257" s="125"/>
      <c r="I257" s="126">
        <f t="shared" si="3442"/>
        <v>0</v>
      </c>
      <c r="J257" s="124" t="str">
        <f t="shared" si="3339"/>
        <v/>
      </c>
      <c r="K257" s="125"/>
      <c r="L257" s="126">
        <f t="shared" si="3269"/>
        <v>0</v>
      </c>
      <c r="M257" s="124" t="str">
        <f t="shared" si="3340"/>
        <v/>
      </c>
      <c r="N257" s="125"/>
      <c r="O257" s="126">
        <f t="shared" si="3408"/>
        <v>0</v>
      </c>
      <c r="P257" s="124" t="str">
        <f t="shared" si="3342"/>
        <v/>
      </c>
      <c r="Q257" s="125"/>
      <c r="R257" s="126">
        <f t="shared" si="3409"/>
        <v>0</v>
      </c>
      <c r="S257" s="124" t="str">
        <f t="shared" si="3344"/>
        <v/>
      </c>
      <c r="T257" s="125"/>
      <c r="U257" s="126">
        <f t="shared" si="3410"/>
        <v>0</v>
      </c>
      <c r="V257" s="124" t="str">
        <f t="shared" si="3346"/>
        <v/>
      </c>
      <c r="W257" s="125"/>
      <c r="X257" s="126">
        <f t="shared" si="3411"/>
        <v>0</v>
      </c>
      <c r="Y257" s="124" t="str">
        <f t="shared" si="3348"/>
        <v/>
      </c>
      <c r="Z257" s="125"/>
      <c r="AA257" s="126">
        <f t="shared" si="3412"/>
        <v>0</v>
      </c>
      <c r="AB257" s="124" t="str">
        <f t="shared" si="3350"/>
        <v/>
      </c>
      <c r="AC257" s="125"/>
      <c r="AD257" s="126">
        <f t="shared" si="3413"/>
        <v>0</v>
      </c>
      <c r="AE257" s="124" t="str">
        <f t="shared" si="3352"/>
        <v/>
      </c>
      <c r="AF257" s="125"/>
      <c r="AG257" s="126">
        <f t="shared" si="3414"/>
        <v>0</v>
      </c>
      <c r="AH257" s="124" t="str">
        <f t="shared" si="3354"/>
        <v/>
      </c>
      <c r="AI257" s="125"/>
      <c r="AJ257" s="126">
        <f t="shared" si="3415"/>
        <v>0</v>
      </c>
      <c r="AK257" s="124" t="str">
        <f t="shared" si="3356"/>
        <v/>
      </c>
      <c r="AL257" s="125"/>
      <c r="AM257" s="126">
        <f t="shared" si="3416"/>
        <v>0</v>
      </c>
      <c r="AN257" s="124" t="str">
        <f t="shared" si="3358"/>
        <v/>
      </c>
      <c r="AO257" s="125"/>
      <c r="AP257" s="126">
        <f t="shared" si="3417"/>
        <v>0</v>
      </c>
      <c r="AQ257" s="124" t="str">
        <f t="shared" si="3360"/>
        <v/>
      </c>
      <c r="AR257" s="125"/>
      <c r="AS257" s="126">
        <f t="shared" si="3418"/>
        <v>0</v>
      </c>
      <c r="AT257" s="124" t="str">
        <f t="shared" si="3362"/>
        <v/>
      </c>
      <c r="AU257" s="125"/>
      <c r="AV257" s="126">
        <f t="shared" si="3419"/>
        <v>0</v>
      </c>
      <c r="AW257" s="124" t="str">
        <f t="shared" si="3364"/>
        <v/>
      </c>
      <c r="AX257" s="125"/>
      <c r="AY257" s="126">
        <f t="shared" si="3420"/>
        <v>0</v>
      </c>
      <c r="AZ257" s="124" t="str">
        <f t="shared" si="3366"/>
        <v/>
      </c>
      <c r="BA257" s="125"/>
      <c r="BB257" s="126">
        <f t="shared" si="3421"/>
        <v>0</v>
      </c>
      <c r="BC257" s="124" t="str">
        <f t="shared" si="3368"/>
        <v/>
      </c>
      <c r="BD257" s="125"/>
      <c r="BE257" s="126">
        <f t="shared" si="3422"/>
        <v>0</v>
      </c>
      <c r="BF257" s="124" t="str">
        <f t="shared" si="3370"/>
        <v/>
      </c>
      <c r="BG257" s="125"/>
      <c r="BH257" s="126">
        <f t="shared" si="3423"/>
        <v>0</v>
      </c>
      <c r="BI257" s="124" t="str">
        <f t="shared" si="3372"/>
        <v/>
      </c>
      <c r="BJ257" s="125"/>
      <c r="BK257" s="126">
        <f t="shared" si="3424"/>
        <v>0</v>
      </c>
      <c r="BL257" s="124" t="str">
        <f t="shared" si="3374"/>
        <v/>
      </c>
      <c r="BM257" s="125"/>
      <c r="BN257" s="126">
        <f t="shared" si="3425"/>
        <v>0</v>
      </c>
      <c r="BO257" s="124" t="str">
        <f t="shared" si="3376"/>
        <v/>
      </c>
      <c r="BP257" s="125"/>
      <c r="BQ257" s="126">
        <f t="shared" si="3426"/>
        <v>0</v>
      </c>
      <c r="BR257" s="124" t="str">
        <f t="shared" si="3378"/>
        <v/>
      </c>
      <c r="BS257" s="125"/>
      <c r="BT257" s="126">
        <f t="shared" si="3427"/>
        <v>0</v>
      </c>
      <c r="BU257" s="124" t="str">
        <f t="shared" si="3380"/>
        <v/>
      </c>
      <c r="BV257" s="125"/>
      <c r="BW257" s="126">
        <f t="shared" si="3428"/>
        <v>0</v>
      </c>
      <c r="BX257" s="124" t="str">
        <f t="shared" si="3382"/>
        <v/>
      </c>
      <c r="BY257" s="125"/>
      <c r="BZ257" s="126">
        <f t="shared" si="3429"/>
        <v>0</v>
      </c>
      <c r="CA257" s="124" t="str">
        <f t="shared" si="3384"/>
        <v/>
      </c>
      <c r="CB257" s="125"/>
      <c r="CC257" s="126">
        <f t="shared" si="3430"/>
        <v>0</v>
      </c>
      <c r="CD257" s="124" t="str">
        <f t="shared" si="3386"/>
        <v/>
      </c>
      <c r="CE257" s="125"/>
      <c r="CF257" s="126">
        <f t="shared" si="3431"/>
        <v>0</v>
      </c>
      <c r="CG257" s="124" t="str">
        <f t="shared" si="3388"/>
        <v/>
      </c>
      <c r="CH257" s="125"/>
      <c r="CI257" s="126">
        <f t="shared" si="3432"/>
        <v>0</v>
      </c>
      <c r="CJ257" s="124" t="str">
        <f t="shared" si="3390"/>
        <v/>
      </c>
      <c r="CK257" s="125"/>
      <c r="CL257" s="126">
        <f t="shared" si="3433"/>
        <v>0</v>
      </c>
      <c r="CM257" s="124" t="str">
        <f t="shared" si="3392"/>
        <v/>
      </c>
      <c r="CN257" s="125"/>
      <c r="CO257" s="126">
        <f t="shared" si="3434"/>
        <v>0</v>
      </c>
      <c r="CP257" s="124" t="str">
        <f t="shared" si="3394"/>
        <v/>
      </c>
      <c r="CQ257" s="125"/>
      <c r="CR257" s="126">
        <f t="shared" si="3435"/>
        <v>0</v>
      </c>
      <c r="CS257" s="124" t="str">
        <f t="shared" si="3396"/>
        <v/>
      </c>
      <c r="CT257" s="125"/>
      <c r="CU257" s="126">
        <f t="shared" si="3436"/>
        <v>0</v>
      </c>
      <c r="CV257" s="124" t="str">
        <f t="shared" si="3398"/>
        <v/>
      </c>
      <c r="CW257" s="125"/>
      <c r="CX257" s="126">
        <f t="shared" si="3437"/>
        <v>0</v>
      </c>
      <c r="CY257" s="124" t="str">
        <f t="shared" si="3400"/>
        <v/>
      </c>
      <c r="CZ257" s="125"/>
      <c r="DA257" s="126">
        <f t="shared" si="3438"/>
        <v>0</v>
      </c>
      <c r="DB257" s="124" t="str">
        <f t="shared" si="3402"/>
        <v/>
      </c>
      <c r="DC257" s="125"/>
      <c r="DD257" s="126">
        <f t="shared" si="3439"/>
        <v>0</v>
      </c>
      <c r="DE257" s="124" t="str">
        <f t="shared" si="3404"/>
        <v/>
      </c>
      <c r="DF257" s="125"/>
      <c r="DG257" s="126">
        <f t="shared" si="3440"/>
        <v>0</v>
      </c>
      <c r="DH257" s="124" t="str">
        <f t="shared" si="3406"/>
        <v/>
      </c>
      <c r="DI257" s="125"/>
      <c r="DJ257" s="126">
        <f t="shared" si="3441"/>
        <v>0</v>
      </c>
      <c r="DK257" s="124"/>
      <c r="DL257" s="125"/>
      <c r="DM257" s="126"/>
    </row>
    <row r="258" spans="1:117" ht="7.75" hidden="1" customHeight="1" outlineLevel="1" x14ac:dyDescent="0.2">
      <c r="A258" s="97" t="str">
        <f t="shared" si="2984"/>
        <v>7</v>
      </c>
      <c r="B258" s="121" t="s">
        <v>444</v>
      </c>
      <c r="C258" s="213" t="str">
        <f>VLOOKUP(B258,'[49]PLANILHA ORCAMENTARIA'!A:B,2,0)</f>
        <v>INFRAESTRUTURA VRF</v>
      </c>
      <c r="D258" s="214"/>
      <c r="E258" s="122">
        <f>VLOOKUP(B258,'[49]PLANILHA ORCAMENTARIA'!A:G,7,0)</f>
        <v>598023.92000000004</v>
      </c>
      <c r="F258" s="123"/>
      <c r="G258" s="124" t="str">
        <f t="shared" si="3338"/>
        <v/>
      </c>
      <c r="H258" s="125"/>
      <c r="I258" s="126">
        <f t="shared" si="3442"/>
        <v>0</v>
      </c>
      <c r="J258" s="124" t="str">
        <f t="shared" si="3339"/>
        <v/>
      </c>
      <c r="K258" s="125"/>
      <c r="L258" s="126">
        <f t="shared" si="3269"/>
        <v>0</v>
      </c>
      <c r="M258" s="124" t="str">
        <f t="shared" si="3340"/>
        <v/>
      </c>
      <c r="N258" s="125"/>
      <c r="O258" s="126">
        <f t="shared" si="3408"/>
        <v>0</v>
      </c>
      <c r="P258" s="124" t="str">
        <f t="shared" si="3342"/>
        <v/>
      </c>
      <c r="Q258" s="125"/>
      <c r="R258" s="126">
        <f t="shared" si="3409"/>
        <v>0</v>
      </c>
      <c r="S258" s="124" t="str">
        <f t="shared" si="3344"/>
        <v/>
      </c>
      <c r="T258" s="125"/>
      <c r="U258" s="126">
        <f t="shared" si="3410"/>
        <v>0</v>
      </c>
      <c r="V258" s="124" t="str">
        <f t="shared" si="3346"/>
        <v/>
      </c>
      <c r="W258" s="125"/>
      <c r="X258" s="126">
        <f t="shared" si="3411"/>
        <v>0</v>
      </c>
      <c r="Y258" s="124" t="str">
        <f t="shared" si="3348"/>
        <v/>
      </c>
      <c r="Z258" s="125"/>
      <c r="AA258" s="126">
        <f t="shared" si="3412"/>
        <v>0</v>
      </c>
      <c r="AB258" s="124" t="str">
        <f t="shared" si="3350"/>
        <v/>
      </c>
      <c r="AC258" s="125"/>
      <c r="AD258" s="126">
        <f t="shared" si="3413"/>
        <v>0</v>
      </c>
      <c r="AE258" s="124" t="str">
        <f t="shared" si="3352"/>
        <v/>
      </c>
      <c r="AF258" s="125"/>
      <c r="AG258" s="126">
        <f t="shared" si="3414"/>
        <v>0</v>
      </c>
      <c r="AH258" s="124" t="str">
        <f t="shared" si="3354"/>
        <v/>
      </c>
      <c r="AI258" s="125"/>
      <c r="AJ258" s="126">
        <f t="shared" si="3415"/>
        <v>0</v>
      </c>
      <c r="AK258" s="124" t="str">
        <f t="shared" si="3356"/>
        <v/>
      </c>
      <c r="AL258" s="125"/>
      <c r="AM258" s="126">
        <f t="shared" si="3416"/>
        <v>0</v>
      </c>
      <c r="AN258" s="124" t="str">
        <f t="shared" si="3358"/>
        <v/>
      </c>
      <c r="AO258" s="125"/>
      <c r="AP258" s="126">
        <f t="shared" si="3417"/>
        <v>0</v>
      </c>
      <c r="AQ258" s="124" t="str">
        <f t="shared" si="3360"/>
        <v/>
      </c>
      <c r="AR258" s="125"/>
      <c r="AS258" s="126">
        <f t="shared" si="3418"/>
        <v>0</v>
      </c>
      <c r="AT258" s="124" t="str">
        <f t="shared" si="3362"/>
        <v/>
      </c>
      <c r="AU258" s="125"/>
      <c r="AV258" s="126">
        <f t="shared" si="3419"/>
        <v>0</v>
      </c>
      <c r="AW258" s="124" t="str">
        <f t="shared" si="3364"/>
        <v/>
      </c>
      <c r="AX258" s="125"/>
      <c r="AY258" s="126">
        <f t="shared" si="3420"/>
        <v>0</v>
      </c>
      <c r="AZ258" s="124" t="str">
        <f t="shared" si="3366"/>
        <v/>
      </c>
      <c r="BA258" s="125"/>
      <c r="BB258" s="126">
        <f t="shared" si="3421"/>
        <v>0</v>
      </c>
      <c r="BC258" s="124" t="str">
        <f t="shared" si="3368"/>
        <v/>
      </c>
      <c r="BD258" s="125"/>
      <c r="BE258" s="126">
        <f t="shared" si="3422"/>
        <v>0</v>
      </c>
      <c r="BF258" s="124" t="str">
        <f t="shared" si="3370"/>
        <v/>
      </c>
      <c r="BG258" s="125"/>
      <c r="BH258" s="126">
        <f t="shared" si="3423"/>
        <v>0</v>
      </c>
      <c r="BI258" s="124" t="str">
        <f t="shared" si="3372"/>
        <v/>
      </c>
      <c r="BJ258" s="125"/>
      <c r="BK258" s="126">
        <f t="shared" si="3424"/>
        <v>0</v>
      </c>
      <c r="BL258" s="124" t="str">
        <f t="shared" si="3374"/>
        <v/>
      </c>
      <c r="BM258" s="125"/>
      <c r="BN258" s="126">
        <f t="shared" si="3425"/>
        <v>0</v>
      </c>
      <c r="BO258" s="124" t="str">
        <f t="shared" si="3376"/>
        <v/>
      </c>
      <c r="BP258" s="125"/>
      <c r="BQ258" s="126">
        <f t="shared" si="3426"/>
        <v>0</v>
      </c>
      <c r="BR258" s="124" t="str">
        <f t="shared" si="3378"/>
        <v/>
      </c>
      <c r="BS258" s="125"/>
      <c r="BT258" s="126">
        <f t="shared" si="3427"/>
        <v>0</v>
      </c>
      <c r="BU258" s="124" t="str">
        <f t="shared" si="3380"/>
        <v/>
      </c>
      <c r="BV258" s="125"/>
      <c r="BW258" s="126">
        <f t="shared" si="3428"/>
        <v>0</v>
      </c>
      <c r="BX258" s="124" t="str">
        <f t="shared" si="3382"/>
        <v/>
      </c>
      <c r="BY258" s="125"/>
      <c r="BZ258" s="126">
        <f t="shared" si="3429"/>
        <v>0</v>
      </c>
      <c r="CA258" s="124" t="str">
        <f t="shared" si="3384"/>
        <v/>
      </c>
      <c r="CB258" s="125"/>
      <c r="CC258" s="126">
        <f t="shared" si="3430"/>
        <v>0</v>
      </c>
      <c r="CD258" s="124" t="str">
        <f t="shared" si="3386"/>
        <v/>
      </c>
      <c r="CE258" s="125"/>
      <c r="CF258" s="126">
        <f t="shared" si="3431"/>
        <v>0</v>
      </c>
      <c r="CG258" s="124" t="str">
        <f t="shared" si="3388"/>
        <v/>
      </c>
      <c r="CH258" s="125"/>
      <c r="CI258" s="126">
        <f t="shared" si="3432"/>
        <v>0</v>
      </c>
      <c r="CJ258" s="124" t="str">
        <f t="shared" si="3390"/>
        <v/>
      </c>
      <c r="CK258" s="125"/>
      <c r="CL258" s="126">
        <f t="shared" si="3433"/>
        <v>0</v>
      </c>
      <c r="CM258" s="124" t="str">
        <f t="shared" si="3392"/>
        <v/>
      </c>
      <c r="CN258" s="125"/>
      <c r="CO258" s="126">
        <f t="shared" si="3434"/>
        <v>0</v>
      </c>
      <c r="CP258" s="124" t="str">
        <f t="shared" si="3394"/>
        <v/>
      </c>
      <c r="CQ258" s="125"/>
      <c r="CR258" s="126">
        <f t="shared" si="3435"/>
        <v>0</v>
      </c>
      <c r="CS258" s="124" t="str">
        <f t="shared" si="3396"/>
        <v/>
      </c>
      <c r="CT258" s="125"/>
      <c r="CU258" s="126">
        <f t="shared" si="3436"/>
        <v>0</v>
      </c>
      <c r="CV258" s="124" t="str">
        <f t="shared" si="3398"/>
        <v/>
      </c>
      <c r="CW258" s="125"/>
      <c r="CX258" s="126">
        <f t="shared" si="3437"/>
        <v>0</v>
      </c>
      <c r="CY258" s="124" t="str">
        <f t="shared" si="3400"/>
        <v/>
      </c>
      <c r="CZ258" s="125"/>
      <c r="DA258" s="126">
        <f t="shared" si="3438"/>
        <v>0</v>
      </c>
      <c r="DB258" s="124" t="str">
        <f t="shared" si="3402"/>
        <v/>
      </c>
      <c r="DC258" s="125"/>
      <c r="DD258" s="126">
        <f t="shared" si="3439"/>
        <v>0</v>
      </c>
      <c r="DE258" s="124" t="str">
        <f t="shared" si="3404"/>
        <v/>
      </c>
      <c r="DF258" s="125"/>
      <c r="DG258" s="126">
        <f t="shared" si="3440"/>
        <v>0</v>
      </c>
      <c r="DH258" s="124" t="str">
        <f t="shared" si="3406"/>
        <v/>
      </c>
      <c r="DI258" s="125"/>
      <c r="DJ258" s="126">
        <f t="shared" si="3441"/>
        <v>0</v>
      </c>
      <c r="DK258" s="124"/>
      <c r="DL258" s="125"/>
      <c r="DM258" s="126"/>
    </row>
    <row r="259" spans="1:117" collapsed="1" x14ac:dyDescent="0.2">
      <c r="A259" s="97" t="str">
        <f t="shared" si="2984"/>
        <v>8</v>
      </c>
      <c r="B259" s="115">
        <v>8</v>
      </c>
      <c r="C259" s="199" t="s">
        <v>62</v>
      </c>
      <c r="D259" s="199"/>
      <c r="E259" s="116">
        <f>VLOOKUP(B259,'[49]PLANILHA ORCAMENTARIA'!A:G,7,0)</f>
        <v>465558.76999999996</v>
      </c>
      <c r="F259" s="117"/>
      <c r="G259" s="127">
        <f>SUMIF($A$260:$A$269,$B$259,G260:G269)</f>
        <v>0</v>
      </c>
      <c r="H259" s="128">
        <f>IF(G259="","",G259/$E259)</f>
        <v>0</v>
      </c>
      <c r="I259" s="129">
        <f t="shared" si="3442"/>
        <v>0</v>
      </c>
      <c r="J259" s="127">
        <f>SUMIF($A$260:$A$269,$B$259,J260:J269)</f>
        <v>0</v>
      </c>
      <c r="K259" s="128">
        <f>IF(J259="","",J259/$E259)</f>
        <v>0</v>
      </c>
      <c r="L259" s="129">
        <f>K259+I259</f>
        <v>0</v>
      </c>
      <c r="M259" s="127">
        <f>SUMIF($A$260:$A$269,$B$259,M260:M269)</f>
        <v>0</v>
      </c>
      <c r="N259" s="128">
        <f>IF(M259="","",M259/$E259)</f>
        <v>0</v>
      </c>
      <c r="O259" s="129">
        <f>N259+L259</f>
        <v>0</v>
      </c>
      <c r="P259" s="127">
        <f>SUMIF($A$260:$A$269,$B$259,P260:P269)</f>
        <v>0</v>
      </c>
      <c r="Q259" s="128">
        <f>IF(P259="","",P259/$E259)</f>
        <v>0</v>
      </c>
      <c r="R259" s="129">
        <f>Q259+O259</f>
        <v>0</v>
      </c>
      <c r="S259" s="127">
        <f>SUMIF($A$260:$A$269,$B$259,S260:S269)</f>
        <v>0</v>
      </c>
      <c r="T259" s="128">
        <f>IF(S259="","",S259/$E259)</f>
        <v>0</v>
      </c>
      <c r="U259" s="129">
        <f>T259+R259</f>
        <v>0</v>
      </c>
      <c r="V259" s="127">
        <f>SUMIF($A$260:$A$269,$B$259,V260:V269)</f>
        <v>0</v>
      </c>
      <c r="W259" s="128">
        <f>IF(V259="","",V259/$E259)</f>
        <v>0</v>
      </c>
      <c r="X259" s="129">
        <f>W259+U259</f>
        <v>0</v>
      </c>
      <c r="Y259" s="127">
        <f>SUMIF($A$260:$A$269,$B$259,Y260:Y269)</f>
        <v>0</v>
      </c>
      <c r="Z259" s="128">
        <f>IF(Y259="","",Y259/$E259)</f>
        <v>0</v>
      </c>
      <c r="AA259" s="129">
        <f>Z259+X259</f>
        <v>0</v>
      </c>
      <c r="AB259" s="127">
        <f>SUMIF($A$260:$A$269,$B$259,AB260:AB269)</f>
        <v>0</v>
      </c>
      <c r="AC259" s="128">
        <f>IF(AB259="","",AB259/$E259)</f>
        <v>0</v>
      </c>
      <c r="AD259" s="129">
        <f>AC259+AA259</f>
        <v>0</v>
      </c>
      <c r="AE259" s="127">
        <f>SUMIF($A$260:$A$269,$B$259,AE260:AE269)</f>
        <v>0</v>
      </c>
      <c r="AF259" s="128">
        <f>IF(AE259="","",AE259/$E259)</f>
        <v>0</v>
      </c>
      <c r="AG259" s="129">
        <f>AF259+AD259</f>
        <v>0</v>
      </c>
      <c r="AH259" s="127">
        <f>SUMIF($A$260:$A$269,$B$259,AH260:AH269)</f>
        <v>0</v>
      </c>
      <c r="AI259" s="128">
        <f>IF(AH259="","",AH259/$E259)</f>
        <v>0</v>
      </c>
      <c r="AJ259" s="129">
        <f>AI259+AG259</f>
        <v>0</v>
      </c>
      <c r="AK259" s="127">
        <f>SUMIF($A$260:$A$269,$B$259,AK260:AK269)</f>
        <v>0</v>
      </c>
      <c r="AL259" s="128">
        <f>IF(AK259="","",AK259/$E259)</f>
        <v>0</v>
      </c>
      <c r="AM259" s="129">
        <f>AL259+AJ259</f>
        <v>0</v>
      </c>
      <c r="AN259" s="127">
        <f>SUMIF($A$260:$A$269,$B$259,AN260:AN269)</f>
        <v>0</v>
      </c>
      <c r="AO259" s="128">
        <f>IF(AN259="","",AN259/$E259)</f>
        <v>0</v>
      </c>
      <c r="AP259" s="129">
        <f>AO259+AM259</f>
        <v>0</v>
      </c>
      <c r="AQ259" s="127">
        <f>SUMIF($A$260:$A$269,$B$259,AQ260:AQ269)</f>
        <v>0</v>
      </c>
      <c r="AR259" s="128">
        <f>IF(AQ259="","",AQ259/$E259)</f>
        <v>0</v>
      </c>
      <c r="AS259" s="129">
        <f>AR259+AP259</f>
        <v>0</v>
      </c>
      <c r="AT259" s="127">
        <f>SUMIF($A$260:$A$269,$B$259,AT260:AT269)</f>
        <v>0</v>
      </c>
      <c r="AU259" s="128">
        <f>IF(AT259="","",AT259/$E259)</f>
        <v>0</v>
      </c>
      <c r="AV259" s="129">
        <f>AU259+AS259</f>
        <v>0</v>
      </c>
      <c r="AW259" s="127">
        <f>SUMIF($A$260:$A$269,$B$259,AW260:AW269)</f>
        <v>0</v>
      </c>
      <c r="AX259" s="128">
        <f>IF(AW259="","",AW259/$E259)</f>
        <v>0</v>
      </c>
      <c r="AY259" s="129">
        <f>AX259+AV259</f>
        <v>0</v>
      </c>
      <c r="AZ259" s="127">
        <f>SUMIF($A$260:$A$269,$B$259,AZ260:AZ269)</f>
        <v>0</v>
      </c>
      <c r="BA259" s="128">
        <f>IF(AZ259="","",AZ259/$E259)</f>
        <v>0</v>
      </c>
      <c r="BB259" s="129">
        <f>BA259+AY259</f>
        <v>0</v>
      </c>
      <c r="BC259" s="127">
        <f>SUMIF($A$260:$A$269,$B$259,BC260:BC269)</f>
        <v>0</v>
      </c>
      <c r="BD259" s="128">
        <f>IF(BC259="","",BC259/$E259)</f>
        <v>0</v>
      </c>
      <c r="BE259" s="129">
        <f>BD259+BB259</f>
        <v>0</v>
      </c>
      <c r="BF259" s="127">
        <f>SUMIF($A$260:$A$269,$B$259,BF260:BF269)</f>
        <v>0</v>
      </c>
      <c r="BG259" s="128">
        <f>IF(BF259="","",BF259/$E259)</f>
        <v>0</v>
      </c>
      <c r="BH259" s="129">
        <f>BG259+BE259</f>
        <v>0</v>
      </c>
      <c r="BI259" s="127">
        <f>SUMIF($A$260:$A$269,$B$259,BI260:BI269)</f>
        <v>0</v>
      </c>
      <c r="BJ259" s="128">
        <f>IF(BI259="","",BI259/$E259)</f>
        <v>0</v>
      </c>
      <c r="BK259" s="129">
        <f>BJ259+BH259</f>
        <v>0</v>
      </c>
      <c r="BL259" s="127">
        <f>SUMIF($A$260:$A$269,$B$259,BL260:BL269)</f>
        <v>0</v>
      </c>
      <c r="BM259" s="128">
        <f>IF(BL259="","",BL259/$E259)</f>
        <v>0</v>
      </c>
      <c r="BN259" s="129">
        <f>BM259+BK259</f>
        <v>0</v>
      </c>
      <c r="BO259" s="127">
        <f>SUMIF($A$260:$A$269,$B$259,BO260:BO269)</f>
        <v>0</v>
      </c>
      <c r="BP259" s="128">
        <f>IF(BO259="","",BO259/$E259)</f>
        <v>0</v>
      </c>
      <c r="BQ259" s="129">
        <f>BP259+BN259</f>
        <v>0</v>
      </c>
      <c r="BR259" s="127">
        <f>SUMIF($A$260:$A$269,$B$259,BR260:BR269)</f>
        <v>0</v>
      </c>
      <c r="BS259" s="128">
        <f>IF(BR259="","",BR259/$E259)</f>
        <v>0</v>
      </c>
      <c r="BT259" s="129">
        <f>BS259+BQ259</f>
        <v>0</v>
      </c>
      <c r="BU259" s="127">
        <f>SUMIF($A$260:$A$269,$B$259,BU260:BU269)</f>
        <v>0</v>
      </c>
      <c r="BV259" s="128">
        <f>IF(BU259="","",BU259/$E259)</f>
        <v>0</v>
      </c>
      <c r="BW259" s="129">
        <f>BV259+BT259</f>
        <v>0</v>
      </c>
      <c r="BX259" s="127">
        <f>SUMIF($A$260:$A$269,$B$259,BX260:BX269)</f>
        <v>0</v>
      </c>
      <c r="BY259" s="128">
        <f>IF(BX259="","",BX259/$E259)</f>
        <v>0</v>
      </c>
      <c r="BZ259" s="129">
        <f>BY259+BW259</f>
        <v>0</v>
      </c>
      <c r="CA259" s="127">
        <f>SUMIF($A$260:$A$269,$B$259,CA260:CA269)</f>
        <v>0</v>
      </c>
      <c r="CB259" s="128">
        <f>IF(CA259="","",CA259/$E259)</f>
        <v>0</v>
      </c>
      <c r="CC259" s="129">
        <f>CB259+BZ259</f>
        <v>0</v>
      </c>
      <c r="CD259" s="127">
        <f>SUMIF($A$260:$A$269,$B$259,CD260:CD269)</f>
        <v>0</v>
      </c>
      <c r="CE259" s="128">
        <f>IF(CD259="","",CD259/$E259)</f>
        <v>0</v>
      </c>
      <c r="CF259" s="129">
        <f>CE259+CC259</f>
        <v>0</v>
      </c>
      <c r="CG259" s="127">
        <f>SUMIF($A$260:$A$269,$B$259,CG260:CG269)</f>
        <v>0</v>
      </c>
      <c r="CH259" s="128">
        <f>IF(CG259="","",CG259/$E259)</f>
        <v>0</v>
      </c>
      <c r="CI259" s="129">
        <f>CH259+CF259</f>
        <v>0</v>
      </c>
      <c r="CJ259" s="127">
        <f>SUMIF($A$260:$A$269,$B$259,CJ260:CJ269)</f>
        <v>0</v>
      </c>
      <c r="CK259" s="128">
        <f>IF(CJ259="","",CJ259/$E259)</f>
        <v>0</v>
      </c>
      <c r="CL259" s="129">
        <f>CK259+CI259</f>
        <v>0</v>
      </c>
      <c r="CM259" s="127">
        <f>SUMIF($A$260:$A$269,$B$259,CM260:CM269)</f>
        <v>0</v>
      </c>
      <c r="CN259" s="128">
        <f>IF(CM259="","",CM259/$E259)</f>
        <v>0</v>
      </c>
      <c r="CO259" s="129">
        <f>CN259+CL259</f>
        <v>0</v>
      </c>
      <c r="CP259" s="127">
        <f>SUMIF($A$260:$A$269,$B$259,CP260:CP269)</f>
        <v>0</v>
      </c>
      <c r="CQ259" s="128">
        <f>IF(CP259="","",CP259/$E259)</f>
        <v>0</v>
      </c>
      <c r="CR259" s="129">
        <f>CQ259+CO259</f>
        <v>0</v>
      </c>
      <c r="CS259" s="127">
        <f>SUMIF($A$260:$A$269,$B$259,CS260:CS269)</f>
        <v>0</v>
      </c>
      <c r="CT259" s="128">
        <f>IF(CS259="","",CS259/$E259)</f>
        <v>0</v>
      </c>
      <c r="CU259" s="129">
        <f>CT259+CR259</f>
        <v>0</v>
      </c>
      <c r="CV259" s="127">
        <f>SUMIF($A$260:$A$269,$B$259,CV260:CV269)</f>
        <v>0</v>
      </c>
      <c r="CW259" s="128">
        <f>IF(CV259="","",CV259/$E259)</f>
        <v>0</v>
      </c>
      <c r="CX259" s="129">
        <f>CW259+CU259</f>
        <v>0</v>
      </c>
      <c r="CY259" s="127">
        <f>SUMIF($A$260:$A$269,$B$259,CY260:CY269)</f>
        <v>0</v>
      </c>
      <c r="CZ259" s="128">
        <f>IF(CY259="","",CY259/$E259)</f>
        <v>0</v>
      </c>
      <c r="DA259" s="129">
        <f>CZ259+CX259</f>
        <v>0</v>
      </c>
      <c r="DB259" s="127">
        <f>SUMIF($A$260:$A$269,$B$259,DB260:DB269)</f>
        <v>0</v>
      </c>
      <c r="DC259" s="128">
        <f>IF(DB259="","",DB259/$E259)</f>
        <v>0</v>
      </c>
      <c r="DD259" s="129">
        <f>DC259+DA259</f>
        <v>0</v>
      </c>
      <c r="DE259" s="127">
        <f>SUMIF($A$260:$A$269,$B$259,DE260:DE269)</f>
        <v>0</v>
      </c>
      <c r="DF259" s="128">
        <f>IF(DE259="","",DE259/$E259)</f>
        <v>0</v>
      </c>
      <c r="DG259" s="129">
        <f>DF259+DD259</f>
        <v>0</v>
      </c>
      <c r="DH259" s="127">
        <f>SUMIF($A$260:$A$269,$B$259,DH260:DH269)</f>
        <v>0</v>
      </c>
      <c r="DI259" s="128">
        <f>IF(DH259="","",DH259/$E259)</f>
        <v>0</v>
      </c>
      <c r="DJ259" s="129">
        <f>DI259+DG259</f>
        <v>0</v>
      </c>
      <c r="DK259" s="127">
        <f>G259+J259+M259+P259+S259+V259+Y259+AB259+AE259+AH259+AK259+AN259+AQ259+AT259+AW259+AZ259+BC259+BF259+BI259+BL259+BO259+BR259+BU259+BX259+CA259+CD259+CG259+CJ259+CM259+CP259+CS259+CV259+CY259+DB259+DE259+DH259</f>
        <v>0</v>
      </c>
      <c r="DL259" s="178">
        <f>E259-DK259</f>
        <v>465558.76999999996</v>
      </c>
      <c r="DM259" s="129">
        <f>DK259/E259</f>
        <v>0</v>
      </c>
    </row>
    <row r="260" spans="1:117" ht="7.75" hidden="1" customHeight="1" outlineLevel="1" x14ac:dyDescent="0.2">
      <c r="A260" s="97" t="str">
        <f t="shared" si="2984"/>
        <v>8</v>
      </c>
      <c r="B260" s="121" t="s">
        <v>63</v>
      </c>
      <c r="C260" s="213" t="str">
        <f>VLOOKUP(B260,'[49]PLANILHA ORCAMENTARIA'!A:B,2,0)</f>
        <v>INFRAESTRUTURA PREVENÇÃO DE COMBATE A INCENDIO - TÉRREO</v>
      </c>
      <c r="D260" s="214"/>
      <c r="E260" s="122">
        <f>VLOOKUP(B260,'[49]PLANILHA ORCAMENTARIA'!A:G,7,0)</f>
        <v>65748.899999999994</v>
      </c>
      <c r="F260" s="123"/>
      <c r="G260" s="124" t="str">
        <f t="shared" si="3338"/>
        <v/>
      </c>
      <c r="H260" s="125"/>
      <c r="I260" s="126">
        <f t="shared" si="3442"/>
        <v>0</v>
      </c>
      <c r="J260" s="124" t="str">
        <f t="shared" si="3339"/>
        <v/>
      </c>
      <c r="K260" s="125"/>
      <c r="L260" s="126">
        <f t="shared" si="3269"/>
        <v>0</v>
      </c>
      <c r="M260" s="124" t="str">
        <f t="shared" si="3340"/>
        <v/>
      </c>
      <c r="N260" s="125"/>
      <c r="O260" s="126">
        <f t="shared" ref="O260:O264" si="3443">N260+L260</f>
        <v>0</v>
      </c>
      <c r="P260" s="124" t="str">
        <f t="shared" si="3342"/>
        <v/>
      </c>
      <c r="Q260" s="125"/>
      <c r="R260" s="126">
        <f t="shared" ref="R260:R264" si="3444">Q260+O260</f>
        <v>0</v>
      </c>
      <c r="S260" s="124" t="str">
        <f t="shared" si="3344"/>
        <v/>
      </c>
      <c r="T260" s="125"/>
      <c r="U260" s="126">
        <f t="shared" ref="U260:U264" si="3445">T260+R260</f>
        <v>0</v>
      </c>
      <c r="V260" s="124" t="str">
        <f t="shared" si="3346"/>
        <v/>
      </c>
      <c r="W260" s="125"/>
      <c r="X260" s="126">
        <f t="shared" ref="X260:X264" si="3446">W260+U260</f>
        <v>0</v>
      </c>
      <c r="Y260" s="124" t="str">
        <f t="shared" si="3348"/>
        <v/>
      </c>
      <c r="Z260" s="125"/>
      <c r="AA260" s="126">
        <f t="shared" ref="AA260:AA264" si="3447">Z260+X260</f>
        <v>0</v>
      </c>
      <c r="AB260" s="124" t="str">
        <f t="shared" si="3350"/>
        <v/>
      </c>
      <c r="AC260" s="125"/>
      <c r="AD260" s="126">
        <f t="shared" ref="AD260:AD264" si="3448">AC260+AA260</f>
        <v>0</v>
      </c>
      <c r="AE260" s="124" t="str">
        <f t="shared" si="3352"/>
        <v/>
      </c>
      <c r="AF260" s="125"/>
      <c r="AG260" s="126">
        <f t="shared" ref="AG260:AG264" si="3449">AF260+AD260</f>
        <v>0</v>
      </c>
      <c r="AH260" s="124" t="str">
        <f t="shared" si="3354"/>
        <v/>
      </c>
      <c r="AI260" s="125"/>
      <c r="AJ260" s="126">
        <f t="shared" ref="AJ260:AJ264" si="3450">AI260+AG260</f>
        <v>0</v>
      </c>
      <c r="AK260" s="124" t="str">
        <f t="shared" si="3356"/>
        <v/>
      </c>
      <c r="AL260" s="125"/>
      <c r="AM260" s="126">
        <f t="shared" ref="AM260:AM264" si="3451">AL260+AJ260</f>
        <v>0</v>
      </c>
      <c r="AN260" s="124" t="str">
        <f t="shared" si="3358"/>
        <v/>
      </c>
      <c r="AO260" s="125"/>
      <c r="AP260" s="126">
        <f t="shared" ref="AP260:AP264" si="3452">AO260+AM260</f>
        <v>0</v>
      </c>
      <c r="AQ260" s="124" t="str">
        <f t="shared" si="3360"/>
        <v/>
      </c>
      <c r="AR260" s="125"/>
      <c r="AS260" s="126">
        <f t="shared" ref="AS260:AS264" si="3453">AR260+AP260</f>
        <v>0</v>
      </c>
      <c r="AT260" s="124" t="str">
        <f t="shared" si="3362"/>
        <v/>
      </c>
      <c r="AU260" s="125"/>
      <c r="AV260" s="126">
        <f t="shared" ref="AV260:AV264" si="3454">AU260+AS260</f>
        <v>0</v>
      </c>
      <c r="AW260" s="124" t="str">
        <f t="shared" si="3364"/>
        <v/>
      </c>
      <c r="AX260" s="125"/>
      <c r="AY260" s="126">
        <f t="shared" ref="AY260:AY264" si="3455">AX260+AV260</f>
        <v>0</v>
      </c>
      <c r="AZ260" s="124" t="str">
        <f t="shared" si="3366"/>
        <v/>
      </c>
      <c r="BA260" s="125"/>
      <c r="BB260" s="126">
        <f t="shared" ref="BB260:BB264" si="3456">BA260+AY260</f>
        <v>0</v>
      </c>
      <c r="BC260" s="124" t="str">
        <f t="shared" si="3368"/>
        <v/>
      </c>
      <c r="BD260" s="125"/>
      <c r="BE260" s="126">
        <f t="shared" ref="BE260:BE264" si="3457">BD260+BB260</f>
        <v>0</v>
      </c>
      <c r="BF260" s="124" t="str">
        <f t="shared" si="3370"/>
        <v/>
      </c>
      <c r="BG260" s="125"/>
      <c r="BH260" s="126">
        <f t="shared" ref="BH260:BH264" si="3458">BG260+BE260</f>
        <v>0</v>
      </c>
      <c r="BI260" s="124" t="str">
        <f t="shared" si="3372"/>
        <v/>
      </c>
      <c r="BJ260" s="125"/>
      <c r="BK260" s="126">
        <f t="shared" ref="BK260:BK264" si="3459">BJ260+BH260</f>
        <v>0</v>
      </c>
      <c r="BL260" s="124" t="str">
        <f t="shared" si="3374"/>
        <v/>
      </c>
      <c r="BM260" s="125"/>
      <c r="BN260" s="126">
        <f t="shared" ref="BN260:BN264" si="3460">BM260+BK260</f>
        <v>0</v>
      </c>
      <c r="BO260" s="124" t="str">
        <f t="shared" si="3376"/>
        <v/>
      </c>
      <c r="BP260" s="125"/>
      <c r="BQ260" s="126">
        <f t="shared" ref="BQ260:BQ264" si="3461">BP260+BN260</f>
        <v>0</v>
      </c>
      <c r="BR260" s="124" t="str">
        <f t="shared" si="3378"/>
        <v/>
      </c>
      <c r="BS260" s="125"/>
      <c r="BT260" s="126">
        <f t="shared" ref="BT260:BT264" si="3462">BS260+BQ260</f>
        <v>0</v>
      </c>
      <c r="BU260" s="124" t="str">
        <f t="shared" si="3380"/>
        <v/>
      </c>
      <c r="BV260" s="125"/>
      <c r="BW260" s="126">
        <f t="shared" ref="BW260:BW264" si="3463">BV260+BT260</f>
        <v>0</v>
      </c>
      <c r="BX260" s="124" t="str">
        <f t="shared" si="3382"/>
        <v/>
      </c>
      <c r="BY260" s="125"/>
      <c r="BZ260" s="126">
        <f t="shared" ref="BZ260:BZ264" si="3464">BY260+BW260</f>
        <v>0</v>
      </c>
      <c r="CA260" s="124" t="str">
        <f t="shared" si="3384"/>
        <v/>
      </c>
      <c r="CB260" s="125"/>
      <c r="CC260" s="126">
        <f t="shared" ref="CC260:CC264" si="3465">CB260+BZ260</f>
        <v>0</v>
      </c>
      <c r="CD260" s="124" t="str">
        <f t="shared" si="3386"/>
        <v/>
      </c>
      <c r="CE260" s="125"/>
      <c r="CF260" s="126">
        <f t="shared" ref="CF260:CF264" si="3466">CE260+CC260</f>
        <v>0</v>
      </c>
      <c r="CG260" s="124" t="str">
        <f t="shared" si="3388"/>
        <v/>
      </c>
      <c r="CH260" s="125"/>
      <c r="CI260" s="126">
        <f t="shared" ref="CI260:CI264" si="3467">CH260+CF260</f>
        <v>0</v>
      </c>
      <c r="CJ260" s="124" t="str">
        <f t="shared" si="3390"/>
        <v/>
      </c>
      <c r="CK260" s="125"/>
      <c r="CL260" s="126">
        <f t="shared" ref="CL260:CL264" si="3468">CK260+CI260</f>
        <v>0</v>
      </c>
      <c r="CM260" s="124" t="str">
        <f t="shared" si="3392"/>
        <v/>
      </c>
      <c r="CN260" s="125"/>
      <c r="CO260" s="126">
        <f t="shared" ref="CO260:CO264" si="3469">CN260+CL260</f>
        <v>0</v>
      </c>
      <c r="CP260" s="124" t="str">
        <f t="shared" si="3394"/>
        <v/>
      </c>
      <c r="CQ260" s="125"/>
      <c r="CR260" s="126">
        <f t="shared" ref="CR260:CR264" si="3470">CQ260+CO260</f>
        <v>0</v>
      </c>
      <c r="CS260" s="124" t="str">
        <f t="shared" si="3396"/>
        <v/>
      </c>
      <c r="CT260" s="125"/>
      <c r="CU260" s="126">
        <f t="shared" ref="CU260:CU264" si="3471">CT260+CR260</f>
        <v>0</v>
      </c>
      <c r="CV260" s="124" t="str">
        <f t="shared" si="3398"/>
        <v/>
      </c>
      <c r="CW260" s="125"/>
      <c r="CX260" s="126">
        <f t="shared" ref="CX260:CX264" si="3472">CW260+CU260</f>
        <v>0</v>
      </c>
      <c r="CY260" s="124" t="str">
        <f t="shared" si="3400"/>
        <v/>
      </c>
      <c r="CZ260" s="125"/>
      <c r="DA260" s="126">
        <f t="shared" ref="DA260:DA264" si="3473">CZ260+CX260</f>
        <v>0</v>
      </c>
      <c r="DB260" s="124" t="str">
        <f t="shared" si="3402"/>
        <v/>
      </c>
      <c r="DC260" s="125"/>
      <c r="DD260" s="126">
        <f t="shared" ref="DD260:DD264" si="3474">DC260+DA260</f>
        <v>0</v>
      </c>
      <c r="DE260" s="124" t="str">
        <f t="shared" si="3404"/>
        <v/>
      </c>
      <c r="DF260" s="125"/>
      <c r="DG260" s="126">
        <f t="shared" ref="DG260:DG264" si="3475">DF260+DD260</f>
        <v>0</v>
      </c>
      <c r="DH260" s="124" t="str">
        <f t="shared" si="3406"/>
        <v/>
      </c>
      <c r="DI260" s="125"/>
      <c r="DJ260" s="126">
        <f t="shared" ref="DJ260:DJ264" si="3476">DI260+DG260</f>
        <v>0</v>
      </c>
      <c r="DK260" s="124"/>
      <c r="DL260" s="125"/>
      <c r="DM260" s="126"/>
    </row>
    <row r="261" spans="1:117" ht="7.75" hidden="1" customHeight="1" outlineLevel="1" x14ac:dyDescent="0.2">
      <c r="A261" s="97" t="str">
        <f t="shared" si="2984"/>
        <v>8</v>
      </c>
      <c r="B261" s="121" t="s">
        <v>121</v>
      </c>
      <c r="C261" s="213" t="str">
        <f>VLOOKUP(B261,'[49]PLANILHA ORCAMENTARIA'!A:B,2,0)</f>
        <v>INFRAESTRUTURA PREVENÇÃO DE COMBATE A INCENDIO - 1 ANDAR</v>
      </c>
      <c r="D261" s="214"/>
      <c r="E261" s="122">
        <f>VLOOKUP(B261,'[49]PLANILHA ORCAMENTARIA'!A:G,7,0)</f>
        <v>99905.12</v>
      </c>
      <c r="F261" s="123"/>
      <c r="G261" s="124" t="str">
        <f t="shared" si="3338"/>
        <v/>
      </c>
      <c r="H261" s="125"/>
      <c r="I261" s="126">
        <f t="shared" si="3442"/>
        <v>0</v>
      </c>
      <c r="J261" s="124" t="str">
        <f t="shared" si="3339"/>
        <v/>
      </c>
      <c r="K261" s="125"/>
      <c r="L261" s="126">
        <f t="shared" si="3269"/>
        <v>0</v>
      </c>
      <c r="M261" s="124" t="str">
        <f t="shared" si="3340"/>
        <v/>
      </c>
      <c r="N261" s="125"/>
      <c r="O261" s="126">
        <f t="shared" si="3443"/>
        <v>0</v>
      </c>
      <c r="P261" s="124" t="str">
        <f t="shared" si="3342"/>
        <v/>
      </c>
      <c r="Q261" s="125"/>
      <c r="R261" s="126">
        <f t="shared" si="3444"/>
        <v>0</v>
      </c>
      <c r="S261" s="124" t="str">
        <f t="shared" si="3344"/>
        <v/>
      </c>
      <c r="T261" s="125"/>
      <c r="U261" s="126">
        <f t="shared" si="3445"/>
        <v>0</v>
      </c>
      <c r="V261" s="124" t="str">
        <f t="shared" si="3346"/>
        <v/>
      </c>
      <c r="W261" s="125"/>
      <c r="X261" s="126">
        <f t="shared" si="3446"/>
        <v>0</v>
      </c>
      <c r="Y261" s="124" t="str">
        <f t="shared" si="3348"/>
        <v/>
      </c>
      <c r="Z261" s="125"/>
      <c r="AA261" s="126">
        <f t="shared" si="3447"/>
        <v>0</v>
      </c>
      <c r="AB261" s="124" t="str">
        <f t="shared" si="3350"/>
        <v/>
      </c>
      <c r="AC261" s="125"/>
      <c r="AD261" s="126">
        <f t="shared" si="3448"/>
        <v>0</v>
      </c>
      <c r="AE261" s="124" t="str">
        <f t="shared" si="3352"/>
        <v/>
      </c>
      <c r="AF261" s="125"/>
      <c r="AG261" s="126">
        <f t="shared" si="3449"/>
        <v>0</v>
      </c>
      <c r="AH261" s="124" t="str">
        <f t="shared" si="3354"/>
        <v/>
      </c>
      <c r="AI261" s="125"/>
      <c r="AJ261" s="126">
        <f t="shared" si="3450"/>
        <v>0</v>
      </c>
      <c r="AK261" s="124" t="str">
        <f t="shared" si="3356"/>
        <v/>
      </c>
      <c r="AL261" s="125"/>
      <c r="AM261" s="126">
        <f t="shared" si="3451"/>
        <v>0</v>
      </c>
      <c r="AN261" s="124" t="str">
        <f t="shared" si="3358"/>
        <v/>
      </c>
      <c r="AO261" s="125"/>
      <c r="AP261" s="126">
        <f t="shared" si="3452"/>
        <v>0</v>
      </c>
      <c r="AQ261" s="124" t="str">
        <f t="shared" si="3360"/>
        <v/>
      </c>
      <c r="AR261" s="125"/>
      <c r="AS261" s="126">
        <f t="shared" si="3453"/>
        <v>0</v>
      </c>
      <c r="AT261" s="124" t="str">
        <f t="shared" si="3362"/>
        <v/>
      </c>
      <c r="AU261" s="125"/>
      <c r="AV261" s="126">
        <f t="shared" si="3454"/>
        <v>0</v>
      </c>
      <c r="AW261" s="124" t="str">
        <f t="shared" si="3364"/>
        <v/>
      </c>
      <c r="AX261" s="125"/>
      <c r="AY261" s="126">
        <f t="shared" si="3455"/>
        <v>0</v>
      </c>
      <c r="AZ261" s="124" t="str">
        <f t="shared" si="3366"/>
        <v/>
      </c>
      <c r="BA261" s="125"/>
      <c r="BB261" s="126">
        <f t="shared" si="3456"/>
        <v>0</v>
      </c>
      <c r="BC261" s="124" t="str">
        <f t="shared" si="3368"/>
        <v/>
      </c>
      <c r="BD261" s="125"/>
      <c r="BE261" s="126">
        <f t="shared" si="3457"/>
        <v>0</v>
      </c>
      <c r="BF261" s="124" t="str">
        <f t="shared" si="3370"/>
        <v/>
      </c>
      <c r="BG261" s="125"/>
      <c r="BH261" s="126">
        <f t="shared" si="3458"/>
        <v>0</v>
      </c>
      <c r="BI261" s="124" t="str">
        <f t="shared" si="3372"/>
        <v/>
      </c>
      <c r="BJ261" s="125"/>
      <c r="BK261" s="126">
        <f t="shared" si="3459"/>
        <v>0</v>
      </c>
      <c r="BL261" s="124" t="str">
        <f t="shared" si="3374"/>
        <v/>
      </c>
      <c r="BM261" s="125"/>
      <c r="BN261" s="126">
        <f t="shared" si="3460"/>
        <v>0</v>
      </c>
      <c r="BO261" s="124" t="str">
        <f t="shared" si="3376"/>
        <v/>
      </c>
      <c r="BP261" s="125"/>
      <c r="BQ261" s="126">
        <f t="shared" si="3461"/>
        <v>0</v>
      </c>
      <c r="BR261" s="124" t="str">
        <f t="shared" si="3378"/>
        <v/>
      </c>
      <c r="BS261" s="125"/>
      <c r="BT261" s="126">
        <f t="shared" si="3462"/>
        <v>0</v>
      </c>
      <c r="BU261" s="124" t="str">
        <f t="shared" si="3380"/>
        <v/>
      </c>
      <c r="BV261" s="125"/>
      <c r="BW261" s="126">
        <f t="shared" si="3463"/>
        <v>0</v>
      </c>
      <c r="BX261" s="124" t="str">
        <f t="shared" si="3382"/>
        <v/>
      </c>
      <c r="BY261" s="125"/>
      <c r="BZ261" s="126">
        <f t="shared" si="3464"/>
        <v>0</v>
      </c>
      <c r="CA261" s="124" t="str">
        <f t="shared" si="3384"/>
        <v/>
      </c>
      <c r="CB261" s="125"/>
      <c r="CC261" s="126">
        <f t="shared" si="3465"/>
        <v>0</v>
      </c>
      <c r="CD261" s="124" t="str">
        <f t="shared" si="3386"/>
        <v/>
      </c>
      <c r="CE261" s="125"/>
      <c r="CF261" s="126">
        <f t="shared" si="3466"/>
        <v>0</v>
      </c>
      <c r="CG261" s="124" t="str">
        <f t="shared" si="3388"/>
        <v/>
      </c>
      <c r="CH261" s="125"/>
      <c r="CI261" s="126">
        <f t="shared" si="3467"/>
        <v>0</v>
      </c>
      <c r="CJ261" s="124" t="str">
        <f t="shared" si="3390"/>
        <v/>
      </c>
      <c r="CK261" s="125"/>
      <c r="CL261" s="126">
        <f t="shared" si="3468"/>
        <v>0</v>
      </c>
      <c r="CM261" s="124" t="str">
        <f t="shared" si="3392"/>
        <v/>
      </c>
      <c r="CN261" s="125"/>
      <c r="CO261" s="126">
        <f t="shared" si="3469"/>
        <v>0</v>
      </c>
      <c r="CP261" s="124" t="str">
        <f t="shared" si="3394"/>
        <v/>
      </c>
      <c r="CQ261" s="125"/>
      <c r="CR261" s="126">
        <f t="shared" si="3470"/>
        <v>0</v>
      </c>
      <c r="CS261" s="124" t="str">
        <f t="shared" si="3396"/>
        <v/>
      </c>
      <c r="CT261" s="125"/>
      <c r="CU261" s="126">
        <f t="shared" si="3471"/>
        <v>0</v>
      </c>
      <c r="CV261" s="124" t="str">
        <f t="shared" si="3398"/>
        <v/>
      </c>
      <c r="CW261" s="125"/>
      <c r="CX261" s="126">
        <f t="shared" si="3472"/>
        <v>0</v>
      </c>
      <c r="CY261" s="124" t="str">
        <f t="shared" si="3400"/>
        <v/>
      </c>
      <c r="CZ261" s="125"/>
      <c r="DA261" s="126">
        <f t="shared" si="3473"/>
        <v>0</v>
      </c>
      <c r="DB261" s="124" t="str">
        <f t="shared" si="3402"/>
        <v/>
      </c>
      <c r="DC261" s="125"/>
      <c r="DD261" s="126">
        <f t="shared" si="3474"/>
        <v>0</v>
      </c>
      <c r="DE261" s="124" t="str">
        <f t="shared" si="3404"/>
        <v/>
      </c>
      <c r="DF261" s="125"/>
      <c r="DG261" s="126">
        <f t="shared" si="3475"/>
        <v>0</v>
      </c>
      <c r="DH261" s="124" t="str">
        <f t="shared" si="3406"/>
        <v/>
      </c>
      <c r="DI261" s="125"/>
      <c r="DJ261" s="126">
        <f t="shared" si="3476"/>
        <v>0</v>
      </c>
      <c r="DK261" s="124"/>
      <c r="DL261" s="125"/>
      <c r="DM261" s="126"/>
    </row>
    <row r="262" spans="1:117" ht="7.75" hidden="1" customHeight="1" outlineLevel="1" x14ac:dyDescent="0.2">
      <c r="A262" s="97" t="str">
        <f t="shared" si="2984"/>
        <v>8</v>
      </c>
      <c r="B262" s="121" t="s">
        <v>122</v>
      </c>
      <c r="C262" s="213" t="str">
        <f>VLOOKUP(B262,'[49]PLANILHA ORCAMENTARIA'!A:B,2,0)</f>
        <v>INFRAESTRUTURA PREVENÇÃO DE COMBATE A INCENDIO - 2 ANDAR</v>
      </c>
      <c r="D262" s="214"/>
      <c r="E262" s="122">
        <f>VLOOKUP(B262,'[49]PLANILHA ORCAMENTARIA'!A:G,7,0)</f>
        <v>58847.21</v>
      </c>
      <c r="F262" s="123"/>
      <c r="G262" s="124" t="str">
        <f t="shared" si="3338"/>
        <v/>
      </c>
      <c r="H262" s="125"/>
      <c r="I262" s="126">
        <f t="shared" si="3442"/>
        <v>0</v>
      </c>
      <c r="J262" s="124" t="str">
        <f t="shared" si="3339"/>
        <v/>
      </c>
      <c r="K262" s="125"/>
      <c r="L262" s="126">
        <f t="shared" si="3269"/>
        <v>0</v>
      </c>
      <c r="M262" s="124" t="str">
        <f t="shared" si="3340"/>
        <v/>
      </c>
      <c r="N262" s="125"/>
      <c r="O262" s="126">
        <f t="shared" si="3443"/>
        <v>0</v>
      </c>
      <c r="P262" s="124" t="str">
        <f t="shared" si="3342"/>
        <v/>
      </c>
      <c r="Q262" s="125"/>
      <c r="R262" s="126">
        <f t="shared" si="3444"/>
        <v>0</v>
      </c>
      <c r="S262" s="124" t="str">
        <f t="shared" si="3344"/>
        <v/>
      </c>
      <c r="T262" s="125"/>
      <c r="U262" s="126">
        <f t="shared" si="3445"/>
        <v>0</v>
      </c>
      <c r="V262" s="124" t="str">
        <f t="shared" si="3346"/>
        <v/>
      </c>
      <c r="W262" s="125"/>
      <c r="X262" s="126">
        <f t="shared" si="3446"/>
        <v>0</v>
      </c>
      <c r="Y262" s="124" t="str">
        <f t="shared" si="3348"/>
        <v/>
      </c>
      <c r="Z262" s="125"/>
      <c r="AA262" s="126">
        <f t="shared" si="3447"/>
        <v>0</v>
      </c>
      <c r="AB262" s="124" t="str">
        <f t="shared" si="3350"/>
        <v/>
      </c>
      <c r="AC262" s="125"/>
      <c r="AD262" s="126">
        <f t="shared" si="3448"/>
        <v>0</v>
      </c>
      <c r="AE262" s="124" t="str">
        <f t="shared" si="3352"/>
        <v/>
      </c>
      <c r="AF262" s="125"/>
      <c r="AG262" s="126">
        <f t="shared" si="3449"/>
        <v>0</v>
      </c>
      <c r="AH262" s="124" t="str">
        <f t="shared" si="3354"/>
        <v/>
      </c>
      <c r="AI262" s="125"/>
      <c r="AJ262" s="126">
        <f t="shared" si="3450"/>
        <v>0</v>
      </c>
      <c r="AK262" s="124" t="str">
        <f t="shared" si="3356"/>
        <v/>
      </c>
      <c r="AL262" s="125"/>
      <c r="AM262" s="126">
        <f t="shared" si="3451"/>
        <v>0</v>
      </c>
      <c r="AN262" s="124" t="str">
        <f t="shared" si="3358"/>
        <v/>
      </c>
      <c r="AO262" s="125"/>
      <c r="AP262" s="126">
        <f t="shared" si="3452"/>
        <v>0</v>
      </c>
      <c r="AQ262" s="124" t="str">
        <f t="shared" si="3360"/>
        <v/>
      </c>
      <c r="AR262" s="125"/>
      <c r="AS262" s="126">
        <f t="shared" si="3453"/>
        <v>0</v>
      </c>
      <c r="AT262" s="124" t="str">
        <f t="shared" si="3362"/>
        <v/>
      </c>
      <c r="AU262" s="125"/>
      <c r="AV262" s="126">
        <f t="shared" si="3454"/>
        <v>0</v>
      </c>
      <c r="AW262" s="124" t="str">
        <f t="shared" si="3364"/>
        <v/>
      </c>
      <c r="AX262" s="125"/>
      <c r="AY262" s="126">
        <f t="shared" si="3455"/>
        <v>0</v>
      </c>
      <c r="AZ262" s="124" t="str">
        <f t="shared" si="3366"/>
        <v/>
      </c>
      <c r="BA262" s="125"/>
      <c r="BB262" s="126">
        <f t="shared" si="3456"/>
        <v>0</v>
      </c>
      <c r="BC262" s="124" t="str">
        <f t="shared" si="3368"/>
        <v/>
      </c>
      <c r="BD262" s="125"/>
      <c r="BE262" s="126">
        <f t="shared" si="3457"/>
        <v>0</v>
      </c>
      <c r="BF262" s="124" t="str">
        <f t="shared" si="3370"/>
        <v/>
      </c>
      <c r="BG262" s="125"/>
      <c r="BH262" s="126">
        <f t="shared" si="3458"/>
        <v>0</v>
      </c>
      <c r="BI262" s="124" t="str">
        <f t="shared" si="3372"/>
        <v/>
      </c>
      <c r="BJ262" s="125"/>
      <c r="BK262" s="126">
        <f t="shared" si="3459"/>
        <v>0</v>
      </c>
      <c r="BL262" s="124" t="str">
        <f t="shared" si="3374"/>
        <v/>
      </c>
      <c r="BM262" s="125"/>
      <c r="BN262" s="126">
        <f t="shared" si="3460"/>
        <v>0</v>
      </c>
      <c r="BO262" s="124" t="str">
        <f t="shared" si="3376"/>
        <v/>
      </c>
      <c r="BP262" s="125"/>
      <c r="BQ262" s="126">
        <f t="shared" si="3461"/>
        <v>0</v>
      </c>
      <c r="BR262" s="124" t="str">
        <f t="shared" si="3378"/>
        <v/>
      </c>
      <c r="BS262" s="125"/>
      <c r="BT262" s="126">
        <f t="shared" si="3462"/>
        <v>0</v>
      </c>
      <c r="BU262" s="124" t="str">
        <f t="shared" si="3380"/>
        <v/>
      </c>
      <c r="BV262" s="125"/>
      <c r="BW262" s="126">
        <f t="shared" si="3463"/>
        <v>0</v>
      </c>
      <c r="BX262" s="124" t="str">
        <f t="shared" si="3382"/>
        <v/>
      </c>
      <c r="BY262" s="125"/>
      <c r="BZ262" s="126">
        <f t="shared" si="3464"/>
        <v>0</v>
      </c>
      <c r="CA262" s="124" t="str">
        <f t="shared" si="3384"/>
        <v/>
      </c>
      <c r="CB262" s="125"/>
      <c r="CC262" s="126">
        <f t="shared" si="3465"/>
        <v>0</v>
      </c>
      <c r="CD262" s="124" t="str">
        <f t="shared" si="3386"/>
        <v/>
      </c>
      <c r="CE262" s="125"/>
      <c r="CF262" s="126">
        <f t="shared" si="3466"/>
        <v>0</v>
      </c>
      <c r="CG262" s="124" t="str">
        <f t="shared" si="3388"/>
        <v/>
      </c>
      <c r="CH262" s="125"/>
      <c r="CI262" s="126">
        <f t="shared" si="3467"/>
        <v>0</v>
      </c>
      <c r="CJ262" s="124" t="str">
        <f t="shared" si="3390"/>
        <v/>
      </c>
      <c r="CK262" s="125"/>
      <c r="CL262" s="126">
        <f t="shared" si="3468"/>
        <v>0</v>
      </c>
      <c r="CM262" s="124" t="str">
        <f t="shared" si="3392"/>
        <v/>
      </c>
      <c r="CN262" s="125"/>
      <c r="CO262" s="126">
        <f t="shared" si="3469"/>
        <v>0</v>
      </c>
      <c r="CP262" s="124" t="str">
        <f t="shared" si="3394"/>
        <v/>
      </c>
      <c r="CQ262" s="125"/>
      <c r="CR262" s="126">
        <f t="shared" si="3470"/>
        <v>0</v>
      </c>
      <c r="CS262" s="124" t="str">
        <f t="shared" si="3396"/>
        <v/>
      </c>
      <c r="CT262" s="125"/>
      <c r="CU262" s="126">
        <f t="shared" si="3471"/>
        <v>0</v>
      </c>
      <c r="CV262" s="124" t="str">
        <f t="shared" si="3398"/>
        <v/>
      </c>
      <c r="CW262" s="125"/>
      <c r="CX262" s="126">
        <f t="shared" si="3472"/>
        <v>0</v>
      </c>
      <c r="CY262" s="124" t="str">
        <f t="shared" si="3400"/>
        <v/>
      </c>
      <c r="CZ262" s="125"/>
      <c r="DA262" s="126">
        <f t="shared" si="3473"/>
        <v>0</v>
      </c>
      <c r="DB262" s="124" t="str">
        <f t="shared" si="3402"/>
        <v/>
      </c>
      <c r="DC262" s="125"/>
      <c r="DD262" s="126">
        <f t="shared" si="3474"/>
        <v>0</v>
      </c>
      <c r="DE262" s="124" t="str">
        <f t="shared" si="3404"/>
        <v/>
      </c>
      <c r="DF262" s="125"/>
      <c r="DG262" s="126">
        <f t="shared" si="3475"/>
        <v>0</v>
      </c>
      <c r="DH262" s="124" t="str">
        <f t="shared" si="3406"/>
        <v/>
      </c>
      <c r="DI262" s="125"/>
      <c r="DJ262" s="126">
        <f t="shared" si="3476"/>
        <v>0</v>
      </c>
      <c r="DK262" s="124"/>
      <c r="DL262" s="125"/>
      <c r="DM262" s="126"/>
    </row>
    <row r="263" spans="1:117" ht="7.75" hidden="1" customHeight="1" outlineLevel="1" x14ac:dyDescent="0.2">
      <c r="A263" s="97" t="str">
        <f t="shared" si="2984"/>
        <v>8</v>
      </c>
      <c r="B263" s="121" t="s">
        <v>123</v>
      </c>
      <c r="C263" s="213" t="str">
        <f>VLOOKUP(B263,'[49]PLANILHA ORCAMENTARIA'!A:B,2,0)</f>
        <v>ACABAMENTOS DE INCÊNDIO</v>
      </c>
      <c r="D263" s="214"/>
      <c r="E263" s="122">
        <f>VLOOKUP(B263,'[49]PLANILHA ORCAMENTARIA'!A:G,7,0)</f>
        <v>153221.09</v>
      </c>
      <c r="F263" s="123"/>
      <c r="G263" s="124" t="str">
        <f t="shared" si="3338"/>
        <v/>
      </c>
      <c r="H263" s="125"/>
      <c r="I263" s="126">
        <f t="shared" si="3442"/>
        <v>0</v>
      </c>
      <c r="J263" s="124" t="str">
        <f t="shared" si="3339"/>
        <v/>
      </c>
      <c r="K263" s="125"/>
      <c r="L263" s="126">
        <f t="shared" si="3269"/>
        <v>0</v>
      </c>
      <c r="M263" s="124" t="str">
        <f t="shared" si="3340"/>
        <v/>
      </c>
      <c r="N263" s="125"/>
      <c r="O263" s="126">
        <f t="shared" si="3443"/>
        <v>0</v>
      </c>
      <c r="P263" s="124" t="str">
        <f t="shared" si="3342"/>
        <v/>
      </c>
      <c r="Q263" s="125"/>
      <c r="R263" s="126">
        <f t="shared" si="3444"/>
        <v>0</v>
      </c>
      <c r="S263" s="124" t="str">
        <f t="shared" si="3344"/>
        <v/>
      </c>
      <c r="T263" s="125"/>
      <c r="U263" s="126">
        <f t="shared" si="3445"/>
        <v>0</v>
      </c>
      <c r="V263" s="124" t="str">
        <f t="shared" si="3346"/>
        <v/>
      </c>
      <c r="W263" s="125"/>
      <c r="X263" s="126">
        <f t="shared" si="3446"/>
        <v>0</v>
      </c>
      <c r="Y263" s="124" t="str">
        <f t="shared" si="3348"/>
        <v/>
      </c>
      <c r="Z263" s="125"/>
      <c r="AA263" s="126">
        <f t="shared" si="3447"/>
        <v>0</v>
      </c>
      <c r="AB263" s="124" t="str">
        <f t="shared" si="3350"/>
        <v/>
      </c>
      <c r="AC263" s="125"/>
      <c r="AD263" s="126">
        <f t="shared" si="3448"/>
        <v>0</v>
      </c>
      <c r="AE263" s="124" t="str">
        <f t="shared" si="3352"/>
        <v/>
      </c>
      <c r="AF263" s="125"/>
      <c r="AG263" s="126">
        <f t="shared" si="3449"/>
        <v>0</v>
      </c>
      <c r="AH263" s="124" t="str">
        <f t="shared" si="3354"/>
        <v/>
      </c>
      <c r="AI263" s="125"/>
      <c r="AJ263" s="126">
        <f t="shared" si="3450"/>
        <v>0</v>
      </c>
      <c r="AK263" s="124" t="str">
        <f t="shared" si="3356"/>
        <v/>
      </c>
      <c r="AL263" s="125"/>
      <c r="AM263" s="126">
        <f t="shared" si="3451"/>
        <v>0</v>
      </c>
      <c r="AN263" s="124" t="str">
        <f t="shared" si="3358"/>
        <v/>
      </c>
      <c r="AO263" s="125"/>
      <c r="AP263" s="126">
        <f t="shared" si="3452"/>
        <v>0</v>
      </c>
      <c r="AQ263" s="124" t="str">
        <f t="shared" si="3360"/>
        <v/>
      </c>
      <c r="AR263" s="125"/>
      <c r="AS263" s="126">
        <f t="shared" si="3453"/>
        <v>0</v>
      </c>
      <c r="AT263" s="124" t="str">
        <f t="shared" si="3362"/>
        <v/>
      </c>
      <c r="AU263" s="125"/>
      <c r="AV263" s="126">
        <f t="shared" si="3454"/>
        <v>0</v>
      </c>
      <c r="AW263" s="124" t="str">
        <f t="shared" si="3364"/>
        <v/>
      </c>
      <c r="AX263" s="125"/>
      <c r="AY263" s="126">
        <f t="shared" si="3455"/>
        <v>0</v>
      </c>
      <c r="AZ263" s="124" t="str">
        <f t="shared" si="3366"/>
        <v/>
      </c>
      <c r="BA263" s="125"/>
      <c r="BB263" s="126">
        <f t="shared" si="3456"/>
        <v>0</v>
      </c>
      <c r="BC263" s="124" t="str">
        <f t="shared" si="3368"/>
        <v/>
      </c>
      <c r="BD263" s="125"/>
      <c r="BE263" s="126">
        <f t="shared" si="3457"/>
        <v>0</v>
      </c>
      <c r="BF263" s="124" t="str">
        <f t="shared" si="3370"/>
        <v/>
      </c>
      <c r="BG263" s="125"/>
      <c r="BH263" s="126">
        <f t="shared" si="3458"/>
        <v>0</v>
      </c>
      <c r="BI263" s="124" t="str">
        <f t="shared" si="3372"/>
        <v/>
      </c>
      <c r="BJ263" s="125"/>
      <c r="BK263" s="126">
        <f t="shared" si="3459"/>
        <v>0</v>
      </c>
      <c r="BL263" s="124" t="str">
        <f t="shared" si="3374"/>
        <v/>
      </c>
      <c r="BM263" s="125"/>
      <c r="BN263" s="126">
        <f t="shared" si="3460"/>
        <v>0</v>
      </c>
      <c r="BO263" s="124" t="str">
        <f t="shared" si="3376"/>
        <v/>
      </c>
      <c r="BP263" s="125"/>
      <c r="BQ263" s="126">
        <f t="shared" si="3461"/>
        <v>0</v>
      </c>
      <c r="BR263" s="124" t="str">
        <f t="shared" si="3378"/>
        <v/>
      </c>
      <c r="BS263" s="125"/>
      <c r="BT263" s="126">
        <f t="shared" si="3462"/>
        <v>0</v>
      </c>
      <c r="BU263" s="124" t="str">
        <f t="shared" si="3380"/>
        <v/>
      </c>
      <c r="BV263" s="125"/>
      <c r="BW263" s="126">
        <f t="shared" si="3463"/>
        <v>0</v>
      </c>
      <c r="BX263" s="124" t="str">
        <f t="shared" si="3382"/>
        <v/>
      </c>
      <c r="BY263" s="125"/>
      <c r="BZ263" s="126">
        <f t="shared" si="3464"/>
        <v>0</v>
      </c>
      <c r="CA263" s="124" t="str">
        <f t="shared" si="3384"/>
        <v/>
      </c>
      <c r="CB263" s="125"/>
      <c r="CC263" s="126">
        <f t="shared" si="3465"/>
        <v>0</v>
      </c>
      <c r="CD263" s="124" t="str">
        <f t="shared" si="3386"/>
        <v/>
      </c>
      <c r="CE263" s="125"/>
      <c r="CF263" s="126">
        <f t="shared" si="3466"/>
        <v>0</v>
      </c>
      <c r="CG263" s="124" t="str">
        <f t="shared" si="3388"/>
        <v/>
      </c>
      <c r="CH263" s="125"/>
      <c r="CI263" s="126">
        <f t="shared" si="3467"/>
        <v>0</v>
      </c>
      <c r="CJ263" s="124" t="str">
        <f t="shared" si="3390"/>
        <v/>
      </c>
      <c r="CK263" s="125"/>
      <c r="CL263" s="126">
        <f t="shared" si="3468"/>
        <v>0</v>
      </c>
      <c r="CM263" s="124" t="str">
        <f t="shared" si="3392"/>
        <v/>
      </c>
      <c r="CN263" s="125"/>
      <c r="CO263" s="126">
        <f t="shared" si="3469"/>
        <v>0</v>
      </c>
      <c r="CP263" s="124" t="str">
        <f t="shared" si="3394"/>
        <v/>
      </c>
      <c r="CQ263" s="125"/>
      <c r="CR263" s="126">
        <f t="shared" si="3470"/>
        <v>0</v>
      </c>
      <c r="CS263" s="124" t="str">
        <f t="shared" si="3396"/>
        <v/>
      </c>
      <c r="CT263" s="125"/>
      <c r="CU263" s="126">
        <f t="shared" si="3471"/>
        <v>0</v>
      </c>
      <c r="CV263" s="124" t="str">
        <f t="shared" si="3398"/>
        <v/>
      </c>
      <c r="CW263" s="125"/>
      <c r="CX263" s="126">
        <f t="shared" si="3472"/>
        <v>0</v>
      </c>
      <c r="CY263" s="124" t="str">
        <f t="shared" si="3400"/>
        <v/>
      </c>
      <c r="CZ263" s="125"/>
      <c r="DA263" s="126">
        <f t="shared" si="3473"/>
        <v>0</v>
      </c>
      <c r="DB263" s="124" t="str">
        <f t="shared" si="3402"/>
        <v/>
      </c>
      <c r="DC263" s="125"/>
      <c r="DD263" s="126">
        <f t="shared" si="3474"/>
        <v>0</v>
      </c>
      <c r="DE263" s="124" t="str">
        <f t="shared" si="3404"/>
        <v/>
      </c>
      <c r="DF263" s="125"/>
      <c r="DG263" s="126">
        <f t="shared" si="3475"/>
        <v>0</v>
      </c>
      <c r="DH263" s="124" t="str">
        <f t="shared" si="3406"/>
        <v/>
      </c>
      <c r="DI263" s="125"/>
      <c r="DJ263" s="126">
        <f t="shared" si="3476"/>
        <v>0</v>
      </c>
      <c r="DK263" s="124"/>
      <c r="DL263" s="125"/>
      <c r="DM263" s="126"/>
    </row>
    <row r="264" spans="1:117" ht="7.75" hidden="1" customHeight="1" outlineLevel="1" x14ac:dyDescent="0.2">
      <c r="A264" s="97" t="str">
        <f t="shared" si="2984"/>
        <v>8</v>
      </c>
      <c r="B264" s="121" t="s">
        <v>124</v>
      </c>
      <c r="C264" s="213" t="str">
        <f>VLOOKUP(B264,'[49]PLANILHA ORCAMENTARIA'!A:B,2,0)</f>
        <v>SPDA</v>
      </c>
      <c r="D264" s="214"/>
      <c r="E264" s="122">
        <f>VLOOKUP(B264,'[49]PLANILHA ORCAMENTARIA'!A:G,7,0)</f>
        <v>87836.45</v>
      </c>
      <c r="F264" s="123"/>
      <c r="G264" s="124" t="str">
        <f t="shared" si="3338"/>
        <v/>
      </c>
      <c r="H264" s="125"/>
      <c r="I264" s="126">
        <f t="shared" si="3442"/>
        <v>0</v>
      </c>
      <c r="J264" s="124" t="str">
        <f t="shared" si="3339"/>
        <v/>
      </c>
      <c r="K264" s="125"/>
      <c r="L264" s="126">
        <f t="shared" si="3269"/>
        <v>0</v>
      </c>
      <c r="M264" s="124" t="str">
        <f t="shared" si="3340"/>
        <v/>
      </c>
      <c r="N264" s="125"/>
      <c r="O264" s="126">
        <f t="shared" si="3443"/>
        <v>0</v>
      </c>
      <c r="P264" s="124" t="str">
        <f t="shared" si="3342"/>
        <v/>
      </c>
      <c r="Q264" s="125"/>
      <c r="R264" s="126">
        <f t="shared" si="3444"/>
        <v>0</v>
      </c>
      <c r="S264" s="124" t="str">
        <f t="shared" si="3344"/>
        <v/>
      </c>
      <c r="T264" s="125"/>
      <c r="U264" s="126">
        <f t="shared" si="3445"/>
        <v>0</v>
      </c>
      <c r="V264" s="124" t="str">
        <f t="shared" si="3346"/>
        <v/>
      </c>
      <c r="W264" s="125"/>
      <c r="X264" s="126">
        <f t="shared" si="3446"/>
        <v>0</v>
      </c>
      <c r="Y264" s="124" t="str">
        <f t="shared" si="3348"/>
        <v/>
      </c>
      <c r="Z264" s="125"/>
      <c r="AA264" s="126">
        <f t="shared" si="3447"/>
        <v>0</v>
      </c>
      <c r="AB264" s="124" t="str">
        <f t="shared" si="3350"/>
        <v/>
      </c>
      <c r="AC264" s="125"/>
      <c r="AD264" s="126">
        <f t="shared" si="3448"/>
        <v>0</v>
      </c>
      <c r="AE264" s="124" t="str">
        <f t="shared" si="3352"/>
        <v/>
      </c>
      <c r="AF264" s="125"/>
      <c r="AG264" s="126">
        <f t="shared" si="3449"/>
        <v>0</v>
      </c>
      <c r="AH264" s="124" t="str">
        <f t="shared" si="3354"/>
        <v/>
      </c>
      <c r="AI264" s="125"/>
      <c r="AJ264" s="126">
        <f t="shared" si="3450"/>
        <v>0</v>
      </c>
      <c r="AK264" s="124" t="str">
        <f t="shared" si="3356"/>
        <v/>
      </c>
      <c r="AL264" s="125"/>
      <c r="AM264" s="126">
        <f t="shared" si="3451"/>
        <v>0</v>
      </c>
      <c r="AN264" s="124" t="str">
        <f t="shared" si="3358"/>
        <v/>
      </c>
      <c r="AO264" s="125"/>
      <c r="AP264" s="126">
        <f t="shared" si="3452"/>
        <v>0</v>
      </c>
      <c r="AQ264" s="124" t="str">
        <f t="shared" si="3360"/>
        <v/>
      </c>
      <c r="AR264" s="125"/>
      <c r="AS264" s="126">
        <f t="shared" si="3453"/>
        <v>0</v>
      </c>
      <c r="AT264" s="124" t="str">
        <f t="shared" si="3362"/>
        <v/>
      </c>
      <c r="AU264" s="125"/>
      <c r="AV264" s="126">
        <f t="shared" si="3454"/>
        <v>0</v>
      </c>
      <c r="AW264" s="124" t="str">
        <f t="shared" si="3364"/>
        <v/>
      </c>
      <c r="AX264" s="125"/>
      <c r="AY264" s="126">
        <f t="shared" si="3455"/>
        <v>0</v>
      </c>
      <c r="AZ264" s="124" t="str">
        <f t="shared" si="3366"/>
        <v/>
      </c>
      <c r="BA264" s="125"/>
      <c r="BB264" s="126">
        <f t="shared" si="3456"/>
        <v>0</v>
      </c>
      <c r="BC264" s="124" t="str">
        <f t="shared" si="3368"/>
        <v/>
      </c>
      <c r="BD264" s="125"/>
      <c r="BE264" s="126">
        <f t="shared" si="3457"/>
        <v>0</v>
      </c>
      <c r="BF264" s="124" t="str">
        <f t="shared" si="3370"/>
        <v/>
      </c>
      <c r="BG264" s="125"/>
      <c r="BH264" s="126">
        <f t="shared" si="3458"/>
        <v>0</v>
      </c>
      <c r="BI264" s="124" t="str">
        <f t="shared" si="3372"/>
        <v/>
      </c>
      <c r="BJ264" s="125"/>
      <c r="BK264" s="126">
        <f t="shared" si="3459"/>
        <v>0</v>
      </c>
      <c r="BL264" s="124" t="str">
        <f t="shared" si="3374"/>
        <v/>
      </c>
      <c r="BM264" s="125"/>
      <c r="BN264" s="126">
        <f t="shared" si="3460"/>
        <v>0</v>
      </c>
      <c r="BO264" s="124" t="str">
        <f t="shared" si="3376"/>
        <v/>
      </c>
      <c r="BP264" s="125"/>
      <c r="BQ264" s="126">
        <f t="shared" si="3461"/>
        <v>0</v>
      </c>
      <c r="BR264" s="124" t="str">
        <f t="shared" si="3378"/>
        <v/>
      </c>
      <c r="BS264" s="125"/>
      <c r="BT264" s="126">
        <f t="shared" si="3462"/>
        <v>0</v>
      </c>
      <c r="BU264" s="124" t="str">
        <f t="shared" si="3380"/>
        <v/>
      </c>
      <c r="BV264" s="125"/>
      <c r="BW264" s="126">
        <f t="shared" si="3463"/>
        <v>0</v>
      </c>
      <c r="BX264" s="124" t="str">
        <f t="shared" si="3382"/>
        <v/>
      </c>
      <c r="BY264" s="125"/>
      <c r="BZ264" s="126">
        <f t="shared" si="3464"/>
        <v>0</v>
      </c>
      <c r="CA264" s="124" t="str">
        <f t="shared" si="3384"/>
        <v/>
      </c>
      <c r="CB264" s="125"/>
      <c r="CC264" s="126">
        <f t="shared" si="3465"/>
        <v>0</v>
      </c>
      <c r="CD264" s="124" t="str">
        <f t="shared" si="3386"/>
        <v/>
      </c>
      <c r="CE264" s="125"/>
      <c r="CF264" s="126">
        <f t="shared" si="3466"/>
        <v>0</v>
      </c>
      <c r="CG264" s="124" t="str">
        <f t="shared" si="3388"/>
        <v/>
      </c>
      <c r="CH264" s="125"/>
      <c r="CI264" s="126">
        <f t="shared" si="3467"/>
        <v>0</v>
      </c>
      <c r="CJ264" s="124" t="str">
        <f t="shared" si="3390"/>
        <v/>
      </c>
      <c r="CK264" s="125"/>
      <c r="CL264" s="126">
        <f t="shared" si="3468"/>
        <v>0</v>
      </c>
      <c r="CM264" s="124" t="str">
        <f t="shared" si="3392"/>
        <v/>
      </c>
      <c r="CN264" s="125"/>
      <c r="CO264" s="126">
        <f t="shared" si="3469"/>
        <v>0</v>
      </c>
      <c r="CP264" s="124" t="str">
        <f t="shared" si="3394"/>
        <v/>
      </c>
      <c r="CQ264" s="125"/>
      <c r="CR264" s="126">
        <f t="shared" si="3470"/>
        <v>0</v>
      </c>
      <c r="CS264" s="124" t="str">
        <f t="shared" si="3396"/>
        <v/>
      </c>
      <c r="CT264" s="125"/>
      <c r="CU264" s="126">
        <f t="shared" si="3471"/>
        <v>0</v>
      </c>
      <c r="CV264" s="124" t="str">
        <f t="shared" si="3398"/>
        <v/>
      </c>
      <c r="CW264" s="125"/>
      <c r="CX264" s="126">
        <f t="shared" si="3472"/>
        <v>0</v>
      </c>
      <c r="CY264" s="124" t="str">
        <f t="shared" si="3400"/>
        <v/>
      </c>
      <c r="CZ264" s="125"/>
      <c r="DA264" s="126">
        <f t="shared" si="3473"/>
        <v>0</v>
      </c>
      <c r="DB264" s="124" t="str">
        <f t="shared" si="3402"/>
        <v/>
      </c>
      <c r="DC264" s="125"/>
      <c r="DD264" s="126">
        <f t="shared" si="3474"/>
        <v>0</v>
      </c>
      <c r="DE264" s="124" t="str">
        <f t="shared" si="3404"/>
        <v/>
      </c>
      <c r="DF264" s="125"/>
      <c r="DG264" s="126">
        <f t="shared" si="3475"/>
        <v>0</v>
      </c>
      <c r="DH264" s="124" t="str">
        <f t="shared" si="3406"/>
        <v/>
      </c>
      <c r="DI264" s="125"/>
      <c r="DJ264" s="126">
        <f t="shared" si="3476"/>
        <v>0</v>
      </c>
      <c r="DK264" s="124"/>
      <c r="DL264" s="125"/>
      <c r="DM264" s="126"/>
    </row>
    <row r="265" spans="1:117" collapsed="1" x14ac:dyDescent="0.2">
      <c r="A265" s="97" t="str">
        <f t="shared" si="2984"/>
        <v>9</v>
      </c>
      <c r="B265" s="115">
        <v>9</v>
      </c>
      <c r="C265" s="199" t="s">
        <v>64</v>
      </c>
      <c r="D265" s="199"/>
      <c r="E265" s="116">
        <f>VLOOKUP(B265,'[49]PLANILHA ORCAMENTARIA'!A:G,7,0)</f>
        <v>259263.25920000003</v>
      </c>
      <c r="F265" s="117"/>
      <c r="G265" s="127">
        <f>SUMIF($A$266:$A$269,$B$265,G266:G269)</f>
        <v>0</v>
      </c>
      <c r="H265" s="128">
        <f>IF(G265="","",G265/$E265)</f>
        <v>0</v>
      </c>
      <c r="I265" s="129">
        <f t="shared" si="3442"/>
        <v>0</v>
      </c>
      <c r="J265" s="127">
        <f>SUMIF($A$266:$A$269,$B$265,J266:J269)</f>
        <v>0</v>
      </c>
      <c r="K265" s="128">
        <f>IF(J265="","",J265/$E265)</f>
        <v>0</v>
      </c>
      <c r="L265" s="129">
        <f>K265+I265</f>
        <v>0</v>
      </c>
      <c r="M265" s="127">
        <f>SUMIF($A$266:$A$269,$B$265,M266:M269)</f>
        <v>0</v>
      </c>
      <c r="N265" s="128">
        <f>IF(M265="","",M265/$E265)</f>
        <v>0</v>
      </c>
      <c r="O265" s="129">
        <f>N265+L265</f>
        <v>0</v>
      </c>
      <c r="P265" s="127">
        <f>SUMIF($A$266:$A$269,$B$265,P266:P269)</f>
        <v>0</v>
      </c>
      <c r="Q265" s="128">
        <f>IF(P265="","",P265/$E265)</f>
        <v>0</v>
      </c>
      <c r="R265" s="129">
        <f>Q265+O265</f>
        <v>0</v>
      </c>
      <c r="S265" s="127">
        <f>SUMIF($A$266:$A$269,$B$265,S266:S269)</f>
        <v>0</v>
      </c>
      <c r="T265" s="128">
        <f>IF(S265="","",S265/$E265)</f>
        <v>0</v>
      </c>
      <c r="U265" s="129">
        <f>T265+R265</f>
        <v>0</v>
      </c>
      <c r="V265" s="127">
        <f>SUMIF($A$266:$A$269,$B$265,V266:V269)</f>
        <v>0</v>
      </c>
      <c r="W265" s="128">
        <f>IF(V265="","",V265/$E265)</f>
        <v>0</v>
      </c>
      <c r="X265" s="129">
        <f>W265+U265</f>
        <v>0</v>
      </c>
      <c r="Y265" s="127">
        <f>SUMIF($A$266:$A$269,$B$265,Y266:Y269)</f>
        <v>0</v>
      </c>
      <c r="Z265" s="128">
        <f>IF(Y265="","",Y265/$E265)</f>
        <v>0</v>
      </c>
      <c r="AA265" s="129">
        <f>Z265+X265</f>
        <v>0</v>
      </c>
      <c r="AB265" s="127">
        <f>SUMIF($A$266:$A$269,$B$265,AB266:AB269)</f>
        <v>0</v>
      </c>
      <c r="AC265" s="128">
        <f>IF(AB265="","",AB265/$E265)</f>
        <v>0</v>
      </c>
      <c r="AD265" s="129">
        <f>AC265+AA265</f>
        <v>0</v>
      </c>
      <c r="AE265" s="127">
        <f>SUMIF($A$266:$A$269,$B$265,AE266:AE269)</f>
        <v>0</v>
      </c>
      <c r="AF265" s="128">
        <f>IF(AE265="","",AE265/$E265)</f>
        <v>0</v>
      </c>
      <c r="AG265" s="129">
        <f>AF265+AD265</f>
        <v>0</v>
      </c>
      <c r="AH265" s="127">
        <f>SUMIF($A$266:$A$269,$B$265,AH266:AH269)</f>
        <v>0</v>
      </c>
      <c r="AI265" s="128">
        <f>IF(AH265="","",AH265/$E265)</f>
        <v>0</v>
      </c>
      <c r="AJ265" s="129">
        <f>AI265+AG265</f>
        <v>0</v>
      </c>
      <c r="AK265" s="127">
        <f>SUMIF($A$266:$A$269,$B$265,AK266:AK269)</f>
        <v>0</v>
      </c>
      <c r="AL265" s="128">
        <f>IF(AK265="","",AK265/$E265)</f>
        <v>0</v>
      </c>
      <c r="AM265" s="129">
        <f>AL265+AJ265</f>
        <v>0</v>
      </c>
      <c r="AN265" s="127">
        <f>SUMIF($A$266:$A$269,$B$265,AN266:AN269)</f>
        <v>0</v>
      </c>
      <c r="AO265" s="128">
        <f>IF(AN265="","",AN265/$E265)</f>
        <v>0</v>
      </c>
      <c r="AP265" s="129">
        <f>AO265+AM265</f>
        <v>0</v>
      </c>
      <c r="AQ265" s="127">
        <f>SUMIF($A$266:$A$269,$B$265,AQ266:AQ269)</f>
        <v>0</v>
      </c>
      <c r="AR265" s="128">
        <f>IF(AQ265="","",AQ265/$E265)</f>
        <v>0</v>
      </c>
      <c r="AS265" s="129">
        <f>AR265+AP265</f>
        <v>0</v>
      </c>
      <c r="AT265" s="127">
        <f>SUMIF($A$266:$A$269,$B$265,AT266:AT269)</f>
        <v>0</v>
      </c>
      <c r="AU265" s="128">
        <f>IF(AT265="","",AT265/$E265)</f>
        <v>0</v>
      </c>
      <c r="AV265" s="129">
        <f>AU265+AS265</f>
        <v>0</v>
      </c>
      <c r="AW265" s="127">
        <f>SUMIF($A$266:$A$269,$B$265,AW266:AW269)</f>
        <v>0</v>
      </c>
      <c r="AX265" s="128">
        <f>IF(AW265="","",AW265/$E265)</f>
        <v>0</v>
      </c>
      <c r="AY265" s="129">
        <f>AX265+AV265</f>
        <v>0</v>
      </c>
      <c r="AZ265" s="127">
        <f>SUMIF($A$266:$A$269,$B$265,AZ266:AZ269)</f>
        <v>0</v>
      </c>
      <c r="BA265" s="128">
        <f>IF(AZ265="","",AZ265/$E265)</f>
        <v>0</v>
      </c>
      <c r="BB265" s="129">
        <f>BA265+AY265</f>
        <v>0</v>
      </c>
      <c r="BC265" s="127">
        <f>SUMIF($A$266:$A$269,$B$265,BC266:BC269)</f>
        <v>0</v>
      </c>
      <c r="BD265" s="128">
        <f>IF(BC265="","",BC265/$E265)</f>
        <v>0</v>
      </c>
      <c r="BE265" s="129">
        <f>BD265+BB265</f>
        <v>0</v>
      </c>
      <c r="BF265" s="127">
        <f>SUMIF($A$266:$A$269,$B$265,BF266:BF269)</f>
        <v>0</v>
      </c>
      <c r="BG265" s="128">
        <f>IF(BF265="","",BF265/$E265)</f>
        <v>0</v>
      </c>
      <c r="BH265" s="129">
        <f>BG265+BE265</f>
        <v>0</v>
      </c>
      <c r="BI265" s="127">
        <f>SUMIF($A$266:$A$269,$B$265,BI266:BI269)</f>
        <v>0</v>
      </c>
      <c r="BJ265" s="128">
        <f>IF(BI265="","",BI265/$E265)</f>
        <v>0</v>
      </c>
      <c r="BK265" s="129">
        <f>BJ265+BH265</f>
        <v>0</v>
      </c>
      <c r="BL265" s="127">
        <f>SUMIF($A$266:$A$269,$B$265,BL266:BL269)</f>
        <v>0</v>
      </c>
      <c r="BM265" s="128">
        <f>IF(BL265="","",BL265/$E265)</f>
        <v>0</v>
      </c>
      <c r="BN265" s="129">
        <f>BM265+BK265</f>
        <v>0</v>
      </c>
      <c r="BO265" s="127">
        <f>SUMIF($A$266:$A$269,$B$265,BO266:BO269)</f>
        <v>0</v>
      </c>
      <c r="BP265" s="128">
        <f>IF(BO265="","",BO265/$E265)</f>
        <v>0</v>
      </c>
      <c r="BQ265" s="129">
        <f>BP265+BN265</f>
        <v>0</v>
      </c>
      <c r="BR265" s="127">
        <f>SUMIF($A$266:$A$269,$B$265,BR266:BR269)</f>
        <v>0</v>
      </c>
      <c r="BS265" s="128">
        <f>IF(BR265="","",BR265/$E265)</f>
        <v>0</v>
      </c>
      <c r="BT265" s="129">
        <f>BS265+BQ265</f>
        <v>0</v>
      </c>
      <c r="BU265" s="127">
        <f>SUMIF($A$266:$A$269,$B$265,BU266:BU269)</f>
        <v>0</v>
      </c>
      <c r="BV265" s="128">
        <f>IF(BU265="","",BU265/$E265)</f>
        <v>0</v>
      </c>
      <c r="BW265" s="129">
        <f>BV265+BT265</f>
        <v>0</v>
      </c>
      <c r="BX265" s="127">
        <f>SUMIF($A$266:$A$269,$B$265,BX266:BX269)</f>
        <v>0</v>
      </c>
      <c r="BY265" s="128">
        <f>IF(BX265="","",BX265/$E265)</f>
        <v>0</v>
      </c>
      <c r="BZ265" s="129">
        <f>BY265+BW265</f>
        <v>0</v>
      </c>
      <c r="CA265" s="127">
        <f>SUMIF($A$266:$A$269,$B$265,CA266:CA269)</f>
        <v>0</v>
      </c>
      <c r="CB265" s="128">
        <f>IF(CA265="","",CA265/$E265)</f>
        <v>0</v>
      </c>
      <c r="CC265" s="129">
        <f>CB265+BZ265</f>
        <v>0</v>
      </c>
      <c r="CD265" s="127">
        <f>SUMIF($A$266:$A$269,$B$265,CD266:CD269)</f>
        <v>0</v>
      </c>
      <c r="CE265" s="128">
        <f>IF(CD265="","",CD265/$E265)</f>
        <v>0</v>
      </c>
      <c r="CF265" s="129">
        <f>CE265+CC265</f>
        <v>0</v>
      </c>
      <c r="CG265" s="127">
        <f>SUMIF($A$266:$A$269,$B$265,CG266:CG269)</f>
        <v>0</v>
      </c>
      <c r="CH265" s="128">
        <f>IF(CG265="","",CG265/$E265)</f>
        <v>0</v>
      </c>
      <c r="CI265" s="129">
        <f>CH265+CF265</f>
        <v>0</v>
      </c>
      <c r="CJ265" s="127">
        <f>SUMIF($A$266:$A$269,$B$265,CJ266:CJ269)</f>
        <v>0</v>
      </c>
      <c r="CK265" s="128">
        <f>IF(CJ265="","",CJ265/$E265)</f>
        <v>0</v>
      </c>
      <c r="CL265" s="129">
        <f>CK265+CI265</f>
        <v>0</v>
      </c>
      <c r="CM265" s="127">
        <f>SUMIF($A$266:$A$269,$B$265,CM266:CM269)</f>
        <v>0</v>
      </c>
      <c r="CN265" s="128">
        <f>IF(CM265="","",CM265/$E265)</f>
        <v>0</v>
      </c>
      <c r="CO265" s="129">
        <f>CN265+CL265</f>
        <v>0</v>
      </c>
      <c r="CP265" s="127">
        <f>SUMIF($A$266:$A$269,$B$265,CP266:CP269)</f>
        <v>0</v>
      </c>
      <c r="CQ265" s="128">
        <f>IF(CP265="","",CP265/$E265)</f>
        <v>0</v>
      </c>
      <c r="CR265" s="129">
        <f>CQ265+CO265</f>
        <v>0</v>
      </c>
      <c r="CS265" s="127">
        <f>SUMIF($A$266:$A$269,$B$265,CS266:CS269)</f>
        <v>0</v>
      </c>
      <c r="CT265" s="128">
        <f>IF(CS265="","",CS265/$E265)</f>
        <v>0</v>
      </c>
      <c r="CU265" s="129">
        <f>CT265+CR265</f>
        <v>0</v>
      </c>
      <c r="CV265" s="127">
        <f>SUMIF($A$266:$A$269,$B$265,CV266:CV269)</f>
        <v>0</v>
      </c>
      <c r="CW265" s="128">
        <f>IF(CV265="","",CV265/$E265)</f>
        <v>0</v>
      </c>
      <c r="CX265" s="129">
        <f>CW265+CU265</f>
        <v>0</v>
      </c>
      <c r="CY265" s="127">
        <f>SUMIF($A$266:$A$269,$B$265,CY266:CY269)</f>
        <v>0</v>
      </c>
      <c r="CZ265" s="128">
        <f>IF(CY265="","",CY265/$E265)</f>
        <v>0</v>
      </c>
      <c r="DA265" s="129">
        <f>CZ265+CX265</f>
        <v>0</v>
      </c>
      <c r="DB265" s="127">
        <f>SUMIF($A$266:$A$269,$B$265,DB266:DB269)</f>
        <v>0</v>
      </c>
      <c r="DC265" s="128">
        <f>IF(DB265="","",DB265/$E265)</f>
        <v>0</v>
      </c>
      <c r="DD265" s="129">
        <f>DC265+DA265</f>
        <v>0</v>
      </c>
      <c r="DE265" s="127">
        <f>SUMIF($A$266:$A$269,$B$265,DE266:DE269)</f>
        <v>0</v>
      </c>
      <c r="DF265" s="128">
        <f>IF(DE265="","",DE265/$E265)</f>
        <v>0</v>
      </c>
      <c r="DG265" s="129">
        <f>DF265+DD265</f>
        <v>0</v>
      </c>
      <c r="DH265" s="127">
        <f>SUMIF($A$266:$A$269,$B$265,DH266:DH269)</f>
        <v>0</v>
      </c>
      <c r="DI265" s="128">
        <f>IF(DH265="","",DH265/$E265)</f>
        <v>0</v>
      </c>
      <c r="DJ265" s="129">
        <f>DI265+DG265</f>
        <v>0</v>
      </c>
      <c r="DK265" s="127">
        <f>G265+J265+M265+P265+S265+V265+Y265+AB265+AE265+AH265+AK265+AN265+AQ265+AT265+AW265+AZ265+BC265+BF265+BI265+BL265+BO265+BR265+BU265+BX265+CA265+CD265+CG265+CJ265+CM265+CP265+CS265+CV265+CY265+DB265+DE265+DH265</f>
        <v>0</v>
      </c>
      <c r="DL265" s="178">
        <f>E265-DK265</f>
        <v>259263.25920000003</v>
      </c>
      <c r="DM265" s="129">
        <f>DK265/E265</f>
        <v>0</v>
      </c>
    </row>
    <row r="266" spans="1:117" ht="7.75" hidden="1" customHeight="1" outlineLevel="1" x14ac:dyDescent="0.2">
      <c r="A266" s="97" t="str">
        <f t="shared" si="2984"/>
        <v>9</v>
      </c>
      <c r="B266" s="121" t="s">
        <v>65</v>
      </c>
      <c r="C266" s="200" t="s">
        <v>445</v>
      </c>
      <c r="D266" s="200"/>
      <c r="E266" s="122">
        <f>VLOOKUP(B266,'[49]PLANILHA ORCAMENTARIA'!A:G,7,0)</f>
        <v>134781.24120000002</v>
      </c>
      <c r="F266" s="123"/>
      <c r="G266" s="124" t="str">
        <f t="shared" si="3338"/>
        <v/>
      </c>
      <c r="H266" s="125"/>
      <c r="I266" s="126">
        <f t="shared" si="3442"/>
        <v>0</v>
      </c>
      <c r="J266" s="124" t="str">
        <f t="shared" si="3339"/>
        <v/>
      </c>
      <c r="K266" s="125"/>
      <c r="L266" s="126">
        <f t="shared" si="3269"/>
        <v>0</v>
      </c>
      <c r="M266" s="124" t="str">
        <f t="shared" si="3340"/>
        <v/>
      </c>
      <c r="N266" s="125"/>
      <c r="O266" s="126">
        <f t="shared" ref="O266:O267" si="3477">N266+L266</f>
        <v>0</v>
      </c>
      <c r="P266" s="124" t="str">
        <f t="shared" si="3342"/>
        <v/>
      </c>
      <c r="Q266" s="125"/>
      <c r="R266" s="126">
        <f t="shared" ref="R266:R267" si="3478">Q266+O266</f>
        <v>0</v>
      </c>
      <c r="S266" s="124" t="str">
        <f t="shared" si="3344"/>
        <v/>
      </c>
      <c r="T266" s="125"/>
      <c r="U266" s="126">
        <f t="shared" ref="U266:U267" si="3479">T266+R266</f>
        <v>0</v>
      </c>
      <c r="V266" s="124" t="str">
        <f t="shared" si="3346"/>
        <v/>
      </c>
      <c r="W266" s="125"/>
      <c r="X266" s="126">
        <f t="shared" ref="X266:X267" si="3480">W266+U266</f>
        <v>0</v>
      </c>
      <c r="Y266" s="124" t="str">
        <f t="shared" si="3348"/>
        <v/>
      </c>
      <c r="Z266" s="125"/>
      <c r="AA266" s="126">
        <f t="shared" ref="AA266:AA267" si="3481">Z266+X266</f>
        <v>0</v>
      </c>
      <c r="AB266" s="124" t="str">
        <f t="shared" si="3350"/>
        <v/>
      </c>
      <c r="AC266" s="125"/>
      <c r="AD266" s="126">
        <f t="shared" ref="AD266:AD267" si="3482">AC266+AA266</f>
        <v>0</v>
      </c>
      <c r="AE266" s="124" t="str">
        <f t="shared" si="3352"/>
        <v/>
      </c>
      <c r="AF266" s="125"/>
      <c r="AG266" s="126">
        <f t="shared" ref="AG266:AG267" si="3483">AF266+AD266</f>
        <v>0</v>
      </c>
      <c r="AH266" s="124" t="str">
        <f t="shared" si="3354"/>
        <v/>
      </c>
      <c r="AI266" s="125"/>
      <c r="AJ266" s="126">
        <f t="shared" ref="AJ266:AJ267" si="3484">AI266+AG266</f>
        <v>0</v>
      </c>
      <c r="AK266" s="124" t="str">
        <f t="shared" si="3356"/>
        <v/>
      </c>
      <c r="AL266" s="125"/>
      <c r="AM266" s="126">
        <f t="shared" ref="AM266:AM267" si="3485">AL266+AJ266</f>
        <v>0</v>
      </c>
      <c r="AN266" s="124" t="str">
        <f t="shared" si="3358"/>
        <v/>
      </c>
      <c r="AO266" s="125"/>
      <c r="AP266" s="126">
        <f t="shared" ref="AP266:AP267" si="3486">AO266+AM266</f>
        <v>0</v>
      </c>
      <c r="AQ266" s="124" t="str">
        <f t="shared" si="3360"/>
        <v/>
      </c>
      <c r="AR266" s="125"/>
      <c r="AS266" s="126">
        <f t="shared" ref="AS266:AS267" si="3487">AR266+AP266</f>
        <v>0</v>
      </c>
      <c r="AT266" s="124" t="str">
        <f t="shared" si="3362"/>
        <v/>
      </c>
      <c r="AU266" s="125"/>
      <c r="AV266" s="126">
        <f t="shared" ref="AV266:AV267" si="3488">AU266+AS266</f>
        <v>0</v>
      </c>
      <c r="AW266" s="124" t="str">
        <f t="shared" si="3364"/>
        <v/>
      </c>
      <c r="AX266" s="125"/>
      <c r="AY266" s="126">
        <f t="shared" ref="AY266:AY267" si="3489">AX266+AV266</f>
        <v>0</v>
      </c>
      <c r="AZ266" s="124" t="str">
        <f t="shared" si="3366"/>
        <v/>
      </c>
      <c r="BA266" s="125"/>
      <c r="BB266" s="126">
        <f t="shared" ref="BB266:BB267" si="3490">BA266+AY266</f>
        <v>0</v>
      </c>
      <c r="BC266" s="124" t="str">
        <f t="shared" si="3368"/>
        <v/>
      </c>
      <c r="BD266" s="125"/>
      <c r="BE266" s="126">
        <f t="shared" ref="BE266:BE267" si="3491">BD266+BB266</f>
        <v>0</v>
      </c>
      <c r="BF266" s="124" t="str">
        <f t="shared" si="3370"/>
        <v/>
      </c>
      <c r="BG266" s="125"/>
      <c r="BH266" s="126">
        <f t="shared" ref="BH266:BH267" si="3492">BG266+BE266</f>
        <v>0</v>
      </c>
      <c r="BI266" s="124" t="str">
        <f t="shared" si="3372"/>
        <v/>
      </c>
      <c r="BJ266" s="125"/>
      <c r="BK266" s="126">
        <f t="shared" ref="BK266:BK267" si="3493">BJ266+BH266</f>
        <v>0</v>
      </c>
      <c r="BL266" s="124" t="str">
        <f t="shared" si="3374"/>
        <v/>
      </c>
      <c r="BM266" s="125"/>
      <c r="BN266" s="126">
        <f t="shared" ref="BN266:BN267" si="3494">BM266+BK266</f>
        <v>0</v>
      </c>
      <c r="BO266" s="124" t="str">
        <f t="shared" si="3376"/>
        <v/>
      </c>
      <c r="BP266" s="125"/>
      <c r="BQ266" s="126">
        <f t="shared" ref="BQ266:BQ267" si="3495">BP266+BN266</f>
        <v>0</v>
      </c>
      <c r="BR266" s="124" t="str">
        <f t="shared" si="3378"/>
        <v/>
      </c>
      <c r="BS266" s="125"/>
      <c r="BT266" s="126">
        <f t="shared" ref="BT266:BT267" si="3496">BS266+BQ266</f>
        <v>0</v>
      </c>
      <c r="BU266" s="124" t="str">
        <f t="shared" si="3380"/>
        <v/>
      </c>
      <c r="BV266" s="125"/>
      <c r="BW266" s="126">
        <f t="shared" ref="BW266:BW267" si="3497">BV266+BT266</f>
        <v>0</v>
      </c>
      <c r="BX266" s="124" t="str">
        <f t="shared" si="3382"/>
        <v/>
      </c>
      <c r="BY266" s="125"/>
      <c r="BZ266" s="126">
        <f t="shared" ref="BZ266:BZ267" si="3498">BY266+BW266</f>
        <v>0</v>
      </c>
      <c r="CA266" s="124" t="str">
        <f t="shared" si="3384"/>
        <v/>
      </c>
      <c r="CB266" s="125"/>
      <c r="CC266" s="126">
        <f t="shared" ref="CC266:CC267" si="3499">CB266+BZ266</f>
        <v>0</v>
      </c>
      <c r="CD266" s="124" t="str">
        <f t="shared" si="3386"/>
        <v/>
      </c>
      <c r="CE266" s="125"/>
      <c r="CF266" s="126">
        <f t="shared" ref="CF266:CF267" si="3500">CE266+CC266</f>
        <v>0</v>
      </c>
      <c r="CG266" s="124" t="str">
        <f t="shared" si="3388"/>
        <v/>
      </c>
      <c r="CH266" s="125"/>
      <c r="CI266" s="126">
        <f t="shared" ref="CI266:CI267" si="3501">CH266+CF266</f>
        <v>0</v>
      </c>
      <c r="CJ266" s="124" t="str">
        <f t="shared" si="3390"/>
        <v/>
      </c>
      <c r="CK266" s="125"/>
      <c r="CL266" s="126">
        <f t="shared" ref="CL266:CL267" si="3502">CK266+CI266</f>
        <v>0</v>
      </c>
      <c r="CM266" s="124" t="str">
        <f t="shared" si="3392"/>
        <v/>
      </c>
      <c r="CN266" s="125"/>
      <c r="CO266" s="126">
        <f t="shared" ref="CO266:CO267" si="3503">CN266+CL266</f>
        <v>0</v>
      </c>
      <c r="CP266" s="124" t="str">
        <f t="shared" si="3394"/>
        <v/>
      </c>
      <c r="CQ266" s="125"/>
      <c r="CR266" s="126">
        <f t="shared" ref="CR266:CR267" si="3504">CQ266+CO266</f>
        <v>0</v>
      </c>
      <c r="CS266" s="124" t="str">
        <f t="shared" si="3396"/>
        <v/>
      </c>
      <c r="CT266" s="125"/>
      <c r="CU266" s="126">
        <f t="shared" ref="CU266:CU267" si="3505">CT266+CR266</f>
        <v>0</v>
      </c>
      <c r="CV266" s="124" t="str">
        <f t="shared" si="3398"/>
        <v/>
      </c>
      <c r="CW266" s="125"/>
      <c r="CX266" s="126">
        <f t="shared" ref="CX266:CX267" si="3506">CW266+CU266</f>
        <v>0</v>
      </c>
      <c r="CY266" s="124" t="str">
        <f t="shared" si="3400"/>
        <v/>
      </c>
      <c r="CZ266" s="125"/>
      <c r="DA266" s="126">
        <f t="shared" ref="DA266:DA267" si="3507">CZ266+CX266</f>
        <v>0</v>
      </c>
      <c r="DB266" s="124" t="str">
        <f t="shared" si="3402"/>
        <v/>
      </c>
      <c r="DC266" s="125"/>
      <c r="DD266" s="126">
        <f t="shared" ref="DD266:DD267" si="3508">DC266+DA266</f>
        <v>0</v>
      </c>
      <c r="DE266" s="124" t="str">
        <f t="shared" si="3404"/>
        <v/>
      </c>
      <c r="DF266" s="125"/>
      <c r="DG266" s="126">
        <f t="shared" ref="DG266:DG267" si="3509">DF266+DD266</f>
        <v>0</v>
      </c>
      <c r="DH266" s="124" t="str">
        <f t="shared" si="3406"/>
        <v/>
      </c>
      <c r="DI266" s="125"/>
      <c r="DJ266" s="126">
        <f t="shared" ref="DJ266:DJ267" si="3510">DI266+DG266</f>
        <v>0</v>
      </c>
      <c r="DK266" s="124"/>
      <c r="DL266" s="125"/>
      <c r="DM266" s="126"/>
    </row>
    <row r="267" spans="1:117" ht="7.75" hidden="1" customHeight="1" outlineLevel="1" x14ac:dyDescent="0.2">
      <c r="A267" s="97" t="str">
        <f t="shared" si="2984"/>
        <v>9</v>
      </c>
      <c r="B267" s="121" t="s">
        <v>446</v>
      </c>
      <c r="C267" s="200" t="s">
        <v>447</v>
      </c>
      <c r="D267" s="200"/>
      <c r="E267" s="122">
        <f>VLOOKUP(B267,'[49]PLANILHA ORCAMENTARIA'!A:G,7,0)</f>
        <v>124482.01800000001</v>
      </c>
      <c r="F267" s="123"/>
      <c r="G267" s="124" t="str">
        <f t="shared" si="3338"/>
        <v/>
      </c>
      <c r="H267" s="125"/>
      <c r="I267" s="126">
        <f t="shared" si="3442"/>
        <v>0</v>
      </c>
      <c r="J267" s="124" t="str">
        <f t="shared" si="3339"/>
        <v/>
      </c>
      <c r="K267" s="125"/>
      <c r="L267" s="126">
        <f t="shared" si="3269"/>
        <v>0</v>
      </c>
      <c r="M267" s="124" t="str">
        <f t="shared" si="3340"/>
        <v/>
      </c>
      <c r="N267" s="125"/>
      <c r="O267" s="126">
        <f t="shared" si="3477"/>
        <v>0</v>
      </c>
      <c r="P267" s="124" t="str">
        <f t="shared" si="3342"/>
        <v/>
      </c>
      <c r="Q267" s="125"/>
      <c r="R267" s="126">
        <f t="shared" si="3478"/>
        <v>0</v>
      </c>
      <c r="S267" s="124" t="str">
        <f t="shared" si="3344"/>
        <v/>
      </c>
      <c r="T267" s="125"/>
      <c r="U267" s="126">
        <f t="shared" si="3479"/>
        <v>0</v>
      </c>
      <c r="V267" s="124" t="str">
        <f t="shared" si="3346"/>
        <v/>
      </c>
      <c r="W267" s="125"/>
      <c r="X267" s="126">
        <f t="shared" si="3480"/>
        <v>0</v>
      </c>
      <c r="Y267" s="124" t="str">
        <f t="shared" si="3348"/>
        <v/>
      </c>
      <c r="Z267" s="125"/>
      <c r="AA267" s="126">
        <f t="shared" si="3481"/>
        <v>0</v>
      </c>
      <c r="AB267" s="124" t="str">
        <f t="shared" si="3350"/>
        <v/>
      </c>
      <c r="AC267" s="125"/>
      <c r="AD267" s="126">
        <f t="shared" si="3482"/>
        <v>0</v>
      </c>
      <c r="AE267" s="124" t="str">
        <f t="shared" si="3352"/>
        <v/>
      </c>
      <c r="AF267" s="125"/>
      <c r="AG267" s="126">
        <f t="shared" si="3483"/>
        <v>0</v>
      </c>
      <c r="AH267" s="124" t="str">
        <f t="shared" si="3354"/>
        <v/>
      </c>
      <c r="AI267" s="125"/>
      <c r="AJ267" s="126">
        <f t="shared" si="3484"/>
        <v>0</v>
      </c>
      <c r="AK267" s="124" t="str">
        <f t="shared" si="3356"/>
        <v/>
      </c>
      <c r="AL267" s="125"/>
      <c r="AM267" s="126">
        <f t="shared" si="3485"/>
        <v>0</v>
      </c>
      <c r="AN267" s="124" t="str">
        <f t="shared" si="3358"/>
        <v/>
      </c>
      <c r="AO267" s="125"/>
      <c r="AP267" s="126">
        <f t="shared" si="3486"/>
        <v>0</v>
      </c>
      <c r="AQ267" s="124" t="str">
        <f t="shared" si="3360"/>
        <v/>
      </c>
      <c r="AR267" s="125"/>
      <c r="AS267" s="126">
        <f t="shared" si="3487"/>
        <v>0</v>
      </c>
      <c r="AT267" s="124" t="str">
        <f t="shared" si="3362"/>
        <v/>
      </c>
      <c r="AU267" s="125"/>
      <c r="AV267" s="126">
        <f t="shared" si="3488"/>
        <v>0</v>
      </c>
      <c r="AW267" s="124" t="str">
        <f t="shared" si="3364"/>
        <v/>
      </c>
      <c r="AX267" s="125"/>
      <c r="AY267" s="126">
        <f t="shared" si="3489"/>
        <v>0</v>
      </c>
      <c r="AZ267" s="124" t="str">
        <f t="shared" si="3366"/>
        <v/>
      </c>
      <c r="BA267" s="125"/>
      <c r="BB267" s="126">
        <f t="shared" si="3490"/>
        <v>0</v>
      </c>
      <c r="BC267" s="124" t="str">
        <f t="shared" si="3368"/>
        <v/>
      </c>
      <c r="BD267" s="125"/>
      <c r="BE267" s="126">
        <f t="shared" si="3491"/>
        <v>0</v>
      </c>
      <c r="BF267" s="124" t="str">
        <f t="shared" si="3370"/>
        <v/>
      </c>
      <c r="BG267" s="125"/>
      <c r="BH267" s="126">
        <f t="shared" si="3492"/>
        <v>0</v>
      </c>
      <c r="BI267" s="124" t="str">
        <f t="shared" si="3372"/>
        <v/>
      </c>
      <c r="BJ267" s="125"/>
      <c r="BK267" s="126">
        <f t="shared" si="3493"/>
        <v>0</v>
      </c>
      <c r="BL267" s="124" t="str">
        <f t="shared" si="3374"/>
        <v/>
      </c>
      <c r="BM267" s="125"/>
      <c r="BN267" s="126">
        <f t="shared" si="3494"/>
        <v>0</v>
      </c>
      <c r="BO267" s="124" t="str">
        <f t="shared" si="3376"/>
        <v/>
      </c>
      <c r="BP267" s="125"/>
      <c r="BQ267" s="126">
        <f t="shared" si="3495"/>
        <v>0</v>
      </c>
      <c r="BR267" s="124" t="str">
        <f t="shared" si="3378"/>
        <v/>
      </c>
      <c r="BS267" s="125"/>
      <c r="BT267" s="126">
        <f t="shared" si="3496"/>
        <v>0</v>
      </c>
      <c r="BU267" s="124" t="str">
        <f t="shared" si="3380"/>
        <v/>
      </c>
      <c r="BV267" s="125"/>
      <c r="BW267" s="126">
        <f t="shared" si="3497"/>
        <v>0</v>
      </c>
      <c r="BX267" s="124" t="str">
        <f t="shared" si="3382"/>
        <v/>
      </c>
      <c r="BY267" s="125"/>
      <c r="BZ267" s="126">
        <f t="shared" si="3498"/>
        <v>0</v>
      </c>
      <c r="CA267" s="124" t="str">
        <f t="shared" si="3384"/>
        <v/>
      </c>
      <c r="CB267" s="125"/>
      <c r="CC267" s="126">
        <f t="shared" si="3499"/>
        <v>0</v>
      </c>
      <c r="CD267" s="124" t="str">
        <f t="shared" si="3386"/>
        <v/>
      </c>
      <c r="CE267" s="125"/>
      <c r="CF267" s="126">
        <f t="shared" si="3500"/>
        <v>0</v>
      </c>
      <c r="CG267" s="124" t="str">
        <f t="shared" si="3388"/>
        <v/>
      </c>
      <c r="CH267" s="125"/>
      <c r="CI267" s="126">
        <f t="shared" si="3501"/>
        <v>0</v>
      </c>
      <c r="CJ267" s="124" t="str">
        <f t="shared" si="3390"/>
        <v/>
      </c>
      <c r="CK267" s="125"/>
      <c r="CL267" s="126">
        <f t="shared" si="3502"/>
        <v>0</v>
      </c>
      <c r="CM267" s="124" t="str">
        <f t="shared" si="3392"/>
        <v/>
      </c>
      <c r="CN267" s="125"/>
      <c r="CO267" s="126">
        <f t="shared" si="3503"/>
        <v>0</v>
      </c>
      <c r="CP267" s="124" t="str">
        <f t="shared" si="3394"/>
        <v/>
      </c>
      <c r="CQ267" s="125"/>
      <c r="CR267" s="126">
        <f t="shared" si="3504"/>
        <v>0</v>
      </c>
      <c r="CS267" s="124" t="str">
        <f t="shared" si="3396"/>
        <v/>
      </c>
      <c r="CT267" s="125"/>
      <c r="CU267" s="126">
        <f t="shared" si="3505"/>
        <v>0</v>
      </c>
      <c r="CV267" s="124" t="str">
        <f t="shared" si="3398"/>
        <v/>
      </c>
      <c r="CW267" s="125"/>
      <c r="CX267" s="126">
        <f t="shared" si="3506"/>
        <v>0</v>
      </c>
      <c r="CY267" s="124" t="str">
        <f t="shared" si="3400"/>
        <v/>
      </c>
      <c r="CZ267" s="125"/>
      <c r="DA267" s="126">
        <f t="shared" si="3507"/>
        <v>0</v>
      </c>
      <c r="DB267" s="124" t="str">
        <f t="shared" si="3402"/>
        <v/>
      </c>
      <c r="DC267" s="125"/>
      <c r="DD267" s="126">
        <f t="shared" si="3508"/>
        <v>0</v>
      </c>
      <c r="DE267" s="124" t="str">
        <f t="shared" si="3404"/>
        <v/>
      </c>
      <c r="DF267" s="125"/>
      <c r="DG267" s="126">
        <f t="shared" si="3509"/>
        <v>0</v>
      </c>
      <c r="DH267" s="124" t="str">
        <f t="shared" si="3406"/>
        <v/>
      </c>
      <c r="DI267" s="125"/>
      <c r="DJ267" s="126">
        <f t="shared" si="3510"/>
        <v>0</v>
      </c>
      <c r="DK267" s="124"/>
      <c r="DL267" s="125"/>
      <c r="DM267" s="126"/>
    </row>
    <row r="268" spans="1:117" ht="8.5" collapsed="1" thickBot="1" x14ac:dyDescent="0.25">
      <c r="A268" s="97" t="str">
        <f>LEFT(B268,2)</f>
        <v>10</v>
      </c>
      <c r="B268" s="115">
        <v>10</v>
      </c>
      <c r="C268" s="199" t="s">
        <v>66</v>
      </c>
      <c r="D268" s="199"/>
      <c r="E268" s="116">
        <f>VLOOKUP(B268,'[49]PLANILHA ORCAMENTARIA'!A:G,7,0)</f>
        <v>688978.38199999998</v>
      </c>
      <c r="F268" s="117"/>
      <c r="G268" s="127">
        <f>SUMIF($A$269:$A$269,$B$268,G269:G269)</f>
        <v>0</v>
      </c>
      <c r="H268" s="128">
        <f>IF(G268="","",G268/$E268)</f>
        <v>0</v>
      </c>
      <c r="I268" s="129">
        <f t="shared" si="3442"/>
        <v>0</v>
      </c>
      <c r="J268" s="127">
        <f>SUMIF($A$269:$A$269,$B$268,J269:J269)</f>
        <v>0</v>
      </c>
      <c r="K268" s="128">
        <f>IF(J268="","",J268/$E268)</f>
        <v>0</v>
      </c>
      <c r="L268" s="129">
        <f>K268+I268</f>
        <v>0</v>
      </c>
      <c r="M268" s="127">
        <f>SUMIF($A$269:$A$269,$B$268,M269:M269)</f>
        <v>0</v>
      </c>
      <c r="N268" s="128">
        <f>IF(M268="","",M268/$E268)</f>
        <v>0</v>
      </c>
      <c r="O268" s="129">
        <f>N268+L268</f>
        <v>0</v>
      </c>
      <c r="P268" s="127">
        <f>SUMIF($A$269:$A$269,$B$268,P269:P269)</f>
        <v>0</v>
      </c>
      <c r="Q268" s="128">
        <f>IF(P268="","",P268/$E268)</f>
        <v>0</v>
      </c>
      <c r="R268" s="129">
        <f>Q268+O268</f>
        <v>0</v>
      </c>
      <c r="S268" s="127">
        <f>SUMIF($A$269:$A$269,$B$268,S269:S269)</f>
        <v>0</v>
      </c>
      <c r="T268" s="128">
        <f>IF(S268="","",S268/$E268)</f>
        <v>0</v>
      </c>
      <c r="U268" s="129">
        <f>T268+R268</f>
        <v>0</v>
      </c>
      <c r="V268" s="127">
        <f>SUMIF($A$269:$A$269,$B$268,V269:V269)</f>
        <v>0</v>
      </c>
      <c r="W268" s="128">
        <f>IF(V268="","",V268/$E268)</f>
        <v>0</v>
      </c>
      <c r="X268" s="129">
        <f>W268+U268</f>
        <v>0</v>
      </c>
      <c r="Y268" s="127">
        <f>SUMIF($A$269:$A$269,$B$268,Y269:Y269)</f>
        <v>0</v>
      </c>
      <c r="Z268" s="128">
        <f>IF(Y268="","",Y268/$E268)</f>
        <v>0</v>
      </c>
      <c r="AA268" s="129">
        <f>Z268+X268</f>
        <v>0</v>
      </c>
      <c r="AB268" s="127">
        <f>SUMIF($A$269:$A$269,$B$268,AB269:AB269)</f>
        <v>0</v>
      </c>
      <c r="AC268" s="128">
        <f>IF(AB268="","",AB268/$E268)</f>
        <v>0</v>
      </c>
      <c r="AD268" s="129">
        <f>AC268+AA268</f>
        <v>0</v>
      </c>
      <c r="AE268" s="127">
        <f>SUMIF($A$269:$A$269,$B$268,AE269:AE269)</f>
        <v>0</v>
      </c>
      <c r="AF268" s="128">
        <f>IF(AE268="","",AE268/$E268)</f>
        <v>0</v>
      </c>
      <c r="AG268" s="129">
        <f>AF268+AD268</f>
        <v>0</v>
      </c>
      <c r="AH268" s="127">
        <f>SUMIF($A$269:$A$269,$B$268,AH269:AH269)</f>
        <v>0</v>
      </c>
      <c r="AI268" s="128">
        <f>IF(AH268="","",AH268/$E268)</f>
        <v>0</v>
      </c>
      <c r="AJ268" s="129">
        <f>AI268+AG268</f>
        <v>0</v>
      </c>
      <c r="AK268" s="127">
        <f>SUMIF($A$269:$A$269,$B$268,AK269:AK269)</f>
        <v>0</v>
      </c>
      <c r="AL268" s="128">
        <f>IF(AK268="","",AK268/$E268)</f>
        <v>0</v>
      </c>
      <c r="AM268" s="129">
        <f>AL268+AJ268</f>
        <v>0</v>
      </c>
      <c r="AN268" s="127">
        <f>SUMIF($A$269:$A$269,$B$268,AN269:AN269)</f>
        <v>0</v>
      </c>
      <c r="AO268" s="128">
        <f>IF(AN268="","",AN268/$E268)</f>
        <v>0</v>
      </c>
      <c r="AP268" s="129">
        <f>AO268+AM268</f>
        <v>0</v>
      </c>
      <c r="AQ268" s="127">
        <f>SUMIF($A$269:$A$269,$B$268,AQ269:AQ269)</f>
        <v>0</v>
      </c>
      <c r="AR268" s="128">
        <f>IF(AQ268="","",AQ268/$E268)</f>
        <v>0</v>
      </c>
      <c r="AS268" s="129">
        <f>AR268+AP268</f>
        <v>0</v>
      </c>
      <c r="AT268" s="127">
        <f>SUMIF($A$269:$A$269,$B$268,AT269:AT269)</f>
        <v>0</v>
      </c>
      <c r="AU268" s="128">
        <f>IF(AT268="","",AT268/$E268)</f>
        <v>0</v>
      </c>
      <c r="AV268" s="129">
        <f>AU268+AS268</f>
        <v>0</v>
      </c>
      <c r="AW268" s="127">
        <f>SUMIF($A$269:$A$269,$B$268,AW269:AW269)</f>
        <v>0</v>
      </c>
      <c r="AX268" s="128">
        <f>IF(AW268="","",AW268/$E268)</f>
        <v>0</v>
      </c>
      <c r="AY268" s="129">
        <f>AX268+AV268</f>
        <v>0</v>
      </c>
      <c r="AZ268" s="127">
        <f>SUMIF($A$269:$A$269,$B$268,AZ269:AZ269)</f>
        <v>0</v>
      </c>
      <c r="BA268" s="128">
        <f>IF(AZ268="","",AZ268/$E268)</f>
        <v>0</v>
      </c>
      <c r="BB268" s="129">
        <f>BA268+AY268</f>
        <v>0</v>
      </c>
      <c r="BC268" s="127">
        <f>SUMIF($A$269:$A$269,$B$268,BC269:BC269)</f>
        <v>0</v>
      </c>
      <c r="BD268" s="128">
        <f>IF(BC268="","",BC268/$E268)</f>
        <v>0</v>
      </c>
      <c r="BE268" s="129">
        <f>BD268+BB268</f>
        <v>0</v>
      </c>
      <c r="BF268" s="127">
        <f>SUMIF($A$269:$A$269,$B$268,BF269:BF269)</f>
        <v>0</v>
      </c>
      <c r="BG268" s="128">
        <f>IF(BF268="","",BF268/$E268)</f>
        <v>0</v>
      </c>
      <c r="BH268" s="129">
        <f>BG268+BE268</f>
        <v>0</v>
      </c>
      <c r="BI268" s="127">
        <f>SUMIF($A$269:$A$269,$B$268,BI269:BI269)</f>
        <v>0</v>
      </c>
      <c r="BJ268" s="128">
        <f>IF(BI268="","",BI268/$E268)</f>
        <v>0</v>
      </c>
      <c r="BK268" s="129">
        <f>BJ268+BH268</f>
        <v>0</v>
      </c>
      <c r="BL268" s="127">
        <f>SUMIF($A$269:$A$269,$B$268,BL269:BL269)</f>
        <v>0</v>
      </c>
      <c r="BM268" s="128">
        <f>IF(BL268="","",BL268/$E268)</f>
        <v>0</v>
      </c>
      <c r="BN268" s="129">
        <f>BM268+BK268</f>
        <v>0</v>
      </c>
      <c r="BO268" s="127">
        <f>SUMIF($A$269:$A$269,$B$268,BO269:BO269)</f>
        <v>0</v>
      </c>
      <c r="BP268" s="128">
        <f>IF(BO268="","",BO268/$E268)</f>
        <v>0</v>
      </c>
      <c r="BQ268" s="129">
        <f>BP268+BN268</f>
        <v>0</v>
      </c>
      <c r="BR268" s="127">
        <f>SUMIF($A$269:$A$269,$B$268,BR269:BR269)</f>
        <v>0</v>
      </c>
      <c r="BS268" s="128">
        <f>IF(BR268="","",BR268/$E268)</f>
        <v>0</v>
      </c>
      <c r="BT268" s="129">
        <f>BS268+BQ268</f>
        <v>0</v>
      </c>
      <c r="BU268" s="127">
        <f>SUMIF($A$269:$A$269,$B$268,BU269:BU269)</f>
        <v>0</v>
      </c>
      <c r="BV268" s="128">
        <f>IF(BU268="","",BU268/$E268)</f>
        <v>0</v>
      </c>
      <c r="BW268" s="129">
        <f>BV268+BT268</f>
        <v>0</v>
      </c>
      <c r="BX268" s="127">
        <f>SUMIF($A$269:$A$269,$B$268,BX269:BX269)</f>
        <v>0</v>
      </c>
      <c r="BY268" s="128">
        <f>IF(BX268="","",BX268/$E268)</f>
        <v>0</v>
      </c>
      <c r="BZ268" s="129">
        <f>BY268+BW268</f>
        <v>0</v>
      </c>
      <c r="CA268" s="127">
        <f>SUMIF($A$269:$A$269,$B$268,CA269:CA269)</f>
        <v>0</v>
      </c>
      <c r="CB268" s="128">
        <f>IF(CA268="","",CA268/$E268)</f>
        <v>0</v>
      </c>
      <c r="CC268" s="129">
        <f>CB268+BZ268</f>
        <v>0</v>
      </c>
      <c r="CD268" s="127">
        <f>SUMIF($A$269:$A$269,$B$268,CD269:CD269)</f>
        <v>0</v>
      </c>
      <c r="CE268" s="128">
        <f>IF(CD268="","",CD268/$E268)</f>
        <v>0</v>
      </c>
      <c r="CF268" s="129">
        <f>CE268+CC268</f>
        <v>0</v>
      </c>
      <c r="CG268" s="127">
        <f>SUMIF($A$269:$A$269,$B$268,CG269:CG269)</f>
        <v>0</v>
      </c>
      <c r="CH268" s="128">
        <f>IF(CG268="","",CG268/$E268)</f>
        <v>0</v>
      </c>
      <c r="CI268" s="129">
        <f>CH268+CF268</f>
        <v>0</v>
      </c>
      <c r="CJ268" s="127">
        <f>SUMIF($A$269:$A$269,$B$268,CJ269:CJ269)</f>
        <v>0</v>
      </c>
      <c r="CK268" s="128">
        <f>IF(CJ268="","",CJ268/$E268)</f>
        <v>0</v>
      </c>
      <c r="CL268" s="129">
        <f>CK268+CI268</f>
        <v>0</v>
      </c>
      <c r="CM268" s="127">
        <f>SUMIF($A$269:$A$269,$B$268,CM269:CM269)</f>
        <v>0</v>
      </c>
      <c r="CN268" s="128">
        <f>IF(CM268="","",CM268/$E268)</f>
        <v>0</v>
      </c>
      <c r="CO268" s="129">
        <f>CN268+CL268</f>
        <v>0</v>
      </c>
      <c r="CP268" s="127">
        <f>SUMIF($A$269:$A$269,$B$268,CP269:CP269)</f>
        <v>0</v>
      </c>
      <c r="CQ268" s="128">
        <f>IF(CP268="","",CP268/$E268)</f>
        <v>0</v>
      </c>
      <c r="CR268" s="129">
        <f>CQ268+CO268</f>
        <v>0</v>
      </c>
      <c r="CS268" s="127">
        <f>SUMIF($A$269:$A$269,$B$268,CS269:CS269)</f>
        <v>0</v>
      </c>
      <c r="CT268" s="128">
        <f>IF(CS268="","",CS268/$E268)</f>
        <v>0</v>
      </c>
      <c r="CU268" s="129">
        <f>CT268+CR268</f>
        <v>0</v>
      </c>
      <c r="CV268" s="127">
        <f>SUMIF($A$269:$A$269,$B$268,CV269:CV269)</f>
        <v>0</v>
      </c>
      <c r="CW268" s="128">
        <f>IF(CV268="","",CV268/$E268)</f>
        <v>0</v>
      </c>
      <c r="CX268" s="129">
        <f>CW268+CU268</f>
        <v>0</v>
      </c>
      <c r="CY268" s="127">
        <f>SUMIF($A$269:$A$269,$B$268,CY269:CY269)</f>
        <v>0</v>
      </c>
      <c r="CZ268" s="128">
        <f>IF(CY268="","",CY268/$E268)</f>
        <v>0</v>
      </c>
      <c r="DA268" s="129">
        <f>CZ268+CX268</f>
        <v>0</v>
      </c>
      <c r="DB268" s="127">
        <f>SUMIF($A$269:$A$269,$B$268,DB269:DB269)</f>
        <v>0</v>
      </c>
      <c r="DC268" s="128">
        <f>IF(DB268="","",DB268/$E268)</f>
        <v>0</v>
      </c>
      <c r="DD268" s="129">
        <f>DC268+DA268</f>
        <v>0</v>
      </c>
      <c r="DE268" s="127">
        <f>SUMIF($A$269:$A$269,$B$268,DE269:DE269)</f>
        <v>0</v>
      </c>
      <c r="DF268" s="128">
        <f>IF(DE268="","",DE268/$E268)</f>
        <v>0</v>
      </c>
      <c r="DG268" s="129">
        <f>DF268+DD268</f>
        <v>0</v>
      </c>
      <c r="DH268" s="127">
        <f>SUMIF($A$269:$A$269,$B$268,DH269:DH269)</f>
        <v>0</v>
      </c>
      <c r="DI268" s="128">
        <f>IF(DH268="","",DH268/$E268)</f>
        <v>0</v>
      </c>
      <c r="DJ268" s="129">
        <f>DI268+DG268</f>
        <v>0</v>
      </c>
      <c r="DK268" s="127">
        <f>G268+J268+M268+P268+S268+V268+Y268+AB268+AE268+AH268+AK268+AN268+AQ268+AT268+AW268+AZ268+BC268+BF268+BI268+BL268+BO268+BR268+BU268+BX268+CA268+CD268+CG268+CJ268+CM268+CP268+CS268+CV268+CY268+DB268+DE268+DH268</f>
        <v>0</v>
      </c>
      <c r="DL268" s="178">
        <f>E268-DK268</f>
        <v>688978.38199999998</v>
      </c>
      <c r="DM268" s="129">
        <f>DK268/E268</f>
        <v>0</v>
      </c>
    </row>
    <row r="269" spans="1:117" ht="8.4" hidden="1" customHeight="1" outlineLevel="1" thickBot="1" x14ac:dyDescent="0.25">
      <c r="A269" s="97" t="str">
        <f>LEFT(B269,2)</f>
        <v>10</v>
      </c>
      <c r="B269" s="143" t="s">
        <v>67</v>
      </c>
      <c r="C269" s="215" t="s">
        <v>66</v>
      </c>
      <c r="D269" s="215"/>
      <c r="E269" s="122">
        <f>VLOOKUP(B269,'[49]PLANILHA ORCAMENTARIA'!A:G,7,0)</f>
        <v>688978.38199999998</v>
      </c>
      <c r="F269" s="123"/>
      <c r="G269" s="124" t="str">
        <f t="shared" si="3338"/>
        <v/>
      </c>
      <c r="H269" s="144"/>
      <c r="I269" s="145">
        <f t="shared" si="3442"/>
        <v>0</v>
      </c>
      <c r="J269" s="124" t="str">
        <f t="shared" si="3339"/>
        <v/>
      </c>
      <c r="K269" s="144"/>
      <c r="L269" s="126">
        <f t="shared" si="3269"/>
        <v>0</v>
      </c>
      <c r="M269" s="124" t="str">
        <f t="shared" si="3340"/>
        <v/>
      </c>
      <c r="N269" s="144"/>
      <c r="O269" s="126">
        <f t="shared" ref="O269" si="3511">N269+L269</f>
        <v>0</v>
      </c>
      <c r="P269" s="124" t="str">
        <f t="shared" si="3342"/>
        <v/>
      </c>
      <c r="Q269" s="144"/>
      <c r="R269" s="126">
        <f t="shared" ref="R269" si="3512">Q269+O269</f>
        <v>0</v>
      </c>
      <c r="S269" s="124" t="str">
        <f t="shared" si="3344"/>
        <v/>
      </c>
      <c r="T269" s="144"/>
      <c r="U269" s="126">
        <f t="shared" ref="U269" si="3513">T269+R269</f>
        <v>0</v>
      </c>
      <c r="V269" s="124" t="str">
        <f t="shared" si="3346"/>
        <v/>
      </c>
      <c r="W269" s="144"/>
      <c r="X269" s="126">
        <f t="shared" ref="X269" si="3514">W269+U269</f>
        <v>0</v>
      </c>
      <c r="Y269" s="124" t="str">
        <f t="shared" si="3348"/>
        <v/>
      </c>
      <c r="Z269" s="144"/>
      <c r="AA269" s="126">
        <f t="shared" ref="AA269" si="3515">Z269+X269</f>
        <v>0</v>
      </c>
      <c r="AB269" s="124" t="str">
        <f t="shared" si="3350"/>
        <v/>
      </c>
      <c r="AC269" s="144"/>
      <c r="AD269" s="126">
        <f t="shared" ref="AD269" si="3516">AC269+AA269</f>
        <v>0</v>
      </c>
      <c r="AE269" s="124" t="str">
        <f t="shared" si="3352"/>
        <v/>
      </c>
      <c r="AF269" s="144"/>
      <c r="AG269" s="126">
        <f t="shared" ref="AG269" si="3517">AF269+AD269</f>
        <v>0</v>
      </c>
      <c r="AH269" s="124" t="str">
        <f t="shared" si="3354"/>
        <v/>
      </c>
      <c r="AI269" s="144"/>
      <c r="AJ269" s="126">
        <f t="shared" ref="AJ269" si="3518">AI269+AG269</f>
        <v>0</v>
      </c>
      <c r="AK269" s="124" t="str">
        <f t="shared" si="3356"/>
        <v/>
      </c>
      <c r="AL269" s="144"/>
      <c r="AM269" s="126">
        <f t="shared" ref="AM269" si="3519">AL269+AJ269</f>
        <v>0</v>
      </c>
      <c r="AN269" s="124" t="str">
        <f t="shared" si="3358"/>
        <v/>
      </c>
      <c r="AO269" s="144"/>
      <c r="AP269" s="126">
        <f t="shared" ref="AP269" si="3520">AO269+AM269</f>
        <v>0</v>
      </c>
      <c r="AQ269" s="124" t="str">
        <f t="shared" si="3360"/>
        <v/>
      </c>
      <c r="AR269" s="144"/>
      <c r="AS269" s="126">
        <f t="shared" ref="AS269" si="3521">AR269+AP269</f>
        <v>0</v>
      </c>
      <c r="AT269" s="124" t="str">
        <f t="shared" si="3362"/>
        <v/>
      </c>
      <c r="AU269" s="144"/>
      <c r="AV269" s="126">
        <f t="shared" ref="AV269" si="3522">AU269+AS269</f>
        <v>0</v>
      </c>
      <c r="AW269" s="124" t="str">
        <f t="shared" si="3364"/>
        <v/>
      </c>
      <c r="AX269" s="144"/>
      <c r="AY269" s="126">
        <f t="shared" ref="AY269" si="3523">AX269+AV269</f>
        <v>0</v>
      </c>
      <c r="AZ269" s="124" t="str">
        <f t="shared" si="3366"/>
        <v/>
      </c>
      <c r="BA269" s="144"/>
      <c r="BB269" s="126">
        <f t="shared" ref="BB269" si="3524">BA269+AY269</f>
        <v>0</v>
      </c>
      <c r="BC269" s="124" t="str">
        <f t="shared" si="3368"/>
        <v/>
      </c>
      <c r="BD269" s="144"/>
      <c r="BE269" s="126">
        <f t="shared" ref="BE269" si="3525">BD269+BB269</f>
        <v>0</v>
      </c>
      <c r="BF269" s="124" t="str">
        <f t="shared" si="3370"/>
        <v/>
      </c>
      <c r="BG269" s="144"/>
      <c r="BH269" s="126">
        <f t="shared" ref="BH269" si="3526">BG269+BE269</f>
        <v>0</v>
      </c>
      <c r="BI269" s="124" t="str">
        <f t="shared" si="3372"/>
        <v/>
      </c>
      <c r="BJ269" s="144"/>
      <c r="BK269" s="126">
        <f t="shared" ref="BK269" si="3527">BJ269+BH269</f>
        <v>0</v>
      </c>
      <c r="BL269" s="124" t="str">
        <f t="shared" si="3374"/>
        <v/>
      </c>
      <c r="BM269" s="144"/>
      <c r="BN269" s="126">
        <f t="shared" ref="BN269" si="3528">BM269+BK269</f>
        <v>0</v>
      </c>
      <c r="BO269" s="124" t="str">
        <f t="shared" si="3376"/>
        <v/>
      </c>
      <c r="BP269" s="144"/>
      <c r="BQ269" s="126">
        <f t="shared" ref="BQ269" si="3529">BP269+BN269</f>
        <v>0</v>
      </c>
      <c r="BR269" s="124" t="str">
        <f t="shared" si="3378"/>
        <v/>
      </c>
      <c r="BS269" s="144"/>
      <c r="BT269" s="126">
        <f t="shared" ref="BT269" si="3530">BS269+BQ269</f>
        <v>0</v>
      </c>
      <c r="BU269" s="124" t="str">
        <f t="shared" si="3380"/>
        <v/>
      </c>
      <c r="BV269" s="144"/>
      <c r="BW269" s="126">
        <f t="shared" ref="BW269" si="3531">BV269+BT269</f>
        <v>0</v>
      </c>
      <c r="BX269" s="124" t="str">
        <f t="shared" si="3382"/>
        <v/>
      </c>
      <c r="BY269" s="144"/>
      <c r="BZ269" s="126">
        <f t="shared" ref="BZ269" si="3532">BY269+BW269</f>
        <v>0</v>
      </c>
      <c r="CA269" s="124" t="str">
        <f t="shared" si="3384"/>
        <v/>
      </c>
      <c r="CB269" s="144"/>
      <c r="CC269" s="126">
        <f t="shared" ref="CC269" si="3533">CB269+BZ269</f>
        <v>0</v>
      </c>
      <c r="CD269" s="124" t="str">
        <f t="shared" si="3386"/>
        <v/>
      </c>
      <c r="CE269" s="144"/>
      <c r="CF269" s="126">
        <f t="shared" ref="CF269" si="3534">CE269+CC269</f>
        <v>0</v>
      </c>
      <c r="CG269" s="124" t="str">
        <f t="shared" si="3388"/>
        <v/>
      </c>
      <c r="CH269" s="144"/>
      <c r="CI269" s="126">
        <f t="shared" ref="CI269" si="3535">CH269+CF269</f>
        <v>0</v>
      </c>
      <c r="CJ269" s="124" t="str">
        <f t="shared" si="3390"/>
        <v/>
      </c>
      <c r="CK269" s="144"/>
      <c r="CL269" s="126">
        <f t="shared" ref="CL269" si="3536">CK269+CI269</f>
        <v>0</v>
      </c>
      <c r="CM269" s="124" t="str">
        <f t="shared" si="3392"/>
        <v/>
      </c>
      <c r="CN269" s="144"/>
      <c r="CO269" s="126">
        <f t="shared" ref="CO269" si="3537">CN269+CL269</f>
        <v>0</v>
      </c>
      <c r="CP269" s="124" t="str">
        <f t="shared" si="3394"/>
        <v/>
      </c>
      <c r="CQ269" s="144"/>
      <c r="CR269" s="126">
        <f t="shared" ref="CR269" si="3538">CQ269+CO269</f>
        <v>0</v>
      </c>
      <c r="CS269" s="124" t="str">
        <f t="shared" si="3396"/>
        <v/>
      </c>
      <c r="CT269" s="144"/>
      <c r="CU269" s="126">
        <f t="shared" ref="CU269" si="3539">CT269+CR269</f>
        <v>0</v>
      </c>
      <c r="CV269" s="124" t="str">
        <f t="shared" si="3398"/>
        <v/>
      </c>
      <c r="CW269" s="144"/>
      <c r="CX269" s="126">
        <f t="shared" ref="CX269" si="3540">CW269+CU269</f>
        <v>0</v>
      </c>
      <c r="CY269" s="124" t="str">
        <f t="shared" si="3400"/>
        <v/>
      </c>
      <c r="CZ269" s="144"/>
      <c r="DA269" s="126">
        <f t="shared" ref="DA269" si="3541">CZ269+CX269</f>
        <v>0</v>
      </c>
      <c r="DB269" s="124" t="str">
        <f t="shared" si="3402"/>
        <v/>
      </c>
      <c r="DC269" s="144"/>
      <c r="DD269" s="126">
        <f t="shared" ref="DD269" si="3542">DC269+DA269</f>
        <v>0</v>
      </c>
      <c r="DE269" s="124" t="str">
        <f t="shared" si="3404"/>
        <v/>
      </c>
      <c r="DF269" s="144"/>
      <c r="DG269" s="126">
        <f t="shared" ref="DG269" si="3543">DF269+DD269</f>
        <v>0</v>
      </c>
      <c r="DH269" s="124" t="str">
        <f t="shared" si="3406"/>
        <v/>
      </c>
      <c r="DI269" s="144"/>
      <c r="DJ269" s="126">
        <f t="shared" ref="DJ269" si="3544">DI269+DG269</f>
        <v>0</v>
      </c>
      <c r="DK269" s="124"/>
      <c r="DL269" s="144"/>
      <c r="DM269" s="126"/>
    </row>
    <row r="270" spans="1:117" ht="15" thickBot="1" x14ac:dyDescent="0.25">
      <c r="A270" s="108"/>
      <c r="B270" s="146"/>
      <c r="C270" s="147"/>
      <c r="D270" s="148"/>
      <c r="E270" s="149">
        <f>E12+E18+E19+E72+E221+E226+E247+E259+E265+E268</f>
        <v>28566749.325544097</v>
      </c>
      <c r="F270" s="108"/>
      <c r="G270" s="150">
        <f>G12+G18+G19+G72+G221+G226+G247+G259+G265+G268</f>
        <v>0</v>
      </c>
      <c r="H270" s="151">
        <f>IF(G270="","",G270/$E270)</f>
        <v>0</v>
      </c>
      <c r="I270" s="152">
        <f>H270+F270</f>
        <v>0</v>
      </c>
      <c r="J270" s="150">
        <f>J12+J18+J19+J72+J221+J226+J247+J259+J265+J268</f>
        <v>0</v>
      </c>
      <c r="K270" s="151">
        <f>IF(J270="","",J270/$E270)</f>
        <v>0</v>
      </c>
      <c r="L270" s="152">
        <f>K270+I270</f>
        <v>0</v>
      </c>
      <c r="M270" s="150">
        <f>M12+M18+M19+M72+M221+M226+M247+M259+M265+M268</f>
        <v>368273.26999999996</v>
      </c>
      <c r="N270" s="151">
        <f>IF(M270="","",M270/$E270)</f>
        <v>1.2891675766227058E-2</v>
      </c>
      <c r="O270" s="152">
        <f>N270+L270</f>
        <v>1.2891675766227058E-2</v>
      </c>
      <c r="P270" s="150">
        <f>P12+P18+P19+P72+P221+P226+P247+P259+P265+P268</f>
        <v>968532.67059999995</v>
      </c>
      <c r="Q270" s="151">
        <f>IF(P270="","",P270/$E270)</f>
        <v>3.3904196083449648E-2</v>
      </c>
      <c r="R270" s="152">
        <f>Q270+O270</f>
        <v>4.6795871849676707E-2</v>
      </c>
      <c r="S270" s="150">
        <f>S12+S18+S19+S72+S221+S226+S247+S259+S265+S268</f>
        <v>1008761.7811430001</v>
      </c>
      <c r="T270" s="151">
        <f>IF(S270="","",S270/$E270)</f>
        <v>3.5312445586553859E-2</v>
      </c>
      <c r="U270" s="152">
        <f>T270+R270</f>
        <v>8.2108317436230566E-2</v>
      </c>
      <c r="V270" s="150">
        <f>V12+V18+V19+V72+V221+V226+V247+V259+V265+V268</f>
        <v>0</v>
      </c>
      <c r="W270" s="151">
        <f>IF(V270="","",V270/$E270)</f>
        <v>0</v>
      </c>
      <c r="X270" s="152">
        <f>W270+U270</f>
        <v>8.2108317436230566E-2</v>
      </c>
      <c r="Y270" s="150">
        <f>Y12+Y18+Y19+Y72+Y221+Y226+Y247+Y259+Y265+Y268</f>
        <v>0</v>
      </c>
      <c r="Z270" s="151">
        <f>IF(Y270="","",Y270/$E270)</f>
        <v>0</v>
      </c>
      <c r="AA270" s="152">
        <f>Z270+X270</f>
        <v>8.2108317436230566E-2</v>
      </c>
      <c r="AB270" s="150">
        <f>AB12+AB18+AB19+AB72+AB221+AB226+AB247+AB259+AB265+AB268</f>
        <v>0</v>
      </c>
      <c r="AC270" s="151">
        <f>IF(AB270="","",AB270/$E270)</f>
        <v>0</v>
      </c>
      <c r="AD270" s="152">
        <f>AC270+AA270</f>
        <v>8.2108317436230566E-2</v>
      </c>
      <c r="AE270" s="150">
        <f>AE12+AE18+AE19+AE72+AE221+AE226+AE247+AE259+AE265+AE268</f>
        <v>0</v>
      </c>
      <c r="AF270" s="151">
        <f>IF(AE270="","",AE270/$E270)</f>
        <v>0</v>
      </c>
      <c r="AG270" s="152">
        <f>AF270+AD270</f>
        <v>8.2108317436230566E-2</v>
      </c>
      <c r="AH270" s="150">
        <f>AH12+AH18+AH19+AH72+AH221+AH226+AH247+AH259+AH265+AH268</f>
        <v>0</v>
      </c>
      <c r="AI270" s="151">
        <f>IF(AH270="","",AH270/$E270)</f>
        <v>0</v>
      </c>
      <c r="AJ270" s="152">
        <f>AI270+AG270</f>
        <v>8.2108317436230566E-2</v>
      </c>
      <c r="AK270" s="150">
        <f>AK12+AK18+AK19+AK72+AK221+AK226+AK247+AK259+AK265+AK268</f>
        <v>0</v>
      </c>
      <c r="AL270" s="151">
        <f>IF(AK270="","",AK270/$E270)</f>
        <v>0</v>
      </c>
      <c r="AM270" s="152">
        <f>AL270+AJ270</f>
        <v>8.2108317436230566E-2</v>
      </c>
      <c r="AN270" s="150">
        <f>AN12+AN18+AN19+AN72+AN221+AN226+AN247+AN259+AN265+AN268</f>
        <v>0</v>
      </c>
      <c r="AO270" s="151">
        <f>IF(AN270="","",AN270/$E270)</f>
        <v>0</v>
      </c>
      <c r="AP270" s="152">
        <f>AO270+AM270</f>
        <v>8.2108317436230566E-2</v>
      </c>
      <c r="AQ270" s="150">
        <f>AQ12+AQ18+AQ19+AQ72+AQ221+AQ226+AQ247+AQ259+AQ265+AQ268</f>
        <v>0</v>
      </c>
      <c r="AR270" s="151">
        <f>IF(AQ270="","",AQ270/$E270)</f>
        <v>0</v>
      </c>
      <c r="AS270" s="152">
        <f>AR270+AP270</f>
        <v>8.2108317436230566E-2</v>
      </c>
      <c r="AT270" s="150">
        <f>AT12+AT18+AT19+AT72+AT221+AT226+AT247+AT259+AT265+AT268</f>
        <v>0</v>
      </c>
      <c r="AU270" s="151">
        <f>IF(AT270="","",AT270/$E270)</f>
        <v>0</v>
      </c>
      <c r="AV270" s="152">
        <f>AU270+AS270</f>
        <v>8.2108317436230566E-2</v>
      </c>
      <c r="AW270" s="150">
        <f>AW12+AW18+AW19+AW72+AW221+AW226+AW247+AW259+AW265+AW268</f>
        <v>0</v>
      </c>
      <c r="AX270" s="151">
        <f>IF(AW270="","",AW270/$E270)</f>
        <v>0</v>
      </c>
      <c r="AY270" s="152">
        <f>AX270+AV270</f>
        <v>8.2108317436230566E-2</v>
      </c>
      <c r="AZ270" s="150">
        <f>AZ12+AZ18+AZ19+AZ72+AZ221+AZ226+AZ247+AZ259+AZ265+AZ268</f>
        <v>0</v>
      </c>
      <c r="BA270" s="151">
        <f>IF(AZ270="","",AZ270/$E270)</f>
        <v>0</v>
      </c>
      <c r="BB270" s="152">
        <f>BA270+AY270</f>
        <v>8.2108317436230566E-2</v>
      </c>
      <c r="BC270" s="150">
        <f>BC12+BC18+BC19+BC72+BC221+BC226+BC247+BC259+BC265+BC268</f>
        <v>0</v>
      </c>
      <c r="BD270" s="151">
        <f>IF(BC270="","",BC270/$E270)</f>
        <v>0</v>
      </c>
      <c r="BE270" s="152">
        <f>BD270+BB270</f>
        <v>8.2108317436230566E-2</v>
      </c>
      <c r="BF270" s="150">
        <f>BF12+BF18+BF19+BF72+BF221+BF226+BF247+BF259+BF265+BF268</f>
        <v>0</v>
      </c>
      <c r="BG270" s="151">
        <f>IF(BF270="","",BF270/$E270)</f>
        <v>0</v>
      </c>
      <c r="BH270" s="152">
        <f>BG270+BE270</f>
        <v>8.2108317436230566E-2</v>
      </c>
      <c r="BI270" s="150">
        <f>BI12+BI18+BI19+BI72+BI221+BI226+BI247+BI259+BI265+BI268</f>
        <v>0</v>
      </c>
      <c r="BJ270" s="151">
        <f>IF(BI270="","",BI270/$E270)</f>
        <v>0</v>
      </c>
      <c r="BK270" s="152">
        <f>BJ270+BH270</f>
        <v>8.2108317436230566E-2</v>
      </c>
      <c r="BL270" s="150">
        <f>BL12+BL18+BL19+BL72+BL221+BL226+BL247+BL259+BL265+BL268</f>
        <v>0</v>
      </c>
      <c r="BM270" s="151">
        <f>IF(BL270="","",BL270/$E270)</f>
        <v>0</v>
      </c>
      <c r="BN270" s="152">
        <f>BM270+BK270</f>
        <v>8.2108317436230566E-2</v>
      </c>
      <c r="BO270" s="150">
        <f>BO12+BO18+BO19+BO72+BO221+BO226+BO247+BO259+BO265+BO268</f>
        <v>0</v>
      </c>
      <c r="BP270" s="151">
        <f>IF(BO270="","",BO270/$E270)</f>
        <v>0</v>
      </c>
      <c r="BQ270" s="152">
        <f>BP270+BN270</f>
        <v>8.2108317436230566E-2</v>
      </c>
      <c r="BR270" s="150">
        <f>BR12+BR18+BR19+BR72+BR221+BR226+BR247+BR259+BR265+BR268</f>
        <v>0</v>
      </c>
      <c r="BS270" s="151">
        <f>IF(BR270="","",BR270/$E270)</f>
        <v>0</v>
      </c>
      <c r="BT270" s="152">
        <f>BS270+BQ270</f>
        <v>8.2108317436230566E-2</v>
      </c>
      <c r="BU270" s="150">
        <f>BU12+BU18+BU19+BU72+BU221+BU226+BU247+BU259+BU265+BU268</f>
        <v>0</v>
      </c>
      <c r="BV270" s="151">
        <f>IF(BU270="","",BU270/$E270)</f>
        <v>0</v>
      </c>
      <c r="BW270" s="152">
        <f>BV270+BT270</f>
        <v>8.2108317436230566E-2</v>
      </c>
      <c r="BX270" s="150">
        <f>BX12+BX18+BX19+BX72+BX221+BX226+BX247+BX259+BX265+BX268</f>
        <v>0</v>
      </c>
      <c r="BY270" s="151">
        <f>IF(BX270="","",BX270/$E270)</f>
        <v>0</v>
      </c>
      <c r="BZ270" s="152">
        <f>BY270+BW270</f>
        <v>8.2108317436230566E-2</v>
      </c>
      <c r="CA270" s="150">
        <f>CA12+CA18+CA19+CA72+CA221+CA226+CA247+CA259+CA265+CA268</f>
        <v>0</v>
      </c>
      <c r="CB270" s="151">
        <f>IF(CA270="","",CA270/$E270)</f>
        <v>0</v>
      </c>
      <c r="CC270" s="152">
        <f>CB270+BZ270</f>
        <v>8.2108317436230566E-2</v>
      </c>
      <c r="CD270" s="150">
        <f>CD12+CD18+CD19+CD72+CD221+CD226+CD247+CD259+CD265+CD268</f>
        <v>0</v>
      </c>
      <c r="CE270" s="151">
        <f>IF(CD270="","",CD270/$E270)</f>
        <v>0</v>
      </c>
      <c r="CF270" s="152">
        <f>CE270+CC270</f>
        <v>8.2108317436230566E-2</v>
      </c>
      <c r="CG270" s="150">
        <f>CG12+CG18+CG19+CG72+CG221+CG226+CG247+CG259+CG265+CG268</f>
        <v>0</v>
      </c>
      <c r="CH270" s="151">
        <f>IF(CG270="","",CG270/$E270)</f>
        <v>0</v>
      </c>
      <c r="CI270" s="152">
        <f>CH270+CF270</f>
        <v>8.2108317436230566E-2</v>
      </c>
      <c r="CJ270" s="150">
        <f>CJ12+CJ18+CJ19+CJ72+CJ221+CJ226+CJ247+CJ259+CJ265+CJ268</f>
        <v>0</v>
      </c>
      <c r="CK270" s="151">
        <f>IF(CJ270="","",CJ270/$E270)</f>
        <v>0</v>
      </c>
      <c r="CL270" s="152">
        <f>CK270+CI270</f>
        <v>8.2108317436230566E-2</v>
      </c>
      <c r="CM270" s="150">
        <f>CM12+CM18+CM19+CM72+CM221+CM226+CM247+CM259+CM265+CM268</f>
        <v>0</v>
      </c>
      <c r="CN270" s="151">
        <f>IF(CM270="","",CM270/$E270)</f>
        <v>0</v>
      </c>
      <c r="CO270" s="152">
        <f>CN270+CL270</f>
        <v>8.2108317436230566E-2</v>
      </c>
      <c r="CP270" s="150">
        <f>CP12+CP18+CP19+CP72+CP221+CP226+CP247+CP259+CP265+CP268</f>
        <v>0</v>
      </c>
      <c r="CQ270" s="151">
        <f>IF(CP270="","",CP270/$E270)</f>
        <v>0</v>
      </c>
      <c r="CR270" s="152">
        <f>CQ270+CO270</f>
        <v>8.2108317436230566E-2</v>
      </c>
      <c r="CS270" s="150">
        <f>CS12+CS18+CS19+CS72+CS221+CS226+CS247+CS259+CS265+CS268</f>
        <v>0</v>
      </c>
      <c r="CT270" s="151">
        <f>IF(CS270="","",CS270/$E270)</f>
        <v>0</v>
      </c>
      <c r="CU270" s="152">
        <f>CT270+CR270</f>
        <v>8.2108317436230566E-2</v>
      </c>
      <c r="CV270" s="150">
        <f>CV12+CV18+CV19+CV72+CV221+CV226+CV247+CV259+CV265+CV268</f>
        <v>0</v>
      </c>
      <c r="CW270" s="151">
        <f>IF(CV270="","",CV270/$E270)</f>
        <v>0</v>
      </c>
      <c r="CX270" s="152">
        <f>CW270+CU270</f>
        <v>8.2108317436230566E-2</v>
      </c>
      <c r="CY270" s="150">
        <f>CY12+CY18+CY19+CY72+CY221+CY226+CY247+CY259+CY265+CY268</f>
        <v>0</v>
      </c>
      <c r="CZ270" s="151">
        <f>IF(CY270="","",CY270/$E270)</f>
        <v>0</v>
      </c>
      <c r="DA270" s="152">
        <f>CZ270+CX270</f>
        <v>8.2108317436230566E-2</v>
      </c>
      <c r="DB270" s="150">
        <f>DB12+DB18+DB19+DB72+DB221+DB226+DB247+DB259+DB265+DB268</f>
        <v>0</v>
      </c>
      <c r="DC270" s="151">
        <f>IF(DB270="","",DB270/$E270)</f>
        <v>0</v>
      </c>
      <c r="DD270" s="152">
        <f>DC270+DA270</f>
        <v>8.2108317436230566E-2</v>
      </c>
      <c r="DE270" s="150">
        <f>DE12+DE18+DE19+DE72+DE221+DE226+DE247+DE259+DE265+DE268</f>
        <v>0</v>
      </c>
      <c r="DF270" s="151">
        <f>IF(DE270="","",DE270/$E270)</f>
        <v>0</v>
      </c>
      <c r="DG270" s="152">
        <f>DF270+DD270</f>
        <v>8.2108317436230566E-2</v>
      </c>
      <c r="DH270" s="150">
        <f>DH12+DH18+DH19+DH72+DH221+DH226+DH247+DH259+DH265+DH268</f>
        <v>0</v>
      </c>
      <c r="DI270" s="151">
        <f>IF(DH270="","",DH270/$E270)</f>
        <v>0</v>
      </c>
      <c r="DJ270" s="152">
        <v>1</v>
      </c>
      <c r="DK270" s="150">
        <f>DK12+DK18+DK19+DK72+DK221+DK226+DK247+DK259+DK265+DK268</f>
        <v>2345567.7217430002</v>
      </c>
      <c r="DL270" s="151">
        <f>IF(DK270="","",DK270/$E270)</f>
        <v>8.2108317436230566E-2</v>
      </c>
      <c r="DM270" s="152">
        <v>1</v>
      </c>
    </row>
    <row r="271" spans="1:117" ht="8.5" thickBot="1" x14ac:dyDescent="0.25">
      <c r="A271" s="108"/>
      <c r="F271" s="108"/>
      <c r="G271" s="150">
        <f>G270+D271</f>
        <v>0</v>
      </c>
      <c r="H271" s="153"/>
      <c r="I271" s="153"/>
      <c r="J271" s="160">
        <f>J270+G271</f>
        <v>0</v>
      </c>
      <c r="K271" s="153"/>
      <c r="L271" s="153"/>
      <c r="M271" s="160">
        <f>M270+J271</f>
        <v>368273.26999999996</v>
      </c>
      <c r="N271" s="153"/>
      <c r="O271" s="153"/>
      <c r="P271" s="160">
        <f>P270+M271</f>
        <v>1336805.9405999999</v>
      </c>
      <c r="Q271" s="153"/>
      <c r="R271" s="153"/>
      <c r="S271" s="150">
        <f>S270+P271</f>
        <v>2345567.7217429997</v>
      </c>
      <c r="T271" s="153"/>
      <c r="U271" s="153"/>
      <c r="V271" s="150">
        <f>V270+S271</f>
        <v>2345567.7217429997</v>
      </c>
      <c r="W271" s="153"/>
      <c r="X271" s="153"/>
      <c r="Y271" s="150">
        <f>Y270+V271</f>
        <v>2345567.7217429997</v>
      </c>
      <c r="Z271" s="153"/>
      <c r="AA271" s="153"/>
      <c r="AB271" s="150">
        <f>AB270+Y271</f>
        <v>2345567.7217429997</v>
      </c>
      <c r="AC271" s="153"/>
      <c r="AD271" s="153"/>
      <c r="AE271" s="150">
        <f>AE270+AB271</f>
        <v>2345567.7217429997</v>
      </c>
      <c r="AF271" s="153"/>
      <c r="AG271" s="153"/>
      <c r="AH271" s="150">
        <f>AH270+AE271</f>
        <v>2345567.7217429997</v>
      </c>
      <c r="AI271" s="153"/>
      <c r="AJ271" s="153"/>
      <c r="AK271" s="150">
        <f>AK270+AH271</f>
        <v>2345567.7217429997</v>
      </c>
      <c r="AL271" s="153"/>
      <c r="AM271" s="153"/>
      <c r="AN271" s="150">
        <f>AN270+AK271</f>
        <v>2345567.7217429997</v>
      </c>
      <c r="AO271" s="153"/>
      <c r="AP271" s="153"/>
      <c r="AQ271" s="150">
        <f>AQ270+AN271</f>
        <v>2345567.7217429997</v>
      </c>
      <c r="AR271" s="153"/>
      <c r="AS271" s="153"/>
      <c r="AT271" s="150">
        <f>AT270+AQ271</f>
        <v>2345567.7217429997</v>
      </c>
      <c r="AU271" s="153"/>
      <c r="AV271" s="153"/>
      <c r="AW271" s="150">
        <f>AW270+AT271</f>
        <v>2345567.7217429997</v>
      </c>
      <c r="AX271" s="153"/>
      <c r="AY271" s="153"/>
      <c r="AZ271" s="150">
        <f>AZ270+AW271</f>
        <v>2345567.7217429997</v>
      </c>
      <c r="BA271" s="153"/>
      <c r="BB271" s="153"/>
      <c r="BC271" s="150">
        <f>BC270+AZ271</f>
        <v>2345567.7217429997</v>
      </c>
      <c r="BD271" s="153"/>
      <c r="BE271" s="153"/>
      <c r="BF271" s="150">
        <f>BF270+BC271</f>
        <v>2345567.7217429997</v>
      </c>
      <c r="BG271" s="153"/>
      <c r="BH271" s="153"/>
      <c r="BI271" s="150">
        <f>BI270+BF271</f>
        <v>2345567.7217429997</v>
      </c>
      <c r="BJ271" s="153"/>
      <c r="BK271" s="153"/>
      <c r="BL271" s="150">
        <f>BL270+BI271</f>
        <v>2345567.7217429997</v>
      </c>
      <c r="BM271" s="153"/>
      <c r="BN271" s="153"/>
      <c r="BO271" s="150">
        <f>BO270+BL271</f>
        <v>2345567.7217429997</v>
      </c>
      <c r="BP271" s="153"/>
      <c r="BQ271" s="153"/>
      <c r="BR271" s="150">
        <f>BR270+BO271</f>
        <v>2345567.7217429997</v>
      </c>
      <c r="BS271" s="153"/>
      <c r="BT271" s="153"/>
      <c r="BU271" s="150">
        <f>BU270+BR271</f>
        <v>2345567.7217429997</v>
      </c>
      <c r="BV271" s="153"/>
      <c r="BW271" s="153"/>
      <c r="BX271" s="150">
        <f>BX270+BU271</f>
        <v>2345567.7217429997</v>
      </c>
      <c r="BY271" s="153"/>
      <c r="BZ271" s="153"/>
      <c r="CA271" s="150">
        <f>CA270+BX271</f>
        <v>2345567.7217429997</v>
      </c>
      <c r="CB271" s="153"/>
      <c r="CC271" s="153"/>
      <c r="CD271" s="150">
        <f>CD270+CA271</f>
        <v>2345567.7217429997</v>
      </c>
      <c r="CE271" s="153"/>
      <c r="CF271" s="153"/>
      <c r="CG271" s="150">
        <f>CG270+CD271</f>
        <v>2345567.7217429997</v>
      </c>
      <c r="CH271" s="153"/>
      <c r="CI271" s="153"/>
      <c r="CJ271" s="150">
        <f>CJ270+CG271</f>
        <v>2345567.7217429997</v>
      </c>
      <c r="CK271" s="153"/>
      <c r="CL271" s="153"/>
      <c r="CM271" s="150">
        <f>CM270+CJ271</f>
        <v>2345567.7217429997</v>
      </c>
      <c r="CN271" s="153"/>
      <c r="CO271" s="153"/>
      <c r="CP271" s="150">
        <f>CP270+CM271</f>
        <v>2345567.7217429997</v>
      </c>
      <c r="CQ271" s="153"/>
      <c r="CR271" s="153"/>
      <c r="CS271" s="150">
        <f>CS270+CP271</f>
        <v>2345567.7217429997</v>
      </c>
      <c r="CT271" s="153"/>
      <c r="CU271" s="153"/>
      <c r="CV271" s="150">
        <f>CV270+CS271</f>
        <v>2345567.7217429997</v>
      </c>
      <c r="CW271" s="153"/>
      <c r="CX271" s="153"/>
      <c r="CY271" s="150">
        <f>CY270+CV271</f>
        <v>2345567.7217429997</v>
      </c>
      <c r="CZ271" s="153"/>
      <c r="DA271" s="153"/>
      <c r="DB271" s="150">
        <f>DB270+CY271</f>
        <v>2345567.7217429997</v>
      </c>
      <c r="DC271" s="153"/>
      <c r="DD271" s="153"/>
      <c r="DE271" s="150">
        <f>DE270+DB271</f>
        <v>2345567.7217429997</v>
      </c>
      <c r="DF271" s="153"/>
      <c r="DG271" s="153"/>
      <c r="DH271" s="150">
        <f>DH270+DE271</f>
        <v>2345567.7217429997</v>
      </c>
      <c r="DI271" s="153"/>
      <c r="DJ271" s="153"/>
      <c r="DK271" s="150">
        <f>DK270+DH271</f>
        <v>4691135.4434859995</v>
      </c>
      <c r="DL271" s="153"/>
      <c r="DM271" s="153"/>
    </row>
    <row r="272" spans="1:117" ht="8.5" thickBot="1" x14ac:dyDescent="0.25">
      <c r="G272" s="161">
        <f>G271/$E$270</f>
        <v>0</v>
      </c>
      <c r="J272" s="161">
        <f>J271/$E$270</f>
        <v>0</v>
      </c>
      <c r="M272" s="161">
        <f>M271/$E$270</f>
        <v>1.2891675766227058E-2</v>
      </c>
      <c r="P272" s="161">
        <f>P271/$E$270</f>
        <v>4.67958718496767E-2</v>
      </c>
    </row>
    <row r="273" spans="5:5" x14ac:dyDescent="0.2">
      <c r="E273" s="154"/>
    </row>
    <row r="274" spans="5:5" x14ac:dyDescent="0.2">
      <c r="E274" s="155"/>
    </row>
    <row r="276" spans="5:5" x14ac:dyDescent="0.2">
      <c r="E276" s="156"/>
    </row>
  </sheetData>
  <mergeCells count="1780">
    <mergeCell ref="DK215:DM215"/>
    <mergeCell ref="DK216:DM216"/>
    <mergeCell ref="DK190:DM190"/>
    <mergeCell ref="DK191:DM191"/>
    <mergeCell ref="DK195:DM195"/>
    <mergeCell ref="DK203:DM203"/>
    <mergeCell ref="DK204:DM204"/>
    <mergeCell ref="DK207:DM207"/>
    <mergeCell ref="DK141:DM141"/>
    <mergeCell ref="DK167:DM167"/>
    <mergeCell ref="DK173:DM173"/>
    <mergeCell ref="DK179:DM179"/>
    <mergeCell ref="DK180:DM180"/>
    <mergeCell ref="DK184:DM184"/>
    <mergeCell ref="DK98:DM98"/>
    <mergeCell ref="DK102:DM102"/>
    <mergeCell ref="DK111:DM111"/>
    <mergeCell ref="DK123:DM123"/>
    <mergeCell ref="DK135:DM135"/>
    <mergeCell ref="DK138:DM138"/>
    <mergeCell ref="DK66:DM66"/>
    <mergeCell ref="DK69:DM69"/>
    <mergeCell ref="DK73:DM73"/>
    <mergeCell ref="DK74:DM74"/>
    <mergeCell ref="DK82:DM82"/>
    <mergeCell ref="DK90:DM90"/>
    <mergeCell ref="DK40:DM42"/>
    <mergeCell ref="DK46:DM46"/>
    <mergeCell ref="DK50:DM50"/>
    <mergeCell ref="DK54:DM54"/>
    <mergeCell ref="DK58:DM58"/>
    <mergeCell ref="DK62:DM62"/>
    <mergeCell ref="C269:D269"/>
    <mergeCell ref="DK7:DM7"/>
    <mergeCell ref="DK8:DM8"/>
    <mergeCell ref="DK20:DM20"/>
    <mergeCell ref="DK21:DM21"/>
    <mergeCell ref="DK22:DM22"/>
    <mergeCell ref="DK26:DM26"/>
    <mergeCell ref="DK30:DM30"/>
    <mergeCell ref="DK36:DM36"/>
    <mergeCell ref="DK38:DM38"/>
    <mergeCell ref="C263:D263"/>
    <mergeCell ref="C264:D264"/>
    <mergeCell ref="C265:D265"/>
    <mergeCell ref="C266:D266"/>
    <mergeCell ref="C267:D267"/>
    <mergeCell ref="C268:D268"/>
    <mergeCell ref="C257:D257"/>
    <mergeCell ref="C258:D258"/>
    <mergeCell ref="C259:D259"/>
    <mergeCell ref="C260:D260"/>
    <mergeCell ref="C261:D261"/>
    <mergeCell ref="C262:D262"/>
    <mergeCell ref="C251:D251"/>
    <mergeCell ref="C252:D252"/>
    <mergeCell ref="C253:D253"/>
    <mergeCell ref="C254:D254"/>
    <mergeCell ref="C255:D255"/>
    <mergeCell ref="C256:D256"/>
    <mergeCell ref="C245:D245"/>
    <mergeCell ref="C246:D246"/>
    <mergeCell ref="C247:D247"/>
    <mergeCell ref="C248:D248"/>
    <mergeCell ref="C249:D249"/>
    <mergeCell ref="C250:D250"/>
    <mergeCell ref="C239:D239"/>
    <mergeCell ref="C240:D240"/>
    <mergeCell ref="C241:D241"/>
    <mergeCell ref="C242:D242"/>
    <mergeCell ref="C243:D243"/>
    <mergeCell ref="C244:D244"/>
    <mergeCell ref="C233:D233"/>
    <mergeCell ref="C234:D234"/>
    <mergeCell ref="C235:D235"/>
    <mergeCell ref="C236:D236"/>
    <mergeCell ref="C237:D237"/>
    <mergeCell ref="C238:D238"/>
    <mergeCell ref="C227:D227"/>
    <mergeCell ref="C228:D228"/>
    <mergeCell ref="C229:D229"/>
    <mergeCell ref="C230:D230"/>
    <mergeCell ref="C231:D231"/>
    <mergeCell ref="C232:D232"/>
    <mergeCell ref="C221:D221"/>
    <mergeCell ref="C222:D222"/>
    <mergeCell ref="C223:D223"/>
    <mergeCell ref="C224:D224"/>
    <mergeCell ref="C225:D225"/>
    <mergeCell ref="C226:D226"/>
    <mergeCell ref="DE216:DG216"/>
    <mergeCell ref="DH216:DJ216"/>
    <mergeCell ref="C217:D217"/>
    <mergeCell ref="C218:D218"/>
    <mergeCell ref="C219:D219"/>
    <mergeCell ref="C220:D220"/>
    <mergeCell ref="CM216:CO216"/>
    <mergeCell ref="CP216:CR216"/>
    <mergeCell ref="CS216:CU216"/>
    <mergeCell ref="CV216:CX216"/>
    <mergeCell ref="CY216:DA216"/>
    <mergeCell ref="DB216:DD216"/>
    <mergeCell ref="BU216:BW216"/>
    <mergeCell ref="BX216:BZ216"/>
    <mergeCell ref="CA216:CC216"/>
    <mergeCell ref="CD216:CF216"/>
    <mergeCell ref="CG216:CI216"/>
    <mergeCell ref="CJ216:CL216"/>
    <mergeCell ref="BC216:BE216"/>
    <mergeCell ref="BF216:BH216"/>
    <mergeCell ref="BI216:BK216"/>
    <mergeCell ref="BL216:BN216"/>
    <mergeCell ref="BO216:BQ216"/>
    <mergeCell ref="BR216:BT216"/>
    <mergeCell ref="AK216:AM216"/>
    <mergeCell ref="AN216:AP216"/>
    <mergeCell ref="AQ216:AS216"/>
    <mergeCell ref="AT216:AV216"/>
    <mergeCell ref="AW216:AY216"/>
    <mergeCell ref="AZ216:BB216"/>
    <mergeCell ref="S216:U216"/>
    <mergeCell ref="V216:X216"/>
    <mergeCell ref="Y216:AA216"/>
    <mergeCell ref="AB216:AD216"/>
    <mergeCell ref="AE216:AG216"/>
    <mergeCell ref="AH216:AJ216"/>
    <mergeCell ref="CV215:CX215"/>
    <mergeCell ref="CY215:DA215"/>
    <mergeCell ref="DB215:DD215"/>
    <mergeCell ref="DE215:DG215"/>
    <mergeCell ref="DH215:DJ215"/>
    <mergeCell ref="C216:D216"/>
    <mergeCell ref="G216:I216"/>
    <mergeCell ref="J216:L216"/>
    <mergeCell ref="M216:O216"/>
    <mergeCell ref="P216:R216"/>
    <mergeCell ref="CD215:CF215"/>
    <mergeCell ref="CG215:CI215"/>
    <mergeCell ref="CJ215:CL215"/>
    <mergeCell ref="CM215:CO215"/>
    <mergeCell ref="CP215:CR215"/>
    <mergeCell ref="CS215:CU215"/>
    <mergeCell ref="BL215:BN215"/>
    <mergeCell ref="BO215:BQ215"/>
    <mergeCell ref="BR215:BT215"/>
    <mergeCell ref="BU215:BW215"/>
    <mergeCell ref="BX215:BZ215"/>
    <mergeCell ref="CA215:CC215"/>
    <mergeCell ref="AT215:AV215"/>
    <mergeCell ref="AW215:AY215"/>
    <mergeCell ref="AZ215:BB215"/>
    <mergeCell ref="BC215:BE215"/>
    <mergeCell ref="BF215:BH215"/>
    <mergeCell ref="BI215:BK215"/>
    <mergeCell ref="AB215:AD215"/>
    <mergeCell ref="AE215:AG215"/>
    <mergeCell ref="AH215:AJ215"/>
    <mergeCell ref="AK215:AM215"/>
    <mergeCell ref="AN215:AP215"/>
    <mergeCell ref="AQ215:AS215"/>
    <mergeCell ref="J215:L215"/>
    <mergeCell ref="M215:O215"/>
    <mergeCell ref="P215:R215"/>
    <mergeCell ref="S215:U215"/>
    <mergeCell ref="V215:X215"/>
    <mergeCell ref="Y215:AA215"/>
    <mergeCell ref="C211:D211"/>
    <mergeCell ref="C212:D212"/>
    <mergeCell ref="C213:D213"/>
    <mergeCell ref="C214:D214"/>
    <mergeCell ref="C215:D215"/>
    <mergeCell ref="G215:I215"/>
    <mergeCell ref="DB207:DD207"/>
    <mergeCell ref="DE207:DG207"/>
    <mergeCell ref="DH207:DJ207"/>
    <mergeCell ref="C208:D208"/>
    <mergeCell ref="C209:D209"/>
    <mergeCell ref="C210:D210"/>
    <mergeCell ref="CJ207:CL207"/>
    <mergeCell ref="CM207:CO207"/>
    <mergeCell ref="CP207:CR207"/>
    <mergeCell ref="CS207:CU207"/>
    <mergeCell ref="CV207:CX207"/>
    <mergeCell ref="CY207:DA207"/>
    <mergeCell ref="BR207:BT207"/>
    <mergeCell ref="BU207:BW207"/>
    <mergeCell ref="BX207:BZ207"/>
    <mergeCell ref="CA207:CC207"/>
    <mergeCell ref="CD207:CF207"/>
    <mergeCell ref="CG207:CI207"/>
    <mergeCell ref="AZ207:BB207"/>
    <mergeCell ref="BC207:BE207"/>
    <mergeCell ref="BF207:BH207"/>
    <mergeCell ref="BI207:BK207"/>
    <mergeCell ref="BL207:BN207"/>
    <mergeCell ref="BO207:BQ207"/>
    <mergeCell ref="AH207:AJ207"/>
    <mergeCell ref="AK207:AM207"/>
    <mergeCell ref="AN207:AP207"/>
    <mergeCell ref="AQ207:AS207"/>
    <mergeCell ref="AT207:AV207"/>
    <mergeCell ref="AW207:AY207"/>
    <mergeCell ref="P207:R207"/>
    <mergeCell ref="S207:U207"/>
    <mergeCell ref="V207:X207"/>
    <mergeCell ref="Y207:AA207"/>
    <mergeCell ref="AB207:AD207"/>
    <mergeCell ref="AE207:AG207"/>
    <mergeCell ref="C205:D205"/>
    <mergeCell ref="C206:D206"/>
    <mergeCell ref="C207:D207"/>
    <mergeCell ref="G207:I207"/>
    <mergeCell ref="J207:L207"/>
    <mergeCell ref="M207:O207"/>
    <mergeCell ref="CS204:CU204"/>
    <mergeCell ref="CV204:CX204"/>
    <mergeCell ref="CY204:DA204"/>
    <mergeCell ref="DB204:DD204"/>
    <mergeCell ref="DE204:DG204"/>
    <mergeCell ref="DH204:DJ204"/>
    <mergeCell ref="CA204:CC204"/>
    <mergeCell ref="CD204:CF204"/>
    <mergeCell ref="CG204:CI204"/>
    <mergeCell ref="CJ204:CL204"/>
    <mergeCell ref="CM204:CO204"/>
    <mergeCell ref="CP204:CR204"/>
    <mergeCell ref="BI204:BK204"/>
    <mergeCell ref="BL204:BN204"/>
    <mergeCell ref="BO204:BQ204"/>
    <mergeCell ref="BR204:BT204"/>
    <mergeCell ref="BU204:BW204"/>
    <mergeCell ref="BX204:BZ204"/>
    <mergeCell ref="AQ204:AS204"/>
    <mergeCell ref="AT204:AV204"/>
    <mergeCell ref="AW204:AY204"/>
    <mergeCell ref="AZ204:BB204"/>
    <mergeCell ref="BC204:BE204"/>
    <mergeCell ref="BF204:BH204"/>
    <mergeCell ref="Y204:AA204"/>
    <mergeCell ref="AB204:AD204"/>
    <mergeCell ref="AE204:AG204"/>
    <mergeCell ref="AH204:AJ204"/>
    <mergeCell ref="AK204:AM204"/>
    <mergeCell ref="AN204:AP204"/>
    <mergeCell ref="DB203:DD203"/>
    <mergeCell ref="DE203:DG203"/>
    <mergeCell ref="DH203:DJ203"/>
    <mergeCell ref="C204:D204"/>
    <mergeCell ref="G204:I204"/>
    <mergeCell ref="J204:L204"/>
    <mergeCell ref="M204:O204"/>
    <mergeCell ref="P204:R204"/>
    <mergeCell ref="S204:U204"/>
    <mergeCell ref="V204:X204"/>
    <mergeCell ref="CJ203:CL203"/>
    <mergeCell ref="CM203:CO203"/>
    <mergeCell ref="CP203:CR203"/>
    <mergeCell ref="CS203:CU203"/>
    <mergeCell ref="CV203:CX203"/>
    <mergeCell ref="CY203:DA203"/>
    <mergeCell ref="BR203:BT203"/>
    <mergeCell ref="BU203:BW203"/>
    <mergeCell ref="BX203:BZ203"/>
    <mergeCell ref="CA203:CC203"/>
    <mergeCell ref="CD203:CF203"/>
    <mergeCell ref="CG203:CI203"/>
    <mergeCell ref="AZ203:BB203"/>
    <mergeCell ref="BC203:BE203"/>
    <mergeCell ref="BF203:BH203"/>
    <mergeCell ref="BI203:BK203"/>
    <mergeCell ref="BL203:BN203"/>
    <mergeCell ref="BO203:BQ203"/>
    <mergeCell ref="AH203:AJ203"/>
    <mergeCell ref="AK203:AM203"/>
    <mergeCell ref="AN203:AP203"/>
    <mergeCell ref="AQ203:AS203"/>
    <mergeCell ref="AT203:AV203"/>
    <mergeCell ref="AW203:AY203"/>
    <mergeCell ref="P203:R203"/>
    <mergeCell ref="S203:U203"/>
    <mergeCell ref="V203:X203"/>
    <mergeCell ref="Y203:AA203"/>
    <mergeCell ref="AB203:AD203"/>
    <mergeCell ref="AE203:AG203"/>
    <mergeCell ref="C201:D201"/>
    <mergeCell ref="C202:D202"/>
    <mergeCell ref="C203:D203"/>
    <mergeCell ref="G203:I203"/>
    <mergeCell ref="J203:L203"/>
    <mergeCell ref="M203:O203"/>
    <mergeCell ref="DH195:DJ195"/>
    <mergeCell ref="C196:D196"/>
    <mergeCell ref="C197:D197"/>
    <mergeCell ref="C198:D198"/>
    <mergeCell ref="C199:D199"/>
    <mergeCell ref="C200:D200"/>
    <mergeCell ref="CP195:CR195"/>
    <mergeCell ref="CS195:CU195"/>
    <mergeCell ref="CV195:CX195"/>
    <mergeCell ref="CY195:DA195"/>
    <mergeCell ref="DB195:DD195"/>
    <mergeCell ref="DE195:DG195"/>
    <mergeCell ref="BX195:BZ195"/>
    <mergeCell ref="CA195:CC195"/>
    <mergeCell ref="CD195:CF195"/>
    <mergeCell ref="CG195:CI195"/>
    <mergeCell ref="CJ195:CL195"/>
    <mergeCell ref="CM195:CO195"/>
    <mergeCell ref="BF195:BH195"/>
    <mergeCell ref="BI195:BK195"/>
    <mergeCell ref="BL195:BN195"/>
    <mergeCell ref="BO195:BQ195"/>
    <mergeCell ref="BR195:BT195"/>
    <mergeCell ref="BU195:BW195"/>
    <mergeCell ref="AN195:AP195"/>
    <mergeCell ref="AQ195:AS195"/>
    <mergeCell ref="AT195:AV195"/>
    <mergeCell ref="AW195:AY195"/>
    <mergeCell ref="AZ195:BB195"/>
    <mergeCell ref="BC195:BE195"/>
    <mergeCell ref="V195:X195"/>
    <mergeCell ref="Y195:AA195"/>
    <mergeCell ref="AB195:AD195"/>
    <mergeCell ref="AE195:AG195"/>
    <mergeCell ref="AH195:AJ195"/>
    <mergeCell ref="AK195:AM195"/>
    <mergeCell ref="DH191:DJ191"/>
    <mergeCell ref="C192:D192"/>
    <mergeCell ref="C193:D193"/>
    <mergeCell ref="C194:D194"/>
    <mergeCell ref="C195:D195"/>
    <mergeCell ref="G195:I195"/>
    <mergeCell ref="J195:L195"/>
    <mergeCell ref="M195:O195"/>
    <mergeCell ref="P195:R195"/>
    <mergeCell ref="S195:U195"/>
    <mergeCell ref="CP191:CR191"/>
    <mergeCell ref="CS191:CU191"/>
    <mergeCell ref="CV191:CX191"/>
    <mergeCell ref="CY191:DA191"/>
    <mergeCell ref="DB191:DD191"/>
    <mergeCell ref="DE191:DG191"/>
    <mergeCell ref="BX191:BZ191"/>
    <mergeCell ref="CA191:CC191"/>
    <mergeCell ref="CD191:CF191"/>
    <mergeCell ref="CG191:CI191"/>
    <mergeCell ref="CJ191:CL191"/>
    <mergeCell ref="CM191:CO191"/>
    <mergeCell ref="BF191:BH191"/>
    <mergeCell ref="BI191:BK191"/>
    <mergeCell ref="BL191:BN191"/>
    <mergeCell ref="BO191:BQ191"/>
    <mergeCell ref="BR191:BT191"/>
    <mergeCell ref="BU191:BW191"/>
    <mergeCell ref="AN191:AP191"/>
    <mergeCell ref="AQ191:AS191"/>
    <mergeCell ref="AT191:AV191"/>
    <mergeCell ref="AW191:AY191"/>
    <mergeCell ref="AZ191:BB191"/>
    <mergeCell ref="BC191:BE191"/>
    <mergeCell ref="V191:X191"/>
    <mergeCell ref="Y191:AA191"/>
    <mergeCell ref="AB191:AD191"/>
    <mergeCell ref="AE191:AG191"/>
    <mergeCell ref="AH191:AJ191"/>
    <mergeCell ref="AK191:AM191"/>
    <mergeCell ref="CY190:DA190"/>
    <mergeCell ref="DB190:DD190"/>
    <mergeCell ref="DE190:DG190"/>
    <mergeCell ref="DH190:DJ190"/>
    <mergeCell ref="C191:D191"/>
    <mergeCell ref="G191:I191"/>
    <mergeCell ref="J191:L191"/>
    <mergeCell ref="M191:O191"/>
    <mergeCell ref="P191:R191"/>
    <mergeCell ref="S191:U191"/>
    <mergeCell ref="CG190:CI190"/>
    <mergeCell ref="CJ190:CL190"/>
    <mergeCell ref="CM190:CO190"/>
    <mergeCell ref="CP190:CR190"/>
    <mergeCell ref="CS190:CU190"/>
    <mergeCell ref="CV190:CX190"/>
    <mergeCell ref="BO190:BQ190"/>
    <mergeCell ref="BR190:BT190"/>
    <mergeCell ref="BU190:BW190"/>
    <mergeCell ref="BX190:BZ190"/>
    <mergeCell ref="CA190:CC190"/>
    <mergeCell ref="CD190:CF190"/>
    <mergeCell ref="AW190:AY190"/>
    <mergeCell ref="AZ190:BB190"/>
    <mergeCell ref="BC190:BE190"/>
    <mergeCell ref="BF190:BH190"/>
    <mergeCell ref="BI190:BK190"/>
    <mergeCell ref="BL190:BN190"/>
    <mergeCell ref="AE190:AG190"/>
    <mergeCell ref="AH190:AJ190"/>
    <mergeCell ref="AK190:AM190"/>
    <mergeCell ref="AN190:AP190"/>
    <mergeCell ref="AQ190:AS190"/>
    <mergeCell ref="AT190:AV190"/>
    <mergeCell ref="M190:O190"/>
    <mergeCell ref="P190:R190"/>
    <mergeCell ref="S190:U190"/>
    <mergeCell ref="V190:X190"/>
    <mergeCell ref="Y190:AA190"/>
    <mergeCell ref="AB190:AD190"/>
    <mergeCell ref="C187:D187"/>
    <mergeCell ref="C188:D188"/>
    <mergeCell ref="C189:D189"/>
    <mergeCell ref="C190:D190"/>
    <mergeCell ref="G190:I190"/>
    <mergeCell ref="J190:L190"/>
    <mergeCell ref="CY184:DA184"/>
    <mergeCell ref="DB184:DD184"/>
    <mergeCell ref="DE184:DG184"/>
    <mergeCell ref="DH184:DJ184"/>
    <mergeCell ref="C185:D185"/>
    <mergeCell ref="C186:D186"/>
    <mergeCell ref="CG184:CI184"/>
    <mergeCell ref="CJ184:CL184"/>
    <mergeCell ref="CM184:CO184"/>
    <mergeCell ref="CP184:CR184"/>
    <mergeCell ref="CS184:CU184"/>
    <mergeCell ref="CV184:CX184"/>
    <mergeCell ref="BO184:BQ184"/>
    <mergeCell ref="BR184:BT184"/>
    <mergeCell ref="BU184:BW184"/>
    <mergeCell ref="BX184:BZ184"/>
    <mergeCell ref="CA184:CC184"/>
    <mergeCell ref="CD184:CF184"/>
    <mergeCell ref="AW184:AY184"/>
    <mergeCell ref="AZ184:BB184"/>
    <mergeCell ref="BC184:BE184"/>
    <mergeCell ref="BF184:BH184"/>
    <mergeCell ref="BI184:BK184"/>
    <mergeCell ref="BL184:BN184"/>
    <mergeCell ref="AE184:AG184"/>
    <mergeCell ref="AH184:AJ184"/>
    <mergeCell ref="AK184:AM184"/>
    <mergeCell ref="AN184:AP184"/>
    <mergeCell ref="AQ184:AS184"/>
    <mergeCell ref="AT184:AV184"/>
    <mergeCell ref="M184:O184"/>
    <mergeCell ref="P184:R184"/>
    <mergeCell ref="S184:U184"/>
    <mergeCell ref="V184:X184"/>
    <mergeCell ref="Y184:AA184"/>
    <mergeCell ref="AB184:AD184"/>
    <mergeCell ref="C181:D181"/>
    <mergeCell ref="C182:D182"/>
    <mergeCell ref="C183:D183"/>
    <mergeCell ref="C184:D184"/>
    <mergeCell ref="G184:I184"/>
    <mergeCell ref="J184:L184"/>
    <mergeCell ref="CS180:CU180"/>
    <mergeCell ref="AQ180:AS180"/>
    <mergeCell ref="AT180:AV180"/>
    <mergeCell ref="AW180:AY180"/>
    <mergeCell ref="AZ180:BB180"/>
    <mergeCell ref="BC180:BE180"/>
    <mergeCell ref="BF180:BH180"/>
    <mergeCell ref="Y180:AA180"/>
    <mergeCell ref="AB180:AD180"/>
    <mergeCell ref="AE180:AG180"/>
    <mergeCell ref="AH180:AJ180"/>
    <mergeCell ref="AK180:AM180"/>
    <mergeCell ref="AN180:AP180"/>
    <mergeCell ref="CV180:CX180"/>
    <mergeCell ref="CY180:DA180"/>
    <mergeCell ref="DB180:DD180"/>
    <mergeCell ref="DE180:DG180"/>
    <mergeCell ref="DH180:DJ180"/>
    <mergeCell ref="CA180:CC180"/>
    <mergeCell ref="CD180:CF180"/>
    <mergeCell ref="CG180:CI180"/>
    <mergeCell ref="CJ180:CL180"/>
    <mergeCell ref="CM180:CO180"/>
    <mergeCell ref="CP180:CR180"/>
    <mergeCell ref="BI180:BK180"/>
    <mergeCell ref="BL180:BN180"/>
    <mergeCell ref="BO180:BQ180"/>
    <mergeCell ref="BR180:BT180"/>
    <mergeCell ref="BU180:BW180"/>
    <mergeCell ref="BX180:BZ180"/>
    <mergeCell ref="DB179:DD179"/>
    <mergeCell ref="DE179:DG179"/>
    <mergeCell ref="DH179:DJ179"/>
    <mergeCell ref="C180:D180"/>
    <mergeCell ref="G180:I180"/>
    <mergeCell ref="J180:L180"/>
    <mergeCell ref="M180:O180"/>
    <mergeCell ref="P180:R180"/>
    <mergeCell ref="S180:U180"/>
    <mergeCell ref="V180:X180"/>
    <mergeCell ref="CJ179:CL179"/>
    <mergeCell ref="CM179:CO179"/>
    <mergeCell ref="CP179:CR179"/>
    <mergeCell ref="CS179:CU179"/>
    <mergeCell ref="CV179:CX179"/>
    <mergeCell ref="CY179:DA179"/>
    <mergeCell ref="BR179:BT179"/>
    <mergeCell ref="BU179:BW179"/>
    <mergeCell ref="BX179:BZ179"/>
    <mergeCell ref="CA179:CC179"/>
    <mergeCell ref="CD179:CF179"/>
    <mergeCell ref="CG179:CI179"/>
    <mergeCell ref="AZ179:BB179"/>
    <mergeCell ref="BC179:BE179"/>
    <mergeCell ref="BF179:BH179"/>
    <mergeCell ref="BI179:BK179"/>
    <mergeCell ref="BL179:BN179"/>
    <mergeCell ref="BO179:BQ179"/>
    <mergeCell ref="AH179:AJ179"/>
    <mergeCell ref="AK179:AM179"/>
    <mergeCell ref="AN179:AP179"/>
    <mergeCell ref="AQ179:AS179"/>
    <mergeCell ref="AT179:AV179"/>
    <mergeCell ref="AW179:AY179"/>
    <mergeCell ref="P179:R179"/>
    <mergeCell ref="S179:U179"/>
    <mergeCell ref="V179:X179"/>
    <mergeCell ref="Y179:AA179"/>
    <mergeCell ref="AB179:AD179"/>
    <mergeCell ref="AE179:AG179"/>
    <mergeCell ref="C177:D177"/>
    <mergeCell ref="C178:D178"/>
    <mergeCell ref="C179:D179"/>
    <mergeCell ref="G179:I179"/>
    <mergeCell ref="J179:L179"/>
    <mergeCell ref="M179:O179"/>
    <mergeCell ref="DB173:DD173"/>
    <mergeCell ref="DE173:DG173"/>
    <mergeCell ref="DH173:DJ173"/>
    <mergeCell ref="C174:D174"/>
    <mergeCell ref="C175:D175"/>
    <mergeCell ref="C176:D176"/>
    <mergeCell ref="CJ173:CL173"/>
    <mergeCell ref="CM173:CO173"/>
    <mergeCell ref="CP173:CR173"/>
    <mergeCell ref="CS173:CU173"/>
    <mergeCell ref="CV173:CX173"/>
    <mergeCell ref="CY173:DA173"/>
    <mergeCell ref="BR173:BT173"/>
    <mergeCell ref="BU173:BW173"/>
    <mergeCell ref="BX173:BZ173"/>
    <mergeCell ref="CA173:CC173"/>
    <mergeCell ref="CD173:CF173"/>
    <mergeCell ref="CG173:CI173"/>
    <mergeCell ref="AZ173:BB173"/>
    <mergeCell ref="BC173:BE173"/>
    <mergeCell ref="BF173:BH173"/>
    <mergeCell ref="BI173:BK173"/>
    <mergeCell ref="BL173:BN173"/>
    <mergeCell ref="BO173:BQ173"/>
    <mergeCell ref="AH173:AJ173"/>
    <mergeCell ref="AK173:AM173"/>
    <mergeCell ref="AN173:AP173"/>
    <mergeCell ref="AQ173:AS173"/>
    <mergeCell ref="AT173:AV173"/>
    <mergeCell ref="AW173:AY173"/>
    <mergeCell ref="P173:R173"/>
    <mergeCell ref="S173:U173"/>
    <mergeCell ref="V173:X173"/>
    <mergeCell ref="Y173:AA173"/>
    <mergeCell ref="AB173:AD173"/>
    <mergeCell ref="AE173:AG173"/>
    <mergeCell ref="C171:D171"/>
    <mergeCell ref="C172:D172"/>
    <mergeCell ref="C173:D173"/>
    <mergeCell ref="G173:I173"/>
    <mergeCell ref="J173:L173"/>
    <mergeCell ref="M173:O173"/>
    <mergeCell ref="DB167:DD167"/>
    <mergeCell ref="DE167:DG167"/>
    <mergeCell ref="DH167:DJ167"/>
    <mergeCell ref="C168:D168"/>
    <mergeCell ref="C169:D169"/>
    <mergeCell ref="C170:D170"/>
    <mergeCell ref="CJ167:CL167"/>
    <mergeCell ref="CM167:CO167"/>
    <mergeCell ref="CP167:CR167"/>
    <mergeCell ref="CS167:CU167"/>
    <mergeCell ref="CV167:CX167"/>
    <mergeCell ref="CY167:DA167"/>
    <mergeCell ref="BR167:BT167"/>
    <mergeCell ref="BU167:BW167"/>
    <mergeCell ref="BX167:BZ167"/>
    <mergeCell ref="CA167:CC167"/>
    <mergeCell ref="CD167:CF167"/>
    <mergeCell ref="CG167:CI167"/>
    <mergeCell ref="AZ167:BB167"/>
    <mergeCell ref="BC167:BE167"/>
    <mergeCell ref="BF167:BH167"/>
    <mergeCell ref="BI167:BK167"/>
    <mergeCell ref="BL167:BN167"/>
    <mergeCell ref="BO167:BQ167"/>
    <mergeCell ref="AH167:AJ167"/>
    <mergeCell ref="AK167:AM167"/>
    <mergeCell ref="AN167:AP167"/>
    <mergeCell ref="AQ167:AS167"/>
    <mergeCell ref="AT167:AV167"/>
    <mergeCell ref="AW167:AY167"/>
    <mergeCell ref="P167:R167"/>
    <mergeCell ref="S167:U167"/>
    <mergeCell ref="V167:X167"/>
    <mergeCell ref="Y167:AA167"/>
    <mergeCell ref="AB167:AD167"/>
    <mergeCell ref="AE167:AG167"/>
    <mergeCell ref="C165:D165"/>
    <mergeCell ref="C166:D166"/>
    <mergeCell ref="C167:D167"/>
    <mergeCell ref="G167:I167"/>
    <mergeCell ref="J167:L167"/>
    <mergeCell ref="M167:O167"/>
    <mergeCell ref="C159:D159"/>
    <mergeCell ref="C160:D160"/>
    <mergeCell ref="C161:D161"/>
    <mergeCell ref="C162:D162"/>
    <mergeCell ref="C163:D163"/>
    <mergeCell ref="C164:D164"/>
    <mergeCell ref="C153:D153"/>
    <mergeCell ref="C154:D154"/>
    <mergeCell ref="C155:D155"/>
    <mergeCell ref="C156:D156"/>
    <mergeCell ref="C157:D157"/>
    <mergeCell ref="C158:D158"/>
    <mergeCell ref="C147:D147"/>
    <mergeCell ref="C148:D148"/>
    <mergeCell ref="C149:D149"/>
    <mergeCell ref="C150:D150"/>
    <mergeCell ref="C151:D151"/>
    <mergeCell ref="C152:D152"/>
    <mergeCell ref="DH141:DJ141"/>
    <mergeCell ref="C142:D142"/>
    <mergeCell ref="C143:D143"/>
    <mergeCell ref="C144:D144"/>
    <mergeCell ref="C145:D145"/>
    <mergeCell ref="C146:D146"/>
    <mergeCell ref="CP141:CR141"/>
    <mergeCell ref="CS141:CU141"/>
    <mergeCell ref="CV141:CX141"/>
    <mergeCell ref="CY141:DA141"/>
    <mergeCell ref="DB141:DD141"/>
    <mergeCell ref="DE141:DG141"/>
    <mergeCell ref="BX141:BZ141"/>
    <mergeCell ref="CA141:CC141"/>
    <mergeCell ref="CD141:CF141"/>
    <mergeCell ref="CG141:CI141"/>
    <mergeCell ref="CJ141:CL141"/>
    <mergeCell ref="CM141:CO141"/>
    <mergeCell ref="BF141:BH141"/>
    <mergeCell ref="BI141:BK141"/>
    <mergeCell ref="BL141:BN141"/>
    <mergeCell ref="BO141:BQ141"/>
    <mergeCell ref="BR141:BT141"/>
    <mergeCell ref="BU141:BW141"/>
    <mergeCell ref="AN141:AP141"/>
    <mergeCell ref="AQ141:AS141"/>
    <mergeCell ref="AT141:AV141"/>
    <mergeCell ref="AW141:AY141"/>
    <mergeCell ref="AZ141:BB141"/>
    <mergeCell ref="BC141:BE141"/>
    <mergeCell ref="V141:X141"/>
    <mergeCell ref="Y141:AA141"/>
    <mergeCell ref="AB141:AD141"/>
    <mergeCell ref="AE141:AG141"/>
    <mergeCell ref="AH141:AJ141"/>
    <mergeCell ref="AK141:AM141"/>
    <mergeCell ref="DE138:DG138"/>
    <mergeCell ref="AZ138:BB138"/>
    <mergeCell ref="DH138:DJ138"/>
    <mergeCell ref="C139:D139"/>
    <mergeCell ref="C140:D140"/>
    <mergeCell ref="C141:D141"/>
    <mergeCell ref="G141:I141"/>
    <mergeCell ref="J141:L141"/>
    <mergeCell ref="M141:O141"/>
    <mergeCell ref="P141:R141"/>
    <mergeCell ref="S141:U141"/>
    <mergeCell ref="CM138:CO138"/>
    <mergeCell ref="CP138:CR138"/>
    <mergeCell ref="CS138:CU138"/>
    <mergeCell ref="CV138:CX138"/>
    <mergeCell ref="CY138:DA138"/>
    <mergeCell ref="DB138:DD138"/>
    <mergeCell ref="BU138:BW138"/>
    <mergeCell ref="BX138:BZ138"/>
    <mergeCell ref="CA138:CC138"/>
    <mergeCell ref="CD138:CF138"/>
    <mergeCell ref="CG138:CI138"/>
    <mergeCell ref="CJ138:CL138"/>
    <mergeCell ref="BC138:BE138"/>
    <mergeCell ref="BF138:BH138"/>
    <mergeCell ref="BI138:BK138"/>
    <mergeCell ref="BL138:BN138"/>
    <mergeCell ref="BO138:BQ138"/>
    <mergeCell ref="BR138:BT138"/>
    <mergeCell ref="AK138:AM138"/>
    <mergeCell ref="AN138:AP138"/>
    <mergeCell ref="AQ138:AS138"/>
    <mergeCell ref="AT138:AV138"/>
    <mergeCell ref="AW138:AY138"/>
    <mergeCell ref="S138:U138"/>
    <mergeCell ref="V138:X138"/>
    <mergeCell ref="Y138:AA138"/>
    <mergeCell ref="AB138:AD138"/>
    <mergeCell ref="AE138:AG138"/>
    <mergeCell ref="AH138:AJ138"/>
    <mergeCell ref="C137:D137"/>
    <mergeCell ref="C138:D138"/>
    <mergeCell ref="G138:I138"/>
    <mergeCell ref="J138:L138"/>
    <mergeCell ref="M138:O138"/>
    <mergeCell ref="P138:R138"/>
    <mergeCell ref="CV135:CX135"/>
    <mergeCell ref="CY135:DA135"/>
    <mergeCell ref="DB135:DD135"/>
    <mergeCell ref="DE135:DG135"/>
    <mergeCell ref="DH135:DJ135"/>
    <mergeCell ref="C136:D136"/>
    <mergeCell ref="CD135:CF135"/>
    <mergeCell ref="CG135:CI135"/>
    <mergeCell ref="CJ135:CL135"/>
    <mergeCell ref="CM135:CO135"/>
    <mergeCell ref="CP135:CR135"/>
    <mergeCell ref="CS135:CU135"/>
    <mergeCell ref="BL135:BN135"/>
    <mergeCell ref="BO135:BQ135"/>
    <mergeCell ref="BR135:BT135"/>
    <mergeCell ref="BU135:BW135"/>
    <mergeCell ref="BX135:BZ135"/>
    <mergeCell ref="CA135:CC135"/>
    <mergeCell ref="AT135:AV135"/>
    <mergeCell ref="AW135:AY135"/>
    <mergeCell ref="AZ135:BB135"/>
    <mergeCell ref="BC135:BE135"/>
    <mergeCell ref="BF135:BH135"/>
    <mergeCell ref="BI135:BK135"/>
    <mergeCell ref="AB135:AD135"/>
    <mergeCell ref="AE135:AG135"/>
    <mergeCell ref="AH135:AJ135"/>
    <mergeCell ref="AK135:AM135"/>
    <mergeCell ref="AN135:AP135"/>
    <mergeCell ref="AQ135:AS135"/>
    <mergeCell ref="J135:L135"/>
    <mergeCell ref="M135:O135"/>
    <mergeCell ref="P135:R135"/>
    <mergeCell ref="S135:U135"/>
    <mergeCell ref="V135:X135"/>
    <mergeCell ref="Y135:AA135"/>
    <mergeCell ref="C131:D131"/>
    <mergeCell ref="C132:D132"/>
    <mergeCell ref="C133:D133"/>
    <mergeCell ref="C134:D134"/>
    <mergeCell ref="C135:D135"/>
    <mergeCell ref="G135:I135"/>
    <mergeCell ref="C125:D125"/>
    <mergeCell ref="C126:D126"/>
    <mergeCell ref="C127:D127"/>
    <mergeCell ref="C128:D128"/>
    <mergeCell ref="C129:D129"/>
    <mergeCell ref="C130:D130"/>
    <mergeCell ref="CV123:CX123"/>
    <mergeCell ref="CY123:DA123"/>
    <mergeCell ref="DB123:DD123"/>
    <mergeCell ref="DE123:DG123"/>
    <mergeCell ref="DH123:DJ123"/>
    <mergeCell ref="C124:D124"/>
    <mergeCell ref="CD123:CF123"/>
    <mergeCell ref="CG123:CI123"/>
    <mergeCell ref="CJ123:CL123"/>
    <mergeCell ref="CM123:CO123"/>
    <mergeCell ref="CP123:CR123"/>
    <mergeCell ref="CS123:CU123"/>
    <mergeCell ref="BL123:BN123"/>
    <mergeCell ref="BO123:BQ123"/>
    <mergeCell ref="BR123:BT123"/>
    <mergeCell ref="BU123:BW123"/>
    <mergeCell ref="BX123:BZ123"/>
    <mergeCell ref="CA123:CC123"/>
    <mergeCell ref="AT123:AV123"/>
    <mergeCell ref="AW123:AY123"/>
    <mergeCell ref="AZ123:BB123"/>
    <mergeCell ref="BC123:BE123"/>
    <mergeCell ref="BF123:BH123"/>
    <mergeCell ref="BI123:BK123"/>
    <mergeCell ref="AB123:AD123"/>
    <mergeCell ref="AE123:AG123"/>
    <mergeCell ref="AH123:AJ123"/>
    <mergeCell ref="AK123:AM123"/>
    <mergeCell ref="AN123:AP123"/>
    <mergeCell ref="AQ123:AS123"/>
    <mergeCell ref="J123:L123"/>
    <mergeCell ref="M123:O123"/>
    <mergeCell ref="P123:R123"/>
    <mergeCell ref="S123:U123"/>
    <mergeCell ref="V123:X123"/>
    <mergeCell ref="Y123:AA123"/>
    <mergeCell ref="C119:D119"/>
    <mergeCell ref="C120:D120"/>
    <mergeCell ref="C121:D121"/>
    <mergeCell ref="C122:D122"/>
    <mergeCell ref="C123:D123"/>
    <mergeCell ref="G123:I123"/>
    <mergeCell ref="C113:D113"/>
    <mergeCell ref="C114:D114"/>
    <mergeCell ref="C115:D115"/>
    <mergeCell ref="C116:D116"/>
    <mergeCell ref="C117:D117"/>
    <mergeCell ref="C118:D118"/>
    <mergeCell ref="CV111:CX111"/>
    <mergeCell ref="CY111:DA111"/>
    <mergeCell ref="DB111:DD111"/>
    <mergeCell ref="DE111:DG111"/>
    <mergeCell ref="DH111:DJ111"/>
    <mergeCell ref="C112:D112"/>
    <mergeCell ref="CD111:CF111"/>
    <mergeCell ref="CG111:CI111"/>
    <mergeCell ref="CJ111:CL111"/>
    <mergeCell ref="CM111:CO111"/>
    <mergeCell ref="CP111:CR111"/>
    <mergeCell ref="CS111:CU111"/>
    <mergeCell ref="BL111:BN111"/>
    <mergeCell ref="BO111:BQ111"/>
    <mergeCell ref="BR111:BT111"/>
    <mergeCell ref="BU111:BW111"/>
    <mergeCell ref="BX111:BZ111"/>
    <mergeCell ref="CA111:CC111"/>
    <mergeCell ref="AT111:AV111"/>
    <mergeCell ref="AW111:AY111"/>
    <mergeCell ref="AZ111:BB111"/>
    <mergeCell ref="BC111:BE111"/>
    <mergeCell ref="BF111:BH111"/>
    <mergeCell ref="BI111:BK111"/>
    <mergeCell ref="AB111:AD111"/>
    <mergeCell ref="AE111:AG111"/>
    <mergeCell ref="AH111:AJ111"/>
    <mergeCell ref="AK111:AM111"/>
    <mergeCell ref="AN111:AP111"/>
    <mergeCell ref="AQ111:AS111"/>
    <mergeCell ref="J111:L111"/>
    <mergeCell ref="M111:O111"/>
    <mergeCell ref="P111:R111"/>
    <mergeCell ref="S111:U111"/>
    <mergeCell ref="V111:X111"/>
    <mergeCell ref="Y111:AA111"/>
    <mergeCell ref="C107:D107"/>
    <mergeCell ref="C108:D108"/>
    <mergeCell ref="C109:D109"/>
    <mergeCell ref="C110:D110"/>
    <mergeCell ref="C111:D111"/>
    <mergeCell ref="G111:I111"/>
    <mergeCell ref="DE102:DG102"/>
    <mergeCell ref="DH102:DJ102"/>
    <mergeCell ref="C103:D103"/>
    <mergeCell ref="C104:D104"/>
    <mergeCell ref="C105:D105"/>
    <mergeCell ref="C106:D106"/>
    <mergeCell ref="CM102:CO102"/>
    <mergeCell ref="CP102:CR102"/>
    <mergeCell ref="CS102:CU102"/>
    <mergeCell ref="CV102:CX102"/>
    <mergeCell ref="CY102:DA102"/>
    <mergeCell ref="DB102:DD102"/>
    <mergeCell ref="BU102:BW102"/>
    <mergeCell ref="BX102:BZ102"/>
    <mergeCell ref="CA102:CC102"/>
    <mergeCell ref="CD102:CF102"/>
    <mergeCell ref="CG102:CI102"/>
    <mergeCell ref="CJ102:CL102"/>
    <mergeCell ref="BC102:BE102"/>
    <mergeCell ref="BF102:BH102"/>
    <mergeCell ref="BI102:BK102"/>
    <mergeCell ref="BL102:BN102"/>
    <mergeCell ref="BO102:BQ102"/>
    <mergeCell ref="BR102:BT102"/>
    <mergeCell ref="AK102:AM102"/>
    <mergeCell ref="AN102:AP102"/>
    <mergeCell ref="AQ102:AS102"/>
    <mergeCell ref="AT102:AV102"/>
    <mergeCell ref="AW102:AY102"/>
    <mergeCell ref="AZ102:BB102"/>
    <mergeCell ref="S102:U102"/>
    <mergeCell ref="V102:X102"/>
    <mergeCell ref="Y102:AA102"/>
    <mergeCell ref="AB102:AD102"/>
    <mergeCell ref="AE102:AG102"/>
    <mergeCell ref="AH102:AJ102"/>
    <mergeCell ref="C101:D101"/>
    <mergeCell ref="C102:D102"/>
    <mergeCell ref="G102:I102"/>
    <mergeCell ref="J102:L102"/>
    <mergeCell ref="M102:O102"/>
    <mergeCell ref="P102:R102"/>
    <mergeCell ref="CY98:DA98"/>
    <mergeCell ref="DB98:DD98"/>
    <mergeCell ref="DE98:DG98"/>
    <mergeCell ref="DH98:DJ98"/>
    <mergeCell ref="C99:D99"/>
    <mergeCell ref="C100:D100"/>
    <mergeCell ref="CG98:CI98"/>
    <mergeCell ref="CJ98:CL98"/>
    <mergeCell ref="CM98:CO98"/>
    <mergeCell ref="CP98:CR98"/>
    <mergeCell ref="CS98:CU98"/>
    <mergeCell ref="CV98:CX98"/>
    <mergeCell ref="BO98:BQ98"/>
    <mergeCell ref="BR98:BT98"/>
    <mergeCell ref="BU98:BW98"/>
    <mergeCell ref="BX98:BZ98"/>
    <mergeCell ref="CA98:CC98"/>
    <mergeCell ref="CD98:CF98"/>
    <mergeCell ref="AW98:AY98"/>
    <mergeCell ref="AZ98:BB98"/>
    <mergeCell ref="BC98:BE98"/>
    <mergeCell ref="BF98:BH98"/>
    <mergeCell ref="BI98:BK98"/>
    <mergeCell ref="BL98:BN98"/>
    <mergeCell ref="AE98:AG98"/>
    <mergeCell ref="AH98:AJ98"/>
    <mergeCell ref="AK98:AM98"/>
    <mergeCell ref="AN98:AP98"/>
    <mergeCell ref="AQ98:AS98"/>
    <mergeCell ref="AT98:AV98"/>
    <mergeCell ref="M98:O98"/>
    <mergeCell ref="P98:R98"/>
    <mergeCell ref="S98:U98"/>
    <mergeCell ref="V98:X98"/>
    <mergeCell ref="Y98:AA98"/>
    <mergeCell ref="AB98:AD98"/>
    <mergeCell ref="C95:D95"/>
    <mergeCell ref="C96:D96"/>
    <mergeCell ref="C97:D97"/>
    <mergeCell ref="C98:D98"/>
    <mergeCell ref="G98:I98"/>
    <mergeCell ref="J98:L98"/>
    <mergeCell ref="DE90:DG90"/>
    <mergeCell ref="DH90:DJ90"/>
    <mergeCell ref="C91:D91"/>
    <mergeCell ref="C92:D92"/>
    <mergeCell ref="C93:D93"/>
    <mergeCell ref="C94:D94"/>
    <mergeCell ref="CM90:CO90"/>
    <mergeCell ref="CP90:CR90"/>
    <mergeCell ref="CS90:CU90"/>
    <mergeCell ref="CV90:CX90"/>
    <mergeCell ref="CY90:DA90"/>
    <mergeCell ref="DB90:DD90"/>
    <mergeCell ref="BU90:BW90"/>
    <mergeCell ref="BX90:BZ90"/>
    <mergeCell ref="CA90:CC90"/>
    <mergeCell ref="CD90:CF90"/>
    <mergeCell ref="CG90:CI90"/>
    <mergeCell ref="CJ90:CL90"/>
    <mergeCell ref="BC90:BE90"/>
    <mergeCell ref="BF90:BH90"/>
    <mergeCell ref="BI90:BK90"/>
    <mergeCell ref="BL90:BN90"/>
    <mergeCell ref="BO90:BQ90"/>
    <mergeCell ref="BR90:BT90"/>
    <mergeCell ref="AK90:AM90"/>
    <mergeCell ref="AN90:AP90"/>
    <mergeCell ref="AQ90:AS90"/>
    <mergeCell ref="AT90:AV90"/>
    <mergeCell ref="AW90:AY90"/>
    <mergeCell ref="AZ90:BB90"/>
    <mergeCell ref="S90:U90"/>
    <mergeCell ref="V90:X90"/>
    <mergeCell ref="Y90:AA90"/>
    <mergeCell ref="AB90:AD90"/>
    <mergeCell ref="AE90:AG90"/>
    <mergeCell ref="AH90:AJ90"/>
    <mergeCell ref="C89:D89"/>
    <mergeCell ref="C90:D90"/>
    <mergeCell ref="G90:I90"/>
    <mergeCell ref="J90:L90"/>
    <mergeCell ref="M90:O90"/>
    <mergeCell ref="P90:R90"/>
    <mergeCell ref="C83:D83"/>
    <mergeCell ref="C84:D84"/>
    <mergeCell ref="C85:D85"/>
    <mergeCell ref="C86:D86"/>
    <mergeCell ref="C87:D87"/>
    <mergeCell ref="C88:D88"/>
    <mergeCell ref="CS82:CU82"/>
    <mergeCell ref="CV82:CX82"/>
    <mergeCell ref="CY82:DA82"/>
    <mergeCell ref="DB82:DD82"/>
    <mergeCell ref="DE82:DG82"/>
    <mergeCell ref="DH82:DJ82"/>
    <mergeCell ref="CA82:CC82"/>
    <mergeCell ref="CD82:CF82"/>
    <mergeCell ref="CG82:CI82"/>
    <mergeCell ref="CJ82:CL82"/>
    <mergeCell ref="CM82:CO82"/>
    <mergeCell ref="CP82:CR82"/>
    <mergeCell ref="BI82:BK82"/>
    <mergeCell ref="BL82:BN82"/>
    <mergeCell ref="BO82:BQ82"/>
    <mergeCell ref="BR82:BT82"/>
    <mergeCell ref="BU82:BW82"/>
    <mergeCell ref="BX82:BZ82"/>
    <mergeCell ref="AQ82:AS82"/>
    <mergeCell ref="AT82:AV82"/>
    <mergeCell ref="AW82:AY82"/>
    <mergeCell ref="AZ82:BB82"/>
    <mergeCell ref="BC82:BE82"/>
    <mergeCell ref="BF82:BH82"/>
    <mergeCell ref="Y82:AA82"/>
    <mergeCell ref="AB82:AD82"/>
    <mergeCell ref="AE82:AG82"/>
    <mergeCell ref="AH82:AJ82"/>
    <mergeCell ref="AK82:AM82"/>
    <mergeCell ref="AN82:AP82"/>
    <mergeCell ref="G82:I82"/>
    <mergeCell ref="J82:L82"/>
    <mergeCell ref="M82:O82"/>
    <mergeCell ref="P82:R82"/>
    <mergeCell ref="S82:U82"/>
    <mergeCell ref="V82:X82"/>
    <mergeCell ref="C77:D77"/>
    <mergeCell ref="C78:D78"/>
    <mergeCell ref="C79:D79"/>
    <mergeCell ref="C80:D80"/>
    <mergeCell ref="C81:D81"/>
    <mergeCell ref="C82:D82"/>
    <mergeCell ref="CY74:DA74"/>
    <mergeCell ref="DB74:DD74"/>
    <mergeCell ref="DE74:DG74"/>
    <mergeCell ref="DH74:DJ74"/>
    <mergeCell ref="C75:D75"/>
    <mergeCell ref="C76:D76"/>
    <mergeCell ref="CG74:CI74"/>
    <mergeCell ref="CJ74:CL74"/>
    <mergeCell ref="CM74:CO74"/>
    <mergeCell ref="CP74:CR74"/>
    <mergeCell ref="CS74:CU74"/>
    <mergeCell ref="CV74:CX74"/>
    <mergeCell ref="BO74:BQ74"/>
    <mergeCell ref="BR74:BT74"/>
    <mergeCell ref="BU74:BW74"/>
    <mergeCell ref="BX74:BZ74"/>
    <mergeCell ref="CA74:CC74"/>
    <mergeCell ref="CD74:CF74"/>
    <mergeCell ref="AW74:AY74"/>
    <mergeCell ref="AZ74:BB74"/>
    <mergeCell ref="BC74:BE74"/>
    <mergeCell ref="BF74:BH74"/>
    <mergeCell ref="BI74:BK74"/>
    <mergeCell ref="BL74:BN74"/>
    <mergeCell ref="AE74:AG74"/>
    <mergeCell ref="AH74:AJ74"/>
    <mergeCell ref="AK74:AM74"/>
    <mergeCell ref="AN74:AP74"/>
    <mergeCell ref="AQ74:AS74"/>
    <mergeCell ref="AT74:AV74"/>
    <mergeCell ref="DH73:DJ73"/>
    <mergeCell ref="C74:D74"/>
    <mergeCell ref="G74:I74"/>
    <mergeCell ref="J74:L74"/>
    <mergeCell ref="M74:O74"/>
    <mergeCell ref="P74:R74"/>
    <mergeCell ref="S74:U74"/>
    <mergeCell ref="V74:X74"/>
    <mergeCell ref="Y74:AA74"/>
    <mergeCell ref="AB74:AD74"/>
    <mergeCell ref="CP73:CR73"/>
    <mergeCell ref="CS73:CU73"/>
    <mergeCell ref="CV73:CX73"/>
    <mergeCell ref="CY73:DA73"/>
    <mergeCell ref="DB73:DD73"/>
    <mergeCell ref="DE73:DG73"/>
    <mergeCell ref="BX73:BZ73"/>
    <mergeCell ref="CA73:CC73"/>
    <mergeCell ref="CD73:CF73"/>
    <mergeCell ref="CG73:CI73"/>
    <mergeCell ref="CJ73:CL73"/>
    <mergeCell ref="CM73:CO73"/>
    <mergeCell ref="BF73:BH73"/>
    <mergeCell ref="BI73:BK73"/>
    <mergeCell ref="BL73:BN73"/>
    <mergeCell ref="BO73:BQ73"/>
    <mergeCell ref="BR73:BT73"/>
    <mergeCell ref="BU73:BW73"/>
    <mergeCell ref="AN73:AP73"/>
    <mergeCell ref="AQ73:AS73"/>
    <mergeCell ref="AT73:AV73"/>
    <mergeCell ref="AW73:AY73"/>
    <mergeCell ref="AZ73:BB73"/>
    <mergeCell ref="BC73:BE73"/>
    <mergeCell ref="V73:X73"/>
    <mergeCell ref="Y73:AA73"/>
    <mergeCell ref="AB73:AD73"/>
    <mergeCell ref="AE73:AG73"/>
    <mergeCell ref="AH73:AJ73"/>
    <mergeCell ref="AK73:AM73"/>
    <mergeCell ref="DH69:DJ69"/>
    <mergeCell ref="C70:D70"/>
    <mergeCell ref="C71:D71"/>
    <mergeCell ref="C72:D72"/>
    <mergeCell ref="C73:D73"/>
    <mergeCell ref="G73:I73"/>
    <mergeCell ref="J73:L73"/>
    <mergeCell ref="M73:O73"/>
    <mergeCell ref="P73:R73"/>
    <mergeCell ref="S73:U73"/>
    <mergeCell ref="CP69:CR69"/>
    <mergeCell ref="CS69:CU69"/>
    <mergeCell ref="CV69:CX69"/>
    <mergeCell ref="CY69:DA69"/>
    <mergeCell ref="DB69:DD69"/>
    <mergeCell ref="DE69:DG69"/>
    <mergeCell ref="BX69:BZ69"/>
    <mergeCell ref="CA69:CC69"/>
    <mergeCell ref="CD69:CF69"/>
    <mergeCell ref="CG69:CI69"/>
    <mergeCell ref="CJ69:CL69"/>
    <mergeCell ref="CM69:CO69"/>
    <mergeCell ref="BF69:BH69"/>
    <mergeCell ref="BI69:BK69"/>
    <mergeCell ref="BL69:BN69"/>
    <mergeCell ref="BO69:BQ69"/>
    <mergeCell ref="BR69:BT69"/>
    <mergeCell ref="BU69:BW69"/>
    <mergeCell ref="AN69:AP69"/>
    <mergeCell ref="AQ69:AS69"/>
    <mergeCell ref="AT69:AV69"/>
    <mergeCell ref="AW69:AY69"/>
    <mergeCell ref="AZ69:BB69"/>
    <mergeCell ref="BC69:BE69"/>
    <mergeCell ref="V69:X69"/>
    <mergeCell ref="Y69:AA69"/>
    <mergeCell ref="AB69:AD69"/>
    <mergeCell ref="AE69:AG69"/>
    <mergeCell ref="AH69:AJ69"/>
    <mergeCell ref="AK69:AM69"/>
    <mergeCell ref="DE66:DG66"/>
    <mergeCell ref="AZ66:BB66"/>
    <mergeCell ref="DH66:DJ66"/>
    <mergeCell ref="C67:D67"/>
    <mergeCell ref="C68:D68"/>
    <mergeCell ref="C69:D69"/>
    <mergeCell ref="G69:I69"/>
    <mergeCell ref="J69:L69"/>
    <mergeCell ref="M69:O69"/>
    <mergeCell ref="P69:R69"/>
    <mergeCell ref="S69:U69"/>
    <mergeCell ref="CM66:CO66"/>
    <mergeCell ref="CP66:CR66"/>
    <mergeCell ref="CS66:CU66"/>
    <mergeCell ref="CV66:CX66"/>
    <mergeCell ref="CY66:DA66"/>
    <mergeCell ref="DB66:DD66"/>
    <mergeCell ref="BU66:BW66"/>
    <mergeCell ref="BX66:BZ66"/>
    <mergeCell ref="CA66:CC66"/>
    <mergeCell ref="CD66:CF66"/>
    <mergeCell ref="CG66:CI66"/>
    <mergeCell ref="CJ66:CL66"/>
    <mergeCell ref="BC66:BE66"/>
    <mergeCell ref="BF66:BH66"/>
    <mergeCell ref="BI66:BK66"/>
    <mergeCell ref="BL66:BN66"/>
    <mergeCell ref="BO66:BQ66"/>
    <mergeCell ref="BR66:BT66"/>
    <mergeCell ref="AK66:AM66"/>
    <mergeCell ref="AN66:AP66"/>
    <mergeCell ref="AQ66:AS66"/>
    <mergeCell ref="AT66:AV66"/>
    <mergeCell ref="AW66:AY66"/>
    <mergeCell ref="S66:U66"/>
    <mergeCell ref="V66:X66"/>
    <mergeCell ref="Y66:AA66"/>
    <mergeCell ref="AB66:AD66"/>
    <mergeCell ref="AE66:AG66"/>
    <mergeCell ref="AH66:AJ66"/>
    <mergeCell ref="DE62:DG62"/>
    <mergeCell ref="DH62:DJ62"/>
    <mergeCell ref="C63:D63"/>
    <mergeCell ref="C64:D64"/>
    <mergeCell ref="C65:D65"/>
    <mergeCell ref="C66:D66"/>
    <mergeCell ref="G66:I66"/>
    <mergeCell ref="J66:L66"/>
    <mergeCell ref="M66:O66"/>
    <mergeCell ref="P66:R66"/>
    <mergeCell ref="CM62:CO62"/>
    <mergeCell ref="CP62:CR62"/>
    <mergeCell ref="CS62:CU62"/>
    <mergeCell ref="CV62:CX62"/>
    <mergeCell ref="CY62:DA62"/>
    <mergeCell ref="DB62:DD62"/>
    <mergeCell ref="BU62:BW62"/>
    <mergeCell ref="BX62:BZ62"/>
    <mergeCell ref="CA62:CC62"/>
    <mergeCell ref="CD62:CF62"/>
    <mergeCell ref="CG62:CI62"/>
    <mergeCell ref="CJ62:CL62"/>
    <mergeCell ref="BC62:BE62"/>
    <mergeCell ref="BF62:BH62"/>
    <mergeCell ref="BI62:BK62"/>
    <mergeCell ref="BL62:BN62"/>
    <mergeCell ref="BO62:BQ62"/>
    <mergeCell ref="BR62:BT62"/>
    <mergeCell ref="AK62:AM62"/>
    <mergeCell ref="AN62:AP62"/>
    <mergeCell ref="AQ62:AS62"/>
    <mergeCell ref="AT62:AV62"/>
    <mergeCell ref="AW62:AY62"/>
    <mergeCell ref="AZ62:BB62"/>
    <mergeCell ref="S62:U62"/>
    <mergeCell ref="V62:X62"/>
    <mergeCell ref="Y62:AA62"/>
    <mergeCell ref="AB62:AD62"/>
    <mergeCell ref="AE62:AG62"/>
    <mergeCell ref="AH62:AJ62"/>
    <mergeCell ref="DE58:DG58"/>
    <mergeCell ref="DH58:DJ58"/>
    <mergeCell ref="C59:D59"/>
    <mergeCell ref="C60:D60"/>
    <mergeCell ref="C61:D61"/>
    <mergeCell ref="C62:D62"/>
    <mergeCell ref="G62:I62"/>
    <mergeCell ref="J62:L62"/>
    <mergeCell ref="M62:O62"/>
    <mergeCell ref="P62:R62"/>
    <mergeCell ref="CM58:CO58"/>
    <mergeCell ref="CP58:CR58"/>
    <mergeCell ref="CS58:CU58"/>
    <mergeCell ref="CV58:CX58"/>
    <mergeCell ref="CY58:DA58"/>
    <mergeCell ref="DB58:DD58"/>
    <mergeCell ref="BU58:BW58"/>
    <mergeCell ref="BX58:BZ58"/>
    <mergeCell ref="CA58:CC58"/>
    <mergeCell ref="CD58:CF58"/>
    <mergeCell ref="CG58:CI58"/>
    <mergeCell ref="CJ58:CL58"/>
    <mergeCell ref="BC58:BE58"/>
    <mergeCell ref="BF58:BH58"/>
    <mergeCell ref="BI58:BK58"/>
    <mergeCell ref="BL58:BN58"/>
    <mergeCell ref="BO58:BQ58"/>
    <mergeCell ref="BR58:BT58"/>
    <mergeCell ref="AK58:AM58"/>
    <mergeCell ref="AN58:AP58"/>
    <mergeCell ref="AQ58:AS58"/>
    <mergeCell ref="AT58:AV58"/>
    <mergeCell ref="AW58:AY58"/>
    <mergeCell ref="AZ58:BB58"/>
    <mergeCell ref="S58:U58"/>
    <mergeCell ref="V58:X58"/>
    <mergeCell ref="Y58:AA58"/>
    <mergeCell ref="AB58:AD58"/>
    <mergeCell ref="AE58:AG58"/>
    <mergeCell ref="AH58:AJ58"/>
    <mergeCell ref="DE54:DG54"/>
    <mergeCell ref="DH54:DJ54"/>
    <mergeCell ref="C55:D55"/>
    <mergeCell ref="C56:D56"/>
    <mergeCell ref="C57:D57"/>
    <mergeCell ref="C58:D58"/>
    <mergeCell ref="G58:I58"/>
    <mergeCell ref="J58:L58"/>
    <mergeCell ref="M58:O58"/>
    <mergeCell ref="P58:R58"/>
    <mergeCell ref="CM54:CO54"/>
    <mergeCell ref="CP54:CR54"/>
    <mergeCell ref="CS54:CU54"/>
    <mergeCell ref="CV54:CX54"/>
    <mergeCell ref="CY54:DA54"/>
    <mergeCell ref="DB54:DD54"/>
    <mergeCell ref="BU54:BW54"/>
    <mergeCell ref="BX54:BZ54"/>
    <mergeCell ref="CA54:CC54"/>
    <mergeCell ref="CD54:CF54"/>
    <mergeCell ref="CG54:CI54"/>
    <mergeCell ref="CJ54:CL54"/>
    <mergeCell ref="BC54:BE54"/>
    <mergeCell ref="BF54:BH54"/>
    <mergeCell ref="BI54:BK54"/>
    <mergeCell ref="BL54:BN54"/>
    <mergeCell ref="BO54:BQ54"/>
    <mergeCell ref="BR54:BT54"/>
    <mergeCell ref="AK54:AM54"/>
    <mergeCell ref="AN54:AP54"/>
    <mergeCell ref="AQ54:AS54"/>
    <mergeCell ref="AT54:AV54"/>
    <mergeCell ref="AW54:AY54"/>
    <mergeCell ref="AZ54:BB54"/>
    <mergeCell ref="S54:U54"/>
    <mergeCell ref="V54:X54"/>
    <mergeCell ref="Y54:AA54"/>
    <mergeCell ref="AB54:AD54"/>
    <mergeCell ref="AE54:AG54"/>
    <mergeCell ref="AH54:AJ54"/>
    <mergeCell ref="DE50:DG50"/>
    <mergeCell ref="DH50:DJ50"/>
    <mergeCell ref="C51:D51"/>
    <mergeCell ref="C52:D52"/>
    <mergeCell ref="C53:D53"/>
    <mergeCell ref="C54:D54"/>
    <mergeCell ref="G54:I54"/>
    <mergeCell ref="J54:L54"/>
    <mergeCell ref="M54:O54"/>
    <mergeCell ref="P54:R54"/>
    <mergeCell ref="CM50:CO50"/>
    <mergeCell ref="CP50:CR50"/>
    <mergeCell ref="CS50:CU50"/>
    <mergeCell ref="CV50:CX50"/>
    <mergeCell ref="CY50:DA50"/>
    <mergeCell ref="DB50:DD50"/>
    <mergeCell ref="BU50:BW50"/>
    <mergeCell ref="BX50:BZ50"/>
    <mergeCell ref="CA50:CC50"/>
    <mergeCell ref="CD50:CF50"/>
    <mergeCell ref="CG50:CI50"/>
    <mergeCell ref="CJ50:CL50"/>
    <mergeCell ref="BC50:BE50"/>
    <mergeCell ref="BF50:BH50"/>
    <mergeCell ref="BI50:BK50"/>
    <mergeCell ref="BL50:BN50"/>
    <mergeCell ref="BO50:BQ50"/>
    <mergeCell ref="BR50:BT50"/>
    <mergeCell ref="AK50:AM50"/>
    <mergeCell ref="AN50:AP50"/>
    <mergeCell ref="AQ50:AS50"/>
    <mergeCell ref="AT50:AV50"/>
    <mergeCell ref="AW50:AY50"/>
    <mergeCell ref="AZ50:BB50"/>
    <mergeCell ref="S50:U50"/>
    <mergeCell ref="V50:X50"/>
    <mergeCell ref="Y50:AA50"/>
    <mergeCell ref="AB50:AD50"/>
    <mergeCell ref="AE50:AG50"/>
    <mergeCell ref="AH50:AJ50"/>
    <mergeCell ref="DE46:DG46"/>
    <mergeCell ref="AZ46:BB46"/>
    <mergeCell ref="S46:U46"/>
    <mergeCell ref="V46:X46"/>
    <mergeCell ref="Y46:AA46"/>
    <mergeCell ref="AB46:AD46"/>
    <mergeCell ref="AE46:AG46"/>
    <mergeCell ref="AH46:AJ46"/>
    <mergeCell ref="DH46:DJ46"/>
    <mergeCell ref="C47:D47"/>
    <mergeCell ref="C48:D48"/>
    <mergeCell ref="C49:D49"/>
    <mergeCell ref="C50:D50"/>
    <mergeCell ref="G50:I50"/>
    <mergeCell ref="J50:L50"/>
    <mergeCell ref="M50:O50"/>
    <mergeCell ref="P50:R50"/>
    <mergeCell ref="CM46:CO46"/>
    <mergeCell ref="CP46:CR46"/>
    <mergeCell ref="CS46:CU46"/>
    <mergeCell ref="CV46:CX46"/>
    <mergeCell ref="CY46:DA46"/>
    <mergeCell ref="DB46:DD46"/>
    <mergeCell ref="BU46:BW46"/>
    <mergeCell ref="BX46:BZ46"/>
    <mergeCell ref="CA46:CC46"/>
    <mergeCell ref="CD46:CF46"/>
    <mergeCell ref="CG46:CI46"/>
    <mergeCell ref="CJ46:CL46"/>
    <mergeCell ref="BC46:BE46"/>
    <mergeCell ref="BF46:BH46"/>
    <mergeCell ref="BI46:BK46"/>
    <mergeCell ref="BL46:BN46"/>
    <mergeCell ref="BO46:BQ46"/>
    <mergeCell ref="BR46:BT46"/>
    <mergeCell ref="AK46:AM46"/>
    <mergeCell ref="AN46:AP46"/>
    <mergeCell ref="AQ46:AS46"/>
    <mergeCell ref="AT46:AV46"/>
    <mergeCell ref="AW46:AY46"/>
    <mergeCell ref="C45:D45"/>
    <mergeCell ref="C46:D46"/>
    <mergeCell ref="G46:I46"/>
    <mergeCell ref="J46:L46"/>
    <mergeCell ref="M46:O46"/>
    <mergeCell ref="P46:R46"/>
    <mergeCell ref="DE40:DG42"/>
    <mergeCell ref="DH40:DJ42"/>
    <mergeCell ref="C41:D41"/>
    <mergeCell ref="C42:D42"/>
    <mergeCell ref="C43:D43"/>
    <mergeCell ref="C44:D44"/>
    <mergeCell ref="CM40:CO42"/>
    <mergeCell ref="CP40:CR42"/>
    <mergeCell ref="CS40:CU42"/>
    <mergeCell ref="CV40:CX42"/>
    <mergeCell ref="CY40:DA42"/>
    <mergeCell ref="DB40:DD42"/>
    <mergeCell ref="BU40:BW42"/>
    <mergeCell ref="BX40:BZ42"/>
    <mergeCell ref="CA40:CC42"/>
    <mergeCell ref="CD40:CF42"/>
    <mergeCell ref="CG40:CI42"/>
    <mergeCell ref="CJ40:CL42"/>
    <mergeCell ref="BC40:BE42"/>
    <mergeCell ref="BF40:BH42"/>
    <mergeCell ref="BI40:BK42"/>
    <mergeCell ref="BL40:BN42"/>
    <mergeCell ref="BO40:BQ42"/>
    <mergeCell ref="BR40:BT42"/>
    <mergeCell ref="AK40:AM42"/>
    <mergeCell ref="AN40:AP42"/>
    <mergeCell ref="AQ40:AS42"/>
    <mergeCell ref="AT40:AV42"/>
    <mergeCell ref="AW40:AY42"/>
    <mergeCell ref="AZ40:BB42"/>
    <mergeCell ref="S40:U42"/>
    <mergeCell ref="V40:X42"/>
    <mergeCell ref="Y40:AA42"/>
    <mergeCell ref="AB40:AD42"/>
    <mergeCell ref="AE40:AG42"/>
    <mergeCell ref="AH40:AJ42"/>
    <mergeCell ref="C39:D39"/>
    <mergeCell ref="C40:D40"/>
    <mergeCell ref="G40:I42"/>
    <mergeCell ref="J40:L42"/>
    <mergeCell ref="M40:O42"/>
    <mergeCell ref="P40:R42"/>
    <mergeCell ref="CS38:CU38"/>
    <mergeCell ref="AQ38:AS38"/>
    <mergeCell ref="AT38:AV38"/>
    <mergeCell ref="AW38:AY38"/>
    <mergeCell ref="AZ38:BB38"/>
    <mergeCell ref="BC38:BE38"/>
    <mergeCell ref="BF38:BH38"/>
    <mergeCell ref="Y38:AA38"/>
    <mergeCell ref="AB38:AD38"/>
    <mergeCell ref="AE38:AG38"/>
    <mergeCell ref="AH38:AJ38"/>
    <mergeCell ref="AK38:AM38"/>
    <mergeCell ref="AN38:AP38"/>
    <mergeCell ref="CV38:CX38"/>
    <mergeCell ref="CY38:DA38"/>
    <mergeCell ref="DB38:DD38"/>
    <mergeCell ref="DE38:DG38"/>
    <mergeCell ref="DH38:DJ38"/>
    <mergeCell ref="CA38:CC38"/>
    <mergeCell ref="CD38:CF38"/>
    <mergeCell ref="CG38:CI38"/>
    <mergeCell ref="CJ38:CL38"/>
    <mergeCell ref="CM38:CO38"/>
    <mergeCell ref="CP38:CR38"/>
    <mergeCell ref="BI38:BK38"/>
    <mergeCell ref="BL38:BN38"/>
    <mergeCell ref="BO38:BQ38"/>
    <mergeCell ref="BR38:BT38"/>
    <mergeCell ref="BU38:BW38"/>
    <mergeCell ref="BX38:BZ38"/>
    <mergeCell ref="DE36:DG36"/>
    <mergeCell ref="DH36:DJ36"/>
    <mergeCell ref="C37:D37"/>
    <mergeCell ref="C38:D38"/>
    <mergeCell ref="G38:I38"/>
    <mergeCell ref="J38:L38"/>
    <mergeCell ref="M38:O38"/>
    <mergeCell ref="P38:R38"/>
    <mergeCell ref="S38:U38"/>
    <mergeCell ref="V38:X38"/>
    <mergeCell ref="CM36:CO36"/>
    <mergeCell ref="CP36:CR36"/>
    <mergeCell ref="CS36:CU36"/>
    <mergeCell ref="CV36:CX36"/>
    <mergeCell ref="CY36:DA36"/>
    <mergeCell ref="DB36:DD36"/>
    <mergeCell ref="BU36:BW36"/>
    <mergeCell ref="BX36:BZ36"/>
    <mergeCell ref="CA36:CC36"/>
    <mergeCell ref="CD36:CF36"/>
    <mergeCell ref="CG36:CI36"/>
    <mergeCell ref="CJ36:CL36"/>
    <mergeCell ref="BC36:BE36"/>
    <mergeCell ref="BF36:BH36"/>
    <mergeCell ref="BI36:BK36"/>
    <mergeCell ref="BL36:BN36"/>
    <mergeCell ref="BO36:BQ36"/>
    <mergeCell ref="BR36:BT36"/>
    <mergeCell ref="AK36:AM36"/>
    <mergeCell ref="AN36:AP36"/>
    <mergeCell ref="AQ36:AS36"/>
    <mergeCell ref="AT36:AV36"/>
    <mergeCell ref="AW36:AY36"/>
    <mergeCell ref="AZ36:BB36"/>
    <mergeCell ref="S36:U36"/>
    <mergeCell ref="V36:X36"/>
    <mergeCell ref="Y36:AA36"/>
    <mergeCell ref="AB36:AD36"/>
    <mergeCell ref="AE36:AG36"/>
    <mergeCell ref="AH36:AJ36"/>
    <mergeCell ref="C35:D35"/>
    <mergeCell ref="C36:D36"/>
    <mergeCell ref="G36:I36"/>
    <mergeCell ref="J36:L36"/>
    <mergeCell ref="M36:O36"/>
    <mergeCell ref="P36:R36"/>
    <mergeCell ref="DE30:DG30"/>
    <mergeCell ref="DH30:DJ30"/>
    <mergeCell ref="C31:D31"/>
    <mergeCell ref="C32:D32"/>
    <mergeCell ref="C33:D33"/>
    <mergeCell ref="C34:D34"/>
    <mergeCell ref="CM30:CO30"/>
    <mergeCell ref="CP30:CR30"/>
    <mergeCell ref="CS30:CU30"/>
    <mergeCell ref="CV30:CX30"/>
    <mergeCell ref="CY30:DA30"/>
    <mergeCell ref="DB30:DD30"/>
    <mergeCell ref="BU30:BW30"/>
    <mergeCell ref="BX30:BZ30"/>
    <mergeCell ref="CA30:CC30"/>
    <mergeCell ref="CD30:CF30"/>
    <mergeCell ref="CG30:CI30"/>
    <mergeCell ref="CJ30:CL30"/>
    <mergeCell ref="BF30:BH30"/>
    <mergeCell ref="BI30:BK30"/>
    <mergeCell ref="BL30:BN30"/>
    <mergeCell ref="BO30:BQ30"/>
    <mergeCell ref="BR30:BT30"/>
    <mergeCell ref="AK30:AM30"/>
    <mergeCell ref="AN30:AP30"/>
    <mergeCell ref="AQ30:AS30"/>
    <mergeCell ref="AT30:AV30"/>
    <mergeCell ref="AW30:AY30"/>
    <mergeCell ref="AZ30:BB30"/>
    <mergeCell ref="S30:U30"/>
    <mergeCell ref="V30:X30"/>
    <mergeCell ref="Y30:AA30"/>
    <mergeCell ref="AB30:AD30"/>
    <mergeCell ref="AE30:AG30"/>
    <mergeCell ref="AH30:AJ30"/>
    <mergeCell ref="DH26:DJ26"/>
    <mergeCell ref="C27:D27"/>
    <mergeCell ref="C28:D28"/>
    <mergeCell ref="C29:D29"/>
    <mergeCell ref="C30:D30"/>
    <mergeCell ref="G30:I30"/>
    <mergeCell ref="J30:L30"/>
    <mergeCell ref="M30:O30"/>
    <mergeCell ref="P30:R30"/>
    <mergeCell ref="CM26:CO26"/>
    <mergeCell ref="CP26:CR26"/>
    <mergeCell ref="CS26:CU26"/>
    <mergeCell ref="CV26:CX26"/>
    <mergeCell ref="CY26:DA26"/>
    <mergeCell ref="DB26:DD26"/>
    <mergeCell ref="BU26:BW26"/>
    <mergeCell ref="BX26:BZ26"/>
    <mergeCell ref="CA26:CC26"/>
    <mergeCell ref="CD26:CF26"/>
    <mergeCell ref="CG26:CI26"/>
    <mergeCell ref="CJ26:CL26"/>
    <mergeCell ref="BC26:BE26"/>
    <mergeCell ref="BF26:BH26"/>
    <mergeCell ref="BI26:BK26"/>
    <mergeCell ref="BL26:BN26"/>
    <mergeCell ref="BO26:BQ26"/>
    <mergeCell ref="BR26:BT26"/>
    <mergeCell ref="AK26:AM26"/>
    <mergeCell ref="AN26:AP26"/>
    <mergeCell ref="AQ26:AS26"/>
    <mergeCell ref="AT26:AV26"/>
    <mergeCell ref="BC30:BE30"/>
    <mergeCell ref="AW26:AY26"/>
    <mergeCell ref="AZ26:BB26"/>
    <mergeCell ref="S26:U26"/>
    <mergeCell ref="V26:X26"/>
    <mergeCell ref="Y26:AA26"/>
    <mergeCell ref="AB26:AD26"/>
    <mergeCell ref="AE26:AG26"/>
    <mergeCell ref="AH26:AJ26"/>
    <mergeCell ref="C25:D25"/>
    <mergeCell ref="C26:D26"/>
    <mergeCell ref="G26:I26"/>
    <mergeCell ref="J26:L26"/>
    <mergeCell ref="M26:O26"/>
    <mergeCell ref="P26:R26"/>
    <mergeCell ref="CY22:DA22"/>
    <mergeCell ref="DB22:DD22"/>
    <mergeCell ref="DE22:DG22"/>
    <mergeCell ref="DE26:DG26"/>
    <mergeCell ref="DH22:DJ22"/>
    <mergeCell ref="C23:D23"/>
    <mergeCell ref="C24:D24"/>
    <mergeCell ref="CG22:CI22"/>
    <mergeCell ref="CJ22:CL22"/>
    <mergeCell ref="CM22:CO22"/>
    <mergeCell ref="CP22:CR22"/>
    <mergeCell ref="CS22:CU22"/>
    <mergeCell ref="CV22:CX22"/>
    <mergeCell ref="BO22:BQ22"/>
    <mergeCell ref="BR22:BT22"/>
    <mergeCell ref="BU22:BW22"/>
    <mergeCell ref="BX22:BZ22"/>
    <mergeCell ref="CA22:CC22"/>
    <mergeCell ref="CD22:CF22"/>
    <mergeCell ref="AW22:AY22"/>
    <mergeCell ref="AZ22:BB22"/>
    <mergeCell ref="BC22:BE22"/>
    <mergeCell ref="BF22:BH22"/>
    <mergeCell ref="BI22:BK22"/>
    <mergeCell ref="BL22:BN22"/>
    <mergeCell ref="AE22:AG22"/>
    <mergeCell ref="AH22:AJ22"/>
    <mergeCell ref="AK22:AM22"/>
    <mergeCell ref="AN22:AP22"/>
    <mergeCell ref="AQ22:AS22"/>
    <mergeCell ref="AT22:AV22"/>
    <mergeCell ref="DH21:DJ21"/>
    <mergeCell ref="C22:D22"/>
    <mergeCell ref="G22:I22"/>
    <mergeCell ref="J22:L22"/>
    <mergeCell ref="M22:O22"/>
    <mergeCell ref="P22:R22"/>
    <mergeCell ref="S22:U22"/>
    <mergeCell ref="V22:X22"/>
    <mergeCell ref="Y22:AA22"/>
    <mergeCell ref="AB22:AD22"/>
    <mergeCell ref="CP21:CR21"/>
    <mergeCell ref="CS21:CU21"/>
    <mergeCell ref="CV21:CX21"/>
    <mergeCell ref="CY21:DA21"/>
    <mergeCell ref="DB21:DD21"/>
    <mergeCell ref="DE21:DG21"/>
    <mergeCell ref="BX21:BZ21"/>
    <mergeCell ref="CA21:CC21"/>
    <mergeCell ref="CD21:CF21"/>
    <mergeCell ref="CG21:CI21"/>
    <mergeCell ref="CJ21:CL21"/>
    <mergeCell ref="CM21:CO21"/>
    <mergeCell ref="BF21:BH21"/>
    <mergeCell ref="BI21:BK21"/>
    <mergeCell ref="BL21:BN21"/>
    <mergeCell ref="BO21:BQ21"/>
    <mergeCell ref="BR21:BT21"/>
    <mergeCell ref="BU21:BW21"/>
    <mergeCell ref="AN21:AP21"/>
    <mergeCell ref="AQ21:AS21"/>
    <mergeCell ref="AT21:AV21"/>
    <mergeCell ref="AW21:AY21"/>
    <mergeCell ref="AZ21:BB21"/>
    <mergeCell ref="BC21:BE21"/>
    <mergeCell ref="V21:X21"/>
    <mergeCell ref="Y21:AA21"/>
    <mergeCell ref="AB21:AD21"/>
    <mergeCell ref="AE21:AG21"/>
    <mergeCell ref="AH21:AJ21"/>
    <mergeCell ref="AK21:AM21"/>
    <mergeCell ref="CY20:DA20"/>
    <mergeCell ref="DB20:DD20"/>
    <mergeCell ref="DE20:DG20"/>
    <mergeCell ref="DH20:DJ20"/>
    <mergeCell ref="C21:D21"/>
    <mergeCell ref="G21:I21"/>
    <mergeCell ref="J21:L21"/>
    <mergeCell ref="M21:O21"/>
    <mergeCell ref="P21:R21"/>
    <mergeCell ref="S21:U21"/>
    <mergeCell ref="CG20:CI20"/>
    <mergeCell ref="CJ20:CL20"/>
    <mergeCell ref="CM20:CO20"/>
    <mergeCell ref="CP20:CR20"/>
    <mergeCell ref="CS20:CU20"/>
    <mergeCell ref="CV20:CX20"/>
    <mergeCell ref="BO20:BQ20"/>
    <mergeCell ref="BR20:BT20"/>
    <mergeCell ref="BU20:BW20"/>
    <mergeCell ref="BX20:BZ20"/>
    <mergeCell ref="CA20:CC20"/>
    <mergeCell ref="CD20:CF20"/>
    <mergeCell ref="AW20:AY20"/>
    <mergeCell ref="AZ20:BB20"/>
    <mergeCell ref="BC20:BE20"/>
    <mergeCell ref="BF20:BH20"/>
    <mergeCell ref="BI20:BK20"/>
    <mergeCell ref="BL20:BN20"/>
    <mergeCell ref="AE20:AG20"/>
    <mergeCell ref="AH20:AJ20"/>
    <mergeCell ref="AK20:AM20"/>
    <mergeCell ref="AN20:AP20"/>
    <mergeCell ref="AQ20:AS20"/>
    <mergeCell ref="AT20:AV20"/>
    <mergeCell ref="M20:O20"/>
    <mergeCell ref="P20:R20"/>
    <mergeCell ref="S20:U20"/>
    <mergeCell ref="V20:X20"/>
    <mergeCell ref="Y20:AA20"/>
    <mergeCell ref="AB20:AD20"/>
    <mergeCell ref="C17:D17"/>
    <mergeCell ref="C18:D18"/>
    <mergeCell ref="C19:D19"/>
    <mergeCell ref="C20:D20"/>
    <mergeCell ref="G20:I20"/>
    <mergeCell ref="J20:L20"/>
    <mergeCell ref="C11:D11"/>
    <mergeCell ref="C12:D12"/>
    <mergeCell ref="C13:D13"/>
    <mergeCell ref="C14:D14"/>
    <mergeCell ref="C15:D15"/>
    <mergeCell ref="C16:D16"/>
    <mergeCell ref="CS8:CU8"/>
    <mergeCell ref="CV8:CX8"/>
    <mergeCell ref="CY8:DA8"/>
    <mergeCell ref="DB8:DD8"/>
    <mergeCell ref="DE8:DG8"/>
    <mergeCell ref="DH8:DJ8"/>
    <mergeCell ref="CA8:CC8"/>
    <mergeCell ref="CD8:CF8"/>
    <mergeCell ref="CG8:CI8"/>
    <mergeCell ref="CJ8:CL8"/>
    <mergeCell ref="CM8:CO8"/>
    <mergeCell ref="CP8:CR8"/>
    <mergeCell ref="BI8:BK8"/>
    <mergeCell ref="BL8:BN8"/>
    <mergeCell ref="BO8:BQ8"/>
    <mergeCell ref="BR8:BT8"/>
    <mergeCell ref="BU8:BW8"/>
    <mergeCell ref="BX8:BZ8"/>
    <mergeCell ref="AQ8:AS8"/>
    <mergeCell ref="AT8:AV8"/>
    <mergeCell ref="AW8:AY8"/>
    <mergeCell ref="AZ8:BB8"/>
    <mergeCell ref="BC8:BE8"/>
    <mergeCell ref="BF8:BH8"/>
    <mergeCell ref="Y8:AA8"/>
    <mergeCell ref="AB8:AD8"/>
    <mergeCell ref="AE8:AG8"/>
    <mergeCell ref="AH8:AJ8"/>
    <mergeCell ref="AK8:AM8"/>
    <mergeCell ref="AN8:AP8"/>
    <mergeCell ref="CY7:DA7"/>
    <mergeCell ref="DB7:DD7"/>
    <mergeCell ref="DE7:DG7"/>
    <mergeCell ref="DH7:DJ7"/>
    <mergeCell ref="G8:I8"/>
    <mergeCell ref="J8:L8"/>
    <mergeCell ref="M8:O8"/>
    <mergeCell ref="P8:R8"/>
    <mergeCell ref="S8:U8"/>
    <mergeCell ref="V8:X8"/>
    <mergeCell ref="CG7:CI7"/>
    <mergeCell ref="CJ7:CL7"/>
    <mergeCell ref="CM7:CO7"/>
    <mergeCell ref="CP7:CR7"/>
    <mergeCell ref="CS7:CU7"/>
    <mergeCell ref="CV7:CX7"/>
    <mergeCell ref="BO7:BQ7"/>
    <mergeCell ref="BR7:BT7"/>
    <mergeCell ref="BU7:BW7"/>
    <mergeCell ref="BX7:BZ7"/>
    <mergeCell ref="CA7:CC7"/>
    <mergeCell ref="CD7:CF7"/>
    <mergeCell ref="AW7:AY7"/>
    <mergeCell ref="AZ7:BB7"/>
    <mergeCell ref="BC7:BE7"/>
    <mergeCell ref="BF7:BH7"/>
    <mergeCell ref="BI7:BK7"/>
    <mergeCell ref="BL7:BN7"/>
    <mergeCell ref="AE7:AG7"/>
    <mergeCell ref="AH7:AJ7"/>
    <mergeCell ref="AK7:AM7"/>
    <mergeCell ref="AN7:AP7"/>
    <mergeCell ref="AQ7:AS7"/>
    <mergeCell ref="AT7:AV7"/>
    <mergeCell ref="M7:O7"/>
    <mergeCell ref="P7:R7"/>
    <mergeCell ref="S7:U7"/>
    <mergeCell ref="V7:X7"/>
    <mergeCell ref="Y7:AA7"/>
    <mergeCell ref="AB7:AD7"/>
    <mergeCell ref="B1:F2"/>
    <mergeCell ref="B4:D4"/>
    <mergeCell ref="E4:F4"/>
    <mergeCell ref="B7:D7"/>
    <mergeCell ref="G7:I7"/>
    <mergeCell ref="J7:L7"/>
  </mergeCells>
  <conditionalFormatting sqref="G272">
    <cfRule type="cellIs" dxfId="2014" priority="43" operator="greaterThan">
      <formula>1</formula>
    </cfRule>
  </conditionalFormatting>
  <conditionalFormatting sqref="H12:I19 L265:L269 O265:O269 R265:R269 U265:U269 X265:X269 AA265:AA269 AD265:AD269 AG265:AG269 AJ265:AJ269 AM265:AM269 AP265:AP269 AS265:AS269 AV265:AV269 AY265:AY269 BB265:BB269 BE265:BE269 BH265:BH269 BK265:BK269 BN265:BN269 BQ265:BQ269 BT265:BT269 BW265:BW269 BZ265:BZ269 CC265:CC269 CF265:CF269 CI265:CI269 CL265:CL269 CO265:CO269 CR265:CR269 CU265:CU269 CX265:CX269 DA265:DA269 DD265:DD269 DG265:DG269 DJ265:DJ269 K265:K270 N265:N270 Q265:Q270 T265:T270 W265:W270 Z265:Z270 AC265:AC270 AF265:AF270 AI265:AI270 AL265:AL270 AO265:AO270 AR265:AR270 AU265:AU270 AX265:AX270 BA265:BA270 BD265:BD270 BG265:BG270 BJ265:BJ270 BM265:BM270 BP265:BP270 BS265:BS270 BV265:BV270 BY265:BY270 CB265:CB270 CE265:CE270 CH265:CH270 CK265:CK270 CN265:CN270 CQ265:CQ270 CT265:CT270 CW265:CW270 CZ265:CZ270 DC265:DC270 DF265:DF270 DI265:DI270">
    <cfRule type="cellIs" dxfId="2013" priority="1009" operator="greaterThan">
      <formula>1</formula>
    </cfRule>
  </conditionalFormatting>
  <conditionalFormatting sqref="H23:I25 H27:I29 H31:I35 H37:I37 H39:I39 H43:I45 H47:I49 H51:I53 H55:I57 H59:I61 H63:I65 H67:I68">
    <cfRule type="cellIs" dxfId="2012" priority="1010" operator="greaterThan">
      <formula>1</formula>
    </cfRule>
  </conditionalFormatting>
  <conditionalFormatting sqref="H70:I72">
    <cfRule type="cellIs" dxfId="2011" priority="1008" operator="greaterThan">
      <formula>1</formula>
    </cfRule>
  </conditionalFormatting>
  <conditionalFormatting sqref="H75:I81">
    <cfRule type="cellIs" dxfId="2010" priority="1006" operator="greaterThan">
      <formula>1</formula>
    </cfRule>
  </conditionalFormatting>
  <conditionalFormatting sqref="H83:I89">
    <cfRule type="cellIs" dxfId="2009" priority="1007" operator="greaterThan">
      <formula>1</formula>
    </cfRule>
  </conditionalFormatting>
  <conditionalFormatting sqref="H91:I97">
    <cfRule type="cellIs" dxfId="2008" priority="1005" operator="greaterThan">
      <formula>1</formula>
    </cfRule>
  </conditionalFormatting>
  <conditionalFormatting sqref="H99:I101">
    <cfRule type="cellIs" dxfId="2007" priority="999" operator="greaterThan">
      <formula>1</formula>
    </cfRule>
  </conditionalFormatting>
  <conditionalFormatting sqref="H103:I110 K103:L110 N103:O110 Q103:R110 T103:U110 W103:X110 Z103:AA110 AC103:AD110 AF103:AG110 AI103:AJ110 AL103:AM110 AO103:AP110 AR103:AS110 AU103:AV110 AX103:AY110 BA103:BB110 BD103:BE110 BG103:BH110 BJ103:BK110 BM103:BN110 BP103:BQ110 BS103:BT110 BV103:BW110 BY103:BZ110 CB103:CC110 CE103:CF110 CH103:CI110 CK103:CL110 CN103:CO110 CQ103:CR110 CT103:CU110 CW103:CX110 CZ103:DA110 DC103:DD110 DF103:DG110 DI103:DJ110 H181:I183 K181:L183 N181:O183 Q181:R183 T181:U183 W181:X183 Z181:AA183 AC181:AD183 AF181:AG183 AI181:AJ183 AL181:AM183 AO181:AP183 AR181:AS183 AU181:AV183 AX181:AY183 BA181:BB183 BD181:BE183 BG181:BH183 BJ181:BK183 BM181:BN183 BP181:BQ183 BS181:BT183 BV181:BW183 BY181:BZ183 CB181:CC183 CE181:CF183 CH181:CI183 CK181:CL183 CN181:CO183 CQ181:CR183 CT181:CU183 CW181:CX183 CZ181:DA183 DC181:DD183 DF181:DG183 DI181:DJ183 H185:I189 K185:L189 N185:O189 Q185:R189 T185:U189 W185:X189 Z185:AA189 AC185:AD189 AF185:AG189 AI185:AJ189 AL185:AM189 AO185:AP189 AR185:AS189 AU185:AV189 AX185:AY189 BA185:BB189 BD185:BE189 BG185:BH189 BJ185:BK189 BM185:BN189 BP185:BQ189 BS185:BT189 BV185:BW189 BY185:BZ189 CB185:CC189 CE185:CF189 CH185:CI189 CK185:CL189 CN185:CO189 CQ185:CR189 CT185:CU189 CW185:CX189 CZ185:DA189 DC185:DD189 DF185:DG189 DI185:DJ189 H270">
    <cfRule type="cellIs" dxfId="2006" priority="997" operator="greaterThan">
      <formula>1</formula>
    </cfRule>
  </conditionalFormatting>
  <conditionalFormatting sqref="H112:I122">
    <cfRule type="cellIs" dxfId="2005" priority="1000" operator="greaterThan">
      <formula>1</formula>
    </cfRule>
  </conditionalFormatting>
  <conditionalFormatting sqref="H124:I134">
    <cfRule type="cellIs" dxfId="2004" priority="1001" operator="greaterThan">
      <formula>1</formula>
    </cfRule>
  </conditionalFormatting>
  <conditionalFormatting sqref="H136:I137">
    <cfRule type="cellIs" dxfId="2003" priority="1002" operator="greaterThan">
      <formula>1</formula>
    </cfRule>
  </conditionalFormatting>
  <conditionalFormatting sqref="H139:I140">
    <cfRule type="cellIs" dxfId="2002" priority="1003" operator="greaterThan">
      <formula>1</formula>
    </cfRule>
  </conditionalFormatting>
  <conditionalFormatting sqref="H142:I166 K142:L166 N142:O166 Q142:R166 T142:U166 W142:X166 Z142:AA166 AC142:AD166 AF142:AG166 AI142:AJ166 AL142:AM166 AO142:AP166 AR142:AS166 AU142:AV166 AX142:AY166 BA142:BB166 BD142:BE166 BG142:BH166 BJ142:BK166 BM142:BN166 BP142:BQ166 BS142:BT166 BV142:BW166 BY142:BZ166 CB142:CC166 CE142:CF166 CH142:CI166 CK142:CL166 CN142:CO166 CQ142:CR166 CT142:CU166 CW142:CX166 CZ142:DA166 DC142:DD166 DF142:DG166 DI142:DJ166">
    <cfRule type="cellIs" dxfId="2001" priority="154" operator="greaterThan">
      <formula>1</formula>
    </cfRule>
  </conditionalFormatting>
  <conditionalFormatting sqref="H168:I172">
    <cfRule type="cellIs" dxfId="2000" priority="1004" operator="greaterThan">
      <formula>1</formula>
    </cfRule>
  </conditionalFormatting>
  <conditionalFormatting sqref="H174:I178">
    <cfRule type="cellIs" dxfId="1999" priority="81" operator="greaterThan">
      <formula>1</formula>
    </cfRule>
  </conditionalFormatting>
  <conditionalFormatting sqref="H192:I194 H205:I206">
    <cfRule type="cellIs" dxfId="1998" priority="1011" operator="greaterThan">
      <formula>1</formula>
    </cfRule>
  </conditionalFormatting>
  <conditionalFormatting sqref="H196:I202">
    <cfRule type="cellIs" dxfId="1997" priority="117" operator="greaterThan">
      <formula>1</formula>
    </cfRule>
  </conditionalFormatting>
  <conditionalFormatting sqref="H208:I214">
    <cfRule type="cellIs" dxfId="1996" priority="153" operator="greaterThan">
      <formula>1</formula>
    </cfRule>
  </conditionalFormatting>
  <conditionalFormatting sqref="I270">
    <cfRule type="cellIs" dxfId="1995" priority="998" operator="greaterThan">
      <formula>100%</formula>
    </cfRule>
  </conditionalFormatting>
  <conditionalFormatting sqref="J272">
    <cfRule type="cellIs" dxfId="1994" priority="44" operator="greaterThan">
      <formula>1</formula>
    </cfRule>
  </conditionalFormatting>
  <conditionalFormatting sqref="K12:L19">
    <cfRule type="cellIs" dxfId="1993" priority="995" operator="greaterThan">
      <formula>1</formula>
    </cfRule>
  </conditionalFormatting>
  <conditionalFormatting sqref="K23:L25">
    <cfRule type="cellIs" dxfId="1992" priority="984" operator="greaterThan">
      <formula>1</formula>
    </cfRule>
  </conditionalFormatting>
  <conditionalFormatting sqref="K27:L29">
    <cfRule type="cellIs" dxfId="1991" priority="983" operator="greaterThan">
      <formula>1</formula>
    </cfRule>
  </conditionalFormatting>
  <conditionalFormatting sqref="K31:L35">
    <cfRule type="cellIs" dxfId="1990" priority="982" operator="greaterThan">
      <formula>1</formula>
    </cfRule>
  </conditionalFormatting>
  <conditionalFormatting sqref="K37:L37">
    <cfRule type="cellIs" dxfId="1989" priority="981" operator="greaterThan">
      <formula>1</formula>
    </cfRule>
  </conditionalFormatting>
  <conditionalFormatting sqref="K39:L39">
    <cfRule type="cellIs" dxfId="1988" priority="980" operator="greaterThan">
      <formula>1</formula>
    </cfRule>
  </conditionalFormatting>
  <conditionalFormatting sqref="K43:L45">
    <cfRule type="cellIs" dxfId="1987" priority="979" operator="greaterThan">
      <formula>1</formula>
    </cfRule>
  </conditionalFormatting>
  <conditionalFormatting sqref="K47:L49 K51:L53">
    <cfRule type="cellIs" dxfId="1986" priority="978" operator="greaterThan">
      <formula>1</formula>
    </cfRule>
  </conditionalFormatting>
  <conditionalFormatting sqref="K55:L57">
    <cfRule type="cellIs" dxfId="1985" priority="977" operator="greaterThan">
      <formula>1</formula>
    </cfRule>
  </conditionalFormatting>
  <conditionalFormatting sqref="K59:L61">
    <cfRule type="cellIs" dxfId="1984" priority="976" operator="greaterThan">
      <formula>1</formula>
    </cfRule>
  </conditionalFormatting>
  <conditionalFormatting sqref="K63:L65">
    <cfRule type="cellIs" dxfId="1983" priority="975" operator="greaterThan">
      <formula>1</formula>
    </cfRule>
  </conditionalFormatting>
  <conditionalFormatting sqref="K67:L68">
    <cfRule type="cellIs" dxfId="1982" priority="974" operator="greaterThan">
      <formula>1</formula>
    </cfRule>
  </conditionalFormatting>
  <conditionalFormatting sqref="K70:L72">
    <cfRule type="cellIs" dxfId="1981" priority="973" operator="greaterThan">
      <formula>1</formula>
    </cfRule>
  </conditionalFormatting>
  <conditionalFormatting sqref="K75:L81">
    <cfRule type="cellIs" dxfId="1980" priority="993" operator="greaterThan">
      <formula>1</formula>
    </cfRule>
  </conditionalFormatting>
  <conditionalFormatting sqref="K83:L89">
    <cfRule type="cellIs" dxfId="1979" priority="994" operator="greaterThan">
      <formula>1</formula>
    </cfRule>
  </conditionalFormatting>
  <conditionalFormatting sqref="K91:L97">
    <cfRule type="cellIs" dxfId="1978" priority="992" operator="greaterThan">
      <formula>1</formula>
    </cfRule>
  </conditionalFormatting>
  <conditionalFormatting sqref="K99:L101">
    <cfRule type="cellIs" dxfId="1977" priority="986" operator="greaterThan">
      <formula>1</formula>
    </cfRule>
  </conditionalFormatting>
  <conditionalFormatting sqref="K112:L122">
    <cfRule type="cellIs" dxfId="1976" priority="987" operator="greaterThan">
      <formula>1</formula>
    </cfRule>
  </conditionalFormatting>
  <conditionalFormatting sqref="K124:L134">
    <cfRule type="cellIs" dxfId="1975" priority="988" operator="greaterThan">
      <formula>1</formula>
    </cfRule>
  </conditionalFormatting>
  <conditionalFormatting sqref="K136:L137">
    <cfRule type="cellIs" dxfId="1974" priority="989" operator="greaterThan">
      <formula>1</formula>
    </cfRule>
  </conditionalFormatting>
  <conditionalFormatting sqref="K139:L140">
    <cfRule type="cellIs" dxfId="1973" priority="990" operator="greaterThan">
      <formula>1</formula>
    </cfRule>
  </conditionalFormatting>
  <conditionalFormatting sqref="K168:L172">
    <cfRule type="cellIs" dxfId="1972" priority="991" operator="greaterThan">
      <formula>1</formula>
    </cfRule>
  </conditionalFormatting>
  <conditionalFormatting sqref="K174:L178">
    <cfRule type="cellIs" dxfId="1971" priority="80" operator="greaterThan">
      <formula>1</formula>
    </cfRule>
  </conditionalFormatting>
  <conditionalFormatting sqref="K192:L194 K205:L206">
    <cfRule type="cellIs" dxfId="1970" priority="996" operator="greaterThan">
      <formula>1</formula>
    </cfRule>
  </conditionalFormatting>
  <conditionalFormatting sqref="K196:L202">
    <cfRule type="cellIs" dxfId="1969" priority="116" operator="greaterThan">
      <formula>1</formula>
    </cfRule>
  </conditionalFormatting>
  <conditionalFormatting sqref="K208:L214">
    <cfRule type="cellIs" dxfId="1968" priority="152" operator="greaterThan">
      <formula>1</formula>
    </cfRule>
  </conditionalFormatting>
  <conditionalFormatting sqref="K217:L264 N217:O264 Q217:R264 T217:U264 W217:X264 Z217:AA264 AC217:AD264 AF217:AG264 AI217:AJ264 AL217:AM264 AO217:AP264 AR217:AS264 AU217:AV264 AX217:AY264 BA217:BB264 BD217:BE264 BG217:BH264 BJ217:BK264 BM217:BN264 BP217:BQ264 BS217:BT264 BV217:BW264 BY217:BZ264 CB217:CC264 CE217:CF264 CH217:CI264 CK217:CL264 CN217:CO264 CQ217:CR264 CT217:CU264 CW217:CX264 CZ217:DA264 DC217:DD264 DF217:DG264 DI217:DJ264 H217:I269">
    <cfRule type="cellIs" dxfId="1967" priority="45" operator="greaterThan">
      <formula>1</formula>
    </cfRule>
  </conditionalFormatting>
  <conditionalFormatting sqref="L270">
    <cfRule type="cellIs" dxfId="1966" priority="985" operator="greaterThan">
      <formula>100%</formula>
    </cfRule>
  </conditionalFormatting>
  <conditionalFormatting sqref="M272">
    <cfRule type="cellIs" dxfId="1965" priority="42" operator="greaterThan">
      <formula>1</formula>
    </cfRule>
  </conditionalFormatting>
  <conditionalFormatting sqref="N12:O19">
    <cfRule type="cellIs" dxfId="1964" priority="971" operator="greaterThan">
      <formula>1</formula>
    </cfRule>
  </conditionalFormatting>
  <conditionalFormatting sqref="N23:O25">
    <cfRule type="cellIs" dxfId="1963" priority="960" operator="greaterThan">
      <formula>1</formula>
    </cfRule>
  </conditionalFormatting>
  <conditionalFormatting sqref="N27:O29">
    <cfRule type="cellIs" dxfId="1962" priority="959" operator="greaterThan">
      <formula>1</formula>
    </cfRule>
  </conditionalFormatting>
  <conditionalFormatting sqref="N31:O35">
    <cfRule type="cellIs" dxfId="1961" priority="958" operator="greaterThan">
      <formula>1</formula>
    </cfRule>
  </conditionalFormatting>
  <conditionalFormatting sqref="N37:O37">
    <cfRule type="cellIs" dxfId="1960" priority="957" operator="greaterThan">
      <formula>1</formula>
    </cfRule>
  </conditionalFormatting>
  <conditionalFormatting sqref="N39:O39">
    <cfRule type="cellIs" dxfId="1959" priority="956" operator="greaterThan">
      <formula>1</formula>
    </cfRule>
  </conditionalFormatting>
  <conditionalFormatting sqref="N43:O45">
    <cfRule type="cellIs" dxfId="1958" priority="955" operator="greaterThan">
      <formula>1</formula>
    </cfRule>
  </conditionalFormatting>
  <conditionalFormatting sqref="N47:O49 N51:O53">
    <cfRule type="cellIs" dxfId="1957" priority="954" operator="greaterThan">
      <formula>1</formula>
    </cfRule>
  </conditionalFormatting>
  <conditionalFormatting sqref="N55:O57">
    <cfRule type="cellIs" dxfId="1956" priority="953" operator="greaterThan">
      <formula>1</formula>
    </cfRule>
  </conditionalFormatting>
  <conditionalFormatting sqref="N59:O61">
    <cfRule type="cellIs" dxfId="1955" priority="952" operator="greaterThan">
      <formula>1</formula>
    </cfRule>
  </conditionalFormatting>
  <conditionalFormatting sqref="N63:O65">
    <cfRule type="cellIs" dxfId="1954" priority="951" operator="greaterThan">
      <formula>1</formula>
    </cfRule>
  </conditionalFormatting>
  <conditionalFormatting sqref="N67:O68">
    <cfRule type="cellIs" dxfId="1953" priority="950" operator="greaterThan">
      <formula>1</formula>
    </cfRule>
  </conditionalFormatting>
  <conditionalFormatting sqref="N70:O72">
    <cfRule type="cellIs" dxfId="1952" priority="949" operator="greaterThan">
      <formula>1</formula>
    </cfRule>
  </conditionalFormatting>
  <conditionalFormatting sqref="N75:O81">
    <cfRule type="cellIs" dxfId="1951" priority="969" operator="greaterThan">
      <formula>1</formula>
    </cfRule>
  </conditionalFormatting>
  <conditionalFormatting sqref="N83:O89">
    <cfRule type="cellIs" dxfId="1950" priority="970" operator="greaterThan">
      <formula>1</formula>
    </cfRule>
  </conditionalFormatting>
  <conditionalFormatting sqref="N91:O97">
    <cfRule type="cellIs" dxfId="1949" priority="968" operator="greaterThan">
      <formula>1</formula>
    </cfRule>
  </conditionalFormatting>
  <conditionalFormatting sqref="N99:O101">
    <cfRule type="cellIs" dxfId="1948" priority="962" operator="greaterThan">
      <formula>1</formula>
    </cfRule>
  </conditionalFormatting>
  <conditionalFormatting sqref="N112:O122">
    <cfRule type="cellIs" dxfId="1947" priority="963" operator="greaterThan">
      <formula>1</formula>
    </cfRule>
  </conditionalFormatting>
  <conditionalFormatting sqref="N124:O134">
    <cfRule type="cellIs" dxfId="1946" priority="964" operator="greaterThan">
      <formula>1</formula>
    </cfRule>
  </conditionalFormatting>
  <conditionalFormatting sqref="N136:O137">
    <cfRule type="cellIs" dxfId="1945" priority="965" operator="greaterThan">
      <formula>1</formula>
    </cfRule>
  </conditionalFormatting>
  <conditionalFormatting sqref="N139:O140">
    <cfRule type="cellIs" dxfId="1944" priority="966" operator="greaterThan">
      <formula>1</formula>
    </cfRule>
  </conditionalFormatting>
  <conditionalFormatting sqref="N168:O172">
    <cfRule type="cellIs" dxfId="1943" priority="967" operator="greaterThan">
      <formula>1</formula>
    </cfRule>
  </conditionalFormatting>
  <conditionalFormatting sqref="N174:O178">
    <cfRule type="cellIs" dxfId="1942" priority="79" operator="greaterThan">
      <formula>1</formula>
    </cfRule>
  </conditionalFormatting>
  <conditionalFormatting sqref="N192:O194 N205:O206">
    <cfRule type="cellIs" dxfId="1941" priority="972" operator="greaterThan">
      <formula>1</formula>
    </cfRule>
  </conditionalFormatting>
  <conditionalFormatting sqref="N196:O202">
    <cfRule type="cellIs" dxfId="1940" priority="115" operator="greaterThan">
      <formula>1</formula>
    </cfRule>
  </conditionalFormatting>
  <conditionalFormatting sqref="N208:O214">
    <cfRule type="cellIs" dxfId="1939" priority="151" operator="greaterThan">
      <formula>1</formula>
    </cfRule>
  </conditionalFormatting>
  <conditionalFormatting sqref="O270">
    <cfRule type="cellIs" dxfId="1938" priority="961" operator="greaterThan">
      <formula>100%</formula>
    </cfRule>
  </conditionalFormatting>
  <conditionalFormatting sqref="P272">
    <cfRule type="cellIs" dxfId="1937" priority="41" operator="greaterThan">
      <formula>1</formula>
    </cfRule>
  </conditionalFormatting>
  <conditionalFormatting sqref="Q12:R19">
    <cfRule type="cellIs" dxfId="1936" priority="947" operator="greaterThan">
      <formula>1</formula>
    </cfRule>
  </conditionalFormatting>
  <conditionalFormatting sqref="Q23:R25">
    <cfRule type="cellIs" dxfId="1935" priority="936" operator="greaterThan">
      <formula>1</formula>
    </cfRule>
  </conditionalFormatting>
  <conditionalFormatting sqref="Q27:R29">
    <cfRule type="cellIs" dxfId="1934" priority="935" operator="greaterThan">
      <formula>1</formula>
    </cfRule>
  </conditionalFormatting>
  <conditionalFormatting sqref="Q31:R35">
    <cfRule type="cellIs" dxfId="1933" priority="934" operator="greaterThan">
      <formula>1</formula>
    </cfRule>
  </conditionalFormatting>
  <conditionalFormatting sqref="Q37:R37">
    <cfRule type="cellIs" dxfId="1932" priority="933" operator="greaterThan">
      <formula>1</formula>
    </cfRule>
  </conditionalFormatting>
  <conditionalFormatting sqref="Q39:R39">
    <cfRule type="cellIs" dxfId="1931" priority="932" operator="greaterThan">
      <formula>1</formula>
    </cfRule>
  </conditionalFormatting>
  <conditionalFormatting sqref="Q43:R45">
    <cfRule type="cellIs" dxfId="1930" priority="931" operator="greaterThan">
      <formula>1</formula>
    </cfRule>
  </conditionalFormatting>
  <conditionalFormatting sqref="Q47:R49 Q51:R53">
    <cfRule type="cellIs" dxfId="1929" priority="930" operator="greaterThan">
      <formula>1</formula>
    </cfRule>
  </conditionalFormatting>
  <conditionalFormatting sqref="Q55:R57">
    <cfRule type="cellIs" dxfId="1928" priority="929" operator="greaterThan">
      <formula>1</formula>
    </cfRule>
  </conditionalFormatting>
  <conditionalFormatting sqref="Q59:R61">
    <cfRule type="cellIs" dxfId="1927" priority="928" operator="greaterThan">
      <formula>1</formula>
    </cfRule>
  </conditionalFormatting>
  <conditionalFormatting sqref="Q63:R65">
    <cfRule type="cellIs" dxfId="1926" priority="927" operator="greaterThan">
      <formula>1</formula>
    </cfRule>
  </conditionalFormatting>
  <conditionalFormatting sqref="Q67:R68">
    <cfRule type="cellIs" dxfId="1925" priority="926" operator="greaterThan">
      <formula>1</formula>
    </cfRule>
  </conditionalFormatting>
  <conditionalFormatting sqref="Q70:R72">
    <cfRule type="cellIs" dxfId="1924" priority="925" operator="greaterThan">
      <formula>1</formula>
    </cfRule>
  </conditionalFormatting>
  <conditionalFormatting sqref="Q75:R81">
    <cfRule type="cellIs" dxfId="1923" priority="945" operator="greaterThan">
      <formula>1</formula>
    </cfRule>
  </conditionalFormatting>
  <conditionalFormatting sqref="Q83:R89">
    <cfRule type="cellIs" dxfId="1922" priority="946" operator="greaterThan">
      <formula>1</formula>
    </cfRule>
  </conditionalFormatting>
  <conditionalFormatting sqref="Q91:R97">
    <cfRule type="cellIs" dxfId="1921" priority="944" operator="greaterThan">
      <formula>1</formula>
    </cfRule>
  </conditionalFormatting>
  <conditionalFormatting sqref="Q99:R101">
    <cfRule type="cellIs" dxfId="1920" priority="938" operator="greaterThan">
      <formula>1</formula>
    </cfRule>
  </conditionalFormatting>
  <conditionalFormatting sqref="Q112:R122">
    <cfRule type="cellIs" dxfId="1919" priority="939" operator="greaterThan">
      <formula>1</formula>
    </cfRule>
  </conditionalFormatting>
  <conditionalFormatting sqref="Q124:R134">
    <cfRule type="cellIs" dxfId="1918" priority="940" operator="greaterThan">
      <formula>1</formula>
    </cfRule>
  </conditionalFormatting>
  <conditionalFormatting sqref="Q136:R137">
    <cfRule type="cellIs" dxfId="1917" priority="941" operator="greaterThan">
      <formula>1</formula>
    </cfRule>
  </conditionalFormatting>
  <conditionalFormatting sqref="Q139:R140">
    <cfRule type="cellIs" dxfId="1916" priority="942" operator="greaterThan">
      <formula>1</formula>
    </cfRule>
  </conditionalFormatting>
  <conditionalFormatting sqref="Q168:R172">
    <cfRule type="cellIs" dxfId="1915" priority="943" operator="greaterThan">
      <formula>1</formula>
    </cfRule>
  </conditionalFormatting>
  <conditionalFormatting sqref="Q174:R178">
    <cfRule type="cellIs" dxfId="1914" priority="78" operator="greaterThan">
      <formula>1</formula>
    </cfRule>
  </conditionalFormatting>
  <conditionalFormatting sqref="Q192:R194 Q205:R206">
    <cfRule type="cellIs" dxfId="1913" priority="948" operator="greaterThan">
      <formula>1</formula>
    </cfRule>
  </conditionalFormatting>
  <conditionalFormatting sqref="Q196:R202">
    <cfRule type="cellIs" dxfId="1912" priority="114" operator="greaterThan">
      <formula>1</formula>
    </cfRule>
  </conditionalFormatting>
  <conditionalFormatting sqref="Q208:R214">
    <cfRule type="cellIs" dxfId="1911" priority="150" operator="greaterThan">
      <formula>1</formula>
    </cfRule>
  </conditionalFormatting>
  <conditionalFormatting sqref="R270">
    <cfRule type="cellIs" dxfId="1910" priority="937" operator="greaterThan">
      <formula>100%</formula>
    </cfRule>
  </conditionalFormatting>
  <conditionalFormatting sqref="T12:U19">
    <cfRule type="cellIs" dxfId="1909" priority="923" operator="greaterThan">
      <formula>1</formula>
    </cfRule>
  </conditionalFormatting>
  <conditionalFormatting sqref="T23:U25">
    <cfRule type="cellIs" dxfId="1908" priority="912" operator="greaterThan">
      <formula>1</formula>
    </cfRule>
  </conditionalFormatting>
  <conditionalFormatting sqref="T27:U29">
    <cfRule type="cellIs" dxfId="1907" priority="911" operator="greaterThan">
      <formula>1</formula>
    </cfRule>
  </conditionalFormatting>
  <conditionalFormatting sqref="T31:U35">
    <cfRule type="cellIs" dxfId="1906" priority="910" operator="greaterThan">
      <formula>1</formula>
    </cfRule>
  </conditionalFormatting>
  <conditionalFormatting sqref="T37:U37">
    <cfRule type="cellIs" dxfId="1905" priority="909" operator="greaterThan">
      <formula>1</formula>
    </cfRule>
  </conditionalFormatting>
  <conditionalFormatting sqref="T39:U39">
    <cfRule type="cellIs" dxfId="1904" priority="908" operator="greaterThan">
      <formula>1</formula>
    </cfRule>
  </conditionalFormatting>
  <conditionalFormatting sqref="T43:U45">
    <cfRule type="cellIs" dxfId="1903" priority="907" operator="greaterThan">
      <formula>1</formula>
    </cfRule>
  </conditionalFormatting>
  <conditionalFormatting sqref="T47:U49 T51:U53">
    <cfRule type="cellIs" dxfId="1902" priority="906" operator="greaterThan">
      <formula>1</formula>
    </cfRule>
  </conditionalFormatting>
  <conditionalFormatting sqref="T55:U57">
    <cfRule type="cellIs" dxfId="1901" priority="905" operator="greaterThan">
      <formula>1</formula>
    </cfRule>
  </conditionalFormatting>
  <conditionalFormatting sqref="T59:U61">
    <cfRule type="cellIs" dxfId="1900" priority="904" operator="greaterThan">
      <formula>1</formula>
    </cfRule>
  </conditionalFormatting>
  <conditionalFormatting sqref="T63:U65">
    <cfRule type="cellIs" dxfId="1899" priority="903" operator="greaterThan">
      <formula>1</formula>
    </cfRule>
  </conditionalFormatting>
  <conditionalFormatting sqref="T67:U68">
    <cfRule type="cellIs" dxfId="1898" priority="902" operator="greaterThan">
      <formula>1</formula>
    </cfRule>
  </conditionalFormatting>
  <conditionalFormatting sqref="T70:U72">
    <cfRule type="cellIs" dxfId="1897" priority="901" operator="greaterThan">
      <formula>1</formula>
    </cfRule>
  </conditionalFormatting>
  <conditionalFormatting sqref="T75:U81">
    <cfRule type="cellIs" dxfId="1896" priority="921" operator="greaterThan">
      <formula>1</formula>
    </cfRule>
  </conditionalFormatting>
  <conditionalFormatting sqref="T83:U89">
    <cfRule type="cellIs" dxfId="1895" priority="922" operator="greaterThan">
      <formula>1</formula>
    </cfRule>
  </conditionalFormatting>
  <conditionalFormatting sqref="T91:U97">
    <cfRule type="cellIs" dxfId="1894" priority="920" operator="greaterThan">
      <formula>1</formula>
    </cfRule>
  </conditionalFormatting>
  <conditionalFormatting sqref="T99:U101">
    <cfRule type="cellIs" dxfId="1893" priority="914" operator="greaterThan">
      <formula>1</formula>
    </cfRule>
  </conditionalFormatting>
  <conditionalFormatting sqref="T112:U122">
    <cfRule type="cellIs" dxfId="1892" priority="915" operator="greaterThan">
      <formula>1</formula>
    </cfRule>
  </conditionalFormatting>
  <conditionalFormatting sqref="T124:U134">
    <cfRule type="cellIs" dxfId="1891" priority="916" operator="greaterThan">
      <formula>1</formula>
    </cfRule>
  </conditionalFormatting>
  <conditionalFormatting sqref="T136:U137">
    <cfRule type="cellIs" dxfId="1890" priority="917" operator="greaterThan">
      <formula>1</formula>
    </cfRule>
  </conditionalFormatting>
  <conditionalFormatting sqref="T139:U140">
    <cfRule type="cellIs" dxfId="1889" priority="918" operator="greaterThan">
      <formula>1</formula>
    </cfRule>
  </conditionalFormatting>
  <conditionalFormatting sqref="T168:U172">
    <cfRule type="cellIs" dxfId="1888" priority="919" operator="greaterThan">
      <formula>1</formula>
    </cfRule>
  </conditionalFormatting>
  <conditionalFormatting sqref="T174:U178">
    <cfRule type="cellIs" dxfId="1887" priority="77" operator="greaterThan">
      <formula>1</formula>
    </cfRule>
  </conditionalFormatting>
  <conditionalFormatting sqref="T192:U194 T205:U206">
    <cfRule type="cellIs" dxfId="1886" priority="924" operator="greaterThan">
      <formula>1</formula>
    </cfRule>
  </conditionalFormatting>
  <conditionalFormatting sqref="T196:U202">
    <cfRule type="cellIs" dxfId="1885" priority="113" operator="greaterThan">
      <formula>1</formula>
    </cfRule>
  </conditionalFormatting>
  <conditionalFormatting sqref="T208:U214">
    <cfRule type="cellIs" dxfId="1884" priority="149" operator="greaterThan">
      <formula>1</formula>
    </cfRule>
  </conditionalFormatting>
  <conditionalFormatting sqref="U270">
    <cfRule type="cellIs" dxfId="1883" priority="913" operator="greaterThan">
      <formula>100%</formula>
    </cfRule>
  </conditionalFormatting>
  <conditionalFormatting sqref="W12:X19">
    <cfRule type="cellIs" dxfId="1882" priority="899" operator="greaterThan">
      <formula>1</formula>
    </cfRule>
  </conditionalFormatting>
  <conditionalFormatting sqref="W23:X25">
    <cfRule type="cellIs" dxfId="1881" priority="888" operator="greaterThan">
      <formula>1</formula>
    </cfRule>
  </conditionalFormatting>
  <conditionalFormatting sqref="W27:X29">
    <cfRule type="cellIs" dxfId="1880" priority="887" operator="greaterThan">
      <formula>1</formula>
    </cfRule>
  </conditionalFormatting>
  <conditionalFormatting sqref="W31:X35">
    <cfRule type="cellIs" dxfId="1879" priority="886" operator="greaterThan">
      <formula>1</formula>
    </cfRule>
  </conditionalFormatting>
  <conditionalFormatting sqref="W37:X37">
    <cfRule type="cellIs" dxfId="1878" priority="885" operator="greaterThan">
      <formula>1</formula>
    </cfRule>
  </conditionalFormatting>
  <conditionalFormatting sqref="W39:X39">
    <cfRule type="cellIs" dxfId="1877" priority="884" operator="greaterThan">
      <formula>1</formula>
    </cfRule>
  </conditionalFormatting>
  <conditionalFormatting sqref="W43:X45">
    <cfRule type="cellIs" dxfId="1876" priority="883" operator="greaterThan">
      <formula>1</formula>
    </cfRule>
  </conditionalFormatting>
  <conditionalFormatting sqref="W47:X49 W51:X53">
    <cfRule type="cellIs" dxfId="1875" priority="882" operator="greaterThan">
      <formula>1</formula>
    </cfRule>
  </conditionalFormatting>
  <conditionalFormatting sqref="W55:X57">
    <cfRule type="cellIs" dxfId="1874" priority="881" operator="greaterThan">
      <formula>1</formula>
    </cfRule>
  </conditionalFormatting>
  <conditionalFormatting sqref="W59:X61">
    <cfRule type="cellIs" dxfId="1873" priority="880" operator="greaterThan">
      <formula>1</formula>
    </cfRule>
  </conditionalFormatting>
  <conditionalFormatting sqref="W63:X65">
    <cfRule type="cellIs" dxfId="1872" priority="879" operator="greaterThan">
      <formula>1</formula>
    </cfRule>
  </conditionalFormatting>
  <conditionalFormatting sqref="W67:X68">
    <cfRule type="cellIs" dxfId="1871" priority="878" operator="greaterThan">
      <formula>1</formula>
    </cfRule>
  </conditionalFormatting>
  <conditionalFormatting sqref="W70:X72">
    <cfRule type="cellIs" dxfId="1870" priority="877" operator="greaterThan">
      <formula>1</formula>
    </cfRule>
  </conditionalFormatting>
  <conditionalFormatting sqref="W75:X81">
    <cfRule type="cellIs" dxfId="1869" priority="897" operator="greaterThan">
      <formula>1</formula>
    </cfRule>
  </conditionalFormatting>
  <conditionalFormatting sqref="W83:X89">
    <cfRule type="cellIs" dxfId="1868" priority="898" operator="greaterThan">
      <formula>1</formula>
    </cfRule>
  </conditionalFormatting>
  <conditionalFormatting sqref="W91:X97">
    <cfRule type="cellIs" dxfId="1867" priority="896" operator="greaterThan">
      <formula>1</formula>
    </cfRule>
  </conditionalFormatting>
  <conditionalFormatting sqref="W99:X101">
    <cfRule type="cellIs" dxfId="1866" priority="890" operator="greaterThan">
      <formula>1</formula>
    </cfRule>
  </conditionalFormatting>
  <conditionalFormatting sqref="W112:X122">
    <cfRule type="cellIs" dxfId="1865" priority="891" operator="greaterThan">
      <formula>1</formula>
    </cfRule>
  </conditionalFormatting>
  <conditionalFormatting sqref="W124:X134">
    <cfRule type="cellIs" dxfId="1864" priority="892" operator="greaterThan">
      <formula>1</formula>
    </cfRule>
  </conditionalFormatting>
  <conditionalFormatting sqref="W136:X137">
    <cfRule type="cellIs" dxfId="1863" priority="893" operator="greaterThan">
      <formula>1</formula>
    </cfRule>
  </conditionalFormatting>
  <conditionalFormatting sqref="W139:X140">
    <cfRule type="cellIs" dxfId="1862" priority="894" operator="greaterThan">
      <formula>1</formula>
    </cfRule>
  </conditionalFormatting>
  <conditionalFormatting sqref="W168:X172">
    <cfRule type="cellIs" dxfId="1861" priority="895" operator="greaterThan">
      <formula>1</formula>
    </cfRule>
  </conditionalFormatting>
  <conditionalFormatting sqref="W174:X178">
    <cfRule type="cellIs" dxfId="1860" priority="76" operator="greaterThan">
      <formula>1</formula>
    </cfRule>
  </conditionalFormatting>
  <conditionalFormatting sqref="W192:X194 W205:X206">
    <cfRule type="cellIs" dxfId="1859" priority="900" operator="greaterThan">
      <formula>1</formula>
    </cfRule>
  </conditionalFormatting>
  <conditionalFormatting sqref="W196:X202">
    <cfRule type="cellIs" dxfId="1858" priority="112" operator="greaterThan">
      <formula>1</formula>
    </cfRule>
  </conditionalFormatting>
  <conditionalFormatting sqref="W208:X214">
    <cfRule type="cellIs" dxfId="1857" priority="148" operator="greaterThan">
      <formula>1</formula>
    </cfRule>
  </conditionalFormatting>
  <conditionalFormatting sqref="X270">
    <cfRule type="cellIs" dxfId="1856" priority="889" operator="greaterThan">
      <formula>100%</formula>
    </cfRule>
  </conditionalFormatting>
  <conditionalFormatting sqref="Z12:AA19">
    <cfRule type="cellIs" dxfId="1855" priority="875" operator="greaterThan">
      <formula>1</formula>
    </cfRule>
  </conditionalFormatting>
  <conditionalFormatting sqref="Z23:AA25">
    <cfRule type="cellIs" dxfId="1854" priority="864" operator="greaterThan">
      <formula>1</formula>
    </cfRule>
  </conditionalFormatting>
  <conditionalFormatting sqref="Z27:AA29">
    <cfRule type="cellIs" dxfId="1853" priority="863" operator="greaterThan">
      <formula>1</formula>
    </cfRule>
  </conditionalFormatting>
  <conditionalFormatting sqref="Z31:AA35">
    <cfRule type="cellIs" dxfId="1852" priority="862" operator="greaterThan">
      <formula>1</formula>
    </cfRule>
  </conditionalFormatting>
  <conditionalFormatting sqref="Z37:AA37">
    <cfRule type="cellIs" dxfId="1851" priority="861" operator="greaterThan">
      <formula>1</formula>
    </cfRule>
  </conditionalFormatting>
  <conditionalFormatting sqref="Z39:AA39">
    <cfRule type="cellIs" dxfId="1850" priority="860" operator="greaterThan">
      <formula>1</formula>
    </cfRule>
  </conditionalFormatting>
  <conditionalFormatting sqref="Z43:AA45">
    <cfRule type="cellIs" dxfId="1849" priority="859" operator="greaterThan">
      <formula>1</formula>
    </cfRule>
  </conditionalFormatting>
  <conditionalFormatting sqref="Z47:AA49 Z51:AA53">
    <cfRule type="cellIs" dxfId="1848" priority="858" operator="greaterThan">
      <formula>1</formula>
    </cfRule>
  </conditionalFormatting>
  <conditionalFormatting sqref="Z55:AA57">
    <cfRule type="cellIs" dxfId="1847" priority="857" operator="greaterThan">
      <formula>1</formula>
    </cfRule>
  </conditionalFormatting>
  <conditionalFormatting sqref="Z59:AA61">
    <cfRule type="cellIs" dxfId="1846" priority="856" operator="greaterThan">
      <formula>1</formula>
    </cfRule>
  </conditionalFormatting>
  <conditionalFormatting sqref="Z63:AA65">
    <cfRule type="cellIs" dxfId="1845" priority="855" operator="greaterThan">
      <formula>1</formula>
    </cfRule>
  </conditionalFormatting>
  <conditionalFormatting sqref="Z67:AA68">
    <cfRule type="cellIs" dxfId="1844" priority="854" operator="greaterThan">
      <formula>1</formula>
    </cfRule>
  </conditionalFormatting>
  <conditionalFormatting sqref="Z70:AA72">
    <cfRule type="cellIs" dxfId="1843" priority="853" operator="greaterThan">
      <formula>1</formula>
    </cfRule>
  </conditionalFormatting>
  <conditionalFormatting sqref="Z75:AA81">
    <cfRule type="cellIs" dxfId="1842" priority="873" operator="greaterThan">
      <formula>1</formula>
    </cfRule>
  </conditionalFormatting>
  <conditionalFormatting sqref="Z83:AA89">
    <cfRule type="cellIs" dxfId="1841" priority="874" operator="greaterThan">
      <formula>1</formula>
    </cfRule>
  </conditionalFormatting>
  <conditionalFormatting sqref="Z91:AA97">
    <cfRule type="cellIs" dxfId="1840" priority="872" operator="greaterThan">
      <formula>1</formula>
    </cfRule>
  </conditionalFormatting>
  <conditionalFormatting sqref="Z99:AA101">
    <cfRule type="cellIs" dxfId="1839" priority="866" operator="greaterThan">
      <formula>1</formula>
    </cfRule>
  </conditionalFormatting>
  <conditionalFormatting sqref="Z112:AA122">
    <cfRule type="cellIs" dxfId="1838" priority="867" operator="greaterThan">
      <formula>1</formula>
    </cfRule>
  </conditionalFormatting>
  <conditionalFormatting sqref="Z124:AA134">
    <cfRule type="cellIs" dxfId="1837" priority="868" operator="greaterThan">
      <formula>1</formula>
    </cfRule>
  </conditionalFormatting>
  <conditionalFormatting sqref="Z136:AA137">
    <cfRule type="cellIs" dxfId="1836" priority="869" operator="greaterThan">
      <formula>1</formula>
    </cfRule>
  </conditionalFormatting>
  <conditionalFormatting sqref="Z139:AA140">
    <cfRule type="cellIs" dxfId="1835" priority="870" operator="greaterThan">
      <formula>1</formula>
    </cfRule>
  </conditionalFormatting>
  <conditionalFormatting sqref="Z168:AA172">
    <cfRule type="cellIs" dxfId="1834" priority="871" operator="greaterThan">
      <formula>1</formula>
    </cfRule>
  </conditionalFormatting>
  <conditionalFormatting sqref="Z174:AA178">
    <cfRule type="cellIs" dxfId="1833" priority="75" operator="greaterThan">
      <formula>1</formula>
    </cfRule>
  </conditionalFormatting>
  <conditionalFormatting sqref="Z192:AA194 Z205:AA206">
    <cfRule type="cellIs" dxfId="1832" priority="876" operator="greaterThan">
      <formula>1</formula>
    </cfRule>
  </conditionalFormatting>
  <conditionalFormatting sqref="Z196:AA202">
    <cfRule type="cellIs" dxfId="1831" priority="111" operator="greaterThan">
      <formula>1</formula>
    </cfRule>
  </conditionalFormatting>
  <conditionalFormatting sqref="Z208:AA214">
    <cfRule type="cellIs" dxfId="1830" priority="147" operator="greaterThan">
      <formula>1</formula>
    </cfRule>
  </conditionalFormatting>
  <conditionalFormatting sqref="AA270">
    <cfRule type="cellIs" dxfId="1829" priority="865" operator="greaterThan">
      <formula>100%</formula>
    </cfRule>
  </conditionalFormatting>
  <conditionalFormatting sqref="AC12:AD19">
    <cfRule type="cellIs" dxfId="1828" priority="851" operator="greaterThan">
      <formula>1</formula>
    </cfRule>
  </conditionalFormatting>
  <conditionalFormatting sqref="AC23:AD25">
    <cfRule type="cellIs" dxfId="1827" priority="840" operator="greaterThan">
      <formula>1</formula>
    </cfRule>
  </conditionalFormatting>
  <conditionalFormatting sqref="AC27:AD29">
    <cfRule type="cellIs" dxfId="1826" priority="839" operator="greaterThan">
      <formula>1</formula>
    </cfRule>
  </conditionalFormatting>
  <conditionalFormatting sqref="AC31:AD35">
    <cfRule type="cellIs" dxfId="1825" priority="838" operator="greaterThan">
      <formula>1</formula>
    </cfRule>
  </conditionalFormatting>
  <conditionalFormatting sqref="AC37:AD37">
    <cfRule type="cellIs" dxfId="1824" priority="837" operator="greaterThan">
      <formula>1</formula>
    </cfRule>
  </conditionalFormatting>
  <conditionalFormatting sqref="AC39:AD39">
    <cfRule type="cellIs" dxfId="1823" priority="836" operator="greaterThan">
      <formula>1</formula>
    </cfRule>
  </conditionalFormatting>
  <conditionalFormatting sqref="AC43:AD45">
    <cfRule type="cellIs" dxfId="1822" priority="835" operator="greaterThan">
      <formula>1</formula>
    </cfRule>
  </conditionalFormatting>
  <conditionalFormatting sqref="AC47:AD49 AC51:AD53">
    <cfRule type="cellIs" dxfId="1821" priority="834" operator="greaterThan">
      <formula>1</formula>
    </cfRule>
  </conditionalFormatting>
  <conditionalFormatting sqref="AC55:AD57">
    <cfRule type="cellIs" dxfId="1820" priority="833" operator="greaterThan">
      <formula>1</formula>
    </cfRule>
  </conditionalFormatting>
  <conditionalFormatting sqref="AC59:AD61">
    <cfRule type="cellIs" dxfId="1819" priority="832" operator="greaterThan">
      <formula>1</formula>
    </cfRule>
  </conditionalFormatting>
  <conditionalFormatting sqref="AC63:AD65">
    <cfRule type="cellIs" dxfId="1818" priority="831" operator="greaterThan">
      <formula>1</formula>
    </cfRule>
  </conditionalFormatting>
  <conditionalFormatting sqref="AC67:AD68">
    <cfRule type="cellIs" dxfId="1817" priority="830" operator="greaterThan">
      <formula>1</formula>
    </cfRule>
  </conditionalFormatting>
  <conditionalFormatting sqref="AC70:AD72">
    <cfRule type="cellIs" dxfId="1816" priority="829" operator="greaterThan">
      <formula>1</formula>
    </cfRule>
  </conditionalFormatting>
  <conditionalFormatting sqref="AC75:AD81">
    <cfRule type="cellIs" dxfId="1815" priority="849" operator="greaterThan">
      <formula>1</formula>
    </cfRule>
  </conditionalFormatting>
  <conditionalFormatting sqref="AC83:AD89">
    <cfRule type="cellIs" dxfId="1814" priority="850" operator="greaterThan">
      <formula>1</formula>
    </cfRule>
  </conditionalFormatting>
  <conditionalFormatting sqref="AC91:AD97">
    <cfRule type="cellIs" dxfId="1813" priority="848" operator="greaterThan">
      <formula>1</formula>
    </cfRule>
  </conditionalFormatting>
  <conditionalFormatting sqref="AC99:AD101">
    <cfRule type="cellIs" dxfId="1812" priority="842" operator="greaterThan">
      <formula>1</formula>
    </cfRule>
  </conditionalFormatting>
  <conditionalFormatting sqref="AC112:AD122">
    <cfRule type="cellIs" dxfId="1811" priority="843" operator="greaterThan">
      <formula>1</formula>
    </cfRule>
  </conditionalFormatting>
  <conditionalFormatting sqref="AC124:AD134">
    <cfRule type="cellIs" dxfId="1810" priority="844" operator="greaterThan">
      <formula>1</formula>
    </cfRule>
  </conditionalFormatting>
  <conditionalFormatting sqref="AC136:AD137">
    <cfRule type="cellIs" dxfId="1809" priority="845" operator="greaterThan">
      <formula>1</formula>
    </cfRule>
  </conditionalFormatting>
  <conditionalFormatting sqref="AC139:AD140">
    <cfRule type="cellIs" dxfId="1808" priority="846" operator="greaterThan">
      <formula>1</formula>
    </cfRule>
  </conditionalFormatting>
  <conditionalFormatting sqref="AC168:AD172">
    <cfRule type="cellIs" dxfId="1807" priority="847" operator="greaterThan">
      <formula>1</formula>
    </cfRule>
  </conditionalFormatting>
  <conditionalFormatting sqref="AC174:AD178">
    <cfRule type="cellIs" dxfId="1806" priority="74" operator="greaterThan">
      <formula>1</formula>
    </cfRule>
  </conditionalFormatting>
  <conditionalFormatting sqref="AC192:AD194 AC205:AD206">
    <cfRule type="cellIs" dxfId="1805" priority="852" operator="greaterThan">
      <formula>1</formula>
    </cfRule>
  </conditionalFormatting>
  <conditionalFormatting sqref="AC196:AD202">
    <cfRule type="cellIs" dxfId="1804" priority="110" operator="greaterThan">
      <formula>1</formula>
    </cfRule>
  </conditionalFormatting>
  <conditionalFormatting sqref="AC208:AD214">
    <cfRule type="cellIs" dxfId="1803" priority="146" operator="greaterThan">
      <formula>1</formula>
    </cfRule>
  </conditionalFormatting>
  <conditionalFormatting sqref="AD270">
    <cfRule type="cellIs" dxfId="1802" priority="841" operator="greaterThan">
      <formula>100%</formula>
    </cfRule>
  </conditionalFormatting>
  <conditionalFormatting sqref="AF12:AG19">
    <cfRule type="cellIs" dxfId="1801" priority="827" operator="greaterThan">
      <formula>1</formula>
    </cfRule>
  </conditionalFormatting>
  <conditionalFormatting sqref="AF23:AG25">
    <cfRule type="cellIs" dxfId="1800" priority="816" operator="greaterThan">
      <formula>1</formula>
    </cfRule>
  </conditionalFormatting>
  <conditionalFormatting sqref="AF27:AG29">
    <cfRule type="cellIs" dxfId="1799" priority="815" operator="greaterThan">
      <formula>1</formula>
    </cfRule>
  </conditionalFormatting>
  <conditionalFormatting sqref="AF31:AG35">
    <cfRule type="cellIs" dxfId="1798" priority="814" operator="greaterThan">
      <formula>1</formula>
    </cfRule>
  </conditionalFormatting>
  <conditionalFormatting sqref="AF37:AG37">
    <cfRule type="cellIs" dxfId="1797" priority="813" operator="greaterThan">
      <formula>1</formula>
    </cfRule>
  </conditionalFormatting>
  <conditionalFormatting sqref="AF39:AG39">
    <cfRule type="cellIs" dxfId="1796" priority="812" operator="greaterThan">
      <formula>1</formula>
    </cfRule>
  </conditionalFormatting>
  <conditionalFormatting sqref="AF43:AG45">
    <cfRule type="cellIs" dxfId="1795" priority="811" operator="greaterThan">
      <formula>1</formula>
    </cfRule>
  </conditionalFormatting>
  <conditionalFormatting sqref="AF47:AG49 AF51:AG53">
    <cfRule type="cellIs" dxfId="1794" priority="810" operator="greaterThan">
      <formula>1</formula>
    </cfRule>
  </conditionalFormatting>
  <conditionalFormatting sqref="AF55:AG57">
    <cfRule type="cellIs" dxfId="1793" priority="809" operator="greaterThan">
      <formula>1</formula>
    </cfRule>
  </conditionalFormatting>
  <conditionalFormatting sqref="AF59:AG61">
    <cfRule type="cellIs" dxfId="1792" priority="808" operator="greaterThan">
      <formula>1</formula>
    </cfRule>
  </conditionalFormatting>
  <conditionalFormatting sqref="AF63:AG65">
    <cfRule type="cellIs" dxfId="1791" priority="807" operator="greaterThan">
      <formula>1</formula>
    </cfRule>
  </conditionalFormatting>
  <conditionalFormatting sqref="AF67:AG68">
    <cfRule type="cellIs" dxfId="1790" priority="806" operator="greaterThan">
      <formula>1</formula>
    </cfRule>
  </conditionalFormatting>
  <conditionalFormatting sqref="AF70:AG72">
    <cfRule type="cellIs" dxfId="1789" priority="805" operator="greaterThan">
      <formula>1</formula>
    </cfRule>
  </conditionalFormatting>
  <conditionalFormatting sqref="AF75:AG81">
    <cfRule type="cellIs" dxfId="1788" priority="825" operator="greaterThan">
      <formula>1</formula>
    </cfRule>
  </conditionalFormatting>
  <conditionalFormatting sqref="AF83:AG89">
    <cfRule type="cellIs" dxfId="1787" priority="826" operator="greaterThan">
      <formula>1</formula>
    </cfRule>
  </conditionalFormatting>
  <conditionalFormatting sqref="AF91:AG97">
    <cfRule type="cellIs" dxfId="1786" priority="824" operator="greaterThan">
      <formula>1</formula>
    </cfRule>
  </conditionalFormatting>
  <conditionalFormatting sqref="AF99:AG101">
    <cfRule type="cellIs" dxfId="1785" priority="818" operator="greaterThan">
      <formula>1</formula>
    </cfRule>
  </conditionalFormatting>
  <conditionalFormatting sqref="AF112:AG122">
    <cfRule type="cellIs" dxfId="1784" priority="819" operator="greaterThan">
      <formula>1</formula>
    </cfRule>
  </conditionalFormatting>
  <conditionalFormatting sqref="AF124:AG134">
    <cfRule type="cellIs" dxfId="1783" priority="820" operator="greaterThan">
      <formula>1</formula>
    </cfRule>
  </conditionalFormatting>
  <conditionalFormatting sqref="AF136:AG137">
    <cfRule type="cellIs" dxfId="1782" priority="821" operator="greaterThan">
      <formula>1</formula>
    </cfRule>
  </conditionalFormatting>
  <conditionalFormatting sqref="AF139:AG140">
    <cfRule type="cellIs" dxfId="1781" priority="822" operator="greaterThan">
      <formula>1</formula>
    </cfRule>
  </conditionalFormatting>
  <conditionalFormatting sqref="AF168:AG172">
    <cfRule type="cellIs" dxfId="1780" priority="823" operator="greaterThan">
      <formula>1</formula>
    </cfRule>
  </conditionalFormatting>
  <conditionalFormatting sqref="AF174:AG178">
    <cfRule type="cellIs" dxfId="1779" priority="73" operator="greaterThan">
      <formula>1</formula>
    </cfRule>
  </conditionalFormatting>
  <conditionalFormatting sqref="AF192:AG194 AF205:AG206">
    <cfRule type="cellIs" dxfId="1778" priority="828" operator="greaterThan">
      <formula>1</formula>
    </cfRule>
  </conditionalFormatting>
  <conditionalFormatting sqref="AF196:AG202">
    <cfRule type="cellIs" dxfId="1777" priority="109" operator="greaterThan">
      <formula>1</formula>
    </cfRule>
  </conditionalFormatting>
  <conditionalFormatting sqref="AF208:AG214">
    <cfRule type="cellIs" dxfId="1776" priority="145" operator="greaterThan">
      <formula>1</formula>
    </cfRule>
  </conditionalFormatting>
  <conditionalFormatting sqref="AG270">
    <cfRule type="cellIs" dxfId="1775" priority="817" operator="greaterThan">
      <formula>100%</formula>
    </cfRule>
  </conditionalFormatting>
  <conditionalFormatting sqref="AI12:AJ19">
    <cfRule type="cellIs" dxfId="1774" priority="803" operator="greaterThan">
      <formula>1</formula>
    </cfRule>
  </conditionalFormatting>
  <conditionalFormatting sqref="AI23:AJ25">
    <cfRule type="cellIs" dxfId="1773" priority="792" operator="greaterThan">
      <formula>1</formula>
    </cfRule>
  </conditionalFormatting>
  <conditionalFormatting sqref="AI27:AJ29">
    <cfRule type="cellIs" dxfId="1772" priority="791" operator="greaterThan">
      <formula>1</formula>
    </cfRule>
  </conditionalFormatting>
  <conditionalFormatting sqref="AI31:AJ35">
    <cfRule type="cellIs" dxfId="1771" priority="790" operator="greaterThan">
      <formula>1</formula>
    </cfRule>
  </conditionalFormatting>
  <conditionalFormatting sqref="AI37:AJ37">
    <cfRule type="cellIs" dxfId="1770" priority="789" operator="greaterThan">
      <formula>1</formula>
    </cfRule>
  </conditionalFormatting>
  <conditionalFormatting sqref="AI39:AJ39">
    <cfRule type="cellIs" dxfId="1769" priority="788" operator="greaterThan">
      <formula>1</formula>
    </cfRule>
  </conditionalFormatting>
  <conditionalFormatting sqref="AI43:AJ45">
    <cfRule type="cellIs" dxfId="1768" priority="787" operator="greaterThan">
      <formula>1</formula>
    </cfRule>
  </conditionalFormatting>
  <conditionalFormatting sqref="AI47:AJ49 AI51:AJ53">
    <cfRule type="cellIs" dxfId="1767" priority="786" operator="greaterThan">
      <formula>1</formula>
    </cfRule>
  </conditionalFormatting>
  <conditionalFormatting sqref="AI55:AJ57">
    <cfRule type="cellIs" dxfId="1766" priority="785" operator="greaterThan">
      <formula>1</formula>
    </cfRule>
  </conditionalFormatting>
  <conditionalFormatting sqref="AI59:AJ61">
    <cfRule type="cellIs" dxfId="1765" priority="784" operator="greaterThan">
      <formula>1</formula>
    </cfRule>
  </conditionalFormatting>
  <conditionalFormatting sqref="AI63:AJ65">
    <cfRule type="cellIs" dxfId="1764" priority="783" operator="greaterThan">
      <formula>1</formula>
    </cfRule>
  </conditionalFormatting>
  <conditionalFormatting sqref="AI67:AJ68">
    <cfRule type="cellIs" dxfId="1763" priority="782" operator="greaterThan">
      <formula>1</formula>
    </cfRule>
  </conditionalFormatting>
  <conditionalFormatting sqref="AI70:AJ72">
    <cfRule type="cellIs" dxfId="1762" priority="781" operator="greaterThan">
      <formula>1</formula>
    </cfRule>
  </conditionalFormatting>
  <conditionalFormatting sqref="AI75:AJ81">
    <cfRule type="cellIs" dxfId="1761" priority="801" operator="greaterThan">
      <formula>1</formula>
    </cfRule>
  </conditionalFormatting>
  <conditionalFormatting sqref="AI83:AJ89">
    <cfRule type="cellIs" dxfId="1760" priority="802" operator="greaterThan">
      <formula>1</formula>
    </cfRule>
  </conditionalFormatting>
  <conditionalFormatting sqref="AI91:AJ97">
    <cfRule type="cellIs" dxfId="1759" priority="800" operator="greaterThan">
      <formula>1</formula>
    </cfRule>
  </conditionalFormatting>
  <conditionalFormatting sqref="AI99:AJ101">
    <cfRule type="cellIs" dxfId="1758" priority="794" operator="greaterThan">
      <formula>1</formula>
    </cfRule>
  </conditionalFormatting>
  <conditionalFormatting sqref="AI112:AJ122">
    <cfRule type="cellIs" dxfId="1757" priority="795" operator="greaterThan">
      <formula>1</formula>
    </cfRule>
  </conditionalFormatting>
  <conditionalFormatting sqref="AI124:AJ134">
    <cfRule type="cellIs" dxfId="1756" priority="796" operator="greaterThan">
      <formula>1</formula>
    </cfRule>
  </conditionalFormatting>
  <conditionalFormatting sqref="AI136:AJ137">
    <cfRule type="cellIs" dxfId="1755" priority="797" operator="greaterThan">
      <formula>1</formula>
    </cfRule>
  </conditionalFormatting>
  <conditionalFormatting sqref="AI139:AJ140">
    <cfRule type="cellIs" dxfId="1754" priority="798" operator="greaterThan">
      <formula>1</formula>
    </cfRule>
  </conditionalFormatting>
  <conditionalFormatting sqref="AI168:AJ172">
    <cfRule type="cellIs" dxfId="1753" priority="799" operator="greaterThan">
      <formula>1</formula>
    </cfRule>
  </conditionalFormatting>
  <conditionalFormatting sqref="AI174:AJ178">
    <cfRule type="cellIs" dxfId="1752" priority="72" operator="greaterThan">
      <formula>1</formula>
    </cfRule>
  </conditionalFormatting>
  <conditionalFormatting sqref="AI192:AJ194 AI205:AJ206">
    <cfRule type="cellIs" dxfId="1751" priority="804" operator="greaterThan">
      <formula>1</formula>
    </cfRule>
  </conditionalFormatting>
  <conditionalFormatting sqref="AI196:AJ202">
    <cfRule type="cellIs" dxfId="1750" priority="108" operator="greaterThan">
      <formula>1</formula>
    </cfRule>
  </conditionalFormatting>
  <conditionalFormatting sqref="AI208:AJ214">
    <cfRule type="cellIs" dxfId="1749" priority="144" operator="greaterThan">
      <formula>1</formula>
    </cfRule>
  </conditionalFormatting>
  <conditionalFormatting sqref="AJ270">
    <cfRule type="cellIs" dxfId="1748" priority="793" operator="greaterThan">
      <formula>100%</formula>
    </cfRule>
  </conditionalFormatting>
  <conditionalFormatting sqref="AL12:AM19">
    <cfRule type="cellIs" dxfId="1747" priority="779" operator="greaterThan">
      <formula>1</formula>
    </cfRule>
  </conditionalFormatting>
  <conditionalFormatting sqref="AL23:AM25">
    <cfRule type="cellIs" dxfId="1746" priority="768" operator="greaterThan">
      <formula>1</formula>
    </cfRule>
  </conditionalFormatting>
  <conditionalFormatting sqref="AL27:AM29">
    <cfRule type="cellIs" dxfId="1745" priority="767" operator="greaterThan">
      <formula>1</formula>
    </cfRule>
  </conditionalFormatting>
  <conditionalFormatting sqref="AL31:AM35">
    <cfRule type="cellIs" dxfId="1744" priority="766" operator="greaterThan">
      <formula>1</formula>
    </cfRule>
  </conditionalFormatting>
  <conditionalFormatting sqref="AL37:AM37">
    <cfRule type="cellIs" dxfId="1743" priority="765" operator="greaterThan">
      <formula>1</formula>
    </cfRule>
  </conditionalFormatting>
  <conditionalFormatting sqref="AL39:AM39">
    <cfRule type="cellIs" dxfId="1742" priority="764" operator="greaterThan">
      <formula>1</formula>
    </cfRule>
  </conditionalFormatting>
  <conditionalFormatting sqref="AL43:AM45">
    <cfRule type="cellIs" dxfId="1741" priority="763" operator="greaterThan">
      <formula>1</formula>
    </cfRule>
  </conditionalFormatting>
  <conditionalFormatting sqref="AL47:AM49 AL51:AM53">
    <cfRule type="cellIs" dxfId="1740" priority="762" operator="greaterThan">
      <formula>1</formula>
    </cfRule>
  </conditionalFormatting>
  <conditionalFormatting sqref="AL55:AM57">
    <cfRule type="cellIs" dxfId="1739" priority="761" operator="greaterThan">
      <formula>1</formula>
    </cfRule>
  </conditionalFormatting>
  <conditionalFormatting sqref="AL59:AM61">
    <cfRule type="cellIs" dxfId="1738" priority="760" operator="greaterThan">
      <formula>1</formula>
    </cfRule>
  </conditionalFormatting>
  <conditionalFormatting sqref="AL63:AM65">
    <cfRule type="cellIs" dxfId="1737" priority="759" operator="greaterThan">
      <formula>1</formula>
    </cfRule>
  </conditionalFormatting>
  <conditionalFormatting sqref="AL67:AM68">
    <cfRule type="cellIs" dxfId="1736" priority="758" operator="greaterThan">
      <formula>1</formula>
    </cfRule>
  </conditionalFormatting>
  <conditionalFormatting sqref="AL70:AM72">
    <cfRule type="cellIs" dxfId="1735" priority="757" operator="greaterThan">
      <formula>1</formula>
    </cfRule>
  </conditionalFormatting>
  <conditionalFormatting sqref="AL75:AM81">
    <cfRule type="cellIs" dxfId="1734" priority="777" operator="greaterThan">
      <formula>1</formula>
    </cfRule>
  </conditionalFormatting>
  <conditionalFormatting sqref="AL83:AM89">
    <cfRule type="cellIs" dxfId="1733" priority="778" operator="greaterThan">
      <formula>1</formula>
    </cfRule>
  </conditionalFormatting>
  <conditionalFormatting sqref="AL91:AM97">
    <cfRule type="cellIs" dxfId="1732" priority="776" operator="greaterThan">
      <formula>1</formula>
    </cfRule>
  </conditionalFormatting>
  <conditionalFormatting sqref="AL99:AM101">
    <cfRule type="cellIs" dxfId="1731" priority="770" operator="greaterThan">
      <formula>1</formula>
    </cfRule>
  </conditionalFormatting>
  <conditionalFormatting sqref="AL112:AM122">
    <cfRule type="cellIs" dxfId="1730" priority="771" operator="greaterThan">
      <formula>1</formula>
    </cfRule>
  </conditionalFormatting>
  <conditionalFormatting sqref="AL124:AM134">
    <cfRule type="cellIs" dxfId="1729" priority="772" operator="greaterThan">
      <formula>1</formula>
    </cfRule>
  </conditionalFormatting>
  <conditionalFormatting sqref="AL136:AM137">
    <cfRule type="cellIs" dxfId="1728" priority="773" operator="greaterThan">
      <formula>1</formula>
    </cfRule>
  </conditionalFormatting>
  <conditionalFormatting sqref="AL139:AM140">
    <cfRule type="cellIs" dxfId="1727" priority="774" operator="greaterThan">
      <formula>1</formula>
    </cfRule>
  </conditionalFormatting>
  <conditionalFormatting sqref="AL168:AM172">
    <cfRule type="cellIs" dxfId="1726" priority="775" operator="greaterThan">
      <formula>1</formula>
    </cfRule>
  </conditionalFormatting>
  <conditionalFormatting sqref="AL174:AM178">
    <cfRule type="cellIs" dxfId="1725" priority="71" operator="greaterThan">
      <formula>1</formula>
    </cfRule>
  </conditionalFormatting>
  <conditionalFormatting sqref="AL192:AM194 AL205:AM206">
    <cfRule type="cellIs" dxfId="1724" priority="780" operator="greaterThan">
      <formula>1</formula>
    </cfRule>
  </conditionalFormatting>
  <conditionalFormatting sqref="AL196:AM202">
    <cfRule type="cellIs" dxfId="1723" priority="107" operator="greaterThan">
      <formula>1</formula>
    </cfRule>
  </conditionalFormatting>
  <conditionalFormatting sqref="AL208:AM214">
    <cfRule type="cellIs" dxfId="1722" priority="143" operator="greaterThan">
      <formula>1</formula>
    </cfRule>
  </conditionalFormatting>
  <conditionalFormatting sqref="AM270">
    <cfRule type="cellIs" dxfId="1721" priority="769" operator="greaterThan">
      <formula>100%</formula>
    </cfRule>
  </conditionalFormatting>
  <conditionalFormatting sqref="AO12:AP19">
    <cfRule type="cellIs" dxfId="1720" priority="755" operator="greaterThan">
      <formula>1</formula>
    </cfRule>
  </conditionalFormatting>
  <conditionalFormatting sqref="AO23:AP25">
    <cfRule type="cellIs" dxfId="1719" priority="744" operator="greaterThan">
      <formula>1</formula>
    </cfRule>
  </conditionalFormatting>
  <conditionalFormatting sqref="AO27:AP29">
    <cfRule type="cellIs" dxfId="1718" priority="743" operator="greaterThan">
      <formula>1</formula>
    </cfRule>
  </conditionalFormatting>
  <conditionalFormatting sqref="AO31:AP35">
    <cfRule type="cellIs" dxfId="1717" priority="742" operator="greaterThan">
      <formula>1</formula>
    </cfRule>
  </conditionalFormatting>
  <conditionalFormatting sqref="AO37:AP37">
    <cfRule type="cellIs" dxfId="1716" priority="741" operator="greaterThan">
      <formula>1</formula>
    </cfRule>
  </conditionalFormatting>
  <conditionalFormatting sqref="AO39:AP39">
    <cfRule type="cellIs" dxfId="1715" priority="740" operator="greaterThan">
      <formula>1</formula>
    </cfRule>
  </conditionalFormatting>
  <conditionalFormatting sqref="AO43:AP45">
    <cfRule type="cellIs" dxfId="1714" priority="739" operator="greaterThan">
      <formula>1</formula>
    </cfRule>
  </conditionalFormatting>
  <conditionalFormatting sqref="AO47:AP49 AO51:AP53">
    <cfRule type="cellIs" dxfId="1713" priority="738" operator="greaterThan">
      <formula>1</formula>
    </cfRule>
  </conditionalFormatting>
  <conditionalFormatting sqref="AO55:AP57">
    <cfRule type="cellIs" dxfId="1712" priority="737" operator="greaterThan">
      <formula>1</formula>
    </cfRule>
  </conditionalFormatting>
  <conditionalFormatting sqref="AO59:AP61">
    <cfRule type="cellIs" dxfId="1711" priority="736" operator="greaterThan">
      <formula>1</formula>
    </cfRule>
  </conditionalFormatting>
  <conditionalFormatting sqref="AO63:AP65">
    <cfRule type="cellIs" dxfId="1710" priority="735" operator="greaterThan">
      <formula>1</formula>
    </cfRule>
  </conditionalFormatting>
  <conditionalFormatting sqref="AO67:AP68">
    <cfRule type="cellIs" dxfId="1709" priority="734" operator="greaterThan">
      <formula>1</formula>
    </cfRule>
  </conditionalFormatting>
  <conditionalFormatting sqref="AO70:AP72">
    <cfRule type="cellIs" dxfId="1708" priority="733" operator="greaterThan">
      <formula>1</formula>
    </cfRule>
  </conditionalFormatting>
  <conditionalFormatting sqref="AO75:AP81">
    <cfRule type="cellIs" dxfId="1707" priority="753" operator="greaterThan">
      <formula>1</formula>
    </cfRule>
  </conditionalFormatting>
  <conditionalFormatting sqref="AO83:AP89">
    <cfRule type="cellIs" dxfId="1706" priority="754" operator="greaterThan">
      <formula>1</formula>
    </cfRule>
  </conditionalFormatting>
  <conditionalFormatting sqref="AO91:AP97">
    <cfRule type="cellIs" dxfId="1705" priority="752" operator="greaterThan">
      <formula>1</formula>
    </cfRule>
  </conditionalFormatting>
  <conditionalFormatting sqref="AO99:AP101">
    <cfRule type="cellIs" dxfId="1704" priority="746" operator="greaterThan">
      <formula>1</formula>
    </cfRule>
  </conditionalFormatting>
  <conditionalFormatting sqref="AO112:AP122">
    <cfRule type="cellIs" dxfId="1703" priority="747" operator="greaterThan">
      <formula>1</formula>
    </cfRule>
  </conditionalFormatting>
  <conditionalFormatting sqref="AO124:AP134">
    <cfRule type="cellIs" dxfId="1702" priority="748" operator="greaterThan">
      <formula>1</formula>
    </cfRule>
  </conditionalFormatting>
  <conditionalFormatting sqref="AO136:AP137">
    <cfRule type="cellIs" dxfId="1701" priority="749" operator="greaterThan">
      <formula>1</formula>
    </cfRule>
  </conditionalFormatting>
  <conditionalFormatting sqref="AO139:AP140">
    <cfRule type="cellIs" dxfId="1700" priority="750" operator="greaterThan">
      <formula>1</formula>
    </cfRule>
  </conditionalFormatting>
  <conditionalFormatting sqref="AO168:AP172">
    <cfRule type="cellIs" dxfId="1699" priority="751" operator="greaterThan">
      <formula>1</formula>
    </cfRule>
  </conditionalFormatting>
  <conditionalFormatting sqref="AO174:AP178">
    <cfRule type="cellIs" dxfId="1698" priority="70" operator="greaterThan">
      <formula>1</formula>
    </cfRule>
  </conditionalFormatting>
  <conditionalFormatting sqref="AO192:AP194 AO205:AP206">
    <cfRule type="cellIs" dxfId="1697" priority="756" operator="greaterThan">
      <formula>1</formula>
    </cfRule>
  </conditionalFormatting>
  <conditionalFormatting sqref="AO196:AP202">
    <cfRule type="cellIs" dxfId="1696" priority="106" operator="greaterThan">
      <formula>1</formula>
    </cfRule>
  </conditionalFormatting>
  <conditionalFormatting sqref="AO208:AP214">
    <cfRule type="cellIs" dxfId="1695" priority="142" operator="greaterThan">
      <formula>1</formula>
    </cfRule>
  </conditionalFormatting>
  <conditionalFormatting sqref="AP270">
    <cfRule type="cellIs" dxfId="1694" priority="745" operator="greaterThan">
      <formula>100%</formula>
    </cfRule>
  </conditionalFormatting>
  <conditionalFormatting sqref="AR12:AS19">
    <cfRule type="cellIs" dxfId="1693" priority="731" operator="greaterThan">
      <formula>1</formula>
    </cfRule>
  </conditionalFormatting>
  <conditionalFormatting sqref="AR23:AS25">
    <cfRule type="cellIs" dxfId="1692" priority="720" operator="greaterThan">
      <formula>1</formula>
    </cfRule>
  </conditionalFormatting>
  <conditionalFormatting sqref="AR27:AS29">
    <cfRule type="cellIs" dxfId="1691" priority="719" operator="greaterThan">
      <formula>1</formula>
    </cfRule>
  </conditionalFormatting>
  <conditionalFormatting sqref="AR31:AS35">
    <cfRule type="cellIs" dxfId="1690" priority="718" operator="greaterThan">
      <formula>1</formula>
    </cfRule>
  </conditionalFormatting>
  <conditionalFormatting sqref="AR37:AS37">
    <cfRule type="cellIs" dxfId="1689" priority="717" operator="greaterThan">
      <formula>1</formula>
    </cfRule>
  </conditionalFormatting>
  <conditionalFormatting sqref="AR39:AS39">
    <cfRule type="cellIs" dxfId="1688" priority="716" operator="greaterThan">
      <formula>1</formula>
    </cfRule>
  </conditionalFormatting>
  <conditionalFormatting sqref="AR43:AS45">
    <cfRule type="cellIs" dxfId="1687" priority="715" operator="greaterThan">
      <formula>1</formula>
    </cfRule>
  </conditionalFormatting>
  <conditionalFormatting sqref="AR47:AS49 AR51:AS53">
    <cfRule type="cellIs" dxfId="1686" priority="714" operator="greaterThan">
      <formula>1</formula>
    </cfRule>
  </conditionalFormatting>
  <conditionalFormatting sqref="AR55:AS57">
    <cfRule type="cellIs" dxfId="1685" priority="713" operator="greaterThan">
      <formula>1</formula>
    </cfRule>
  </conditionalFormatting>
  <conditionalFormatting sqref="AR59:AS61">
    <cfRule type="cellIs" dxfId="1684" priority="712" operator="greaterThan">
      <formula>1</formula>
    </cfRule>
  </conditionalFormatting>
  <conditionalFormatting sqref="AR63:AS65">
    <cfRule type="cellIs" dxfId="1683" priority="711" operator="greaterThan">
      <formula>1</formula>
    </cfRule>
  </conditionalFormatting>
  <conditionalFormatting sqref="AR67:AS68">
    <cfRule type="cellIs" dxfId="1682" priority="710" operator="greaterThan">
      <formula>1</formula>
    </cfRule>
  </conditionalFormatting>
  <conditionalFormatting sqref="AR70:AS72">
    <cfRule type="cellIs" dxfId="1681" priority="709" operator="greaterThan">
      <formula>1</formula>
    </cfRule>
  </conditionalFormatting>
  <conditionalFormatting sqref="AR75:AS81">
    <cfRule type="cellIs" dxfId="1680" priority="729" operator="greaterThan">
      <formula>1</formula>
    </cfRule>
  </conditionalFormatting>
  <conditionalFormatting sqref="AR83:AS89">
    <cfRule type="cellIs" dxfId="1679" priority="730" operator="greaterThan">
      <formula>1</formula>
    </cfRule>
  </conditionalFormatting>
  <conditionalFormatting sqref="AR91:AS97">
    <cfRule type="cellIs" dxfId="1678" priority="728" operator="greaterThan">
      <formula>1</formula>
    </cfRule>
  </conditionalFormatting>
  <conditionalFormatting sqref="AR99:AS101">
    <cfRule type="cellIs" dxfId="1677" priority="722" operator="greaterThan">
      <formula>1</formula>
    </cfRule>
  </conditionalFormatting>
  <conditionalFormatting sqref="AR112:AS122">
    <cfRule type="cellIs" dxfId="1676" priority="723" operator="greaterThan">
      <formula>1</formula>
    </cfRule>
  </conditionalFormatting>
  <conditionalFormatting sqref="AR124:AS134">
    <cfRule type="cellIs" dxfId="1675" priority="724" operator="greaterThan">
      <formula>1</formula>
    </cfRule>
  </conditionalFormatting>
  <conditionalFormatting sqref="AR136:AS137">
    <cfRule type="cellIs" dxfId="1674" priority="725" operator="greaterThan">
      <formula>1</formula>
    </cfRule>
  </conditionalFormatting>
  <conditionalFormatting sqref="AR139:AS140">
    <cfRule type="cellIs" dxfId="1673" priority="726" operator="greaterThan">
      <formula>1</formula>
    </cfRule>
  </conditionalFormatting>
  <conditionalFormatting sqref="AR168:AS172">
    <cfRule type="cellIs" dxfId="1672" priority="727" operator="greaterThan">
      <formula>1</formula>
    </cfRule>
  </conditionalFormatting>
  <conditionalFormatting sqref="AR174:AS178">
    <cfRule type="cellIs" dxfId="1671" priority="69" operator="greaterThan">
      <formula>1</formula>
    </cfRule>
  </conditionalFormatting>
  <conditionalFormatting sqref="AR192:AS194 AR205:AS206">
    <cfRule type="cellIs" dxfId="1670" priority="732" operator="greaterThan">
      <formula>1</formula>
    </cfRule>
  </conditionalFormatting>
  <conditionalFormatting sqref="AR196:AS202">
    <cfRule type="cellIs" dxfId="1669" priority="105" operator="greaterThan">
      <formula>1</formula>
    </cfRule>
  </conditionalFormatting>
  <conditionalFormatting sqref="AR208:AS214">
    <cfRule type="cellIs" dxfId="1668" priority="141" operator="greaterThan">
      <formula>1</formula>
    </cfRule>
  </conditionalFormatting>
  <conditionalFormatting sqref="AS270">
    <cfRule type="cellIs" dxfId="1667" priority="721" operator="greaterThan">
      <formula>100%</formula>
    </cfRule>
  </conditionalFormatting>
  <conditionalFormatting sqref="AU12:AV19">
    <cfRule type="cellIs" dxfId="1666" priority="707" operator="greaterThan">
      <formula>1</formula>
    </cfRule>
  </conditionalFormatting>
  <conditionalFormatting sqref="AU23:AV25">
    <cfRule type="cellIs" dxfId="1665" priority="696" operator="greaterThan">
      <formula>1</formula>
    </cfRule>
  </conditionalFormatting>
  <conditionalFormatting sqref="AU27:AV29">
    <cfRule type="cellIs" dxfId="1664" priority="695" operator="greaterThan">
      <formula>1</formula>
    </cfRule>
  </conditionalFormatting>
  <conditionalFormatting sqref="AU31:AV35">
    <cfRule type="cellIs" dxfId="1663" priority="694" operator="greaterThan">
      <formula>1</formula>
    </cfRule>
  </conditionalFormatting>
  <conditionalFormatting sqref="AU37:AV37">
    <cfRule type="cellIs" dxfId="1662" priority="693" operator="greaterThan">
      <formula>1</formula>
    </cfRule>
  </conditionalFormatting>
  <conditionalFormatting sqref="AU39:AV39">
    <cfRule type="cellIs" dxfId="1661" priority="692" operator="greaterThan">
      <formula>1</formula>
    </cfRule>
  </conditionalFormatting>
  <conditionalFormatting sqref="AU43:AV45">
    <cfRule type="cellIs" dxfId="1660" priority="691" operator="greaterThan">
      <formula>1</formula>
    </cfRule>
  </conditionalFormatting>
  <conditionalFormatting sqref="AU47:AV49 AU51:AV53">
    <cfRule type="cellIs" dxfId="1659" priority="690" operator="greaterThan">
      <formula>1</formula>
    </cfRule>
  </conditionalFormatting>
  <conditionalFormatting sqref="AU55:AV57">
    <cfRule type="cellIs" dxfId="1658" priority="689" operator="greaterThan">
      <formula>1</formula>
    </cfRule>
  </conditionalFormatting>
  <conditionalFormatting sqref="AU59:AV61">
    <cfRule type="cellIs" dxfId="1657" priority="688" operator="greaterThan">
      <formula>1</formula>
    </cfRule>
  </conditionalFormatting>
  <conditionalFormatting sqref="AU63:AV65">
    <cfRule type="cellIs" dxfId="1656" priority="687" operator="greaterThan">
      <formula>1</formula>
    </cfRule>
  </conditionalFormatting>
  <conditionalFormatting sqref="AU67:AV68">
    <cfRule type="cellIs" dxfId="1655" priority="686" operator="greaterThan">
      <formula>1</formula>
    </cfRule>
  </conditionalFormatting>
  <conditionalFormatting sqref="AU70:AV72">
    <cfRule type="cellIs" dxfId="1654" priority="685" operator="greaterThan">
      <formula>1</formula>
    </cfRule>
  </conditionalFormatting>
  <conditionalFormatting sqref="AU75:AV81">
    <cfRule type="cellIs" dxfId="1653" priority="705" operator="greaterThan">
      <formula>1</formula>
    </cfRule>
  </conditionalFormatting>
  <conditionalFormatting sqref="AU83:AV89">
    <cfRule type="cellIs" dxfId="1652" priority="706" operator="greaterThan">
      <formula>1</formula>
    </cfRule>
  </conditionalFormatting>
  <conditionalFormatting sqref="AU91:AV97">
    <cfRule type="cellIs" dxfId="1651" priority="704" operator="greaterThan">
      <formula>1</formula>
    </cfRule>
  </conditionalFormatting>
  <conditionalFormatting sqref="AU99:AV101">
    <cfRule type="cellIs" dxfId="1650" priority="698" operator="greaterThan">
      <formula>1</formula>
    </cfRule>
  </conditionalFormatting>
  <conditionalFormatting sqref="AU112:AV122">
    <cfRule type="cellIs" dxfId="1649" priority="699" operator="greaterThan">
      <formula>1</formula>
    </cfRule>
  </conditionalFormatting>
  <conditionalFormatting sqref="AU124:AV134">
    <cfRule type="cellIs" dxfId="1648" priority="700" operator="greaterThan">
      <formula>1</formula>
    </cfRule>
  </conditionalFormatting>
  <conditionalFormatting sqref="AU136:AV137">
    <cfRule type="cellIs" dxfId="1647" priority="701" operator="greaterThan">
      <formula>1</formula>
    </cfRule>
  </conditionalFormatting>
  <conditionalFormatting sqref="AU139:AV140">
    <cfRule type="cellIs" dxfId="1646" priority="702" operator="greaterThan">
      <formula>1</formula>
    </cfRule>
  </conditionalFormatting>
  <conditionalFormatting sqref="AU168:AV172">
    <cfRule type="cellIs" dxfId="1645" priority="703" operator="greaterThan">
      <formula>1</formula>
    </cfRule>
  </conditionalFormatting>
  <conditionalFormatting sqref="AU174:AV178">
    <cfRule type="cellIs" dxfId="1644" priority="68" operator="greaterThan">
      <formula>1</formula>
    </cfRule>
  </conditionalFormatting>
  <conditionalFormatting sqref="AU192:AV194 AU205:AV206">
    <cfRule type="cellIs" dxfId="1643" priority="708" operator="greaterThan">
      <formula>1</formula>
    </cfRule>
  </conditionalFormatting>
  <conditionalFormatting sqref="AU196:AV202">
    <cfRule type="cellIs" dxfId="1642" priority="104" operator="greaterThan">
      <formula>1</formula>
    </cfRule>
  </conditionalFormatting>
  <conditionalFormatting sqref="AU208:AV214">
    <cfRule type="cellIs" dxfId="1641" priority="140" operator="greaterThan">
      <formula>1</formula>
    </cfRule>
  </conditionalFormatting>
  <conditionalFormatting sqref="AV270">
    <cfRule type="cellIs" dxfId="1640" priority="697" operator="greaterThan">
      <formula>100%</formula>
    </cfRule>
  </conditionalFormatting>
  <conditionalFormatting sqref="AX12:AY19">
    <cfRule type="cellIs" dxfId="1639" priority="683" operator="greaterThan">
      <formula>1</formula>
    </cfRule>
  </conditionalFormatting>
  <conditionalFormatting sqref="AX23:AY25">
    <cfRule type="cellIs" dxfId="1638" priority="672" operator="greaterThan">
      <formula>1</formula>
    </cfRule>
  </conditionalFormatting>
  <conditionalFormatting sqref="AX27:AY29">
    <cfRule type="cellIs" dxfId="1637" priority="671" operator="greaterThan">
      <formula>1</formula>
    </cfRule>
  </conditionalFormatting>
  <conditionalFormatting sqref="AX31:AY35">
    <cfRule type="cellIs" dxfId="1636" priority="670" operator="greaterThan">
      <formula>1</formula>
    </cfRule>
  </conditionalFormatting>
  <conditionalFormatting sqref="AX37:AY37">
    <cfRule type="cellIs" dxfId="1635" priority="669" operator="greaterThan">
      <formula>1</formula>
    </cfRule>
  </conditionalFormatting>
  <conditionalFormatting sqref="AX39:AY39">
    <cfRule type="cellIs" dxfId="1634" priority="668" operator="greaterThan">
      <formula>1</formula>
    </cfRule>
  </conditionalFormatting>
  <conditionalFormatting sqref="AX43:AY45">
    <cfRule type="cellIs" dxfId="1633" priority="667" operator="greaterThan">
      <formula>1</formula>
    </cfRule>
  </conditionalFormatting>
  <conditionalFormatting sqref="AX47:AY49 AX51:AY53">
    <cfRule type="cellIs" dxfId="1632" priority="666" operator="greaterThan">
      <formula>1</formula>
    </cfRule>
  </conditionalFormatting>
  <conditionalFormatting sqref="AX55:AY57">
    <cfRule type="cellIs" dxfId="1631" priority="665" operator="greaterThan">
      <formula>1</formula>
    </cfRule>
  </conditionalFormatting>
  <conditionalFormatting sqref="AX59:AY61">
    <cfRule type="cellIs" dxfId="1630" priority="664" operator="greaterThan">
      <formula>1</formula>
    </cfRule>
  </conditionalFormatting>
  <conditionalFormatting sqref="AX63:AY65">
    <cfRule type="cellIs" dxfId="1629" priority="663" operator="greaterThan">
      <formula>1</formula>
    </cfRule>
  </conditionalFormatting>
  <conditionalFormatting sqref="AX67:AY68">
    <cfRule type="cellIs" dxfId="1628" priority="662" operator="greaterThan">
      <formula>1</formula>
    </cfRule>
  </conditionalFormatting>
  <conditionalFormatting sqref="AX70:AY72">
    <cfRule type="cellIs" dxfId="1627" priority="661" operator="greaterThan">
      <formula>1</formula>
    </cfRule>
  </conditionalFormatting>
  <conditionalFormatting sqref="AX75:AY81">
    <cfRule type="cellIs" dxfId="1626" priority="681" operator="greaterThan">
      <formula>1</formula>
    </cfRule>
  </conditionalFormatting>
  <conditionalFormatting sqref="AX83:AY89">
    <cfRule type="cellIs" dxfId="1625" priority="682" operator="greaterThan">
      <formula>1</formula>
    </cfRule>
  </conditionalFormatting>
  <conditionalFormatting sqref="AX91:AY97">
    <cfRule type="cellIs" dxfId="1624" priority="680" operator="greaterThan">
      <formula>1</formula>
    </cfRule>
  </conditionalFormatting>
  <conditionalFormatting sqref="AX99:AY101">
    <cfRule type="cellIs" dxfId="1623" priority="674" operator="greaterThan">
      <formula>1</formula>
    </cfRule>
  </conditionalFormatting>
  <conditionalFormatting sqref="AX112:AY122">
    <cfRule type="cellIs" dxfId="1622" priority="675" operator="greaterThan">
      <formula>1</formula>
    </cfRule>
  </conditionalFormatting>
  <conditionalFormatting sqref="AX124:AY134">
    <cfRule type="cellIs" dxfId="1621" priority="676" operator="greaterThan">
      <formula>1</formula>
    </cfRule>
  </conditionalFormatting>
  <conditionalFormatting sqref="AX136:AY137">
    <cfRule type="cellIs" dxfId="1620" priority="677" operator="greaterThan">
      <formula>1</formula>
    </cfRule>
  </conditionalFormatting>
  <conditionalFormatting sqref="AX139:AY140">
    <cfRule type="cellIs" dxfId="1619" priority="678" operator="greaterThan">
      <formula>1</formula>
    </cfRule>
  </conditionalFormatting>
  <conditionalFormatting sqref="AX168:AY172">
    <cfRule type="cellIs" dxfId="1618" priority="679" operator="greaterThan">
      <formula>1</formula>
    </cfRule>
  </conditionalFormatting>
  <conditionalFormatting sqref="AX174:AY178">
    <cfRule type="cellIs" dxfId="1617" priority="67" operator="greaterThan">
      <formula>1</formula>
    </cfRule>
  </conditionalFormatting>
  <conditionalFormatting sqref="AX192:AY194 AX205:AY206">
    <cfRule type="cellIs" dxfId="1616" priority="684" operator="greaterThan">
      <formula>1</formula>
    </cfRule>
  </conditionalFormatting>
  <conditionalFormatting sqref="AX196:AY202">
    <cfRule type="cellIs" dxfId="1615" priority="103" operator="greaterThan">
      <formula>1</formula>
    </cfRule>
  </conditionalFormatting>
  <conditionalFormatting sqref="AX208:AY214">
    <cfRule type="cellIs" dxfId="1614" priority="139" operator="greaterThan">
      <formula>1</formula>
    </cfRule>
  </conditionalFormatting>
  <conditionalFormatting sqref="AY270">
    <cfRule type="cellIs" dxfId="1613" priority="673" operator="greaterThan">
      <formula>100%</formula>
    </cfRule>
  </conditionalFormatting>
  <conditionalFormatting sqref="BA12:BB19">
    <cfRule type="cellIs" dxfId="1612" priority="659" operator="greaterThan">
      <formula>1</formula>
    </cfRule>
  </conditionalFormatting>
  <conditionalFormatting sqref="BA23:BB25">
    <cfRule type="cellIs" dxfId="1611" priority="648" operator="greaterThan">
      <formula>1</formula>
    </cfRule>
  </conditionalFormatting>
  <conditionalFormatting sqref="BA27:BB29">
    <cfRule type="cellIs" dxfId="1610" priority="647" operator="greaterThan">
      <formula>1</formula>
    </cfRule>
  </conditionalFormatting>
  <conditionalFormatting sqref="BA31:BB35">
    <cfRule type="cellIs" dxfId="1609" priority="646" operator="greaterThan">
      <formula>1</formula>
    </cfRule>
  </conditionalFormatting>
  <conditionalFormatting sqref="BA37:BB37">
    <cfRule type="cellIs" dxfId="1608" priority="645" operator="greaterThan">
      <formula>1</formula>
    </cfRule>
  </conditionalFormatting>
  <conditionalFormatting sqref="BA39:BB39">
    <cfRule type="cellIs" dxfId="1607" priority="644" operator="greaterThan">
      <formula>1</formula>
    </cfRule>
  </conditionalFormatting>
  <conditionalFormatting sqref="BA43:BB45">
    <cfRule type="cellIs" dxfId="1606" priority="643" operator="greaterThan">
      <formula>1</formula>
    </cfRule>
  </conditionalFormatting>
  <conditionalFormatting sqref="BA47:BB49 BA51:BB53">
    <cfRule type="cellIs" dxfId="1605" priority="642" operator="greaterThan">
      <formula>1</formula>
    </cfRule>
  </conditionalFormatting>
  <conditionalFormatting sqref="BA55:BB57">
    <cfRule type="cellIs" dxfId="1604" priority="641" operator="greaterThan">
      <formula>1</formula>
    </cfRule>
  </conditionalFormatting>
  <conditionalFormatting sqref="BA59:BB61">
    <cfRule type="cellIs" dxfId="1603" priority="640" operator="greaterThan">
      <formula>1</formula>
    </cfRule>
  </conditionalFormatting>
  <conditionalFormatting sqref="BA63:BB65">
    <cfRule type="cellIs" dxfId="1602" priority="639" operator="greaterThan">
      <formula>1</formula>
    </cfRule>
  </conditionalFormatting>
  <conditionalFormatting sqref="BA67:BB68">
    <cfRule type="cellIs" dxfId="1601" priority="638" operator="greaterThan">
      <formula>1</formula>
    </cfRule>
  </conditionalFormatting>
  <conditionalFormatting sqref="BA70:BB72">
    <cfRule type="cellIs" dxfId="1600" priority="637" operator="greaterThan">
      <formula>1</formula>
    </cfRule>
  </conditionalFormatting>
  <conditionalFormatting sqref="BA75:BB81">
    <cfRule type="cellIs" dxfId="1599" priority="657" operator="greaterThan">
      <formula>1</formula>
    </cfRule>
  </conditionalFormatting>
  <conditionalFormatting sqref="BA83:BB89">
    <cfRule type="cellIs" dxfId="1598" priority="658" operator="greaterThan">
      <formula>1</formula>
    </cfRule>
  </conditionalFormatting>
  <conditionalFormatting sqref="BA91:BB97">
    <cfRule type="cellIs" dxfId="1597" priority="656" operator="greaterThan">
      <formula>1</formula>
    </cfRule>
  </conditionalFormatting>
  <conditionalFormatting sqref="BA99:BB101">
    <cfRule type="cellIs" dxfId="1596" priority="650" operator="greaterThan">
      <formula>1</formula>
    </cfRule>
  </conditionalFormatting>
  <conditionalFormatting sqref="BA112:BB122">
    <cfRule type="cellIs" dxfId="1595" priority="651" operator="greaterThan">
      <formula>1</formula>
    </cfRule>
  </conditionalFormatting>
  <conditionalFormatting sqref="BA124:BB134">
    <cfRule type="cellIs" dxfId="1594" priority="652" operator="greaterThan">
      <formula>1</formula>
    </cfRule>
  </conditionalFormatting>
  <conditionalFormatting sqref="BA136:BB137">
    <cfRule type="cellIs" dxfId="1593" priority="653" operator="greaterThan">
      <formula>1</formula>
    </cfRule>
  </conditionalFormatting>
  <conditionalFormatting sqref="BA139:BB140">
    <cfRule type="cellIs" dxfId="1592" priority="654" operator="greaterThan">
      <formula>1</formula>
    </cfRule>
  </conditionalFormatting>
  <conditionalFormatting sqref="BA168:BB172">
    <cfRule type="cellIs" dxfId="1591" priority="655" operator="greaterThan">
      <formula>1</formula>
    </cfRule>
  </conditionalFormatting>
  <conditionalFormatting sqref="BA174:BB178">
    <cfRule type="cellIs" dxfId="1590" priority="66" operator="greaterThan">
      <formula>1</formula>
    </cfRule>
  </conditionalFormatting>
  <conditionalFormatting sqref="BA192:BB194 BA205:BB206">
    <cfRule type="cellIs" dxfId="1589" priority="660" operator="greaterThan">
      <formula>1</formula>
    </cfRule>
  </conditionalFormatting>
  <conditionalFormatting sqref="BA196:BB202">
    <cfRule type="cellIs" dxfId="1588" priority="102" operator="greaterThan">
      <formula>1</formula>
    </cfRule>
  </conditionalFormatting>
  <conditionalFormatting sqref="BA208:BB214">
    <cfRule type="cellIs" dxfId="1587" priority="138" operator="greaterThan">
      <formula>1</formula>
    </cfRule>
  </conditionalFormatting>
  <conditionalFormatting sqref="BB270">
    <cfRule type="cellIs" dxfId="1586" priority="649" operator="greaterThan">
      <formula>100%</formula>
    </cfRule>
  </conditionalFormatting>
  <conditionalFormatting sqref="BD12:BE19">
    <cfRule type="cellIs" dxfId="1585" priority="635" operator="greaterThan">
      <formula>1</formula>
    </cfRule>
  </conditionalFormatting>
  <conditionalFormatting sqref="BD23:BE25">
    <cfRule type="cellIs" dxfId="1584" priority="625" operator="greaterThan">
      <formula>1</formula>
    </cfRule>
  </conditionalFormatting>
  <conditionalFormatting sqref="BD27:BE29">
    <cfRule type="cellIs" dxfId="1583" priority="624" operator="greaterThan">
      <formula>1</formula>
    </cfRule>
  </conditionalFormatting>
  <conditionalFormatting sqref="BD31:BE35">
    <cfRule type="cellIs" dxfId="1582" priority="623" operator="greaterThan">
      <formula>1</formula>
    </cfRule>
  </conditionalFormatting>
  <conditionalFormatting sqref="BD37:BE37">
    <cfRule type="cellIs" dxfId="1581" priority="622" operator="greaterThan">
      <formula>1</formula>
    </cfRule>
  </conditionalFormatting>
  <conditionalFormatting sqref="BD39:BE39">
    <cfRule type="cellIs" dxfId="1580" priority="621" operator="greaterThan">
      <formula>1</formula>
    </cfRule>
  </conditionalFormatting>
  <conditionalFormatting sqref="BD43:BE45">
    <cfRule type="cellIs" dxfId="1579" priority="620" operator="greaterThan">
      <formula>1</formula>
    </cfRule>
  </conditionalFormatting>
  <conditionalFormatting sqref="BD47:BE49 BD51:BE53">
    <cfRule type="cellIs" dxfId="1578" priority="619" operator="greaterThan">
      <formula>1</formula>
    </cfRule>
  </conditionalFormatting>
  <conditionalFormatting sqref="BD55:BE57">
    <cfRule type="cellIs" dxfId="1577" priority="618" operator="greaterThan">
      <formula>1</formula>
    </cfRule>
  </conditionalFormatting>
  <conditionalFormatting sqref="BD59:BE61">
    <cfRule type="cellIs" dxfId="1576" priority="617" operator="greaterThan">
      <formula>1</formula>
    </cfRule>
  </conditionalFormatting>
  <conditionalFormatting sqref="BD63:BE65">
    <cfRule type="cellIs" dxfId="1575" priority="616" operator="greaterThan">
      <formula>1</formula>
    </cfRule>
  </conditionalFormatting>
  <conditionalFormatting sqref="BD67:BE68">
    <cfRule type="cellIs" dxfId="1574" priority="615" operator="greaterThan">
      <formula>1</formula>
    </cfRule>
  </conditionalFormatting>
  <conditionalFormatting sqref="BD70:BE72">
    <cfRule type="cellIs" dxfId="1573" priority="614" operator="greaterThan">
      <formula>1</formula>
    </cfRule>
  </conditionalFormatting>
  <conditionalFormatting sqref="BD75:BE81">
    <cfRule type="cellIs" dxfId="1572" priority="633" operator="greaterThan">
      <formula>1</formula>
    </cfRule>
  </conditionalFormatting>
  <conditionalFormatting sqref="BD83:BE89">
    <cfRule type="cellIs" dxfId="1571" priority="634" operator="greaterThan">
      <formula>1</formula>
    </cfRule>
  </conditionalFormatting>
  <conditionalFormatting sqref="BD91:BE97">
    <cfRule type="cellIs" dxfId="1570" priority="632" operator="greaterThan">
      <formula>1</formula>
    </cfRule>
  </conditionalFormatting>
  <conditionalFormatting sqref="BD99:BE101">
    <cfRule type="cellIs" dxfId="1569" priority="627" operator="greaterThan">
      <formula>1</formula>
    </cfRule>
  </conditionalFormatting>
  <conditionalFormatting sqref="BD112:BE122">
    <cfRule type="cellIs" dxfId="1568" priority="628" operator="greaterThan">
      <formula>1</formula>
    </cfRule>
  </conditionalFormatting>
  <conditionalFormatting sqref="BD124:BE134">
    <cfRule type="cellIs" dxfId="1567" priority="170" operator="greaterThan">
      <formula>1</formula>
    </cfRule>
  </conditionalFormatting>
  <conditionalFormatting sqref="BD136:BE137">
    <cfRule type="cellIs" dxfId="1566" priority="629" operator="greaterThan">
      <formula>1</formula>
    </cfRule>
  </conditionalFormatting>
  <conditionalFormatting sqref="BD139:BE140">
    <cfRule type="cellIs" dxfId="1565" priority="630" operator="greaterThan">
      <formula>1</formula>
    </cfRule>
  </conditionalFormatting>
  <conditionalFormatting sqref="BD168:BE172">
    <cfRule type="cellIs" dxfId="1564" priority="631" operator="greaterThan">
      <formula>1</formula>
    </cfRule>
  </conditionalFormatting>
  <conditionalFormatting sqref="BD174:BE178">
    <cfRule type="cellIs" dxfId="1563" priority="65" operator="greaterThan">
      <formula>1</formula>
    </cfRule>
  </conditionalFormatting>
  <conditionalFormatting sqref="BD192:BE194 BD205:BE206">
    <cfRule type="cellIs" dxfId="1562" priority="636" operator="greaterThan">
      <formula>1</formula>
    </cfRule>
  </conditionalFormatting>
  <conditionalFormatting sqref="BD196:BE202">
    <cfRule type="cellIs" dxfId="1561" priority="101" operator="greaterThan">
      <formula>1</formula>
    </cfRule>
  </conditionalFormatting>
  <conditionalFormatting sqref="BD208:BE214">
    <cfRule type="cellIs" dxfId="1560" priority="137" operator="greaterThan">
      <formula>1</formula>
    </cfRule>
  </conditionalFormatting>
  <conditionalFormatting sqref="BE270">
    <cfRule type="cellIs" dxfId="1559" priority="626" operator="greaterThan">
      <formula>100%</formula>
    </cfRule>
  </conditionalFormatting>
  <conditionalFormatting sqref="BG12:BH19">
    <cfRule type="cellIs" dxfId="1558" priority="612" operator="greaterThan">
      <formula>1</formula>
    </cfRule>
  </conditionalFormatting>
  <conditionalFormatting sqref="BG23:BH25">
    <cfRule type="cellIs" dxfId="1557" priority="603" operator="greaterThan">
      <formula>1</formula>
    </cfRule>
  </conditionalFormatting>
  <conditionalFormatting sqref="BG27:BH29">
    <cfRule type="cellIs" dxfId="1556" priority="602" operator="greaterThan">
      <formula>1</formula>
    </cfRule>
  </conditionalFormatting>
  <conditionalFormatting sqref="BG31:BH35">
    <cfRule type="cellIs" dxfId="1555" priority="601" operator="greaterThan">
      <formula>1</formula>
    </cfRule>
  </conditionalFormatting>
  <conditionalFormatting sqref="BG37:BH37">
    <cfRule type="cellIs" dxfId="1554" priority="600" operator="greaterThan">
      <formula>1</formula>
    </cfRule>
  </conditionalFormatting>
  <conditionalFormatting sqref="BG39:BH39">
    <cfRule type="cellIs" dxfId="1553" priority="599" operator="greaterThan">
      <formula>1</formula>
    </cfRule>
  </conditionalFormatting>
  <conditionalFormatting sqref="BG43:BH45">
    <cfRule type="cellIs" dxfId="1552" priority="598" operator="greaterThan">
      <formula>1</formula>
    </cfRule>
  </conditionalFormatting>
  <conditionalFormatting sqref="BG47:BH49 BG51:BH53">
    <cfRule type="cellIs" dxfId="1551" priority="597" operator="greaterThan">
      <formula>1</formula>
    </cfRule>
  </conditionalFormatting>
  <conditionalFormatting sqref="BG55:BH57">
    <cfRule type="cellIs" dxfId="1550" priority="596" operator="greaterThan">
      <formula>1</formula>
    </cfRule>
  </conditionalFormatting>
  <conditionalFormatting sqref="BG59:BH61">
    <cfRule type="cellIs" dxfId="1549" priority="595" operator="greaterThan">
      <formula>1</formula>
    </cfRule>
  </conditionalFormatting>
  <conditionalFormatting sqref="BG63:BH65">
    <cfRule type="cellIs" dxfId="1548" priority="594" operator="greaterThan">
      <formula>1</formula>
    </cfRule>
  </conditionalFormatting>
  <conditionalFormatting sqref="BG67:BH68">
    <cfRule type="cellIs" dxfId="1547" priority="593" operator="greaterThan">
      <formula>1</formula>
    </cfRule>
  </conditionalFormatting>
  <conditionalFormatting sqref="BG70:BH72">
    <cfRule type="cellIs" dxfId="1546" priority="592" operator="greaterThan">
      <formula>1</formula>
    </cfRule>
  </conditionalFormatting>
  <conditionalFormatting sqref="BG75:BH81">
    <cfRule type="cellIs" dxfId="1545" priority="610" operator="greaterThan">
      <formula>1</formula>
    </cfRule>
  </conditionalFormatting>
  <conditionalFormatting sqref="BG83:BH89">
    <cfRule type="cellIs" dxfId="1544" priority="611" operator="greaterThan">
      <formula>1</formula>
    </cfRule>
  </conditionalFormatting>
  <conditionalFormatting sqref="BG91:BH97">
    <cfRule type="cellIs" dxfId="1543" priority="609" operator="greaterThan">
      <formula>1</formula>
    </cfRule>
  </conditionalFormatting>
  <conditionalFormatting sqref="BG99:BH101">
    <cfRule type="cellIs" dxfId="1542" priority="605" operator="greaterThan">
      <formula>1</formula>
    </cfRule>
  </conditionalFormatting>
  <conditionalFormatting sqref="BG112:BH122">
    <cfRule type="cellIs" dxfId="1541" priority="169" operator="greaterThan">
      <formula>1</formula>
    </cfRule>
  </conditionalFormatting>
  <conditionalFormatting sqref="BG124:BH134">
    <cfRule type="cellIs" dxfId="1540" priority="168" operator="greaterThan">
      <formula>1</formula>
    </cfRule>
  </conditionalFormatting>
  <conditionalFormatting sqref="BG136:BH137">
    <cfRule type="cellIs" dxfId="1539" priority="606" operator="greaterThan">
      <formula>1</formula>
    </cfRule>
  </conditionalFormatting>
  <conditionalFormatting sqref="BG139:BH140">
    <cfRule type="cellIs" dxfId="1538" priority="607" operator="greaterThan">
      <formula>1</formula>
    </cfRule>
  </conditionalFormatting>
  <conditionalFormatting sqref="BG168:BH172">
    <cfRule type="cellIs" dxfId="1537" priority="608" operator="greaterThan">
      <formula>1</formula>
    </cfRule>
  </conditionalFormatting>
  <conditionalFormatting sqref="BG174:BH178">
    <cfRule type="cellIs" dxfId="1536" priority="64" operator="greaterThan">
      <formula>1</formula>
    </cfRule>
  </conditionalFormatting>
  <conditionalFormatting sqref="BG192:BH194 BG205:BH206">
    <cfRule type="cellIs" dxfId="1535" priority="613" operator="greaterThan">
      <formula>1</formula>
    </cfRule>
  </conditionalFormatting>
  <conditionalFormatting sqref="BG196:BH202">
    <cfRule type="cellIs" dxfId="1534" priority="100" operator="greaterThan">
      <formula>1</formula>
    </cfRule>
  </conditionalFormatting>
  <conditionalFormatting sqref="BG208:BH214">
    <cfRule type="cellIs" dxfId="1533" priority="136" operator="greaterThan">
      <formula>1</formula>
    </cfRule>
  </conditionalFormatting>
  <conditionalFormatting sqref="BH270">
    <cfRule type="cellIs" dxfId="1532" priority="604" operator="greaterThan">
      <formula>100%</formula>
    </cfRule>
  </conditionalFormatting>
  <conditionalFormatting sqref="BJ12:BK19">
    <cfRule type="cellIs" dxfId="1531" priority="590" operator="greaterThan">
      <formula>1</formula>
    </cfRule>
  </conditionalFormatting>
  <conditionalFormatting sqref="BJ23:BK25">
    <cfRule type="cellIs" dxfId="1530" priority="579" operator="greaterThan">
      <formula>1</formula>
    </cfRule>
  </conditionalFormatting>
  <conditionalFormatting sqref="BJ27:BK29">
    <cfRule type="cellIs" dxfId="1529" priority="578" operator="greaterThan">
      <formula>1</formula>
    </cfRule>
  </conditionalFormatting>
  <conditionalFormatting sqref="BJ31:BK35">
    <cfRule type="cellIs" dxfId="1528" priority="577" operator="greaterThan">
      <formula>1</formula>
    </cfRule>
  </conditionalFormatting>
  <conditionalFormatting sqref="BJ37:BK37">
    <cfRule type="cellIs" dxfId="1527" priority="576" operator="greaterThan">
      <formula>1</formula>
    </cfRule>
  </conditionalFormatting>
  <conditionalFormatting sqref="BJ39:BK39">
    <cfRule type="cellIs" dxfId="1526" priority="575" operator="greaterThan">
      <formula>1</formula>
    </cfRule>
  </conditionalFormatting>
  <conditionalFormatting sqref="BJ43:BK45">
    <cfRule type="cellIs" dxfId="1525" priority="574" operator="greaterThan">
      <formula>1</formula>
    </cfRule>
  </conditionalFormatting>
  <conditionalFormatting sqref="BJ47:BK49 BJ51:BK53">
    <cfRule type="cellIs" dxfId="1524" priority="573" operator="greaterThan">
      <formula>1</formula>
    </cfRule>
  </conditionalFormatting>
  <conditionalFormatting sqref="BJ55:BK57">
    <cfRule type="cellIs" dxfId="1523" priority="572" operator="greaterThan">
      <formula>1</formula>
    </cfRule>
  </conditionalFormatting>
  <conditionalFormatting sqref="BJ59:BK61">
    <cfRule type="cellIs" dxfId="1522" priority="571" operator="greaterThan">
      <formula>1</formula>
    </cfRule>
  </conditionalFormatting>
  <conditionalFormatting sqref="BJ63:BK65">
    <cfRule type="cellIs" dxfId="1521" priority="570" operator="greaterThan">
      <formula>1</formula>
    </cfRule>
  </conditionalFormatting>
  <conditionalFormatting sqref="BJ67:BK68">
    <cfRule type="cellIs" dxfId="1520" priority="569" operator="greaterThan">
      <formula>1</formula>
    </cfRule>
  </conditionalFormatting>
  <conditionalFormatting sqref="BJ70:BK72">
    <cfRule type="cellIs" dxfId="1519" priority="568" operator="greaterThan">
      <formula>1</formula>
    </cfRule>
  </conditionalFormatting>
  <conditionalFormatting sqref="BJ75:BK81">
    <cfRule type="cellIs" dxfId="1518" priority="588" operator="greaterThan">
      <formula>1</formula>
    </cfRule>
  </conditionalFormatting>
  <conditionalFormatting sqref="BJ83:BK89">
    <cfRule type="cellIs" dxfId="1517" priority="589" operator="greaterThan">
      <formula>1</formula>
    </cfRule>
  </conditionalFormatting>
  <conditionalFormatting sqref="BJ91:BK97">
    <cfRule type="cellIs" dxfId="1516" priority="587" operator="greaterThan">
      <formula>1</formula>
    </cfRule>
  </conditionalFormatting>
  <conditionalFormatting sqref="BJ99:BK101">
    <cfRule type="cellIs" dxfId="1515" priority="581" operator="greaterThan">
      <formula>1</formula>
    </cfRule>
  </conditionalFormatting>
  <conditionalFormatting sqref="BJ112:BK122">
    <cfRule type="cellIs" dxfId="1514" priority="582" operator="greaterThan">
      <formula>1</formula>
    </cfRule>
  </conditionalFormatting>
  <conditionalFormatting sqref="BJ124:BK134">
    <cfRule type="cellIs" dxfId="1513" priority="583" operator="greaterThan">
      <formula>1</formula>
    </cfRule>
  </conditionalFormatting>
  <conditionalFormatting sqref="BJ136:BK137">
    <cfRule type="cellIs" dxfId="1512" priority="584" operator="greaterThan">
      <formula>1</formula>
    </cfRule>
  </conditionalFormatting>
  <conditionalFormatting sqref="BJ139:BK140">
    <cfRule type="cellIs" dxfId="1511" priority="585" operator="greaterThan">
      <formula>1</formula>
    </cfRule>
  </conditionalFormatting>
  <conditionalFormatting sqref="BJ168:BK172">
    <cfRule type="cellIs" dxfId="1510" priority="586" operator="greaterThan">
      <formula>1</formula>
    </cfRule>
  </conditionalFormatting>
  <conditionalFormatting sqref="BJ174:BK178">
    <cfRule type="cellIs" dxfId="1509" priority="63" operator="greaterThan">
      <formula>1</formula>
    </cfRule>
  </conditionalFormatting>
  <conditionalFormatting sqref="BJ192:BK194 BJ205:BK206">
    <cfRule type="cellIs" dxfId="1508" priority="591" operator="greaterThan">
      <formula>1</formula>
    </cfRule>
  </conditionalFormatting>
  <conditionalFormatting sqref="BJ196:BK202">
    <cfRule type="cellIs" dxfId="1507" priority="99" operator="greaterThan">
      <formula>1</formula>
    </cfRule>
  </conditionalFormatting>
  <conditionalFormatting sqref="BJ208:BK214">
    <cfRule type="cellIs" dxfId="1506" priority="135" operator="greaterThan">
      <formula>1</formula>
    </cfRule>
  </conditionalFormatting>
  <conditionalFormatting sqref="BK270">
    <cfRule type="cellIs" dxfId="1505" priority="580" operator="greaterThan">
      <formula>100%</formula>
    </cfRule>
  </conditionalFormatting>
  <conditionalFormatting sqref="BM12:BN19">
    <cfRule type="cellIs" dxfId="1504" priority="566" operator="greaterThan">
      <formula>1</formula>
    </cfRule>
  </conditionalFormatting>
  <conditionalFormatting sqref="BM23:BN25">
    <cfRule type="cellIs" dxfId="1503" priority="555" operator="greaterThan">
      <formula>1</formula>
    </cfRule>
  </conditionalFormatting>
  <conditionalFormatting sqref="BM27:BN29">
    <cfRule type="cellIs" dxfId="1502" priority="554" operator="greaterThan">
      <formula>1</formula>
    </cfRule>
  </conditionalFormatting>
  <conditionalFormatting sqref="BM31:BN35">
    <cfRule type="cellIs" dxfId="1501" priority="553" operator="greaterThan">
      <formula>1</formula>
    </cfRule>
  </conditionalFormatting>
  <conditionalFormatting sqref="BM37:BN37">
    <cfRule type="cellIs" dxfId="1500" priority="552" operator="greaterThan">
      <formula>1</formula>
    </cfRule>
  </conditionalFormatting>
  <conditionalFormatting sqref="BM39:BN39">
    <cfRule type="cellIs" dxfId="1499" priority="551" operator="greaterThan">
      <formula>1</formula>
    </cfRule>
  </conditionalFormatting>
  <conditionalFormatting sqref="BM43:BN45">
    <cfRule type="cellIs" dxfId="1498" priority="550" operator="greaterThan">
      <formula>1</formula>
    </cfRule>
  </conditionalFormatting>
  <conditionalFormatting sqref="BM47:BN49 BM51:BN53">
    <cfRule type="cellIs" dxfId="1497" priority="549" operator="greaterThan">
      <formula>1</formula>
    </cfRule>
  </conditionalFormatting>
  <conditionalFormatting sqref="BM55:BN57">
    <cfRule type="cellIs" dxfId="1496" priority="548" operator="greaterThan">
      <formula>1</formula>
    </cfRule>
  </conditionalFormatting>
  <conditionalFormatting sqref="BM59:BN61">
    <cfRule type="cellIs" dxfId="1495" priority="547" operator="greaterThan">
      <formula>1</formula>
    </cfRule>
  </conditionalFormatting>
  <conditionalFormatting sqref="BM63:BN65">
    <cfRule type="cellIs" dxfId="1494" priority="546" operator="greaterThan">
      <formula>1</formula>
    </cfRule>
  </conditionalFormatting>
  <conditionalFormatting sqref="BM67:BN68">
    <cfRule type="cellIs" dxfId="1493" priority="545" operator="greaterThan">
      <formula>1</formula>
    </cfRule>
  </conditionalFormatting>
  <conditionalFormatting sqref="BM70:BN72">
    <cfRule type="cellIs" dxfId="1492" priority="544" operator="greaterThan">
      <formula>1</formula>
    </cfRule>
  </conditionalFormatting>
  <conditionalFormatting sqref="BM75:BN81">
    <cfRule type="cellIs" dxfId="1491" priority="564" operator="greaterThan">
      <formula>1</formula>
    </cfRule>
  </conditionalFormatting>
  <conditionalFormatting sqref="BM83:BN89">
    <cfRule type="cellIs" dxfId="1490" priority="565" operator="greaterThan">
      <formula>1</formula>
    </cfRule>
  </conditionalFormatting>
  <conditionalFormatting sqref="BM91:BN97">
    <cfRule type="cellIs" dxfId="1489" priority="563" operator="greaterThan">
      <formula>1</formula>
    </cfRule>
  </conditionalFormatting>
  <conditionalFormatting sqref="BM99:BN101">
    <cfRule type="cellIs" dxfId="1488" priority="557" operator="greaterThan">
      <formula>1</formula>
    </cfRule>
  </conditionalFormatting>
  <conditionalFormatting sqref="BM112:BN122">
    <cfRule type="cellIs" dxfId="1487" priority="558" operator="greaterThan">
      <formula>1</formula>
    </cfRule>
  </conditionalFormatting>
  <conditionalFormatting sqref="BM124:BN134">
    <cfRule type="cellIs" dxfId="1486" priority="559" operator="greaterThan">
      <formula>1</formula>
    </cfRule>
  </conditionalFormatting>
  <conditionalFormatting sqref="BM136:BN137">
    <cfRule type="cellIs" dxfId="1485" priority="560" operator="greaterThan">
      <formula>1</formula>
    </cfRule>
  </conditionalFormatting>
  <conditionalFormatting sqref="BM139:BN140">
    <cfRule type="cellIs" dxfId="1484" priority="561" operator="greaterThan">
      <formula>1</formula>
    </cfRule>
  </conditionalFormatting>
  <conditionalFormatting sqref="BM168:BN172">
    <cfRule type="cellIs" dxfId="1483" priority="562" operator="greaterThan">
      <formula>1</formula>
    </cfRule>
  </conditionalFormatting>
  <conditionalFormatting sqref="BM174:BN178">
    <cfRule type="cellIs" dxfId="1482" priority="62" operator="greaterThan">
      <formula>1</formula>
    </cfRule>
  </conditionalFormatting>
  <conditionalFormatting sqref="BM192:BN194 BM205:BN206">
    <cfRule type="cellIs" dxfId="1481" priority="567" operator="greaterThan">
      <formula>1</formula>
    </cfRule>
  </conditionalFormatting>
  <conditionalFormatting sqref="BM196:BN202">
    <cfRule type="cellIs" dxfId="1480" priority="98" operator="greaterThan">
      <formula>1</formula>
    </cfRule>
  </conditionalFormatting>
  <conditionalFormatting sqref="BM208:BN214">
    <cfRule type="cellIs" dxfId="1479" priority="134" operator="greaterThan">
      <formula>1</formula>
    </cfRule>
  </conditionalFormatting>
  <conditionalFormatting sqref="BN270">
    <cfRule type="cellIs" dxfId="1478" priority="556" operator="greaterThan">
      <formula>100%</formula>
    </cfRule>
  </conditionalFormatting>
  <conditionalFormatting sqref="BP12:BQ19">
    <cfRule type="cellIs" dxfId="1477" priority="542" operator="greaterThan">
      <formula>1</formula>
    </cfRule>
  </conditionalFormatting>
  <conditionalFormatting sqref="BP23:BQ25">
    <cfRule type="cellIs" dxfId="1476" priority="531" operator="greaterThan">
      <formula>1</formula>
    </cfRule>
  </conditionalFormatting>
  <conditionalFormatting sqref="BP27:BQ29">
    <cfRule type="cellIs" dxfId="1475" priority="530" operator="greaterThan">
      <formula>1</formula>
    </cfRule>
  </conditionalFormatting>
  <conditionalFormatting sqref="BP31:BQ35">
    <cfRule type="cellIs" dxfId="1474" priority="529" operator="greaterThan">
      <formula>1</formula>
    </cfRule>
  </conditionalFormatting>
  <conditionalFormatting sqref="BP37:BQ37">
    <cfRule type="cellIs" dxfId="1473" priority="528" operator="greaterThan">
      <formula>1</formula>
    </cfRule>
  </conditionalFormatting>
  <conditionalFormatting sqref="BP39:BQ39">
    <cfRule type="cellIs" dxfId="1472" priority="527" operator="greaterThan">
      <formula>1</formula>
    </cfRule>
  </conditionalFormatting>
  <conditionalFormatting sqref="BP43:BQ45">
    <cfRule type="cellIs" dxfId="1471" priority="526" operator="greaterThan">
      <formula>1</formula>
    </cfRule>
  </conditionalFormatting>
  <conditionalFormatting sqref="BP47:BQ49 BP51:BQ53">
    <cfRule type="cellIs" dxfId="1470" priority="525" operator="greaterThan">
      <formula>1</formula>
    </cfRule>
  </conditionalFormatting>
  <conditionalFormatting sqref="BP55:BQ57">
    <cfRule type="cellIs" dxfId="1469" priority="524" operator="greaterThan">
      <formula>1</formula>
    </cfRule>
  </conditionalFormatting>
  <conditionalFormatting sqref="BP59:BQ61">
    <cfRule type="cellIs" dxfId="1468" priority="523" operator="greaterThan">
      <formula>1</formula>
    </cfRule>
  </conditionalFormatting>
  <conditionalFormatting sqref="BP63:BQ65">
    <cfRule type="cellIs" dxfId="1467" priority="522" operator="greaterThan">
      <formula>1</formula>
    </cfRule>
  </conditionalFormatting>
  <conditionalFormatting sqref="BP67:BQ68">
    <cfRule type="cellIs" dxfId="1466" priority="521" operator="greaterThan">
      <formula>1</formula>
    </cfRule>
  </conditionalFormatting>
  <conditionalFormatting sqref="BP70:BQ72">
    <cfRule type="cellIs" dxfId="1465" priority="520" operator="greaterThan">
      <formula>1</formula>
    </cfRule>
  </conditionalFormatting>
  <conditionalFormatting sqref="BP75:BQ81">
    <cfRule type="cellIs" dxfId="1464" priority="540" operator="greaterThan">
      <formula>1</formula>
    </cfRule>
  </conditionalFormatting>
  <conditionalFormatting sqref="BP83:BQ89">
    <cfRule type="cellIs" dxfId="1463" priority="541" operator="greaterThan">
      <formula>1</formula>
    </cfRule>
  </conditionalFormatting>
  <conditionalFormatting sqref="BP91:BQ97">
    <cfRule type="cellIs" dxfId="1462" priority="539" operator="greaterThan">
      <formula>1</formula>
    </cfRule>
  </conditionalFormatting>
  <conditionalFormatting sqref="BP99:BQ101">
    <cfRule type="cellIs" dxfId="1461" priority="533" operator="greaterThan">
      <formula>1</formula>
    </cfRule>
  </conditionalFormatting>
  <conditionalFormatting sqref="BP112:BQ122">
    <cfRule type="cellIs" dxfId="1460" priority="534" operator="greaterThan">
      <formula>1</formula>
    </cfRule>
  </conditionalFormatting>
  <conditionalFormatting sqref="BP124:BQ134">
    <cfRule type="cellIs" dxfId="1459" priority="535" operator="greaterThan">
      <formula>1</formula>
    </cfRule>
  </conditionalFormatting>
  <conditionalFormatting sqref="BP136:BQ137">
    <cfRule type="cellIs" dxfId="1458" priority="536" operator="greaterThan">
      <formula>1</formula>
    </cfRule>
  </conditionalFormatting>
  <conditionalFormatting sqref="BP139:BQ140">
    <cfRule type="cellIs" dxfId="1457" priority="537" operator="greaterThan">
      <formula>1</formula>
    </cfRule>
  </conditionalFormatting>
  <conditionalFormatting sqref="BP168:BQ172">
    <cfRule type="cellIs" dxfId="1456" priority="538" operator="greaterThan">
      <formula>1</formula>
    </cfRule>
  </conditionalFormatting>
  <conditionalFormatting sqref="BP174:BQ178">
    <cfRule type="cellIs" dxfId="1455" priority="61" operator="greaterThan">
      <formula>1</formula>
    </cfRule>
  </conditionalFormatting>
  <conditionalFormatting sqref="BP192:BQ194 BP205:BQ206">
    <cfRule type="cellIs" dxfId="1454" priority="543" operator="greaterThan">
      <formula>1</formula>
    </cfRule>
  </conditionalFormatting>
  <conditionalFormatting sqref="BP196:BQ202">
    <cfRule type="cellIs" dxfId="1453" priority="97" operator="greaterThan">
      <formula>1</formula>
    </cfRule>
  </conditionalFormatting>
  <conditionalFormatting sqref="BP208:BQ214">
    <cfRule type="cellIs" dxfId="1452" priority="133" operator="greaterThan">
      <formula>1</formula>
    </cfRule>
  </conditionalFormatting>
  <conditionalFormatting sqref="BQ270">
    <cfRule type="cellIs" dxfId="1451" priority="532" operator="greaterThan">
      <formula>100%</formula>
    </cfRule>
  </conditionalFormatting>
  <conditionalFormatting sqref="BS12:BT19">
    <cfRule type="cellIs" dxfId="1450" priority="518" operator="greaterThan">
      <formula>1</formula>
    </cfRule>
  </conditionalFormatting>
  <conditionalFormatting sqref="BS23:BT25">
    <cfRule type="cellIs" dxfId="1449" priority="508" operator="greaterThan">
      <formula>1</formula>
    </cfRule>
  </conditionalFormatting>
  <conditionalFormatting sqref="BS27:BT29">
    <cfRule type="cellIs" dxfId="1448" priority="507" operator="greaterThan">
      <formula>1</formula>
    </cfRule>
  </conditionalFormatting>
  <conditionalFormatting sqref="BS31:BT35">
    <cfRule type="cellIs" dxfId="1447" priority="506" operator="greaterThan">
      <formula>1</formula>
    </cfRule>
  </conditionalFormatting>
  <conditionalFormatting sqref="BS37:BT37">
    <cfRule type="cellIs" dxfId="1446" priority="505" operator="greaterThan">
      <formula>1</formula>
    </cfRule>
  </conditionalFormatting>
  <conditionalFormatting sqref="BS39:BT39">
    <cfRule type="cellIs" dxfId="1445" priority="504" operator="greaterThan">
      <formula>1</formula>
    </cfRule>
  </conditionalFormatting>
  <conditionalFormatting sqref="BS43:BT45">
    <cfRule type="cellIs" dxfId="1444" priority="503" operator="greaterThan">
      <formula>1</formula>
    </cfRule>
  </conditionalFormatting>
  <conditionalFormatting sqref="BS47:BT49 BS51:BT53">
    <cfRule type="cellIs" dxfId="1443" priority="502" operator="greaterThan">
      <formula>1</formula>
    </cfRule>
  </conditionalFormatting>
  <conditionalFormatting sqref="BS55:BT57">
    <cfRule type="cellIs" dxfId="1442" priority="501" operator="greaterThan">
      <formula>1</formula>
    </cfRule>
  </conditionalFormatting>
  <conditionalFormatting sqref="BS59:BT61">
    <cfRule type="cellIs" dxfId="1441" priority="500" operator="greaterThan">
      <formula>1</formula>
    </cfRule>
  </conditionalFormatting>
  <conditionalFormatting sqref="BS63:BT65">
    <cfRule type="cellIs" dxfId="1440" priority="499" operator="greaterThan">
      <formula>1</formula>
    </cfRule>
  </conditionalFormatting>
  <conditionalFormatting sqref="BS67:BT68">
    <cfRule type="cellIs" dxfId="1439" priority="498" operator="greaterThan">
      <formula>1</formula>
    </cfRule>
  </conditionalFormatting>
  <conditionalFormatting sqref="BS70:BT72">
    <cfRule type="cellIs" dxfId="1438" priority="497" operator="greaterThan">
      <formula>1</formula>
    </cfRule>
  </conditionalFormatting>
  <conditionalFormatting sqref="BS75:BT81">
    <cfRule type="cellIs" dxfId="1437" priority="517" operator="greaterThan">
      <formula>1</formula>
    </cfRule>
  </conditionalFormatting>
  <conditionalFormatting sqref="BS83:BT89">
    <cfRule type="cellIs" dxfId="1436" priority="167" operator="greaterThan">
      <formula>1</formula>
    </cfRule>
  </conditionalFormatting>
  <conditionalFormatting sqref="BS91:BT97">
    <cfRule type="cellIs" dxfId="1435" priority="516" operator="greaterThan">
      <formula>1</formula>
    </cfRule>
  </conditionalFormatting>
  <conditionalFormatting sqref="BS99:BT101">
    <cfRule type="cellIs" dxfId="1434" priority="510" operator="greaterThan">
      <formula>1</formula>
    </cfRule>
  </conditionalFormatting>
  <conditionalFormatting sqref="BS112:BT122">
    <cfRule type="cellIs" dxfId="1433" priority="511" operator="greaterThan">
      <formula>1</formula>
    </cfRule>
  </conditionalFormatting>
  <conditionalFormatting sqref="BS124:BT134">
    <cfRule type="cellIs" dxfId="1432" priority="512" operator="greaterThan">
      <formula>1</formula>
    </cfRule>
  </conditionalFormatting>
  <conditionalFormatting sqref="BS136:BT137">
    <cfRule type="cellIs" dxfId="1431" priority="513" operator="greaterThan">
      <formula>1</formula>
    </cfRule>
  </conditionalFormatting>
  <conditionalFormatting sqref="BS139:BT140">
    <cfRule type="cellIs" dxfId="1430" priority="514" operator="greaterThan">
      <formula>1</formula>
    </cfRule>
  </conditionalFormatting>
  <conditionalFormatting sqref="BS168:BT172">
    <cfRule type="cellIs" dxfId="1429" priority="515" operator="greaterThan">
      <formula>1</formula>
    </cfRule>
  </conditionalFormatting>
  <conditionalFormatting sqref="BS174:BT178">
    <cfRule type="cellIs" dxfId="1428" priority="60" operator="greaterThan">
      <formula>1</formula>
    </cfRule>
  </conditionalFormatting>
  <conditionalFormatting sqref="BS192:BT194 BS205:BT206">
    <cfRule type="cellIs" dxfId="1427" priority="519" operator="greaterThan">
      <formula>1</formula>
    </cfRule>
  </conditionalFormatting>
  <conditionalFormatting sqref="BS196:BT202">
    <cfRule type="cellIs" dxfId="1426" priority="96" operator="greaterThan">
      <formula>1</formula>
    </cfRule>
  </conditionalFormatting>
  <conditionalFormatting sqref="BS208:BT214">
    <cfRule type="cellIs" dxfId="1425" priority="132" operator="greaterThan">
      <formula>1</formula>
    </cfRule>
  </conditionalFormatting>
  <conditionalFormatting sqref="BT270">
    <cfRule type="cellIs" dxfId="1424" priority="509" operator="greaterThan">
      <formula>100%</formula>
    </cfRule>
  </conditionalFormatting>
  <conditionalFormatting sqref="BV12:BW19">
    <cfRule type="cellIs" dxfId="1423" priority="495" operator="greaterThan">
      <formula>1</formula>
    </cfRule>
  </conditionalFormatting>
  <conditionalFormatting sqref="BV23:BW25">
    <cfRule type="cellIs" dxfId="1422" priority="485" operator="greaterThan">
      <formula>1</formula>
    </cfRule>
  </conditionalFormatting>
  <conditionalFormatting sqref="BV27:BW29">
    <cfRule type="cellIs" dxfId="1421" priority="484" operator="greaterThan">
      <formula>1</formula>
    </cfRule>
  </conditionalFormatting>
  <conditionalFormatting sqref="BV31:BW35">
    <cfRule type="cellIs" dxfId="1420" priority="483" operator="greaterThan">
      <formula>1</formula>
    </cfRule>
  </conditionalFormatting>
  <conditionalFormatting sqref="BV37:BW37">
    <cfRule type="cellIs" dxfId="1419" priority="482" operator="greaterThan">
      <formula>1</formula>
    </cfRule>
  </conditionalFormatting>
  <conditionalFormatting sqref="BV39:BW39">
    <cfRule type="cellIs" dxfId="1418" priority="481" operator="greaterThan">
      <formula>1</formula>
    </cfRule>
  </conditionalFormatting>
  <conditionalFormatting sqref="BV43:BW45">
    <cfRule type="cellIs" dxfId="1417" priority="480" operator="greaterThan">
      <formula>1</formula>
    </cfRule>
  </conditionalFormatting>
  <conditionalFormatting sqref="BV47:BW49 BV51:BW53">
    <cfRule type="cellIs" dxfId="1416" priority="479" operator="greaterThan">
      <formula>1</formula>
    </cfRule>
  </conditionalFormatting>
  <conditionalFormatting sqref="BV55:BW57">
    <cfRule type="cellIs" dxfId="1415" priority="478" operator="greaterThan">
      <formula>1</formula>
    </cfRule>
  </conditionalFormatting>
  <conditionalFormatting sqref="BV59:BW61">
    <cfRule type="cellIs" dxfId="1414" priority="477" operator="greaterThan">
      <formula>1</formula>
    </cfRule>
  </conditionalFormatting>
  <conditionalFormatting sqref="BV63:BW65">
    <cfRule type="cellIs" dxfId="1413" priority="476" operator="greaterThan">
      <formula>1</formula>
    </cfRule>
  </conditionalFormatting>
  <conditionalFormatting sqref="BV67:BW68">
    <cfRule type="cellIs" dxfId="1412" priority="475" operator="greaterThan">
      <formula>1</formula>
    </cfRule>
  </conditionalFormatting>
  <conditionalFormatting sqref="BV70:BW72">
    <cfRule type="cellIs" dxfId="1411" priority="474" operator="greaterThan">
      <formula>1</formula>
    </cfRule>
  </conditionalFormatting>
  <conditionalFormatting sqref="BV75:BW81">
    <cfRule type="cellIs" dxfId="1410" priority="494" operator="greaterThan">
      <formula>1</formula>
    </cfRule>
  </conditionalFormatting>
  <conditionalFormatting sqref="BV83:BW89">
    <cfRule type="cellIs" dxfId="1409" priority="166" operator="greaterThan">
      <formula>1</formula>
    </cfRule>
  </conditionalFormatting>
  <conditionalFormatting sqref="BV91:BW97">
    <cfRule type="cellIs" dxfId="1408" priority="493" operator="greaterThan">
      <formula>1</formula>
    </cfRule>
  </conditionalFormatting>
  <conditionalFormatting sqref="BV99:BW101">
    <cfRule type="cellIs" dxfId="1407" priority="487" operator="greaterThan">
      <formula>1</formula>
    </cfRule>
  </conditionalFormatting>
  <conditionalFormatting sqref="BV112:BW122">
    <cfRule type="cellIs" dxfId="1406" priority="488" operator="greaterThan">
      <formula>1</formula>
    </cfRule>
  </conditionalFormatting>
  <conditionalFormatting sqref="BV124:BW134">
    <cfRule type="cellIs" dxfId="1405" priority="489" operator="greaterThan">
      <formula>1</formula>
    </cfRule>
  </conditionalFormatting>
  <conditionalFormatting sqref="BV136:BW137">
    <cfRule type="cellIs" dxfId="1404" priority="490" operator="greaterThan">
      <formula>1</formula>
    </cfRule>
  </conditionalFormatting>
  <conditionalFormatting sqref="BV139:BW140">
    <cfRule type="cellIs" dxfId="1403" priority="491" operator="greaterThan">
      <formula>1</formula>
    </cfRule>
  </conditionalFormatting>
  <conditionalFormatting sqref="BV168:BW172">
    <cfRule type="cellIs" dxfId="1402" priority="492" operator="greaterThan">
      <formula>1</formula>
    </cfRule>
  </conditionalFormatting>
  <conditionalFormatting sqref="BV174:BW178">
    <cfRule type="cellIs" dxfId="1401" priority="59" operator="greaterThan">
      <formula>1</formula>
    </cfRule>
  </conditionalFormatting>
  <conditionalFormatting sqref="BV192:BW194 BV205:BW206">
    <cfRule type="cellIs" dxfId="1400" priority="496" operator="greaterThan">
      <formula>1</formula>
    </cfRule>
  </conditionalFormatting>
  <conditionalFormatting sqref="BV196:BW202">
    <cfRule type="cellIs" dxfId="1399" priority="95" operator="greaterThan">
      <formula>1</formula>
    </cfRule>
  </conditionalFormatting>
  <conditionalFormatting sqref="BV208:BW214">
    <cfRule type="cellIs" dxfId="1398" priority="131" operator="greaterThan">
      <formula>1</formula>
    </cfRule>
  </conditionalFormatting>
  <conditionalFormatting sqref="BW270">
    <cfRule type="cellIs" dxfId="1397" priority="486" operator="greaterThan">
      <formula>100%</formula>
    </cfRule>
  </conditionalFormatting>
  <conditionalFormatting sqref="BY12:BZ19">
    <cfRule type="cellIs" dxfId="1396" priority="472" operator="greaterThan">
      <formula>1</formula>
    </cfRule>
  </conditionalFormatting>
  <conditionalFormatting sqref="BY23:BZ25">
    <cfRule type="cellIs" dxfId="1395" priority="461" operator="greaterThan">
      <formula>1</formula>
    </cfRule>
  </conditionalFormatting>
  <conditionalFormatting sqref="BY27:BZ29">
    <cfRule type="cellIs" dxfId="1394" priority="460" operator="greaterThan">
      <formula>1</formula>
    </cfRule>
  </conditionalFormatting>
  <conditionalFormatting sqref="BY31:BZ35">
    <cfRule type="cellIs" dxfId="1393" priority="459" operator="greaterThan">
      <formula>1</formula>
    </cfRule>
  </conditionalFormatting>
  <conditionalFormatting sqref="BY37:BZ37">
    <cfRule type="cellIs" dxfId="1392" priority="458" operator="greaterThan">
      <formula>1</formula>
    </cfRule>
  </conditionalFormatting>
  <conditionalFormatting sqref="BY39:BZ39">
    <cfRule type="cellIs" dxfId="1391" priority="457" operator="greaterThan">
      <formula>1</formula>
    </cfRule>
  </conditionalFormatting>
  <conditionalFormatting sqref="BY43:BZ45">
    <cfRule type="cellIs" dxfId="1390" priority="456" operator="greaterThan">
      <formula>1</formula>
    </cfRule>
  </conditionalFormatting>
  <conditionalFormatting sqref="BY47:BZ49 BY51:BZ53">
    <cfRule type="cellIs" dxfId="1389" priority="455" operator="greaterThan">
      <formula>1</formula>
    </cfRule>
  </conditionalFormatting>
  <conditionalFormatting sqref="BY55:BZ57">
    <cfRule type="cellIs" dxfId="1388" priority="454" operator="greaterThan">
      <formula>1</formula>
    </cfRule>
  </conditionalFormatting>
  <conditionalFormatting sqref="BY59:BZ61">
    <cfRule type="cellIs" dxfId="1387" priority="453" operator="greaterThan">
      <formula>1</formula>
    </cfRule>
  </conditionalFormatting>
  <conditionalFormatting sqref="BY63:BZ65">
    <cfRule type="cellIs" dxfId="1386" priority="452" operator="greaterThan">
      <formula>1</formula>
    </cfRule>
  </conditionalFormatting>
  <conditionalFormatting sqref="BY67:BZ68">
    <cfRule type="cellIs" dxfId="1385" priority="451" operator="greaterThan">
      <formula>1</formula>
    </cfRule>
  </conditionalFormatting>
  <conditionalFormatting sqref="BY70:BZ72">
    <cfRule type="cellIs" dxfId="1384" priority="450" operator="greaterThan">
      <formula>1</formula>
    </cfRule>
  </conditionalFormatting>
  <conditionalFormatting sqref="BY75:BZ81">
    <cfRule type="cellIs" dxfId="1383" priority="470" operator="greaterThan">
      <formula>1</formula>
    </cfRule>
  </conditionalFormatting>
  <conditionalFormatting sqref="BY83:BZ89">
    <cfRule type="cellIs" dxfId="1382" priority="471" operator="greaterThan">
      <formula>1</formula>
    </cfRule>
  </conditionalFormatting>
  <conditionalFormatting sqref="BY91:BZ97">
    <cfRule type="cellIs" dxfId="1381" priority="469" operator="greaterThan">
      <formula>1</formula>
    </cfRule>
  </conditionalFormatting>
  <conditionalFormatting sqref="BY99:BZ101">
    <cfRule type="cellIs" dxfId="1380" priority="463" operator="greaterThan">
      <formula>1</formula>
    </cfRule>
  </conditionalFormatting>
  <conditionalFormatting sqref="BY112:BZ122">
    <cfRule type="cellIs" dxfId="1379" priority="464" operator="greaterThan">
      <formula>1</formula>
    </cfRule>
  </conditionalFormatting>
  <conditionalFormatting sqref="BY124:BZ134">
    <cfRule type="cellIs" dxfId="1378" priority="465" operator="greaterThan">
      <formula>1</formula>
    </cfRule>
  </conditionalFormatting>
  <conditionalFormatting sqref="BY136:BZ137">
    <cfRule type="cellIs" dxfId="1377" priority="466" operator="greaterThan">
      <formula>1</formula>
    </cfRule>
  </conditionalFormatting>
  <conditionalFormatting sqref="BY139:BZ140">
    <cfRule type="cellIs" dxfId="1376" priority="467" operator="greaterThan">
      <formula>1</formula>
    </cfRule>
  </conditionalFormatting>
  <conditionalFormatting sqref="BY168:BZ172">
    <cfRule type="cellIs" dxfId="1375" priority="468" operator="greaterThan">
      <formula>1</formula>
    </cfRule>
  </conditionalFormatting>
  <conditionalFormatting sqref="BY174:BZ178">
    <cfRule type="cellIs" dxfId="1374" priority="58" operator="greaterThan">
      <formula>1</formula>
    </cfRule>
  </conditionalFormatting>
  <conditionalFormatting sqref="BY192:BZ194 BY205:BZ206">
    <cfRule type="cellIs" dxfId="1373" priority="473" operator="greaterThan">
      <formula>1</formula>
    </cfRule>
  </conditionalFormatting>
  <conditionalFormatting sqref="BY196:BZ202">
    <cfRule type="cellIs" dxfId="1372" priority="94" operator="greaterThan">
      <formula>1</formula>
    </cfRule>
  </conditionalFormatting>
  <conditionalFormatting sqref="BY208:BZ214">
    <cfRule type="cellIs" dxfId="1371" priority="130" operator="greaterThan">
      <formula>1</formula>
    </cfRule>
  </conditionalFormatting>
  <conditionalFormatting sqref="BZ270">
    <cfRule type="cellIs" dxfId="1370" priority="462" operator="greaterThan">
      <formula>100%</formula>
    </cfRule>
  </conditionalFormatting>
  <conditionalFormatting sqref="CB12:CC19">
    <cfRule type="cellIs" dxfId="1369" priority="448" operator="greaterThan">
      <formula>1</formula>
    </cfRule>
  </conditionalFormatting>
  <conditionalFormatting sqref="CB23:CC25">
    <cfRule type="cellIs" dxfId="1368" priority="438" operator="greaterThan">
      <formula>1</formula>
    </cfRule>
  </conditionalFormatting>
  <conditionalFormatting sqref="CB27:CC29">
    <cfRule type="cellIs" dxfId="1367" priority="437" operator="greaterThan">
      <formula>1</formula>
    </cfRule>
  </conditionalFormatting>
  <conditionalFormatting sqref="CB31:CC35">
    <cfRule type="cellIs" dxfId="1366" priority="436" operator="greaterThan">
      <formula>1</formula>
    </cfRule>
  </conditionalFormatting>
  <conditionalFormatting sqref="CB37:CC37">
    <cfRule type="cellIs" dxfId="1365" priority="435" operator="greaterThan">
      <formula>1</formula>
    </cfRule>
  </conditionalFormatting>
  <conditionalFormatting sqref="CB39:CC39">
    <cfRule type="cellIs" dxfId="1364" priority="434" operator="greaterThan">
      <formula>1</formula>
    </cfRule>
  </conditionalFormatting>
  <conditionalFormatting sqref="CB43:CC45">
    <cfRule type="cellIs" dxfId="1363" priority="433" operator="greaterThan">
      <formula>1</formula>
    </cfRule>
  </conditionalFormatting>
  <conditionalFormatting sqref="CB47:CC49 CB51:CC53">
    <cfRule type="cellIs" dxfId="1362" priority="432" operator="greaterThan">
      <formula>1</formula>
    </cfRule>
  </conditionalFormatting>
  <conditionalFormatting sqref="CB55:CC57">
    <cfRule type="cellIs" dxfId="1361" priority="431" operator="greaterThan">
      <formula>1</formula>
    </cfRule>
  </conditionalFormatting>
  <conditionalFormatting sqref="CB59:CC61">
    <cfRule type="cellIs" dxfId="1360" priority="430" operator="greaterThan">
      <formula>1</formula>
    </cfRule>
  </conditionalFormatting>
  <conditionalFormatting sqref="CB63:CC65">
    <cfRule type="cellIs" dxfId="1359" priority="429" operator="greaterThan">
      <formula>1</formula>
    </cfRule>
  </conditionalFormatting>
  <conditionalFormatting sqref="CB67:CC68">
    <cfRule type="cellIs" dxfId="1358" priority="428" operator="greaterThan">
      <formula>1</formula>
    </cfRule>
  </conditionalFormatting>
  <conditionalFormatting sqref="CB70:CC72">
    <cfRule type="cellIs" dxfId="1357" priority="427" operator="greaterThan">
      <formula>1</formula>
    </cfRule>
  </conditionalFormatting>
  <conditionalFormatting sqref="CB75:CC81">
    <cfRule type="cellIs" dxfId="1356" priority="446" operator="greaterThan">
      <formula>1</formula>
    </cfRule>
  </conditionalFormatting>
  <conditionalFormatting sqref="CB83:CC89">
    <cfRule type="cellIs" dxfId="1355" priority="447" operator="greaterThan">
      <formula>1</formula>
    </cfRule>
  </conditionalFormatting>
  <conditionalFormatting sqref="CB91:CC97">
    <cfRule type="cellIs" dxfId="1354" priority="165" operator="greaterThan">
      <formula>1</formula>
    </cfRule>
  </conditionalFormatting>
  <conditionalFormatting sqref="CB99:CC101">
    <cfRule type="cellIs" dxfId="1353" priority="440" operator="greaterThan">
      <formula>1</formula>
    </cfRule>
  </conditionalFormatting>
  <conditionalFormatting sqref="CB112:CC122">
    <cfRule type="cellIs" dxfId="1352" priority="441" operator="greaterThan">
      <formula>1</formula>
    </cfRule>
  </conditionalFormatting>
  <conditionalFormatting sqref="CB124:CC134">
    <cfRule type="cellIs" dxfId="1351" priority="442" operator="greaterThan">
      <formula>1</formula>
    </cfRule>
  </conditionalFormatting>
  <conditionalFormatting sqref="CB136:CC137">
    <cfRule type="cellIs" dxfId="1350" priority="443" operator="greaterThan">
      <formula>1</formula>
    </cfRule>
  </conditionalFormatting>
  <conditionalFormatting sqref="CB139:CC140">
    <cfRule type="cellIs" dxfId="1349" priority="444" operator="greaterThan">
      <formula>1</formula>
    </cfRule>
  </conditionalFormatting>
  <conditionalFormatting sqref="CB168:CC172">
    <cfRule type="cellIs" dxfId="1348" priority="445" operator="greaterThan">
      <formula>1</formula>
    </cfRule>
  </conditionalFormatting>
  <conditionalFormatting sqref="CB174:CC178">
    <cfRule type="cellIs" dxfId="1347" priority="57" operator="greaterThan">
      <formula>1</formula>
    </cfRule>
  </conditionalFormatting>
  <conditionalFormatting sqref="CB192:CC194 CB205:CC206">
    <cfRule type="cellIs" dxfId="1346" priority="449" operator="greaterThan">
      <formula>1</formula>
    </cfRule>
  </conditionalFormatting>
  <conditionalFormatting sqref="CB196:CC202">
    <cfRule type="cellIs" dxfId="1345" priority="93" operator="greaterThan">
      <formula>1</formula>
    </cfRule>
  </conditionalFormatting>
  <conditionalFormatting sqref="CB208:CC214">
    <cfRule type="cellIs" dxfId="1344" priority="129" operator="greaterThan">
      <formula>1</formula>
    </cfRule>
  </conditionalFormatting>
  <conditionalFormatting sqref="CC270">
    <cfRule type="cellIs" dxfId="1343" priority="439" operator="greaterThan">
      <formula>100%</formula>
    </cfRule>
  </conditionalFormatting>
  <conditionalFormatting sqref="CE12:CF19">
    <cfRule type="cellIs" dxfId="1342" priority="425" operator="greaterThan">
      <formula>1</formula>
    </cfRule>
  </conditionalFormatting>
  <conditionalFormatting sqref="CE23:CF25">
    <cfRule type="cellIs" dxfId="1341" priority="417" operator="greaterThan">
      <formula>1</formula>
    </cfRule>
  </conditionalFormatting>
  <conditionalFormatting sqref="CE27:CF29">
    <cfRule type="cellIs" dxfId="1340" priority="416" operator="greaterThan">
      <formula>1</formula>
    </cfRule>
  </conditionalFormatting>
  <conditionalFormatting sqref="CE31:CF35">
    <cfRule type="cellIs" dxfId="1339" priority="415" operator="greaterThan">
      <formula>1</formula>
    </cfRule>
  </conditionalFormatting>
  <conditionalFormatting sqref="CE37:CF37">
    <cfRule type="cellIs" dxfId="1338" priority="414" operator="greaterThan">
      <formula>1</formula>
    </cfRule>
  </conditionalFormatting>
  <conditionalFormatting sqref="CE39:CF39">
    <cfRule type="cellIs" dxfId="1337" priority="413" operator="greaterThan">
      <formula>1</formula>
    </cfRule>
  </conditionalFormatting>
  <conditionalFormatting sqref="CE43:CF45">
    <cfRule type="cellIs" dxfId="1336" priority="412" operator="greaterThan">
      <formula>1</formula>
    </cfRule>
  </conditionalFormatting>
  <conditionalFormatting sqref="CE47:CF49 CE51:CF53">
    <cfRule type="cellIs" dxfId="1335" priority="411" operator="greaterThan">
      <formula>1</formula>
    </cfRule>
  </conditionalFormatting>
  <conditionalFormatting sqref="CE55:CF57">
    <cfRule type="cellIs" dxfId="1334" priority="410" operator="greaterThan">
      <formula>1</formula>
    </cfRule>
  </conditionalFormatting>
  <conditionalFormatting sqref="CE59:CF61">
    <cfRule type="cellIs" dxfId="1333" priority="409" operator="greaterThan">
      <formula>1</formula>
    </cfRule>
  </conditionalFormatting>
  <conditionalFormatting sqref="CE63:CF65">
    <cfRule type="cellIs" dxfId="1332" priority="408" operator="greaterThan">
      <formula>1</formula>
    </cfRule>
  </conditionalFormatting>
  <conditionalFormatting sqref="CE67:CF68">
    <cfRule type="cellIs" dxfId="1331" priority="407" operator="greaterThan">
      <formula>1</formula>
    </cfRule>
  </conditionalFormatting>
  <conditionalFormatting sqref="CE70:CF72">
    <cfRule type="cellIs" dxfId="1330" priority="406" operator="greaterThan">
      <formula>1</formula>
    </cfRule>
  </conditionalFormatting>
  <conditionalFormatting sqref="CE75:CF81">
    <cfRule type="cellIs" dxfId="1329" priority="423" operator="greaterThan">
      <formula>1</formula>
    </cfRule>
  </conditionalFormatting>
  <conditionalFormatting sqref="CE83:CF89">
    <cfRule type="cellIs" dxfId="1328" priority="424" operator="greaterThan">
      <formula>1</formula>
    </cfRule>
  </conditionalFormatting>
  <conditionalFormatting sqref="CE91:CF97">
    <cfRule type="cellIs" dxfId="1327" priority="164" operator="greaterThan">
      <formula>1</formula>
    </cfRule>
  </conditionalFormatting>
  <conditionalFormatting sqref="CE99:CF101">
    <cfRule type="cellIs" dxfId="1326" priority="419" operator="greaterThan">
      <formula>1</formula>
    </cfRule>
  </conditionalFormatting>
  <conditionalFormatting sqref="CE112:CF122">
    <cfRule type="cellIs" dxfId="1325" priority="163" operator="greaterThan">
      <formula>1</formula>
    </cfRule>
  </conditionalFormatting>
  <conditionalFormatting sqref="CE124:CF134">
    <cfRule type="cellIs" dxfId="1324" priority="162" operator="greaterThan">
      <formula>1</formula>
    </cfRule>
  </conditionalFormatting>
  <conditionalFormatting sqref="CE136:CF137">
    <cfRule type="cellIs" dxfId="1323" priority="420" operator="greaterThan">
      <formula>1</formula>
    </cfRule>
  </conditionalFormatting>
  <conditionalFormatting sqref="CE139:CF140">
    <cfRule type="cellIs" dxfId="1322" priority="421" operator="greaterThan">
      <formula>1</formula>
    </cfRule>
  </conditionalFormatting>
  <conditionalFormatting sqref="CE168:CF172">
    <cfRule type="cellIs" dxfId="1321" priority="422" operator="greaterThan">
      <formula>1</formula>
    </cfRule>
  </conditionalFormatting>
  <conditionalFormatting sqref="CE174:CF178">
    <cfRule type="cellIs" dxfId="1320" priority="56" operator="greaterThan">
      <formula>1</formula>
    </cfRule>
  </conditionalFormatting>
  <conditionalFormatting sqref="CE192:CF194 CE205:CF206">
    <cfRule type="cellIs" dxfId="1319" priority="426" operator="greaterThan">
      <formula>1</formula>
    </cfRule>
  </conditionalFormatting>
  <conditionalFormatting sqref="CE196:CF202">
    <cfRule type="cellIs" dxfId="1318" priority="92" operator="greaterThan">
      <formula>1</formula>
    </cfRule>
  </conditionalFormatting>
  <conditionalFormatting sqref="CE208:CF214">
    <cfRule type="cellIs" dxfId="1317" priority="128" operator="greaterThan">
      <formula>1</formula>
    </cfRule>
  </conditionalFormatting>
  <conditionalFormatting sqref="CF270">
    <cfRule type="cellIs" dxfId="1316" priority="418" operator="greaterThan">
      <formula>100%</formula>
    </cfRule>
  </conditionalFormatting>
  <conditionalFormatting sqref="CH12:CI19">
    <cfRule type="cellIs" dxfId="1315" priority="404" operator="greaterThan">
      <formula>1</formula>
    </cfRule>
  </conditionalFormatting>
  <conditionalFormatting sqref="CH23:CI25">
    <cfRule type="cellIs" dxfId="1314" priority="395" operator="greaterThan">
      <formula>1</formula>
    </cfRule>
  </conditionalFormatting>
  <conditionalFormatting sqref="CH27:CI29">
    <cfRule type="cellIs" dxfId="1313" priority="394" operator="greaterThan">
      <formula>1</formula>
    </cfRule>
  </conditionalFormatting>
  <conditionalFormatting sqref="CH31:CI35">
    <cfRule type="cellIs" dxfId="1312" priority="393" operator="greaterThan">
      <formula>1</formula>
    </cfRule>
  </conditionalFormatting>
  <conditionalFormatting sqref="CH37:CI37">
    <cfRule type="cellIs" dxfId="1311" priority="392" operator="greaterThan">
      <formula>1</formula>
    </cfRule>
  </conditionalFormatting>
  <conditionalFormatting sqref="CH39:CI39">
    <cfRule type="cellIs" dxfId="1310" priority="391" operator="greaterThan">
      <formula>1</formula>
    </cfRule>
  </conditionalFormatting>
  <conditionalFormatting sqref="CH43:CI45">
    <cfRule type="cellIs" dxfId="1309" priority="390" operator="greaterThan">
      <formula>1</formula>
    </cfRule>
  </conditionalFormatting>
  <conditionalFormatting sqref="CH47:CI49 CH51:CI53">
    <cfRule type="cellIs" dxfId="1308" priority="389" operator="greaterThan">
      <formula>1</formula>
    </cfRule>
  </conditionalFormatting>
  <conditionalFormatting sqref="CH55:CI57">
    <cfRule type="cellIs" dxfId="1307" priority="388" operator="greaterThan">
      <formula>1</formula>
    </cfRule>
  </conditionalFormatting>
  <conditionalFormatting sqref="CH59:CI61">
    <cfRule type="cellIs" dxfId="1306" priority="387" operator="greaterThan">
      <formula>1</formula>
    </cfRule>
  </conditionalFormatting>
  <conditionalFormatting sqref="CH63:CI65">
    <cfRule type="cellIs" dxfId="1305" priority="386" operator="greaterThan">
      <formula>1</formula>
    </cfRule>
  </conditionalFormatting>
  <conditionalFormatting sqref="CH67:CI68">
    <cfRule type="cellIs" dxfId="1304" priority="385" operator="greaterThan">
      <formula>1</formula>
    </cfRule>
  </conditionalFormatting>
  <conditionalFormatting sqref="CH70:CI72">
    <cfRule type="cellIs" dxfId="1303" priority="384" operator="greaterThan">
      <formula>1</formula>
    </cfRule>
  </conditionalFormatting>
  <conditionalFormatting sqref="CH75:CI81">
    <cfRule type="cellIs" dxfId="1302" priority="402" operator="greaterThan">
      <formula>1</formula>
    </cfRule>
  </conditionalFormatting>
  <conditionalFormatting sqref="CH83:CI89">
    <cfRule type="cellIs" dxfId="1301" priority="403" operator="greaterThan">
      <formula>1</formula>
    </cfRule>
  </conditionalFormatting>
  <conditionalFormatting sqref="CH91:CI97">
    <cfRule type="cellIs" dxfId="1300" priority="401" operator="greaterThan">
      <formula>1</formula>
    </cfRule>
  </conditionalFormatting>
  <conditionalFormatting sqref="CH99:CI101">
    <cfRule type="cellIs" dxfId="1299" priority="397" operator="greaterThan">
      <formula>1</formula>
    </cfRule>
  </conditionalFormatting>
  <conditionalFormatting sqref="CH112:CI122">
    <cfRule type="cellIs" dxfId="1298" priority="161" operator="greaterThan">
      <formula>1</formula>
    </cfRule>
  </conditionalFormatting>
  <conditionalFormatting sqref="CH124:CI134">
    <cfRule type="cellIs" dxfId="1297" priority="160" operator="greaterThan">
      <formula>1</formula>
    </cfRule>
  </conditionalFormatting>
  <conditionalFormatting sqref="CH136:CI137">
    <cfRule type="cellIs" dxfId="1296" priority="398" operator="greaterThan">
      <formula>1</formula>
    </cfRule>
  </conditionalFormatting>
  <conditionalFormatting sqref="CH139:CI140">
    <cfRule type="cellIs" dxfId="1295" priority="399" operator="greaterThan">
      <formula>1</formula>
    </cfRule>
  </conditionalFormatting>
  <conditionalFormatting sqref="CH168:CI172">
    <cfRule type="cellIs" dxfId="1294" priority="400" operator="greaterThan">
      <formula>1</formula>
    </cfRule>
  </conditionalFormatting>
  <conditionalFormatting sqref="CH174:CI178">
    <cfRule type="cellIs" dxfId="1293" priority="55" operator="greaterThan">
      <formula>1</formula>
    </cfRule>
  </conditionalFormatting>
  <conditionalFormatting sqref="CH192:CI194 CH205:CI206">
    <cfRule type="cellIs" dxfId="1292" priority="405" operator="greaterThan">
      <formula>1</formula>
    </cfRule>
  </conditionalFormatting>
  <conditionalFormatting sqref="CH196:CI202">
    <cfRule type="cellIs" dxfId="1291" priority="91" operator="greaterThan">
      <formula>1</formula>
    </cfRule>
  </conditionalFormatting>
  <conditionalFormatting sqref="CH208:CI214">
    <cfRule type="cellIs" dxfId="1290" priority="127" operator="greaterThan">
      <formula>1</formula>
    </cfRule>
  </conditionalFormatting>
  <conditionalFormatting sqref="CI270">
    <cfRule type="cellIs" dxfId="1289" priority="396" operator="greaterThan">
      <formula>100%</formula>
    </cfRule>
  </conditionalFormatting>
  <conditionalFormatting sqref="CK12:CL19">
    <cfRule type="cellIs" dxfId="1288" priority="382" operator="greaterThan">
      <formula>1</formula>
    </cfRule>
  </conditionalFormatting>
  <conditionalFormatting sqref="CK23:CL25">
    <cfRule type="cellIs" dxfId="1287" priority="371" operator="greaterThan">
      <formula>1</formula>
    </cfRule>
  </conditionalFormatting>
  <conditionalFormatting sqref="CK27:CL29">
    <cfRule type="cellIs" dxfId="1286" priority="370" operator="greaterThan">
      <formula>1</formula>
    </cfRule>
  </conditionalFormatting>
  <conditionalFormatting sqref="CK31:CL35">
    <cfRule type="cellIs" dxfId="1285" priority="369" operator="greaterThan">
      <formula>1</formula>
    </cfRule>
  </conditionalFormatting>
  <conditionalFormatting sqref="CK37:CL37">
    <cfRule type="cellIs" dxfId="1284" priority="368" operator="greaterThan">
      <formula>1</formula>
    </cfRule>
  </conditionalFormatting>
  <conditionalFormatting sqref="CK39:CL39">
    <cfRule type="cellIs" dxfId="1283" priority="367" operator="greaterThan">
      <formula>1</formula>
    </cfRule>
  </conditionalFormatting>
  <conditionalFormatting sqref="CK43:CL45">
    <cfRule type="cellIs" dxfId="1282" priority="366" operator="greaterThan">
      <formula>1</formula>
    </cfRule>
  </conditionalFormatting>
  <conditionalFormatting sqref="CK47:CL49 CK51:CL53">
    <cfRule type="cellIs" dxfId="1281" priority="365" operator="greaterThan">
      <formula>1</formula>
    </cfRule>
  </conditionalFormatting>
  <conditionalFormatting sqref="CK55:CL57">
    <cfRule type="cellIs" dxfId="1280" priority="364" operator="greaterThan">
      <formula>1</formula>
    </cfRule>
  </conditionalFormatting>
  <conditionalFormatting sqref="CK59:CL61">
    <cfRule type="cellIs" dxfId="1279" priority="363" operator="greaterThan">
      <formula>1</formula>
    </cfRule>
  </conditionalFormatting>
  <conditionalFormatting sqref="CK63:CL65">
    <cfRule type="cellIs" dxfId="1278" priority="362" operator="greaterThan">
      <formula>1</formula>
    </cfRule>
  </conditionalFormatting>
  <conditionalFormatting sqref="CK67:CL68">
    <cfRule type="cellIs" dxfId="1277" priority="361" operator="greaterThan">
      <formula>1</formula>
    </cfRule>
  </conditionalFormatting>
  <conditionalFormatting sqref="CK70:CL72">
    <cfRule type="cellIs" dxfId="1276" priority="360" operator="greaterThan">
      <formula>1</formula>
    </cfRule>
  </conditionalFormatting>
  <conditionalFormatting sqref="CK75:CL81">
    <cfRule type="cellIs" dxfId="1275" priority="380" operator="greaterThan">
      <formula>1</formula>
    </cfRule>
  </conditionalFormatting>
  <conditionalFormatting sqref="CK83:CL89">
    <cfRule type="cellIs" dxfId="1274" priority="381" operator="greaterThan">
      <formula>1</formula>
    </cfRule>
  </conditionalFormatting>
  <conditionalFormatting sqref="CK91:CL97">
    <cfRule type="cellIs" dxfId="1273" priority="379" operator="greaterThan">
      <formula>1</formula>
    </cfRule>
  </conditionalFormatting>
  <conditionalFormatting sqref="CK99:CL101">
    <cfRule type="cellIs" dxfId="1272" priority="373" operator="greaterThan">
      <formula>1</formula>
    </cfRule>
  </conditionalFormatting>
  <conditionalFormatting sqref="CK112:CL122">
    <cfRule type="cellIs" dxfId="1271" priority="374" operator="greaterThan">
      <formula>1</formula>
    </cfRule>
  </conditionalFormatting>
  <conditionalFormatting sqref="CK124:CL134">
    <cfRule type="cellIs" dxfId="1270" priority="375" operator="greaterThan">
      <formula>1</formula>
    </cfRule>
  </conditionalFormatting>
  <conditionalFormatting sqref="CK136:CL137">
    <cfRule type="cellIs" dxfId="1269" priority="376" operator="greaterThan">
      <formula>1</formula>
    </cfRule>
  </conditionalFormatting>
  <conditionalFormatting sqref="CK139:CL140">
    <cfRule type="cellIs" dxfId="1268" priority="377" operator="greaterThan">
      <formula>1</formula>
    </cfRule>
  </conditionalFormatting>
  <conditionalFormatting sqref="CK168:CL172">
    <cfRule type="cellIs" dxfId="1267" priority="378" operator="greaterThan">
      <formula>1</formula>
    </cfRule>
  </conditionalFormatting>
  <conditionalFormatting sqref="CK174:CL178">
    <cfRule type="cellIs" dxfId="1266" priority="54" operator="greaterThan">
      <formula>1</formula>
    </cfRule>
  </conditionalFormatting>
  <conditionalFormatting sqref="CK192:CL194 CK205:CL206">
    <cfRule type="cellIs" dxfId="1265" priority="383" operator="greaterThan">
      <formula>1</formula>
    </cfRule>
  </conditionalFormatting>
  <conditionalFormatting sqref="CK196:CL202">
    <cfRule type="cellIs" dxfId="1264" priority="90" operator="greaterThan">
      <formula>1</formula>
    </cfRule>
  </conditionalFormatting>
  <conditionalFormatting sqref="CK208:CL214">
    <cfRule type="cellIs" dxfId="1263" priority="126" operator="greaterThan">
      <formula>1</formula>
    </cfRule>
  </conditionalFormatting>
  <conditionalFormatting sqref="CL270">
    <cfRule type="cellIs" dxfId="1262" priority="372" operator="greaterThan">
      <formula>100%</formula>
    </cfRule>
  </conditionalFormatting>
  <conditionalFormatting sqref="CN12:CO19">
    <cfRule type="cellIs" dxfId="1261" priority="358" operator="greaterThan">
      <formula>1</formula>
    </cfRule>
  </conditionalFormatting>
  <conditionalFormatting sqref="CN23:CO25">
    <cfRule type="cellIs" dxfId="1260" priority="347" operator="greaterThan">
      <formula>1</formula>
    </cfRule>
  </conditionalFormatting>
  <conditionalFormatting sqref="CN27:CO29">
    <cfRule type="cellIs" dxfId="1259" priority="346" operator="greaterThan">
      <formula>1</formula>
    </cfRule>
  </conditionalFormatting>
  <conditionalFormatting sqref="CN31:CO35">
    <cfRule type="cellIs" dxfId="1258" priority="345" operator="greaterThan">
      <formula>1</formula>
    </cfRule>
  </conditionalFormatting>
  <conditionalFormatting sqref="CN37:CO37">
    <cfRule type="cellIs" dxfId="1257" priority="344" operator="greaterThan">
      <formula>1</formula>
    </cfRule>
  </conditionalFormatting>
  <conditionalFormatting sqref="CN39:CO39">
    <cfRule type="cellIs" dxfId="1256" priority="343" operator="greaterThan">
      <formula>1</formula>
    </cfRule>
  </conditionalFormatting>
  <conditionalFormatting sqref="CN43:CO45">
    <cfRule type="cellIs" dxfId="1255" priority="342" operator="greaterThan">
      <formula>1</formula>
    </cfRule>
  </conditionalFormatting>
  <conditionalFormatting sqref="CN47:CO49 CN51:CO53">
    <cfRule type="cellIs" dxfId="1254" priority="341" operator="greaterThan">
      <formula>1</formula>
    </cfRule>
  </conditionalFormatting>
  <conditionalFormatting sqref="CN55:CO57">
    <cfRule type="cellIs" dxfId="1253" priority="340" operator="greaterThan">
      <formula>1</formula>
    </cfRule>
  </conditionalFormatting>
  <conditionalFormatting sqref="CN59:CO61">
    <cfRule type="cellIs" dxfId="1252" priority="339" operator="greaterThan">
      <formula>1</formula>
    </cfRule>
  </conditionalFormatting>
  <conditionalFormatting sqref="CN63:CO65">
    <cfRule type="cellIs" dxfId="1251" priority="338" operator="greaterThan">
      <formula>1</formula>
    </cfRule>
  </conditionalFormatting>
  <conditionalFormatting sqref="CN67:CO68">
    <cfRule type="cellIs" dxfId="1250" priority="337" operator="greaterThan">
      <formula>1</formula>
    </cfRule>
  </conditionalFormatting>
  <conditionalFormatting sqref="CN70:CO72">
    <cfRule type="cellIs" dxfId="1249" priority="336" operator="greaterThan">
      <formula>1</formula>
    </cfRule>
  </conditionalFormatting>
  <conditionalFormatting sqref="CN75:CO81">
    <cfRule type="cellIs" dxfId="1248" priority="356" operator="greaterThan">
      <formula>1</formula>
    </cfRule>
  </conditionalFormatting>
  <conditionalFormatting sqref="CN83:CO89">
    <cfRule type="cellIs" dxfId="1247" priority="357" operator="greaterThan">
      <formula>1</formula>
    </cfRule>
  </conditionalFormatting>
  <conditionalFormatting sqref="CN91:CO97">
    <cfRule type="cellIs" dxfId="1246" priority="355" operator="greaterThan">
      <formula>1</formula>
    </cfRule>
  </conditionalFormatting>
  <conditionalFormatting sqref="CN99:CO101">
    <cfRule type="cellIs" dxfId="1245" priority="349" operator="greaterThan">
      <formula>1</formula>
    </cfRule>
  </conditionalFormatting>
  <conditionalFormatting sqref="CN112:CO122">
    <cfRule type="cellIs" dxfId="1244" priority="350" operator="greaterThan">
      <formula>1</formula>
    </cfRule>
  </conditionalFormatting>
  <conditionalFormatting sqref="CN124:CO134">
    <cfRule type="cellIs" dxfId="1243" priority="351" operator="greaterThan">
      <formula>1</formula>
    </cfRule>
  </conditionalFormatting>
  <conditionalFormatting sqref="CN136:CO137">
    <cfRule type="cellIs" dxfId="1242" priority="352" operator="greaterThan">
      <formula>1</formula>
    </cfRule>
  </conditionalFormatting>
  <conditionalFormatting sqref="CN139:CO140">
    <cfRule type="cellIs" dxfId="1241" priority="353" operator="greaterThan">
      <formula>1</formula>
    </cfRule>
  </conditionalFormatting>
  <conditionalFormatting sqref="CN168:CO172">
    <cfRule type="cellIs" dxfId="1240" priority="354" operator="greaterThan">
      <formula>1</formula>
    </cfRule>
  </conditionalFormatting>
  <conditionalFormatting sqref="CN174:CO178">
    <cfRule type="cellIs" dxfId="1239" priority="53" operator="greaterThan">
      <formula>1</formula>
    </cfRule>
  </conditionalFormatting>
  <conditionalFormatting sqref="CN192:CO194 CN205:CO206">
    <cfRule type="cellIs" dxfId="1238" priority="359" operator="greaterThan">
      <formula>1</formula>
    </cfRule>
  </conditionalFormatting>
  <conditionalFormatting sqref="CN196:CO202">
    <cfRule type="cellIs" dxfId="1237" priority="89" operator="greaterThan">
      <formula>1</formula>
    </cfRule>
  </conditionalFormatting>
  <conditionalFormatting sqref="CN208:CO214">
    <cfRule type="cellIs" dxfId="1236" priority="125" operator="greaterThan">
      <formula>1</formula>
    </cfRule>
  </conditionalFormatting>
  <conditionalFormatting sqref="CO270">
    <cfRule type="cellIs" dxfId="1235" priority="348" operator="greaterThan">
      <formula>100%</formula>
    </cfRule>
  </conditionalFormatting>
  <conditionalFormatting sqref="CQ12:CR19">
    <cfRule type="cellIs" dxfId="1234" priority="334" operator="greaterThan">
      <formula>1</formula>
    </cfRule>
  </conditionalFormatting>
  <conditionalFormatting sqref="CQ23:CR25">
    <cfRule type="cellIs" dxfId="1233" priority="323" operator="greaterThan">
      <formula>1</formula>
    </cfRule>
  </conditionalFormatting>
  <conditionalFormatting sqref="CQ27:CR29">
    <cfRule type="cellIs" dxfId="1232" priority="322" operator="greaterThan">
      <formula>1</formula>
    </cfRule>
  </conditionalFormatting>
  <conditionalFormatting sqref="CQ31:CR35">
    <cfRule type="cellIs" dxfId="1231" priority="321" operator="greaterThan">
      <formula>1</formula>
    </cfRule>
  </conditionalFormatting>
  <conditionalFormatting sqref="CQ37:CR37">
    <cfRule type="cellIs" dxfId="1230" priority="320" operator="greaterThan">
      <formula>1</formula>
    </cfRule>
  </conditionalFormatting>
  <conditionalFormatting sqref="CQ39:CR39">
    <cfRule type="cellIs" dxfId="1229" priority="319" operator="greaterThan">
      <formula>1</formula>
    </cfRule>
  </conditionalFormatting>
  <conditionalFormatting sqref="CQ43:CR45">
    <cfRule type="cellIs" dxfId="1228" priority="318" operator="greaterThan">
      <formula>1</formula>
    </cfRule>
  </conditionalFormatting>
  <conditionalFormatting sqref="CQ47:CR49 CQ51:CR53">
    <cfRule type="cellIs" dxfId="1227" priority="317" operator="greaterThan">
      <formula>1</formula>
    </cfRule>
  </conditionalFormatting>
  <conditionalFormatting sqref="CQ55:CR57">
    <cfRule type="cellIs" dxfId="1226" priority="316" operator="greaterThan">
      <formula>1</formula>
    </cfRule>
  </conditionalFormatting>
  <conditionalFormatting sqref="CQ59:CR61">
    <cfRule type="cellIs" dxfId="1225" priority="315" operator="greaterThan">
      <formula>1</formula>
    </cfRule>
  </conditionalFormatting>
  <conditionalFormatting sqref="CQ63:CR65">
    <cfRule type="cellIs" dxfId="1224" priority="314" operator="greaterThan">
      <formula>1</formula>
    </cfRule>
  </conditionalFormatting>
  <conditionalFormatting sqref="CQ67:CR68">
    <cfRule type="cellIs" dxfId="1223" priority="313" operator="greaterThan">
      <formula>1</formula>
    </cfRule>
  </conditionalFormatting>
  <conditionalFormatting sqref="CQ70:CR72">
    <cfRule type="cellIs" dxfId="1222" priority="312" operator="greaterThan">
      <formula>1</formula>
    </cfRule>
  </conditionalFormatting>
  <conditionalFormatting sqref="CQ75:CR81">
    <cfRule type="cellIs" dxfId="1221" priority="332" operator="greaterThan">
      <formula>1</formula>
    </cfRule>
  </conditionalFormatting>
  <conditionalFormatting sqref="CQ83:CR89">
    <cfRule type="cellIs" dxfId="1220" priority="333" operator="greaterThan">
      <formula>1</formula>
    </cfRule>
  </conditionalFormatting>
  <conditionalFormatting sqref="CQ91:CR97">
    <cfRule type="cellIs" dxfId="1219" priority="331" operator="greaterThan">
      <formula>1</formula>
    </cfRule>
  </conditionalFormatting>
  <conditionalFormatting sqref="CQ99:CR101">
    <cfRule type="cellIs" dxfId="1218" priority="325" operator="greaterThan">
      <formula>1</formula>
    </cfRule>
  </conditionalFormatting>
  <conditionalFormatting sqref="CQ112:CR122">
    <cfRule type="cellIs" dxfId="1217" priority="326" operator="greaterThan">
      <formula>1</formula>
    </cfRule>
  </conditionalFormatting>
  <conditionalFormatting sqref="CQ124:CR134">
    <cfRule type="cellIs" dxfId="1216" priority="327" operator="greaterThan">
      <formula>1</formula>
    </cfRule>
  </conditionalFormatting>
  <conditionalFormatting sqref="CQ136:CR137">
    <cfRule type="cellIs" dxfId="1215" priority="328" operator="greaterThan">
      <formula>1</formula>
    </cfRule>
  </conditionalFormatting>
  <conditionalFormatting sqref="CQ139:CR140">
    <cfRule type="cellIs" dxfId="1214" priority="329" operator="greaterThan">
      <formula>1</formula>
    </cfRule>
  </conditionalFormatting>
  <conditionalFormatting sqref="CQ168:CR172">
    <cfRule type="cellIs" dxfId="1213" priority="330" operator="greaterThan">
      <formula>1</formula>
    </cfRule>
  </conditionalFormatting>
  <conditionalFormatting sqref="CQ174:CR178">
    <cfRule type="cellIs" dxfId="1212" priority="52" operator="greaterThan">
      <formula>1</formula>
    </cfRule>
  </conditionalFormatting>
  <conditionalFormatting sqref="CQ192:CR194 CQ205:CR206">
    <cfRule type="cellIs" dxfId="1211" priority="335" operator="greaterThan">
      <formula>1</formula>
    </cfRule>
  </conditionalFormatting>
  <conditionalFormatting sqref="CQ196:CR202">
    <cfRule type="cellIs" dxfId="1210" priority="88" operator="greaterThan">
      <formula>1</formula>
    </cfRule>
  </conditionalFormatting>
  <conditionalFormatting sqref="CQ208:CR214">
    <cfRule type="cellIs" dxfId="1209" priority="124" operator="greaterThan">
      <formula>1</formula>
    </cfRule>
  </conditionalFormatting>
  <conditionalFormatting sqref="CR270">
    <cfRule type="cellIs" dxfId="1208" priority="324" operator="greaterThan">
      <formula>100%</formula>
    </cfRule>
  </conditionalFormatting>
  <conditionalFormatting sqref="CT12:CU19">
    <cfRule type="cellIs" dxfId="1207" priority="310" operator="greaterThan">
      <formula>1</formula>
    </cfRule>
  </conditionalFormatting>
  <conditionalFormatting sqref="CT23:CU25">
    <cfRule type="cellIs" dxfId="1206" priority="299" operator="greaterThan">
      <formula>1</formula>
    </cfRule>
  </conditionalFormatting>
  <conditionalFormatting sqref="CT27:CU29">
    <cfRule type="cellIs" dxfId="1205" priority="298" operator="greaterThan">
      <formula>1</formula>
    </cfRule>
  </conditionalFormatting>
  <conditionalFormatting sqref="CT31:CU35">
    <cfRule type="cellIs" dxfId="1204" priority="297" operator="greaterThan">
      <formula>1</formula>
    </cfRule>
  </conditionalFormatting>
  <conditionalFormatting sqref="CT37:CU37">
    <cfRule type="cellIs" dxfId="1203" priority="296" operator="greaterThan">
      <formula>1</formula>
    </cfRule>
  </conditionalFormatting>
  <conditionalFormatting sqref="CT39:CU39">
    <cfRule type="cellIs" dxfId="1202" priority="295" operator="greaterThan">
      <formula>1</formula>
    </cfRule>
  </conditionalFormatting>
  <conditionalFormatting sqref="CT43:CU45">
    <cfRule type="cellIs" dxfId="1201" priority="294" operator="greaterThan">
      <formula>1</formula>
    </cfRule>
  </conditionalFormatting>
  <conditionalFormatting sqref="CT47:CU49 CT51:CU53">
    <cfRule type="cellIs" dxfId="1200" priority="293" operator="greaterThan">
      <formula>1</formula>
    </cfRule>
  </conditionalFormatting>
  <conditionalFormatting sqref="CT55:CU57">
    <cfRule type="cellIs" dxfId="1199" priority="292" operator="greaterThan">
      <formula>1</formula>
    </cfRule>
  </conditionalFormatting>
  <conditionalFormatting sqref="CT59:CU61">
    <cfRule type="cellIs" dxfId="1198" priority="291" operator="greaterThan">
      <formula>1</formula>
    </cfRule>
  </conditionalFormatting>
  <conditionalFormatting sqref="CT63:CU65">
    <cfRule type="cellIs" dxfId="1197" priority="290" operator="greaterThan">
      <formula>1</formula>
    </cfRule>
  </conditionalFormatting>
  <conditionalFormatting sqref="CT67:CU68">
    <cfRule type="cellIs" dxfId="1196" priority="289" operator="greaterThan">
      <formula>1</formula>
    </cfRule>
  </conditionalFormatting>
  <conditionalFormatting sqref="CT70:CU72">
    <cfRule type="cellIs" dxfId="1195" priority="288" operator="greaterThan">
      <formula>1</formula>
    </cfRule>
  </conditionalFormatting>
  <conditionalFormatting sqref="CT75:CU81">
    <cfRule type="cellIs" dxfId="1194" priority="308" operator="greaterThan">
      <formula>1</formula>
    </cfRule>
  </conditionalFormatting>
  <conditionalFormatting sqref="CT83:CU89">
    <cfRule type="cellIs" dxfId="1193" priority="309" operator="greaterThan">
      <formula>1</formula>
    </cfRule>
  </conditionalFormatting>
  <conditionalFormatting sqref="CT91:CU97">
    <cfRule type="cellIs" dxfId="1192" priority="307" operator="greaterThan">
      <formula>1</formula>
    </cfRule>
  </conditionalFormatting>
  <conditionalFormatting sqref="CT99:CU101">
    <cfRule type="cellIs" dxfId="1191" priority="301" operator="greaterThan">
      <formula>1</formula>
    </cfRule>
  </conditionalFormatting>
  <conditionalFormatting sqref="CT112:CU122">
    <cfRule type="cellIs" dxfId="1190" priority="302" operator="greaterThan">
      <formula>1</formula>
    </cfRule>
  </conditionalFormatting>
  <conditionalFormatting sqref="CT124:CU134">
    <cfRule type="cellIs" dxfId="1189" priority="303" operator="greaterThan">
      <formula>1</formula>
    </cfRule>
  </conditionalFormatting>
  <conditionalFormatting sqref="CT136:CU137">
    <cfRule type="cellIs" dxfId="1188" priority="304" operator="greaterThan">
      <formula>1</formula>
    </cfRule>
  </conditionalFormatting>
  <conditionalFormatting sqref="CT139:CU140">
    <cfRule type="cellIs" dxfId="1187" priority="305" operator="greaterThan">
      <formula>1</formula>
    </cfRule>
  </conditionalFormatting>
  <conditionalFormatting sqref="CT168:CU172">
    <cfRule type="cellIs" dxfId="1186" priority="306" operator="greaterThan">
      <formula>1</formula>
    </cfRule>
  </conditionalFormatting>
  <conditionalFormatting sqref="CT174:CU178">
    <cfRule type="cellIs" dxfId="1185" priority="51" operator="greaterThan">
      <formula>1</formula>
    </cfRule>
  </conditionalFormatting>
  <conditionalFormatting sqref="CT192:CU194 CT205:CU206">
    <cfRule type="cellIs" dxfId="1184" priority="311" operator="greaterThan">
      <formula>1</formula>
    </cfRule>
  </conditionalFormatting>
  <conditionalFormatting sqref="CT196:CU202">
    <cfRule type="cellIs" dxfId="1183" priority="87" operator="greaterThan">
      <formula>1</formula>
    </cfRule>
  </conditionalFormatting>
  <conditionalFormatting sqref="CT208:CU214">
    <cfRule type="cellIs" dxfId="1182" priority="123" operator="greaterThan">
      <formula>1</formula>
    </cfRule>
  </conditionalFormatting>
  <conditionalFormatting sqref="CU270">
    <cfRule type="cellIs" dxfId="1181" priority="300" operator="greaterThan">
      <formula>100%</formula>
    </cfRule>
  </conditionalFormatting>
  <conditionalFormatting sqref="CW12:CX19">
    <cfRule type="cellIs" dxfId="1180" priority="286" operator="greaterThan">
      <formula>1</formula>
    </cfRule>
  </conditionalFormatting>
  <conditionalFormatting sqref="CW23:CX25">
    <cfRule type="cellIs" dxfId="1179" priority="275" operator="greaterThan">
      <formula>1</formula>
    </cfRule>
  </conditionalFormatting>
  <conditionalFormatting sqref="CW27:CX29">
    <cfRule type="cellIs" dxfId="1178" priority="274" operator="greaterThan">
      <formula>1</formula>
    </cfRule>
  </conditionalFormatting>
  <conditionalFormatting sqref="CW31:CX35">
    <cfRule type="cellIs" dxfId="1177" priority="273" operator="greaterThan">
      <formula>1</formula>
    </cfRule>
  </conditionalFormatting>
  <conditionalFormatting sqref="CW37:CX37">
    <cfRule type="cellIs" dxfId="1176" priority="272" operator="greaterThan">
      <formula>1</formula>
    </cfRule>
  </conditionalFormatting>
  <conditionalFormatting sqref="CW39:CX39">
    <cfRule type="cellIs" dxfId="1175" priority="271" operator="greaterThan">
      <formula>1</formula>
    </cfRule>
  </conditionalFormatting>
  <conditionalFormatting sqref="CW43:CX45">
    <cfRule type="cellIs" dxfId="1174" priority="270" operator="greaterThan">
      <formula>1</formula>
    </cfRule>
  </conditionalFormatting>
  <conditionalFormatting sqref="CW47:CX49 CW51:CX53">
    <cfRule type="cellIs" dxfId="1173" priority="269" operator="greaterThan">
      <formula>1</formula>
    </cfRule>
  </conditionalFormatting>
  <conditionalFormatting sqref="CW55:CX57">
    <cfRule type="cellIs" dxfId="1172" priority="268" operator="greaterThan">
      <formula>1</formula>
    </cfRule>
  </conditionalFormatting>
  <conditionalFormatting sqref="CW59:CX61">
    <cfRule type="cellIs" dxfId="1171" priority="267" operator="greaterThan">
      <formula>1</formula>
    </cfRule>
  </conditionalFormatting>
  <conditionalFormatting sqref="CW63:CX65">
    <cfRule type="cellIs" dxfId="1170" priority="266" operator="greaterThan">
      <formula>1</formula>
    </cfRule>
  </conditionalFormatting>
  <conditionalFormatting sqref="CW67:CX68">
    <cfRule type="cellIs" dxfId="1169" priority="265" operator="greaterThan">
      <formula>1</formula>
    </cfRule>
  </conditionalFormatting>
  <conditionalFormatting sqref="CW70:CX72">
    <cfRule type="cellIs" dxfId="1168" priority="264" operator="greaterThan">
      <formula>1</formula>
    </cfRule>
  </conditionalFormatting>
  <conditionalFormatting sqref="CW75:CX81">
    <cfRule type="cellIs" dxfId="1167" priority="284" operator="greaterThan">
      <formula>1</formula>
    </cfRule>
  </conditionalFormatting>
  <conditionalFormatting sqref="CW83:CX89">
    <cfRule type="cellIs" dxfId="1166" priority="285" operator="greaterThan">
      <formula>1</formula>
    </cfRule>
  </conditionalFormatting>
  <conditionalFormatting sqref="CW91:CX97">
    <cfRule type="cellIs" dxfId="1165" priority="283" operator="greaterThan">
      <formula>1</formula>
    </cfRule>
  </conditionalFormatting>
  <conditionalFormatting sqref="CW99:CX101">
    <cfRule type="cellIs" dxfId="1164" priority="277" operator="greaterThan">
      <formula>1</formula>
    </cfRule>
  </conditionalFormatting>
  <conditionalFormatting sqref="CW112:CX122">
    <cfRule type="cellIs" dxfId="1163" priority="278" operator="greaterThan">
      <formula>1</formula>
    </cfRule>
  </conditionalFormatting>
  <conditionalFormatting sqref="CW124:CX134">
    <cfRule type="cellIs" dxfId="1162" priority="279" operator="greaterThan">
      <formula>1</formula>
    </cfRule>
  </conditionalFormatting>
  <conditionalFormatting sqref="CW136:CX137">
    <cfRule type="cellIs" dxfId="1161" priority="280" operator="greaterThan">
      <formula>1</formula>
    </cfRule>
  </conditionalFormatting>
  <conditionalFormatting sqref="CW139:CX140">
    <cfRule type="cellIs" dxfId="1160" priority="281" operator="greaterThan">
      <formula>1</formula>
    </cfRule>
  </conditionalFormatting>
  <conditionalFormatting sqref="CW168:CX172">
    <cfRule type="cellIs" dxfId="1159" priority="282" operator="greaterThan">
      <formula>1</formula>
    </cfRule>
  </conditionalFormatting>
  <conditionalFormatting sqref="CW174:CX178">
    <cfRule type="cellIs" dxfId="1158" priority="50" operator="greaterThan">
      <formula>1</formula>
    </cfRule>
  </conditionalFormatting>
  <conditionalFormatting sqref="CW192:CX194 CW205:CX206">
    <cfRule type="cellIs" dxfId="1157" priority="287" operator="greaterThan">
      <formula>1</formula>
    </cfRule>
  </conditionalFormatting>
  <conditionalFormatting sqref="CW196:CX202">
    <cfRule type="cellIs" dxfId="1156" priority="86" operator="greaterThan">
      <formula>1</formula>
    </cfRule>
  </conditionalFormatting>
  <conditionalFormatting sqref="CW208:CX214">
    <cfRule type="cellIs" dxfId="1155" priority="122" operator="greaterThan">
      <formula>1</formula>
    </cfRule>
  </conditionalFormatting>
  <conditionalFormatting sqref="CX270">
    <cfRule type="cellIs" dxfId="1154" priority="276" operator="greaterThan">
      <formula>100%</formula>
    </cfRule>
  </conditionalFormatting>
  <conditionalFormatting sqref="CZ12:DA19">
    <cfRule type="cellIs" dxfId="1153" priority="262" operator="greaterThan">
      <formula>1</formula>
    </cfRule>
  </conditionalFormatting>
  <conditionalFormatting sqref="CZ23:DA25">
    <cfRule type="cellIs" dxfId="1152" priority="251" operator="greaterThan">
      <formula>1</formula>
    </cfRule>
  </conditionalFormatting>
  <conditionalFormatting sqref="CZ27:DA29">
    <cfRule type="cellIs" dxfId="1151" priority="250" operator="greaterThan">
      <formula>1</formula>
    </cfRule>
  </conditionalFormatting>
  <conditionalFormatting sqref="CZ31:DA35">
    <cfRule type="cellIs" dxfId="1150" priority="249" operator="greaterThan">
      <formula>1</formula>
    </cfRule>
  </conditionalFormatting>
  <conditionalFormatting sqref="CZ37:DA37">
    <cfRule type="cellIs" dxfId="1149" priority="248" operator="greaterThan">
      <formula>1</formula>
    </cfRule>
  </conditionalFormatting>
  <conditionalFormatting sqref="CZ39:DA39">
    <cfRule type="cellIs" dxfId="1148" priority="247" operator="greaterThan">
      <formula>1</formula>
    </cfRule>
  </conditionalFormatting>
  <conditionalFormatting sqref="CZ43:DA45">
    <cfRule type="cellIs" dxfId="1147" priority="246" operator="greaterThan">
      <formula>1</formula>
    </cfRule>
  </conditionalFormatting>
  <conditionalFormatting sqref="CZ47:DA49 CZ51:DA53">
    <cfRule type="cellIs" dxfId="1146" priority="245" operator="greaterThan">
      <formula>1</formula>
    </cfRule>
  </conditionalFormatting>
  <conditionalFormatting sqref="CZ55:DA57">
    <cfRule type="cellIs" dxfId="1145" priority="244" operator="greaterThan">
      <formula>1</formula>
    </cfRule>
  </conditionalFormatting>
  <conditionalFormatting sqref="CZ59:DA61">
    <cfRule type="cellIs" dxfId="1144" priority="243" operator="greaterThan">
      <formula>1</formula>
    </cfRule>
  </conditionalFormatting>
  <conditionalFormatting sqref="CZ63:DA65">
    <cfRule type="cellIs" dxfId="1143" priority="242" operator="greaterThan">
      <formula>1</formula>
    </cfRule>
  </conditionalFormatting>
  <conditionalFormatting sqref="CZ67:DA68">
    <cfRule type="cellIs" dxfId="1142" priority="241" operator="greaterThan">
      <formula>1</formula>
    </cfRule>
  </conditionalFormatting>
  <conditionalFormatting sqref="CZ70:DA72">
    <cfRule type="cellIs" dxfId="1141" priority="240" operator="greaterThan">
      <formula>1</formula>
    </cfRule>
  </conditionalFormatting>
  <conditionalFormatting sqref="CZ75:DA81">
    <cfRule type="cellIs" dxfId="1140" priority="260" operator="greaterThan">
      <formula>1</formula>
    </cfRule>
  </conditionalFormatting>
  <conditionalFormatting sqref="CZ83:DA89">
    <cfRule type="cellIs" dxfId="1139" priority="261" operator="greaterThan">
      <formula>1</formula>
    </cfRule>
  </conditionalFormatting>
  <conditionalFormatting sqref="CZ91:DA97">
    <cfRule type="cellIs" dxfId="1138" priority="259" operator="greaterThan">
      <formula>1</formula>
    </cfRule>
  </conditionalFormatting>
  <conditionalFormatting sqref="CZ99:DA101">
    <cfRule type="cellIs" dxfId="1137" priority="253" operator="greaterThan">
      <formula>1</formula>
    </cfRule>
  </conditionalFormatting>
  <conditionalFormatting sqref="CZ112:DA122">
    <cfRule type="cellIs" dxfId="1136" priority="254" operator="greaterThan">
      <formula>1</formula>
    </cfRule>
  </conditionalFormatting>
  <conditionalFormatting sqref="CZ124:DA134">
    <cfRule type="cellIs" dxfId="1135" priority="255" operator="greaterThan">
      <formula>1</formula>
    </cfRule>
  </conditionalFormatting>
  <conditionalFormatting sqref="CZ136:DA137">
    <cfRule type="cellIs" dxfId="1134" priority="256" operator="greaterThan">
      <formula>1</formula>
    </cfRule>
  </conditionalFormatting>
  <conditionalFormatting sqref="CZ139:DA140">
    <cfRule type="cellIs" dxfId="1133" priority="257" operator="greaterThan">
      <formula>1</formula>
    </cfRule>
  </conditionalFormatting>
  <conditionalFormatting sqref="CZ168:DA172">
    <cfRule type="cellIs" dxfId="1132" priority="258" operator="greaterThan">
      <formula>1</formula>
    </cfRule>
  </conditionalFormatting>
  <conditionalFormatting sqref="CZ174:DA178">
    <cfRule type="cellIs" dxfId="1131" priority="49" operator="greaterThan">
      <formula>1</formula>
    </cfRule>
  </conditionalFormatting>
  <conditionalFormatting sqref="CZ192:DA194">
    <cfRule type="cellIs" dxfId="1130" priority="263" operator="greaterThan">
      <formula>1</formula>
    </cfRule>
  </conditionalFormatting>
  <conditionalFormatting sqref="CZ196:DA202">
    <cfRule type="cellIs" dxfId="1129" priority="85" operator="greaterThan">
      <formula>1</formula>
    </cfRule>
  </conditionalFormatting>
  <conditionalFormatting sqref="CZ205:DA206">
    <cfRule type="cellIs" dxfId="1128" priority="156" operator="greaterThan">
      <formula>1</formula>
    </cfRule>
  </conditionalFormatting>
  <conditionalFormatting sqref="CZ208:DA214">
    <cfRule type="cellIs" dxfId="1127" priority="121" operator="greaterThan">
      <formula>1</formula>
    </cfRule>
  </conditionalFormatting>
  <conditionalFormatting sqref="DA270">
    <cfRule type="cellIs" dxfId="1126" priority="252" operator="greaterThan">
      <formula>100%</formula>
    </cfRule>
  </conditionalFormatting>
  <conditionalFormatting sqref="DC12:DD19">
    <cfRule type="cellIs" dxfId="1125" priority="238" operator="greaterThan">
      <formula>1</formula>
    </cfRule>
  </conditionalFormatting>
  <conditionalFormatting sqref="DC23:DD25">
    <cfRule type="cellIs" dxfId="1124" priority="228" operator="greaterThan">
      <formula>1</formula>
    </cfRule>
  </conditionalFormatting>
  <conditionalFormatting sqref="DC27:DD29">
    <cfRule type="cellIs" dxfId="1123" priority="227" operator="greaterThan">
      <formula>1</formula>
    </cfRule>
  </conditionalFormatting>
  <conditionalFormatting sqref="DC31:DD35">
    <cfRule type="cellIs" dxfId="1122" priority="226" operator="greaterThan">
      <formula>1</formula>
    </cfRule>
  </conditionalFormatting>
  <conditionalFormatting sqref="DC37:DD37">
    <cfRule type="cellIs" dxfId="1121" priority="225" operator="greaterThan">
      <formula>1</formula>
    </cfRule>
  </conditionalFormatting>
  <conditionalFormatting sqref="DC39:DD39">
    <cfRule type="cellIs" dxfId="1120" priority="224" operator="greaterThan">
      <formula>1</formula>
    </cfRule>
  </conditionalFormatting>
  <conditionalFormatting sqref="DC43:DD45">
    <cfRule type="cellIs" dxfId="1119" priority="223" operator="greaterThan">
      <formula>1</formula>
    </cfRule>
  </conditionalFormatting>
  <conditionalFormatting sqref="DC47:DD49 DC51:DD53">
    <cfRule type="cellIs" dxfId="1118" priority="222" operator="greaterThan">
      <formula>1</formula>
    </cfRule>
  </conditionalFormatting>
  <conditionalFormatting sqref="DC55:DD57">
    <cfRule type="cellIs" dxfId="1117" priority="221" operator="greaterThan">
      <formula>1</formula>
    </cfRule>
  </conditionalFormatting>
  <conditionalFormatting sqref="DC59:DD61">
    <cfRule type="cellIs" dxfId="1116" priority="220" operator="greaterThan">
      <formula>1</formula>
    </cfRule>
  </conditionalFormatting>
  <conditionalFormatting sqref="DC63:DD65">
    <cfRule type="cellIs" dxfId="1115" priority="219" operator="greaterThan">
      <formula>1</formula>
    </cfRule>
  </conditionalFormatting>
  <conditionalFormatting sqref="DC67:DD68">
    <cfRule type="cellIs" dxfId="1114" priority="218" operator="greaterThan">
      <formula>1</formula>
    </cfRule>
  </conditionalFormatting>
  <conditionalFormatting sqref="DC70:DD72">
    <cfRule type="cellIs" dxfId="1113" priority="217" operator="greaterThan">
      <formula>1</formula>
    </cfRule>
  </conditionalFormatting>
  <conditionalFormatting sqref="DC75:DD81">
    <cfRule type="cellIs" dxfId="1112" priority="236" operator="greaterThan">
      <formula>1</formula>
    </cfRule>
  </conditionalFormatting>
  <conditionalFormatting sqref="DC83:DD89">
    <cfRule type="cellIs" dxfId="1111" priority="237" operator="greaterThan">
      <formula>1</formula>
    </cfRule>
  </conditionalFormatting>
  <conditionalFormatting sqref="DC91:DD97">
    <cfRule type="cellIs" dxfId="1110" priority="235" operator="greaterThan">
      <formula>1</formula>
    </cfRule>
  </conditionalFormatting>
  <conditionalFormatting sqref="DC99:DD101">
    <cfRule type="cellIs" dxfId="1109" priority="230" operator="greaterThan">
      <formula>1</formula>
    </cfRule>
  </conditionalFormatting>
  <conditionalFormatting sqref="DC112:DD122">
    <cfRule type="cellIs" dxfId="1108" priority="231" operator="greaterThan">
      <formula>1</formula>
    </cfRule>
  </conditionalFormatting>
  <conditionalFormatting sqref="DC124:DD134">
    <cfRule type="cellIs" dxfId="1107" priority="232" operator="greaterThan">
      <formula>1</formula>
    </cfRule>
  </conditionalFormatting>
  <conditionalFormatting sqref="DC136:DD137">
    <cfRule type="cellIs" dxfId="1106" priority="233" operator="greaterThan">
      <formula>1</formula>
    </cfRule>
  </conditionalFormatting>
  <conditionalFormatting sqref="DC139:DD140">
    <cfRule type="cellIs" dxfId="1105" priority="234" operator="greaterThan">
      <formula>1</formula>
    </cfRule>
  </conditionalFormatting>
  <conditionalFormatting sqref="DC168:DD172">
    <cfRule type="cellIs" dxfId="1104" priority="159" operator="greaterThan">
      <formula>1</formula>
    </cfRule>
  </conditionalFormatting>
  <conditionalFormatting sqref="DC174:DD178">
    <cfRule type="cellIs" dxfId="1103" priority="48" operator="greaterThan">
      <formula>1</formula>
    </cfRule>
  </conditionalFormatting>
  <conditionalFormatting sqref="DC192:DD194">
    <cfRule type="cellIs" dxfId="1102" priority="239" operator="greaterThan">
      <formula>1</formula>
    </cfRule>
  </conditionalFormatting>
  <conditionalFormatting sqref="DC196:DD202">
    <cfRule type="cellIs" dxfId="1101" priority="84" operator="greaterThan">
      <formula>1</formula>
    </cfRule>
  </conditionalFormatting>
  <conditionalFormatting sqref="DC205:DD206">
    <cfRule type="cellIs" dxfId="1100" priority="155" operator="greaterThan">
      <formula>1</formula>
    </cfRule>
  </conditionalFormatting>
  <conditionalFormatting sqref="DC208:DD214">
    <cfRule type="cellIs" dxfId="1099" priority="120" operator="greaterThan">
      <formula>1</formula>
    </cfRule>
  </conditionalFormatting>
  <conditionalFormatting sqref="DD270">
    <cfRule type="cellIs" dxfId="1098" priority="229" operator="greaterThan">
      <formula>100%</formula>
    </cfRule>
  </conditionalFormatting>
  <conditionalFormatting sqref="DF12:DG19">
    <cfRule type="cellIs" dxfId="1097" priority="215" operator="greaterThan">
      <formula>1</formula>
    </cfRule>
  </conditionalFormatting>
  <conditionalFormatting sqref="DF23:DG25">
    <cfRule type="cellIs" dxfId="1096" priority="205" operator="greaterThan">
      <formula>1</formula>
    </cfRule>
  </conditionalFormatting>
  <conditionalFormatting sqref="DF27:DG29">
    <cfRule type="cellIs" dxfId="1095" priority="204" operator="greaterThan">
      <formula>1</formula>
    </cfRule>
  </conditionalFormatting>
  <conditionalFormatting sqref="DF31:DG35">
    <cfRule type="cellIs" dxfId="1094" priority="203" operator="greaterThan">
      <formula>1</formula>
    </cfRule>
  </conditionalFormatting>
  <conditionalFormatting sqref="DF37:DG37">
    <cfRule type="cellIs" dxfId="1093" priority="202" operator="greaterThan">
      <formula>1</formula>
    </cfRule>
  </conditionalFormatting>
  <conditionalFormatting sqref="DF39:DG39">
    <cfRule type="cellIs" dxfId="1092" priority="201" operator="greaterThan">
      <formula>1</formula>
    </cfRule>
  </conditionalFormatting>
  <conditionalFormatting sqref="DF43:DG45">
    <cfRule type="cellIs" dxfId="1091" priority="200" operator="greaterThan">
      <formula>1</formula>
    </cfRule>
  </conditionalFormatting>
  <conditionalFormatting sqref="DF47:DG49 DF51:DG53">
    <cfRule type="cellIs" dxfId="1090" priority="199" operator="greaterThan">
      <formula>1</formula>
    </cfRule>
  </conditionalFormatting>
  <conditionalFormatting sqref="DF55:DG57">
    <cfRule type="cellIs" dxfId="1089" priority="198" operator="greaterThan">
      <formula>1</formula>
    </cfRule>
  </conditionalFormatting>
  <conditionalFormatting sqref="DF59:DG61">
    <cfRule type="cellIs" dxfId="1088" priority="197" operator="greaterThan">
      <formula>1</formula>
    </cfRule>
  </conditionalFormatting>
  <conditionalFormatting sqref="DF63:DG65">
    <cfRule type="cellIs" dxfId="1087" priority="196" operator="greaterThan">
      <formula>1</formula>
    </cfRule>
  </conditionalFormatting>
  <conditionalFormatting sqref="DF67:DG68">
    <cfRule type="cellIs" dxfId="1086" priority="195" operator="greaterThan">
      <formula>1</formula>
    </cfRule>
  </conditionalFormatting>
  <conditionalFormatting sqref="DF70:DG72">
    <cfRule type="cellIs" dxfId="1085" priority="194" operator="greaterThan">
      <formula>1</formula>
    </cfRule>
  </conditionalFormatting>
  <conditionalFormatting sqref="DF75:DG81">
    <cfRule type="cellIs" dxfId="1084" priority="213" operator="greaterThan">
      <formula>1</formula>
    </cfRule>
  </conditionalFormatting>
  <conditionalFormatting sqref="DF83:DG89">
    <cfRule type="cellIs" dxfId="1083" priority="214" operator="greaterThan">
      <formula>1</formula>
    </cfRule>
  </conditionalFormatting>
  <conditionalFormatting sqref="DF91:DG97">
    <cfRule type="cellIs" dxfId="1082" priority="212" operator="greaterThan">
      <formula>1</formula>
    </cfRule>
  </conditionalFormatting>
  <conditionalFormatting sqref="DF99:DG101">
    <cfRule type="cellIs" dxfId="1081" priority="207" operator="greaterThan">
      <formula>1</formula>
    </cfRule>
  </conditionalFormatting>
  <conditionalFormatting sqref="DF112:DG122">
    <cfRule type="cellIs" dxfId="1080" priority="208" operator="greaterThan">
      <formula>1</formula>
    </cfRule>
  </conditionalFormatting>
  <conditionalFormatting sqref="DF124:DG134">
    <cfRule type="cellIs" dxfId="1079" priority="209" operator="greaterThan">
      <formula>1</formula>
    </cfRule>
  </conditionalFormatting>
  <conditionalFormatting sqref="DF136:DG137">
    <cfRule type="cellIs" dxfId="1078" priority="210" operator="greaterThan">
      <formula>1</formula>
    </cfRule>
  </conditionalFormatting>
  <conditionalFormatting sqref="DF139:DG140">
    <cfRule type="cellIs" dxfId="1077" priority="211" operator="greaterThan">
      <formula>1</formula>
    </cfRule>
  </conditionalFormatting>
  <conditionalFormatting sqref="DF168:DG172">
    <cfRule type="cellIs" dxfId="1076" priority="158" operator="greaterThan">
      <formula>1</formula>
    </cfRule>
  </conditionalFormatting>
  <conditionalFormatting sqref="DF174:DG178">
    <cfRule type="cellIs" dxfId="1075" priority="47" operator="greaterThan">
      <formula>1</formula>
    </cfRule>
  </conditionalFormatting>
  <conditionalFormatting sqref="DF192:DG194 DF205:DG206">
    <cfRule type="cellIs" dxfId="1074" priority="216" operator="greaterThan">
      <formula>1</formula>
    </cfRule>
  </conditionalFormatting>
  <conditionalFormatting sqref="DF196:DG202">
    <cfRule type="cellIs" dxfId="1073" priority="83" operator="greaterThan">
      <formula>1</formula>
    </cfRule>
  </conditionalFormatting>
  <conditionalFormatting sqref="DF208:DG214">
    <cfRule type="cellIs" dxfId="1072" priority="118" operator="greaterThan">
      <formula>1</formula>
    </cfRule>
  </conditionalFormatting>
  <conditionalFormatting sqref="DG270">
    <cfRule type="cellIs" dxfId="1071" priority="206" operator="greaterThan">
      <formula>100%</formula>
    </cfRule>
  </conditionalFormatting>
  <conditionalFormatting sqref="DI12:DJ19">
    <cfRule type="cellIs" dxfId="1070" priority="2" operator="greaterThan">
      <formula>1</formula>
    </cfRule>
  </conditionalFormatting>
  <conditionalFormatting sqref="DI23:DJ25">
    <cfRule type="cellIs" dxfId="1069" priority="182" operator="greaterThan">
      <formula>1</formula>
    </cfRule>
  </conditionalFormatting>
  <conditionalFormatting sqref="DI27:DJ29">
    <cfRule type="cellIs" dxfId="1068" priority="181" operator="greaterThan">
      <formula>1</formula>
    </cfRule>
  </conditionalFormatting>
  <conditionalFormatting sqref="DI31:DJ35">
    <cfRule type="cellIs" dxfId="1067" priority="180" operator="greaterThan">
      <formula>1</formula>
    </cfRule>
  </conditionalFormatting>
  <conditionalFormatting sqref="DI37:DJ37">
    <cfRule type="cellIs" dxfId="1066" priority="179" operator="greaterThan">
      <formula>1</formula>
    </cfRule>
  </conditionalFormatting>
  <conditionalFormatting sqref="DI39:DJ39">
    <cfRule type="cellIs" dxfId="1065" priority="178" operator="greaterThan">
      <formula>1</formula>
    </cfRule>
  </conditionalFormatting>
  <conditionalFormatting sqref="DI43:DJ45">
    <cfRule type="cellIs" dxfId="1064" priority="177" operator="greaterThan">
      <formula>1</formula>
    </cfRule>
  </conditionalFormatting>
  <conditionalFormatting sqref="DI47:DJ49 DI51:DJ53">
    <cfRule type="cellIs" dxfId="1063" priority="176" operator="greaterThan">
      <formula>1</formula>
    </cfRule>
  </conditionalFormatting>
  <conditionalFormatting sqref="DI55:DJ57">
    <cfRule type="cellIs" dxfId="1062" priority="175" operator="greaterThan">
      <formula>1</formula>
    </cfRule>
  </conditionalFormatting>
  <conditionalFormatting sqref="DI59:DJ61">
    <cfRule type="cellIs" dxfId="1061" priority="174" operator="greaterThan">
      <formula>1</formula>
    </cfRule>
  </conditionalFormatting>
  <conditionalFormatting sqref="DI63:DJ65">
    <cfRule type="cellIs" dxfId="1060" priority="173" operator="greaterThan">
      <formula>1</formula>
    </cfRule>
  </conditionalFormatting>
  <conditionalFormatting sqref="DI67:DJ68">
    <cfRule type="cellIs" dxfId="1059" priority="172" operator="greaterThan">
      <formula>1</formula>
    </cfRule>
  </conditionalFormatting>
  <conditionalFormatting sqref="DI70:DJ72">
    <cfRule type="cellIs" dxfId="1058" priority="1" operator="greaterThan">
      <formula>1</formula>
    </cfRule>
  </conditionalFormatting>
  <conditionalFormatting sqref="DI75:DJ81">
    <cfRule type="cellIs" dxfId="1057" priority="190" operator="greaterThan">
      <formula>1</formula>
    </cfRule>
  </conditionalFormatting>
  <conditionalFormatting sqref="DI83:DJ89">
    <cfRule type="cellIs" dxfId="1056" priority="191" operator="greaterThan">
      <formula>1</formula>
    </cfRule>
  </conditionalFormatting>
  <conditionalFormatting sqref="DI91:DJ97">
    <cfRule type="cellIs" dxfId="1055" priority="189" operator="greaterThan">
      <formula>1</formula>
    </cfRule>
  </conditionalFormatting>
  <conditionalFormatting sqref="DI99:DJ101">
    <cfRule type="cellIs" dxfId="1054" priority="184" operator="greaterThan">
      <formula>1</formula>
    </cfRule>
  </conditionalFormatting>
  <conditionalFormatting sqref="DI112:DJ122">
    <cfRule type="cellIs" dxfId="1053" priority="185" operator="greaterThan">
      <formula>1</formula>
    </cfRule>
  </conditionalFormatting>
  <conditionalFormatting sqref="DI124:DJ134">
    <cfRule type="cellIs" dxfId="1052" priority="186" operator="greaterThan">
      <formula>1</formula>
    </cfRule>
  </conditionalFormatting>
  <conditionalFormatting sqref="DI136:DJ137">
    <cfRule type="cellIs" dxfId="1051" priority="187" operator="greaterThan">
      <formula>1</formula>
    </cfRule>
  </conditionalFormatting>
  <conditionalFormatting sqref="DI139:DJ140">
    <cfRule type="cellIs" dxfId="1050" priority="188" operator="greaterThan">
      <formula>1</formula>
    </cfRule>
  </conditionalFormatting>
  <conditionalFormatting sqref="DI168:DJ172">
    <cfRule type="cellIs" dxfId="1049" priority="157" operator="greaterThan">
      <formula>1</formula>
    </cfRule>
  </conditionalFormatting>
  <conditionalFormatting sqref="DI174:DJ178">
    <cfRule type="cellIs" dxfId="1048" priority="46" operator="greaterThan">
      <formula>1</formula>
    </cfRule>
  </conditionalFormatting>
  <conditionalFormatting sqref="DI192:DJ194 DI205:DJ206">
    <cfRule type="cellIs" dxfId="1047" priority="193" operator="greaterThan">
      <formula>1</formula>
    </cfRule>
  </conditionalFormatting>
  <conditionalFormatting sqref="DI196:DJ202">
    <cfRule type="cellIs" dxfId="1046" priority="82" operator="greaterThan">
      <formula>1</formula>
    </cfRule>
  </conditionalFormatting>
  <conditionalFormatting sqref="DI208:DJ214">
    <cfRule type="cellIs" dxfId="1045" priority="119" operator="greaterThan">
      <formula>1</formula>
    </cfRule>
  </conditionalFormatting>
  <conditionalFormatting sqref="DJ270">
    <cfRule type="cellIs" dxfId="1044" priority="183" operator="greaterThan">
      <formula>100%</formula>
    </cfRule>
  </conditionalFormatting>
  <conditionalFormatting sqref="DL23:DM25">
    <cfRule type="cellIs" dxfId="1043" priority="27" operator="greaterThan">
      <formula>1</formula>
    </cfRule>
  </conditionalFormatting>
  <conditionalFormatting sqref="DL27:DM29">
    <cfRule type="cellIs" dxfId="1042" priority="26" operator="greaterThan">
      <formula>1</formula>
    </cfRule>
  </conditionalFormatting>
  <conditionalFormatting sqref="DL31:DM35">
    <cfRule type="cellIs" dxfId="1041" priority="25" operator="greaterThan">
      <formula>1</formula>
    </cfRule>
  </conditionalFormatting>
  <conditionalFormatting sqref="DL37:DM37">
    <cfRule type="cellIs" dxfId="1040" priority="24" operator="greaterThan">
      <formula>1</formula>
    </cfRule>
  </conditionalFormatting>
  <conditionalFormatting sqref="DL39:DM39">
    <cfRule type="cellIs" dxfId="1039" priority="23" operator="greaterThan">
      <formula>1</formula>
    </cfRule>
  </conditionalFormatting>
  <conditionalFormatting sqref="DL43:DM45">
    <cfRule type="cellIs" dxfId="1038" priority="22" operator="greaterThan">
      <formula>1</formula>
    </cfRule>
  </conditionalFormatting>
  <conditionalFormatting sqref="DL47:DM49 DL51:DM53">
    <cfRule type="cellIs" dxfId="1037" priority="21" operator="greaterThan">
      <formula>1</formula>
    </cfRule>
  </conditionalFormatting>
  <conditionalFormatting sqref="DL55:DM57">
    <cfRule type="cellIs" dxfId="1036" priority="20" operator="greaterThan">
      <formula>1</formula>
    </cfRule>
  </conditionalFormatting>
  <conditionalFormatting sqref="DL59:DM61">
    <cfRule type="cellIs" dxfId="1035" priority="19" operator="greaterThan">
      <formula>1</formula>
    </cfRule>
  </conditionalFormatting>
  <conditionalFormatting sqref="DL63:DM65">
    <cfRule type="cellIs" dxfId="1034" priority="18" operator="greaterThan">
      <formula>1</formula>
    </cfRule>
  </conditionalFormatting>
  <conditionalFormatting sqref="DL67:DM68">
    <cfRule type="cellIs" dxfId="1033" priority="17" operator="greaterThan">
      <formula>1</formula>
    </cfRule>
  </conditionalFormatting>
  <conditionalFormatting sqref="DL70:DM71">
    <cfRule type="cellIs" dxfId="1032" priority="16" operator="greaterThan">
      <formula>1</formula>
    </cfRule>
  </conditionalFormatting>
  <conditionalFormatting sqref="DL75:DM81">
    <cfRule type="cellIs" dxfId="1031" priority="35" operator="greaterThan">
      <formula>1</formula>
    </cfRule>
  </conditionalFormatting>
  <conditionalFormatting sqref="DL83:DM89">
    <cfRule type="cellIs" dxfId="1030" priority="36" operator="greaterThan">
      <formula>1</formula>
    </cfRule>
  </conditionalFormatting>
  <conditionalFormatting sqref="DL91:DM97">
    <cfRule type="cellIs" dxfId="1029" priority="34" operator="greaterThan">
      <formula>1</formula>
    </cfRule>
  </conditionalFormatting>
  <conditionalFormatting sqref="DL99:DM101">
    <cfRule type="cellIs" dxfId="1028" priority="29" operator="greaterThan">
      <formula>1</formula>
    </cfRule>
  </conditionalFormatting>
  <conditionalFormatting sqref="DL103:DM110 DL181:DM183 DL185:DM189">
    <cfRule type="cellIs" dxfId="1027" priority="39" operator="greaterThan">
      <formula>1</formula>
    </cfRule>
  </conditionalFormatting>
  <conditionalFormatting sqref="DL112:DM122">
    <cfRule type="cellIs" dxfId="1026" priority="30" operator="greaterThan">
      <formula>1</formula>
    </cfRule>
  </conditionalFormatting>
  <conditionalFormatting sqref="DL124:DM134">
    <cfRule type="cellIs" dxfId="1025" priority="31" operator="greaterThan">
      <formula>1</formula>
    </cfRule>
  </conditionalFormatting>
  <conditionalFormatting sqref="DL136:DM137">
    <cfRule type="cellIs" dxfId="1024" priority="32" operator="greaterThan">
      <formula>1</formula>
    </cfRule>
  </conditionalFormatting>
  <conditionalFormatting sqref="DL139:DM140">
    <cfRule type="cellIs" dxfId="1023" priority="33" operator="greaterThan">
      <formula>1</formula>
    </cfRule>
  </conditionalFormatting>
  <conditionalFormatting sqref="DL142:DM166">
    <cfRule type="cellIs" dxfId="1022" priority="14" operator="greaterThan">
      <formula>1</formula>
    </cfRule>
  </conditionalFormatting>
  <conditionalFormatting sqref="DL168:DM172">
    <cfRule type="cellIs" dxfId="1021" priority="15" operator="greaterThan">
      <formula>1</formula>
    </cfRule>
  </conditionalFormatting>
  <conditionalFormatting sqref="DL174:DM178">
    <cfRule type="cellIs" dxfId="1020" priority="11" operator="greaterThan">
      <formula>1</formula>
    </cfRule>
  </conditionalFormatting>
  <conditionalFormatting sqref="DL192:DM194 DL205:DM206">
    <cfRule type="cellIs" dxfId="1019" priority="38" operator="greaterThan">
      <formula>1</formula>
    </cfRule>
  </conditionalFormatting>
  <conditionalFormatting sqref="DL196:DM202">
    <cfRule type="cellIs" dxfId="1018" priority="12" operator="greaterThan">
      <formula>1</formula>
    </cfRule>
  </conditionalFormatting>
  <conditionalFormatting sqref="DL208:DM214">
    <cfRule type="cellIs" dxfId="1017" priority="13" operator="greaterThan">
      <formula>1</formula>
    </cfRule>
  </conditionalFormatting>
  <conditionalFormatting sqref="DL217:DM220 DL222:DM225 DL227:DM246 DL248:DM258 DL260:DM264">
    <cfRule type="cellIs" dxfId="1016" priority="10" operator="greaterThan">
      <formula>1</formula>
    </cfRule>
  </conditionalFormatting>
  <conditionalFormatting sqref="DL266:DM267 DL269:DL270">
    <cfRule type="cellIs" dxfId="1015" priority="40" operator="greaterThan">
      <formula>1</formula>
    </cfRule>
  </conditionalFormatting>
  <conditionalFormatting sqref="DM12 DL13:DM17 DM18:DM19">
    <cfRule type="cellIs" dxfId="1014" priority="37" operator="greaterThan">
      <formula>1</formula>
    </cfRule>
  </conditionalFormatting>
  <conditionalFormatting sqref="DM72">
    <cfRule type="cellIs" dxfId="1013" priority="9" operator="greaterThan">
      <formula>1</formula>
    </cfRule>
  </conditionalFormatting>
  <conditionalFormatting sqref="DM221">
    <cfRule type="cellIs" dxfId="1012" priority="8" operator="greaterThan">
      <formula>1</formula>
    </cfRule>
  </conditionalFormatting>
  <conditionalFormatting sqref="DM226">
    <cfRule type="cellIs" dxfId="1011" priority="7" operator="greaterThan">
      <formula>1</formula>
    </cfRule>
  </conditionalFormatting>
  <conditionalFormatting sqref="DM247">
    <cfRule type="cellIs" dxfId="1010" priority="6" operator="greaterThan">
      <formula>1</formula>
    </cfRule>
  </conditionalFormatting>
  <conditionalFormatting sqref="DM259">
    <cfRule type="cellIs" dxfId="1009" priority="5" operator="greaterThan">
      <formula>1</formula>
    </cfRule>
  </conditionalFormatting>
  <conditionalFormatting sqref="DM265">
    <cfRule type="cellIs" dxfId="1008" priority="4" operator="greaterThan">
      <formula>1</formula>
    </cfRule>
  </conditionalFormatting>
  <conditionalFormatting sqref="DM268:DM269">
    <cfRule type="cellIs" dxfId="1007" priority="3" operator="greaterThan">
      <formula>1</formula>
    </cfRule>
  </conditionalFormatting>
  <conditionalFormatting sqref="DM270">
    <cfRule type="cellIs" dxfId="1006" priority="28" operator="greaterThan">
      <formula>100%</formula>
    </cfRule>
  </conditionalFormatting>
  <pageMargins left="0.5" right="0.5" top="0.5" bottom="0.5" header="0" footer="0"/>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54C66-E1E4-4CB4-8553-025860CC71D3}">
  <sheetPr>
    <outlinePr summaryBelow="0"/>
  </sheetPr>
  <dimension ref="A1:DJ276"/>
  <sheetViews>
    <sheetView topLeftCell="B1" zoomScale="190" zoomScaleNormal="190" workbookViewId="0">
      <pane xSplit="3" ySplit="2" topLeftCell="E4" activePane="bottomRight" state="frozen"/>
      <selection activeCell="K60" sqref="K60"/>
      <selection pane="topRight" activeCell="K60" sqref="K60"/>
      <selection pane="bottomLeft" activeCell="K60" sqref="K60"/>
      <selection pane="bottomRight" activeCell="K60" sqref="K60"/>
    </sheetView>
  </sheetViews>
  <sheetFormatPr defaultColWidth="8.90625" defaultRowHeight="8" outlineLevelRow="4" x14ac:dyDescent="0.2"/>
  <cols>
    <col min="1" max="1" width="9.54296875" style="97" hidden="1" customWidth="1"/>
    <col min="2" max="2" width="9.54296875" style="97" customWidth="1"/>
    <col min="3" max="3" width="10.36328125" style="97" customWidth="1"/>
    <col min="4" max="4" width="43.54296875" style="97" customWidth="1"/>
    <col min="5" max="5" width="12.453125" style="97" customWidth="1"/>
    <col min="6" max="6" width="12.453125" style="97" hidden="1" customWidth="1"/>
    <col min="7" max="7" width="10.6328125" style="97" bestFit="1" customWidth="1"/>
    <col min="8" max="9" width="9.6328125" style="97" bestFit="1" customWidth="1"/>
    <col min="10" max="111" width="8.90625" style="97"/>
    <col min="112" max="112" width="10.81640625" style="97" bestFit="1" customWidth="1"/>
    <col min="113" max="113" width="8.90625" style="97"/>
    <col min="114" max="114" width="10.6328125" style="97" bestFit="1" customWidth="1"/>
    <col min="115" max="16384" width="8.90625" style="97"/>
  </cols>
  <sheetData>
    <row r="1" spans="1:114" ht="7.75" customHeight="1" x14ac:dyDescent="0.2">
      <c r="B1" s="432" t="s">
        <v>448</v>
      </c>
      <c r="C1" s="432"/>
      <c r="D1" s="432"/>
      <c r="E1" s="432"/>
      <c r="F1" s="432"/>
    </row>
    <row r="2" spans="1:114" ht="25.75" customHeight="1" x14ac:dyDescent="0.2">
      <c r="B2" s="432"/>
      <c r="C2" s="432"/>
      <c r="D2" s="432"/>
      <c r="E2" s="432"/>
      <c r="F2" s="432"/>
    </row>
    <row r="3" spans="1:114" x14ac:dyDescent="0.2">
      <c r="B3" s="99" t="s">
        <v>70</v>
      </c>
      <c r="C3" s="98"/>
      <c r="D3" s="98"/>
      <c r="E3" s="100"/>
      <c r="F3" s="101" t="s">
        <v>72</v>
      </c>
    </row>
    <row r="4" spans="1:114" ht="14.4" customHeight="1" x14ac:dyDescent="0.2">
      <c r="B4" s="185" t="s">
        <v>69</v>
      </c>
      <c r="C4" s="186"/>
      <c r="D4" s="187"/>
      <c r="E4" s="188"/>
      <c r="F4" s="188"/>
    </row>
    <row r="5" spans="1:114" ht="2.4" customHeight="1" x14ac:dyDescent="0.2">
      <c r="B5" s="102"/>
      <c r="C5" s="102"/>
      <c r="D5" s="102"/>
      <c r="E5" s="103"/>
      <c r="F5" s="103"/>
    </row>
    <row r="6" spans="1:114" ht="8.5" thickBot="1" x14ac:dyDescent="0.25">
      <c r="B6" s="104" t="s">
        <v>71</v>
      </c>
      <c r="C6" s="102"/>
      <c r="D6" s="102"/>
      <c r="E6" s="103"/>
      <c r="F6" s="105">
        <v>8.8939789141677689E-2</v>
      </c>
    </row>
    <row r="7" spans="1:114" ht="7.75" customHeight="1" thickBot="1" x14ac:dyDescent="0.25">
      <c r="B7" s="189" t="s">
        <v>68</v>
      </c>
      <c r="C7" s="190"/>
      <c r="D7" s="190"/>
      <c r="E7" s="106"/>
      <c r="F7" s="107"/>
      <c r="G7" s="181">
        <v>45992</v>
      </c>
      <c r="H7" s="182"/>
      <c r="I7" s="183"/>
      <c r="J7" s="181">
        <v>46023</v>
      </c>
      <c r="K7" s="182"/>
      <c r="L7" s="183"/>
      <c r="M7" s="181">
        <v>46054</v>
      </c>
      <c r="N7" s="182"/>
      <c r="O7" s="183"/>
      <c r="P7" s="181">
        <v>46082</v>
      </c>
      <c r="Q7" s="182"/>
      <c r="R7" s="183"/>
      <c r="S7" s="181">
        <v>46113</v>
      </c>
      <c r="T7" s="182"/>
      <c r="U7" s="183"/>
      <c r="V7" s="181">
        <v>46143</v>
      </c>
      <c r="W7" s="182"/>
      <c r="X7" s="183"/>
      <c r="Y7" s="181">
        <v>46174</v>
      </c>
      <c r="Z7" s="182"/>
      <c r="AA7" s="183"/>
      <c r="AB7" s="181">
        <v>46204</v>
      </c>
      <c r="AC7" s="182"/>
      <c r="AD7" s="183"/>
      <c r="AE7" s="181">
        <v>46235</v>
      </c>
      <c r="AF7" s="182"/>
      <c r="AG7" s="183"/>
      <c r="AH7" s="181">
        <v>46266</v>
      </c>
      <c r="AI7" s="182"/>
      <c r="AJ7" s="183"/>
      <c r="AK7" s="181">
        <v>46296</v>
      </c>
      <c r="AL7" s="182"/>
      <c r="AM7" s="183"/>
      <c r="AN7" s="181">
        <v>46327</v>
      </c>
      <c r="AO7" s="182"/>
      <c r="AP7" s="183"/>
      <c r="AQ7" s="181">
        <v>46357</v>
      </c>
      <c r="AR7" s="182"/>
      <c r="AS7" s="183"/>
      <c r="AT7" s="181">
        <v>46388</v>
      </c>
      <c r="AU7" s="182"/>
      <c r="AV7" s="183"/>
      <c r="AW7" s="181">
        <v>46419</v>
      </c>
      <c r="AX7" s="182"/>
      <c r="AY7" s="183"/>
      <c r="AZ7" s="181">
        <v>46447</v>
      </c>
      <c r="BA7" s="182"/>
      <c r="BB7" s="183"/>
      <c r="BC7" s="181">
        <v>46478</v>
      </c>
      <c r="BD7" s="182"/>
      <c r="BE7" s="183"/>
      <c r="BF7" s="181">
        <v>46508</v>
      </c>
      <c r="BG7" s="182"/>
      <c r="BH7" s="183"/>
      <c r="BI7" s="181">
        <v>46539</v>
      </c>
      <c r="BJ7" s="182"/>
      <c r="BK7" s="183"/>
      <c r="BL7" s="181">
        <v>46569</v>
      </c>
      <c r="BM7" s="182"/>
      <c r="BN7" s="183"/>
      <c r="BO7" s="181">
        <v>46600</v>
      </c>
      <c r="BP7" s="182"/>
      <c r="BQ7" s="183"/>
      <c r="BR7" s="181">
        <v>46631</v>
      </c>
      <c r="BS7" s="182"/>
      <c r="BT7" s="183"/>
      <c r="BU7" s="181">
        <v>46661</v>
      </c>
      <c r="BV7" s="182"/>
      <c r="BW7" s="183"/>
      <c r="BX7" s="181">
        <v>46692</v>
      </c>
      <c r="BY7" s="182"/>
      <c r="BZ7" s="183"/>
      <c r="CA7" s="181">
        <v>46722</v>
      </c>
      <c r="CB7" s="182"/>
      <c r="CC7" s="183"/>
      <c r="CD7" s="181">
        <v>46753</v>
      </c>
      <c r="CE7" s="182"/>
      <c r="CF7" s="183"/>
      <c r="CG7" s="181">
        <v>46784</v>
      </c>
      <c r="CH7" s="182"/>
      <c r="CI7" s="183"/>
      <c r="CJ7" s="181">
        <v>46813</v>
      </c>
      <c r="CK7" s="182"/>
      <c r="CL7" s="183"/>
      <c r="CM7" s="181">
        <v>46844</v>
      </c>
      <c r="CN7" s="182"/>
      <c r="CO7" s="183"/>
      <c r="CP7" s="181">
        <v>46874</v>
      </c>
      <c r="CQ7" s="182"/>
      <c r="CR7" s="183"/>
      <c r="CS7" s="181">
        <v>46905</v>
      </c>
      <c r="CT7" s="182"/>
      <c r="CU7" s="183"/>
      <c r="CV7" s="181">
        <v>46935</v>
      </c>
      <c r="CW7" s="182"/>
      <c r="CX7" s="183"/>
      <c r="CY7" s="181">
        <v>46966</v>
      </c>
      <c r="CZ7" s="182"/>
      <c r="DA7" s="183"/>
      <c r="DB7" s="181">
        <v>46997</v>
      </c>
      <c r="DC7" s="182"/>
      <c r="DD7" s="183"/>
      <c r="DE7" s="181">
        <v>47027</v>
      </c>
      <c r="DF7" s="182"/>
      <c r="DG7" s="183"/>
      <c r="DH7" s="181">
        <v>47058</v>
      </c>
      <c r="DI7" s="182"/>
      <c r="DJ7" s="183"/>
    </row>
    <row r="8" spans="1:114" ht="10.25" customHeight="1" x14ac:dyDescent="0.2">
      <c r="F8" s="108"/>
      <c r="G8" s="429">
        <v>1</v>
      </c>
      <c r="H8" s="430"/>
      <c r="I8" s="431"/>
      <c r="J8" s="426">
        <v>2</v>
      </c>
      <c r="K8" s="427"/>
      <c r="L8" s="428"/>
      <c r="M8" s="426">
        <v>3</v>
      </c>
      <c r="N8" s="427"/>
      <c r="O8" s="428"/>
      <c r="P8" s="426">
        <v>4</v>
      </c>
      <c r="Q8" s="427"/>
      <c r="R8" s="428"/>
      <c r="S8" s="426">
        <v>5</v>
      </c>
      <c r="T8" s="427"/>
      <c r="U8" s="428"/>
      <c r="V8" s="426">
        <v>6</v>
      </c>
      <c r="W8" s="427"/>
      <c r="X8" s="428"/>
      <c r="Y8" s="426">
        <v>7</v>
      </c>
      <c r="Z8" s="427"/>
      <c r="AA8" s="428"/>
      <c r="AB8" s="426">
        <v>8</v>
      </c>
      <c r="AC8" s="427"/>
      <c r="AD8" s="428"/>
      <c r="AE8" s="426">
        <v>9</v>
      </c>
      <c r="AF8" s="427"/>
      <c r="AG8" s="428"/>
      <c r="AH8" s="426">
        <v>10</v>
      </c>
      <c r="AI8" s="427"/>
      <c r="AJ8" s="428"/>
      <c r="AK8" s="426">
        <v>11</v>
      </c>
      <c r="AL8" s="427"/>
      <c r="AM8" s="428"/>
      <c r="AN8" s="426">
        <v>12</v>
      </c>
      <c r="AO8" s="427"/>
      <c r="AP8" s="428"/>
      <c r="AQ8" s="426">
        <v>13</v>
      </c>
      <c r="AR8" s="427"/>
      <c r="AS8" s="428"/>
      <c r="AT8" s="426">
        <v>14</v>
      </c>
      <c r="AU8" s="427"/>
      <c r="AV8" s="428"/>
      <c r="AW8" s="426">
        <v>15</v>
      </c>
      <c r="AX8" s="427"/>
      <c r="AY8" s="428"/>
      <c r="AZ8" s="426">
        <v>16</v>
      </c>
      <c r="BA8" s="427"/>
      <c r="BB8" s="428"/>
      <c r="BC8" s="426">
        <v>17</v>
      </c>
      <c r="BD8" s="427"/>
      <c r="BE8" s="428"/>
      <c r="BF8" s="426">
        <v>18</v>
      </c>
      <c r="BG8" s="427"/>
      <c r="BH8" s="428"/>
      <c r="BI8" s="426">
        <v>19</v>
      </c>
      <c r="BJ8" s="427"/>
      <c r="BK8" s="428"/>
      <c r="BL8" s="426">
        <v>20</v>
      </c>
      <c r="BM8" s="427"/>
      <c r="BN8" s="428"/>
      <c r="BO8" s="426">
        <v>21</v>
      </c>
      <c r="BP8" s="427"/>
      <c r="BQ8" s="428"/>
      <c r="BR8" s="426">
        <v>22</v>
      </c>
      <c r="BS8" s="427"/>
      <c r="BT8" s="428"/>
      <c r="BU8" s="426">
        <v>23</v>
      </c>
      <c r="BV8" s="427"/>
      <c r="BW8" s="428"/>
      <c r="BX8" s="426">
        <v>24</v>
      </c>
      <c r="BY8" s="427"/>
      <c r="BZ8" s="428"/>
      <c r="CA8" s="426">
        <v>25</v>
      </c>
      <c r="CB8" s="427"/>
      <c r="CC8" s="428"/>
      <c r="CD8" s="426">
        <v>26</v>
      </c>
      <c r="CE8" s="427"/>
      <c r="CF8" s="428"/>
      <c r="CG8" s="426">
        <v>27</v>
      </c>
      <c r="CH8" s="427"/>
      <c r="CI8" s="428"/>
      <c r="CJ8" s="426">
        <v>28</v>
      </c>
      <c r="CK8" s="427"/>
      <c r="CL8" s="428"/>
      <c r="CM8" s="426">
        <v>29</v>
      </c>
      <c r="CN8" s="427"/>
      <c r="CO8" s="428"/>
      <c r="CP8" s="426">
        <v>30</v>
      </c>
      <c r="CQ8" s="427"/>
      <c r="CR8" s="428"/>
      <c r="CS8" s="426">
        <v>31</v>
      </c>
      <c r="CT8" s="427"/>
      <c r="CU8" s="428"/>
      <c r="CV8" s="426">
        <v>32</v>
      </c>
      <c r="CW8" s="427"/>
      <c r="CX8" s="428"/>
      <c r="CY8" s="426">
        <v>33</v>
      </c>
      <c r="CZ8" s="427"/>
      <c r="DA8" s="428"/>
      <c r="DB8" s="426">
        <v>34</v>
      </c>
      <c r="DC8" s="427"/>
      <c r="DD8" s="428"/>
      <c r="DE8" s="426">
        <v>35</v>
      </c>
      <c r="DF8" s="427"/>
      <c r="DG8" s="428"/>
      <c r="DH8" s="426">
        <v>36</v>
      </c>
      <c r="DI8" s="427"/>
      <c r="DJ8" s="428"/>
    </row>
    <row r="9" spans="1:114" ht="10.25" customHeight="1" x14ac:dyDescent="0.2">
      <c r="F9" s="108"/>
      <c r="G9" s="170">
        <v>46001</v>
      </c>
      <c r="H9" s="162">
        <f>G9</f>
        <v>46001</v>
      </c>
      <c r="I9" s="159"/>
      <c r="J9" s="169">
        <f>EOMONTH(J7,-1)+1</f>
        <v>46023</v>
      </c>
      <c r="K9" s="162">
        <f>J9</f>
        <v>46023</v>
      </c>
      <c r="L9" s="159"/>
      <c r="M9" s="169">
        <f>EOMONTH(M7,-1)+1</f>
        <v>46054</v>
      </c>
      <c r="N9" s="162">
        <f>M9</f>
        <v>46054</v>
      </c>
      <c r="O9" s="159"/>
      <c r="P9" s="169">
        <f>EOMONTH(P7,-1)+1</f>
        <v>46082</v>
      </c>
      <c r="Q9" s="162">
        <f>P9</f>
        <v>46082</v>
      </c>
      <c r="R9" s="159"/>
      <c r="S9" s="169">
        <f>EOMONTH(S7,-1)+1</f>
        <v>46113</v>
      </c>
      <c r="T9" s="162">
        <f>S9</f>
        <v>46113</v>
      </c>
      <c r="U9" s="159"/>
      <c r="V9" s="169">
        <f>EOMONTH(V7,-1)+1</f>
        <v>46143</v>
      </c>
      <c r="W9" s="162">
        <f>V9</f>
        <v>46143</v>
      </c>
      <c r="X9" s="159"/>
      <c r="Y9" s="169">
        <f>EOMONTH(Y7,-1)+1</f>
        <v>46174</v>
      </c>
      <c r="Z9" s="162">
        <f>Y9</f>
        <v>46174</v>
      </c>
      <c r="AA9" s="159"/>
      <c r="AB9" s="169">
        <f>EOMONTH(AB7,-1)+1</f>
        <v>46204</v>
      </c>
      <c r="AC9" s="162">
        <f>AB9</f>
        <v>46204</v>
      </c>
      <c r="AD9" s="159"/>
      <c r="AE9" s="169">
        <f>EOMONTH(AE7,-1)+1</f>
        <v>46235</v>
      </c>
      <c r="AF9" s="162">
        <f>AE9</f>
        <v>46235</v>
      </c>
      <c r="AG9" s="159"/>
      <c r="AH9" s="169">
        <f>EOMONTH(AH7,-1)+1</f>
        <v>46266</v>
      </c>
      <c r="AI9" s="162">
        <f>AH9</f>
        <v>46266</v>
      </c>
      <c r="AJ9" s="159"/>
      <c r="AK9" s="169">
        <f>EOMONTH(AK7,-1)+1</f>
        <v>46296</v>
      </c>
      <c r="AL9" s="162">
        <f>AK9</f>
        <v>46296</v>
      </c>
      <c r="AM9" s="159"/>
      <c r="AN9" s="169">
        <f>EOMONTH(AN7,-1)+1</f>
        <v>46327</v>
      </c>
      <c r="AO9" s="162">
        <f>AN9</f>
        <v>46327</v>
      </c>
      <c r="AP9" s="159"/>
      <c r="AQ9" s="169">
        <f>EOMONTH(AQ7,-1)+1</f>
        <v>46357</v>
      </c>
      <c r="AR9" s="162">
        <f>AQ9</f>
        <v>46357</v>
      </c>
      <c r="AS9" s="159"/>
      <c r="AT9" s="169">
        <f>EOMONTH(AT7,-1)+1</f>
        <v>46388</v>
      </c>
      <c r="AU9" s="162">
        <f>AT9</f>
        <v>46388</v>
      </c>
      <c r="AV9" s="159"/>
      <c r="AW9" s="169">
        <f>EOMONTH(AW7,-1)+1</f>
        <v>46419</v>
      </c>
      <c r="AX9" s="162">
        <f>AW9</f>
        <v>46419</v>
      </c>
      <c r="AY9" s="159"/>
      <c r="AZ9" s="169">
        <f>EOMONTH(AZ7,-1)+1</f>
        <v>46447</v>
      </c>
      <c r="BA9" s="162">
        <f>AZ9</f>
        <v>46447</v>
      </c>
      <c r="BB9" s="159"/>
      <c r="BC9" s="169">
        <f>EOMONTH(BC7,-1)+1</f>
        <v>46478</v>
      </c>
      <c r="BD9" s="162">
        <f>BC9</f>
        <v>46478</v>
      </c>
      <c r="BE9" s="159"/>
      <c r="BF9" s="169">
        <f>EOMONTH(BF7,-1)+1</f>
        <v>46508</v>
      </c>
      <c r="BG9" s="162">
        <f>BF9</f>
        <v>46508</v>
      </c>
      <c r="BH9" s="159"/>
      <c r="BI9" s="169">
        <f>EOMONTH(BI7,-1)+1</f>
        <v>46539</v>
      </c>
      <c r="BJ9" s="162">
        <f>BI9</f>
        <v>46539</v>
      </c>
      <c r="BK9" s="159"/>
      <c r="BL9" s="169">
        <f>EOMONTH(BL7,-1)+1</f>
        <v>46569</v>
      </c>
      <c r="BM9" s="162">
        <f>BL9</f>
        <v>46569</v>
      </c>
      <c r="BN9" s="159"/>
      <c r="BO9" s="169">
        <f>EOMONTH(BO7,-1)+1</f>
        <v>46600</v>
      </c>
      <c r="BP9" s="162">
        <f>BO9</f>
        <v>46600</v>
      </c>
      <c r="BQ9" s="159"/>
      <c r="BR9" s="169">
        <f>EOMONTH(BR7,-1)+1</f>
        <v>46631</v>
      </c>
      <c r="BS9" s="162">
        <f>BR9</f>
        <v>46631</v>
      </c>
      <c r="BT9" s="159"/>
      <c r="BU9" s="169">
        <f>EOMONTH(BU7,-1)+1</f>
        <v>46661</v>
      </c>
      <c r="BV9" s="162">
        <f>BU9</f>
        <v>46661</v>
      </c>
      <c r="BW9" s="159"/>
      <c r="BX9" s="169">
        <f>EOMONTH(BX7,-1)+1</f>
        <v>46692</v>
      </c>
      <c r="BY9" s="162">
        <f>BX9</f>
        <v>46692</v>
      </c>
      <c r="BZ9" s="159"/>
      <c r="CA9" s="169">
        <f>EOMONTH(CA7,-1)+1</f>
        <v>46722</v>
      </c>
      <c r="CB9" s="162">
        <f>CA9</f>
        <v>46722</v>
      </c>
      <c r="CC9" s="159"/>
      <c r="CD9" s="169">
        <f>EOMONTH(CD7,-1)+1</f>
        <v>46753</v>
      </c>
      <c r="CE9" s="162">
        <f>CD9</f>
        <v>46753</v>
      </c>
      <c r="CF9" s="159"/>
      <c r="CG9" s="169">
        <f>EOMONTH(CG7,-1)+1</f>
        <v>46784</v>
      </c>
      <c r="CH9" s="162">
        <f>CG9</f>
        <v>46784</v>
      </c>
      <c r="CI9" s="159"/>
      <c r="CJ9" s="169">
        <f>EOMONTH(CJ7,-1)+1</f>
        <v>46813</v>
      </c>
      <c r="CK9" s="162">
        <f>CJ9</f>
        <v>46813</v>
      </c>
      <c r="CL9" s="159"/>
      <c r="CM9" s="169">
        <f>EOMONTH(CM7,-1)+1</f>
        <v>46844</v>
      </c>
      <c r="CN9" s="162">
        <f>CM9</f>
        <v>46844</v>
      </c>
      <c r="CO9" s="159"/>
      <c r="CP9" s="169">
        <f>EOMONTH(CP7,-1)+1</f>
        <v>46874</v>
      </c>
      <c r="CQ9" s="162">
        <f>CP9</f>
        <v>46874</v>
      </c>
      <c r="CR9" s="159"/>
      <c r="CS9" s="169">
        <f>EOMONTH(CS7,-1)+1</f>
        <v>46905</v>
      </c>
      <c r="CT9" s="162">
        <f>CS9</f>
        <v>46905</v>
      </c>
      <c r="CU9" s="159"/>
      <c r="CV9" s="169">
        <f>EOMONTH(CV7,-1)+1</f>
        <v>46935</v>
      </c>
      <c r="CW9" s="162">
        <f>CV9</f>
        <v>46935</v>
      </c>
      <c r="CX9" s="159"/>
      <c r="CY9" s="169">
        <f>EOMONTH(CY7,-1)+1</f>
        <v>46966</v>
      </c>
      <c r="CZ9" s="162">
        <f>CY9</f>
        <v>46966</v>
      </c>
      <c r="DA9" s="159"/>
      <c r="DB9" s="169">
        <f>EOMONTH(DB7,-1)+1</f>
        <v>46997</v>
      </c>
      <c r="DC9" s="162">
        <f>DB9</f>
        <v>46997</v>
      </c>
      <c r="DD9" s="159"/>
      <c r="DE9" s="169">
        <f>EOMONTH(DE7,-1)+1</f>
        <v>47027</v>
      </c>
      <c r="DF9" s="162">
        <f>DE9</f>
        <v>47027</v>
      </c>
      <c r="DG9" s="159"/>
      <c r="DH9" s="169">
        <f>EOMONTH(DH7,-1)+1</f>
        <v>47058</v>
      </c>
      <c r="DI9" s="162">
        <f>DH9</f>
        <v>47058</v>
      </c>
      <c r="DJ9" s="159"/>
    </row>
    <row r="10" spans="1:114" ht="10.25" customHeight="1" x14ac:dyDescent="0.2">
      <c r="F10" s="108"/>
      <c r="G10" s="170">
        <f>EOMONTH(G7,0)</f>
        <v>46022</v>
      </c>
      <c r="H10" s="162">
        <f>G10</f>
        <v>46022</v>
      </c>
      <c r="I10" s="159"/>
      <c r="J10" s="169">
        <f>EOMONTH(J7,0)</f>
        <v>46053</v>
      </c>
      <c r="K10" s="162">
        <f>J10</f>
        <v>46053</v>
      </c>
      <c r="L10" s="159"/>
      <c r="M10" s="169">
        <f>EOMONTH(M7,0)</f>
        <v>46081</v>
      </c>
      <c r="N10" s="162">
        <f>M10</f>
        <v>46081</v>
      </c>
      <c r="O10" s="159"/>
      <c r="P10" s="169">
        <f>EOMONTH(P7,0)</f>
        <v>46112</v>
      </c>
      <c r="Q10" s="162">
        <f>P10</f>
        <v>46112</v>
      </c>
      <c r="R10" s="159"/>
      <c r="S10" s="169">
        <f>EOMONTH(S7,0)</f>
        <v>46142</v>
      </c>
      <c r="T10" s="162">
        <f>S10</f>
        <v>46142</v>
      </c>
      <c r="U10" s="159"/>
      <c r="V10" s="169">
        <f>EOMONTH(V7,0)</f>
        <v>46173</v>
      </c>
      <c r="W10" s="162">
        <f>V10</f>
        <v>46173</v>
      </c>
      <c r="X10" s="159"/>
      <c r="Y10" s="169">
        <f>EOMONTH(Y7,0)</f>
        <v>46203</v>
      </c>
      <c r="Z10" s="162">
        <f>Y10</f>
        <v>46203</v>
      </c>
      <c r="AA10" s="159"/>
      <c r="AB10" s="169">
        <f>EOMONTH(AB7,0)</f>
        <v>46234</v>
      </c>
      <c r="AC10" s="162">
        <f>AB10</f>
        <v>46234</v>
      </c>
      <c r="AD10" s="159"/>
      <c r="AE10" s="169">
        <f>EOMONTH(AE7,0)</f>
        <v>46265</v>
      </c>
      <c r="AF10" s="162">
        <f>AE10</f>
        <v>46265</v>
      </c>
      <c r="AG10" s="159"/>
      <c r="AH10" s="169">
        <f>EOMONTH(AH7,0)</f>
        <v>46295</v>
      </c>
      <c r="AI10" s="162">
        <f>AH10</f>
        <v>46295</v>
      </c>
      <c r="AJ10" s="159"/>
      <c r="AK10" s="169">
        <f>EOMONTH(AK7,0)</f>
        <v>46326</v>
      </c>
      <c r="AL10" s="162">
        <f>AK10</f>
        <v>46326</v>
      </c>
      <c r="AM10" s="159"/>
      <c r="AN10" s="169">
        <f>EOMONTH(AN7,0)</f>
        <v>46356</v>
      </c>
      <c r="AO10" s="162">
        <f>AN10</f>
        <v>46356</v>
      </c>
      <c r="AP10" s="159"/>
      <c r="AQ10" s="169">
        <f>EOMONTH(AQ7,0)</f>
        <v>46387</v>
      </c>
      <c r="AR10" s="162">
        <f>AQ10</f>
        <v>46387</v>
      </c>
      <c r="AS10" s="159"/>
      <c r="AT10" s="169">
        <f>EOMONTH(AT7,0)</f>
        <v>46418</v>
      </c>
      <c r="AU10" s="162">
        <f>AT10</f>
        <v>46418</v>
      </c>
      <c r="AV10" s="159"/>
      <c r="AW10" s="169">
        <f>EOMONTH(AW7,0)</f>
        <v>46446</v>
      </c>
      <c r="AX10" s="162">
        <f>AW10</f>
        <v>46446</v>
      </c>
      <c r="AY10" s="159"/>
      <c r="AZ10" s="169">
        <f>EOMONTH(AZ7,0)</f>
        <v>46477</v>
      </c>
      <c r="BA10" s="162">
        <f>AZ10</f>
        <v>46477</v>
      </c>
      <c r="BB10" s="159"/>
      <c r="BC10" s="169">
        <f>EOMONTH(BC7,0)</f>
        <v>46507</v>
      </c>
      <c r="BD10" s="162">
        <f>BC10</f>
        <v>46507</v>
      </c>
      <c r="BE10" s="159"/>
      <c r="BF10" s="169">
        <f>EOMONTH(BF7,0)</f>
        <v>46538</v>
      </c>
      <c r="BG10" s="162">
        <f>BF10</f>
        <v>46538</v>
      </c>
      <c r="BH10" s="159"/>
      <c r="BI10" s="169">
        <f>EOMONTH(BI7,0)</f>
        <v>46568</v>
      </c>
      <c r="BJ10" s="162">
        <f>BI10</f>
        <v>46568</v>
      </c>
      <c r="BK10" s="159"/>
      <c r="BL10" s="169">
        <f>EOMONTH(BL7,0)</f>
        <v>46599</v>
      </c>
      <c r="BM10" s="162">
        <f>BL10</f>
        <v>46599</v>
      </c>
      <c r="BN10" s="159"/>
      <c r="BO10" s="169">
        <f>EOMONTH(BO7,0)</f>
        <v>46630</v>
      </c>
      <c r="BP10" s="162">
        <f>BO10</f>
        <v>46630</v>
      </c>
      <c r="BQ10" s="159"/>
      <c r="BR10" s="169">
        <f>EOMONTH(BR7,0)</f>
        <v>46660</v>
      </c>
      <c r="BS10" s="162">
        <f>BR10</f>
        <v>46660</v>
      </c>
      <c r="BT10" s="159"/>
      <c r="BU10" s="169">
        <f>EOMONTH(BU7,0)</f>
        <v>46691</v>
      </c>
      <c r="BV10" s="162">
        <f>BU10</f>
        <v>46691</v>
      </c>
      <c r="BW10" s="159"/>
      <c r="BX10" s="169">
        <f>EOMONTH(BX7,0)</f>
        <v>46721</v>
      </c>
      <c r="BY10" s="162">
        <f>BX10</f>
        <v>46721</v>
      </c>
      <c r="BZ10" s="159"/>
      <c r="CA10" s="169">
        <f>EOMONTH(CA7,0)</f>
        <v>46752</v>
      </c>
      <c r="CB10" s="162">
        <f>CA10</f>
        <v>46752</v>
      </c>
      <c r="CC10" s="159"/>
      <c r="CD10" s="169">
        <f>EOMONTH(CD7,0)</f>
        <v>46783</v>
      </c>
      <c r="CE10" s="162">
        <f>CD10</f>
        <v>46783</v>
      </c>
      <c r="CF10" s="159"/>
      <c r="CG10" s="169">
        <f>EOMONTH(CG7,0)</f>
        <v>46812</v>
      </c>
      <c r="CH10" s="162">
        <f>CG10</f>
        <v>46812</v>
      </c>
      <c r="CI10" s="159"/>
      <c r="CJ10" s="169">
        <f>EOMONTH(CJ7,0)</f>
        <v>46843</v>
      </c>
      <c r="CK10" s="162">
        <f>CJ10</f>
        <v>46843</v>
      </c>
      <c r="CL10" s="159"/>
      <c r="CM10" s="169">
        <f>EOMONTH(CM7,0)</f>
        <v>46873</v>
      </c>
      <c r="CN10" s="162">
        <f>CM10</f>
        <v>46873</v>
      </c>
      <c r="CO10" s="159"/>
      <c r="CP10" s="169">
        <f>EOMONTH(CP7,0)</f>
        <v>46904</v>
      </c>
      <c r="CQ10" s="162">
        <f>CP10</f>
        <v>46904</v>
      </c>
      <c r="CR10" s="159"/>
      <c r="CS10" s="169">
        <f>EOMONTH(CS7,0)</f>
        <v>46934</v>
      </c>
      <c r="CT10" s="162">
        <f>CS10</f>
        <v>46934</v>
      </c>
      <c r="CU10" s="159"/>
      <c r="CV10" s="169">
        <f>EOMONTH(CV7,0)</f>
        <v>46965</v>
      </c>
      <c r="CW10" s="162">
        <f>CV10</f>
        <v>46965</v>
      </c>
      <c r="CX10" s="159"/>
      <c r="CY10" s="169">
        <f>EOMONTH(CY7,0)</f>
        <v>46996</v>
      </c>
      <c r="CZ10" s="162">
        <f>CY10</f>
        <v>46996</v>
      </c>
      <c r="DA10" s="159"/>
      <c r="DB10" s="169">
        <f>EOMONTH(DB7,0)</f>
        <v>47026</v>
      </c>
      <c r="DC10" s="162">
        <f>DB10</f>
        <v>47026</v>
      </c>
      <c r="DD10" s="159"/>
      <c r="DE10" s="169">
        <f>EOMONTH(DE7,0)</f>
        <v>47057</v>
      </c>
      <c r="DF10" s="162">
        <f>DE10</f>
        <v>47057</v>
      </c>
      <c r="DG10" s="159"/>
      <c r="DH10" s="169">
        <f>EOMONTH(DH7,0)</f>
        <v>47087</v>
      </c>
      <c r="DI10" s="162">
        <f>DH10</f>
        <v>47087</v>
      </c>
      <c r="DJ10" s="159"/>
    </row>
    <row r="11" spans="1:114" ht="10.25" customHeight="1" thickBot="1" x14ac:dyDescent="0.25">
      <c r="A11" s="108"/>
      <c r="B11" s="109" t="s">
        <v>125</v>
      </c>
      <c r="C11" s="197" t="s">
        <v>126</v>
      </c>
      <c r="D11" s="198"/>
      <c r="E11" s="110" t="s">
        <v>245</v>
      </c>
      <c r="F11" s="111"/>
      <c r="G11" s="166" t="s">
        <v>246</v>
      </c>
      <c r="H11" s="167" t="s">
        <v>77</v>
      </c>
      <c r="I11" s="168" t="s">
        <v>78</v>
      </c>
      <c r="J11" s="112" t="s">
        <v>246</v>
      </c>
      <c r="K11" s="113" t="s">
        <v>77</v>
      </c>
      <c r="L11" s="114" t="s">
        <v>78</v>
      </c>
      <c r="M11" s="112" t="s">
        <v>246</v>
      </c>
      <c r="N11" s="113" t="s">
        <v>77</v>
      </c>
      <c r="O11" s="114" t="s">
        <v>78</v>
      </c>
      <c r="P11" s="112" t="s">
        <v>246</v>
      </c>
      <c r="Q11" s="113" t="s">
        <v>77</v>
      </c>
      <c r="R11" s="114" t="s">
        <v>78</v>
      </c>
      <c r="S11" s="112" t="s">
        <v>246</v>
      </c>
      <c r="T11" s="113" t="s">
        <v>77</v>
      </c>
      <c r="U11" s="114" t="s">
        <v>78</v>
      </c>
      <c r="V11" s="112" t="s">
        <v>246</v>
      </c>
      <c r="W11" s="113" t="s">
        <v>77</v>
      </c>
      <c r="X11" s="114" t="s">
        <v>78</v>
      </c>
      <c r="Y11" s="112" t="s">
        <v>246</v>
      </c>
      <c r="Z11" s="113" t="s">
        <v>77</v>
      </c>
      <c r="AA11" s="114" t="s">
        <v>78</v>
      </c>
      <c r="AB11" s="112" t="s">
        <v>246</v>
      </c>
      <c r="AC11" s="113" t="s">
        <v>77</v>
      </c>
      <c r="AD11" s="114" t="s">
        <v>78</v>
      </c>
      <c r="AE11" s="112" t="s">
        <v>246</v>
      </c>
      <c r="AF11" s="113" t="s">
        <v>77</v>
      </c>
      <c r="AG11" s="114" t="s">
        <v>78</v>
      </c>
      <c r="AH11" s="112" t="s">
        <v>246</v>
      </c>
      <c r="AI11" s="113" t="s">
        <v>77</v>
      </c>
      <c r="AJ11" s="114" t="s">
        <v>78</v>
      </c>
      <c r="AK11" s="112" t="s">
        <v>246</v>
      </c>
      <c r="AL11" s="113" t="s">
        <v>77</v>
      </c>
      <c r="AM11" s="114" t="s">
        <v>78</v>
      </c>
      <c r="AN11" s="112" t="s">
        <v>246</v>
      </c>
      <c r="AO11" s="113" t="s">
        <v>77</v>
      </c>
      <c r="AP11" s="114" t="s">
        <v>78</v>
      </c>
      <c r="AQ11" s="112" t="s">
        <v>246</v>
      </c>
      <c r="AR11" s="113" t="s">
        <v>77</v>
      </c>
      <c r="AS11" s="114" t="s">
        <v>78</v>
      </c>
      <c r="AT11" s="112" t="s">
        <v>246</v>
      </c>
      <c r="AU11" s="113" t="s">
        <v>77</v>
      </c>
      <c r="AV11" s="114" t="s">
        <v>78</v>
      </c>
      <c r="AW11" s="112" t="s">
        <v>246</v>
      </c>
      <c r="AX11" s="113" t="s">
        <v>77</v>
      </c>
      <c r="AY11" s="114" t="s">
        <v>78</v>
      </c>
      <c r="AZ11" s="112" t="s">
        <v>246</v>
      </c>
      <c r="BA11" s="113" t="s">
        <v>77</v>
      </c>
      <c r="BB11" s="114" t="s">
        <v>78</v>
      </c>
      <c r="BC11" s="112" t="s">
        <v>246</v>
      </c>
      <c r="BD11" s="113" t="s">
        <v>77</v>
      </c>
      <c r="BE11" s="114" t="s">
        <v>78</v>
      </c>
      <c r="BF11" s="112" t="s">
        <v>246</v>
      </c>
      <c r="BG11" s="113" t="s">
        <v>77</v>
      </c>
      <c r="BH11" s="114" t="s">
        <v>78</v>
      </c>
      <c r="BI11" s="112" t="s">
        <v>246</v>
      </c>
      <c r="BJ11" s="113" t="s">
        <v>77</v>
      </c>
      <c r="BK11" s="114" t="s">
        <v>78</v>
      </c>
      <c r="BL11" s="112" t="s">
        <v>246</v>
      </c>
      <c r="BM11" s="113" t="s">
        <v>77</v>
      </c>
      <c r="BN11" s="114" t="s">
        <v>78</v>
      </c>
      <c r="BO11" s="112" t="s">
        <v>246</v>
      </c>
      <c r="BP11" s="113" t="s">
        <v>77</v>
      </c>
      <c r="BQ11" s="114" t="s">
        <v>78</v>
      </c>
      <c r="BR11" s="112" t="s">
        <v>246</v>
      </c>
      <c r="BS11" s="113" t="s">
        <v>77</v>
      </c>
      <c r="BT11" s="114" t="s">
        <v>78</v>
      </c>
      <c r="BU11" s="112" t="s">
        <v>246</v>
      </c>
      <c r="BV11" s="113" t="s">
        <v>77</v>
      </c>
      <c r="BW11" s="114" t="s">
        <v>78</v>
      </c>
      <c r="BX11" s="112" t="s">
        <v>246</v>
      </c>
      <c r="BY11" s="113" t="s">
        <v>77</v>
      </c>
      <c r="BZ11" s="114" t="s">
        <v>78</v>
      </c>
      <c r="CA11" s="112" t="s">
        <v>246</v>
      </c>
      <c r="CB11" s="113" t="s">
        <v>77</v>
      </c>
      <c r="CC11" s="114" t="s">
        <v>78</v>
      </c>
      <c r="CD11" s="112" t="s">
        <v>246</v>
      </c>
      <c r="CE11" s="113" t="s">
        <v>77</v>
      </c>
      <c r="CF11" s="114" t="s">
        <v>78</v>
      </c>
      <c r="CG11" s="112" t="s">
        <v>246</v>
      </c>
      <c r="CH11" s="113" t="s">
        <v>77</v>
      </c>
      <c r="CI11" s="114" t="s">
        <v>78</v>
      </c>
      <c r="CJ11" s="112" t="s">
        <v>246</v>
      </c>
      <c r="CK11" s="113" t="s">
        <v>77</v>
      </c>
      <c r="CL11" s="114" t="s">
        <v>78</v>
      </c>
      <c r="CM11" s="112" t="s">
        <v>246</v>
      </c>
      <c r="CN11" s="113" t="s">
        <v>77</v>
      </c>
      <c r="CO11" s="114" t="s">
        <v>78</v>
      </c>
      <c r="CP11" s="112" t="s">
        <v>246</v>
      </c>
      <c r="CQ11" s="113" t="s">
        <v>77</v>
      </c>
      <c r="CR11" s="114" t="s">
        <v>78</v>
      </c>
      <c r="CS11" s="112" t="s">
        <v>246</v>
      </c>
      <c r="CT11" s="113" t="s">
        <v>77</v>
      </c>
      <c r="CU11" s="114" t="s">
        <v>78</v>
      </c>
      <c r="CV11" s="112" t="s">
        <v>246</v>
      </c>
      <c r="CW11" s="113" t="s">
        <v>77</v>
      </c>
      <c r="CX11" s="114" t="s">
        <v>78</v>
      </c>
      <c r="CY11" s="112" t="s">
        <v>246</v>
      </c>
      <c r="CZ11" s="113" t="s">
        <v>77</v>
      </c>
      <c r="DA11" s="114" t="s">
        <v>78</v>
      </c>
      <c r="DB11" s="112" t="s">
        <v>246</v>
      </c>
      <c r="DC11" s="113" t="s">
        <v>77</v>
      </c>
      <c r="DD11" s="114" t="s">
        <v>78</v>
      </c>
      <c r="DE11" s="112" t="s">
        <v>246</v>
      </c>
      <c r="DF11" s="113" t="s">
        <v>77</v>
      </c>
      <c r="DG11" s="114" t="s">
        <v>78</v>
      </c>
      <c r="DH11" s="112" t="s">
        <v>246</v>
      </c>
      <c r="DI11" s="113" t="s">
        <v>77</v>
      </c>
      <c r="DJ11" s="114" t="s">
        <v>78</v>
      </c>
    </row>
    <row r="12" spans="1:114" collapsed="1" x14ac:dyDescent="0.2">
      <c r="A12" s="108"/>
      <c r="B12" s="115">
        <v>1</v>
      </c>
      <c r="C12" s="199" t="s">
        <v>0</v>
      </c>
      <c r="D12" s="199"/>
      <c r="E12" s="116">
        <f>VLOOKUP(B12,'[49]PLANILHA ORCAMENTARIA'!A:G,7,0)</f>
        <v>684838.25</v>
      </c>
      <c r="F12" s="117"/>
      <c r="G12" s="163">
        <f>SUMIF($A$13:$A$269,$B$12,G13:G269)</f>
        <v>0</v>
      </c>
      <c r="H12" s="164">
        <f>IF(G12="","",G12/$E12)</f>
        <v>0</v>
      </c>
      <c r="I12" s="165">
        <f t="shared" ref="I12:I19" si="0">H12</f>
        <v>0</v>
      </c>
      <c r="J12" s="118">
        <f>SUMIF($A$13:$A$269,$B$12,J13:J269)</f>
        <v>0</v>
      </c>
      <c r="K12" s="119">
        <f>IF(J12="","",J12/$E12)</f>
        <v>0</v>
      </c>
      <c r="L12" s="120">
        <f>K12+I12</f>
        <v>0</v>
      </c>
      <c r="M12" s="118">
        <f>SUMIF($A$13:$A$269,$B$12,M13:M269)</f>
        <v>338194.33999999997</v>
      </c>
      <c r="N12" s="119">
        <f>IF(M12="","",M12/$E12)</f>
        <v>0.49383097395625897</v>
      </c>
      <c r="O12" s="120">
        <f>N12+L12</f>
        <v>0.49383097395625897</v>
      </c>
      <c r="P12" s="118">
        <f>SUMIF($A$13:$A$269,$B$12,P13:P269)</f>
        <v>340115.88</v>
      </c>
      <c r="Q12" s="119">
        <f>IF(P12="","",P12/$E12)</f>
        <v>0.49663680438410091</v>
      </c>
      <c r="R12" s="120">
        <f>Q12+O12</f>
        <v>0.99046777834035993</v>
      </c>
      <c r="S12" s="118">
        <f>SUMIF($A$13:$A$269,$B$12,S13:S269)</f>
        <v>0</v>
      </c>
      <c r="T12" s="119">
        <f>IF(S12="","",S12/$E12)</f>
        <v>0</v>
      </c>
      <c r="U12" s="120">
        <f>T12+R12</f>
        <v>0.99046777834035993</v>
      </c>
      <c r="V12" s="118">
        <f>SUMIF($A$13:$A$269,$B$12,V13:V269)</f>
        <v>0</v>
      </c>
      <c r="W12" s="119">
        <f>IF(V12="","",V12/$E12)</f>
        <v>0</v>
      </c>
      <c r="X12" s="120">
        <f>W12+U12</f>
        <v>0.99046777834035993</v>
      </c>
      <c r="Y12" s="118">
        <f>SUMIF($A$13:$A$269,$B$12,Y13:Y269)</f>
        <v>0</v>
      </c>
      <c r="Z12" s="119">
        <f>IF(Y12="","",Y12/$E12)</f>
        <v>0</v>
      </c>
      <c r="AA12" s="120">
        <f>Z12+X12</f>
        <v>0.99046777834035993</v>
      </c>
      <c r="AB12" s="118">
        <f>SUMIF($A$13:$A$269,$B$12,AB13:AB269)</f>
        <v>0</v>
      </c>
      <c r="AC12" s="119">
        <f>IF(AB12="","",AB12/$E12)</f>
        <v>0</v>
      </c>
      <c r="AD12" s="120">
        <f>AC12+AA12</f>
        <v>0.99046777834035993</v>
      </c>
      <c r="AE12" s="118">
        <f>SUMIF($A$13:$A$269,$B$12,AE13:AE269)</f>
        <v>0</v>
      </c>
      <c r="AF12" s="119">
        <f>IF(AE12="","",AE12/$E12)</f>
        <v>0</v>
      </c>
      <c r="AG12" s="120">
        <f>AF12+AD12</f>
        <v>0.99046777834035993</v>
      </c>
      <c r="AH12" s="118">
        <f>SUMIF($A$13:$A$269,$B$12,AH13:AH269)</f>
        <v>6528.03</v>
      </c>
      <c r="AI12" s="119">
        <f>IF(AH12="","",AH12/$E12)</f>
        <v>9.5322216596400687E-3</v>
      </c>
      <c r="AJ12" s="120">
        <f>AI12+AG12</f>
        <v>1</v>
      </c>
      <c r="AK12" s="118">
        <f>SUMIF($A$13:$A$269,$B$12,AK13:AK269)</f>
        <v>0</v>
      </c>
      <c r="AL12" s="119">
        <f>IF(AK12="","",AK12/$E12)</f>
        <v>0</v>
      </c>
      <c r="AM12" s="120">
        <f>AL12+AJ12</f>
        <v>1</v>
      </c>
      <c r="AN12" s="118">
        <f>SUMIF($A$13:$A$269,$B$12,AN13:AN269)</f>
        <v>0</v>
      </c>
      <c r="AO12" s="119">
        <f>IF(AN12="","",AN12/$E12)</f>
        <v>0</v>
      </c>
      <c r="AP12" s="120">
        <f>AO12+AM12</f>
        <v>1</v>
      </c>
      <c r="AQ12" s="118">
        <f>SUMIF($A$13:$A$269,$B$12,AQ13:AQ269)</f>
        <v>0</v>
      </c>
      <c r="AR12" s="119">
        <f>IF(AQ12="","",AQ12/$E12)</f>
        <v>0</v>
      </c>
      <c r="AS12" s="120">
        <f>AR12+AP12</f>
        <v>1</v>
      </c>
      <c r="AT12" s="118">
        <f>SUMIF($A$13:$A$269,$B$12,AT13:AT269)</f>
        <v>0</v>
      </c>
      <c r="AU12" s="119">
        <f>IF(AT12="","",AT12/$E12)</f>
        <v>0</v>
      </c>
      <c r="AV12" s="120">
        <f>AU12+AS12</f>
        <v>1</v>
      </c>
      <c r="AW12" s="118">
        <f>SUMIF($A$13:$A$269,$B$12,AW13:AW269)</f>
        <v>0</v>
      </c>
      <c r="AX12" s="119">
        <f>IF(AW12="","",AW12/$E12)</f>
        <v>0</v>
      </c>
      <c r="AY12" s="120">
        <f>AX12+AV12</f>
        <v>1</v>
      </c>
      <c r="AZ12" s="118">
        <f>SUMIF($A$13:$A$269,$B$12,AZ13:AZ269)</f>
        <v>0</v>
      </c>
      <c r="BA12" s="119">
        <f>IF(AZ12="","",AZ12/$E12)</f>
        <v>0</v>
      </c>
      <c r="BB12" s="120">
        <f>BA12+AY12</f>
        <v>1</v>
      </c>
      <c r="BC12" s="118">
        <f>SUMIF($A$13:$A$269,$B$12,BC13:BC269)</f>
        <v>0</v>
      </c>
      <c r="BD12" s="119">
        <f>IF(BC12="","",BC12/$E12)</f>
        <v>0</v>
      </c>
      <c r="BE12" s="120">
        <f>BD12+BB12</f>
        <v>1</v>
      </c>
      <c r="BF12" s="118">
        <f>SUMIF($A$13:$A$269,$B$12,BF13:BF269)</f>
        <v>0</v>
      </c>
      <c r="BG12" s="119">
        <f>IF(BF12="","",BF12/$E12)</f>
        <v>0</v>
      </c>
      <c r="BH12" s="120">
        <f>BG12+BE12</f>
        <v>1</v>
      </c>
      <c r="BI12" s="118">
        <f>SUMIF($A$13:$A$269,$B$12,BI13:BI269)</f>
        <v>0</v>
      </c>
      <c r="BJ12" s="119">
        <f>IF(BI12="","",BI12/$E12)</f>
        <v>0</v>
      </c>
      <c r="BK12" s="120">
        <f>BJ12+BH12</f>
        <v>1</v>
      </c>
      <c r="BL12" s="118">
        <f>SUMIF($A$13:$A$269,$B$12,BL13:BL269)</f>
        <v>0</v>
      </c>
      <c r="BM12" s="119">
        <f>IF(BL12="","",BL12/$E12)</f>
        <v>0</v>
      </c>
      <c r="BN12" s="120">
        <f>BM12+BK12</f>
        <v>1</v>
      </c>
      <c r="BO12" s="118">
        <f>SUMIF($A$13:$A$269,$B$12,BO13:BO269)</f>
        <v>0</v>
      </c>
      <c r="BP12" s="119">
        <f>IF(BO12="","",BO12/$E12)</f>
        <v>0</v>
      </c>
      <c r="BQ12" s="120">
        <f>BP12+BN12</f>
        <v>1</v>
      </c>
      <c r="BR12" s="118">
        <f>SUMIF($A$13:$A$269,$B$12,BR13:BR269)</f>
        <v>0</v>
      </c>
      <c r="BS12" s="119">
        <f>IF(BR12="","",BR12/$E12)</f>
        <v>0</v>
      </c>
      <c r="BT12" s="120">
        <f>BS12+BQ12</f>
        <v>1</v>
      </c>
      <c r="BU12" s="118">
        <f>SUMIF($A$13:$A$269,$B$12,BU13:BU269)</f>
        <v>0</v>
      </c>
      <c r="BV12" s="119">
        <f>IF(BU12="","",BU12/$E12)</f>
        <v>0</v>
      </c>
      <c r="BW12" s="120">
        <f>BV12+BT12</f>
        <v>1</v>
      </c>
      <c r="BX12" s="118">
        <f>SUMIF($A$13:$A$269,$B$12,BX13:BX269)</f>
        <v>0</v>
      </c>
      <c r="BY12" s="119">
        <f>IF(BX12="","",BX12/$E12)</f>
        <v>0</v>
      </c>
      <c r="BZ12" s="120">
        <f>BY12+BW12</f>
        <v>1</v>
      </c>
      <c r="CA12" s="118">
        <f>SUMIF($A$13:$A$269,$B$12,CA13:CA269)</f>
        <v>0</v>
      </c>
      <c r="CB12" s="119">
        <f>IF(CA12="","",CA12/$E12)</f>
        <v>0</v>
      </c>
      <c r="CC12" s="120">
        <f>CB12+BZ12</f>
        <v>1</v>
      </c>
      <c r="CD12" s="118">
        <f>SUMIF($A$13:$A$269,$B$12,CD13:CD269)</f>
        <v>0</v>
      </c>
      <c r="CE12" s="119">
        <f>IF(CD12="","",CD12/$E12)</f>
        <v>0</v>
      </c>
      <c r="CF12" s="120">
        <f>CE12+CC12</f>
        <v>1</v>
      </c>
      <c r="CG12" s="118">
        <f>SUMIF($A$13:$A$269,$B$12,CG13:CG269)</f>
        <v>0</v>
      </c>
      <c r="CH12" s="119">
        <f>IF(CG12="","",CG12/$E12)</f>
        <v>0</v>
      </c>
      <c r="CI12" s="120">
        <f>CH12+CF12</f>
        <v>1</v>
      </c>
      <c r="CJ12" s="118">
        <f>SUMIF($A$13:$A$269,$B$12,CJ13:CJ269)</f>
        <v>0</v>
      </c>
      <c r="CK12" s="119">
        <f>IF(CJ12="","",CJ12/$E12)</f>
        <v>0</v>
      </c>
      <c r="CL12" s="120">
        <f>CK12+CI12</f>
        <v>1</v>
      </c>
      <c r="CM12" s="118">
        <f>SUMIF($A$13:$A$269,$B$12,CM13:CM269)</f>
        <v>0</v>
      </c>
      <c r="CN12" s="119">
        <f>IF(CM12="","",CM12/$E12)</f>
        <v>0</v>
      </c>
      <c r="CO12" s="120">
        <f>CN12+CL12</f>
        <v>1</v>
      </c>
      <c r="CP12" s="118">
        <f>SUMIF($A$13:$A$269,$B$12,CP13:CP269)</f>
        <v>0</v>
      </c>
      <c r="CQ12" s="119">
        <f>IF(CP12="","",CP12/$E12)</f>
        <v>0</v>
      </c>
      <c r="CR12" s="120">
        <f>CQ12+CO12</f>
        <v>1</v>
      </c>
      <c r="CS12" s="118">
        <f>SUMIF($A$13:$A$269,$B$12,CS13:CS269)</f>
        <v>0</v>
      </c>
      <c r="CT12" s="119">
        <f>IF(CS12="","",CS12/$E12)</f>
        <v>0</v>
      </c>
      <c r="CU12" s="120">
        <f>CT12+CR12</f>
        <v>1</v>
      </c>
      <c r="CV12" s="118">
        <f>SUMIF($A$13:$A$269,$B$12,CV13:CV269)</f>
        <v>0</v>
      </c>
      <c r="CW12" s="119">
        <f>IF(CV12="","",CV12/$E12)</f>
        <v>0</v>
      </c>
      <c r="CX12" s="120">
        <f>CW12+CU12</f>
        <v>1</v>
      </c>
      <c r="CY12" s="118">
        <f>SUMIF($A$13:$A$269,$B$12,CY13:CY269)</f>
        <v>0</v>
      </c>
      <c r="CZ12" s="119">
        <f>IF(CY12="","",CY12/$E12)</f>
        <v>0</v>
      </c>
      <c r="DA12" s="120">
        <f>CZ12+CX12</f>
        <v>1</v>
      </c>
      <c r="DB12" s="118">
        <f>SUMIF($A$13:$A$269,$B$12,DB13:DB269)</f>
        <v>0</v>
      </c>
      <c r="DC12" s="119">
        <f>IF(DB12="","",DB12/$E12)</f>
        <v>0</v>
      </c>
      <c r="DD12" s="120">
        <f>DC12+DA12</f>
        <v>1</v>
      </c>
      <c r="DE12" s="118">
        <f>SUMIF($A$13:$A$269,$B$12,DE13:DE269)</f>
        <v>0</v>
      </c>
      <c r="DF12" s="119">
        <f>IF(DE12="","",DE12/$E12)</f>
        <v>0</v>
      </c>
      <c r="DG12" s="120">
        <f>DF12+DD12</f>
        <v>1</v>
      </c>
      <c r="DH12" s="118">
        <f>SUMIF($A$13:$A$269,$B$12,DH13:DH269)</f>
        <v>0</v>
      </c>
      <c r="DI12" s="119">
        <f>IF(DH12="","",DH12/$E12)</f>
        <v>0</v>
      </c>
      <c r="DJ12" s="120">
        <f>DI12+DG12</f>
        <v>1</v>
      </c>
    </row>
    <row r="13" spans="1:114" ht="7.75" hidden="1" customHeight="1" outlineLevel="1" x14ac:dyDescent="0.2">
      <c r="A13" s="97" t="str">
        <f>LEFT(B13,1)</f>
        <v>1</v>
      </c>
      <c r="B13" s="121" t="s">
        <v>1</v>
      </c>
      <c r="C13" s="200" t="s">
        <v>247</v>
      </c>
      <c r="D13" s="200"/>
      <c r="E13" s="122">
        <f>VLOOKUP(B13,'[49]PLANILHA ORCAMENTARIA'!A:G,7,0)</f>
        <v>254900.13999999996</v>
      </c>
      <c r="F13" s="123"/>
      <c r="G13" s="124" t="str">
        <f>IF(H13="","",H13*$E13)</f>
        <v/>
      </c>
      <c r="H13" s="125"/>
      <c r="I13" s="126">
        <f t="shared" si="0"/>
        <v>0</v>
      </c>
      <c r="J13" s="124" t="str">
        <f>IF(K13="","",K13*$E13)</f>
        <v/>
      </c>
      <c r="K13" s="125"/>
      <c r="L13" s="126">
        <f>K13+I13</f>
        <v>0</v>
      </c>
      <c r="M13" s="124">
        <f>IF(N13="","",N13*$E13)</f>
        <v>254900.13999999996</v>
      </c>
      <c r="N13" s="125">
        <v>1</v>
      </c>
      <c r="O13" s="126">
        <f>N13+L13</f>
        <v>1</v>
      </c>
      <c r="P13" s="124" t="str">
        <f>IF(Q13="","",Q13*$E13)</f>
        <v/>
      </c>
      <c r="Q13" s="125"/>
      <c r="R13" s="126">
        <f>Q13+O13</f>
        <v>1</v>
      </c>
      <c r="S13" s="124" t="str">
        <f>IF(T13="","",T13*$E13)</f>
        <v/>
      </c>
      <c r="T13" s="125"/>
      <c r="U13" s="126">
        <f>T13+R13</f>
        <v>1</v>
      </c>
      <c r="V13" s="124" t="str">
        <f>IF(W13="","",W13*$E13)</f>
        <v/>
      </c>
      <c r="W13" s="125"/>
      <c r="X13" s="126">
        <f>W13+U13</f>
        <v>1</v>
      </c>
      <c r="Y13" s="124" t="str">
        <f>IF(Z13="","",Z13*$E13)</f>
        <v/>
      </c>
      <c r="Z13" s="125"/>
      <c r="AA13" s="126">
        <f>Z13+X13</f>
        <v>1</v>
      </c>
      <c r="AB13" s="124" t="str">
        <f>IF(AC13="","",AC13*$E13)</f>
        <v/>
      </c>
      <c r="AC13" s="125"/>
      <c r="AD13" s="126">
        <f>AC13+AA13</f>
        <v>1</v>
      </c>
      <c r="AE13" s="124" t="str">
        <f>IF(AF13="","",AF13*$E13)</f>
        <v/>
      </c>
      <c r="AF13" s="125"/>
      <c r="AG13" s="126">
        <f>AF13+AD13</f>
        <v>1</v>
      </c>
      <c r="AH13" s="124" t="str">
        <f>IF(AI13="","",AI13*$E13)</f>
        <v/>
      </c>
      <c r="AI13" s="125"/>
      <c r="AJ13" s="126">
        <f>AI13+AG13</f>
        <v>1</v>
      </c>
      <c r="AK13" s="124" t="str">
        <f>IF(AL13="","",AL13*$E13)</f>
        <v/>
      </c>
      <c r="AL13" s="125"/>
      <c r="AM13" s="126">
        <f>AL13+AJ13</f>
        <v>1</v>
      </c>
      <c r="AN13" s="124" t="str">
        <f>IF(AO13="","",AO13*$E13)</f>
        <v/>
      </c>
      <c r="AO13" s="125"/>
      <c r="AP13" s="126">
        <f>AO13+AM13</f>
        <v>1</v>
      </c>
      <c r="AQ13" s="124" t="str">
        <f>IF(AR13="","",AR13*$E13)</f>
        <v/>
      </c>
      <c r="AR13" s="125"/>
      <c r="AS13" s="126">
        <f>AR13+AP13</f>
        <v>1</v>
      </c>
      <c r="AT13" s="124" t="str">
        <f>IF(AU13="","",AU13*$E13)</f>
        <v/>
      </c>
      <c r="AU13" s="125"/>
      <c r="AV13" s="126">
        <f>AU13+AS13</f>
        <v>1</v>
      </c>
      <c r="AW13" s="124" t="str">
        <f>IF(AX13="","",AX13*$E13)</f>
        <v/>
      </c>
      <c r="AX13" s="125"/>
      <c r="AY13" s="126">
        <f>AX13+AV13</f>
        <v>1</v>
      </c>
      <c r="AZ13" s="124" t="str">
        <f>IF(BA13="","",BA13*$E13)</f>
        <v/>
      </c>
      <c r="BA13" s="125"/>
      <c r="BB13" s="126">
        <f>BA13+AY13</f>
        <v>1</v>
      </c>
      <c r="BC13" s="124" t="str">
        <f>IF(BD13="","",BD13*$E13)</f>
        <v/>
      </c>
      <c r="BD13" s="125"/>
      <c r="BE13" s="126">
        <f>BD13+BB13</f>
        <v>1</v>
      </c>
      <c r="BF13" s="124" t="str">
        <f>IF(BG13="","",BG13*$E13)</f>
        <v/>
      </c>
      <c r="BG13" s="125"/>
      <c r="BH13" s="126">
        <f>BG13+BE13</f>
        <v>1</v>
      </c>
      <c r="BI13" s="124" t="str">
        <f>IF(BJ13="","",BJ13*$E13)</f>
        <v/>
      </c>
      <c r="BJ13" s="125"/>
      <c r="BK13" s="126">
        <f>BJ13+BH13</f>
        <v>1</v>
      </c>
      <c r="BL13" s="124" t="str">
        <f>IF(BM13="","",BM13*$E13)</f>
        <v/>
      </c>
      <c r="BM13" s="125"/>
      <c r="BN13" s="126">
        <f>BM13+BK13</f>
        <v>1</v>
      </c>
      <c r="BO13" s="124" t="str">
        <f>IF(BP13="","",BP13*$E13)</f>
        <v/>
      </c>
      <c r="BP13" s="125"/>
      <c r="BQ13" s="126">
        <f>BP13+BN13</f>
        <v>1</v>
      </c>
      <c r="BR13" s="124" t="str">
        <f>IF(BS13="","",BS13*$E13)</f>
        <v/>
      </c>
      <c r="BS13" s="125"/>
      <c r="BT13" s="126">
        <f>BS13+BQ13</f>
        <v>1</v>
      </c>
      <c r="BU13" s="124" t="str">
        <f>IF(BV13="","",BV13*$E13)</f>
        <v/>
      </c>
      <c r="BV13" s="125"/>
      <c r="BW13" s="126">
        <f>BV13+BT13</f>
        <v>1</v>
      </c>
      <c r="BX13" s="124" t="str">
        <f>IF(BY13="","",BY13*$E13)</f>
        <v/>
      </c>
      <c r="BY13" s="125"/>
      <c r="BZ13" s="126">
        <f>BY13+BW13</f>
        <v>1</v>
      </c>
      <c r="CA13" s="124" t="str">
        <f>IF(CB13="","",CB13*$E13)</f>
        <v/>
      </c>
      <c r="CB13" s="125"/>
      <c r="CC13" s="126">
        <f>CB13+BZ13</f>
        <v>1</v>
      </c>
      <c r="CD13" s="124" t="str">
        <f>IF(CE13="","",CE13*$E13)</f>
        <v/>
      </c>
      <c r="CE13" s="125"/>
      <c r="CF13" s="126">
        <f>CE13+CC13</f>
        <v>1</v>
      </c>
      <c r="CG13" s="124" t="str">
        <f>IF(CH13="","",CH13*$E13)</f>
        <v/>
      </c>
      <c r="CH13" s="125"/>
      <c r="CI13" s="126">
        <f>CH13+CF13</f>
        <v>1</v>
      </c>
      <c r="CJ13" s="124" t="str">
        <f>IF(CK13="","",CK13*$E13)</f>
        <v/>
      </c>
      <c r="CK13" s="125"/>
      <c r="CL13" s="126">
        <f>CK13+CI13</f>
        <v>1</v>
      </c>
      <c r="CM13" s="124" t="str">
        <f>IF(CN13="","",CN13*$E13)</f>
        <v/>
      </c>
      <c r="CN13" s="125"/>
      <c r="CO13" s="126">
        <f>CN13+CL13</f>
        <v>1</v>
      </c>
      <c r="CP13" s="124" t="str">
        <f>IF(CQ13="","",CQ13*$E13)</f>
        <v/>
      </c>
      <c r="CQ13" s="125"/>
      <c r="CR13" s="126">
        <f>CQ13+CO13</f>
        <v>1</v>
      </c>
      <c r="CS13" s="124" t="str">
        <f>IF(CT13="","",CT13*$E13)</f>
        <v/>
      </c>
      <c r="CT13" s="125"/>
      <c r="CU13" s="126">
        <f>CT13+CR13</f>
        <v>1</v>
      </c>
      <c r="CV13" s="124" t="str">
        <f>IF(CW13="","",CW13*$E13)</f>
        <v/>
      </c>
      <c r="CW13" s="125"/>
      <c r="CX13" s="126">
        <f>CW13+CU13</f>
        <v>1</v>
      </c>
      <c r="CY13" s="124" t="str">
        <f>IF(CZ13="","",CZ13*$E13)</f>
        <v/>
      </c>
      <c r="CZ13" s="125"/>
      <c r="DA13" s="126">
        <f>CZ13+CX13</f>
        <v>1</v>
      </c>
      <c r="DB13" s="124" t="str">
        <f>IF(DC13="","",DC13*$E13)</f>
        <v/>
      </c>
      <c r="DC13" s="125"/>
      <c r="DD13" s="126">
        <f>DC13+DA13</f>
        <v>1</v>
      </c>
      <c r="DE13" s="124" t="str">
        <f>IF(DF13="","",DF13*$E13)</f>
        <v/>
      </c>
      <c r="DF13" s="125"/>
      <c r="DG13" s="126">
        <f>DF13+DD13</f>
        <v>1</v>
      </c>
      <c r="DH13" s="124" t="str">
        <f>IF(DI13="","",DI13*$E13)</f>
        <v/>
      </c>
      <c r="DI13" s="125"/>
      <c r="DJ13" s="126">
        <f>DI13+DG13</f>
        <v>1</v>
      </c>
    </row>
    <row r="14" spans="1:114" ht="7.75" hidden="1" customHeight="1" outlineLevel="1" x14ac:dyDescent="0.2">
      <c r="A14" s="97" t="str">
        <f t="shared" ref="A14:A77" si="1">LEFT(B14,1)</f>
        <v>1</v>
      </c>
      <c r="B14" s="121" t="s">
        <v>2</v>
      </c>
      <c r="C14" s="200" t="s">
        <v>248</v>
      </c>
      <c r="D14" s="200"/>
      <c r="E14" s="122">
        <f>VLOOKUP(B14,'[49]PLANILHA ORCAMENTARIA'!A:G,7,0)</f>
        <v>83294.2</v>
      </c>
      <c r="F14" s="123"/>
      <c r="G14" s="124" t="str">
        <f t="shared" ref="G14:G17" si="2">IF(H14="","",H14*$E14)</f>
        <v/>
      </c>
      <c r="H14" s="125"/>
      <c r="I14" s="126">
        <f t="shared" si="0"/>
        <v>0</v>
      </c>
      <c r="J14" s="124" t="str">
        <f t="shared" ref="J14:J17" si="3">IF(K14="","",K14*$E14)</f>
        <v/>
      </c>
      <c r="K14" s="125"/>
      <c r="L14" s="126">
        <f t="shared" ref="L14:L17" si="4">K14+I14</f>
        <v>0</v>
      </c>
      <c r="M14" s="124">
        <f t="shared" ref="M14:M17" si="5">IF(N14="","",N14*$E14)</f>
        <v>83294.2</v>
      </c>
      <c r="N14" s="125">
        <v>1</v>
      </c>
      <c r="O14" s="126">
        <f t="shared" ref="O14:O17" si="6">N14+L14</f>
        <v>1</v>
      </c>
      <c r="P14" s="124" t="str">
        <f t="shared" ref="P14:P17" si="7">IF(Q14="","",Q14*$E14)</f>
        <v/>
      </c>
      <c r="Q14" s="125"/>
      <c r="R14" s="126">
        <f t="shared" ref="R14:R17" si="8">Q14+O14</f>
        <v>1</v>
      </c>
      <c r="S14" s="124" t="str">
        <f t="shared" ref="S14:S17" si="9">IF(T14="","",T14*$E14)</f>
        <v/>
      </c>
      <c r="T14" s="125"/>
      <c r="U14" s="126">
        <f t="shared" ref="U14:U17" si="10">T14+R14</f>
        <v>1</v>
      </c>
      <c r="V14" s="124" t="str">
        <f t="shared" ref="V14:V17" si="11">IF(W14="","",W14*$E14)</f>
        <v/>
      </c>
      <c r="W14" s="125"/>
      <c r="X14" s="126">
        <f t="shared" ref="X14:X17" si="12">W14+U14</f>
        <v>1</v>
      </c>
      <c r="Y14" s="124" t="str">
        <f t="shared" ref="Y14:Y17" si="13">IF(Z14="","",Z14*$E14)</f>
        <v/>
      </c>
      <c r="Z14" s="125"/>
      <c r="AA14" s="126">
        <f t="shared" ref="AA14:AA17" si="14">Z14+X14</f>
        <v>1</v>
      </c>
      <c r="AB14" s="124" t="str">
        <f t="shared" ref="AB14:AB17" si="15">IF(AC14="","",AC14*$E14)</f>
        <v/>
      </c>
      <c r="AC14" s="125"/>
      <c r="AD14" s="126">
        <f t="shared" ref="AD14:AD17" si="16">AC14+AA14</f>
        <v>1</v>
      </c>
      <c r="AE14" s="124" t="str">
        <f t="shared" ref="AE14:AE17" si="17">IF(AF14="","",AF14*$E14)</f>
        <v/>
      </c>
      <c r="AF14" s="125"/>
      <c r="AG14" s="126">
        <f t="shared" ref="AG14:AG17" si="18">AF14+AD14</f>
        <v>1</v>
      </c>
      <c r="AH14" s="124" t="str">
        <f t="shared" ref="AH14:AH17" si="19">IF(AI14="","",AI14*$E14)</f>
        <v/>
      </c>
      <c r="AI14" s="125"/>
      <c r="AJ14" s="126">
        <f t="shared" ref="AJ14:AJ17" si="20">AI14+AG14</f>
        <v>1</v>
      </c>
      <c r="AK14" s="124" t="str">
        <f t="shared" ref="AK14:AK17" si="21">IF(AL14="","",AL14*$E14)</f>
        <v/>
      </c>
      <c r="AL14" s="125"/>
      <c r="AM14" s="126">
        <f t="shared" ref="AM14:AM17" si="22">AL14+AJ14</f>
        <v>1</v>
      </c>
      <c r="AN14" s="124" t="str">
        <f t="shared" ref="AN14:AN17" si="23">IF(AO14="","",AO14*$E14)</f>
        <v/>
      </c>
      <c r="AO14" s="125"/>
      <c r="AP14" s="126">
        <f t="shared" ref="AP14:AP17" si="24">AO14+AM14</f>
        <v>1</v>
      </c>
      <c r="AQ14" s="124" t="str">
        <f t="shared" ref="AQ14:AQ17" si="25">IF(AR14="","",AR14*$E14)</f>
        <v/>
      </c>
      <c r="AR14" s="125"/>
      <c r="AS14" s="126">
        <f t="shared" ref="AS14:AS17" si="26">AR14+AP14</f>
        <v>1</v>
      </c>
      <c r="AT14" s="124" t="str">
        <f t="shared" ref="AT14:AT17" si="27">IF(AU14="","",AU14*$E14)</f>
        <v/>
      </c>
      <c r="AU14" s="125"/>
      <c r="AV14" s="126">
        <f t="shared" ref="AV14:AV17" si="28">AU14+AS14</f>
        <v>1</v>
      </c>
      <c r="AW14" s="124" t="str">
        <f t="shared" ref="AW14:AW17" si="29">IF(AX14="","",AX14*$E14)</f>
        <v/>
      </c>
      <c r="AX14" s="125"/>
      <c r="AY14" s="126">
        <f t="shared" ref="AY14:AY17" si="30">AX14+AV14</f>
        <v>1</v>
      </c>
      <c r="AZ14" s="124" t="str">
        <f t="shared" ref="AZ14:AZ17" si="31">IF(BA14="","",BA14*$E14)</f>
        <v/>
      </c>
      <c r="BA14" s="125"/>
      <c r="BB14" s="126">
        <f t="shared" ref="BB14:BB17" si="32">BA14+AY14</f>
        <v>1</v>
      </c>
      <c r="BC14" s="124" t="str">
        <f t="shared" ref="BC14:BC17" si="33">IF(BD14="","",BD14*$E14)</f>
        <v/>
      </c>
      <c r="BD14" s="125"/>
      <c r="BE14" s="126">
        <f t="shared" ref="BE14:BE17" si="34">BD14+BB14</f>
        <v>1</v>
      </c>
      <c r="BF14" s="124" t="str">
        <f t="shared" ref="BF14:BF17" si="35">IF(BG14="","",BG14*$E14)</f>
        <v/>
      </c>
      <c r="BG14" s="125"/>
      <c r="BH14" s="126">
        <f t="shared" ref="BH14:BH17" si="36">BG14+BE14</f>
        <v>1</v>
      </c>
      <c r="BI14" s="124" t="str">
        <f t="shared" ref="BI14:BI17" si="37">IF(BJ14="","",BJ14*$E14)</f>
        <v/>
      </c>
      <c r="BJ14" s="125"/>
      <c r="BK14" s="126">
        <f t="shared" ref="BK14:BK17" si="38">BJ14+BH14</f>
        <v>1</v>
      </c>
      <c r="BL14" s="124" t="str">
        <f t="shared" ref="BL14:BL17" si="39">IF(BM14="","",BM14*$E14)</f>
        <v/>
      </c>
      <c r="BM14" s="125"/>
      <c r="BN14" s="126">
        <f t="shared" ref="BN14:BN17" si="40">BM14+BK14</f>
        <v>1</v>
      </c>
      <c r="BO14" s="124" t="str">
        <f t="shared" ref="BO14:BO17" si="41">IF(BP14="","",BP14*$E14)</f>
        <v/>
      </c>
      <c r="BP14" s="125"/>
      <c r="BQ14" s="126">
        <f t="shared" ref="BQ14:BQ17" si="42">BP14+BN14</f>
        <v>1</v>
      </c>
      <c r="BR14" s="124" t="str">
        <f t="shared" ref="BR14:BR17" si="43">IF(BS14="","",BS14*$E14)</f>
        <v/>
      </c>
      <c r="BS14" s="125"/>
      <c r="BT14" s="126">
        <f t="shared" ref="BT14:BT17" si="44">BS14+BQ14</f>
        <v>1</v>
      </c>
      <c r="BU14" s="124" t="str">
        <f t="shared" ref="BU14:BU17" si="45">IF(BV14="","",BV14*$E14)</f>
        <v/>
      </c>
      <c r="BV14" s="125"/>
      <c r="BW14" s="126">
        <f t="shared" ref="BW14:BW17" si="46">BV14+BT14</f>
        <v>1</v>
      </c>
      <c r="BX14" s="124" t="str">
        <f t="shared" ref="BX14:BX17" si="47">IF(BY14="","",BY14*$E14)</f>
        <v/>
      </c>
      <c r="BY14" s="125"/>
      <c r="BZ14" s="126">
        <f t="shared" ref="BZ14:BZ17" si="48">BY14+BW14</f>
        <v>1</v>
      </c>
      <c r="CA14" s="124" t="str">
        <f t="shared" ref="CA14:CA17" si="49">IF(CB14="","",CB14*$E14)</f>
        <v/>
      </c>
      <c r="CB14" s="125"/>
      <c r="CC14" s="126">
        <f t="shared" ref="CC14:CC17" si="50">CB14+BZ14</f>
        <v>1</v>
      </c>
      <c r="CD14" s="124" t="str">
        <f t="shared" ref="CD14:CD17" si="51">IF(CE14="","",CE14*$E14)</f>
        <v/>
      </c>
      <c r="CE14" s="125"/>
      <c r="CF14" s="126">
        <f t="shared" ref="CF14:CF17" si="52">CE14+CC14</f>
        <v>1</v>
      </c>
      <c r="CG14" s="124" t="str">
        <f t="shared" ref="CG14:CG17" si="53">IF(CH14="","",CH14*$E14)</f>
        <v/>
      </c>
      <c r="CH14" s="125"/>
      <c r="CI14" s="126">
        <f t="shared" ref="CI14:CI17" si="54">CH14+CF14</f>
        <v>1</v>
      </c>
      <c r="CJ14" s="124" t="str">
        <f t="shared" ref="CJ14:CJ17" si="55">IF(CK14="","",CK14*$E14)</f>
        <v/>
      </c>
      <c r="CK14" s="125"/>
      <c r="CL14" s="126">
        <f t="shared" ref="CL14:CL17" si="56">CK14+CI14</f>
        <v>1</v>
      </c>
      <c r="CM14" s="124" t="str">
        <f t="shared" ref="CM14:CM17" si="57">IF(CN14="","",CN14*$E14)</f>
        <v/>
      </c>
      <c r="CN14" s="125"/>
      <c r="CO14" s="126">
        <f t="shared" ref="CO14:CO17" si="58">CN14+CL14</f>
        <v>1</v>
      </c>
      <c r="CP14" s="124" t="str">
        <f t="shared" ref="CP14:CP17" si="59">IF(CQ14="","",CQ14*$E14)</f>
        <v/>
      </c>
      <c r="CQ14" s="125"/>
      <c r="CR14" s="126">
        <f t="shared" ref="CR14:CR17" si="60">CQ14+CO14</f>
        <v>1</v>
      </c>
      <c r="CS14" s="124" t="str">
        <f t="shared" ref="CS14:CS17" si="61">IF(CT14="","",CT14*$E14)</f>
        <v/>
      </c>
      <c r="CT14" s="125"/>
      <c r="CU14" s="126">
        <f t="shared" ref="CU14:CU17" si="62">CT14+CR14</f>
        <v>1</v>
      </c>
      <c r="CV14" s="124" t="str">
        <f t="shared" ref="CV14:CV17" si="63">IF(CW14="","",CW14*$E14)</f>
        <v/>
      </c>
      <c r="CW14" s="125"/>
      <c r="CX14" s="126">
        <f t="shared" ref="CX14:CX17" si="64">CW14+CU14</f>
        <v>1</v>
      </c>
      <c r="CY14" s="124" t="str">
        <f t="shared" ref="CY14:CY17" si="65">IF(CZ14="","",CZ14*$E14)</f>
        <v/>
      </c>
      <c r="CZ14" s="125"/>
      <c r="DA14" s="126">
        <f t="shared" ref="DA14:DA17" si="66">CZ14+CX14</f>
        <v>1</v>
      </c>
      <c r="DB14" s="124" t="str">
        <f t="shared" ref="DB14:DB17" si="67">IF(DC14="","",DC14*$E14)</f>
        <v/>
      </c>
      <c r="DC14" s="125"/>
      <c r="DD14" s="126">
        <f t="shared" ref="DD14:DD17" si="68">DC14+DA14</f>
        <v>1</v>
      </c>
      <c r="DE14" s="124" t="str">
        <f t="shared" ref="DE14:DE17" si="69">IF(DF14="","",DF14*$E14)</f>
        <v/>
      </c>
      <c r="DF14" s="125"/>
      <c r="DG14" s="126">
        <f t="shared" ref="DG14:DG17" si="70">DF14+DD14</f>
        <v>1</v>
      </c>
      <c r="DH14" s="124" t="str">
        <f t="shared" ref="DH14:DH17" si="71">IF(DI14="","",DI14*$E14)</f>
        <v/>
      </c>
      <c r="DI14" s="125"/>
      <c r="DJ14" s="126">
        <f t="shared" ref="DJ14:DJ17" si="72">DI14+DG14</f>
        <v>1</v>
      </c>
    </row>
    <row r="15" spans="1:114" ht="7.75" hidden="1" customHeight="1" outlineLevel="1" x14ac:dyDescent="0.2">
      <c r="A15" s="97" t="str">
        <f t="shared" si="1"/>
        <v>1</v>
      </c>
      <c r="B15" s="121" t="s">
        <v>3</v>
      </c>
      <c r="C15" s="200" t="s">
        <v>249</v>
      </c>
      <c r="D15" s="200"/>
      <c r="E15" s="122">
        <f>VLOOKUP(B15,'[49]PLANILHA ORCAMENTARIA'!A:G,7,0)</f>
        <v>113076.45000000001</v>
      </c>
      <c r="F15" s="123"/>
      <c r="G15" s="124" t="str">
        <f t="shared" si="2"/>
        <v/>
      </c>
      <c r="H15" s="125"/>
      <c r="I15" s="126">
        <f t="shared" si="0"/>
        <v>0</v>
      </c>
      <c r="J15" s="124" t="str">
        <f t="shared" si="3"/>
        <v/>
      </c>
      <c r="K15" s="125"/>
      <c r="L15" s="126">
        <f t="shared" si="4"/>
        <v>0</v>
      </c>
      <c r="M15" s="124" t="str">
        <f t="shared" si="5"/>
        <v/>
      </c>
      <c r="N15" s="125"/>
      <c r="O15" s="126">
        <f t="shared" si="6"/>
        <v>0</v>
      </c>
      <c r="P15" s="124">
        <f t="shared" si="7"/>
        <v>113076.45000000001</v>
      </c>
      <c r="Q15" s="125">
        <v>1</v>
      </c>
      <c r="R15" s="126">
        <f t="shared" si="8"/>
        <v>1</v>
      </c>
      <c r="S15" s="124" t="str">
        <f t="shared" si="9"/>
        <v/>
      </c>
      <c r="T15" s="125"/>
      <c r="U15" s="126">
        <f t="shared" si="10"/>
        <v>1</v>
      </c>
      <c r="V15" s="124" t="str">
        <f t="shared" si="11"/>
        <v/>
      </c>
      <c r="W15" s="125"/>
      <c r="X15" s="126">
        <f t="shared" si="12"/>
        <v>1</v>
      </c>
      <c r="Y15" s="124" t="str">
        <f t="shared" si="13"/>
        <v/>
      </c>
      <c r="Z15" s="125"/>
      <c r="AA15" s="126">
        <f t="shared" si="14"/>
        <v>1</v>
      </c>
      <c r="AB15" s="124" t="str">
        <f t="shared" si="15"/>
        <v/>
      </c>
      <c r="AC15" s="125"/>
      <c r="AD15" s="126">
        <f t="shared" si="16"/>
        <v>1</v>
      </c>
      <c r="AE15" s="124" t="str">
        <f t="shared" si="17"/>
        <v/>
      </c>
      <c r="AF15" s="125"/>
      <c r="AG15" s="126">
        <f t="shared" si="18"/>
        <v>1</v>
      </c>
      <c r="AH15" s="124" t="str">
        <f t="shared" si="19"/>
        <v/>
      </c>
      <c r="AI15" s="125"/>
      <c r="AJ15" s="126">
        <f t="shared" si="20"/>
        <v>1</v>
      </c>
      <c r="AK15" s="124" t="str">
        <f t="shared" si="21"/>
        <v/>
      </c>
      <c r="AL15" s="125"/>
      <c r="AM15" s="126">
        <f t="shared" si="22"/>
        <v>1</v>
      </c>
      <c r="AN15" s="124" t="str">
        <f t="shared" si="23"/>
        <v/>
      </c>
      <c r="AO15" s="125"/>
      <c r="AP15" s="126">
        <f t="shared" si="24"/>
        <v>1</v>
      </c>
      <c r="AQ15" s="124" t="str">
        <f t="shared" si="25"/>
        <v/>
      </c>
      <c r="AR15" s="125"/>
      <c r="AS15" s="126">
        <f t="shared" si="26"/>
        <v>1</v>
      </c>
      <c r="AT15" s="124" t="str">
        <f t="shared" si="27"/>
        <v/>
      </c>
      <c r="AU15" s="125"/>
      <c r="AV15" s="126">
        <f t="shared" si="28"/>
        <v>1</v>
      </c>
      <c r="AW15" s="124" t="str">
        <f t="shared" si="29"/>
        <v/>
      </c>
      <c r="AX15" s="125"/>
      <c r="AY15" s="126">
        <f t="shared" si="30"/>
        <v>1</v>
      </c>
      <c r="AZ15" s="124" t="str">
        <f t="shared" si="31"/>
        <v/>
      </c>
      <c r="BA15" s="125"/>
      <c r="BB15" s="126">
        <f t="shared" si="32"/>
        <v>1</v>
      </c>
      <c r="BC15" s="124" t="str">
        <f t="shared" si="33"/>
        <v/>
      </c>
      <c r="BD15" s="125"/>
      <c r="BE15" s="126">
        <f t="shared" si="34"/>
        <v>1</v>
      </c>
      <c r="BF15" s="124" t="str">
        <f t="shared" si="35"/>
        <v/>
      </c>
      <c r="BG15" s="125"/>
      <c r="BH15" s="126">
        <f t="shared" si="36"/>
        <v>1</v>
      </c>
      <c r="BI15" s="124" t="str">
        <f t="shared" si="37"/>
        <v/>
      </c>
      <c r="BJ15" s="125"/>
      <c r="BK15" s="126">
        <f t="shared" si="38"/>
        <v>1</v>
      </c>
      <c r="BL15" s="124" t="str">
        <f t="shared" si="39"/>
        <v/>
      </c>
      <c r="BM15" s="125"/>
      <c r="BN15" s="126">
        <f t="shared" si="40"/>
        <v>1</v>
      </c>
      <c r="BO15" s="124" t="str">
        <f t="shared" si="41"/>
        <v/>
      </c>
      <c r="BP15" s="125"/>
      <c r="BQ15" s="126">
        <f t="shared" si="42"/>
        <v>1</v>
      </c>
      <c r="BR15" s="124" t="str">
        <f t="shared" si="43"/>
        <v/>
      </c>
      <c r="BS15" s="125"/>
      <c r="BT15" s="126">
        <f t="shared" si="44"/>
        <v>1</v>
      </c>
      <c r="BU15" s="124" t="str">
        <f t="shared" si="45"/>
        <v/>
      </c>
      <c r="BV15" s="125"/>
      <c r="BW15" s="126">
        <f t="shared" si="46"/>
        <v>1</v>
      </c>
      <c r="BX15" s="124" t="str">
        <f t="shared" si="47"/>
        <v/>
      </c>
      <c r="BY15" s="125"/>
      <c r="BZ15" s="126">
        <f t="shared" si="48"/>
        <v>1</v>
      </c>
      <c r="CA15" s="124" t="str">
        <f t="shared" si="49"/>
        <v/>
      </c>
      <c r="CB15" s="125"/>
      <c r="CC15" s="126">
        <f t="shared" si="50"/>
        <v>1</v>
      </c>
      <c r="CD15" s="124" t="str">
        <f t="shared" si="51"/>
        <v/>
      </c>
      <c r="CE15" s="125"/>
      <c r="CF15" s="126">
        <f t="shared" si="52"/>
        <v>1</v>
      </c>
      <c r="CG15" s="124" t="str">
        <f t="shared" si="53"/>
        <v/>
      </c>
      <c r="CH15" s="125"/>
      <c r="CI15" s="126">
        <f t="shared" si="54"/>
        <v>1</v>
      </c>
      <c r="CJ15" s="124" t="str">
        <f t="shared" si="55"/>
        <v/>
      </c>
      <c r="CK15" s="125"/>
      <c r="CL15" s="126">
        <f t="shared" si="56"/>
        <v>1</v>
      </c>
      <c r="CM15" s="124" t="str">
        <f t="shared" si="57"/>
        <v/>
      </c>
      <c r="CN15" s="125"/>
      <c r="CO15" s="126">
        <f t="shared" si="58"/>
        <v>1</v>
      </c>
      <c r="CP15" s="124" t="str">
        <f t="shared" si="59"/>
        <v/>
      </c>
      <c r="CQ15" s="125"/>
      <c r="CR15" s="126">
        <f t="shared" si="60"/>
        <v>1</v>
      </c>
      <c r="CS15" s="124" t="str">
        <f t="shared" si="61"/>
        <v/>
      </c>
      <c r="CT15" s="125"/>
      <c r="CU15" s="126">
        <f t="shared" si="62"/>
        <v>1</v>
      </c>
      <c r="CV15" s="124" t="str">
        <f t="shared" si="63"/>
        <v/>
      </c>
      <c r="CW15" s="125"/>
      <c r="CX15" s="126">
        <f t="shared" si="64"/>
        <v>1</v>
      </c>
      <c r="CY15" s="124" t="str">
        <f t="shared" si="65"/>
        <v/>
      </c>
      <c r="CZ15" s="125"/>
      <c r="DA15" s="126">
        <f t="shared" si="66"/>
        <v>1</v>
      </c>
      <c r="DB15" s="124" t="str">
        <f t="shared" si="67"/>
        <v/>
      </c>
      <c r="DC15" s="125"/>
      <c r="DD15" s="126">
        <f t="shared" si="68"/>
        <v>1</v>
      </c>
      <c r="DE15" s="124" t="str">
        <f t="shared" si="69"/>
        <v/>
      </c>
      <c r="DF15" s="125"/>
      <c r="DG15" s="126">
        <f t="shared" si="70"/>
        <v>1</v>
      </c>
      <c r="DH15" s="124" t="str">
        <f t="shared" si="71"/>
        <v/>
      </c>
      <c r="DI15" s="125"/>
      <c r="DJ15" s="126">
        <f t="shared" si="72"/>
        <v>1</v>
      </c>
    </row>
    <row r="16" spans="1:114" ht="7.75" hidden="1" customHeight="1" outlineLevel="1" x14ac:dyDescent="0.2">
      <c r="A16" s="97" t="str">
        <f t="shared" si="1"/>
        <v>1</v>
      </c>
      <c r="B16" s="121" t="s">
        <v>4</v>
      </c>
      <c r="C16" s="200" t="s">
        <v>250</v>
      </c>
      <c r="D16" s="200"/>
      <c r="E16" s="122">
        <f>VLOOKUP(B16,'[49]PLANILHA ORCAMENTARIA'!A:G,7,0)</f>
        <v>227039.43</v>
      </c>
      <c r="F16" s="123"/>
      <c r="G16" s="124" t="str">
        <f t="shared" si="2"/>
        <v/>
      </c>
      <c r="H16" s="125"/>
      <c r="I16" s="126">
        <f t="shared" si="0"/>
        <v>0</v>
      </c>
      <c r="J16" s="124" t="str">
        <f t="shared" si="3"/>
        <v/>
      </c>
      <c r="K16" s="125"/>
      <c r="L16" s="126">
        <f t="shared" si="4"/>
        <v>0</v>
      </c>
      <c r="M16" s="124" t="str">
        <f t="shared" si="5"/>
        <v/>
      </c>
      <c r="N16" s="125"/>
      <c r="O16" s="126">
        <f t="shared" si="6"/>
        <v>0</v>
      </c>
      <c r="P16" s="124">
        <f t="shared" si="7"/>
        <v>227039.43</v>
      </c>
      <c r="Q16" s="125">
        <v>1</v>
      </c>
      <c r="R16" s="126">
        <f t="shared" si="8"/>
        <v>1</v>
      </c>
      <c r="S16" s="124" t="str">
        <f t="shared" si="9"/>
        <v/>
      </c>
      <c r="T16" s="125"/>
      <c r="U16" s="126">
        <f t="shared" si="10"/>
        <v>1</v>
      </c>
      <c r="V16" s="124" t="str">
        <f t="shared" si="11"/>
        <v/>
      </c>
      <c r="W16" s="125"/>
      <c r="X16" s="126">
        <f t="shared" si="12"/>
        <v>1</v>
      </c>
      <c r="Y16" s="124" t="str">
        <f t="shared" si="13"/>
        <v/>
      </c>
      <c r="Z16" s="125"/>
      <c r="AA16" s="126">
        <f t="shared" si="14"/>
        <v>1</v>
      </c>
      <c r="AB16" s="124" t="str">
        <f t="shared" si="15"/>
        <v/>
      </c>
      <c r="AC16" s="125"/>
      <c r="AD16" s="126">
        <f t="shared" si="16"/>
        <v>1</v>
      </c>
      <c r="AE16" s="124" t="str">
        <f t="shared" si="17"/>
        <v/>
      </c>
      <c r="AF16" s="125"/>
      <c r="AG16" s="126">
        <f t="shared" si="18"/>
        <v>1</v>
      </c>
      <c r="AH16" s="124" t="str">
        <f t="shared" si="19"/>
        <v/>
      </c>
      <c r="AI16" s="125"/>
      <c r="AJ16" s="126">
        <f t="shared" si="20"/>
        <v>1</v>
      </c>
      <c r="AK16" s="124" t="str">
        <f t="shared" si="21"/>
        <v/>
      </c>
      <c r="AL16" s="125"/>
      <c r="AM16" s="126">
        <f t="shared" si="22"/>
        <v>1</v>
      </c>
      <c r="AN16" s="124" t="str">
        <f t="shared" si="23"/>
        <v/>
      </c>
      <c r="AO16" s="125"/>
      <c r="AP16" s="126">
        <f t="shared" si="24"/>
        <v>1</v>
      </c>
      <c r="AQ16" s="124" t="str">
        <f t="shared" si="25"/>
        <v/>
      </c>
      <c r="AR16" s="125"/>
      <c r="AS16" s="126">
        <f t="shared" si="26"/>
        <v>1</v>
      </c>
      <c r="AT16" s="124" t="str">
        <f t="shared" si="27"/>
        <v/>
      </c>
      <c r="AU16" s="125"/>
      <c r="AV16" s="126">
        <f t="shared" si="28"/>
        <v>1</v>
      </c>
      <c r="AW16" s="124" t="str">
        <f t="shared" si="29"/>
        <v/>
      </c>
      <c r="AX16" s="125"/>
      <c r="AY16" s="126">
        <f t="shared" si="30"/>
        <v>1</v>
      </c>
      <c r="AZ16" s="124" t="str">
        <f t="shared" si="31"/>
        <v/>
      </c>
      <c r="BA16" s="125"/>
      <c r="BB16" s="126">
        <f t="shared" si="32"/>
        <v>1</v>
      </c>
      <c r="BC16" s="124" t="str">
        <f t="shared" si="33"/>
        <v/>
      </c>
      <c r="BD16" s="125"/>
      <c r="BE16" s="126">
        <f t="shared" si="34"/>
        <v>1</v>
      </c>
      <c r="BF16" s="124" t="str">
        <f t="shared" si="35"/>
        <v/>
      </c>
      <c r="BG16" s="125"/>
      <c r="BH16" s="126">
        <f t="shared" si="36"/>
        <v>1</v>
      </c>
      <c r="BI16" s="124" t="str">
        <f t="shared" si="37"/>
        <v/>
      </c>
      <c r="BJ16" s="125"/>
      <c r="BK16" s="126">
        <f t="shared" si="38"/>
        <v>1</v>
      </c>
      <c r="BL16" s="124" t="str">
        <f t="shared" si="39"/>
        <v/>
      </c>
      <c r="BM16" s="125"/>
      <c r="BN16" s="126">
        <f t="shared" si="40"/>
        <v>1</v>
      </c>
      <c r="BO16" s="124" t="str">
        <f t="shared" si="41"/>
        <v/>
      </c>
      <c r="BP16" s="125"/>
      <c r="BQ16" s="126">
        <f t="shared" si="42"/>
        <v>1</v>
      </c>
      <c r="BR16" s="124" t="str">
        <f t="shared" si="43"/>
        <v/>
      </c>
      <c r="BS16" s="125"/>
      <c r="BT16" s="126">
        <f t="shared" si="44"/>
        <v>1</v>
      </c>
      <c r="BU16" s="124" t="str">
        <f t="shared" si="45"/>
        <v/>
      </c>
      <c r="BV16" s="125"/>
      <c r="BW16" s="126">
        <f t="shared" si="46"/>
        <v>1</v>
      </c>
      <c r="BX16" s="124" t="str">
        <f t="shared" si="47"/>
        <v/>
      </c>
      <c r="BY16" s="125"/>
      <c r="BZ16" s="126">
        <f t="shared" si="48"/>
        <v>1</v>
      </c>
      <c r="CA16" s="124" t="str">
        <f t="shared" si="49"/>
        <v/>
      </c>
      <c r="CB16" s="125"/>
      <c r="CC16" s="126">
        <f t="shared" si="50"/>
        <v>1</v>
      </c>
      <c r="CD16" s="124" t="str">
        <f t="shared" si="51"/>
        <v/>
      </c>
      <c r="CE16" s="125"/>
      <c r="CF16" s="126">
        <f t="shared" si="52"/>
        <v>1</v>
      </c>
      <c r="CG16" s="124" t="str">
        <f t="shared" si="53"/>
        <v/>
      </c>
      <c r="CH16" s="125"/>
      <c r="CI16" s="126">
        <f t="shared" si="54"/>
        <v>1</v>
      </c>
      <c r="CJ16" s="124" t="str">
        <f t="shared" si="55"/>
        <v/>
      </c>
      <c r="CK16" s="125"/>
      <c r="CL16" s="126">
        <f t="shared" si="56"/>
        <v>1</v>
      </c>
      <c r="CM16" s="124" t="str">
        <f t="shared" si="57"/>
        <v/>
      </c>
      <c r="CN16" s="125"/>
      <c r="CO16" s="126">
        <f t="shared" si="58"/>
        <v>1</v>
      </c>
      <c r="CP16" s="124" t="str">
        <f t="shared" si="59"/>
        <v/>
      </c>
      <c r="CQ16" s="125"/>
      <c r="CR16" s="126">
        <f t="shared" si="60"/>
        <v>1</v>
      </c>
      <c r="CS16" s="124" t="str">
        <f t="shared" si="61"/>
        <v/>
      </c>
      <c r="CT16" s="125"/>
      <c r="CU16" s="126">
        <f t="shared" si="62"/>
        <v>1</v>
      </c>
      <c r="CV16" s="124" t="str">
        <f t="shared" si="63"/>
        <v/>
      </c>
      <c r="CW16" s="125"/>
      <c r="CX16" s="126">
        <f t="shared" si="64"/>
        <v>1</v>
      </c>
      <c r="CY16" s="124" t="str">
        <f t="shared" si="65"/>
        <v/>
      </c>
      <c r="CZ16" s="125"/>
      <c r="DA16" s="126">
        <f t="shared" si="66"/>
        <v>1</v>
      </c>
      <c r="DB16" s="124" t="str">
        <f t="shared" si="67"/>
        <v/>
      </c>
      <c r="DC16" s="125"/>
      <c r="DD16" s="126">
        <f t="shared" si="68"/>
        <v>1</v>
      </c>
      <c r="DE16" s="124" t="str">
        <f t="shared" si="69"/>
        <v/>
      </c>
      <c r="DF16" s="125"/>
      <c r="DG16" s="126">
        <f t="shared" si="70"/>
        <v>1</v>
      </c>
      <c r="DH16" s="124" t="str">
        <f t="shared" si="71"/>
        <v/>
      </c>
      <c r="DI16" s="125"/>
      <c r="DJ16" s="126">
        <f t="shared" si="72"/>
        <v>1</v>
      </c>
    </row>
    <row r="17" spans="1:114" ht="7.75" hidden="1" customHeight="1" outlineLevel="1" x14ac:dyDescent="0.2">
      <c r="A17" s="97" t="str">
        <f t="shared" si="1"/>
        <v>1</v>
      </c>
      <c r="B17" s="121" t="s">
        <v>251</v>
      </c>
      <c r="C17" s="200" t="s">
        <v>252</v>
      </c>
      <c r="D17" s="200"/>
      <c r="E17" s="122">
        <f>VLOOKUP(B17,'[49]PLANILHA ORCAMENTARIA'!A:G,7,0)</f>
        <v>6528.03</v>
      </c>
      <c r="F17" s="123"/>
      <c r="G17" s="124" t="str">
        <f t="shared" si="2"/>
        <v/>
      </c>
      <c r="H17" s="125"/>
      <c r="I17" s="126">
        <f t="shared" si="0"/>
        <v>0</v>
      </c>
      <c r="J17" s="124" t="str">
        <f t="shared" si="3"/>
        <v/>
      </c>
      <c r="K17" s="125"/>
      <c r="L17" s="126">
        <f t="shared" si="4"/>
        <v>0</v>
      </c>
      <c r="M17" s="124" t="str">
        <f t="shared" si="5"/>
        <v/>
      </c>
      <c r="N17" s="125"/>
      <c r="O17" s="126">
        <f t="shared" si="6"/>
        <v>0</v>
      </c>
      <c r="P17" s="124" t="str">
        <f t="shared" si="7"/>
        <v/>
      </c>
      <c r="Q17" s="125"/>
      <c r="R17" s="126">
        <f t="shared" si="8"/>
        <v>0</v>
      </c>
      <c r="S17" s="124" t="str">
        <f t="shared" si="9"/>
        <v/>
      </c>
      <c r="T17" s="125"/>
      <c r="U17" s="126">
        <f t="shared" si="10"/>
        <v>0</v>
      </c>
      <c r="V17" s="124" t="str">
        <f t="shared" si="11"/>
        <v/>
      </c>
      <c r="W17" s="125"/>
      <c r="X17" s="126">
        <f t="shared" si="12"/>
        <v>0</v>
      </c>
      <c r="Y17" s="124" t="str">
        <f t="shared" si="13"/>
        <v/>
      </c>
      <c r="Z17" s="125"/>
      <c r="AA17" s="126">
        <f t="shared" si="14"/>
        <v>0</v>
      </c>
      <c r="AB17" s="124" t="str">
        <f t="shared" si="15"/>
        <v/>
      </c>
      <c r="AC17" s="125"/>
      <c r="AD17" s="126">
        <f t="shared" si="16"/>
        <v>0</v>
      </c>
      <c r="AE17" s="124" t="str">
        <f t="shared" si="17"/>
        <v/>
      </c>
      <c r="AF17" s="125"/>
      <c r="AG17" s="126">
        <f t="shared" si="18"/>
        <v>0</v>
      </c>
      <c r="AH17" s="124">
        <f t="shared" si="19"/>
        <v>6528.03</v>
      </c>
      <c r="AI17" s="125">
        <v>1</v>
      </c>
      <c r="AJ17" s="126">
        <f t="shared" si="20"/>
        <v>1</v>
      </c>
      <c r="AK17" s="124" t="str">
        <f t="shared" si="21"/>
        <v/>
      </c>
      <c r="AL17" s="125"/>
      <c r="AM17" s="126">
        <f t="shared" si="22"/>
        <v>1</v>
      </c>
      <c r="AN17" s="124" t="str">
        <f t="shared" si="23"/>
        <v/>
      </c>
      <c r="AO17" s="125"/>
      <c r="AP17" s="126">
        <f t="shared" si="24"/>
        <v>1</v>
      </c>
      <c r="AQ17" s="124" t="str">
        <f t="shared" si="25"/>
        <v/>
      </c>
      <c r="AR17" s="125"/>
      <c r="AS17" s="126">
        <f t="shared" si="26"/>
        <v>1</v>
      </c>
      <c r="AT17" s="124" t="str">
        <f t="shared" si="27"/>
        <v/>
      </c>
      <c r="AU17" s="125"/>
      <c r="AV17" s="126">
        <f t="shared" si="28"/>
        <v>1</v>
      </c>
      <c r="AW17" s="124" t="str">
        <f t="shared" si="29"/>
        <v/>
      </c>
      <c r="AX17" s="125"/>
      <c r="AY17" s="126">
        <f t="shared" si="30"/>
        <v>1</v>
      </c>
      <c r="AZ17" s="124" t="str">
        <f t="shared" si="31"/>
        <v/>
      </c>
      <c r="BA17" s="125"/>
      <c r="BB17" s="126">
        <f t="shared" si="32"/>
        <v>1</v>
      </c>
      <c r="BC17" s="124" t="str">
        <f t="shared" si="33"/>
        <v/>
      </c>
      <c r="BD17" s="125"/>
      <c r="BE17" s="126">
        <f t="shared" si="34"/>
        <v>1</v>
      </c>
      <c r="BF17" s="124" t="str">
        <f t="shared" si="35"/>
        <v/>
      </c>
      <c r="BG17" s="125"/>
      <c r="BH17" s="126">
        <f t="shared" si="36"/>
        <v>1</v>
      </c>
      <c r="BI17" s="124" t="str">
        <f t="shared" si="37"/>
        <v/>
      </c>
      <c r="BJ17" s="125"/>
      <c r="BK17" s="126">
        <f t="shared" si="38"/>
        <v>1</v>
      </c>
      <c r="BL17" s="124" t="str">
        <f t="shared" si="39"/>
        <v/>
      </c>
      <c r="BM17" s="125"/>
      <c r="BN17" s="126">
        <f t="shared" si="40"/>
        <v>1</v>
      </c>
      <c r="BO17" s="124" t="str">
        <f t="shared" si="41"/>
        <v/>
      </c>
      <c r="BP17" s="125"/>
      <c r="BQ17" s="126">
        <f t="shared" si="42"/>
        <v>1</v>
      </c>
      <c r="BR17" s="124" t="str">
        <f t="shared" si="43"/>
        <v/>
      </c>
      <c r="BS17" s="125"/>
      <c r="BT17" s="126">
        <f t="shared" si="44"/>
        <v>1</v>
      </c>
      <c r="BU17" s="124" t="str">
        <f t="shared" si="45"/>
        <v/>
      </c>
      <c r="BV17" s="125"/>
      <c r="BW17" s="126">
        <f t="shared" si="46"/>
        <v>1</v>
      </c>
      <c r="BX17" s="124" t="str">
        <f t="shared" si="47"/>
        <v/>
      </c>
      <c r="BY17" s="125"/>
      <c r="BZ17" s="126">
        <f t="shared" si="48"/>
        <v>1</v>
      </c>
      <c r="CA17" s="124" t="str">
        <f t="shared" si="49"/>
        <v/>
      </c>
      <c r="CB17" s="125"/>
      <c r="CC17" s="126">
        <f t="shared" si="50"/>
        <v>1</v>
      </c>
      <c r="CD17" s="124" t="str">
        <f t="shared" si="51"/>
        <v/>
      </c>
      <c r="CE17" s="125"/>
      <c r="CF17" s="126">
        <f t="shared" si="52"/>
        <v>1</v>
      </c>
      <c r="CG17" s="124" t="str">
        <f t="shared" si="53"/>
        <v/>
      </c>
      <c r="CH17" s="125"/>
      <c r="CI17" s="126">
        <f t="shared" si="54"/>
        <v>1</v>
      </c>
      <c r="CJ17" s="124" t="str">
        <f t="shared" si="55"/>
        <v/>
      </c>
      <c r="CK17" s="125"/>
      <c r="CL17" s="126">
        <f t="shared" si="56"/>
        <v>1</v>
      </c>
      <c r="CM17" s="124" t="str">
        <f t="shared" si="57"/>
        <v/>
      </c>
      <c r="CN17" s="125"/>
      <c r="CO17" s="126">
        <f t="shared" si="58"/>
        <v>1</v>
      </c>
      <c r="CP17" s="124" t="str">
        <f t="shared" si="59"/>
        <v/>
      </c>
      <c r="CQ17" s="125"/>
      <c r="CR17" s="126">
        <f t="shared" si="60"/>
        <v>1</v>
      </c>
      <c r="CS17" s="124" t="str">
        <f t="shared" si="61"/>
        <v/>
      </c>
      <c r="CT17" s="125"/>
      <c r="CU17" s="126">
        <f t="shared" si="62"/>
        <v>1</v>
      </c>
      <c r="CV17" s="124" t="str">
        <f t="shared" si="63"/>
        <v/>
      </c>
      <c r="CW17" s="125"/>
      <c r="CX17" s="126">
        <f t="shared" si="64"/>
        <v>1</v>
      </c>
      <c r="CY17" s="124" t="str">
        <f t="shared" si="65"/>
        <v/>
      </c>
      <c r="CZ17" s="125"/>
      <c r="DA17" s="126">
        <f t="shared" si="66"/>
        <v>1</v>
      </c>
      <c r="DB17" s="124" t="str">
        <f t="shared" si="67"/>
        <v/>
      </c>
      <c r="DC17" s="125"/>
      <c r="DD17" s="126">
        <f t="shared" si="68"/>
        <v>1</v>
      </c>
      <c r="DE17" s="124" t="str">
        <f t="shared" si="69"/>
        <v/>
      </c>
      <c r="DF17" s="125"/>
      <c r="DG17" s="126">
        <f t="shared" si="70"/>
        <v>1</v>
      </c>
      <c r="DH17" s="124" t="str">
        <f t="shared" si="71"/>
        <v/>
      </c>
      <c r="DI17" s="125"/>
      <c r="DJ17" s="126">
        <f t="shared" si="72"/>
        <v>1</v>
      </c>
    </row>
    <row r="18" spans="1:114" x14ac:dyDescent="0.2">
      <c r="A18" s="97" t="str">
        <f t="shared" si="1"/>
        <v>2</v>
      </c>
      <c r="B18" s="115" t="s">
        <v>127</v>
      </c>
      <c r="C18" s="199" t="s">
        <v>5</v>
      </c>
      <c r="D18" s="199"/>
      <c r="E18" s="116">
        <f>VLOOKUP(B18,'[49]PLANILHA ORCAMENTARIA'!A:G,7,0)</f>
        <v>2333205.8279999997</v>
      </c>
      <c r="F18" s="117"/>
      <c r="G18" s="127">
        <f>ROUND((G12+G19+G72+G221+G226+G247+G259+G265+G268)*$F$6,2)</f>
        <v>0</v>
      </c>
      <c r="H18" s="128">
        <f>IF(G18="","",G18/$E18)</f>
        <v>0</v>
      </c>
      <c r="I18" s="129">
        <f t="shared" si="0"/>
        <v>0</v>
      </c>
      <c r="J18" s="127">
        <f>ROUND((J12+J19+J72+J221+J226+J247+J259+J265+J268)*$F$6,2)</f>
        <v>0</v>
      </c>
      <c r="K18" s="128">
        <f>IF(J18="","",J18/$E18)</f>
        <v>0</v>
      </c>
      <c r="L18" s="129">
        <f>K18+I18</f>
        <v>0</v>
      </c>
      <c r="M18" s="127">
        <f>ROUND((M12+M19+M72+M221+M226+M247+M259+M265+M268)*$F$6,2)</f>
        <v>30078.93</v>
      </c>
      <c r="N18" s="128">
        <f>IF(M18="","",M18/$E18)</f>
        <v>1.2891674467392941E-2</v>
      </c>
      <c r="O18" s="129">
        <f>N18+L18</f>
        <v>1.2891674467392941E-2</v>
      </c>
      <c r="P18" s="127">
        <f>ROUND((P12+P19+P72+P221+P226+P247+P259+P265+P268)*$F$6,2)</f>
        <v>79105.47</v>
      </c>
      <c r="Q18" s="128">
        <f>IF(P18="","",P18/$E18)</f>
        <v>3.3904196985402014E-2</v>
      </c>
      <c r="R18" s="129">
        <f>Q18+O18</f>
        <v>4.6795871452794957E-2</v>
      </c>
      <c r="S18" s="127">
        <f>ROUND((S12+S19+S72+S221+S226+S247+S259+S265+S268)*$F$6,2)</f>
        <v>82391.199999999997</v>
      </c>
      <c r="T18" s="128">
        <f>IF(S18="","",S18/$E18)</f>
        <v>3.5312443939257983E-2</v>
      </c>
      <c r="U18" s="129">
        <f>T18+R18</f>
        <v>8.2108315392052933E-2</v>
      </c>
      <c r="V18" s="127">
        <f>ROUND((V12+V19+V72+V221+V226+V247+V259+V265+V268)*$F$6,2)</f>
        <v>19735.5</v>
      </c>
      <c r="W18" s="128">
        <f>IF(V18="","",V18/$E18)</f>
        <v>8.4585336463508971E-3</v>
      </c>
      <c r="X18" s="129">
        <f>W18+U18</f>
        <v>9.0566849038403827E-2</v>
      </c>
      <c r="Y18" s="127">
        <f>ROUND((Y12+Y19+Y72+Y221+Y226+Y247+Y259+Y265+Y268)*$F$6,2)</f>
        <v>18163.560000000001</v>
      </c>
      <c r="Z18" s="128">
        <f>IF(Y18="","",Y18/$E18)</f>
        <v>7.7848082591022924E-3</v>
      </c>
      <c r="AA18" s="129">
        <f>Z18+X18</f>
        <v>9.8351657297506112E-2</v>
      </c>
      <c r="AB18" s="127">
        <f>ROUND((AB12+AB19+AB72+AB221+AB226+AB247+AB259+AB265+AB268)*$F$6,2)</f>
        <v>4948.62</v>
      </c>
      <c r="AC18" s="128">
        <f>IF(AB18="","",AB18/$E18)</f>
        <v>2.1209530426391514E-3</v>
      </c>
      <c r="AD18" s="129">
        <f>AC18+AA18</f>
        <v>0.10047261034014526</v>
      </c>
      <c r="AE18" s="127">
        <f>ROUND((AE12+AE19+AE72+AE221+AE226+AE247+AE259+AE265+AE268)*$F$6,2)</f>
        <v>36256.06</v>
      </c>
      <c r="AF18" s="128">
        <f>IF(AE18="","",AE18/$E18)</f>
        <v>1.5539160568220559E-2</v>
      </c>
      <c r="AG18" s="129">
        <f>AF18+AD18</f>
        <v>0.11601177090836583</v>
      </c>
      <c r="AH18" s="127">
        <f>ROUND((AH12+AH19+AH72+AH221+AH226+AH247+AH259+AH265+AH268)*$F$6,2)</f>
        <v>60647.42</v>
      </c>
      <c r="AI18" s="128">
        <f>IF(AH18="","",AH18/$E18)</f>
        <v>2.5993171829159344E-2</v>
      </c>
      <c r="AJ18" s="129">
        <f>AI18+AG18</f>
        <v>0.14200494273752517</v>
      </c>
      <c r="AK18" s="127">
        <f>ROUND((AK12+AK19+AK72+AK221+AK226+AK247+AK259+AK265+AK268)*$F$6,2)</f>
        <v>15258.25</v>
      </c>
      <c r="AL18" s="128">
        <f>IF(AK18="","",AK18/$E18)</f>
        <v>6.5396073577782959E-3</v>
      </c>
      <c r="AM18" s="129">
        <f>AL18+AJ18</f>
        <v>0.14854455009530348</v>
      </c>
      <c r="AN18" s="127">
        <f>ROUND((AN12+AN19+AN72+AN221+AN226+AN247+AN259+AN265+AN268)*$F$6,2)</f>
        <v>92853.56</v>
      </c>
      <c r="AO18" s="128">
        <f>IF(AN18="","",AN18/$E18)</f>
        <v>3.9796557545715171E-2</v>
      </c>
      <c r="AP18" s="129">
        <f>AO18+AM18</f>
        <v>0.18834110764101866</v>
      </c>
      <c r="AQ18" s="127">
        <f>ROUND((AQ12+AQ19+AQ72+AQ221+AQ226+AQ247+AQ259+AQ265+AQ268)*$F$6,2)</f>
        <v>152227.49</v>
      </c>
      <c r="AR18" s="128">
        <f>IF(AQ18="","",AQ18/$E18)</f>
        <v>6.5243918120369102E-2</v>
      </c>
      <c r="AS18" s="129">
        <f>AR18+AP18</f>
        <v>0.25358502576138775</v>
      </c>
      <c r="AT18" s="127">
        <f>ROUND((AT12+AT19+AT72+AT221+AT226+AT247+AT259+AT265+AT268)*$F$6,2)</f>
        <v>94513.99</v>
      </c>
      <c r="AU18" s="128">
        <f>IF(AT18="","",AT18/$E18)</f>
        <v>4.0508209291169321E-2</v>
      </c>
      <c r="AV18" s="129">
        <f>AU18+AS18</f>
        <v>0.29409323505255708</v>
      </c>
      <c r="AW18" s="127">
        <f>ROUND((AW12+AW19+AW72+AW221+AW226+AW247+AW259+AW265+AW268)*$F$6,2)</f>
        <v>31879.51</v>
      </c>
      <c r="AX18" s="128">
        <f>IF(AW18="","",AW18/$E18)</f>
        <v>1.3663393780962218E-2</v>
      </c>
      <c r="AY18" s="129">
        <f>AX18+AV18</f>
        <v>0.30775662883351929</v>
      </c>
      <c r="AZ18" s="127">
        <f>ROUND((AZ12+AZ19+AZ72+AZ221+AZ226+AZ247+AZ259+AZ265+AZ268)*$F$6,2)</f>
        <v>68695.509999999995</v>
      </c>
      <c r="BA18" s="128">
        <f>IF(AZ18="","",AZ18/$E18)</f>
        <v>2.9442541749042813E-2</v>
      </c>
      <c r="BB18" s="129">
        <f>BA18+AY18</f>
        <v>0.3371991705825621</v>
      </c>
      <c r="BC18" s="127">
        <f>ROUND((BC12+BC19+BC72+BC221+BC226+BC247+BC259+BC265+BC268)*$F$6,2)</f>
        <v>31394.51</v>
      </c>
      <c r="BD18" s="128">
        <f>IF(BC18="","",BC18/$E18)</f>
        <v>1.3455525279101096E-2</v>
      </c>
      <c r="BE18" s="129">
        <f>BD18+BB18</f>
        <v>0.3506546958616632</v>
      </c>
      <c r="BF18" s="127">
        <f>ROUND((BF12+BF19+BF72+BF221+BF226+BF247+BF259+BF265+BF268)*$F$6,2)</f>
        <v>123282.94</v>
      </c>
      <c r="BG18" s="128">
        <f>IF(BF18="","",BF18/$E18)</f>
        <v>5.2838433078009617E-2</v>
      </c>
      <c r="BH18" s="129">
        <f>BG18+BE18</f>
        <v>0.40349312893967282</v>
      </c>
      <c r="BI18" s="127">
        <f>ROUND((BI12+BI19+BI72+BI221+BI226+BI247+BI259+BI265+BI268)*$F$6,2)</f>
        <v>81285.53</v>
      </c>
      <c r="BJ18" s="128">
        <f>IF(BI18="","",BI18/$E18)</f>
        <v>3.4838559472345022E-2</v>
      </c>
      <c r="BK18" s="129">
        <f>BJ18+BH18</f>
        <v>0.43833168841201786</v>
      </c>
      <c r="BL18" s="127">
        <f>ROUND((BL12+BL19+BL72+BL221+BL226+BL247+BL259+BL265+BL268)*$F$6,2)</f>
        <v>25632.95</v>
      </c>
      <c r="BM18" s="128">
        <f>IF(BL18="","",BL18/$E18)</f>
        <v>1.0986150339754768E-2</v>
      </c>
      <c r="BN18" s="129">
        <f>BM18+BK18</f>
        <v>0.44931783875177261</v>
      </c>
      <c r="BO18" s="127">
        <f>ROUND((BO12+BO19+BO72+BO221+BO226+BO247+BO259+BO265+BO268)*$F$6,2)</f>
        <v>0</v>
      </c>
      <c r="BP18" s="128">
        <f>IF(BO18="","",BO18/$E18)</f>
        <v>0</v>
      </c>
      <c r="BQ18" s="129">
        <f>BP18+BN18</f>
        <v>0.44931783875177261</v>
      </c>
      <c r="BR18" s="127">
        <f>ROUND((BR12+BR19+BR72+BR221+BR226+BR247+BR259+BR265+BR268)*$F$6,2)</f>
        <v>0</v>
      </c>
      <c r="BS18" s="128">
        <f>IF(BR18="","",BR18/$E18)</f>
        <v>0</v>
      </c>
      <c r="BT18" s="129">
        <f>BS18+BQ18</f>
        <v>0.44931783875177261</v>
      </c>
      <c r="BU18" s="127">
        <f>ROUND((BU12+BU19+BU72+BU221+BU226+BU247+BU259+BU265+BU268)*$F$6,2)</f>
        <v>0</v>
      </c>
      <c r="BV18" s="128">
        <f>IF(BU18="","",BU18/$E18)</f>
        <v>0</v>
      </c>
      <c r="BW18" s="129">
        <f>BV18+BT18</f>
        <v>0.44931783875177261</v>
      </c>
      <c r="BX18" s="127">
        <f>ROUND((BX12+BX19+BX72+BX221+BX226+BX247+BX259+BX265+BX268)*$F$6,2)</f>
        <v>0</v>
      </c>
      <c r="BY18" s="128">
        <f>IF(BX18="","",BX18/$E18)</f>
        <v>0</v>
      </c>
      <c r="BZ18" s="129">
        <f>BY18+BW18</f>
        <v>0.44931783875177261</v>
      </c>
      <c r="CA18" s="127">
        <f>ROUND((CA12+CA19+CA72+CA221+CA226+CA247+CA259+CA265+CA268)*$F$6,2)</f>
        <v>0</v>
      </c>
      <c r="CB18" s="128">
        <f>IF(CA18="","",CA18/$E18)</f>
        <v>0</v>
      </c>
      <c r="CC18" s="129">
        <f>CB18+BZ18</f>
        <v>0.44931783875177261</v>
      </c>
      <c r="CD18" s="127">
        <f>ROUND((CD12+CD19+CD72+CD221+CD226+CD247+CD259+CD265+CD268)*$F$6,2)</f>
        <v>291890.59000000003</v>
      </c>
      <c r="CE18" s="128">
        <f>IF(CD18="","",CD18/$E18)</f>
        <v>0.12510280340342098</v>
      </c>
      <c r="CF18" s="129">
        <f>CE18+CC18</f>
        <v>0.57442064215519362</v>
      </c>
      <c r="CG18" s="127">
        <f>ROUND((CG12+CG19+CG72+CG221+CG226+CG247+CG259+CG265+CG268)*$F$6,2)</f>
        <v>242826.26</v>
      </c>
      <c r="CH18" s="128">
        <f>IF(CG18="","",CG18/$E18)</f>
        <v>0.1040740842860607</v>
      </c>
      <c r="CI18" s="129">
        <f>CH18+CF18</f>
        <v>0.6784947264412543</v>
      </c>
      <c r="CJ18" s="127">
        <f>ROUND((CJ12+CJ19+CJ72+CJ221+CJ226+CJ247+CJ259+CJ265+CJ268)*$F$6,2)</f>
        <v>27981.18</v>
      </c>
      <c r="CK18" s="128">
        <f>IF(CJ18="","",CJ18/$E18)</f>
        <v>1.1992589622487435E-2</v>
      </c>
      <c r="CL18" s="129">
        <f>CK18+CI18</f>
        <v>0.6904873160637417</v>
      </c>
      <c r="CM18" s="127">
        <f>ROUND((CM12+CM19+CM72+CM221+CM226+CM247+CM259+CM265+CM268)*$F$6,2)</f>
        <v>72746.990000000005</v>
      </c>
      <c r="CN18" s="128">
        <f>IF(CM18="","",CM18/$E18)</f>
        <v>3.1178985208672304E-2</v>
      </c>
      <c r="CO18" s="129">
        <f>CN18+CL18</f>
        <v>0.72166630127241405</v>
      </c>
      <c r="CP18" s="127">
        <f>ROUND((CP12+CP19+CP72+CP221+CP226+CP247+CP259+CP265+CP268)*$F$6,2)</f>
        <v>74154.5</v>
      </c>
      <c r="CQ18" s="128">
        <f>IF(CP18="","",CP18/$E18)</f>
        <v>3.178223674486725E-2</v>
      </c>
      <c r="CR18" s="129">
        <f>CQ18+CO18</f>
        <v>0.75344853801728129</v>
      </c>
      <c r="CS18" s="127">
        <f>ROUND((CS12+CS19+CS72+CS221+CS226+CS247+CS259+CS265+CS268)*$F$6,2)</f>
        <v>59727.58</v>
      </c>
      <c r="CT18" s="128">
        <f>IF(CS18="","",CS18/$E18)</f>
        <v>2.5598933143072884E-2</v>
      </c>
      <c r="CU18" s="129">
        <f>CT18+CR18</f>
        <v>0.77904747116035422</v>
      </c>
      <c r="CV18" s="127">
        <f>ROUND((CV12+CV19+CV72+CV221+CV226+CV247+CV259+CV265+CV268)*$F$6,2)</f>
        <v>72739.5</v>
      </c>
      <c r="CW18" s="128">
        <f>IF(CV18="","",CV18/$E18)</f>
        <v>3.1175775033251807E-2</v>
      </c>
      <c r="CX18" s="129">
        <f>CW18+CU18</f>
        <v>0.81022324619360608</v>
      </c>
      <c r="CY18" s="127">
        <f>ROUND((CY12+CY19+CY72+CY221+CY226+CY247+CY259+CY265+CY268)*$F$6,2)</f>
        <v>96118.25</v>
      </c>
      <c r="CZ18" s="128">
        <f>IF(CY18="","",CY18/$E18)</f>
        <v>4.1195786863944012E-2</v>
      </c>
      <c r="DA18" s="129">
        <f>CZ18+CX18</f>
        <v>0.85141903305755007</v>
      </c>
      <c r="DB18" s="127">
        <f>ROUND((DB12+DB19+DB72+DB221+DB226+DB247+DB259+DB265+DB268)*$F$6,2)</f>
        <v>161235.15</v>
      </c>
      <c r="DC18" s="128">
        <f>IF(DB18="","",DB18/$E18)</f>
        <v>6.9104554799697682E-2</v>
      </c>
      <c r="DD18" s="129">
        <f>DC18+DA18</f>
        <v>0.92052358785724775</v>
      </c>
      <c r="DE18" s="127">
        <f>ROUND((DE12+DE19+DE72+DE221+DE226+DE247+DE259+DE265+DE268)*$F$6,2)</f>
        <v>63857.31</v>
      </c>
      <c r="DF18" s="128">
        <f>IF(DE18="","",DE18/$E18)</f>
        <v>2.7368914149652125E-2</v>
      </c>
      <c r="DG18" s="129">
        <f>DF18+DD18</f>
        <v>0.9478925020068999</v>
      </c>
      <c r="DH18" s="127">
        <v>121577.5</v>
      </c>
      <c r="DI18" s="128">
        <f>IF(DH18="","",DH18/$E18)</f>
        <v>5.2107490278393051E-2</v>
      </c>
      <c r="DJ18" s="129">
        <v>1</v>
      </c>
    </row>
    <row r="19" spans="1:114" collapsed="1" x14ac:dyDescent="0.2">
      <c r="A19" s="130">
        <v>3</v>
      </c>
      <c r="B19" s="115">
        <v>3</v>
      </c>
      <c r="C19" s="199" t="s">
        <v>6</v>
      </c>
      <c r="D19" s="199"/>
      <c r="E19" s="116">
        <f>VLOOKUP(B19,'[49]PLANILHA ORCAMENTARIA'!A:G,7,0)</f>
        <v>6067667.406344098</v>
      </c>
      <c r="F19" s="117"/>
      <c r="G19" s="127">
        <f>SUM(G20:G71)</f>
        <v>0</v>
      </c>
      <c r="H19" s="128">
        <f>IF(G19="","",G19/$E19)</f>
        <v>0</v>
      </c>
      <c r="I19" s="129">
        <f t="shared" si="0"/>
        <v>0</v>
      </c>
      <c r="J19" s="127">
        <f>SUM(J20:J71)</f>
        <v>0</v>
      </c>
      <c r="K19" s="128">
        <f>IF(J19="","",J19/$E19)</f>
        <v>0</v>
      </c>
      <c r="L19" s="129">
        <f>K19+I19</f>
        <v>0</v>
      </c>
      <c r="M19" s="127">
        <f>SUM(M20:M71)</f>
        <v>0</v>
      </c>
      <c r="N19" s="128">
        <f>IF(M19="","",M19/$E19)</f>
        <v>0</v>
      </c>
      <c r="O19" s="129">
        <f>N19+L19</f>
        <v>0</v>
      </c>
      <c r="P19" s="127">
        <f>SUM(P20:P71)</f>
        <v>549311.32059999998</v>
      </c>
      <c r="Q19" s="128">
        <f>IF(P19="","",P19/$E19)</f>
        <v>9.0530888365051645E-2</v>
      </c>
      <c r="R19" s="129">
        <f>Q19+O19</f>
        <v>9.0530888365051645E-2</v>
      </c>
      <c r="S19" s="127">
        <f>SUM(S20:S71)</f>
        <v>926370.58114300016</v>
      </c>
      <c r="T19" s="128">
        <f>IF(S19="","",S19/$E19)</f>
        <v>0.15267326290403227</v>
      </c>
      <c r="U19" s="129">
        <f>T19+R19</f>
        <v>0.2432041512690839</v>
      </c>
      <c r="V19" s="127">
        <f>SUM(V20:V71)</f>
        <v>221897.36578858455</v>
      </c>
      <c r="W19" s="128">
        <f>IF(V19="","",V19/$E19)</f>
        <v>3.6570456310208763E-2</v>
      </c>
      <c r="X19" s="129">
        <f>W19+U19</f>
        <v>0.27977460757929268</v>
      </c>
      <c r="Y19" s="127">
        <f>SUM(Y20:Y71)</f>
        <v>204223.140209</v>
      </c>
      <c r="Z19" s="128">
        <f>IF(Y19="","",Y19/$E19)</f>
        <v>3.3657602919282104E-2</v>
      </c>
      <c r="AA19" s="129">
        <f>Z19+X19</f>
        <v>0.31343221049857478</v>
      </c>
      <c r="AB19" s="127">
        <f>SUM(AB20:AB71)</f>
        <v>55640.080150372225</v>
      </c>
      <c r="AC19" s="128">
        <f>IF(AB19="","",AB19/$E19)</f>
        <v>9.1699291382051195E-3</v>
      </c>
      <c r="AD19" s="129">
        <f>AC19+AA19</f>
        <v>0.32260213963677992</v>
      </c>
      <c r="AE19" s="127">
        <f>SUM(AE20:AE71)</f>
        <v>407647.25331408769</v>
      </c>
      <c r="AF19" s="128">
        <f>IF(AE19="","",AE19/$E19)</f>
        <v>6.7183519796729277E-2</v>
      </c>
      <c r="AG19" s="129">
        <f>AF19+AD19</f>
        <v>0.38978565943350918</v>
      </c>
      <c r="AH19" s="127">
        <f>SUM(AH20:AH71)</f>
        <v>675365.01431705151</v>
      </c>
      <c r="AI19" s="128">
        <f>IF(AH19="","",AH19/$E19)</f>
        <v>0.11130554282044501</v>
      </c>
      <c r="AJ19" s="129">
        <f>AI19+AG19</f>
        <v>0.5010912022539542</v>
      </c>
      <c r="AK19" s="127">
        <f>SUM(AK20:AK71)</f>
        <v>171557.02712024457</v>
      </c>
      <c r="AL19" s="128">
        <f>IF(AK19="","",AK19/$E19)</f>
        <v>2.8273966852710442E-2</v>
      </c>
      <c r="AM19" s="129">
        <f>AL19+AJ19</f>
        <v>0.52936516910666465</v>
      </c>
      <c r="AN19" s="127">
        <f>SUM(AN20:AN71)</f>
        <v>1044004.7765389022</v>
      </c>
      <c r="AO19" s="128">
        <f>IF(AN19="","",AN19/$E19)</f>
        <v>0.17206031686036954</v>
      </c>
      <c r="AP19" s="129">
        <f>AO19+AM19</f>
        <v>0.70142548596703413</v>
      </c>
      <c r="AQ19" s="127">
        <f>SUM(AQ20:AQ71)</f>
        <v>1711579.2196793379</v>
      </c>
      <c r="AR19" s="128">
        <f>IF(AQ19="","",AQ19/$E19)</f>
        <v>0.28208191139312988</v>
      </c>
      <c r="AS19" s="129">
        <f>AR19+AP19</f>
        <v>0.98350739736016402</v>
      </c>
      <c r="AT19" s="127">
        <f>SUM(AT20:AT71)</f>
        <v>51161.232899999995</v>
      </c>
      <c r="AU19" s="128">
        <f>IF(AT19="","",AT19/$E19)</f>
        <v>8.4317793764549388E-3</v>
      </c>
      <c r="AV19" s="129">
        <f>AU19+AS19</f>
        <v>0.99193917673661891</v>
      </c>
      <c r="AW19" s="127">
        <f>SUM(AW20:AW71)</f>
        <v>48910.394583516958</v>
      </c>
      <c r="AX19" s="128">
        <f>IF(AW19="","",AW19/$E19)</f>
        <v>8.0608232633809663E-3</v>
      </c>
      <c r="AY19" s="129">
        <f>AX19+AV19</f>
        <v>0.99999999999999989</v>
      </c>
      <c r="AZ19" s="127">
        <f>SUM(AZ20:AZ71)</f>
        <v>0</v>
      </c>
      <c r="BA19" s="128">
        <f>IF(AZ19="","",AZ19/$E19)</f>
        <v>0</v>
      </c>
      <c r="BB19" s="129">
        <f>BA19+AY19</f>
        <v>0.99999999999999989</v>
      </c>
      <c r="BC19" s="127">
        <f>SUM(BC20:BC71)</f>
        <v>0</v>
      </c>
      <c r="BD19" s="128">
        <f>IF(BC19="","",BC19/$E19)</f>
        <v>0</v>
      </c>
      <c r="BE19" s="129">
        <f>BD19+BB19</f>
        <v>0.99999999999999989</v>
      </c>
      <c r="BF19" s="127">
        <f>SUM(BF20:BF71)</f>
        <v>0</v>
      </c>
      <c r="BG19" s="128">
        <f>IF(BF19="","",BF19/$E19)</f>
        <v>0</v>
      </c>
      <c r="BH19" s="129">
        <f>BG19+BE19</f>
        <v>0.99999999999999989</v>
      </c>
      <c r="BI19" s="127">
        <f>SUM(BI20:BI71)</f>
        <v>0</v>
      </c>
      <c r="BJ19" s="128">
        <f>IF(BI19="","",BI19/$E19)</f>
        <v>0</v>
      </c>
      <c r="BK19" s="129">
        <f>BJ19+BH19</f>
        <v>0.99999999999999989</v>
      </c>
      <c r="BL19" s="127">
        <f>SUM(BL20:BL71)</f>
        <v>0</v>
      </c>
      <c r="BM19" s="128">
        <f>IF(BL19="","",BL19/$E19)</f>
        <v>0</v>
      </c>
      <c r="BN19" s="129">
        <f>BM19+BK19</f>
        <v>0.99999999999999989</v>
      </c>
      <c r="BO19" s="127">
        <f>SUM(BO20:BO71)</f>
        <v>0</v>
      </c>
      <c r="BP19" s="128">
        <f>IF(BO19="","",BO19/$E19)</f>
        <v>0</v>
      </c>
      <c r="BQ19" s="129">
        <f>BP19+BN19</f>
        <v>0.99999999999999989</v>
      </c>
      <c r="BR19" s="127">
        <f>SUM(BR20:BR71)</f>
        <v>0</v>
      </c>
      <c r="BS19" s="128">
        <f>IF(BR19="","",BR19/$E19)</f>
        <v>0</v>
      </c>
      <c r="BT19" s="129">
        <f>BS19+BQ19</f>
        <v>0.99999999999999989</v>
      </c>
      <c r="BU19" s="127">
        <f>SUM(BU20:BU71)</f>
        <v>0</v>
      </c>
      <c r="BV19" s="128">
        <f>IF(BU19="","",BU19/$E19)</f>
        <v>0</v>
      </c>
      <c r="BW19" s="129">
        <f>BV19+BT19</f>
        <v>0.99999999999999989</v>
      </c>
      <c r="BX19" s="127">
        <f>SUM(BX20:BX71)</f>
        <v>0</v>
      </c>
      <c r="BY19" s="128">
        <f>IF(BX19="","",BX19/$E19)</f>
        <v>0</v>
      </c>
      <c r="BZ19" s="129">
        <f>BY19+BW19</f>
        <v>0.99999999999999989</v>
      </c>
      <c r="CA19" s="127">
        <f>SUM(CA20:CA71)</f>
        <v>0</v>
      </c>
      <c r="CB19" s="128">
        <f>IF(CA19="","",CA19/$E19)</f>
        <v>0</v>
      </c>
      <c r="CC19" s="129">
        <f>CB19+BZ19</f>
        <v>0.99999999999999989</v>
      </c>
      <c r="CD19" s="127">
        <f>SUM(CD20:CD71)</f>
        <v>0</v>
      </c>
      <c r="CE19" s="128">
        <f>IF(CD19="","",CD19/$E19)</f>
        <v>0</v>
      </c>
      <c r="CF19" s="129">
        <f>CE19+CC19</f>
        <v>0.99999999999999989</v>
      </c>
      <c r="CG19" s="127">
        <f>SUM(CG20:CG71)</f>
        <v>0</v>
      </c>
      <c r="CH19" s="128">
        <f>IF(CG19="","",CG19/$E19)</f>
        <v>0</v>
      </c>
      <c r="CI19" s="129">
        <f>CH19+CF19</f>
        <v>0.99999999999999989</v>
      </c>
      <c r="CJ19" s="127">
        <f>SUM(CJ20:CJ71)</f>
        <v>0</v>
      </c>
      <c r="CK19" s="128">
        <f>IF(CJ19="","",CJ19/$E19)</f>
        <v>0</v>
      </c>
      <c r="CL19" s="129">
        <f>CK19+CI19</f>
        <v>0.99999999999999989</v>
      </c>
      <c r="CM19" s="127">
        <f>SUM(CM20:CM71)</f>
        <v>0</v>
      </c>
      <c r="CN19" s="128">
        <f>IF(CM19="","",CM19/$E19)</f>
        <v>0</v>
      </c>
      <c r="CO19" s="129">
        <f>CN19+CL19</f>
        <v>0.99999999999999989</v>
      </c>
      <c r="CP19" s="127">
        <f>SUM(CP20:CP71)</f>
        <v>0</v>
      </c>
      <c r="CQ19" s="128">
        <f>IF(CP19="","",CP19/$E19)</f>
        <v>0</v>
      </c>
      <c r="CR19" s="129">
        <f>CQ19+CO19</f>
        <v>0.99999999999999989</v>
      </c>
      <c r="CS19" s="127">
        <f>SUM(CS20:CS71)</f>
        <v>0</v>
      </c>
      <c r="CT19" s="128">
        <f>IF(CS19="","",CS19/$E19)</f>
        <v>0</v>
      </c>
      <c r="CU19" s="129">
        <f>CT19+CR19</f>
        <v>0.99999999999999989</v>
      </c>
      <c r="CV19" s="127">
        <f>SUM(CV20:CV71)</f>
        <v>0</v>
      </c>
      <c r="CW19" s="128">
        <f>IF(CV19="","",CV19/$E19)</f>
        <v>0</v>
      </c>
      <c r="CX19" s="129">
        <f>CW19+CU19</f>
        <v>0.99999999999999989</v>
      </c>
      <c r="CY19" s="127">
        <f>SUM(CY20:CY71)</f>
        <v>0</v>
      </c>
      <c r="CZ19" s="128">
        <f>IF(CY19="","",CY19/$E19)</f>
        <v>0</v>
      </c>
      <c r="DA19" s="129">
        <f>CZ19+CX19</f>
        <v>0.99999999999999989</v>
      </c>
      <c r="DB19" s="127">
        <f>SUM(DB20:DB71)</f>
        <v>0</v>
      </c>
      <c r="DC19" s="128">
        <f>IF(DB19="","",DB19/$E19)</f>
        <v>0</v>
      </c>
      <c r="DD19" s="129">
        <f>DC19+DA19</f>
        <v>0.99999999999999989</v>
      </c>
      <c r="DE19" s="127">
        <f>SUM(DE20:DE71)</f>
        <v>0</v>
      </c>
      <c r="DF19" s="128">
        <f>IF(DE19="","",DE19/$E19)</f>
        <v>0</v>
      </c>
      <c r="DG19" s="129">
        <f>DF19+DD19</f>
        <v>0.99999999999999989</v>
      </c>
      <c r="DH19" s="127">
        <f>SUM(DH20:DH71)</f>
        <v>0</v>
      </c>
      <c r="DI19" s="128">
        <f>IF(DH19="","",DH19/$E19)</f>
        <v>0</v>
      </c>
      <c r="DJ19" s="129">
        <f>DI19+DG19</f>
        <v>0.99999999999999989</v>
      </c>
    </row>
    <row r="20" spans="1:114" ht="7.75" hidden="1" customHeight="1" outlineLevel="1" x14ac:dyDescent="0.2">
      <c r="A20" s="97">
        <v>3</v>
      </c>
      <c r="B20" s="131" t="s">
        <v>7</v>
      </c>
      <c r="C20" s="204" t="s">
        <v>253</v>
      </c>
      <c r="D20" s="204"/>
      <c r="E20" s="132">
        <f>VLOOKUP(B20,'[49]PLANILHA ORCAMENTARIA'!A:G,7,0)</f>
        <v>1777201.6993760001</v>
      </c>
      <c r="F20" s="133"/>
      <c r="G20" s="201"/>
      <c r="H20" s="202"/>
      <c r="I20" s="203"/>
      <c r="J20" s="201"/>
      <c r="K20" s="202"/>
      <c r="L20" s="203"/>
      <c r="M20" s="201"/>
      <c r="N20" s="202"/>
      <c r="O20" s="203"/>
      <c r="P20" s="201"/>
      <c r="Q20" s="202"/>
      <c r="R20" s="203"/>
      <c r="S20" s="201"/>
      <c r="T20" s="202"/>
      <c r="U20" s="203"/>
      <c r="V20" s="201"/>
      <c r="W20" s="202"/>
      <c r="X20" s="203"/>
      <c r="Y20" s="201"/>
      <c r="Z20" s="202"/>
      <c r="AA20" s="203"/>
      <c r="AB20" s="201"/>
      <c r="AC20" s="202"/>
      <c r="AD20" s="203"/>
      <c r="AE20" s="201"/>
      <c r="AF20" s="202"/>
      <c r="AG20" s="203"/>
      <c r="AH20" s="201"/>
      <c r="AI20" s="202"/>
      <c r="AJ20" s="203"/>
      <c r="AK20" s="201"/>
      <c r="AL20" s="202"/>
      <c r="AM20" s="203"/>
      <c r="AN20" s="201"/>
      <c r="AO20" s="202"/>
      <c r="AP20" s="203"/>
      <c r="AQ20" s="201"/>
      <c r="AR20" s="202"/>
      <c r="AS20" s="203"/>
      <c r="AT20" s="201"/>
      <c r="AU20" s="202"/>
      <c r="AV20" s="203"/>
      <c r="AW20" s="201"/>
      <c r="AX20" s="202"/>
      <c r="AY20" s="203"/>
      <c r="AZ20" s="201"/>
      <c r="BA20" s="202"/>
      <c r="BB20" s="203"/>
      <c r="BC20" s="201"/>
      <c r="BD20" s="202"/>
      <c r="BE20" s="203"/>
      <c r="BF20" s="201"/>
      <c r="BG20" s="202"/>
      <c r="BH20" s="203"/>
      <c r="BI20" s="201"/>
      <c r="BJ20" s="202"/>
      <c r="BK20" s="203"/>
      <c r="BL20" s="201"/>
      <c r="BM20" s="202"/>
      <c r="BN20" s="203"/>
      <c r="BO20" s="201"/>
      <c r="BP20" s="202"/>
      <c r="BQ20" s="203"/>
      <c r="BR20" s="201"/>
      <c r="BS20" s="202"/>
      <c r="BT20" s="203"/>
      <c r="BU20" s="201"/>
      <c r="BV20" s="202"/>
      <c r="BW20" s="203"/>
      <c r="BX20" s="201"/>
      <c r="BY20" s="202"/>
      <c r="BZ20" s="203"/>
      <c r="CA20" s="201"/>
      <c r="CB20" s="202"/>
      <c r="CC20" s="203"/>
      <c r="CD20" s="201"/>
      <c r="CE20" s="202"/>
      <c r="CF20" s="203"/>
      <c r="CG20" s="201"/>
      <c r="CH20" s="202"/>
      <c r="CI20" s="203"/>
      <c r="CJ20" s="201"/>
      <c r="CK20" s="202"/>
      <c r="CL20" s="203"/>
      <c r="CM20" s="201"/>
      <c r="CN20" s="202"/>
      <c r="CO20" s="203"/>
      <c r="CP20" s="201"/>
      <c r="CQ20" s="202"/>
      <c r="CR20" s="203"/>
      <c r="CS20" s="201"/>
      <c r="CT20" s="202"/>
      <c r="CU20" s="203"/>
      <c r="CV20" s="201"/>
      <c r="CW20" s="202"/>
      <c r="CX20" s="203"/>
      <c r="CY20" s="201"/>
      <c r="CZ20" s="202"/>
      <c r="DA20" s="203"/>
      <c r="DB20" s="201"/>
      <c r="DC20" s="202"/>
      <c r="DD20" s="203"/>
      <c r="DE20" s="201"/>
      <c r="DF20" s="202"/>
      <c r="DG20" s="203"/>
      <c r="DH20" s="201"/>
      <c r="DI20" s="202"/>
      <c r="DJ20" s="203"/>
    </row>
    <row r="21" spans="1:114" ht="7.75" hidden="1" customHeight="1" outlineLevel="2" x14ac:dyDescent="0.2">
      <c r="A21" s="97">
        <v>3</v>
      </c>
      <c r="B21" s="134" t="s">
        <v>8</v>
      </c>
      <c r="C21" s="205" t="s">
        <v>254</v>
      </c>
      <c r="D21" s="205"/>
      <c r="E21" s="135">
        <f>VLOOKUP(B21,'[49]PLANILHA ORCAMENTARIA'!A:G,7,0)</f>
        <v>1605873.0937760002</v>
      </c>
      <c r="F21" s="136"/>
      <c r="G21" s="201"/>
      <c r="H21" s="202"/>
      <c r="I21" s="203"/>
      <c r="J21" s="201"/>
      <c r="K21" s="202"/>
      <c r="L21" s="203"/>
      <c r="M21" s="201"/>
      <c r="N21" s="202"/>
      <c r="O21" s="203"/>
      <c r="P21" s="201"/>
      <c r="Q21" s="202"/>
      <c r="R21" s="203"/>
      <c r="S21" s="201"/>
      <c r="T21" s="202"/>
      <c r="U21" s="203"/>
      <c r="V21" s="201"/>
      <c r="W21" s="202"/>
      <c r="X21" s="203"/>
      <c r="Y21" s="201"/>
      <c r="Z21" s="202"/>
      <c r="AA21" s="203"/>
      <c r="AB21" s="201"/>
      <c r="AC21" s="202"/>
      <c r="AD21" s="203"/>
      <c r="AE21" s="201"/>
      <c r="AF21" s="202"/>
      <c r="AG21" s="203"/>
      <c r="AH21" s="201"/>
      <c r="AI21" s="202"/>
      <c r="AJ21" s="203"/>
      <c r="AK21" s="201"/>
      <c r="AL21" s="202"/>
      <c r="AM21" s="203"/>
      <c r="AN21" s="201"/>
      <c r="AO21" s="202"/>
      <c r="AP21" s="203"/>
      <c r="AQ21" s="201"/>
      <c r="AR21" s="202"/>
      <c r="AS21" s="203"/>
      <c r="AT21" s="201"/>
      <c r="AU21" s="202"/>
      <c r="AV21" s="203"/>
      <c r="AW21" s="201"/>
      <c r="AX21" s="202"/>
      <c r="AY21" s="203"/>
      <c r="AZ21" s="201"/>
      <c r="BA21" s="202"/>
      <c r="BB21" s="203"/>
      <c r="BC21" s="201"/>
      <c r="BD21" s="202"/>
      <c r="BE21" s="203"/>
      <c r="BF21" s="201"/>
      <c r="BG21" s="202"/>
      <c r="BH21" s="203"/>
      <c r="BI21" s="201"/>
      <c r="BJ21" s="202"/>
      <c r="BK21" s="203"/>
      <c r="BL21" s="201"/>
      <c r="BM21" s="202"/>
      <c r="BN21" s="203"/>
      <c r="BO21" s="201"/>
      <c r="BP21" s="202"/>
      <c r="BQ21" s="203"/>
      <c r="BR21" s="201"/>
      <c r="BS21" s="202"/>
      <c r="BT21" s="203"/>
      <c r="BU21" s="201"/>
      <c r="BV21" s="202"/>
      <c r="BW21" s="203"/>
      <c r="BX21" s="201"/>
      <c r="BY21" s="202"/>
      <c r="BZ21" s="203"/>
      <c r="CA21" s="201"/>
      <c r="CB21" s="202"/>
      <c r="CC21" s="203"/>
      <c r="CD21" s="201"/>
      <c r="CE21" s="202"/>
      <c r="CF21" s="203"/>
      <c r="CG21" s="201"/>
      <c r="CH21" s="202"/>
      <c r="CI21" s="203"/>
      <c r="CJ21" s="201"/>
      <c r="CK21" s="202"/>
      <c r="CL21" s="203"/>
      <c r="CM21" s="201"/>
      <c r="CN21" s="202"/>
      <c r="CO21" s="203"/>
      <c r="CP21" s="201"/>
      <c r="CQ21" s="202"/>
      <c r="CR21" s="203"/>
      <c r="CS21" s="201"/>
      <c r="CT21" s="202"/>
      <c r="CU21" s="203"/>
      <c r="CV21" s="201"/>
      <c r="CW21" s="202"/>
      <c r="CX21" s="203"/>
      <c r="CY21" s="201"/>
      <c r="CZ21" s="202"/>
      <c r="DA21" s="203"/>
      <c r="DB21" s="201"/>
      <c r="DC21" s="202"/>
      <c r="DD21" s="203"/>
      <c r="DE21" s="201"/>
      <c r="DF21" s="202"/>
      <c r="DG21" s="203"/>
      <c r="DH21" s="201"/>
      <c r="DI21" s="202"/>
      <c r="DJ21" s="203"/>
    </row>
    <row r="22" spans="1:114" ht="7.75" hidden="1" customHeight="1" outlineLevel="3" x14ac:dyDescent="0.2">
      <c r="A22" s="97">
        <v>3</v>
      </c>
      <c r="B22" s="137" t="s">
        <v>9</v>
      </c>
      <c r="C22" s="206" t="s">
        <v>255</v>
      </c>
      <c r="D22" s="206"/>
      <c r="E22" s="138">
        <f>VLOOKUP(B22,'[49]PLANILHA ORCAMENTARIA'!A:G,7,0)</f>
        <v>526764.80619999999</v>
      </c>
      <c r="F22" s="139"/>
      <c r="G22" s="201"/>
      <c r="H22" s="202"/>
      <c r="I22" s="203"/>
      <c r="J22" s="201"/>
      <c r="K22" s="202"/>
      <c r="L22" s="203"/>
      <c r="M22" s="201"/>
      <c r="N22" s="202"/>
      <c r="O22" s="203"/>
      <c r="P22" s="201"/>
      <c r="Q22" s="202"/>
      <c r="R22" s="203"/>
      <c r="S22" s="201"/>
      <c r="T22" s="202"/>
      <c r="U22" s="203"/>
      <c r="V22" s="201"/>
      <c r="W22" s="202"/>
      <c r="X22" s="203"/>
      <c r="Y22" s="201"/>
      <c r="Z22" s="202"/>
      <c r="AA22" s="203"/>
      <c r="AB22" s="201"/>
      <c r="AC22" s="202"/>
      <c r="AD22" s="203"/>
      <c r="AE22" s="201"/>
      <c r="AF22" s="202"/>
      <c r="AG22" s="203"/>
      <c r="AH22" s="201"/>
      <c r="AI22" s="202"/>
      <c r="AJ22" s="203"/>
      <c r="AK22" s="201"/>
      <c r="AL22" s="202"/>
      <c r="AM22" s="203"/>
      <c r="AN22" s="201"/>
      <c r="AO22" s="202"/>
      <c r="AP22" s="203"/>
      <c r="AQ22" s="201"/>
      <c r="AR22" s="202"/>
      <c r="AS22" s="203"/>
      <c r="AT22" s="201"/>
      <c r="AU22" s="202"/>
      <c r="AV22" s="203"/>
      <c r="AW22" s="201"/>
      <c r="AX22" s="202"/>
      <c r="AY22" s="203"/>
      <c r="AZ22" s="201"/>
      <c r="BA22" s="202"/>
      <c r="BB22" s="203"/>
      <c r="BC22" s="201"/>
      <c r="BD22" s="202"/>
      <c r="BE22" s="203"/>
      <c r="BF22" s="201"/>
      <c r="BG22" s="202"/>
      <c r="BH22" s="203"/>
      <c r="BI22" s="201"/>
      <c r="BJ22" s="202"/>
      <c r="BK22" s="203"/>
      <c r="BL22" s="201"/>
      <c r="BM22" s="202"/>
      <c r="BN22" s="203"/>
      <c r="BO22" s="201"/>
      <c r="BP22" s="202"/>
      <c r="BQ22" s="203"/>
      <c r="BR22" s="201"/>
      <c r="BS22" s="202"/>
      <c r="BT22" s="203"/>
      <c r="BU22" s="201"/>
      <c r="BV22" s="202"/>
      <c r="BW22" s="203"/>
      <c r="BX22" s="201"/>
      <c r="BY22" s="202"/>
      <c r="BZ22" s="203"/>
      <c r="CA22" s="201"/>
      <c r="CB22" s="202"/>
      <c r="CC22" s="203"/>
      <c r="CD22" s="201"/>
      <c r="CE22" s="202"/>
      <c r="CF22" s="203"/>
      <c r="CG22" s="201"/>
      <c r="CH22" s="202"/>
      <c r="CI22" s="203"/>
      <c r="CJ22" s="201"/>
      <c r="CK22" s="202"/>
      <c r="CL22" s="203"/>
      <c r="CM22" s="201"/>
      <c r="CN22" s="202"/>
      <c r="CO22" s="203"/>
      <c r="CP22" s="201"/>
      <c r="CQ22" s="202"/>
      <c r="CR22" s="203"/>
      <c r="CS22" s="201"/>
      <c r="CT22" s="202"/>
      <c r="CU22" s="203"/>
      <c r="CV22" s="201"/>
      <c r="CW22" s="202"/>
      <c r="CX22" s="203"/>
      <c r="CY22" s="201"/>
      <c r="CZ22" s="202"/>
      <c r="DA22" s="203"/>
      <c r="DB22" s="201"/>
      <c r="DC22" s="202"/>
      <c r="DD22" s="203"/>
      <c r="DE22" s="201"/>
      <c r="DF22" s="202"/>
      <c r="DG22" s="203"/>
      <c r="DH22" s="201"/>
      <c r="DI22" s="202"/>
      <c r="DJ22" s="203"/>
    </row>
    <row r="23" spans="1:114" ht="7.75" hidden="1" customHeight="1" outlineLevel="4" x14ac:dyDescent="0.2">
      <c r="A23" s="97">
        <v>3</v>
      </c>
      <c r="B23" s="140" t="s">
        <v>256</v>
      </c>
      <c r="C23" s="200" t="s">
        <v>257</v>
      </c>
      <c r="D23" s="200"/>
      <c r="E23" s="122">
        <f>VLOOKUP(B23,'[49]PLANILHA ORCAMENTARIA'!A:G,7,0)</f>
        <v>158144.41199999998</v>
      </c>
      <c r="F23" s="123"/>
      <c r="G23" s="124" t="str">
        <f t="shared" ref="G23:G25" si="73">IF(H23="","",H23*$E23)</f>
        <v/>
      </c>
      <c r="H23" s="141"/>
      <c r="I23" s="142">
        <f t="shared" ref="I23:I81" si="74">H23</f>
        <v>0</v>
      </c>
      <c r="J23" s="124" t="str">
        <f t="shared" ref="J23:J25" si="75">IF(K23="","",K23*$E23)</f>
        <v/>
      </c>
      <c r="K23" s="141"/>
      <c r="L23" s="126">
        <f t="shared" ref="L23:L25" si="76">K23+I23</f>
        <v>0</v>
      </c>
      <c r="M23" s="124" t="str">
        <f t="shared" ref="M23:M25" si="77">IF(N23="","",N23*$E23)</f>
        <v/>
      </c>
      <c r="N23" s="141"/>
      <c r="O23" s="126">
        <f t="shared" ref="O23:O25" si="78">N23+L23</f>
        <v>0</v>
      </c>
      <c r="P23" s="124">
        <f t="shared" ref="P23:P25" si="79">IF(Q23="","",Q23*$E23)</f>
        <v>158144.41199999998</v>
      </c>
      <c r="Q23" s="141">
        <v>1</v>
      </c>
      <c r="R23" s="126">
        <f t="shared" ref="R23:R25" si="80">Q23+O23</f>
        <v>1</v>
      </c>
      <c r="S23" s="124" t="str">
        <f t="shared" ref="S23:S25" si="81">IF(T23="","",T23*$E23)</f>
        <v/>
      </c>
      <c r="T23" s="141"/>
      <c r="U23" s="126">
        <f t="shared" ref="U23:U25" si="82">T23+R23</f>
        <v>1</v>
      </c>
      <c r="V23" s="124" t="str">
        <f t="shared" ref="V23:V25" si="83">IF(W23="","",W23*$E23)</f>
        <v/>
      </c>
      <c r="W23" s="141"/>
      <c r="X23" s="126">
        <f t="shared" ref="X23:X25" si="84">W23+U23</f>
        <v>1</v>
      </c>
      <c r="Y23" s="124" t="str">
        <f t="shared" ref="Y23:Y25" si="85">IF(Z23="","",Z23*$E23)</f>
        <v/>
      </c>
      <c r="Z23" s="141"/>
      <c r="AA23" s="126">
        <f t="shared" ref="AA23:AA25" si="86">Z23+X23</f>
        <v>1</v>
      </c>
      <c r="AB23" s="124" t="str">
        <f t="shared" ref="AB23:AB25" si="87">IF(AC23="","",AC23*$E23)</f>
        <v/>
      </c>
      <c r="AC23" s="141"/>
      <c r="AD23" s="126">
        <f t="shared" ref="AD23:AD25" si="88">AC23+AA23</f>
        <v>1</v>
      </c>
      <c r="AE23" s="124" t="str">
        <f t="shared" ref="AE23:AE25" si="89">IF(AF23="","",AF23*$E23)</f>
        <v/>
      </c>
      <c r="AF23" s="141"/>
      <c r="AG23" s="126">
        <f t="shared" ref="AG23:AG25" si="90">AF23+AD23</f>
        <v>1</v>
      </c>
      <c r="AH23" s="124" t="str">
        <f t="shared" ref="AH23:AH25" si="91">IF(AI23="","",AI23*$E23)</f>
        <v/>
      </c>
      <c r="AI23" s="141"/>
      <c r="AJ23" s="126">
        <f t="shared" ref="AJ23:AJ25" si="92">AI23+AG23</f>
        <v>1</v>
      </c>
      <c r="AK23" s="124" t="str">
        <f t="shared" ref="AK23:AK25" si="93">IF(AL23="","",AL23*$E23)</f>
        <v/>
      </c>
      <c r="AL23" s="141"/>
      <c r="AM23" s="126">
        <f t="shared" ref="AM23:AM25" si="94">AL23+AJ23</f>
        <v>1</v>
      </c>
      <c r="AN23" s="124" t="str">
        <f t="shared" ref="AN23:AN25" si="95">IF(AO23="","",AO23*$E23)</f>
        <v/>
      </c>
      <c r="AO23" s="141"/>
      <c r="AP23" s="126">
        <f t="shared" ref="AP23:AP25" si="96">AO23+AM23</f>
        <v>1</v>
      </c>
      <c r="AQ23" s="124" t="str">
        <f t="shared" ref="AQ23:AQ25" si="97">IF(AR23="","",AR23*$E23)</f>
        <v/>
      </c>
      <c r="AR23" s="141"/>
      <c r="AS23" s="126">
        <f t="shared" ref="AS23:AS25" si="98">AR23+AP23</f>
        <v>1</v>
      </c>
      <c r="AT23" s="124" t="str">
        <f t="shared" ref="AT23:AT25" si="99">IF(AU23="","",AU23*$E23)</f>
        <v/>
      </c>
      <c r="AU23" s="141"/>
      <c r="AV23" s="126">
        <f t="shared" ref="AV23:AV25" si="100">AU23+AS23</f>
        <v>1</v>
      </c>
      <c r="AW23" s="124" t="str">
        <f t="shared" ref="AW23:AW25" si="101">IF(AX23="","",AX23*$E23)</f>
        <v/>
      </c>
      <c r="AX23" s="141"/>
      <c r="AY23" s="126">
        <f t="shared" ref="AY23:AY25" si="102">AX23+AV23</f>
        <v>1</v>
      </c>
      <c r="AZ23" s="124" t="str">
        <f t="shared" ref="AZ23:AZ25" si="103">IF(BA23="","",BA23*$E23)</f>
        <v/>
      </c>
      <c r="BA23" s="141"/>
      <c r="BB23" s="126">
        <f t="shared" ref="BB23:BB25" si="104">BA23+AY23</f>
        <v>1</v>
      </c>
      <c r="BC23" s="124" t="str">
        <f t="shared" ref="BC23:BC25" si="105">IF(BD23="","",BD23*$E23)</f>
        <v/>
      </c>
      <c r="BD23" s="141"/>
      <c r="BE23" s="126">
        <f t="shared" ref="BE23:BE25" si="106">BD23+BB23</f>
        <v>1</v>
      </c>
      <c r="BF23" s="124" t="str">
        <f t="shared" ref="BF23:BF25" si="107">IF(BG23="","",BG23*$E23)</f>
        <v/>
      </c>
      <c r="BG23" s="141"/>
      <c r="BH23" s="126">
        <f t="shared" ref="BH23:BH25" si="108">BG23+BE23</f>
        <v>1</v>
      </c>
      <c r="BI23" s="124" t="str">
        <f t="shared" ref="BI23:BI25" si="109">IF(BJ23="","",BJ23*$E23)</f>
        <v/>
      </c>
      <c r="BJ23" s="141"/>
      <c r="BK23" s="126">
        <f t="shared" ref="BK23:BK25" si="110">BJ23+BH23</f>
        <v>1</v>
      </c>
      <c r="BL23" s="124" t="str">
        <f t="shared" ref="BL23:BL25" si="111">IF(BM23="","",BM23*$E23)</f>
        <v/>
      </c>
      <c r="BM23" s="141"/>
      <c r="BN23" s="126">
        <f t="shared" ref="BN23:BN25" si="112">BM23+BK23</f>
        <v>1</v>
      </c>
      <c r="BO23" s="124" t="str">
        <f t="shared" ref="BO23:BO25" si="113">IF(BP23="","",BP23*$E23)</f>
        <v/>
      </c>
      <c r="BP23" s="141"/>
      <c r="BQ23" s="126">
        <f t="shared" ref="BQ23:BQ25" si="114">BP23+BN23</f>
        <v>1</v>
      </c>
      <c r="BR23" s="124" t="str">
        <f t="shared" ref="BR23:BR25" si="115">IF(BS23="","",BS23*$E23)</f>
        <v/>
      </c>
      <c r="BS23" s="141"/>
      <c r="BT23" s="126">
        <f t="shared" ref="BT23:BT25" si="116">BS23+BQ23</f>
        <v>1</v>
      </c>
      <c r="BU23" s="124" t="str">
        <f t="shared" ref="BU23:BU25" si="117">IF(BV23="","",BV23*$E23)</f>
        <v/>
      </c>
      <c r="BV23" s="141"/>
      <c r="BW23" s="126">
        <f t="shared" ref="BW23:BW25" si="118">BV23+BT23</f>
        <v>1</v>
      </c>
      <c r="BX23" s="124" t="str">
        <f t="shared" ref="BX23:BX25" si="119">IF(BY23="","",BY23*$E23)</f>
        <v/>
      </c>
      <c r="BY23" s="141"/>
      <c r="BZ23" s="126">
        <f t="shared" ref="BZ23:BZ25" si="120">BY23+BW23</f>
        <v>1</v>
      </c>
      <c r="CA23" s="124" t="str">
        <f t="shared" ref="CA23:CA25" si="121">IF(CB23="","",CB23*$E23)</f>
        <v/>
      </c>
      <c r="CB23" s="141"/>
      <c r="CC23" s="126">
        <f t="shared" ref="CC23:CC25" si="122">CB23+BZ23</f>
        <v>1</v>
      </c>
      <c r="CD23" s="124" t="str">
        <f t="shared" ref="CD23:CD25" si="123">IF(CE23="","",CE23*$E23)</f>
        <v/>
      </c>
      <c r="CE23" s="141"/>
      <c r="CF23" s="126">
        <f t="shared" ref="CF23:CF25" si="124">CE23+CC23</f>
        <v>1</v>
      </c>
      <c r="CG23" s="124" t="str">
        <f t="shared" ref="CG23:CG25" si="125">IF(CH23="","",CH23*$E23)</f>
        <v/>
      </c>
      <c r="CH23" s="141"/>
      <c r="CI23" s="126">
        <f t="shared" ref="CI23:CI25" si="126">CH23+CF23</f>
        <v>1</v>
      </c>
      <c r="CJ23" s="124" t="str">
        <f t="shared" ref="CJ23:CJ25" si="127">IF(CK23="","",CK23*$E23)</f>
        <v/>
      </c>
      <c r="CK23" s="141"/>
      <c r="CL23" s="126">
        <f t="shared" ref="CL23:CL25" si="128">CK23+CI23</f>
        <v>1</v>
      </c>
      <c r="CM23" s="124" t="str">
        <f t="shared" ref="CM23:CM25" si="129">IF(CN23="","",CN23*$E23)</f>
        <v/>
      </c>
      <c r="CN23" s="141"/>
      <c r="CO23" s="126">
        <f t="shared" ref="CO23:CO25" si="130">CN23+CL23</f>
        <v>1</v>
      </c>
      <c r="CP23" s="124" t="str">
        <f t="shared" ref="CP23:CP25" si="131">IF(CQ23="","",CQ23*$E23)</f>
        <v/>
      </c>
      <c r="CQ23" s="141"/>
      <c r="CR23" s="126">
        <f t="shared" ref="CR23:CR25" si="132">CQ23+CO23</f>
        <v>1</v>
      </c>
      <c r="CS23" s="124" t="str">
        <f t="shared" ref="CS23:CS25" si="133">IF(CT23="","",CT23*$E23)</f>
        <v/>
      </c>
      <c r="CT23" s="141"/>
      <c r="CU23" s="126">
        <f t="shared" ref="CU23:CU25" si="134">CT23+CR23</f>
        <v>1</v>
      </c>
      <c r="CV23" s="124" t="str">
        <f t="shared" ref="CV23:CV25" si="135">IF(CW23="","",CW23*$E23)</f>
        <v/>
      </c>
      <c r="CW23" s="141"/>
      <c r="CX23" s="126">
        <f t="shared" ref="CX23:CX25" si="136">CW23+CU23</f>
        <v>1</v>
      </c>
      <c r="CY23" s="124" t="str">
        <f t="shared" ref="CY23:CY25" si="137">IF(CZ23="","",CZ23*$E23)</f>
        <v/>
      </c>
      <c r="CZ23" s="141"/>
      <c r="DA23" s="126">
        <f t="shared" ref="DA23:DA25" si="138">CZ23+CX23</f>
        <v>1</v>
      </c>
      <c r="DB23" s="124" t="str">
        <f t="shared" ref="DB23:DB25" si="139">IF(DC23="","",DC23*$E23)</f>
        <v/>
      </c>
      <c r="DC23" s="141"/>
      <c r="DD23" s="126">
        <f t="shared" ref="DD23:DD25" si="140">DC23+DA23</f>
        <v>1</v>
      </c>
      <c r="DE23" s="124" t="str">
        <f t="shared" ref="DE23:DE25" si="141">IF(DF23="","",DF23*$E23)</f>
        <v/>
      </c>
      <c r="DF23" s="141"/>
      <c r="DG23" s="126">
        <f t="shared" ref="DG23:DG25" si="142">DF23+DD23</f>
        <v>1</v>
      </c>
      <c r="DH23" s="124" t="str">
        <f t="shared" ref="DH23:DH25" si="143">IF(DI23="","",DI23*$E23)</f>
        <v/>
      </c>
      <c r="DI23" s="141"/>
      <c r="DJ23" s="126">
        <f t="shared" ref="DJ23:DJ25" si="144">DI23+DG23</f>
        <v>1</v>
      </c>
    </row>
    <row r="24" spans="1:114" ht="7.75" hidden="1" customHeight="1" outlineLevel="4" x14ac:dyDescent="0.2">
      <c r="A24" s="97">
        <v>3</v>
      </c>
      <c r="B24" s="140" t="s">
        <v>258</v>
      </c>
      <c r="C24" s="200" t="s">
        <v>259</v>
      </c>
      <c r="D24" s="200"/>
      <c r="E24" s="122">
        <f>VLOOKUP(B24,'[49]PLANILHA ORCAMENTARIA'!A:G,7,0)</f>
        <v>115741.0162</v>
      </c>
      <c r="F24" s="123"/>
      <c r="G24" s="124" t="str">
        <f t="shared" si="73"/>
        <v/>
      </c>
      <c r="H24" s="141"/>
      <c r="I24" s="142">
        <f t="shared" si="74"/>
        <v>0</v>
      </c>
      <c r="J24" s="124" t="str">
        <f t="shared" si="75"/>
        <v/>
      </c>
      <c r="K24" s="141"/>
      <c r="L24" s="126">
        <f t="shared" si="76"/>
        <v>0</v>
      </c>
      <c r="M24" s="124" t="str">
        <f t="shared" si="77"/>
        <v/>
      </c>
      <c r="N24" s="141"/>
      <c r="O24" s="126">
        <f t="shared" si="78"/>
        <v>0</v>
      </c>
      <c r="P24" s="124">
        <f t="shared" si="79"/>
        <v>115741.0162</v>
      </c>
      <c r="Q24" s="141">
        <v>1</v>
      </c>
      <c r="R24" s="126">
        <f t="shared" si="80"/>
        <v>1</v>
      </c>
      <c r="S24" s="124" t="str">
        <f t="shared" si="81"/>
        <v/>
      </c>
      <c r="T24" s="141"/>
      <c r="U24" s="126">
        <f t="shared" si="82"/>
        <v>1</v>
      </c>
      <c r="V24" s="124" t="str">
        <f t="shared" si="83"/>
        <v/>
      </c>
      <c r="W24" s="141"/>
      <c r="X24" s="126">
        <f t="shared" si="84"/>
        <v>1</v>
      </c>
      <c r="Y24" s="124" t="str">
        <f t="shared" si="85"/>
        <v/>
      </c>
      <c r="Z24" s="141"/>
      <c r="AA24" s="126">
        <f t="shared" si="86"/>
        <v>1</v>
      </c>
      <c r="AB24" s="124" t="str">
        <f t="shared" si="87"/>
        <v/>
      </c>
      <c r="AC24" s="141"/>
      <c r="AD24" s="126">
        <f t="shared" si="88"/>
        <v>1</v>
      </c>
      <c r="AE24" s="124" t="str">
        <f t="shared" si="89"/>
        <v/>
      </c>
      <c r="AF24" s="141"/>
      <c r="AG24" s="126">
        <f t="shared" si="90"/>
        <v>1</v>
      </c>
      <c r="AH24" s="124" t="str">
        <f t="shared" si="91"/>
        <v/>
      </c>
      <c r="AI24" s="141"/>
      <c r="AJ24" s="126">
        <f t="shared" si="92"/>
        <v>1</v>
      </c>
      <c r="AK24" s="124" t="str">
        <f t="shared" si="93"/>
        <v/>
      </c>
      <c r="AL24" s="141"/>
      <c r="AM24" s="126">
        <f t="shared" si="94"/>
        <v>1</v>
      </c>
      <c r="AN24" s="124" t="str">
        <f t="shared" si="95"/>
        <v/>
      </c>
      <c r="AO24" s="141"/>
      <c r="AP24" s="126">
        <f t="shared" si="96"/>
        <v>1</v>
      </c>
      <c r="AQ24" s="124" t="str">
        <f t="shared" si="97"/>
        <v/>
      </c>
      <c r="AR24" s="141"/>
      <c r="AS24" s="126">
        <f t="shared" si="98"/>
        <v>1</v>
      </c>
      <c r="AT24" s="124" t="str">
        <f t="shared" si="99"/>
        <v/>
      </c>
      <c r="AU24" s="141"/>
      <c r="AV24" s="126">
        <f t="shared" si="100"/>
        <v>1</v>
      </c>
      <c r="AW24" s="124" t="str">
        <f t="shared" si="101"/>
        <v/>
      </c>
      <c r="AX24" s="141"/>
      <c r="AY24" s="126">
        <f t="shared" si="102"/>
        <v>1</v>
      </c>
      <c r="AZ24" s="124" t="str">
        <f t="shared" si="103"/>
        <v/>
      </c>
      <c r="BA24" s="141"/>
      <c r="BB24" s="126">
        <f t="shared" si="104"/>
        <v>1</v>
      </c>
      <c r="BC24" s="124" t="str">
        <f t="shared" si="105"/>
        <v/>
      </c>
      <c r="BD24" s="141"/>
      <c r="BE24" s="126">
        <f t="shared" si="106"/>
        <v>1</v>
      </c>
      <c r="BF24" s="124" t="str">
        <f t="shared" si="107"/>
        <v/>
      </c>
      <c r="BG24" s="141"/>
      <c r="BH24" s="126">
        <f t="shared" si="108"/>
        <v>1</v>
      </c>
      <c r="BI24" s="124" t="str">
        <f t="shared" si="109"/>
        <v/>
      </c>
      <c r="BJ24" s="141"/>
      <c r="BK24" s="126">
        <f t="shared" si="110"/>
        <v>1</v>
      </c>
      <c r="BL24" s="124" t="str">
        <f t="shared" si="111"/>
        <v/>
      </c>
      <c r="BM24" s="141"/>
      <c r="BN24" s="126">
        <f t="shared" si="112"/>
        <v>1</v>
      </c>
      <c r="BO24" s="124" t="str">
        <f t="shared" si="113"/>
        <v/>
      </c>
      <c r="BP24" s="141"/>
      <c r="BQ24" s="126">
        <f t="shared" si="114"/>
        <v>1</v>
      </c>
      <c r="BR24" s="124" t="str">
        <f t="shared" si="115"/>
        <v/>
      </c>
      <c r="BS24" s="141"/>
      <c r="BT24" s="126">
        <f t="shared" si="116"/>
        <v>1</v>
      </c>
      <c r="BU24" s="124" t="str">
        <f t="shared" si="117"/>
        <v/>
      </c>
      <c r="BV24" s="141"/>
      <c r="BW24" s="126">
        <f t="shared" si="118"/>
        <v>1</v>
      </c>
      <c r="BX24" s="124" t="str">
        <f t="shared" si="119"/>
        <v/>
      </c>
      <c r="BY24" s="141"/>
      <c r="BZ24" s="126">
        <f t="shared" si="120"/>
        <v>1</v>
      </c>
      <c r="CA24" s="124" t="str">
        <f t="shared" si="121"/>
        <v/>
      </c>
      <c r="CB24" s="141"/>
      <c r="CC24" s="126">
        <f t="shared" si="122"/>
        <v>1</v>
      </c>
      <c r="CD24" s="124" t="str">
        <f t="shared" si="123"/>
        <v/>
      </c>
      <c r="CE24" s="141"/>
      <c r="CF24" s="126">
        <f t="shared" si="124"/>
        <v>1</v>
      </c>
      <c r="CG24" s="124" t="str">
        <f t="shared" si="125"/>
        <v/>
      </c>
      <c r="CH24" s="141"/>
      <c r="CI24" s="126">
        <f t="shared" si="126"/>
        <v>1</v>
      </c>
      <c r="CJ24" s="124" t="str">
        <f t="shared" si="127"/>
        <v/>
      </c>
      <c r="CK24" s="141"/>
      <c r="CL24" s="126">
        <f t="shared" si="128"/>
        <v>1</v>
      </c>
      <c r="CM24" s="124" t="str">
        <f t="shared" si="129"/>
        <v/>
      </c>
      <c r="CN24" s="141"/>
      <c r="CO24" s="126">
        <f t="shared" si="130"/>
        <v>1</v>
      </c>
      <c r="CP24" s="124" t="str">
        <f t="shared" si="131"/>
        <v/>
      </c>
      <c r="CQ24" s="141"/>
      <c r="CR24" s="126">
        <f t="shared" si="132"/>
        <v>1</v>
      </c>
      <c r="CS24" s="124" t="str">
        <f t="shared" si="133"/>
        <v/>
      </c>
      <c r="CT24" s="141"/>
      <c r="CU24" s="126">
        <f t="shared" si="134"/>
        <v>1</v>
      </c>
      <c r="CV24" s="124" t="str">
        <f t="shared" si="135"/>
        <v/>
      </c>
      <c r="CW24" s="141"/>
      <c r="CX24" s="126">
        <f t="shared" si="136"/>
        <v>1</v>
      </c>
      <c r="CY24" s="124" t="str">
        <f t="shared" si="137"/>
        <v/>
      </c>
      <c r="CZ24" s="141"/>
      <c r="DA24" s="126">
        <f t="shared" si="138"/>
        <v>1</v>
      </c>
      <c r="DB24" s="124" t="str">
        <f t="shared" si="139"/>
        <v/>
      </c>
      <c r="DC24" s="141"/>
      <c r="DD24" s="126">
        <f t="shared" si="140"/>
        <v>1</v>
      </c>
      <c r="DE24" s="124" t="str">
        <f t="shared" si="141"/>
        <v/>
      </c>
      <c r="DF24" s="141"/>
      <c r="DG24" s="126">
        <f t="shared" si="142"/>
        <v>1</v>
      </c>
      <c r="DH24" s="124" t="str">
        <f t="shared" si="143"/>
        <v/>
      </c>
      <c r="DI24" s="141"/>
      <c r="DJ24" s="126">
        <f t="shared" si="144"/>
        <v>1</v>
      </c>
    </row>
    <row r="25" spans="1:114" ht="7.75" hidden="1" customHeight="1" outlineLevel="4" x14ac:dyDescent="0.2">
      <c r="A25" s="97">
        <v>3</v>
      </c>
      <c r="B25" s="140" t="s">
        <v>260</v>
      </c>
      <c r="C25" s="200" t="s">
        <v>261</v>
      </c>
      <c r="D25" s="200"/>
      <c r="E25" s="122">
        <f>VLOOKUP(B25,'[49]PLANILHA ORCAMENTARIA'!A:G,7,0)</f>
        <v>252879.37799999997</v>
      </c>
      <c r="F25" s="123"/>
      <c r="G25" s="124" t="str">
        <f t="shared" si="73"/>
        <v/>
      </c>
      <c r="H25" s="141"/>
      <c r="I25" s="142">
        <f t="shared" si="74"/>
        <v>0</v>
      </c>
      <c r="J25" s="124" t="str">
        <f t="shared" si="75"/>
        <v/>
      </c>
      <c r="K25" s="141"/>
      <c r="L25" s="126">
        <f t="shared" si="76"/>
        <v>0</v>
      </c>
      <c r="M25" s="124" t="str">
        <f t="shared" si="77"/>
        <v/>
      </c>
      <c r="N25" s="141"/>
      <c r="O25" s="126">
        <f t="shared" si="78"/>
        <v>0</v>
      </c>
      <c r="P25" s="124" t="str">
        <f t="shared" si="79"/>
        <v/>
      </c>
      <c r="Q25" s="141"/>
      <c r="R25" s="126">
        <f t="shared" si="80"/>
        <v>0</v>
      </c>
      <c r="S25" s="124">
        <f t="shared" si="81"/>
        <v>252879.37799999997</v>
      </c>
      <c r="T25" s="141">
        <v>1</v>
      </c>
      <c r="U25" s="126">
        <f t="shared" si="82"/>
        <v>1</v>
      </c>
      <c r="V25" s="124" t="str">
        <f t="shared" si="83"/>
        <v/>
      </c>
      <c r="W25" s="141"/>
      <c r="X25" s="126">
        <f t="shared" si="84"/>
        <v>1</v>
      </c>
      <c r="Y25" s="124" t="str">
        <f t="shared" si="85"/>
        <v/>
      </c>
      <c r="Z25" s="141"/>
      <c r="AA25" s="126">
        <f t="shared" si="86"/>
        <v>1</v>
      </c>
      <c r="AB25" s="124" t="str">
        <f t="shared" si="87"/>
        <v/>
      </c>
      <c r="AC25" s="141"/>
      <c r="AD25" s="126">
        <f t="shared" si="88"/>
        <v>1</v>
      </c>
      <c r="AE25" s="124" t="str">
        <f t="shared" si="89"/>
        <v/>
      </c>
      <c r="AF25" s="141"/>
      <c r="AG25" s="126">
        <f t="shared" si="90"/>
        <v>1</v>
      </c>
      <c r="AH25" s="124" t="str">
        <f t="shared" si="91"/>
        <v/>
      </c>
      <c r="AI25" s="141"/>
      <c r="AJ25" s="126">
        <f t="shared" si="92"/>
        <v>1</v>
      </c>
      <c r="AK25" s="124" t="str">
        <f t="shared" si="93"/>
        <v/>
      </c>
      <c r="AL25" s="141"/>
      <c r="AM25" s="126">
        <f t="shared" si="94"/>
        <v>1</v>
      </c>
      <c r="AN25" s="124" t="str">
        <f t="shared" si="95"/>
        <v/>
      </c>
      <c r="AO25" s="141"/>
      <c r="AP25" s="126">
        <f t="shared" si="96"/>
        <v>1</v>
      </c>
      <c r="AQ25" s="124" t="str">
        <f t="shared" si="97"/>
        <v/>
      </c>
      <c r="AR25" s="141"/>
      <c r="AS25" s="126">
        <f t="shared" si="98"/>
        <v>1</v>
      </c>
      <c r="AT25" s="124" t="str">
        <f t="shared" si="99"/>
        <v/>
      </c>
      <c r="AU25" s="141"/>
      <c r="AV25" s="126">
        <f t="shared" si="100"/>
        <v>1</v>
      </c>
      <c r="AW25" s="124" t="str">
        <f t="shared" si="101"/>
        <v/>
      </c>
      <c r="AX25" s="141"/>
      <c r="AY25" s="126">
        <f t="shared" si="102"/>
        <v>1</v>
      </c>
      <c r="AZ25" s="124" t="str">
        <f t="shared" si="103"/>
        <v/>
      </c>
      <c r="BA25" s="141"/>
      <c r="BB25" s="126">
        <f t="shared" si="104"/>
        <v>1</v>
      </c>
      <c r="BC25" s="124" t="str">
        <f t="shared" si="105"/>
        <v/>
      </c>
      <c r="BD25" s="141"/>
      <c r="BE25" s="126">
        <f t="shared" si="106"/>
        <v>1</v>
      </c>
      <c r="BF25" s="124" t="str">
        <f t="shared" si="107"/>
        <v/>
      </c>
      <c r="BG25" s="141"/>
      <c r="BH25" s="126">
        <f t="shared" si="108"/>
        <v>1</v>
      </c>
      <c r="BI25" s="124" t="str">
        <f t="shared" si="109"/>
        <v/>
      </c>
      <c r="BJ25" s="141"/>
      <c r="BK25" s="126">
        <f t="shared" si="110"/>
        <v>1</v>
      </c>
      <c r="BL25" s="124" t="str">
        <f t="shared" si="111"/>
        <v/>
      </c>
      <c r="BM25" s="141"/>
      <c r="BN25" s="126">
        <f t="shared" si="112"/>
        <v>1</v>
      </c>
      <c r="BO25" s="124" t="str">
        <f t="shared" si="113"/>
        <v/>
      </c>
      <c r="BP25" s="141"/>
      <c r="BQ25" s="126">
        <f t="shared" si="114"/>
        <v>1</v>
      </c>
      <c r="BR25" s="124" t="str">
        <f t="shared" si="115"/>
        <v/>
      </c>
      <c r="BS25" s="141"/>
      <c r="BT25" s="126">
        <f t="shared" si="116"/>
        <v>1</v>
      </c>
      <c r="BU25" s="124" t="str">
        <f t="shared" si="117"/>
        <v/>
      </c>
      <c r="BV25" s="141"/>
      <c r="BW25" s="126">
        <f t="shared" si="118"/>
        <v>1</v>
      </c>
      <c r="BX25" s="124" t="str">
        <f t="shared" si="119"/>
        <v/>
      </c>
      <c r="BY25" s="141"/>
      <c r="BZ25" s="126">
        <f t="shared" si="120"/>
        <v>1</v>
      </c>
      <c r="CA25" s="124" t="str">
        <f t="shared" si="121"/>
        <v/>
      </c>
      <c r="CB25" s="141"/>
      <c r="CC25" s="126">
        <f t="shared" si="122"/>
        <v>1</v>
      </c>
      <c r="CD25" s="124" t="str">
        <f t="shared" si="123"/>
        <v/>
      </c>
      <c r="CE25" s="141"/>
      <c r="CF25" s="126">
        <f t="shared" si="124"/>
        <v>1</v>
      </c>
      <c r="CG25" s="124" t="str">
        <f t="shared" si="125"/>
        <v/>
      </c>
      <c r="CH25" s="141"/>
      <c r="CI25" s="126">
        <f t="shared" si="126"/>
        <v>1</v>
      </c>
      <c r="CJ25" s="124" t="str">
        <f t="shared" si="127"/>
        <v/>
      </c>
      <c r="CK25" s="141"/>
      <c r="CL25" s="126">
        <f t="shared" si="128"/>
        <v>1</v>
      </c>
      <c r="CM25" s="124" t="str">
        <f t="shared" si="129"/>
        <v/>
      </c>
      <c r="CN25" s="141"/>
      <c r="CO25" s="126">
        <f t="shared" si="130"/>
        <v>1</v>
      </c>
      <c r="CP25" s="124" t="str">
        <f t="shared" si="131"/>
        <v/>
      </c>
      <c r="CQ25" s="141"/>
      <c r="CR25" s="126">
        <f t="shared" si="132"/>
        <v>1</v>
      </c>
      <c r="CS25" s="124" t="str">
        <f t="shared" si="133"/>
        <v/>
      </c>
      <c r="CT25" s="141"/>
      <c r="CU25" s="126">
        <f t="shared" si="134"/>
        <v>1</v>
      </c>
      <c r="CV25" s="124" t="str">
        <f t="shared" si="135"/>
        <v/>
      </c>
      <c r="CW25" s="141"/>
      <c r="CX25" s="126">
        <f t="shared" si="136"/>
        <v>1</v>
      </c>
      <c r="CY25" s="124" t="str">
        <f t="shared" si="137"/>
        <v/>
      </c>
      <c r="CZ25" s="141"/>
      <c r="DA25" s="126">
        <f t="shared" si="138"/>
        <v>1</v>
      </c>
      <c r="DB25" s="124" t="str">
        <f t="shared" si="139"/>
        <v/>
      </c>
      <c r="DC25" s="141"/>
      <c r="DD25" s="126">
        <f t="shared" si="140"/>
        <v>1</v>
      </c>
      <c r="DE25" s="124" t="str">
        <f t="shared" si="141"/>
        <v/>
      </c>
      <c r="DF25" s="141"/>
      <c r="DG25" s="126">
        <f t="shared" si="142"/>
        <v>1</v>
      </c>
      <c r="DH25" s="124" t="str">
        <f t="shared" si="143"/>
        <v/>
      </c>
      <c r="DI25" s="141"/>
      <c r="DJ25" s="126">
        <f t="shared" si="144"/>
        <v>1</v>
      </c>
    </row>
    <row r="26" spans="1:114" ht="7.75" hidden="1" customHeight="1" outlineLevel="3" x14ac:dyDescent="0.2">
      <c r="A26" s="97">
        <v>3</v>
      </c>
      <c r="B26" s="137" t="s">
        <v>262</v>
      </c>
      <c r="C26" s="206" t="s">
        <v>263</v>
      </c>
      <c r="D26" s="206"/>
      <c r="E26" s="138">
        <f>VLOOKUP(B26,'[49]PLANILHA ORCAMENTARIA'!A:G,7,0)</f>
        <v>612872.70880000014</v>
      </c>
      <c r="F26" s="139"/>
      <c r="G26" s="207" t="str">
        <f t="shared" ref="G26:G73" si="145">IF(H26="","",H26*E26)</f>
        <v/>
      </c>
      <c r="H26" s="208"/>
      <c r="I26" s="209"/>
      <c r="J26" s="207" t="str">
        <f t="shared" ref="J26" si="146">IF(K26="","",K26*H26)</f>
        <v/>
      </c>
      <c r="K26" s="208"/>
      <c r="L26" s="209"/>
      <c r="M26" s="207" t="str">
        <f t="shared" ref="M26" si="147">IF(N26="","",N26*K26)</f>
        <v/>
      </c>
      <c r="N26" s="208"/>
      <c r="O26" s="209"/>
      <c r="P26" s="207" t="str">
        <f t="shared" ref="P26" si="148">IF(Q26="","",Q26*N26)</f>
        <v/>
      </c>
      <c r="Q26" s="208"/>
      <c r="R26" s="209"/>
      <c r="S26" s="207" t="str">
        <f t="shared" ref="S26" si="149">IF(T26="","",T26*Q26)</f>
        <v/>
      </c>
      <c r="T26" s="208"/>
      <c r="U26" s="209"/>
      <c r="V26" s="207" t="str">
        <f t="shared" ref="V26" si="150">IF(W26="","",W26*T26)</f>
        <v/>
      </c>
      <c r="W26" s="208"/>
      <c r="X26" s="209"/>
      <c r="Y26" s="207" t="str">
        <f t="shared" ref="Y26" si="151">IF(Z26="","",Z26*W26)</f>
        <v/>
      </c>
      <c r="Z26" s="208"/>
      <c r="AA26" s="209"/>
      <c r="AB26" s="207" t="str">
        <f t="shared" ref="AB26" si="152">IF(AC26="","",AC26*Z26)</f>
        <v/>
      </c>
      <c r="AC26" s="208"/>
      <c r="AD26" s="209"/>
      <c r="AE26" s="207" t="str">
        <f t="shared" ref="AE26" si="153">IF(AF26="","",AF26*AC26)</f>
        <v/>
      </c>
      <c r="AF26" s="208"/>
      <c r="AG26" s="209"/>
      <c r="AH26" s="207" t="str">
        <f t="shared" ref="AH26" si="154">IF(AI26="","",AI26*AF26)</f>
        <v/>
      </c>
      <c r="AI26" s="208"/>
      <c r="AJ26" s="209"/>
      <c r="AK26" s="207" t="str">
        <f t="shared" ref="AK26" si="155">IF(AL26="","",AL26*AI26)</f>
        <v/>
      </c>
      <c r="AL26" s="208"/>
      <c r="AM26" s="209"/>
      <c r="AN26" s="207" t="str">
        <f t="shared" ref="AN26" si="156">IF(AO26="","",AO26*AL26)</f>
        <v/>
      </c>
      <c r="AO26" s="208"/>
      <c r="AP26" s="209"/>
      <c r="AQ26" s="207" t="str">
        <f t="shared" ref="AQ26" si="157">IF(AR26="","",AR26*AO26)</f>
        <v/>
      </c>
      <c r="AR26" s="208"/>
      <c r="AS26" s="209"/>
      <c r="AT26" s="207" t="str">
        <f t="shared" ref="AT26" si="158">IF(AU26="","",AU26*AR26)</f>
        <v/>
      </c>
      <c r="AU26" s="208"/>
      <c r="AV26" s="209"/>
      <c r="AW26" s="207" t="str">
        <f t="shared" ref="AW26" si="159">IF(AX26="","",AX26*AU26)</f>
        <v/>
      </c>
      <c r="AX26" s="208"/>
      <c r="AY26" s="209"/>
      <c r="AZ26" s="207" t="str">
        <f t="shared" ref="AZ26" si="160">IF(BA26="","",BA26*AX26)</f>
        <v/>
      </c>
      <c r="BA26" s="208"/>
      <c r="BB26" s="209"/>
      <c r="BC26" s="207" t="str">
        <f t="shared" ref="BC26" si="161">IF(BD26="","",BD26*BA26)</f>
        <v/>
      </c>
      <c r="BD26" s="208"/>
      <c r="BE26" s="209"/>
      <c r="BF26" s="207" t="str">
        <f t="shared" ref="BF26" si="162">IF(BG26="","",BG26*BD26)</f>
        <v/>
      </c>
      <c r="BG26" s="208"/>
      <c r="BH26" s="209"/>
      <c r="BI26" s="207" t="str">
        <f t="shared" ref="BI26" si="163">IF(BJ26="","",BJ26*BG26)</f>
        <v/>
      </c>
      <c r="BJ26" s="208"/>
      <c r="BK26" s="209"/>
      <c r="BL26" s="207" t="str">
        <f t="shared" ref="BL26" si="164">IF(BM26="","",BM26*BJ26)</f>
        <v/>
      </c>
      <c r="BM26" s="208"/>
      <c r="BN26" s="209"/>
      <c r="BO26" s="207" t="str">
        <f t="shared" ref="BO26" si="165">IF(BP26="","",BP26*BM26)</f>
        <v/>
      </c>
      <c r="BP26" s="208"/>
      <c r="BQ26" s="209"/>
      <c r="BR26" s="207" t="str">
        <f t="shared" ref="BR26" si="166">IF(BS26="","",BS26*BP26)</f>
        <v/>
      </c>
      <c r="BS26" s="208"/>
      <c r="BT26" s="209"/>
      <c r="BU26" s="207" t="str">
        <f t="shared" ref="BU26" si="167">IF(BV26="","",BV26*BS26)</f>
        <v/>
      </c>
      <c r="BV26" s="208"/>
      <c r="BW26" s="209"/>
      <c r="BX26" s="207" t="str">
        <f t="shared" ref="BX26" si="168">IF(BY26="","",BY26*BV26)</f>
        <v/>
      </c>
      <c r="BY26" s="208"/>
      <c r="BZ26" s="209"/>
      <c r="CA26" s="207" t="str">
        <f t="shared" ref="CA26" si="169">IF(CB26="","",CB26*BY26)</f>
        <v/>
      </c>
      <c r="CB26" s="208"/>
      <c r="CC26" s="209"/>
      <c r="CD26" s="207" t="str">
        <f t="shared" ref="CD26" si="170">IF(CE26="","",CE26*CB26)</f>
        <v/>
      </c>
      <c r="CE26" s="208"/>
      <c r="CF26" s="209"/>
      <c r="CG26" s="207" t="str">
        <f t="shared" ref="CG26" si="171">IF(CH26="","",CH26*CE26)</f>
        <v/>
      </c>
      <c r="CH26" s="208"/>
      <c r="CI26" s="209"/>
      <c r="CJ26" s="207" t="str">
        <f t="shared" ref="CJ26" si="172">IF(CK26="","",CK26*CH26)</f>
        <v/>
      </c>
      <c r="CK26" s="208"/>
      <c r="CL26" s="209"/>
      <c r="CM26" s="207" t="str">
        <f t="shared" ref="CM26" si="173">IF(CN26="","",CN26*CK26)</f>
        <v/>
      </c>
      <c r="CN26" s="208"/>
      <c r="CO26" s="209"/>
      <c r="CP26" s="207" t="str">
        <f t="shared" ref="CP26" si="174">IF(CQ26="","",CQ26*CN26)</f>
        <v/>
      </c>
      <c r="CQ26" s="208"/>
      <c r="CR26" s="209"/>
      <c r="CS26" s="207" t="str">
        <f t="shared" ref="CS26" si="175">IF(CT26="","",CT26*CQ26)</f>
        <v/>
      </c>
      <c r="CT26" s="208"/>
      <c r="CU26" s="209"/>
      <c r="CV26" s="207" t="str">
        <f t="shared" ref="CV26" si="176">IF(CW26="","",CW26*CT26)</f>
        <v/>
      </c>
      <c r="CW26" s="208"/>
      <c r="CX26" s="209"/>
      <c r="CY26" s="207" t="str">
        <f t="shared" ref="CY26" si="177">IF(CZ26="","",CZ26*CW26)</f>
        <v/>
      </c>
      <c r="CZ26" s="208"/>
      <c r="DA26" s="209"/>
      <c r="DB26" s="207" t="str">
        <f t="shared" ref="DB26" si="178">IF(DC26="","",DC26*CZ26)</f>
        <v/>
      </c>
      <c r="DC26" s="208"/>
      <c r="DD26" s="209"/>
      <c r="DE26" s="207" t="str">
        <f t="shared" ref="DE26" si="179">IF(DF26="","",DF26*DC26)</f>
        <v/>
      </c>
      <c r="DF26" s="208"/>
      <c r="DG26" s="209"/>
      <c r="DH26" s="207" t="str">
        <f t="shared" ref="DH26" si="180">IF(DI26="","",DI26*DF26)</f>
        <v/>
      </c>
      <c r="DI26" s="208"/>
      <c r="DJ26" s="209"/>
    </row>
    <row r="27" spans="1:114" ht="7.75" hidden="1" customHeight="1" outlineLevel="4" x14ac:dyDescent="0.2">
      <c r="A27" s="97">
        <v>3</v>
      </c>
      <c r="B27" s="140" t="s">
        <v>264</v>
      </c>
      <c r="C27" s="200" t="s">
        <v>265</v>
      </c>
      <c r="D27" s="200"/>
      <c r="E27" s="122">
        <f>VLOOKUP(B27,'[49]PLANILHA ORCAMENTARIA'!A:G,7,0)</f>
        <v>140375.27970000001</v>
      </c>
      <c r="F27" s="123"/>
      <c r="G27" s="124" t="str">
        <f t="shared" ref="G27:G29" si="181">IF(H27="","",H27*$E27)</f>
        <v/>
      </c>
      <c r="H27" s="141"/>
      <c r="I27" s="142">
        <f t="shared" si="74"/>
        <v>0</v>
      </c>
      <c r="J27" s="124" t="str">
        <f t="shared" ref="J27:J29" si="182">IF(K27="","",K27*$E27)</f>
        <v/>
      </c>
      <c r="K27" s="141"/>
      <c r="L27" s="126">
        <f t="shared" ref="L27:L29" si="183">K27+I27</f>
        <v>0</v>
      </c>
      <c r="M27" s="124" t="str">
        <f t="shared" ref="M27:M29" si="184">IF(N27="","",N27*$E27)</f>
        <v/>
      </c>
      <c r="N27" s="141"/>
      <c r="O27" s="126">
        <f t="shared" ref="O27:O29" si="185">N27+L27</f>
        <v>0</v>
      </c>
      <c r="P27" s="124">
        <f t="shared" ref="P27:P29" si="186">IF(Q27="","",Q27*$E27)</f>
        <v>140375.27970000001</v>
      </c>
      <c r="Q27" s="141">
        <v>1</v>
      </c>
      <c r="R27" s="126">
        <f t="shared" ref="R27:R29" si="187">Q27+O27</f>
        <v>1</v>
      </c>
      <c r="S27" s="124" t="str">
        <f t="shared" ref="S27:S29" si="188">IF(T27="","",T27*$E27)</f>
        <v/>
      </c>
      <c r="T27" s="141"/>
      <c r="U27" s="126">
        <f t="shared" ref="U27:U29" si="189">T27+R27</f>
        <v>1</v>
      </c>
      <c r="V27" s="124" t="str">
        <f t="shared" ref="V27:V29" si="190">IF(W27="","",W27*$E27)</f>
        <v/>
      </c>
      <c r="W27" s="141"/>
      <c r="X27" s="126">
        <f t="shared" ref="X27:X29" si="191">W27+U27</f>
        <v>1</v>
      </c>
      <c r="Y27" s="124" t="str">
        <f t="shared" ref="Y27:Y29" si="192">IF(Z27="","",Z27*$E27)</f>
        <v/>
      </c>
      <c r="Z27" s="141"/>
      <c r="AA27" s="126">
        <f t="shared" ref="AA27:AA29" si="193">Z27+X27</f>
        <v>1</v>
      </c>
      <c r="AB27" s="124" t="str">
        <f t="shared" ref="AB27:AB29" si="194">IF(AC27="","",AC27*$E27)</f>
        <v/>
      </c>
      <c r="AC27" s="141"/>
      <c r="AD27" s="126">
        <f t="shared" ref="AD27:AD29" si="195">AC27+AA27</f>
        <v>1</v>
      </c>
      <c r="AE27" s="124" t="str">
        <f t="shared" ref="AE27:AE29" si="196">IF(AF27="","",AF27*$E27)</f>
        <v/>
      </c>
      <c r="AF27" s="141"/>
      <c r="AG27" s="126">
        <f t="shared" ref="AG27:AG29" si="197">AF27+AD27</f>
        <v>1</v>
      </c>
      <c r="AH27" s="124" t="str">
        <f t="shared" ref="AH27:AH29" si="198">IF(AI27="","",AI27*$E27)</f>
        <v/>
      </c>
      <c r="AI27" s="141"/>
      <c r="AJ27" s="126">
        <f t="shared" ref="AJ27:AJ29" si="199">AI27+AG27</f>
        <v>1</v>
      </c>
      <c r="AK27" s="124" t="str">
        <f t="shared" ref="AK27:AK29" si="200">IF(AL27="","",AL27*$E27)</f>
        <v/>
      </c>
      <c r="AL27" s="141"/>
      <c r="AM27" s="126">
        <f t="shared" ref="AM27:AM29" si="201">AL27+AJ27</f>
        <v>1</v>
      </c>
      <c r="AN27" s="124" t="str">
        <f t="shared" ref="AN27:AN29" si="202">IF(AO27="","",AO27*$E27)</f>
        <v/>
      </c>
      <c r="AO27" s="141"/>
      <c r="AP27" s="126">
        <f t="shared" ref="AP27:AP29" si="203">AO27+AM27</f>
        <v>1</v>
      </c>
      <c r="AQ27" s="124" t="str">
        <f t="shared" ref="AQ27:AQ29" si="204">IF(AR27="","",AR27*$E27)</f>
        <v/>
      </c>
      <c r="AR27" s="141"/>
      <c r="AS27" s="126">
        <f t="shared" ref="AS27:AS29" si="205">AR27+AP27</f>
        <v>1</v>
      </c>
      <c r="AT27" s="124" t="str">
        <f t="shared" ref="AT27:AT29" si="206">IF(AU27="","",AU27*$E27)</f>
        <v/>
      </c>
      <c r="AU27" s="141"/>
      <c r="AV27" s="126">
        <f t="shared" ref="AV27:AV29" si="207">AU27+AS27</f>
        <v>1</v>
      </c>
      <c r="AW27" s="124" t="str">
        <f t="shared" ref="AW27:AW29" si="208">IF(AX27="","",AX27*$E27)</f>
        <v/>
      </c>
      <c r="AX27" s="141"/>
      <c r="AY27" s="126">
        <f t="shared" ref="AY27:AY29" si="209">AX27+AV27</f>
        <v>1</v>
      </c>
      <c r="AZ27" s="124" t="str">
        <f t="shared" ref="AZ27:AZ29" si="210">IF(BA27="","",BA27*$E27)</f>
        <v/>
      </c>
      <c r="BA27" s="141"/>
      <c r="BB27" s="126">
        <f t="shared" ref="BB27:BB29" si="211">BA27+AY27</f>
        <v>1</v>
      </c>
      <c r="BC27" s="124" t="str">
        <f t="shared" ref="BC27:BC29" si="212">IF(BD27="","",BD27*$E27)</f>
        <v/>
      </c>
      <c r="BD27" s="141"/>
      <c r="BE27" s="126">
        <f t="shared" ref="BE27:BE29" si="213">BD27+BB27</f>
        <v>1</v>
      </c>
      <c r="BF27" s="124" t="str">
        <f t="shared" ref="BF27:BF29" si="214">IF(BG27="","",BG27*$E27)</f>
        <v/>
      </c>
      <c r="BG27" s="141"/>
      <c r="BH27" s="126">
        <f t="shared" ref="BH27:BH29" si="215">BG27+BE27</f>
        <v>1</v>
      </c>
      <c r="BI27" s="124" t="str">
        <f t="shared" ref="BI27:BI29" si="216">IF(BJ27="","",BJ27*$E27)</f>
        <v/>
      </c>
      <c r="BJ27" s="141"/>
      <c r="BK27" s="126">
        <f t="shared" ref="BK27:BK29" si="217">BJ27+BH27</f>
        <v>1</v>
      </c>
      <c r="BL27" s="124" t="str">
        <f t="shared" ref="BL27:BL29" si="218">IF(BM27="","",BM27*$E27)</f>
        <v/>
      </c>
      <c r="BM27" s="141"/>
      <c r="BN27" s="126">
        <f t="shared" ref="BN27:BN29" si="219">BM27+BK27</f>
        <v>1</v>
      </c>
      <c r="BO27" s="124" t="str">
        <f t="shared" ref="BO27:BO29" si="220">IF(BP27="","",BP27*$E27)</f>
        <v/>
      </c>
      <c r="BP27" s="141"/>
      <c r="BQ27" s="126">
        <f t="shared" ref="BQ27:BQ29" si="221">BP27+BN27</f>
        <v>1</v>
      </c>
      <c r="BR27" s="124" t="str">
        <f t="shared" ref="BR27:BR29" si="222">IF(BS27="","",BS27*$E27)</f>
        <v/>
      </c>
      <c r="BS27" s="141"/>
      <c r="BT27" s="126">
        <f t="shared" ref="BT27:BT29" si="223">BS27+BQ27</f>
        <v>1</v>
      </c>
      <c r="BU27" s="124" t="str">
        <f t="shared" ref="BU27:BU29" si="224">IF(BV27="","",BV27*$E27)</f>
        <v/>
      </c>
      <c r="BV27" s="141"/>
      <c r="BW27" s="126">
        <f t="shared" ref="BW27:BW29" si="225">BV27+BT27</f>
        <v>1</v>
      </c>
      <c r="BX27" s="124" t="str">
        <f t="shared" ref="BX27:BX29" si="226">IF(BY27="","",BY27*$E27)</f>
        <v/>
      </c>
      <c r="BY27" s="141"/>
      <c r="BZ27" s="126">
        <f t="shared" ref="BZ27:BZ29" si="227">BY27+BW27</f>
        <v>1</v>
      </c>
      <c r="CA27" s="124" t="str">
        <f t="shared" ref="CA27:CA29" si="228">IF(CB27="","",CB27*$E27)</f>
        <v/>
      </c>
      <c r="CB27" s="141"/>
      <c r="CC27" s="126">
        <f t="shared" ref="CC27:CC29" si="229">CB27+BZ27</f>
        <v>1</v>
      </c>
      <c r="CD27" s="124" t="str">
        <f t="shared" ref="CD27:CD29" si="230">IF(CE27="","",CE27*$E27)</f>
        <v/>
      </c>
      <c r="CE27" s="141"/>
      <c r="CF27" s="126">
        <f t="shared" ref="CF27:CF29" si="231">CE27+CC27</f>
        <v>1</v>
      </c>
      <c r="CG27" s="124" t="str">
        <f t="shared" ref="CG27:CG29" si="232">IF(CH27="","",CH27*$E27)</f>
        <v/>
      </c>
      <c r="CH27" s="141"/>
      <c r="CI27" s="126">
        <f t="shared" ref="CI27:CI29" si="233">CH27+CF27</f>
        <v>1</v>
      </c>
      <c r="CJ27" s="124" t="str">
        <f t="shared" ref="CJ27:CJ29" si="234">IF(CK27="","",CK27*$E27)</f>
        <v/>
      </c>
      <c r="CK27" s="141"/>
      <c r="CL27" s="126">
        <f t="shared" ref="CL27:CL29" si="235">CK27+CI27</f>
        <v>1</v>
      </c>
      <c r="CM27" s="124" t="str">
        <f t="shared" ref="CM27:CM29" si="236">IF(CN27="","",CN27*$E27)</f>
        <v/>
      </c>
      <c r="CN27" s="141"/>
      <c r="CO27" s="126">
        <f t="shared" ref="CO27:CO29" si="237">CN27+CL27</f>
        <v>1</v>
      </c>
      <c r="CP27" s="124" t="str">
        <f t="shared" ref="CP27:CP29" si="238">IF(CQ27="","",CQ27*$E27)</f>
        <v/>
      </c>
      <c r="CQ27" s="141"/>
      <c r="CR27" s="126">
        <f t="shared" ref="CR27:CR29" si="239">CQ27+CO27</f>
        <v>1</v>
      </c>
      <c r="CS27" s="124" t="str">
        <f t="shared" ref="CS27:CS29" si="240">IF(CT27="","",CT27*$E27)</f>
        <v/>
      </c>
      <c r="CT27" s="141"/>
      <c r="CU27" s="126">
        <f t="shared" ref="CU27:CU29" si="241">CT27+CR27</f>
        <v>1</v>
      </c>
      <c r="CV27" s="124" t="str">
        <f t="shared" ref="CV27:CV29" si="242">IF(CW27="","",CW27*$E27)</f>
        <v/>
      </c>
      <c r="CW27" s="141"/>
      <c r="CX27" s="126">
        <f t="shared" ref="CX27:CX29" si="243">CW27+CU27</f>
        <v>1</v>
      </c>
      <c r="CY27" s="124" t="str">
        <f t="shared" ref="CY27:CY29" si="244">IF(CZ27="","",CZ27*$E27)</f>
        <v/>
      </c>
      <c r="CZ27" s="141"/>
      <c r="DA27" s="126">
        <f t="shared" ref="DA27:DA29" si="245">CZ27+CX27</f>
        <v>1</v>
      </c>
      <c r="DB27" s="124" t="str">
        <f t="shared" ref="DB27:DB29" si="246">IF(DC27="","",DC27*$E27)</f>
        <v/>
      </c>
      <c r="DC27" s="141"/>
      <c r="DD27" s="126">
        <f t="shared" ref="DD27:DD29" si="247">DC27+DA27</f>
        <v>1</v>
      </c>
      <c r="DE27" s="124" t="str">
        <f t="shared" ref="DE27:DE29" si="248">IF(DF27="","",DF27*$E27)</f>
        <v/>
      </c>
      <c r="DF27" s="141"/>
      <c r="DG27" s="126">
        <f t="shared" ref="DG27:DG29" si="249">DF27+DD27</f>
        <v>1</v>
      </c>
      <c r="DH27" s="124" t="str">
        <f t="shared" ref="DH27:DH29" si="250">IF(DI27="","",DI27*$E27)</f>
        <v/>
      </c>
      <c r="DI27" s="141"/>
      <c r="DJ27" s="126">
        <f t="shared" ref="DJ27:DJ29" si="251">DI27+DG27</f>
        <v>1</v>
      </c>
    </row>
    <row r="28" spans="1:114" ht="7.75" hidden="1" customHeight="1" outlineLevel="4" x14ac:dyDescent="0.2">
      <c r="A28" s="97">
        <v>3</v>
      </c>
      <c r="B28" s="140" t="s">
        <v>266</v>
      </c>
      <c r="C28" s="200" t="s">
        <v>267</v>
      </c>
      <c r="D28" s="200"/>
      <c r="E28" s="122">
        <f>VLOOKUP(B28,'[49]PLANILHA ORCAMENTARIA'!A:G,7,0)</f>
        <v>159484.81607804881</v>
      </c>
      <c r="F28" s="123"/>
      <c r="G28" s="124" t="str">
        <f t="shared" si="181"/>
        <v/>
      </c>
      <c r="H28" s="141"/>
      <c r="I28" s="142">
        <f t="shared" si="74"/>
        <v>0</v>
      </c>
      <c r="J28" s="124" t="str">
        <f t="shared" si="182"/>
        <v/>
      </c>
      <c r="K28" s="141"/>
      <c r="L28" s="126">
        <f t="shared" si="183"/>
        <v>0</v>
      </c>
      <c r="M28" s="124" t="str">
        <f t="shared" si="184"/>
        <v/>
      </c>
      <c r="N28" s="141"/>
      <c r="O28" s="126">
        <f t="shared" si="185"/>
        <v>0</v>
      </c>
      <c r="P28" s="124" t="str">
        <f t="shared" si="186"/>
        <v/>
      </c>
      <c r="Q28" s="141"/>
      <c r="R28" s="126">
        <f t="shared" si="187"/>
        <v>0</v>
      </c>
      <c r="S28" s="124">
        <f t="shared" si="188"/>
        <v>159484.81607804881</v>
      </c>
      <c r="T28" s="141">
        <v>1</v>
      </c>
      <c r="U28" s="126">
        <f t="shared" si="189"/>
        <v>1</v>
      </c>
      <c r="V28" s="124" t="str">
        <f t="shared" si="190"/>
        <v/>
      </c>
      <c r="W28" s="141"/>
      <c r="X28" s="126">
        <f t="shared" si="191"/>
        <v>1</v>
      </c>
      <c r="Y28" s="124" t="str">
        <f t="shared" si="192"/>
        <v/>
      </c>
      <c r="Z28" s="141"/>
      <c r="AA28" s="126">
        <f t="shared" si="193"/>
        <v>1</v>
      </c>
      <c r="AB28" s="124" t="str">
        <f t="shared" si="194"/>
        <v/>
      </c>
      <c r="AC28" s="141"/>
      <c r="AD28" s="126">
        <f t="shared" si="195"/>
        <v>1</v>
      </c>
      <c r="AE28" s="124" t="str">
        <f t="shared" si="196"/>
        <v/>
      </c>
      <c r="AF28" s="141"/>
      <c r="AG28" s="126">
        <f t="shared" si="197"/>
        <v>1</v>
      </c>
      <c r="AH28" s="124" t="str">
        <f t="shared" si="198"/>
        <v/>
      </c>
      <c r="AI28" s="141"/>
      <c r="AJ28" s="126">
        <f t="shared" si="199"/>
        <v>1</v>
      </c>
      <c r="AK28" s="124" t="str">
        <f t="shared" si="200"/>
        <v/>
      </c>
      <c r="AL28" s="141"/>
      <c r="AM28" s="126">
        <f t="shared" si="201"/>
        <v>1</v>
      </c>
      <c r="AN28" s="124" t="str">
        <f t="shared" si="202"/>
        <v/>
      </c>
      <c r="AO28" s="141"/>
      <c r="AP28" s="126">
        <f t="shared" si="203"/>
        <v>1</v>
      </c>
      <c r="AQ28" s="124" t="str">
        <f t="shared" si="204"/>
        <v/>
      </c>
      <c r="AR28" s="141"/>
      <c r="AS28" s="126">
        <f t="shared" si="205"/>
        <v>1</v>
      </c>
      <c r="AT28" s="124" t="str">
        <f t="shared" si="206"/>
        <v/>
      </c>
      <c r="AU28" s="141"/>
      <c r="AV28" s="126">
        <f t="shared" si="207"/>
        <v>1</v>
      </c>
      <c r="AW28" s="124" t="str">
        <f t="shared" si="208"/>
        <v/>
      </c>
      <c r="AX28" s="141"/>
      <c r="AY28" s="126">
        <f t="shared" si="209"/>
        <v>1</v>
      </c>
      <c r="AZ28" s="124" t="str">
        <f t="shared" si="210"/>
        <v/>
      </c>
      <c r="BA28" s="141"/>
      <c r="BB28" s="126">
        <f t="shared" si="211"/>
        <v>1</v>
      </c>
      <c r="BC28" s="124" t="str">
        <f t="shared" si="212"/>
        <v/>
      </c>
      <c r="BD28" s="141"/>
      <c r="BE28" s="126">
        <f t="shared" si="213"/>
        <v>1</v>
      </c>
      <c r="BF28" s="124" t="str">
        <f t="shared" si="214"/>
        <v/>
      </c>
      <c r="BG28" s="141"/>
      <c r="BH28" s="126">
        <f t="shared" si="215"/>
        <v>1</v>
      </c>
      <c r="BI28" s="124" t="str">
        <f t="shared" si="216"/>
        <v/>
      </c>
      <c r="BJ28" s="141"/>
      <c r="BK28" s="126">
        <f t="shared" si="217"/>
        <v>1</v>
      </c>
      <c r="BL28" s="124" t="str">
        <f t="shared" si="218"/>
        <v/>
      </c>
      <c r="BM28" s="141"/>
      <c r="BN28" s="126">
        <f t="shared" si="219"/>
        <v>1</v>
      </c>
      <c r="BO28" s="124" t="str">
        <f t="shared" si="220"/>
        <v/>
      </c>
      <c r="BP28" s="141"/>
      <c r="BQ28" s="126">
        <f t="shared" si="221"/>
        <v>1</v>
      </c>
      <c r="BR28" s="124" t="str">
        <f t="shared" si="222"/>
        <v/>
      </c>
      <c r="BS28" s="141"/>
      <c r="BT28" s="126">
        <f t="shared" si="223"/>
        <v>1</v>
      </c>
      <c r="BU28" s="124" t="str">
        <f t="shared" si="224"/>
        <v/>
      </c>
      <c r="BV28" s="141"/>
      <c r="BW28" s="126">
        <f t="shared" si="225"/>
        <v>1</v>
      </c>
      <c r="BX28" s="124" t="str">
        <f t="shared" si="226"/>
        <v/>
      </c>
      <c r="BY28" s="141"/>
      <c r="BZ28" s="126">
        <f t="shared" si="227"/>
        <v>1</v>
      </c>
      <c r="CA28" s="124" t="str">
        <f t="shared" si="228"/>
        <v/>
      </c>
      <c r="CB28" s="141"/>
      <c r="CC28" s="126">
        <f t="shared" si="229"/>
        <v>1</v>
      </c>
      <c r="CD28" s="124" t="str">
        <f t="shared" si="230"/>
        <v/>
      </c>
      <c r="CE28" s="141"/>
      <c r="CF28" s="126">
        <f t="shared" si="231"/>
        <v>1</v>
      </c>
      <c r="CG28" s="124" t="str">
        <f t="shared" si="232"/>
        <v/>
      </c>
      <c r="CH28" s="141"/>
      <c r="CI28" s="126">
        <f t="shared" si="233"/>
        <v>1</v>
      </c>
      <c r="CJ28" s="124" t="str">
        <f t="shared" si="234"/>
        <v/>
      </c>
      <c r="CK28" s="141"/>
      <c r="CL28" s="126">
        <f t="shared" si="235"/>
        <v>1</v>
      </c>
      <c r="CM28" s="124" t="str">
        <f t="shared" si="236"/>
        <v/>
      </c>
      <c r="CN28" s="141"/>
      <c r="CO28" s="126">
        <f t="shared" si="237"/>
        <v>1</v>
      </c>
      <c r="CP28" s="124" t="str">
        <f t="shared" si="238"/>
        <v/>
      </c>
      <c r="CQ28" s="141"/>
      <c r="CR28" s="126">
        <f t="shared" si="239"/>
        <v>1</v>
      </c>
      <c r="CS28" s="124" t="str">
        <f t="shared" si="240"/>
        <v/>
      </c>
      <c r="CT28" s="141"/>
      <c r="CU28" s="126">
        <f t="shared" si="241"/>
        <v>1</v>
      </c>
      <c r="CV28" s="124" t="str">
        <f t="shared" si="242"/>
        <v/>
      </c>
      <c r="CW28" s="141"/>
      <c r="CX28" s="126">
        <f t="shared" si="243"/>
        <v>1</v>
      </c>
      <c r="CY28" s="124" t="str">
        <f t="shared" si="244"/>
        <v/>
      </c>
      <c r="CZ28" s="141"/>
      <c r="DA28" s="126">
        <f t="shared" si="245"/>
        <v>1</v>
      </c>
      <c r="DB28" s="124" t="str">
        <f t="shared" si="246"/>
        <v/>
      </c>
      <c r="DC28" s="141"/>
      <c r="DD28" s="126">
        <f t="shared" si="247"/>
        <v>1</v>
      </c>
      <c r="DE28" s="124" t="str">
        <f t="shared" si="248"/>
        <v/>
      </c>
      <c r="DF28" s="141"/>
      <c r="DG28" s="126">
        <f t="shared" si="249"/>
        <v>1</v>
      </c>
      <c r="DH28" s="124" t="str">
        <f t="shared" si="250"/>
        <v/>
      </c>
      <c r="DI28" s="141"/>
      <c r="DJ28" s="126">
        <f t="shared" si="251"/>
        <v>1</v>
      </c>
    </row>
    <row r="29" spans="1:114" ht="7.75" hidden="1" customHeight="1" outlineLevel="4" x14ac:dyDescent="0.2">
      <c r="A29" s="97">
        <v>3</v>
      </c>
      <c r="B29" s="140" t="s">
        <v>268</v>
      </c>
      <c r="C29" s="200" t="s">
        <v>269</v>
      </c>
      <c r="D29" s="200"/>
      <c r="E29" s="122">
        <f>VLOOKUP(B29,'[49]PLANILHA ORCAMENTARIA'!A:G,7,0)</f>
        <v>313012.61302195134</v>
      </c>
      <c r="F29" s="123"/>
      <c r="G29" s="124" t="str">
        <f t="shared" si="181"/>
        <v/>
      </c>
      <c r="H29" s="141"/>
      <c r="I29" s="142">
        <f t="shared" si="74"/>
        <v>0</v>
      </c>
      <c r="J29" s="124" t="str">
        <f t="shared" si="182"/>
        <v/>
      </c>
      <c r="K29" s="141"/>
      <c r="L29" s="126">
        <f t="shared" si="183"/>
        <v>0</v>
      </c>
      <c r="M29" s="124" t="str">
        <f t="shared" si="184"/>
        <v/>
      </c>
      <c r="N29" s="141"/>
      <c r="O29" s="126">
        <f t="shared" si="185"/>
        <v>0</v>
      </c>
      <c r="P29" s="124" t="str">
        <f t="shared" si="186"/>
        <v/>
      </c>
      <c r="Q29" s="141"/>
      <c r="R29" s="126">
        <f t="shared" si="187"/>
        <v>0</v>
      </c>
      <c r="S29" s="124">
        <f t="shared" si="188"/>
        <v>313012.61302195134</v>
      </c>
      <c r="T29" s="141">
        <v>1</v>
      </c>
      <c r="U29" s="126">
        <f t="shared" si="189"/>
        <v>1</v>
      </c>
      <c r="V29" s="124" t="str">
        <f t="shared" si="190"/>
        <v/>
      </c>
      <c r="W29" s="141"/>
      <c r="X29" s="126">
        <f t="shared" si="191"/>
        <v>1</v>
      </c>
      <c r="Y29" s="124" t="str">
        <f t="shared" si="192"/>
        <v/>
      </c>
      <c r="Z29" s="141"/>
      <c r="AA29" s="126">
        <f t="shared" si="193"/>
        <v>1</v>
      </c>
      <c r="AB29" s="124" t="str">
        <f t="shared" si="194"/>
        <v/>
      </c>
      <c r="AC29" s="141"/>
      <c r="AD29" s="126">
        <f t="shared" si="195"/>
        <v>1</v>
      </c>
      <c r="AE29" s="124" t="str">
        <f t="shared" si="196"/>
        <v/>
      </c>
      <c r="AF29" s="141"/>
      <c r="AG29" s="126">
        <f t="shared" si="197"/>
        <v>1</v>
      </c>
      <c r="AH29" s="124" t="str">
        <f t="shared" si="198"/>
        <v/>
      </c>
      <c r="AI29" s="141"/>
      <c r="AJ29" s="126">
        <f t="shared" si="199"/>
        <v>1</v>
      </c>
      <c r="AK29" s="124" t="str">
        <f t="shared" si="200"/>
        <v/>
      </c>
      <c r="AL29" s="141"/>
      <c r="AM29" s="126">
        <f t="shared" si="201"/>
        <v>1</v>
      </c>
      <c r="AN29" s="124" t="str">
        <f t="shared" si="202"/>
        <v/>
      </c>
      <c r="AO29" s="141"/>
      <c r="AP29" s="126">
        <f t="shared" si="203"/>
        <v>1</v>
      </c>
      <c r="AQ29" s="124" t="str">
        <f t="shared" si="204"/>
        <v/>
      </c>
      <c r="AR29" s="141"/>
      <c r="AS29" s="126">
        <f t="shared" si="205"/>
        <v>1</v>
      </c>
      <c r="AT29" s="124" t="str">
        <f t="shared" si="206"/>
        <v/>
      </c>
      <c r="AU29" s="141"/>
      <c r="AV29" s="126">
        <f t="shared" si="207"/>
        <v>1</v>
      </c>
      <c r="AW29" s="124" t="str">
        <f t="shared" si="208"/>
        <v/>
      </c>
      <c r="AX29" s="141"/>
      <c r="AY29" s="126">
        <f t="shared" si="209"/>
        <v>1</v>
      </c>
      <c r="AZ29" s="124" t="str">
        <f t="shared" si="210"/>
        <v/>
      </c>
      <c r="BA29" s="141"/>
      <c r="BB29" s="126">
        <f t="shared" si="211"/>
        <v>1</v>
      </c>
      <c r="BC29" s="124" t="str">
        <f t="shared" si="212"/>
        <v/>
      </c>
      <c r="BD29" s="141"/>
      <c r="BE29" s="126">
        <f t="shared" si="213"/>
        <v>1</v>
      </c>
      <c r="BF29" s="124" t="str">
        <f t="shared" si="214"/>
        <v/>
      </c>
      <c r="BG29" s="141"/>
      <c r="BH29" s="126">
        <f t="shared" si="215"/>
        <v>1</v>
      </c>
      <c r="BI29" s="124" t="str">
        <f t="shared" si="216"/>
        <v/>
      </c>
      <c r="BJ29" s="141"/>
      <c r="BK29" s="126">
        <f t="shared" si="217"/>
        <v>1</v>
      </c>
      <c r="BL29" s="124" t="str">
        <f t="shared" si="218"/>
        <v/>
      </c>
      <c r="BM29" s="141"/>
      <c r="BN29" s="126">
        <f t="shared" si="219"/>
        <v>1</v>
      </c>
      <c r="BO29" s="124" t="str">
        <f t="shared" si="220"/>
        <v/>
      </c>
      <c r="BP29" s="141"/>
      <c r="BQ29" s="126">
        <f t="shared" si="221"/>
        <v>1</v>
      </c>
      <c r="BR29" s="124" t="str">
        <f t="shared" si="222"/>
        <v/>
      </c>
      <c r="BS29" s="141"/>
      <c r="BT29" s="126">
        <f t="shared" si="223"/>
        <v>1</v>
      </c>
      <c r="BU29" s="124" t="str">
        <f t="shared" si="224"/>
        <v/>
      </c>
      <c r="BV29" s="141"/>
      <c r="BW29" s="126">
        <f t="shared" si="225"/>
        <v>1</v>
      </c>
      <c r="BX29" s="124" t="str">
        <f t="shared" si="226"/>
        <v/>
      </c>
      <c r="BY29" s="141"/>
      <c r="BZ29" s="126">
        <f t="shared" si="227"/>
        <v>1</v>
      </c>
      <c r="CA29" s="124" t="str">
        <f t="shared" si="228"/>
        <v/>
      </c>
      <c r="CB29" s="141"/>
      <c r="CC29" s="126">
        <f t="shared" si="229"/>
        <v>1</v>
      </c>
      <c r="CD29" s="124" t="str">
        <f t="shared" si="230"/>
        <v/>
      </c>
      <c r="CE29" s="141"/>
      <c r="CF29" s="126">
        <f t="shared" si="231"/>
        <v>1</v>
      </c>
      <c r="CG29" s="124" t="str">
        <f t="shared" si="232"/>
        <v/>
      </c>
      <c r="CH29" s="141"/>
      <c r="CI29" s="126">
        <f t="shared" si="233"/>
        <v>1</v>
      </c>
      <c r="CJ29" s="124" t="str">
        <f t="shared" si="234"/>
        <v/>
      </c>
      <c r="CK29" s="141"/>
      <c r="CL29" s="126">
        <f t="shared" si="235"/>
        <v>1</v>
      </c>
      <c r="CM29" s="124" t="str">
        <f t="shared" si="236"/>
        <v/>
      </c>
      <c r="CN29" s="141"/>
      <c r="CO29" s="126">
        <f t="shared" si="237"/>
        <v>1</v>
      </c>
      <c r="CP29" s="124" t="str">
        <f t="shared" si="238"/>
        <v/>
      </c>
      <c r="CQ29" s="141"/>
      <c r="CR29" s="126">
        <f t="shared" si="239"/>
        <v>1</v>
      </c>
      <c r="CS29" s="124" t="str">
        <f t="shared" si="240"/>
        <v/>
      </c>
      <c r="CT29" s="141"/>
      <c r="CU29" s="126">
        <f t="shared" si="241"/>
        <v>1</v>
      </c>
      <c r="CV29" s="124" t="str">
        <f t="shared" si="242"/>
        <v/>
      </c>
      <c r="CW29" s="141"/>
      <c r="CX29" s="126">
        <f t="shared" si="243"/>
        <v>1</v>
      </c>
      <c r="CY29" s="124" t="str">
        <f t="shared" si="244"/>
        <v/>
      </c>
      <c r="CZ29" s="141"/>
      <c r="DA29" s="126">
        <f t="shared" si="245"/>
        <v>1</v>
      </c>
      <c r="DB29" s="124" t="str">
        <f t="shared" si="246"/>
        <v/>
      </c>
      <c r="DC29" s="141"/>
      <c r="DD29" s="126">
        <f t="shared" si="247"/>
        <v>1</v>
      </c>
      <c r="DE29" s="124" t="str">
        <f t="shared" si="248"/>
        <v/>
      </c>
      <c r="DF29" s="141"/>
      <c r="DG29" s="126">
        <f t="shared" si="249"/>
        <v>1</v>
      </c>
      <c r="DH29" s="124" t="str">
        <f t="shared" si="250"/>
        <v/>
      </c>
      <c r="DI29" s="141"/>
      <c r="DJ29" s="126">
        <f t="shared" si="251"/>
        <v>1</v>
      </c>
    </row>
    <row r="30" spans="1:114" ht="7.75" hidden="1" customHeight="1" outlineLevel="3" x14ac:dyDescent="0.2">
      <c r="A30" s="97">
        <v>3</v>
      </c>
      <c r="B30" s="137" t="s">
        <v>270</v>
      </c>
      <c r="C30" s="206" t="s">
        <v>13</v>
      </c>
      <c r="D30" s="206"/>
      <c r="E30" s="138">
        <f>VLOOKUP(B30,'[49]PLANILHA ORCAMENTARIA'!A:G,7,0)</f>
        <v>323614.08365599997</v>
      </c>
      <c r="F30" s="139"/>
      <c r="G30" s="210" t="str">
        <f t="shared" si="145"/>
        <v/>
      </c>
      <c r="H30" s="211"/>
      <c r="I30" s="212"/>
      <c r="J30" s="210" t="str">
        <f t="shared" ref="J30" si="252">IF(K30="","",K30*H30)</f>
        <v/>
      </c>
      <c r="K30" s="211"/>
      <c r="L30" s="212"/>
      <c r="M30" s="210" t="str">
        <f t="shared" ref="M30" si="253">IF(N30="","",N30*K30)</f>
        <v/>
      </c>
      <c r="N30" s="211"/>
      <c r="O30" s="212"/>
      <c r="P30" s="210" t="str">
        <f t="shared" ref="P30" si="254">IF(Q30="","",Q30*N30)</f>
        <v/>
      </c>
      <c r="Q30" s="211"/>
      <c r="R30" s="212"/>
      <c r="S30" s="210" t="str">
        <f t="shared" ref="S30" si="255">IF(T30="","",T30*Q30)</f>
        <v/>
      </c>
      <c r="T30" s="211"/>
      <c r="U30" s="212"/>
      <c r="V30" s="210" t="str">
        <f t="shared" ref="V30" si="256">IF(W30="","",W30*T30)</f>
        <v/>
      </c>
      <c r="W30" s="211"/>
      <c r="X30" s="212"/>
      <c r="Y30" s="210" t="str">
        <f t="shared" ref="Y30" si="257">IF(Z30="","",Z30*W30)</f>
        <v/>
      </c>
      <c r="Z30" s="211"/>
      <c r="AA30" s="212"/>
      <c r="AB30" s="210" t="str">
        <f t="shared" ref="AB30" si="258">IF(AC30="","",AC30*Z30)</f>
        <v/>
      </c>
      <c r="AC30" s="211"/>
      <c r="AD30" s="212"/>
      <c r="AE30" s="210" t="str">
        <f t="shared" ref="AE30" si="259">IF(AF30="","",AF30*AC30)</f>
        <v/>
      </c>
      <c r="AF30" s="211"/>
      <c r="AG30" s="212"/>
      <c r="AH30" s="210" t="str">
        <f t="shared" ref="AH30" si="260">IF(AI30="","",AI30*AF30)</f>
        <v/>
      </c>
      <c r="AI30" s="211"/>
      <c r="AJ30" s="212"/>
      <c r="AK30" s="210" t="str">
        <f t="shared" ref="AK30" si="261">IF(AL30="","",AL30*AI30)</f>
        <v/>
      </c>
      <c r="AL30" s="211"/>
      <c r="AM30" s="212"/>
      <c r="AN30" s="210" t="str">
        <f t="shared" ref="AN30" si="262">IF(AO30="","",AO30*AL30)</f>
        <v/>
      </c>
      <c r="AO30" s="211"/>
      <c r="AP30" s="212"/>
      <c r="AQ30" s="210" t="str">
        <f t="shared" ref="AQ30" si="263">IF(AR30="","",AR30*AO30)</f>
        <v/>
      </c>
      <c r="AR30" s="211"/>
      <c r="AS30" s="212"/>
      <c r="AT30" s="210" t="str">
        <f t="shared" ref="AT30" si="264">IF(AU30="","",AU30*AR30)</f>
        <v/>
      </c>
      <c r="AU30" s="211"/>
      <c r="AV30" s="212"/>
      <c r="AW30" s="210" t="str">
        <f t="shared" ref="AW30" si="265">IF(AX30="","",AX30*AU30)</f>
        <v/>
      </c>
      <c r="AX30" s="211"/>
      <c r="AY30" s="212"/>
      <c r="AZ30" s="210" t="str">
        <f t="shared" ref="AZ30" si="266">IF(BA30="","",BA30*AX30)</f>
        <v/>
      </c>
      <c r="BA30" s="211"/>
      <c r="BB30" s="212"/>
      <c r="BC30" s="210" t="str">
        <f t="shared" ref="BC30" si="267">IF(BD30="","",BD30*BA30)</f>
        <v/>
      </c>
      <c r="BD30" s="211"/>
      <c r="BE30" s="212"/>
      <c r="BF30" s="210" t="str">
        <f t="shared" ref="BF30" si="268">IF(BG30="","",BG30*BD30)</f>
        <v/>
      </c>
      <c r="BG30" s="211"/>
      <c r="BH30" s="212"/>
      <c r="BI30" s="210" t="str">
        <f t="shared" ref="BI30" si="269">IF(BJ30="","",BJ30*BG30)</f>
        <v/>
      </c>
      <c r="BJ30" s="211"/>
      <c r="BK30" s="212"/>
      <c r="BL30" s="210" t="str">
        <f t="shared" ref="BL30" si="270">IF(BM30="","",BM30*BJ30)</f>
        <v/>
      </c>
      <c r="BM30" s="211"/>
      <c r="BN30" s="212"/>
      <c r="BO30" s="210" t="str">
        <f t="shared" ref="BO30" si="271">IF(BP30="","",BP30*BM30)</f>
        <v/>
      </c>
      <c r="BP30" s="211"/>
      <c r="BQ30" s="212"/>
      <c r="BR30" s="210" t="str">
        <f t="shared" ref="BR30" si="272">IF(BS30="","",BS30*BP30)</f>
        <v/>
      </c>
      <c r="BS30" s="211"/>
      <c r="BT30" s="212"/>
      <c r="BU30" s="210" t="str">
        <f t="shared" ref="BU30" si="273">IF(BV30="","",BV30*BS30)</f>
        <v/>
      </c>
      <c r="BV30" s="211"/>
      <c r="BW30" s="212"/>
      <c r="BX30" s="210" t="str">
        <f t="shared" ref="BX30" si="274">IF(BY30="","",BY30*BV30)</f>
        <v/>
      </c>
      <c r="BY30" s="211"/>
      <c r="BZ30" s="212"/>
      <c r="CA30" s="210" t="str">
        <f t="shared" ref="CA30" si="275">IF(CB30="","",CB30*BY30)</f>
        <v/>
      </c>
      <c r="CB30" s="211"/>
      <c r="CC30" s="212"/>
      <c r="CD30" s="210" t="str">
        <f t="shared" ref="CD30" si="276">IF(CE30="","",CE30*CB30)</f>
        <v/>
      </c>
      <c r="CE30" s="211"/>
      <c r="CF30" s="212"/>
      <c r="CG30" s="210" t="str">
        <f t="shared" ref="CG30" si="277">IF(CH30="","",CH30*CE30)</f>
        <v/>
      </c>
      <c r="CH30" s="211"/>
      <c r="CI30" s="212"/>
      <c r="CJ30" s="210" t="str">
        <f t="shared" ref="CJ30" si="278">IF(CK30="","",CK30*CH30)</f>
        <v/>
      </c>
      <c r="CK30" s="211"/>
      <c r="CL30" s="212"/>
      <c r="CM30" s="210" t="str">
        <f t="shared" ref="CM30" si="279">IF(CN30="","",CN30*CK30)</f>
        <v/>
      </c>
      <c r="CN30" s="211"/>
      <c r="CO30" s="212"/>
      <c r="CP30" s="210" t="str">
        <f t="shared" ref="CP30" si="280">IF(CQ30="","",CQ30*CN30)</f>
        <v/>
      </c>
      <c r="CQ30" s="211"/>
      <c r="CR30" s="212"/>
      <c r="CS30" s="210" t="str">
        <f t="shared" ref="CS30" si="281">IF(CT30="","",CT30*CQ30)</f>
        <v/>
      </c>
      <c r="CT30" s="211"/>
      <c r="CU30" s="212"/>
      <c r="CV30" s="210" t="str">
        <f t="shared" ref="CV30" si="282">IF(CW30="","",CW30*CT30)</f>
        <v/>
      </c>
      <c r="CW30" s="211"/>
      <c r="CX30" s="212"/>
      <c r="CY30" s="210" t="str">
        <f t="shared" ref="CY30" si="283">IF(CZ30="","",CZ30*CW30)</f>
        <v/>
      </c>
      <c r="CZ30" s="211"/>
      <c r="DA30" s="212"/>
      <c r="DB30" s="210" t="str">
        <f t="shared" ref="DB30" si="284">IF(DC30="","",DC30*CZ30)</f>
        <v/>
      </c>
      <c r="DC30" s="211"/>
      <c r="DD30" s="212"/>
      <c r="DE30" s="210" t="str">
        <f t="shared" ref="DE30" si="285">IF(DF30="","",DF30*DC30)</f>
        <v/>
      </c>
      <c r="DF30" s="211"/>
      <c r="DG30" s="212"/>
      <c r="DH30" s="210" t="str">
        <f t="shared" ref="DH30" si="286">IF(DI30="","",DI30*DF30)</f>
        <v/>
      </c>
      <c r="DI30" s="211"/>
      <c r="DJ30" s="212"/>
    </row>
    <row r="31" spans="1:114" ht="7.75" hidden="1" customHeight="1" outlineLevel="4" x14ac:dyDescent="0.2">
      <c r="A31" s="97">
        <v>3</v>
      </c>
      <c r="B31" s="140" t="s">
        <v>271</v>
      </c>
      <c r="C31" s="200" t="s">
        <v>272</v>
      </c>
      <c r="D31" s="200"/>
      <c r="E31" s="122">
        <f>VLOOKUP(B31,'[49]PLANILHA ORCAMENTARIA'!A:G,7,0)</f>
        <v>78165.998642999999</v>
      </c>
      <c r="F31" s="123"/>
      <c r="G31" s="124" t="str">
        <f t="shared" ref="G31:G35" si="287">IF(H31="","",H31*$E31)</f>
        <v/>
      </c>
      <c r="H31" s="141"/>
      <c r="I31" s="142">
        <f t="shared" si="74"/>
        <v>0</v>
      </c>
      <c r="J31" s="124" t="str">
        <f t="shared" ref="J31:J35" si="288">IF(K31="","",K31*$E31)</f>
        <v/>
      </c>
      <c r="K31" s="141"/>
      <c r="L31" s="126">
        <f t="shared" ref="L31:L35" si="289">K31+I31</f>
        <v>0</v>
      </c>
      <c r="M31" s="124" t="str">
        <f t="shared" ref="M31:M35" si="290">IF(N31="","",N31*$E31)</f>
        <v/>
      </c>
      <c r="N31" s="141"/>
      <c r="O31" s="126">
        <f t="shared" ref="O31:O35" si="291">N31+L31</f>
        <v>0</v>
      </c>
      <c r="P31" s="124" t="str">
        <f t="shared" ref="P31:P35" si="292">IF(Q31="","",Q31*$E31)</f>
        <v/>
      </c>
      <c r="Q31" s="141"/>
      <c r="R31" s="126">
        <f t="shared" ref="R31:R35" si="293">Q31+O31</f>
        <v>0</v>
      </c>
      <c r="S31" s="124">
        <f t="shared" ref="S31:S35" si="294">IF(T31="","",T31*$E31)</f>
        <v>78165.998642999999</v>
      </c>
      <c r="T31" s="141">
        <v>1</v>
      </c>
      <c r="U31" s="126">
        <f t="shared" ref="U31:U35" si="295">T31+R31</f>
        <v>1</v>
      </c>
      <c r="V31" s="124" t="str">
        <f t="shared" ref="V31:V35" si="296">IF(W31="","",W31*$E31)</f>
        <v/>
      </c>
      <c r="W31" s="141"/>
      <c r="X31" s="126">
        <f t="shared" ref="X31:X35" si="297">W31+U31</f>
        <v>1</v>
      </c>
      <c r="Y31" s="124" t="str">
        <f t="shared" ref="Y31:Y35" si="298">IF(Z31="","",Z31*$E31)</f>
        <v/>
      </c>
      <c r="Z31" s="141"/>
      <c r="AA31" s="126">
        <f t="shared" ref="AA31:AA35" si="299">Z31+X31</f>
        <v>1</v>
      </c>
      <c r="AB31" s="124" t="str">
        <f t="shared" ref="AB31:AB35" si="300">IF(AC31="","",AC31*$E31)</f>
        <v/>
      </c>
      <c r="AC31" s="141"/>
      <c r="AD31" s="126">
        <f t="shared" ref="AD31:AD35" si="301">AC31+AA31</f>
        <v>1</v>
      </c>
      <c r="AE31" s="124" t="str">
        <f t="shared" ref="AE31:AE35" si="302">IF(AF31="","",AF31*$E31)</f>
        <v/>
      </c>
      <c r="AF31" s="141"/>
      <c r="AG31" s="126">
        <f t="shared" ref="AG31:AG35" si="303">AF31+AD31</f>
        <v>1</v>
      </c>
      <c r="AH31" s="124" t="str">
        <f t="shared" ref="AH31:AH35" si="304">IF(AI31="","",AI31*$E31)</f>
        <v/>
      </c>
      <c r="AI31" s="141"/>
      <c r="AJ31" s="126">
        <f t="shared" ref="AJ31:AJ35" si="305">AI31+AG31</f>
        <v>1</v>
      </c>
      <c r="AK31" s="124" t="str">
        <f t="shared" ref="AK31:AK35" si="306">IF(AL31="","",AL31*$E31)</f>
        <v/>
      </c>
      <c r="AL31" s="141"/>
      <c r="AM31" s="126">
        <f t="shared" ref="AM31:AM35" si="307">AL31+AJ31</f>
        <v>1</v>
      </c>
      <c r="AN31" s="124" t="str">
        <f t="shared" ref="AN31:AN35" si="308">IF(AO31="","",AO31*$E31)</f>
        <v/>
      </c>
      <c r="AO31" s="141"/>
      <c r="AP31" s="126">
        <f t="shared" ref="AP31:AP35" si="309">AO31+AM31</f>
        <v>1</v>
      </c>
      <c r="AQ31" s="124" t="str">
        <f t="shared" ref="AQ31:AQ35" si="310">IF(AR31="","",AR31*$E31)</f>
        <v/>
      </c>
      <c r="AR31" s="141"/>
      <c r="AS31" s="126">
        <f t="shared" ref="AS31:AS35" si="311">AR31+AP31</f>
        <v>1</v>
      </c>
      <c r="AT31" s="124" t="str">
        <f t="shared" ref="AT31:AT35" si="312">IF(AU31="","",AU31*$E31)</f>
        <v/>
      </c>
      <c r="AU31" s="141"/>
      <c r="AV31" s="126">
        <f t="shared" ref="AV31:AV35" si="313">AU31+AS31</f>
        <v>1</v>
      </c>
      <c r="AW31" s="124" t="str">
        <f t="shared" ref="AW31:AW35" si="314">IF(AX31="","",AX31*$E31)</f>
        <v/>
      </c>
      <c r="AX31" s="141"/>
      <c r="AY31" s="126">
        <f t="shared" ref="AY31:AY35" si="315">AX31+AV31</f>
        <v>1</v>
      </c>
      <c r="AZ31" s="124" t="str">
        <f t="shared" ref="AZ31:AZ35" si="316">IF(BA31="","",BA31*$E31)</f>
        <v/>
      </c>
      <c r="BA31" s="141"/>
      <c r="BB31" s="126">
        <f t="shared" ref="BB31:BB35" si="317">BA31+AY31</f>
        <v>1</v>
      </c>
      <c r="BC31" s="124" t="str">
        <f t="shared" ref="BC31:BC35" si="318">IF(BD31="","",BD31*$E31)</f>
        <v/>
      </c>
      <c r="BD31" s="141"/>
      <c r="BE31" s="126">
        <f t="shared" ref="BE31:BE35" si="319">BD31+BB31</f>
        <v>1</v>
      </c>
      <c r="BF31" s="124" t="str">
        <f t="shared" ref="BF31:BF35" si="320">IF(BG31="","",BG31*$E31)</f>
        <v/>
      </c>
      <c r="BG31" s="141"/>
      <c r="BH31" s="126">
        <f t="shared" ref="BH31:BH35" si="321">BG31+BE31</f>
        <v>1</v>
      </c>
      <c r="BI31" s="124" t="str">
        <f t="shared" ref="BI31:BI35" si="322">IF(BJ31="","",BJ31*$E31)</f>
        <v/>
      </c>
      <c r="BJ31" s="141"/>
      <c r="BK31" s="126">
        <f t="shared" ref="BK31:BK35" si="323">BJ31+BH31</f>
        <v>1</v>
      </c>
      <c r="BL31" s="124" t="str">
        <f t="shared" ref="BL31:BL35" si="324">IF(BM31="","",BM31*$E31)</f>
        <v/>
      </c>
      <c r="BM31" s="141"/>
      <c r="BN31" s="126">
        <f t="shared" ref="BN31:BN35" si="325">BM31+BK31</f>
        <v>1</v>
      </c>
      <c r="BO31" s="124" t="str">
        <f t="shared" ref="BO31:BO35" si="326">IF(BP31="","",BP31*$E31)</f>
        <v/>
      </c>
      <c r="BP31" s="141"/>
      <c r="BQ31" s="126">
        <f t="shared" ref="BQ31:BQ35" si="327">BP31+BN31</f>
        <v>1</v>
      </c>
      <c r="BR31" s="124" t="str">
        <f t="shared" ref="BR31:BR35" si="328">IF(BS31="","",BS31*$E31)</f>
        <v/>
      </c>
      <c r="BS31" s="141"/>
      <c r="BT31" s="126">
        <f t="shared" ref="BT31:BT35" si="329">BS31+BQ31</f>
        <v>1</v>
      </c>
      <c r="BU31" s="124" t="str">
        <f t="shared" ref="BU31:BU35" si="330">IF(BV31="","",BV31*$E31)</f>
        <v/>
      </c>
      <c r="BV31" s="141"/>
      <c r="BW31" s="126">
        <f t="shared" ref="BW31:BW35" si="331">BV31+BT31</f>
        <v>1</v>
      </c>
      <c r="BX31" s="124" t="str">
        <f t="shared" ref="BX31:BX35" si="332">IF(BY31="","",BY31*$E31)</f>
        <v/>
      </c>
      <c r="BY31" s="141"/>
      <c r="BZ31" s="126">
        <f t="shared" ref="BZ31:BZ35" si="333">BY31+BW31</f>
        <v>1</v>
      </c>
      <c r="CA31" s="124" t="str">
        <f t="shared" ref="CA31:CA35" si="334">IF(CB31="","",CB31*$E31)</f>
        <v/>
      </c>
      <c r="CB31" s="141"/>
      <c r="CC31" s="126">
        <f t="shared" ref="CC31:CC35" si="335">CB31+BZ31</f>
        <v>1</v>
      </c>
      <c r="CD31" s="124" t="str">
        <f t="shared" ref="CD31:CD35" si="336">IF(CE31="","",CE31*$E31)</f>
        <v/>
      </c>
      <c r="CE31" s="141"/>
      <c r="CF31" s="126">
        <f t="shared" ref="CF31:CF35" si="337">CE31+CC31</f>
        <v>1</v>
      </c>
      <c r="CG31" s="124" t="str">
        <f t="shared" ref="CG31:CG35" si="338">IF(CH31="","",CH31*$E31)</f>
        <v/>
      </c>
      <c r="CH31" s="141"/>
      <c r="CI31" s="126">
        <f t="shared" ref="CI31:CI35" si="339">CH31+CF31</f>
        <v>1</v>
      </c>
      <c r="CJ31" s="124" t="str">
        <f t="shared" ref="CJ31:CJ35" si="340">IF(CK31="","",CK31*$E31)</f>
        <v/>
      </c>
      <c r="CK31" s="141"/>
      <c r="CL31" s="126">
        <f t="shared" ref="CL31:CL35" si="341">CK31+CI31</f>
        <v>1</v>
      </c>
      <c r="CM31" s="124" t="str">
        <f t="shared" ref="CM31:CM35" si="342">IF(CN31="","",CN31*$E31)</f>
        <v/>
      </c>
      <c r="CN31" s="141"/>
      <c r="CO31" s="126">
        <f t="shared" ref="CO31:CO35" si="343">CN31+CL31</f>
        <v>1</v>
      </c>
      <c r="CP31" s="124" t="str">
        <f t="shared" ref="CP31:CP35" si="344">IF(CQ31="","",CQ31*$E31)</f>
        <v/>
      </c>
      <c r="CQ31" s="141"/>
      <c r="CR31" s="126">
        <f t="shared" ref="CR31:CR35" si="345">CQ31+CO31</f>
        <v>1</v>
      </c>
      <c r="CS31" s="124" t="str">
        <f t="shared" ref="CS31:CS35" si="346">IF(CT31="","",CT31*$E31)</f>
        <v/>
      </c>
      <c r="CT31" s="141"/>
      <c r="CU31" s="126">
        <f t="shared" ref="CU31:CU35" si="347">CT31+CR31</f>
        <v>1</v>
      </c>
      <c r="CV31" s="124" t="str">
        <f t="shared" ref="CV31:CV35" si="348">IF(CW31="","",CW31*$E31)</f>
        <v/>
      </c>
      <c r="CW31" s="141"/>
      <c r="CX31" s="126">
        <f t="shared" ref="CX31:CX35" si="349">CW31+CU31</f>
        <v>1</v>
      </c>
      <c r="CY31" s="124" t="str">
        <f t="shared" ref="CY31:CY35" si="350">IF(CZ31="","",CZ31*$E31)</f>
        <v/>
      </c>
      <c r="CZ31" s="141"/>
      <c r="DA31" s="126">
        <f t="shared" ref="DA31:DA35" si="351">CZ31+CX31</f>
        <v>1</v>
      </c>
      <c r="DB31" s="124" t="str">
        <f t="shared" ref="DB31:DB35" si="352">IF(DC31="","",DC31*$E31)</f>
        <v/>
      </c>
      <c r="DC31" s="141"/>
      <c r="DD31" s="126">
        <f t="shared" ref="DD31:DD35" si="353">DC31+DA31</f>
        <v>1</v>
      </c>
      <c r="DE31" s="124" t="str">
        <f t="shared" ref="DE31:DE35" si="354">IF(DF31="","",DF31*$E31)</f>
        <v/>
      </c>
      <c r="DF31" s="141"/>
      <c r="DG31" s="126">
        <f t="shared" ref="DG31:DG35" si="355">DF31+DD31</f>
        <v>1</v>
      </c>
      <c r="DH31" s="124" t="str">
        <f t="shared" ref="DH31:DH35" si="356">IF(DI31="","",DI31*$E31)</f>
        <v/>
      </c>
      <c r="DI31" s="141"/>
      <c r="DJ31" s="126">
        <f t="shared" ref="DJ31:DJ35" si="357">DI31+DG31</f>
        <v>1</v>
      </c>
    </row>
    <row r="32" spans="1:114" ht="7.75" hidden="1" customHeight="1" outlineLevel="4" x14ac:dyDescent="0.2">
      <c r="A32" s="97">
        <v>3</v>
      </c>
      <c r="B32" s="140" t="s">
        <v>273</v>
      </c>
      <c r="C32" s="200" t="s">
        <v>274</v>
      </c>
      <c r="D32" s="200"/>
      <c r="E32" s="122">
        <f>VLOOKUP(B32,'[49]PLANILHA ORCAMENTARIA'!A:G,7,0)</f>
        <v>75886.205309000012</v>
      </c>
      <c r="F32" s="123"/>
      <c r="G32" s="124" t="str">
        <f t="shared" si="287"/>
        <v/>
      </c>
      <c r="H32" s="141"/>
      <c r="I32" s="142">
        <f t="shared" si="74"/>
        <v>0</v>
      </c>
      <c r="J32" s="124" t="str">
        <f t="shared" si="288"/>
        <v/>
      </c>
      <c r="K32" s="141"/>
      <c r="L32" s="126">
        <f t="shared" si="289"/>
        <v>0</v>
      </c>
      <c r="M32" s="124" t="str">
        <f t="shared" si="290"/>
        <v/>
      </c>
      <c r="N32" s="141"/>
      <c r="O32" s="126">
        <f t="shared" si="291"/>
        <v>0</v>
      </c>
      <c r="P32" s="124" t="str">
        <f t="shared" si="292"/>
        <v/>
      </c>
      <c r="Q32" s="141"/>
      <c r="R32" s="126">
        <f t="shared" si="293"/>
        <v>0</v>
      </c>
      <c r="S32" s="124" t="str">
        <f t="shared" si="294"/>
        <v/>
      </c>
      <c r="T32" s="141"/>
      <c r="U32" s="126">
        <f t="shared" si="295"/>
        <v>0</v>
      </c>
      <c r="V32" s="124" t="str">
        <f t="shared" si="296"/>
        <v/>
      </c>
      <c r="W32" s="141"/>
      <c r="X32" s="126">
        <f t="shared" si="297"/>
        <v>0</v>
      </c>
      <c r="Y32" s="124">
        <f t="shared" si="298"/>
        <v>75886.205309000012</v>
      </c>
      <c r="Z32" s="141">
        <v>1</v>
      </c>
      <c r="AA32" s="126">
        <f t="shared" si="299"/>
        <v>1</v>
      </c>
      <c r="AB32" s="124" t="str">
        <f t="shared" si="300"/>
        <v/>
      </c>
      <c r="AC32" s="141"/>
      <c r="AD32" s="126">
        <f t="shared" si="301"/>
        <v>1</v>
      </c>
      <c r="AE32" s="124" t="str">
        <f t="shared" si="302"/>
        <v/>
      </c>
      <c r="AF32" s="141"/>
      <c r="AG32" s="126">
        <f t="shared" si="303"/>
        <v>1</v>
      </c>
      <c r="AH32" s="124" t="str">
        <f t="shared" si="304"/>
        <v/>
      </c>
      <c r="AI32" s="141"/>
      <c r="AJ32" s="126">
        <f t="shared" si="305"/>
        <v>1</v>
      </c>
      <c r="AK32" s="124" t="str">
        <f t="shared" si="306"/>
        <v/>
      </c>
      <c r="AL32" s="141"/>
      <c r="AM32" s="126">
        <f t="shared" si="307"/>
        <v>1</v>
      </c>
      <c r="AN32" s="124" t="str">
        <f t="shared" si="308"/>
        <v/>
      </c>
      <c r="AO32" s="141"/>
      <c r="AP32" s="126">
        <f t="shared" si="309"/>
        <v>1</v>
      </c>
      <c r="AQ32" s="124" t="str">
        <f t="shared" si="310"/>
        <v/>
      </c>
      <c r="AR32" s="141"/>
      <c r="AS32" s="126">
        <f t="shared" si="311"/>
        <v>1</v>
      </c>
      <c r="AT32" s="124" t="str">
        <f t="shared" si="312"/>
        <v/>
      </c>
      <c r="AU32" s="141"/>
      <c r="AV32" s="126">
        <f t="shared" si="313"/>
        <v>1</v>
      </c>
      <c r="AW32" s="124" t="str">
        <f t="shared" si="314"/>
        <v/>
      </c>
      <c r="AX32" s="141"/>
      <c r="AY32" s="126">
        <f t="shared" si="315"/>
        <v>1</v>
      </c>
      <c r="AZ32" s="124" t="str">
        <f t="shared" si="316"/>
        <v/>
      </c>
      <c r="BA32" s="141"/>
      <c r="BB32" s="126">
        <f t="shared" si="317"/>
        <v>1</v>
      </c>
      <c r="BC32" s="124" t="str">
        <f t="shared" si="318"/>
        <v/>
      </c>
      <c r="BD32" s="141"/>
      <c r="BE32" s="126">
        <f t="shared" si="319"/>
        <v>1</v>
      </c>
      <c r="BF32" s="124" t="str">
        <f t="shared" si="320"/>
        <v/>
      </c>
      <c r="BG32" s="141"/>
      <c r="BH32" s="126">
        <f t="shared" si="321"/>
        <v>1</v>
      </c>
      <c r="BI32" s="124" t="str">
        <f t="shared" si="322"/>
        <v/>
      </c>
      <c r="BJ32" s="141"/>
      <c r="BK32" s="126">
        <f t="shared" si="323"/>
        <v>1</v>
      </c>
      <c r="BL32" s="124" t="str">
        <f t="shared" si="324"/>
        <v/>
      </c>
      <c r="BM32" s="141"/>
      <c r="BN32" s="126">
        <f t="shared" si="325"/>
        <v>1</v>
      </c>
      <c r="BO32" s="124" t="str">
        <f t="shared" si="326"/>
        <v/>
      </c>
      <c r="BP32" s="141"/>
      <c r="BQ32" s="126">
        <f t="shared" si="327"/>
        <v>1</v>
      </c>
      <c r="BR32" s="124" t="str">
        <f t="shared" si="328"/>
        <v/>
      </c>
      <c r="BS32" s="141"/>
      <c r="BT32" s="126">
        <f t="shared" si="329"/>
        <v>1</v>
      </c>
      <c r="BU32" s="124" t="str">
        <f t="shared" si="330"/>
        <v/>
      </c>
      <c r="BV32" s="141"/>
      <c r="BW32" s="126">
        <f t="shared" si="331"/>
        <v>1</v>
      </c>
      <c r="BX32" s="124" t="str">
        <f t="shared" si="332"/>
        <v/>
      </c>
      <c r="BY32" s="141"/>
      <c r="BZ32" s="126">
        <f t="shared" si="333"/>
        <v>1</v>
      </c>
      <c r="CA32" s="124" t="str">
        <f t="shared" si="334"/>
        <v/>
      </c>
      <c r="CB32" s="141"/>
      <c r="CC32" s="126">
        <f t="shared" si="335"/>
        <v>1</v>
      </c>
      <c r="CD32" s="124" t="str">
        <f t="shared" si="336"/>
        <v/>
      </c>
      <c r="CE32" s="141"/>
      <c r="CF32" s="126">
        <f t="shared" si="337"/>
        <v>1</v>
      </c>
      <c r="CG32" s="124" t="str">
        <f t="shared" si="338"/>
        <v/>
      </c>
      <c r="CH32" s="141"/>
      <c r="CI32" s="126">
        <f t="shared" si="339"/>
        <v>1</v>
      </c>
      <c r="CJ32" s="124" t="str">
        <f t="shared" si="340"/>
        <v/>
      </c>
      <c r="CK32" s="141"/>
      <c r="CL32" s="126">
        <f t="shared" si="341"/>
        <v>1</v>
      </c>
      <c r="CM32" s="124" t="str">
        <f t="shared" si="342"/>
        <v/>
      </c>
      <c r="CN32" s="141"/>
      <c r="CO32" s="126">
        <f t="shared" si="343"/>
        <v>1</v>
      </c>
      <c r="CP32" s="124" t="str">
        <f t="shared" si="344"/>
        <v/>
      </c>
      <c r="CQ32" s="141"/>
      <c r="CR32" s="126">
        <f t="shared" si="345"/>
        <v>1</v>
      </c>
      <c r="CS32" s="124" t="str">
        <f t="shared" si="346"/>
        <v/>
      </c>
      <c r="CT32" s="141"/>
      <c r="CU32" s="126">
        <f t="shared" si="347"/>
        <v>1</v>
      </c>
      <c r="CV32" s="124" t="str">
        <f t="shared" si="348"/>
        <v/>
      </c>
      <c r="CW32" s="141"/>
      <c r="CX32" s="126">
        <f t="shared" si="349"/>
        <v>1</v>
      </c>
      <c r="CY32" s="124" t="str">
        <f t="shared" si="350"/>
        <v/>
      </c>
      <c r="CZ32" s="141"/>
      <c r="DA32" s="126">
        <f t="shared" si="351"/>
        <v>1</v>
      </c>
      <c r="DB32" s="124" t="str">
        <f t="shared" si="352"/>
        <v/>
      </c>
      <c r="DC32" s="141"/>
      <c r="DD32" s="126">
        <f t="shared" si="353"/>
        <v>1</v>
      </c>
      <c r="DE32" s="124" t="str">
        <f t="shared" si="354"/>
        <v/>
      </c>
      <c r="DF32" s="141"/>
      <c r="DG32" s="126">
        <f t="shared" si="355"/>
        <v>1</v>
      </c>
      <c r="DH32" s="124" t="str">
        <f t="shared" si="356"/>
        <v/>
      </c>
      <c r="DI32" s="141"/>
      <c r="DJ32" s="126">
        <f t="shared" si="357"/>
        <v>1</v>
      </c>
    </row>
    <row r="33" spans="1:114" ht="7.75" hidden="1" customHeight="1" outlineLevel="4" x14ac:dyDescent="0.2">
      <c r="A33" s="97">
        <v>3</v>
      </c>
      <c r="B33" s="140" t="s">
        <v>275</v>
      </c>
      <c r="C33" s="200" t="s">
        <v>276</v>
      </c>
      <c r="D33" s="200"/>
      <c r="E33" s="122">
        <f>VLOOKUP(B33,'[49]PLANILHA ORCAMENTARIA'!A:G,7,0)</f>
        <v>169561.87970399999</v>
      </c>
      <c r="F33" s="123"/>
      <c r="G33" s="124" t="str">
        <f t="shared" si="287"/>
        <v/>
      </c>
      <c r="H33" s="141"/>
      <c r="I33" s="142">
        <f t="shared" si="74"/>
        <v>0</v>
      </c>
      <c r="J33" s="124" t="str">
        <f t="shared" si="288"/>
        <v/>
      </c>
      <c r="K33" s="141"/>
      <c r="L33" s="126">
        <f t="shared" si="289"/>
        <v>0</v>
      </c>
      <c r="M33" s="124" t="str">
        <f t="shared" si="290"/>
        <v/>
      </c>
      <c r="N33" s="141"/>
      <c r="O33" s="126">
        <f t="shared" si="291"/>
        <v>0</v>
      </c>
      <c r="P33" s="124" t="str">
        <f t="shared" si="292"/>
        <v/>
      </c>
      <c r="Q33" s="141"/>
      <c r="R33" s="126">
        <f t="shared" si="293"/>
        <v>0</v>
      </c>
      <c r="S33" s="124" t="str">
        <f t="shared" si="294"/>
        <v/>
      </c>
      <c r="T33" s="141"/>
      <c r="U33" s="126">
        <f t="shared" si="295"/>
        <v>0</v>
      </c>
      <c r="V33" s="124">
        <f t="shared" si="296"/>
        <v>169561.87970399999</v>
      </c>
      <c r="W33" s="141">
        <v>1</v>
      </c>
      <c r="X33" s="126">
        <f t="shared" si="297"/>
        <v>1</v>
      </c>
      <c r="Y33" s="124" t="str">
        <f t="shared" si="298"/>
        <v/>
      </c>
      <c r="Z33" s="141"/>
      <c r="AA33" s="126">
        <f t="shared" si="299"/>
        <v>1</v>
      </c>
      <c r="AB33" s="124" t="str">
        <f t="shared" si="300"/>
        <v/>
      </c>
      <c r="AC33" s="141"/>
      <c r="AD33" s="126">
        <f t="shared" si="301"/>
        <v>1</v>
      </c>
      <c r="AE33" s="124" t="str">
        <f t="shared" si="302"/>
        <v/>
      </c>
      <c r="AF33" s="141"/>
      <c r="AG33" s="126">
        <f t="shared" si="303"/>
        <v>1</v>
      </c>
      <c r="AH33" s="124" t="str">
        <f t="shared" si="304"/>
        <v/>
      </c>
      <c r="AI33" s="141"/>
      <c r="AJ33" s="126">
        <f t="shared" si="305"/>
        <v>1</v>
      </c>
      <c r="AK33" s="124" t="str">
        <f t="shared" si="306"/>
        <v/>
      </c>
      <c r="AL33" s="141"/>
      <c r="AM33" s="126">
        <f t="shared" si="307"/>
        <v>1</v>
      </c>
      <c r="AN33" s="124" t="str">
        <f t="shared" si="308"/>
        <v/>
      </c>
      <c r="AO33" s="141"/>
      <c r="AP33" s="126">
        <f t="shared" si="309"/>
        <v>1</v>
      </c>
      <c r="AQ33" s="124" t="str">
        <f t="shared" si="310"/>
        <v/>
      </c>
      <c r="AR33" s="141"/>
      <c r="AS33" s="126">
        <f t="shared" si="311"/>
        <v>1</v>
      </c>
      <c r="AT33" s="124" t="str">
        <f t="shared" si="312"/>
        <v/>
      </c>
      <c r="AU33" s="141"/>
      <c r="AV33" s="126">
        <f t="shared" si="313"/>
        <v>1</v>
      </c>
      <c r="AW33" s="124" t="str">
        <f t="shared" si="314"/>
        <v/>
      </c>
      <c r="AX33" s="141"/>
      <c r="AY33" s="126">
        <f t="shared" si="315"/>
        <v>1</v>
      </c>
      <c r="AZ33" s="124" t="str">
        <f t="shared" si="316"/>
        <v/>
      </c>
      <c r="BA33" s="141"/>
      <c r="BB33" s="126">
        <f t="shared" si="317"/>
        <v>1</v>
      </c>
      <c r="BC33" s="124" t="str">
        <f t="shared" si="318"/>
        <v/>
      </c>
      <c r="BD33" s="141"/>
      <c r="BE33" s="126">
        <f t="shared" si="319"/>
        <v>1</v>
      </c>
      <c r="BF33" s="124" t="str">
        <f t="shared" si="320"/>
        <v/>
      </c>
      <c r="BG33" s="141"/>
      <c r="BH33" s="126">
        <f t="shared" si="321"/>
        <v>1</v>
      </c>
      <c r="BI33" s="124" t="str">
        <f t="shared" si="322"/>
        <v/>
      </c>
      <c r="BJ33" s="141"/>
      <c r="BK33" s="126">
        <f t="shared" si="323"/>
        <v>1</v>
      </c>
      <c r="BL33" s="124" t="str">
        <f t="shared" si="324"/>
        <v/>
      </c>
      <c r="BM33" s="141"/>
      <c r="BN33" s="126">
        <f t="shared" si="325"/>
        <v>1</v>
      </c>
      <c r="BO33" s="124" t="str">
        <f t="shared" si="326"/>
        <v/>
      </c>
      <c r="BP33" s="141"/>
      <c r="BQ33" s="126">
        <f t="shared" si="327"/>
        <v>1</v>
      </c>
      <c r="BR33" s="124" t="str">
        <f t="shared" si="328"/>
        <v/>
      </c>
      <c r="BS33" s="141"/>
      <c r="BT33" s="126">
        <f t="shared" si="329"/>
        <v>1</v>
      </c>
      <c r="BU33" s="124" t="str">
        <f t="shared" si="330"/>
        <v/>
      </c>
      <c r="BV33" s="141"/>
      <c r="BW33" s="126">
        <f t="shared" si="331"/>
        <v>1</v>
      </c>
      <c r="BX33" s="124" t="str">
        <f t="shared" si="332"/>
        <v/>
      </c>
      <c r="BY33" s="141"/>
      <c r="BZ33" s="126">
        <f t="shared" si="333"/>
        <v>1</v>
      </c>
      <c r="CA33" s="124" t="str">
        <f t="shared" si="334"/>
        <v/>
      </c>
      <c r="CB33" s="141"/>
      <c r="CC33" s="126">
        <f t="shared" si="335"/>
        <v>1</v>
      </c>
      <c r="CD33" s="124" t="str">
        <f t="shared" si="336"/>
        <v/>
      </c>
      <c r="CE33" s="141"/>
      <c r="CF33" s="126">
        <f t="shared" si="337"/>
        <v>1</v>
      </c>
      <c r="CG33" s="124" t="str">
        <f t="shared" si="338"/>
        <v/>
      </c>
      <c r="CH33" s="141"/>
      <c r="CI33" s="126">
        <f t="shared" si="339"/>
        <v>1</v>
      </c>
      <c r="CJ33" s="124" t="str">
        <f t="shared" si="340"/>
        <v/>
      </c>
      <c r="CK33" s="141"/>
      <c r="CL33" s="126">
        <f t="shared" si="341"/>
        <v>1</v>
      </c>
      <c r="CM33" s="124" t="str">
        <f t="shared" si="342"/>
        <v/>
      </c>
      <c r="CN33" s="141"/>
      <c r="CO33" s="126">
        <f t="shared" si="343"/>
        <v>1</v>
      </c>
      <c r="CP33" s="124" t="str">
        <f t="shared" si="344"/>
        <v/>
      </c>
      <c r="CQ33" s="141"/>
      <c r="CR33" s="126">
        <f t="shared" si="345"/>
        <v>1</v>
      </c>
      <c r="CS33" s="124" t="str">
        <f t="shared" si="346"/>
        <v/>
      </c>
      <c r="CT33" s="141"/>
      <c r="CU33" s="126">
        <f t="shared" si="347"/>
        <v>1</v>
      </c>
      <c r="CV33" s="124" t="str">
        <f t="shared" si="348"/>
        <v/>
      </c>
      <c r="CW33" s="141"/>
      <c r="CX33" s="126">
        <f t="shared" si="349"/>
        <v>1</v>
      </c>
      <c r="CY33" s="124" t="str">
        <f t="shared" si="350"/>
        <v/>
      </c>
      <c r="CZ33" s="141"/>
      <c r="DA33" s="126">
        <f t="shared" si="351"/>
        <v>1</v>
      </c>
      <c r="DB33" s="124" t="str">
        <f t="shared" si="352"/>
        <v/>
      </c>
      <c r="DC33" s="141"/>
      <c r="DD33" s="126">
        <f t="shared" si="353"/>
        <v>1</v>
      </c>
      <c r="DE33" s="124" t="str">
        <f t="shared" si="354"/>
        <v/>
      </c>
      <c r="DF33" s="141"/>
      <c r="DG33" s="126">
        <f t="shared" si="355"/>
        <v>1</v>
      </c>
      <c r="DH33" s="124" t="str">
        <f t="shared" si="356"/>
        <v/>
      </c>
      <c r="DI33" s="141"/>
      <c r="DJ33" s="126">
        <f t="shared" si="357"/>
        <v>1</v>
      </c>
    </row>
    <row r="34" spans="1:114" ht="7.75" hidden="1" customHeight="1" outlineLevel="3" x14ac:dyDescent="0.2">
      <c r="A34" s="97">
        <v>3</v>
      </c>
      <c r="B34" s="140" t="s">
        <v>277</v>
      </c>
      <c r="C34" s="200" t="s">
        <v>278</v>
      </c>
      <c r="D34" s="200"/>
      <c r="E34" s="122">
        <f>VLOOKUP(B34,'[49]PLANILHA ORCAMENTARIA'!A:G,7,0)</f>
        <v>128336.93489999999</v>
      </c>
      <c r="F34" s="123"/>
      <c r="G34" s="124" t="str">
        <f t="shared" si="287"/>
        <v/>
      </c>
      <c r="H34" s="125"/>
      <c r="I34" s="126">
        <f t="shared" si="74"/>
        <v>0</v>
      </c>
      <c r="J34" s="124" t="str">
        <f t="shared" si="288"/>
        <v/>
      </c>
      <c r="K34" s="125"/>
      <c r="L34" s="126">
        <f t="shared" si="289"/>
        <v>0</v>
      </c>
      <c r="M34" s="124" t="str">
        <f t="shared" si="290"/>
        <v/>
      </c>
      <c r="N34" s="125"/>
      <c r="O34" s="126">
        <f t="shared" si="291"/>
        <v>0</v>
      </c>
      <c r="P34" s="124" t="str">
        <f t="shared" si="292"/>
        <v/>
      </c>
      <c r="Q34" s="125"/>
      <c r="R34" s="126">
        <f t="shared" si="293"/>
        <v>0</v>
      </c>
      <c r="S34" s="124" t="str">
        <f t="shared" si="294"/>
        <v/>
      </c>
      <c r="T34" s="125"/>
      <c r="U34" s="126">
        <f t="shared" si="295"/>
        <v>0</v>
      </c>
      <c r="V34" s="124" t="str">
        <f t="shared" si="296"/>
        <v/>
      </c>
      <c r="W34" s="125"/>
      <c r="X34" s="126">
        <f t="shared" si="297"/>
        <v>0</v>
      </c>
      <c r="Y34" s="124">
        <f t="shared" si="298"/>
        <v>128336.93489999999</v>
      </c>
      <c r="Z34" s="125">
        <v>1</v>
      </c>
      <c r="AA34" s="126">
        <f t="shared" si="299"/>
        <v>1</v>
      </c>
      <c r="AB34" s="124" t="str">
        <f t="shared" si="300"/>
        <v/>
      </c>
      <c r="AC34" s="125"/>
      <c r="AD34" s="126">
        <f t="shared" si="301"/>
        <v>1</v>
      </c>
      <c r="AE34" s="124" t="str">
        <f t="shared" si="302"/>
        <v/>
      </c>
      <c r="AF34" s="125"/>
      <c r="AG34" s="126">
        <f t="shared" si="303"/>
        <v>1</v>
      </c>
      <c r="AH34" s="124" t="str">
        <f t="shared" si="304"/>
        <v/>
      </c>
      <c r="AI34" s="125"/>
      <c r="AJ34" s="126">
        <f t="shared" si="305"/>
        <v>1</v>
      </c>
      <c r="AK34" s="124" t="str">
        <f t="shared" si="306"/>
        <v/>
      </c>
      <c r="AL34" s="125"/>
      <c r="AM34" s="126">
        <f t="shared" si="307"/>
        <v>1</v>
      </c>
      <c r="AN34" s="124" t="str">
        <f t="shared" si="308"/>
        <v/>
      </c>
      <c r="AO34" s="125"/>
      <c r="AP34" s="126">
        <f t="shared" si="309"/>
        <v>1</v>
      </c>
      <c r="AQ34" s="124" t="str">
        <f t="shared" si="310"/>
        <v/>
      </c>
      <c r="AR34" s="125"/>
      <c r="AS34" s="126">
        <f t="shared" si="311"/>
        <v>1</v>
      </c>
      <c r="AT34" s="124" t="str">
        <f t="shared" si="312"/>
        <v/>
      </c>
      <c r="AU34" s="125"/>
      <c r="AV34" s="126">
        <f t="shared" si="313"/>
        <v>1</v>
      </c>
      <c r="AW34" s="124" t="str">
        <f t="shared" si="314"/>
        <v/>
      </c>
      <c r="AX34" s="125"/>
      <c r="AY34" s="126">
        <f t="shared" si="315"/>
        <v>1</v>
      </c>
      <c r="AZ34" s="124" t="str">
        <f t="shared" si="316"/>
        <v/>
      </c>
      <c r="BA34" s="125"/>
      <c r="BB34" s="126">
        <f t="shared" si="317"/>
        <v>1</v>
      </c>
      <c r="BC34" s="124" t="str">
        <f t="shared" si="318"/>
        <v/>
      </c>
      <c r="BD34" s="125"/>
      <c r="BE34" s="126">
        <f t="shared" si="319"/>
        <v>1</v>
      </c>
      <c r="BF34" s="124" t="str">
        <f t="shared" si="320"/>
        <v/>
      </c>
      <c r="BG34" s="125"/>
      <c r="BH34" s="126">
        <f t="shared" si="321"/>
        <v>1</v>
      </c>
      <c r="BI34" s="124" t="str">
        <f t="shared" si="322"/>
        <v/>
      </c>
      <c r="BJ34" s="125"/>
      <c r="BK34" s="126">
        <f t="shared" si="323"/>
        <v>1</v>
      </c>
      <c r="BL34" s="124" t="str">
        <f t="shared" si="324"/>
        <v/>
      </c>
      <c r="BM34" s="125"/>
      <c r="BN34" s="126">
        <f t="shared" si="325"/>
        <v>1</v>
      </c>
      <c r="BO34" s="124" t="str">
        <f t="shared" si="326"/>
        <v/>
      </c>
      <c r="BP34" s="125"/>
      <c r="BQ34" s="126">
        <f t="shared" si="327"/>
        <v>1</v>
      </c>
      <c r="BR34" s="124" t="str">
        <f t="shared" si="328"/>
        <v/>
      </c>
      <c r="BS34" s="125"/>
      <c r="BT34" s="126">
        <f t="shared" si="329"/>
        <v>1</v>
      </c>
      <c r="BU34" s="124" t="str">
        <f t="shared" si="330"/>
        <v/>
      </c>
      <c r="BV34" s="125"/>
      <c r="BW34" s="126">
        <f t="shared" si="331"/>
        <v>1</v>
      </c>
      <c r="BX34" s="124" t="str">
        <f t="shared" si="332"/>
        <v/>
      </c>
      <c r="BY34" s="125"/>
      <c r="BZ34" s="126">
        <f t="shared" si="333"/>
        <v>1</v>
      </c>
      <c r="CA34" s="124" t="str">
        <f t="shared" si="334"/>
        <v/>
      </c>
      <c r="CB34" s="125"/>
      <c r="CC34" s="126">
        <f t="shared" si="335"/>
        <v>1</v>
      </c>
      <c r="CD34" s="124" t="str">
        <f t="shared" si="336"/>
        <v/>
      </c>
      <c r="CE34" s="125"/>
      <c r="CF34" s="126">
        <f t="shared" si="337"/>
        <v>1</v>
      </c>
      <c r="CG34" s="124" t="str">
        <f t="shared" si="338"/>
        <v/>
      </c>
      <c r="CH34" s="125"/>
      <c r="CI34" s="126">
        <f t="shared" si="339"/>
        <v>1</v>
      </c>
      <c r="CJ34" s="124" t="str">
        <f t="shared" si="340"/>
        <v/>
      </c>
      <c r="CK34" s="125"/>
      <c r="CL34" s="126">
        <f t="shared" si="341"/>
        <v>1</v>
      </c>
      <c r="CM34" s="124" t="str">
        <f t="shared" si="342"/>
        <v/>
      </c>
      <c r="CN34" s="125"/>
      <c r="CO34" s="126">
        <f t="shared" si="343"/>
        <v>1</v>
      </c>
      <c r="CP34" s="124" t="str">
        <f t="shared" si="344"/>
        <v/>
      </c>
      <c r="CQ34" s="125"/>
      <c r="CR34" s="126">
        <f t="shared" si="345"/>
        <v>1</v>
      </c>
      <c r="CS34" s="124" t="str">
        <f t="shared" si="346"/>
        <v/>
      </c>
      <c r="CT34" s="125"/>
      <c r="CU34" s="126">
        <f t="shared" si="347"/>
        <v>1</v>
      </c>
      <c r="CV34" s="124" t="str">
        <f t="shared" si="348"/>
        <v/>
      </c>
      <c r="CW34" s="125"/>
      <c r="CX34" s="126">
        <f t="shared" si="349"/>
        <v>1</v>
      </c>
      <c r="CY34" s="124" t="str">
        <f t="shared" si="350"/>
        <v/>
      </c>
      <c r="CZ34" s="125"/>
      <c r="DA34" s="126">
        <f t="shared" si="351"/>
        <v>1</v>
      </c>
      <c r="DB34" s="124" t="str">
        <f t="shared" si="352"/>
        <v/>
      </c>
      <c r="DC34" s="125"/>
      <c r="DD34" s="126">
        <f t="shared" si="353"/>
        <v>1</v>
      </c>
      <c r="DE34" s="124" t="str">
        <f t="shared" si="354"/>
        <v/>
      </c>
      <c r="DF34" s="125"/>
      <c r="DG34" s="126">
        <f t="shared" si="355"/>
        <v>1</v>
      </c>
      <c r="DH34" s="124" t="str">
        <f t="shared" si="356"/>
        <v/>
      </c>
      <c r="DI34" s="125"/>
      <c r="DJ34" s="126">
        <f t="shared" si="357"/>
        <v>1</v>
      </c>
    </row>
    <row r="35" spans="1:114" ht="7.75" hidden="1" customHeight="1" outlineLevel="3" x14ac:dyDescent="0.2">
      <c r="A35" s="97">
        <v>3</v>
      </c>
      <c r="B35" s="140" t="s">
        <v>279</v>
      </c>
      <c r="C35" s="200" t="s">
        <v>280</v>
      </c>
      <c r="D35" s="200"/>
      <c r="E35" s="122">
        <f>VLOOKUP(B35,'[49]PLANILHA ORCAMENTARIA'!A:G,7,0)</f>
        <v>14284.560219999999</v>
      </c>
      <c r="F35" s="123"/>
      <c r="G35" s="124" t="str">
        <f t="shared" si="287"/>
        <v/>
      </c>
      <c r="H35" s="125"/>
      <c r="I35" s="126">
        <f t="shared" si="74"/>
        <v>0</v>
      </c>
      <c r="J35" s="124" t="str">
        <f t="shared" si="288"/>
        <v/>
      </c>
      <c r="K35" s="125"/>
      <c r="L35" s="126">
        <f t="shared" si="289"/>
        <v>0</v>
      </c>
      <c r="M35" s="124" t="str">
        <f t="shared" si="290"/>
        <v/>
      </c>
      <c r="N35" s="125"/>
      <c r="O35" s="126">
        <f t="shared" si="291"/>
        <v>0</v>
      </c>
      <c r="P35" s="124" t="str">
        <f t="shared" si="292"/>
        <v/>
      </c>
      <c r="Q35" s="125"/>
      <c r="R35" s="126">
        <f t="shared" si="293"/>
        <v>0</v>
      </c>
      <c r="S35" s="124" t="str">
        <f t="shared" si="294"/>
        <v/>
      </c>
      <c r="T35" s="125"/>
      <c r="U35" s="126">
        <f t="shared" si="295"/>
        <v>0</v>
      </c>
      <c r="V35" s="124" t="str">
        <f t="shared" si="296"/>
        <v/>
      </c>
      <c r="W35" s="125"/>
      <c r="X35" s="126">
        <f t="shared" si="297"/>
        <v>0</v>
      </c>
      <c r="Y35" s="124" t="str">
        <f t="shared" si="298"/>
        <v/>
      </c>
      <c r="Z35" s="125"/>
      <c r="AA35" s="126">
        <f t="shared" si="299"/>
        <v>0</v>
      </c>
      <c r="AB35" s="124">
        <f t="shared" si="300"/>
        <v>14284.560219999999</v>
      </c>
      <c r="AC35" s="125">
        <v>1</v>
      </c>
      <c r="AD35" s="126">
        <f t="shared" si="301"/>
        <v>1</v>
      </c>
      <c r="AE35" s="124" t="str">
        <f t="shared" si="302"/>
        <v/>
      </c>
      <c r="AF35" s="125"/>
      <c r="AG35" s="126">
        <f t="shared" si="303"/>
        <v>1</v>
      </c>
      <c r="AH35" s="124" t="str">
        <f t="shared" si="304"/>
        <v/>
      </c>
      <c r="AI35" s="125"/>
      <c r="AJ35" s="126">
        <f t="shared" si="305"/>
        <v>1</v>
      </c>
      <c r="AK35" s="124" t="str">
        <f t="shared" si="306"/>
        <v/>
      </c>
      <c r="AL35" s="125"/>
      <c r="AM35" s="126">
        <f t="shared" si="307"/>
        <v>1</v>
      </c>
      <c r="AN35" s="124" t="str">
        <f t="shared" si="308"/>
        <v/>
      </c>
      <c r="AO35" s="125"/>
      <c r="AP35" s="126">
        <f t="shared" si="309"/>
        <v>1</v>
      </c>
      <c r="AQ35" s="124" t="str">
        <f t="shared" si="310"/>
        <v/>
      </c>
      <c r="AR35" s="125"/>
      <c r="AS35" s="126">
        <f t="shared" si="311"/>
        <v>1</v>
      </c>
      <c r="AT35" s="124" t="str">
        <f t="shared" si="312"/>
        <v/>
      </c>
      <c r="AU35" s="125"/>
      <c r="AV35" s="126">
        <f t="shared" si="313"/>
        <v>1</v>
      </c>
      <c r="AW35" s="124" t="str">
        <f t="shared" si="314"/>
        <v/>
      </c>
      <c r="AX35" s="125"/>
      <c r="AY35" s="126">
        <f t="shared" si="315"/>
        <v>1</v>
      </c>
      <c r="AZ35" s="124" t="str">
        <f t="shared" si="316"/>
        <v/>
      </c>
      <c r="BA35" s="125"/>
      <c r="BB35" s="126">
        <f t="shared" si="317"/>
        <v>1</v>
      </c>
      <c r="BC35" s="124" t="str">
        <f t="shared" si="318"/>
        <v/>
      </c>
      <c r="BD35" s="125"/>
      <c r="BE35" s="126">
        <f t="shared" si="319"/>
        <v>1</v>
      </c>
      <c r="BF35" s="124" t="str">
        <f t="shared" si="320"/>
        <v/>
      </c>
      <c r="BG35" s="125"/>
      <c r="BH35" s="126">
        <f t="shared" si="321"/>
        <v>1</v>
      </c>
      <c r="BI35" s="124" t="str">
        <f t="shared" si="322"/>
        <v/>
      </c>
      <c r="BJ35" s="125"/>
      <c r="BK35" s="126">
        <f t="shared" si="323"/>
        <v>1</v>
      </c>
      <c r="BL35" s="124" t="str">
        <f t="shared" si="324"/>
        <v/>
      </c>
      <c r="BM35" s="125"/>
      <c r="BN35" s="126">
        <f t="shared" si="325"/>
        <v>1</v>
      </c>
      <c r="BO35" s="124" t="str">
        <f t="shared" si="326"/>
        <v/>
      </c>
      <c r="BP35" s="125"/>
      <c r="BQ35" s="126">
        <f t="shared" si="327"/>
        <v>1</v>
      </c>
      <c r="BR35" s="124" t="str">
        <f t="shared" si="328"/>
        <v/>
      </c>
      <c r="BS35" s="125"/>
      <c r="BT35" s="126">
        <f t="shared" si="329"/>
        <v>1</v>
      </c>
      <c r="BU35" s="124" t="str">
        <f t="shared" si="330"/>
        <v/>
      </c>
      <c r="BV35" s="125"/>
      <c r="BW35" s="126">
        <f t="shared" si="331"/>
        <v>1</v>
      </c>
      <c r="BX35" s="124" t="str">
        <f t="shared" si="332"/>
        <v/>
      </c>
      <c r="BY35" s="125"/>
      <c r="BZ35" s="126">
        <f t="shared" si="333"/>
        <v>1</v>
      </c>
      <c r="CA35" s="124" t="str">
        <f t="shared" si="334"/>
        <v/>
      </c>
      <c r="CB35" s="125"/>
      <c r="CC35" s="126">
        <f t="shared" si="335"/>
        <v>1</v>
      </c>
      <c r="CD35" s="124" t="str">
        <f t="shared" si="336"/>
        <v/>
      </c>
      <c r="CE35" s="125"/>
      <c r="CF35" s="126">
        <f t="shared" si="337"/>
        <v>1</v>
      </c>
      <c r="CG35" s="124" t="str">
        <f t="shared" si="338"/>
        <v/>
      </c>
      <c r="CH35" s="125"/>
      <c r="CI35" s="126">
        <f t="shared" si="339"/>
        <v>1</v>
      </c>
      <c r="CJ35" s="124" t="str">
        <f t="shared" si="340"/>
        <v/>
      </c>
      <c r="CK35" s="125"/>
      <c r="CL35" s="126">
        <f t="shared" si="341"/>
        <v>1</v>
      </c>
      <c r="CM35" s="124" t="str">
        <f t="shared" si="342"/>
        <v/>
      </c>
      <c r="CN35" s="125"/>
      <c r="CO35" s="126">
        <f t="shared" si="343"/>
        <v>1</v>
      </c>
      <c r="CP35" s="124" t="str">
        <f t="shared" si="344"/>
        <v/>
      </c>
      <c r="CQ35" s="125"/>
      <c r="CR35" s="126">
        <f t="shared" si="345"/>
        <v>1</v>
      </c>
      <c r="CS35" s="124" t="str">
        <f t="shared" si="346"/>
        <v/>
      </c>
      <c r="CT35" s="125"/>
      <c r="CU35" s="126">
        <f t="shared" si="347"/>
        <v>1</v>
      </c>
      <c r="CV35" s="124" t="str">
        <f t="shared" si="348"/>
        <v/>
      </c>
      <c r="CW35" s="125"/>
      <c r="CX35" s="126">
        <f t="shared" si="349"/>
        <v>1</v>
      </c>
      <c r="CY35" s="124" t="str">
        <f t="shared" si="350"/>
        <v/>
      </c>
      <c r="CZ35" s="125"/>
      <c r="DA35" s="126">
        <f t="shared" si="351"/>
        <v>1</v>
      </c>
      <c r="DB35" s="124" t="str">
        <f t="shared" si="352"/>
        <v/>
      </c>
      <c r="DC35" s="125"/>
      <c r="DD35" s="126">
        <f t="shared" si="353"/>
        <v>1</v>
      </c>
      <c r="DE35" s="124" t="str">
        <f t="shared" si="354"/>
        <v/>
      </c>
      <c r="DF35" s="125"/>
      <c r="DG35" s="126">
        <f t="shared" si="355"/>
        <v>1</v>
      </c>
      <c r="DH35" s="124" t="str">
        <f t="shared" si="356"/>
        <v/>
      </c>
      <c r="DI35" s="125"/>
      <c r="DJ35" s="126">
        <f t="shared" si="357"/>
        <v>1</v>
      </c>
    </row>
    <row r="36" spans="1:114" ht="7.75" hidden="1" customHeight="1" outlineLevel="2" x14ac:dyDescent="0.2">
      <c r="A36" s="97">
        <v>3</v>
      </c>
      <c r="B36" s="134" t="s">
        <v>10</v>
      </c>
      <c r="C36" s="205" t="s">
        <v>281</v>
      </c>
      <c r="D36" s="205"/>
      <c r="E36" s="135">
        <f>VLOOKUP(B36,'[49]PLANILHA ORCAMENTARIA'!A:G,7,0)</f>
        <v>120167.37269999999</v>
      </c>
      <c r="F36" s="136"/>
      <c r="G36" s="210" t="str">
        <f t="shared" si="145"/>
        <v/>
      </c>
      <c r="H36" s="211"/>
      <c r="I36" s="212"/>
      <c r="J36" s="210" t="str">
        <f t="shared" ref="J36" si="358">IF(K36="","",K36*H36)</f>
        <v/>
      </c>
      <c r="K36" s="211"/>
      <c r="L36" s="212"/>
      <c r="M36" s="210" t="str">
        <f t="shared" ref="M36" si="359">IF(N36="","",N36*K36)</f>
        <v/>
      </c>
      <c r="N36" s="211"/>
      <c r="O36" s="212"/>
      <c r="P36" s="210" t="str">
        <f t="shared" ref="P36" si="360">IF(Q36="","",Q36*N36)</f>
        <v/>
      </c>
      <c r="Q36" s="211"/>
      <c r="R36" s="212"/>
      <c r="S36" s="210" t="str">
        <f t="shared" ref="S36" si="361">IF(T36="","",T36*Q36)</f>
        <v/>
      </c>
      <c r="T36" s="211"/>
      <c r="U36" s="212"/>
      <c r="V36" s="210" t="str">
        <f t="shared" ref="V36" si="362">IF(W36="","",W36*T36)</f>
        <v/>
      </c>
      <c r="W36" s="211"/>
      <c r="X36" s="212"/>
      <c r="Y36" s="210" t="str">
        <f t="shared" ref="Y36" si="363">IF(Z36="","",Z36*W36)</f>
        <v/>
      </c>
      <c r="Z36" s="211"/>
      <c r="AA36" s="212"/>
      <c r="AB36" s="210" t="str">
        <f t="shared" ref="AB36" si="364">IF(AC36="","",AC36*Z36)</f>
        <v/>
      </c>
      <c r="AC36" s="211"/>
      <c r="AD36" s="212"/>
      <c r="AE36" s="210" t="str">
        <f t="shared" ref="AE36" si="365">IF(AF36="","",AF36*AC36)</f>
        <v/>
      </c>
      <c r="AF36" s="211"/>
      <c r="AG36" s="212"/>
      <c r="AH36" s="210" t="str">
        <f t="shared" ref="AH36" si="366">IF(AI36="","",AI36*AF36)</f>
        <v/>
      </c>
      <c r="AI36" s="211"/>
      <c r="AJ36" s="212"/>
      <c r="AK36" s="210" t="str">
        <f t="shared" ref="AK36" si="367">IF(AL36="","",AL36*AI36)</f>
        <v/>
      </c>
      <c r="AL36" s="211"/>
      <c r="AM36" s="212"/>
      <c r="AN36" s="210" t="str">
        <f t="shared" ref="AN36" si="368">IF(AO36="","",AO36*AL36)</f>
        <v/>
      </c>
      <c r="AO36" s="211"/>
      <c r="AP36" s="212"/>
      <c r="AQ36" s="210" t="str">
        <f t="shared" ref="AQ36" si="369">IF(AR36="","",AR36*AO36)</f>
        <v/>
      </c>
      <c r="AR36" s="211"/>
      <c r="AS36" s="212"/>
      <c r="AT36" s="210" t="str">
        <f t="shared" ref="AT36" si="370">IF(AU36="","",AU36*AR36)</f>
        <v/>
      </c>
      <c r="AU36" s="211"/>
      <c r="AV36" s="212"/>
      <c r="AW36" s="210" t="str">
        <f t="shared" ref="AW36" si="371">IF(AX36="","",AX36*AU36)</f>
        <v/>
      </c>
      <c r="AX36" s="211"/>
      <c r="AY36" s="212"/>
      <c r="AZ36" s="210" t="str">
        <f t="shared" ref="AZ36" si="372">IF(BA36="","",BA36*AX36)</f>
        <v/>
      </c>
      <c r="BA36" s="211"/>
      <c r="BB36" s="212"/>
      <c r="BC36" s="210" t="str">
        <f t="shared" ref="BC36" si="373">IF(BD36="","",BD36*BA36)</f>
        <v/>
      </c>
      <c r="BD36" s="211"/>
      <c r="BE36" s="212"/>
      <c r="BF36" s="210" t="str">
        <f t="shared" ref="BF36" si="374">IF(BG36="","",BG36*BD36)</f>
        <v/>
      </c>
      <c r="BG36" s="211"/>
      <c r="BH36" s="212"/>
      <c r="BI36" s="210" t="str">
        <f t="shared" ref="BI36" si="375">IF(BJ36="","",BJ36*BG36)</f>
        <v/>
      </c>
      <c r="BJ36" s="211"/>
      <c r="BK36" s="212"/>
      <c r="BL36" s="210" t="str">
        <f t="shared" ref="BL36" si="376">IF(BM36="","",BM36*BJ36)</f>
        <v/>
      </c>
      <c r="BM36" s="211"/>
      <c r="BN36" s="212"/>
      <c r="BO36" s="210" t="str">
        <f t="shared" ref="BO36" si="377">IF(BP36="","",BP36*BM36)</f>
        <v/>
      </c>
      <c r="BP36" s="211"/>
      <c r="BQ36" s="212"/>
      <c r="BR36" s="210" t="str">
        <f t="shared" ref="BR36" si="378">IF(BS36="","",BS36*BP36)</f>
        <v/>
      </c>
      <c r="BS36" s="211"/>
      <c r="BT36" s="212"/>
      <c r="BU36" s="210" t="str">
        <f t="shared" ref="BU36" si="379">IF(BV36="","",BV36*BS36)</f>
        <v/>
      </c>
      <c r="BV36" s="211"/>
      <c r="BW36" s="212"/>
      <c r="BX36" s="210" t="str">
        <f t="shared" ref="BX36" si="380">IF(BY36="","",BY36*BV36)</f>
        <v/>
      </c>
      <c r="BY36" s="211"/>
      <c r="BZ36" s="212"/>
      <c r="CA36" s="210" t="str">
        <f t="shared" ref="CA36" si="381">IF(CB36="","",CB36*BY36)</f>
        <v/>
      </c>
      <c r="CB36" s="211"/>
      <c r="CC36" s="212"/>
      <c r="CD36" s="210" t="str">
        <f t="shared" ref="CD36" si="382">IF(CE36="","",CE36*CB36)</f>
        <v/>
      </c>
      <c r="CE36" s="211"/>
      <c r="CF36" s="212"/>
      <c r="CG36" s="210" t="str">
        <f t="shared" ref="CG36" si="383">IF(CH36="","",CH36*CE36)</f>
        <v/>
      </c>
      <c r="CH36" s="211"/>
      <c r="CI36" s="212"/>
      <c r="CJ36" s="210" t="str">
        <f t="shared" ref="CJ36" si="384">IF(CK36="","",CK36*CH36)</f>
        <v/>
      </c>
      <c r="CK36" s="211"/>
      <c r="CL36" s="212"/>
      <c r="CM36" s="210" t="str">
        <f t="shared" ref="CM36" si="385">IF(CN36="","",CN36*CK36)</f>
        <v/>
      </c>
      <c r="CN36" s="211"/>
      <c r="CO36" s="212"/>
      <c r="CP36" s="210" t="str">
        <f t="shared" ref="CP36" si="386">IF(CQ36="","",CQ36*CN36)</f>
        <v/>
      </c>
      <c r="CQ36" s="211"/>
      <c r="CR36" s="212"/>
      <c r="CS36" s="210" t="str">
        <f t="shared" ref="CS36" si="387">IF(CT36="","",CT36*CQ36)</f>
        <v/>
      </c>
      <c r="CT36" s="211"/>
      <c r="CU36" s="212"/>
      <c r="CV36" s="210" t="str">
        <f t="shared" ref="CV36" si="388">IF(CW36="","",CW36*CT36)</f>
        <v/>
      </c>
      <c r="CW36" s="211"/>
      <c r="CX36" s="212"/>
      <c r="CY36" s="210" t="str">
        <f t="shared" ref="CY36" si="389">IF(CZ36="","",CZ36*CW36)</f>
        <v/>
      </c>
      <c r="CZ36" s="211"/>
      <c r="DA36" s="212"/>
      <c r="DB36" s="210" t="str">
        <f t="shared" ref="DB36" si="390">IF(DC36="","",DC36*CZ36)</f>
        <v/>
      </c>
      <c r="DC36" s="211"/>
      <c r="DD36" s="212"/>
      <c r="DE36" s="210" t="str">
        <f t="shared" ref="DE36" si="391">IF(DF36="","",DF36*DC36)</f>
        <v/>
      </c>
      <c r="DF36" s="211"/>
      <c r="DG36" s="212"/>
      <c r="DH36" s="210" t="str">
        <f t="shared" ref="DH36" si="392">IF(DI36="","",DI36*DF36)</f>
        <v/>
      </c>
      <c r="DI36" s="211"/>
      <c r="DJ36" s="212"/>
    </row>
    <row r="37" spans="1:114" ht="7.75" hidden="1" customHeight="1" outlineLevel="3" x14ac:dyDescent="0.2">
      <c r="A37" s="97">
        <v>3</v>
      </c>
      <c r="B37" s="121" t="s">
        <v>11</v>
      </c>
      <c r="C37" s="200" t="s">
        <v>282</v>
      </c>
      <c r="D37" s="200"/>
      <c r="E37" s="122">
        <f>VLOOKUP(B37,'[49]PLANILHA ORCAMENTARIA'!A:G,7,0)</f>
        <v>120167.37269999999</v>
      </c>
      <c r="F37" s="123"/>
      <c r="G37" s="124" t="str">
        <f>IF(H37="","",H37*$E37)</f>
        <v/>
      </c>
      <c r="H37" s="125"/>
      <c r="I37" s="126">
        <f t="shared" si="74"/>
        <v>0</v>
      </c>
      <c r="J37" s="124" t="str">
        <f>IF(K37="","",K37*$E37)</f>
        <v/>
      </c>
      <c r="K37" s="125"/>
      <c r="L37" s="126">
        <f t="shared" ref="L37" si="393">K37+I37</f>
        <v>0</v>
      </c>
      <c r="M37" s="124" t="str">
        <f>IF(N37="","",N37*$E37)</f>
        <v/>
      </c>
      <c r="N37" s="125"/>
      <c r="O37" s="126">
        <f t="shared" ref="O37" si="394">N37+L37</f>
        <v>0</v>
      </c>
      <c r="P37" s="124">
        <f>IF(Q37="","",Q37*$E37)</f>
        <v>120167.37269999999</v>
      </c>
      <c r="Q37" s="125">
        <v>1</v>
      </c>
      <c r="R37" s="126">
        <f t="shared" ref="R37" si="395">Q37+O37</f>
        <v>1</v>
      </c>
      <c r="S37" s="124" t="str">
        <f>IF(T37="","",T37*$E37)</f>
        <v/>
      </c>
      <c r="T37" s="125"/>
      <c r="U37" s="126">
        <f t="shared" ref="U37" si="396">T37+R37</f>
        <v>1</v>
      </c>
      <c r="V37" s="124" t="str">
        <f>IF(W37="","",W37*$E37)</f>
        <v/>
      </c>
      <c r="W37" s="125"/>
      <c r="X37" s="126">
        <f t="shared" ref="X37" si="397">W37+U37</f>
        <v>1</v>
      </c>
      <c r="Y37" s="124" t="str">
        <f>IF(Z37="","",Z37*$E37)</f>
        <v/>
      </c>
      <c r="Z37" s="125"/>
      <c r="AA37" s="126">
        <f t="shared" ref="AA37" si="398">Z37+X37</f>
        <v>1</v>
      </c>
      <c r="AB37" s="124" t="str">
        <f>IF(AC37="","",AC37*$E37)</f>
        <v/>
      </c>
      <c r="AC37" s="125"/>
      <c r="AD37" s="126">
        <f t="shared" ref="AD37" si="399">AC37+AA37</f>
        <v>1</v>
      </c>
      <c r="AE37" s="124" t="str">
        <f>IF(AF37="","",AF37*$E37)</f>
        <v/>
      </c>
      <c r="AF37" s="125"/>
      <c r="AG37" s="126">
        <f t="shared" ref="AG37" si="400">AF37+AD37</f>
        <v>1</v>
      </c>
      <c r="AH37" s="124" t="str">
        <f>IF(AI37="","",AI37*$E37)</f>
        <v/>
      </c>
      <c r="AI37" s="125"/>
      <c r="AJ37" s="126">
        <f t="shared" ref="AJ37" si="401">AI37+AG37</f>
        <v>1</v>
      </c>
      <c r="AK37" s="124" t="str">
        <f>IF(AL37="","",AL37*$E37)</f>
        <v/>
      </c>
      <c r="AL37" s="125"/>
      <c r="AM37" s="126">
        <f t="shared" ref="AM37" si="402">AL37+AJ37</f>
        <v>1</v>
      </c>
      <c r="AN37" s="124" t="str">
        <f>IF(AO37="","",AO37*$E37)</f>
        <v/>
      </c>
      <c r="AO37" s="125"/>
      <c r="AP37" s="126">
        <f t="shared" ref="AP37" si="403">AO37+AM37</f>
        <v>1</v>
      </c>
      <c r="AQ37" s="124" t="str">
        <f>IF(AR37="","",AR37*$E37)</f>
        <v/>
      </c>
      <c r="AR37" s="125"/>
      <c r="AS37" s="126">
        <f t="shared" ref="AS37" si="404">AR37+AP37</f>
        <v>1</v>
      </c>
      <c r="AT37" s="124" t="str">
        <f>IF(AU37="","",AU37*$E37)</f>
        <v/>
      </c>
      <c r="AU37" s="125"/>
      <c r="AV37" s="126">
        <f t="shared" ref="AV37" si="405">AU37+AS37</f>
        <v>1</v>
      </c>
      <c r="AW37" s="124" t="str">
        <f>IF(AX37="","",AX37*$E37)</f>
        <v/>
      </c>
      <c r="AX37" s="125"/>
      <c r="AY37" s="126">
        <f t="shared" ref="AY37" si="406">AX37+AV37</f>
        <v>1</v>
      </c>
      <c r="AZ37" s="124" t="str">
        <f>IF(BA37="","",BA37*$E37)</f>
        <v/>
      </c>
      <c r="BA37" s="125"/>
      <c r="BB37" s="126">
        <f t="shared" ref="BB37" si="407">BA37+AY37</f>
        <v>1</v>
      </c>
      <c r="BC37" s="124" t="str">
        <f>IF(BD37="","",BD37*$E37)</f>
        <v/>
      </c>
      <c r="BD37" s="125"/>
      <c r="BE37" s="126">
        <f t="shared" ref="BE37" si="408">BD37+BB37</f>
        <v>1</v>
      </c>
      <c r="BF37" s="124" t="str">
        <f>IF(BG37="","",BG37*$E37)</f>
        <v/>
      </c>
      <c r="BG37" s="125"/>
      <c r="BH37" s="126">
        <f t="shared" ref="BH37" si="409">BG37+BE37</f>
        <v>1</v>
      </c>
      <c r="BI37" s="124" t="str">
        <f>IF(BJ37="","",BJ37*$E37)</f>
        <v/>
      </c>
      <c r="BJ37" s="125"/>
      <c r="BK37" s="126">
        <f t="shared" ref="BK37" si="410">BJ37+BH37</f>
        <v>1</v>
      </c>
      <c r="BL37" s="124" t="str">
        <f>IF(BM37="","",BM37*$E37)</f>
        <v/>
      </c>
      <c r="BM37" s="125"/>
      <c r="BN37" s="126">
        <f t="shared" ref="BN37" si="411">BM37+BK37</f>
        <v>1</v>
      </c>
      <c r="BO37" s="124" t="str">
        <f>IF(BP37="","",BP37*$E37)</f>
        <v/>
      </c>
      <c r="BP37" s="125"/>
      <c r="BQ37" s="126">
        <f t="shared" ref="BQ37" si="412">BP37+BN37</f>
        <v>1</v>
      </c>
      <c r="BR37" s="124" t="str">
        <f>IF(BS37="","",BS37*$E37)</f>
        <v/>
      </c>
      <c r="BS37" s="125"/>
      <c r="BT37" s="126">
        <f t="shared" ref="BT37" si="413">BS37+BQ37</f>
        <v>1</v>
      </c>
      <c r="BU37" s="124" t="str">
        <f>IF(BV37="","",BV37*$E37)</f>
        <v/>
      </c>
      <c r="BV37" s="125"/>
      <c r="BW37" s="126">
        <f t="shared" ref="BW37" si="414">BV37+BT37</f>
        <v>1</v>
      </c>
      <c r="BX37" s="124" t="str">
        <f>IF(BY37="","",BY37*$E37)</f>
        <v/>
      </c>
      <c r="BY37" s="125"/>
      <c r="BZ37" s="126">
        <f t="shared" ref="BZ37" si="415">BY37+BW37</f>
        <v>1</v>
      </c>
      <c r="CA37" s="124" t="str">
        <f>IF(CB37="","",CB37*$E37)</f>
        <v/>
      </c>
      <c r="CB37" s="125"/>
      <c r="CC37" s="126">
        <f t="shared" ref="CC37" si="416">CB37+BZ37</f>
        <v>1</v>
      </c>
      <c r="CD37" s="124" t="str">
        <f>IF(CE37="","",CE37*$E37)</f>
        <v/>
      </c>
      <c r="CE37" s="125"/>
      <c r="CF37" s="126">
        <f t="shared" ref="CF37" si="417">CE37+CC37</f>
        <v>1</v>
      </c>
      <c r="CG37" s="124" t="str">
        <f>IF(CH37="","",CH37*$E37)</f>
        <v/>
      </c>
      <c r="CH37" s="125"/>
      <c r="CI37" s="126">
        <f t="shared" ref="CI37" si="418">CH37+CF37</f>
        <v>1</v>
      </c>
      <c r="CJ37" s="124" t="str">
        <f>IF(CK37="","",CK37*$E37)</f>
        <v/>
      </c>
      <c r="CK37" s="125"/>
      <c r="CL37" s="126">
        <f t="shared" ref="CL37" si="419">CK37+CI37</f>
        <v>1</v>
      </c>
      <c r="CM37" s="124" t="str">
        <f>IF(CN37="","",CN37*$E37)</f>
        <v/>
      </c>
      <c r="CN37" s="125"/>
      <c r="CO37" s="126">
        <f t="shared" ref="CO37" si="420">CN37+CL37</f>
        <v>1</v>
      </c>
      <c r="CP37" s="124" t="str">
        <f>IF(CQ37="","",CQ37*$E37)</f>
        <v/>
      </c>
      <c r="CQ37" s="125"/>
      <c r="CR37" s="126">
        <f t="shared" ref="CR37" si="421">CQ37+CO37</f>
        <v>1</v>
      </c>
      <c r="CS37" s="124" t="str">
        <f>IF(CT37="","",CT37*$E37)</f>
        <v/>
      </c>
      <c r="CT37" s="125"/>
      <c r="CU37" s="126">
        <f t="shared" ref="CU37" si="422">CT37+CR37</f>
        <v>1</v>
      </c>
      <c r="CV37" s="124" t="str">
        <f>IF(CW37="","",CW37*$E37)</f>
        <v/>
      </c>
      <c r="CW37" s="125"/>
      <c r="CX37" s="126">
        <f t="shared" ref="CX37" si="423">CW37+CU37</f>
        <v>1</v>
      </c>
      <c r="CY37" s="124" t="str">
        <f>IF(CZ37="","",CZ37*$E37)</f>
        <v/>
      </c>
      <c r="CZ37" s="125"/>
      <c r="DA37" s="126">
        <f t="shared" ref="DA37" si="424">CZ37+CX37</f>
        <v>1</v>
      </c>
      <c r="DB37" s="124" t="str">
        <f>IF(DC37="","",DC37*$E37)</f>
        <v/>
      </c>
      <c r="DC37" s="125"/>
      <c r="DD37" s="126">
        <f t="shared" ref="DD37" si="425">DC37+DA37</f>
        <v>1</v>
      </c>
      <c r="DE37" s="124" t="str">
        <f>IF(DF37="","",DF37*$E37)</f>
        <v/>
      </c>
      <c r="DF37" s="125"/>
      <c r="DG37" s="126">
        <f t="shared" ref="DG37" si="426">DF37+DD37</f>
        <v>1</v>
      </c>
      <c r="DH37" s="124" t="str">
        <f>IF(DI37="","",DI37*$E37)</f>
        <v/>
      </c>
      <c r="DI37" s="125"/>
      <c r="DJ37" s="126">
        <f t="shared" ref="DJ37" si="427">DI37+DG37</f>
        <v>1</v>
      </c>
    </row>
    <row r="38" spans="1:114" ht="7.75" hidden="1" customHeight="1" outlineLevel="2" x14ac:dyDescent="0.2">
      <c r="A38" s="97">
        <v>3</v>
      </c>
      <c r="B38" s="134" t="s">
        <v>12</v>
      </c>
      <c r="C38" s="205" t="s">
        <v>283</v>
      </c>
      <c r="D38" s="205"/>
      <c r="E38" s="135">
        <f>VLOOKUP(B38,'[49]PLANILHA ORCAMENTARIA'!A:G,7,0)</f>
        <v>51161.232899999995</v>
      </c>
      <c r="F38" s="136"/>
      <c r="G38" s="210" t="str">
        <f t="shared" si="145"/>
        <v/>
      </c>
      <c r="H38" s="211"/>
      <c r="I38" s="212">
        <f t="shared" si="74"/>
        <v>0</v>
      </c>
      <c r="J38" s="210" t="str">
        <f t="shared" ref="J38" si="428">IF(K38="","",K38*H38)</f>
        <v/>
      </c>
      <c r="K38" s="211"/>
      <c r="L38" s="212">
        <f t="shared" ref="L38" si="429">K38</f>
        <v>0</v>
      </c>
      <c r="M38" s="210" t="str">
        <f t="shared" ref="M38" si="430">IF(N38="","",N38*K38)</f>
        <v/>
      </c>
      <c r="N38" s="211"/>
      <c r="O38" s="212">
        <f t="shared" ref="O38" si="431">N38</f>
        <v>0</v>
      </c>
      <c r="P38" s="210" t="str">
        <f t="shared" ref="P38" si="432">IF(Q38="","",Q38*N38)</f>
        <v/>
      </c>
      <c r="Q38" s="211"/>
      <c r="R38" s="212">
        <f t="shared" ref="R38" si="433">Q38</f>
        <v>0</v>
      </c>
      <c r="S38" s="210" t="str">
        <f t="shared" ref="S38" si="434">IF(T38="","",T38*Q38)</f>
        <v/>
      </c>
      <c r="T38" s="211"/>
      <c r="U38" s="212">
        <f t="shared" ref="U38" si="435">T38</f>
        <v>0</v>
      </c>
      <c r="V38" s="210" t="str">
        <f t="shared" ref="V38" si="436">IF(W38="","",W38*T38)</f>
        <v/>
      </c>
      <c r="W38" s="211"/>
      <c r="X38" s="212">
        <f t="shared" ref="X38" si="437">W38</f>
        <v>0</v>
      </c>
      <c r="Y38" s="210" t="str">
        <f t="shared" ref="Y38" si="438">IF(Z38="","",Z38*W38)</f>
        <v/>
      </c>
      <c r="Z38" s="211"/>
      <c r="AA38" s="212">
        <f t="shared" ref="AA38" si="439">Z38</f>
        <v>0</v>
      </c>
      <c r="AB38" s="210" t="str">
        <f t="shared" ref="AB38" si="440">IF(AC38="","",AC38*Z38)</f>
        <v/>
      </c>
      <c r="AC38" s="211"/>
      <c r="AD38" s="212">
        <f t="shared" ref="AD38" si="441">AC38</f>
        <v>0</v>
      </c>
      <c r="AE38" s="210" t="str">
        <f t="shared" ref="AE38" si="442">IF(AF38="","",AF38*AC38)</f>
        <v/>
      </c>
      <c r="AF38" s="211"/>
      <c r="AG38" s="212">
        <f t="shared" ref="AG38" si="443">AF38</f>
        <v>0</v>
      </c>
      <c r="AH38" s="210" t="str">
        <f t="shared" ref="AH38" si="444">IF(AI38="","",AI38*AF38)</f>
        <v/>
      </c>
      <c r="AI38" s="211"/>
      <c r="AJ38" s="212">
        <f t="shared" ref="AJ38" si="445">AI38</f>
        <v>0</v>
      </c>
      <c r="AK38" s="210" t="str">
        <f t="shared" ref="AK38" si="446">IF(AL38="","",AL38*AI38)</f>
        <v/>
      </c>
      <c r="AL38" s="211"/>
      <c r="AM38" s="212">
        <f t="shared" ref="AM38" si="447">AL38</f>
        <v>0</v>
      </c>
      <c r="AN38" s="210" t="str">
        <f t="shared" ref="AN38" si="448">IF(AO38="","",AO38*AL38)</f>
        <v/>
      </c>
      <c r="AO38" s="211"/>
      <c r="AP38" s="212">
        <f t="shared" ref="AP38" si="449">AO38</f>
        <v>0</v>
      </c>
      <c r="AQ38" s="210" t="str">
        <f t="shared" ref="AQ38" si="450">IF(AR38="","",AR38*AO38)</f>
        <v/>
      </c>
      <c r="AR38" s="211"/>
      <c r="AS38" s="212">
        <f t="shared" ref="AS38" si="451">AR38</f>
        <v>0</v>
      </c>
      <c r="AT38" s="210" t="str">
        <f t="shared" ref="AT38" si="452">IF(AU38="","",AU38*AR38)</f>
        <v/>
      </c>
      <c r="AU38" s="211"/>
      <c r="AV38" s="212">
        <f t="shared" ref="AV38" si="453">AU38</f>
        <v>0</v>
      </c>
      <c r="AW38" s="210" t="str">
        <f t="shared" ref="AW38" si="454">IF(AX38="","",AX38*AU38)</f>
        <v/>
      </c>
      <c r="AX38" s="211"/>
      <c r="AY38" s="212">
        <f t="shared" ref="AY38" si="455">AX38</f>
        <v>0</v>
      </c>
      <c r="AZ38" s="210" t="str">
        <f t="shared" ref="AZ38" si="456">IF(BA38="","",BA38*AX38)</f>
        <v/>
      </c>
      <c r="BA38" s="211"/>
      <c r="BB38" s="212">
        <f t="shared" ref="BB38" si="457">BA38</f>
        <v>0</v>
      </c>
      <c r="BC38" s="210" t="str">
        <f t="shared" ref="BC38" si="458">IF(BD38="","",BD38*BA38)</f>
        <v/>
      </c>
      <c r="BD38" s="211"/>
      <c r="BE38" s="212">
        <f t="shared" ref="BE38" si="459">BD38</f>
        <v>0</v>
      </c>
      <c r="BF38" s="210" t="str">
        <f t="shared" ref="BF38" si="460">IF(BG38="","",BG38*BD38)</f>
        <v/>
      </c>
      <c r="BG38" s="211"/>
      <c r="BH38" s="212">
        <f t="shared" ref="BH38" si="461">BG38</f>
        <v>0</v>
      </c>
      <c r="BI38" s="210" t="str">
        <f t="shared" ref="BI38" si="462">IF(BJ38="","",BJ38*BG38)</f>
        <v/>
      </c>
      <c r="BJ38" s="211"/>
      <c r="BK38" s="212">
        <f t="shared" ref="BK38" si="463">BJ38</f>
        <v>0</v>
      </c>
      <c r="BL38" s="210" t="str">
        <f t="shared" ref="BL38" si="464">IF(BM38="","",BM38*BJ38)</f>
        <v/>
      </c>
      <c r="BM38" s="211"/>
      <c r="BN38" s="212">
        <f t="shared" ref="BN38" si="465">BM38</f>
        <v>0</v>
      </c>
      <c r="BO38" s="210" t="str">
        <f t="shared" ref="BO38" si="466">IF(BP38="","",BP38*BM38)</f>
        <v/>
      </c>
      <c r="BP38" s="211"/>
      <c r="BQ38" s="212">
        <f t="shared" ref="BQ38" si="467">BP38</f>
        <v>0</v>
      </c>
      <c r="BR38" s="210" t="str">
        <f t="shared" ref="BR38" si="468">IF(BS38="","",BS38*BP38)</f>
        <v/>
      </c>
      <c r="BS38" s="211"/>
      <c r="BT38" s="212">
        <f t="shared" ref="BT38" si="469">BS38</f>
        <v>0</v>
      </c>
      <c r="BU38" s="210" t="str">
        <f t="shared" ref="BU38" si="470">IF(BV38="","",BV38*BS38)</f>
        <v/>
      </c>
      <c r="BV38" s="211"/>
      <c r="BW38" s="212">
        <f t="shared" ref="BW38" si="471">BV38</f>
        <v>0</v>
      </c>
      <c r="BX38" s="210" t="str">
        <f t="shared" ref="BX38" si="472">IF(BY38="","",BY38*BV38)</f>
        <v/>
      </c>
      <c r="BY38" s="211"/>
      <c r="BZ38" s="212">
        <f t="shared" ref="BZ38" si="473">BY38</f>
        <v>0</v>
      </c>
      <c r="CA38" s="210" t="str">
        <f t="shared" ref="CA38" si="474">IF(CB38="","",CB38*BY38)</f>
        <v/>
      </c>
      <c r="CB38" s="211"/>
      <c r="CC38" s="212">
        <f t="shared" ref="CC38" si="475">CB38</f>
        <v>0</v>
      </c>
      <c r="CD38" s="210" t="str">
        <f t="shared" ref="CD38" si="476">IF(CE38="","",CE38*CB38)</f>
        <v/>
      </c>
      <c r="CE38" s="211"/>
      <c r="CF38" s="212">
        <f t="shared" ref="CF38" si="477">CE38</f>
        <v>0</v>
      </c>
      <c r="CG38" s="210" t="str">
        <f t="shared" ref="CG38" si="478">IF(CH38="","",CH38*CE38)</f>
        <v/>
      </c>
      <c r="CH38" s="211"/>
      <c r="CI38" s="212">
        <f t="shared" ref="CI38" si="479">CH38</f>
        <v>0</v>
      </c>
      <c r="CJ38" s="210" t="str">
        <f t="shared" ref="CJ38" si="480">IF(CK38="","",CK38*CH38)</f>
        <v/>
      </c>
      <c r="CK38" s="211"/>
      <c r="CL38" s="212">
        <f t="shared" ref="CL38" si="481">CK38</f>
        <v>0</v>
      </c>
      <c r="CM38" s="210" t="str">
        <f t="shared" ref="CM38" si="482">IF(CN38="","",CN38*CK38)</f>
        <v/>
      </c>
      <c r="CN38" s="211"/>
      <c r="CO38" s="212">
        <f t="shared" ref="CO38" si="483">CN38</f>
        <v>0</v>
      </c>
      <c r="CP38" s="210" t="str">
        <f t="shared" ref="CP38" si="484">IF(CQ38="","",CQ38*CN38)</f>
        <v/>
      </c>
      <c r="CQ38" s="211"/>
      <c r="CR38" s="212">
        <f t="shared" ref="CR38" si="485">CQ38</f>
        <v>0</v>
      </c>
      <c r="CS38" s="210" t="str">
        <f t="shared" ref="CS38" si="486">IF(CT38="","",CT38*CQ38)</f>
        <v/>
      </c>
      <c r="CT38" s="211"/>
      <c r="CU38" s="212">
        <f t="shared" ref="CU38" si="487">CT38</f>
        <v>0</v>
      </c>
      <c r="CV38" s="210" t="str">
        <f t="shared" ref="CV38" si="488">IF(CW38="","",CW38*CT38)</f>
        <v/>
      </c>
      <c r="CW38" s="211"/>
      <c r="CX38" s="212">
        <f t="shared" ref="CX38" si="489">CW38</f>
        <v>0</v>
      </c>
      <c r="CY38" s="210" t="str">
        <f t="shared" ref="CY38" si="490">IF(CZ38="","",CZ38*CW38)</f>
        <v/>
      </c>
      <c r="CZ38" s="211"/>
      <c r="DA38" s="212">
        <f t="shared" ref="DA38" si="491">CZ38</f>
        <v>0</v>
      </c>
      <c r="DB38" s="210" t="str">
        <f t="shared" ref="DB38" si="492">IF(DC38="","",DC38*CZ38)</f>
        <v/>
      </c>
      <c r="DC38" s="211"/>
      <c r="DD38" s="212">
        <f t="shared" ref="DD38" si="493">DC38</f>
        <v>0</v>
      </c>
      <c r="DE38" s="210" t="str">
        <f t="shared" ref="DE38" si="494">IF(DF38="","",DF38*DC38)</f>
        <v/>
      </c>
      <c r="DF38" s="211"/>
      <c r="DG38" s="212">
        <f t="shared" ref="DG38" si="495">DF38</f>
        <v>0</v>
      </c>
      <c r="DH38" s="210" t="str">
        <f t="shared" ref="DH38" si="496">IF(DI38="","",DI38*DF38)</f>
        <v/>
      </c>
      <c r="DI38" s="211"/>
      <c r="DJ38" s="212">
        <f t="shared" ref="DJ38" si="497">DI38</f>
        <v>0</v>
      </c>
    </row>
    <row r="39" spans="1:114" ht="7.75" hidden="1" customHeight="1" outlineLevel="3" x14ac:dyDescent="0.2">
      <c r="A39" s="97">
        <v>3</v>
      </c>
      <c r="B39" s="121" t="s">
        <v>12</v>
      </c>
      <c r="C39" s="200" t="s">
        <v>282</v>
      </c>
      <c r="D39" s="200"/>
      <c r="E39" s="122">
        <f>VLOOKUP(B39,'[49]PLANILHA ORCAMENTARIA'!A:G,7,0)</f>
        <v>51161.232899999995</v>
      </c>
      <c r="F39" s="123"/>
      <c r="G39" s="124" t="str">
        <f>IF(H39="","",H39*$E39)</f>
        <v/>
      </c>
      <c r="H39" s="125"/>
      <c r="I39" s="126">
        <f t="shared" si="74"/>
        <v>0</v>
      </c>
      <c r="J39" s="124" t="str">
        <f>IF(K39="","",K39*$E39)</f>
        <v/>
      </c>
      <c r="K39" s="125"/>
      <c r="L39" s="126">
        <f t="shared" ref="L39" si="498">K39+I39</f>
        <v>0</v>
      </c>
      <c r="M39" s="124" t="str">
        <f>IF(N39="","",N39*$E39)</f>
        <v/>
      </c>
      <c r="N39" s="125"/>
      <c r="O39" s="126">
        <f t="shared" ref="O39" si="499">N39+L39</f>
        <v>0</v>
      </c>
      <c r="P39" s="124" t="str">
        <f>IF(Q39="","",Q39*$E39)</f>
        <v/>
      </c>
      <c r="Q39" s="125"/>
      <c r="R39" s="126">
        <f t="shared" ref="R39" si="500">Q39+O39</f>
        <v>0</v>
      </c>
      <c r="S39" s="124" t="str">
        <f>IF(T39="","",T39*$E39)</f>
        <v/>
      </c>
      <c r="T39" s="125"/>
      <c r="U39" s="126">
        <f t="shared" ref="U39" si="501">T39+R39</f>
        <v>0</v>
      </c>
      <c r="V39" s="124" t="str">
        <f>IF(W39="","",W39*$E39)</f>
        <v/>
      </c>
      <c r="W39" s="125"/>
      <c r="X39" s="126">
        <f t="shared" ref="X39" si="502">W39+U39</f>
        <v>0</v>
      </c>
      <c r="Y39" s="124" t="str">
        <f>IF(Z39="","",Z39*$E39)</f>
        <v/>
      </c>
      <c r="Z39" s="125"/>
      <c r="AA39" s="126">
        <f t="shared" ref="AA39" si="503">Z39+X39</f>
        <v>0</v>
      </c>
      <c r="AB39" s="124" t="str">
        <f>IF(AC39="","",AC39*$E39)</f>
        <v/>
      </c>
      <c r="AC39" s="125"/>
      <c r="AD39" s="126">
        <f t="shared" ref="AD39" si="504">AC39+AA39</f>
        <v>0</v>
      </c>
      <c r="AE39" s="124" t="str">
        <f>IF(AF39="","",AF39*$E39)</f>
        <v/>
      </c>
      <c r="AF39" s="125"/>
      <c r="AG39" s="126">
        <f t="shared" ref="AG39" si="505">AF39+AD39</f>
        <v>0</v>
      </c>
      <c r="AH39" s="124" t="str">
        <f>IF(AI39="","",AI39*$E39)</f>
        <v/>
      </c>
      <c r="AI39" s="125"/>
      <c r="AJ39" s="126">
        <f t="shared" ref="AJ39" si="506">AI39+AG39</f>
        <v>0</v>
      </c>
      <c r="AK39" s="124" t="str">
        <f>IF(AL39="","",AL39*$E39)</f>
        <v/>
      </c>
      <c r="AL39" s="125"/>
      <c r="AM39" s="126">
        <f t="shared" ref="AM39" si="507">AL39+AJ39</f>
        <v>0</v>
      </c>
      <c r="AN39" s="124" t="str">
        <f>IF(AO39="","",AO39*$E39)</f>
        <v/>
      </c>
      <c r="AO39" s="125"/>
      <c r="AP39" s="126">
        <f t="shared" ref="AP39" si="508">AO39+AM39</f>
        <v>0</v>
      </c>
      <c r="AQ39" s="124" t="str">
        <f>IF(AR39="","",AR39*$E39)</f>
        <v/>
      </c>
      <c r="AR39" s="125"/>
      <c r="AS39" s="126">
        <f t="shared" ref="AS39" si="509">AR39+AP39</f>
        <v>0</v>
      </c>
      <c r="AT39" s="124">
        <f>IF(AU39="","",AU39*$E39)</f>
        <v>51161.232899999995</v>
      </c>
      <c r="AU39" s="125">
        <v>1</v>
      </c>
      <c r="AV39" s="126">
        <f t="shared" ref="AV39" si="510">AU39+AS39</f>
        <v>1</v>
      </c>
      <c r="AW39" s="124" t="str">
        <f>IF(AX39="","",AX39*$E39)</f>
        <v/>
      </c>
      <c r="AX39" s="125"/>
      <c r="AY39" s="126">
        <f t="shared" ref="AY39" si="511">AX39+AV39</f>
        <v>1</v>
      </c>
      <c r="AZ39" s="124" t="str">
        <f>IF(BA39="","",BA39*$E39)</f>
        <v/>
      </c>
      <c r="BA39" s="125"/>
      <c r="BB39" s="126">
        <f t="shared" ref="BB39" si="512">BA39+AY39</f>
        <v>1</v>
      </c>
      <c r="BC39" s="124" t="str">
        <f>IF(BD39="","",BD39*$E39)</f>
        <v/>
      </c>
      <c r="BD39" s="125"/>
      <c r="BE39" s="126">
        <f t="shared" ref="BE39" si="513">BD39+BB39</f>
        <v>1</v>
      </c>
      <c r="BF39" s="124" t="str">
        <f>IF(BG39="","",BG39*$E39)</f>
        <v/>
      </c>
      <c r="BG39" s="125"/>
      <c r="BH39" s="126">
        <f t="shared" ref="BH39" si="514">BG39+BE39</f>
        <v>1</v>
      </c>
      <c r="BI39" s="124" t="str">
        <f>IF(BJ39="","",BJ39*$E39)</f>
        <v/>
      </c>
      <c r="BJ39" s="125"/>
      <c r="BK39" s="126">
        <f t="shared" ref="BK39" si="515">BJ39+BH39</f>
        <v>1</v>
      </c>
      <c r="BL39" s="124" t="str">
        <f>IF(BM39="","",BM39*$E39)</f>
        <v/>
      </c>
      <c r="BM39" s="125"/>
      <c r="BN39" s="126">
        <f t="shared" ref="BN39" si="516">BM39+BK39</f>
        <v>1</v>
      </c>
      <c r="BO39" s="124" t="str">
        <f>IF(BP39="","",BP39*$E39)</f>
        <v/>
      </c>
      <c r="BP39" s="125"/>
      <c r="BQ39" s="126">
        <f t="shared" ref="BQ39" si="517">BP39+BN39</f>
        <v>1</v>
      </c>
      <c r="BR39" s="124" t="str">
        <f>IF(BS39="","",BS39*$E39)</f>
        <v/>
      </c>
      <c r="BS39" s="125"/>
      <c r="BT39" s="126">
        <f t="shared" ref="BT39" si="518">BS39+BQ39</f>
        <v>1</v>
      </c>
      <c r="BU39" s="124" t="str">
        <f>IF(BV39="","",BV39*$E39)</f>
        <v/>
      </c>
      <c r="BV39" s="125"/>
      <c r="BW39" s="126">
        <f t="shared" ref="BW39" si="519">BV39+BT39</f>
        <v>1</v>
      </c>
      <c r="BX39" s="124" t="str">
        <f>IF(BY39="","",BY39*$E39)</f>
        <v/>
      </c>
      <c r="BY39" s="125"/>
      <c r="BZ39" s="126">
        <f t="shared" ref="BZ39" si="520">BY39+BW39</f>
        <v>1</v>
      </c>
      <c r="CA39" s="124" t="str">
        <f>IF(CB39="","",CB39*$E39)</f>
        <v/>
      </c>
      <c r="CB39" s="125"/>
      <c r="CC39" s="126">
        <f t="shared" ref="CC39" si="521">CB39+BZ39</f>
        <v>1</v>
      </c>
      <c r="CD39" s="124" t="str">
        <f>IF(CE39="","",CE39*$E39)</f>
        <v/>
      </c>
      <c r="CE39" s="125"/>
      <c r="CF39" s="126">
        <f t="shared" ref="CF39" si="522">CE39+CC39</f>
        <v>1</v>
      </c>
      <c r="CG39" s="124" t="str">
        <f>IF(CH39="","",CH39*$E39)</f>
        <v/>
      </c>
      <c r="CH39" s="125"/>
      <c r="CI39" s="126">
        <f t="shared" ref="CI39" si="523">CH39+CF39</f>
        <v>1</v>
      </c>
      <c r="CJ39" s="124" t="str">
        <f>IF(CK39="","",CK39*$E39)</f>
        <v/>
      </c>
      <c r="CK39" s="125"/>
      <c r="CL39" s="126">
        <f t="shared" ref="CL39" si="524">CK39+CI39</f>
        <v>1</v>
      </c>
      <c r="CM39" s="124" t="str">
        <f>IF(CN39="","",CN39*$E39)</f>
        <v/>
      </c>
      <c r="CN39" s="125"/>
      <c r="CO39" s="126">
        <f t="shared" ref="CO39" si="525">CN39+CL39</f>
        <v>1</v>
      </c>
      <c r="CP39" s="124" t="str">
        <f>IF(CQ39="","",CQ39*$E39)</f>
        <v/>
      </c>
      <c r="CQ39" s="125"/>
      <c r="CR39" s="126">
        <f t="shared" ref="CR39" si="526">CQ39+CO39</f>
        <v>1</v>
      </c>
      <c r="CS39" s="124" t="str">
        <f>IF(CT39="","",CT39*$E39)</f>
        <v/>
      </c>
      <c r="CT39" s="125"/>
      <c r="CU39" s="126">
        <f t="shared" ref="CU39" si="527">CT39+CR39</f>
        <v>1</v>
      </c>
      <c r="CV39" s="124" t="str">
        <f>IF(CW39="","",CW39*$E39)</f>
        <v/>
      </c>
      <c r="CW39" s="125"/>
      <c r="CX39" s="126">
        <f t="shared" ref="CX39" si="528">CW39+CU39</f>
        <v>1</v>
      </c>
      <c r="CY39" s="124" t="str">
        <f>IF(CZ39="","",CZ39*$E39)</f>
        <v/>
      </c>
      <c r="CZ39" s="125"/>
      <c r="DA39" s="126">
        <f t="shared" ref="DA39" si="529">CZ39+CX39</f>
        <v>1</v>
      </c>
      <c r="DB39" s="124" t="str">
        <f>IF(DC39="","",DC39*$E39)</f>
        <v/>
      </c>
      <c r="DC39" s="125"/>
      <c r="DD39" s="126">
        <f t="shared" ref="DD39" si="530">DC39+DA39</f>
        <v>1</v>
      </c>
      <c r="DE39" s="124" t="str">
        <f>IF(DF39="","",DF39*$E39)</f>
        <v/>
      </c>
      <c r="DF39" s="125"/>
      <c r="DG39" s="126">
        <f t="shared" ref="DG39" si="531">DF39+DD39</f>
        <v>1</v>
      </c>
      <c r="DH39" s="124" t="str">
        <f>IF(DI39="","",DI39*$E39)</f>
        <v/>
      </c>
      <c r="DI39" s="125"/>
      <c r="DJ39" s="126">
        <f t="shared" ref="DJ39" si="532">DI39+DG39</f>
        <v>1</v>
      </c>
    </row>
    <row r="40" spans="1:114" ht="7.75" hidden="1" customHeight="1" outlineLevel="1" x14ac:dyDescent="0.2">
      <c r="A40" s="97">
        <v>3</v>
      </c>
      <c r="B40" s="131" t="s">
        <v>14</v>
      </c>
      <c r="C40" s="204" t="s">
        <v>284</v>
      </c>
      <c r="D40" s="204"/>
      <c r="E40" s="132">
        <f>VLOOKUP(B40,'[49]PLANILHA ORCAMENTARIA'!A:G,7,0)</f>
        <v>4290465.7069680979</v>
      </c>
      <c r="F40" s="133"/>
      <c r="G40" s="207"/>
      <c r="H40" s="208"/>
      <c r="I40" s="209"/>
      <c r="J40" s="207"/>
      <c r="K40" s="208"/>
      <c r="L40" s="209"/>
      <c r="M40" s="207"/>
      <c r="N40" s="208"/>
      <c r="O40" s="209"/>
      <c r="P40" s="207"/>
      <c r="Q40" s="208"/>
      <c r="R40" s="209"/>
      <c r="S40" s="207"/>
      <c r="T40" s="208"/>
      <c r="U40" s="209"/>
      <c r="V40" s="207"/>
      <c r="W40" s="208"/>
      <c r="X40" s="209"/>
      <c r="Y40" s="207"/>
      <c r="Z40" s="208"/>
      <c r="AA40" s="209"/>
      <c r="AB40" s="207"/>
      <c r="AC40" s="208"/>
      <c r="AD40" s="209"/>
      <c r="AE40" s="207"/>
      <c r="AF40" s="208"/>
      <c r="AG40" s="209"/>
      <c r="AH40" s="207"/>
      <c r="AI40" s="208"/>
      <c r="AJ40" s="209"/>
      <c r="AK40" s="207"/>
      <c r="AL40" s="208"/>
      <c r="AM40" s="209"/>
      <c r="AN40" s="207"/>
      <c r="AO40" s="208"/>
      <c r="AP40" s="209"/>
      <c r="AQ40" s="207"/>
      <c r="AR40" s="208"/>
      <c r="AS40" s="209"/>
      <c r="AT40" s="207"/>
      <c r="AU40" s="208"/>
      <c r="AV40" s="209"/>
      <c r="AW40" s="207"/>
      <c r="AX40" s="208"/>
      <c r="AY40" s="209"/>
      <c r="AZ40" s="207"/>
      <c r="BA40" s="208"/>
      <c r="BB40" s="209"/>
      <c r="BC40" s="207"/>
      <c r="BD40" s="208"/>
      <c r="BE40" s="209"/>
      <c r="BF40" s="207"/>
      <c r="BG40" s="208"/>
      <c r="BH40" s="209"/>
      <c r="BI40" s="207"/>
      <c r="BJ40" s="208"/>
      <c r="BK40" s="209"/>
      <c r="BL40" s="207"/>
      <c r="BM40" s="208"/>
      <c r="BN40" s="209"/>
      <c r="BO40" s="207"/>
      <c r="BP40" s="208"/>
      <c r="BQ40" s="209"/>
      <c r="BR40" s="207"/>
      <c r="BS40" s="208"/>
      <c r="BT40" s="209"/>
      <c r="BU40" s="207"/>
      <c r="BV40" s="208"/>
      <c r="BW40" s="209"/>
      <c r="BX40" s="207"/>
      <c r="BY40" s="208"/>
      <c r="BZ40" s="209"/>
      <c r="CA40" s="207"/>
      <c r="CB40" s="208"/>
      <c r="CC40" s="209"/>
      <c r="CD40" s="207"/>
      <c r="CE40" s="208"/>
      <c r="CF40" s="209"/>
      <c r="CG40" s="207"/>
      <c r="CH40" s="208"/>
      <c r="CI40" s="209"/>
      <c r="CJ40" s="207"/>
      <c r="CK40" s="208"/>
      <c r="CL40" s="209"/>
      <c r="CM40" s="207"/>
      <c r="CN40" s="208"/>
      <c r="CO40" s="209"/>
      <c r="CP40" s="207"/>
      <c r="CQ40" s="208"/>
      <c r="CR40" s="209"/>
      <c r="CS40" s="207"/>
      <c r="CT40" s="208"/>
      <c r="CU40" s="209"/>
      <c r="CV40" s="207"/>
      <c r="CW40" s="208"/>
      <c r="CX40" s="209"/>
      <c r="CY40" s="207"/>
      <c r="CZ40" s="208"/>
      <c r="DA40" s="209"/>
      <c r="DB40" s="207"/>
      <c r="DC40" s="208"/>
      <c r="DD40" s="209"/>
      <c r="DE40" s="207"/>
      <c r="DF40" s="208"/>
      <c r="DG40" s="209"/>
      <c r="DH40" s="207"/>
      <c r="DI40" s="208"/>
      <c r="DJ40" s="209"/>
    </row>
    <row r="41" spans="1:114" ht="7.75" hidden="1" customHeight="1" outlineLevel="2" x14ac:dyDescent="0.2">
      <c r="A41" s="97">
        <v>3</v>
      </c>
      <c r="B41" s="134" t="s">
        <v>15</v>
      </c>
      <c r="C41" s="205" t="s">
        <v>254</v>
      </c>
      <c r="D41" s="205"/>
      <c r="E41" s="135">
        <f>VLOOKUP(B41,'[49]PLANILHA ORCAMENTARIA'!A:G,7,0)</f>
        <v>4103844.2969845813</v>
      </c>
      <c r="F41" s="136"/>
      <c r="G41" s="207"/>
      <c r="H41" s="208"/>
      <c r="I41" s="209"/>
      <c r="J41" s="207"/>
      <c r="K41" s="208"/>
      <c r="L41" s="209"/>
      <c r="M41" s="207"/>
      <c r="N41" s="208"/>
      <c r="O41" s="209"/>
      <c r="P41" s="207"/>
      <c r="Q41" s="208"/>
      <c r="R41" s="209"/>
      <c r="S41" s="207"/>
      <c r="T41" s="208"/>
      <c r="U41" s="209"/>
      <c r="V41" s="207"/>
      <c r="W41" s="208"/>
      <c r="X41" s="209"/>
      <c r="Y41" s="207"/>
      <c r="Z41" s="208"/>
      <c r="AA41" s="209"/>
      <c r="AB41" s="207"/>
      <c r="AC41" s="208"/>
      <c r="AD41" s="209"/>
      <c r="AE41" s="207"/>
      <c r="AF41" s="208"/>
      <c r="AG41" s="209"/>
      <c r="AH41" s="207"/>
      <c r="AI41" s="208"/>
      <c r="AJ41" s="209"/>
      <c r="AK41" s="207"/>
      <c r="AL41" s="208"/>
      <c r="AM41" s="209"/>
      <c r="AN41" s="207"/>
      <c r="AO41" s="208"/>
      <c r="AP41" s="209"/>
      <c r="AQ41" s="207"/>
      <c r="AR41" s="208"/>
      <c r="AS41" s="209"/>
      <c r="AT41" s="207"/>
      <c r="AU41" s="208"/>
      <c r="AV41" s="209"/>
      <c r="AW41" s="207"/>
      <c r="AX41" s="208"/>
      <c r="AY41" s="209"/>
      <c r="AZ41" s="207"/>
      <c r="BA41" s="208"/>
      <c r="BB41" s="209"/>
      <c r="BC41" s="207"/>
      <c r="BD41" s="208"/>
      <c r="BE41" s="209"/>
      <c r="BF41" s="207"/>
      <c r="BG41" s="208"/>
      <c r="BH41" s="209"/>
      <c r="BI41" s="207"/>
      <c r="BJ41" s="208"/>
      <c r="BK41" s="209"/>
      <c r="BL41" s="207"/>
      <c r="BM41" s="208"/>
      <c r="BN41" s="209"/>
      <c r="BO41" s="207"/>
      <c r="BP41" s="208"/>
      <c r="BQ41" s="209"/>
      <c r="BR41" s="207"/>
      <c r="BS41" s="208"/>
      <c r="BT41" s="209"/>
      <c r="BU41" s="207"/>
      <c r="BV41" s="208"/>
      <c r="BW41" s="209"/>
      <c r="BX41" s="207"/>
      <c r="BY41" s="208"/>
      <c r="BZ41" s="209"/>
      <c r="CA41" s="207"/>
      <c r="CB41" s="208"/>
      <c r="CC41" s="209"/>
      <c r="CD41" s="207"/>
      <c r="CE41" s="208"/>
      <c r="CF41" s="209"/>
      <c r="CG41" s="207"/>
      <c r="CH41" s="208"/>
      <c r="CI41" s="209"/>
      <c r="CJ41" s="207"/>
      <c r="CK41" s="208"/>
      <c r="CL41" s="209"/>
      <c r="CM41" s="207"/>
      <c r="CN41" s="208"/>
      <c r="CO41" s="209"/>
      <c r="CP41" s="207"/>
      <c r="CQ41" s="208"/>
      <c r="CR41" s="209"/>
      <c r="CS41" s="207"/>
      <c r="CT41" s="208"/>
      <c r="CU41" s="209"/>
      <c r="CV41" s="207"/>
      <c r="CW41" s="208"/>
      <c r="CX41" s="209"/>
      <c r="CY41" s="207"/>
      <c r="CZ41" s="208"/>
      <c r="DA41" s="209"/>
      <c r="DB41" s="207"/>
      <c r="DC41" s="208"/>
      <c r="DD41" s="209"/>
      <c r="DE41" s="207"/>
      <c r="DF41" s="208"/>
      <c r="DG41" s="209"/>
      <c r="DH41" s="207"/>
      <c r="DI41" s="208"/>
      <c r="DJ41" s="209"/>
    </row>
    <row r="42" spans="1:114" ht="7.75" hidden="1" customHeight="1" outlineLevel="3" x14ac:dyDescent="0.2">
      <c r="A42" s="97">
        <v>3</v>
      </c>
      <c r="B42" s="137" t="s">
        <v>17</v>
      </c>
      <c r="C42" s="206" t="s">
        <v>285</v>
      </c>
      <c r="D42" s="206"/>
      <c r="E42" s="138">
        <f>VLOOKUP(B42,'[49]PLANILHA ORCAMENTARIA'!A:G,7,0)</f>
        <v>193892.66619150902</v>
      </c>
      <c r="F42" s="139"/>
      <c r="G42" s="207"/>
      <c r="H42" s="208"/>
      <c r="I42" s="209"/>
      <c r="J42" s="207"/>
      <c r="K42" s="208"/>
      <c r="L42" s="209"/>
      <c r="M42" s="207"/>
      <c r="N42" s="208"/>
      <c r="O42" s="209"/>
      <c r="P42" s="207"/>
      <c r="Q42" s="208"/>
      <c r="R42" s="209"/>
      <c r="S42" s="207"/>
      <c r="T42" s="208"/>
      <c r="U42" s="209"/>
      <c r="V42" s="207"/>
      <c r="W42" s="208"/>
      <c r="X42" s="209"/>
      <c r="Y42" s="207"/>
      <c r="Z42" s="208"/>
      <c r="AA42" s="209"/>
      <c r="AB42" s="207"/>
      <c r="AC42" s="208"/>
      <c r="AD42" s="209"/>
      <c r="AE42" s="207"/>
      <c r="AF42" s="208"/>
      <c r="AG42" s="209"/>
      <c r="AH42" s="207"/>
      <c r="AI42" s="208"/>
      <c r="AJ42" s="209"/>
      <c r="AK42" s="207"/>
      <c r="AL42" s="208"/>
      <c r="AM42" s="209"/>
      <c r="AN42" s="207"/>
      <c r="AO42" s="208"/>
      <c r="AP42" s="209"/>
      <c r="AQ42" s="207"/>
      <c r="AR42" s="208"/>
      <c r="AS42" s="209"/>
      <c r="AT42" s="207"/>
      <c r="AU42" s="208"/>
      <c r="AV42" s="209"/>
      <c r="AW42" s="207"/>
      <c r="AX42" s="208"/>
      <c r="AY42" s="209"/>
      <c r="AZ42" s="207"/>
      <c r="BA42" s="208"/>
      <c r="BB42" s="209"/>
      <c r="BC42" s="207"/>
      <c r="BD42" s="208"/>
      <c r="BE42" s="209"/>
      <c r="BF42" s="207"/>
      <c r="BG42" s="208"/>
      <c r="BH42" s="209"/>
      <c r="BI42" s="207"/>
      <c r="BJ42" s="208"/>
      <c r="BK42" s="209"/>
      <c r="BL42" s="207"/>
      <c r="BM42" s="208"/>
      <c r="BN42" s="209"/>
      <c r="BO42" s="207"/>
      <c r="BP42" s="208"/>
      <c r="BQ42" s="209"/>
      <c r="BR42" s="207"/>
      <c r="BS42" s="208"/>
      <c r="BT42" s="209"/>
      <c r="BU42" s="207"/>
      <c r="BV42" s="208"/>
      <c r="BW42" s="209"/>
      <c r="BX42" s="207"/>
      <c r="BY42" s="208"/>
      <c r="BZ42" s="209"/>
      <c r="CA42" s="207"/>
      <c r="CB42" s="208"/>
      <c r="CC42" s="209"/>
      <c r="CD42" s="207"/>
      <c r="CE42" s="208"/>
      <c r="CF42" s="209"/>
      <c r="CG42" s="207"/>
      <c r="CH42" s="208"/>
      <c r="CI42" s="209"/>
      <c r="CJ42" s="207"/>
      <c r="CK42" s="208"/>
      <c r="CL42" s="209"/>
      <c r="CM42" s="207"/>
      <c r="CN42" s="208"/>
      <c r="CO42" s="209"/>
      <c r="CP42" s="207"/>
      <c r="CQ42" s="208"/>
      <c r="CR42" s="209"/>
      <c r="CS42" s="207"/>
      <c r="CT42" s="208"/>
      <c r="CU42" s="209"/>
      <c r="CV42" s="207"/>
      <c r="CW42" s="208"/>
      <c r="CX42" s="209"/>
      <c r="CY42" s="207"/>
      <c r="CZ42" s="208"/>
      <c r="DA42" s="209"/>
      <c r="DB42" s="207"/>
      <c r="DC42" s="208"/>
      <c r="DD42" s="209"/>
      <c r="DE42" s="207"/>
      <c r="DF42" s="208"/>
      <c r="DG42" s="209"/>
      <c r="DH42" s="207"/>
      <c r="DI42" s="208"/>
      <c r="DJ42" s="209"/>
    </row>
    <row r="43" spans="1:114" ht="7.75" hidden="1" customHeight="1" outlineLevel="4" x14ac:dyDescent="0.2">
      <c r="A43" s="97">
        <v>3</v>
      </c>
      <c r="B43" s="121" t="s">
        <v>79</v>
      </c>
      <c r="C43" s="200" t="s">
        <v>286</v>
      </c>
      <c r="D43" s="200"/>
      <c r="E43" s="122">
        <f>VLOOKUP(B43,'[49]PLANILHA ORCAMENTARIA'!A:G,7,0)</f>
        <v>52335.486084584547</v>
      </c>
      <c r="F43" s="123"/>
      <c r="G43" s="124" t="str">
        <f t="shared" ref="G43:G45" si="533">IF(H43="","",H43*$E43)</f>
        <v/>
      </c>
      <c r="H43" s="125"/>
      <c r="I43" s="126">
        <f t="shared" si="74"/>
        <v>0</v>
      </c>
      <c r="J43" s="124" t="str">
        <f t="shared" ref="J43:J45" si="534">IF(K43="","",K43*$E43)</f>
        <v/>
      </c>
      <c r="K43" s="125"/>
      <c r="L43" s="126">
        <f t="shared" ref="L43:L45" si="535">K43+I43</f>
        <v>0</v>
      </c>
      <c r="M43" s="124" t="str">
        <f t="shared" ref="M43:M45" si="536">IF(N43="","",N43*$E43)</f>
        <v/>
      </c>
      <c r="N43" s="125"/>
      <c r="O43" s="126">
        <f t="shared" ref="O43:O45" si="537">N43+L43</f>
        <v>0</v>
      </c>
      <c r="P43" s="124" t="str">
        <f t="shared" ref="P43:P45" si="538">IF(Q43="","",Q43*$E43)</f>
        <v/>
      </c>
      <c r="Q43" s="125"/>
      <c r="R43" s="126">
        <f t="shared" ref="R43:R45" si="539">Q43+O43</f>
        <v>0</v>
      </c>
      <c r="S43" s="124" t="str">
        <f t="shared" ref="S43:S45" si="540">IF(T43="","",T43*$E43)</f>
        <v/>
      </c>
      <c r="T43" s="125"/>
      <c r="U43" s="126">
        <f t="shared" ref="U43:U45" si="541">T43+R43</f>
        <v>0</v>
      </c>
      <c r="V43" s="124">
        <f t="shared" ref="V43:V45" si="542">IF(W43="","",W43*$E43)</f>
        <v>52335.486084584547</v>
      </c>
      <c r="W43" s="125">
        <v>1</v>
      </c>
      <c r="X43" s="126">
        <f t="shared" ref="X43:X45" si="543">W43+U43</f>
        <v>1</v>
      </c>
      <c r="Y43" s="124" t="str">
        <f t="shared" ref="Y43:Y45" si="544">IF(Z43="","",Z43*$E43)</f>
        <v/>
      </c>
      <c r="Z43" s="125"/>
      <c r="AA43" s="126">
        <f t="shared" ref="AA43:AA45" si="545">Z43+X43</f>
        <v>1</v>
      </c>
      <c r="AB43" s="124" t="str">
        <f t="shared" ref="AB43:AB45" si="546">IF(AC43="","",AC43*$E43)</f>
        <v/>
      </c>
      <c r="AC43" s="125"/>
      <c r="AD43" s="126">
        <f t="shared" ref="AD43:AD45" si="547">AC43+AA43</f>
        <v>1</v>
      </c>
      <c r="AE43" s="124" t="str">
        <f t="shared" ref="AE43:AE45" si="548">IF(AF43="","",AF43*$E43)</f>
        <v/>
      </c>
      <c r="AF43" s="125"/>
      <c r="AG43" s="126">
        <f t="shared" ref="AG43:AG45" si="549">AF43+AD43</f>
        <v>1</v>
      </c>
      <c r="AH43" s="124" t="str">
        <f t="shared" ref="AH43:AH45" si="550">IF(AI43="","",AI43*$E43)</f>
        <v/>
      </c>
      <c r="AI43" s="125"/>
      <c r="AJ43" s="126">
        <f t="shared" ref="AJ43:AJ45" si="551">AI43+AG43</f>
        <v>1</v>
      </c>
      <c r="AK43" s="124" t="str">
        <f t="shared" ref="AK43:AK45" si="552">IF(AL43="","",AL43*$E43)</f>
        <v/>
      </c>
      <c r="AL43" s="125"/>
      <c r="AM43" s="126">
        <f t="shared" ref="AM43:AM45" si="553">AL43+AJ43</f>
        <v>1</v>
      </c>
      <c r="AN43" s="124" t="str">
        <f t="shared" ref="AN43:AN45" si="554">IF(AO43="","",AO43*$E43)</f>
        <v/>
      </c>
      <c r="AO43" s="125"/>
      <c r="AP43" s="126">
        <f t="shared" ref="AP43:AP45" si="555">AO43+AM43</f>
        <v>1</v>
      </c>
      <c r="AQ43" s="124" t="str">
        <f t="shared" ref="AQ43:AQ45" si="556">IF(AR43="","",AR43*$E43)</f>
        <v/>
      </c>
      <c r="AR43" s="125"/>
      <c r="AS43" s="126">
        <f t="shared" ref="AS43:AS45" si="557">AR43+AP43</f>
        <v>1</v>
      </c>
      <c r="AT43" s="124" t="str">
        <f t="shared" ref="AT43:AT45" si="558">IF(AU43="","",AU43*$E43)</f>
        <v/>
      </c>
      <c r="AU43" s="125"/>
      <c r="AV43" s="126">
        <f t="shared" ref="AV43:AV45" si="559">AU43+AS43</f>
        <v>1</v>
      </c>
      <c r="AW43" s="124" t="str">
        <f t="shared" ref="AW43:AW45" si="560">IF(AX43="","",AX43*$E43)</f>
        <v/>
      </c>
      <c r="AX43" s="125"/>
      <c r="AY43" s="126">
        <f t="shared" ref="AY43:AY45" si="561">AX43+AV43</f>
        <v>1</v>
      </c>
      <c r="AZ43" s="124" t="str">
        <f t="shared" ref="AZ43:AZ45" si="562">IF(BA43="","",BA43*$E43)</f>
        <v/>
      </c>
      <c r="BA43" s="125"/>
      <c r="BB43" s="126">
        <f t="shared" ref="BB43:BB45" si="563">BA43+AY43</f>
        <v>1</v>
      </c>
      <c r="BC43" s="124" t="str">
        <f t="shared" ref="BC43:BC45" si="564">IF(BD43="","",BD43*$E43)</f>
        <v/>
      </c>
      <c r="BD43" s="125"/>
      <c r="BE43" s="126">
        <f t="shared" ref="BE43:BE45" si="565">BD43+BB43</f>
        <v>1</v>
      </c>
      <c r="BF43" s="124" t="str">
        <f t="shared" ref="BF43:BF45" si="566">IF(BG43="","",BG43*$E43)</f>
        <v/>
      </c>
      <c r="BG43" s="125"/>
      <c r="BH43" s="126">
        <f t="shared" ref="BH43:BH45" si="567">BG43+BE43</f>
        <v>1</v>
      </c>
      <c r="BI43" s="124" t="str">
        <f t="shared" ref="BI43:BI45" si="568">IF(BJ43="","",BJ43*$E43)</f>
        <v/>
      </c>
      <c r="BJ43" s="125"/>
      <c r="BK43" s="126">
        <f t="shared" ref="BK43:BK45" si="569">BJ43+BH43</f>
        <v>1</v>
      </c>
      <c r="BL43" s="124" t="str">
        <f t="shared" ref="BL43:BL45" si="570">IF(BM43="","",BM43*$E43)</f>
        <v/>
      </c>
      <c r="BM43" s="125"/>
      <c r="BN43" s="126">
        <f t="shared" ref="BN43:BN45" si="571">BM43+BK43</f>
        <v>1</v>
      </c>
      <c r="BO43" s="124" t="str">
        <f t="shared" ref="BO43:BO45" si="572">IF(BP43="","",BP43*$E43)</f>
        <v/>
      </c>
      <c r="BP43" s="125"/>
      <c r="BQ43" s="126">
        <f t="shared" ref="BQ43:BQ45" si="573">BP43+BN43</f>
        <v>1</v>
      </c>
      <c r="BR43" s="124" t="str">
        <f t="shared" ref="BR43:BR45" si="574">IF(BS43="","",BS43*$E43)</f>
        <v/>
      </c>
      <c r="BS43" s="125"/>
      <c r="BT43" s="126">
        <f t="shared" ref="BT43:BT45" si="575">BS43+BQ43</f>
        <v>1</v>
      </c>
      <c r="BU43" s="124" t="str">
        <f t="shared" ref="BU43:BU45" si="576">IF(BV43="","",BV43*$E43)</f>
        <v/>
      </c>
      <c r="BV43" s="125"/>
      <c r="BW43" s="126">
        <f t="shared" ref="BW43:BW45" si="577">BV43+BT43</f>
        <v>1</v>
      </c>
      <c r="BX43" s="124" t="str">
        <f t="shared" ref="BX43:BX45" si="578">IF(BY43="","",BY43*$E43)</f>
        <v/>
      </c>
      <c r="BY43" s="125"/>
      <c r="BZ43" s="126">
        <f t="shared" ref="BZ43:BZ45" si="579">BY43+BW43</f>
        <v>1</v>
      </c>
      <c r="CA43" s="124" t="str">
        <f t="shared" ref="CA43:CA45" si="580">IF(CB43="","",CB43*$E43)</f>
        <v/>
      </c>
      <c r="CB43" s="125"/>
      <c r="CC43" s="126">
        <f t="shared" ref="CC43:CC45" si="581">CB43+BZ43</f>
        <v>1</v>
      </c>
      <c r="CD43" s="124" t="str">
        <f t="shared" ref="CD43:CD45" si="582">IF(CE43="","",CE43*$E43)</f>
        <v/>
      </c>
      <c r="CE43" s="125"/>
      <c r="CF43" s="126">
        <f t="shared" ref="CF43:CF45" si="583">CE43+CC43</f>
        <v>1</v>
      </c>
      <c r="CG43" s="124" t="str">
        <f t="shared" ref="CG43:CG45" si="584">IF(CH43="","",CH43*$E43)</f>
        <v/>
      </c>
      <c r="CH43" s="125"/>
      <c r="CI43" s="126">
        <f t="shared" ref="CI43:CI45" si="585">CH43+CF43</f>
        <v>1</v>
      </c>
      <c r="CJ43" s="124" t="str">
        <f t="shared" ref="CJ43:CJ45" si="586">IF(CK43="","",CK43*$E43)</f>
        <v/>
      </c>
      <c r="CK43" s="125"/>
      <c r="CL43" s="126">
        <f t="shared" ref="CL43:CL45" si="587">CK43+CI43</f>
        <v>1</v>
      </c>
      <c r="CM43" s="124" t="str">
        <f t="shared" ref="CM43:CM45" si="588">IF(CN43="","",CN43*$E43)</f>
        <v/>
      </c>
      <c r="CN43" s="125"/>
      <c r="CO43" s="126">
        <f t="shared" ref="CO43:CO45" si="589">CN43+CL43</f>
        <v>1</v>
      </c>
      <c r="CP43" s="124" t="str">
        <f t="shared" ref="CP43:CP45" si="590">IF(CQ43="","",CQ43*$E43)</f>
        <v/>
      </c>
      <c r="CQ43" s="125"/>
      <c r="CR43" s="126">
        <f t="shared" ref="CR43:CR45" si="591">CQ43+CO43</f>
        <v>1</v>
      </c>
      <c r="CS43" s="124" t="str">
        <f t="shared" ref="CS43:CS45" si="592">IF(CT43="","",CT43*$E43)</f>
        <v/>
      </c>
      <c r="CT43" s="125"/>
      <c r="CU43" s="126">
        <f t="shared" ref="CU43:CU45" si="593">CT43+CR43</f>
        <v>1</v>
      </c>
      <c r="CV43" s="124" t="str">
        <f t="shared" ref="CV43:CV45" si="594">IF(CW43="","",CW43*$E43)</f>
        <v/>
      </c>
      <c r="CW43" s="125"/>
      <c r="CX43" s="126">
        <f t="shared" ref="CX43:CX45" si="595">CW43+CU43</f>
        <v>1</v>
      </c>
      <c r="CY43" s="124" t="str">
        <f t="shared" ref="CY43:CY45" si="596">IF(CZ43="","",CZ43*$E43)</f>
        <v/>
      </c>
      <c r="CZ43" s="125"/>
      <c r="DA43" s="126">
        <f t="shared" ref="DA43:DA45" si="597">CZ43+CX43</f>
        <v>1</v>
      </c>
      <c r="DB43" s="124" t="str">
        <f t="shared" ref="DB43:DB45" si="598">IF(DC43="","",DC43*$E43)</f>
        <v/>
      </c>
      <c r="DC43" s="125"/>
      <c r="DD43" s="126">
        <f t="shared" ref="DD43:DD45" si="599">DC43+DA43</f>
        <v>1</v>
      </c>
      <c r="DE43" s="124" t="str">
        <f t="shared" ref="DE43:DE45" si="600">IF(DF43="","",DF43*$E43)</f>
        <v/>
      </c>
      <c r="DF43" s="125"/>
      <c r="DG43" s="126">
        <f t="shared" ref="DG43:DG45" si="601">DF43+DD43</f>
        <v>1</v>
      </c>
      <c r="DH43" s="124" t="str">
        <f t="shared" ref="DH43:DH45" si="602">IF(DI43="","",DI43*$E43)</f>
        <v/>
      </c>
      <c r="DI43" s="125"/>
      <c r="DJ43" s="126">
        <f t="shared" ref="DJ43:DJ45" si="603">DI43+DG43</f>
        <v>1</v>
      </c>
    </row>
    <row r="44" spans="1:114" ht="7.75" hidden="1" customHeight="1" outlineLevel="4" x14ac:dyDescent="0.2">
      <c r="A44" s="97">
        <v>3</v>
      </c>
      <c r="B44" s="121" t="s">
        <v>80</v>
      </c>
      <c r="C44" s="200" t="s">
        <v>287</v>
      </c>
      <c r="D44" s="200"/>
      <c r="E44" s="122">
        <f>VLOOKUP(B44,'[49]PLANILHA ORCAMENTARIA'!A:G,7,0)</f>
        <v>41355.519930372226</v>
      </c>
      <c r="F44" s="123"/>
      <c r="G44" s="124" t="str">
        <f t="shared" si="533"/>
        <v/>
      </c>
      <c r="H44" s="125"/>
      <c r="I44" s="126">
        <f t="shared" si="74"/>
        <v>0</v>
      </c>
      <c r="J44" s="124" t="str">
        <f t="shared" si="534"/>
        <v/>
      </c>
      <c r="K44" s="125"/>
      <c r="L44" s="126">
        <f t="shared" si="535"/>
        <v>0</v>
      </c>
      <c r="M44" s="124" t="str">
        <f t="shared" si="536"/>
        <v/>
      </c>
      <c r="N44" s="125"/>
      <c r="O44" s="126">
        <f t="shared" si="537"/>
        <v>0</v>
      </c>
      <c r="P44" s="124" t="str">
        <f t="shared" si="538"/>
        <v/>
      </c>
      <c r="Q44" s="125"/>
      <c r="R44" s="126">
        <f t="shared" si="539"/>
        <v>0</v>
      </c>
      <c r="S44" s="124" t="str">
        <f t="shared" si="540"/>
        <v/>
      </c>
      <c r="T44" s="125"/>
      <c r="U44" s="126">
        <f t="shared" si="541"/>
        <v>0</v>
      </c>
      <c r="V44" s="124" t="str">
        <f t="shared" si="542"/>
        <v/>
      </c>
      <c r="W44" s="125"/>
      <c r="X44" s="126">
        <f t="shared" si="543"/>
        <v>0</v>
      </c>
      <c r="Y44" s="124" t="str">
        <f t="shared" si="544"/>
        <v/>
      </c>
      <c r="Z44" s="125"/>
      <c r="AA44" s="126">
        <f t="shared" si="545"/>
        <v>0</v>
      </c>
      <c r="AB44" s="124">
        <f t="shared" si="546"/>
        <v>41355.519930372226</v>
      </c>
      <c r="AC44" s="125">
        <v>1</v>
      </c>
      <c r="AD44" s="126">
        <f t="shared" si="547"/>
        <v>1</v>
      </c>
      <c r="AE44" s="124" t="str">
        <f t="shared" si="548"/>
        <v/>
      </c>
      <c r="AF44" s="125"/>
      <c r="AG44" s="126">
        <f t="shared" si="549"/>
        <v>1</v>
      </c>
      <c r="AH44" s="124" t="str">
        <f t="shared" si="550"/>
        <v/>
      </c>
      <c r="AI44" s="125"/>
      <c r="AJ44" s="126">
        <f t="shared" si="551"/>
        <v>1</v>
      </c>
      <c r="AK44" s="124" t="str">
        <f t="shared" si="552"/>
        <v/>
      </c>
      <c r="AL44" s="125"/>
      <c r="AM44" s="126">
        <f t="shared" si="553"/>
        <v>1</v>
      </c>
      <c r="AN44" s="124" t="str">
        <f t="shared" si="554"/>
        <v/>
      </c>
      <c r="AO44" s="125"/>
      <c r="AP44" s="126">
        <f t="shared" si="555"/>
        <v>1</v>
      </c>
      <c r="AQ44" s="124" t="str">
        <f t="shared" si="556"/>
        <v/>
      </c>
      <c r="AR44" s="125"/>
      <c r="AS44" s="126">
        <f t="shared" si="557"/>
        <v>1</v>
      </c>
      <c r="AT44" s="124" t="str">
        <f t="shared" si="558"/>
        <v/>
      </c>
      <c r="AU44" s="125"/>
      <c r="AV44" s="126">
        <f t="shared" si="559"/>
        <v>1</v>
      </c>
      <c r="AW44" s="124" t="str">
        <f t="shared" si="560"/>
        <v/>
      </c>
      <c r="AX44" s="125"/>
      <c r="AY44" s="126">
        <f t="shared" si="561"/>
        <v>1</v>
      </c>
      <c r="AZ44" s="124" t="str">
        <f t="shared" si="562"/>
        <v/>
      </c>
      <c r="BA44" s="125"/>
      <c r="BB44" s="126">
        <f t="shared" si="563"/>
        <v>1</v>
      </c>
      <c r="BC44" s="124" t="str">
        <f t="shared" si="564"/>
        <v/>
      </c>
      <c r="BD44" s="125"/>
      <c r="BE44" s="126">
        <f t="shared" si="565"/>
        <v>1</v>
      </c>
      <c r="BF44" s="124" t="str">
        <f t="shared" si="566"/>
        <v/>
      </c>
      <c r="BG44" s="125"/>
      <c r="BH44" s="126">
        <f t="shared" si="567"/>
        <v>1</v>
      </c>
      <c r="BI44" s="124" t="str">
        <f t="shared" si="568"/>
        <v/>
      </c>
      <c r="BJ44" s="125"/>
      <c r="BK44" s="126">
        <f t="shared" si="569"/>
        <v>1</v>
      </c>
      <c r="BL44" s="124" t="str">
        <f t="shared" si="570"/>
        <v/>
      </c>
      <c r="BM44" s="125"/>
      <c r="BN44" s="126">
        <f t="shared" si="571"/>
        <v>1</v>
      </c>
      <c r="BO44" s="124" t="str">
        <f t="shared" si="572"/>
        <v/>
      </c>
      <c r="BP44" s="125"/>
      <c r="BQ44" s="126">
        <f t="shared" si="573"/>
        <v>1</v>
      </c>
      <c r="BR44" s="124" t="str">
        <f t="shared" si="574"/>
        <v/>
      </c>
      <c r="BS44" s="125"/>
      <c r="BT44" s="126">
        <f t="shared" si="575"/>
        <v>1</v>
      </c>
      <c r="BU44" s="124" t="str">
        <f t="shared" si="576"/>
        <v/>
      </c>
      <c r="BV44" s="125"/>
      <c r="BW44" s="126">
        <f t="shared" si="577"/>
        <v>1</v>
      </c>
      <c r="BX44" s="124" t="str">
        <f t="shared" si="578"/>
        <v/>
      </c>
      <c r="BY44" s="125"/>
      <c r="BZ44" s="126">
        <f t="shared" si="579"/>
        <v>1</v>
      </c>
      <c r="CA44" s="124" t="str">
        <f t="shared" si="580"/>
        <v/>
      </c>
      <c r="CB44" s="125"/>
      <c r="CC44" s="126">
        <f t="shared" si="581"/>
        <v>1</v>
      </c>
      <c r="CD44" s="124" t="str">
        <f t="shared" si="582"/>
        <v/>
      </c>
      <c r="CE44" s="125"/>
      <c r="CF44" s="126">
        <f t="shared" si="583"/>
        <v>1</v>
      </c>
      <c r="CG44" s="124" t="str">
        <f t="shared" si="584"/>
        <v/>
      </c>
      <c r="CH44" s="125"/>
      <c r="CI44" s="126">
        <f t="shared" si="585"/>
        <v>1</v>
      </c>
      <c r="CJ44" s="124" t="str">
        <f t="shared" si="586"/>
        <v/>
      </c>
      <c r="CK44" s="125"/>
      <c r="CL44" s="126">
        <f t="shared" si="587"/>
        <v>1</v>
      </c>
      <c r="CM44" s="124" t="str">
        <f t="shared" si="588"/>
        <v/>
      </c>
      <c r="CN44" s="125"/>
      <c r="CO44" s="126">
        <f t="shared" si="589"/>
        <v>1</v>
      </c>
      <c r="CP44" s="124" t="str">
        <f t="shared" si="590"/>
        <v/>
      </c>
      <c r="CQ44" s="125"/>
      <c r="CR44" s="126">
        <f t="shared" si="591"/>
        <v>1</v>
      </c>
      <c r="CS44" s="124" t="str">
        <f t="shared" si="592"/>
        <v/>
      </c>
      <c r="CT44" s="125"/>
      <c r="CU44" s="126">
        <f t="shared" si="593"/>
        <v>1</v>
      </c>
      <c r="CV44" s="124" t="str">
        <f t="shared" si="594"/>
        <v/>
      </c>
      <c r="CW44" s="125"/>
      <c r="CX44" s="126">
        <f t="shared" si="595"/>
        <v>1</v>
      </c>
      <c r="CY44" s="124" t="str">
        <f t="shared" si="596"/>
        <v/>
      </c>
      <c r="CZ44" s="125"/>
      <c r="DA44" s="126">
        <f t="shared" si="597"/>
        <v>1</v>
      </c>
      <c r="DB44" s="124" t="str">
        <f t="shared" si="598"/>
        <v/>
      </c>
      <c r="DC44" s="125"/>
      <c r="DD44" s="126">
        <f t="shared" si="599"/>
        <v>1</v>
      </c>
      <c r="DE44" s="124" t="str">
        <f t="shared" si="600"/>
        <v/>
      </c>
      <c r="DF44" s="125"/>
      <c r="DG44" s="126">
        <f t="shared" si="601"/>
        <v>1</v>
      </c>
      <c r="DH44" s="124" t="str">
        <f t="shared" si="602"/>
        <v/>
      </c>
      <c r="DI44" s="125"/>
      <c r="DJ44" s="126">
        <f t="shared" si="603"/>
        <v>1</v>
      </c>
    </row>
    <row r="45" spans="1:114" ht="7.75" hidden="1" customHeight="1" outlineLevel="4" x14ac:dyDescent="0.2">
      <c r="A45" s="97">
        <v>3</v>
      </c>
      <c r="B45" s="121" t="s">
        <v>288</v>
      </c>
      <c r="C45" s="200" t="s">
        <v>289</v>
      </c>
      <c r="D45" s="200"/>
      <c r="E45" s="122">
        <f>VLOOKUP(B45,'[49]PLANILHA ORCAMENTARIA'!A:G,7,0)</f>
        <v>100201.66017655225</v>
      </c>
      <c r="F45" s="123"/>
      <c r="G45" s="124" t="str">
        <f t="shared" si="533"/>
        <v/>
      </c>
      <c r="H45" s="125"/>
      <c r="I45" s="126">
        <f t="shared" si="74"/>
        <v>0</v>
      </c>
      <c r="J45" s="124" t="str">
        <f t="shared" si="534"/>
        <v/>
      </c>
      <c r="K45" s="125"/>
      <c r="L45" s="126">
        <f t="shared" si="535"/>
        <v>0</v>
      </c>
      <c r="M45" s="124" t="str">
        <f t="shared" si="536"/>
        <v/>
      </c>
      <c r="N45" s="125"/>
      <c r="O45" s="126">
        <f t="shared" si="537"/>
        <v>0</v>
      </c>
      <c r="P45" s="124" t="str">
        <f t="shared" si="538"/>
        <v/>
      </c>
      <c r="Q45" s="125"/>
      <c r="R45" s="126">
        <f t="shared" si="539"/>
        <v>0</v>
      </c>
      <c r="S45" s="124" t="str">
        <f t="shared" si="540"/>
        <v/>
      </c>
      <c r="T45" s="125"/>
      <c r="U45" s="126">
        <f t="shared" si="541"/>
        <v>0</v>
      </c>
      <c r="V45" s="124" t="str">
        <f t="shared" si="542"/>
        <v/>
      </c>
      <c r="W45" s="125"/>
      <c r="X45" s="126">
        <f t="shared" si="543"/>
        <v>0</v>
      </c>
      <c r="Y45" s="124" t="str">
        <f t="shared" si="544"/>
        <v/>
      </c>
      <c r="Z45" s="125"/>
      <c r="AA45" s="126">
        <f t="shared" si="545"/>
        <v>0</v>
      </c>
      <c r="AB45" s="124" t="str">
        <f t="shared" si="546"/>
        <v/>
      </c>
      <c r="AC45" s="125"/>
      <c r="AD45" s="126">
        <f t="shared" si="547"/>
        <v>0</v>
      </c>
      <c r="AE45" s="124">
        <f t="shared" si="548"/>
        <v>100201.66017655225</v>
      </c>
      <c r="AF45" s="125">
        <v>1</v>
      </c>
      <c r="AG45" s="126">
        <f t="shared" si="549"/>
        <v>1</v>
      </c>
      <c r="AH45" s="124" t="str">
        <f t="shared" si="550"/>
        <v/>
      </c>
      <c r="AI45" s="125"/>
      <c r="AJ45" s="126">
        <f t="shared" si="551"/>
        <v>1</v>
      </c>
      <c r="AK45" s="124" t="str">
        <f t="shared" si="552"/>
        <v/>
      </c>
      <c r="AL45" s="125"/>
      <c r="AM45" s="126">
        <f t="shared" si="553"/>
        <v>1</v>
      </c>
      <c r="AN45" s="124" t="str">
        <f t="shared" si="554"/>
        <v/>
      </c>
      <c r="AO45" s="125"/>
      <c r="AP45" s="126">
        <f t="shared" si="555"/>
        <v>1</v>
      </c>
      <c r="AQ45" s="124" t="str">
        <f t="shared" si="556"/>
        <v/>
      </c>
      <c r="AR45" s="125"/>
      <c r="AS45" s="126">
        <f t="shared" si="557"/>
        <v>1</v>
      </c>
      <c r="AT45" s="124" t="str">
        <f t="shared" si="558"/>
        <v/>
      </c>
      <c r="AU45" s="125"/>
      <c r="AV45" s="126">
        <f t="shared" si="559"/>
        <v>1</v>
      </c>
      <c r="AW45" s="124" t="str">
        <f t="shared" si="560"/>
        <v/>
      </c>
      <c r="AX45" s="125"/>
      <c r="AY45" s="126">
        <f t="shared" si="561"/>
        <v>1</v>
      </c>
      <c r="AZ45" s="124" t="str">
        <f t="shared" si="562"/>
        <v/>
      </c>
      <c r="BA45" s="125"/>
      <c r="BB45" s="126">
        <f t="shared" si="563"/>
        <v>1</v>
      </c>
      <c r="BC45" s="124" t="str">
        <f t="shared" si="564"/>
        <v/>
      </c>
      <c r="BD45" s="125"/>
      <c r="BE45" s="126">
        <f t="shared" si="565"/>
        <v>1</v>
      </c>
      <c r="BF45" s="124" t="str">
        <f t="shared" si="566"/>
        <v/>
      </c>
      <c r="BG45" s="125"/>
      <c r="BH45" s="126">
        <f t="shared" si="567"/>
        <v>1</v>
      </c>
      <c r="BI45" s="124" t="str">
        <f t="shared" si="568"/>
        <v/>
      </c>
      <c r="BJ45" s="125"/>
      <c r="BK45" s="126">
        <f t="shared" si="569"/>
        <v>1</v>
      </c>
      <c r="BL45" s="124" t="str">
        <f t="shared" si="570"/>
        <v/>
      </c>
      <c r="BM45" s="125"/>
      <c r="BN45" s="126">
        <f t="shared" si="571"/>
        <v>1</v>
      </c>
      <c r="BO45" s="124" t="str">
        <f t="shared" si="572"/>
        <v/>
      </c>
      <c r="BP45" s="125"/>
      <c r="BQ45" s="126">
        <f t="shared" si="573"/>
        <v>1</v>
      </c>
      <c r="BR45" s="124" t="str">
        <f t="shared" si="574"/>
        <v/>
      </c>
      <c r="BS45" s="125"/>
      <c r="BT45" s="126">
        <f t="shared" si="575"/>
        <v>1</v>
      </c>
      <c r="BU45" s="124" t="str">
        <f t="shared" si="576"/>
        <v/>
      </c>
      <c r="BV45" s="125"/>
      <c r="BW45" s="126">
        <f t="shared" si="577"/>
        <v>1</v>
      </c>
      <c r="BX45" s="124" t="str">
        <f t="shared" si="578"/>
        <v/>
      </c>
      <c r="BY45" s="125"/>
      <c r="BZ45" s="126">
        <f t="shared" si="579"/>
        <v>1</v>
      </c>
      <c r="CA45" s="124" t="str">
        <f t="shared" si="580"/>
        <v/>
      </c>
      <c r="CB45" s="125"/>
      <c r="CC45" s="126">
        <f t="shared" si="581"/>
        <v>1</v>
      </c>
      <c r="CD45" s="124" t="str">
        <f t="shared" si="582"/>
        <v/>
      </c>
      <c r="CE45" s="125"/>
      <c r="CF45" s="126">
        <f t="shared" si="583"/>
        <v>1</v>
      </c>
      <c r="CG45" s="124" t="str">
        <f t="shared" si="584"/>
        <v/>
      </c>
      <c r="CH45" s="125"/>
      <c r="CI45" s="126">
        <f t="shared" si="585"/>
        <v>1</v>
      </c>
      <c r="CJ45" s="124" t="str">
        <f t="shared" si="586"/>
        <v/>
      </c>
      <c r="CK45" s="125"/>
      <c r="CL45" s="126">
        <f t="shared" si="587"/>
        <v>1</v>
      </c>
      <c r="CM45" s="124" t="str">
        <f t="shared" si="588"/>
        <v/>
      </c>
      <c r="CN45" s="125"/>
      <c r="CO45" s="126">
        <f t="shared" si="589"/>
        <v>1</v>
      </c>
      <c r="CP45" s="124" t="str">
        <f t="shared" si="590"/>
        <v/>
      </c>
      <c r="CQ45" s="125"/>
      <c r="CR45" s="126">
        <f t="shared" si="591"/>
        <v>1</v>
      </c>
      <c r="CS45" s="124" t="str">
        <f t="shared" si="592"/>
        <v/>
      </c>
      <c r="CT45" s="125"/>
      <c r="CU45" s="126">
        <f t="shared" si="593"/>
        <v>1</v>
      </c>
      <c r="CV45" s="124" t="str">
        <f t="shared" si="594"/>
        <v/>
      </c>
      <c r="CW45" s="125"/>
      <c r="CX45" s="126">
        <f t="shared" si="595"/>
        <v>1</v>
      </c>
      <c r="CY45" s="124" t="str">
        <f t="shared" si="596"/>
        <v/>
      </c>
      <c r="CZ45" s="125"/>
      <c r="DA45" s="126">
        <f t="shared" si="597"/>
        <v>1</v>
      </c>
      <c r="DB45" s="124" t="str">
        <f t="shared" si="598"/>
        <v/>
      </c>
      <c r="DC45" s="125"/>
      <c r="DD45" s="126">
        <f t="shared" si="599"/>
        <v>1</v>
      </c>
      <c r="DE45" s="124" t="str">
        <f t="shared" si="600"/>
        <v/>
      </c>
      <c r="DF45" s="125"/>
      <c r="DG45" s="126">
        <f t="shared" si="601"/>
        <v>1</v>
      </c>
      <c r="DH45" s="124" t="str">
        <f t="shared" si="602"/>
        <v/>
      </c>
      <c r="DI45" s="125"/>
      <c r="DJ45" s="126">
        <f t="shared" si="603"/>
        <v>1</v>
      </c>
    </row>
    <row r="46" spans="1:114" ht="7.75" hidden="1" customHeight="1" outlineLevel="3" collapsed="1" x14ac:dyDescent="0.2">
      <c r="A46" s="97">
        <v>3</v>
      </c>
      <c r="B46" s="137" t="s">
        <v>18</v>
      </c>
      <c r="C46" s="206" t="s">
        <v>290</v>
      </c>
      <c r="D46" s="206"/>
      <c r="E46" s="138">
        <f>VLOOKUP(B46,'[49]PLANILHA ORCAMENTARIA'!A:G,7,0)</f>
        <v>171557.02712024457</v>
      </c>
      <c r="F46" s="139"/>
      <c r="G46" s="210" t="str">
        <f t="shared" si="145"/>
        <v/>
      </c>
      <c r="H46" s="211"/>
      <c r="I46" s="212">
        <f t="shared" si="74"/>
        <v>0</v>
      </c>
      <c r="J46" s="210" t="str">
        <f t="shared" ref="J46" si="604">IF(K46="","",K46*H46)</f>
        <v/>
      </c>
      <c r="K46" s="211"/>
      <c r="L46" s="212">
        <f t="shared" ref="L46:L73" si="605">K46</f>
        <v>0</v>
      </c>
      <c r="M46" s="210" t="str">
        <f t="shared" ref="M46" si="606">IF(N46="","",N46*K46)</f>
        <v/>
      </c>
      <c r="N46" s="211"/>
      <c r="O46" s="212">
        <f t="shared" ref="O46" si="607">N46</f>
        <v>0</v>
      </c>
      <c r="P46" s="210" t="str">
        <f t="shared" ref="P46" si="608">IF(Q46="","",Q46*N46)</f>
        <v/>
      </c>
      <c r="Q46" s="211"/>
      <c r="R46" s="212">
        <f t="shared" ref="R46" si="609">Q46</f>
        <v>0</v>
      </c>
      <c r="S46" s="210" t="str">
        <f t="shared" ref="S46" si="610">IF(T46="","",T46*Q46)</f>
        <v/>
      </c>
      <c r="T46" s="211"/>
      <c r="U46" s="212">
        <f t="shared" ref="U46" si="611">T46</f>
        <v>0</v>
      </c>
      <c r="V46" s="210" t="str">
        <f t="shared" ref="V46" si="612">IF(W46="","",W46*T46)</f>
        <v/>
      </c>
      <c r="W46" s="211"/>
      <c r="X46" s="212">
        <f t="shared" ref="X46" si="613">W46</f>
        <v>0</v>
      </c>
      <c r="Y46" s="210" t="str">
        <f t="shared" ref="Y46" si="614">IF(Z46="","",Z46*W46)</f>
        <v/>
      </c>
      <c r="Z46" s="211"/>
      <c r="AA46" s="212">
        <f t="shared" ref="AA46" si="615">Z46</f>
        <v>0</v>
      </c>
      <c r="AB46" s="210" t="str">
        <f t="shared" ref="AB46" si="616">IF(AC46="","",AC46*Z46)</f>
        <v/>
      </c>
      <c r="AC46" s="211"/>
      <c r="AD46" s="212">
        <f t="shared" ref="AD46" si="617">AC46</f>
        <v>0</v>
      </c>
      <c r="AE46" s="210" t="str">
        <f t="shared" ref="AE46" si="618">IF(AF46="","",AF46*AC46)</f>
        <v/>
      </c>
      <c r="AF46" s="211"/>
      <c r="AG46" s="212">
        <f t="shared" ref="AG46" si="619">AF46</f>
        <v>0</v>
      </c>
      <c r="AH46" s="210" t="str">
        <f t="shared" ref="AH46" si="620">IF(AI46="","",AI46*AF46)</f>
        <v/>
      </c>
      <c r="AI46" s="211"/>
      <c r="AJ46" s="212">
        <f t="shared" ref="AJ46" si="621">AI46</f>
        <v>0</v>
      </c>
      <c r="AK46" s="210" t="str">
        <f t="shared" ref="AK46" si="622">IF(AL46="","",AL46*AI46)</f>
        <v/>
      </c>
      <c r="AL46" s="211"/>
      <c r="AM46" s="212">
        <f t="shared" ref="AM46" si="623">AL46</f>
        <v>0</v>
      </c>
      <c r="AN46" s="210" t="str">
        <f t="shared" ref="AN46" si="624">IF(AO46="","",AO46*AL46)</f>
        <v/>
      </c>
      <c r="AO46" s="211"/>
      <c r="AP46" s="212">
        <f t="shared" ref="AP46" si="625">AO46</f>
        <v>0</v>
      </c>
      <c r="AQ46" s="210" t="str">
        <f t="shared" ref="AQ46" si="626">IF(AR46="","",AR46*AO46)</f>
        <v/>
      </c>
      <c r="AR46" s="211"/>
      <c r="AS46" s="212">
        <f t="shared" ref="AS46" si="627">AR46</f>
        <v>0</v>
      </c>
      <c r="AT46" s="210" t="str">
        <f t="shared" ref="AT46" si="628">IF(AU46="","",AU46*AR46)</f>
        <v/>
      </c>
      <c r="AU46" s="211"/>
      <c r="AV46" s="212">
        <f t="shared" ref="AV46" si="629">AU46</f>
        <v>0</v>
      </c>
      <c r="AW46" s="210" t="str">
        <f t="shared" ref="AW46" si="630">IF(AX46="","",AX46*AU46)</f>
        <v/>
      </c>
      <c r="AX46" s="211"/>
      <c r="AY46" s="212">
        <f t="shared" ref="AY46" si="631">AX46</f>
        <v>0</v>
      </c>
      <c r="AZ46" s="210" t="str">
        <f t="shared" ref="AZ46" si="632">IF(BA46="","",BA46*AX46)</f>
        <v/>
      </c>
      <c r="BA46" s="211"/>
      <c r="BB46" s="212">
        <f t="shared" ref="BB46" si="633">BA46</f>
        <v>0</v>
      </c>
      <c r="BC46" s="210" t="str">
        <f t="shared" ref="BC46" si="634">IF(BD46="","",BD46*BA46)</f>
        <v/>
      </c>
      <c r="BD46" s="211"/>
      <c r="BE46" s="212">
        <f t="shared" ref="BE46" si="635">BD46</f>
        <v>0</v>
      </c>
      <c r="BF46" s="210" t="str">
        <f t="shared" ref="BF46" si="636">IF(BG46="","",BG46*BD46)</f>
        <v/>
      </c>
      <c r="BG46" s="211"/>
      <c r="BH46" s="212">
        <f t="shared" ref="BH46" si="637">BG46</f>
        <v>0</v>
      </c>
      <c r="BI46" s="210" t="str">
        <f t="shared" ref="BI46" si="638">IF(BJ46="","",BJ46*BG46)</f>
        <v/>
      </c>
      <c r="BJ46" s="211"/>
      <c r="BK46" s="212">
        <f t="shared" ref="BK46" si="639">BJ46</f>
        <v>0</v>
      </c>
      <c r="BL46" s="210" t="str">
        <f t="shared" ref="BL46" si="640">IF(BM46="","",BM46*BJ46)</f>
        <v/>
      </c>
      <c r="BM46" s="211"/>
      <c r="BN46" s="212">
        <f t="shared" ref="BN46" si="641">BM46</f>
        <v>0</v>
      </c>
      <c r="BO46" s="210" t="str">
        <f t="shared" ref="BO46" si="642">IF(BP46="","",BP46*BM46)</f>
        <v/>
      </c>
      <c r="BP46" s="211"/>
      <c r="BQ46" s="212">
        <f t="shared" ref="BQ46" si="643">BP46</f>
        <v>0</v>
      </c>
      <c r="BR46" s="210" t="str">
        <f t="shared" ref="BR46" si="644">IF(BS46="","",BS46*BP46)</f>
        <v/>
      </c>
      <c r="BS46" s="211"/>
      <c r="BT46" s="212">
        <f t="shared" ref="BT46" si="645">BS46</f>
        <v>0</v>
      </c>
      <c r="BU46" s="210" t="str">
        <f t="shared" ref="BU46" si="646">IF(BV46="","",BV46*BS46)</f>
        <v/>
      </c>
      <c r="BV46" s="211"/>
      <c r="BW46" s="212">
        <f t="shared" ref="BW46" si="647">BV46</f>
        <v>0</v>
      </c>
      <c r="BX46" s="210" t="str">
        <f t="shared" ref="BX46" si="648">IF(BY46="","",BY46*BV46)</f>
        <v/>
      </c>
      <c r="BY46" s="211"/>
      <c r="BZ46" s="212">
        <f t="shared" ref="BZ46" si="649">BY46</f>
        <v>0</v>
      </c>
      <c r="CA46" s="210" t="str">
        <f t="shared" ref="CA46" si="650">IF(CB46="","",CB46*BY46)</f>
        <v/>
      </c>
      <c r="CB46" s="211"/>
      <c r="CC46" s="212">
        <f t="shared" ref="CC46" si="651">CB46</f>
        <v>0</v>
      </c>
      <c r="CD46" s="210" t="str">
        <f t="shared" ref="CD46" si="652">IF(CE46="","",CE46*CB46)</f>
        <v/>
      </c>
      <c r="CE46" s="211"/>
      <c r="CF46" s="212">
        <f t="shared" ref="CF46" si="653">CE46</f>
        <v>0</v>
      </c>
      <c r="CG46" s="210" t="str">
        <f t="shared" ref="CG46" si="654">IF(CH46="","",CH46*CE46)</f>
        <v/>
      </c>
      <c r="CH46" s="211"/>
      <c r="CI46" s="212">
        <f t="shared" ref="CI46" si="655">CH46</f>
        <v>0</v>
      </c>
      <c r="CJ46" s="210" t="str">
        <f t="shared" ref="CJ46" si="656">IF(CK46="","",CK46*CH46)</f>
        <v/>
      </c>
      <c r="CK46" s="211"/>
      <c r="CL46" s="212">
        <f t="shared" ref="CL46" si="657">CK46</f>
        <v>0</v>
      </c>
      <c r="CM46" s="210" t="str">
        <f t="shared" ref="CM46" si="658">IF(CN46="","",CN46*CK46)</f>
        <v/>
      </c>
      <c r="CN46" s="211"/>
      <c r="CO46" s="212">
        <f t="shared" ref="CO46" si="659">CN46</f>
        <v>0</v>
      </c>
      <c r="CP46" s="210" t="str">
        <f t="shared" ref="CP46" si="660">IF(CQ46="","",CQ46*CN46)</f>
        <v/>
      </c>
      <c r="CQ46" s="211"/>
      <c r="CR46" s="212">
        <f t="shared" ref="CR46" si="661">CQ46</f>
        <v>0</v>
      </c>
      <c r="CS46" s="210" t="str">
        <f t="shared" ref="CS46" si="662">IF(CT46="","",CT46*CQ46)</f>
        <v/>
      </c>
      <c r="CT46" s="211"/>
      <c r="CU46" s="212">
        <f t="shared" ref="CU46" si="663">CT46</f>
        <v>0</v>
      </c>
      <c r="CV46" s="210" t="str">
        <f t="shared" ref="CV46" si="664">IF(CW46="","",CW46*CT46)</f>
        <v/>
      </c>
      <c r="CW46" s="211"/>
      <c r="CX46" s="212">
        <f t="shared" ref="CX46" si="665">CW46</f>
        <v>0</v>
      </c>
      <c r="CY46" s="210" t="str">
        <f t="shared" ref="CY46" si="666">IF(CZ46="","",CZ46*CW46)</f>
        <v/>
      </c>
      <c r="CZ46" s="211"/>
      <c r="DA46" s="212">
        <f t="shared" ref="DA46" si="667">CZ46</f>
        <v>0</v>
      </c>
      <c r="DB46" s="210" t="str">
        <f t="shared" ref="DB46" si="668">IF(DC46="","",DC46*CZ46)</f>
        <v/>
      </c>
      <c r="DC46" s="211"/>
      <c r="DD46" s="212">
        <f t="shared" ref="DD46" si="669">DC46</f>
        <v>0</v>
      </c>
      <c r="DE46" s="210" t="str">
        <f t="shared" ref="DE46" si="670">IF(DF46="","",DF46*DC46)</f>
        <v/>
      </c>
      <c r="DF46" s="211"/>
      <c r="DG46" s="212">
        <f t="shared" ref="DG46" si="671">DF46</f>
        <v>0</v>
      </c>
      <c r="DH46" s="210" t="str">
        <f t="shared" ref="DH46" si="672">IF(DI46="","",DI46*DF46)</f>
        <v/>
      </c>
      <c r="DI46" s="211"/>
      <c r="DJ46" s="212">
        <f t="shared" ref="DJ46" si="673">DI46</f>
        <v>0</v>
      </c>
    </row>
    <row r="47" spans="1:114" ht="7.75" hidden="1" customHeight="1" outlineLevel="4" x14ac:dyDescent="0.2">
      <c r="A47" s="97">
        <v>3</v>
      </c>
      <c r="B47" s="121" t="s">
        <v>81</v>
      </c>
      <c r="C47" s="200" t="s">
        <v>286</v>
      </c>
      <c r="D47" s="200"/>
      <c r="E47" s="122">
        <f>VLOOKUP(B47,'[49]PLANILHA ORCAMENTARIA'!A:G,7,0)</f>
        <v>44883.987806355821</v>
      </c>
      <c r="F47" s="123"/>
      <c r="G47" s="124" t="str">
        <f t="shared" ref="G47:G53" si="674">IF(H47="","",H47*$E47)</f>
        <v/>
      </c>
      <c r="H47" s="125"/>
      <c r="I47" s="126">
        <f t="shared" si="74"/>
        <v>0</v>
      </c>
      <c r="J47" s="124" t="str">
        <f t="shared" ref="J47:J53" si="675">IF(K47="","",K47*$E47)</f>
        <v/>
      </c>
      <c r="K47" s="125"/>
      <c r="L47" s="126">
        <f t="shared" ref="L47:L53" si="676">K47+I47</f>
        <v>0</v>
      </c>
      <c r="M47" s="124" t="str">
        <f t="shared" ref="M47:M53" si="677">IF(N47="","",N47*$E47)</f>
        <v/>
      </c>
      <c r="N47" s="125"/>
      <c r="O47" s="126">
        <f t="shared" ref="O47:O53" si="678">N47+L47</f>
        <v>0</v>
      </c>
      <c r="P47" s="124" t="str">
        <f t="shared" ref="P47:P53" si="679">IF(Q47="","",Q47*$E47)</f>
        <v/>
      </c>
      <c r="Q47" s="125"/>
      <c r="R47" s="126">
        <f t="shared" ref="R47:R53" si="680">Q47+O47</f>
        <v>0</v>
      </c>
      <c r="S47" s="124" t="str">
        <f t="shared" ref="S47:S53" si="681">IF(T47="","",T47*$E47)</f>
        <v/>
      </c>
      <c r="T47" s="125"/>
      <c r="U47" s="126">
        <f t="shared" ref="U47:U53" si="682">T47+R47</f>
        <v>0</v>
      </c>
      <c r="V47" s="124" t="str">
        <f t="shared" ref="V47:V53" si="683">IF(W47="","",W47*$E47)</f>
        <v/>
      </c>
      <c r="W47" s="125"/>
      <c r="X47" s="126">
        <f t="shared" ref="X47:X53" si="684">W47+U47</f>
        <v>0</v>
      </c>
      <c r="Y47" s="124" t="str">
        <f t="shared" ref="Y47:Y53" si="685">IF(Z47="","",Z47*$E47)</f>
        <v/>
      </c>
      <c r="Z47" s="125"/>
      <c r="AA47" s="126">
        <f t="shared" ref="AA47:AA53" si="686">Z47+X47</f>
        <v>0</v>
      </c>
      <c r="AB47" s="124" t="str">
        <f t="shared" ref="AB47:AB53" si="687">IF(AC47="","",AC47*$E47)</f>
        <v/>
      </c>
      <c r="AC47" s="125"/>
      <c r="AD47" s="126">
        <f t="shared" ref="AD47:AD53" si="688">AC47+AA47</f>
        <v>0</v>
      </c>
      <c r="AE47" s="124" t="str">
        <f t="shared" ref="AE47:AE53" si="689">IF(AF47="","",AF47*$E47)</f>
        <v/>
      </c>
      <c r="AF47" s="125"/>
      <c r="AG47" s="126">
        <f t="shared" ref="AG47:AG53" si="690">AF47+AD47</f>
        <v>0</v>
      </c>
      <c r="AH47" s="124" t="str">
        <f t="shared" ref="AH47:AH53" si="691">IF(AI47="","",AI47*$E47)</f>
        <v/>
      </c>
      <c r="AI47" s="125"/>
      <c r="AJ47" s="126">
        <f t="shared" ref="AJ47:AJ53" si="692">AI47+AG47</f>
        <v>0</v>
      </c>
      <c r="AK47" s="124">
        <f t="shared" ref="AK47:AK53" si="693">IF(AL47="","",AL47*$E47)</f>
        <v>44883.987806355821</v>
      </c>
      <c r="AL47" s="125">
        <v>1</v>
      </c>
      <c r="AM47" s="126">
        <f t="shared" ref="AM47:AM53" si="694">AL47+AJ47</f>
        <v>1</v>
      </c>
      <c r="AN47" s="124" t="str">
        <f t="shared" ref="AN47:AN53" si="695">IF(AO47="","",AO47*$E47)</f>
        <v/>
      </c>
      <c r="AO47" s="125"/>
      <c r="AP47" s="126">
        <f t="shared" ref="AP47:AP53" si="696">AO47+AM47</f>
        <v>1</v>
      </c>
      <c r="AQ47" s="124" t="str">
        <f t="shared" ref="AQ47:AQ53" si="697">IF(AR47="","",AR47*$E47)</f>
        <v/>
      </c>
      <c r="AR47" s="125"/>
      <c r="AS47" s="126">
        <f t="shared" ref="AS47:AS53" si="698">AR47+AP47</f>
        <v>1</v>
      </c>
      <c r="AT47" s="124" t="str">
        <f t="shared" ref="AT47:AT53" si="699">IF(AU47="","",AU47*$E47)</f>
        <v/>
      </c>
      <c r="AU47" s="125"/>
      <c r="AV47" s="126">
        <f t="shared" ref="AV47:AV53" si="700">AU47+AS47</f>
        <v>1</v>
      </c>
      <c r="AW47" s="124" t="str">
        <f t="shared" ref="AW47:AW53" si="701">IF(AX47="","",AX47*$E47)</f>
        <v/>
      </c>
      <c r="AX47" s="125"/>
      <c r="AY47" s="126">
        <f t="shared" ref="AY47:AY53" si="702">AX47+AV47</f>
        <v>1</v>
      </c>
      <c r="AZ47" s="124" t="str">
        <f t="shared" ref="AZ47:AZ53" si="703">IF(BA47="","",BA47*$E47)</f>
        <v/>
      </c>
      <c r="BA47" s="125"/>
      <c r="BB47" s="126">
        <f t="shared" ref="BB47:BB53" si="704">BA47+AY47</f>
        <v>1</v>
      </c>
      <c r="BC47" s="124" t="str">
        <f t="shared" ref="BC47:BC53" si="705">IF(BD47="","",BD47*$E47)</f>
        <v/>
      </c>
      <c r="BD47" s="125"/>
      <c r="BE47" s="126">
        <f t="shared" ref="BE47:BE53" si="706">BD47+BB47</f>
        <v>1</v>
      </c>
      <c r="BF47" s="124" t="str">
        <f t="shared" ref="BF47:BF53" si="707">IF(BG47="","",BG47*$E47)</f>
        <v/>
      </c>
      <c r="BG47" s="125"/>
      <c r="BH47" s="126">
        <f t="shared" ref="BH47:BH53" si="708">BG47+BE47</f>
        <v>1</v>
      </c>
      <c r="BI47" s="124" t="str">
        <f t="shared" ref="BI47:BI53" si="709">IF(BJ47="","",BJ47*$E47)</f>
        <v/>
      </c>
      <c r="BJ47" s="125"/>
      <c r="BK47" s="126">
        <f t="shared" ref="BK47:BK53" si="710">BJ47+BH47</f>
        <v>1</v>
      </c>
      <c r="BL47" s="124" t="str">
        <f t="shared" ref="BL47:BL53" si="711">IF(BM47="","",BM47*$E47)</f>
        <v/>
      </c>
      <c r="BM47" s="125"/>
      <c r="BN47" s="126">
        <f t="shared" ref="BN47:BN53" si="712">BM47+BK47</f>
        <v>1</v>
      </c>
      <c r="BO47" s="124" t="str">
        <f t="shared" ref="BO47:BO53" si="713">IF(BP47="","",BP47*$E47)</f>
        <v/>
      </c>
      <c r="BP47" s="125"/>
      <c r="BQ47" s="126">
        <f t="shared" ref="BQ47:BQ53" si="714">BP47+BN47</f>
        <v>1</v>
      </c>
      <c r="BR47" s="124" t="str">
        <f t="shared" ref="BR47:BR53" si="715">IF(BS47="","",BS47*$E47)</f>
        <v/>
      </c>
      <c r="BS47" s="125"/>
      <c r="BT47" s="126">
        <f t="shared" ref="BT47:BT53" si="716">BS47+BQ47</f>
        <v>1</v>
      </c>
      <c r="BU47" s="124" t="str">
        <f t="shared" ref="BU47:BU53" si="717">IF(BV47="","",BV47*$E47)</f>
        <v/>
      </c>
      <c r="BV47" s="125"/>
      <c r="BW47" s="126">
        <f t="shared" ref="BW47:BW53" si="718">BV47+BT47</f>
        <v>1</v>
      </c>
      <c r="BX47" s="124" t="str">
        <f t="shared" ref="BX47:BX53" si="719">IF(BY47="","",BY47*$E47)</f>
        <v/>
      </c>
      <c r="BY47" s="125"/>
      <c r="BZ47" s="126">
        <f t="shared" ref="BZ47:BZ53" si="720">BY47+BW47</f>
        <v>1</v>
      </c>
      <c r="CA47" s="124" t="str">
        <f t="shared" ref="CA47:CA53" si="721">IF(CB47="","",CB47*$E47)</f>
        <v/>
      </c>
      <c r="CB47" s="125"/>
      <c r="CC47" s="126">
        <f t="shared" ref="CC47:CC53" si="722">CB47+BZ47</f>
        <v>1</v>
      </c>
      <c r="CD47" s="124" t="str">
        <f t="shared" ref="CD47:CD53" si="723">IF(CE47="","",CE47*$E47)</f>
        <v/>
      </c>
      <c r="CE47" s="125"/>
      <c r="CF47" s="126">
        <f t="shared" ref="CF47:CF53" si="724">CE47+CC47</f>
        <v>1</v>
      </c>
      <c r="CG47" s="124" t="str">
        <f t="shared" ref="CG47:CG53" si="725">IF(CH47="","",CH47*$E47)</f>
        <v/>
      </c>
      <c r="CH47" s="125"/>
      <c r="CI47" s="126">
        <f t="shared" ref="CI47:CI53" si="726">CH47+CF47</f>
        <v>1</v>
      </c>
      <c r="CJ47" s="124" t="str">
        <f t="shared" ref="CJ47:CJ53" si="727">IF(CK47="","",CK47*$E47)</f>
        <v/>
      </c>
      <c r="CK47" s="125"/>
      <c r="CL47" s="126">
        <f t="shared" ref="CL47:CL53" si="728">CK47+CI47</f>
        <v>1</v>
      </c>
      <c r="CM47" s="124" t="str">
        <f t="shared" ref="CM47:CM53" si="729">IF(CN47="","",CN47*$E47)</f>
        <v/>
      </c>
      <c r="CN47" s="125"/>
      <c r="CO47" s="126">
        <f t="shared" ref="CO47:CO53" si="730">CN47+CL47</f>
        <v>1</v>
      </c>
      <c r="CP47" s="124" t="str">
        <f t="shared" ref="CP47:CP53" si="731">IF(CQ47="","",CQ47*$E47)</f>
        <v/>
      </c>
      <c r="CQ47" s="125"/>
      <c r="CR47" s="126">
        <f t="shared" ref="CR47:CR53" si="732">CQ47+CO47</f>
        <v>1</v>
      </c>
      <c r="CS47" s="124" t="str">
        <f t="shared" ref="CS47:CS53" si="733">IF(CT47="","",CT47*$E47)</f>
        <v/>
      </c>
      <c r="CT47" s="125"/>
      <c r="CU47" s="126">
        <f t="shared" ref="CU47:CU53" si="734">CT47+CR47</f>
        <v>1</v>
      </c>
      <c r="CV47" s="124" t="str">
        <f t="shared" ref="CV47:CV53" si="735">IF(CW47="","",CW47*$E47)</f>
        <v/>
      </c>
      <c r="CW47" s="125"/>
      <c r="CX47" s="126">
        <f t="shared" ref="CX47:CX53" si="736">CW47+CU47</f>
        <v>1</v>
      </c>
      <c r="CY47" s="124" t="str">
        <f t="shared" ref="CY47:CY53" si="737">IF(CZ47="","",CZ47*$E47)</f>
        <v/>
      </c>
      <c r="CZ47" s="125"/>
      <c r="DA47" s="126">
        <f t="shared" ref="DA47:DA53" si="738">CZ47+CX47</f>
        <v>1</v>
      </c>
      <c r="DB47" s="124" t="str">
        <f t="shared" ref="DB47:DB53" si="739">IF(DC47="","",DC47*$E47)</f>
        <v/>
      </c>
      <c r="DC47" s="125"/>
      <c r="DD47" s="126">
        <f t="shared" ref="DD47:DD53" si="740">DC47+DA47</f>
        <v>1</v>
      </c>
      <c r="DE47" s="124" t="str">
        <f t="shared" ref="DE47:DE53" si="741">IF(DF47="","",DF47*$E47)</f>
        <v/>
      </c>
      <c r="DF47" s="125"/>
      <c r="DG47" s="126">
        <f t="shared" ref="DG47:DG53" si="742">DF47+DD47</f>
        <v>1</v>
      </c>
      <c r="DH47" s="124" t="str">
        <f t="shared" ref="DH47:DH53" si="743">IF(DI47="","",DI47*$E47)</f>
        <v/>
      </c>
      <c r="DI47" s="125"/>
      <c r="DJ47" s="126">
        <f t="shared" ref="DJ47:DJ53" si="744">DI47+DG47</f>
        <v>1</v>
      </c>
    </row>
    <row r="48" spans="1:114" ht="7.75" hidden="1" customHeight="1" outlineLevel="4" x14ac:dyDescent="0.2">
      <c r="A48" s="97">
        <v>3</v>
      </c>
      <c r="B48" s="121" t="s">
        <v>82</v>
      </c>
      <c r="C48" s="200" t="s">
        <v>287</v>
      </c>
      <c r="D48" s="200"/>
      <c r="E48" s="122">
        <f>VLOOKUP(B48,'[49]PLANILHA ORCAMENTARIA'!A:G,7,0)</f>
        <v>40133.211806355823</v>
      </c>
      <c r="F48" s="123"/>
      <c r="G48" s="124" t="str">
        <f t="shared" si="674"/>
        <v/>
      </c>
      <c r="H48" s="125"/>
      <c r="I48" s="126">
        <f t="shared" si="74"/>
        <v>0</v>
      </c>
      <c r="J48" s="124" t="str">
        <f t="shared" si="675"/>
        <v/>
      </c>
      <c r="K48" s="125"/>
      <c r="L48" s="126">
        <f t="shared" si="676"/>
        <v>0</v>
      </c>
      <c r="M48" s="124" t="str">
        <f t="shared" si="677"/>
        <v/>
      </c>
      <c r="N48" s="125"/>
      <c r="O48" s="126">
        <f t="shared" si="678"/>
        <v>0</v>
      </c>
      <c r="P48" s="124" t="str">
        <f t="shared" si="679"/>
        <v/>
      </c>
      <c r="Q48" s="125"/>
      <c r="R48" s="126">
        <f t="shared" si="680"/>
        <v>0</v>
      </c>
      <c r="S48" s="124" t="str">
        <f t="shared" si="681"/>
        <v/>
      </c>
      <c r="T48" s="125"/>
      <c r="U48" s="126">
        <f t="shared" si="682"/>
        <v>0</v>
      </c>
      <c r="V48" s="124" t="str">
        <f t="shared" si="683"/>
        <v/>
      </c>
      <c r="W48" s="125"/>
      <c r="X48" s="126">
        <f t="shared" si="684"/>
        <v>0</v>
      </c>
      <c r="Y48" s="124" t="str">
        <f t="shared" si="685"/>
        <v/>
      </c>
      <c r="Z48" s="125"/>
      <c r="AA48" s="126">
        <f t="shared" si="686"/>
        <v>0</v>
      </c>
      <c r="AB48" s="124" t="str">
        <f t="shared" si="687"/>
        <v/>
      </c>
      <c r="AC48" s="125"/>
      <c r="AD48" s="126">
        <f t="shared" si="688"/>
        <v>0</v>
      </c>
      <c r="AE48" s="124" t="str">
        <f t="shared" si="689"/>
        <v/>
      </c>
      <c r="AF48" s="125"/>
      <c r="AG48" s="126">
        <f t="shared" si="690"/>
        <v>0</v>
      </c>
      <c r="AH48" s="124" t="str">
        <f t="shared" si="691"/>
        <v/>
      </c>
      <c r="AI48" s="125"/>
      <c r="AJ48" s="126">
        <f t="shared" si="692"/>
        <v>0</v>
      </c>
      <c r="AK48" s="124">
        <f t="shared" si="693"/>
        <v>40133.211806355823</v>
      </c>
      <c r="AL48" s="125">
        <v>1</v>
      </c>
      <c r="AM48" s="126">
        <f t="shared" si="694"/>
        <v>1</v>
      </c>
      <c r="AN48" s="124" t="str">
        <f t="shared" si="695"/>
        <v/>
      </c>
      <c r="AO48" s="125"/>
      <c r="AP48" s="126">
        <f t="shared" si="696"/>
        <v>1</v>
      </c>
      <c r="AQ48" s="124" t="str">
        <f t="shared" si="697"/>
        <v/>
      </c>
      <c r="AR48" s="125"/>
      <c r="AS48" s="126">
        <f t="shared" si="698"/>
        <v>1</v>
      </c>
      <c r="AT48" s="124" t="str">
        <f t="shared" si="699"/>
        <v/>
      </c>
      <c r="AU48" s="125"/>
      <c r="AV48" s="126">
        <f t="shared" si="700"/>
        <v>1</v>
      </c>
      <c r="AW48" s="124" t="str">
        <f t="shared" si="701"/>
        <v/>
      </c>
      <c r="AX48" s="125"/>
      <c r="AY48" s="126">
        <f t="shared" si="702"/>
        <v>1</v>
      </c>
      <c r="AZ48" s="124" t="str">
        <f t="shared" si="703"/>
        <v/>
      </c>
      <c r="BA48" s="125"/>
      <c r="BB48" s="126">
        <f t="shared" si="704"/>
        <v>1</v>
      </c>
      <c r="BC48" s="124" t="str">
        <f t="shared" si="705"/>
        <v/>
      </c>
      <c r="BD48" s="125"/>
      <c r="BE48" s="126">
        <f t="shared" si="706"/>
        <v>1</v>
      </c>
      <c r="BF48" s="124" t="str">
        <f t="shared" si="707"/>
        <v/>
      </c>
      <c r="BG48" s="125"/>
      <c r="BH48" s="126">
        <f t="shared" si="708"/>
        <v>1</v>
      </c>
      <c r="BI48" s="124" t="str">
        <f t="shared" si="709"/>
        <v/>
      </c>
      <c r="BJ48" s="125"/>
      <c r="BK48" s="126">
        <f t="shared" si="710"/>
        <v>1</v>
      </c>
      <c r="BL48" s="124" t="str">
        <f t="shared" si="711"/>
        <v/>
      </c>
      <c r="BM48" s="125"/>
      <c r="BN48" s="126">
        <f t="shared" si="712"/>
        <v>1</v>
      </c>
      <c r="BO48" s="124" t="str">
        <f t="shared" si="713"/>
        <v/>
      </c>
      <c r="BP48" s="125"/>
      <c r="BQ48" s="126">
        <f t="shared" si="714"/>
        <v>1</v>
      </c>
      <c r="BR48" s="124" t="str">
        <f t="shared" si="715"/>
        <v/>
      </c>
      <c r="BS48" s="125"/>
      <c r="BT48" s="126">
        <f t="shared" si="716"/>
        <v>1</v>
      </c>
      <c r="BU48" s="124" t="str">
        <f t="shared" si="717"/>
        <v/>
      </c>
      <c r="BV48" s="125"/>
      <c r="BW48" s="126">
        <f t="shared" si="718"/>
        <v>1</v>
      </c>
      <c r="BX48" s="124" t="str">
        <f t="shared" si="719"/>
        <v/>
      </c>
      <c r="BY48" s="125"/>
      <c r="BZ48" s="126">
        <f t="shared" si="720"/>
        <v>1</v>
      </c>
      <c r="CA48" s="124" t="str">
        <f t="shared" si="721"/>
        <v/>
      </c>
      <c r="CB48" s="125"/>
      <c r="CC48" s="126">
        <f t="shared" si="722"/>
        <v>1</v>
      </c>
      <c r="CD48" s="124" t="str">
        <f t="shared" si="723"/>
        <v/>
      </c>
      <c r="CE48" s="125"/>
      <c r="CF48" s="126">
        <f t="shared" si="724"/>
        <v>1</v>
      </c>
      <c r="CG48" s="124" t="str">
        <f t="shared" si="725"/>
        <v/>
      </c>
      <c r="CH48" s="125"/>
      <c r="CI48" s="126">
        <f t="shared" si="726"/>
        <v>1</v>
      </c>
      <c r="CJ48" s="124" t="str">
        <f t="shared" si="727"/>
        <v/>
      </c>
      <c r="CK48" s="125"/>
      <c r="CL48" s="126">
        <f t="shared" si="728"/>
        <v>1</v>
      </c>
      <c r="CM48" s="124" t="str">
        <f t="shared" si="729"/>
        <v/>
      </c>
      <c r="CN48" s="125"/>
      <c r="CO48" s="126">
        <f t="shared" si="730"/>
        <v>1</v>
      </c>
      <c r="CP48" s="124" t="str">
        <f t="shared" si="731"/>
        <v/>
      </c>
      <c r="CQ48" s="125"/>
      <c r="CR48" s="126">
        <f t="shared" si="732"/>
        <v>1</v>
      </c>
      <c r="CS48" s="124" t="str">
        <f t="shared" si="733"/>
        <v/>
      </c>
      <c r="CT48" s="125"/>
      <c r="CU48" s="126">
        <f t="shared" si="734"/>
        <v>1</v>
      </c>
      <c r="CV48" s="124" t="str">
        <f t="shared" si="735"/>
        <v/>
      </c>
      <c r="CW48" s="125"/>
      <c r="CX48" s="126">
        <f t="shared" si="736"/>
        <v>1</v>
      </c>
      <c r="CY48" s="124" t="str">
        <f t="shared" si="737"/>
        <v/>
      </c>
      <c r="CZ48" s="125"/>
      <c r="DA48" s="126">
        <f t="shared" si="738"/>
        <v>1</v>
      </c>
      <c r="DB48" s="124" t="str">
        <f t="shared" si="739"/>
        <v/>
      </c>
      <c r="DC48" s="125"/>
      <c r="DD48" s="126">
        <f t="shared" si="740"/>
        <v>1</v>
      </c>
      <c r="DE48" s="124" t="str">
        <f t="shared" si="741"/>
        <v/>
      </c>
      <c r="DF48" s="125"/>
      <c r="DG48" s="126">
        <f t="shared" si="742"/>
        <v>1</v>
      </c>
      <c r="DH48" s="124" t="str">
        <f t="shared" si="743"/>
        <v/>
      </c>
      <c r="DI48" s="125"/>
      <c r="DJ48" s="126">
        <f t="shared" si="744"/>
        <v>1</v>
      </c>
    </row>
    <row r="49" spans="1:114" ht="7.75" hidden="1" customHeight="1" outlineLevel="4" x14ac:dyDescent="0.2">
      <c r="A49" s="97">
        <v>3</v>
      </c>
      <c r="B49" s="121" t="s">
        <v>291</v>
      </c>
      <c r="C49" s="200" t="s">
        <v>289</v>
      </c>
      <c r="D49" s="200"/>
      <c r="E49" s="122">
        <f>VLOOKUP(B49,'[49]PLANILHA ORCAMENTARIA'!A:G,7,0)</f>
        <v>86539.827507532929</v>
      </c>
      <c r="F49" s="123"/>
      <c r="G49" s="124" t="str">
        <f t="shared" si="674"/>
        <v/>
      </c>
      <c r="H49" s="125"/>
      <c r="I49" s="126">
        <f t="shared" si="74"/>
        <v>0</v>
      </c>
      <c r="J49" s="124" t="str">
        <f t="shared" si="675"/>
        <v/>
      </c>
      <c r="K49" s="125"/>
      <c r="L49" s="126">
        <f t="shared" si="676"/>
        <v>0</v>
      </c>
      <c r="M49" s="124" t="str">
        <f t="shared" si="677"/>
        <v/>
      </c>
      <c r="N49" s="125"/>
      <c r="O49" s="126">
        <f t="shared" si="678"/>
        <v>0</v>
      </c>
      <c r="P49" s="124" t="str">
        <f t="shared" si="679"/>
        <v/>
      </c>
      <c r="Q49" s="125"/>
      <c r="R49" s="126">
        <f t="shared" si="680"/>
        <v>0</v>
      </c>
      <c r="S49" s="124" t="str">
        <f t="shared" si="681"/>
        <v/>
      </c>
      <c r="T49" s="125"/>
      <c r="U49" s="126">
        <f t="shared" si="682"/>
        <v>0</v>
      </c>
      <c r="V49" s="124" t="str">
        <f t="shared" si="683"/>
        <v/>
      </c>
      <c r="W49" s="125"/>
      <c r="X49" s="126">
        <f t="shared" si="684"/>
        <v>0</v>
      </c>
      <c r="Y49" s="124" t="str">
        <f t="shared" si="685"/>
        <v/>
      </c>
      <c r="Z49" s="125"/>
      <c r="AA49" s="126">
        <f t="shared" si="686"/>
        <v>0</v>
      </c>
      <c r="AB49" s="124" t="str">
        <f t="shared" si="687"/>
        <v/>
      </c>
      <c r="AC49" s="125"/>
      <c r="AD49" s="126">
        <f t="shared" si="688"/>
        <v>0</v>
      </c>
      <c r="AE49" s="124" t="str">
        <f t="shared" si="689"/>
        <v/>
      </c>
      <c r="AF49" s="125"/>
      <c r="AG49" s="126">
        <f t="shared" si="690"/>
        <v>0</v>
      </c>
      <c r="AH49" s="124" t="str">
        <f t="shared" si="691"/>
        <v/>
      </c>
      <c r="AI49" s="125"/>
      <c r="AJ49" s="126">
        <f t="shared" si="692"/>
        <v>0</v>
      </c>
      <c r="AK49" s="124">
        <f t="shared" si="693"/>
        <v>86539.827507532929</v>
      </c>
      <c r="AL49" s="125">
        <v>1</v>
      </c>
      <c r="AM49" s="126">
        <f t="shared" si="694"/>
        <v>1</v>
      </c>
      <c r="AN49" s="124" t="str">
        <f t="shared" si="695"/>
        <v/>
      </c>
      <c r="AO49" s="125"/>
      <c r="AP49" s="126">
        <f t="shared" si="696"/>
        <v>1</v>
      </c>
      <c r="AQ49" s="124" t="str">
        <f t="shared" si="697"/>
        <v/>
      </c>
      <c r="AR49" s="125"/>
      <c r="AS49" s="126">
        <f t="shared" si="698"/>
        <v>1</v>
      </c>
      <c r="AT49" s="124" t="str">
        <f t="shared" si="699"/>
        <v/>
      </c>
      <c r="AU49" s="125"/>
      <c r="AV49" s="126">
        <f t="shared" si="700"/>
        <v>1</v>
      </c>
      <c r="AW49" s="124" t="str">
        <f t="shared" si="701"/>
        <v/>
      </c>
      <c r="AX49" s="125"/>
      <c r="AY49" s="126">
        <f t="shared" si="702"/>
        <v>1</v>
      </c>
      <c r="AZ49" s="124" t="str">
        <f t="shared" si="703"/>
        <v/>
      </c>
      <c r="BA49" s="125"/>
      <c r="BB49" s="126">
        <f t="shared" si="704"/>
        <v>1</v>
      </c>
      <c r="BC49" s="124" t="str">
        <f t="shared" si="705"/>
        <v/>
      </c>
      <c r="BD49" s="125"/>
      <c r="BE49" s="126">
        <f t="shared" si="706"/>
        <v>1</v>
      </c>
      <c r="BF49" s="124" t="str">
        <f t="shared" si="707"/>
        <v/>
      </c>
      <c r="BG49" s="125"/>
      <c r="BH49" s="126">
        <f t="shared" si="708"/>
        <v>1</v>
      </c>
      <c r="BI49" s="124" t="str">
        <f t="shared" si="709"/>
        <v/>
      </c>
      <c r="BJ49" s="125"/>
      <c r="BK49" s="126">
        <f t="shared" si="710"/>
        <v>1</v>
      </c>
      <c r="BL49" s="124" t="str">
        <f t="shared" si="711"/>
        <v/>
      </c>
      <c r="BM49" s="125"/>
      <c r="BN49" s="126">
        <f t="shared" si="712"/>
        <v>1</v>
      </c>
      <c r="BO49" s="124" t="str">
        <f t="shared" si="713"/>
        <v/>
      </c>
      <c r="BP49" s="125"/>
      <c r="BQ49" s="126">
        <f t="shared" si="714"/>
        <v>1</v>
      </c>
      <c r="BR49" s="124" t="str">
        <f t="shared" si="715"/>
        <v/>
      </c>
      <c r="BS49" s="125"/>
      <c r="BT49" s="126">
        <f t="shared" si="716"/>
        <v>1</v>
      </c>
      <c r="BU49" s="124" t="str">
        <f t="shared" si="717"/>
        <v/>
      </c>
      <c r="BV49" s="125"/>
      <c r="BW49" s="126">
        <f t="shared" si="718"/>
        <v>1</v>
      </c>
      <c r="BX49" s="124" t="str">
        <f t="shared" si="719"/>
        <v/>
      </c>
      <c r="BY49" s="125"/>
      <c r="BZ49" s="126">
        <f t="shared" si="720"/>
        <v>1</v>
      </c>
      <c r="CA49" s="124" t="str">
        <f t="shared" si="721"/>
        <v/>
      </c>
      <c r="CB49" s="125"/>
      <c r="CC49" s="126">
        <f t="shared" si="722"/>
        <v>1</v>
      </c>
      <c r="CD49" s="124" t="str">
        <f t="shared" si="723"/>
        <v/>
      </c>
      <c r="CE49" s="125"/>
      <c r="CF49" s="126">
        <f t="shared" si="724"/>
        <v>1</v>
      </c>
      <c r="CG49" s="124" t="str">
        <f t="shared" si="725"/>
        <v/>
      </c>
      <c r="CH49" s="125"/>
      <c r="CI49" s="126">
        <f t="shared" si="726"/>
        <v>1</v>
      </c>
      <c r="CJ49" s="124" t="str">
        <f t="shared" si="727"/>
        <v/>
      </c>
      <c r="CK49" s="125"/>
      <c r="CL49" s="126">
        <f t="shared" si="728"/>
        <v>1</v>
      </c>
      <c r="CM49" s="124" t="str">
        <f t="shared" si="729"/>
        <v/>
      </c>
      <c r="CN49" s="125"/>
      <c r="CO49" s="126">
        <f t="shared" si="730"/>
        <v>1</v>
      </c>
      <c r="CP49" s="124" t="str">
        <f t="shared" si="731"/>
        <v/>
      </c>
      <c r="CQ49" s="125"/>
      <c r="CR49" s="126">
        <f t="shared" si="732"/>
        <v>1</v>
      </c>
      <c r="CS49" s="124" t="str">
        <f t="shared" si="733"/>
        <v/>
      </c>
      <c r="CT49" s="125"/>
      <c r="CU49" s="126">
        <f t="shared" si="734"/>
        <v>1</v>
      </c>
      <c r="CV49" s="124" t="str">
        <f t="shared" si="735"/>
        <v/>
      </c>
      <c r="CW49" s="125"/>
      <c r="CX49" s="126">
        <f t="shared" si="736"/>
        <v>1</v>
      </c>
      <c r="CY49" s="124" t="str">
        <f t="shared" si="737"/>
        <v/>
      </c>
      <c r="CZ49" s="125"/>
      <c r="DA49" s="126">
        <f t="shared" si="738"/>
        <v>1</v>
      </c>
      <c r="DB49" s="124" t="str">
        <f t="shared" si="739"/>
        <v/>
      </c>
      <c r="DC49" s="125"/>
      <c r="DD49" s="126">
        <f t="shared" si="740"/>
        <v>1</v>
      </c>
      <c r="DE49" s="124" t="str">
        <f t="shared" si="741"/>
        <v/>
      </c>
      <c r="DF49" s="125"/>
      <c r="DG49" s="126">
        <f t="shared" si="742"/>
        <v>1</v>
      </c>
      <c r="DH49" s="124" t="str">
        <f t="shared" si="743"/>
        <v/>
      </c>
      <c r="DI49" s="125"/>
      <c r="DJ49" s="126">
        <f t="shared" si="744"/>
        <v>1</v>
      </c>
    </row>
    <row r="50" spans="1:114" ht="7.75" hidden="1" customHeight="1" outlineLevel="3" collapsed="1" x14ac:dyDescent="0.2">
      <c r="A50" s="97">
        <v>3</v>
      </c>
      <c r="B50" s="137" t="s">
        <v>19</v>
      </c>
      <c r="C50" s="206" t="s">
        <v>292</v>
      </c>
      <c r="D50" s="206"/>
      <c r="E50" s="138">
        <f>VLOOKUP(B50,'[49]PLANILHA ORCAMENTARIA'!A:G,7,0)</f>
        <v>186046.49139971417</v>
      </c>
      <c r="F50" s="139"/>
      <c r="G50" s="210" t="str">
        <f t="shared" ref="G50" si="745">IF(H50="","",H50*E50)</f>
        <v/>
      </c>
      <c r="H50" s="211"/>
      <c r="I50" s="212">
        <f t="shared" si="74"/>
        <v>0</v>
      </c>
      <c r="J50" s="210" t="str">
        <f t="shared" ref="J50" si="746">IF(K50="","",K50*H50)</f>
        <v/>
      </c>
      <c r="K50" s="211"/>
      <c r="L50" s="212">
        <f t="shared" ref="L50" si="747">K50</f>
        <v>0</v>
      </c>
      <c r="M50" s="210" t="str">
        <f t="shared" ref="M50" si="748">IF(N50="","",N50*K50)</f>
        <v/>
      </c>
      <c r="N50" s="211"/>
      <c r="O50" s="212">
        <f t="shared" ref="O50" si="749">N50</f>
        <v>0</v>
      </c>
      <c r="P50" s="210" t="str">
        <f t="shared" ref="P50" si="750">IF(Q50="","",Q50*N50)</f>
        <v/>
      </c>
      <c r="Q50" s="211"/>
      <c r="R50" s="212">
        <f t="shared" ref="R50" si="751">Q50</f>
        <v>0</v>
      </c>
      <c r="S50" s="210" t="str">
        <f t="shared" ref="S50" si="752">IF(T50="","",T50*Q50)</f>
        <v/>
      </c>
      <c r="T50" s="211"/>
      <c r="U50" s="212">
        <f t="shared" ref="U50" si="753">T50</f>
        <v>0</v>
      </c>
      <c r="V50" s="210" t="str">
        <f t="shared" ref="V50" si="754">IF(W50="","",W50*T50)</f>
        <v/>
      </c>
      <c r="W50" s="211"/>
      <c r="X50" s="212">
        <f t="shared" ref="X50" si="755">W50</f>
        <v>0</v>
      </c>
      <c r="Y50" s="210" t="str">
        <f t="shared" ref="Y50" si="756">IF(Z50="","",Z50*W50)</f>
        <v/>
      </c>
      <c r="Z50" s="211"/>
      <c r="AA50" s="212">
        <f t="shared" ref="AA50" si="757">Z50</f>
        <v>0</v>
      </c>
      <c r="AB50" s="210" t="str">
        <f t="shared" ref="AB50" si="758">IF(AC50="","",AC50*Z50)</f>
        <v/>
      </c>
      <c r="AC50" s="211"/>
      <c r="AD50" s="212">
        <f t="shared" ref="AD50" si="759">AC50</f>
        <v>0</v>
      </c>
      <c r="AE50" s="210" t="str">
        <f t="shared" ref="AE50" si="760">IF(AF50="","",AF50*AC50)</f>
        <v/>
      </c>
      <c r="AF50" s="211"/>
      <c r="AG50" s="212">
        <f t="shared" ref="AG50" si="761">AF50</f>
        <v>0</v>
      </c>
      <c r="AH50" s="210" t="str">
        <f t="shared" ref="AH50" si="762">IF(AI50="","",AI50*AF50)</f>
        <v/>
      </c>
      <c r="AI50" s="211"/>
      <c r="AJ50" s="212">
        <f t="shared" ref="AJ50" si="763">AI50</f>
        <v>0</v>
      </c>
      <c r="AK50" s="210" t="str">
        <f t="shared" ref="AK50" si="764">IF(AL50="","",AL50*AI50)</f>
        <v/>
      </c>
      <c r="AL50" s="211"/>
      <c r="AM50" s="212">
        <f t="shared" ref="AM50" si="765">AL50</f>
        <v>0</v>
      </c>
      <c r="AN50" s="210" t="str">
        <f t="shared" ref="AN50" si="766">IF(AO50="","",AO50*AL50)</f>
        <v/>
      </c>
      <c r="AO50" s="211"/>
      <c r="AP50" s="212">
        <f t="shared" ref="AP50" si="767">AO50</f>
        <v>0</v>
      </c>
      <c r="AQ50" s="210" t="str">
        <f t="shared" ref="AQ50" si="768">IF(AR50="","",AR50*AO50)</f>
        <v/>
      </c>
      <c r="AR50" s="211"/>
      <c r="AS50" s="212">
        <f t="shared" ref="AS50" si="769">AR50</f>
        <v>0</v>
      </c>
      <c r="AT50" s="210" t="str">
        <f t="shared" ref="AT50" si="770">IF(AU50="","",AU50*AR50)</f>
        <v/>
      </c>
      <c r="AU50" s="211"/>
      <c r="AV50" s="212">
        <f t="shared" ref="AV50" si="771">AU50</f>
        <v>0</v>
      </c>
      <c r="AW50" s="210" t="str">
        <f t="shared" ref="AW50" si="772">IF(AX50="","",AX50*AU50)</f>
        <v/>
      </c>
      <c r="AX50" s="211"/>
      <c r="AY50" s="212">
        <f t="shared" ref="AY50" si="773">AX50</f>
        <v>0</v>
      </c>
      <c r="AZ50" s="210" t="str">
        <f t="shared" ref="AZ50" si="774">IF(BA50="","",BA50*AX50)</f>
        <v/>
      </c>
      <c r="BA50" s="211"/>
      <c r="BB50" s="212">
        <f t="shared" ref="BB50" si="775">BA50</f>
        <v>0</v>
      </c>
      <c r="BC50" s="210" t="str">
        <f t="shared" ref="BC50" si="776">IF(BD50="","",BD50*BA50)</f>
        <v/>
      </c>
      <c r="BD50" s="211"/>
      <c r="BE50" s="212">
        <f t="shared" ref="BE50" si="777">BD50</f>
        <v>0</v>
      </c>
      <c r="BF50" s="210" t="str">
        <f t="shared" ref="BF50" si="778">IF(BG50="","",BG50*BD50)</f>
        <v/>
      </c>
      <c r="BG50" s="211"/>
      <c r="BH50" s="212">
        <f t="shared" ref="BH50" si="779">BG50</f>
        <v>0</v>
      </c>
      <c r="BI50" s="210" t="str">
        <f t="shared" ref="BI50" si="780">IF(BJ50="","",BJ50*BG50)</f>
        <v/>
      </c>
      <c r="BJ50" s="211"/>
      <c r="BK50" s="212">
        <f t="shared" ref="BK50" si="781">BJ50</f>
        <v>0</v>
      </c>
      <c r="BL50" s="210" t="str">
        <f t="shared" ref="BL50" si="782">IF(BM50="","",BM50*BJ50)</f>
        <v/>
      </c>
      <c r="BM50" s="211"/>
      <c r="BN50" s="212">
        <f t="shared" ref="BN50" si="783">BM50</f>
        <v>0</v>
      </c>
      <c r="BO50" s="210" t="str">
        <f t="shared" ref="BO50" si="784">IF(BP50="","",BP50*BM50)</f>
        <v/>
      </c>
      <c r="BP50" s="211"/>
      <c r="BQ50" s="212">
        <f t="shared" ref="BQ50" si="785">BP50</f>
        <v>0</v>
      </c>
      <c r="BR50" s="210" t="str">
        <f t="shared" ref="BR50" si="786">IF(BS50="","",BS50*BP50)</f>
        <v/>
      </c>
      <c r="BS50" s="211"/>
      <c r="BT50" s="212">
        <f t="shared" ref="BT50" si="787">BS50</f>
        <v>0</v>
      </c>
      <c r="BU50" s="210" t="str">
        <f t="shared" ref="BU50" si="788">IF(BV50="","",BV50*BS50)</f>
        <v/>
      </c>
      <c r="BV50" s="211"/>
      <c r="BW50" s="212">
        <f t="shared" ref="BW50" si="789">BV50</f>
        <v>0</v>
      </c>
      <c r="BX50" s="210" t="str">
        <f t="shared" ref="BX50" si="790">IF(BY50="","",BY50*BV50)</f>
        <v/>
      </c>
      <c r="BY50" s="211"/>
      <c r="BZ50" s="212">
        <f t="shared" ref="BZ50" si="791">BY50</f>
        <v>0</v>
      </c>
      <c r="CA50" s="210" t="str">
        <f t="shared" ref="CA50" si="792">IF(CB50="","",CB50*BY50)</f>
        <v/>
      </c>
      <c r="CB50" s="211"/>
      <c r="CC50" s="212">
        <f t="shared" ref="CC50" si="793">CB50</f>
        <v>0</v>
      </c>
      <c r="CD50" s="210" t="str">
        <f t="shared" ref="CD50" si="794">IF(CE50="","",CE50*CB50)</f>
        <v/>
      </c>
      <c r="CE50" s="211"/>
      <c r="CF50" s="212">
        <f t="shared" ref="CF50" si="795">CE50</f>
        <v>0</v>
      </c>
      <c r="CG50" s="210" t="str">
        <f t="shared" ref="CG50" si="796">IF(CH50="","",CH50*CE50)</f>
        <v/>
      </c>
      <c r="CH50" s="211"/>
      <c r="CI50" s="212">
        <f t="shared" ref="CI50" si="797">CH50</f>
        <v>0</v>
      </c>
      <c r="CJ50" s="210" t="str">
        <f t="shared" ref="CJ50" si="798">IF(CK50="","",CK50*CH50)</f>
        <v/>
      </c>
      <c r="CK50" s="211"/>
      <c r="CL50" s="212">
        <f t="shared" ref="CL50" si="799">CK50</f>
        <v>0</v>
      </c>
      <c r="CM50" s="210" t="str">
        <f t="shared" ref="CM50" si="800">IF(CN50="","",CN50*CK50)</f>
        <v/>
      </c>
      <c r="CN50" s="211"/>
      <c r="CO50" s="212">
        <f t="shared" ref="CO50" si="801">CN50</f>
        <v>0</v>
      </c>
      <c r="CP50" s="210" t="str">
        <f t="shared" ref="CP50" si="802">IF(CQ50="","",CQ50*CN50)</f>
        <v/>
      </c>
      <c r="CQ50" s="211"/>
      <c r="CR50" s="212">
        <f t="shared" ref="CR50" si="803">CQ50</f>
        <v>0</v>
      </c>
      <c r="CS50" s="210" t="str">
        <f t="shared" ref="CS50" si="804">IF(CT50="","",CT50*CQ50)</f>
        <v/>
      </c>
      <c r="CT50" s="211"/>
      <c r="CU50" s="212">
        <f t="shared" ref="CU50" si="805">CT50</f>
        <v>0</v>
      </c>
      <c r="CV50" s="210" t="str">
        <f t="shared" ref="CV50" si="806">IF(CW50="","",CW50*CT50)</f>
        <v/>
      </c>
      <c r="CW50" s="211"/>
      <c r="CX50" s="212">
        <f t="shared" ref="CX50" si="807">CW50</f>
        <v>0</v>
      </c>
      <c r="CY50" s="210" t="str">
        <f t="shared" ref="CY50" si="808">IF(CZ50="","",CZ50*CW50)</f>
        <v/>
      </c>
      <c r="CZ50" s="211"/>
      <c r="DA50" s="212">
        <f t="shared" ref="DA50" si="809">CZ50</f>
        <v>0</v>
      </c>
      <c r="DB50" s="210" t="str">
        <f t="shared" ref="DB50" si="810">IF(DC50="","",DC50*CZ50)</f>
        <v/>
      </c>
      <c r="DC50" s="211"/>
      <c r="DD50" s="212">
        <f t="shared" ref="DD50" si="811">DC50</f>
        <v>0</v>
      </c>
      <c r="DE50" s="210" t="str">
        <f t="shared" ref="DE50" si="812">IF(DF50="","",DF50*DC50)</f>
        <v/>
      </c>
      <c r="DF50" s="211"/>
      <c r="DG50" s="212">
        <f t="shared" ref="DG50" si="813">DF50</f>
        <v>0</v>
      </c>
      <c r="DH50" s="210" t="str">
        <f t="shared" ref="DH50" si="814">IF(DI50="","",DI50*DF50)</f>
        <v/>
      </c>
      <c r="DI50" s="211"/>
      <c r="DJ50" s="212">
        <f t="shared" ref="DJ50" si="815">DI50</f>
        <v>0</v>
      </c>
    </row>
    <row r="51" spans="1:114" ht="7.75" hidden="1" customHeight="1" outlineLevel="4" x14ac:dyDescent="0.2">
      <c r="A51" s="97">
        <v>3</v>
      </c>
      <c r="B51" s="121" t="s">
        <v>83</v>
      </c>
      <c r="C51" s="200" t="s">
        <v>286</v>
      </c>
      <c r="D51" s="200"/>
      <c r="E51" s="122">
        <f>VLOOKUP(B51,'[49]PLANILHA ORCAMENTARIA'!A:G,7,0)</f>
        <v>46793.294832923268</v>
      </c>
      <c r="F51" s="123"/>
      <c r="G51" s="124" t="str">
        <f t="shared" si="674"/>
        <v/>
      </c>
      <c r="H51" s="125"/>
      <c r="I51" s="126">
        <f t="shared" si="74"/>
        <v>0</v>
      </c>
      <c r="J51" s="124" t="str">
        <f t="shared" si="675"/>
        <v/>
      </c>
      <c r="K51" s="125"/>
      <c r="L51" s="126">
        <f t="shared" si="676"/>
        <v>0</v>
      </c>
      <c r="M51" s="124" t="str">
        <f t="shared" si="677"/>
        <v/>
      </c>
      <c r="N51" s="125"/>
      <c r="O51" s="126">
        <f t="shared" si="678"/>
        <v>0</v>
      </c>
      <c r="P51" s="124" t="str">
        <f t="shared" si="679"/>
        <v/>
      </c>
      <c r="Q51" s="125"/>
      <c r="R51" s="126">
        <f t="shared" si="680"/>
        <v>0</v>
      </c>
      <c r="S51" s="124" t="str">
        <f t="shared" si="681"/>
        <v/>
      </c>
      <c r="T51" s="125"/>
      <c r="U51" s="126">
        <f t="shared" si="682"/>
        <v>0</v>
      </c>
      <c r="V51" s="124" t="str">
        <f t="shared" si="683"/>
        <v/>
      </c>
      <c r="W51" s="125"/>
      <c r="X51" s="126">
        <f t="shared" si="684"/>
        <v>0</v>
      </c>
      <c r="Y51" s="124" t="str">
        <f t="shared" si="685"/>
        <v/>
      </c>
      <c r="Z51" s="125"/>
      <c r="AA51" s="126">
        <f t="shared" si="686"/>
        <v>0</v>
      </c>
      <c r="AB51" s="124" t="str">
        <f t="shared" si="687"/>
        <v/>
      </c>
      <c r="AC51" s="125"/>
      <c r="AD51" s="126">
        <f t="shared" si="688"/>
        <v>0</v>
      </c>
      <c r="AE51" s="124" t="str">
        <f t="shared" si="689"/>
        <v/>
      </c>
      <c r="AF51" s="125"/>
      <c r="AG51" s="126">
        <f t="shared" si="690"/>
        <v>0</v>
      </c>
      <c r="AH51" s="124" t="str">
        <f t="shared" si="691"/>
        <v/>
      </c>
      <c r="AI51" s="125"/>
      <c r="AJ51" s="126">
        <f t="shared" si="692"/>
        <v>0</v>
      </c>
      <c r="AK51" s="124" t="str">
        <f t="shared" si="693"/>
        <v/>
      </c>
      <c r="AL51" s="125"/>
      <c r="AM51" s="126">
        <f t="shared" si="694"/>
        <v>0</v>
      </c>
      <c r="AN51" s="124" t="str">
        <f t="shared" si="695"/>
        <v/>
      </c>
      <c r="AO51" s="125"/>
      <c r="AP51" s="126">
        <f t="shared" si="696"/>
        <v>0</v>
      </c>
      <c r="AQ51" s="124">
        <f t="shared" si="697"/>
        <v>46793.294832923268</v>
      </c>
      <c r="AR51" s="125">
        <v>1</v>
      </c>
      <c r="AS51" s="126">
        <f t="shared" si="698"/>
        <v>1</v>
      </c>
      <c r="AT51" s="124" t="str">
        <f t="shared" si="699"/>
        <v/>
      </c>
      <c r="AU51" s="125"/>
      <c r="AV51" s="126">
        <f t="shared" si="700"/>
        <v>1</v>
      </c>
      <c r="AW51" s="124" t="str">
        <f t="shared" si="701"/>
        <v/>
      </c>
      <c r="AX51" s="125"/>
      <c r="AY51" s="126">
        <f t="shared" si="702"/>
        <v>1</v>
      </c>
      <c r="AZ51" s="124" t="str">
        <f t="shared" si="703"/>
        <v/>
      </c>
      <c r="BA51" s="125"/>
      <c r="BB51" s="126">
        <f t="shared" si="704"/>
        <v>1</v>
      </c>
      <c r="BC51" s="124" t="str">
        <f t="shared" si="705"/>
        <v/>
      </c>
      <c r="BD51" s="125"/>
      <c r="BE51" s="126">
        <f t="shared" si="706"/>
        <v>1</v>
      </c>
      <c r="BF51" s="124" t="str">
        <f t="shared" si="707"/>
        <v/>
      </c>
      <c r="BG51" s="125"/>
      <c r="BH51" s="126">
        <f t="shared" si="708"/>
        <v>1</v>
      </c>
      <c r="BI51" s="124" t="str">
        <f t="shared" si="709"/>
        <v/>
      </c>
      <c r="BJ51" s="125"/>
      <c r="BK51" s="126">
        <f t="shared" si="710"/>
        <v>1</v>
      </c>
      <c r="BL51" s="124" t="str">
        <f t="shared" si="711"/>
        <v/>
      </c>
      <c r="BM51" s="125"/>
      <c r="BN51" s="126">
        <f t="shared" si="712"/>
        <v>1</v>
      </c>
      <c r="BO51" s="124" t="str">
        <f t="shared" si="713"/>
        <v/>
      </c>
      <c r="BP51" s="125"/>
      <c r="BQ51" s="126">
        <f t="shared" si="714"/>
        <v>1</v>
      </c>
      <c r="BR51" s="124" t="str">
        <f t="shared" si="715"/>
        <v/>
      </c>
      <c r="BS51" s="125"/>
      <c r="BT51" s="126">
        <f t="shared" si="716"/>
        <v>1</v>
      </c>
      <c r="BU51" s="124" t="str">
        <f t="shared" si="717"/>
        <v/>
      </c>
      <c r="BV51" s="125"/>
      <c r="BW51" s="126">
        <f t="shared" si="718"/>
        <v>1</v>
      </c>
      <c r="BX51" s="124" t="str">
        <f t="shared" si="719"/>
        <v/>
      </c>
      <c r="BY51" s="125"/>
      <c r="BZ51" s="126">
        <f t="shared" si="720"/>
        <v>1</v>
      </c>
      <c r="CA51" s="124" t="str">
        <f t="shared" si="721"/>
        <v/>
      </c>
      <c r="CB51" s="125"/>
      <c r="CC51" s="126">
        <f t="shared" si="722"/>
        <v>1</v>
      </c>
      <c r="CD51" s="124" t="str">
        <f t="shared" si="723"/>
        <v/>
      </c>
      <c r="CE51" s="125"/>
      <c r="CF51" s="126">
        <f t="shared" si="724"/>
        <v>1</v>
      </c>
      <c r="CG51" s="124" t="str">
        <f t="shared" si="725"/>
        <v/>
      </c>
      <c r="CH51" s="125"/>
      <c r="CI51" s="126">
        <f t="shared" si="726"/>
        <v>1</v>
      </c>
      <c r="CJ51" s="124" t="str">
        <f t="shared" si="727"/>
        <v/>
      </c>
      <c r="CK51" s="125"/>
      <c r="CL51" s="126">
        <f t="shared" si="728"/>
        <v>1</v>
      </c>
      <c r="CM51" s="124" t="str">
        <f t="shared" si="729"/>
        <v/>
      </c>
      <c r="CN51" s="125"/>
      <c r="CO51" s="126">
        <f t="shared" si="730"/>
        <v>1</v>
      </c>
      <c r="CP51" s="124" t="str">
        <f t="shared" si="731"/>
        <v/>
      </c>
      <c r="CQ51" s="125"/>
      <c r="CR51" s="126">
        <f t="shared" si="732"/>
        <v>1</v>
      </c>
      <c r="CS51" s="124" t="str">
        <f t="shared" si="733"/>
        <v/>
      </c>
      <c r="CT51" s="125"/>
      <c r="CU51" s="126">
        <f t="shared" si="734"/>
        <v>1</v>
      </c>
      <c r="CV51" s="124" t="str">
        <f t="shared" si="735"/>
        <v/>
      </c>
      <c r="CW51" s="125"/>
      <c r="CX51" s="126">
        <f t="shared" si="736"/>
        <v>1</v>
      </c>
      <c r="CY51" s="124" t="str">
        <f t="shared" si="737"/>
        <v/>
      </c>
      <c r="CZ51" s="125"/>
      <c r="DA51" s="126">
        <f t="shared" si="738"/>
        <v>1</v>
      </c>
      <c r="DB51" s="124" t="str">
        <f t="shared" si="739"/>
        <v/>
      </c>
      <c r="DC51" s="125"/>
      <c r="DD51" s="126">
        <f t="shared" si="740"/>
        <v>1</v>
      </c>
      <c r="DE51" s="124" t="str">
        <f t="shared" si="741"/>
        <v/>
      </c>
      <c r="DF51" s="125"/>
      <c r="DG51" s="126">
        <f t="shared" si="742"/>
        <v>1</v>
      </c>
      <c r="DH51" s="124" t="str">
        <f t="shared" si="743"/>
        <v/>
      </c>
      <c r="DI51" s="125"/>
      <c r="DJ51" s="126">
        <f t="shared" si="744"/>
        <v>1</v>
      </c>
    </row>
    <row r="52" spans="1:114" ht="7.75" hidden="1" customHeight="1" outlineLevel="4" x14ac:dyDescent="0.2">
      <c r="A52" s="97">
        <v>3</v>
      </c>
      <c r="B52" s="121" t="s">
        <v>84</v>
      </c>
      <c r="C52" s="200" t="s">
        <v>287</v>
      </c>
      <c r="D52" s="200"/>
      <c r="E52" s="122">
        <f>VLOOKUP(B52,'[49]PLANILHA ORCAMENTARIA'!A:G,7,0)</f>
        <v>46694.374832923277</v>
      </c>
      <c r="F52" s="123"/>
      <c r="G52" s="124" t="str">
        <f t="shared" si="674"/>
        <v/>
      </c>
      <c r="H52" s="125"/>
      <c r="I52" s="126">
        <f t="shared" si="74"/>
        <v>0</v>
      </c>
      <c r="J52" s="124" t="str">
        <f t="shared" si="675"/>
        <v/>
      </c>
      <c r="K52" s="125"/>
      <c r="L52" s="126">
        <f t="shared" si="676"/>
        <v>0</v>
      </c>
      <c r="M52" s="124" t="str">
        <f t="shared" si="677"/>
        <v/>
      </c>
      <c r="N52" s="125"/>
      <c r="O52" s="126">
        <f t="shared" si="678"/>
        <v>0</v>
      </c>
      <c r="P52" s="124" t="str">
        <f t="shared" si="679"/>
        <v/>
      </c>
      <c r="Q52" s="125"/>
      <c r="R52" s="126">
        <f t="shared" si="680"/>
        <v>0</v>
      </c>
      <c r="S52" s="124" t="str">
        <f t="shared" si="681"/>
        <v/>
      </c>
      <c r="T52" s="125"/>
      <c r="U52" s="126">
        <f t="shared" si="682"/>
        <v>0</v>
      </c>
      <c r="V52" s="124" t="str">
        <f t="shared" si="683"/>
        <v/>
      </c>
      <c r="W52" s="125"/>
      <c r="X52" s="126">
        <f t="shared" si="684"/>
        <v>0</v>
      </c>
      <c r="Y52" s="124" t="str">
        <f t="shared" si="685"/>
        <v/>
      </c>
      <c r="Z52" s="125"/>
      <c r="AA52" s="126">
        <f t="shared" si="686"/>
        <v>0</v>
      </c>
      <c r="AB52" s="124" t="str">
        <f t="shared" si="687"/>
        <v/>
      </c>
      <c r="AC52" s="125"/>
      <c r="AD52" s="126">
        <f t="shared" si="688"/>
        <v>0</v>
      </c>
      <c r="AE52" s="124" t="str">
        <f t="shared" si="689"/>
        <v/>
      </c>
      <c r="AF52" s="125"/>
      <c r="AG52" s="126">
        <f t="shared" si="690"/>
        <v>0</v>
      </c>
      <c r="AH52" s="124" t="str">
        <f t="shared" si="691"/>
        <v/>
      </c>
      <c r="AI52" s="125"/>
      <c r="AJ52" s="126">
        <f t="shared" si="692"/>
        <v>0</v>
      </c>
      <c r="AK52" s="124" t="str">
        <f t="shared" si="693"/>
        <v/>
      </c>
      <c r="AL52" s="125"/>
      <c r="AM52" s="126">
        <f t="shared" si="694"/>
        <v>0</v>
      </c>
      <c r="AN52" s="124" t="str">
        <f t="shared" si="695"/>
        <v/>
      </c>
      <c r="AO52" s="125"/>
      <c r="AP52" s="126">
        <f t="shared" si="696"/>
        <v>0</v>
      </c>
      <c r="AQ52" s="124">
        <f t="shared" si="697"/>
        <v>46694.374832923277</v>
      </c>
      <c r="AR52" s="125">
        <v>1</v>
      </c>
      <c r="AS52" s="126">
        <f t="shared" si="698"/>
        <v>1</v>
      </c>
      <c r="AT52" s="124" t="str">
        <f t="shared" si="699"/>
        <v/>
      </c>
      <c r="AU52" s="125"/>
      <c r="AV52" s="126">
        <f t="shared" si="700"/>
        <v>1</v>
      </c>
      <c r="AW52" s="124" t="str">
        <f t="shared" si="701"/>
        <v/>
      </c>
      <c r="AX52" s="125"/>
      <c r="AY52" s="126">
        <f t="shared" si="702"/>
        <v>1</v>
      </c>
      <c r="AZ52" s="124" t="str">
        <f t="shared" si="703"/>
        <v/>
      </c>
      <c r="BA52" s="125"/>
      <c r="BB52" s="126">
        <f t="shared" si="704"/>
        <v>1</v>
      </c>
      <c r="BC52" s="124" t="str">
        <f t="shared" si="705"/>
        <v/>
      </c>
      <c r="BD52" s="125"/>
      <c r="BE52" s="126">
        <f t="shared" si="706"/>
        <v>1</v>
      </c>
      <c r="BF52" s="124" t="str">
        <f t="shared" si="707"/>
        <v/>
      </c>
      <c r="BG52" s="125"/>
      <c r="BH52" s="126">
        <f t="shared" si="708"/>
        <v>1</v>
      </c>
      <c r="BI52" s="124" t="str">
        <f t="shared" si="709"/>
        <v/>
      </c>
      <c r="BJ52" s="125"/>
      <c r="BK52" s="126">
        <f t="shared" si="710"/>
        <v>1</v>
      </c>
      <c r="BL52" s="124" t="str">
        <f t="shared" si="711"/>
        <v/>
      </c>
      <c r="BM52" s="125"/>
      <c r="BN52" s="126">
        <f t="shared" si="712"/>
        <v>1</v>
      </c>
      <c r="BO52" s="124" t="str">
        <f t="shared" si="713"/>
        <v/>
      </c>
      <c r="BP52" s="125"/>
      <c r="BQ52" s="126">
        <f t="shared" si="714"/>
        <v>1</v>
      </c>
      <c r="BR52" s="124" t="str">
        <f t="shared" si="715"/>
        <v/>
      </c>
      <c r="BS52" s="125"/>
      <c r="BT52" s="126">
        <f t="shared" si="716"/>
        <v>1</v>
      </c>
      <c r="BU52" s="124" t="str">
        <f t="shared" si="717"/>
        <v/>
      </c>
      <c r="BV52" s="125"/>
      <c r="BW52" s="126">
        <f t="shared" si="718"/>
        <v>1</v>
      </c>
      <c r="BX52" s="124" t="str">
        <f t="shared" si="719"/>
        <v/>
      </c>
      <c r="BY52" s="125"/>
      <c r="BZ52" s="126">
        <f t="shared" si="720"/>
        <v>1</v>
      </c>
      <c r="CA52" s="124" t="str">
        <f t="shared" si="721"/>
        <v/>
      </c>
      <c r="CB52" s="125"/>
      <c r="CC52" s="126">
        <f t="shared" si="722"/>
        <v>1</v>
      </c>
      <c r="CD52" s="124" t="str">
        <f t="shared" si="723"/>
        <v/>
      </c>
      <c r="CE52" s="125"/>
      <c r="CF52" s="126">
        <f t="shared" si="724"/>
        <v>1</v>
      </c>
      <c r="CG52" s="124" t="str">
        <f t="shared" si="725"/>
        <v/>
      </c>
      <c r="CH52" s="125"/>
      <c r="CI52" s="126">
        <f t="shared" si="726"/>
        <v>1</v>
      </c>
      <c r="CJ52" s="124" t="str">
        <f t="shared" si="727"/>
        <v/>
      </c>
      <c r="CK52" s="125"/>
      <c r="CL52" s="126">
        <f t="shared" si="728"/>
        <v>1</v>
      </c>
      <c r="CM52" s="124" t="str">
        <f t="shared" si="729"/>
        <v/>
      </c>
      <c r="CN52" s="125"/>
      <c r="CO52" s="126">
        <f t="shared" si="730"/>
        <v>1</v>
      </c>
      <c r="CP52" s="124" t="str">
        <f t="shared" si="731"/>
        <v/>
      </c>
      <c r="CQ52" s="125"/>
      <c r="CR52" s="126">
        <f t="shared" si="732"/>
        <v>1</v>
      </c>
      <c r="CS52" s="124" t="str">
        <f t="shared" si="733"/>
        <v/>
      </c>
      <c r="CT52" s="125"/>
      <c r="CU52" s="126">
        <f t="shared" si="734"/>
        <v>1</v>
      </c>
      <c r="CV52" s="124" t="str">
        <f t="shared" si="735"/>
        <v/>
      </c>
      <c r="CW52" s="125"/>
      <c r="CX52" s="126">
        <f t="shared" si="736"/>
        <v>1</v>
      </c>
      <c r="CY52" s="124" t="str">
        <f t="shared" si="737"/>
        <v/>
      </c>
      <c r="CZ52" s="125"/>
      <c r="DA52" s="126">
        <f t="shared" si="738"/>
        <v>1</v>
      </c>
      <c r="DB52" s="124" t="str">
        <f t="shared" si="739"/>
        <v/>
      </c>
      <c r="DC52" s="125"/>
      <c r="DD52" s="126">
        <f t="shared" si="740"/>
        <v>1</v>
      </c>
      <c r="DE52" s="124" t="str">
        <f t="shared" si="741"/>
        <v/>
      </c>
      <c r="DF52" s="125"/>
      <c r="DG52" s="126">
        <f t="shared" si="742"/>
        <v>1</v>
      </c>
      <c r="DH52" s="124" t="str">
        <f t="shared" si="743"/>
        <v/>
      </c>
      <c r="DI52" s="125"/>
      <c r="DJ52" s="126">
        <f t="shared" si="744"/>
        <v>1</v>
      </c>
    </row>
    <row r="53" spans="1:114" ht="7.75" hidden="1" customHeight="1" outlineLevel="4" x14ac:dyDescent="0.2">
      <c r="A53" s="97">
        <v>3</v>
      </c>
      <c r="B53" s="121" t="s">
        <v>293</v>
      </c>
      <c r="C53" s="200" t="s">
        <v>289</v>
      </c>
      <c r="D53" s="200"/>
      <c r="E53" s="122">
        <f>VLOOKUP(B53,'[49]PLANILHA ORCAMENTARIA'!A:G,7,0)</f>
        <v>92558.821733867633</v>
      </c>
      <c r="F53" s="123"/>
      <c r="G53" s="124" t="str">
        <f t="shared" si="674"/>
        <v/>
      </c>
      <c r="H53" s="125"/>
      <c r="I53" s="126">
        <f t="shared" si="74"/>
        <v>0</v>
      </c>
      <c r="J53" s="124" t="str">
        <f t="shared" si="675"/>
        <v/>
      </c>
      <c r="K53" s="125"/>
      <c r="L53" s="126">
        <f t="shared" si="676"/>
        <v>0</v>
      </c>
      <c r="M53" s="124" t="str">
        <f t="shared" si="677"/>
        <v/>
      </c>
      <c r="N53" s="125"/>
      <c r="O53" s="126">
        <f t="shared" si="678"/>
        <v>0</v>
      </c>
      <c r="P53" s="124" t="str">
        <f t="shared" si="679"/>
        <v/>
      </c>
      <c r="Q53" s="125"/>
      <c r="R53" s="126">
        <f t="shared" si="680"/>
        <v>0</v>
      </c>
      <c r="S53" s="124" t="str">
        <f t="shared" si="681"/>
        <v/>
      </c>
      <c r="T53" s="125"/>
      <c r="U53" s="126">
        <f t="shared" si="682"/>
        <v>0</v>
      </c>
      <c r="V53" s="124" t="str">
        <f t="shared" si="683"/>
        <v/>
      </c>
      <c r="W53" s="125"/>
      <c r="X53" s="126">
        <f t="shared" si="684"/>
        <v>0</v>
      </c>
      <c r="Y53" s="124" t="str">
        <f t="shared" si="685"/>
        <v/>
      </c>
      <c r="Z53" s="125"/>
      <c r="AA53" s="126">
        <f t="shared" si="686"/>
        <v>0</v>
      </c>
      <c r="AB53" s="124" t="str">
        <f t="shared" si="687"/>
        <v/>
      </c>
      <c r="AC53" s="125"/>
      <c r="AD53" s="126">
        <f t="shared" si="688"/>
        <v>0</v>
      </c>
      <c r="AE53" s="124" t="str">
        <f t="shared" si="689"/>
        <v/>
      </c>
      <c r="AF53" s="125"/>
      <c r="AG53" s="126">
        <f t="shared" si="690"/>
        <v>0</v>
      </c>
      <c r="AH53" s="124" t="str">
        <f t="shared" si="691"/>
        <v/>
      </c>
      <c r="AI53" s="125"/>
      <c r="AJ53" s="126">
        <f t="shared" si="692"/>
        <v>0</v>
      </c>
      <c r="AK53" s="124" t="str">
        <f t="shared" si="693"/>
        <v/>
      </c>
      <c r="AL53" s="125"/>
      <c r="AM53" s="126">
        <f t="shared" si="694"/>
        <v>0</v>
      </c>
      <c r="AN53" s="124" t="str">
        <f t="shared" si="695"/>
        <v/>
      </c>
      <c r="AO53" s="125"/>
      <c r="AP53" s="126">
        <f t="shared" si="696"/>
        <v>0</v>
      </c>
      <c r="AQ53" s="124">
        <f t="shared" si="697"/>
        <v>92558.821733867633</v>
      </c>
      <c r="AR53" s="125">
        <v>1</v>
      </c>
      <c r="AS53" s="126">
        <f t="shared" si="698"/>
        <v>1</v>
      </c>
      <c r="AT53" s="124" t="str">
        <f t="shared" si="699"/>
        <v/>
      </c>
      <c r="AU53" s="125"/>
      <c r="AV53" s="126">
        <f t="shared" si="700"/>
        <v>1</v>
      </c>
      <c r="AW53" s="124" t="str">
        <f t="shared" si="701"/>
        <v/>
      </c>
      <c r="AX53" s="125"/>
      <c r="AY53" s="126">
        <f t="shared" si="702"/>
        <v>1</v>
      </c>
      <c r="AZ53" s="124" t="str">
        <f t="shared" si="703"/>
        <v/>
      </c>
      <c r="BA53" s="125"/>
      <c r="BB53" s="126">
        <f t="shared" si="704"/>
        <v>1</v>
      </c>
      <c r="BC53" s="124" t="str">
        <f t="shared" si="705"/>
        <v/>
      </c>
      <c r="BD53" s="125"/>
      <c r="BE53" s="126">
        <f t="shared" si="706"/>
        <v>1</v>
      </c>
      <c r="BF53" s="124" t="str">
        <f t="shared" si="707"/>
        <v/>
      </c>
      <c r="BG53" s="125"/>
      <c r="BH53" s="126">
        <f t="shared" si="708"/>
        <v>1</v>
      </c>
      <c r="BI53" s="124" t="str">
        <f t="shared" si="709"/>
        <v/>
      </c>
      <c r="BJ53" s="125"/>
      <c r="BK53" s="126">
        <f t="shared" si="710"/>
        <v>1</v>
      </c>
      <c r="BL53" s="124" t="str">
        <f t="shared" si="711"/>
        <v/>
      </c>
      <c r="BM53" s="125"/>
      <c r="BN53" s="126">
        <f t="shared" si="712"/>
        <v>1</v>
      </c>
      <c r="BO53" s="124" t="str">
        <f t="shared" si="713"/>
        <v/>
      </c>
      <c r="BP53" s="125"/>
      <c r="BQ53" s="126">
        <f t="shared" si="714"/>
        <v>1</v>
      </c>
      <c r="BR53" s="124" t="str">
        <f t="shared" si="715"/>
        <v/>
      </c>
      <c r="BS53" s="125"/>
      <c r="BT53" s="126">
        <f t="shared" si="716"/>
        <v>1</v>
      </c>
      <c r="BU53" s="124" t="str">
        <f t="shared" si="717"/>
        <v/>
      </c>
      <c r="BV53" s="125"/>
      <c r="BW53" s="126">
        <f t="shared" si="718"/>
        <v>1</v>
      </c>
      <c r="BX53" s="124" t="str">
        <f t="shared" si="719"/>
        <v/>
      </c>
      <c r="BY53" s="125"/>
      <c r="BZ53" s="126">
        <f t="shared" si="720"/>
        <v>1</v>
      </c>
      <c r="CA53" s="124" t="str">
        <f t="shared" si="721"/>
        <v/>
      </c>
      <c r="CB53" s="125"/>
      <c r="CC53" s="126">
        <f t="shared" si="722"/>
        <v>1</v>
      </c>
      <c r="CD53" s="124" t="str">
        <f t="shared" si="723"/>
        <v/>
      </c>
      <c r="CE53" s="125"/>
      <c r="CF53" s="126">
        <f t="shared" si="724"/>
        <v>1</v>
      </c>
      <c r="CG53" s="124" t="str">
        <f t="shared" si="725"/>
        <v/>
      </c>
      <c r="CH53" s="125"/>
      <c r="CI53" s="126">
        <f t="shared" si="726"/>
        <v>1</v>
      </c>
      <c r="CJ53" s="124" t="str">
        <f t="shared" si="727"/>
        <v/>
      </c>
      <c r="CK53" s="125"/>
      <c r="CL53" s="126">
        <f t="shared" si="728"/>
        <v>1</v>
      </c>
      <c r="CM53" s="124" t="str">
        <f t="shared" si="729"/>
        <v/>
      </c>
      <c r="CN53" s="125"/>
      <c r="CO53" s="126">
        <f t="shared" si="730"/>
        <v>1</v>
      </c>
      <c r="CP53" s="124" t="str">
        <f t="shared" si="731"/>
        <v/>
      </c>
      <c r="CQ53" s="125"/>
      <c r="CR53" s="126">
        <f t="shared" si="732"/>
        <v>1</v>
      </c>
      <c r="CS53" s="124" t="str">
        <f t="shared" si="733"/>
        <v/>
      </c>
      <c r="CT53" s="125"/>
      <c r="CU53" s="126">
        <f t="shared" si="734"/>
        <v>1</v>
      </c>
      <c r="CV53" s="124" t="str">
        <f t="shared" si="735"/>
        <v/>
      </c>
      <c r="CW53" s="125"/>
      <c r="CX53" s="126">
        <f t="shared" si="736"/>
        <v>1</v>
      </c>
      <c r="CY53" s="124" t="str">
        <f t="shared" si="737"/>
        <v/>
      </c>
      <c r="CZ53" s="125"/>
      <c r="DA53" s="126">
        <f t="shared" si="738"/>
        <v>1</v>
      </c>
      <c r="DB53" s="124" t="str">
        <f t="shared" si="739"/>
        <v/>
      </c>
      <c r="DC53" s="125"/>
      <c r="DD53" s="126">
        <f t="shared" si="740"/>
        <v>1</v>
      </c>
      <c r="DE53" s="124" t="str">
        <f t="shared" si="741"/>
        <v/>
      </c>
      <c r="DF53" s="125"/>
      <c r="DG53" s="126">
        <f t="shared" si="742"/>
        <v>1</v>
      </c>
      <c r="DH53" s="124" t="str">
        <f t="shared" si="743"/>
        <v/>
      </c>
      <c r="DI53" s="125"/>
      <c r="DJ53" s="126">
        <f t="shared" si="744"/>
        <v>1</v>
      </c>
    </row>
    <row r="54" spans="1:114" ht="7.75" hidden="1" customHeight="1" outlineLevel="3" x14ac:dyDescent="0.2">
      <c r="A54" s="97">
        <v>3</v>
      </c>
      <c r="B54" s="137" t="s">
        <v>294</v>
      </c>
      <c r="C54" s="206" t="s">
        <v>295</v>
      </c>
      <c r="D54" s="206"/>
      <c r="E54" s="138">
        <f>VLOOKUP(B54,'[49]PLANILHA ORCAMENTARIA'!A:G,7,0)</f>
        <v>982810.60745458701</v>
      </c>
      <c r="F54" s="139"/>
      <c r="G54" s="210" t="str">
        <f t="shared" si="145"/>
        <v/>
      </c>
      <c r="H54" s="211"/>
      <c r="I54" s="212">
        <f t="shared" si="74"/>
        <v>0</v>
      </c>
      <c r="J54" s="210" t="str">
        <f t="shared" ref="J54" si="816">IF(K54="","",K54*H54)</f>
        <v/>
      </c>
      <c r="K54" s="211"/>
      <c r="L54" s="212">
        <f t="shared" si="605"/>
        <v>0</v>
      </c>
      <c r="M54" s="210" t="str">
        <f t="shared" ref="M54" si="817">IF(N54="","",N54*K54)</f>
        <v/>
      </c>
      <c r="N54" s="211"/>
      <c r="O54" s="212">
        <f t="shared" ref="O54" si="818">N54</f>
        <v>0</v>
      </c>
      <c r="P54" s="210" t="str">
        <f t="shared" ref="P54" si="819">IF(Q54="","",Q54*N54)</f>
        <v/>
      </c>
      <c r="Q54" s="211"/>
      <c r="R54" s="212">
        <f t="shared" ref="R54" si="820">Q54</f>
        <v>0</v>
      </c>
      <c r="S54" s="210" t="str">
        <f t="shared" ref="S54" si="821">IF(T54="","",T54*Q54)</f>
        <v/>
      </c>
      <c r="T54" s="211"/>
      <c r="U54" s="212">
        <f t="shared" ref="U54" si="822">T54</f>
        <v>0</v>
      </c>
      <c r="V54" s="210" t="str">
        <f t="shared" ref="V54" si="823">IF(W54="","",W54*T54)</f>
        <v/>
      </c>
      <c r="W54" s="211"/>
      <c r="X54" s="212">
        <f t="shared" ref="X54" si="824">W54</f>
        <v>0</v>
      </c>
      <c r="Y54" s="210" t="str">
        <f t="shared" ref="Y54" si="825">IF(Z54="","",Z54*W54)</f>
        <v/>
      </c>
      <c r="Z54" s="211"/>
      <c r="AA54" s="212">
        <f t="shared" ref="AA54" si="826">Z54</f>
        <v>0</v>
      </c>
      <c r="AB54" s="210" t="str">
        <f t="shared" ref="AB54" si="827">IF(AC54="","",AC54*Z54)</f>
        <v/>
      </c>
      <c r="AC54" s="211"/>
      <c r="AD54" s="212">
        <f t="shared" ref="AD54" si="828">AC54</f>
        <v>0</v>
      </c>
      <c r="AE54" s="210" t="str">
        <f t="shared" ref="AE54" si="829">IF(AF54="","",AF54*AC54)</f>
        <v/>
      </c>
      <c r="AF54" s="211"/>
      <c r="AG54" s="212">
        <f t="shared" ref="AG54" si="830">AF54</f>
        <v>0</v>
      </c>
      <c r="AH54" s="210" t="str">
        <f t="shared" ref="AH54" si="831">IF(AI54="","",AI54*AF54)</f>
        <v/>
      </c>
      <c r="AI54" s="211"/>
      <c r="AJ54" s="212">
        <f t="shared" ref="AJ54" si="832">AI54</f>
        <v>0</v>
      </c>
      <c r="AK54" s="210" t="str">
        <f t="shared" ref="AK54" si="833">IF(AL54="","",AL54*AI54)</f>
        <v/>
      </c>
      <c r="AL54" s="211"/>
      <c r="AM54" s="212">
        <f t="shared" ref="AM54" si="834">AL54</f>
        <v>0</v>
      </c>
      <c r="AN54" s="210" t="str">
        <f t="shared" ref="AN54" si="835">IF(AO54="","",AO54*AL54)</f>
        <v/>
      </c>
      <c r="AO54" s="211"/>
      <c r="AP54" s="212">
        <f t="shared" ref="AP54" si="836">AO54</f>
        <v>0</v>
      </c>
      <c r="AQ54" s="210" t="str">
        <f t="shared" ref="AQ54" si="837">IF(AR54="","",AR54*AO54)</f>
        <v/>
      </c>
      <c r="AR54" s="211"/>
      <c r="AS54" s="212">
        <f t="shared" ref="AS54" si="838">AR54</f>
        <v>0</v>
      </c>
      <c r="AT54" s="210" t="str">
        <f t="shared" ref="AT54" si="839">IF(AU54="","",AU54*AR54)</f>
        <v/>
      </c>
      <c r="AU54" s="211"/>
      <c r="AV54" s="212">
        <f t="shared" ref="AV54" si="840">AU54</f>
        <v>0</v>
      </c>
      <c r="AW54" s="210" t="str">
        <f t="shared" ref="AW54" si="841">IF(AX54="","",AX54*AU54)</f>
        <v/>
      </c>
      <c r="AX54" s="211"/>
      <c r="AY54" s="212">
        <f t="shared" ref="AY54" si="842">AX54</f>
        <v>0</v>
      </c>
      <c r="AZ54" s="210" t="str">
        <f t="shared" ref="AZ54" si="843">IF(BA54="","",BA54*AX54)</f>
        <v/>
      </c>
      <c r="BA54" s="211"/>
      <c r="BB54" s="212">
        <f t="shared" ref="BB54" si="844">BA54</f>
        <v>0</v>
      </c>
      <c r="BC54" s="210" t="str">
        <f t="shared" ref="BC54" si="845">IF(BD54="","",BD54*BA54)</f>
        <v/>
      </c>
      <c r="BD54" s="211"/>
      <c r="BE54" s="212">
        <f t="shared" ref="BE54" si="846">BD54</f>
        <v>0</v>
      </c>
      <c r="BF54" s="210" t="str">
        <f t="shared" ref="BF54" si="847">IF(BG54="","",BG54*BD54)</f>
        <v/>
      </c>
      <c r="BG54" s="211"/>
      <c r="BH54" s="212">
        <f t="shared" ref="BH54" si="848">BG54</f>
        <v>0</v>
      </c>
      <c r="BI54" s="210" t="str">
        <f t="shared" ref="BI54" si="849">IF(BJ54="","",BJ54*BG54)</f>
        <v/>
      </c>
      <c r="BJ54" s="211"/>
      <c r="BK54" s="212">
        <f t="shared" ref="BK54" si="850">BJ54</f>
        <v>0</v>
      </c>
      <c r="BL54" s="210" t="str">
        <f t="shared" ref="BL54" si="851">IF(BM54="","",BM54*BJ54)</f>
        <v/>
      </c>
      <c r="BM54" s="211"/>
      <c r="BN54" s="212">
        <f t="shared" ref="BN54" si="852">BM54</f>
        <v>0</v>
      </c>
      <c r="BO54" s="210" t="str">
        <f t="shared" ref="BO54" si="853">IF(BP54="","",BP54*BM54)</f>
        <v/>
      </c>
      <c r="BP54" s="211"/>
      <c r="BQ54" s="212">
        <f t="shared" ref="BQ54" si="854">BP54</f>
        <v>0</v>
      </c>
      <c r="BR54" s="210" t="str">
        <f t="shared" ref="BR54" si="855">IF(BS54="","",BS54*BP54)</f>
        <v/>
      </c>
      <c r="BS54" s="211"/>
      <c r="BT54" s="212">
        <f t="shared" ref="BT54" si="856">BS54</f>
        <v>0</v>
      </c>
      <c r="BU54" s="210" t="str">
        <f t="shared" ref="BU54" si="857">IF(BV54="","",BV54*BS54)</f>
        <v/>
      </c>
      <c r="BV54" s="211"/>
      <c r="BW54" s="212">
        <f t="shared" ref="BW54" si="858">BV54</f>
        <v>0</v>
      </c>
      <c r="BX54" s="210" t="str">
        <f t="shared" ref="BX54" si="859">IF(BY54="","",BY54*BV54)</f>
        <v/>
      </c>
      <c r="BY54" s="211"/>
      <c r="BZ54" s="212">
        <f t="shared" ref="BZ54" si="860">BY54</f>
        <v>0</v>
      </c>
      <c r="CA54" s="210" t="str">
        <f t="shared" ref="CA54" si="861">IF(CB54="","",CB54*BY54)</f>
        <v/>
      </c>
      <c r="CB54" s="211"/>
      <c r="CC54" s="212">
        <f t="shared" ref="CC54" si="862">CB54</f>
        <v>0</v>
      </c>
      <c r="CD54" s="210" t="str">
        <f t="shared" ref="CD54" si="863">IF(CE54="","",CE54*CB54)</f>
        <v/>
      </c>
      <c r="CE54" s="211"/>
      <c r="CF54" s="212">
        <f t="shared" ref="CF54" si="864">CE54</f>
        <v>0</v>
      </c>
      <c r="CG54" s="210" t="str">
        <f t="shared" ref="CG54" si="865">IF(CH54="","",CH54*CE54)</f>
        <v/>
      </c>
      <c r="CH54" s="211"/>
      <c r="CI54" s="212">
        <f t="shared" ref="CI54" si="866">CH54</f>
        <v>0</v>
      </c>
      <c r="CJ54" s="210" t="str">
        <f t="shared" ref="CJ54" si="867">IF(CK54="","",CK54*CH54)</f>
        <v/>
      </c>
      <c r="CK54" s="211"/>
      <c r="CL54" s="212">
        <f t="shared" ref="CL54" si="868">CK54</f>
        <v>0</v>
      </c>
      <c r="CM54" s="210" t="str">
        <f t="shared" ref="CM54" si="869">IF(CN54="","",CN54*CK54)</f>
        <v/>
      </c>
      <c r="CN54" s="211"/>
      <c r="CO54" s="212">
        <f t="shared" ref="CO54" si="870">CN54</f>
        <v>0</v>
      </c>
      <c r="CP54" s="210" t="str">
        <f t="shared" ref="CP54" si="871">IF(CQ54="","",CQ54*CN54)</f>
        <v/>
      </c>
      <c r="CQ54" s="211"/>
      <c r="CR54" s="212">
        <f t="shared" ref="CR54" si="872">CQ54</f>
        <v>0</v>
      </c>
      <c r="CS54" s="210" t="str">
        <f t="shared" ref="CS54" si="873">IF(CT54="","",CT54*CQ54)</f>
        <v/>
      </c>
      <c r="CT54" s="211"/>
      <c r="CU54" s="212">
        <f t="shared" ref="CU54" si="874">CT54</f>
        <v>0</v>
      </c>
      <c r="CV54" s="210" t="str">
        <f t="shared" ref="CV54" si="875">IF(CW54="","",CW54*CT54)</f>
        <v/>
      </c>
      <c r="CW54" s="211"/>
      <c r="CX54" s="212">
        <f t="shared" ref="CX54" si="876">CW54</f>
        <v>0</v>
      </c>
      <c r="CY54" s="210" t="str">
        <f t="shared" ref="CY54" si="877">IF(CZ54="","",CZ54*CW54)</f>
        <v/>
      </c>
      <c r="CZ54" s="211"/>
      <c r="DA54" s="212">
        <f t="shared" ref="DA54" si="878">CZ54</f>
        <v>0</v>
      </c>
      <c r="DB54" s="210" t="str">
        <f t="shared" ref="DB54" si="879">IF(DC54="","",DC54*CZ54)</f>
        <v/>
      </c>
      <c r="DC54" s="211"/>
      <c r="DD54" s="212">
        <f t="shared" ref="DD54" si="880">DC54</f>
        <v>0</v>
      </c>
      <c r="DE54" s="210" t="str">
        <f t="shared" ref="DE54" si="881">IF(DF54="","",DF54*DC54)</f>
        <v/>
      </c>
      <c r="DF54" s="211"/>
      <c r="DG54" s="212">
        <f t="shared" ref="DG54" si="882">DF54</f>
        <v>0</v>
      </c>
      <c r="DH54" s="210" t="str">
        <f t="shared" ref="DH54" si="883">IF(DI54="","",DI54*DF54)</f>
        <v/>
      </c>
      <c r="DI54" s="211"/>
      <c r="DJ54" s="212">
        <f t="shared" ref="DJ54" si="884">DI54</f>
        <v>0</v>
      </c>
    </row>
    <row r="55" spans="1:114" ht="7.75" hidden="1" customHeight="1" outlineLevel="4" x14ac:dyDescent="0.2">
      <c r="A55" s="97">
        <v>3</v>
      </c>
      <c r="B55" s="121" t="s">
        <v>296</v>
      </c>
      <c r="C55" s="200" t="s">
        <v>297</v>
      </c>
      <c r="D55" s="200"/>
      <c r="E55" s="122">
        <f>VLOOKUP(B55,'[49]PLANILHA ORCAMENTARIA'!A:G,7,0)</f>
        <v>307445.59313753544</v>
      </c>
      <c r="F55" s="123"/>
      <c r="G55" s="124" t="str">
        <f t="shared" ref="G55:G57" si="885">IF(H55="","",H55*$E55)</f>
        <v/>
      </c>
      <c r="H55" s="125"/>
      <c r="I55" s="126">
        <f t="shared" si="74"/>
        <v>0</v>
      </c>
      <c r="J55" s="124" t="str">
        <f t="shared" ref="J55:J57" si="886">IF(K55="","",K55*$E55)</f>
        <v/>
      </c>
      <c r="K55" s="125"/>
      <c r="L55" s="126">
        <f t="shared" ref="L55:L57" si="887">K55+I55</f>
        <v>0</v>
      </c>
      <c r="M55" s="124" t="str">
        <f t="shared" ref="M55:M57" si="888">IF(N55="","",N55*$E55)</f>
        <v/>
      </c>
      <c r="N55" s="125"/>
      <c r="O55" s="126">
        <f t="shared" ref="O55:O57" si="889">N55+L55</f>
        <v>0</v>
      </c>
      <c r="P55" s="124" t="str">
        <f t="shared" ref="P55:P57" si="890">IF(Q55="","",Q55*$E55)</f>
        <v/>
      </c>
      <c r="Q55" s="125"/>
      <c r="R55" s="126">
        <f t="shared" ref="R55:R57" si="891">Q55+O55</f>
        <v>0</v>
      </c>
      <c r="S55" s="124" t="str">
        <f t="shared" ref="S55:S57" si="892">IF(T55="","",T55*$E55)</f>
        <v/>
      </c>
      <c r="T55" s="125"/>
      <c r="U55" s="126">
        <f t="shared" ref="U55:U57" si="893">T55+R55</f>
        <v>0</v>
      </c>
      <c r="V55" s="124" t="str">
        <f t="shared" ref="V55:V57" si="894">IF(W55="","",W55*$E55)</f>
        <v/>
      </c>
      <c r="W55" s="125"/>
      <c r="X55" s="126">
        <f t="shared" ref="X55:X57" si="895">W55+U55</f>
        <v>0</v>
      </c>
      <c r="Y55" s="124" t="str">
        <f t="shared" ref="Y55:Y57" si="896">IF(Z55="","",Z55*$E55)</f>
        <v/>
      </c>
      <c r="Z55" s="125"/>
      <c r="AA55" s="126">
        <f t="shared" ref="AA55:AA57" si="897">Z55+X55</f>
        <v>0</v>
      </c>
      <c r="AB55" s="124" t="str">
        <f t="shared" ref="AB55:AB57" si="898">IF(AC55="","",AC55*$E55)</f>
        <v/>
      </c>
      <c r="AC55" s="125"/>
      <c r="AD55" s="126">
        <f t="shared" ref="AD55:AD57" si="899">AC55+AA55</f>
        <v>0</v>
      </c>
      <c r="AE55" s="124">
        <f t="shared" ref="AE55:AE57" si="900">IF(AF55="","",AF55*$E55)</f>
        <v>307445.59313753544</v>
      </c>
      <c r="AF55" s="125">
        <v>1</v>
      </c>
      <c r="AG55" s="126">
        <f t="shared" ref="AG55:AG57" si="901">AF55+AD55</f>
        <v>1</v>
      </c>
      <c r="AH55" s="124" t="str">
        <f t="shared" ref="AH55:AH57" si="902">IF(AI55="","",AI55*$E55)</f>
        <v/>
      </c>
      <c r="AI55" s="125"/>
      <c r="AJ55" s="126">
        <f t="shared" ref="AJ55:AJ57" si="903">AI55+AG55</f>
        <v>1</v>
      </c>
      <c r="AK55" s="124" t="str">
        <f t="shared" ref="AK55:AK57" si="904">IF(AL55="","",AL55*$E55)</f>
        <v/>
      </c>
      <c r="AL55" s="125"/>
      <c r="AM55" s="126">
        <f t="shared" ref="AM55:AM57" si="905">AL55+AJ55</f>
        <v>1</v>
      </c>
      <c r="AN55" s="124" t="str">
        <f t="shared" ref="AN55:AN57" si="906">IF(AO55="","",AO55*$E55)</f>
        <v/>
      </c>
      <c r="AO55" s="125"/>
      <c r="AP55" s="126">
        <f t="shared" ref="AP55:AP57" si="907">AO55+AM55</f>
        <v>1</v>
      </c>
      <c r="AQ55" s="124" t="str">
        <f t="shared" ref="AQ55:AQ57" si="908">IF(AR55="","",AR55*$E55)</f>
        <v/>
      </c>
      <c r="AR55" s="125"/>
      <c r="AS55" s="126">
        <f t="shared" ref="AS55:AS57" si="909">AR55+AP55</f>
        <v>1</v>
      </c>
      <c r="AT55" s="124" t="str">
        <f t="shared" ref="AT55:AT57" si="910">IF(AU55="","",AU55*$E55)</f>
        <v/>
      </c>
      <c r="AU55" s="125"/>
      <c r="AV55" s="126">
        <f t="shared" ref="AV55:AV57" si="911">AU55+AS55</f>
        <v>1</v>
      </c>
      <c r="AW55" s="124" t="str">
        <f t="shared" ref="AW55:AW57" si="912">IF(AX55="","",AX55*$E55)</f>
        <v/>
      </c>
      <c r="AX55" s="125"/>
      <c r="AY55" s="126">
        <f t="shared" ref="AY55:AY57" si="913">AX55+AV55</f>
        <v>1</v>
      </c>
      <c r="AZ55" s="124" t="str">
        <f t="shared" ref="AZ55:AZ57" si="914">IF(BA55="","",BA55*$E55)</f>
        <v/>
      </c>
      <c r="BA55" s="125"/>
      <c r="BB55" s="126">
        <f t="shared" ref="BB55:BB57" si="915">BA55+AY55</f>
        <v>1</v>
      </c>
      <c r="BC55" s="124" t="str">
        <f t="shared" ref="BC55:BC57" si="916">IF(BD55="","",BD55*$E55)</f>
        <v/>
      </c>
      <c r="BD55" s="125"/>
      <c r="BE55" s="126">
        <f t="shared" ref="BE55:BE57" si="917">BD55+BB55</f>
        <v>1</v>
      </c>
      <c r="BF55" s="124" t="str">
        <f t="shared" ref="BF55:BF57" si="918">IF(BG55="","",BG55*$E55)</f>
        <v/>
      </c>
      <c r="BG55" s="125"/>
      <c r="BH55" s="126">
        <f t="shared" ref="BH55:BH57" si="919">BG55+BE55</f>
        <v>1</v>
      </c>
      <c r="BI55" s="124" t="str">
        <f t="shared" ref="BI55:BI57" si="920">IF(BJ55="","",BJ55*$E55)</f>
        <v/>
      </c>
      <c r="BJ55" s="125"/>
      <c r="BK55" s="126">
        <f t="shared" ref="BK55:BK57" si="921">BJ55+BH55</f>
        <v>1</v>
      </c>
      <c r="BL55" s="124" t="str">
        <f t="shared" ref="BL55:BL57" si="922">IF(BM55="","",BM55*$E55)</f>
        <v/>
      </c>
      <c r="BM55" s="125"/>
      <c r="BN55" s="126">
        <f t="shared" ref="BN55:BN57" si="923">BM55+BK55</f>
        <v>1</v>
      </c>
      <c r="BO55" s="124" t="str">
        <f t="shared" ref="BO55:BO57" si="924">IF(BP55="","",BP55*$E55)</f>
        <v/>
      </c>
      <c r="BP55" s="125"/>
      <c r="BQ55" s="126">
        <f t="shared" ref="BQ55:BQ57" si="925">BP55+BN55</f>
        <v>1</v>
      </c>
      <c r="BR55" s="124" t="str">
        <f t="shared" ref="BR55:BR57" si="926">IF(BS55="","",BS55*$E55)</f>
        <v/>
      </c>
      <c r="BS55" s="125"/>
      <c r="BT55" s="126">
        <f t="shared" ref="BT55:BT57" si="927">BS55+BQ55</f>
        <v>1</v>
      </c>
      <c r="BU55" s="124" t="str">
        <f t="shared" ref="BU55:BU57" si="928">IF(BV55="","",BV55*$E55)</f>
        <v/>
      </c>
      <c r="BV55" s="125"/>
      <c r="BW55" s="126">
        <f t="shared" ref="BW55:BW57" si="929">BV55+BT55</f>
        <v>1</v>
      </c>
      <c r="BX55" s="124" t="str">
        <f t="shared" ref="BX55:BX57" si="930">IF(BY55="","",BY55*$E55)</f>
        <v/>
      </c>
      <c r="BY55" s="125"/>
      <c r="BZ55" s="126">
        <f t="shared" ref="BZ55:BZ57" si="931">BY55+BW55</f>
        <v>1</v>
      </c>
      <c r="CA55" s="124" t="str">
        <f t="shared" ref="CA55:CA57" si="932">IF(CB55="","",CB55*$E55)</f>
        <v/>
      </c>
      <c r="CB55" s="125"/>
      <c r="CC55" s="126">
        <f t="shared" ref="CC55:CC57" si="933">CB55+BZ55</f>
        <v>1</v>
      </c>
      <c r="CD55" s="124" t="str">
        <f t="shared" ref="CD55:CD57" si="934">IF(CE55="","",CE55*$E55)</f>
        <v/>
      </c>
      <c r="CE55" s="125"/>
      <c r="CF55" s="126">
        <f t="shared" ref="CF55:CF57" si="935">CE55+CC55</f>
        <v>1</v>
      </c>
      <c r="CG55" s="124" t="str">
        <f t="shared" ref="CG55:CG57" si="936">IF(CH55="","",CH55*$E55)</f>
        <v/>
      </c>
      <c r="CH55" s="125"/>
      <c r="CI55" s="126">
        <f t="shared" ref="CI55:CI57" si="937">CH55+CF55</f>
        <v>1</v>
      </c>
      <c r="CJ55" s="124" t="str">
        <f t="shared" ref="CJ55:CJ57" si="938">IF(CK55="","",CK55*$E55)</f>
        <v/>
      </c>
      <c r="CK55" s="125"/>
      <c r="CL55" s="126">
        <f t="shared" ref="CL55:CL57" si="939">CK55+CI55</f>
        <v>1</v>
      </c>
      <c r="CM55" s="124" t="str">
        <f t="shared" ref="CM55:CM57" si="940">IF(CN55="","",CN55*$E55)</f>
        <v/>
      </c>
      <c r="CN55" s="125"/>
      <c r="CO55" s="126">
        <f t="shared" ref="CO55:CO57" si="941">CN55+CL55</f>
        <v>1</v>
      </c>
      <c r="CP55" s="124" t="str">
        <f t="shared" ref="CP55:CP57" si="942">IF(CQ55="","",CQ55*$E55)</f>
        <v/>
      </c>
      <c r="CQ55" s="125"/>
      <c r="CR55" s="126">
        <f t="shared" ref="CR55:CR57" si="943">CQ55+CO55</f>
        <v>1</v>
      </c>
      <c r="CS55" s="124" t="str">
        <f t="shared" ref="CS55:CS57" si="944">IF(CT55="","",CT55*$E55)</f>
        <v/>
      </c>
      <c r="CT55" s="125"/>
      <c r="CU55" s="126">
        <f t="shared" ref="CU55:CU57" si="945">CT55+CR55</f>
        <v>1</v>
      </c>
      <c r="CV55" s="124" t="str">
        <f t="shared" ref="CV55:CV57" si="946">IF(CW55="","",CW55*$E55)</f>
        <v/>
      </c>
      <c r="CW55" s="125"/>
      <c r="CX55" s="126">
        <f t="shared" ref="CX55:CX57" si="947">CW55+CU55</f>
        <v>1</v>
      </c>
      <c r="CY55" s="124" t="str">
        <f t="shared" ref="CY55:CY57" si="948">IF(CZ55="","",CZ55*$E55)</f>
        <v/>
      </c>
      <c r="CZ55" s="125"/>
      <c r="DA55" s="126">
        <f t="shared" ref="DA55:DA57" si="949">CZ55+CX55</f>
        <v>1</v>
      </c>
      <c r="DB55" s="124" t="str">
        <f t="shared" ref="DB55:DB57" si="950">IF(DC55="","",DC55*$E55)</f>
        <v/>
      </c>
      <c r="DC55" s="125"/>
      <c r="DD55" s="126">
        <f t="shared" ref="DD55:DD57" si="951">DC55+DA55</f>
        <v>1</v>
      </c>
      <c r="DE55" s="124" t="str">
        <f t="shared" ref="DE55:DE57" si="952">IF(DF55="","",DF55*$E55)</f>
        <v/>
      </c>
      <c r="DF55" s="125"/>
      <c r="DG55" s="126">
        <f t="shared" ref="DG55:DG57" si="953">DF55+DD55</f>
        <v>1</v>
      </c>
      <c r="DH55" s="124" t="str">
        <f t="shared" ref="DH55:DH57" si="954">IF(DI55="","",DI55*$E55)</f>
        <v/>
      </c>
      <c r="DI55" s="125"/>
      <c r="DJ55" s="126">
        <f t="shared" ref="DJ55:DJ57" si="955">DI55+DG55</f>
        <v>1</v>
      </c>
    </row>
    <row r="56" spans="1:114" ht="7.75" hidden="1" customHeight="1" outlineLevel="4" x14ac:dyDescent="0.2">
      <c r="A56" s="97">
        <v>3</v>
      </c>
      <c r="B56" s="121" t="s">
        <v>298</v>
      </c>
      <c r="C56" s="200" t="s">
        <v>299</v>
      </c>
      <c r="D56" s="200"/>
      <c r="E56" s="122">
        <f>VLOOKUP(B56,'[49]PLANILHA ORCAMENTARIA'!A:G,7,0)</f>
        <v>246389.02609441595</v>
      </c>
      <c r="F56" s="123"/>
      <c r="G56" s="124" t="str">
        <f t="shared" si="885"/>
        <v/>
      </c>
      <c r="H56" s="125"/>
      <c r="I56" s="126">
        <f t="shared" si="74"/>
        <v>0</v>
      </c>
      <c r="J56" s="124" t="str">
        <f t="shared" si="886"/>
        <v/>
      </c>
      <c r="K56" s="125"/>
      <c r="L56" s="126">
        <f t="shared" si="887"/>
        <v>0</v>
      </c>
      <c r="M56" s="124" t="str">
        <f t="shared" si="888"/>
        <v/>
      </c>
      <c r="N56" s="125"/>
      <c r="O56" s="126">
        <f t="shared" si="889"/>
        <v>0</v>
      </c>
      <c r="P56" s="124" t="str">
        <f t="shared" si="890"/>
        <v/>
      </c>
      <c r="Q56" s="125"/>
      <c r="R56" s="126">
        <f t="shared" si="891"/>
        <v>0</v>
      </c>
      <c r="S56" s="124" t="str">
        <f t="shared" si="892"/>
        <v/>
      </c>
      <c r="T56" s="125"/>
      <c r="U56" s="126">
        <f t="shared" si="893"/>
        <v>0</v>
      </c>
      <c r="V56" s="124" t="str">
        <f t="shared" si="894"/>
        <v/>
      </c>
      <c r="W56" s="125"/>
      <c r="X56" s="126">
        <f t="shared" si="895"/>
        <v>0</v>
      </c>
      <c r="Y56" s="124" t="str">
        <f t="shared" si="896"/>
        <v/>
      </c>
      <c r="Z56" s="125"/>
      <c r="AA56" s="126">
        <f t="shared" si="897"/>
        <v>0</v>
      </c>
      <c r="AB56" s="124" t="str">
        <f t="shared" si="898"/>
        <v/>
      </c>
      <c r="AC56" s="125"/>
      <c r="AD56" s="126">
        <f t="shared" si="899"/>
        <v>0</v>
      </c>
      <c r="AE56" s="124" t="str">
        <f t="shared" si="900"/>
        <v/>
      </c>
      <c r="AF56" s="125"/>
      <c r="AG56" s="126">
        <f t="shared" si="901"/>
        <v>0</v>
      </c>
      <c r="AH56" s="124">
        <f t="shared" si="902"/>
        <v>246389.02609441595</v>
      </c>
      <c r="AI56" s="125">
        <v>1</v>
      </c>
      <c r="AJ56" s="126">
        <f t="shared" si="903"/>
        <v>1</v>
      </c>
      <c r="AK56" s="124" t="str">
        <f t="shared" si="904"/>
        <v/>
      </c>
      <c r="AL56" s="125"/>
      <c r="AM56" s="126">
        <f t="shared" si="905"/>
        <v>1</v>
      </c>
      <c r="AN56" s="124" t="str">
        <f t="shared" si="906"/>
        <v/>
      </c>
      <c r="AO56" s="125"/>
      <c r="AP56" s="126">
        <f t="shared" si="907"/>
        <v>1</v>
      </c>
      <c r="AQ56" s="124" t="str">
        <f t="shared" si="908"/>
        <v/>
      </c>
      <c r="AR56" s="125"/>
      <c r="AS56" s="126">
        <f t="shared" si="909"/>
        <v>1</v>
      </c>
      <c r="AT56" s="124" t="str">
        <f t="shared" si="910"/>
        <v/>
      </c>
      <c r="AU56" s="125"/>
      <c r="AV56" s="126">
        <f t="shared" si="911"/>
        <v>1</v>
      </c>
      <c r="AW56" s="124" t="str">
        <f t="shared" si="912"/>
        <v/>
      </c>
      <c r="AX56" s="125"/>
      <c r="AY56" s="126">
        <f t="shared" si="913"/>
        <v>1</v>
      </c>
      <c r="AZ56" s="124" t="str">
        <f t="shared" si="914"/>
        <v/>
      </c>
      <c r="BA56" s="125"/>
      <c r="BB56" s="126">
        <f t="shared" si="915"/>
        <v>1</v>
      </c>
      <c r="BC56" s="124" t="str">
        <f t="shared" si="916"/>
        <v/>
      </c>
      <c r="BD56" s="125"/>
      <c r="BE56" s="126">
        <f t="shared" si="917"/>
        <v>1</v>
      </c>
      <c r="BF56" s="124" t="str">
        <f t="shared" si="918"/>
        <v/>
      </c>
      <c r="BG56" s="125"/>
      <c r="BH56" s="126">
        <f t="shared" si="919"/>
        <v>1</v>
      </c>
      <c r="BI56" s="124" t="str">
        <f t="shared" si="920"/>
        <v/>
      </c>
      <c r="BJ56" s="125"/>
      <c r="BK56" s="126">
        <f t="shared" si="921"/>
        <v>1</v>
      </c>
      <c r="BL56" s="124" t="str">
        <f t="shared" si="922"/>
        <v/>
      </c>
      <c r="BM56" s="125"/>
      <c r="BN56" s="126">
        <f t="shared" si="923"/>
        <v>1</v>
      </c>
      <c r="BO56" s="124" t="str">
        <f t="shared" si="924"/>
        <v/>
      </c>
      <c r="BP56" s="125"/>
      <c r="BQ56" s="126">
        <f t="shared" si="925"/>
        <v>1</v>
      </c>
      <c r="BR56" s="124" t="str">
        <f t="shared" si="926"/>
        <v/>
      </c>
      <c r="BS56" s="125"/>
      <c r="BT56" s="126">
        <f t="shared" si="927"/>
        <v>1</v>
      </c>
      <c r="BU56" s="124" t="str">
        <f t="shared" si="928"/>
        <v/>
      </c>
      <c r="BV56" s="125"/>
      <c r="BW56" s="126">
        <f t="shared" si="929"/>
        <v>1</v>
      </c>
      <c r="BX56" s="124" t="str">
        <f t="shared" si="930"/>
        <v/>
      </c>
      <c r="BY56" s="125"/>
      <c r="BZ56" s="126">
        <f t="shared" si="931"/>
        <v>1</v>
      </c>
      <c r="CA56" s="124" t="str">
        <f t="shared" si="932"/>
        <v/>
      </c>
      <c r="CB56" s="125"/>
      <c r="CC56" s="126">
        <f t="shared" si="933"/>
        <v>1</v>
      </c>
      <c r="CD56" s="124" t="str">
        <f t="shared" si="934"/>
        <v/>
      </c>
      <c r="CE56" s="125"/>
      <c r="CF56" s="126">
        <f t="shared" si="935"/>
        <v>1</v>
      </c>
      <c r="CG56" s="124" t="str">
        <f t="shared" si="936"/>
        <v/>
      </c>
      <c r="CH56" s="125"/>
      <c r="CI56" s="126">
        <f t="shared" si="937"/>
        <v>1</v>
      </c>
      <c r="CJ56" s="124" t="str">
        <f t="shared" si="938"/>
        <v/>
      </c>
      <c r="CK56" s="125"/>
      <c r="CL56" s="126">
        <f t="shared" si="939"/>
        <v>1</v>
      </c>
      <c r="CM56" s="124" t="str">
        <f t="shared" si="940"/>
        <v/>
      </c>
      <c r="CN56" s="125"/>
      <c r="CO56" s="126">
        <f t="shared" si="941"/>
        <v>1</v>
      </c>
      <c r="CP56" s="124" t="str">
        <f t="shared" si="942"/>
        <v/>
      </c>
      <c r="CQ56" s="125"/>
      <c r="CR56" s="126">
        <f t="shared" si="943"/>
        <v>1</v>
      </c>
      <c r="CS56" s="124" t="str">
        <f t="shared" si="944"/>
        <v/>
      </c>
      <c r="CT56" s="125"/>
      <c r="CU56" s="126">
        <f t="shared" si="945"/>
        <v>1</v>
      </c>
      <c r="CV56" s="124" t="str">
        <f t="shared" si="946"/>
        <v/>
      </c>
      <c r="CW56" s="125"/>
      <c r="CX56" s="126">
        <f t="shared" si="947"/>
        <v>1</v>
      </c>
      <c r="CY56" s="124" t="str">
        <f t="shared" si="948"/>
        <v/>
      </c>
      <c r="CZ56" s="125"/>
      <c r="DA56" s="126">
        <f t="shared" si="949"/>
        <v>1</v>
      </c>
      <c r="DB56" s="124" t="str">
        <f t="shared" si="950"/>
        <v/>
      </c>
      <c r="DC56" s="125"/>
      <c r="DD56" s="126">
        <f t="shared" si="951"/>
        <v>1</v>
      </c>
      <c r="DE56" s="124" t="str">
        <f t="shared" si="952"/>
        <v/>
      </c>
      <c r="DF56" s="125"/>
      <c r="DG56" s="126">
        <f t="shared" si="953"/>
        <v>1</v>
      </c>
      <c r="DH56" s="124" t="str">
        <f t="shared" si="954"/>
        <v/>
      </c>
      <c r="DI56" s="125"/>
      <c r="DJ56" s="126">
        <f t="shared" si="955"/>
        <v>1</v>
      </c>
    </row>
    <row r="57" spans="1:114" ht="7.75" hidden="1" customHeight="1" outlineLevel="4" x14ac:dyDescent="0.2">
      <c r="A57" s="97">
        <v>3</v>
      </c>
      <c r="B57" s="121" t="s">
        <v>300</v>
      </c>
      <c r="C57" s="200" t="s">
        <v>301</v>
      </c>
      <c r="D57" s="200"/>
      <c r="E57" s="122">
        <f>VLOOKUP(B57,'[49]PLANILHA ORCAMENTARIA'!A:G,7,0)</f>
        <v>428975.98822263553</v>
      </c>
      <c r="F57" s="123"/>
      <c r="G57" s="124" t="str">
        <f t="shared" si="885"/>
        <v/>
      </c>
      <c r="H57" s="125"/>
      <c r="I57" s="126">
        <f t="shared" si="74"/>
        <v>0</v>
      </c>
      <c r="J57" s="124" t="str">
        <f t="shared" si="886"/>
        <v/>
      </c>
      <c r="K57" s="125"/>
      <c r="L57" s="126">
        <f t="shared" si="887"/>
        <v>0</v>
      </c>
      <c r="M57" s="124" t="str">
        <f t="shared" si="888"/>
        <v/>
      </c>
      <c r="N57" s="125"/>
      <c r="O57" s="126">
        <f t="shared" si="889"/>
        <v>0</v>
      </c>
      <c r="P57" s="124" t="str">
        <f t="shared" si="890"/>
        <v/>
      </c>
      <c r="Q57" s="125"/>
      <c r="R57" s="126">
        <f t="shared" si="891"/>
        <v>0</v>
      </c>
      <c r="S57" s="124" t="str">
        <f t="shared" si="892"/>
        <v/>
      </c>
      <c r="T57" s="125"/>
      <c r="U57" s="126">
        <f t="shared" si="893"/>
        <v>0</v>
      </c>
      <c r="V57" s="124" t="str">
        <f t="shared" si="894"/>
        <v/>
      </c>
      <c r="W57" s="125"/>
      <c r="X57" s="126">
        <f t="shared" si="895"/>
        <v>0</v>
      </c>
      <c r="Y57" s="124" t="str">
        <f t="shared" si="896"/>
        <v/>
      </c>
      <c r="Z57" s="125"/>
      <c r="AA57" s="126">
        <f t="shared" si="897"/>
        <v>0</v>
      </c>
      <c r="AB57" s="124" t="str">
        <f t="shared" si="898"/>
        <v/>
      </c>
      <c r="AC57" s="125"/>
      <c r="AD57" s="126">
        <f t="shared" si="899"/>
        <v>0</v>
      </c>
      <c r="AE57" s="124" t="str">
        <f t="shared" si="900"/>
        <v/>
      </c>
      <c r="AF57" s="125"/>
      <c r="AG57" s="126">
        <f t="shared" si="901"/>
        <v>0</v>
      </c>
      <c r="AH57" s="124">
        <f t="shared" si="902"/>
        <v>428975.98822263553</v>
      </c>
      <c r="AI57" s="125">
        <v>1</v>
      </c>
      <c r="AJ57" s="126">
        <f t="shared" si="903"/>
        <v>1</v>
      </c>
      <c r="AK57" s="124" t="str">
        <f t="shared" si="904"/>
        <v/>
      </c>
      <c r="AL57" s="125"/>
      <c r="AM57" s="126">
        <f t="shared" si="905"/>
        <v>1</v>
      </c>
      <c r="AN57" s="124" t="str">
        <f t="shared" si="906"/>
        <v/>
      </c>
      <c r="AO57" s="125"/>
      <c r="AP57" s="126">
        <f t="shared" si="907"/>
        <v>1</v>
      </c>
      <c r="AQ57" s="124" t="str">
        <f t="shared" si="908"/>
        <v/>
      </c>
      <c r="AR57" s="125"/>
      <c r="AS57" s="126">
        <f t="shared" si="909"/>
        <v>1</v>
      </c>
      <c r="AT57" s="124" t="str">
        <f t="shared" si="910"/>
        <v/>
      </c>
      <c r="AU57" s="125"/>
      <c r="AV57" s="126">
        <f t="shared" si="911"/>
        <v>1</v>
      </c>
      <c r="AW57" s="124" t="str">
        <f t="shared" si="912"/>
        <v/>
      </c>
      <c r="AX57" s="125"/>
      <c r="AY57" s="126">
        <f t="shared" si="913"/>
        <v>1</v>
      </c>
      <c r="AZ57" s="124" t="str">
        <f t="shared" si="914"/>
        <v/>
      </c>
      <c r="BA57" s="125"/>
      <c r="BB57" s="126">
        <f t="shared" si="915"/>
        <v>1</v>
      </c>
      <c r="BC57" s="124" t="str">
        <f t="shared" si="916"/>
        <v/>
      </c>
      <c r="BD57" s="125"/>
      <c r="BE57" s="126">
        <f t="shared" si="917"/>
        <v>1</v>
      </c>
      <c r="BF57" s="124" t="str">
        <f t="shared" si="918"/>
        <v/>
      </c>
      <c r="BG57" s="125"/>
      <c r="BH57" s="126">
        <f t="shared" si="919"/>
        <v>1</v>
      </c>
      <c r="BI57" s="124" t="str">
        <f t="shared" si="920"/>
        <v/>
      </c>
      <c r="BJ57" s="125"/>
      <c r="BK57" s="126">
        <f t="shared" si="921"/>
        <v>1</v>
      </c>
      <c r="BL57" s="124" t="str">
        <f t="shared" si="922"/>
        <v/>
      </c>
      <c r="BM57" s="125"/>
      <c r="BN57" s="126">
        <f t="shared" si="923"/>
        <v>1</v>
      </c>
      <c r="BO57" s="124" t="str">
        <f t="shared" si="924"/>
        <v/>
      </c>
      <c r="BP57" s="125"/>
      <c r="BQ57" s="126">
        <f t="shared" si="925"/>
        <v>1</v>
      </c>
      <c r="BR57" s="124" t="str">
        <f t="shared" si="926"/>
        <v/>
      </c>
      <c r="BS57" s="125"/>
      <c r="BT57" s="126">
        <f t="shared" si="927"/>
        <v>1</v>
      </c>
      <c r="BU57" s="124" t="str">
        <f t="shared" si="928"/>
        <v/>
      </c>
      <c r="BV57" s="125"/>
      <c r="BW57" s="126">
        <f t="shared" si="929"/>
        <v>1</v>
      </c>
      <c r="BX57" s="124" t="str">
        <f t="shared" si="930"/>
        <v/>
      </c>
      <c r="BY57" s="125"/>
      <c r="BZ57" s="126">
        <f t="shared" si="931"/>
        <v>1</v>
      </c>
      <c r="CA57" s="124" t="str">
        <f t="shared" si="932"/>
        <v/>
      </c>
      <c r="CB57" s="125"/>
      <c r="CC57" s="126">
        <f t="shared" si="933"/>
        <v>1</v>
      </c>
      <c r="CD57" s="124" t="str">
        <f t="shared" si="934"/>
        <v/>
      </c>
      <c r="CE57" s="125"/>
      <c r="CF57" s="126">
        <f t="shared" si="935"/>
        <v>1</v>
      </c>
      <c r="CG57" s="124" t="str">
        <f t="shared" si="936"/>
        <v/>
      </c>
      <c r="CH57" s="125"/>
      <c r="CI57" s="126">
        <f t="shared" si="937"/>
        <v>1</v>
      </c>
      <c r="CJ57" s="124" t="str">
        <f t="shared" si="938"/>
        <v/>
      </c>
      <c r="CK57" s="125"/>
      <c r="CL57" s="126">
        <f t="shared" si="939"/>
        <v>1</v>
      </c>
      <c r="CM57" s="124" t="str">
        <f t="shared" si="940"/>
        <v/>
      </c>
      <c r="CN57" s="125"/>
      <c r="CO57" s="126">
        <f t="shared" si="941"/>
        <v>1</v>
      </c>
      <c r="CP57" s="124" t="str">
        <f t="shared" si="942"/>
        <v/>
      </c>
      <c r="CQ57" s="125"/>
      <c r="CR57" s="126">
        <f t="shared" si="943"/>
        <v>1</v>
      </c>
      <c r="CS57" s="124" t="str">
        <f t="shared" si="944"/>
        <v/>
      </c>
      <c r="CT57" s="125"/>
      <c r="CU57" s="126">
        <f t="shared" si="945"/>
        <v>1</v>
      </c>
      <c r="CV57" s="124" t="str">
        <f t="shared" si="946"/>
        <v/>
      </c>
      <c r="CW57" s="125"/>
      <c r="CX57" s="126">
        <f t="shared" si="947"/>
        <v>1</v>
      </c>
      <c r="CY57" s="124" t="str">
        <f t="shared" si="948"/>
        <v/>
      </c>
      <c r="CZ57" s="125"/>
      <c r="DA57" s="126">
        <f t="shared" si="949"/>
        <v>1</v>
      </c>
      <c r="DB57" s="124" t="str">
        <f t="shared" si="950"/>
        <v/>
      </c>
      <c r="DC57" s="125"/>
      <c r="DD57" s="126">
        <f t="shared" si="951"/>
        <v>1</v>
      </c>
      <c r="DE57" s="124" t="str">
        <f t="shared" si="952"/>
        <v/>
      </c>
      <c r="DF57" s="125"/>
      <c r="DG57" s="126">
        <f t="shared" si="953"/>
        <v>1</v>
      </c>
      <c r="DH57" s="124" t="str">
        <f t="shared" si="954"/>
        <v/>
      </c>
      <c r="DI57" s="125"/>
      <c r="DJ57" s="126">
        <f t="shared" si="955"/>
        <v>1</v>
      </c>
    </row>
    <row r="58" spans="1:114" ht="7.75" hidden="1" customHeight="1" outlineLevel="3" collapsed="1" x14ac:dyDescent="0.2">
      <c r="A58" s="97">
        <v>3</v>
      </c>
      <c r="B58" s="137" t="s">
        <v>302</v>
      </c>
      <c r="C58" s="206" t="s">
        <v>303</v>
      </c>
      <c r="D58" s="206"/>
      <c r="E58" s="138">
        <f>VLOOKUP(B58,'[49]PLANILHA ORCAMENTARIA'!A:G,7,0)</f>
        <v>1044004.7765389022</v>
      </c>
      <c r="F58" s="139"/>
      <c r="G58" s="210" t="str">
        <f t="shared" si="145"/>
        <v/>
      </c>
      <c r="H58" s="211"/>
      <c r="I58" s="212">
        <f t="shared" si="74"/>
        <v>0</v>
      </c>
      <c r="J58" s="210" t="str">
        <f t="shared" ref="J58" si="956">IF(K58="","",K58*H58)</f>
        <v/>
      </c>
      <c r="K58" s="211"/>
      <c r="L58" s="212">
        <f t="shared" si="605"/>
        <v>0</v>
      </c>
      <c r="M58" s="210" t="str">
        <f t="shared" ref="M58" si="957">IF(N58="","",N58*K58)</f>
        <v/>
      </c>
      <c r="N58" s="211"/>
      <c r="O58" s="212">
        <f t="shared" ref="O58" si="958">N58</f>
        <v>0</v>
      </c>
      <c r="P58" s="210" t="str">
        <f t="shared" ref="P58" si="959">IF(Q58="","",Q58*N58)</f>
        <v/>
      </c>
      <c r="Q58" s="211"/>
      <c r="R58" s="212">
        <f t="shared" ref="R58" si="960">Q58</f>
        <v>0</v>
      </c>
      <c r="S58" s="210" t="str">
        <f t="shared" ref="S58" si="961">IF(T58="","",T58*Q58)</f>
        <v/>
      </c>
      <c r="T58" s="211"/>
      <c r="U58" s="212">
        <f t="shared" ref="U58" si="962">T58</f>
        <v>0</v>
      </c>
      <c r="V58" s="210" t="str">
        <f t="shared" ref="V58" si="963">IF(W58="","",W58*T58)</f>
        <v/>
      </c>
      <c r="W58" s="211"/>
      <c r="X58" s="212">
        <f t="shared" ref="X58" si="964">W58</f>
        <v>0</v>
      </c>
      <c r="Y58" s="210" t="str">
        <f t="shared" ref="Y58" si="965">IF(Z58="","",Z58*W58)</f>
        <v/>
      </c>
      <c r="Z58" s="211"/>
      <c r="AA58" s="212">
        <f t="shared" ref="AA58" si="966">Z58</f>
        <v>0</v>
      </c>
      <c r="AB58" s="210" t="str">
        <f t="shared" ref="AB58" si="967">IF(AC58="","",AC58*Z58)</f>
        <v/>
      </c>
      <c r="AC58" s="211"/>
      <c r="AD58" s="212">
        <f t="shared" ref="AD58" si="968">AC58</f>
        <v>0</v>
      </c>
      <c r="AE58" s="210" t="str">
        <f t="shared" ref="AE58" si="969">IF(AF58="","",AF58*AC58)</f>
        <v/>
      </c>
      <c r="AF58" s="211"/>
      <c r="AG58" s="212">
        <f t="shared" ref="AG58" si="970">AF58</f>
        <v>0</v>
      </c>
      <c r="AH58" s="210" t="str">
        <f t="shared" ref="AH58" si="971">IF(AI58="","",AI58*AF58)</f>
        <v/>
      </c>
      <c r="AI58" s="211"/>
      <c r="AJ58" s="212">
        <f t="shared" ref="AJ58" si="972">AI58</f>
        <v>0</v>
      </c>
      <c r="AK58" s="210" t="str">
        <f t="shared" ref="AK58" si="973">IF(AL58="","",AL58*AI58)</f>
        <v/>
      </c>
      <c r="AL58" s="211"/>
      <c r="AM58" s="212">
        <f t="shared" ref="AM58" si="974">AL58</f>
        <v>0</v>
      </c>
      <c r="AN58" s="210" t="str">
        <f t="shared" ref="AN58" si="975">IF(AO58="","",AO58*AL58)</f>
        <v/>
      </c>
      <c r="AO58" s="211"/>
      <c r="AP58" s="212">
        <f t="shared" ref="AP58" si="976">AO58</f>
        <v>0</v>
      </c>
      <c r="AQ58" s="210" t="str">
        <f t="shared" ref="AQ58" si="977">IF(AR58="","",AR58*AO58)</f>
        <v/>
      </c>
      <c r="AR58" s="211"/>
      <c r="AS58" s="212">
        <f t="shared" ref="AS58" si="978">AR58</f>
        <v>0</v>
      </c>
      <c r="AT58" s="210" t="str">
        <f t="shared" ref="AT58" si="979">IF(AU58="","",AU58*AR58)</f>
        <v/>
      </c>
      <c r="AU58" s="211"/>
      <c r="AV58" s="212">
        <f t="shared" ref="AV58" si="980">AU58</f>
        <v>0</v>
      </c>
      <c r="AW58" s="210" t="str">
        <f t="shared" ref="AW58" si="981">IF(AX58="","",AX58*AU58)</f>
        <v/>
      </c>
      <c r="AX58" s="211"/>
      <c r="AY58" s="212">
        <f t="shared" ref="AY58" si="982">AX58</f>
        <v>0</v>
      </c>
      <c r="AZ58" s="210" t="str">
        <f t="shared" ref="AZ58" si="983">IF(BA58="","",BA58*AX58)</f>
        <v/>
      </c>
      <c r="BA58" s="211"/>
      <c r="BB58" s="212">
        <f t="shared" ref="BB58" si="984">BA58</f>
        <v>0</v>
      </c>
      <c r="BC58" s="210" t="str">
        <f t="shared" ref="BC58" si="985">IF(BD58="","",BD58*BA58)</f>
        <v/>
      </c>
      <c r="BD58" s="211"/>
      <c r="BE58" s="212">
        <f t="shared" ref="BE58" si="986">BD58</f>
        <v>0</v>
      </c>
      <c r="BF58" s="210" t="str">
        <f t="shared" ref="BF58" si="987">IF(BG58="","",BG58*BD58)</f>
        <v/>
      </c>
      <c r="BG58" s="211"/>
      <c r="BH58" s="212">
        <f t="shared" ref="BH58" si="988">BG58</f>
        <v>0</v>
      </c>
      <c r="BI58" s="210" t="str">
        <f t="shared" ref="BI58" si="989">IF(BJ58="","",BJ58*BG58)</f>
        <v/>
      </c>
      <c r="BJ58" s="211"/>
      <c r="BK58" s="212">
        <f t="shared" ref="BK58" si="990">BJ58</f>
        <v>0</v>
      </c>
      <c r="BL58" s="210" t="str">
        <f t="shared" ref="BL58" si="991">IF(BM58="","",BM58*BJ58)</f>
        <v/>
      </c>
      <c r="BM58" s="211"/>
      <c r="BN58" s="212">
        <f t="shared" ref="BN58" si="992">BM58</f>
        <v>0</v>
      </c>
      <c r="BO58" s="210" t="str">
        <f t="shared" ref="BO58" si="993">IF(BP58="","",BP58*BM58)</f>
        <v/>
      </c>
      <c r="BP58" s="211"/>
      <c r="BQ58" s="212">
        <f t="shared" ref="BQ58" si="994">BP58</f>
        <v>0</v>
      </c>
      <c r="BR58" s="210" t="str">
        <f t="shared" ref="BR58" si="995">IF(BS58="","",BS58*BP58)</f>
        <v/>
      </c>
      <c r="BS58" s="211"/>
      <c r="BT58" s="212">
        <f t="shared" ref="BT58" si="996">BS58</f>
        <v>0</v>
      </c>
      <c r="BU58" s="210" t="str">
        <f t="shared" ref="BU58" si="997">IF(BV58="","",BV58*BS58)</f>
        <v/>
      </c>
      <c r="BV58" s="211"/>
      <c r="BW58" s="212">
        <f t="shared" ref="BW58" si="998">BV58</f>
        <v>0</v>
      </c>
      <c r="BX58" s="210" t="str">
        <f t="shared" ref="BX58" si="999">IF(BY58="","",BY58*BV58)</f>
        <v/>
      </c>
      <c r="BY58" s="211"/>
      <c r="BZ58" s="212">
        <f t="shared" ref="BZ58" si="1000">BY58</f>
        <v>0</v>
      </c>
      <c r="CA58" s="210" t="str">
        <f t="shared" ref="CA58" si="1001">IF(CB58="","",CB58*BY58)</f>
        <v/>
      </c>
      <c r="CB58" s="211"/>
      <c r="CC58" s="212">
        <f t="shared" ref="CC58" si="1002">CB58</f>
        <v>0</v>
      </c>
      <c r="CD58" s="210" t="str">
        <f t="shared" ref="CD58" si="1003">IF(CE58="","",CE58*CB58)</f>
        <v/>
      </c>
      <c r="CE58" s="211"/>
      <c r="CF58" s="212">
        <f t="shared" ref="CF58" si="1004">CE58</f>
        <v>0</v>
      </c>
      <c r="CG58" s="210" t="str">
        <f t="shared" ref="CG58" si="1005">IF(CH58="","",CH58*CE58)</f>
        <v/>
      </c>
      <c r="CH58" s="211"/>
      <c r="CI58" s="212">
        <f t="shared" ref="CI58" si="1006">CH58</f>
        <v>0</v>
      </c>
      <c r="CJ58" s="210" t="str">
        <f t="shared" ref="CJ58" si="1007">IF(CK58="","",CK58*CH58)</f>
        <v/>
      </c>
      <c r="CK58" s="211"/>
      <c r="CL58" s="212">
        <f t="shared" ref="CL58" si="1008">CK58</f>
        <v>0</v>
      </c>
      <c r="CM58" s="210" t="str">
        <f t="shared" ref="CM58" si="1009">IF(CN58="","",CN58*CK58)</f>
        <v/>
      </c>
      <c r="CN58" s="211"/>
      <c r="CO58" s="212">
        <f t="shared" ref="CO58" si="1010">CN58</f>
        <v>0</v>
      </c>
      <c r="CP58" s="210" t="str">
        <f t="shared" ref="CP58" si="1011">IF(CQ58="","",CQ58*CN58)</f>
        <v/>
      </c>
      <c r="CQ58" s="211"/>
      <c r="CR58" s="212">
        <f t="shared" ref="CR58" si="1012">CQ58</f>
        <v>0</v>
      </c>
      <c r="CS58" s="210" t="str">
        <f t="shared" ref="CS58" si="1013">IF(CT58="","",CT58*CQ58)</f>
        <v/>
      </c>
      <c r="CT58" s="211"/>
      <c r="CU58" s="212">
        <f t="shared" ref="CU58" si="1014">CT58</f>
        <v>0</v>
      </c>
      <c r="CV58" s="210" t="str">
        <f t="shared" ref="CV58" si="1015">IF(CW58="","",CW58*CT58)</f>
        <v/>
      </c>
      <c r="CW58" s="211"/>
      <c r="CX58" s="212">
        <f t="shared" ref="CX58" si="1016">CW58</f>
        <v>0</v>
      </c>
      <c r="CY58" s="210" t="str">
        <f t="shared" ref="CY58" si="1017">IF(CZ58="","",CZ58*CW58)</f>
        <v/>
      </c>
      <c r="CZ58" s="211"/>
      <c r="DA58" s="212">
        <f t="shared" ref="DA58" si="1018">CZ58</f>
        <v>0</v>
      </c>
      <c r="DB58" s="210" t="str">
        <f t="shared" ref="DB58" si="1019">IF(DC58="","",DC58*CZ58)</f>
        <v/>
      </c>
      <c r="DC58" s="211"/>
      <c r="DD58" s="212">
        <f t="shared" ref="DD58" si="1020">DC58</f>
        <v>0</v>
      </c>
      <c r="DE58" s="210" t="str">
        <f t="shared" ref="DE58" si="1021">IF(DF58="","",DF58*DC58)</f>
        <v/>
      </c>
      <c r="DF58" s="211"/>
      <c r="DG58" s="212">
        <f t="shared" ref="DG58" si="1022">DF58</f>
        <v>0</v>
      </c>
      <c r="DH58" s="210" t="str">
        <f t="shared" ref="DH58" si="1023">IF(DI58="","",DI58*DF58)</f>
        <v/>
      </c>
      <c r="DI58" s="211"/>
      <c r="DJ58" s="212">
        <f t="shared" ref="DJ58" si="1024">DI58</f>
        <v>0</v>
      </c>
    </row>
    <row r="59" spans="1:114" ht="7.75" hidden="1" customHeight="1" outlineLevel="4" x14ac:dyDescent="0.2">
      <c r="A59" s="97">
        <v>3</v>
      </c>
      <c r="B59" s="121" t="s">
        <v>304</v>
      </c>
      <c r="C59" s="200" t="s">
        <v>297</v>
      </c>
      <c r="D59" s="200"/>
      <c r="E59" s="122">
        <f>VLOOKUP(B59,'[49]PLANILHA ORCAMENTARIA'!A:G,7,0)</f>
        <v>284613.96982329496</v>
      </c>
      <c r="F59" s="123"/>
      <c r="G59" s="124" t="str">
        <f t="shared" ref="G59:G61" si="1025">IF(H59="","",H59*$E59)</f>
        <v/>
      </c>
      <c r="H59" s="125"/>
      <c r="I59" s="126">
        <f t="shared" si="74"/>
        <v>0</v>
      </c>
      <c r="J59" s="124" t="str">
        <f t="shared" ref="J59:J61" si="1026">IF(K59="","",K59*$E59)</f>
        <v/>
      </c>
      <c r="K59" s="125"/>
      <c r="L59" s="126">
        <f t="shared" ref="L59:L61" si="1027">K59+I59</f>
        <v>0</v>
      </c>
      <c r="M59" s="124" t="str">
        <f t="shared" ref="M59:M61" si="1028">IF(N59="","",N59*$E59)</f>
        <v/>
      </c>
      <c r="N59" s="125"/>
      <c r="O59" s="126">
        <f t="shared" ref="O59:O61" si="1029">N59+L59</f>
        <v>0</v>
      </c>
      <c r="P59" s="124" t="str">
        <f t="shared" ref="P59:P61" si="1030">IF(Q59="","",Q59*$E59)</f>
        <v/>
      </c>
      <c r="Q59" s="125"/>
      <c r="R59" s="126">
        <f t="shared" ref="R59:R61" si="1031">Q59+O59</f>
        <v>0</v>
      </c>
      <c r="S59" s="124" t="str">
        <f t="shared" ref="S59:S61" si="1032">IF(T59="","",T59*$E59)</f>
        <v/>
      </c>
      <c r="T59" s="125"/>
      <c r="U59" s="126">
        <f t="shared" ref="U59:U61" si="1033">T59+R59</f>
        <v>0</v>
      </c>
      <c r="V59" s="124" t="str">
        <f t="shared" ref="V59:V61" si="1034">IF(W59="","",W59*$E59)</f>
        <v/>
      </c>
      <c r="W59" s="125"/>
      <c r="X59" s="126">
        <f t="shared" ref="X59:X61" si="1035">W59+U59</f>
        <v>0</v>
      </c>
      <c r="Y59" s="124" t="str">
        <f t="shared" ref="Y59:Y61" si="1036">IF(Z59="","",Z59*$E59)</f>
        <v/>
      </c>
      <c r="Z59" s="125"/>
      <c r="AA59" s="126">
        <f t="shared" ref="AA59:AA61" si="1037">Z59+X59</f>
        <v>0</v>
      </c>
      <c r="AB59" s="124" t="str">
        <f t="shared" ref="AB59:AB61" si="1038">IF(AC59="","",AC59*$E59)</f>
        <v/>
      </c>
      <c r="AC59" s="125"/>
      <c r="AD59" s="126">
        <f t="shared" ref="AD59:AD61" si="1039">AC59+AA59</f>
        <v>0</v>
      </c>
      <c r="AE59" s="124" t="str">
        <f t="shared" ref="AE59:AE61" si="1040">IF(AF59="","",AF59*$E59)</f>
        <v/>
      </c>
      <c r="AF59" s="125"/>
      <c r="AG59" s="126">
        <f t="shared" ref="AG59:AG61" si="1041">AF59+AD59</f>
        <v>0</v>
      </c>
      <c r="AH59" s="124" t="str">
        <f t="shared" ref="AH59:AH61" si="1042">IF(AI59="","",AI59*$E59)</f>
        <v/>
      </c>
      <c r="AI59" s="125"/>
      <c r="AJ59" s="126">
        <f t="shared" ref="AJ59:AJ61" si="1043">AI59+AG59</f>
        <v>0</v>
      </c>
      <c r="AK59" s="124" t="str">
        <f t="shared" ref="AK59:AK61" si="1044">IF(AL59="","",AL59*$E59)</f>
        <v/>
      </c>
      <c r="AL59" s="125"/>
      <c r="AM59" s="126">
        <f t="shared" ref="AM59:AM61" si="1045">AL59+AJ59</f>
        <v>0</v>
      </c>
      <c r="AN59" s="124">
        <f t="shared" ref="AN59:AN61" si="1046">IF(AO59="","",AO59*$E59)</f>
        <v>284613.96982329496</v>
      </c>
      <c r="AO59" s="125">
        <v>1</v>
      </c>
      <c r="AP59" s="126">
        <f t="shared" ref="AP59:AP61" si="1047">AO59+AM59</f>
        <v>1</v>
      </c>
      <c r="AQ59" s="124" t="str">
        <f t="shared" ref="AQ59:AQ61" si="1048">IF(AR59="","",AR59*$E59)</f>
        <v/>
      </c>
      <c r="AR59" s="125"/>
      <c r="AS59" s="126">
        <f t="shared" ref="AS59:AS61" si="1049">AR59+AP59</f>
        <v>1</v>
      </c>
      <c r="AT59" s="124" t="str">
        <f t="shared" ref="AT59:AT61" si="1050">IF(AU59="","",AU59*$E59)</f>
        <v/>
      </c>
      <c r="AU59" s="125"/>
      <c r="AV59" s="126">
        <f t="shared" ref="AV59:AV61" si="1051">AU59+AS59</f>
        <v>1</v>
      </c>
      <c r="AW59" s="124" t="str">
        <f t="shared" ref="AW59:AW61" si="1052">IF(AX59="","",AX59*$E59)</f>
        <v/>
      </c>
      <c r="AX59" s="125"/>
      <c r="AY59" s="126">
        <f t="shared" ref="AY59:AY61" si="1053">AX59+AV59</f>
        <v>1</v>
      </c>
      <c r="AZ59" s="124" t="str">
        <f t="shared" ref="AZ59:AZ61" si="1054">IF(BA59="","",BA59*$E59)</f>
        <v/>
      </c>
      <c r="BA59" s="125"/>
      <c r="BB59" s="126">
        <f t="shared" ref="BB59:BB61" si="1055">BA59+AY59</f>
        <v>1</v>
      </c>
      <c r="BC59" s="124" t="str">
        <f t="shared" ref="BC59:BC61" si="1056">IF(BD59="","",BD59*$E59)</f>
        <v/>
      </c>
      <c r="BD59" s="125"/>
      <c r="BE59" s="126">
        <f t="shared" ref="BE59:BE61" si="1057">BD59+BB59</f>
        <v>1</v>
      </c>
      <c r="BF59" s="124" t="str">
        <f t="shared" ref="BF59:BF61" si="1058">IF(BG59="","",BG59*$E59)</f>
        <v/>
      </c>
      <c r="BG59" s="125"/>
      <c r="BH59" s="126">
        <f t="shared" ref="BH59:BH61" si="1059">BG59+BE59</f>
        <v>1</v>
      </c>
      <c r="BI59" s="124" t="str">
        <f t="shared" ref="BI59:BI61" si="1060">IF(BJ59="","",BJ59*$E59)</f>
        <v/>
      </c>
      <c r="BJ59" s="125"/>
      <c r="BK59" s="126">
        <f t="shared" ref="BK59:BK61" si="1061">BJ59+BH59</f>
        <v>1</v>
      </c>
      <c r="BL59" s="124" t="str">
        <f t="shared" ref="BL59:BL61" si="1062">IF(BM59="","",BM59*$E59)</f>
        <v/>
      </c>
      <c r="BM59" s="125"/>
      <c r="BN59" s="126">
        <f t="shared" ref="BN59:BN61" si="1063">BM59+BK59</f>
        <v>1</v>
      </c>
      <c r="BO59" s="124" t="str">
        <f t="shared" ref="BO59:BO61" si="1064">IF(BP59="","",BP59*$E59)</f>
        <v/>
      </c>
      <c r="BP59" s="125"/>
      <c r="BQ59" s="126">
        <f t="shared" ref="BQ59:BQ61" si="1065">BP59+BN59</f>
        <v>1</v>
      </c>
      <c r="BR59" s="124" t="str">
        <f t="shared" ref="BR59:BR61" si="1066">IF(BS59="","",BS59*$E59)</f>
        <v/>
      </c>
      <c r="BS59" s="125"/>
      <c r="BT59" s="126">
        <f t="shared" ref="BT59:BT61" si="1067">BS59+BQ59</f>
        <v>1</v>
      </c>
      <c r="BU59" s="124" t="str">
        <f t="shared" ref="BU59:BU61" si="1068">IF(BV59="","",BV59*$E59)</f>
        <v/>
      </c>
      <c r="BV59" s="125"/>
      <c r="BW59" s="126">
        <f t="shared" ref="BW59:BW61" si="1069">BV59+BT59</f>
        <v>1</v>
      </c>
      <c r="BX59" s="124" t="str">
        <f t="shared" ref="BX59:BX61" si="1070">IF(BY59="","",BY59*$E59)</f>
        <v/>
      </c>
      <c r="BY59" s="125"/>
      <c r="BZ59" s="126">
        <f t="shared" ref="BZ59:BZ61" si="1071">BY59+BW59</f>
        <v>1</v>
      </c>
      <c r="CA59" s="124" t="str">
        <f t="shared" ref="CA59:CA61" si="1072">IF(CB59="","",CB59*$E59)</f>
        <v/>
      </c>
      <c r="CB59" s="125"/>
      <c r="CC59" s="126">
        <f t="shared" ref="CC59:CC61" si="1073">CB59+BZ59</f>
        <v>1</v>
      </c>
      <c r="CD59" s="124" t="str">
        <f t="shared" ref="CD59:CD61" si="1074">IF(CE59="","",CE59*$E59)</f>
        <v/>
      </c>
      <c r="CE59" s="125"/>
      <c r="CF59" s="126">
        <f t="shared" ref="CF59:CF61" si="1075">CE59+CC59</f>
        <v>1</v>
      </c>
      <c r="CG59" s="124" t="str">
        <f t="shared" ref="CG59:CG61" si="1076">IF(CH59="","",CH59*$E59)</f>
        <v/>
      </c>
      <c r="CH59" s="125"/>
      <c r="CI59" s="126">
        <f t="shared" ref="CI59:CI61" si="1077">CH59+CF59</f>
        <v>1</v>
      </c>
      <c r="CJ59" s="124" t="str">
        <f t="shared" ref="CJ59:CJ61" si="1078">IF(CK59="","",CK59*$E59)</f>
        <v/>
      </c>
      <c r="CK59" s="125"/>
      <c r="CL59" s="126">
        <f t="shared" ref="CL59:CL61" si="1079">CK59+CI59</f>
        <v>1</v>
      </c>
      <c r="CM59" s="124" t="str">
        <f t="shared" ref="CM59:CM61" si="1080">IF(CN59="","",CN59*$E59)</f>
        <v/>
      </c>
      <c r="CN59" s="125"/>
      <c r="CO59" s="126">
        <f t="shared" ref="CO59:CO61" si="1081">CN59+CL59</f>
        <v>1</v>
      </c>
      <c r="CP59" s="124" t="str">
        <f t="shared" ref="CP59:CP61" si="1082">IF(CQ59="","",CQ59*$E59)</f>
        <v/>
      </c>
      <c r="CQ59" s="125"/>
      <c r="CR59" s="126">
        <f t="shared" ref="CR59:CR61" si="1083">CQ59+CO59</f>
        <v>1</v>
      </c>
      <c r="CS59" s="124" t="str">
        <f t="shared" ref="CS59:CS61" si="1084">IF(CT59="","",CT59*$E59)</f>
        <v/>
      </c>
      <c r="CT59" s="125"/>
      <c r="CU59" s="126">
        <f t="shared" ref="CU59:CU61" si="1085">CT59+CR59</f>
        <v>1</v>
      </c>
      <c r="CV59" s="124" t="str">
        <f t="shared" ref="CV59:CV61" si="1086">IF(CW59="","",CW59*$E59)</f>
        <v/>
      </c>
      <c r="CW59" s="125"/>
      <c r="CX59" s="126">
        <f t="shared" ref="CX59:CX61" si="1087">CW59+CU59</f>
        <v>1</v>
      </c>
      <c r="CY59" s="124" t="str">
        <f t="shared" ref="CY59:CY61" si="1088">IF(CZ59="","",CZ59*$E59)</f>
        <v/>
      </c>
      <c r="CZ59" s="125"/>
      <c r="DA59" s="126">
        <f t="shared" ref="DA59:DA61" si="1089">CZ59+CX59</f>
        <v>1</v>
      </c>
      <c r="DB59" s="124" t="str">
        <f t="shared" ref="DB59:DB61" si="1090">IF(DC59="","",DC59*$E59)</f>
        <v/>
      </c>
      <c r="DC59" s="125"/>
      <c r="DD59" s="126">
        <f t="shared" ref="DD59:DD61" si="1091">DC59+DA59</f>
        <v>1</v>
      </c>
      <c r="DE59" s="124" t="str">
        <f t="shared" ref="DE59:DE61" si="1092">IF(DF59="","",DF59*$E59)</f>
        <v/>
      </c>
      <c r="DF59" s="125"/>
      <c r="DG59" s="126">
        <f t="shared" ref="DG59:DG61" si="1093">DF59+DD59</f>
        <v>1</v>
      </c>
      <c r="DH59" s="124" t="str">
        <f t="shared" ref="DH59:DH61" si="1094">IF(DI59="","",DI59*$E59)</f>
        <v/>
      </c>
      <c r="DI59" s="125"/>
      <c r="DJ59" s="126">
        <f t="shared" ref="DJ59:DJ61" si="1095">DI59+DG59</f>
        <v>1</v>
      </c>
    </row>
    <row r="60" spans="1:114" ht="7.75" hidden="1" customHeight="1" outlineLevel="4" x14ac:dyDescent="0.2">
      <c r="A60" s="97">
        <v>3</v>
      </c>
      <c r="B60" s="121" t="s">
        <v>305</v>
      </c>
      <c r="C60" s="200" t="s">
        <v>299</v>
      </c>
      <c r="D60" s="200"/>
      <c r="E60" s="122">
        <f>VLOOKUP(B60,'[49]PLANILHA ORCAMENTARIA'!A:G,7,0)</f>
        <v>284613.96982329496</v>
      </c>
      <c r="F60" s="123"/>
      <c r="G60" s="124" t="str">
        <f t="shared" si="1025"/>
        <v/>
      </c>
      <c r="H60" s="125"/>
      <c r="I60" s="126">
        <f t="shared" si="74"/>
        <v>0</v>
      </c>
      <c r="J60" s="124" t="str">
        <f t="shared" si="1026"/>
        <v/>
      </c>
      <c r="K60" s="125"/>
      <c r="L60" s="126">
        <f t="shared" si="1027"/>
        <v>0</v>
      </c>
      <c r="M60" s="124" t="str">
        <f t="shared" si="1028"/>
        <v/>
      </c>
      <c r="N60" s="125"/>
      <c r="O60" s="126">
        <f t="shared" si="1029"/>
        <v>0</v>
      </c>
      <c r="P60" s="124" t="str">
        <f t="shared" si="1030"/>
        <v/>
      </c>
      <c r="Q60" s="125"/>
      <c r="R60" s="126">
        <f t="shared" si="1031"/>
        <v>0</v>
      </c>
      <c r="S60" s="124" t="str">
        <f t="shared" si="1032"/>
        <v/>
      </c>
      <c r="T60" s="125"/>
      <c r="U60" s="126">
        <f t="shared" si="1033"/>
        <v>0</v>
      </c>
      <c r="V60" s="124" t="str">
        <f t="shared" si="1034"/>
        <v/>
      </c>
      <c r="W60" s="125"/>
      <c r="X60" s="126">
        <f t="shared" si="1035"/>
        <v>0</v>
      </c>
      <c r="Y60" s="124" t="str">
        <f t="shared" si="1036"/>
        <v/>
      </c>
      <c r="Z60" s="125"/>
      <c r="AA60" s="126">
        <f t="shared" si="1037"/>
        <v>0</v>
      </c>
      <c r="AB60" s="124" t="str">
        <f t="shared" si="1038"/>
        <v/>
      </c>
      <c r="AC60" s="125"/>
      <c r="AD60" s="126">
        <f t="shared" si="1039"/>
        <v>0</v>
      </c>
      <c r="AE60" s="124" t="str">
        <f t="shared" si="1040"/>
        <v/>
      </c>
      <c r="AF60" s="125"/>
      <c r="AG60" s="126">
        <f t="shared" si="1041"/>
        <v>0</v>
      </c>
      <c r="AH60" s="124" t="str">
        <f t="shared" si="1042"/>
        <v/>
      </c>
      <c r="AI60" s="125"/>
      <c r="AJ60" s="126">
        <f t="shared" si="1043"/>
        <v>0</v>
      </c>
      <c r="AK60" s="124" t="str">
        <f t="shared" si="1044"/>
        <v/>
      </c>
      <c r="AL60" s="125"/>
      <c r="AM60" s="126">
        <f t="shared" si="1045"/>
        <v>0</v>
      </c>
      <c r="AN60" s="124">
        <f t="shared" si="1046"/>
        <v>284613.96982329496</v>
      </c>
      <c r="AO60" s="125">
        <v>1</v>
      </c>
      <c r="AP60" s="126">
        <f t="shared" si="1047"/>
        <v>1</v>
      </c>
      <c r="AQ60" s="124" t="str">
        <f t="shared" si="1048"/>
        <v/>
      </c>
      <c r="AR60" s="125"/>
      <c r="AS60" s="126">
        <f t="shared" si="1049"/>
        <v>1</v>
      </c>
      <c r="AT60" s="124" t="str">
        <f t="shared" si="1050"/>
        <v/>
      </c>
      <c r="AU60" s="125"/>
      <c r="AV60" s="126">
        <f t="shared" si="1051"/>
        <v>1</v>
      </c>
      <c r="AW60" s="124" t="str">
        <f t="shared" si="1052"/>
        <v/>
      </c>
      <c r="AX60" s="125"/>
      <c r="AY60" s="126">
        <f t="shared" si="1053"/>
        <v>1</v>
      </c>
      <c r="AZ60" s="124" t="str">
        <f t="shared" si="1054"/>
        <v/>
      </c>
      <c r="BA60" s="125"/>
      <c r="BB60" s="126">
        <f t="shared" si="1055"/>
        <v>1</v>
      </c>
      <c r="BC60" s="124" t="str">
        <f t="shared" si="1056"/>
        <v/>
      </c>
      <c r="BD60" s="125"/>
      <c r="BE60" s="126">
        <f t="shared" si="1057"/>
        <v>1</v>
      </c>
      <c r="BF60" s="124" t="str">
        <f t="shared" si="1058"/>
        <v/>
      </c>
      <c r="BG60" s="125"/>
      <c r="BH60" s="126">
        <f t="shared" si="1059"/>
        <v>1</v>
      </c>
      <c r="BI60" s="124" t="str">
        <f t="shared" si="1060"/>
        <v/>
      </c>
      <c r="BJ60" s="125"/>
      <c r="BK60" s="126">
        <f t="shared" si="1061"/>
        <v>1</v>
      </c>
      <c r="BL60" s="124" t="str">
        <f t="shared" si="1062"/>
        <v/>
      </c>
      <c r="BM60" s="125"/>
      <c r="BN60" s="126">
        <f t="shared" si="1063"/>
        <v>1</v>
      </c>
      <c r="BO60" s="124" t="str">
        <f t="shared" si="1064"/>
        <v/>
      </c>
      <c r="BP60" s="125"/>
      <c r="BQ60" s="126">
        <f t="shared" si="1065"/>
        <v>1</v>
      </c>
      <c r="BR60" s="124" t="str">
        <f t="shared" si="1066"/>
        <v/>
      </c>
      <c r="BS60" s="125"/>
      <c r="BT60" s="126">
        <f t="shared" si="1067"/>
        <v>1</v>
      </c>
      <c r="BU60" s="124" t="str">
        <f t="shared" si="1068"/>
        <v/>
      </c>
      <c r="BV60" s="125"/>
      <c r="BW60" s="126">
        <f t="shared" si="1069"/>
        <v>1</v>
      </c>
      <c r="BX60" s="124" t="str">
        <f t="shared" si="1070"/>
        <v/>
      </c>
      <c r="BY60" s="125"/>
      <c r="BZ60" s="126">
        <f t="shared" si="1071"/>
        <v>1</v>
      </c>
      <c r="CA60" s="124" t="str">
        <f t="shared" si="1072"/>
        <v/>
      </c>
      <c r="CB60" s="125"/>
      <c r="CC60" s="126">
        <f t="shared" si="1073"/>
        <v>1</v>
      </c>
      <c r="CD60" s="124" t="str">
        <f t="shared" si="1074"/>
        <v/>
      </c>
      <c r="CE60" s="125"/>
      <c r="CF60" s="126">
        <f t="shared" si="1075"/>
        <v>1</v>
      </c>
      <c r="CG60" s="124" t="str">
        <f t="shared" si="1076"/>
        <v/>
      </c>
      <c r="CH60" s="125"/>
      <c r="CI60" s="126">
        <f t="shared" si="1077"/>
        <v>1</v>
      </c>
      <c r="CJ60" s="124" t="str">
        <f t="shared" si="1078"/>
        <v/>
      </c>
      <c r="CK60" s="125"/>
      <c r="CL60" s="126">
        <f t="shared" si="1079"/>
        <v>1</v>
      </c>
      <c r="CM60" s="124" t="str">
        <f t="shared" si="1080"/>
        <v/>
      </c>
      <c r="CN60" s="125"/>
      <c r="CO60" s="126">
        <f t="shared" si="1081"/>
        <v>1</v>
      </c>
      <c r="CP60" s="124" t="str">
        <f t="shared" si="1082"/>
        <v/>
      </c>
      <c r="CQ60" s="125"/>
      <c r="CR60" s="126">
        <f t="shared" si="1083"/>
        <v>1</v>
      </c>
      <c r="CS60" s="124" t="str">
        <f t="shared" si="1084"/>
        <v/>
      </c>
      <c r="CT60" s="125"/>
      <c r="CU60" s="126">
        <f t="shared" si="1085"/>
        <v>1</v>
      </c>
      <c r="CV60" s="124" t="str">
        <f t="shared" si="1086"/>
        <v/>
      </c>
      <c r="CW60" s="125"/>
      <c r="CX60" s="126">
        <f t="shared" si="1087"/>
        <v>1</v>
      </c>
      <c r="CY60" s="124" t="str">
        <f t="shared" si="1088"/>
        <v/>
      </c>
      <c r="CZ60" s="125"/>
      <c r="DA60" s="126">
        <f t="shared" si="1089"/>
        <v>1</v>
      </c>
      <c r="DB60" s="124" t="str">
        <f t="shared" si="1090"/>
        <v/>
      </c>
      <c r="DC60" s="125"/>
      <c r="DD60" s="126">
        <f t="shared" si="1091"/>
        <v>1</v>
      </c>
      <c r="DE60" s="124" t="str">
        <f t="shared" si="1092"/>
        <v/>
      </c>
      <c r="DF60" s="125"/>
      <c r="DG60" s="126">
        <f t="shared" si="1093"/>
        <v>1</v>
      </c>
      <c r="DH60" s="124" t="str">
        <f t="shared" si="1094"/>
        <v/>
      </c>
      <c r="DI60" s="125"/>
      <c r="DJ60" s="126">
        <f t="shared" si="1095"/>
        <v>1</v>
      </c>
    </row>
    <row r="61" spans="1:114" ht="7.75" hidden="1" customHeight="1" outlineLevel="4" x14ac:dyDescent="0.2">
      <c r="A61" s="97">
        <v>3</v>
      </c>
      <c r="B61" s="121" t="s">
        <v>306</v>
      </c>
      <c r="C61" s="200" t="s">
        <v>301</v>
      </c>
      <c r="D61" s="200"/>
      <c r="E61" s="122">
        <f>VLOOKUP(B61,'[49]PLANILHA ORCAMENTARIA'!A:G,7,0)</f>
        <v>474776.83689231228</v>
      </c>
      <c r="F61" s="123"/>
      <c r="G61" s="124" t="str">
        <f t="shared" si="1025"/>
        <v/>
      </c>
      <c r="H61" s="125"/>
      <c r="I61" s="126">
        <f t="shared" si="74"/>
        <v>0</v>
      </c>
      <c r="J61" s="124" t="str">
        <f t="shared" si="1026"/>
        <v/>
      </c>
      <c r="K61" s="125"/>
      <c r="L61" s="126">
        <f t="shared" si="1027"/>
        <v>0</v>
      </c>
      <c r="M61" s="124" t="str">
        <f t="shared" si="1028"/>
        <v/>
      </c>
      <c r="N61" s="125"/>
      <c r="O61" s="126">
        <f t="shared" si="1029"/>
        <v>0</v>
      </c>
      <c r="P61" s="124" t="str">
        <f t="shared" si="1030"/>
        <v/>
      </c>
      <c r="Q61" s="125"/>
      <c r="R61" s="126">
        <f t="shared" si="1031"/>
        <v>0</v>
      </c>
      <c r="S61" s="124" t="str">
        <f t="shared" si="1032"/>
        <v/>
      </c>
      <c r="T61" s="125"/>
      <c r="U61" s="126">
        <f t="shared" si="1033"/>
        <v>0</v>
      </c>
      <c r="V61" s="124" t="str">
        <f t="shared" si="1034"/>
        <v/>
      </c>
      <c r="W61" s="125"/>
      <c r="X61" s="126">
        <f t="shared" si="1035"/>
        <v>0</v>
      </c>
      <c r="Y61" s="124" t="str">
        <f t="shared" si="1036"/>
        <v/>
      </c>
      <c r="Z61" s="125"/>
      <c r="AA61" s="126">
        <f t="shared" si="1037"/>
        <v>0</v>
      </c>
      <c r="AB61" s="124" t="str">
        <f t="shared" si="1038"/>
        <v/>
      </c>
      <c r="AC61" s="125"/>
      <c r="AD61" s="126">
        <f t="shared" si="1039"/>
        <v>0</v>
      </c>
      <c r="AE61" s="124" t="str">
        <f t="shared" si="1040"/>
        <v/>
      </c>
      <c r="AF61" s="125"/>
      <c r="AG61" s="126">
        <f t="shared" si="1041"/>
        <v>0</v>
      </c>
      <c r="AH61" s="124" t="str">
        <f t="shared" si="1042"/>
        <v/>
      </c>
      <c r="AI61" s="125"/>
      <c r="AJ61" s="126">
        <f t="shared" si="1043"/>
        <v>0</v>
      </c>
      <c r="AK61" s="124" t="str">
        <f t="shared" si="1044"/>
        <v/>
      </c>
      <c r="AL61" s="125"/>
      <c r="AM61" s="126">
        <f t="shared" si="1045"/>
        <v>0</v>
      </c>
      <c r="AN61" s="124">
        <f t="shared" si="1046"/>
        <v>474776.83689231228</v>
      </c>
      <c r="AO61" s="125">
        <v>1</v>
      </c>
      <c r="AP61" s="126">
        <f t="shared" si="1047"/>
        <v>1</v>
      </c>
      <c r="AQ61" s="124" t="str">
        <f t="shared" si="1048"/>
        <v/>
      </c>
      <c r="AR61" s="125"/>
      <c r="AS61" s="126">
        <f t="shared" si="1049"/>
        <v>1</v>
      </c>
      <c r="AT61" s="124" t="str">
        <f t="shared" si="1050"/>
        <v/>
      </c>
      <c r="AU61" s="125"/>
      <c r="AV61" s="126">
        <f t="shared" si="1051"/>
        <v>1</v>
      </c>
      <c r="AW61" s="124" t="str">
        <f t="shared" si="1052"/>
        <v/>
      </c>
      <c r="AX61" s="125"/>
      <c r="AY61" s="126">
        <f t="shared" si="1053"/>
        <v>1</v>
      </c>
      <c r="AZ61" s="124" t="str">
        <f t="shared" si="1054"/>
        <v/>
      </c>
      <c r="BA61" s="125"/>
      <c r="BB61" s="126">
        <f t="shared" si="1055"/>
        <v>1</v>
      </c>
      <c r="BC61" s="124" t="str">
        <f t="shared" si="1056"/>
        <v/>
      </c>
      <c r="BD61" s="125"/>
      <c r="BE61" s="126">
        <f t="shared" si="1057"/>
        <v>1</v>
      </c>
      <c r="BF61" s="124" t="str">
        <f t="shared" si="1058"/>
        <v/>
      </c>
      <c r="BG61" s="125"/>
      <c r="BH61" s="126">
        <f t="shared" si="1059"/>
        <v>1</v>
      </c>
      <c r="BI61" s="124" t="str">
        <f t="shared" si="1060"/>
        <v/>
      </c>
      <c r="BJ61" s="125"/>
      <c r="BK61" s="126">
        <f t="shared" si="1061"/>
        <v>1</v>
      </c>
      <c r="BL61" s="124" t="str">
        <f t="shared" si="1062"/>
        <v/>
      </c>
      <c r="BM61" s="125"/>
      <c r="BN61" s="126">
        <f t="shared" si="1063"/>
        <v>1</v>
      </c>
      <c r="BO61" s="124" t="str">
        <f t="shared" si="1064"/>
        <v/>
      </c>
      <c r="BP61" s="125"/>
      <c r="BQ61" s="126">
        <f t="shared" si="1065"/>
        <v>1</v>
      </c>
      <c r="BR61" s="124" t="str">
        <f t="shared" si="1066"/>
        <v/>
      </c>
      <c r="BS61" s="125"/>
      <c r="BT61" s="126">
        <f t="shared" si="1067"/>
        <v>1</v>
      </c>
      <c r="BU61" s="124" t="str">
        <f t="shared" si="1068"/>
        <v/>
      </c>
      <c r="BV61" s="125"/>
      <c r="BW61" s="126">
        <f t="shared" si="1069"/>
        <v>1</v>
      </c>
      <c r="BX61" s="124" t="str">
        <f t="shared" si="1070"/>
        <v/>
      </c>
      <c r="BY61" s="125"/>
      <c r="BZ61" s="126">
        <f t="shared" si="1071"/>
        <v>1</v>
      </c>
      <c r="CA61" s="124" t="str">
        <f t="shared" si="1072"/>
        <v/>
      </c>
      <c r="CB61" s="125"/>
      <c r="CC61" s="126">
        <f t="shared" si="1073"/>
        <v>1</v>
      </c>
      <c r="CD61" s="124" t="str">
        <f t="shared" si="1074"/>
        <v/>
      </c>
      <c r="CE61" s="125"/>
      <c r="CF61" s="126">
        <f t="shared" si="1075"/>
        <v>1</v>
      </c>
      <c r="CG61" s="124" t="str">
        <f t="shared" si="1076"/>
        <v/>
      </c>
      <c r="CH61" s="125"/>
      <c r="CI61" s="126">
        <f t="shared" si="1077"/>
        <v>1</v>
      </c>
      <c r="CJ61" s="124" t="str">
        <f t="shared" si="1078"/>
        <v/>
      </c>
      <c r="CK61" s="125"/>
      <c r="CL61" s="126">
        <f t="shared" si="1079"/>
        <v>1</v>
      </c>
      <c r="CM61" s="124" t="str">
        <f t="shared" si="1080"/>
        <v/>
      </c>
      <c r="CN61" s="125"/>
      <c r="CO61" s="126">
        <f t="shared" si="1081"/>
        <v>1</v>
      </c>
      <c r="CP61" s="124" t="str">
        <f t="shared" si="1082"/>
        <v/>
      </c>
      <c r="CQ61" s="125"/>
      <c r="CR61" s="126">
        <f t="shared" si="1083"/>
        <v>1</v>
      </c>
      <c r="CS61" s="124" t="str">
        <f t="shared" si="1084"/>
        <v/>
      </c>
      <c r="CT61" s="125"/>
      <c r="CU61" s="126">
        <f t="shared" si="1085"/>
        <v>1</v>
      </c>
      <c r="CV61" s="124" t="str">
        <f t="shared" si="1086"/>
        <v/>
      </c>
      <c r="CW61" s="125"/>
      <c r="CX61" s="126">
        <f t="shared" si="1087"/>
        <v>1</v>
      </c>
      <c r="CY61" s="124" t="str">
        <f t="shared" si="1088"/>
        <v/>
      </c>
      <c r="CZ61" s="125"/>
      <c r="DA61" s="126">
        <f t="shared" si="1089"/>
        <v>1</v>
      </c>
      <c r="DB61" s="124" t="str">
        <f t="shared" si="1090"/>
        <v/>
      </c>
      <c r="DC61" s="125"/>
      <c r="DD61" s="126">
        <f t="shared" si="1091"/>
        <v>1</v>
      </c>
      <c r="DE61" s="124" t="str">
        <f t="shared" si="1092"/>
        <v/>
      </c>
      <c r="DF61" s="125"/>
      <c r="DG61" s="126">
        <f t="shared" si="1093"/>
        <v>1</v>
      </c>
      <c r="DH61" s="124" t="str">
        <f t="shared" si="1094"/>
        <v/>
      </c>
      <c r="DI61" s="125"/>
      <c r="DJ61" s="126">
        <f t="shared" si="1095"/>
        <v>1</v>
      </c>
    </row>
    <row r="62" spans="1:114" ht="7.75" hidden="1" customHeight="1" outlineLevel="3" collapsed="1" x14ac:dyDescent="0.2">
      <c r="A62" s="97">
        <v>3</v>
      </c>
      <c r="B62" s="137" t="s">
        <v>307</v>
      </c>
      <c r="C62" s="206" t="s">
        <v>308</v>
      </c>
      <c r="D62" s="206"/>
      <c r="E62" s="138">
        <f>VLOOKUP(B62,'[49]PLANILHA ORCAMENTARIA'!A:G,7,0)</f>
        <v>1525532.7282796239</v>
      </c>
      <c r="F62" s="139"/>
      <c r="G62" s="210" t="str">
        <f t="shared" si="145"/>
        <v/>
      </c>
      <c r="H62" s="211"/>
      <c r="I62" s="212">
        <f t="shared" si="74"/>
        <v>0</v>
      </c>
      <c r="J62" s="210" t="str">
        <f t="shared" ref="J62" si="1096">IF(K62="","",K62*H62)</f>
        <v/>
      </c>
      <c r="K62" s="211"/>
      <c r="L62" s="212">
        <f t="shared" si="605"/>
        <v>0</v>
      </c>
      <c r="M62" s="210" t="str">
        <f t="shared" ref="M62" si="1097">IF(N62="","",N62*K62)</f>
        <v/>
      </c>
      <c r="N62" s="211"/>
      <c r="O62" s="212">
        <f t="shared" ref="O62" si="1098">N62</f>
        <v>0</v>
      </c>
      <c r="P62" s="210" t="str">
        <f t="shared" ref="P62" si="1099">IF(Q62="","",Q62*N62)</f>
        <v/>
      </c>
      <c r="Q62" s="211"/>
      <c r="R62" s="212">
        <f t="shared" ref="R62" si="1100">Q62</f>
        <v>0</v>
      </c>
      <c r="S62" s="210" t="str">
        <f t="shared" ref="S62" si="1101">IF(T62="","",T62*Q62)</f>
        <v/>
      </c>
      <c r="T62" s="211"/>
      <c r="U62" s="212">
        <f t="shared" ref="U62" si="1102">T62</f>
        <v>0</v>
      </c>
      <c r="V62" s="210" t="str">
        <f t="shared" ref="V62" si="1103">IF(W62="","",W62*T62)</f>
        <v/>
      </c>
      <c r="W62" s="211"/>
      <c r="X62" s="212">
        <f t="shared" ref="X62" si="1104">W62</f>
        <v>0</v>
      </c>
      <c r="Y62" s="210" t="str">
        <f t="shared" ref="Y62" si="1105">IF(Z62="","",Z62*W62)</f>
        <v/>
      </c>
      <c r="Z62" s="211"/>
      <c r="AA62" s="212">
        <f t="shared" ref="AA62" si="1106">Z62</f>
        <v>0</v>
      </c>
      <c r="AB62" s="210" t="str">
        <f t="shared" ref="AB62" si="1107">IF(AC62="","",AC62*Z62)</f>
        <v/>
      </c>
      <c r="AC62" s="211"/>
      <c r="AD62" s="212">
        <f t="shared" ref="AD62" si="1108">AC62</f>
        <v>0</v>
      </c>
      <c r="AE62" s="210" t="str">
        <f t="shared" ref="AE62" si="1109">IF(AF62="","",AF62*AC62)</f>
        <v/>
      </c>
      <c r="AF62" s="211"/>
      <c r="AG62" s="212">
        <f t="shared" ref="AG62" si="1110">AF62</f>
        <v>0</v>
      </c>
      <c r="AH62" s="210" t="str">
        <f t="shared" ref="AH62" si="1111">IF(AI62="","",AI62*AF62)</f>
        <v/>
      </c>
      <c r="AI62" s="211"/>
      <c r="AJ62" s="212">
        <f t="shared" ref="AJ62" si="1112">AI62</f>
        <v>0</v>
      </c>
      <c r="AK62" s="210" t="str">
        <f t="shared" ref="AK62" si="1113">IF(AL62="","",AL62*AI62)</f>
        <v/>
      </c>
      <c r="AL62" s="211"/>
      <c r="AM62" s="212">
        <f t="shared" ref="AM62" si="1114">AL62</f>
        <v>0</v>
      </c>
      <c r="AN62" s="210" t="str">
        <f t="shared" ref="AN62" si="1115">IF(AO62="","",AO62*AL62)</f>
        <v/>
      </c>
      <c r="AO62" s="211"/>
      <c r="AP62" s="212">
        <f t="shared" ref="AP62" si="1116">AO62</f>
        <v>0</v>
      </c>
      <c r="AQ62" s="210" t="str">
        <f t="shared" ref="AQ62" si="1117">IF(AR62="","",AR62*AO62)</f>
        <v/>
      </c>
      <c r="AR62" s="211"/>
      <c r="AS62" s="212">
        <f t="shared" ref="AS62" si="1118">AR62</f>
        <v>0</v>
      </c>
      <c r="AT62" s="210" t="str">
        <f t="shared" ref="AT62" si="1119">IF(AU62="","",AU62*AR62)</f>
        <v/>
      </c>
      <c r="AU62" s="211"/>
      <c r="AV62" s="212">
        <f t="shared" ref="AV62" si="1120">AU62</f>
        <v>0</v>
      </c>
      <c r="AW62" s="210" t="str">
        <f t="shared" ref="AW62" si="1121">IF(AX62="","",AX62*AU62)</f>
        <v/>
      </c>
      <c r="AX62" s="211"/>
      <c r="AY62" s="212">
        <f t="shared" ref="AY62" si="1122">AX62</f>
        <v>0</v>
      </c>
      <c r="AZ62" s="210" t="str">
        <f t="shared" ref="AZ62" si="1123">IF(BA62="","",BA62*AX62)</f>
        <v/>
      </c>
      <c r="BA62" s="211"/>
      <c r="BB62" s="212">
        <f t="shared" ref="BB62" si="1124">BA62</f>
        <v>0</v>
      </c>
      <c r="BC62" s="210" t="str">
        <f t="shared" ref="BC62" si="1125">IF(BD62="","",BD62*BA62)</f>
        <v/>
      </c>
      <c r="BD62" s="211"/>
      <c r="BE62" s="212">
        <f t="shared" ref="BE62" si="1126">BD62</f>
        <v>0</v>
      </c>
      <c r="BF62" s="210" t="str">
        <f t="shared" ref="BF62" si="1127">IF(BG62="","",BG62*BD62)</f>
        <v/>
      </c>
      <c r="BG62" s="211"/>
      <c r="BH62" s="212">
        <f t="shared" ref="BH62" si="1128">BG62</f>
        <v>0</v>
      </c>
      <c r="BI62" s="210" t="str">
        <f t="shared" ref="BI62" si="1129">IF(BJ62="","",BJ62*BG62)</f>
        <v/>
      </c>
      <c r="BJ62" s="211"/>
      <c r="BK62" s="212">
        <f t="shared" ref="BK62" si="1130">BJ62</f>
        <v>0</v>
      </c>
      <c r="BL62" s="210" t="str">
        <f t="shared" ref="BL62" si="1131">IF(BM62="","",BM62*BJ62)</f>
        <v/>
      </c>
      <c r="BM62" s="211"/>
      <c r="BN62" s="212">
        <f t="shared" ref="BN62" si="1132">BM62</f>
        <v>0</v>
      </c>
      <c r="BO62" s="210" t="str">
        <f t="shared" ref="BO62" si="1133">IF(BP62="","",BP62*BM62)</f>
        <v/>
      </c>
      <c r="BP62" s="211"/>
      <c r="BQ62" s="212">
        <f t="shared" ref="BQ62" si="1134">BP62</f>
        <v>0</v>
      </c>
      <c r="BR62" s="210" t="str">
        <f t="shared" ref="BR62" si="1135">IF(BS62="","",BS62*BP62)</f>
        <v/>
      </c>
      <c r="BS62" s="211"/>
      <c r="BT62" s="212">
        <f t="shared" ref="BT62" si="1136">BS62</f>
        <v>0</v>
      </c>
      <c r="BU62" s="210" t="str">
        <f t="shared" ref="BU62" si="1137">IF(BV62="","",BV62*BS62)</f>
        <v/>
      </c>
      <c r="BV62" s="211"/>
      <c r="BW62" s="212">
        <f t="shared" ref="BW62" si="1138">BV62</f>
        <v>0</v>
      </c>
      <c r="BX62" s="210" t="str">
        <f t="shared" ref="BX62" si="1139">IF(BY62="","",BY62*BV62)</f>
        <v/>
      </c>
      <c r="BY62" s="211"/>
      <c r="BZ62" s="212">
        <f t="shared" ref="BZ62" si="1140">BY62</f>
        <v>0</v>
      </c>
      <c r="CA62" s="210" t="str">
        <f t="shared" ref="CA62" si="1141">IF(CB62="","",CB62*BY62)</f>
        <v/>
      </c>
      <c r="CB62" s="211"/>
      <c r="CC62" s="212">
        <f t="shared" ref="CC62" si="1142">CB62</f>
        <v>0</v>
      </c>
      <c r="CD62" s="210" t="str">
        <f t="shared" ref="CD62" si="1143">IF(CE62="","",CE62*CB62)</f>
        <v/>
      </c>
      <c r="CE62" s="211"/>
      <c r="CF62" s="212">
        <f t="shared" ref="CF62" si="1144">CE62</f>
        <v>0</v>
      </c>
      <c r="CG62" s="210" t="str">
        <f t="shared" ref="CG62" si="1145">IF(CH62="","",CH62*CE62)</f>
        <v/>
      </c>
      <c r="CH62" s="211"/>
      <c r="CI62" s="212">
        <f t="shared" ref="CI62" si="1146">CH62</f>
        <v>0</v>
      </c>
      <c r="CJ62" s="210" t="str">
        <f t="shared" ref="CJ62" si="1147">IF(CK62="","",CK62*CH62)</f>
        <v/>
      </c>
      <c r="CK62" s="211"/>
      <c r="CL62" s="212">
        <f t="shared" ref="CL62" si="1148">CK62</f>
        <v>0</v>
      </c>
      <c r="CM62" s="210" t="str">
        <f t="shared" ref="CM62" si="1149">IF(CN62="","",CN62*CK62)</f>
        <v/>
      </c>
      <c r="CN62" s="211"/>
      <c r="CO62" s="212">
        <f t="shared" ref="CO62" si="1150">CN62</f>
        <v>0</v>
      </c>
      <c r="CP62" s="210" t="str">
        <f t="shared" ref="CP62" si="1151">IF(CQ62="","",CQ62*CN62)</f>
        <v/>
      </c>
      <c r="CQ62" s="211"/>
      <c r="CR62" s="212">
        <f t="shared" ref="CR62" si="1152">CQ62</f>
        <v>0</v>
      </c>
      <c r="CS62" s="210" t="str">
        <f t="shared" ref="CS62" si="1153">IF(CT62="","",CT62*CQ62)</f>
        <v/>
      </c>
      <c r="CT62" s="211"/>
      <c r="CU62" s="212">
        <f t="shared" ref="CU62" si="1154">CT62</f>
        <v>0</v>
      </c>
      <c r="CV62" s="210" t="str">
        <f t="shared" ref="CV62" si="1155">IF(CW62="","",CW62*CT62)</f>
        <v/>
      </c>
      <c r="CW62" s="211"/>
      <c r="CX62" s="212">
        <f t="shared" ref="CX62" si="1156">CW62</f>
        <v>0</v>
      </c>
      <c r="CY62" s="210" t="str">
        <f t="shared" ref="CY62" si="1157">IF(CZ62="","",CZ62*CW62)</f>
        <v/>
      </c>
      <c r="CZ62" s="211"/>
      <c r="DA62" s="212">
        <f t="shared" ref="DA62" si="1158">CZ62</f>
        <v>0</v>
      </c>
      <c r="DB62" s="210" t="str">
        <f t="shared" ref="DB62" si="1159">IF(DC62="","",DC62*CZ62)</f>
        <v/>
      </c>
      <c r="DC62" s="211"/>
      <c r="DD62" s="212">
        <f t="shared" ref="DD62" si="1160">DC62</f>
        <v>0</v>
      </c>
      <c r="DE62" s="210" t="str">
        <f t="shared" ref="DE62" si="1161">IF(DF62="","",DF62*DC62)</f>
        <v/>
      </c>
      <c r="DF62" s="211"/>
      <c r="DG62" s="212">
        <f t="shared" ref="DG62" si="1162">DF62</f>
        <v>0</v>
      </c>
      <c r="DH62" s="210" t="str">
        <f t="shared" ref="DH62" si="1163">IF(DI62="","",DI62*DF62)</f>
        <v/>
      </c>
      <c r="DI62" s="211"/>
      <c r="DJ62" s="212">
        <f t="shared" ref="DJ62" si="1164">DI62</f>
        <v>0</v>
      </c>
    </row>
    <row r="63" spans="1:114" ht="7.75" hidden="1" customHeight="1" outlineLevel="4" x14ac:dyDescent="0.2">
      <c r="A63" s="97">
        <v>3</v>
      </c>
      <c r="B63" s="121" t="s">
        <v>309</v>
      </c>
      <c r="C63" s="200" t="s">
        <v>297</v>
      </c>
      <c r="D63" s="200"/>
      <c r="E63" s="122">
        <f>VLOOKUP(B63,'[49]PLANILHA ORCAMENTARIA'!A:G,7,0)</f>
        <v>392654.35556854773</v>
      </c>
      <c r="F63" s="123"/>
      <c r="G63" s="124" t="str">
        <f t="shared" ref="G63:G65" si="1165">IF(H63="","",H63*$E63)</f>
        <v/>
      </c>
      <c r="H63" s="125"/>
      <c r="I63" s="126">
        <f t="shared" si="74"/>
        <v>0</v>
      </c>
      <c r="J63" s="124" t="str">
        <f t="shared" ref="J63:J65" si="1166">IF(K63="","",K63*$E63)</f>
        <v/>
      </c>
      <c r="K63" s="125"/>
      <c r="L63" s="126">
        <f t="shared" ref="L63:L65" si="1167">K63+I63</f>
        <v>0</v>
      </c>
      <c r="M63" s="124" t="str">
        <f t="shared" ref="M63:M65" si="1168">IF(N63="","",N63*$E63)</f>
        <v/>
      </c>
      <c r="N63" s="125"/>
      <c r="O63" s="126">
        <f t="shared" ref="O63:O65" si="1169">N63+L63</f>
        <v>0</v>
      </c>
      <c r="P63" s="124" t="str">
        <f t="shared" ref="P63:P65" si="1170">IF(Q63="","",Q63*$E63)</f>
        <v/>
      </c>
      <c r="Q63" s="125"/>
      <c r="R63" s="126">
        <f t="shared" ref="R63:R65" si="1171">Q63+O63</f>
        <v>0</v>
      </c>
      <c r="S63" s="124" t="str">
        <f t="shared" ref="S63:S65" si="1172">IF(T63="","",T63*$E63)</f>
        <v/>
      </c>
      <c r="T63" s="125"/>
      <c r="U63" s="126">
        <f t="shared" ref="U63:U65" si="1173">T63+R63</f>
        <v>0</v>
      </c>
      <c r="V63" s="124" t="str">
        <f t="shared" ref="V63:V65" si="1174">IF(W63="","",W63*$E63)</f>
        <v/>
      </c>
      <c r="W63" s="125"/>
      <c r="X63" s="126">
        <f t="shared" ref="X63:X65" si="1175">W63+U63</f>
        <v>0</v>
      </c>
      <c r="Y63" s="124" t="str">
        <f t="shared" ref="Y63:Y65" si="1176">IF(Z63="","",Z63*$E63)</f>
        <v/>
      </c>
      <c r="Z63" s="125"/>
      <c r="AA63" s="126">
        <f t="shared" ref="AA63:AA65" si="1177">Z63+X63</f>
        <v>0</v>
      </c>
      <c r="AB63" s="124" t="str">
        <f t="shared" ref="AB63:AB65" si="1178">IF(AC63="","",AC63*$E63)</f>
        <v/>
      </c>
      <c r="AC63" s="125"/>
      <c r="AD63" s="126">
        <f t="shared" ref="AD63:AD65" si="1179">AC63+AA63</f>
        <v>0</v>
      </c>
      <c r="AE63" s="124" t="str">
        <f t="shared" ref="AE63:AE65" si="1180">IF(AF63="","",AF63*$E63)</f>
        <v/>
      </c>
      <c r="AF63" s="125"/>
      <c r="AG63" s="126">
        <f t="shared" ref="AG63:AG65" si="1181">AF63+AD63</f>
        <v>0</v>
      </c>
      <c r="AH63" s="124" t="str">
        <f t="shared" ref="AH63:AH65" si="1182">IF(AI63="","",AI63*$E63)</f>
        <v/>
      </c>
      <c r="AI63" s="125"/>
      <c r="AJ63" s="126">
        <f t="shared" ref="AJ63:AJ65" si="1183">AI63+AG63</f>
        <v>0</v>
      </c>
      <c r="AK63" s="124" t="str">
        <f t="shared" ref="AK63:AK65" si="1184">IF(AL63="","",AL63*$E63)</f>
        <v/>
      </c>
      <c r="AL63" s="125"/>
      <c r="AM63" s="126">
        <f t="shared" ref="AM63:AM65" si="1185">AL63+AJ63</f>
        <v>0</v>
      </c>
      <c r="AN63" s="124" t="str">
        <f t="shared" ref="AN63:AN65" si="1186">IF(AO63="","",AO63*$E63)</f>
        <v/>
      </c>
      <c r="AO63" s="125"/>
      <c r="AP63" s="126">
        <f t="shared" ref="AP63:AP65" si="1187">AO63+AM63</f>
        <v>0</v>
      </c>
      <c r="AQ63" s="124">
        <f t="shared" ref="AQ63:AQ65" si="1188">IF(AR63="","",AR63*$E63)</f>
        <v>392654.35556854773</v>
      </c>
      <c r="AR63" s="125">
        <v>1</v>
      </c>
      <c r="AS63" s="126">
        <f t="shared" ref="AS63:AS65" si="1189">AR63+AP63</f>
        <v>1</v>
      </c>
      <c r="AT63" s="124" t="str">
        <f t="shared" ref="AT63:AT65" si="1190">IF(AU63="","",AU63*$E63)</f>
        <v/>
      </c>
      <c r="AU63" s="125"/>
      <c r="AV63" s="126">
        <f t="shared" ref="AV63:AV65" si="1191">AU63+AS63</f>
        <v>1</v>
      </c>
      <c r="AW63" s="124" t="str">
        <f t="shared" ref="AW63:AW65" si="1192">IF(AX63="","",AX63*$E63)</f>
        <v/>
      </c>
      <c r="AX63" s="125"/>
      <c r="AY63" s="126">
        <f t="shared" ref="AY63:AY65" si="1193">AX63+AV63</f>
        <v>1</v>
      </c>
      <c r="AZ63" s="124" t="str">
        <f t="shared" ref="AZ63:AZ65" si="1194">IF(BA63="","",BA63*$E63)</f>
        <v/>
      </c>
      <c r="BA63" s="125"/>
      <c r="BB63" s="126">
        <f t="shared" ref="BB63:BB65" si="1195">BA63+AY63</f>
        <v>1</v>
      </c>
      <c r="BC63" s="124" t="str">
        <f t="shared" ref="BC63:BC65" si="1196">IF(BD63="","",BD63*$E63)</f>
        <v/>
      </c>
      <c r="BD63" s="125"/>
      <c r="BE63" s="126">
        <f t="shared" ref="BE63:BE65" si="1197">BD63+BB63</f>
        <v>1</v>
      </c>
      <c r="BF63" s="124" t="str">
        <f t="shared" ref="BF63:BF65" si="1198">IF(BG63="","",BG63*$E63)</f>
        <v/>
      </c>
      <c r="BG63" s="125"/>
      <c r="BH63" s="126">
        <f t="shared" ref="BH63:BH65" si="1199">BG63+BE63</f>
        <v>1</v>
      </c>
      <c r="BI63" s="124" t="str">
        <f t="shared" ref="BI63:BI65" si="1200">IF(BJ63="","",BJ63*$E63)</f>
        <v/>
      </c>
      <c r="BJ63" s="125"/>
      <c r="BK63" s="126">
        <f t="shared" ref="BK63:BK65" si="1201">BJ63+BH63</f>
        <v>1</v>
      </c>
      <c r="BL63" s="124" t="str">
        <f t="shared" ref="BL63:BL65" si="1202">IF(BM63="","",BM63*$E63)</f>
        <v/>
      </c>
      <c r="BM63" s="125"/>
      <c r="BN63" s="126">
        <f t="shared" ref="BN63:BN65" si="1203">BM63+BK63</f>
        <v>1</v>
      </c>
      <c r="BO63" s="124" t="str">
        <f t="shared" ref="BO63:BO65" si="1204">IF(BP63="","",BP63*$E63)</f>
        <v/>
      </c>
      <c r="BP63" s="125"/>
      <c r="BQ63" s="126">
        <f t="shared" ref="BQ63:BQ65" si="1205">BP63+BN63</f>
        <v>1</v>
      </c>
      <c r="BR63" s="124" t="str">
        <f t="shared" ref="BR63:BR65" si="1206">IF(BS63="","",BS63*$E63)</f>
        <v/>
      </c>
      <c r="BS63" s="125"/>
      <c r="BT63" s="126">
        <f t="shared" ref="BT63:BT65" si="1207">BS63+BQ63</f>
        <v>1</v>
      </c>
      <c r="BU63" s="124" t="str">
        <f t="shared" ref="BU63:BU65" si="1208">IF(BV63="","",BV63*$E63)</f>
        <v/>
      </c>
      <c r="BV63" s="125"/>
      <c r="BW63" s="126">
        <f t="shared" ref="BW63:BW65" si="1209">BV63+BT63</f>
        <v>1</v>
      </c>
      <c r="BX63" s="124" t="str">
        <f t="shared" ref="BX63:BX65" si="1210">IF(BY63="","",BY63*$E63)</f>
        <v/>
      </c>
      <c r="BY63" s="125"/>
      <c r="BZ63" s="126">
        <f t="shared" ref="BZ63:BZ65" si="1211">BY63+BW63</f>
        <v>1</v>
      </c>
      <c r="CA63" s="124" t="str">
        <f t="shared" ref="CA63:CA65" si="1212">IF(CB63="","",CB63*$E63)</f>
        <v/>
      </c>
      <c r="CB63" s="125"/>
      <c r="CC63" s="126">
        <f t="shared" ref="CC63:CC65" si="1213">CB63+BZ63</f>
        <v>1</v>
      </c>
      <c r="CD63" s="124" t="str">
        <f t="shared" ref="CD63:CD65" si="1214">IF(CE63="","",CE63*$E63)</f>
        <v/>
      </c>
      <c r="CE63" s="125"/>
      <c r="CF63" s="126">
        <f t="shared" ref="CF63:CF65" si="1215">CE63+CC63</f>
        <v>1</v>
      </c>
      <c r="CG63" s="124" t="str">
        <f t="shared" ref="CG63:CG65" si="1216">IF(CH63="","",CH63*$E63)</f>
        <v/>
      </c>
      <c r="CH63" s="125"/>
      <c r="CI63" s="126">
        <f t="shared" ref="CI63:CI65" si="1217">CH63+CF63</f>
        <v>1</v>
      </c>
      <c r="CJ63" s="124" t="str">
        <f t="shared" ref="CJ63:CJ65" si="1218">IF(CK63="","",CK63*$E63)</f>
        <v/>
      </c>
      <c r="CK63" s="125"/>
      <c r="CL63" s="126">
        <f t="shared" ref="CL63:CL65" si="1219">CK63+CI63</f>
        <v>1</v>
      </c>
      <c r="CM63" s="124" t="str">
        <f t="shared" ref="CM63:CM65" si="1220">IF(CN63="","",CN63*$E63)</f>
        <v/>
      </c>
      <c r="CN63" s="125"/>
      <c r="CO63" s="126">
        <f t="shared" ref="CO63:CO65" si="1221">CN63+CL63</f>
        <v>1</v>
      </c>
      <c r="CP63" s="124" t="str">
        <f t="shared" ref="CP63:CP65" si="1222">IF(CQ63="","",CQ63*$E63)</f>
        <v/>
      </c>
      <c r="CQ63" s="125"/>
      <c r="CR63" s="126">
        <f t="shared" ref="CR63:CR65" si="1223">CQ63+CO63</f>
        <v>1</v>
      </c>
      <c r="CS63" s="124" t="str">
        <f t="shared" ref="CS63:CS65" si="1224">IF(CT63="","",CT63*$E63)</f>
        <v/>
      </c>
      <c r="CT63" s="125"/>
      <c r="CU63" s="126">
        <f t="shared" ref="CU63:CU65" si="1225">CT63+CR63</f>
        <v>1</v>
      </c>
      <c r="CV63" s="124" t="str">
        <f t="shared" ref="CV63:CV65" si="1226">IF(CW63="","",CW63*$E63)</f>
        <v/>
      </c>
      <c r="CW63" s="125"/>
      <c r="CX63" s="126">
        <f t="shared" ref="CX63:CX65" si="1227">CW63+CU63</f>
        <v>1</v>
      </c>
      <c r="CY63" s="124" t="str">
        <f t="shared" ref="CY63:CY65" si="1228">IF(CZ63="","",CZ63*$E63)</f>
        <v/>
      </c>
      <c r="CZ63" s="125"/>
      <c r="DA63" s="126">
        <f t="shared" ref="DA63:DA65" si="1229">CZ63+CX63</f>
        <v>1</v>
      </c>
      <c r="DB63" s="124" t="str">
        <f t="shared" ref="DB63:DB65" si="1230">IF(DC63="","",DC63*$E63)</f>
        <v/>
      </c>
      <c r="DC63" s="125"/>
      <c r="DD63" s="126">
        <f t="shared" ref="DD63:DD65" si="1231">DC63+DA63</f>
        <v>1</v>
      </c>
      <c r="DE63" s="124" t="str">
        <f t="shared" ref="DE63:DE65" si="1232">IF(DF63="","",DF63*$E63)</f>
        <v/>
      </c>
      <c r="DF63" s="125"/>
      <c r="DG63" s="126">
        <f t="shared" ref="DG63:DG65" si="1233">DF63+DD63</f>
        <v>1</v>
      </c>
      <c r="DH63" s="124" t="str">
        <f t="shared" ref="DH63:DH65" si="1234">IF(DI63="","",DI63*$E63)</f>
        <v/>
      </c>
      <c r="DI63" s="125"/>
      <c r="DJ63" s="126">
        <f t="shared" ref="DJ63:DJ65" si="1235">DI63+DG63</f>
        <v>1</v>
      </c>
    </row>
    <row r="64" spans="1:114" ht="7.75" hidden="1" customHeight="1" outlineLevel="4" x14ac:dyDescent="0.2">
      <c r="A64" s="97">
        <v>3</v>
      </c>
      <c r="B64" s="121" t="s">
        <v>310</v>
      </c>
      <c r="C64" s="200" t="s">
        <v>299</v>
      </c>
      <c r="D64" s="200"/>
      <c r="E64" s="122">
        <f>VLOOKUP(B64,'[49]PLANILHA ORCAMENTARIA'!A:G,7,0)</f>
        <v>392654.35556854773</v>
      </c>
      <c r="F64" s="123"/>
      <c r="G64" s="124" t="str">
        <f t="shared" si="1165"/>
        <v/>
      </c>
      <c r="H64" s="125"/>
      <c r="I64" s="126">
        <f t="shared" si="74"/>
        <v>0</v>
      </c>
      <c r="J64" s="124" t="str">
        <f t="shared" si="1166"/>
        <v/>
      </c>
      <c r="K64" s="125"/>
      <c r="L64" s="126">
        <f t="shared" si="1167"/>
        <v>0</v>
      </c>
      <c r="M64" s="124" t="str">
        <f t="shared" si="1168"/>
        <v/>
      </c>
      <c r="N64" s="125"/>
      <c r="O64" s="126">
        <f t="shared" si="1169"/>
        <v>0</v>
      </c>
      <c r="P64" s="124" t="str">
        <f t="shared" si="1170"/>
        <v/>
      </c>
      <c r="Q64" s="125"/>
      <c r="R64" s="126">
        <f t="shared" si="1171"/>
        <v>0</v>
      </c>
      <c r="S64" s="124" t="str">
        <f t="shared" si="1172"/>
        <v/>
      </c>
      <c r="T64" s="125"/>
      <c r="U64" s="126">
        <f t="shared" si="1173"/>
        <v>0</v>
      </c>
      <c r="V64" s="124" t="str">
        <f t="shared" si="1174"/>
        <v/>
      </c>
      <c r="W64" s="125"/>
      <c r="X64" s="126">
        <f t="shared" si="1175"/>
        <v>0</v>
      </c>
      <c r="Y64" s="124" t="str">
        <f t="shared" si="1176"/>
        <v/>
      </c>
      <c r="Z64" s="125"/>
      <c r="AA64" s="126">
        <f t="shared" si="1177"/>
        <v>0</v>
      </c>
      <c r="AB64" s="124" t="str">
        <f t="shared" si="1178"/>
        <v/>
      </c>
      <c r="AC64" s="125"/>
      <c r="AD64" s="126">
        <f t="shared" si="1179"/>
        <v>0</v>
      </c>
      <c r="AE64" s="124" t="str">
        <f t="shared" si="1180"/>
        <v/>
      </c>
      <c r="AF64" s="125"/>
      <c r="AG64" s="126">
        <f t="shared" si="1181"/>
        <v>0</v>
      </c>
      <c r="AH64" s="124" t="str">
        <f t="shared" si="1182"/>
        <v/>
      </c>
      <c r="AI64" s="125"/>
      <c r="AJ64" s="126">
        <f t="shared" si="1183"/>
        <v>0</v>
      </c>
      <c r="AK64" s="124" t="str">
        <f t="shared" si="1184"/>
        <v/>
      </c>
      <c r="AL64" s="125"/>
      <c r="AM64" s="126">
        <f t="shared" si="1185"/>
        <v>0</v>
      </c>
      <c r="AN64" s="124" t="str">
        <f t="shared" si="1186"/>
        <v/>
      </c>
      <c r="AO64" s="125"/>
      <c r="AP64" s="126">
        <f t="shared" si="1187"/>
        <v>0</v>
      </c>
      <c r="AQ64" s="124">
        <f t="shared" si="1188"/>
        <v>392654.35556854773</v>
      </c>
      <c r="AR64" s="125">
        <v>1</v>
      </c>
      <c r="AS64" s="126">
        <f t="shared" si="1189"/>
        <v>1</v>
      </c>
      <c r="AT64" s="124" t="str">
        <f t="shared" si="1190"/>
        <v/>
      </c>
      <c r="AU64" s="125"/>
      <c r="AV64" s="126">
        <f t="shared" si="1191"/>
        <v>1</v>
      </c>
      <c r="AW64" s="124" t="str">
        <f t="shared" si="1192"/>
        <v/>
      </c>
      <c r="AX64" s="125"/>
      <c r="AY64" s="126">
        <f t="shared" si="1193"/>
        <v>1</v>
      </c>
      <c r="AZ64" s="124" t="str">
        <f t="shared" si="1194"/>
        <v/>
      </c>
      <c r="BA64" s="125"/>
      <c r="BB64" s="126">
        <f t="shared" si="1195"/>
        <v>1</v>
      </c>
      <c r="BC64" s="124" t="str">
        <f t="shared" si="1196"/>
        <v/>
      </c>
      <c r="BD64" s="125"/>
      <c r="BE64" s="126">
        <f t="shared" si="1197"/>
        <v>1</v>
      </c>
      <c r="BF64" s="124" t="str">
        <f t="shared" si="1198"/>
        <v/>
      </c>
      <c r="BG64" s="125"/>
      <c r="BH64" s="126">
        <f t="shared" si="1199"/>
        <v>1</v>
      </c>
      <c r="BI64" s="124" t="str">
        <f t="shared" si="1200"/>
        <v/>
      </c>
      <c r="BJ64" s="125"/>
      <c r="BK64" s="126">
        <f t="shared" si="1201"/>
        <v>1</v>
      </c>
      <c r="BL64" s="124" t="str">
        <f t="shared" si="1202"/>
        <v/>
      </c>
      <c r="BM64" s="125"/>
      <c r="BN64" s="126">
        <f t="shared" si="1203"/>
        <v>1</v>
      </c>
      <c r="BO64" s="124" t="str">
        <f t="shared" si="1204"/>
        <v/>
      </c>
      <c r="BP64" s="125"/>
      <c r="BQ64" s="126">
        <f t="shared" si="1205"/>
        <v>1</v>
      </c>
      <c r="BR64" s="124" t="str">
        <f t="shared" si="1206"/>
        <v/>
      </c>
      <c r="BS64" s="125"/>
      <c r="BT64" s="126">
        <f t="shared" si="1207"/>
        <v>1</v>
      </c>
      <c r="BU64" s="124" t="str">
        <f t="shared" si="1208"/>
        <v/>
      </c>
      <c r="BV64" s="125"/>
      <c r="BW64" s="126">
        <f t="shared" si="1209"/>
        <v>1</v>
      </c>
      <c r="BX64" s="124" t="str">
        <f t="shared" si="1210"/>
        <v/>
      </c>
      <c r="BY64" s="125"/>
      <c r="BZ64" s="126">
        <f t="shared" si="1211"/>
        <v>1</v>
      </c>
      <c r="CA64" s="124" t="str">
        <f t="shared" si="1212"/>
        <v/>
      </c>
      <c r="CB64" s="125"/>
      <c r="CC64" s="126">
        <f t="shared" si="1213"/>
        <v>1</v>
      </c>
      <c r="CD64" s="124" t="str">
        <f t="shared" si="1214"/>
        <v/>
      </c>
      <c r="CE64" s="125"/>
      <c r="CF64" s="126">
        <f t="shared" si="1215"/>
        <v>1</v>
      </c>
      <c r="CG64" s="124" t="str">
        <f t="shared" si="1216"/>
        <v/>
      </c>
      <c r="CH64" s="125"/>
      <c r="CI64" s="126">
        <f t="shared" si="1217"/>
        <v>1</v>
      </c>
      <c r="CJ64" s="124" t="str">
        <f t="shared" si="1218"/>
        <v/>
      </c>
      <c r="CK64" s="125"/>
      <c r="CL64" s="126">
        <f t="shared" si="1219"/>
        <v>1</v>
      </c>
      <c r="CM64" s="124" t="str">
        <f t="shared" si="1220"/>
        <v/>
      </c>
      <c r="CN64" s="125"/>
      <c r="CO64" s="126">
        <f t="shared" si="1221"/>
        <v>1</v>
      </c>
      <c r="CP64" s="124" t="str">
        <f t="shared" si="1222"/>
        <v/>
      </c>
      <c r="CQ64" s="125"/>
      <c r="CR64" s="126">
        <f t="shared" si="1223"/>
        <v>1</v>
      </c>
      <c r="CS64" s="124" t="str">
        <f t="shared" si="1224"/>
        <v/>
      </c>
      <c r="CT64" s="125"/>
      <c r="CU64" s="126">
        <f t="shared" si="1225"/>
        <v>1</v>
      </c>
      <c r="CV64" s="124" t="str">
        <f t="shared" si="1226"/>
        <v/>
      </c>
      <c r="CW64" s="125"/>
      <c r="CX64" s="126">
        <f t="shared" si="1227"/>
        <v>1</v>
      </c>
      <c r="CY64" s="124" t="str">
        <f t="shared" si="1228"/>
        <v/>
      </c>
      <c r="CZ64" s="125"/>
      <c r="DA64" s="126">
        <f t="shared" si="1229"/>
        <v>1</v>
      </c>
      <c r="DB64" s="124" t="str">
        <f t="shared" si="1230"/>
        <v/>
      </c>
      <c r="DC64" s="125"/>
      <c r="DD64" s="126">
        <f t="shared" si="1231"/>
        <v>1</v>
      </c>
      <c r="DE64" s="124" t="str">
        <f t="shared" si="1232"/>
        <v/>
      </c>
      <c r="DF64" s="125"/>
      <c r="DG64" s="126">
        <f t="shared" si="1233"/>
        <v>1</v>
      </c>
      <c r="DH64" s="124" t="str">
        <f t="shared" si="1234"/>
        <v/>
      </c>
      <c r="DI64" s="125"/>
      <c r="DJ64" s="126">
        <f t="shared" si="1235"/>
        <v>1</v>
      </c>
    </row>
    <row r="65" spans="1:114" ht="7.75" hidden="1" customHeight="1" outlineLevel="4" x14ac:dyDescent="0.2">
      <c r="A65" s="97">
        <v>3</v>
      </c>
      <c r="B65" s="121" t="s">
        <v>311</v>
      </c>
      <c r="C65" s="200" t="s">
        <v>301</v>
      </c>
      <c r="D65" s="200"/>
      <c r="E65" s="122">
        <f>VLOOKUP(B65,'[49]PLANILHA ORCAMENTARIA'!A:G,7,0)</f>
        <v>740224.01714252844</v>
      </c>
      <c r="F65" s="123"/>
      <c r="G65" s="124" t="str">
        <f t="shared" si="1165"/>
        <v/>
      </c>
      <c r="H65" s="125"/>
      <c r="I65" s="126">
        <f t="shared" si="74"/>
        <v>0</v>
      </c>
      <c r="J65" s="124" t="str">
        <f t="shared" si="1166"/>
        <v/>
      </c>
      <c r="K65" s="125"/>
      <c r="L65" s="126">
        <f t="shared" si="1167"/>
        <v>0</v>
      </c>
      <c r="M65" s="124" t="str">
        <f t="shared" si="1168"/>
        <v/>
      </c>
      <c r="N65" s="125"/>
      <c r="O65" s="126">
        <f t="shared" si="1169"/>
        <v>0</v>
      </c>
      <c r="P65" s="124" t="str">
        <f t="shared" si="1170"/>
        <v/>
      </c>
      <c r="Q65" s="125"/>
      <c r="R65" s="126">
        <f t="shared" si="1171"/>
        <v>0</v>
      </c>
      <c r="S65" s="124" t="str">
        <f t="shared" si="1172"/>
        <v/>
      </c>
      <c r="T65" s="125"/>
      <c r="U65" s="126">
        <f t="shared" si="1173"/>
        <v>0</v>
      </c>
      <c r="V65" s="124" t="str">
        <f t="shared" si="1174"/>
        <v/>
      </c>
      <c r="W65" s="125"/>
      <c r="X65" s="126">
        <f t="shared" si="1175"/>
        <v>0</v>
      </c>
      <c r="Y65" s="124" t="str">
        <f t="shared" si="1176"/>
        <v/>
      </c>
      <c r="Z65" s="125"/>
      <c r="AA65" s="126">
        <f t="shared" si="1177"/>
        <v>0</v>
      </c>
      <c r="AB65" s="124" t="str">
        <f t="shared" si="1178"/>
        <v/>
      </c>
      <c r="AC65" s="125"/>
      <c r="AD65" s="126">
        <f t="shared" si="1179"/>
        <v>0</v>
      </c>
      <c r="AE65" s="124" t="str">
        <f t="shared" si="1180"/>
        <v/>
      </c>
      <c r="AF65" s="125"/>
      <c r="AG65" s="126">
        <f t="shared" si="1181"/>
        <v>0</v>
      </c>
      <c r="AH65" s="124" t="str">
        <f t="shared" si="1182"/>
        <v/>
      </c>
      <c r="AI65" s="125"/>
      <c r="AJ65" s="126">
        <f t="shared" si="1183"/>
        <v>0</v>
      </c>
      <c r="AK65" s="124" t="str">
        <f t="shared" si="1184"/>
        <v/>
      </c>
      <c r="AL65" s="125"/>
      <c r="AM65" s="126">
        <f t="shared" si="1185"/>
        <v>0</v>
      </c>
      <c r="AN65" s="124" t="str">
        <f t="shared" si="1186"/>
        <v/>
      </c>
      <c r="AO65" s="125"/>
      <c r="AP65" s="126">
        <f t="shared" si="1187"/>
        <v>0</v>
      </c>
      <c r="AQ65" s="124">
        <f t="shared" si="1188"/>
        <v>740224.01714252844</v>
      </c>
      <c r="AR65" s="125">
        <v>1</v>
      </c>
      <c r="AS65" s="126">
        <f t="shared" si="1189"/>
        <v>1</v>
      </c>
      <c r="AT65" s="124" t="str">
        <f t="shared" si="1190"/>
        <v/>
      </c>
      <c r="AU65" s="125"/>
      <c r="AV65" s="126">
        <f t="shared" si="1191"/>
        <v>1</v>
      </c>
      <c r="AW65" s="124" t="str">
        <f t="shared" si="1192"/>
        <v/>
      </c>
      <c r="AX65" s="125"/>
      <c r="AY65" s="126">
        <f t="shared" si="1193"/>
        <v>1</v>
      </c>
      <c r="AZ65" s="124" t="str">
        <f t="shared" si="1194"/>
        <v/>
      </c>
      <c r="BA65" s="125"/>
      <c r="BB65" s="126">
        <f t="shared" si="1195"/>
        <v>1</v>
      </c>
      <c r="BC65" s="124" t="str">
        <f t="shared" si="1196"/>
        <v/>
      </c>
      <c r="BD65" s="125"/>
      <c r="BE65" s="126">
        <f t="shared" si="1197"/>
        <v>1</v>
      </c>
      <c r="BF65" s="124" t="str">
        <f t="shared" si="1198"/>
        <v/>
      </c>
      <c r="BG65" s="125"/>
      <c r="BH65" s="126">
        <f t="shared" si="1199"/>
        <v>1</v>
      </c>
      <c r="BI65" s="124" t="str">
        <f t="shared" si="1200"/>
        <v/>
      </c>
      <c r="BJ65" s="125"/>
      <c r="BK65" s="126">
        <f t="shared" si="1201"/>
        <v>1</v>
      </c>
      <c r="BL65" s="124" t="str">
        <f t="shared" si="1202"/>
        <v/>
      </c>
      <c r="BM65" s="125"/>
      <c r="BN65" s="126">
        <f t="shared" si="1203"/>
        <v>1</v>
      </c>
      <c r="BO65" s="124" t="str">
        <f t="shared" si="1204"/>
        <v/>
      </c>
      <c r="BP65" s="125"/>
      <c r="BQ65" s="126">
        <f t="shared" si="1205"/>
        <v>1</v>
      </c>
      <c r="BR65" s="124" t="str">
        <f t="shared" si="1206"/>
        <v/>
      </c>
      <c r="BS65" s="125"/>
      <c r="BT65" s="126">
        <f t="shared" si="1207"/>
        <v>1</v>
      </c>
      <c r="BU65" s="124" t="str">
        <f t="shared" si="1208"/>
        <v/>
      </c>
      <c r="BV65" s="125"/>
      <c r="BW65" s="126">
        <f t="shared" si="1209"/>
        <v>1</v>
      </c>
      <c r="BX65" s="124" t="str">
        <f t="shared" si="1210"/>
        <v/>
      </c>
      <c r="BY65" s="125"/>
      <c r="BZ65" s="126">
        <f t="shared" si="1211"/>
        <v>1</v>
      </c>
      <c r="CA65" s="124" t="str">
        <f t="shared" si="1212"/>
        <v/>
      </c>
      <c r="CB65" s="125"/>
      <c r="CC65" s="126">
        <f t="shared" si="1213"/>
        <v>1</v>
      </c>
      <c r="CD65" s="124" t="str">
        <f t="shared" si="1214"/>
        <v/>
      </c>
      <c r="CE65" s="125"/>
      <c r="CF65" s="126">
        <f t="shared" si="1215"/>
        <v>1</v>
      </c>
      <c r="CG65" s="124" t="str">
        <f t="shared" si="1216"/>
        <v/>
      </c>
      <c r="CH65" s="125"/>
      <c r="CI65" s="126">
        <f t="shared" si="1217"/>
        <v>1</v>
      </c>
      <c r="CJ65" s="124" t="str">
        <f t="shared" si="1218"/>
        <v/>
      </c>
      <c r="CK65" s="125"/>
      <c r="CL65" s="126">
        <f t="shared" si="1219"/>
        <v>1</v>
      </c>
      <c r="CM65" s="124" t="str">
        <f t="shared" si="1220"/>
        <v/>
      </c>
      <c r="CN65" s="125"/>
      <c r="CO65" s="126">
        <f t="shared" si="1221"/>
        <v>1</v>
      </c>
      <c r="CP65" s="124" t="str">
        <f t="shared" si="1222"/>
        <v/>
      </c>
      <c r="CQ65" s="125"/>
      <c r="CR65" s="126">
        <f t="shared" si="1223"/>
        <v>1</v>
      </c>
      <c r="CS65" s="124" t="str">
        <f t="shared" si="1224"/>
        <v/>
      </c>
      <c r="CT65" s="125"/>
      <c r="CU65" s="126">
        <f t="shared" si="1225"/>
        <v>1</v>
      </c>
      <c r="CV65" s="124" t="str">
        <f t="shared" si="1226"/>
        <v/>
      </c>
      <c r="CW65" s="125"/>
      <c r="CX65" s="126">
        <f t="shared" si="1227"/>
        <v>1</v>
      </c>
      <c r="CY65" s="124" t="str">
        <f t="shared" si="1228"/>
        <v/>
      </c>
      <c r="CZ65" s="125"/>
      <c r="DA65" s="126">
        <f t="shared" si="1229"/>
        <v>1</v>
      </c>
      <c r="DB65" s="124" t="str">
        <f t="shared" si="1230"/>
        <v/>
      </c>
      <c r="DC65" s="125"/>
      <c r="DD65" s="126">
        <f t="shared" si="1231"/>
        <v>1</v>
      </c>
      <c r="DE65" s="124" t="str">
        <f t="shared" si="1232"/>
        <v/>
      </c>
      <c r="DF65" s="125"/>
      <c r="DG65" s="126">
        <f t="shared" si="1233"/>
        <v>1</v>
      </c>
      <c r="DH65" s="124" t="str">
        <f t="shared" si="1234"/>
        <v/>
      </c>
      <c r="DI65" s="125"/>
      <c r="DJ65" s="126">
        <f t="shared" si="1235"/>
        <v>1</v>
      </c>
    </row>
    <row r="66" spans="1:114" ht="7.75" hidden="1" customHeight="1" outlineLevel="2" x14ac:dyDescent="0.2">
      <c r="A66" s="97">
        <v>3</v>
      </c>
      <c r="B66" s="134" t="s">
        <v>20</v>
      </c>
      <c r="C66" s="205" t="s">
        <v>281</v>
      </c>
      <c r="D66" s="205"/>
      <c r="E66" s="135">
        <f>VLOOKUP(B66,'[49]PLANILHA ORCAMENTARIA'!A:G,7,0)</f>
        <v>137711.0154</v>
      </c>
      <c r="F66" s="136"/>
      <c r="G66" s="210" t="str">
        <f t="shared" si="145"/>
        <v/>
      </c>
      <c r="H66" s="211"/>
      <c r="I66" s="212">
        <f t="shared" si="74"/>
        <v>0</v>
      </c>
      <c r="J66" s="210" t="str">
        <f t="shared" ref="J66" si="1236">IF(K66="","",K66*H66)</f>
        <v/>
      </c>
      <c r="K66" s="211"/>
      <c r="L66" s="212">
        <f t="shared" si="605"/>
        <v>0</v>
      </c>
      <c r="M66" s="210" t="str">
        <f t="shared" ref="M66" si="1237">IF(N66="","",N66*K66)</f>
        <v/>
      </c>
      <c r="N66" s="211"/>
      <c r="O66" s="212">
        <f t="shared" ref="O66" si="1238">N66</f>
        <v>0</v>
      </c>
      <c r="P66" s="210" t="str">
        <f t="shared" ref="P66" si="1239">IF(Q66="","",Q66*N66)</f>
        <v/>
      </c>
      <c r="Q66" s="211"/>
      <c r="R66" s="212">
        <f t="shared" ref="R66" si="1240">Q66</f>
        <v>0</v>
      </c>
      <c r="S66" s="210" t="str">
        <f t="shared" ref="S66" si="1241">IF(T66="","",T66*Q66)</f>
        <v/>
      </c>
      <c r="T66" s="211"/>
      <c r="U66" s="212">
        <f t="shared" ref="U66" si="1242">T66</f>
        <v>0</v>
      </c>
      <c r="V66" s="210" t="str">
        <f t="shared" ref="V66" si="1243">IF(W66="","",W66*T66)</f>
        <v/>
      </c>
      <c r="W66" s="211"/>
      <c r="X66" s="212">
        <f t="shared" ref="X66" si="1244">W66</f>
        <v>0</v>
      </c>
      <c r="Y66" s="210" t="str">
        <f t="shared" ref="Y66" si="1245">IF(Z66="","",Z66*W66)</f>
        <v/>
      </c>
      <c r="Z66" s="211"/>
      <c r="AA66" s="212">
        <f t="shared" ref="AA66" si="1246">Z66</f>
        <v>0</v>
      </c>
      <c r="AB66" s="210" t="str">
        <f t="shared" ref="AB66" si="1247">IF(AC66="","",AC66*Z66)</f>
        <v/>
      </c>
      <c r="AC66" s="211"/>
      <c r="AD66" s="212">
        <f t="shared" ref="AD66" si="1248">AC66</f>
        <v>0</v>
      </c>
      <c r="AE66" s="210" t="str">
        <f t="shared" ref="AE66" si="1249">IF(AF66="","",AF66*AC66)</f>
        <v/>
      </c>
      <c r="AF66" s="211"/>
      <c r="AG66" s="212">
        <f t="shared" ref="AG66" si="1250">AF66</f>
        <v>0</v>
      </c>
      <c r="AH66" s="210" t="str">
        <f t="shared" ref="AH66" si="1251">IF(AI66="","",AI66*AF66)</f>
        <v/>
      </c>
      <c r="AI66" s="211"/>
      <c r="AJ66" s="212">
        <f t="shared" ref="AJ66" si="1252">AI66</f>
        <v>0</v>
      </c>
      <c r="AK66" s="210" t="str">
        <f t="shared" ref="AK66" si="1253">IF(AL66="","",AL66*AI66)</f>
        <v/>
      </c>
      <c r="AL66" s="211"/>
      <c r="AM66" s="212">
        <f t="shared" ref="AM66" si="1254">AL66</f>
        <v>0</v>
      </c>
      <c r="AN66" s="210" t="str">
        <f t="shared" ref="AN66" si="1255">IF(AO66="","",AO66*AL66)</f>
        <v/>
      </c>
      <c r="AO66" s="211"/>
      <c r="AP66" s="212">
        <f t="shared" ref="AP66" si="1256">AO66</f>
        <v>0</v>
      </c>
      <c r="AQ66" s="210" t="str">
        <f t="shared" ref="AQ66" si="1257">IF(AR66="","",AR66*AO66)</f>
        <v/>
      </c>
      <c r="AR66" s="211"/>
      <c r="AS66" s="212">
        <f t="shared" ref="AS66" si="1258">AR66</f>
        <v>0</v>
      </c>
      <c r="AT66" s="210" t="str">
        <f t="shared" ref="AT66" si="1259">IF(AU66="","",AU66*AR66)</f>
        <v/>
      </c>
      <c r="AU66" s="211"/>
      <c r="AV66" s="212">
        <f t="shared" ref="AV66" si="1260">AU66</f>
        <v>0</v>
      </c>
      <c r="AW66" s="210" t="str">
        <f t="shared" ref="AW66" si="1261">IF(AX66="","",AX66*AU66)</f>
        <v/>
      </c>
      <c r="AX66" s="211"/>
      <c r="AY66" s="212">
        <f t="shared" ref="AY66" si="1262">AX66</f>
        <v>0</v>
      </c>
      <c r="AZ66" s="210" t="str">
        <f t="shared" ref="AZ66" si="1263">IF(BA66="","",BA66*AX66)</f>
        <v/>
      </c>
      <c r="BA66" s="211"/>
      <c r="BB66" s="212">
        <f t="shared" ref="BB66" si="1264">BA66</f>
        <v>0</v>
      </c>
      <c r="BC66" s="210" t="str">
        <f t="shared" ref="BC66" si="1265">IF(BD66="","",BD66*BA66)</f>
        <v/>
      </c>
      <c r="BD66" s="211"/>
      <c r="BE66" s="212">
        <f t="shared" ref="BE66" si="1266">BD66</f>
        <v>0</v>
      </c>
      <c r="BF66" s="210" t="str">
        <f t="shared" ref="BF66" si="1267">IF(BG66="","",BG66*BD66)</f>
        <v/>
      </c>
      <c r="BG66" s="211"/>
      <c r="BH66" s="212">
        <f t="shared" ref="BH66" si="1268">BG66</f>
        <v>0</v>
      </c>
      <c r="BI66" s="210" t="str">
        <f t="shared" ref="BI66" si="1269">IF(BJ66="","",BJ66*BG66)</f>
        <v/>
      </c>
      <c r="BJ66" s="211"/>
      <c r="BK66" s="212">
        <f t="shared" ref="BK66" si="1270">BJ66</f>
        <v>0</v>
      </c>
      <c r="BL66" s="210" t="str">
        <f t="shared" ref="BL66" si="1271">IF(BM66="","",BM66*BJ66)</f>
        <v/>
      </c>
      <c r="BM66" s="211"/>
      <c r="BN66" s="212">
        <f t="shared" ref="BN66" si="1272">BM66</f>
        <v>0</v>
      </c>
      <c r="BO66" s="210" t="str">
        <f t="shared" ref="BO66" si="1273">IF(BP66="","",BP66*BM66)</f>
        <v/>
      </c>
      <c r="BP66" s="211"/>
      <c r="BQ66" s="212">
        <f t="shared" ref="BQ66" si="1274">BP66</f>
        <v>0</v>
      </c>
      <c r="BR66" s="210" t="str">
        <f t="shared" ref="BR66" si="1275">IF(BS66="","",BS66*BP66)</f>
        <v/>
      </c>
      <c r="BS66" s="211"/>
      <c r="BT66" s="212">
        <f t="shared" ref="BT66" si="1276">BS66</f>
        <v>0</v>
      </c>
      <c r="BU66" s="210" t="str">
        <f t="shared" ref="BU66" si="1277">IF(BV66="","",BV66*BS66)</f>
        <v/>
      </c>
      <c r="BV66" s="211"/>
      <c r="BW66" s="212">
        <f t="shared" ref="BW66" si="1278">BV66</f>
        <v>0</v>
      </c>
      <c r="BX66" s="210" t="str">
        <f t="shared" ref="BX66" si="1279">IF(BY66="","",BY66*BV66)</f>
        <v/>
      </c>
      <c r="BY66" s="211"/>
      <c r="BZ66" s="212">
        <f t="shared" ref="BZ66" si="1280">BY66</f>
        <v>0</v>
      </c>
      <c r="CA66" s="210" t="str">
        <f t="shared" ref="CA66" si="1281">IF(CB66="","",CB66*BY66)</f>
        <v/>
      </c>
      <c r="CB66" s="211"/>
      <c r="CC66" s="212">
        <f t="shared" ref="CC66" si="1282">CB66</f>
        <v>0</v>
      </c>
      <c r="CD66" s="210" t="str">
        <f t="shared" ref="CD66" si="1283">IF(CE66="","",CE66*CB66)</f>
        <v/>
      </c>
      <c r="CE66" s="211"/>
      <c r="CF66" s="212">
        <f t="shared" ref="CF66" si="1284">CE66</f>
        <v>0</v>
      </c>
      <c r="CG66" s="210" t="str">
        <f t="shared" ref="CG66" si="1285">IF(CH66="","",CH66*CE66)</f>
        <v/>
      </c>
      <c r="CH66" s="211"/>
      <c r="CI66" s="212">
        <f t="shared" ref="CI66" si="1286">CH66</f>
        <v>0</v>
      </c>
      <c r="CJ66" s="210" t="str">
        <f t="shared" ref="CJ66" si="1287">IF(CK66="","",CK66*CH66)</f>
        <v/>
      </c>
      <c r="CK66" s="211"/>
      <c r="CL66" s="212">
        <f t="shared" ref="CL66" si="1288">CK66</f>
        <v>0</v>
      </c>
      <c r="CM66" s="210" t="str">
        <f t="shared" ref="CM66" si="1289">IF(CN66="","",CN66*CK66)</f>
        <v/>
      </c>
      <c r="CN66" s="211"/>
      <c r="CO66" s="212">
        <f t="shared" ref="CO66" si="1290">CN66</f>
        <v>0</v>
      </c>
      <c r="CP66" s="210" t="str">
        <f t="shared" ref="CP66" si="1291">IF(CQ66="","",CQ66*CN66)</f>
        <v/>
      </c>
      <c r="CQ66" s="211"/>
      <c r="CR66" s="212">
        <f t="shared" ref="CR66" si="1292">CQ66</f>
        <v>0</v>
      </c>
      <c r="CS66" s="210" t="str">
        <f t="shared" ref="CS66" si="1293">IF(CT66="","",CT66*CQ66)</f>
        <v/>
      </c>
      <c r="CT66" s="211"/>
      <c r="CU66" s="212">
        <f t="shared" ref="CU66" si="1294">CT66</f>
        <v>0</v>
      </c>
      <c r="CV66" s="210" t="str">
        <f t="shared" ref="CV66" si="1295">IF(CW66="","",CW66*CT66)</f>
        <v/>
      </c>
      <c r="CW66" s="211"/>
      <c r="CX66" s="212">
        <f t="shared" ref="CX66" si="1296">CW66</f>
        <v>0</v>
      </c>
      <c r="CY66" s="210" t="str">
        <f t="shared" ref="CY66" si="1297">IF(CZ66="","",CZ66*CW66)</f>
        <v/>
      </c>
      <c r="CZ66" s="211"/>
      <c r="DA66" s="212">
        <f t="shared" ref="DA66" si="1298">CZ66</f>
        <v>0</v>
      </c>
      <c r="DB66" s="210" t="str">
        <f t="shared" ref="DB66" si="1299">IF(DC66="","",DC66*CZ66)</f>
        <v/>
      </c>
      <c r="DC66" s="211"/>
      <c r="DD66" s="212">
        <f t="shared" ref="DD66" si="1300">DC66</f>
        <v>0</v>
      </c>
      <c r="DE66" s="210" t="str">
        <f t="shared" ref="DE66" si="1301">IF(DF66="","",DF66*DC66)</f>
        <v/>
      </c>
      <c r="DF66" s="211"/>
      <c r="DG66" s="212">
        <f t="shared" ref="DG66" si="1302">DF66</f>
        <v>0</v>
      </c>
      <c r="DH66" s="210" t="str">
        <f t="shared" ref="DH66" si="1303">IF(DI66="","",DI66*DF66)</f>
        <v/>
      </c>
      <c r="DI66" s="211"/>
      <c r="DJ66" s="212">
        <f t="shared" ref="DJ66" si="1304">DI66</f>
        <v>0</v>
      </c>
    </row>
    <row r="67" spans="1:114" ht="7.75" hidden="1" customHeight="1" outlineLevel="3" x14ac:dyDescent="0.2">
      <c r="A67" s="97">
        <v>3</v>
      </c>
      <c r="B67" s="121" t="s">
        <v>312</v>
      </c>
      <c r="C67" s="200" t="s">
        <v>16</v>
      </c>
      <c r="D67" s="200"/>
      <c r="E67" s="122">
        <f>VLOOKUP(B67,'[49]PLANILHA ORCAMENTARIA'!A:G,7,0)</f>
        <v>14883.240000000002</v>
      </c>
      <c r="F67" s="123"/>
      <c r="G67" s="124" t="str">
        <f t="shared" ref="G67:G68" si="1305">IF(H67="","",H67*$E67)</f>
        <v/>
      </c>
      <c r="H67" s="125"/>
      <c r="I67" s="126">
        <f t="shared" si="74"/>
        <v>0</v>
      </c>
      <c r="J67" s="124" t="str">
        <f t="shared" ref="J67:J68" si="1306">IF(K67="","",K67*$E67)</f>
        <v/>
      </c>
      <c r="K67" s="125"/>
      <c r="L67" s="126">
        <f t="shared" ref="L67:L68" si="1307">K67+I67</f>
        <v>0</v>
      </c>
      <c r="M67" s="124" t="str">
        <f t="shared" ref="M67:M68" si="1308">IF(N67="","",N67*$E67)</f>
        <v/>
      </c>
      <c r="N67" s="125"/>
      <c r="O67" s="126">
        <f t="shared" ref="O67:O68" si="1309">N67+L67</f>
        <v>0</v>
      </c>
      <c r="P67" s="124">
        <f t="shared" ref="P67:P68" si="1310">IF(Q67="","",Q67*$E67)</f>
        <v>14883.240000000002</v>
      </c>
      <c r="Q67" s="125">
        <v>1</v>
      </c>
      <c r="R67" s="126">
        <f t="shared" ref="R67:R68" si="1311">Q67+O67</f>
        <v>1</v>
      </c>
      <c r="S67" s="124" t="str">
        <f t="shared" ref="S67:S68" si="1312">IF(T67="","",T67*$E67)</f>
        <v/>
      </c>
      <c r="T67" s="125"/>
      <c r="U67" s="126">
        <f t="shared" ref="U67:U68" si="1313">T67+R67</f>
        <v>1</v>
      </c>
      <c r="V67" s="124" t="str">
        <f t="shared" ref="V67:V68" si="1314">IF(W67="","",W67*$E67)</f>
        <v/>
      </c>
      <c r="W67" s="125"/>
      <c r="X67" s="126">
        <f t="shared" ref="X67:X68" si="1315">W67+U67</f>
        <v>1</v>
      </c>
      <c r="Y67" s="124" t="str">
        <f t="shared" ref="Y67:Y68" si="1316">IF(Z67="","",Z67*$E67)</f>
        <v/>
      </c>
      <c r="Z67" s="125"/>
      <c r="AA67" s="126">
        <f t="shared" ref="AA67:AA68" si="1317">Z67+X67</f>
        <v>1</v>
      </c>
      <c r="AB67" s="124" t="str">
        <f t="shared" ref="AB67:AB68" si="1318">IF(AC67="","",AC67*$E67)</f>
        <v/>
      </c>
      <c r="AC67" s="125"/>
      <c r="AD67" s="126">
        <f t="shared" ref="AD67:AD68" si="1319">AC67+AA67</f>
        <v>1</v>
      </c>
      <c r="AE67" s="124" t="str">
        <f t="shared" ref="AE67:AE68" si="1320">IF(AF67="","",AF67*$E67)</f>
        <v/>
      </c>
      <c r="AF67" s="125"/>
      <c r="AG67" s="126">
        <f t="shared" ref="AG67:AG68" si="1321">AF67+AD67</f>
        <v>1</v>
      </c>
      <c r="AH67" s="124" t="str">
        <f t="shared" ref="AH67:AH68" si="1322">IF(AI67="","",AI67*$E67)</f>
        <v/>
      </c>
      <c r="AI67" s="125"/>
      <c r="AJ67" s="126">
        <f t="shared" ref="AJ67:AJ68" si="1323">AI67+AG67</f>
        <v>1</v>
      </c>
      <c r="AK67" s="124" t="str">
        <f t="shared" ref="AK67:AK68" si="1324">IF(AL67="","",AL67*$E67)</f>
        <v/>
      </c>
      <c r="AL67" s="125"/>
      <c r="AM67" s="126">
        <f t="shared" ref="AM67:AM68" si="1325">AL67+AJ67</f>
        <v>1</v>
      </c>
      <c r="AN67" s="124" t="str">
        <f t="shared" ref="AN67:AN68" si="1326">IF(AO67="","",AO67*$E67)</f>
        <v/>
      </c>
      <c r="AO67" s="125"/>
      <c r="AP67" s="126">
        <f t="shared" ref="AP67:AP68" si="1327">AO67+AM67</f>
        <v>1</v>
      </c>
      <c r="AQ67" s="124" t="str">
        <f t="shared" ref="AQ67:AQ68" si="1328">IF(AR67="","",AR67*$E67)</f>
        <v/>
      </c>
      <c r="AR67" s="125"/>
      <c r="AS67" s="126">
        <f t="shared" ref="AS67:AS68" si="1329">AR67+AP67</f>
        <v>1</v>
      </c>
      <c r="AT67" s="124" t="str">
        <f t="shared" ref="AT67:AT68" si="1330">IF(AU67="","",AU67*$E67)</f>
        <v/>
      </c>
      <c r="AU67" s="125"/>
      <c r="AV67" s="126">
        <f t="shared" ref="AV67:AV68" si="1331">AU67+AS67</f>
        <v>1</v>
      </c>
      <c r="AW67" s="124" t="str">
        <f t="shared" ref="AW67:AW68" si="1332">IF(AX67="","",AX67*$E67)</f>
        <v/>
      </c>
      <c r="AX67" s="125"/>
      <c r="AY67" s="126">
        <f t="shared" ref="AY67:AY68" si="1333">AX67+AV67</f>
        <v>1</v>
      </c>
      <c r="AZ67" s="124" t="str">
        <f t="shared" ref="AZ67:AZ68" si="1334">IF(BA67="","",BA67*$E67)</f>
        <v/>
      </c>
      <c r="BA67" s="125"/>
      <c r="BB67" s="126">
        <f t="shared" ref="BB67:BB68" si="1335">BA67+AY67</f>
        <v>1</v>
      </c>
      <c r="BC67" s="124" t="str">
        <f t="shared" ref="BC67:BC68" si="1336">IF(BD67="","",BD67*$E67)</f>
        <v/>
      </c>
      <c r="BD67" s="125"/>
      <c r="BE67" s="126">
        <f t="shared" ref="BE67:BE68" si="1337">BD67+BB67</f>
        <v>1</v>
      </c>
      <c r="BF67" s="124" t="str">
        <f t="shared" ref="BF67:BF68" si="1338">IF(BG67="","",BG67*$E67)</f>
        <v/>
      </c>
      <c r="BG67" s="125"/>
      <c r="BH67" s="126">
        <f t="shared" ref="BH67:BH68" si="1339">BG67+BE67</f>
        <v>1</v>
      </c>
      <c r="BI67" s="124" t="str">
        <f t="shared" ref="BI67:BI68" si="1340">IF(BJ67="","",BJ67*$E67)</f>
        <v/>
      </c>
      <c r="BJ67" s="125"/>
      <c r="BK67" s="126">
        <f t="shared" ref="BK67:BK68" si="1341">BJ67+BH67</f>
        <v>1</v>
      </c>
      <c r="BL67" s="124" t="str">
        <f t="shared" ref="BL67:BL68" si="1342">IF(BM67="","",BM67*$E67)</f>
        <v/>
      </c>
      <c r="BM67" s="125"/>
      <c r="BN67" s="126">
        <f t="shared" ref="BN67:BN68" si="1343">BM67+BK67</f>
        <v>1</v>
      </c>
      <c r="BO67" s="124" t="str">
        <f t="shared" ref="BO67:BO68" si="1344">IF(BP67="","",BP67*$E67)</f>
        <v/>
      </c>
      <c r="BP67" s="125"/>
      <c r="BQ67" s="126">
        <f t="shared" ref="BQ67:BQ68" si="1345">BP67+BN67</f>
        <v>1</v>
      </c>
      <c r="BR67" s="124" t="str">
        <f t="shared" ref="BR67:BR68" si="1346">IF(BS67="","",BS67*$E67)</f>
        <v/>
      </c>
      <c r="BS67" s="125"/>
      <c r="BT67" s="126">
        <f t="shared" ref="BT67:BT68" si="1347">BS67+BQ67</f>
        <v>1</v>
      </c>
      <c r="BU67" s="124" t="str">
        <f t="shared" ref="BU67:BU68" si="1348">IF(BV67="","",BV67*$E67)</f>
        <v/>
      </c>
      <c r="BV67" s="125"/>
      <c r="BW67" s="126">
        <f t="shared" ref="BW67:BW68" si="1349">BV67+BT67</f>
        <v>1</v>
      </c>
      <c r="BX67" s="124" t="str">
        <f t="shared" ref="BX67:BX68" si="1350">IF(BY67="","",BY67*$E67)</f>
        <v/>
      </c>
      <c r="BY67" s="125"/>
      <c r="BZ67" s="126">
        <f t="shared" ref="BZ67:BZ68" si="1351">BY67+BW67</f>
        <v>1</v>
      </c>
      <c r="CA67" s="124" t="str">
        <f t="shared" ref="CA67:CA68" si="1352">IF(CB67="","",CB67*$E67)</f>
        <v/>
      </c>
      <c r="CB67" s="125"/>
      <c r="CC67" s="126">
        <f t="shared" ref="CC67:CC68" si="1353">CB67+BZ67</f>
        <v>1</v>
      </c>
      <c r="CD67" s="124" t="str">
        <f t="shared" ref="CD67:CD68" si="1354">IF(CE67="","",CE67*$E67)</f>
        <v/>
      </c>
      <c r="CE67" s="125"/>
      <c r="CF67" s="126">
        <f t="shared" ref="CF67:CF68" si="1355">CE67+CC67</f>
        <v>1</v>
      </c>
      <c r="CG67" s="124" t="str">
        <f t="shared" ref="CG67:CG68" si="1356">IF(CH67="","",CH67*$E67)</f>
        <v/>
      </c>
      <c r="CH67" s="125"/>
      <c r="CI67" s="126">
        <f t="shared" ref="CI67:CI68" si="1357">CH67+CF67</f>
        <v>1</v>
      </c>
      <c r="CJ67" s="124" t="str">
        <f t="shared" ref="CJ67:CJ68" si="1358">IF(CK67="","",CK67*$E67)</f>
        <v/>
      </c>
      <c r="CK67" s="125"/>
      <c r="CL67" s="126">
        <f t="shared" ref="CL67:CL68" si="1359">CK67+CI67</f>
        <v>1</v>
      </c>
      <c r="CM67" s="124" t="str">
        <f t="shared" ref="CM67:CM68" si="1360">IF(CN67="","",CN67*$E67)</f>
        <v/>
      </c>
      <c r="CN67" s="125"/>
      <c r="CO67" s="126">
        <f t="shared" ref="CO67:CO68" si="1361">CN67+CL67</f>
        <v>1</v>
      </c>
      <c r="CP67" s="124" t="str">
        <f t="shared" ref="CP67:CP68" si="1362">IF(CQ67="","",CQ67*$E67)</f>
        <v/>
      </c>
      <c r="CQ67" s="125"/>
      <c r="CR67" s="126">
        <f t="shared" ref="CR67:CR68" si="1363">CQ67+CO67</f>
        <v>1</v>
      </c>
      <c r="CS67" s="124" t="str">
        <f t="shared" ref="CS67:CS68" si="1364">IF(CT67="","",CT67*$E67)</f>
        <v/>
      </c>
      <c r="CT67" s="125"/>
      <c r="CU67" s="126">
        <f t="shared" ref="CU67:CU68" si="1365">CT67+CR67</f>
        <v>1</v>
      </c>
      <c r="CV67" s="124" t="str">
        <f t="shared" ref="CV67:CV68" si="1366">IF(CW67="","",CW67*$E67)</f>
        <v/>
      </c>
      <c r="CW67" s="125"/>
      <c r="CX67" s="126">
        <f t="shared" ref="CX67:CX68" si="1367">CW67+CU67</f>
        <v>1</v>
      </c>
      <c r="CY67" s="124" t="str">
        <f t="shared" ref="CY67:CY68" si="1368">IF(CZ67="","",CZ67*$E67)</f>
        <v/>
      </c>
      <c r="CZ67" s="125"/>
      <c r="DA67" s="126">
        <f t="shared" ref="DA67:DA68" si="1369">CZ67+CX67</f>
        <v>1</v>
      </c>
      <c r="DB67" s="124" t="str">
        <f t="shared" ref="DB67:DB68" si="1370">IF(DC67="","",DC67*$E67)</f>
        <v/>
      </c>
      <c r="DC67" s="125"/>
      <c r="DD67" s="126">
        <f t="shared" ref="DD67:DD68" si="1371">DC67+DA67</f>
        <v>1</v>
      </c>
      <c r="DE67" s="124" t="str">
        <f t="shared" ref="DE67:DE68" si="1372">IF(DF67="","",DF67*$E67)</f>
        <v/>
      </c>
      <c r="DF67" s="125"/>
      <c r="DG67" s="126">
        <f t="shared" ref="DG67:DG68" si="1373">DF67+DD67</f>
        <v>1</v>
      </c>
      <c r="DH67" s="124" t="str">
        <f t="shared" ref="DH67:DH68" si="1374">IF(DI67="","",DI67*$E67)</f>
        <v/>
      </c>
      <c r="DI67" s="125"/>
      <c r="DJ67" s="126">
        <f t="shared" ref="DJ67:DJ68" si="1375">DI67+DG67</f>
        <v>1</v>
      </c>
    </row>
    <row r="68" spans="1:114" ht="7.75" hidden="1" customHeight="1" outlineLevel="3" x14ac:dyDescent="0.2">
      <c r="A68" s="97">
        <v>3</v>
      </c>
      <c r="B68" s="121" t="s">
        <v>313</v>
      </c>
      <c r="C68" s="200" t="s">
        <v>314</v>
      </c>
      <c r="D68" s="200"/>
      <c r="E68" s="122">
        <f>VLOOKUP(B68,'[49]PLANILHA ORCAMENTARIA'!A:G,7,0)</f>
        <v>122827.7754</v>
      </c>
      <c r="F68" s="123"/>
      <c r="G68" s="124" t="str">
        <f t="shared" si="1305"/>
        <v/>
      </c>
      <c r="H68" s="125"/>
      <c r="I68" s="126">
        <f t="shared" si="74"/>
        <v>0</v>
      </c>
      <c r="J68" s="124" t="str">
        <f t="shared" si="1306"/>
        <v/>
      </c>
      <c r="K68" s="125"/>
      <c r="L68" s="126">
        <f t="shared" si="1307"/>
        <v>0</v>
      </c>
      <c r="M68" s="124" t="str">
        <f t="shared" si="1308"/>
        <v/>
      </c>
      <c r="N68" s="125"/>
      <c r="O68" s="126">
        <f t="shared" si="1309"/>
        <v>0</v>
      </c>
      <c r="P68" s="124" t="str">
        <f t="shared" si="1310"/>
        <v/>
      </c>
      <c r="Q68" s="125"/>
      <c r="R68" s="126">
        <f t="shared" si="1311"/>
        <v>0</v>
      </c>
      <c r="S68" s="124">
        <f t="shared" si="1312"/>
        <v>122827.7754</v>
      </c>
      <c r="T68" s="125">
        <v>1</v>
      </c>
      <c r="U68" s="126">
        <f t="shared" si="1313"/>
        <v>1</v>
      </c>
      <c r="V68" s="124" t="str">
        <f t="shared" si="1314"/>
        <v/>
      </c>
      <c r="W68" s="125"/>
      <c r="X68" s="126">
        <f t="shared" si="1315"/>
        <v>1</v>
      </c>
      <c r="Y68" s="124" t="str">
        <f t="shared" si="1316"/>
        <v/>
      </c>
      <c r="Z68" s="125"/>
      <c r="AA68" s="126">
        <f t="shared" si="1317"/>
        <v>1</v>
      </c>
      <c r="AB68" s="124" t="str">
        <f t="shared" si="1318"/>
        <v/>
      </c>
      <c r="AC68" s="125"/>
      <c r="AD68" s="126">
        <f t="shared" si="1319"/>
        <v>1</v>
      </c>
      <c r="AE68" s="124" t="str">
        <f t="shared" si="1320"/>
        <v/>
      </c>
      <c r="AF68" s="125"/>
      <c r="AG68" s="126">
        <f t="shared" si="1321"/>
        <v>1</v>
      </c>
      <c r="AH68" s="124" t="str">
        <f t="shared" si="1322"/>
        <v/>
      </c>
      <c r="AI68" s="125"/>
      <c r="AJ68" s="126">
        <f t="shared" si="1323"/>
        <v>1</v>
      </c>
      <c r="AK68" s="124" t="str">
        <f t="shared" si="1324"/>
        <v/>
      </c>
      <c r="AL68" s="125"/>
      <c r="AM68" s="126">
        <f t="shared" si="1325"/>
        <v>1</v>
      </c>
      <c r="AN68" s="124" t="str">
        <f t="shared" si="1326"/>
        <v/>
      </c>
      <c r="AO68" s="125"/>
      <c r="AP68" s="126">
        <f t="shared" si="1327"/>
        <v>1</v>
      </c>
      <c r="AQ68" s="124" t="str">
        <f t="shared" si="1328"/>
        <v/>
      </c>
      <c r="AR68" s="125"/>
      <c r="AS68" s="126">
        <f t="shared" si="1329"/>
        <v>1</v>
      </c>
      <c r="AT68" s="124" t="str">
        <f t="shared" si="1330"/>
        <v/>
      </c>
      <c r="AU68" s="125"/>
      <c r="AV68" s="126">
        <f t="shared" si="1331"/>
        <v>1</v>
      </c>
      <c r="AW68" s="124" t="str">
        <f t="shared" si="1332"/>
        <v/>
      </c>
      <c r="AX68" s="125"/>
      <c r="AY68" s="126">
        <f t="shared" si="1333"/>
        <v>1</v>
      </c>
      <c r="AZ68" s="124" t="str">
        <f t="shared" si="1334"/>
        <v/>
      </c>
      <c r="BA68" s="125"/>
      <c r="BB68" s="126">
        <f t="shared" si="1335"/>
        <v>1</v>
      </c>
      <c r="BC68" s="124" t="str">
        <f t="shared" si="1336"/>
        <v/>
      </c>
      <c r="BD68" s="125"/>
      <c r="BE68" s="126">
        <f t="shared" si="1337"/>
        <v>1</v>
      </c>
      <c r="BF68" s="124" t="str">
        <f t="shared" si="1338"/>
        <v/>
      </c>
      <c r="BG68" s="125"/>
      <c r="BH68" s="126">
        <f t="shared" si="1339"/>
        <v>1</v>
      </c>
      <c r="BI68" s="124" t="str">
        <f t="shared" si="1340"/>
        <v/>
      </c>
      <c r="BJ68" s="125"/>
      <c r="BK68" s="126">
        <f t="shared" si="1341"/>
        <v>1</v>
      </c>
      <c r="BL68" s="124" t="str">
        <f t="shared" si="1342"/>
        <v/>
      </c>
      <c r="BM68" s="125"/>
      <c r="BN68" s="126">
        <f t="shared" si="1343"/>
        <v>1</v>
      </c>
      <c r="BO68" s="124" t="str">
        <f t="shared" si="1344"/>
        <v/>
      </c>
      <c r="BP68" s="125"/>
      <c r="BQ68" s="126">
        <f t="shared" si="1345"/>
        <v>1</v>
      </c>
      <c r="BR68" s="124" t="str">
        <f t="shared" si="1346"/>
        <v/>
      </c>
      <c r="BS68" s="125"/>
      <c r="BT68" s="126">
        <f t="shared" si="1347"/>
        <v>1</v>
      </c>
      <c r="BU68" s="124" t="str">
        <f t="shared" si="1348"/>
        <v/>
      </c>
      <c r="BV68" s="125"/>
      <c r="BW68" s="126">
        <f t="shared" si="1349"/>
        <v>1</v>
      </c>
      <c r="BX68" s="124" t="str">
        <f t="shared" si="1350"/>
        <v/>
      </c>
      <c r="BY68" s="125"/>
      <c r="BZ68" s="126">
        <f t="shared" si="1351"/>
        <v>1</v>
      </c>
      <c r="CA68" s="124" t="str">
        <f t="shared" si="1352"/>
        <v/>
      </c>
      <c r="CB68" s="125"/>
      <c r="CC68" s="126">
        <f t="shared" si="1353"/>
        <v>1</v>
      </c>
      <c r="CD68" s="124" t="str">
        <f t="shared" si="1354"/>
        <v/>
      </c>
      <c r="CE68" s="125"/>
      <c r="CF68" s="126">
        <f t="shared" si="1355"/>
        <v>1</v>
      </c>
      <c r="CG68" s="124" t="str">
        <f t="shared" si="1356"/>
        <v/>
      </c>
      <c r="CH68" s="125"/>
      <c r="CI68" s="126">
        <f t="shared" si="1357"/>
        <v>1</v>
      </c>
      <c r="CJ68" s="124" t="str">
        <f t="shared" si="1358"/>
        <v/>
      </c>
      <c r="CK68" s="125"/>
      <c r="CL68" s="126">
        <f t="shared" si="1359"/>
        <v>1</v>
      </c>
      <c r="CM68" s="124" t="str">
        <f t="shared" si="1360"/>
        <v/>
      </c>
      <c r="CN68" s="125"/>
      <c r="CO68" s="126">
        <f t="shared" si="1361"/>
        <v>1</v>
      </c>
      <c r="CP68" s="124" t="str">
        <f t="shared" si="1362"/>
        <v/>
      </c>
      <c r="CQ68" s="125"/>
      <c r="CR68" s="126">
        <f t="shared" si="1363"/>
        <v>1</v>
      </c>
      <c r="CS68" s="124" t="str">
        <f t="shared" si="1364"/>
        <v/>
      </c>
      <c r="CT68" s="125"/>
      <c r="CU68" s="126">
        <f t="shared" si="1365"/>
        <v>1</v>
      </c>
      <c r="CV68" s="124" t="str">
        <f t="shared" si="1366"/>
        <v/>
      </c>
      <c r="CW68" s="125"/>
      <c r="CX68" s="126">
        <f t="shared" si="1367"/>
        <v>1</v>
      </c>
      <c r="CY68" s="124" t="str">
        <f t="shared" si="1368"/>
        <v/>
      </c>
      <c r="CZ68" s="125"/>
      <c r="DA68" s="126">
        <f t="shared" si="1369"/>
        <v>1</v>
      </c>
      <c r="DB68" s="124" t="str">
        <f t="shared" si="1370"/>
        <v/>
      </c>
      <c r="DC68" s="125"/>
      <c r="DD68" s="126">
        <f t="shared" si="1371"/>
        <v>1</v>
      </c>
      <c r="DE68" s="124" t="str">
        <f t="shared" si="1372"/>
        <v/>
      </c>
      <c r="DF68" s="125"/>
      <c r="DG68" s="126">
        <f t="shared" si="1373"/>
        <v>1</v>
      </c>
      <c r="DH68" s="124" t="str">
        <f t="shared" si="1374"/>
        <v/>
      </c>
      <c r="DI68" s="125"/>
      <c r="DJ68" s="126">
        <f t="shared" si="1375"/>
        <v>1</v>
      </c>
    </row>
    <row r="69" spans="1:114" ht="7.75" hidden="1" customHeight="1" outlineLevel="2" x14ac:dyDescent="0.2">
      <c r="A69" s="97">
        <v>3</v>
      </c>
      <c r="B69" s="134" t="s">
        <v>315</v>
      </c>
      <c r="C69" s="205" t="s">
        <v>283</v>
      </c>
      <c r="D69" s="205"/>
      <c r="E69" s="135">
        <f>VLOOKUP(B69,'[49]PLANILHA ORCAMENTARIA'!A:G,7,0)</f>
        <v>48910.394583516958</v>
      </c>
      <c r="F69" s="136"/>
      <c r="G69" s="210" t="str">
        <f t="shared" si="145"/>
        <v/>
      </c>
      <c r="H69" s="211"/>
      <c r="I69" s="212">
        <f t="shared" si="74"/>
        <v>0</v>
      </c>
      <c r="J69" s="210" t="str">
        <f t="shared" ref="J69" si="1376">IF(K69="","",K69*H69)</f>
        <v/>
      </c>
      <c r="K69" s="211"/>
      <c r="L69" s="212">
        <f t="shared" si="605"/>
        <v>0</v>
      </c>
      <c r="M69" s="210" t="str">
        <f t="shared" ref="M69" si="1377">IF(N69="","",N69*K69)</f>
        <v/>
      </c>
      <c r="N69" s="211"/>
      <c r="O69" s="212">
        <f t="shared" ref="O69" si="1378">N69</f>
        <v>0</v>
      </c>
      <c r="P69" s="210" t="str">
        <f t="shared" ref="P69" si="1379">IF(Q69="","",Q69*N69)</f>
        <v/>
      </c>
      <c r="Q69" s="211"/>
      <c r="R69" s="212">
        <f t="shared" ref="R69" si="1380">Q69</f>
        <v>0</v>
      </c>
      <c r="S69" s="210" t="str">
        <f t="shared" ref="S69" si="1381">IF(T69="","",T69*Q69)</f>
        <v/>
      </c>
      <c r="T69" s="211"/>
      <c r="U69" s="212">
        <f t="shared" ref="U69" si="1382">T69</f>
        <v>0</v>
      </c>
      <c r="V69" s="210" t="str">
        <f t="shared" ref="V69" si="1383">IF(W69="","",W69*T69)</f>
        <v/>
      </c>
      <c r="W69" s="211"/>
      <c r="X69" s="212">
        <f t="shared" ref="X69" si="1384">W69</f>
        <v>0</v>
      </c>
      <c r="Y69" s="210" t="str">
        <f t="shared" ref="Y69" si="1385">IF(Z69="","",Z69*W69)</f>
        <v/>
      </c>
      <c r="Z69" s="211"/>
      <c r="AA69" s="212">
        <f t="shared" ref="AA69" si="1386">Z69</f>
        <v>0</v>
      </c>
      <c r="AB69" s="210" t="str">
        <f t="shared" ref="AB69" si="1387">IF(AC69="","",AC69*Z69)</f>
        <v/>
      </c>
      <c r="AC69" s="211"/>
      <c r="AD69" s="212">
        <f t="shared" ref="AD69" si="1388">AC69</f>
        <v>0</v>
      </c>
      <c r="AE69" s="210" t="str">
        <f t="shared" ref="AE69" si="1389">IF(AF69="","",AF69*AC69)</f>
        <v/>
      </c>
      <c r="AF69" s="211"/>
      <c r="AG69" s="212">
        <f t="shared" ref="AG69" si="1390">AF69</f>
        <v>0</v>
      </c>
      <c r="AH69" s="210" t="str">
        <f t="shared" ref="AH69" si="1391">IF(AI69="","",AI69*AF69)</f>
        <v/>
      </c>
      <c r="AI69" s="211"/>
      <c r="AJ69" s="212">
        <f t="shared" ref="AJ69" si="1392">AI69</f>
        <v>0</v>
      </c>
      <c r="AK69" s="210" t="str">
        <f t="shared" ref="AK69" si="1393">IF(AL69="","",AL69*AI69)</f>
        <v/>
      </c>
      <c r="AL69" s="211"/>
      <c r="AM69" s="212">
        <f t="shared" ref="AM69" si="1394">AL69</f>
        <v>0</v>
      </c>
      <c r="AN69" s="210" t="str">
        <f t="shared" ref="AN69" si="1395">IF(AO69="","",AO69*AL69)</f>
        <v/>
      </c>
      <c r="AO69" s="211"/>
      <c r="AP69" s="212">
        <f t="shared" ref="AP69" si="1396">AO69</f>
        <v>0</v>
      </c>
      <c r="AQ69" s="210" t="str">
        <f t="shared" ref="AQ69" si="1397">IF(AR69="","",AR69*AO69)</f>
        <v/>
      </c>
      <c r="AR69" s="211"/>
      <c r="AS69" s="212">
        <f t="shared" ref="AS69" si="1398">AR69</f>
        <v>0</v>
      </c>
      <c r="AT69" s="210" t="str">
        <f t="shared" ref="AT69" si="1399">IF(AU69="","",AU69*AR69)</f>
        <v/>
      </c>
      <c r="AU69" s="211"/>
      <c r="AV69" s="212">
        <f t="shared" ref="AV69" si="1400">AU69</f>
        <v>0</v>
      </c>
      <c r="AW69" s="210" t="str">
        <f t="shared" ref="AW69" si="1401">IF(AX69="","",AX69*AU69)</f>
        <v/>
      </c>
      <c r="AX69" s="211"/>
      <c r="AY69" s="212">
        <f t="shared" ref="AY69" si="1402">AX69</f>
        <v>0</v>
      </c>
      <c r="AZ69" s="210" t="str">
        <f t="shared" ref="AZ69" si="1403">IF(BA69="","",BA69*AX69)</f>
        <v/>
      </c>
      <c r="BA69" s="211"/>
      <c r="BB69" s="212">
        <f t="shared" ref="BB69" si="1404">BA69</f>
        <v>0</v>
      </c>
      <c r="BC69" s="210" t="str">
        <f t="shared" ref="BC69" si="1405">IF(BD69="","",BD69*BA69)</f>
        <v/>
      </c>
      <c r="BD69" s="211"/>
      <c r="BE69" s="212">
        <f t="shared" ref="BE69" si="1406">BD69</f>
        <v>0</v>
      </c>
      <c r="BF69" s="210" t="str">
        <f t="shared" ref="BF69" si="1407">IF(BG69="","",BG69*BD69)</f>
        <v/>
      </c>
      <c r="BG69" s="211"/>
      <c r="BH69" s="212">
        <f t="shared" ref="BH69" si="1408">BG69</f>
        <v>0</v>
      </c>
      <c r="BI69" s="210" t="str">
        <f t="shared" ref="BI69" si="1409">IF(BJ69="","",BJ69*BG69)</f>
        <v/>
      </c>
      <c r="BJ69" s="211"/>
      <c r="BK69" s="212">
        <f t="shared" ref="BK69" si="1410">BJ69</f>
        <v>0</v>
      </c>
      <c r="BL69" s="210" t="str">
        <f t="shared" ref="BL69" si="1411">IF(BM69="","",BM69*BJ69)</f>
        <v/>
      </c>
      <c r="BM69" s="211"/>
      <c r="BN69" s="212">
        <f t="shared" ref="BN69" si="1412">BM69</f>
        <v>0</v>
      </c>
      <c r="BO69" s="210" t="str">
        <f t="shared" ref="BO69" si="1413">IF(BP69="","",BP69*BM69)</f>
        <v/>
      </c>
      <c r="BP69" s="211"/>
      <c r="BQ69" s="212">
        <f t="shared" ref="BQ69" si="1414">BP69</f>
        <v>0</v>
      </c>
      <c r="BR69" s="210" t="str">
        <f t="shared" ref="BR69" si="1415">IF(BS69="","",BS69*BP69)</f>
        <v/>
      </c>
      <c r="BS69" s="211"/>
      <c r="BT69" s="212">
        <f t="shared" ref="BT69" si="1416">BS69</f>
        <v>0</v>
      </c>
      <c r="BU69" s="210" t="str">
        <f t="shared" ref="BU69" si="1417">IF(BV69="","",BV69*BS69)</f>
        <v/>
      </c>
      <c r="BV69" s="211"/>
      <c r="BW69" s="212">
        <f t="shared" ref="BW69" si="1418">BV69</f>
        <v>0</v>
      </c>
      <c r="BX69" s="210" t="str">
        <f t="shared" ref="BX69" si="1419">IF(BY69="","",BY69*BV69)</f>
        <v/>
      </c>
      <c r="BY69" s="211"/>
      <c r="BZ69" s="212">
        <f t="shared" ref="BZ69" si="1420">BY69</f>
        <v>0</v>
      </c>
      <c r="CA69" s="210" t="str">
        <f t="shared" ref="CA69" si="1421">IF(CB69="","",CB69*BY69)</f>
        <v/>
      </c>
      <c r="CB69" s="211"/>
      <c r="CC69" s="212">
        <f t="shared" ref="CC69" si="1422">CB69</f>
        <v>0</v>
      </c>
      <c r="CD69" s="210" t="str">
        <f t="shared" ref="CD69" si="1423">IF(CE69="","",CE69*CB69)</f>
        <v/>
      </c>
      <c r="CE69" s="211"/>
      <c r="CF69" s="212">
        <f t="shared" ref="CF69" si="1424">CE69</f>
        <v>0</v>
      </c>
      <c r="CG69" s="210" t="str">
        <f t="shared" ref="CG69" si="1425">IF(CH69="","",CH69*CE69)</f>
        <v/>
      </c>
      <c r="CH69" s="211"/>
      <c r="CI69" s="212">
        <f t="shared" ref="CI69" si="1426">CH69</f>
        <v>0</v>
      </c>
      <c r="CJ69" s="210" t="str">
        <f t="shared" ref="CJ69" si="1427">IF(CK69="","",CK69*CH69)</f>
        <v/>
      </c>
      <c r="CK69" s="211"/>
      <c r="CL69" s="212">
        <f t="shared" ref="CL69" si="1428">CK69</f>
        <v>0</v>
      </c>
      <c r="CM69" s="210" t="str">
        <f t="shared" ref="CM69" si="1429">IF(CN69="","",CN69*CK69)</f>
        <v/>
      </c>
      <c r="CN69" s="211"/>
      <c r="CO69" s="212">
        <f t="shared" ref="CO69" si="1430">CN69</f>
        <v>0</v>
      </c>
      <c r="CP69" s="210" t="str">
        <f t="shared" ref="CP69" si="1431">IF(CQ69="","",CQ69*CN69)</f>
        <v/>
      </c>
      <c r="CQ69" s="211"/>
      <c r="CR69" s="212">
        <f t="shared" ref="CR69" si="1432">CQ69</f>
        <v>0</v>
      </c>
      <c r="CS69" s="210" t="str">
        <f t="shared" ref="CS69" si="1433">IF(CT69="","",CT69*CQ69)</f>
        <v/>
      </c>
      <c r="CT69" s="211"/>
      <c r="CU69" s="212">
        <f t="shared" ref="CU69" si="1434">CT69</f>
        <v>0</v>
      </c>
      <c r="CV69" s="210" t="str">
        <f t="shared" ref="CV69" si="1435">IF(CW69="","",CW69*CT69)</f>
        <v/>
      </c>
      <c r="CW69" s="211"/>
      <c r="CX69" s="212">
        <f t="shared" ref="CX69" si="1436">CW69</f>
        <v>0</v>
      </c>
      <c r="CY69" s="210" t="str">
        <f t="shared" ref="CY69" si="1437">IF(CZ69="","",CZ69*CW69)</f>
        <v/>
      </c>
      <c r="CZ69" s="211"/>
      <c r="DA69" s="212">
        <f t="shared" ref="DA69" si="1438">CZ69</f>
        <v>0</v>
      </c>
      <c r="DB69" s="210" t="str">
        <f t="shared" ref="DB69" si="1439">IF(DC69="","",DC69*CZ69)</f>
        <v/>
      </c>
      <c r="DC69" s="211"/>
      <c r="DD69" s="212">
        <f t="shared" ref="DD69" si="1440">DC69</f>
        <v>0</v>
      </c>
      <c r="DE69" s="210" t="str">
        <f t="shared" ref="DE69" si="1441">IF(DF69="","",DF69*DC69)</f>
        <v/>
      </c>
      <c r="DF69" s="211"/>
      <c r="DG69" s="212">
        <f t="shared" ref="DG69" si="1442">DF69</f>
        <v>0</v>
      </c>
      <c r="DH69" s="210" t="str">
        <f t="shared" ref="DH69" si="1443">IF(DI69="","",DI69*DF69)</f>
        <v/>
      </c>
      <c r="DI69" s="211"/>
      <c r="DJ69" s="212">
        <f t="shared" ref="DJ69" si="1444">DI69</f>
        <v>0</v>
      </c>
    </row>
    <row r="70" spans="1:114" ht="7.75" hidden="1" customHeight="1" outlineLevel="3" x14ac:dyDescent="0.2">
      <c r="A70" s="97">
        <v>3</v>
      </c>
      <c r="B70" s="121" t="s">
        <v>21</v>
      </c>
      <c r="C70" s="200" t="s">
        <v>16</v>
      </c>
      <c r="D70" s="200"/>
      <c r="E70" s="122">
        <f>VLOOKUP(B70,'[49]PLANILHA ORCAMENTARIA'!A:G,7,0)</f>
        <v>13882.705288532223</v>
      </c>
      <c r="F70" s="123"/>
      <c r="G70" s="124" t="str">
        <f t="shared" ref="G70:G71" si="1445">IF(H70="","",H70*$E70)</f>
        <v/>
      </c>
      <c r="H70" s="125"/>
      <c r="I70" s="126">
        <f t="shared" si="74"/>
        <v>0</v>
      </c>
      <c r="J70" s="124" t="str">
        <f t="shared" ref="J70:J71" si="1446">IF(K70="","",K70*$E70)</f>
        <v/>
      </c>
      <c r="K70" s="125"/>
      <c r="L70" s="126">
        <f t="shared" ref="L70:L71" si="1447">K70+I70</f>
        <v>0</v>
      </c>
      <c r="M70" s="124" t="str">
        <f t="shared" ref="M70:M71" si="1448">IF(N70="","",N70*$E70)</f>
        <v/>
      </c>
      <c r="N70" s="125"/>
      <c r="O70" s="126">
        <f t="shared" ref="O70:O71" si="1449">N70+L70</f>
        <v>0</v>
      </c>
      <c r="P70" s="124" t="str">
        <f t="shared" ref="P70:P71" si="1450">IF(Q70="","",Q70*$E70)</f>
        <v/>
      </c>
      <c r="Q70" s="125"/>
      <c r="R70" s="126">
        <f t="shared" ref="R70:R71" si="1451">Q70+O70</f>
        <v>0</v>
      </c>
      <c r="S70" s="124" t="str">
        <f t="shared" ref="S70:S71" si="1452">IF(T70="","",T70*$E70)</f>
        <v/>
      </c>
      <c r="T70" s="125"/>
      <c r="U70" s="126">
        <f t="shared" ref="U70:U71" si="1453">T70+R70</f>
        <v>0</v>
      </c>
      <c r="V70" s="124" t="str">
        <f t="shared" ref="V70:V71" si="1454">IF(W70="","",W70*$E70)</f>
        <v/>
      </c>
      <c r="W70" s="125"/>
      <c r="X70" s="126">
        <f t="shared" ref="X70:X71" si="1455">W70+U70</f>
        <v>0</v>
      </c>
      <c r="Y70" s="124" t="str">
        <f t="shared" ref="Y70:Y71" si="1456">IF(Z70="","",Z70*$E70)</f>
        <v/>
      </c>
      <c r="Z70" s="125"/>
      <c r="AA70" s="126">
        <f t="shared" ref="AA70:AA71" si="1457">Z70+X70</f>
        <v>0</v>
      </c>
      <c r="AB70" s="124" t="str">
        <f t="shared" ref="AB70:AB71" si="1458">IF(AC70="","",AC70*$E70)</f>
        <v/>
      </c>
      <c r="AC70" s="125"/>
      <c r="AD70" s="126">
        <f t="shared" ref="AD70:AD71" si="1459">AC70+AA70</f>
        <v>0</v>
      </c>
      <c r="AE70" s="124" t="str">
        <f t="shared" ref="AE70:AE71" si="1460">IF(AF70="","",AF70*$E70)</f>
        <v/>
      </c>
      <c r="AF70" s="125"/>
      <c r="AG70" s="126">
        <f t="shared" ref="AG70:AG71" si="1461">AF70+AD70</f>
        <v>0</v>
      </c>
      <c r="AH70" s="124" t="str">
        <f t="shared" ref="AH70:AH71" si="1462">IF(AI70="","",AI70*$E70)</f>
        <v/>
      </c>
      <c r="AI70" s="125"/>
      <c r="AJ70" s="126">
        <f t="shared" ref="AJ70:AJ71" si="1463">AI70+AG70</f>
        <v>0</v>
      </c>
      <c r="AK70" s="124" t="str">
        <f t="shared" ref="AK70:AK71" si="1464">IF(AL70="","",AL70*$E70)</f>
        <v/>
      </c>
      <c r="AL70" s="125"/>
      <c r="AM70" s="126">
        <f t="shared" ref="AM70:AM71" si="1465">AL70+AJ70</f>
        <v>0</v>
      </c>
      <c r="AN70" s="124" t="str">
        <f t="shared" ref="AN70:AN71" si="1466">IF(AO70="","",AO70*$E70)</f>
        <v/>
      </c>
      <c r="AO70" s="125"/>
      <c r="AP70" s="126">
        <f t="shared" ref="AP70:AP71" si="1467">AO70+AM70</f>
        <v>0</v>
      </c>
      <c r="AQ70" s="124" t="str">
        <f t="shared" ref="AQ70:AQ71" si="1468">IF(AR70="","",AR70*$E70)</f>
        <v/>
      </c>
      <c r="AR70" s="125"/>
      <c r="AS70" s="126">
        <f t="shared" ref="AS70:AS71" si="1469">AR70+AP70</f>
        <v>0</v>
      </c>
      <c r="AT70" s="124" t="str">
        <f t="shared" ref="AT70:AT71" si="1470">IF(AU70="","",AU70*$E70)</f>
        <v/>
      </c>
      <c r="AU70" s="125"/>
      <c r="AV70" s="126">
        <f t="shared" ref="AV70:AV71" si="1471">AU70+AS70</f>
        <v>0</v>
      </c>
      <c r="AW70" s="124">
        <f t="shared" ref="AW70:AW71" si="1472">IF(AX70="","",AX70*$E70)</f>
        <v>13882.705288532223</v>
      </c>
      <c r="AX70" s="125">
        <v>1</v>
      </c>
      <c r="AY70" s="126">
        <f t="shared" ref="AY70:AY71" si="1473">AX70+AV70</f>
        <v>1</v>
      </c>
      <c r="AZ70" s="124" t="str">
        <f t="shared" ref="AZ70:AZ71" si="1474">IF(BA70="","",BA70*$E70)</f>
        <v/>
      </c>
      <c r="BA70" s="125"/>
      <c r="BB70" s="126">
        <f t="shared" ref="BB70:BB71" si="1475">BA70+AY70</f>
        <v>1</v>
      </c>
      <c r="BC70" s="124" t="str">
        <f t="shared" ref="BC70:BC71" si="1476">IF(BD70="","",BD70*$E70)</f>
        <v/>
      </c>
      <c r="BD70" s="125"/>
      <c r="BE70" s="126">
        <f t="shared" ref="BE70:BE71" si="1477">BD70+BB70</f>
        <v>1</v>
      </c>
      <c r="BF70" s="124" t="str">
        <f t="shared" ref="BF70:BF71" si="1478">IF(BG70="","",BG70*$E70)</f>
        <v/>
      </c>
      <c r="BG70" s="125"/>
      <c r="BH70" s="126">
        <f t="shared" ref="BH70:BH71" si="1479">BG70+BE70</f>
        <v>1</v>
      </c>
      <c r="BI70" s="124" t="str">
        <f t="shared" ref="BI70:BI71" si="1480">IF(BJ70="","",BJ70*$E70)</f>
        <v/>
      </c>
      <c r="BJ70" s="125"/>
      <c r="BK70" s="126">
        <f t="shared" ref="BK70:BK71" si="1481">BJ70+BH70</f>
        <v>1</v>
      </c>
      <c r="BL70" s="124" t="str">
        <f t="shared" ref="BL70:BL71" si="1482">IF(BM70="","",BM70*$E70)</f>
        <v/>
      </c>
      <c r="BM70" s="125"/>
      <c r="BN70" s="126">
        <f t="shared" ref="BN70:BN71" si="1483">BM70+BK70</f>
        <v>1</v>
      </c>
      <c r="BO70" s="124" t="str">
        <f t="shared" ref="BO70:BO71" si="1484">IF(BP70="","",BP70*$E70)</f>
        <v/>
      </c>
      <c r="BP70" s="125"/>
      <c r="BQ70" s="126">
        <f t="shared" ref="BQ70:BQ71" si="1485">BP70+BN70</f>
        <v>1</v>
      </c>
      <c r="BR70" s="124" t="str">
        <f t="shared" ref="BR70:BR71" si="1486">IF(BS70="","",BS70*$E70)</f>
        <v/>
      </c>
      <c r="BS70" s="125"/>
      <c r="BT70" s="126">
        <f t="shared" ref="BT70:BT71" si="1487">BS70+BQ70</f>
        <v>1</v>
      </c>
      <c r="BU70" s="124" t="str">
        <f t="shared" ref="BU70:BU71" si="1488">IF(BV70="","",BV70*$E70)</f>
        <v/>
      </c>
      <c r="BV70" s="125"/>
      <c r="BW70" s="126">
        <f t="shared" ref="BW70:BW71" si="1489">BV70+BT70</f>
        <v>1</v>
      </c>
      <c r="BX70" s="124" t="str">
        <f t="shared" ref="BX70:BX71" si="1490">IF(BY70="","",BY70*$E70)</f>
        <v/>
      </c>
      <c r="BY70" s="125"/>
      <c r="BZ70" s="126">
        <f t="shared" ref="BZ70:BZ71" si="1491">BY70+BW70</f>
        <v>1</v>
      </c>
      <c r="CA70" s="124" t="str">
        <f t="shared" ref="CA70:CA71" si="1492">IF(CB70="","",CB70*$E70)</f>
        <v/>
      </c>
      <c r="CB70" s="125"/>
      <c r="CC70" s="126">
        <f t="shared" ref="CC70:CC71" si="1493">CB70+BZ70</f>
        <v>1</v>
      </c>
      <c r="CD70" s="124" t="str">
        <f t="shared" ref="CD70:CD71" si="1494">IF(CE70="","",CE70*$E70)</f>
        <v/>
      </c>
      <c r="CE70" s="125"/>
      <c r="CF70" s="126">
        <f t="shared" ref="CF70:CF71" si="1495">CE70+CC70</f>
        <v>1</v>
      </c>
      <c r="CG70" s="124" t="str">
        <f t="shared" ref="CG70:CG71" si="1496">IF(CH70="","",CH70*$E70)</f>
        <v/>
      </c>
      <c r="CH70" s="125"/>
      <c r="CI70" s="126">
        <f t="shared" ref="CI70:CI71" si="1497">CH70+CF70</f>
        <v>1</v>
      </c>
      <c r="CJ70" s="124" t="str">
        <f t="shared" ref="CJ70:CJ71" si="1498">IF(CK70="","",CK70*$E70)</f>
        <v/>
      </c>
      <c r="CK70" s="125"/>
      <c r="CL70" s="126">
        <f t="shared" ref="CL70:CL71" si="1499">CK70+CI70</f>
        <v>1</v>
      </c>
      <c r="CM70" s="124" t="str">
        <f t="shared" ref="CM70:CM71" si="1500">IF(CN70="","",CN70*$E70)</f>
        <v/>
      </c>
      <c r="CN70" s="125"/>
      <c r="CO70" s="126">
        <f t="shared" ref="CO70:CO71" si="1501">CN70+CL70</f>
        <v>1</v>
      </c>
      <c r="CP70" s="124" t="str">
        <f t="shared" ref="CP70:CP71" si="1502">IF(CQ70="","",CQ70*$E70)</f>
        <v/>
      </c>
      <c r="CQ70" s="125"/>
      <c r="CR70" s="126">
        <f t="shared" ref="CR70:CR71" si="1503">CQ70+CO70</f>
        <v>1</v>
      </c>
      <c r="CS70" s="124" t="str">
        <f t="shared" ref="CS70:CS71" si="1504">IF(CT70="","",CT70*$E70)</f>
        <v/>
      </c>
      <c r="CT70" s="125"/>
      <c r="CU70" s="126">
        <f t="shared" ref="CU70:CU71" si="1505">CT70+CR70</f>
        <v>1</v>
      </c>
      <c r="CV70" s="124" t="str">
        <f t="shared" ref="CV70:CV71" si="1506">IF(CW70="","",CW70*$E70)</f>
        <v/>
      </c>
      <c r="CW70" s="125"/>
      <c r="CX70" s="126">
        <f t="shared" ref="CX70:CX71" si="1507">CW70+CU70</f>
        <v>1</v>
      </c>
      <c r="CY70" s="124" t="str">
        <f t="shared" ref="CY70:CY71" si="1508">IF(CZ70="","",CZ70*$E70)</f>
        <v/>
      </c>
      <c r="CZ70" s="125"/>
      <c r="DA70" s="126">
        <f t="shared" ref="DA70:DA71" si="1509">CZ70+CX70</f>
        <v>1</v>
      </c>
      <c r="DB70" s="124" t="str">
        <f t="shared" ref="DB70:DB71" si="1510">IF(DC70="","",DC70*$E70)</f>
        <v/>
      </c>
      <c r="DC70" s="125"/>
      <c r="DD70" s="126">
        <f t="shared" ref="DD70:DD71" si="1511">DC70+DA70</f>
        <v>1</v>
      </c>
      <c r="DE70" s="124" t="str">
        <f t="shared" ref="DE70:DE71" si="1512">IF(DF70="","",DF70*$E70)</f>
        <v/>
      </c>
      <c r="DF70" s="125"/>
      <c r="DG70" s="126">
        <f t="shared" ref="DG70:DG71" si="1513">DF70+DD70</f>
        <v>1</v>
      </c>
      <c r="DH70" s="124" t="str">
        <f t="shared" ref="DH70:DH71" si="1514">IF(DI70="","",DI70*$E70)</f>
        <v/>
      </c>
      <c r="DI70" s="125"/>
      <c r="DJ70" s="126">
        <f t="shared" ref="DJ70:DJ71" si="1515">DI70+DG70</f>
        <v>1</v>
      </c>
    </row>
    <row r="71" spans="1:114" ht="7.75" hidden="1" customHeight="1" outlineLevel="3" x14ac:dyDescent="0.2">
      <c r="A71" s="97">
        <v>3</v>
      </c>
      <c r="B71" s="121" t="s">
        <v>22</v>
      </c>
      <c r="C71" s="200" t="s">
        <v>314</v>
      </c>
      <c r="D71" s="200"/>
      <c r="E71" s="122">
        <f>VLOOKUP(B71,'[49]PLANILHA ORCAMENTARIA'!A:G,7,0)</f>
        <v>35027.689294984739</v>
      </c>
      <c r="F71" s="123"/>
      <c r="G71" s="124" t="str">
        <f t="shared" si="1445"/>
        <v/>
      </c>
      <c r="H71" s="125"/>
      <c r="I71" s="126">
        <f t="shared" si="74"/>
        <v>0</v>
      </c>
      <c r="J71" s="124" t="str">
        <f t="shared" si="1446"/>
        <v/>
      </c>
      <c r="K71" s="125"/>
      <c r="L71" s="126">
        <f t="shared" si="1447"/>
        <v>0</v>
      </c>
      <c r="M71" s="124" t="str">
        <f t="shared" si="1448"/>
        <v/>
      </c>
      <c r="N71" s="125"/>
      <c r="O71" s="126">
        <f t="shared" si="1449"/>
        <v>0</v>
      </c>
      <c r="P71" s="124" t="str">
        <f t="shared" si="1450"/>
        <v/>
      </c>
      <c r="Q71" s="125"/>
      <c r="R71" s="126">
        <f t="shared" si="1451"/>
        <v>0</v>
      </c>
      <c r="S71" s="124" t="str">
        <f t="shared" si="1452"/>
        <v/>
      </c>
      <c r="T71" s="125"/>
      <c r="U71" s="126">
        <f t="shared" si="1453"/>
        <v>0</v>
      </c>
      <c r="V71" s="124" t="str">
        <f t="shared" si="1454"/>
        <v/>
      </c>
      <c r="W71" s="125"/>
      <c r="X71" s="126">
        <f t="shared" si="1455"/>
        <v>0</v>
      </c>
      <c r="Y71" s="124" t="str">
        <f t="shared" si="1456"/>
        <v/>
      </c>
      <c r="Z71" s="125"/>
      <c r="AA71" s="126">
        <f t="shared" si="1457"/>
        <v>0</v>
      </c>
      <c r="AB71" s="124" t="str">
        <f t="shared" si="1458"/>
        <v/>
      </c>
      <c r="AC71" s="125"/>
      <c r="AD71" s="126">
        <f t="shared" si="1459"/>
        <v>0</v>
      </c>
      <c r="AE71" s="124" t="str">
        <f t="shared" si="1460"/>
        <v/>
      </c>
      <c r="AF71" s="125"/>
      <c r="AG71" s="126">
        <f t="shared" si="1461"/>
        <v>0</v>
      </c>
      <c r="AH71" s="124" t="str">
        <f t="shared" si="1462"/>
        <v/>
      </c>
      <c r="AI71" s="125"/>
      <c r="AJ71" s="126">
        <f t="shared" si="1463"/>
        <v>0</v>
      </c>
      <c r="AK71" s="124" t="str">
        <f t="shared" si="1464"/>
        <v/>
      </c>
      <c r="AL71" s="125"/>
      <c r="AM71" s="126">
        <f t="shared" si="1465"/>
        <v>0</v>
      </c>
      <c r="AN71" s="124" t="str">
        <f t="shared" si="1466"/>
        <v/>
      </c>
      <c r="AO71" s="125"/>
      <c r="AP71" s="126">
        <f t="shared" si="1467"/>
        <v>0</v>
      </c>
      <c r="AQ71" s="124" t="str">
        <f t="shared" si="1468"/>
        <v/>
      </c>
      <c r="AR71" s="125"/>
      <c r="AS71" s="126">
        <f t="shared" si="1469"/>
        <v>0</v>
      </c>
      <c r="AT71" s="124" t="str">
        <f t="shared" si="1470"/>
        <v/>
      </c>
      <c r="AU71" s="125"/>
      <c r="AV71" s="126">
        <f t="shared" si="1471"/>
        <v>0</v>
      </c>
      <c r="AW71" s="124">
        <f t="shared" si="1472"/>
        <v>35027.689294984739</v>
      </c>
      <c r="AX71" s="125">
        <v>1</v>
      </c>
      <c r="AY71" s="126">
        <f t="shared" si="1473"/>
        <v>1</v>
      </c>
      <c r="AZ71" s="124" t="str">
        <f t="shared" si="1474"/>
        <v/>
      </c>
      <c r="BA71" s="125"/>
      <c r="BB71" s="126">
        <f t="shared" si="1475"/>
        <v>1</v>
      </c>
      <c r="BC71" s="124" t="str">
        <f t="shared" si="1476"/>
        <v/>
      </c>
      <c r="BD71" s="125"/>
      <c r="BE71" s="126">
        <f t="shared" si="1477"/>
        <v>1</v>
      </c>
      <c r="BF71" s="124" t="str">
        <f t="shared" si="1478"/>
        <v/>
      </c>
      <c r="BG71" s="125"/>
      <c r="BH71" s="126">
        <f t="shared" si="1479"/>
        <v>1</v>
      </c>
      <c r="BI71" s="124" t="str">
        <f t="shared" si="1480"/>
        <v/>
      </c>
      <c r="BJ71" s="125"/>
      <c r="BK71" s="126">
        <f t="shared" si="1481"/>
        <v>1</v>
      </c>
      <c r="BL71" s="124" t="str">
        <f t="shared" si="1482"/>
        <v/>
      </c>
      <c r="BM71" s="125"/>
      <c r="BN71" s="126">
        <f t="shared" si="1483"/>
        <v>1</v>
      </c>
      <c r="BO71" s="124" t="str">
        <f t="shared" si="1484"/>
        <v/>
      </c>
      <c r="BP71" s="125"/>
      <c r="BQ71" s="126">
        <f t="shared" si="1485"/>
        <v>1</v>
      </c>
      <c r="BR71" s="124" t="str">
        <f t="shared" si="1486"/>
        <v/>
      </c>
      <c r="BS71" s="125"/>
      <c r="BT71" s="126">
        <f t="shared" si="1487"/>
        <v>1</v>
      </c>
      <c r="BU71" s="124" t="str">
        <f t="shared" si="1488"/>
        <v/>
      </c>
      <c r="BV71" s="125"/>
      <c r="BW71" s="126">
        <f t="shared" si="1489"/>
        <v>1</v>
      </c>
      <c r="BX71" s="124" t="str">
        <f t="shared" si="1490"/>
        <v/>
      </c>
      <c r="BY71" s="125"/>
      <c r="BZ71" s="126">
        <f t="shared" si="1491"/>
        <v>1</v>
      </c>
      <c r="CA71" s="124" t="str">
        <f t="shared" si="1492"/>
        <v/>
      </c>
      <c r="CB71" s="125"/>
      <c r="CC71" s="126">
        <f t="shared" si="1493"/>
        <v>1</v>
      </c>
      <c r="CD71" s="124" t="str">
        <f t="shared" si="1494"/>
        <v/>
      </c>
      <c r="CE71" s="125"/>
      <c r="CF71" s="126">
        <f t="shared" si="1495"/>
        <v>1</v>
      </c>
      <c r="CG71" s="124" t="str">
        <f t="shared" si="1496"/>
        <v/>
      </c>
      <c r="CH71" s="125"/>
      <c r="CI71" s="126">
        <f t="shared" si="1497"/>
        <v>1</v>
      </c>
      <c r="CJ71" s="124" t="str">
        <f t="shared" si="1498"/>
        <v/>
      </c>
      <c r="CK71" s="125"/>
      <c r="CL71" s="126">
        <f t="shared" si="1499"/>
        <v>1</v>
      </c>
      <c r="CM71" s="124" t="str">
        <f t="shared" si="1500"/>
        <v/>
      </c>
      <c r="CN71" s="125"/>
      <c r="CO71" s="126">
        <f t="shared" si="1501"/>
        <v>1</v>
      </c>
      <c r="CP71" s="124" t="str">
        <f t="shared" si="1502"/>
        <v/>
      </c>
      <c r="CQ71" s="125"/>
      <c r="CR71" s="126">
        <f t="shared" si="1503"/>
        <v>1</v>
      </c>
      <c r="CS71" s="124" t="str">
        <f t="shared" si="1504"/>
        <v/>
      </c>
      <c r="CT71" s="125"/>
      <c r="CU71" s="126">
        <f t="shared" si="1505"/>
        <v>1</v>
      </c>
      <c r="CV71" s="124" t="str">
        <f t="shared" si="1506"/>
        <v/>
      </c>
      <c r="CW71" s="125"/>
      <c r="CX71" s="126">
        <f t="shared" si="1507"/>
        <v>1</v>
      </c>
      <c r="CY71" s="124" t="str">
        <f t="shared" si="1508"/>
        <v/>
      </c>
      <c r="CZ71" s="125"/>
      <c r="DA71" s="126">
        <f t="shared" si="1509"/>
        <v>1</v>
      </c>
      <c r="DB71" s="124" t="str">
        <f t="shared" si="1510"/>
        <v/>
      </c>
      <c r="DC71" s="125"/>
      <c r="DD71" s="126">
        <f t="shared" si="1511"/>
        <v>1</v>
      </c>
      <c r="DE71" s="124" t="str">
        <f t="shared" si="1512"/>
        <v/>
      </c>
      <c r="DF71" s="125"/>
      <c r="DG71" s="126">
        <f t="shared" si="1513"/>
        <v>1</v>
      </c>
      <c r="DH71" s="124" t="str">
        <f t="shared" si="1514"/>
        <v/>
      </c>
      <c r="DI71" s="125"/>
      <c r="DJ71" s="126">
        <f t="shared" si="1515"/>
        <v>1</v>
      </c>
    </row>
    <row r="72" spans="1:114" collapsed="1" x14ac:dyDescent="0.2">
      <c r="A72" s="97" t="str">
        <f t="shared" si="1"/>
        <v>4</v>
      </c>
      <c r="B72" s="115" t="s">
        <v>128</v>
      </c>
      <c r="C72" s="199" t="s">
        <v>316</v>
      </c>
      <c r="D72" s="199"/>
      <c r="E72" s="116">
        <f>VLOOKUP(B72,'[49]PLANILHA ORCAMENTARIA'!A:G,7,0)</f>
        <v>9606333.9499999993</v>
      </c>
      <c r="F72" s="117"/>
      <c r="G72" s="127">
        <f>SUMIF($A$73:$A$269,$B$72,G73:G269)</f>
        <v>0</v>
      </c>
      <c r="H72" s="128">
        <f>IF(G72="","",G72/$E72)</f>
        <v>0</v>
      </c>
      <c r="I72" s="129">
        <f t="shared" si="74"/>
        <v>0</v>
      </c>
      <c r="J72" s="127">
        <f>SUMIF($A$73:$A$269,$B$72,J73:J269)</f>
        <v>0</v>
      </c>
      <c r="K72" s="128">
        <f>IF(J72="","",J72/$E72)</f>
        <v>0</v>
      </c>
      <c r="L72" s="129">
        <f>K72+I72</f>
        <v>0</v>
      </c>
      <c r="M72" s="127">
        <f>SUMIF($A$73:$A$269,$B$72,M73:M269)</f>
        <v>0</v>
      </c>
      <c r="N72" s="128">
        <f>IF(M72="","",M72/$E72)</f>
        <v>0</v>
      </c>
      <c r="O72" s="129">
        <f>N72+L72</f>
        <v>0</v>
      </c>
      <c r="P72" s="127">
        <f>SUMIF($A$73:$A$269,$B$72,P73:P269)</f>
        <v>0</v>
      </c>
      <c r="Q72" s="128">
        <f>IF(P72="","",P72/$E72)</f>
        <v>0</v>
      </c>
      <c r="R72" s="129">
        <f>Q72+O72</f>
        <v>0</v>
      </c>
      <c r="S72" s="127">
        <f>SUMIF($A$73:$A$269,$B$72,S73:S269)</f>
        <v>0</v>
      </c>
      <c r="T72" s="128">
        <f>IF(S72="","",S72/$E72)</f>
        <v>0</v>
      </c>
      <c r="U72" s="129">
        <f>T72+R72</f>
        <v>0</v>
      </c>
      <c r="V72" s="127">
        <f>SUMIF($A$73:$A$269,$B$72,V73:V269)</f>
        <v>0</v>
      </c>
      <c r="W72" s="128">
        <f>IF(V72="","",V72/$E72)</f>
        <v>0</v>
      </c>
      <c r="X72" s="129">
        <f>W72+U72</f>
        <v>0</v>
      </c>
      <c r="Y72" s="127">
        <f>SUMIF($A$73:$A$269,$B$72,Y73:Y269)</f>
        <v>0</v>
      </c>
      <c r="Z72" s="128">
        <f>IF(Y72="","",Y72/$E72)</f>
        <v>0</v>
      </c>
      <c r="AA72" s="129">
        <f>Z72+X72</f>
        <v>0</v>
      </c>
      <c r="AB72" s="127">
        <f>SUMIF($A$73:$A$269,$B$72,AB73:AB269)</f>
        <v>0</v>
      </c>
      <c r="AC72" s="128">
        <f>IF(AB72="","",AB72/$E72)</f>
        <v>0</v>
      </c>
      <c r="AD72" s="129">
        <f>AC72+AA72</f>
        <v>0</v>
      </c>
      <c r="AE72" s="127">
        <f>SUMIF($A$73:$A$269,$B$72,AE73:AE269)</f>
        <v>0</v>
      </c>
      <c r="AF72" s="128">
        <f>IF(AE72="","",AE72/$E72)</f>
        <v>0</v>
      </c>
      <c r="AG72" s="129">
        <f>AF72+AD72</f>
        <v>0</v>
      </c>
      <c r="AH72" s="127">
        <f>SUMIF($A$73:$A$269,$B$72,AH73:AH269)</f>
        <v>0</v>
      </c>
      <c r="AI72" s="128">
        <f>IF(AH72="","",AH72/$E72)</f>
        <v>0</v>
      </c>
      <c r="AJ72" s="129">
        <f>AI72+AG72</f>
        <v>0</v>
      </c>
      <c r="AK72" s="127">
        <f>SUMIF($A$73:$A$269,$B$72,AK73:AK269)</f>
        <v>0</v>
      </c>
      <c r="AL72" s="128">
        <f>IF(AK72="","",AK72/$E72)</f>
        <v>0</v>
      </c>
      <c r="AM72" s="129">
        <f>AL72+AJ72</f>
        <v>0</v>
      </c>
      <c r="AN72" s="127">
        <f>SUMIF($A$73:$A$269,$B$72,AN73:AN269)</f>
        <v>0</v>
      </c>
      <c r="AO72" s="128">
        <f>IF(AN72="","",AN72/$E72)</f>
        <v>0</v>
      </c>
      <c r="AP72" s="129">
        <f>AO72+AM72</f>
        <v>0</v>
      </c>
      <c r="AQ72" s="127">
        <f>SUMIF($A$73:$A$269,$B$72,AQ73:AQ269)</f>
        <v>0</v>
      </c>
      <c r="AR72" s="128">
        <f>IF(AQ72="","",AQ72/$E72)</f>
        <v>0</v>
      </c>
      <c r="AS72" s="129">
        <f>AR72+AP72</f>
        <v>0</v>
      </c>
      <c r="AT72" s="127">
        <f>SUMIF($A$73:$A$269,$B$72,AT73:AT269)</f>
        <v>1011512.6000000001</v>
      </c>
      <c r="AU72" s="128">
        <f>IF(AT72="","",AT72/$E72)</f>
        <v>0.10529642267953845</v>
      </c>
      <c r="AV72" s="129">
        <f>AU72+AS72</f>
        <v>0.10529642267953845</v>
      </c>
      <c r="AW72" s="127">
        <f>SUMIF($A$73:$A$269,$B$72,AW73:AW269)</f>
        <v>309528.82</v>
      </c>
      <c r="AX72" s="128">
        <f>IF(AW72="","",AW72/$E72)</f>
        <v>3.2221326221955886E-2</v>
      </c>
      <c r="AY72" s="129">
        <f>AX72+AV72</f>
        <v>0.13751774890149435</v>
      </c>
      <c r="AZ72" s="127">
        <f>SUMIF($A$73:$A$269,$B$72,AZ73:AZ269)</f>
        <v>772382.2300000001</v>
      </c>
      <c r="BA72" s="128">
        <f>IF(AZ72="","",AZ72/$E72)</f>
        <v>8.0403433195240959E-2</v>
      </c>
      <c r="BB72" s="129">
        <f>BA72+AY72</f>
        <v>0.21792118209673531</v>
      </c>
      <c r="BC72" s="127">
        <f>SUMIF($A$73:$A$269,$B$72,BC73:BC269)</f>
        <v>352986.11</v>
      </c>
      <c r="BD72" s="128">
        <f>IF(BC72="","",BC72/$E72)</f>
        <v>3.6745142510895119E-2</v>
      </c>
      <c r="BE72" s="129">
        <f>BD72+BB72</f>
        <v>0.25466632460763045</v>
      </c>
      <c r="BF72" s="127">
        <f>SUMIF($A$73:$A$269,$B$72,BF73:BF269)</f>
        <v>1386139.3</v>
      </c>
      <c r="BG72" s="128">
        <f>IF(BF72="","",BF72/$E72)</f>
        <v>0.14429430698690213</v>
      </c>
      <c r="BH72" s="129">
        <f>BG72+BE72</f>
        <v>0.39896063159453254</v>
      </c>
      <c r="BI72" s="127">
        <f>SUMIF($A$73:$A$269,$B$72,BI73:BI269)</f>
        <v>913938.82000000007</v>
      </c>
      <c r="BJ72" s="128">
        <f>IF(BI72="","",BI72/$E72)</f>
        <v>9.5139188868194627E-2</v>
      </c>
      <c r="BK72" s="129">
        <f>BJ72+BH72</f>
        <v>0.49409982046272716</v>
      </c>
      <c r="BL72" s="127">
        <f>SUMIF($A$73:$A$269,$B$72,BL73:BL269)</f>
        <v>0</v>
      </c>
      <c r="BM72" s="128">
        <f>IF(BL72="","",BL72/$E72)</f>
        <v>0</v>
      </c>
      <c r="BN72" s="129">
        <f>BM72+BK72</f>
        <v>0.49409982046272716</v>
      </c>
      <c r="BO72" s="127">
        <f>SUMIF($A$73:$A$269,$B$72,BO73:BO269)</f>
        <v>0</v>
      </c>
      <c r="BP72" s="128">
        <f>IF(BO72="","",BO72/$E72)</f>
        <v>0</v>
      </c>
      <c r="BQ72" s="129">
        <f>BP72+BN72</f>
        <v>0.49409982046272716</v>
      </c>
      <c r="BR72" s="127">
        <f>SUMIF($A$73:$A$269,$B$72,BR73:BR269)</f>
        <v>0</v>
      </c>
      <c r="BS72" s="128">
        <f>IF(BR72="","",BR72/$E72)</f>
        <v>0</v>
      </c>
      <c r="BT72" s="129">
        <f>BS72+BQ72</f>
        <v>0.49409982046272716</v>
      </c>
      <c r="BU72" s="127">
        <f>SUMIF($A$73:$A$269,$B$72,BU73:BU269)</f>
        <v>0</v>
      </c>
      <c r="BV72" s="128">
        <f>IF(BU72="","",BU72/$E72)</f>
        <v>0</v>
      </c>
      <c r="BW72" s="129">
        <f>BV72+BT72</f>
        <v>0.49409982046272716</v>
      </c>
      <c r="BX72" s="127">
        <f>SUMIF($A$73:$A$269,$B$72,BX73:BX269)</f>
        <v>0</v>
      </c>
      <c r="BY72" s="128">
        <f>IF(BX72="","",BX72/$E72)</f>
        <v>0</v>
      </c>
      <c r="BZ72" s="129">
        <f>BY72+BW72</f>
        <v>0.49409982046272716</v>
      </c>
      <c r="CA72" s="127">
        <f>SUMIF($A$73:$A$269,$B$72,CA73:CA269)</f>
        <v>0</v>
      </c>
      <c r="CB72" s="128">
        <f>IF(CA72="","",CA72/$E72)</f>
        <v>0</v>
      </c>
      <c r="CC72" s="129">
        <f>CB72+BZ72</f>
        <v>0.49409982046272716</v>
      </c>
      <c r="CD72" s="127">
        <f>SUMIF($A$73:$A$269,$B$72,CD73:CD269)</f>
        <v>0</v>
      </c>
      <c r="CE72" s="128">
        <f>IF(CD72="","",CD72/$E72)</f>
        <v>0</v>
      </c>
      <c r="CF72" s="129">
        <f>CE72+CC72</f>
        <v>0.49409982046272716</v>
      </c>
      <c r="CG72" s="127">
        <f>SUMIF($A$73:$A$269,$B$72,CG73:CG269)</f>
        <v>946470.17999999993</v>
      </c>
      <c r="CH72" s="128">
        <f>IF(CG72="","",CG72/$E72)</f>
        <v>9.8525637868335819E-2</v>
      </c>
      <c r="CI72" s="129">
        <f>CH72+CF72</f>
        <v>0.59262545833106295</v>
      </c>
      <c r="CJ72" s="127">
        <f>SUMIF($A$73:$A$269,$B$72,CJ73:CJ269)</f>
        <v>268594.57</v>
      </c>
      <c r="CK72" s="128">
        <f>IF(CJ72="","",CJ72/$E72)</f>
        <v>2.7960153311139057E-2</v>
      </c>
      <c r="CL72" s="129">
        <f>CK72+CI72</f>
        <v>0.62058561164220205</v>
      </c>
      <c r="CM72" s="127">
        <f>SUMIF($A$73:$A$269,$B$72,CM73:CM269)</f>
        <v>204833.2</v>
      </c>
      <c r="CN72" s="128">
        <f>IF(CM72="","",CM72/$E72)</f>
        <v>2.132272322262959E-2</v>
      </c>
      <c r="CO72" s="129">
        <f>CN72+CL72</f>
        <v>0.64190833486483168</v>
      </c>
      <c r="CP72" s="127">
        <f>SUMIF($A$73:$A$269,$B$72,CP73:CP269)</f>
        <v>615865.12</v>
      </c>
      <c r="CQ72" s="128">
        <f>IF(CP72="","",CP72/$E72)</f>
        <v>6.4110317547309503E-2</v>
      </c>
      <c r="CR72" s="129">
        <f>CQ72+CO72</f>
        <v>0.70601865241214123</v>
      </c>
      <c r="CS72" s="127">
        <f>SUMIF($A$73:$A$269,$B$72,CS73:CS269)</f>
        <v>0</v>
      </c>
      <c r="CT72" s="128">
        <f>IF(CS72="","",CS72/$E72)</f>
        <v>0</v>
      </c>
      <c r="CU72" s="129">
        <f>CT72+CR72</f>
        <v>0.70601865241214123</v>
      </c>
      <c r="CV72" s="127">
        <f>SUMIF($A$73:$A$269,$B$72,CV73:CV269)</f>
        <v>0</v>
      </c>
      <c r="CW72" s="128">
        <f>IF(CV72="","",CV72/$E72)</f>
        <v>0</v>
      </c>
      <c r="CX72" s="129">
        <f>CW72+CU72</f>
        <v>0.70601865241214123</v>
      </c>
      <c r="CY72" s="127">
        <f>SUMIF($A$73:$A$269,$B$72,CY73:CY269)</f>
        <v>713426.57999999984</v>
      </c>
      <c r="CZ72" s="128">
        <f>IF(CY72="","",CY72/$E72)</f>
        <v>7.4266268871487642E-2</v>
      </c>
      <c r="DA72" s="129">
        <f>CZ72+CX72</f>
        <v>0.78028492128362892</v>
      </c>
      <c r="DB72" s="127">
        <f>SUMIF($A$73:$A$269,$B$72,DB73:DB269)</f>
        <v>973950.28</v>
      </c>
      <c r="DC72" s="128">
        <f>IF(DB72="","",DB72/$E72)</f>
        <v>0.10138626088467392</v>
      </c>
      <c r="DD72" s="129">
        <f>DC72+DA72</f>
        <v>0.88167118216830287</v>
      </c>
      <c r="DE72" s="127">
        <f>SUMIF($A$73:$A$269,$B$72,DE73:DE269)</f>
        <v>717983.57</v>
      </c>
      <c r="DF72" s="128">
        <f>IF(DE72="","",DE72/$E72)</f>
        <v>7.4740642344627212E-2</v>
      </c>
      <c r="DG72" s="129">
        <f>DF72+DD72</f>
        <v>0.95641182451293005</v>
      </c>
      <c r="DH72" s="127">
        <f>SUMIF($A$73:$A$269,$B$72,DH73:DH269)</f>
        <v>418722.57999999996</v>
      </c>
      <c r="DI72" s="128">
        <f>IF(DH72="","",DH72/$E72)</f>
        <v>4.3588176528050013E-2</v>
      </c>
      <c r="DJ72" s="129">
        <v>1</v>
      </c>
    </row>
    <row r="73" spans="1:114" ht="7.75" hidden="1" customHeight="1" outlineLevel="1" collapsed="1" x14ac:dyDescent="0.2">
      <c r="A73" s="97" t="str">
        <f t="shared" si="1"/>
        <v>4</v>
      </c>
      <c r="B73" s="134" t="s">
        <v>24</v>
      </c>
      <c r="C73" s="205" t="s">
        <v>254</v>
      </c>
      <c r="D73" s="205"/>
      <c r="E73" s="135">
        <f>VLOOKUP(B73,'[49]PLANILHA ORCAMENTARIA'!A:G,7,0)</f>
        <v>8034578.1700000009</v>
      </c>
      <c r="F73" s="136"/>
      <c r="G73" s="210" t="str">
        <f t="shared" si="145"/>
        <v/>
      </c>
      <c r="H73" s="211"/>
      <c r="I73" s="212">
        <f t="shared" si="74"/>
        <v>0</v>
      </c>
      <c r="J73" s="210" t="str">
        <f t="shared" ref="J73" si="1516">IF(K73="","",K73*H73)</f>
        <v/>
      </c>
      <c r="K73" s="211"/>
      <c r="L73" s="212">
        <f t="shared" si="605"/>
        <v>0</v>
      </c>
      <c r="M73" s="210" t="str">
        <f t="shared" ref="M73" si="1517">IF(N73="","",N73*K73)</f>
        <v/>
      </c>
      <c r="N73" s="211"/>
      <c r="O73" s="212">
        <f t="shared" ref="O73" si="1518">N73</f>
        <v>0</v>
      </c>
      <c r="P73" s="210" t="str">
        <f t="shared" ref="P73" si="1519">IF(Q73="","",Q73*N73)</f>
        <v/>
      </c>
      <c r="Q73" s="211"/>
      <c r="R73" s="212">
        <f t="shared" ref="R73" si="1520">Q73</f>
        <v>0</v>
      </c>
      <c r="S73" s="210" t="str">
        <f t="shared" ref="S73" si="1521">IF(T73="","",T73*Q73)</f>
        <v/>
      </c>
      <c r="T73" s="211"/>
      <c r="U73" s="212">
        <f t="shared" ref="U73" si="1522">T73</f>
        <v>0</v>
      </c>
      <c r="V73" s="210" t="str">
        <f t="shared" ref="V73" si="1523">IF(W73="","",W73*T73)</f>
        <v/>
      </c>
      <c r="W73" s="211"/>
      <c r="X73" s="212">
        <f t="shared" ref="X73" si="1524">W73</f>
        <v>0</v>
      </c>
      <c r="Y73" s="210" t="str">
        <f t="shared" ref="Y73" si="1525">IF(Z73="","",Z73*W73)</f>
        <v/>
      </c>
      <c r="Z73" s="211"/>
      <c r="AA73" s="212">
        <f t="shared" ref="AA73" si="1526">Z73</f>
        <v>0</v>
      </c>
      <c r="AB73" s="210" t="str">
        <f t="shared" ref="AB73" si="1527">IF(AC73="","",AC73*Z73)</f>
        <v/>
      </c>
      <c r="AC73" s="211"/>
      <c r="AD73" s="212">
        <f t="shared" ref="AD73" si="1528">AC73</f>
        <v>0</v>
      </c>
      <c r="AE73" s="210" t="str">
        <f t="shared" ref="AE73" si="1529">IF(AF73="","",AF73*AC73)</f>
        <v/>
      </c>
      <c r="AF73" s="211"/>
      <c r="AG73" s="212">
        <f t="shared" ref="AG73" si="1530">AF73</f>
        <v>0</v>
      </c>
      <c r="AH73" s="210" t="str">
        <f t="shared" ref="AH73" si="1531">IF(AI73="","",AI73*AF73)</f>
        <v/>
      </c>
      <c r="AI73" s="211"/>
      <c r="AJ73" s="212">
        <f t="shared" ref="AJ73" si="1532">AI73</f>
        <v>0</v>
      </c>
      <c r="AK73" s="210" t="str">
        <f t="shared" ref="AK73" si="1533">IF(AL73="","",AL73*AI73)</f>
        <v/>
      </c>
      <c r="AL73" s="211"/>
      <c r="AM73" s="212">
        <f t="shared" ref="AM73" si="1534">AL73</f>
        <v>0</v>
      </c>
      <c r="AN73" s="210" t="str">
        <f t="shared" ref="AN73" si="1535">IF(AO73="","",AO73*AL73)</f>
        <v/>
      </c>
      <c r="AO73" s="211"/>
      <c r="AP73" s="212">
        <f t="shared" ref="AP73" si="1536">AO73</f>
        <v>0</v>
      </c>
      <c r="AQ73" s="210" t="str">
        <f t="shared" ref="AQ73" si="1537">IF(AR73="","",AR73*AO73)</f>
        <v/>
      </c>
      <c r="AR73" s="211"/>
      <c r="AS73" s="212">
        <f t="shared" ref="AS73" si="1538">AR73</f>
        <v>0</v>
      </c>
      <c r="AT73" s="210" t="str">
        <f t="shared" ref="AT73" si="1539">IF(AU73="","",AU73*AR73)</f>
        <v/>
      </c>
      <c r="AU73" s="211"/>
      <c r="AV73" s="212">
        <f t="shared" ref="AV73" si="1540">AU73</f>
        <v>0</v>
      </c>
      <c r="AW73" s="210" t="str">
        <f t="shared" ref="AW73" si="1541">IF(AX73="","",AX73*AU73)</f>
        <v/>
      </c>
      <c r="AX73" s="211"/>
      <c r="AY73" s="212">
        <f t="shared" ref="AY73" si="1542">AX73</f>
        <v>0</v>
      </c>
      <c r="AZ73" s="210" t="str">
        <f t="shared" ref="AZ73" si="1543">IF(BA73="","",BA73*AX73)</f>
        <v/>
      </c>
      <c r="BA73" s="211"/>
      <c r="BB73" s="212">
        <f t="shared" ref="BB73" si="1544">BA73</f>
        <v>0</v>
      </c>
      <c r="BC73" s="210" t="str">
        <f t="shared" ref="BC73" si="1545">IF(BD73="","",BD73*BA73)</f>
        <v/>
      </c>
      <c r="BD73" s="211"/>
      <c r="BE73" s="212">
        <f t="shared" ref="BE73" si="1546">BD73</f>
        <v>0</v>
      </c>
      <c r="BF73" s="210" t="str">
        <f t="shared" ref="BF73" si="1547">IF(BG73="","",BG73*BD73)</f>
        <v/>
      </c>
      <c r="BG73" s="211"/>
      <c r="BH73" s="212">
        <f t="shared" ref="BH73" si="1548">BG73</f>
        <v>0</v>
      </c>
      <c r="BI73" s="210" t="str">
        <f t="shared" ref="BI73" si="1549">IF(BJ73="","",BJ73*BG73)</f>
        <v/>
      </c>
      <c r="BJ73" s="211"/>
      <c r="BK73" s="212">
        <f t="shared" ref="BK73" si="1550">BJ73</f>
        <v>0</v>
      </c>
      <c r="BL73" s="210" t="str">
        <f t="shared" ref="BL73" si="1551">IF(BM73="","",BM73*BJ73)</f>
        <v/>
      </c>
      <c r="BM73" s="211"/>
      <c r="BN73" s="212">
        <f t="shared" ref="BN73" si="1552">BM73</f>
        <v>0</v>
      </c>
      <c r="BO73" s="210" t="str">
        <f t="shared" ref="BO73" si="1553">IF(BP73="","",BP73*BM73)</f>
        <v/>
      </c>
      <c r="BP73" s="211"/>
      <c r="BQ73" s="212">
        <f t="shared" ref="BQ73" si="1554">BP73</f>
        <v>0</v>
      </c>
      <c r="BR73" s="210" t="str">
        <f t="shared" ref="BR73" si="1555">IF(BS73="","",BS73*BP73)</f>
        <v/>
      </c>
      <c r="BS73" s="211"/>
      <c r="BT73" s="212">
        <f t="shared" ref="BT73" si="1556">BS73</f>
        <v>0</v>
      </c>
      <c r="BU73" s="210" t="str">
        <f t="shared" ref="BU73" si="1557">IF(BV73="","",BV73*BS73)</f>
        <v/>
      </c>
      <c r="BV73" s="211"/>
      <c r="BW73" s="212">
        <f t="shared" ref="BW73" si="1558">BV73</f>
        <v>0</v>
      </c>
      <c r="BX73" s="210" t="str">
        <f t="shared" ref="BX73" si="1559">IF(BY73="","",BY73*BV73)</f>
        <v/>
      </c>
      <c r="BY73" s="211"/>
      <c r="BZ73" s="212">
        <f t="shared" ref="BZ73" si="1560">BY73</f>
        <v>0</v>
      </c>
      <c r="CA73" s="210" t="str">
        <f t="shared" ref="CA73" si="1561">IF(CB73="","",CB73*BY73)</f>
        <v/>
      </c>
      <c r="CB73" s="211"/>
      <c r="CC73" s="212">
        <f t="shared" ref="CC73" si="1562">CB73</f>
        <v>0</v>
      </c>
      <c r="CD73" s="210" t="str">
        <f t="shared" ref="CD73" si="1563">IF(CE73="","",CE73*CB73)</f>
        <v/>
      </c>
      <c r="CE73" s="211"/>
      <c r="CF73" s="212">
        <f t="shared" ref="CF73" si="1564">CE73</f>
        <v>0</v>
      </c>
      <c r="CG73" s="210" t="str">
        <f t="shared" ref="CG73" si="1565">IF(CH73="","",CH73*CE73)</f>
        <v/>
      </c>
      <c r="CH73" s="211"/>
      <c r="CI73" s="212">
        <f t="shared" ref="CI73" si="1566">CH73</f>
        <v>0</v>
      </c>
      <c r="CJ73" s="210" t="str">
        <f t="shared" ref="CJ73" si="1567">IF(CK73="","",CK73*CH73)</f>
        <v/>
      </c>
      <c r="CK73" s="211"/>
      <c r="CL73" s="212">
        <f t="shared" ref="CL73" si="1568">CK73</f>
        <v>0</v>
      </c>
      <c r="CM73" s="210" t="str">
        <f t="shared" ref="CM73" si="1569">IF(CN73="","",CN73*CK73)</f>
        <v/>
      </c>
      <c r="CN73" s="211"/>
      <c r="CO73" s="212">
        <f t="shared" ref="CO73" si="1570">CN73</f>
        <v>0</v>
      </c>
      <c r="CP73" s="210" t="str">
        <f t="shared" ref="CP73" si="1571">IF(CQ73="","",CQ73*CN73)</f>
        <v/>
      </c>
      <c r="CQ73" s="211"/>
      <c r="CR73" s="212">
        <f t="shared" ref="CR73" si="1572">CQ73</f>
        <v>0</v>
      </c>
      <c r="CS73" s="210" t="str">
        <f t="shared" ref="CS73" si="1573">IF(CT73="","",CT73*CQ73)</f>
        <v/>
      </c>
      <c r="CT73" s="211"/>
      <c r="CU73" s="212">
        <f t="shared" ref="CU73" si="1574">CT73</f>
        <v>0</v>
      </c>
      <c r="CV73" s="210" t="str">
        <f t="shared" ref="CV73" si="1575">IF(CW73="","",CW73*CT73)</f>
        <v/>
      </c>
      <c r="CW73" s="211"/>
      <c r="CX73" s="212">
        <f t="shared" ref="CX73" si="1576">CW73</f>
        <v>0</v>
      </c>
      <c r="CY73" s="210" t="str">
        <f t="shared" ref="CY73" si="1577">IF(CZ73="","",CZ73*CW73)</f>
        <v/>
      </c>
      <c r="CZ73" s="211"/>
      <c r="DA73" s="212">
        <f t="shared" ref="DA73" si="1578">CZ73</f>
        <v>0</v>
      </c>
      <c r="DB73" s="210" t="str">
        <f t="shared" ref="DB73" si="1579">IF(DC73="","",DC73*CZ73)</f>
        <v/>
      </c>
      <c r="DC73" s="211"/>
      <c r="DD73" s="212">
        <f t="shared" ref="DD73" si="1580">DC73</f>
        <v>0</v>
      </c>
      <c r="DE73" s="210" t="str">
        <f t="shared" ref="DE73" si="1581">IF(DF73="","",DF73*DC73)</f>
        <v/>
      </c>
      <c r="DF73" s="211"/>
      <c r="DG73" s="212">
        <f t="shared" ref="DG73" si="1582">DF73</f>
        <v>0</v>
      </c>
      <c r="DH73" s="210" t="str">
        <f t="shared" ref="DH73" si="1583">IF(DI73="","",DI73*DF73)</f>
        <v/>
      </c>
      <c r="DI73" s="211"/>
      <c r="DJ73" s="212">
        <f t="shared" ref="DJ73" si="1584">DI73</f>
        <v>0</v>
      </c>
    </row>
    <row r="74" spans="1:114" ht="7.75" hidden="1" customHeight="1" outlineLevel="1" x14ac:dyDescent="0.2">
      <c r="A74" s="97" t="str">
        <f t="shared" si="1"/>
        <v>4</v>
      </c>
      <c r="B74" s="131" t="s">
        <v>26</v>
      </c>
      <c r="C74" s="204" t="s">
        <v>317</v>
      </c>
      <c r="D74" s="204"/>
      <c r="E74" s="132">
        <f>VLOOKUP(B74,'[49]PLANILHA ORCAMENTARIA'!A:G,7,0)</f>
        <v>1321041.42</v>
      </c>
      <c r="F74" s="133"/>
      <c r="G74" s="207"/>
      <c r="H74" s="208"/>
      <c r="I74" s="209"/>
      <c r="J74" s="207"/>
      <c r="K74" s="208"/>
      <c r="L74" s="209"/>
      <c r="M74" s="207"/>
      <c r="N74" s="208"/>
      <c r="O74" s="209"/>
      <c r="P74" s="207"/>
      <c r="Q74" s="208"/>
      <c r="R74" s="209"/>
      <c r="S74" s="207"/>
      <c r="T74" s="208"/>
      <c r="U74" s="209"/>
      <c r="V74" s="207"/>
      <c r="W74" s="208"/>
      <c r="X74" s="209"/>
      <c r="Y74" s="207"/>
      <c r="Z74" s="208"/>
      <c r="AA74" s="209"/>
      <c r="AB74" s="207"/>
      <c r="AC74" s="208"/>
      <c r="AD74" s="209"/>
      <c r="AE74" s="207"/>
      <c r="AF74" s="208"/>
      <c r="AG74" s="209"/>
      <c r="AH74" s="207"/>
      <c r="AI74" s="208"/>
      <c r="AJ74" s="209"/>
      <c r="AK74" s="207"/>
      <c r="AL74" s="208"/>
      <c r="AM74" s="209"/>
      <c r="AN74" s="207"/>
      <c r="AO74" s="208"/>
      <c r="AP74" s="209"/>
      <c r="AQ74" s="207"/>
      <c r="AR74" s="208"/>
      <c r="AS74" s="209"/>
      <c r="AT74" s="207"/>
      <c r="AU74" s="208"/>
      <c r="AV74" s="209"/>
      <c r="AW74" s="207"/>
      <c r="AX74" s="208"/>
      <c r="AY74" s="209"/>
      <c r="AZ74" s="207"/>
      <c r="BA74" s="208"/>
      <c r="BB74" s="209"/>
      <c r="BC74" s="207"/>
      <c r="BD74" s="208"/>
      <c r="BE74" s="209"/>
      <c r="BF74" s="207"/>
      <c r="BG74" s="208"/>
      <c r="BH74" s="209"/>
      <c r="BI74" s="207"/>
      <c r="BJ74" s="208"/>
      <c r="BK74" s="209"/>
      <c r="BL74" s="207"/>
      <c r="BM74" s="208"/>
      <c r="BN74" s="209"/>
      <c r="BO74" s="207"/>
      <c r="BP74" s="208"/>
      <c r="BQ74" s="209"/>
      <c r="BR74" s="207"/>
      <c r="BS74" s="208"/>
      <c r="BT74" s="209"/>
      <c r="BU74" s="207"/>
      <c r="BV74" s="208"/>
      <c r="BW74" s="209"/>
      <c r="BX74" s="207"/>
      <c r="BY74" s="208"/>
      <c r="BZ74" s="209"/>
      <c r="CA74" s="207"/>
      <c r="CB74" s="208"/>
      <c r="CC74" s="209"/>
      <c r="CD74" s="207"/>
      <c r="CE74" s="208"/>
      <c r="CF74" s="209"/>
      <c r="CG74" s="207"/>
      <c r="CH74" s="208"/>
      <c r="CI74" s="209"/>
      <c r="CJ74" s="207"/>
      <c r="CK74" s="208"/>
      <c r="CL74" s="209"/>
      <c r="CM74" s="207"/>
      <c r="CN74" s="208"/>
      <c r="CO74" s="209"/>
      <c r="CP74" s="207"/>
      <c r="CQ74" s="208"/>
      <c r="CR74" s="209"/>
      <c r="CS74" s="207"/>
      <c r="CT74" s="208"/>
      <c r="CU74" s="209"/>
      <c r="CV74" s="207"/>
      <c r="CW74" s="208"/>
      <c r="CX74" s="209"/>
      <c r="CY74" s="207"/>
      <c r="CZ74" s="208"/>
      <c r="DA74" s="209"/>
      <c r="DB74" s="207"/>
      <c r="DC74" s="208"/>
      <c r="DD74" s="209"/>
      <c r="DE74" s="207"/>
      <c r="DF74" s="208"/>
      <c r="DG74" s="209"/>
      <c r="DH74" s="207"/>
      <c r="DI74" s="208"/>
      <c r="DJ74" s="209"/>
    </row>
    <row r="75" spans="1:114" ht="7.75" hidden="1" customHeight="1" outlineLevel="2" x14ac:dyDescent="0.2">
      <c r="A75" s="97" t="str">
        <f t="shared" si="1"/>
        <v>4</v>
      </c>
      <c r="B75" s="121" t="s">
        <v>27</v>
      </c>
      <c r="C75" s="200" t="str">
        <f>VLOOKUP(B75,'[49]PLANILHA ORCAMENTARIA'!A:B,2,0)</f>
        <v>RADIER - SETOR 1</v>
      </c>
      <c r="D75" s="200"/>
      <c r="E75" s="122">
        <f>VLOOKUP(B75,'[49]PLANILHA ORCAMENTARIA'!A:G,7,0)</f>
        <v>279155.87</v>
      </c>
      <c r="F75" s="123"/>
      <c r="G75" s="124" t="str">
        <f t="shared" ref="G75:G81" si="1585">IF(H75="","",H75*$E75)</f>
        <v/>
      </c>
      <c r="H75" s="125"/>
      <c r="I75" s="126">
        <f t="shared" ref="I75:I76" si="1586">H75</f>
        <v>0</v>
      </c>
      <c r="J75" s="124" t="str">
        <f t="shared" ref="J75:J81" si="1587">IF(K75="","",K75*$E75)</f>
        <v/>
      </c>
      <c r="K75" s="125"/>
      <c r="L75" s="126">
        <f t="shared" ref="L75:L81" si="1588">K75+I75</f>
        <v>0</v>
      </c>
      <c r="M75" s="124" t="str">
        <f t="shared" ref="M75:M81" si="1589">IF(N75="","",N75*$E75)</f>
        <v/>
      </c>
      <c r="N75" s="125"/>
      <c r="O75" s="126">
        <f t="shared" ref="O75:O81" si="1590">N75+L75</f>
        <v>0</v>
      </c>
      <c r="P75" s="124" t="str">
        <f t="shared" ref="P75:P81" si="1591">IF(Q75="","",Q75*$E75)</f>
        <v/>
      </c>
      <c r="Q75" s="125"/>
      <c r="R75" s="126">
        <f t="shared" ref="R75:R81" si="1592">Q75+O75</f>
        <v>0</v>
      </c>
      <c r="S75" s="124" t="str">
        <f t="shared" ref="S75:S81" si="1593">IF(T75="","",T75*$E75)</f>
        <v/>
      </c>
      <c r="T75" s="125"/>
      <c r="U75" s="126">
        <f t="shared" ref="U75:U81" si="1594">T75+R75</f>
        <v>0</v>
      </c>
      <c r="V75" s="124" t="str">
        <f t="shared" ref="V75:V81" si="1595">IF(W75="","",W75*$E75)</f>
        <v/>
      </c>
      <c r="W75" s="125"/>
      <c r="X75" s="126">
        <f t="shared" ref="X75:X81" si="1596">W75+U75</f>
        <v>0</v>
      </c>
      <c r="Y75" s="124" t="str">
        <f t="shared" ref="Y75:Y81" si="1597">IF(Z75="","",Z75*$E75)</f>
        <v/>
      </c>
      <c r="Z75" s="125"/>
      <c r="AA75" s="126">
        <f t="shared" ref="AA75:AA81" si="1598">Z75+X75</f>
        <v>0</v>
      </c>
      <c r="AB75" s="124" t="str">
        <f t="shared" ref="AB75:AB81" si="1599">IF(AC75="","",AC75*$E75)</f>
        <v/>
      </c>
      <c r="AC75" s="125"/>
      <c r="AD75" s="126">
        <f t="shared" ref="AD75:AD81" si="1600">AC75+AA75</f>
        <v>0</v>
      </c>
      <c r="AE75" s="124" t="str">
        <f t="shared" ref="AE75:AE81" si="1601">IF(AF75="","",AF75*$E75)</f>
        <v/>
      </c>
      <c r="AF75" s="125"/>
      <c r="AG75" s="126">
        <f t="shared" ref="AG75:AG81" si="1602">AF75+AD75</f>
        <v>0</v>
      </c>
      <c r="AH75" s="124" t="str">
        <f t="shared" ref="AH75:AH81" si="1603">IF(AI75="","",AI75*$E75)</f>
        <v/>
      </c>
      <c r="AI75" s="125"/>
      <c r="AJ75" s="126">
        <f t="shared" ref="AJ75:AJ81" si="1604">AI75+AG75</f>
        <v>0</v>
      </c>
      <c r="AK75" s="124" t="str">
        <f t="shared" ref="AK75:AK81" si="1605">IF(AL75="","",AL75*$E75)</f>
        <v/>
      </c>
      <c r="AL75" s="125"/>
      <c r="AM75" s="126">
        <f t="shared" ref="AM75:AM81" si="1606">AL75+AJ75</f>
        <v>0</v>
      </c>
      <c r="AN75" s="124" t="str">
        <f t="shared" ref="AN75:AN81" si="1607">IF(AO75="","",AO75*$E75)</f>
        <v/>
      </c>
      <c r="AO75" s="125"/>
      <c r="AP75" s="126">
        <f t="shared" ref="AP75:AP81" si="1608">AO75+AM75</f>
        <v>0</v>
      </c>
      <c r="AQ75" s="124" t="str">
        <f t="shared" ref="AQ75:AQ81" si="1609">IF(AR75="","",AR75*$E75)</f>
        <v/>
      </c>
      <c r="AR75" s="125"/>
      <c r="AS75" s="126">
        <f t="shared" ref="AS75:AS81" si="1610">AR75+AP75</f>
        <v>0</v>
      </c>
      <c r="AT75" s="124">
        <f t="shared" ref="AT75:AT81" si="1611">IF(AU75="","",AU75*$E75)</f>
        <v>279155.87</v>
      </c>
      <c r="AU75" s="125">
        <v>1</v>
      </c>
      <c r="AV75" s="126">
        <f t="shared" ref="AV75:AV81" si="1612">AU75+AS75</f>
        <v>1</v>
      </c>
      <c r="AW75" s="124" t="str">
        <f t="shared" ref="AW75:AW81" si="1613">IF(AX75="","",AX75*$E75)</f>
        <v/>
      </c>
      <c r="AX75" s="125"/>
      <c r="AY75" s="126">
        <f t="shared" ref="AY75:AY81" si="1614">AX75+AV75</f>
        <v>1</v>
      </c>
      <c r="AZ75" s="124" t="str">
        <f t="shared" ref="AZ75:AZ81" si="1615">IF(BA75="","",BA75*$E75)</f>
        <v/>
      </c>
      <c r="BA75" s="125"/>
      <c r="BB75" s="126">
        <f t="shared" ref="BB75:BB81" si="1616">BA75+AY75</f>
        <v>1</v>
      </c>
      <c r="BC75" s="124" t="str">
        <f t="shared" ref="BC75:BC81" si="1617">IF(BD75="","",BD75*$E75)</f>
        <v/>
      </c>
      <c r="BD75" s="125"/>
      <c r="BE75" s="126">
        <f t="shared" ref="BE75:BE81" si="1618">BD75+BB75</f>
        <v>1</v>
      </c>
      <c r="BF75" s="124" t="str">
        <f t="shared" ref="BF75:BF81" si="1619">IF(BG75="","",BG75*$E75)</f>
        <v/>
      </c>
      <c r="BG75" s="125"/>
      <c r="BH75" s="126">
        <f t="shared" ref="BH75:BH81" si="1620">BG75+BE75</f>
        <v>1</v>
      </c>
      <c r="BI75" s="124" t="str">
        <f t="shared" ref="BI75:BI81" si="1621">IF(BJ75="","",BJ75*$E75)</f>
        <v/>
      </c>
      <c r="BJ75" s="125"/>
      <c r="BK75" s="126">
        <f t="shared" ref="BK75:BK81" si="1622">BJ75+BH75</f>
        <v>1</v>
      </c>
      <c r="BL75" s="124" t="str">
        <f t="shared" ref="BL75:BL81" si="1623">IF(BM75="","",BM75*$E75)</f>
        <v/>
      </c>
      <c r="BM75" s="125"/>
      <c r="BN75" s="126">
        <f t="shared" ref="BN75:BN81" si="1624">BM75+BK75</f>
        <v>1</v>
      </c>
      <c r="BO75" s="124" t="str">
        <f t="shared" ref="BO75:BO81" si="1625">IF(BP75="","",BP75*$E75)</f>
        <v/>
      </c>
      <c r="BP75" s="125"/>
      <c r="BQ75" s="126">
        <f t="shared" ref="BQ75:BQ81" si="1626">BP75+BN75</f>
        <v>1</v>
      </c>
      <c r="BR75" s="124" t="str">
        <f t="shared" ref="BR75:BR81" si="1627">IF(BS75="","",BS75*$E75)</f>
        <v/>
      </c>
      <c r="BS75" s="125"/>
      <c r="BT75" s="126">
        <f t="shared" ref="BT75:BT81" si="1628">BS75+BQ75</f>
        <v>1</v>
      </c>
      <c r="BU75" s="124" t="str">
        <f t="shared" ref="BU75:BU81" si="1629">IF(BV75="","",BV75*$E75)</f>
        <v/>
      </c>
      <c r="BV75" s="125"/>
      <c r="BW75" s="126">
        <f t="shared" ref="BW75:BW81" si="1630">BV75+BT75</f>
        <v>1</v>
      </c>
      <c r="BX75" s="124" t="str">
        <f t="shared" ref="BX75:BX81" si="1631">IF(BY75="","",BY75*$E75)</f>
        <v/>
      </c>
      <c r="BY75" s="125"/>
      <c r="BZ75" s="126">
        <f t="shared" ref="BZ75:BZ81" si="1632">BY75+BW75</f>
        <v>1</v>
      </c>
      <c r="CA75" s="124" t="str">
        <f t="shared" ref="CA75:CA81" si="1633">IF(CB75="","",CB75*$E75)</f>
        <v/>
      </c>
      <c r="CB75" s="125"/>
      <c r="CC75" s="126">
        <f t="shared" ref="CC75:CC81" si="1634">CB75+BZ75</f>
        <v>1</v>
      </c>
      <c r="CD75" s="124" t="str">
        <f t="shared" ref="CD75:CD81" si="1635">IF(CE75="","",CE75*$E75)</f>
        <v/>
      </c>
      <c r="CE75" s="125"/>
      <c r="CF75" s="126">
        <f t="shared" ref="CF75:CF81" si="1636">CE75+CC75</f>
        <v>1</v>
      </c>
      <c r="CG75" s="124" t="str">
        <f t="shared" ref="CG75:CG81" si="1637">IF(CH75="","",CH75*$E75)</f>
        <v/>
      </c>
      <c r="CH75" s="125"/>
      <c r="CI75" s="126">
        <f t="shared" ref="CI75:CI81" si="1638">CH75+CF75</f>
        <v>1</v>
      </c>
      <c r="CJ75" s="124" t="str">
        <f t="shared" ref="CJ75:CJ81" si="1639">IF(CK75="","",CK75*$E75)</f>
        <v/>
      </c>
      <c r="CK75" s="125"/>
      <c r="CL75" s="126">
        <f t="shared" ref="CL75:CL81" si="1640">CK75+CI75</f>
        <v>1</v>
      </c>
      <c r="CM75" s="124" t="str">
        <f t="shared" ref="CM75:CM81" si="1641">IF(CN75="","",CN75*$E75)</f>
        <v/>
      </c>
      <c r="CN75" s="125"/>
      <c r="CO75" s="126">
        <f t="shared" ref="CO75:CO81" si="1642">CN75+CL75</f>
        <v>1</v>
      </c>
      <c r="CP75" s="124" t="str">
        <f t="shared" ref="CP75:CP81" si="1643">IF(CQ75="","",CQ75*$E75)</f>
        <v/>
      </c>
      <c r="CQ75" s="125"/>
      <c r="CR75" s="126">
        <f t="shared" ref="CR75:CR81" si="1644">CQ75+CO75</f>
        <v>1</v>
      </c>
      <c r="CS75" s="124" t="str">
        <f t="shared" ref="CS75:CS81" si="1645">IF(CT75="","",CT75*$E75)</f>
        <v/>
      </c>
      <c r="CT75" s="125"/>
      <c r="CU75" s="126">
        <f t="shared" ref="CU75:CU81" si="1646">CT75+CR75</f>
        <v>1</v>
      </c>
      <c r="CV75" s="124" t="str">
        <f t="shared" ref="CV75:CV81" si="1647">IF(CW75="","",CW75*$E75)</f>
        <v/>
      </c>
      <c r="CW75" s="125"/>
      <c r="CX75" s="126">
        <f t="shared" ref="CX75:CX81" si="1648">CW75+CU75</f>
        <v>1</v>
      </c>
      <c r="CY75" s="124" t="str">
        <f t="shared" ref="CY75:CY81" si="1649">IF(CZ75="","",CZ75*$E75)</f>
        <v/>
      </c>
      <c r="CZ75" s="125"/>
      <c r="DA75" s="126">
        <f t="shared" ref="DA75:DA81" si="1650">CZ75+CX75</f>
        <v>1</v>
      </c>
      <c r="DB75" s="124" t="str">
        <f t="shared" ref="DB75:DB81" si="1651">IF(DC75="","",DC75*$E75)</f>
        <v/>
      </c>
      <c r="DC75" s="125"/>
      <c r="DD75" s="126">
        <f t="shared" ref="DD75:DD81" si="1652">DC75+DA75</f>
        <v>1</v>
      </c>
      <c r="DE75" s="124" t="str">
        <f t="shared" ref="DE75:DE81" si="1653">IF(DF75="","",DF75*$E75)</f>
        <v/>
      </c>
      <c r="DF75" s="125"/>
      <c r="DG75" s="126">
        <f t="shared" ref="DG75:DG81" si="1654">DF75+DD75</f>
        <v>1</v>
      </c>
      <c r="DH75" s="124" t="str">
        <f t="shared" ref="DH75:DH81" si="1655">IF(DI75="","",DI75*$E75)</f>
        <v/>
      </c>
      <c r="DI75" s="125"/>
      <c r="DJ75" s="126">
        <f t="shared" ref="DJ75:DJ81" si="1656">DI75+DG75</f>
        <v>1</v>
      </c>
    </row>
    <row r="76" spans="1:114" ht="7.75" hidden="1" customHeight="1" outlineLevel="2" x14ac:dyDescent="0.2">
      <c r="A76" s="97" t="str">
        <f t="shared" si="1"/>
        <v>4</v>
      </c>
      <c r="B76" s="121" t="s">
        <v>28</v>
      </c>
      <c r="C76" s="200" t="str">
        <f>VLOOKUP(B76,'[49]PLANILHA ORCAMENTARIA'!A:B,2,0)</f>
        <v>RADIER - SETOR 3</v>
      </c>
      <c r="D76" s="200"/>
      <c r="E76" s="122">
        <f>VLOOKUP(B76,'[49]PLANILHA ORCAMENTARIA'!A:G,7,0)</f>
        <v>422377.71</v>
      </c>
      <c r="F76" s="123"/>
      <c r="G76" s="124" t="str">
        <f t="shared" si="1585"/>
        <v/>
      </c>
      <c r="H76" s="125"/>
      <c r="I76" s="126">
        <f t="shared" si="1586"/>
        <v>0</v>
      </c>
      <c r="J76" s="124" t="str">
        <f t="shared" si="1587"/>
        <v/>
      </c>
      <c r="K76" s="125"/>
      <c r="L76" s="126">
        <f t="shared" si="1588"/>
        <v>0</v>
      </c>
      <c r="M76" s="124" t="str">
        <f t="shared" si="1589"/>
        <v/>
      </c>
      <c r="N76" s="125"/>
      <c r="O76" s="126">
        <f t="shared" si="1590"/>
        <v>0</v>
      </c>
      <c r="P76" s="124" t="str">
        <f t="shared" si="1591"/>
        <v/>
      </c>
      <c r="Q76" s="125"/>
      <c r="R76" s="126">
        <f t="shared" si="1592"/>
        <v>0</v>
      </c>
      <c r="S76" s="124" t="str">
        <f t="shared" si="1593"/>
        <v/>
      </c>
      <c r="T76" s="125"/>
      <c r="U76" s="126">
        <f t="shared" si="1594"/>
        <v>0</v>
      </c>
      <c r="V76" s="124" t="str">
        <f t="shared" si="1595"/>
        <v/>
      </c>
      <c r="W76" s="125"/>
      <c r="X76" s="126">
        <f t="shared" si="1596"/>
        <v>0</v>
      </c>
      <c r="Y76" s="124" t="str">
        <f t="shared" si="1597"/>
        <v/>
      </c>
      <c r="Z76" s="125"/>
      <c r="AA76" s="126">
        <f t="shared" si="1598"/>
        <v>0</v>
      </c>
      <c r="AB76" s="124" t="str">
        <f t="shared" si="1599"/>
        <v/>
      </c>
      <c r="AC76" s="125"/>
      <c r="AD76" s="126">
        <f t="shared" si="1600"/>
        <v>0</v>
      </c>
      <c r="AE76" s="124" t="str">
        <f t="shared" si="1601"/>
        <v/>
      </c>
      <c r="AF76" s="125"/>
      <c r="AG76" s="126">
        <f t="shared" si="1602"/>
        <v>0</v>
      </c>
      <c r="AH76" s="124" t="str">
        <f t="shared" si="1603"/>
        <v/>
      </c>
      <c r="AI76" s="125"/>
      <c r="AJ76" s="126">
        <f t="shared" si="1604"/>
        <v>0</v>
      </c>
      <c r="AK76" s="124" t="str">
        <f t="shared" si="1605"/>
        <v/>
      </c>
      <c r="AL76" s="125"/>
      <c r="AM76" s="126">
        <f t="shared" si="1606"/>
        <v>0</v>
      </c>
      <c r="AN76" s="124" t="str">
        <f t="shared" si="1607"/>
        <v/>
      </c>
      <c r="AO76" s="125"/>
      <c r="AP76" s="126">
        <f t="shared" si="1608"/>
        <v>0</v>
      </c>
      <c r="AQ76" s="124" t="str">
        <f t="shared" si="1609"/>
        <v/>
      </c>
      <c r="AR76" s="125"/>
      <c r="AS76" s="126">
        <f t="shared" si="1610"/>
        <v>0</v>
      </c>
      <c r="AT76" s="124">
        <f t="shared" si="1611"/>
        <v>422377.71</v>
      </c>
      <c r="AU76" s="125">
        <v>1</v>
      </c>
      <c r="AV76" s="126">
        <f t="shared" si="1612"/>
        <v>1</v>
      </c>
      <c r="AW76" s="124" t="str">
        <f t="shared" si="1613"/>
        <v/>
      </c>
      <c r="AX76" s="125"/>
      <c r="AY76" s="126">
        <f t="shared" si="1614"/>
        <v>1</v>
      </c>
      <c r="AZ76" s="124" t="str">
        <f t="shared" si="1615"/>
        <v/>
      </c>
      <c r="BA76" s="125"/>
      <c r="BB76" s="126">
        <f t="shared" si="1616"/>
        <v>1</v>
      </c>
      <c r="BC76" s="124" t="str">
        <f t="shared" si="1617"/>
        <v/>
      </c>
      <c r="BD76" s="125"/>
      <c r="BE76" s="126">
        <f t="shared" si="1618"/>
        <v>1</v>
      </c>
      <c r="BF76" s="124" t="str">
        <f t="shared" si="1619"/>
        <v/>
      </c>
      <c r="BG76" s="125"/>
      <c r="BH76" s="126">
        <f t="shared" si="1620"/>
        <v>1</v>
      </c>
      <c r="BI76" s="124" t="str">
        <f t="shared" si="1621"/>
        <v/>
      </c>
      <c r="BJ76" s="125"/>
      <c r="BK76" s="126">
        <f t="shared" si="1622"/>
        <v>1</v>
      </c>
      <c r="BL76" s="124" t="str">
        <f t="shared" si="1623"/>
        <v/>
      </c>
      <c r="BM76" s="125"/>
      <c r="BN76" s="126">
        <f t="shared" si="1624"/>
        <v>1</v>
      </c>
      <c r="BO76" s="124" t="str">
        <f t="shared" si="1625"/>
        <v/>
      </c>
      <c r="BP76" s="125"/>
      <c r="BQ76" s="126">
        <f t="shared" si="1626"/>
        <v>1</v>
      </c>
      <c r="BR76" s="124" t="str">
        <f t="shared" si="1627"/>
        <v/>
      </c>
      <c r="BS76" s="125"/>
      <c r="BT76" s="126">
        <f t="shared" si="1628"/>
        <v>1</v>
      </c>
      <c r="BU76" s="124" t="str">
        <f t="shared" si="1629"/>
        <v/>
      </c>
      <c r="BV76" s="125"/>
      <c r="BW76" s="126">
        <f t="shared" si="1630"/>
        <v>1</v>
      </c>
      <c r="BX76" s="124" t="str">
        <f t="shared" si="1631"/>
        <v/>
      </c>
      <c r="BY76" s="125"/>
      <c r="BZ76" s="126">
        <f t="shared" si="1632"/>
        <v>1</v>
      </c>
      <c r="CA76" s="124" t="str">
        <f t="shared" si="1633"/>
        <v/>
      </c>
      <c r="CB76" s="125"/>
      <c r="CC76" s="126">
        <f t="shared" si="1634"/>
        <v>1</v>
      </c>
      <c r="CD76" s="124" t="str">
        <f t="shared" si="1635"/>
        <v/>
      </c>
      <c r="CE76" s="125"/>
      <c r="CF76" s="126">
        <f t="shared" si="1636"/>
        <v>1</v>
      </c>
      <c r="CG76" s="124" t="str">
        <f t="shared" si="1637"/>
        <v/>
      </c>
      <c r="CH76" s="125"/>
      <c r="CI76" s="126">
        <f t="shared" si="1638"/>
        <v>1</v>
      </c>
      <c r="CJ76" s="124" t="str">
        <f t="shared" si="1639"/>
        <v/>
      </c>
      <c r="CK76" s="125"/>
      <c r="CL76" s="126">
        <f t="shared" si="1640"/>
        <v>1</v>
      </c>
      <c r="CM76" s="124" t="str">
        <f t="shared" si="1641"/>
        <v/>
      </c>
      <c r="CN76" s="125"/>
      <c r="CO76" s="126">
        <f t="shared" si="1642"/>
        <v>1</v>
      </c>
      <c r="CP76" s="124" t="str">
        <f t="shared" si="1643"/>
        <v/>
      </c>
      <c r="CQ76" s="125"/>
      <c r="CR76" s="126">
        <f t="shared" si="1644"/>
        <v>1</v>
      </c>
      <c r="CS76" s="124" t="str">
        <f t="shared" si="1645"/>
        <v/>
      </c>
      <c r="CT76" s="125"/>
      <c r="CU76" s="126">
        <f t="shared" si="1646"/>
        <v>1</v>
      </c>
      <c r="CV76" s="124" t="str">
        <f t="shared" si="1647"/>
        <v/>
      </c>
      <c r="CW76" s="125"/>
      <c r="CX76" s="126">
        <f t="shared" si="1648"/>
        <v>1</v>
      </c>
      <c r="CY76" s="124" t="str">
        <f t="shared" si="1649"/>
        <v/>
      </c>
      <c r="CZ76" s="125"/>
      <c r="DA76" s="126">
        <f t="shared" si="1650"/>
        <v>1</v>
      </c>
      <c r="DB76" s="124" t="str">
        <f t="shared" si="1651"/>
        <v/>
      </c>
      <c r="DC76" s="125"/>
      <c r="DD76" s="126">
        <f t="shared" si="1652"/>
        <v>1</v>
      </c>
      <c r="DE76" s="124" t="str">
        <f t="shared" si="1653"/>
        <v/>
      </c>
      <c r="DF76" s="125"/>
      <c r="DG76" s="126">
        <f t="shared" si="1654"/>
        <v>1</v>
      </c>
      <c r="DH76" s="124" t="str">
        <f t="shared" si="1655"/>
        <v/>
      </c>
      <c r="DI76" s="125"/>
      <c r="DJ76" s="126">
        <f t="shared" si="1656"/>
        <v>1</v>
      </c>
    </row>
    <row r="77" spans="1:114" ht="7.75" hidden="1" customHeight="1" outlineLevel="2" x14ac:dyDescent="0.2">
      <c r="A77" s="97" t="str">
        <f t="shared" si="1"/>
        <v>4</v>
      </c>
      <c r="B77" s="121" t="s">
        <v>85</v>
      </c>
      <c r="C77" s="200" t="str">
        <f>VLOOKUP(B77,'[49]PLANILHA ORCAMENTARIA'!A:B,2,0)</f>
        <v>CONTRAPISO - SETOR 1</v>
      </c>
      <c r="D77" s="200"/>
      <c r="E77" s="122">
        <f>VLOOKUP(B77,'[49]PLANILHA ORCAMENTARIA'!A:G,7,0)</f>
        <v>123343.89</v>
      </c>
      <c r="F77" s="123"/>
      <c r="G77" s="124" t="str">
        <f t="shared" si="1585"/>
        <v/>
      </c>
      <c r="H77" s="125"/>
      <c r="I77" s="126">
        <f t="shared" si="74"/>
        <v>0</v>
      </c>
      <c r="J77" s="124" t="str">
        <f t="shared" si="1587"/>
        <v/>
      </c>
      <c r="K77" s="125"/>
      <c r="L77" s="126">
        <f t="shared" si="1588"/>
        <v>0</v>
      </c>
      <c r="M77" s="124" t="str">
        <f t="shared" si="1589"/>
        <v/>
      </c>
      <c r="N77" s="125"/>
      <c r="O77" s="126">
        <f t="shared" si="1590"/>
        <v>0</v>
      </c>
      <c r="P77" s="124" t="str">
        <f t="shared" si="1591"/>
        <v/>
      </c>
      <c r="Q77" s="125"/>
      <c r="R77" s="126">
        <f t="shared" si="1592"/>
        <v>0</v>
      </c>
      <c r="S77" s="124" t="str">
        <f t="shared" si="1593"/>
        <v/>
      </c>
      <c r="T77" s="125"/>
      <c r="U77" s="126">
        <f t="shared" si="1594"/>
        <v>0</v>
      </c>
      <c r="V77" s="124" t="str">
        <f t="shared" si="1595"/>
        <v/>
      </c>
      <c r="W77" s="125"/>
      <c r="X77" s="126">
        <f t="shared" si="1596"/>
        <v>0</v>
      </c>
      <c r="Y77" s="124" t="str">
        <f t="shared" si="1597"/>
        <v/>
      </c>
      <c r="Z77" s="125"/>
      <c r="AA77" s="126">
        <f t="shared" si="1598"/>
        <v>0</v>
      </c>
      <c r="AB77" s="124" t="str">
        <f t="shared" si="1599"/>
        <v/>
      </c>
      <c r="AC77" s="125"/>
      <c r="AD77" s="126">
        <f t="shared" si="1600"/>
        <v>0</v>
      </c>
      <c r="AE77" s="124" t="str">
        <f t="shared" si="1601"/>
        <v/>
      </c>
      <c r="AF77" s="125"/>
      <c r="AG77" s="126">
        <f t="shared" si="1602"/>
        <v>0</v>
      </c>
      <c r="AH77" s="124" t="str">
        <f t="shared" si="1603"/>
        <v/>
      </c>
      <c r="AI77" s="125"/>
      <c r="AJ77" s="126">
        <f t="shared" si="1604"/>
        <v>0</v>
      </c>
      <c r="AK77" s="124" t="str">
        <f t="shared" si="1605"/>
        <v/>
      </c>
      <c r="AL77" s="125"/>
      <c r="AM77" s="126">
        <f t="shared" si="1606"/>
        <v>0</v>
      </c>
      <c r="AN77" s="124" t="str">
        <f t="shared" si="1607"/>
        <v/>
      </c>
      <c r="AO77" s="125"/>
      <c r="AP77" s="126">
        <f t="shared" si="1608"/>
        <v>0</v>
      </c>
      <c r="AQ77" s="124" t="str">
        <f t="shared" si="1609"/>
        <v/>
      </c>
      <c r="AR77" s="125"/>
      <c r="AS77" s="126">
        <f t="shared" si="1610"/>
        <v>0</v>
      </c>
      <c r="AT77" s="124">
        <f t="shared" si="1611"/>
        <v>123343.89</v>
      </c>
      <c r="AU77" s="125">
        <v>1</v>
      </c>
      <c r="AV77" s="126">
        <f t="shared" si="1612"/>
        <v>1</v>
      </c>
      <c r="AW77" s="124" t="str">
        <f t="shared" si="1613"/>
        <v/>
      </c>
      <c r="AX77" s="125"/>
      <c r="AY77" s="126">
        <f t="shared" si="1614"/>
        <v>1</v>
      </c>
      <c r="AZ77" s="124" t="str">
        <f t="shared" si="1615"/>
        <v/>
      </c>
      <c r="BA77" s="125"/>
      <c r="BB77" s="126">
        <f t="shared" si="1616"/>
        <v>1</v>
      </c>
      <c r="BC77" s="124" t="str">
        <f t="shared" si="1617"/>
        <v/>
      </c>
      <c r="BD77" s="125"/>
      <c r="BE77" s="126">
        <f t="shared" si="1618"/>
        <v>1</v>
      </c>
      <c r="BF77" s="124" t="str">
        <f t="shared" si="1619"/>
        <v/>
      </c>
      <c r="BG77" s="125"/>
      <c r="BH77" s="126">
        <f t="shared" si="1620"/>
        <v>1</v>
      </c>
      <c r="BI77" s="124" t="str">
        <f t="shared" si="1621"/>
        <v/>
      </c>
      <c r="BJ77" s="125"/>
      <c r="BK77" s="126">
        <f t="shared" si="1622"/>
        <v>1</v>
      </c>
      <c r="BL77" s="124" t="str">
        <f t="shared" si="1623"/>
        <v/>
      </c>
      <c r="BM77" s="125"/>
      <c r="BN77" s="126">
        <f t="shared" si="1624"/>
        <v>1</v>
      </c>
      <c r="BO77" s="124" t="str">
        <f t="shared" si="1625"/>
        <v/>
      </c>
      <c r="BP77" s="125"/>
      <c r="BQ77" s="126">
        <f t="shared" si="1626"/>
        <v>1</v>
      </c>
      <c r="BR77" s="124" t="str">
        <f t="shared" si="1627"/>
        <v/>
      </c>
      <c r="BS77" s="125"/>
      <c r="BT77" s="126">
        <f t="shared" si="1628"/>
        <v>1</v>
      </c>
      <c r="BU77" s="124" t="str">
        <f t="shared" si="1629"/>
        <v/>
      </c>
      <c r="BV77" s="125"/>
      <c r="BW77" s="126">
        <f t="shared" si="1630"/>
        <v>1</v>
      </c>
      <c r="BX77" s="124" t="str">
        <f t="shared" si="1631"/>
        <v/>
      </c>
      <c r="BY77" s="125"/>
      <c r="BZ77" s="126">
        <f t="shared" si="1632"/>
        <v>1</v>
      </c>
      <c r="CA77" s="124" t="str">
        <f t="shared" si="1633"/>
        <v/>
      </c>
      <c r="CB77" s="125"/>
      <c r="CC77" s="126">
        <f t="shared" si="1634"/>
        <v>1</v>
      </c>
      <c r="CD77" s="124" t="str">
        <f t="shared" si="1635"/>
        <v/>
      </c>
      <c r="CE77" s="125"/>
      <c r="CF77" s="126">
        <f t="shared" si="1636"/>
        <v>1</v>
      </c>
      <c r="CG77" s="124" t="str">
        <f t="shared" si="1637"/>
        <v/>
      </c>
      <c r="CH77" s="125"/>
      <c r="CI77" s="126">
        <f t="shared" si="1638"/>
        <v>1</v>
      </c>
      <c r="CJ77" s="124" t="str">
        <f t="shared" si="1639"/>
        <v/>
      </c>
      <c r="CK77" s="125"/>
      <c r="CL77" s="126">
        <f t="shared" si="1640"/>
        <v>1</v>
      </c>
      <c r="CM77" s="124" t="str">
        <f t="shared" si="1641"/>
        <v/>
      </c>
      <c r="CN77" s="125"/>
      <c r="CO77" s="126">
        <f t="shared" si="1642"/>
        <v>1</v>
      </c>
      <c r="CP77" s="124" t="str">
        <f t="shared" si="1643"/>
        <v/>
      </c>
      <c r="CQ77" s="125"/>
      <c r="CR77" s="126">
        <f t="shared" si="1644"/>
        <v>1</v>
      </c>
      <c r="CS77" s="124" t="str">
        <f t="shared" si="1645"/>
        <v/>
      </c>
      <c r="CT77" s="125"/>
      <c r="CU77" s="126">
        <f t="shared" si="1646"/>
        <v>1</v>
      </c>
      <c r="CV77" s="124" t="str">
        <f t="shared" si="1647"/>
        <v/>
      </c>
      <c r="CW77" s="125"/>
      <c r="CX77" s="126">
        <f t="shared" si="1648"/>
        <v>1</v>
      </c>
      <c r="CY77" s="124" t="str">
        <f t="shared" si="1649"/>
        <v/>
      </c>
      <c r="CZ77" s="125"/>
      <c r="DA77" s="126">
        <f t="shared" si="1650"/>
        <v>1</v>
      </c>
      <c r="DB77" s="124" t="str">
        <f t="shared" si="1651"/>
        <v/>
      </c>
      <c r="DC77" s="125"/>
      <c r="DD77" s="126">
        <f t="shared" si="1652"/>
        <v>1</v>
      </c>
      <c r="DE77" s="124" t="str">
        <f t="shared" si="1653"/>
        <v/>
      </c>
      <c r="DF77" s="125"/>
      <c r="DG77" s="126">
        <f t="shared" si="1654"/>
        <v>1</v>
      </c>
      <c r="DH77" s="124" t="str">
        <f t="shared" si="1655"/>
        <v/>
      </c>
      <c r="DI77" s="125"/>
      <c r="DJ77" s="126">
        <f t="shared" si="1656"/>
        <v>1</v>
      </c>
    </row>
    <row r="78" spans="1:114" ht="7.75" hidden="1" customHeight="1" outlineLevel="2" x14ac:dyDescent="0.2">
      <c r="A78" s="97" t="str">
        <f t="shared" ref="A78:A141" si="1657">LEFT(B78,1)</f>
        <v>4</v>
      </c>
      <c r="B78" s="121" t="s">
        <v>86</v>
      </c>
      <c r="C78" s="200" t="str">
        <f>VLOOKUP(B78,'[49]PLANILHA ORCAMENTARIA'!A:B,2,0)</f>
        <v>CONTRAPISO - SETOR 3</v>
      </c>
      <c r="D78" s="200"/>
      <c r="E78" s="122">
        <f>VLOOKUP(B78,'[49]PLANILHA ORCAMENTARIA'!A:G,7,0)</f>
        <v>186635.13</v>
      </c>
      <c r="F78" s="123"/>
      <c r="G78" s="124" t="str">
        <f t="shared" si="1585"/>
        <v/>
      </c>
      <c r="H78" s="125"/>
      <c r="I78" s="126">
        <f t="shared" si="74"/>
        <v>0</v>
      </c>
      <c r="J78" s="124" t="str">
        <f t="shared" si="1587"/>
        <v/>
      </c>
      <c r="K78" s="125"/>
      <c r="L78" s="126">
        <f t="shared" si="1588"/>
        <v>0</v>
      </c>
      <c r="M78" s="124" t="str">
        <f t="shared" si="1589"/>
        <v/>
      </c>
      <c r="N78" s="125"/>
      <c r="O78" s="126">
        <f t="shared" si="1590"/>
        <v>0</v>
      </c>
      <c r="P78" s="124" t="str">
        <f t="shared" si="1591"/>
        <v/>
      </c>
      <c r="Q78" s="125"/>
      <c r="R78" s="126">
        <f t="shared" si="1592"/>
        <v>0</v>
      </c>
      <c r="S78" s="124" t="str">
        <f t="shared" si="1593"/>
        <v/>
      </c>
      <c r="T78" s="125"/>
      <c r="U78" s="126">
        <f t="shared" si="1594"/>
        <v>0</v>
      </c>
      <c r="V78" s="124" t="str">
        <f t="shared" si="1595"/>
        <v/>
      </c>
      <c r="W78" s="125"/>
      <c r="X78" s="126">
        <f t="shared" si="1596"/>
        <v>0</v>
      </c>
      <c r="Y78" s="124" t="str">
        <f t="shared" si="1597"/>
        <v/>
      </c>
      <c r="Z78" s="125"/>
      <c r="AA78" s="126">
        <f t="shared" si="1598"/>
        <v>0</v>
      </c>
      <c r="AB78" s="124" t="str">
        <f t="shared" si="1599"/>
        <v/>
      </c>
      <c r="AC78" s="125"/>
      <c r="AD78" s="126">
        <f t="shared" si="1600"/>
        <v>0</v>
      </c>
      <c r="AE78" s="124" t="str">
        <f t="shared" si="1601"/>
        <v/>
      </c>
      <c r="AF78" s="125"/>
      <c r="AG78" s="126">
        <f t="shared" si="1602"/>
        <v>0</v>
      </c>
      <c r="AH78" s="124" t="str">
        <f t="shared" si="1603"/>
        <v/>
      </c>
      <c r="AI78" s="125"/>
      <c r="AJ78" s="126">
        <f t="shared" si="1604"/>
        <v>0</v>
      </c>
      <c r="AK78" s="124" t="str">
        <f t="shared" si="1605"/>
        <v/>
      </c>
      <c r="AL78" s="125"/>
      <c r="AM78" s="126">
        <f t="shared" si="1606"/>
        <v>0</v>
      </c>
      <c r="AN78" s="124" t="str">
        <f t="shared" si="1607"/>
        <v/>
      </c>
      <c r="AO78" s="125"/>
      <c r="AP78" s="126">
        <f t="shared" si="1608"/>
        <v>0</v>
      </c>
      <c r="AQ78" s="124" t="str">
        <f t="shared" si="1609"/>
        <v/>
      </c>
      <c r="AR78" s="125"/>
      <c r="AS78" s="126">
        <f t="shared" si="1610"/>
        <v>0</v>
      </c>
      <c r="AT78" s="124">
        <f t="shared" si="1611"/>
        <v>186635.13</v>
      </c>
      <c r="AU78" s="125">
        <v>1</v>
      </c>
      <c r="AV78" s="126">
        <f t="shared" si="1612"/>
        <v>1</v>
      </c>
      <c r="AW78" s="124" t="str">
        <f t="shared" si="1613"/>
        <v/>
      </c>
      <c r="AX78" s="125"/>
      <c r="AY78" s="126">
        <f t="shared" si="1614"/>
        <v>1</v>
      </c>
      <c r="AZ78" s="124" t="str">
        <f t="shared" si="1615"/>
        <v/>
      </c>
      <c r="BA78" s="125"/>
      <c r="BB78" s="126">
        <f t="shared" si="1616"/>
        <v>1</v>
      </c>
      <c r="BC78" s="124" t="str">
        <f t="shared" si="1617"/>
        <v/>
      </c>
      <c r="BD78" s="125"/>
      <c r="BE78" s="126">
        <f t="shared" si="1618"/>
        <v>1</v>
      </c>
      <c r="BF78" s="124" t="str">
        <f t="shared" si="1619"/>
        <v/>
      </c>
      <c r="BG78" s="125"/>
      <c r="BH78" s="126">
        <f t="shared" si="1620"/>
        <v>1</v>
      </c>
      <c r="BI78" s="124" t="str">
        <f t="shared" si="1621"/>
        <v/>
      </c>
      <c r="BJ78" s="125"/>
      <c r="BK78" s="126">
        <f t="shared" si="1622"/>
        <v>1</v>
      </c>
      <c r="BL78" s="124" t="str">
        <f t="shared" si="1623"/>
        <v/>
      </c>
      <c r="BM78" s="125"/>
      <c r="BN78" s="126">
        <f t="shared" si="1624"/>
        <v>1</v>
      </c>
      <c r="BO78" s="124" t="str">
        <f t="shared" si="1625"/>
        <v/>
      </c>
      <c r="BP78" s="125"/>
      <c r="BQ78" s="126">
        <f t="shared" si="1626"/>
        <v>1</v>
      </c>
      <c r="BR78" s="124" t="str">
        <f t="shared" si="1627"/>
        <v/>
      </c>
      <c r="BS78" s="125"/>
      <c r="BT78" s="126">
        <f t="shared" si="1628"/>
        <v>1</v>
      </c>
      <c r="BU78" s="124" t="str">
        <f t="shared" si="1629"/>
        <v/>
      </c>
      <c r="BV78" s="125"/>
      <c r="BW78" s="126">
        <f t="shared" si="1630"/>
        <v>1</v>
      </c>
      <c r="BX78" s="124" t="str">
        <f t="shared" si="1631"/>
        <v/>
      </c>
      <c r="BY78" s="125"/>
      <c r="BZ78" s="126">
        <f t="shared" si="1632"/>
        <v>1</v>
      </c>
      <c r="CA78" s="124" t="str">
        <f t="shared" si="1633"/>
        <v/>
      </c>
      <c r="CB78" s="125"/>
      <c r="CC78" s="126">
        <f t="shared" si="1634"/>
        <v>1</v>
      </c>
      <c r="CD78" s="124" t="str">
        <f t="shared" si="1635"/>
        <v/>
      </c>
      <c r="CE78" s="125"/>
      <c r="CF78" s="126">
        <f t="shared" si="1636"/>
        <v>1</v>
      </c>
      <c r="CG78" s="124" t="str">
        <f t="shared" si="1637"/>
        <v/>
      </c>
      <c r="CH78" s="125"/>
      <c r="CI78" s="126">
        <f t="shared" si="1638"/>
        <v>1</v>
      </c>
      <c r="CJ78" s="124" t="str">
        <f t="shared" si="1639"/>
        <v/>
      </c>
      <c r="CK78" s="125"/>
      <c r="CL78" s="126">
        <f t="shared" si="1640"/>
        <v>1</v>
      </c>
      <c r="CM78" s="124" t="str">
        <f t="shared" si="1641"/>
        <v/>
      </c>
      <c r="CN78" s="125"/>
      <c r="CO78" s="126">
        <f t="shared" si="1642"/>
        <v>1</v>
      </c>
      <c r="CP78" s="124" t="str">
        <f t="shared" si="1643"/>
        <v/>
      </c>
      <c r="CQ78" s="125"/>
      <c r="CR78" s="126">
        <f t="shared" si="1644"/>
        <v>1</v>
      </c>
      <c r="CS78" s="124" t="str">
        <f t="shared" si="1645"/>
        <v/>
      </c>
      <c r="CT78" s="125"/>
      <c r="CU78" s="126">
        <f t="shared" si="1646"/>
        <v>1</v>
      </c>
      <c r="CV78" s="124" t="str">
        <f t="shared" si="1647"/>
        <v/>
      </c>
      <c r="CW78" s="125"/>
      <c r="CX78" s="126">
        <f t="shared" si="1648"/>
        <v>1</v>
      </c>
      <c r="CY78" s="124" t="str">
        <f t="shared" si="1649"/>
        <v/>
      </c>
      <c r="CZ78" s="125"/>
      <c r="DA78" s="126">
        <f t="shared" si="1650"/>
        <v>1</v>
      </c>
      <c r="DB78" s="124" t="str">
        <f t="shared" si="1651"/>
        <v/>
      </c>
      <c r="DC78" s="125"/>
      <c r="DD78" s="126">
        <f t="shared" si="1652"/>
        <v>1</v>
      </c>
      <c r="DE78" s="124" t="str">
        <f t="shared" si="1653"/>
        <v/>
      </c>
      <c r="DF78" s="125"/>
      <c r="DG78" s="126">
        <f t="shared" si="1654"/>
        <v>1</v>
      </c>
      <c r="DH78" s="124" t="str">
        <f t="shared" si="1655"/>
        <v/>
      </c>
      <c r="DI78" s="125"/>
      <c r="DJ78" s="126">
        <f t="shared" si="1656"/>
        <v>1</v>
      </c>
    </row>
    <row r="79" spans="1:114" ht="7.75" hidden="1" customHeight="1" outlineLevel="2" x14ac:dyDescent="0.2">
      <c r="A79" s="97" t="str">
        <f t="shared" si="1657"/>
        <v>4</v>
      </c>
      <c r="B79" s="121" t="s">
        <v>318</v>
      </c>
      <c r="C79" s="200" t="str">
        <f>VLOOKUP(B79,'[49]PLANILHA ORCAMENTARIA'!A:B,2,0)</f>
        <v>PORCELANATO / REVESTIMENTO DE PISO - SETOR 1</v>
      </c>
      <c r="D79" s="200"/>
      <c r="E79" s="122">
        <f>VLOOKUP(B79,'[49]PLANILHA ORCAMENTARIA'!A:G,7,0)</f>
        <v>116180.63</v>
      </c>
      <c r="F79" s="123"/>
      <c r="G79" s="124" t="str">
        <f t="shared" si="1585"/>
        <v/>
      </c>
      <c r="H79" s="125"/>
      <c r="I79" s="126">
        <f t="shared" si="74"/>
        <v>0</v>
      </c>
      <c r="J79" s="124" t="str">
        <f t="shared" si="1587"/>
        <v/>
      </c>
      <c r="K79" s="125"/>
      <c r="L79" s="126">
        <f t="shared" si="1588"/>
        <v>0</v>
      </c>
      <c r="M79" s="124" t="str">
        <f t="shared" si="1589"/>
        <v/>
      </c>
      <c r="N79" s="125"/>
      <c r="O79" s="126">
        <f t="shared" si="1590"/>
        <v>0</v>
      </c>
      <c r="P79" s="124" t="str">
        <f t="shared" si="1591"/>
        <v/>
      </c>
      <c r="Q79" s="125"/>
      <c r="R79" s="126">
        <f t="shared" si="1592"/>
        <v>0</v>
      </c>
      <c r="S79" s="124" t="str">
        <f t="shared" si="1593"/>
        <v/>
      </c>
      <c r="T79" s="125"/>
      <c r="U79" s="126">
        <f t="shared" si="1594"/>
        <v>0</v>
      </c>
      <c r="V79" s="124" t="str">
        <f t="shared" si="1595"/>
        <v/>
      </c>
      <c r="W79" s="125"/>
      <c r="X79" s="126">
        <f t="shared" si="1596"/>
        <v>0</v>
      </c>
      <c r="Y79" s="124" t="str">
        <f t="shared" si="1597"/>
        <v/>
      </c>
      <c r="Z79" s="125"/>
      <c r="AA79" s="126">
        <f t="shared" si="1598"/>
        <v>0</v>
      </c>
      <c r="AB79" s="124" t="str">
        <f t="shared" si="1599"/>
        <v/>
      </c>
      <c r="AC79" s="125"/>
      <c r="AD79" s="126">
        <f t="shared" si="1600"/>
        <v>0</v>
      </c>
      <c r="AE79" s="124" t="str">
        <f t="shared" si="1601"/>
        <v/>
      </c>
      <c r="AF79" s="125"/>
      <c r="AG79" s="126">
        <f t="shared" si="1602"/>
        <v>0</v>
      </c>
      <c r="AH79" s="124" t="str">
        <f t="shared" si="1603"/>
        <v/>
      </c>
      <c r="AI79" s="125"/>
      <c r="AJ79" s="126">
        <f t="shared" si="1604"/>
        <v>0</v>
      </c>
      <c r="AK79" s="124" t="str">
        <f t="shared" si="1605"/>
        <v/>
      </c>
      <c r="AL79" s="125"/>
      <c r="AM79" s="126">
        <f t="shared" si="1606"/>
        <v>0</v>
      </c>
      <c r="AN79" s="124" t="str">
        <f t="shared" si="1607"/>
        <v/>
      </c>
      <c r="AO79" s="125"/>
      <c r="AP79" s="126">
        <f t="shared" si="1608"/>
        <v>0</v>
      </c>
      <c r="AQ79" s="124" t="str">
        <f t="shared" si="1609"/>
        <v/>
      </c>
      <c r="AR79" s="125"/>
      <c r="AS79" s="126">
        <f t="shared" si="1610"/>
        <v>0</v>
      </c>
      <c r="AT79" s="124" t="str">
        <f t="shared" si="1611"/>
        <v/>
      </c>
      <c r="AU79" s="125"/>
      <c r="AV79" s="126">
        <f t="shared" si="1612"/>
        <v>0</v>
      </c>
      <c r="AW79" s="124">
        <f t="shared" si="1613"/>
        <v>116180.63</v>
      </c>
      <c r="AX79" s="125">
        <v>1</v>
      </c>
      <c r="AY79" s="126">
        <f t="shared" si="1614"/>
        <v>1</v>
      </c>
      <c r="AZ79" s="124" t="str">
        <f t="shared" si="1615"/>
        <v/>
      </c>
      <c r="BA79" s="125"/>
      <c r="BB79" s="126">
        <f t="shared" si="1616"/>
        <v>1</v>
      </c>
      <c r="BC79" s="124" t="str">
        <f t="shared" si="1617"/>
        <v/>
      </c>
      <c r="BD79" s="125"/>
      <c r="BE79" s="126">
        <f t="shared" si="1618"/>
        <v>1</v>
      </c>
      <c r="BF79" s="124" t="str">
        <f t="shared" si="1619"/>
        <v/>
      </c>
      <c r="BG79" s="125"/>
      <c r="BH79" s="126">
        <f t="shared" si="1620"/>
        <v>1</v>
      </c>
      <c r="BI79" s="124" t="str">
        <f t="shared" si="1621"/>
        <v/>
      </c>
      <c r="BJ79" s="125"/>
      <c r="BK79" s="126">
        <f t="shared" si="1622"/>
        <v>1</v>
      </c>
      <c r="BL79" s="124" t="str">
        <f t="shared" si="1623"/>
        <v/>
      </c>
      <c r="BM79" s="125"/>
      <c r="BN79" s="126">
        <f t="shared" si="1624"/>
        <v>1</v>
      </c>
      <c r="BO79" s="124" t="str">
        <f t="shared" si="1625"/>
        <v/>
      </c>
      <c r="BP79" s="125"/>
      <c r="BQ79" s="126">
        <f t="shared" si="1626"/>
        <v>1</v>
      </c>
      <c r="BR79" s="124" t="str">
        <f t="shared" si="1627"/>
        <v/>
      </c>
      <c r="BS79" s="125"/>
      <c r="BT79" s="126">
        <f t="shared" si="1628"/>
        <v>1</v>
      </c>
      <c r="BU79" s="124" t="str">
        <f t="shared" si="1629"/>
        <v/>
      </c>
      <c r="BV79" s="125"/>
      <c r="BW79" s="126">
        <f t="shared" si="1630"/>
        <v>1</v>
      </c>
      <c r="BX79" s="124" t="str">
        <f t="shared" si="1631"/>
        <v/>
      </c>
      <c r="BY79" s="125"/>
      <c r="BZ79" s="126">
        <f t="shared" si="1632"/>
        <v>1</v>
      </c>
      <c r="CA79" s="124" t="str">
        <f t="shared" si="1633"/>
        <v/>
      </c>
      <c r="CB79" s="125"/>
      <c r="CC79" s="126">
        <f t="shared" si="1634"/>
        <v>1</v>
      </c>
      <c r="CD79" s="124" t="str">
        <f t="shared" si="1635"/>
        <v/>
      </c>
      <c r="CE79" s="125"/>
      <c r="CF79" s="126">
        <f t="shared" si="1636"/>
        <v>1</v>
      </c>
      <c r="CG79" s="124" t="str">
        <f t="shared" si="1637"/>
        <v/>
      </c>
      <c r="CH79" s="125"/>
      <c r="CI79" s="126">
        <f t="shared" si="1638"/>
        <v>1</v>
      </c>
      <c r="CJ79" s="124" t="str">
        <f t="shared" si="1639"/>
        <v/>
      </c>
      <c r="CK79" s="125"/>
      <c r="CL79" s="126">
        <f t="shared" si="1640"/>
        <v>1</v>
      </c>
      <c r="CM79" s="124" t="str">
        <f t="shared" si="1641"/>
        <v/>
      </c>
      <c r="CN79" s="125"/>
      <c r="CO79" s="126">
        <f t="shared" si="1642"/>
        <v>1</v>
      </c>
      <c r="CP79" s="124" t="str">
        <f t="shared" si="1643"/>
        <v/>
      </c>
      <c r="CQ79" s="125"/>
      <c r="CR79" s="126">
        <f t="shared" si="1644"/>
        <v>1</v>
      </c>
      <c r="CS79" s="124" t="str">
        <f t="shared" si="1645"/>
        <v/>
      </c>
      <c r="CT79" s="125"/>
      <c r="CU79" s="126">
        <f t="shared" si="1646"/>
        <v>1</v>
      </c>
      <c r="CV79" s="124" t="str">
        <f t="shared" si="1647"/>
        <v/>
      </c>
      <c r="CW79" s="125"/>
      <c r="CX79" s="126">
        <f t="shared" si="1648"/>
        <v>1</v>
      </c>
      <c r="CY79" s="124" t="str">
        <f t="shared" si="1649"/>
        <v/>
      </c>
      <c r="CZ79" s="125"/>
      <c r="DA79" s="126">
        <f t="shared" si="1650"/>
        <v>1</v>
      </c>
      <c r="DB79" s="124" t="str">
        <f t="shared" si="1651"/>
        <v/>
      </c>
      <c r="DC79" s="125"/>
      <c r="DD79" s="126">
        <f t="shared" si="1652"/>
        <v>1</v>
      </c>
      <c r="DE79" s="124" t="str">
        <f t="shared" si="1653"/>
        <v/>
      </c>
      <c r="DF79" s="125"/>
      <c r="DG79" s="126">
        <f t="shared" si="1654"/>
        <v>1</v>
      </c>
      <c r="DH79" s="124" t="str">
        <f t="shared" si="1655"/>
        <v/>
      </c>
      <c r="DI79" s="125"/>
      <c r="DJ79" s="126">
        <f t="shared" si="1656"/>
        <v>1</v>
      </c>
    </row>
    <row r="80" spans="1:114" ht="7.75" hidden="1" customHeight="1" outlineLevel="2" x14ac:dyDescent="0.2">
      <c r="A80" s="97" t="str">
        <f t="shared" si="1657"/>
        <v>4</v>
      </c>
      <c r="B80" s="121" t="s">
        <v>319</v>
      </c>
      <c r="C80" s="200" t="str">
        <f>VLOOKUP(B80,'[49]PLANILHA ORCAMENTARIA'!A:B,2,0)</f>
        <v>PORCELANATO / REVESTIMENTO DE PISO - SETOR 3</v>
      </c>
      <c r="D80" s="200"/>
      <c r="E80" s="122">
        <f>VLOOKUP(B80,'[49]PLANILHA ORCAMENTARIA'!A:G,7,0)</f>
        <v>175796.2</v>
      </c>
      <c r="F80" s="123"/>
      <c r="G80" s="124" t="str">
        <f t="shared" si="1585"/>
        <v/>
      </c>
      <c r="H80" s="125"/>
      <c r="I80" s="126">
        <f t="shared" si="74"/>
        <v>0</v>
      </c>
      <c r="J80" s="124" t="str">
        <f t="shared" si="1587"/>
        <v/>
      </c>
      <c r="K80" s="125"/>
      <c r="L80" s="126">
        <f t="shared" si="1588"/>
        <v>0</v>
      </c>
      <c r="M80" s="124" t="str">
        <f t="shared" si="1589"/>
        <v/>
      </c>
      <c r="N80" s="125"/>
      <c r="O80" s="126">
        <f t="shared" si="1590"/>
        <v>0</v>
      </c>
      <c r="P80" s="124" t="str">
        <f t="shared" si="1591"/>
        <v/>
      </c>
      <c r="Q80" s="125"/>
      <c r="R80" s="126">
        <f t="shared" si="1592"/>
        <v>0</v>
      </c>
      <c r="S80" s="124" t="str">
        <f t="shared" si="1593"/>
        <v/>
      </c>
      <c r="T80" s="125"/>
      <c r="U80" s="126">
        <f t="shared" si="1594"/>
        <v>0</v>
      </c>
      <c r="V80" s="124" t="str">
        <f t="shared" si="1595"/>
        <v/>
      </c>
      <c r="W80" s="125"/>
      <c r="X80" s="126">
        <f t="shared" si="1596"/>
        <v>0</v>
      </c>
      <c r="Y80" s="124" t="str">
        <f t="shared" si="1597"/>
        <v/>
      </c>
      <c r="Z80" s="125"/>
      <c r="AA80" s="126">
        <f t="shared" si="1598"/>
        <v>0</v>
      </c>
      <c r="AB80" s="124" t="str">
        <f t="shared" si="1599"/>
        <v/>
      </c>
      <c r="AC80" s="125"/>
      <c r="AD80" s="126">
        <f t="shared" si="1600"/>
        <v>0</v>
      </c>
      <c r="AE80" s="124" t="str">
        <f t="shared" si="1601"/>
        <v/>
      </c>
      <c r="AF80" s="125"/>
      <c r="AG80" s="126">
        <f t="shared" si="1602"/>
        <v>0</v>
      </c>
      <c r="AH80" s="124" t="str">
        <f t="shared" si="1603"/>
        <v/>
      </c>
      <c r="AI80" s="125"/>
      <c r="AJ80" s="126">
        <f t="shared" si="1604"/>
        <v>0</v>
      </c>
      <c r="AK80" s="124" t="str">
        <f t="shared" si="1605"/>
        <v/>
      </c>
      <c r="AL80" s="125"/>
      <c r="AM80" s="126">
        <f t="shared" si="1606"/>
        <v>0</v>
      </c>
      <c r="AN80" s="124" t="str">
        <f t="shared" si="1607"/>
        <v/>
      </c>
      <c r="AO80" s="125"/>
      <c r="AP80" s="126">
        <f t="shared" si="1608"/>
        <v>0</v>
      </c>
      <c r="AQ80" s="124" t="str">
        <f t="shared" si="1609"/>
        <v/>
      </c>
      <c r="AR80" s="125"/>
      <c r="AS80" s="126">
        <f t="shared" si="1610"/>
        <v>0</v>
      </c>
      <c r="AT80" s="124" t="str">
        <f t="shared" si="1611"/>
        <v/>
      </c>
      <c r="AU80" s="125"/>
      <c r="AV80" s="126">
        <f t="shared" si="1612"/>
        <v>0</v>
      </c>
      <c r="AW80" s="124">
        <f t="shared" si="1613"/>
        <v>175796.2</v>
      </c>
      <c r="AX80" s="125">
        <v>1</v>
      </c>
      <c r="AY80" s="126">
        <f t="shared" si="1614"/>
        <v>1</v>
      </c>
      <c r="AZ80" s="124" t="str">
        <f t="shared" si="1615"/>
        <v/>
      </c>
      <c r="BA80" s="125"/>
      <c r="BB80" s="126">
        <f t="shared" si="1616"/>
        <v>1</v>
      </c>
      <c r="BC80" s="124" t="str">
        <f t="shared" si="1617"/>
        <v/>
      </c>
      <c r="BD80" s="125"/>
      <c r="BE80" s="126">
        <f t="shared" si="1618"/>
        <v>1</v>
      </c>
      <c r="BF80" s="124" t="str">
        <f t="shared" si="1619"/>
        <v/>
      </c>
      <c r="BG80" s="125"/>
      <c r="BH80" s="126">
        <f t="shared" si="1620"/>
        <v>1</v>
      </c>
      <c r="BI80" s="124" t="str">
        <f t="shared" si="1621"/>
        <v/>
      </c>
      <c r="BJ80" s="125"/>
      <c r="BK80" s="126">
        <f t="shared" si="1622"/>
        <v>1</v>
      </c>
      <c r="BL80" s="124" t="str">
        <f t="shared" si="1623"/>
        <v/>
      </c>
      <c r="BM80" s="125"/>
      <c r="BN80" s="126">
        <f t="shared" si="1624"/>
        <v>1</v>
      </c>
      <c r="BO80" s="124" t="str">
        <f t="shared" si="1625"/>
        <v/>
      </c>
      <c r="BP80" s="125"/>
      <c r="BQ80" s="126">
        <f t="shared" si="1626"/>
        <v>1</v>
      </c>
      <c r="BR80" s="124" t="str">
        <f t="shared" si="1627"/>
        <v/>
      </c>
      <c r="BS80" s="125"/>
      <c r="BT80" s="126">
        <f t="shared" si="1628"/>
        <v>1</v>
      </c>
      <c r="BU80" s="124" t="str">
        <f t="shared" si="1629"/>
        <v/>
      </c>
      <c r="BV80" s="125"/>
      <c r="BW80" s="126">
        <f t="shared" si="1630"/>
        <v>1</v>
      </c>
      <c r="BX80" s="124" t="str">
        <f t="shared" si="1631"/>
        <v/>
      </c>
      <c r="BY80" s="125"/>
      <c r="BZ80" s="126">
        <f t="shared" si="1632"/>
        <v>1</v>
      </c>
      <c r="CA80" s="124" t="str">
        <f t="shared" si="1633"/>
        <v/>
      </c>
      <c r="CB80" s="125"/>
      <c r="CC80" s="126">
        <f t="shared" si="1634"/>
        <v>1</v>
      </c>
      <c r="CD80" s="124" t="str">
        <f t="shared" si="1635"/>
        <v/>
      </c>
      <c r="CE80" s="125"/>
      <c r="CF80" s="126">
        <f t="shared" si="1636"/>
        <v>1</v>
      </c>
      <c r="CG80" s="124" t="str">
        <f t="shared" si="1637"/>
        <v/>
      </c>
      <c r="CH80" s="125"/>
      <c r="CI80" s="126">
        <f t="shared" si="1638"/>
        <v>1</v>
      </c>
      <c r="CJ80" s="124" t="str">
        <f t="shared" si="1639"/>
        <v/>
      </c>
      <c r="CK80" s="125"/>
      <c r="CL80" s="126">
        <f t="shared" si="1640"/>
        <v>1</v>
      </c>
      <c r="CM80" s="124" t="str">
        <f t="shared" si="1641"/>
        <v/>
      </c>
      <c r="CN80" s="125"/>
      <c r="CO80" s="126">
        <f t="shared" si="1642"/>
        <v>1</v>
      </c>
      <c r="CP80" s="124" t="str">
        <f t="shared" si="1643"/>
        <v/>
      </c>
      <c r="CQ80" s="125"/>
      <c r="CR80" s="126">
        <f t="shared" si="1644"/>
        <v>1</v>
      </c>
      <c r="CS80" s="124" t="str">
        <f t="shared" si="1645"/>
        <v/>
      </c>
      <c r="CT80" s="125"/>
      <c r="CU80" s="126">
        <f t="shared" si="1646"/>
        <v>1</v>
      </c>
      <c r="CV80" s="124" t="str">
        <f t="shared" si="1647"/>
        <v/>
      </c>
      <c r="CW80" s="125"/>
      <c r="CX80" s="126">
        <f t="shared" si="1648"/>
        <v>1</v>
      </c>
      <c r="CY80" s="124" t="str">
        <f t="shared" si="1649"/>
        <v/>
      </c>
      <c r="CZ80" s="125"/>
      <c r="DA80" s="126">
        <f t="shared" si="1650"/>
        <v>1</v>
      </c>
      <c r="DB80" s="124" t="str">
        <f t="shared" si="1651"/>
        <v/>
      </c>
      <c r="DC80" s="125"/>
      <c r="DD80" s="126">
        <f t="shared" si="1652"/>
        <v>1</v>
      </c>
      <c r="DE80" s="124" t="str">
        <f t="shared" si="1653"/>
        <v/>
      </c>
      <c r="DF80" s="125"/>
      <c r="DG80" s="126">
        <f t="shared" si="1654"/>
        <v>1</v>
      </c>
      <c r="DH80" s="124" t="str">
        <f t="shared" si="1655"/>
        <v/>
      </c>
      <c r="DI80" s="125"/>
      <c r="DJ80" s="126">
        <f t="shared" si="1656"/>
        <v>1</v>
      </c>
    </row>
    <row r="81" spans="1:114" ht="7.75" hidden="1" customHeight="1" outlineLevel="2" x14ac:dyDescent="0.2">
      <c r="A81" s="97" t="str">
        <f t="shared" si="1657"/>
        <v>4</v>
      </c>
      <c r="B81" s="121" t="s">
        <v>320</v>
      </c>
      <c r="C81" s="200" t="str">
        <f>VLOOKUP(B81,'[49]PLANILHA ORCAMENTARIA'!A:B,2,0)</f>
        <v>REJUNTE / RODAPÉ / SOLEIRA</v>
      </c>
      <c r="D81" s="200"/>
      <c r="E81" s="122">
        <f>VLOOKUP(B81,'[49]PLANILHA ORCAMENTARIA'!A:G,7,0)</f>
        <v>17551.990000000002</v>
      </c>
      <c r="F81" s="123"/>
      <c r="G81" s="124" t="str">
        <f t="shared" si="1585"/>
        <v/>
      </c>
      <c r="H81" s="125"/>
      <c r="I81" s="126">
        <f t="shared" si="74"/>
        <v>0</v>
      </c>
      <c r="J81" s="124" t="str">
        <f t="shared" si="1587"/>
        <v/>
      </c>
      <c r="K81" s="125"/>
      <c r="L81" s="126">
        <f t="shared" si="1588"/>
        <v>0</v>
      </c>
      <c r="M81" s="124" t="str">
        <f t="shared" si="1589"/>
        <v/>
      </c>
      <c r="N81" s="125"/>
      <c r="O81" s="126">
        <f t="shared" si="1590"/>
        <v>0</v>
      </c>
      <c r="P81" s="124" t="str">
        <f t="shared" si="1591"/>
        <v/>
      </c>
      <c r="Q81" s="125"/>
      <c r="R81" s="126">
        <f t="shared" si="1592"/>
        <v>0</v>
      </c>
      <c r="S81" s="124" t="str">
        <f t="shared" si="1593"/>
        <v/>
      </c>
      <c r="T81" s="125"/>
      <c r="U81" s="126">
        <f t="shared" si="1594"/>
        <v>0</v>
      </c>
      <c r="V81" s="124" t="str">
        <f t="shared" si="1595"/>
        <v/>
      </c>
      <c r="W81" s="125"/>
      <c r="X81" s="126">
        <f t="shared" si="1596"/>
        <v>0</v>
      </c>
      <c r="Y81" s="124" t="str">
        <f t="shared" si="1597"/>
        <v/>
      </c>
      <c r="Z81" s="125"/>
      <c r="AA81" s="126">
        <f t="shared" si="1598"/>
        <v>0</v>
      </c>
      <c r="AB81" s="124" t="str">
        <f t="shared" si="1599"/>
        <v/>
      </c>
      <c r="AC81" s="125"/>
      <c r="AD81" s="126">
        <f t="shared" si="1600"/>
        <v>0</v>
      </c>
      <c r="AE81" s="124" t="str">
        <f t="shared" si="1601"/>
        <v/>
      </c>
      <c r="AF81" s="125"/>
      <c r="AG81" s="126">
        <f t="shared" si="1602"/>
        <v>0</v>
      </c>
      <c r="AH81" s="124" t="str">
        <f t="shared" si="1603"/>
        <v/>
      </c>
      <c r="AI81" s="125"/>
      <c r="AJ81" s="126">
        <f t="shared" si="1604"/>
        <v>0</v>
      </c>
      <c r="AK81" s="124" t="str">
        <f t="shared" si="1605"/>
        <v/>
      </c>
      <c r="AL81" s="125"/>
      <c r="AM81" s="126">
        <f t="shared" si="1606"/>
        <v>0</v>
      </c>
      <c r="AN81" s="124" t="str">
        <f t="shared" si="1607"/>
        <v/>
      </c>
      <c r="AO81" s="125"/>
      <c r="AP81" s="126">
        <f t="shared" si="1608"/>
        <v>0</v>
      </c>
      <c r="AQ81" s="124" t="str">
        <f t="shared" si="1609"/>
        <v/>
      </c>
      <c r="AR81" s="125"/>
      <c r="AS81" s="126">
        <f t="shared" si="1610"/>
        <v>0</v>
      </c>
      <c r="AT81" s="124" t="str">
        <f t="shared" si="1611"/>
        <v/>
      </c>
      <c r="AU81" s="125"/>
      <c r="AV81" s="126">
        <f t="shared" si="1612"/>
        <v>0</v>
      </c>
      <c r="AW81" s="124">
        <f t="shared" si="1613"/>
        <v>17551.990000000002</v>
      </c>
      <c r="AX81" s="125">
        <v>1</v>
      </c>
      <c r="AY81" s="126">
        <f t="shared" si="1614"/>
        <v>1</v>
      </c>
      <c r="AZ81" s="124" t="str">
        <f t="shared" si="1615"/>
        <v/>
      </c>
      <c r="BA81" s="125"/>
      <c r="BB81" s="126">
        <f t="shared" si="1616"/>
        <v>1</v>
      </c>
      <c r="BC81" s="124" t="str">
        <f t="shared" si="1617"/>
        <v/>
      </c>
      <c r="BD81" s="125"/>
      <c r="BE81" s="126">
        <f t="shared" si="1618"/>
        <v>1</v>
      </c>
      <c r="BF81" s="124" t="str">
        <f t="shared" si="1619"/>
        <v/>
      </c>
      <c r="BG81" s="125"/>
      <c r="BH81" s="126">
        <f t="shared" si="1620"/>
        <v>1</v>
      </c>
      <c r="BI81" s="124" t="str">
        <f t="shared" si="1621"/>
        <v/>
      </c>
      <c r="BJ81" s="125"/>
      <c r="BK81" s="126">
        <f t="shared" si="1622"/>
        <v>1</v>
      </c>
      <c r="BL81" s="124" t="str">
        <f t="shared" si="1623"/>
        <v/>
      </c>
      <c r="BM81" s="125"/>
      <c r="BN81" s="126">
        <f t="shared" si="1624"/>
        <v>1</v>
      </c>
      <c r="BO81" s="124" t="str">
        <f t="shared" si="1625"/>
        <v/>
      </c>
      <c r="BP81" s="125"/>
      <c r="BQ81" s="126">
        <f t="shared" si="1626"/>
        <v>1</v>
      </c>
      <c r="BR81" s="124" t="str">
        <f t="shared" si="1627"/>
        <v/>
      </c>
      <c r="BS81" s="125"/>
      <c r="BT81" s="126">
        <f t="shared" si="1628"/>
        <v>1</v>
      </c>
      <c r="BU81" s="124" t="str">
        <f t="shared" si="1629"/>
        <v/>
      </c>
      <c r="BV81" s="125"/>
      <c r="BW81" s="126">
        <f t="shared" si="1630"/>
        <v>1</v>
      </c>
      <c r="BX81" s="124" t="str">
        <f t="shared" si="1631"/>
        <v/>
      </c>
      <c r="BY81" s="125"/>
      <c r="BZ81" s="126">
        <f t="shared" si="1632"/>
        <v>1</v>
      </c>
      <c r="CA81" s="124" t="str">
        <f t="shared" si="1633"/>
        <v/>
      </c>
      <c r="CB81" s="125"/>
      <c r="CC81" s="126">
        <f t="shared" si="1634"/>
        <v>1</v>
      </c>
      <c r="CD81" s="124" t="str">
        <f t="shared" si="1635"/>
        <v/>
      </c>
      <c r="CE81" s="125"/>
      <c r="CF81" s="126">
        <f t="shared" si="1636"/>
        <v>1</v>
      </c>
      <c r="CG81" s="124" t="str">
        <f t="shared" si="1637"/>
        <v/>
      </c>
      <c r="CH81" s="125"/>
      <c r="CI81" s="126">
        <f t="shared" si="1638"/>
        <v>1</v>
      </c>
      <c r="CJ81" s="124" t="str">
        <f t="shared" si="1639"/>
        <v/>
      </c>
      <c r="CK81" s="125"/>
      <c r="CL81" s="126">
        <f t="shared" si="1640"/>
        <v>1</v>
      </c>
      <c r="CM81" s="124" t="str">
        <f t="shared" si="1641"/>
        <v/>
      </c>
      <c r="CN81" s="125"/>
      <c r="CO81" s="126">
        <f t="shared" si="1642"/>
        <v>1</v>
      </c>
      <c r="CP81" s="124" t="str">
        <f t="shared" si="1643"/>
        <v/>
      </c>
      <c r="CQ81" s="125"/>
      <c r="CR81" s="126">
        <f t="shared" si="1644"/>
        <v>1</v>
      </c>
      <c r="CS81" s="124" t="str">
        <f t="shared" si="1645"/>
        <v/>
      </c>
      <c r="CT81" s="125"/>
      <c r="CU81" s="126">
        <f t="shared" si="1646"/>
        <v>1</v>
      </c>
      <c r="CV81" s="124" t="str">
        <f t="shared" si="1647"/>
        <v/>
      </c>
      <c r="CW81" s="125"/>
      <c r="CX81" s="126">
        <f t="shared" si="1648"/>
        <v>1</v>
      </c>
      <c r="CY81" s="124" t="str">
        <f t="shared" si="1649"/>
        <v/>
      </c>
      <c r="CZ81" s="125"/>
      <c r="DA81" s="126">
        <f t="shared" si="1650"/>
        <v>1</v>
      </c>
      <c r="DB81" s="124" t="str">
        <f t="shared" si="1651"/>
        <v/>
      </c>
      <c r="DC81" s="125"/>
      <c r="DD81" s="126">
        <f t="shared" si="1652"/>
        <v>1</v>
      </c>
      <c r="DE81" s="124" t="str">
        <f t="shared" si="1653"/>
        <v/>
      </c>
      <c r="DF81" s="125"/>
      <c r="DG81" s="126">
        <f t="shared" si="1654"/>
        <v>1</v>
      </c>
      <c r="DH81" s="124" t="str">
        <f t="shared" si="1655"/>
        <v/>
      </c>
      <c r="DI81" s="125"/>
      <c r="DJ81" s="126">
        <f t="shared" si="1656"/>
        <v>1</v>
      </c>
    </row>
    <row r="82" spans="1:114" ht="7.75" hidden="1" customHeight="1" outlineLevel="1" x14ac:dyDescent="0.2">
      <c r="A82" s="97" t="str">
        <f t="shared" si="1657"/>
        <v>4</v>
      </c>
      <c r="B82" s="131" t="s">
        <v>29</v>
      </c>
      <c r="C82" s="204" t="s">
        <v>321</v>
      </c>
      <c r="D82" s="204"/>
      <c r="E82" s="132">
        <f>VLOOKUP(B82,'[49]PLANILHA ORCAMENTARIA'!A:G,7,0)</f>
        <v>786472.8</v>
      </c>
      <c r="F82" s="133"/>
      <c r="G82" s="207"/>
      <c r="H82" s="208"/>
      <c r="I82" s="209"/>
      <c r="J82" s="207"/>
      <c r="K82" s="208"/>
      <c r="L82" s="209"/>
      <c r="M82" s="207"/>
      <c r="N82" s="208"/>
      <c r="O82" s="209"/>
      <c r="P82" s="207"/>
      <c r="Q82" s="208"/>
      <c r="R82" s="209"/>
      <c r="S82" s="207"/>
      <c r="T82" s="208"/>
      <c r="U82" s="209"/>
      <c r="V82" s="207"/>
      <c r="W82" s="208"/>
      <c r="X82" s="209"/>
      <c r="Y82" s="207"/>
      <c r="Z82" s="208"/>
      <c r="AA82" s="209"/>
      <c r="AB82" s="207"/>
      <c r="AC82" s="208"/>
      <c r="AD82" s="209"/>
      <c r="AE82" s="207"/>
      <c r="AF82" s="208"/>
      <c r="AG82" s="209"/>
      <c r="AH82" s="207"/>
      <c r="AI82" s="208"/>
      <c r="AJ82" s="209"/>
      <c r="AK82" s="207"/>
      <c r="AL82" s="208"/>
      <c r="AM82" s="209"/>
      <c r="AN82" s="207"/>
      <c r="AO82" s="208"/>
      <c r="AP82" s="209"/>
      <c r="AQ82" s="207"/>
      <c r="AR82" s="208"/>
      <c r="AS82" s="209"/>
      <c r="AT82" s="207"/>
      <c r="AU82" s="208"/>
      <c r="AV82" s="209"/>
      <c r="AW82" s="207"/>
      <c r="AX82" s="208"/>
      <c r="AY82" s="209"/>
      <c r="AZ82" s="207"/>
      <c r="BA82" s="208"/>
      <c r="BB82" s="209"/>
      <c r="BC82" s="207"/>
      <c r="BD82" s="208"/>
      <c r="BE82" s="209"/>
      <c r="BF82" s="207"/>
      <c r="BG82" s="208"/>
      <c r="BH82" s="209"/>
      <c r="BI82" s="207"/>
      <c r="BJ82" s="208"/>
      <c r="BK82" s="209"/>
      <c r="BL82" s="207"/>
      <c r="BM82" s="208"/>
      <c r="BN82" s="209"/>
      <c r="BO82" s="207"/>
      <c r="BP82" s="208"/>
      <c r="BQ82" s="209"/>
      <c r="BR82" s="207"/>
      <c r="BS82" s="208"/>
      <c r="BT82" s="209"/>
      <c r="BU82" s="207"/>
      <c r="BV82" s="208"/>
      <c r="BW82" s="209"/>
      <c r="BX82" s="207"/>
      <c r="BY82" s="208"/>
      <c r="BZ82" s="209"/>
      <c r="CA82" s="207"/>
      <c r="CB82" s="208"/>
      <c r="CC82" s="209"/>
      <c r="CD82" s="207"/>
      <c r="CE82" s="208"/>
      <c r="CF82" s="209"/>
      <c r="CG82" s="207"/>
      <c r="CH82" s="208"/>
      <c r="CI82" s="209"/>
      <c r="CJ82" s="207"/>
      <c r="CK82" s="208"/>
      <c r="CL82" s="209"/>
      <c r="CM82" s="207"/>
      <c r="CN82" s="208"/>
      <c r="CO82" s="209"/>
      <c r="CP82" s="207"/>
      <c r="CQ82" s="208"/>
      <c r="CR82" s="209"/>
      <c r="CS82" s="207"/>
      <c r="CT82" s="208"/>
      <c r="CU82" s="209"/>
      <c r="CV82" s="207"/>
      <c r="CW82" s="208"/>
      <c r="CX82" s="209"/>
      <c r="CY82" s="207"/>
      <c r="CZ82" s="208"/>
      <c r="DA82" s="209"/>
      <c r="DB82" s="207"/>
      <c r="DC82" s="208"/>
      <c r="DD82" s="209"/>
      <c r="DE82" s="207"/>
      <c r="DF82" s="208"/>
      <c r="DG82" s="209"/>
      <c r="DH82" s="207"/>
      <c r="DI82" s="208"/>
      <c r="DJ82" s="209"/>
    </row>
    <row r="83" spans="1:114" ht="7.75" hidden="1" customHeight="1" outlineLevel="2" x14ac:dyDescent="0.2">
      <c r="A83" s="97" t="str">
        <f t="shared" si="1657"/>
        <v>4</v>
      </c>
      <c r="B83" s="121" t="s">
        <v>30</v>
      </c>
      <c r="C83" s="200" t="str">
        <f>VLOOKUP(B83,'[49]PLANILHA ORCAMENTARIA'!A:B,2,0)</f>
        <v>CONTRAPISO - SETOR 1</v>
      </c>
      <c r="D83" s="200"/>
      <c r="E83" s="122">
        <f>VLOOKUP(B83,'[49]PLANILHA ORCAMENTARIA'!A:G,7,0)</f>
        <v>204890.23</v>
      </c>
      <c r="F83" s="123"/>
      <c r="G83" s="124" t="str">
        <f t="shared" ref="G83:G89" si="1658">IF(H83="","",H83*$E83)</f>
        <v/>
      </c>
      <c r="H83" s="125"/>
      <c r="I83" s="126">
        <f t="shared" ref="I83:I134" si="1659">H83</f>
        <v>0</v>
      </c>
      <c r="J83" s="124" t="str">
        <f t="shared" ref="J83:J89" si="1660">IF(K83="","",K83*$E83)</f>
        <v/>
      </c>
      <c r="K83" s="125"/>
      <c r="L83" s="126">
        <f t="shared" ref="L83:L89" si="1661">K83+I83</f>
        <v>0</v>
      </c>
      <c r="M83" s="124" t="str">
        <f t="shared" ref="M83:M89" si="1662">IF(N83="","",N83*$E83)</f>
        <v/>
      </c>
      <c r="N83" s="125"/>
      <c r="O83" s="126">
        <f t="shared" ref="O83:O89" si="1663">N83+L83</f>
        <v>0</v>
      </c>
      <c r="P83" s="124" t="str">
        <f t="shared" ref="P83:P89" si="1664">IF(Q83="","",Q83*$E83)</f>
        <v/>
      </c>
      <c r="Q83" s="125"/>
      <c r="R83" s="126">
        <f t="shared" ref="R83:R89" si="1665">Q83+O83</f>
        <v>0</v>
      </c>
      <c r="S83" s="124" t="str">
        <f t="shared" ref="S83:S89" si="1666">IF(T83="","",T83*$E83)</f>
        <v/>
      </c>
      <c r="T83" s="125"/>
      <c r="U83" s="126">
        <f t="shared" ref="U83:U89" si="1667">T83+R83</f>
        <v>0</v>
      </c>
      <c r="V83" s="124" t="str">
        <f t="shared" ref="V83:V89" si="1668">IF(W83="","",W83*$E83)</f>
        <v/>
      </c>
      <c r="W83" s="125"/>
      <c r="X83" s="126">
        <f t="shared" ref="X83:X89" si="1669">W83+U83</f>
        <v>0</v>
      </c>
      <c r="Y83" s="124" t="str">
        <f t="shared" ref="Y83:Y89" si="1670">IF(Z83="","",Z83*$E83)</f>
        <v/>
      </c>
      <c r="Z83" s="125"/>
      <c r="AA83" s="126">
        <f t="shared" ref="AA83:AA89" si="1671">Z83+X83</f>
        <v>0</v>
      </c>
      <c r="AB83" s="124" t="str">
        <f t="shared" ref="AB83:AB89" si="1672">IF(AC83="","",AC83*$E83)</f>
        <v/>
      </c>
      <c r="AC83" s="125"/>
      <c r="AD83" s="126">
        <f t="shared" ref="AD83:AD89" si="1673">AC83+AA83</f>
        <v>0</v>
      </c>
      <c r="AE83" s="124" t="str">
        <f t="shared" ref="AE83:AE89" si="1674">IF(AF83="","",AF83*$E83)</f>
        <v/>
      </c>
      <c r="AF83" s="125"/>
      <c r="AG83" s="126">
        <f t="shared" ref="AG83:AG89" si="1675">AF83+AD83</f>
        <v>0</v>
      </c>
      <c r="AH83" s="124" t="str">
        <f t="shared" ref="AH83:AH89" si="1676">IF(AI83="","",AI83*$E83)</f>
        <v/>
      </c>
      <c r="AI83" s="125"/>
      <c r="AJ83" s="126">
        <f t="shared" ref="AJ83:AJ89" si="1677">AI83+AG83</f>
        <v>0</v>
      </c>
      <c r="AK83" s="124" t="str">
        <f t="shared" ref="AK83:AK89" si="1678">IF(AL83="","",AL83*$E83)</f>
        <v/>
      </c>
      <c r="AL83" s="125"/>
      <c r="AM83" s="126">
        <f t="shared" ref="AM83:AM89" si="1679">AL83+AJ83</f>
        <v>0</v>
      </c>
      <c r="AN83" s="124" t="str">
        <f t="shared" ref="AN83:AN89" si="1680">IF(AO83="","",AO83*$E83)</f>
        <v/>
      </c>
      <c r="AO83" s="125"/>
      <c r="AP83" s="126">
        <f t="shared" ref="AP83:AP89" si="1681">AO83+AM83</f>
        <v>0</v>
      </c>
      <c r="AQ83" s="124" t="str">
        <f t="shared" ref="AQ83:AQ89" si="1682">IF(AR83="","",AR83*$E83)</f>
        <v/>
      </c>
      <c r="AR83" s="125"/>
      <c r="AS83" s="126">
        <f t="shared" ref="AS83:AS89" si="1683">AR83+AP83</f>
        <v>0</v>
      </c>
      <c r="AT83" s="124" t="str">
        <f t="shared" ref="AT83:AT89" si="1684">IF(AU83="","",AU83*$E83)</f>
        <v/>
      </c>
      <c r="AU83" s="125"/>
      <c r="AV83" s="126">
        <f t="shared" ref="AV83:AV89" si="1685">AU83+AS83</f>
        <v>0</v>
      </c>
      <c r="AW83" s="124" t="str">
        <f t="shared" ref="AW83:AW89" si="1686">IF(AX83="","",AX83*$E83)</f>
        <v/>
      </c>
      <c r="AX83" s="125"/>
      <c r="AY83" s="126">
        <f t="shared" ref="AY83:AY89" si="1687">AX83+AV83</f>
        <v>0</v>
      </c>
      <c r="AZ83" s="124">
        <f t="shared" ref="AZ83:AZ89" si="1688">IF(BA83="","",BA83*$E83)</f>
        <v>204890.23</v>
      </c>
      <c r="BA83" s="125">
        <v>1</v>
      </c>
      <c r="BB83" s="126">
        <f t="shared" ref="BB83:BB89" si="1689">BA83+AY83</f>
        <v>1</v>
      </c>
      <c r="BC83" s="124" t="str">
        <f t="shared" ref="BC83:BC89" si="1690">IF(BD83="","",BD83*$E83)</f>
        <v/>
      </c>
      <c r="BD83" s="125"/>
      <c r="BE83" s="126">
        <f t="shared" ref="BE83:BE89" si="1691">BD83+BB83</f>
        <v>1</v>
      </c>
      <c r="BF83" s="124" t="str">
        <f t="shared" ref="BF83:BF89" si="1692">IF(BG83="","",BG83*$E83)</f>
        <v/>
      </c>
      <c r="BG83" s="125"/>
      <c r="BH83" s="126">
        <f t="shared" ref="BH83:BH89" si="1693">BG83+BE83</f>
        <v>1</v>
      </c>
      <c r="BI83" s="124" t="str">
        <f t="shared" ref="BI83:BI89" si="1694">IF(BJ83="","",BJ83*$E83)</f>
        <v/>
      </c>
      <c r="BJ83" s="125"/>
      <c r="BK83" s="126">
        <f t="shared" ref="BK83:BK89" si="1695">BJ83+BH83</f>
        <v>1</v>
      </c>
      <c r="BL83" s="124" t="str">
        <f t="shared" ref="BL83:BL89" si="1696">IF(BM83="","",BM83*$E83)</f>
        <v/>
      </c>
      <c r="BM83" s="125"/>
      <c r="BN83" s="126">
        <f t="shared" ref="BN83:BN89" si="1697">BM83+BK83</f>
        <v>1</v>
      </c>
      <c r="BO83" s="124" t="str">
        <f t="shared" ref="BO83:BO89" si="1698">IF(BP83="","",BP83*$E83)</f>
        <v/>
      </c>
      <c r="BP83" s="125"/>
      <c r="BQ83" s="126">
        <f t="shared" ref="BQ83:BQ89" si="1699">BP83+BN83</f>
        <v>1</v>
      </c>
      <c r="BR83" s="124" t="str">
        <f t="shared" ref="BR83:BR89" si="1700">IF(BS83="","",BS83*$E83)</f>
        <v/>
      </c>
      <c r="BS83" s="125"/>
      <c r="BT83" s="126">
        <f t="shared" ref="BT83:BT89" si="1701">BS83+BQ83</f>
        <v>1</v>
      </c>
      <c r="BU83" s="124" t="str">
        <f t="shared" ref="BU83:BU89" si="1702">IF(BV83="","",BV83*$E83)</f>
        <v/>
      </c>
      <c r="BV83" s="125"/>
      <c r="BW83" s="126">
        <f t="shared" ref="BW83:BW89" si="1703">BV83+BT83</f>
        <v>1</v>
      </c>
      <c r="BX83" s="124" t="str">
        <f t="shared" ref="BX83:BX89" si="1704">IF(BY83="","",BY83*$E83)</f>
        <v/>
      </c>
      <c r="BY83" s="125"/>
      <c r="BZ83" s="126">
        <f t="shared" ref="BZ83:BZ89" si="1705">BY83+BW83</f>
        <v>1</v>
      </c>
      <c r="CA83" s="124" t="str">
        <f t="shared" ref="CA83:CA89" si="1706">IF(CB83="","",CB83*$E83)</f>
        <v/>
      </c>
      <c r="CB83" s="125"/>
      <c r="CC83" s="126">
        <f t="shared" ref="CC83:CC89" si="1707">CB83+BZ83</f>
        <v>1</v>
      </c>
      <c r="CD83" s="124" t="str">
        <f t="shared" ref="CD83:CD89" si="1708">IF(CE83="","",CE83*$E83)</f>
        <v/>
      </c>
      <c r="CE83" s="125"/>
      <c r="CF83" s="126">
        <f t="shared" ref="CF83:CF89" si="1709">CE83+CC83</f>
        <v>1</v>
      </c>
      <c r="CG83" s="124" t="str">
        <f t="shared" ref="CG83:CG89" si="1710">IF(CH83="","",CH83*$E83)</f>
        <v/>
      </c>
      <c r="CH83" s="125"/>
      <c r="CI83" s="126">
        <f t="shared" ref="CI83:CI89" si="1711">CH83+CF83</f>
        <v>1</v>
      </c>
      <c r="CJ83" s="124" t="str">
        <f t="shared" ref="CJ83:CJ89" si="1712">IF(CK83="","",CK83*$E83)</f>
        <v/>
      </c>
      <c r="CK83" s="125"/>
      <c r="CL83" s="126">
        <f t="shared" ref="CL83:CL89" si="1713">CK83+CI83</f>
        <v>1</v>
      </c>
      <c r="CM83" s="124" t="str">
        <f t="shared" ref="CM83:CM89" si="1714">IF(CN83="","",CN83*$E83)</f>
        <v/>
      </c>
      <c r="CN83" s="125"/>
      <c r="CO83" s="126">
        <f t="shared" ref="CO83:CO89" si="1715">CN83+CL83</f>
        <v>1</v>
      </c>
      <c r="CP83" s="124" t="str">
        <f t="shared" ref="CP83:CP89" si="1716">IF(CQ83="","",CQ83*$E83)</f>
        <v/>
      </c>
      <c r="CQ83" s="125"/>
      <c r="CR83" s="126">
        <f t="shared" ref="CR83:CR89" si="1717">CQ83+CO83</f>
        <v>1</v>
      </c>
      <c r="CS83" s="124" t="str">
        <f t="shared" ref="CS83:CS89" si="1718">IF(CT83="","",CT83*$E83)</f>
        <v/>
      </c>
      <c r="CT83" s="125"/>
      <c r="CU83" s="126">
        <f t="shared" ref="CU83:CU89" si="1719">CT83+CR83</f>
        <v>1</v>
      </c>
      <c r="CV83" s="124" t="str">
        <f t="shared" ref="CV83:CV89" si="1720">IF(CW83="","",CW83*$E83)</f>
        <v/>
      </c>
      <c r="CW83" s="125"/>
      <c r="CX83" s="126">
        <f t="shared" ref="CX83:CX89" si="1721">CW83+CU83</f>
        <v>1</v>
      </c>
      <c r="CY83" s="124" t="str">
        <f t="shared" ref="CY83:CY89" si="1722">IF(CZ83="","",CZ83*$E83)</f>
        <v/>
      </c>
      <c r="CZ83" s="125"/>
      <c r="DA83" s="126">
        <f t="shared" ref="DA83:DA89" si="1723">CZ83+CX83</f>
        <v>1</v>
      </c>
      <c r="DB83" s="124" t="str">
        <f t="shared" ref="DB83:DB89" si="1724">IF(DC83="","",DC83*$E83)</f>
        <v/>
      </c>
      <c r="DC83" s="125"/>
      <c r="DD83" s="126">
        <f t="shared" ref="DD83:DD89" si="1725">DC83+DA83</f>
        <v>1</v>
      </c>
      <c r="DE83" s="124" t="str">
        <f t="shared" ref="DE83:DE89" si="1726">IF(DF83="","",DF83*$E83)</f>
        <v/>
      </c>
      <c r="DF83" s="125"/>
      <c r="DG83" s="126">
        <f t="shared" ref="DG83:DG89" si="1727">DF83+DD83</f>
        <v>1</v>
      </c>
      <c r="DH83" s="124" t="str">
        <f t="shared" ref="DH83:DH89" si="1728">IF(DI83="","",DI83*$E83)</f>
        <v/>
      </c>
      <c r="DI83" s="125"/>
      <c r="DJ83" s="126">
        <f t="shared" ref="DJ83:DJ89" si="1729">DI83+DG83</f>
        <v>1</v>
      </c>
    </row>
    <row r="84" spans="1:114" ht="7.75" hidden="1" customHeight="1" outlineLevel="2" x14ac:dyDescent="0.2">
      <c r="A84" s="97" t="str">
        <f t="shared" si="1657"/>
        <v>4</v>
      </c>
      <c r="B84" s="121" t="s">
        <v>31</v>
      </c>
      <c r="C84" s="200" t="str">
        <f>VLOOKUP(B84,'[49]PLANILHA ORCAMENTARIA'!A:B,2,0)</f>
        <v>CONTRAPISO - SETOR 2</v>
      </c>
      <c r="D84" s="200"/>
      <c r="E84" s="122">
        <f>VLOOKUP(B84,'[49]PLANILHA ORCAMENTARIA'!A:G,7,0)</f>
        <v>102585.49</v>
      </c>
      <c r="F84" s="123"/>
      <c r="G84" s="124" t="str">
        <f t="shared" si="1658"/>
        <v/>
      </c>
      <c r="H84" s="125"/>
      <c r="I84" s="126">
        <f t="shared" si="1659"/>
        <v>0</v>
      </c>
      <c r="J84" s="124" t="str">
        <f t="shared" si="1660"/>
        <v/>
      </c>
      <c r="K84" s="125"/>
      <c r="L84" s="126">
        <f t="shared" si="1661"/>
        <v>0</v>
      </c>
      <c r="M84" s="124" t="str">
        <f t="shared" si="1662"/>
        <v/>
      </c>
      <c r="N84" s="125"/>
      <c r="O84" s="126">
        <f t="shared" si="1663"/>
        <v>0</v>
      </c>
      <c r="P84" s="124" t="str">
        <f t="shared" si="1664"/>
        <v/>
      </c>
      <c r="Q84" s="125"/>
      <c r="R84" s="126">
        <f t="shared" si="1665"/>
        <v>0</v>
      </c>
      <c r="S84" s="124" t="str">
        <f t="shared" si="1666"/>
        <v/>
      </c>
      <c r="T84" s="125"/>
      <c r="U84" s="126">
        <f t="shared" si="1667"/>
        <v>0</v>
      </c>
      <c r="V84" s="124" t="str">
        <f t="shared" si="1668"/>
        <v/>
      </c>
      <c r="W84" s="125"/>
      <c r="X84" s="126">
        <f t="shared" si="1669"/>
        <v>0</v>
      </c>
      <c r="Y84" s="124" t="str">
        <f t="shared" si="1670"/>
        <v/>
      </c>
      <c r="Z84" s="125"/>
      <c r="AA84" s="126">
        <f t="shared" si="1671"/>
        <v>0</v>
      </c>
      <c r="AB84" s="124" t="str">
        <f t="shared" si="1672"/>
        <v/>
      </c>
      <c r="AC84" s="125"/>
      <c r="AD84" s="126">
        <f t="shared" si="1673"/>
        <v>0</v>
      </c>
      <c r="AE84" s="124" t="str">
        <f t="shared" si="1674"/>
        <v/>
      </c>
      <c r="AF84" s="125"/>
      <c r="AG84" s="126">
        <f t="shared" si="1675"/>
        <v>0</v>
      </c>
      <c r="AH84" s="124" t="str">
        <f t="shared" si="1676"/>
        <v/>
      </c>
      <c r="AI84" s="125"/>
      <c r="AJ84" s="126">
        <f t="shared" si="1677"/>
        <v>0</v>
      </c>
      <c r="AK84" s="124" t="str">
        <f t="shared" si="1678"/>
        <v/>
      </c>
      <c r="AL84" s="125"/>
      <c r="AM84" s="126">
        <f t="shared" si="1679"/>
        <v>0</v>
      </c>
      <c r="AN84" s="124" t="str">
        <f t="shared" si="1680"/>
        <v/>
      </c>
      <c r="AO84" s="125"/>
      <c r="AP84" s="126">
        <f t="shared" si="1681"/>
        <v>0</v>
      </c>
      <c r="AQ84" s="124" t="str">
        <f t="shared" si="1682"/>
        <v/>
      </c>
      <c r="AR84" s="125"/>
      <c r="AS84" s="126">
        <f t="shared" si="1683"/>
        <v>0</v>
      </c>
      <c r="AT84" s="124" t="str">
        <f t="shared" si="1684"/>
        <v/>
      </c>
      <c r="AU84" s="125"/>
      <c r="AV84" s="126">
        <f t="shared" si="1685"/>
        <v>0</v>
      </c>
      <c r="AW84" s="124" t="str">
        <f t="shared" si="1686"/>
        <v/>
      </c>
      <c r="AX84" s="125"/>
      <c r="AY84" s="126">
        <f t="shared" si="1687"/>
        <v>0</v>
      </c>
      <c r="AZ84" s="124">
        <f t="shared" si="1688"/>
        <v>102585.49</v>
      </c>
      <c r="BA84" s="125">
        <v>1</v>
      </c>
      <c r="BB84" s="126">
        <f t="shared" si="1689"/>
        <v>1</v>
      </c>
      <c r="BC84" s="124" t="str">
        <f t="shared" si="1690"/>
        <v/>
      </c>
      <c r="BD84" s="125"/>
      <c r="BE84" s="126">
        <f t="shared" si="1691"/>
        <v>1</v>
      </c>
      <c r="BF84" s="124" t="str">
        <f t="shared" si="1692"/>
        <v/>
      </c>
      <c r="BG84" s="125"/>
      <c r="BH84" s="126">
        <f t="shared" si="1693"/>
        <v>1</v>
      </c>
      <c r="BI84" s="124" t="str">
        <f t="shared" si="1694"/>
        <v/>
      </c>
      <c r="BJ84" s="125"/>
      <c r="BK84" s="126">
        <f t="shared" si="1695"/>
        <v>1</v>
      </c>
      <c r="BL84" s="124" t="str">
        <f t="shared" si="1696"/>
        <v/>
      </c>
      <c r="BM84" s="125"/>
      <c r="BN84" s="126">
        <f t="shared" si="1697"/>
        <v>1</v>
      </c>
      <c r="BO84" s="124" t="str">
        <f t="shared" si="1698"/>
        <v/>
      </c>
      <c r="BP84" s="125"/>
      <c r="BQ84" s="126">
        <f t="shared" si="1699"/>
        <v>1</v>
      </c>
      <c r="BR84" s="124" t="str">
        <f t="shared" si="1700"/>
        <v/>
      </c>
      <c r="BS84" s="125"/>
      <c r="BT84" s="126">
        <f t="shared" si="1701"/>
        <v>1</v>
      </c>
      <c r="BU84" s="124" t="str">
        <f t="shared" si="1702"/>
        <v/>
      </c>
      <c r="BV84" s="125"/>
      <c r="BW84" s="126">
        <f t="shared" si="1703"/>
        <v>1</v>
      </c>
      <c r="BX84" s="124" t="str">
        <f t="shared" si="1704"/>
        <v/>
      </c>
      <c r="BY84" s="125"/>
      <c r="BZ84" s="126">
        <f t="shared" si="1705"/>
        <v>1</v>
      </c>
      <c r="CA84" s="124" t="str">
        <f t="shared" si="1706"/>
        <v/>
      </c>
      <c r="CB84" s="125"/>
      <c r="CC84" s="126">
        <f t="shared" si="1707"/>
        <v>1</v>
      </c>
      <c r="CD84" s="124" t="str">
        <f t="shared" si="1708"/>
        <v/>
      </c>
      <c r="CE84" s="125"/>
      <c r="CF84" s="126">
        <f t="shared" si="1709"/>
        <v>1</v>
      </c>
      <c r="CG84" s="124" t="str">
        <f t="shared" si="1710"/>
        <v/>
      </c>
      <c r="CH84" s="125"/>
      <c r="CI84" s="126">
        <f t="shared" si="1711"/>
        <v>1</v>
      </c>
      <c r="CJ84" s="124" t="str">
        <f t="shared" si="1712"/>
        <v/>
      </c>
      <c r="CK84" s="125"/>
      <c r="CL84" s="126">
        <f t="shared" si="1713"/>
        <v>1</v>
      </c>
      <c r="CM84" s="124" t="str">
        <f t="shared" si="1714"/>
        <v/>
      </c>
      <c r="CN84" s="125"/>
      <c r="CO84" s="126">
        <f t="shared" si="1715"/>
        <v>1</v>
      </c>
      <c r="CP84" s="124" t="str">
        <f t="shared" si="1716"/>
        <v/>
      </c>
      <c r="CQ84" s="125"/>
      <c r="CR84" s="126">
        <f t="shared" si="1717"/>
        <v>1</v>
      </c>
      <c r="CS84" s="124" t="str">
        <f t="shared" si="1718"/>
        <v/>
      </c>
      <c r="CT84" s="125"/>
      <c r="CU84" s="126">
        <f t="shared" si="1719"/>
        <v>1</v>
      </c>
      <c r="CV84" s="124" t="str">
        <f t="shared" si="1720"/>
        <v/>
      </c>
      <c r="CW84" s="125"/>
      <c r="CX84" s="126">
        <f t="shared" si="1721"/>
        <v>1</v>
      </c>
      <c r="CY84" s="124" t="str">
        <f t="shared" si="1722"/>
        <v/>
      </c>
      <c r="CZ84" s="125"/>
      <c r="DA84" s="126">
        <f t="shared" si="1723"/>
        <v>1</v>
      </c>
      <c r="DB84" s="124" t="str">
        <f t="shared" si="1724"/>
        <v/>
      </c>
      <c r="DC84" s="125"/>
      <c r="DD84" s="126">
        <f t="shared" si="1725"/>
        <v>1</v>
      </c>
      <c r="DE84" s="124" t="str">
        <f t="shared" si="1726"/>
        <v/>
      </c>
      <c r="DF84" s="125"/>
      <c r="DG84" s="126">
        <f t="shared" si="1727"/>
        <v>1</v>
      </c>
      <c r="DH84" s="124" t="str">
        <f t="shared" si="1728"/>
        <v/>
      </c>
      <c r="DI84" s="125"/>
      <c r="DJ84" s="126">
        <f t="shared" si="1729"/>
        <v>1</v>
      </c>
    </row>
    <row r="85" spans="1:114" ht="7.75" hidden="1" customHeight="1" outlineLevel="2" x14ac:dyDescent="0.2">
      <c r="A85" s="97" t="str">
        <f t="shared" si="1657"/>
        <v>4</v>
      </c>
      <c r="B85" s="121" t="s">
        <v>32</v>
      </c>
      <c r="C85" s="200" t="str">
        <f>VLOOKUP(B85,'[49]PLANILHA ORCAMENTARIA'!A:B,2,0)</f>
        <v>CONTRAPISO - SETOR 3</v>
      </c>
      <c r="D85" s="200"/>
      <c r="E85" s="122">
        <f>VLOOKUP(B85,'[49]PLANILHA ORCAMENTARIA'!A:G,7,0)</f>
        <v>126010.97</v>
      </c>
      <c r="F85" s="123"/>
      <c r="G85" s="124" t="str">
        <f t="shared" si="1658"/>
        <v/>
      </c>
      <c r="H85" s="125"/>
      <c r="I85" s="126">
        <f t="shared" si="1659"/>
        <v>0</v>
      </c>
      <c r="J85" s="124" t="str">
        <f t="shared" si="1660"/>
        <v/>
      </c>
      <c r="K85" s="125"/>
      <c r="L85" s="126">
        <f t="shared" si="1661"/>
        <v>0</v>
      </c>
      <c r="M85" s="124" t="str">
        <f t="shared" si="1662"/>
        <v/>
      </c>
      <c r="N85" s="125"/>
      <c r="O85" s="126">
        <f t="shared" si="1663"/>
        <v>0</v>
      </c>
      <c r="P85" s="124" t="str">
        <f t="shared" si="1664"/>
        <v/>
      </c>
      <c r="Q85" s="125"/>
      <c r="R85" s="126">
        <f t="shared" si="1665"/>
        <v>0</v>
      </c>
      <c r="S85" s="124" t="str">
        <f t="shared" si="1666"/>
        <v/>
      </c>
      <c r="T85" s="125"/>
      <c r="U85" s="126">
        <f t="shared" si="1667"/>
        <v>0</v>
      </c>
      <c r="V85" s="124" t="str">
        <f t="shared" si="1668"/>
        <v/>
      </c>
      <c r="W85" s="125"/>
      <c r="X85" s="126">
        <f t="shared" si="1669"/>
        <v>0</v>
      </c>
      <c r="Y85" s="124" t="str">
        <f t="shared" si="1670"/>
        <v/>
      </c>
      <c r="Z85" s="125"/>
      <c r="AA85" s="126">
        <f t="shared" si="1671"/>
        <v>0</v>
      </c>
      <c r="AB85" s="124" t="str">
        <f t="shared" si="1672"/>
        <v/>
      </c>
      <c r="AC85" s="125"/>
      <c r="AD85" s="126">
        <f t="shared" si="1673"/>
        <v>0</v>
      </c>
      <c r="AE85" s="124" t="str">
        <f t="shared" si="1674"/>
        <v/>
      </c>
      <c r="AF85" s="125"/>
      <c r="AG85" s="126">
        <f t="shared" si="1675"/>
        <v>0</v>
      </c>
      <c r="AH85" s="124" t="str">
        <f t="shared" si="1676"/>
        <v/>
      </c>
      <c r="AI85" s="125"/>
      <c r="AJ85" s="126">
        <f t="shared" si="1677"/>
        <v>0</v>
      </c>
      <c r="AK85" s="124" t="str">
        <f t="shared" si="1678"/>
        <v/>
      </c>
      <c r="AL85" s="125"/>
      <c r="AM85" s="126">
        <f t="shared" si="1679"/>
        <v>0</v>
      </c>
      <c r="AN85" s="124" t="str">
        <f t="shared" si="1680"/>
        <v/>
      </c>
      <c r="AO85" s="125"/>
      <c r="AP85" s="126">
        <f t="shared" si="1681"/>
        <v>0</v>
      </c>
      <c r="AQ85" s="124" t="str">
        <f t="shared" si="1682"/>
        <v/>
      </c>
      <c r="AR85" s="125"/>
      <c r="AS85" s="126">
        <f t="shared" si="1683"/>
        <v>0</v>
      </c>
      <c r="AT85" s="124" t="str">
        <f t="shared" si="1684"/>
        <v/>
      </c>
      <c r="AU85" s="125"/>
      <c r="AV85" s="126">
        <f t="shared" si="1685"/>
        <v>0</v>
      </c>
      <c r="AW85" s="124" t="str">
        <f t="shared" si="1686"/>
        <v/>
      </c>
      <c r="AX85" s="125"/>
      <c r="AY85" s="126">
        <f t="shared" si="1687"/>
        <v>0</v>
      </c>
      <c r="AZ85" s="124">
        <f t="shared" si="1688"/>
        <v>126010.97</v>
      </c>
      <c r="BA85" s="125">
        <v>1</v>
      </c>
      <c r="BB85" s="126">
        <f t="shared" si="1689"/>
        <v>1</v>
      </c>
      <c r="BC85" s="124" t="str">
        <f t="shared" si="1690"/>
        <v/>
      </c>
      <c r="BD85" s="125"/>
      <c r="BE85" s="126">
        <f t="shared" si="1691"/>
        <v>1</v>
      </c>
      <c r="BF85" s="124" t="str">
        <f t="shared" si="1692"/>
        <v/>
      </c>
      <c r="BG85" s="125"/>
      <c r="BH85" s="126">
        <f t="shared" si="1693"/>
        <v>1</v>
      </c>
      <c r="BI85" s="124" t="str">
        <f t="shared" si="1694"/>
        <v/>
      </c>
      <c r="BJ85" s="125"/>
      <c r="BK85" s="126">
        <f t="shared" si="1695"/>
        <v>1</v>
      </c>
      <c r="BL85" s="124" t="str">
        <f t="shared" si="1696"/>
        <v/>
      </c>
      <c r="BM85" s="125"/>
      <c r="BN85" s="126">
        <f t="shared" si="1697"/>
        <v>1</v>
      </c>
      <c r="BO85" s="124" t="str">
        <f t="shared" si="1698"/>
        <v/>
      </c>
      <c r="BP85" s="125"/>
      <c r="BQ85" s="126">
        <f t="shared" si="1699"/>
        <v>1</v>
      </c>
      <c r="BR85" s="124" t="str">
        <f t="shared" si="1700"/>
        <v/>
      </c>
      <c r="BS85" s="125"/>
      <c r="BT85" s="126">
        <f t="shared" si="1701"/>
        <v>1</v>
      </c>
      <c r="BU85" s="124" t="str">
        <f t="shared" si="1702"/>
        <v/>
      </c>
      <c r="BV85" s="125"/>
      <c r="BW85" s="126">
        <f t="shared" si="1703"/>
        <v>1</v>
      </c>
      <c r="BX85" s="124" t="str">
        <f t="shared" si="1704"/>
        <v/>
      </c>
      <c r="BY85" s="125"/>
      <c r="BZ85" s="126">
        <f t="shared" si="1705"/>
        <v>1</v>
      </c>
      <c r="CA85" s="124" t="str">
        <f t="shared" si="1706"/>
        <v/>
      </c>
      <c r="CB85" s="125"/>
      <c r="CC85" s="126">
        <f t="shared" si="1707"/>
        <v>1</v>
      </c>
      <c r="CD85" s="124" t="str">
        <f t="shared" si="1708"/>
        <v/>
      </c>
      <c r="CE85" s="125"/>
      <c r="CF85" s="126">
        <f t="shared" si="1709"/>
        <v>1</v>
      </c>
      <c r="CG85" s="124" t="str">
        <f t="shared" si="1710"/>
        <v/>
      </c>
      <c r="CH85" s="125"/>
      <c r="CI85" s="126">
        <f t="shared" si="1711"/>
        <v>1</v>
      </c>
      <c r="CJ85" s="124" t="str">
        <f t="shared" si="1712"/>
        <v/>
      </c>
      <c r="CK85" s="125"/>
      <c r="CL85" s="126">
        <f t="shared" si="1713"/>
        <v>1</v>
      </c>
      <c r="CM85" s="124" t="str">
        <f t="shared" si="1714"/>
        <v/>
      </c>
      <c r="CN85" s="125"/>
      <c r="CO85" s="126">
        <f t="shared" si="1715"/>
        <v>1</v>
      </c>
      <c r="CP85" s="124" t="str">
        <f t="shared" si="1716"/>
        <v/>
      </c>
      <c r="CQ85" s="125"/>
      <c r="CR85" s="126">
        <f t="shared" si="1717"/>
        <v>1</v>
      </c>
      <c r="CS85" s="124" t="str">
        <f t="shared" si="1718"/>
        <v/>
      </c>
      <c r="CT85" s="125"/>
      <c r="CU85" s="126">
        <f t="shared" si="1719"/>
        <v>1</v>
      </c>
      <c r="CV85" s="124" t="str">
        <f t="shared" si="1720"/>
        <v/>
      </c>
      <c r="CW85" s="125"/>
      <c r="CX85" s="126">
        <f t="shared" si="1721"/>
        <v>1</v>
      </c>
      <c r="CY85" s="124" t="str">
        <f t="shared" si="1722"/>
        <v/>
      </c>
      <c r="CZ85" s="125"/>
      <c r="DA85" s="126">
        <f t="shared" si="1723"/>
        <v>1</v>
      </c>
      <c r="DB85" s="124" t="str">
        <f t="shared" si="1724"/>
        <v/>
      </c>
      <c r="DC85" s="125"/>
      <c r="DD85" s="126">
        <f t="shared" si="1725"/>
        <v>1</v>
      </c>
      <c r="DE85" s="124" t="str">
        <f t="shared" si="1726"/>
        <v/>
      </c>
      <c r="DF85" s="125"/>
      <c r="DG85" s="126">
        <f t="shared" si="1727"/>
        <v>1</v>
      </c>
      <c r="DH85" s="124" t="str">
        <f t="shared" si="1728"/>
        <v/>
      </c>
      <c r="DI85" s="125"/>
      <c r="DJ85" s="126">
        <f t="shared" si="1729"/>
        <v>1</v>
      </c>
    </row>
    <row r="86" spans="1:114" ht="7.75" hidden="1" customHeight="1" outlineLevel="2" x14ac:dyDescent="0.2">
      <c r="A86" s="97" t="str">
        <f t="shared" si="1657"/>
        <v>4</v>
      </c>
      <c r="B86" s="121" t="s">
        <v>33</v>
      </c>
      <c r="C86" s="200" t="str">
        <f>VLOOKUP(B86,'[49]PLANILHA ORCAMENTARIA'!A:B,2,0)</f>
        <v>PORCELANATO / REVESTIMENTO DE PISO - SETOR 1</v>
      </c>
      <c r="D86" s="200"/>
      <c r="E86" s="122">
        <f>VLOOKUP(B86,'[49]PLANILHA ORCAMENTARIA'!A:G,7,0)</f>
        <v>130350.7</v>
      </c>
      <c r="F86" s="123"/>
      <c r="G86" s="124" t="str">
        <f t="shared" si="1658"/>
        <v/>
      </c>
      <c r="H86" s="125"/>
      <c r="I86" s="126">
        <f t="shared" si="1659"/>
        <v>0</v>
      </c>
      <c r="J86" s="124" t="str">
        <f t="shared" si="1660"/>
        <v/>
      </c>
      <c r="K86" s="125"/>
      <c r="L86" s="126">
        <f t="shared" si="1661"/>
        <v>0</v>
      </c>
      <c r="M86" s="124" t="str">
        <f t="shared" si="1662"/>
        <v/>
      </c>
      <c r="N86" s="125"/>
      <c r="O86" s="126">
        <f t="shared" si="1663"/>
        <v>0</v>
      </c>
      <c r="P86" s="124" t="str">
        <f t="shared" si="1664"/>
        <v/>
      </c>
      <c r="Q86" s="125"/>
      <c r="R86" s="126">
        <f t="shared" si="1665"/>
        <v>0</v>
      </c>
      <c r="S86" s="124" t="str">
        <f t="shared" si="1666"/>
        <v/>
      </c>
      <c r="T86" s="125"/>
      <c r="U86" s="126">
        <f t="shared" si="1667"/>
        <v>0</v>
      </c>
      <c r="V86" s="124" t="str">
        <f t="shared" si="1668"/>
        <v/>
      </c>
      <c r="W86" s="125"/>
      <c r="X86" s="126">
        <f t="shared" si="1669"/>
        <v>0</v>
      </c>
      <c r="Y86" s="124" t="str">
        <f t="shared" si="1670"/>
        <v/>
      </c>
      <c r="Z86" s="125"/>
      <c r="AA86" s="126">
        <f t="shared" si="1671"/>
        <v>0</v>
      </c>
      <c r="AB86" s="124" t="str">
        <f t="shared" si="1672"/>
        <v/>
      </c>
      <c r="AC86" s="125"/>
      <c r="AD86" s="126">
        <f t="shared" si="1673"/>
        <v>0</v>
      </c>
      <c r="AE86" s="124" t="str">
        <f t="shared" si="1674"/>
        <v/>
      </c>
      <c r="AF86" s="125"/>
      <c r="AG86" s="126">
        <f t="shared" si="1675"/>
        <v>0</v>
      </c>
      <c r="AH86" s="124" t="str">
        <f t="shared" si="1676"/>
        <v/>
      </c>
      <c r="AI86" s="125"/>
      <c r="AJ86" s="126">
        <f t="shared" si="1677"/>
        <v>0</v>
      </c>
      <c r="AK86" s="124" t="str">
        <f t="shared" si="1678"/>
        <v/>
      </c>
      <c r="AL86" s="125"/>
      <c r="AM86" s="126">
        <f t="shared" si="1679"/>
        <v>0</v>
      </c>
      <c r="AN86" s="124" t="str">
        <f t="shared" si="1680"/>
        <v/>
      </c>
      <c r="AO86" s="125"/>
      <c r="AP86" s="126">
        <f t="shared" si="1681"/>
        <v>0</v>
      </c>
      <c r="AQ86" s="124" t="str">
        <f t="shared" si="1682"/>
        <v/>
      </c>
      <c r="AR86" s="125"/>
      <c r="AS86" s="126">
        <f t="shared" si="1683"/>
        <v>0</v>
      </c>
      <c r="AT86" s="124" t="str">
        <f t="shared" si="1684"/>
        <v/>
      </c>
      <c r="AU86" s="125"/>
      <c r="AV86" s="126">
        <f t="shared" si="1685"/>
        <v>0</v>
      </c>
      <c r="AW86" s="124" t="str">
        <f t="shared" si="1686"/>
        <v/>
      </c>
      <c r="AX86" s="125"/>
      <c r="AY86" s="126">
        <f t="shared" si="1687"/>
        <v>0</v>
      </c>
      <c r="AZ86" s="124" t="str">
        <f t="shared" si="1688"/>
        <v/>
      </c>
      <c r="BA86" s="125"/>
      <c r="BB86" s="126">
        <f t="shared" si="1689"/>
        <v>0</v>
      </c>
      <c r="BC86" s="124">
        <f t="shared" si="1690"/>
        <v>130350.7</v>
      </c>
      <c r="BD86" s="125">
        <v>1</v>
      </c>
      <c r="BE86" s="126">
        <f t="shared" si="1691"/>
        <v>1</v>
      </c>
      <c r="BF86" s="124" t="str">
        <f t="shared" si="1692"/>
        <v/>
      </c>
      <c r="BG86" s="125"/>
      <c r="BH86" s="126">
        <f t="shared" si="1693"/>
        <v>1</v>
      </c>
      <c r="BI86" s="124" t="str">
        <f t="shared" si="1694"/>
        <v/>
      </c>
      <c r="BJ86" s="125"/>
      <c r="BK86" s="126">
        <f t="shared" si="1695"/>
        <v>1</v>
      </c>
      <c r="BL86" s="124" t="str">
        <f t="shared" si="1696"/>
        <v/>
      </c>
      <c r="BM86" s="125"/>
      <c r="BN86" s="126">
        <f t="shared" si="1697"/>
        <v>1</v>
      </c>
      <c r="BO86" s="124" t="str">
        <f t="shared" si="1698"/>
        <v/>
      </c>
      <c r="BP86" s="125"/>
      <c r="BQ86" s="126">
        <f t="shared" si="1699"/>
        <v>1</v>
      </c>
      <c r="BR86" s="124" t="str">
        <f t="shared" si="1700"/>
        <v/>
      </c>
      <c r="BS86" s="125"/>
      <c r="BT86" s="126">
        <f t="shared" si="1701"/>
        <v>1</v>
      </c>
      <c r="BU86" s="124" t="str">
        <f t="shared" si="1702"/>
        <v/>
      </c>
      <c r="BV86" s="125"/>
      <c r="BW86" s="126">
        <f t="shared" si="1703"/>
        <v>1</v>
      </c>
      <c r="BX86" s="124" t="str">
        <f t="shared" si="1704"/>
        <v/>
      </c>
      <c r="BY86" s="125"/>
      <c r="BZ86" s="126">
        <f t="shared" si="1705"/>
        <v>1</v>
      </c>
      <c r="CA86" s="124" t="str">
        <f t="shared" si="1706"/>
        <v/>
      </c>
      <c r="CB86" s="125"/>
      <c r="CC86" s="126">
        <f t="shared" si="1707"/>
        <v>1</v>
      </c>
      <c r="CD86" s="124" t="str">
        <f t="shared" si="1708"/>
        <v/>
      </c>
      <c r="CE86" s="125"/>
      <c r="CF86" s="126">
        <f t="shared" si="1709"/>
        <v>1</v>
      </c>
      <c r="CG86" s="124" t="str">
        <f t="shared" si="1710"/>
        <v/>
      </c>
      <c r="CH86" s="125"/>
      <c r="CI86" s="126">
        <f t="shared" si="1711"/>
        <v>1</v>
      </c>
      <c r="CJ86" s="124" t="str">
        <f t="shared" si="1712"/>
        <v/>
      </c>
      <c r="CK86" s="125"/>
      <c r="CL86" s="126">
        <f t="shared" si="1713"/>
        <v>1</v>
      </c>
      <c r="CM86" s="124" t="str">
        <f t="shared" si="1714"/>
        <v/>
      </c>
      <c r="CN86" s="125"/>
      <c r="CO86" s="126">
        <f t="shared" si="1715"/>
        <v>1</v>
      </c>
      <c r="CP86" s="124" t="str">
        <f t="shared" si="1716"/>
        <v/>
      </c>
      <c r="CQ86" s="125"/>
      <c r="CR86" s="126">
        <f t="shared" si="1717"/>
        <v>1</v>
      </c>
      <c r="CS86" s="124" t="str">
        <f t="shared" si="1718"/>
        <v/>
      </c>
      <c r="CT86" s="125"/>
      <c r="CU86" s="126">
        <f t="shared" si="1719"/>
        <v>1</v>
      </c>
      <c r="CV86" s="124" t="str">
        <f t="shared" si="1720"/>
        <v/>
      </c>
      <c r="CW86" s="125"/>
      <c r="CX86" s="126">
        <f t="shared" si="1721"/>
        <v>1</v>
      </c>
      <c r="CY86" s="124" t="str">
        <f t="shared" si="1722"/>
        <v/>
      </c>
      <c r="CZ86" s="125"/>
      <c r="DA86" s="126">
        <f t="shared" si="1723"/>
        <v>1</v>
      </c>
      <c r="DB86" s="124" t="str">
        <f t="shared" si="1724"/>
        <v/>
      </c>
      <c r="DC86" s="125"/>
      <c r="DD86" s="126">
        <f t="shared" si="1725"/>
        <v>1</v>
      </c>
      <c r="DE86" s="124" t="str">
        <f t="shared" si="1726"/>
        <v/>
      </c>
      <c r="DF86" s="125"/>
      <c r="DG86" s="126">
        <f t="shared" si="1727"/>
        <v>1</v>
      </c>
      <c r="DH86" s="124" t="str">
        <f t="shared" si="1728"/>
        <v/>
      </c>
      <c r="DI86" s="125"/>
      <c r="DJ86" s="126">
        <f t="shared" si="1729"/>
        <v>1</v>
      </c>
    </row>
    <row r="87" spans="1:114" ht="7.75" hidden="1" customHeight="1" outlineLevel="2" x14ac:dyDescent="0.2">
      <c r="A87" s="97" t="str">
        <f t="shared" si="1657"/>
        <v>4</v>
      </c>
      <c r="B87" s="121" t="s">
        <v>34</v>
      </c>
      <c r="C87" s="200" t="str">
        <f>VLOOKUP(B87,'[49]PLANILHA ORCAMENTARIA'!A:B,2,0)</f>
        <v>PORCELANATO / REVESTIMENTO DE PISO - SETOR 2</v>
      </c>
      <c r="D87" s="200"/>
      <c r="E87" s="122">
        <f>VLOOKUP(B87,'[49]PLANILHA ORCAMENTARIA'!A:G,7,0)</f>
        <v>92749.93</v>
      </c>
      <c r="F87" s="123"/>
      <c r="G87" s="124" t="str">
        <f t="shared" si="1658"/>
        <v/>
      </c>
      <c r="H87" s="125"/>
      <c r="I87" s="126">
        <f t="shared" si="1659"/>
        <v>0</v>
      </c>
      <c r="J87" s="124" t="str">
        <f t="shared" si="1660"/>
        <v/>
      </c>
      <c r="K87" s="125"/>
      <c r="L87" s="126">
        <f t="shared" si="1661"/>
        <v>0</v>
      </c>
      <c r="M87" s="124" t="str">
        <f t="shared" si="1662"/>
        <v/>
      </c>
      <c r="N87" s="125"/>
      <c r="O87" s="126">
        <f t="shared" si="1663"/>
        <v>0</v>
      </c>
      <c r="P87" s="124" t="str">
        <f t="shared" si="1664"/>
        <v/>
      </c>
      <c r="Q87" s="125"/>
      <c r="R87" s="126">
        <f t="shared" si="1665"/>
        <v>0</v>
      </c>
      <c r="S87" s="124" t="str">
        <f t="shared" si="1666"/>
        <v/>
      </c>
      <c r="T87" s="125"/>
      <c r="U87" s="126">
        <f t="shared" si="1667"/>
        <v>0</v>
      </c>
      <c r="V87" s="124" t="str">
        <f t="shared" si="1668"/>
        <v/>
      </c>
      <c r="W87" s="125"/>
      <c r="X87" s="126">
        <f t="shared" si="1669"/>
        <v>0</v>
      </c>
      <c r="Y87" s="124" t="str">
        <f t="shared" si="1670"/>
        <v/>
      </c>
      <c r="Z87" s="125"/>
      <c r="AA87" s="126">
        <f t="shared" si="1671"/>
        <v>0</v>
      </c>
      <c r="AB87" s="124" t="str">
        <f t="shared" si="1672"/>
        <v/>
      </c>
      <c r="AC87" s="125"/>
      <c r="AD87" s="126">
        <f t="shared" si="1673"/>
        <v>0</v>
      </c>
      <c r="AE87" s="124" t="str">
        <f t="shared" si="1674"/>
        <v/>
      </c>
      <c r="AF87" s="125"/>
      <c r="AG87" s="126">
        <f t="shared" si="1675"/>
        <v>0</v>
      </c>
      <c r="AH87" s="124" t="str">
        <f t="shared" si="1676"/>
        <v/>
      </c>
      <c r="AI87" s="125"/>
      <c r="AJ87" s="126">
        <f t="shared" si="1677"/>
        <v>0</v>
      </c>
      <c r="AK87" s="124" t="str">
        <f t="shared" si="1678"/>
        <v/>
      </c>
      <c r="AL87" s="125"/>
      <c r="AM87" s="126">
        <f t="shared" si="1679"/>
        <v>0</v>
      </c>
      <c r="AN87" s="124" t="str">
        <f t="shared" si="1680"/>
        <v/>
      </c>
      <c r="AO87" s="125"/>
      <c r="AP87" s="126">
        <f t="shared" si="1681"/>
        <v>0</v>
      </c>
      <c r="AQ87" s="124" t="str">
        <f t="shared" si="1682"/>
        <v/>
      </c>
      <c r="AR87" s="125"/>
      <c r="AS87" s="126">
        <f t="shared" si="1683"/>
        <v>0</v>
      </c>
      <c r="AT87" s="124" t="str">
        <f t="shared" si="1684"/>
        <v/>
      </c>
      <c r="AU87" s="125"/>
      <c r="AV87" s="126">
        <f t="shared" si="1685"/>
        <v>0</v>
      </c>
      <c r="AW87" s="124" t="str">
        <f t="shared" si="1686"/>
        <v/>
      </c>
      <c r="AX87" s="125"/>
      <c r="AY87" s="126">
        <f t="shared" si="1687"/>
        <v>0</v>
      </c>
      <c r="AZ87" s="124" t="str">
        <f t="shared" si="1688"/>
        <v/>
      </c>
      <c r="BA87" s="125"/>
      <c r="BB87" s="126">
        <f t="shared" si="1689"/>
        <v>0</v>
      </c>
      <c r="BC87" s="124">
        <f t="shared" si="1690"/>
        <v>92749.93</v>
      </c>
      <c r="BD87" s="125">
        <v>1</v>
      </c>
      <c r="BE87" s="126">
        <f t="shared" si="1691"/>
        <v>1</v>
      </c>
      <c r="BF87" s="124" t="str">
        <f t="shared" si="1692"/>
        <v/>
      </c>
      <c r="BG87" s="125"/>
      <c r="BH87" s="126">
        <f t="shared" si="1693"/>
        <v>1</v>
      </c>
      <c r="BI87" s="124" t="str">
        <f t="shared" si="1694"/>
        <v/>
      </c>
      <c r="BJ87" s="125"/>
      <c r="BK87" s="126">
        <f t="shared" si="1695"/>
        <v>1</v>
      </c>
      <c r="BL87" s="124" t="str">
        <f t="shared" si="1696"/>
        <v/>
      </c>
      <c r="BM87" s="125"/>
      <c r="BN87" s="126">
        <f t="shared" si="1697"/>
        <v>1</v>
      </c>
      <c r="BO87" s="124" t="str">
        <f t="shared" si="1698"/>
        <v/>
      </c>
      <c r="BP87" s="125"/>
      <c r="BQ87" s="126">
        <f t="shared" si="1699"/>
        <v>1</v>
      </c>
      <c r="BR87" s="124" t="str">
        <f t="shared" si="1700"/>
        <v/>
      </c>
      <c r="BS87" s="125"/>
      <c r="BT87" s="126">
        <f t="shared" si="1701"/>
        <v>1</v>
      </c>
      <c r="BU87" s="124" t="str">
        <f t="shared" si="1702"/>
        <v/>
      </c>
      <c r="BV87" s="125"/>
      <c r="BW87" s="126">
        <f t="shared" si="1703"/>
        <v>1</v>
      </c>
      <c r="BX87" s="124" t="str">
        <f t="shared" si="1704"/>
        <v/>
      </c>
      <c r="BY87" s="125"/>
      <c r="BZ87" s="126">
        <f t="shared" si="1705"/>
        <v>1</v>
      </c>
      <c r="CA87" s="124" t="str">
        <f t="shared" si="1706"/>
        <v/>
      </c>
      <c r="CB87" s="125"/>
      <c r="CC87" s="126">
        <f t="shared" si="1707"/>
        <v>1</v>
      </c>
      <c r="CD87" s="124" t="str">
        <f t="shared" si="1708"/>
        <v/>
      </c>
      <c r="CE87" s="125"/>
      <c r="CF87" s="126">
        <f t="shared" si="1709"/>
        <v>1</v>
      </c>
      <c r="CG87" s="124" t="str">
        <f t="shared" si="1710"/>
        <v/>
      </c>
      <c r="CH87" s="125"/>
      <c r="CI87" s="126">
        <f t="shared" si="1711"/>
        <v>1</v>
      </c>
      <c r="CJ87" s="124" t="str">
        <f t="shared" si="1712"/>
        <v/>
      </c>
      <c r="CK87" s="125"/>
      <c r="CL87" s="126">
        <f t="shared" si="1713"/>
        <v>1</v>
      </c>
      <c r="CM87" s="124" t="str">
        <f t="shared" si="1714"/>
        <v/>
      </c>
      <c r="CN87" s="125"/>
      <c r="CO87" s="126">
        <f t="shared" si="1715"/>
        <v>1</v>
      </c>
      <c r="CP87" s="124" t="str">
        <f t="shared" si="1716"/>
        <v/>
      </c>
      <c r="CQ87" s="125"/>
      <c r="CR87" s="126">
        <f t="shared" si="1717"/>
        <v>1</v>
      </c>
      <c r="CS87" s="124" t="str">
        <f t="shared" si="1718"/>
        <v/>
      </c>
      <c r="CT87" s="125"/>
      <c r="CU87" s="126">
        <f t="shared" si="1719"/>
        <v>1</v>
      </c>
      <c r="CV87" s="124" t="str">
        <f t="shared" si="1720"/>
        <v/>
      </c>
      <c r="CW87" s="125"/>
      <c r="CX87" s="126">
        <f t="shared" si="1721"/>
        <v>1</v>
      </c>
      <c r="CY87" s="124" t="str">
        <f t="shared" si="1722"/>
        <v/>
      </c>
      <c r="CZ87" s="125"/>
      <c r="DA87" s="126">
        <f t="shared" si="1723"/>
        <v>1</v>
      </c>
      <c r="DB87" s="124" t="str">
        <f t="shared" si="1724"/>
        <v/>
      </c>
      <c r="DC87" s="125"/>
      <c r="DD87" s="126">
        <f t="shared" si="1725"/>
        <v>1</v>
      </c>
      <c r="DE87" s="124" t="str">
        <f t="shared" si="1726"/>
        <v/>
      </c>
      <c r="DF87" s="125"/>
      <c r="DG87" s="126">
        <f t="shared" si="1727"/>
        <v>1</v>
      </c>
      <c r="DH87" s="124" t="str">
        <f t="shared" si="1728"/>
        <v/>
      </c>
      <c r="DI87" s="125"/>
      <c r="DJ87" s="126">
        <f t="shared" si="1729"/>
        <v>1</v>
      </c>
    </row>
    <row r="88" spans="1:114" ht="7.75" hidden="1" customHeight="1" outlineLevel="2" x14ac:dyDescent="0.2">
      <c r="A88" s="97" t="str">
        <f t="shared" si="1657"/>
        <v>4</v>
      </c>
      <c r="B88" s="121" t="s">
        <v>322</v>
      </c>
      <c r="C88" s="200" t="str">
        <f>VLOOKUP(B88,'[49]PLANILHA ORCAMENTARIA'!A:B,2,0)</f>
        <v>PORCELANATO / REVESTIMENTO DE PISO - SETOR 3</v>
      </c>
      <c r="D88" s="200"/>
      <c r="E88" s="122">
        <f>VLOOKUP(B88,'[49]PLANILHA ORCAMENTARIA'!A:G,7,0)</f>
        <v>118692.81</v>
      </c>
      <c r="F88" s="123"/>
      <c r="G88" s="124" t="str">
        <f t="shared" si="1658"/>
        <v/>
      </c>
      <c r="H88" s="125"/>
      <c r="I88" s="126">
        <f t="shared" si="1659"/>
        <v>0</v>
      </c>
      <c r="J88" s="124" t="str">
        <f t="shared" si="1660"/>
        <v/>
      </c>
      <c r="K88" s="125"/>
      <c r="L88" s="126">
        <f t="shared" si="1661"/>
        <v>0</v>
      </c>
      <c r="M88" s="124" t="str">
        <f t="shared" si="1662"/>
        <v/>
      </c>
      <c r="N88" s="125"/>
      <c r="O88" s="126">
        <f t="shared" si="1663"/>
        <v>0</v>
      </c>
      <c r="P88" s="124" t="str">
        <f t="shared" si="1664"/>
        <v/>
      </c>
      <c r="Q88" s="125"/>
      <c r="R88" s="126">
        <f t="shared" si="1665"/>
        <v>0</v>
      </c>
      <c r="S88" s="124" t="str">
        <f t="shared" si="1666"/>
        <v/>
      </c>
      <c r="T88" s="125"/>
      <c r="U88" s="126">
        <f t="shared" si="1667"/>
        <v>0</v>
      </c>
      <c r="V88" s="124" t="str">
        <f t="shared" si="1668"/>
        <v/>
      </c>
      <c r="W88" s="125"/>
      <c r="X88" s="126">
        <f t="shared" si="1669"/>
        <v>0</v>
      </c>
      <c r="Y88" s="124" t="str">
        <f t="shared" si="1670"/>
        <v/>
      </c>
      <c r="Z88" s="125"/>
      <c r="AA88" s="126">
        <f t="shared" si="1671"/>
        <v>0</v>
      </c>
      <c r="AB88" s="124" t="str">
        <f t="shared" si="1672"/>
        <v/>
      </c>
      <c r="AC88" s="125"/>
      <c r="AD88" s="126">
        <f t="shared" si="1673"/>
        <v>0</v>
      </c>
      <c r="AE88" s="124" t="str">
        <f t="shared" si="1674"/>
        <v/>
      </c>
      <c r="AF88" s="125"/>
      <c r="AG88" s="126">
        <f t="shared" si="1675"/>
        <v>0</v>
      </c>
      <c r="AH88" s="124" t="str">
        <f t="shared" si="1676"/>
        <v/>
      </c>
      <c r="AI88" s="125"/>
      <c r="AJ88" s="126">
        <f t="shared" si="1677"/>
        <v>0</v>
      </c>
      <c r="AK88" s="124" t="str">
        <f t="shared" si="1678"/>
        <v/>
      </c>
      <c r="AL88" s="125"/>
      <c r="AM88" s="126">
        <f t="shared" si="1679"/>
        <v>0</v>
      </c>
      <c r="AN88" s="124" t="str">
        <f t="shared" si="1680"/>
        <v/>
      </c>
      <c r="AO88" s="125"/>
      <c r="AP88" s="126">
        <f t="shared" si="1681"/>
        <v>0</v>
      </c>
      <c r="AQ88" s="124" t="str">
        <f t="shared" si="1682"/>
        <v/>
      </c>
      <c r="AR88" s="125"/>
      <c r="AS88" s="126">
        <f t="shared" si="1683"/>
        <v>0</v>
      </c>
      <c r="AT88" s="124" t="str">
        <f t="shared" si="1684"/>
        <v/>
      </c>
      <c r="AU88" s="125"/>
      <c r="AV88" s="126">
        <f t="shared" si="1685"/>
        <v>0</v>
      </c>
      <c r="AW88" s="124" t="str">
        <f t="shared" si="1686"/>
        <v/>
      </c>
      <c r="AX88" s="125"/>
      <c r="AY88" s="126">
        <f t="shared" si="1687"/>
        <v>0</v>
      </c>
      <c r="AZ88" s="124" t="str">
        <f t="shared" si="1688"/>
        <v/>
      </c>
      <c r="BA88" s="125"/>
      <c r="BB88" s="126">
        <f t="shared" si="1689"/>
        <v>0</v>
      </c>
      <c r="BC88" s="124">
        <f t="shared" si="1690"/>
        <v>118692.81</v>
      </c>
      <c r="BD88" s="125">
        <v>1</v>
      </c>
      <c r="BE88" s="126">
        <f t="shared" si="1691"/>
        <v>1</v>
      </c>
      <c r="BF88" s="124" t="str">
        <f t="shared" si="1692"/>
        <v/>
      </c>
      <c r="BG88" s="125"/>
      <c r="BH88" s="126">
        <f t="shared" si="1693"/>
        <v>1</v>
      </c>
      <c r="BI88" s="124" t="str">
        <f t="shared" si="1694"/>
        <v/>
      </c>
      <c r="BJ88" s="125"/>
      <c r="BK88" s="126">
        <f t="shared" si="1695"/>
        <v>1</v>
      </c>
      <c r="BL88" s="124" t="str">
        <f t="shared" si="1696"/>
        <v/>
      </c>
      <c r="BM88" s="125"/>
      <c r="BN88" s="126">
        <f t="shared" si="1697"/>
        <v>1</v>
      </c>
      <c r="BO88" s="124" t="str">
        <f t="shared" si="1698"/>
        <v/>
      </c>
      <c r="BP88" s="125"/>
      <c r="BQ88" s="126">
        <f t="shared" si="1699"/>
        <v>1</v>
      </c>
      <c r="BR88" s="124" t="str">
        <f t="shared" si="1700"/>
        <v/>
      </c>
      <c r="BS88" s="125"/>
      <c r="BT88" s="126">
        <f t="shared" si="1701"/>
        <v>1</v>
      </c>
      <c r="BU88" s="124" t="str">
        <f t="shared" si="1702"/>
        <v/>
      </c>
      <c r="BV88" s="125"/>
      <c r="BW88" s="126">
        <f t="shared" si="1703"/>
        <v>1</v>
      </c>
      <c r="BX88" s="124" t="str">
        <f t="shared" si="1704"/>
        <v/>
      </c>
      <c r="BY88" s="125"/>
      <c r="BZ88" s="126">
        <f t="shared" si="1705"/>
        <v>1</v>
      </c>
      <c r="CA88" s="124" t="str">
        <f t="shared" si="1706"/>
        <v/>
      </c>
      <c r="CB88" s="125"/>
      <c r="CC88" s="126">
        <f t="shared" si="1707"/>
        <v>1</v>
      </c>
      <c r="CD88" s="124" t="str">
        <f t="shared" si="1708"/>
        <v/>
      </c>
      <c r="CE88" s="125"/>
      <c r="CF88" s="126">
        <f t="shared" si="1709"/>
        <v>1</v>
      </c>
      <c r="CG88" s="124" t="str">
        <f t="shared" si="1710"/>
        <v/>
      </c>
      <c r="CH88" s="125"/>
      <c r="CI88" s="126">
        <f t="shared" si="1711"/>
        <v>1</v>
      </c>
      <c r="CJ88" s="124" t="str">
        <f t="shared" si="1712"/>
        <v/>
      </c>
      <c r="CK88" s="125"/>
      <c r="CL88" s="126">
        <f t="shared" si="1713"/>
        <v>1</v>
      </c>
      <c r="CM88" s="124" t="str">
        <f t="shared" si="1714"/>
        <v/>
      </c>
      <c r="CN88" s="125"/>
      <c r="CO88" s="126">
        <f t="shared" si="1715"/>
        <v>1</v>
      </c>
      <c r="CP88" s="124" t="str">
        <f t="shared" si="1716"/>
        <v/>
      </c>
      <c r="CQ88" s="125"/>
      <c r="CR88" s="126">
        <f t="shared" si="1717"/>
        <v>1</v>
      </c>
      <c r="CS88" s="124" t="str">
        <f t="shared" si="1718"/>
        <v/>
      </c>
      <c r="CT88" s="125"/>
      <c r="CU88" s="126">
        <f t="shared" si="1719"/>
        <v>1</v>
      </c>
      <c r="CV88" s="124" t="str">
        <f t="shared" si="1720"/>
        <v/>
      </c>
      <c r="CW88" s="125"/>
      <c r="CX88" s="126">
        <f t="shared" si="1721"/>
        <v>1</v>
      </c>
      <c r="CY88" s="124" t="str">
        <f t="shared" si="1722"/>
        <v/>
      </c>
      <c r="CZ88" s="125"/>
      <c r="DA88" s="126">
        <f t="shared" si="1723"/>
        <v>1</v>
      </c>
      <c r="DB88" s="124" t="str">
        <f t="shared" si="1724"/>
        <v/>
      </c>
      <c r="DC88" s="125"/>
      <c r="DD88" s="126">
        <f t="shared" si="1725"/>
        <v>1</v>
      </c>
      <c r="DE88" s="124" t="str">
        <f t="shared" si="1726"/>
        <v/>
      </c>
      <c r="DF88" s="125"/>
      <c r="DG88" s="126">
        <f t="shared" si="1727"/>
        <v>1</v>
      </c>
      <c r="DH88" s="124" t="str">
        <f t="shared" si="1728"/>
        <v/>
      </c>
      <c r="DI88" s="125"/>
      <c r="DJ88" s="126">
        <f t="shared" si="1729"/>
        <v>1</v>
      </c>
    </row>
    <row r="89" spans="1:114" ht="7.75" hidden="1" customHeight="1" outlineLevel="2" x14ac:dyDescent="0.2">
      <c r="A89" s="97" t="str">
        <f t="shared" si="1657"/>
        <v>4</v>
      </c>
      <c r="B89" s="121" t="s">
        <v>323</v>
      </c>
      <c r="C89" s="200" t="str">
        <f>VLOOKUP(B89,'[49]PLANILHA ORCAMENTARIA'!A:B,2,0)</f>
        <v>REJUNTE / RODAPÉ / SOLEIRA</v>
      </c>
      <c r="D89" s="200"/>
      <c r="E89" s="122">
        <f>VLOOKUP(B89,'[49]PLANILHA ORCAMENTARIA'!A:G,7,0)</f>
        <v>11192.67</v>
      </c>
      <c r="F89" s="123"/>
      <c r="G89" s="124" t="str">
        <f t="shared" si="1658"/>
        <v/>
      </c>
      <c r="H89" s="125"/>
      <c r="I89" s="126">
        <f t="shared" si="1659"/>
        <v>0</v>
      </c>
      <c r="J89" s="124" t="str">
        <f t="shared" si="1660"/>
        <v/>
      </c>
      <c r="K89" s="125"/>
      <c r="L89" s="126">
        <f t="shared" si="1661"/>
        <v>0</v>
      </c>
      <c r="M89" s="124" t="str">
        <f t="shared" si="1662"/>
        <v/>
      </c>
      <c r="N89" s="125"/>
      <c r="O89" s="126">
        <f t="shared" si="1663"/>
        <v>0</v>
      </c>
      <c r="P89" s="124" t="str">
        <f t="shared" si="1664"/>
        <v/>
      </c>
      <c r="Q89" s="125"/>
      <c r="R89" s="126">
        <f t="shared" si="1665"/>
        <v>0</v>
      </c>
      <c r="S89" s="124" t="str">
        <f t="shared" si="1666"/>
        <v/>
      </c>
      <c r="T89" s="125"/>
      <c r="U89" s="126">
        <f t="shared" si="1667"/>
        <v>0</v>
      </c>
      <c r="V89" s="124" t="str">
        <f t="shared" si="1668"/>
        <v/>
      </c>
      <c r="W89" s="125"/>
      <c r="X89" s="126">
        <f t="shared" si="1669"/>
        <v>0</v>
      </c>
      <c r="Y89" s="124" t="str">
        <f t="shared" si="1670"/>
        <v/>
      </c>
      <c r="Z89" s="125"/>
      <c r="AA89" s="126">
        <f t="shared" si="1671"/>
        <v>0</v>
      </c>
      <c r="AB89" s="124" t="str">
        <f t="shared" si="1672"/>
        <v/>
      </c>
      <c r="AC89" s="125"/>
      <c r="AD89" s="126">
        <f t="shared" si="1673"/>
        <v>0</v>
      </c>
      <c r="AE89" s="124" t="str">
        <f t="shared" si="1674"/>
        <v/>
      </c>
      <c r="AF89" s="125"/>
      <c r="AG89" s="126">
        <f t="shared" si="1675"/>
        <v>0</v>
      </c>
      <c r="AH89" s="124" t="str">
        <f t="shared" si="1676"/>
        <v/>
      </c>
      <c r="AI89" s="125"/>
      <c r="AJ89" s="126">
        <f t="shared" si="1677"/>
        <v>0</v>
      </c>
      <c r="AK89" s="124" t="str">
        <f t="shared" si="1678"/>
        <v/>
      </c>
      <c r="AL89" s="125"/>
      <c r="AM89" s="126">
        <f t="shared" si="1679"/>
        <v>0</v>
      </c>
      <c r="AN89" s="124" t="str">
        <f t="shared" si="1680"/>
        <v/>
      </c>
      <c r="AO89" s="125"/>
      <c r="AP89" s="126">
        <f t="shared" si="1681"/>
        <v>0</v>
      </c>
      <c r="AQ89" s="124" t="str">
        <f t="shared" si="1682"/>
        <v/>
      </c>
      <c r="AR89" s="125"/>
      <c r="AS89" s="126">
        <f t="shared" si="1683"/>
        <v>0</v>
      </c>
      <c r="AT89" s="124" t="str">
        <f t="shared" si="1684"/>
        <v/>
      </c>
      <c r="AU89" s="125"/>
      <c r="AV89" s="126">
        <f t="shared" si="1685"/>
        <v>0</v>
      </c>
      <c r="AW89" s="124" t="str">
        <f t="shared" si="1686"/>
        <v/>
      </c>
      <c r="AX89" s="125"/>
      <c r="AY89" s="126">
        <f t="shared" si="1687"/>
        <v>0</v>
      </c>
      <c r="AZ89" s="124" t="str">
        <f t="shared" si="1688"/>
        <v/>
      </c>
      <c r="BA89" s="125"/>
      <c r="BB89" s="126">
        <f t="shared" si="1689"/>
        <v>0</v>
      </c>
      <c r="BC89" s="124">
        <f t="shared" si="1690"/>
        <v>11192.67</v>
      </c>
      <c r="BD89" s="125">
        <v>1</v>
      </c>
      <c r="BE89" s="126">
        <f t="shared" si="1691"/>
        <v>1</v>
      </c>
      <c r="BF89" s="124" t="str">
        <f t="shared" si="1692"/>
        <v/>
      </c>
      <c r="BG89" s="125"/>
      <c r="BH89" s="126">
        <f t="shared" si="1693"/>
        <v>1</v>
      </c>
      <c r="BI89" s="124" t="str">
        <f t="shared" si="1694"/>
        <v/>
      </c>
      <c r="BJ89" s="125"/>
      <c r="BK89" s="126">
        <f t="shared" si="1695"/>
        <v>1</v>
      </c>
      <c r="BL89" s="124" t="str">
        <f t="shared" si="1696"/>
        <v/>
      </c>
      <c r="BM89" s="125"/>
      <c r="BN89" s="126">
        <f t="shared" si="1697"/>
        <v>1</v>
      </c>
      <c r="BO89" s="124" t="str">
        <f t="shared" si="1698"/>
        <v/>
      </c>
      <c r="BP89" s="125"/>
      <c r="BQ89" s="126">
        <f t="shared" si="1699"/>
        <v>1</v>
      </c>
      <c r="BR89" s="124" t="str">
        <f t="shared" si="1700"/>
        <v/>
      </c>
      <c r="BS89" s="125"/>
      <c r="BT89" s="126">
        <f t="shared" si="1701"/>
        <v>1</v>
      </c>
      <c r="BU89" s="124" t="str">
        <f t="shared" si="1702"/>
        <v/>
      </c>
      <c r="BV89" s="125"/>
      <c r="BW89" s="126">
        <f t="shared" si="1703"/>
        <v>1</v>
      </c>
      <c r="BX89" s="124" t="str">
        <f t="shared" si="1704"/>
        <v/>
      </c>
      <c r="BY89" s="125"/>
      <c r="BZ89" s="126">
        <f t="shared" si="1705"/>
        <v>1</v>
      </c>
      <c r="CA89" s="124" t="str">
        <f t="shared" si="1706"/>
        <v/>
      </c>
      <c r="CB89" s="125"/>
      <c r="CC89" s="126">
        <f t="shared" si="1707"/>
        <v>1</v>
      </c>
      <c r="CD89" s="124" t="str">
        <f t="shared" si="1708"/>
        <v/>
      </c>
      <c r="CE89" s="125"/>
      <c r="CF89" s="126">
        <f t="shared" si="1709"/>
        <v>1</v>
      </c>
      <c r="CG89" s="124" t="str">
        <f t="shared" si="1710"/>
        <v/>
      </c>
      <c r="CH89" s="125"/>
      <c r="CI89" s="126">
        <f t="shared" si="1711"/>
        <v>1</v>
      </c>
      <c r="CJ89" s="124" t="str">
        <f t="shared" si="1712"/>
        <v/>
      </c>
      <c r="CK89" s="125"/>
      <c r="CL89" s="126">
        <f t="shared" si="1713"/>
        <v>1</v>
      </c>
      <c r="CM89" s="124" t="str">
        <f t="shared" si="1714"/>
        <v/>
      </c>
      <c r="CN89" s="125"/>
      <c r="CO89" s="126">
        <f t="shared" si="1715"/>
        <v>1</v>
      </c>
      <c r="CP89" s="124" t="str">
        <f t="shared" si="1716"/>
        <v/>
      </c>
      <c r="CQ89" s="125"/>
      <c r="CR89" s="126">
        <f t="shared" si="1717"/>
        <v>1</v>
      </c>
      <c r="CS89" s="124" t="str">
        <f t="shared" si="1718"/>
        <v/>
      </c>
      <c r="CT89" s="125"/>
      <c r="CU89" s="126">
        <f t="shared" si="1719"/>
        <v>1</v>
      </c>
      <c r="CV89" s="124" t="str">
        <f t="shared" si="1720"/>
        <v/>
      </c>
      <c r="CW89" s="125"/>
      <c r="CX89" s="126">
        <f t="shared" si="1721"/>
        <v>1</v>
      </c>
      <c r="CY89" s="124" t="str">
        <f t="shared" si="1722"/>
        <v/>
      </c>
      <c r="CZ89" s="125"/>
      <c r="DA89" s="126">
        <f t="shared" si="1723"/>
        <v>1</v>
      </c>
      <c r="DB89" s="124" t="str">
        <f t="shared" si="1724"/>
        <v/>
      </c>
      <c r="DC89" s="125"/>
      <c r="DD89" s="126">
        <f t="shared" si="1725"/>
        <v>1</v>
      </c>
      <c r="DE89" s="124" t="str">
        <f t="shared" si="1726"/>
        <v/>
      </c>
      <c r="DF89" s="125"/>
      <c r="DG89" s="126">
        <f t="shared" si="1727"/>
        <v>1</v>
      </c>
      <c r="DH89" s="124" t="str">
        <f t="shared" si="1728"/>
        <v/>
      </c>
      <c r="DI89" s="125"/>
      <c r="DJ89" s="126">
        <f t="shared" si="1729"/>
        <v>1</v>
      </c>
    </row>
    <row r="90" spans="1:114" ht="7.75" hidden="1" customHeight="1" outlineLevel="1" x14ac:dyDescent="0.2">
      <c r="A90" s="97" t="str">
        <f t="shared" si="1657"/>
        <v>4</v>
      </c>
      <c r="B90" s="131" t="s">
        <v>324</v>
      </c>
      <c r="C90" s="204" t="s">
        <v>325</v>
      </c>
      <c r="D90" s="204"/>
      <c r="E90" s="132">
        <f>VLOOKUP(B90,'[49]PLANILHA ORCAMENTARIA'!A:G,7,0)</f>
        <v>911670.73</v>
      </c>
      <c r="F90" s="133"/>
      <c r="G90" s="207"/>
      <c r="H90" s="208"/>
      <c r="I90" s="209"/>
      <c r="J90" s="207"/>
      <c r="K90" s="208"/>
      <c r="L90" s="209"/>
      <c r="M90" s="207"/>
      <c r="N90" s="208"/>
      <c r="O90" s="209"/>
      <c r="P90" s="207"/>
      <c r="Q90" s="208"/>
      <c r="R90" s="209"/>
      <c r="S90" s="207"/>
      <c r="T90" s="208"/>
      <c r="U90" s="209"/>
      <c r="V90" s="207"/>
      <c r="W90" s="208"/>
      <c r="X90" s="209"/>
      <c r="Y90" s="207"/>
      <c r="Z90" s="208"/>
      <c r="AA90" s="209"/>
      <c r="AB90" s="207"/>
      <c r="AC90" s="208"/>
      <c r="AD90" s="209"/>
      <c r="AE90" s="207"/>
      <c r="AF90" s="208"/>
      <c r="AG90" s="209"/>
      <c r="AH90" s="207"/>
      <c r="AI90" s="208"/>
      <c r="AJ90" s="209"/>
      <c r="AK90" s="207"/>
      <c r="AL90" s="208"/>
      <c r="AM90" s="209"/>
      <c r="AN90" s="207"/>
      <c r="AO90" s="208"/>
      <c r="AP90" s="209"/>
      <c r="AQ90" s="207"/>
      <c r="AR90" s="208"/>
      <c r="AS90" s="209"/>
      <c r="AT90" s="207"/>
      <c r="AU90" s="208"/>
      <c r="AV90" s="209"/>
      <c r="AW90" s="207"/>
      <c r="AX90" s="208"/>
      <c r="AY90" s="209"/>
      <c r="AZ90" s="207"/>
      <c r="BA90" s="208"/>
      <c r="BB90" s="209"/>
      <c r="BC90" s="207"/>
      <c r="BD90" s="208"/>
      <c r="BE90" s="209"/>
      <c r="BF90" s="207"/>
      <c r="BG90" s="208"/>
      <c r="BH90" s="209"/>
      <c r="BI90" s="207"/>
      <c r="BJ90" s="208"/>
      <c r="BK90" s="209"/>
      <c r="BL90" s="207"/>
      <c r="BM90" s="208"/>
      <c r="BN90" s="209"/>
      <c r="BO90" s="207"/>
      <c r="BP90" s="208"/>
      <c r="BQ90" s="209"/>
      <c r="BR90" s="207"/>
      <c r="BS90" s="208"/>
      <c r="BT90" s="209"/>
      <c r="BU90" s="207"/>
      <c r="BV90" s="208"/>
      <c r="BW90" s="209"/>
      <c r="BX90" s="207"/>
      <c r="BY90" s="208"/>
      <c r="BZ90" s="209"/>
      <c r="CA90" s="207"/>
      <c r="CB90" s="208"/>
      <c r="CC90" s="209"/>
      <c r="CD90" s="207"/>
      <c r="CE90" s="208"/>
      <c r="CF90" s="209"/>
      <c r="CG90" s="207"/>
      <c r="CH90" s="208"/>
      <c r="CI90" s="209"/>
      <c r="CJ90" s="207"/>
      <c r="CK90" s="208"/>
      <c r="CL90" s="209"/>
      <c r="CM90" s="207"/>
      <c r="CN90" s="208"/>
      <c r="CO90" s="209"/>
      <c r="CP90" s="207"/>
      <c r="CQ90" s="208"/>
      <c r="CR90" s="209"/>
      <c r="CS90" s="207"/>
      <c r="CT90" s="208"/>
      <c r="CU90" s="209"/>
      <c r="CV90" s="207"/>
      <c r="CW90" s="208"/>
      <c r="CX90" s="209"/>
      <c r="CY90" s="207"/>
      <c r="CZ90" s="208"/>
      <c r="DA90" s="209"/>
      <c r="DB90" s="207"/>
      <c r="DC90" s="208"/>
      <c r="DD90" s="209"/>
      <c r="DE90" s="207"/>
      <c r="DF90" s="208"/>
      <c r="DG90" s="209"/>
      <c r="DH90" s="207"/>
      <c r="DI90" s="208"/>
      <c r="DJ90" s="209"/>
    </row>
    <row r="91" spans="1:114" ht="7.75" hidden="1" customHeight="1" outlineLevel="2" x14ac:dyDescent="0.2">
      <c r="A91" s="97" t="str">
        <f t="shared" si="1657"/>
        <v>4</v>
      </c>
      <c r="B91" s="121" t="s">
        <v>326</v>
      </c>
      <c r="C91" s="200" t="str">
        <f>VLOOKUP(B91,'[49]PLANILHA ORCAMENTARIA'!A:B,2,0)</f>
        <v>CONTRAPISO - SETOR 1</v>
      </c>
      <c r="D91" s="200"/>
      <c r="E91" s="122">
        <f>VLOOKUP(B91,'[49]PLANILHA ORCAMENTARIA'!A:G,7,0)</f>
        <v>123761.67</v>
      </c>
      <c r="F91" s="123"/>
      <c r="G91" s="124" t="str">
        <f t="shared" ref="G91:G97" si="1730">IF(H91="","",H91*$E91)</f>
        <v/>
      </c>
      <c r="H91" s="125"/>
      <c r="I91" s="126">
        <f t="shared" ref="I91:I92" si="1731">H91</f>
        <v>0</v>
      </c>
      <c r="J91" s="124" t="str">
        <f t="shared" ref="J91:J97" si="1732">IF(K91="","",K91*$E91)</f>
        <v/>
      </c>
      <c r="K91" s="125"/>
      <c r="L91" s="126">
        <f t="shared" ref="L91:L97" si="1733">K91+I91</f>
        <v>0</v>
      </c>
      <c r="M91" s="124" t="str">
        <f t="shared" ref="M91:M97" si="1734">IF(N91="","",N91*$E91)</f>
        <v/>
      </c>
      <c r="N91" s="125"/>
      <c r="O91" s="126">
        <f t="shared" ref="O91:O97" si="1735">N91+L91</f>
        <v>0</v>
      </c>
      <c r="P91" s="124" t="str">
        <f t="shared" ref="P91:P97" si="1736">IF(Q91="","",Q91*$E91)</f>
        <v/>
      </c>
      <c r="Q91" s="125"/>
      <c r="R91" s="126">
        <f t="shared" ref="R91:R97" si="1737">Q91+O91</f>
        <v>0</v>
      </c>
      <c r="S91" s="124" t="str">
        <f t="shared" ref="S91:S97" si="1738">IF(T91="","",T91*$E91)</f>
        <v/>
      </c>
      <c r="T91" s="125"/>
      <c r="U91" s="126">
        <f t="shared" ref="U91:U97" si="1739">T91+R91</f>
        <v>0</v>
      </c>
      <c r="V91" s="124" t="str">
        <f t="shared" ref="V91:V97" si="1740">IF(W91="","",W91*$E91)</f>
        <v/>
      </c>
      <c r="W91" s="125"/>
      <c r="X91" s="126">
        <f t="shared" ref="X91:X97" si="1741">W91+U91</f>
        <v>0</v>
      </c>
      <c r="Y91" s="124" t="str">
        <f t="shared" ref="Y91:Y97" si="1742">IF(Z91="","",Z91*$E91)</f>
        <v/>
      </c>
      <c r="Z91" s="125"/>
      <c r="AA91" s="126">
        <f t="shared" ref="AA91:AA97" si="1743">Z91+X91</f>
        <v>0</v>
      </c>
      <c r="AB91" s="124" t="str">
        <f t="shared" ref="AB91:AB97" si="1744">IF(AC91="","",AC91*$E91)</f>
        <v/>
      </c>
      <c r="AC91" s="125"/>
      <c r="AD91" s="126">
        <f t="shared" ref="AD91:AD97" si="1745">AC91+AA91</f>
        <v>0</v>
      </c>
      <c r="AE91" s="124" t="str">
        <f t="shared" ref="AE91:AE97" si="1746">IF(AF91="","",AF91*$E91)</f>
        <v/>
      </c>
      <c r="AF91" s="125"/>
      <c r="AG91" s="126">
        <f t="shared" ref="AG91:AG97" si="1747">AF91+AD91</f>
        <v>0</v>
      </c>
      <c r="AH91" s="124" t="str">
        <f t="shared" ref="AH91:AH97" si="1748">IF(AI91="","",AI91*$E91)</f>
        <v/>
      </c>
      <c r="AI91" s="125"/>
      <c r="AJ91" s="126">
        <f t="shared" ref="AJ91:AJ97" si="1749">AI91+AG91</f>
        <v>0</v>
      </c>
      <c r="AK91" s="124" t="str">
        <f t="shared" ref="AK91:AK97" si="1750">IF(AL91="","",AL91*$E91)</f>
        <v/>
      </c>
      <c r="AL91" s="125"/>
      <c r="AM91" s="126">
        <f t="shared" ref="AM91:AM97" si="1751">AL91+AJ91</f>
        <v>0</v>
      </c>
      <c r="AN91" s="124" t="str">
        <f t="shared" ref="AN91:AN97" si="1752">IF(AO91="","",AO91*$E91)</f>
        <v/>
      </c>
      <c r="AO91" s="125"/>
      <c r="AP91" s="126">
        <f t="shared" ref="AP91:AP97" si="1753">AO91+AM91</f>
        <v>0</v>
      </c>
      <c r="AQ91" s="124" t="str">
        <f t="shared" ref="AQ91:AQ97" si="1754">IF(AR91="","",AR91*$E91)</f>
        <v/>
      </c>
      <c r="AR91" s="125"/>
      <c r="AS91" s="126">
        <f t="shared" ref="AS91:AS97" si="1755">AR91+AP91</f>
        <v>0</v>
      </c>
      <c r="AT91" s="124" t="str">
        <f t="shared" ref="AT91:AT97" si="1756">IF(AU91="","",AU91*$E91)</f>
        <v/>
      </c>
      <c r="AU91" s="125"/>
      <c r="AV91" s="126">
        <f t="shared" ref="AV91:AV97" si="1757">AU91+AS91</f>
        <v>0</v>
      </c>
      <c r="AW91" s="124" t="str">
        <f t="shared" ref="AW91:AW97" si="1758">IF(AX91="","",AX91*$E91)</f>
        <v/>
      </c>
      <c r="AX91" s="125"/>
      <c r="AY91" s="126">
        <f t="shared" ref="AY91:AY97" si="1759">AX91+AV91</f>
        <v>0</v>
      </c>
      <c r="AZ91" s="124" t="str">
        <f t="shared" ref="AZ91:AZ97" si="1760">IF(BA91="","",BA91*$E91)</f>
        <v/>
      </c>
      <c r="BA91" s="125"/>
      <c r="BB91" s="126">
        <f t="shared" ref="BB91:BB97" si="1761">BA91+AY91</f>
        <v>0</v>
      </c>
      <c r="BC91" s="124" t="str">
        <f t="shared" ref="BC91:BC97" si="1762">IF(BD91="","",BD91*$E91)</f>
        <v/>
      </c>
      <c r="BD91" s="125"/>
      <c r="BE91" s="126">
        <f t="shared" ref="BE91:BE97" si="1763">BD91+BB91</f>
        <v>0</v>
      </c>
      <c r="BF91" s="124">
        <f t="shared" ref="BF91:BF97" si="1764">IF(BG91="","",BG91*$E91)</f>
        <v>123761.67</v>
      </c>
      <c r="BG91" s="125">
        <v>1</v>
      </c>
      <c r="BH91" s="126">
        <f t="shared" ref="BH91:BH97" si="1765">BG91+BE91</f>
        <v>1</v>
      </c>
      <c r="BI91" s="124" t="str">
        <f t="shared" ref="BI91:BI97" si="1766">IF(BJ91="","",BJ91*$E91)</f>
        <v/>
      </c>
      <c r="BJ91" s="125"/>
      <c r="BK91" s="126">
        <f t="shared" ref="BK91:BK97" si="1767">BJ91+BH91</f>
        <v>1</v>
      </c>
      <c r="BL91" s="124" t="str">
        <f t="shared" ref="BL91:BL97" si="1768">IF(BM91="","",BM91*$E91)</f>
        <v/>
      </c>
      <c r="BM91" s="125"/>
      <c r="BN91" s="126">
        <f t="shared" ref="BN91:BN97" si="1769">BM91+BK91</f>
        <v>1</v>
      </c>
      <c r="BO91" s="124" t="str">
        <f t="shared" ref="BO91:BO97" si="1770">IF(BP91="","",BP91*$E91)</f>
        <v/>
      </c>
      <c r="BP91" s="125"/>
      <c r="BQ91" s="126">
        <f t="shared" ref="BQ91:BQ97" si="1771">BP91+BN91</f>
        <v>1</v>
      </c>
      <c r="BR91" s="124" t="str">
        <f t="shared" ref="BR91:BR97" si="1772">IF(BS91="","",BS91*$E91)</f>
        <v/>
      </c>
      <c r="BS91" s="125"/>
      <c r="BT91" s="126">
        <f t="shared" ref="BT91:BT97" si="1773">BS91+BQ91</f>
        <v>1</v>
      </c>
      <c r="BU91" s="124" t="str">
        <f t="shared" ref="BU91:BU97" si="1774">IF(BV91="","",BV91*$E91)</f>
        <v/>
      </c>
      <c r="BV91" s="125"/>
      <c r="BW91" s="126">
        <f t="shared" ref="BW91:BW97" si="1775">BV91+BT91</f>
        <v>1</v>
      </c>
      <c r="BX91" s="124" t="str">
        <f t="shared" ref="BX91:BX97" si="1776">IF(BY91="","",BY91*$E91)</f>
        <v/>
      </c>
      <c r="BY91" s="125"/>
      <c r="BZ91" s="126">
        <f t="shared" ref="BZ91:BZ97" si="1777">BY91+BW91</f>
        <v>1</v>
      </c>
      <c r="CA91" s="124" t="str">
        <f t="shared" ref="CA91:CA97" si="1778">IF(CB91="","",CB91*$E91)</f>
        <v/>
      </c>
      <c r="CB91" s="125"/>
      <c r="CC91" s="126">
        <f t="shared" ref="CC91:CC97" si="1779">CB91+BZ91</f>
        <v>1</v>
      </c>
      <c r="CD91" s="124" t="str">
        <f t="shared" ref="CD91:CD97" si="1780">IF(CE91="","",CE91*$E91)</f>
        <v/>
      </c>
      <c r="CE91" s="125"/>
      <c r="CF91" s="126">
        <f t="shared" ref="CF91:CF97" si="1781">CE91+CC91</f>
        <v>1</v>
      </c>
      <c r="CG91" s="124" t="str">
        <f t="shared" ref="CG91:CG97" si="1782">IF(CH91="","",CH91*$E91)</f>
        <v/>
      </c>
      <c r="CH91" s="125"/>
      <c r="CI91" s="126">
        <f t="shared" ref="CI91:CI97" si="1783">CH91+CF91</f>
        <v>1</v>
      </c>
      <c r="CJ91" s="124" t="str">
        <f t="shared" ref="CJ91:CJ97" si="1784">IF(CK91="","",CK91*$E91)</f>
        <v/>
      </c>
      <c r="CK91" s="125"/>
      <c r="CL91" s="126">
        <f t="shared" ref="CL91:CL97" si="1785">CK91+CI91</f>
        <v>1</v>
      </c>
      <c r="CM91" s="124" t="str">
        <f t="shared" ref="CM91:CM97" si="1786">IF(CN91="","",CN91*$E91)</f>
        <v/>
      </c>
      <c r="CN91" s="125"/>
      <c r="CO91" s="126">
        <f t="shared" ref="CO91:CO97" si="1787">CN91+CL91</f>
        <v>1</v>
      </c>
      <c r="CP91" s="124" t="str">
        <f t="shared" ref="CP91:CP97" si="1788">IF(CQ91="","",CQ91*$E91)</f>
        <v/>
      </c>
      <c r="CQ91" s="125"/>
      <c r="CR91" s="126">
        <f t="shared" ref="CR91:CR97" si="1789">CQ91+CO91</f>
        <v>1</v>
      </c>
      <c r="CS91" s="124" t="str">
        <f t="shared" ref="CS91:CS97" si="1790">IF(CT91="","",CT91*$E91)</f>
        <v/>
      </c>
      <c r="CT91" s="125"/>
      <c r="CU91" s="126">
        <f t="shared" ref="CU91:CU97" si="1791">CT91+CR91</f>
        <v>1</v>
      </c>
      <c r="CV91" s="124" t="str">
        <f t="shared" ref="CV91:CV97" si="1792">IF(CW91="","",CW91*$E91)</f>
        <v/>
      </c>
      <c r="CW91" s="125"/>
      <c r="CX91" s="126">
        <f t="shared" ref="CX91:CX97" si="1793">CW91+CU91</f>
        <v>1</v>
      </c>
      <c r="CY91" s="124" t="str">
        <f t="shared" ref="CY91:CY97" si="1794">IF(CZ91="","",CZ91*$E91)</f>
        <v/>
      </c>
      <c r="CZ91" s="125"/>
      <c r="DA91" s="126">
        <f t="shared" ref="DA91:DA97" si="1795">CZ91+CX91</f>
        <v>1</v>
      </c>
      <c r="DB91" s="124" t="str">
        <f t="shared" ref="DB91:DB97" si="1796">IF(DC91="","",DC91*$E91)</f>
        <v/>
      </c>
      <c r="DC91" s="125"/>
      <c r="DD91" s="126">
        <f t="shared" ref="DD91:DD97" si="1797">DC91+DA91</f>
        <v>1</v>
      </c>
      <c r="DE91" s="124" t="str">
        <f t="shared" ref="DE91:DE97" si="1798">IF(DF91="","",DF91*$E91)</f>
        <v/>
      </c>
      <c r="DF91" s="125"/>
      <c r="DG91" s="126">
        <f t="shared" ref="DG91:DG97" si="1799">DF91+DD91</f>
        <v>1</v>
      </c>
      <c r="DH91" s="124" t="str">
        <f t="shared" ref="DH91:DH97" si="1800">IF(DI91="","",DI91*$E91)</f>
        <v/>
      </c>
      <c r="DI91" s="125"/>
      <c r="DJ91" s="126">
        <f t="shared" ref="DJ91:DJ97" si="1801">DI91+DG91</f>
        <v>1</v>
      </c>
    </row>
    <row r="92" spans="1:114" ht="7.75" hidden="1" customHeight="1" outlineLevel="2" x14ac:dyDescent="0.2">
      <c r="A92" s="97" t="str">
        <f t="shared" si="1657"/>
        <v>4</v>
      </c>
      <c r="B92" s="121" t="s">
        <v>327</v>
      </c>
      <c r="C92" s="200" t="str">
        <f>VLOOKUP(B92,'[49]PLANILHA ORCAMENTARIA'!A:B,2,0)</f>
        <v>CONTRAPISO - SETOR 2</v>
      </c>
      <c r="D92" s="200"/>
      <c r="E92" s="122">
        <f>VLOOKUP(B92,'[49]PLANILHA ORCAMENTARIA'!A:G,7,0)</f>
        <v>123651.37</v>
      </c>
      <c r="F92" s="123"/>
      <c r="G92" s="124" t="str">
        <f t="shared" si="1730"/>
        <v/>
      </c>
      <c r="H92" s="125"/>
      <c r="I92" s="126">
        <f t="shared" si="1731"/>
        <v>0</v>
      </c>
      <c r="J92" s="124" t="str">
        <f t="shared" si="1732"/>
        <v/>
      </c>
      <c r="K92" s="125"/>
      <c r="L92" s="126">
        <f t="shared" si="1733"/>
        <v>0</v>
      </c>
      <c r="M92" s="124" t="str">
        <f t="shared" si="1734"/>
        <v/>
      </c>
      <c r="N92" s="125"/>
      <c r="O92" s="126">
        <f t="shared" si="1735"/>
        <v>0</v>
      </c>
      <c r="P92" s="124" t="str">
        <f t="shared" si="1736"/>
        <v/>
      </c>
      <c r="Q92" s="125"/>
      <c r="R92" s="126">
        <f t="shared" si="1737"/>
        <v>0</v>
      </c>
      <c r="S92" s="124" t="str">
        <f t="shared" si="1738"/>
        <v/>
      </c>
      <c r="T92" s="125"/>
      <c r="U92" s="126">
        <f t="shared" si="1739"/>
        <v>0</v>
      </c>
      <c r="V92" s="124" t="str">
        <f t="shared" si="1740"/>
        <v/>
      </c>
      <c r="W92" s="125"/>
      <c r="X92" s="126">
        <f t="shared" si="1741"/>
        <v>0</v>
      </c>
      <c r="Y92" s="124" t="str">
        <f t="shared" si="1742"/>
        <v/>
      </c>
      <c r="Z92" s="125"/>
      <c r="AA92" s="126">
        <f t="shared" si="1743"/>
        <v>0</v>
      </c>
      <c r="AB92" s="124" t="str">
        <f t="shared" si="1744"/>
        <v/>
      </c>
      <c r="AC92" s="125"/>
      <c r="AD92" s="126">
        <f t="shared" si="1745"/>
        <v>0</v>
      </c>
      <c r="AE92" s="124" t="str">
        <f t="shared" si="1746"/>
        <v/>
      </c>
      <c r="AF92" s="125"/>
      <c r="AG92" s="126">
        <f t="shared" si="1747"/>
        <v>0</v>
      </c>
      <c r="AH92" s="124" t="str">
        <f t="shared" si="1748"/>
        <v/>
      </c>
      <c r="AI92" s="125"/>
      <c r="AJ92" s="126">
        <f t="shared" si="1749"/>
        <v>0</v>
      </c>
      <c r="AK92" s="124" t="str">
        <f t="shared" si="1750"/>
        <v/>
      </c>
      <c r="AL92" s="125"/>
      <c r="AM92" s="126">
        <f t="shared" si="1751"/>
        <v>0</v>
      </c>
      <c r="AN92" s="124" t="str">
        <f t="shared" si="1752"/>
        <v/>
      </c>
      <c r="AO92" s="125"/>
      <c r="AP92" s="126">
        <f t="shared" si="1753"/>
        <v>0</v>
      </c>
      <c r="AQ92" s="124" t="str">
        <f t="shared" si="1754"/>
        <v/>
      </c>
      <c r="AR92" s="125"/>
      <c r="AS92" s="126">
        <f t="shared" si="1755"/>
        <v>0</v>
      </c>
      <c r="AT92" s="124" t="str">
        <f t="shared" si="1756"/>
        <v/>
      </c>
      <c r="AU92" s="125"/>
      <c r="AV92" s="126">
        <f t="shared" si="1757"/>
        <v>0</v>
      </c>
      <c r="AW92" s="124" t="str">
        <f t="shared" si="1758"/>
        <v/>
      </c>
      <c r="AX92" s="125"/>
      <c r="AY92" s="126">
        <f t="shared" si="1759"/>
        <v>0</v>
      </c>
      <c r="AZ92" s="124" t="str">
        <f t="shared" si="1760"/>
        <v/>
      </c>
      <c r="BA92" s="125"/>
      <c r="BB92" s="126">
        <f t="shared" si="1761"/>
        <v>0</v>
      </c>
      <c r="BC92" s="124" t="str">
        <f t="shared" si="1762"/>
        <v/>
      </c>
      <c r="BD92" s="125"/>
      <c r="BE92" s="126">
        <f t="shared" si="1763"/>
        <v>0</v>
      </c>
      <c r="BF92" s="124">
        <f t="shared" si="1764"/>
        <v>123651.37</v>
      </c>
      <c r="BG92" s="125">
        <v>1</v>
      </c>
      <c r="BH92" s="126">
        <f t="shared" si="1765"/>
        <v>1</v>
      </c>
      <c r="BI92" s="124" t="str">
        <f t="shared" si="1766"/>
        <v/>
      </c>
      <c r="BJ92" s="125"/>
      <c r="BK92" s="126">
        <f t="shared" si="1767"/>
        <v>1</v>
      </c>
      <c r="BL92" s="124" t="str">
        <f t="shared" si="1768"/>
        <v/>
      </c>
      <c r="BM92" s="125"/>
      <c r="BN92" s="126">
        <f t="shared" si="1769"/>
        <v>1</v>
      </c>
      <c r="BO92" s="124" t="str">
        <f t="shared" si="1770"/>
        <v/>
      </c>
      <c r="BP92" s="125"/>
      <c r="BQ92" s="126">
        <f t="shared" si="1771"/>
        <v>1</v>
      </c>
      <c r="BR92" s="124" t="str">
        <f t="shared" si="1772"/>
        <v/>
      </c>
      <c r="BS92" s="125"/>
      <c r="BT92" s="126">
        <f t="shared" si="1773"/>
        <v>1</v>
      </c>
      <c r="BU92" s="124" t="str">
        <f t="shared" si="1774"/>
        <v/>
      </c>
      <c r="BV92" s="125"/>
      <c r="BW92" s="126">
        <f t="shared" si="1775"/>
        <v>1</v>
      </c>
      <c r="BX92" s="124" t="str">
        <f t="shared" si="1776"/>
        <v/>
      </c>
      <c r="BY92" s="125"/>
      <c r="BZ92" s="126">
        <f t="shared" si="1777"/>
        <v>1</v>
      </c>
      <c r="CA92" s="124" t="str">
        <f t="shared" si="1778"/>
        <v/>
      </c>
      <c r="CB92" s="125"/>
      <c r="CC92" s="126">
        <f t="shared" si="1779"/>
        <v>1</v>
      </c>
      <c r="CD92" s="124" t="str">
        <f t="shared" si="1780"/>
        <v/>
      </c>
      <c r="CE92" s="125"/>
      <c r="CF92" s="126">
        <f t="shared" si="1781"/>
        <v>1</v>
      </c>
      <c r="CG92" s="124" t="str">
        <f t="shared" si="1782"/>
        <v/>
      </c>
      <c r="CH92" s="125"/>
      <c r="CI92" s="126">
        <f t="shared" si="1783"/>
        <v>1</v>
      </c>
      <c r="CJ92" s="124" t="str">
        <f t="shared" si="1784"/>
        <v/>
      </c>
      <c r="CK92" s="125"/>
      <c r="CL92" s="126">
        <f t="shared" si="1785"/>
        <v>1</v>
      </c>
      <c r="CM92" s="124" t="str">
        <f t="shared" si="1786"/>
        <v/>
      </c>
      <c r="CN92" s="125"/>
      <c r="CO92" s="126">
        <f t="shared" si="1787"/>
        <v>1</v>
      </c>
      <c r="CP92" s="124" t="str">
        <f t="shared" si="1788"/>
        <v/>
      </c>
      <c r="CQ92" s="125"/>
      <c r="CR92" s="126">
        <f t="shared" si="1789"/>
        <v>1</v>
      </c>
      <c r="CS92" s="124" t="str">
        <f t="shared" si="1790"/>
        <v/>
      </c>
      <c r="CT92" s="125"/>
      <c r="CU92" s="126">
        <f t="shared" si="1791"/>
        <v>1</v>
      </c>
      <c r="CV92" s="124" t="str">
        <f t="shared" si="1792"/>
        <v/>
      </c>
      <c r="CW92" s="125"/>
      <c r="CX92" s="126">
        <f t="shared" si="1793"/>
        <v>1</v>
      </c>
      <c r="CY92" s="124" t="str">
        <f t="shared" si="1794"/>
        <v/>
      </c>
      <c r="CZ92" s="125"/>
      <c r="DA92" s="126">
        <f t="shared" si="1795"/>
        <v>1</v>
      </c>
      <c r="DB92" s="124" t="str">
        <f t="shared" si="1796"/>
        <v/>
      </c>
      <c r="DC92" s="125"/>
      <c r="DD92" s="126">
        <f t="shared" si="1797"/>
        <v>1</v>
      </c>
      <c r="DE92" s="124" t="str">
        <f t="shared" si="1798"/>
        <v/>
      </c>
      <c r="DF92" s="125"/>
      <c r="DG92" s="126">
        <f t="shared" si="1799"/>
        <v>1</v>
      </c>
      <c r="DH92" s="124" t="str">
        <f t="shared" si="1800"/>
        <v/>
      </c>
      <c r="DI92" s="125"/>
      <c r="DJ92" s="126">
        <f t="shared" si="1801"/>
        <v>1</v>
      </c>
    </row>
    <row r="93" spans="1:114" ht="7.75" hidden="1" customHeight="1" outlineLevel="2" x14ac:dyDescent="0.2">
      <c r="A93" s="97" t="str">
        <f t="shared" si="1657"/>
        <v>4</v>
      </c>
      <c r="B93" s="121" t="s">
        <v>328</v>
      </c>
      <c r="C93" s="200" t="str">
        <f>VLOOKUP(B93,'[49]PLANILHA ORCAMENTARIA'!A:B,2,0)</f>
        <v>CONTRAPISO - SETOR 3</v>
      </c>
      <c r="D93" s="200"/>
      <c r="E93" s="122">
        <f>VLOOKUP(B93,'[49]PLANILHA ORCAMENTARIA'!A:G,7,0)</f>
        <v>210822.63</v>
      </c>
      <c r="F93" s="123"/>
      <c r="G93" s="124" t="str">
        <f t="shared" si="1730"/>
        <v/>
      </c>
      <c r="H93" s="125"/>
      <c r="I93" s="126">
        <f t="shared" si="1659"/>
        <v>0</v>
      </c>
      <c r="J93" s="124" t="str">
        <f t="shared" si="1732"/>
        <v/>
      </c>
      <c r="K93" s="125"/>
      <c r="L93" s="126">
        <f t="shared" si="1733"/>
        <v>0</v>
      </c>
      <c r="M93" s="124" t="str">
        <f t="shared" si="1734"/>
        <v/>
      </c>
      <c r="N93" s="125"/>
      <c r="O93" s="126">
        <f t="shared" si="1735"/>
        <v>0</v>
      </c>
      <c r="P93" s="124" t="str">
        <f t="shared" si="1736"/>
        <v/>
      </c>
      <c r="Q93" s="125"/>
      <c r="R93" s="126">
        <f t="shared" si="1737"/>
        <v>0</v>
      </c>
      <c r="S93" s="124" t="str">
        <f t="shared" si="1738"/>
        <v/>
      </c>
      <c r="T93" s="125"/>
      <c r="U93" s="126">
        <f t="shared" si="1739"/>
        <v>0</v>
      </c>
      <c r="V93" s="124" t="str">
        <f t="shared" si="1740"/>
        <v/>
      </c>
      <c r="W93" s="125"/>
      <c r="X93" s="126">
        <f t="shared" si="1741"/>
        <v>0</v>
      </c>
      <c r="Y93" s="124" t="str">
        <f t="shared" si="1742"/>
        <v/>
      </c>
      <c r="Z93" s="125"/>
      <c r="AA93" s="126">
        <f t="shared" si="1743"/>
        <v>0</v>
      </c>
      <c r="AB93" s="124" t="str">
        <f t="shared" si="1744"/>
        <v/>
      </c>
      <c r="AC93" s="125"/>
      <c r="AD93" s="126">
        <f t="shared" si="1745"/>
        <v>0</v>
      </c>
      <c r="AE93" s="124" t="str">
        <f t="shared" si="1746"/>
        <v/>
      </c>
      <c r="AF93" s="125"/>
      <c r="AG93" s="126">
        <f t="shared" si="1747"/>
        <v>0</v>
      </c>
      <c r="AH93" s="124" t="str">
        <f t="shared" si="1748"/>
        <v/>
      </c>
      <c r="AI93" s="125"/>
      <c r="AJ93" s="126">
        <f t="shared" si="1749"/>
        <v>0</v>
      </c>
      <c r="AK93" s="124" t="str">
        <f t="shared" si="1750"/>
        <v/>
      </c>
      <c r="AL93" s="125"/>
      <c r="AM93" s="126">
        <f t="shared" si="1751"/>
        <v>0</v>
      </c>
      <c r="AN93" s="124" t="str">
        <f t="shared" si="1752"/>
        <v/>
      </c>
      <c r="AO93" s="125"/>
      <c r="AP93" s="126">
        <f t="shared" si="1753"/>
        <v>0</v>
      </c>
      <c r="AQ93" s="124" t="str">
        <f t="shared" si="1754"/>
        <v/>
      </c>
      <c r="AR93" s="125"/>
      <c r="AS93" s="126">
        <f t="shared" si="1755"/>
        <v>0</v>
      </c>
      <c r="AT93" s="124" t="str">
        <f t="shared" si="1756"/>
        <v/>
      </c>
      <c r="AU93" s="125"/>
      <c r="AV93" s="126">
        <f t="shared" si="1757"/>
        <v>0</v>
      </c>
      <c r="AW93" s="124" t="str">
        <f t="shared" si="1758"/>
        <v/>
      </c>
      <c r="AX93" s="125"/>
      <c r="AY93" s="126">
        <f t="shared" si="1759"/>
        <v>0</v>
      </c>
      <c r="AZ93" s="124" t="str">
        <f t="shared" si="1760"/>
        <v/>
      </c>
      <c r="BA93" s="125"/>
      <c r="BB93" s="126">
        <f t="shared" si="1761"/>
        <v>0</v>
      </c>
      <c r="BC93" s="124" t="str">
        <f t="shared" si="1762"/>
        <v/>
      </c>
      <c r="BD93" s="125"/>
      <c r="BE93" s="126">
        <f t="shared" si="1763"/>
        <v>0</v>
      </c>
      <c r="BF93" s="124">
        <f t="shared" si="1764"/>
        <v>210822.63</v>
      </c>
      <c r="BG93" s="125">
        <v>1</v>
      </c>
      <c r="BH93" s="126">
        <f t="shared" si="1765"/>
        <v>1</v>
      </c>
      <c r="BI93" s="124" t="str">
        <f t="shared" si="1766"/>
        <v/>
      </c>
      <c r="BJ93" s="125"/>
      <c r="BK93" s="126">
        <f t="shared" si="1767"/>
        <v>1</v>
      </c>
      <c r="BL93" s="124" t="str">
        <f t="shared" si="1768"/>
        <v/>
      </c>
      <c r="BM93" s="125"/>
      <c r="BN93" s="126">
        <f t="shared" si="1769"/>
        <v>1</v>
      </c>
      <c r="BO93" s="124" t="str">
        <f t="shared" si="1770"/>
        <v/>
      </c>
      <c r="BP93" s="125"/>
      <c r="BQ93" s="126">
        <f t="shared" si="1771"/>
        <v>1</v>
      </c>
      <c r="BR93" s="124" t="str">
        <f t="shared" si="1772"/>
        <v/>
      </c>
      <c r="BS93" s="125"/>
      <c r="BT93" s="126">
        <f t="shared" si="1773"/>
        <v>1</v>
      </c>
      <c r="BU93" s="124" t="str">
        <f t="shared" si="1774"/>
        <v/>
      </c>
      <c r="BV93" s="125"/>
      <c r="BW93" s="126">
        <f t="shared" si="1775"/>
        <v>1</v>
      </c>
      <c r="BX93" s="124" t="str">
        <f t="shared" si="1776"/>
        <v/>
      </c>
      <c r="BY93" s="125"/>
      <c r="BZ93" s="126">
        <f t="shared" si="1777"/>
        <v>1</v>
      </c>
      <c r="CA93" s="124" t="str">
        <f t="shared" si="1778"/>
        <v/>
      </c>
      <c r="CB93" s="125"/>
      <c r="CC93" s="126">
        <f t="shared" si="1779"/>
        <v>1</v>
      </c>
      <c r="CD93" s="124" t="str">
        <f t="shared" si="1780"/>
        <v/>
      </c>
      <c r="CE93" s="125"/>
      <c r="CF93" s="126">
        <f t="shared" si="1781"/>
        <v>1</v>
      </c>
      <c r="CG93" s="124" t="str">
        <f t="shared" si="1782"/>
        <v/>
      </c>
      <c r="CH93" s="125"/>
      <c r="CI93" s="126">
        <f t="shared" si="1783"/>
        <v>1</v>
      </c>
      <c r="CJ93" s="124" t="str">
        <f t="shared" si="1784"/>
        <v/>
      </c>
      <c r="CK93" s="125"/>
      <c r="CL93" s="126">
        <f t="shared" si="1785"/>
        <v>1</v>
      </c>
      <c r="CM93" s="124" t="str">
        <f t="shared" si="1786"/>
        <v/>
      </c>
      <c r="CN93" s="125"/>
      <c r="CO93" s="126">
        <f t="shared" si="1787"/>
        <v>1</v>
      </c>
      <c r="CP93" s="124" t="str">
        <f t="shared" si="1788"/>
        <v/>
      </c>
      <c r="CQ93" s="125"/>
      <c r="CR93" s="126">
        <f t="shared" si="1789"/>
        <v>1</v>
      </c>
      <c r="CS93" s="124" t="str">
        <f t="shared" si="1790"/>
        <v/>
      </c>
      <c r="CT93" s="125"/>
      <c r="CU93" s="126">
        <f t="shared" si="1791"/>
        <v>1</v>
      </c>
      <c r="CV93" s="124" t="str">
        <f t="shared" si="1792"/>
        <v/>
      </c>
      <c r="CW93" s="125"/>
      <c r="CX93" s="126">
        <f t="shared" si="1793"/>
        <v>1</v>
      </c>
      <c r="CY93" s="124" t="str">
        <f t="shared" si="1794"/>
        <v/>
      </c>
      <c r="CZ93" s="125"/>
      <c r="DA93" s="126">
        <f t="shared" si="1795"/>
        <v>1</v>
      </c>
      <c r="DB93" s="124" t="str">
        <f t="shared" si="1796"/>
        <v/>
      </c>
      <c r="DC93" s="125"/>
      <c r="DD93" s="126">
        <f t="shared" si="1797"/>
        <v>1</v>
      </c>
      <c r="DE93" s="124" t="str">
        <f t="shared" si="1798"/>
        <v/>
      </c>
      <c r="DF93" s="125"/>
      <c r="DG93" s="126">
        <f t="shared" si="1799"/>
        <v>1</v>
      </c>
      <c r="DH93" s="124" t="str">
        <f t="shared" si="1800"/>
        <v/>
      </c>
      <c r="DI93" s="125"/>
      <c r="DJ93" s="126">
        <f t="shared" si="1801"/>
        <v>1</v>
      </c>
    </row>
    <row r="94" spans="1:114" ht="7.75" hidden="1" customHeight="1" outlineLevel="2" x14ac:dyDescent="0.2">
      <c r="A94" s="97" t="str">
        <f t="shared" si="1657"/>
        <v>4</v>
      </c>
      <c r="B94" s="121" t="s">
        <v>329</v>
      </c>
      <c r="C94" s="200" t="str">
        <f>VLOOKUP(B94,'[49]PLANILHA ORCAMENTARIA'!A:B,2,0)</f>
        <v>PORCELANATO / REVESTIMENTO DE PISO - SETOR 1</v>
      </c>
      <c r="D94" s="200"/>
      <c r="E94" s="122">
        <f>VLOOKUP(B94,'[49]PLANILHA ORCAMENTARIA'!A:G,7,0)</f>
        <v>116574.14</v>
      </c>
      <c r="F94" s="123"/>
      <c r="G94" s="124" t="str">
        <f t="shared" si="1730"/>
        <v/>
      </c>
      <c r="H94" s="125"/>
      <c r="I94" s="126">
        <f t="shared" si="1659"/>
        <v>0</v>
      </c>
      <c r="J94" s="124" t="str">
        <f t="shared" si="1732"/>
        <v/>
      </c>
      <c r="K94" s="125"/>
      <c r="L94" s="126">
        <f t="shared" si="1733"/>
        <v>0</v>
      </c>
      <c r="M94" s="124" t="str">
        <f t="shared" si="1734"/>
        <v/>
      </c>
      <c r="N94" s="125"/>
      <c r="O94" s="126">
        <f t="shared" si="1735"/>
        <v>0</v>
      </c>
      <c r="P94" s="124" t="str">
        <f t="shared" si="1736"/>
        <v/>
      </c>
      <c r="Q94" s="125"/>
      <c r="R94" s="126">
        <f t="shared" si="1737"/>
        <v>0</v>
      </c>
      <c r="S94" s="124" t="str">
        <f t="shared" si="1738"/>
        <v/>
      </c>
      <c r="T94" s="125"/>
      <c r="U94" s="126">
        <f t="shared" si="1739"/>
        <v>0</v>
      </c>
      <c r="V94" s="124" t="str">
        <f t="shared" si="1740"/>
        <v/>
      </c>
      <c r="W94" s="125"/>
      <c r="X94" s="126">
        <f t="shared" si="1741"/>
        <v>0</v>
      </c>
      <c r="Y94" s="124" t="str">
        <f t="shared" si="1742"/>
        <v/>
      </c>
      <c r="Z94" s="125"/>
      <c r="AA94" s="126">
        <f t="shared" si="1743"/>
        <v>0</v>
      </c>
      <c r="AB94" s="124" t="str">
        <f t="shared" si="1744"/>
        <v/>
      </c>
      <c r="AC94" s="125"/>
      <c r="AD94" s="126">
        <f t="shared" si="1745"/>
        <v>0</v>
      </c>
      <c r="AE94" s="124" t="str">
        <f t="shared" si="1746"/>
        <v/>
      </c>
      <c r="AF94" s="125"/>
      <c r="AG94" s="126">
        <f t="shared" si="1747"/>
        <v>0</v>
      </c>
      <c r="AH94" s="124" t="str">
        <f t="shared" si="1748"/>
        <v/>
      </c>
      <c r="AI94" s="125"/>
      <c r="AJ94" s="126">
        <f t="shared" si="1749"/>
        <v>0</v>
      </c>
      <c r="AK94" s="124" t="str">
        <f t="shared" si="1750"/>
        <v/>
      </c>
      <c r="AL94" s="125"/>
      <c r="AM94" s="126">
        <f t="shared" si="1751"/>
        <v>0</v>
      </c>
      <c r="AN94" s="124" t="str">
        <f t="shared" si="1752"/>
        <v/>
      </c>
      <c r="AO94" s="125"/>
      <c r="AP94" s="126">
        <f t="shared" si="1753"/>
        <v>0</v>
      </c>
      <c r="AQ94" s="124" t="str">
        <f t="shared" si="1754"/>
        <v/>
      </c>
      <c r="AR94" s="125"/>
      <c r="AS94" s="126">
        <f t="shared" si="1755"/>
        <v>0</v>
      </c>
      <c r="AT94" s="124" t="str">
        <f t="shared" si="1756"/>
        <v/>
      </c>
      <c r="AU94" s="125"/>
      <c r="AV94" s="126">
        <f t="shared" si="1757"/>
        <v>0</v>
      </c>
      <c r="AW94" s="124" t="str">
        <f t="shared" si="1758"/>
        <v/>
      </c>
      <c r="AX94" s="125"/>
      <c r="AY94" s="126">
        <f t="shared" si="1759"/>
        <v>0</v>
      </c>
      <c r="AZ94" s="124" t="str">
        <f t="shared" si="1760"/>
        <v/>
      </c>
      <c r="BA94" s="125"/>
      <c r="BB94" s="126">
        <f t="shared" si="1761"/>
        <v>0</v>
      </c>
      <c r="BC94" s="124" t="str">
        <f t="shared" si="1762"/>
        <v/>
      </c>
      <c r="BD94" s="125"/>
      <c r="BE94" s="126">
        <f t="shared" si="1763"/>
        <v>0</v>
      </c>
      <c r="BF94" s="124" t="str">
        <f t="shared" si="1764"/>
        <v/>
      </c>
      <c r="BG94" s="125"/>
      <c r="BH94" s="126">
        <f t="shared" si="1765"/>
        <v>0</v>
      </c>
      <c r="BI94" s="124">
        <f t="shared" si="1766"/>
        <v>116574.14</v>
      </c>
      <c r="BJ94" s="125">
        <v>1</v>
      </c>
      <c r="BK94" s="126">
        <f t="shared" si="1767"/>
        <v>1</v>
      </c>
      <c r="BL94" s="124" t="str">
        <f t="shared" si="1768"/>
        <v/>
      </c>
      <c r="BM94" s="125"/>
      <c r="BN94" s="126">
        <f t="shared" si="1769"/>
        <v>1</v>
      </c>
      <c r="BO94" s="124" t="str">
        <f t="shared" si="1770"/>
        <v/>
      </c>
      <c r="BP94" s="125"/>
      <c r="BQ94" s="126">
        <f t="shared" si="1771"/>
        <v>1</v>
      </c>
      <c r="BR94" s="124" t="str">
        <f t="shared" si="1772"/>
        <v/>
      </c>
      <c r="BS94" s="125"/>
      <c r="BT94" s="126">
        <f t="shared" si="1773"/>
        <v>1</v>
      </c>
      <c r="BU94" s="124" t="str">
        <f t="shared" si="1774"/>
        <v/>
      </c>
      <c r="BV94" s="125"/>
      <c r="BW94" s="126">
        <f t="shared" si="1775"/>
        <v>1</v>
      </c>
      <c r="BX94" s="124" t="str">
        <f t="shared" si="1776"/>
        <v/>
      </c>
      <c r="BY94" s="125"/>
      <c r="BZ94" s="126">
        <f t="shared" si="1777"/>
        <v>1</v>
      </c>
      <c r="CA94" s="124" t="str">
        <f t="shared" si="1778"/>
        <v/>
      </c>
      <c r="CB94" s="125"/>
      <c r="CC94" s="126">
        <f t="shared" si="1779"/>
        <v>1</v>
      </c>
      <c r="CD94" s="124" t="str">
        <f t="shared" si="1780"/>
        <v/>
      </c>
      <c r="CE94" s="125"/>
      <c r="CF94" s="126">
        <f t="shared" si="1781"/>
        <v>1</v>
      </c>
      <c r="CG94" s="124" t="str">
        <f t="shared" si="1782"/>
        <v/>
      </c>
      <c r="CH94" s="125"/>
      <c r="CI94" s="126">
        <f t="shared" si="1783"/>
        <v>1</v>
      </c>
      <c r="CJ94" s="124" t="str">
        <f t="shared" si="1784"/>
        <v/>
      </c>
      <c r="CK94" s="125"/>
      <c r="CL94" s="126">
        <f t="shared" si="1785"/>
        <v>1</v>
      </c>
      <c r="CM94" s="124" t="str">
        <f t="shared" si="1786"/>
        <v/>
      </c>
      <c r="CN94" s="125"/>
      <c r="CO94" s="126">
        <f t="shared" si="1787"/>
        <v>1</v>
      </c>
      <c r="CP94" s="124" t="str">
        <f t="shared" si="1788"/>
        <v/>
      </c>
      <c r="CQ94" s="125"/>
      <c r="CR94" s="126">
        <f t="shared" si="1789"/>
        <v>1</v>
      </c>
      <c r="CS94" s="124" t="str">
        <f t="shared" si="1790"/>
        <v/>
      </c>
      <c r="CT94" s="125"/>
      <c r="CU94" s="126">
        <f t="shared" si="1791"/>
        <v>1</v>
      </c>
      <c r="CV94" s="124" t="str">
        <f t="shared" si="1792"/>
        <v/>
      </c>
      <c r="CW94" s="125"/>
      <c r="CX94" s="126">
        <f t="shared" si="1793"/>
        <v>1</v>
      </c>
      <c r="CY94" s="124" t="str">
        <f t="shared" si="1794"/>
        <v/>
      </c>
      <c r="CZ94" s="125"/>
      <c r="DA94" s="126">
        <f t="shared" si="1795"/>
        <v>1</v>
      </c>
      <c r="DB94" s="124" t="str">
        <f t="shared" si="1796"/>
        <v/>
      </c>
      <c r="DC94" s="125"/>
      <c r="DD94" s="126">
        <f t="shared" si="1797"/>
        <v>1</v>
      </c>
      <c r="DE94" s="124" t="str">
        <f t="shared" si="1798"/>
        <v/>
      </c>
      <c r="DF94" s="125"/>
      <c r="DG94" s="126">
        <f t="shared" si="1799"/>
        <v>1</v>
      </c>
      <c r="DH94" s="124" t="str">
        <f t="shared" si="1800"/>
        <v/>
      </c>
      <c r="DI94" s="125"/>
      <c r="DJ94" s="126">
        <f t="shared" si="1801"/>
        <v>1</v>
      </c>
    </row>
    <row r="95" spans="1:114" ht="7.75" hidden="1" customHeight="1" outlineLevel="2" x14ac:dyDescent="0.2">
      <c r="A95" s="97" t="str">
        <f t="shared" si="1657"/>
        <v>4</v>
      </c>
      <c r="B95" s="121" t="s">
        <v>330</v>
      </c>
      <c r="C95" s="200" t="str">
        <f>VLOOKUP(B95,'[49]PLANILHA ORCAMENTARIA'!A:B,2,0)</f>
        <v>PORCELANATO / REVESTIMENTO DE PISO - SETOR 2</v>
      </c>
      <c r="D95" s="200"/>
      <c r="E95" s="122">
        <f>VLOOKUP(B95,'[49]PLANILHA ORCAMENTARIA'!A:G,7,0)</f>
        <v>116470.26</v>
      </c>
      <c r="F95" s="123"/>
      <c r="G95" s="124" t="str">
        <f t="shared" si="1730"/>
        <v/>
      </c>
      <c r="H95" s="125"/>
      <c r="I95" s="126">
        <f t="shared" si="1659"/>
        <v>0</v>
      </c>
      <c r="J95" s="124" t="str">
        <f t="shared" si="1732"/>
        <v/>
      </c>
      <c r="K95" s="125"/>
      <c r="L95" s="126">
        <f t="shared" si="1733"/>
        <v>0</v>
      </c>
      <c r="M95" s="124" t="str">
        <f t="shared" si="1734"/>
        <v/>
      </c>
      <c r="N95" s="125"/>
      <c r="O95" s="126">
        <f t="shared" si="1735"/>
        <v>0</v>
      </c>
      <c r="P95" s="124" t="str">
        <f t="shared" si="1736"/>
        <v/>
      </c>
      <c r="Q95" s="125"/>
      <c r="R95" s="126">
        <f t="shared" si="1737"/>
        <v>0</v>
      </c>
      <c r="S95" s="124" t="str">
        <f t="shared" si="1738"/>
        <v/>
      </c>
      <c r="T95" s="125"/>
      <c r="U95" s="126">
        <f t="shared" si="1739"/>
        <v>0</v>
      </c>
      <c r="V95" s="124" t="str">
        <f t="shared" si="1740"/>
        <v/>
      </c>
      <c r="W95" s="125"/>
      <c r="X95" s="126">
        <f t="shared" si="1741"/>
        <v>0</v>
      </c>
      <c r="Y95" s="124" t="str">
        <f t="shared" si="1742"/>
        <v/>
      </c>
      <c r="Z95" s="125"/>
      <c r="AA95" s="126">
        <f t="shared" si="1743"/>
        <v>0</v>
      </c>
      <c r="AB95" s="124" t="str">
        <f t="shared" si="1744"/>
        <v/>
      </c>
      <c r="AC95" s="125"/>
      <c r="AD95" s="126">
        <f t="shared" si="1745"/>
        <v>0</v>
      </c>
      <c r="AE95" s="124" t="str">
        <f t="shared" si="1746"/>
        <v/>
      </c>
      <c r="AF95" s="125"/>
      <c r="AG95" s="126">
        <f t="shared" si="1747"/>
        <v>0</v>
      </c>
      <c r="AH95" s="124" t="str">
        <f t="shared" si="1748"/>
        <v/>
      </c>
      <c r="AI95" s="125"/>
      <c r="AJ95" s="126">
        <f t="shared" si="1749"/>
        <v>0</v>
      </c>
      <c r="AK95" s="124" t="str">
        <f t="shared" si="1750"/>
        <v/>
      </c>
      <c r="AL95" s="125"/>
      <c r="AM95" s="126">
        <f t="shared" si="1751"/>
        <v>0</v>
      </c>
      <c r="AN95" s="124" t="str">
        <f t="shared" si="1752"/>
        <v/>
      </c>
      <c r="AO95" s="125"/>
      <c r="AP95" s="126">
        <f t="shared" si="1753"/>
        <v>0</v>
      </c>
      <c r="AQ95" s="124" t="str">
        <f t="shared" si="1754"/>
        <v/>
      </c>
      <c r="AR95" s="125"/>
      <c r="AS95" s="126">
        <f t="shared" si="1755"/>
        <v>0</v>
      </c>
      <c r="AT95" s="124" t="str">
        <f t="shared" si="1756"/>
        <v/>
      </c>
      <c r="AU95" s="125"/>
      <c r="AV95" s="126">
        <f t="shared" si="1757"/>
        <v>0</v>
      </c>
      <c r="AW95" s="124" t="str">
        <f t="shared" si="1758"/>
        <v/>
      </c>
      <c r="AX95" s="125"/>
      <c r="AY95" s="126">
        <f t="shared" si="1759"/>
        <v>0</v>
      </c>
      <c r="AZ95" s="124" t="str">
        <f t="shared" si="1760"/>
        <v/>
      </c>
      <c r="BA95" s="125"/>
      <c r="BB95" s="126">
        <f t="shared" si="1761"/>
        <v>0</v>
      </c>
      <c r="BC95" s="124" t="str">
        <f t="shared" si="1762"/>
        <v/>
      </c>
      <c r="BD95" s="125"/>
      <c r="BE95" s="126">
        <f t="shared" si="1763"/>
        <v>0</v>
      </c>
      <c r="BF95" s="124" t="str">
        <f t="shared" si="1764"/>
        <v/>
      </c>
      <c r="BG95" s="125"/>
      <c r="BH95" s="126">
        <f t="shared" si="1765"/>
        <v>0</v>
      </c>
      <c r="BI95" s="124">
        <f t="shared" si="1766"/>
        <v>116470.26</v>
      </c>
      <c r="BJ95" s="125">
        <v>1</v>
      </c>
      <c r="BK95" s="126">
        <f t="shared" si="1767"/>
        <v>1</v>
      </c>
      <c r="BL95" s="124" t="str">
        <f t="shared" si="1768"/>
        <v/>
      </c>
      <c r="BM95" s="125"/>
      <c r="BN95" s="126">
        <f t="shared" si="1769"/>
        <v>1</v>
      </c>
      <c r="BO95" s="124" t="str">
        <f t="shared" si="1770"/>
        <v/>
      </c>
      <c r="BP95" s="125"/>
      <c r="BQ95" s="126">
        <f t="shared" si="1771"/>
        <v>1</v>
      </c>
      <c r="BR95" s="124" t="str">
        <f t="shared" si="1772"/>
        <v/>
      </c>
      <c r="BS95" s="125"/>
      <c r="BT95" s="126">
        <f t="shared" si="1773"/>
        <v>1</v>
      </c>
      <c r="BU95" s="124" t="str">
        <f t="shared" si="1774"/>
        <v/>
      </c>
      <c r="BV95" s="125"/>
      <c r="BW95" s="126">
        <f t="shared" si="1775"/>
        <v>1</v>
      </c>
      <c r="BX95" s="124" t="str">
        <f t="shared" si="1776"/>
        <v/>
      </c>
      <c r="BY95" s="125"/>
      <c r="BZ95" s="126">
        <f t="shared" si="1777"/>
        <v>1</v>
      </c>
      <c r="CA95" s="124" t="str">
        <f t="shared" si="1778"/>
        <v/>
      </c>
      <c r="CB95" s="125"/>
      <c r="CC95" s="126">
        <f t="shared" si="1779"/>
        <v>1</v>
      </c>
      <c r="CD95" s="124" t="str">
        <f t="shared" si="1780"/>
        <v/>
      </c>
      <c r="CE95" s="125"/>
      <c r="CF95" s="126">
        <f t="shared" si="1781"/>
        <v>1</v>
      </c>
      <c r="CG95" s="124" t="str">
        <f t="shared" si="1782"/>
        <v/>
      </c>
      <c r="CH95" s="125"/>
      <c r="CI95" s="126">
        <f t="shared" si="1783"/>
        <v>1</v>
      </c>
      <c r="CJ95" s="124" t="str">
        <f t="shared" si="1784"/>
        <v/>
      </c>
      <c r="CK95" s="125"/>
      <c r="CL95" s="126">
        <f t="shared" si="1785"/>
        <v>1</v>
      </c>
      <c r="CM95" s="124" t="str">
        <f t="shared" si="1786"/>
        <v/>
      </c>
      <c r="CN95" s="125"/>
      <c r="CO95" s="126">
        <f t="shared" si="1787"/>
        <v>1</v>
      </c>
      <c r="CP95" s="124" t="str">
        <f t="shared" si="1788"/>
        <v/>
      </c>
      <c r="CQ95" s="125"/>
      <c r="CR95" s="126">
        <f t="shared" si="1789"/>
        <v>1</v>
      </c>
      <c r="CS95" s="124" t="str">
        <f t="shared" si="1790"/>
        <v/>
      </c>
      <c r="CT95" s="125"/>
      <c r="CU95" s="126">
        <f t="shared" si="1791"/>
        <v>1</v>
      </c>
      <c r="CV95" s="124" t="str">
        <f t="shared" si="1792"/>
        <v/>
      </c>
      <c r="CW95" s="125"/>
      <c r="CX95" s="126">
        <f t="shared" si="1793"/>
        <v>1</v>
      </c>
      <c r="CY95" s="124" t="str">
        <f t="shared" si="1794"/>
        <v/>
      </c>
      <c r="CZ95" s="125"/>
      <c r="DA95" s="126">
        <f t="shared" si="1795"/>
        <v>1</v>
      </c>
      <c r="DB95" s="124" t="str">
        <f t="shared" si="1796"/>
        <v/>
      </c>
      <c r="DC95" s="125"/>
      <c r="DD95" s="126">
        <f t="shared" si="1797"/>
        <v>1</v>
      </c>
      <c r="DE95" s="124" t="str">
        <f t="shared" si="1798"/>
        <v/>
      </c>
      <c r="DF95" s="125"/>
      <c r="DG95" s="126">
        <f t="shared" si="1799"/>
        <v>1</v>
      </c>
      <c r="DH95" s="124" t="str">
        <f t="shared" si="1800"/>
        <v/>
      </c>
      <c r="DI95" s="125"/>
      <c r="DJ95" s="126">
        <f t="shared" si="1801"/>
        <v>1</v>
      </c>
    </row>
    <row r="96" spans="1:114" ht="7.75" hidden="1" customHeight="1" outlineLevel="2" x14ac:dyDescent="0.2">
      <c r="A96" s="97" t="str">
        <f t="shared" si="1657"/>
        <v>4</v>
      </c>
      <c r="B96" s="121" t="s">
        <v>331</v>
      </c>
      <c r="C96" s="200" t="str">
        <f>VLOOKUP(B96,'[49]PLANILHA ORCAMENTARIA'!A:B,2,0)</f>
        <v>PORCELANATO / REVESTIMENTO DE PISO - SETOR 3</v>
      </c>
      <c r="D96" s="200"/>
      <c r="E96" s="122">
        <f>VLOOKUP(B96,'[49]PLANILHA ORCAMENTARIA'!A:G,7,0)</f>
        <v>198579</v>
      </c>
      <c r="F96" s="123"/>
      <c r="G96" s="124" t="str">
        <f t="shared" si="1730"/>
        <v/>
      </c>
      <c r="H96" s="125"/>
      <c r="I96" s="126">
        <f t="shared" si="1659"/>
        <v>0</v>
      </c>
      <c r="J96" s="124" t="str">
        <f t="shared" si="1732"/>
        <v/>
      </c>
      <c r="K96" s="125"/>
      <c r="L96" s="126">
        <f t="shared" si="1733"/>
        <v>0</v>
      </c>
      <c r="M96" s="124" t="str">
        <f t="shared" si="1734"/>
        <v/>
      </c>
      <c r="N96" s="125"/>
      <c r="O96" s="126">
        <f t="shared" si="1735"/>
        <v>0</v>
      </c>
      <c r="P96" s="124" t="str">
        <f t="shared" si="1736"/>
        <v/>
      </c>
      <c r="Q96" s="125"/>
      <c r="R96" s="126">
        <f t="shared" si="1737"/>
        <v>0</v>
      </c>
      <c r="S96" s="124" t="str">
        <f t="shared" si="1738"/>
        <v/>
      </c>
      <c r="T96" s="125"/>
      <c r="U96" s="126">
        <f t="shared" si="1739"/>
        <v>0</v>
      </c>
      <c r="V96" s="124" t="str">
        <f t="shared" si="1740"/>
        <v/>
      </c>
      <c r="W96" s="125"/>
      <c r="X96" s="126">
        <f t="shared" si="1741"/>
        <v>0</v>
      </c>
      <c r="Y96" s="124" t="str">
        <f t="shared" si="1742"/>
        <v/>
      </c>
      <c r="Z96" s="125"/>
      <c r="AA96" s="126">
        <f t="shared" si="1743"/>
        <v>0</v>
      </c>
      <c r="AB96" s="124" t="str">
        <f t="shared" si="1744"/>
        <v/>
      </c>
      <c r="AC96" s="125"/>
      <c r="AD96" s="126">
        <f t="shared" si="1745"/>
        <v>0</v>
      </c>
      <c r="AE96" s="124" t="str">
        <f t="shared" si="1746"/>
        <v/>
      </c>
      <c r="AF96" s="125"/>
      <c r="AG96" s="126">
        <f t="shared" si="1747"/>
        <v>0</v>
      </c>
      <c r="AH96" s="124" t="str">
        <f t="shared" si="1748"/>
        <v/>
      </c>
      <c r="AI96" s="125"/>
      <c r="AJ96" s="126">
        <f t="shared" si="1749"/>
        <v>0</v>
      </c>
      <c r="AK96" s="124" t="str">
        <f t="shared" si="1750"/>
        <v/>
      </c>
      <c r="AL96" s="125"/>
      <c r="AM96" s="126">
        <f t="shared" si="1751"/>
        <v>0</v>
      </c>
      <c r="AN96" s="124" t="str">
        <f t="shared" si="1752"/>
        <v/>
      </c>
      <c r="AO96" s="125"/>
      <c r="AP96" s="126">
        <f t="shared" si="1753"/>
        <v>0</v>
      </c>
      <c r="AQ96" s="124" t="str">
        <f t="shared" si="1754"/>
        <v/>
      </c>
      <c r="AR96" s="125"/>
      <c r="AS96" s="126">
        <f t="shared" si="1755"/>
        <v>0</v>
      </c>
      <c r="AT96" s="124" t="str">
        <f t="shared" si="1756"/>
        <v/>
      </c>
      <c r="AU96" s="125"/>
      <c r="AV96" s="126">
        <f t="shared" si="1757"/>
        <v>0</v>
      </c>
      <c r="AW96" s="124" t="str">
        <f t="shared" si="1758"/>
        <v/>
      </c>
      <c r="AX96" s="125"/>
      <c r="AY96" s="126">
        <f t="shared" si="1759"/>
        <v>0</v>
      </c>
      <c r="AZ96" s="124" t="str">
        <f t="shared" si="1760"/>
        <v/>
      </c>
      <c r="BA96" s="125"/>
      <c r="BB96" s="126">
        <f t="shared" si="1761"/>
        <v>0</v>
      </c>
      <c r="BC96" s="124" t="str">
        <f t="shared" si="1762"/>
        <v/>
      </c>
      <c r="BD96" s="125"/>
      <c r="BE96" s="126">
        <f t="shared" si="1763"/>
        <v>0</v>
      </c>
      <c r="BF96" s="124" t="str">
        <f t="shared" si="1764"/>
        <v/>
      </c>
      <c r="BG96" s="125"/>
      <c r="BH96" s="126">
        <f t="shared" si="1765"/>
        <v>0</v>
      </c>
      <c r="BI96" s="124">
        <f t="shared" si="1766"/>
        <v>198579</v>
      </c>
      <c r="BJ96" s="125">
        <v>1</v>
      </c>
      <c r="BK96" s="126">
        <f t="shared" si="1767"/>
        <v>1</v>
      </c>
      <c r="BL96" s="124" t="str">
        <f t="shared" si="1768"/>
        <v/>
      </c>
      <c r="BM96" s="125"/>
      <c r="BN96" s="126">
        <f t="shared" si="1769"/>
        <v>1</v>
      </c>
      <c r="BO96" s="124" t="str">
        <f t="shared" si="1770"/>
        <v/>
      </c>
      <c r="BP96" s="125"/>
      <c r="BQ96" s="126">
        <f t="shared" si="1771"/>
        <v>1</v>
      </c>
      <c r="BR96" s="124" t="str">
        <f t="shared" si="1772"/>
        <v/>
      </c>
      <c r="BS96" s="125"/>
      <c r="BT96" s="126">
        <f t="shared" si="1773"/>
        <v>1</v>
      </c>
      <c r="BU96" s="124" t="str">
        <f t="shared" si="1774"/>
        <v/>
      </c>
      <c r="BV96" s="125"/>
      <c r="BW96" s="126">
        <f t="shared" si="1775"/>
        <v>1</v>
      </c>
      <c r="BX96" s="124" t="str">
        <f t="shared" si="1776"/>
        <v/>
      </c>
      <c r="BY96" s="125"/>
      <c r="BZ96" s="126">
        <f t="shared" si="1777"/>
        <v>1</v>
      </c>
      <c r="CA96" s="124" t="str">
        <f t="shared" si="1778"/>
        <v/>
      </c>
      <c r="CB96" s="125"/>
      <c r="CC96" s="126">
        <f t="shared" si="1779"/>
        <v>1</v>
      </c>
      <c r="CD96" s="124" t="str">
        <f t="shared" si="1780"/>
        <v/>
      </c>
      <c r="CE96" s="125"/>
      <c r="CF96" s="126">
        <f t="shared" si="1781"/>
        <v>1</v>
      </c>
      <c r="CG96" s="124" t="str">
        <f t="shared" si="1782"/>
        <v/>
      </c>
      <c r="CH96" s="125"/>
      <c r="CI96" s="126">
        <f t="shared" si="1783"/>
        <v>1</v>
      </c>
      <c r="CJ96" s="124" t="str">
        <f t="shared" si="1784"/>
        <v/>
      </c>
      <c r="CK96" s="125"/>
      <c r="CL96" s="126">
        <f t="shared" si="1785"/>
        <v>1</v>
      </c>
      <c r="CM96" s="124" t="str">
        <f t="shared" si="1786"/>
        <v/>
      </c>
      <c r="CN96" s="125"/>
      <c r="CO96" s="126">
        <f t="shared" si="1787"/>
        <v>1</v>
      </c>
      <c r="CP96" s="124" t="str">
        <f t="shared" si="1788"/>
        <v/>
      </c>
      <c r="CQ96" s="125"/>
      <c r="CR96" s="126">
        <f t="shared" si="1789"/>
        <v>1</v>
      </c>
      <c r="CS96" s="124" t="str">
        <f t="shared" si="1790"/>
        <v/>
      </c>
      <c r="CT96" s="125"/>
      <c r="CU96" s="126">
        <f t="shared" si="1791"/>
        <v>1</v>
      </c>
      <c r="CV96" s="124" t="str">
        <f t="shared" si="1792"/>
        <v/>
      </c>
      <c r="CW96" s="125"/>
      <c r="CX96" s="126">
        <f t="shared" si="1793"/>
        <v>1</v>
      </c>
      <c r="CY96" s="124" t="str">
        <f t="shared" si="1794"/>
        <v/>
      </c>
      <c r="CZ96" s="125"/>
      <c r="DA96" s="126">
        <f t="shared" si="1795"/>
        <v>1</v>
      </c>
      <c r="DB96" s="124" t="str">
        <f t="shared" si="1796"/>
        <v/>
      </c>
      <c r="DC96" s="125"/>
      <c r="DD96" s="126">
        <f t="shared" si="1797"/>
        <v>1</v>
      </c>
      <c r="DE96" s="124" t="str">
        <f t="shared" si="1798"/>
        <v/>
      </c>
      <c r="DF96" s="125"/>
      <c r="DG96" s="126">
        <f t="shared" si="1799"/>
        <v>1</v>
      </c>
      <c r="DH96" s="124" t="str">
        <f t="shared" si="1800"/>
        <v/>
      </c>
      <c r="DI96" s="125"/>
      <c r="DJ96" s="126">
        <f t="shared" si="1801"/>
        <v>1</v>
      </c>
    </row>
    <row r="97" spans="1:114" ht="7.75" hidden="1" customHeight="1" outlineLevel="2" x14ac:dyDescent="0.2">
      <c r="A97" s="97" t="str">
        <f t="shared" si="1657"/>
        <v>4</v>
      </c>
      <c r="B97" s="121" t="s">
        <v>332</v>
      </c>
      <c r="C97" s="200" t="str">
        <f>VLOOKUP(B97,'[49]PLANILHA ORCAMENTARIA'!A:B,2,0)</f>
        <v>REJUNTE / RODAPÉ / SOLEIRA</v>
      </c>
      <c r="D97" s="200"/>
      <c r="E97" s="122">
        <f>VLOOKUP(B97,'[49]PLANILHA ORCAMENTARIA'!A:G,7,0)</f>
        <v>21811.66</v>
      </c>
      <c r="F97" s="123"/>
      <c r="G97" s="124" t="str">
        <f t="shared" si="1730"/>
        <v/>
      </c>
      <c r="H97" s="125"/>
      <c r="I97" s="126">
        <f t="shared" si="1659"/>
        <v>0</v>
      </c>
      <c r="J97" s="124" t="str">
        <f t="shared" si="1732"/>
        <v/>
      </c>
      <c r="K97" s="125"/>
      <c r="L97" s="126">
        <f t="shared" si="1733"/>
        <v>0</v>
      </c>
      <c r="M97" s="124" t="str">
        <f t="shared" si="1734"/>
        <v/>
      </c>
      <c r="N97" s="125"/>
      <c r="O97" s="126">
        <f t="shared" si="1735"/>
        <v>0</v>
      </c>
      <c r="P97" s="124" t="str">
        <f t="shared" si="1736"/>
        <v/>
      </c>
      <c r="Q97" s="125"/>
      <c r="R97" s="126">
        <f t="shared" si="1737"/>
        <v>0</v>
      </c>
      <c r="S97" s="124" t="str">
        <f t="shared" si="1738"/>
        <v/>
      </c>
      <c r="T97" s="125"/>
      <c r="U97" s="126">
        <f t="shared" si="1739"/>
        <v>0</v>
      </c>
      <c r="V97" s="124" t="str">
        <f t="shared" si="1740"/>
        <v/>
      </c>
      <c r="W97" s="125"/>
      <c r="X97" s="126">
        <f t="shared" si="1741"/>
        <v>0</v>
      </c>
      <c r="Y97" s="124" t="str">
        <f t="shared" si="1742"/>
        <v/>
      </c>
      <c r="Z97" s="125"/>
      <c r="AA97" s="126">
        <f t="shared" si="1743"/>
        <v>0</v>
      </c>
      <c r="AB97" s="124" t="str">
        <f t="shared" si="1744"/>
        <v/>
      </c>
      <c r="AC97" s="125"/>
      <c r="AD97" s="126">
        <f t="shared" si="1745"/>
        <v>0</v>
      </c>
      <c r="AE97" s="124" t="str">
        <f t="shared" si="1746"/>
        <v/>
      </c>
      <c r="AF97" s="125"/>
      <c r="AG97" s="126">
        <f t="shared" si="1747"/>
        <v>0</v>
      </c>
      <c r="AH97" s="124" t="str">
        <f t="shared" si="1748"/>
        <v/>
      </c>
      <c r="AI97" s="125"/>
      <c r="AJ97" s="126">
        <f t="shared" si="1749"/>
        <v>0</v>
      </c>
      <c r="AK97" s="124" t="str">
        <f t="shared" si="1750"/>
        <v/>
      </c>
      <c r="AL97" s="125"/>
      <c r="AM97" s="126">
        <f t="shared" si="1751"/>
        <v>0</v>
      </c>
      <c r="AN97" s="124" t="str">
        <f t="shared" si="1752"/>
        <v/>
      </c>
      <c r="AO97" s="125"/>
      <c r="AP97" s="126">
        <f t="shared" si="1753"/>
        <v>0</v>
      </c>
      <c r="AQ97" s="124" t="str">
        <f t="shared" si="1754"/>
        <v/>
      </c>
      <c r="AR97" s="125"/>
      <c r="AS97" s="126">
        <f t="shared" si="1755"/>
        <v>0</v>
      </c>
      <c r="AT97" s="124" t="str">
        <f t="shared" si="1756"/>
        <v/>
      </c>
      <c r="AU97" s="125"/>
      <c r="AV97" s="126">
        <f t="shared" si="1757"/>
        <v>0</v>
      </c>
      <c r="AW97" s="124" t="str">
        <f t="shared" si="1758"/>
        <v/>
      </c>
      <c r="AX97" s="125"/>
      <c r="AY97" s="126">
        <f t="shared" si="1759"/>
        <v>0</v>
      </c>
      <c r="AZ97" s="124" t="str">
        <f t="shared" si="1760"/>
        <v/>
      </c>
      <c r="BA97" s="125"/>
      <c r="BB97" s="126">
        <f t="shared" si="1761"/>
        <v>0</v>
      </c>
      <c r="BC97" s="124" t="str">
        <f t="shared" si="1762"/>
        <v/>
      </c>
      <c r="BD97" s="125"/>
      <c r="BE97" s="126">
        <f t="shared" si="1763"/>
        <v>0</v>
      </c>
      <c r="BF97" s="124" t="str">
        <f t="shared" si="1764"/>
        <v/>
      </c>
      <c r="BG97" s="125"/>
      <c r="BH97" s="126">
        <f t="shared" si="1765"/>
        <v>0</v>
      </c>
      <c r="BI97" s="124">
        <f t="shared" si="1766"/>
        <v>21811.66</v>
      </c>
      <c r="BJ97" s="125">
        <v>1</v>
      </c>
      <c r="BK97" s="126">
        <f t="shared" si="1767"/>
        <v>1</v>
      </c>
      <c r="BL97" s="124" t="str">
        <f t="shared" si="1768"/>
        <v/>
      </c>
      <c r="BM97" s="125"/>
      <c r="BN97" s="126">
        <f t="shared" si="1769"/>
        <v>1</v>
      </c>
      <c r="BO97" s="124" t="str">
        <f t="shared" si="1770"/>
        <v/>
      </c>
      <c r="BP97" s="125"/>
      <c r="BQ97" s="126">
        <f t="shared" si="1771"/>
        <v>1</v>
      </c>
      <c r="BR97" s="124" t="str">
        <f t="shared" si="1772"/>
        <v/>
      </c>
      <c r="BS97" s="125"/>
      <c r="BT97" s="126">
        <f t="shared" si="1773"/>
        <v>1</v>
      </c>
      <c r="BU97" s="124" t="str">
        <f t="shared" si="1774"/>
        <v/>
      </c>
      <c r="BV97" s="125"/>
      <c r="BW97" s="126">
        <f t="shared" si="1775"/>
        <v>1</v>
      </c>
      <c r="BX97" s="124" t="str">
        <f t="shared" si="1776"/>
        <v/>
      </c>
      <c r="BY97" s="125"/>
      <c r="BZ97" s="126">
        <f t="shared" si="1777"/>
        <v>1</v>
      </c>
      <c r="CA97" s="124" t="str">
        <f t="shared" si="1778"/>
        <v/>
      </c>
      <c r="CB97" s="125"/>
      <c r="CC97" s="126">
        <f t="shared" si="1779"/>
        <v>1</v>
      </c>
      <c r="CD97" s="124" t="str">
        <f t="shared" si="1780"/>
        <v/>
      </c>
      <c r="CE97" s="125"/>
      <c r="CF97" s="126">
        <f t="shared" si="1781"/>
        <v>1</v>
      </c>
      <c r="CG97" s="124" t="str">
        <f t="shared" si="1782"/>
        <v/>
      </c>
      <c r="CH97" s="125"/>
      <c r="CI97" s="126">
        <f t="shared" si="1783"/>
        <v>1</v>
      </c>
      <c r="CJ97" s="124" t="str">
        <f t="shared" si="1784"/>
        <v/>
      </c>
      <c r="CK97" s="125"/>
      <c r="CL97" s="126">
        <f t="shared" si="1785"/>
        <v>1</v>
      </c>
      <c r="CM97" s="124" t="str">
        <f t="shared" si="1786"/>
        <v/>
      </c>
      <c r="CN97" s="125"/>
      <c r="CO97" s="126">
        <f t="shared" si="1787"/>
        <v>1</v>
      </c>
      <c r="CP97" s="124" t="str">
        <f t="shared" si="1788"/>
        <v/>
      </c>
      <c r="CQ97" s="125"/>
      <c r="CR97" s="126">
        <f t="shared" si="1789"/>
        <v>1</v>
      </c>
      <c r="CS97" s="124" t="str">
        <f t="shared" si="1790"/>
        <v/>
      </c>
      <c r="CT97" s="125"/>
      <c r="CU97" s="126">
        <f t="shared" si="1791"/>
        <v>1</v>
      </c>
      <c r="CV97" s="124" t="str">
        <f t="shared" si="1792"/>
        <v/>
      </c>
      <c r="CW97" s="125"/>
      <c r="CX97" s="126">
        <f t="shared" si="1793"/>
        <v>1</v>
      </c>
      <c r="CY97" s="124" t="str">
        <f t="shared" si="1794"/>
        <v/>
      </c>
      <c r="CZ97" s="125"/>
      <c r="DA97" s="126">
        <f t="shared" si="1795"/>
        <v>1</v>
      </c>
      <c r="DB97" s="124" t="str">
        <f t="shared" si="1796"/>
        <v/>
      </c>
      <c r="DC97" s="125"/>
      <c r="DD97" s="126">
        <f t="shared" si="1797"/>
        <v>1</v>
      </c>
      <c r="DE97" s="124" t="str">
        <f t="shared" si="1798"/>
        <v/>
      </c>
      <c r="DF97" s="125"/>
      <c r="DG97" s="126">
        <f t="shared" si="1799"/>
        <v>1</v>
      </c>
      <c r="DH97" s="124" t="str">
        <f t="shared" si="1800"/>
        <v/>
      </c>
      <c r="DI97" s="125"/>
      <c r="DJ97" s="126">
        <f t="shared" si="1801"/>
        <v>1</v>
      </c>
    </row>
    <row r="98" spans="1:114" ht="7.75" hidden="1" customHeight="1" outlineLevel="1" x14ac:dyDescent="0.2">
      <c r="A98" s="97" t="str">
        <f t="shared" si="1657"/>
        <v>4</v>
      </c>
      <c r="B98" s="131" t="s">
        <v>333</v>
      </c>
      <c r="C98" s="204" t="s">
        <v>334</v>
      </c>
      <c r="D98" s="204"/>
      <c r="E98" s="132">
        <f>VLOOKUP(B98,'[49]PLANILHA ORCAMENTARIA'!A:G,7,0)</f>
        <v>676608.34</v>
      </c>
      <c r="F98" s="133"/>
      <c r="G98" s="207"/>
      <c r="H98" s="208"/>
      <c r="I98" s="209"/>
      <c r="J98" s="207"/>
      <c r="K98" s="208"/>
      <c r="L98" s="209"/>
      <c r="M98" s="207"/>
      <c r="N98" s="208"/>
      <c r="O98" s="209"/>
      <c r="P98" s="207"/>
      <c r="Q98" s="208"/>
      <c r="R98" s="209"/>
      <c r="S98" s="207"/>
      <c r="T98" s="208"/>
      <c r="U98" s="209"/>
      <c r="V98" s="207"/>
      <c r="W98" s="208"/>
      <c r="X98" s="209"/>
      <c r="Y98" s="207"/>
      <c r="Z98" s="208"/>
      <c r="AA98" s="209"/>
      <c r="AB98" s="207"/>
      <c r="AC98" s="208"/>
      <c r="AD98" s="209"/>
      <c r="AE98" s="207"/>
      <c r="AF98" s="208"/>
      <c r="AG98" s="209"/>
      <c r="AH98" s="207"/>
      <c r="AI98" s="208"/>
      <c r="AJ98" s="209"/>
      <c r="AK98" s="207"/>
      <c r="AL98" s="208"/>
      <c r="AM98" s="209"/>
      <c r="AN98" s="207"/>
      <c r="AO98" s="208"/>
      <c r="AP98" s="209"/>
      <c r="AQ98" s="207"/>
      <c r="AR98" s="208"/>
      <c r="AS98" s="209"/>
      <c r="AT98" s="207"/>
      <c r="AU98" s="208"/>
      <c r="AV98" s="209"/>
      <c r="AW98" s="207"/>
      <c r="AX98" s="208"/>
      <c r="AY98" s="209"/>
      <c r="AZ98" s="207"/>
      <c r="BA98" s="208"/>
      <c r="BB98" s="209"/>
      <c r="BC98" s="207"/>
      <c r="BD98" s="208"/>
      <c r="BE98" s="209"/>
      <c r="BF98" s="207"/>
      <c r="BG98" s="208"/>
      <c r="BH98" s="209"/>
      <c r="BI98" s="207"/>
      <c r="BJ98" s="208"/>
      <c r="BK98" s="209"/>
      <c r="BL98" s="207"/>
      <c r="BM98" s="208"/>
      <c r="BN98" s="209"/>
      <c r="BO98" s="207"/>
      <c r="BP98" s="208"/>
      <c r="BQ98" s="209"/>
      <c r="BR98" s="207"/>
      <c r="BS98" s="208"/>
      <c r="BT98" s="209"/>
      <c r="BU98" s="207"/>
      <c r="BV98" s="208"/>
      <c r="BW98" s="209"/>
      <c r="BX98" s="207"/>
      <c r="BY98" s="208"/>
      <c r="BZ98" s="209"/>
      <c r="CA98" s="207"/>
      <c r="CB98" s="208"/>
      <c r="CC98" s="209"/>
      <c r="CD98" s="207"/>
      <c r="CE98" s="208"/>
      <c r="CF98" s="209"/>
      <c r="CG98" s="207"/>
      <c r="CH98" s="208"/>
      <c r="CI98" s="209"/>
      <c r="CJ98" s="207"/>
      <c r="CK98" s="208"/>
      <c r="CL98" s="209"/>
      <c r="CM98" s="207"/>
      <c r="CN98" s="208"/>
      <c r="CO98" s="209"/>
      <c r="CP98" s="207"/>
      <c r="CQ98" s="208"/>
      <c r="CR98" s="209"/>
      <c r="CS98" s="207"/>
      <c r="CT98" s="208"/>
      <c r="CU98" s="209"/>
      <c r="CV98" s="207"/>
      <c r="CW98" s="208"/>
      <c r="CX98" s="209"/>
      <c r="CY98" s="207"/>
      <c r="CZ98" s="208"/>
      <c r="DA98" s="209"/>
      <c r="DB98" s="207"/>
      <c r="DC98" s="208"/>
      <c r="DD98" s="209"/>
      <c r="DE98" s="207"/>
      <c r="DF98" s="208"/>
      <c r="DG98" s="209"/>
      <c r="DH98" s="207"/>
      <c r="DI98" s="208"/>
      <c r="DJ98" s="209"/>
    </row>
    <row r="99" spans="1:114" ht="7.75" hidden="1" customHeight="1" outlineLevel="2" x14ac:dyDescent="0.2">
      <c r="A99" s="97" t="str">
        <f t="shared" si="1657"/>
        <v>4</v>
      </c>
      <c r="B99" s="121" t="s">
        <v>335</v>
      </c>
      <c r="C99" s="200" t="str">
        <f>VLOOKUP(B99,'[49]PLANILHA ORCAMENTARIA'!A:B,2,0)</f>
        <v>CONTRAPISO - SETOR 1</v>
      </c>
      <c r="D99" s="200"/>
      <c r="E99" s="122">
        <f>VLOOKUP(B99,'[49]PLANILHA ORCAMENTARIA'!A:G,7,0)</f>
        <v>171718.89</v>
      </c>
      <c r="F99" s="123"/>
      <c r="G99" s="124" t="str">
        <f t="shared" ref="G99:G101" si="1802">IF(H99="","",H99*$E99)</f>
        <v/>
      </c>
      <c r="H99" s="125"/>
      <c r="I99" s="126">
        <f t="shared" ref="I99:I100" si="1803">H99</f>
        <v>0</v>
      </c>
      <c r="J99" s="124" t="str">
        <f t="shared" ref="J99:J101" si="1804">IF(K99="","",K99*$E99)</f>
        <v/>
      </c>
      <c r="K99" s="125"/>
      <c r="L99" s="126">
        <f t="shared" ref="L99:L101" si="1805">K99+I99</f>
        <v>0</v>
      </c>
      <c r="M99" s="124" t="str">
        <f t="shared" ref="M99:M101" si="1806">IF(N99="","",N99*$E99)</f>
        <v/>
      </c>
      <c r="N99" s="125"/>
      <c r="O99" s="126">
        <f t="shared" ref="O99:O101" si="1807">N99+L99</f>
        <v>0</v>
      </c>
      <c r="P99" s="124" t="str">
        <f t="shared" ref="P99:P101" si="1808">IF(Q99="","",Q99*$E99)</f>
        <v/>
      </c>
      <c r="Q99" s="125"/>
      <c r="R99" s="126">
        <f t="shared" ref="R99:R101" si="1809">Q99+O99</f>
        <v>0</v>
      </c>
      <c r="S99" s="124" t="str">
        <f t="shared" ref="S99:S101" si="1810">IF(T99="","",T99*$E99)</f>
        <v/>
      </c>
      <c r="T99" s="125"/>
      <c r="U99" s="126">
        <f t="shared" ref="U99:U101" si="1811">T99+R99</f>
        <v>0</v>
      </c>
      <c r="V99" s="124" t="str">
        <f t="shared" ref="V99:V101" si="1812">IF(W99="","",W99*$E99)</f>
        <v/>
      </c>
      <c r="W99" s="125"/>
      <c r="X99" s="126">
        <f t="shared" ref="X99:X101" si="1813">W99+U99</f>
        <v>0</v>
      </c>
      <c r="Y99" s="124" t="str">
        <f t="shared" ref="Y99:Y101" si="1814">IF(Z99="","",Z99*$E99)</f>
        <v/>
      </c>
      <c r="Z99" s="125"/>
      <c r="AA99" s="126">
        <f t="shared" ref="AA99:AA101" si="1815">Z99+X99</f>
        <v>0</v>
      </c>
      <c r="AB99" s="124" t="str">
        <f t="shared" ref="AB99:AB101" si="1816">IF(AC99="","",AC99*$E99)</f>
        <v/>
      </c>
      <c r="AC99" s="125"/>
      <c r="AD99" s="126">
        <f t="shared" ref="AD99:AD101" si="1817">AC99+AA99</f>
        <v>0</v>
      </c>
      <c r="AE99" s="124" t="str">
        <f t="shared" ref="AE99:AE101" si="1818">IF(AF99="","",AF99*$E99)</f>
        <v/>
      </c>
      <c r="AF99" s="125"/>
      <c r="AG99" s="126">
        <f t="shared" ref="AG99:AG101" si="1819">AF99+AD99</f>
        <v>0</v>
      </c>
      <c r="AH99" s="124" t="str">
        <f t="shared" ref="AH99:AH101" si="1820">IF(AI99="","",AI99*$E99)</f>
        <v/>
      </c>
      <c r="AI99" s="125"/>
      <c r="AJ99" s="126">
        <f t="shared" ref="AJ99:AJ101" si="1821">AI99+AG99</f>
        <v>0</v>
      </c>
      <c r="AK99" s="124" t="str">
        <f t="shared" ref="AK99:AK101" si="1822">IF(AL99="","",AL99*$E99)</f>
        <v/>
      </c>
      <c r="AL99" s="125"/>
      <c r="AM99" s="126">
        <f t="shared" ref="AM99:AM101" si="1823">AL99+AJ99</f>
        <v>0</v>
      </c>
      <c r="AN99" s="124" t="str">
        <f t="shared" ref="AN99:AN101" si="1824">IF(AO99="","",AO99*$E99)</f>
        <v/>
      </c>
      <c r="AO99" s="125"/>
      <c r="AP99" s="126">
        <f t="shared" ref="AP99:AP101" si="1825">AO99+AM99</f>
        <v>0</v>
      </c>
      <c r="AQ99" s="124" t="str">
        <f t="shared" ref="AQ99:AQ101" si="1826">IF(AR99="","",AR99*$E99)</f>
        <v/>
      </c>
      <c r="AR99" s="125"/>
      <c r="AS99" s="126">
        <f t="shared" ref="AS99:AS101" si="1827">AR99+AP99</f>
        <v>0</v>
      </c>
      <c r="AT99" s="124" t="str">
        <f t="shared" ref="AT99:AT101" si="1828">IF(AU99="","",AU99*$E99)</f>
        <v/>
      </c>
      <c r="AU99" s="125"/>
      <c r="AV99" s="126">
        <f t="shared" ref="AV99:AV101" si="1829">AU99+AS99</f>
        <v>0</v>
      </c>
      <c r="AW99" s="124" t="str">
        <f t="shared" ref="AW99:AW101" si="1830">IF(AX99="","",AX99*$E99)</f>
        <v/>
      </c>
      <c r="AX99" s="125"/>
      <c r="AY99" s="126">
        <f t="shared" ref="AY99:AY101" si="1831">AX99+AV99</f>
        <v>0</v>
      </c>
      <c r="AZ99" s="124" t="str">
        <f t="shared" ref="AZ99:AZ101" si="1832">IF(BA99="","",BA99*$E99)</f>
        <v/>
      </c>
      <c r="BA99" s="125"/>
      <c r="BB99" s="126">
        <f t="shared" ref="BB99:BB101" si="1833">BA99+AY99</f>
        <v>0</v>
      </c>
      <c r="BC99" s="124" t="str">
        <f t="shared" ref="BC99:BC101" si="1834">IF(BD99="","",BD99*$E99)</f>
        <v/>
      </c>
      <c r="BD99" s="125"/>
      <c r="BE99" s="126">
        <f t="shared" ref="BE99:BE101" si="1835">BD99+BB99</f>
        <v>0</v>
      </c>
      <c r="BF99" s="124" t="str">
        <f t="shared" ref="BF99:BF101" si="1836">IF(BG99="","",BG99*$E99)</f>
        <v/>
      </c>
      <c r="BG99" s="125"/>
      <c r="BH99" s="126">
        <f t="shared" ref="BH99:BH101" si="1837">BG99+BE99</f>
        <v>0</v>
      </c>
      <c r="BI99" s="124" t="str">
        <f t="shared" ref="BI99:BI101" si="1838">IF(BJ99="","",BJ99*$E99)</f>
        <v/>
      </c>
      <c r="BJ99" s="125"/>
      <c r="BK99" s="126">
        <f t="shared" ref="BK99:BK101" si="1839">BJ99+BH99</f>
        <v>0</v>
      </c>
      <c r="BL99" s="124" t="str">
        <f t="shared" ref="BL99:BL101" si="1840">IF(BM99="","",BM99*$E99)</f>
        <v/>
      </c>
      <c r="BM99" s="125"/>
      <c r="BN99" s="126">
        <f t="shared" ref="BN99:BN101" si="1841">BM99+BK99</f>
        <v>0</v>
      </c>
      <c r="BO99" s="124" t="str">
        <f t="shared" ref="BO99:BO101" si="1842">IF(BP99="","",BP99*$E99)</f>
        <v/>
      </c>
      <c r="BP99" s="125"/>
      <c r="BQ99" s="126">
        <f t="shared" ref="BQ99:BQ101" si="1843">BP99+BN99</f>
        <v>0</v>
      </c>
      <c r="BR99" s="124" t="str">
        <f t="shared" ref="BR99:BR101" si="1844">IF(BS99="","",BS99*$E99)</f>
        <v/>
      </c>
      <c r="BS99" s="125"/>
      <c r="BT99" s="126">
        <f t="shared" ref="BT99:BT101" si="1845">BS99+BQ99</f>
        <v>0</v>
      </c>
      <c r="BU99" s="124" t="str">
        <f t="shared" ref="BU99:BU101" si="1846">IF(BV99="","",BV99*$E99)</f>
        <v/>
      </c>
      <c r="BV99" s="125"/>
      <c r="BW99" s="126">
        <f t="shared" ref="BW99:BW101" si="1847">BV99+BT99</f>
        <v>0</v>
      </c>
      <c r="BX99" s="124" t="str">
        <f t="shared" ref="BX99:BX101" si="1848">IF(BY99="","",BY99*$E99)</f>
        <v/>
      </c>
      <c r="BY99" s="125"/>
      <c r="BZ99" s="126">
        <f t="shared" ref="BZ99:BZ101" si="1849">BY99+BW99</f>
        <v>0</v>
      </c>
      <c r="CA99" s="124" t="str">
        <f t="shared" ref="CA99:CA101" si="1850">IF(CB99="","",CB99*$E99)</f>
        <v/>
      </c>
      <c r="CB99" s="125"/>
      <c r="CC99" s="126">
        <f t="shared" ref="CC99:CC101" si="1851">CB99+BZ99</f>
        <v>0</v>
      </c>
      <c r="CD99" s="124" t="str">
        <f t="shared" ref="CD99:CD101" si="1852">IF(CE99="","",CE99*$E99)</f>
        <v/>
      </c>
      <c r="CE99" s="125"/>
      <c r="CF99" s="126">
        <f t="shared" ref="CF99:CF101" si="1853">CE99+CC99</f>
        <v>0</v>
      </c>
      <c r="CG99" s="124">
        <f t="shared" ref="CG99:CG101" si="1854">IF(CH99="","",CH99*$E99)</f>
        <v>171718.89</v>
      </c>
      <c r="CH99" s="125">
        <v>1</v>
      </c>
      <c r="CI99" s="126">
        <f t="shared" ref="CI99:CI101" si="1855">CH99+CF99</f>
        <v>1</v>
      </c>
      <c r="CJ99" s="124" t="str">
        <f t="shared" ref="CJ99:CJ101" si="1856">IF(CK99="","",CK99*$E99)</f>
        <v/>
      </c>
      <c r="CK99" s="125"/>
      <c r="CL99" s="126">
        <f t="shared" ref="CL99:CL101" si="1857">CK99+CI99</f>
        <v>1</v>
      </c>
      <c r="CM99" s="124" t="str">
        <f t="shared" ref="CM99:CM101" si="1858">IF(CN99="","",CN99*$E99)</f>
        <v/>
      </c>
      <c r="CN99" s="125"/>
      <c r="CO99" s="126">
        <f t="shared" ref="CO99:CO101" si="1859">CN99+CL99</f>
        <v>1</v>
      </c>
      <c r="CP99" s="124" t="str">
        <f t="shared" ref="CP99:CP101" si="1860">IF(CQ99="","",CQ99*$E99)</f>
        <v/>
      </c>
      <c r="CQ99" s="125"/>
      <c r="CR99" s="126">
        <f t="shared" ref="CR99:CR101" si="1861">CQ99+CO99</f>
        <v>1</v>
      </c>
      <c r="CS99" s="124" t="str">
        <f t="shared" ref="CS99:CS101" si="1862">IF(CT99="","",CT99*$E99)</f>
        <v/>
      </c>
      <c r="CT99" s="125"/>
      <c r="CU99" s="126">
        <f t="shared" ref="CU99:CU101" si="1863">CT99+CR99</f>
        <v>1</v>
      </c>
      <c r="CV99" s="124" t="str">
        <f t="shared" ref="CV99:CV101" si="1864">IF(CW99="","",CW99*$E99)</f>
        <v/>
      </c>
      <c r="CW99" s="125"/>
      <c r="CX99" s="126">
        <f t="shared" ref="CX99:CX101" si="1865">CW99+CU99</f>
        <v>1</v>
      </c>
      <c r="CY99" s="124" t="str">
        <f t="shared" ref="CY99:CY101" si="1866">IF(CZ99="","",CZ99*$E99)</f>
        <v/>
      </c>
      <c r="CZ99" s="125"/>
      <c r="DA99" s="126">
        <f t="shared" ref="DA99:DA101" si="1867">CZ99+CX99</f>
        <v>1</v>
      </c>
      <c r="DB99" s="124" t="str">
        <f t="shared" ref="DB99:DB101" si="1868">IF(DC99="","",DC99*$E99)</f>
        <v/>
      </c>
      <c r="DC99" s="125"/>
      <c r="DD99" s="126">
        <f t="shared" ref="DD99:DD101" si="1869">DC99+DA99</f>
        <v>1</v>
      </c>
      <c r="DE99" s="124" t="str">
        <f t="shared" ref="DE99:DE101" si="1870">IF(DF99="","",DF99*$E99)</f>
        <v/>
      </c>
      <c r="DF99" s="125"/>
      <c r="DG99" s="126">
        <f t="shared" ref="DG99:DG101" si="1871">DF99+DD99</f>
        <v>1</v>
      </c>
      <c r="DH99" s="124" t="str">
        <f t="shared" ref="DH99:DH101" si="1872">IF(DI99="","",DI99*$E99)</f>
        <v/>
      </c>
      <c r="DI99" s="125"/>
      <c r="DJ99" s="126">
        <f t="shared" ref="DJ99:DJ101" si="1873">DI99+DG99</f>
        <v>1</v>
      </c>
    </row>
    <row r="100" spans="1:114" ht="7.75" hidden="1" customHeight="1" outlineLevel="2" x14ac:dyDescent="0.2">
      <c r="A100" s="97" t="str">
        <f t="shared" si="1657"/>
        <v>4</v>
      </c>
      <c r="B100" s="121" t="s">
        <v>336</v>
      </c>
      <c r="C100" s="200" t="str">
        <f>VLOOKUP(B100,'[49]PLANILHA ORCAMENTARIA'!A:B,2,0)</f>
        <v>CONTRAPISO - SETOR 2</v>
      </c>
      <c r="D100" s="200"/>
      <c r="E100" s="122">
        <f>VLOOKUP(B100,'[49]PLANILHA ORCAMENTARIA'!A:G,7,0)</f>
        <v>173864.59</v>
      </c>
      <c r="F100" s="123"/>
      <c r="G100" s="124" t="str">
        <f t="shared" si="1802"/>
        <v/>
      </c>
      <c r="H100" s="125"/>
      <c r="I100" s="126">
        <f t="shared" si="1803"/>
        <v>0</v>
      </c>
      <c r="J100" s="124" t="str">
        <f t="shared" si="1804"/>
        <v/>
      </c>
      <c r="K100" s="125"/>
      <c r="L100" s="126">
        <f t="shared" si="1805"/>
        <v>0</v>
      </c>
      <c r="M100" s="124" t="str">
        <f t="shared" si="1806"/>
        <v/>
      </c>
      <c r="N100" s="125"/>
      <c r="O100" s="126">
        <f t="shared" si="1807"/>
        <v>0</v>
      </c>
      <c r="P100" s="124" t="str">
        <f t="shared" si="1808"/>
        <v/>
      </c>
      <c r="Q100" s="125"/>
      <c r="R100" s="126">
        <f t="shared" si="1809"/>
        <v>0</v>
      </c>
      <c r="S100" s="124" t="str">
        <f t="shared" si="1810"/>
        <v/>
      </c>
      <c r="T100" s="125"/>
      <c r="U100" s="126">
        <f t="shared" si="1811"/>
        <v>0</v>
      </c>
      <c r="V100" s="124" t="str">
        <f t="shared" si="1812"/>
        <v/>
      </c>
      <c r="W100" s="125"/>
      <c r="X100" s="126">
        <f t="shared" si="1813"/>
        <v>0</v>
      </c>
      <c r="Y100" s="124" t="str">
        <f t="shared" si="1814"/>
        <v/>
      </c>
      <c r="Z100" s="125"/>
      <c r="AA100" s="126">
        <f t="shared" si="1815"/>
        <v>0</v>
      </c>
      <c r="AB100" s="124" t="str">
        <f t="shared" si="1816"/>
        <v/>
      </c>
      <c r="AC100" s="125"/>
      <c r="AD100" s="126">
        <f t="shared" si="1817"/>
        <v>0</v>
      </c>
      <c r="AE100" s="124" t="str">
        <f t="shared" si="1818"/>
        <v/>
      </c>
      <c r="AF100" s="125"/>
      <c r="AG100" s="126">
        <f t="shared" si="1819"/>
        <v>0</v>
      </c>
      <c r="AH100" s="124" t="str">
        <f t="shared" si="1820"/>
        <v/>
      </c>
      <c r="AI100" s="125"/>
      <c r="AJ100" s="126">
        <f t="shared" si="1821"/>
        <v>0</v>
      </c>
      <c r="AK100" s="124" t="str">
        <f t="shared" si="1822"/>
        <v/>
      </c>
      <c r="AL100" s="125"/>
      <c r="AM100" s="126">
        <f t="shared" si="1823"/>
        <v>0</v>
      </c>
      <c r="AN100" s="124" t="str">
        <f t="shared" si="1824"/>
        <v/>
      </c>
      <c r="AO100" s="125"/>
      <c r="AP100" s="126">
        <f t="shared" si="1825"/>
        <v>0</v>
      </c>
      <c r="AQ100" s="124" t="str">
        <f t="shared" si="1826"/>
        <v/>
      </c>
      <c r="AR100" s="125"/>
      <c r="AS100" s="126">
        <f t="shared" si="1827"/>
        <v>0</v>
      </c>
      <c r="AT100" s="124" t="str">
        <f t="shared" si="1828"/>
        <v/>
      </c>
      <c r="AU100" s="125"/>
      <c r="AV100" s="126">
        <f t="shared" si="1829"/>
        <v>0</v>
      </c>
      <c r="AW100" s="124" t="str">
        <f t="shared" si="1830"/>
        <v/>
      </c>
      <c r="AX100" s="125"/>
      <c r="AY100" s="126">
        <f t="shared" si="1831"/>
        <v>0</v>
      </c>
      <c r="AZ100" s="124" t="str">
        <f t="shared" si="1832"/>
        <v/>
      </c>
      <c r="BA100" s="125"/>
      <c r="BB100" s="126">
        <f t="shared" si="1833"/>
        <v>0</v>
      </c>
      <c r="BC100" s="124" t="str">
        <f t="shared" si="1834"/>
        <v/>
      </c>
      <c r="BD100" s="125"/>
      <c r="BE100" s="126">
        <f t="shared" si="1835"/>
        <v>0</v>
      </c>
      <c r="BF100" s="124" t="str">
        <f t="shared" si="1836"/>
        <v/>
      </c>
      <c r="BG100" s="125"/>
      <c r="BH100" s="126">
        <f t="shared" si="1837"/>
        <v>0</v>
      </c>
      <c r="BI100" s="124" t="str">
        <f t="shared" si="1838"/>
        <v/>
      </c>
      <c r="BJ100" s="125"/>
      <c r="BK100" s="126">
        <f t="shared" si="1839"/>
        <v>0</v>
      </c>
      <c r="BL100" s="124" t="str">
        <f t="shared" si="1840"/>
        <v/>
      </c>
      <c r="BM100" s="125"/>
      <c r="BN100" s="126">
        <f t="shared" si="1841"/>
        <v>0</v>
      </c>
      <c r="BO100" s="124" t="str">
        <f t="shared" si="1842"/>
        <v/>
      </c>
      <c r="BP100" s="125"/>
      <c r="BQ100" s="126">
        <f t="shared" si="1843"/>
        <v>0</v>
      </c>
      <c r="BR100" s="124" t="str">
        <f t="shared" si="1844"/>
        <v/>
      </c>
      <c r="BS100" s="125"/>
      <c r="BT100" s="126">
        <f t="shared" si="1845"/>
        <v>0</v>
      </c>
      <c r="BU100" s="124" t="str">
        <f t="shared" si="1846"/>
        <v/>
      </c>
      <c r="BV100" s="125"/>
      <c r="BW100" s="126">
        <f t="shared" si="1847"/>
        <v>0</v>
      </c>
      <c r="BX100" s="124" t="str">
        <f t="shared" si="1848"/>
        <v/>
      </c>
      <c r="BY100" s="125"/>
      <c r="BZ100" s="126">
        <f t="shared" si="1849"/>
        <v>0</v>
      </c>
      <c r="CA100" s="124" t="str">
        <f t="shared" si="1850"/>
        <v/>
      </c>
      <c r="CB100" s="125"/>
      <c r="CC100" s="126">
        <f t="shared" si="1851"/>
        <v>0</v>
      </c>
      <c r="CD100" s="124" t="str">
        <f t="shared" si="1852"/>
        <v/>
      </c>
      <c r="CE100" s="125"/>
      <c r="CF100" s="126">
        <f t="shared" si="1853"/>
        <v>0</v>
      </c>
      <c r="CG100" s="124">
        <f t="shared" si="1854"/>
        <v>173864.59</v>
      </c>
      <c r="CH100" s="125">
        <v>1</v>
      </c>
      <c r="CI100" s="126">
        <f t="shared" si="1855"/>
        <v>1</v>
      </c>
      <c r="CJ100" s="124" t="str">
        <f t="shared" si="1856"/>
        <v/>
      </c>
      <c r="CK100" s="125"/>
      <c r="CL100" s="126">
        <f t="shared" si="1857"/>
        <v>1</v>
      </c>
      <c r="CM100" s="124" t="str">
        <f t="shared" si="1858"/>
        <v/>
      </c>
      <c r="CN100" s="125"/>
      <c r="CO100" s="126">
        <f t="shared" si="1859"/>
        <v>1</v>
      </c>
      <c r="CP100" s="124" t="str">
        <f t="shared" si="1860"/>
        <v/>
      </c>
      <c r="CQ100" s="125"/>
      <c r="CR100" s="126">
        <f t="shared" si="1861"/>
        <v>1</v>
      </c>
      <c r="CS100" s="124" t="str">
        <f t="shared" si="1862"/>
        <v/>
      </c>
      <c r="CT100" s="125"/>
      <c r="CU100" s="126">
        <f t="shared" si="1863"/>
        <v>1</v>
      </c>
      <c r="CV100" s="124" t="str">
        <f t="shared" si="1864"/>
        <v/>
      </c>
      <c r="CW100" s="125"/>
      <c r="CX100" s="126">
        <f t="shared" si="1865"/>
        <v>1</v>
      </c>
      <c r="CY100" s="124" t="str">
        <f t="shared" si="1866"/>
        <v/>
      </c>
      <c r="CZ100" s="125"/>
      <c r="DA100" s="126">
        <f t="shared" si="1867"/>
        <v>1</v>
      </c>
      <c r="DB100" s="124" t="str">
        <f t="shared" si="1868"/>
        <v/>
      </c>
      <c r="DC100" s="125"/>
      <c r="DD100" s="126">
        <f t="shared" si="1869"/>
        <v>1</v>
      </c>
      <c r="DE100" s="124" t="str">
        <f t="shared" si="1870"/>
        <v/>
      </c>
      <c r="DF100" s="125"/>
      <c r="DG100" s="126">
        <f t="shared" si="1871"/>
        <v>1</v>
      </c>
      <c r="DH100" s="124" t="str">
        <f t="shared" si="1872"/>
        <v/>
      </c>
      <c r="DI100" s="125"/>
      <c r="DJ100" s="126">
        <f t="shared" si="1873"/>
        <v>1</v>
      </c>
    </row>
    <row r="101" spans="1:114" ht="7.75" hidden="1" customHeight="1" outlineLevel="2" x14ac:dyDescent="0.2">
      <c r="A101" s="97" t="str">
        <f t="shared" si="1657"/>
        <v>4</v>
      </c>
      <c r="B101" s="121" t="s">
        <v>337</v>
      </c>
      <c r="C101" s="200" t="str">
        <f>VLOOKUP(B101,'[49]PLANILHA ORCAMENTARIA'!A:B,2,0)</f>
        <v>CONTRAPISO - SETOR 3</v>
      </c>
      <c r="D101" s="200"/>
      <c r="E101" s="122">
        <f>VLOOKUP(B101,'[49]PLANILHA ORCAMENTARIA'!A:G,7,0)</f>
        <v>331024.86</v>
      </c>
      <c r="F101" s="123"/>
      <c r="G101" s="124" t="str">
        <f t="shared" si="1802"/>
        <v/>
      </c>
      <c r="H101" s="125"/>
      <c r="I101" s="126">
        <f t="shared" si="1659"/>
        <v>0</v>
      </c>
      <c r="J101" s="124" t="str">
        <f t="shared" si="1804"/>
        <v/>
      </c>
      <c r="K101" s="125"/>
      <c r="L101" s="126">
        <f t="shared" si="1805"/>
        <v>0</v>
      </c>
      <c r="M101" s="124" t="str">
        <f t="shared" si="1806"/>
        <v/>
      </c>
      <c r="N101" s="125"/>
      <c r="O101" s="126">
        <f t="shared" si="1807"/>
        <v>0</v>
      </c>
      <c r="P101" s="124" t="str">
        <f t="shared" si="1808"/>
        <v/>
      </c>
      <c r="Q101" s="125"/>
      <c r="R101" s="126">
        <f t="shared" si="1809"/>
        <v>0</v>
      </c>
      <c r="S101" s="124" t="str">
        <f t="shared" si="1810"/>
        <v/>
      </c>
      <c r="T101" s="125"/>
      <c r="U101" s="126">
        <f t="shared" si="1811"/>
        <v>0</v>
      </c>
      <c r="V101" s="124" t="str">
        <f t="shared" si="1812"/>
        <v/>
      </c>
      <c r="W101" s="125"/>
      <c r="X101" s="126">
        <f t="shared" si="1813"/>
        <v>0</v>
      </c>
      <c r="Y101" s="124" t="str">
        <f t="shared" si="1814"/>
        <v/>
      </c>
      <c r="Z101" s="125"/>
      <c r="AA101" s="126">
        <f t="shared" si="1815"/>
        <v>0</v>
      </c>
      <c r="AB101" s="124" t="str">
        <f t="shared" si="1816"/>
        <v/>
      </c>
      <c r="AC101" s="125"/>
      <c r="AD101" s="126">
        <f t="shared" si="1817"/>
        <v>0</v>
      </c>
      <c r="AE101" s="124" t="str">
        <f t="shared" si="1818"/>
        <v/>
      </c>
      <c r="AF101" s="125"/>
      <c r="AG101" s="126">
        <f t="shared" si="1819"/>
        <v>0</v>
      </c>
      <c r="AH101" s="124" t="str">
        <f t="shared" si="1820"/>
        <v/>
      </c>
      <c r="AI101" s="125"/>
      <c r="AJ101" s="126">
        <f t="shared" si="1821"/>
        <v>0</v>
      </c>
      <c r="AK101" s="124" t="str">
        <f t="shared" si="1822"/>
        <v/>
      </c>
      <c r="AL101" s="125"/>
      <c r="AM101" s="126">
        <f t="shared" si="1823"/>
        <v>0</v>
      </c>
      <c r="AN101" s="124" t="str">
        <f t="shared" si="1824"/>
        <v/>
      </c>
      <c r="AO101" s="125"/>
      <c r="AP101" s="126">
        <f t="shared" si="1825"/>
        <v>0</v>
      </c>
      <c r="AQ101" s="124" t="str">
        <f t="shared" si="1826"/>
        <v/>
      </c>
      <c r="AR101" s="125"/>
      <c r="AS101" s="126">
        <f t="shared" si="1827"/>
        <v>0</v>
      </c>
      <c r="AT101" s="124" t="str">
        <f t="shared" si="1828"/>
        <v/>
      </c>
      <c r="AU101" s="125"/>
      <c r="AV101" s="126">
        <f t="shared" si="1829"/>
        <v>0</v>
      </c>
      <c r="AW101" s="124" t="str">
        <f t="shared" si="1830"/>
        <v/>
      </c>
      <c r="AX101" s="125"/>
      <c r="AY101" s="126">
        <f t="shared" si="1831"/>
        <v>0</v>
      </c>
      <c r="AZ101" s="124" t="str">
        <f t="shared" si="1832"/>
        <v/>
      </c>
      <c r="BA101" s="125"/>
      <c r="BB101" s="126">
        <f t="shared" si="1833"/>
        <v>0</v>
      </c>
      <c r="BC101" s="124" t="str">
        <f t="shared" si="1834"/>
        <v/>
      </c>
      <c r="BD101" s="125"/>
      <c r="BE101" s="126">
        <f t="shared" si="1835"/>
        <v>0</v>
      </c>
      <c r="BF101" s="124" t="str">
        <f t="shared" si="1836"/>
        <v/>
      </c>
      <c r="BG101" s="125"/>
      <c r="BH101" s="126">
        <f t="shared" si="1837"/>
        <v>0</v>
      </c>
      <c r="BI101" s="124" t="str">
        <f t="shared" si="1838"/>
        <v/>
      </c>
      <c r="BJ101" s="125"/>
      <c r="BK101" s="126">
        <f t="shared" si="1839"/>
        <v>0</v>
      </c>
      <c r="BL101" s="124" t="str">
        <f t="shared" si="1840"/>
        <v/>
      </c>
      <c r="BM101" s="125"/>
      <c r="BN101" s="126">
        <f t="shared" si="1841"/>
        <v>0</v>
      </c>
      <c r="BO101" s="124" t="str">
        <f t="shared" si="1842"/>
        <v/>
      </c>
      <c r="BP101" s="125"/>
      <c r="BQ101" s="126">
        <f t="shared" si="1843"/>
        <v>0</v>
      </c>
      <c r="BR101" s="124" t="str">
        <f t="shared" si="1844"/>
        <v/>
      </c>
      <c r="BS101" s="125"/>
      <c r="BT101" s="126">
        <f t="shared" si="1845"/>
        <v>0</v>
      </c>
      <c r="BU101" s="124" t="str">
        <f t="shared" si="1846"/>
        <v/>
      </c>
      <c r="BV101" s="125"/>
      <c r="BW101" s="126">
        <f t="shared" si="1847"/>
        <v>0</v>
      </c>
      <c r="BX101" s="124" t="str">
        <f t="shared" si="1848"/>
        <v/>
      </c>
      <c r="BY101" s="125"/>
      <c r="BZ101" s="126">
        <f t="shared" si="1849"/>
        <v>0</v>
      </c>
      <c r="CA101" s="124" t="str">
        <f t="shared" si="1850"/>
        <v/>
      </c>
      <c r="CB101" s="125"/>
      <c r="CC101" s="126">
        <f t="shared" si="1851"/>
        <v>0</v>
      </c>
      <c r="CD101" s="124" t="str">
        <f t="shared" si="1852"/>
        <v/>
      </c>
      <c r="CE101" s="125"/>
      <c r="CF101" s="126">
        <f t="shared" si="1853"/>
        <v>0</v>
      </c>
      <c r="CG101" s="124">
        <f t="shared" si="1854"/>
        <v>331024.86</v>
      </c>
      <c r="CH101" s="125">
        <v>1</v>
      </c>
      <c r="CI101" s="126">
        <f t="shared" si="1855"/>
        <v>1</v>
      </c>
      <c r="CJ101" s="124" t="str">
        <f t="shared" si="1856"/>
        <v/>
      </c>
      <c r="CK101" s="125"/>
      <c r="CL101" s="126">
        <f t="shared" si="1857"/>
        <v>1</v>
      </c>
      <c r="CM101" s="124" t="str">
        <f t="shared" si="1858"/>
        <v/>
      </c>
      <c r="CN101" s="125"/>
      <c r="CO101" s="126">
        <f t="shared" si="1859"/>
        <v>1</v>
      </c>
      <c r="CP101" s="124" t="str">
        <f t="shared" si="1860"/>
        <v/>
      </c>
      <c r="CQ101" s="125"/>
      <c r="CR101" s="126">
        <f t="shared" si="1861"/>
        <v>1</v>
      </c>
      <c r="CS101" s="124" t="str">
        <f t="shared" si="1862"/>
        <v/>
      </c>
      <c r="CT101" s="125"/>
      <c r="CU101" s="126">
        <f t="shared" si="1863"/>
        <v>1</v>
      </c>
      <c r="CV101" s="124" t="str">
        <f t="shared" si="1864"/>
        <v/>
      </c>
      <c r="CW101" s="125"/>
      <c r="CX101" s="126">
        <f t="shared" si="1865"/>
        <v>1</v>
      </c>
      <c r="CY101" s="124" t="str">
        <f t="shared" si="1866"/>
        <v/>
      </c>
      <c r="CZ101" s="125"/>
      <c r="DA101" s="126">
        <f t="shared" si="1867"/>
        <v>1</v>
      </c>
      <c r="DB101" s="124" t="str">
        <f t="shared" si="1868"/>
        <v/>
      </c>
      <c r="DC101" s="125"/>
      <c r="DD101" s="126">
        <f t="shared" si="1869"/>
        <v>1</v>
      </c>
      <c r="DE101" s="124" t="str">
        <f t="shared" si="1870"/>
        <v/>
      </c>
      <c r="DF101" s="125"/>
      <c r="DG101" s="126">
        <f t="shared" si="1871"/>
        <v>1</v>
      </c>
      <c r="DH101" s="124" t="str">
        <f t="shared" si="1872"/>
        <v/>
      </c>
      <c r="DI101" s="125"/>
      <c r="DJ101" s="126">
        <f t="shared" si="1873"/>
        <v>1</v>
      </c>
    </row>
    <row r="102" spans="1:114" ht="7.75" hidden="1" customHeight="1" outlineLevel="1" x14ac:dyDescent="0.2">
      <c r="A102" s="97" t="str">
        <f t="shared" si="1657"/>
        <v>4</v>
      </c>
      <c r="B102" s="131" t="s">
        <v>338</v>
      </c>
      <c r="C102" s="204" t="s">
        <v>339</v>
      </c>
      <c r="D102" s="204"/>
      <c r="E102" s="132">
        <f>VLOOKUP(B102,'[49]PLANILHA ORCAMENTARIA'!A:G,7,0)</f>
        <v>544979.89</v>
      </c>
      <c r="F102" s="133"/>
      <c r="G102" s="207"/>
      <c r="H102" s="208"/>
      <c r="I102" s="209"/>
      <c r="J102" s="207"/>
      <c r="K102" s="208"/>
      <c r="L102" s="209"/>
      <c r="M102" s="207"/>
      <c r="N102" s="208"/>
      <c r="O102" s="209"/>
      <c r="P102" s="207"/>
      <c r="Q102" s="208"/>
      <c r="R102" s="209"/>
      <c r="S102" s="207"/>
      <c r="T102" s="208"/>
      <c r="U102" s="209"/>
      <c r="V102" s="207"/>
      <c r="W102" s="208"/>
      <c r="X102" s="209"/>
      <c r="Y102" s="207"/>
      <c r="Z102" s="208"/>
      <c r="AA102" s="209"/>
      <c r="AB102" s="207"/>
      <c r="AC102" s="208"/>
      <c r="AD102" s="209"/>
      <c r="AE102" s="207"/>
      <c r="AF102" s="208"/>
      <c r="AG102" s="209"/>
      <c r="AH102" s="207"/>
      <c r="AI102" s="208"/>
      <c r="AJ102" s="209"/>
      <c r="AK102" s="207"/>
      <c r="AL102" s="208"/>
      <c r="AM102" s="209"/>
      <c r="AN102" s="207"/>
      <c r="AO102" s="208"/>
      <c r="AP102" s="209"/>
      <c r="AQ102" s="207"/>
      <c r="AR102" s="208"/>
      <c r="AS102" s="209"/>
      <c r="AT102" s="207"/>
      <c r="AU102" s="208"/>
      <c r="AV102" s="209"/>
      <c r="AW102" s="207"/>
      <c r="AX102" s="208"/>
      <c r="AY102" s="209"/>
      <c r="AZ102" s="207"/>
      <c r="BA102" s="208"/>
      <c r="BB102" s="209"/>
      <c r="BC102" s="207"/>
      <c r="BD102" s="208"/>
      <c r="BE102" s="209"/>
      <c r="BF102" s="207"/>
      <c r="BG102" s="208"/>
      <c r="BH102" s="209"/>
      <c r="BI102" s="207"/>
      <c r="BJ102" s="208"/>
      <c r="BK102" s="209"/>
      <c r="BL102" s="207"/>
      <c r="BM102" s="208"/>
      <c r="BN102" s="209"/>
      <c r="BO102" s="207"/>
      <c r="BP102" s="208"/>
      <c r="BQ102" s="209"/>
      <c r="BR102" s="207"/>
      <c r="BS102" s="208"/>
      <c r="BT102" s="209"/>
      <c r="BU102" s="207"/>
      <c r="BV102" s="208"/>
      <c r="BW102" s="209"/>
      <c r="BX102" s="207"/>
      <c r="BY102" s="208"/>
      <c r="BZ102" s="209"/>
      <c r="CA102" s="207"/>
      <c r="CB102" s="208"/>
      <c r="CC102" s="209"/>
      <c r="CD102" s="207"/>
      <c r="CE102" s="208"/>
      <c r="CF102" s="209"/>
      <c r="CG102" s="207"/>
      <c r="CH102" s="208"/>
      <c r="CI102" s="209"/>
      <c r="CJ102" s="207"/>
      <c r="CK102" s="208"/>
      <c r="CL102" s="209"/>
      <c r="CM102" s="207"/>
      <c r="CN102" s="208"/>
      <c r="CO102" s="209"/>
      <c r="CP102" s="207"/>
      <c r="CQ102" s="208"/>
      <c r="CR102" s="209"/>
      <c r="CS102" s="207"/>
      <c r="CT102" s="208"/>
      <c r="CU102" s="209"/>
      <c r="CV102" s="207"/>
      <c r="CW102" s="208"/>
      <c r="CX102" s="209"/>
      <c r="CY102" s="207"/>
      <c r="CZ102" s="208"/>
      <c r="DA102" s="209"/>
      <c r="DB102" s="207"/>
      <c r="DC102" s="208"/>
      <c r="DD102" s="209"/>
      <c r="DE102" s="207"/>
      <c r="DF102" s="208"/>
      <c r="DG102" s="209"/>
      <c r="DH102" s="207"/>
      <c r="DI102" s="208"/>
      <c r="DJ102" s="209"/>
    </row>
    <row r="103" spans="1:114" ht="7.75" hidden="1" customHeight="1" outlineLevel="2" x14ac:dyDescent="0.2">
      <c r="A103" s="97" t="str">
        <f t="shared" si="1657"/>
        <v>4</v>
      </c>
      <c r="B103" s="140" t="s">
        <v>340</v>
      </c>
      <c r="C103" s="200" t="str">
        <f>VLOOKUP(B103,'[49]PLANILHA ORCAMENTARIA'!A:B,2,0)</f>
        <v>ALVENARIA CERÂMICA - SETOR 1</v>
      </c>
      <c r="D103" s="200"/>
      <c r="E103" s="122">
        <f>VLOOKUP(B103,'[49]PLANILHA ORCAMENTARIA'!A:G,7,0)</f>
        <v>34175.910000000003</v>
      </c>
      <c r="F103" s="123"/>
      <c r="G103" s="124" t="str">
        <f t="shared" ref="G103:G110" si="1874">IF(H103="","",H103*$E103)</f>
        <v/>
      </c>
      <c r="H103" s="125"/>
      <c r="I103" s="126">
        <f t="shared" ref="I103" si="1875">H103</f>
        <v>0</v>
      </c>
      <c r="J103" s="124" t="str">
        <f t="shared" ref="J103:J110" si="1876">IF(K103="","",K103*$E103)</f>
        <v/>
      </c>
      <c r="K103" s="125"/>
      <c r="L103" s="126">
        <f t="shared" ref="L103:L110" si="1877">K103+I103</f>
        <v>0</v>
      </c>
      <c r="M103" s="124" t="str">
        <f t="shared" ref="M103:M110" si="1878">IF(N103="","",N103*$E103)</f>
        <v/>
      </c>
      <c r="N103" s="125"/>
      <c r="O103" s="126">
        <f t="shared" ref="O103:O110" si="1879">N103+L103</f>
        <v>0</v>
      </c>
      <c r="P103" s="124" t="str">
        <f t="shared" ref="P103:P110" si="1880">IF(Q103="","",Q103*$E103)</f>
        <v/>
      </c>
      <c r="Q103" s="125"/>
      <c r="R103" s="126">
        <f t="shared" ref="R103:R110" si="1881">Q103+O103</f>
        <v>0</v>
      </c>
      <c r="S103" s="124" t="str">
        <f t="shared" ref="S103:S110" si="1882">IF(T103="","",T103*$E103)</f>
        <v/>
      </c>
      <c r="T103" s="125"/>
      <c r="U103" s="126">
        <f t="shared" ref="U103:U110" si="1883">T103+R103</f>
        <v>0</v>
      </c>
      <c r="V103" s="124" t="str">
        <f t="shared" ref="V103:V110" si="1884">IF(W103="","",W103*$E103)</f>
        <v/>
      </c>
      <c r="W103" s="125"/>
      <c r="X103" s="126">
        <f t="shared" ref="X103:X110" si="1885">W103+U103</f>
        <v>0</v>
      </c>
      <c r="Y103" s="124" t="str">
        <f t="shared" ref="Y103:Y110" si="1886">IF(Z103="","",Z103*$E103)</f>
        <v/>
      </c>
      <c r="Z103" s="125"/>
      <c r="AA103" s="126">
        <f t="shared" ref="AA103:AA110" si="1887">Z103+X103</f>
        <v>0</v>
      </c>
      <c r="AB103" s="124" t="str">
        <f t="shared" ref="AB103:AB110" si="1888">IF(AC103="","",AC103*$E103)</f>
        <v/>
      </c>
      <c r="AC103" s="125"/>
      <c r="AD103" s="126">
        <f t="shared" ref="AD103:AD110" si="1889">AC103+AA103</f>
        <v>0</v>
      </c>
      <c r="AE103" s="124" t="str">
        <f t="shared" ref="AE103:AE110" si="1890">IF(AF103="","",AF103*$E103)</f>
        <v/>
      </c>
      <c r="AF103" s="125"/>
      <c r="AG103" s="126">
        <f t="shared" ref="AG103:AG110" si="1891">AF103+AD103</f>
        <v>0</v>
      </c>
      <c r="AH103" s="124" t="str">
        <f t="shared" ref="AH103:AH110" si="1892">IF(AI103="","",AI103*$E103)</f>
        <v/>
      </c>
      <c r="AI103" s="125"/>
      <c r="AJ103" s="126">
        <f t="shared" ref="AJ103:AJ110" si="1893">AI103+AG103</f>
        <v>0</v>
      </c>
      <c r="AK103" s="124" t="str">
        <f t="shared" ref="AK103:AK110" si="1894">IF(AL103="","",AL103*$E103)</f>
        <v/>
      </c>
      <c r="AL103" s="125"/>
      <c r="AM103" s="126">
        <f t="shared" ref="AM103:AM110" si="1895">AL103+AJ103</f>
        <v>0</v>
      </c>
      <c r="AN103" s="124" t="str">
        <f t="shared" ref="AN103:AN110" si="1896">IF(AO103="","",AO103*$E103)</f>
        <v/>
      </c>
      <c r="AO103" s="125"/>
      <c r="AP103" s="126">
        <f t="shared" ref="AP103:AP110" si="1897">AO103+AM103</f>
        <v>0</v>
      </c>
      <c r="AQ103" s="124" t="str">
        <f t="shared" ref="AQ103:AQ110" si="1898">IF(AR103="","",AR103*$E103)</f>
        <v/>
      </c>
      <c r="AR103" s="125"/>
      <c r="AS103" s="126">
        <f t="shared" ref="AS103:AS110" si="1899">AR103+AP103</f>
        <v>0</v>
      </c>
      <c r="AT103" s="124" t="str">
        <f t="shared" ref="AT103:AT110" si="1900">IF(AU103="","",AU103*$E103)</f>
        <v/>
      </c>
      <c r="AU103" s="125"/>
      <c r="AV103" s="126">
        <f t="shared" ref="AV103:AV110" si="1901">AU103+AS103</f>
        <v>0</v>
      </c>
      <c r="AW103" s="124" t="str">
        <f t="shared" ref="AW103:AW110" si="1902">IF(AX103="","",AX103*$E103)</f>
        <v/>
      </c>
      <c r="AX103" s="125"/>
      <c r="AY103" s="126">
        <f t="shared" ref="AY103:AY110" si="1903">AX103+AV103</f>
        <v>0</v>
      </c>
      <c r="AZ103" s="124">
        <f t="shared" ref="AZ103:AZ110" si="1904">IF(BA103="","",BA103*$E103)</f>
        <v>34175.910000000003</v>
      </c>
      <c r="BA103" s="125">
        <v>1</v>
      </c>
      <c r="BB103" s="126">
        <f t="shared" ref="BB103:BB110" si="1905">BA103+AY103</f>
        <v>1</v>
      </c>
      <c r="BC103" s="124" t="str">
        <f t="shared" ref="BC103:BC110" si="1906">IF(BD103="","",BD103*$E103)</f>
        <v/>
      </c>
      <c r="BD103" s="125"/>
      <c r="BE103" s="126">
        <f t="shared" ref="BE103:BE110" si="1907">BD103+BB103</f>
        <v>1</v>
      </c>
      <c r="BF103" s="124" t="str">
        <f t="shared" ref="BF103:BF110" si="1908">IF(BG103="","",BG103*$E103)</f>
        <v/>
      </c>
      <c r="BG103" s="125"/>
      <c r="BH103" s="126">
        <f t="shared" ref="BH103:BH110" si="1909">BG103+BE103</f>
        <v>1</v>
      </c>
      <c r="BI103" s="124" t="str">
        <f t="shared" ref="BI103:BI110" si="1910">IF(BJ103="","",BJ103*$E103)</f>
        <v/>
      </c>
      <c r="BJ103" s="125"/>
      <c r="BK103" s="126">
        <f t="shared" ref="BK103:BK110" si="1911">BJ103+BH103</f>
        <v>1</v>
      </c>
      <c r="BL103" s="124" t="str">
        <f t="shared" ref="BL103:BL110" si="1912">IF(BM103="","",BM103*$E103)</f>
        <v/>
      </c>
      <c r="BM103" s="125"/>
      <c r="BN103" s="126">
        <f t="shared" ref="BN103:BN110" si="1913">BM103+BK103</f>
        <v>1</v>
      </c>
      <c r="BO103" s="124" t="str">
        <f t="shared" ref="BO103:BO110" si="1914">IF(BP103="","",BP103*$E103)</f>
        <v/>
      </c>
      <c r="BP103" s="125"/>
      <c r="BQ103" s="126">
        <f t="shared" ref="BQ103:BQ110" si="1915">BP103+BN103</f>
        <v>1</v>
      </c>
      <c r="BR103" s="124" t="str">
        <f t="shared" ref="BR103:BR110" si="1916">IF(BS103="","",BS103*$E103)</f>
        <v/>
      </c>
      <c r="BS103" s="125"/>
      <c r="BT103" s="126">
        <f t="shared" ref="BT103:BT110" si="1917">BS103+BQ103</f>
        <v>1</v>
      </c>
      <c r="BU103" s="124" t="str">
        <f t="shared" ref="BU103:BU110" si="1918">IF(BV103="","",BV103*$E103)</f>
        <v/>
      </c>
      <c r="BV103" s="125"/>
      <c r="BW103" s="126">
        <f t="shared" ref="BW103:BW110" si="1919">BV103+BT103</f>
        <v>1</v>
      </c>
      <c r="BX103" s="124" t="str">
        <f t="shared" ref="BX103:BX110" si="1920">IF(BY103="","",BY103*$E103)</f>
        <v/>
      </c>
      <c r="BY103" s="125"/>
      <c r="BZ103" s="126">
        <f t="shared" ref="BZ103:BZ110" si="1921">BY103+BW103</f>
        <v>1</v>
      </c>
      <c r="CA103" s="124" t="str">
        <f t="shared" ref="CA103:CA110" si="1922">IF(CB103="","",CB103*$E103)</f>
        <v/>
      </c>
      <c r="CB103" s="125"/>
      <c r="CC103" s="126">
        <f t="shared" ref="CC103:CC110" si="1923">CB103+BZ103</f>
        <v>1</v>
      </c>
      <c r="CD103" s="124" t="str">
        <f t="shared" ref="CD103:CD110" si="1924">IF(CE103="","",CE103*$E103)</f>
        <v/>
      </c>
      <c r="CE103" s="125"/>
      <c r="CF103" s="126">
        <f t="shared" ref="CF103:CF110" si="1925">CE103+CC103</f>
        <v>1</v>
      </c>
      <c r="CG103" s="124" t="str">
        <f t="shared" ref="CG103:CG110" si="1926">IF(CH103="","",CH103*$E103)</f>
        <v/>
      </c>
      <c r="CH103" s="125"/>
      <c r="CI103" s="126">
        <f t="shared" ref="CI103:CI110" si="1927">CH103+CF103</f>
        <v>1</v>
      </c>
      <c r="CJ103" s="124" t="str">
        <f t="shared" ref="CJ103:CJ110" si="1928">IF(CK103="","",CK103*$E103)</f>
        <v/>
      </c>
      <c r="CK103" s="125"/>
      <c r="CL103" s="126">
        <f t="shared" ref="CL103:CL110" si="1929">CK103+CI103</f>
        <v>1</v>
      </c>
      <c r="CM103" s="124" t="str">
        <f t="shared" ref="CM103:CM110" si="1930">IF(CN103="","",CN103*$E103)</f>
        <v/>
      </c>
      <c r="CN103" s="125"/>
      <c r="CO103" s="126">
        <f t="shared" ref="CO103:CO110" si="1931">CN103+CL103</f>
        <v>1</v>
      </c>
      <c r="CP103" s="124" t="str">
        <f t="shared" ref="CP103:CP110" si="1932">IF(CQ103="","",CQ103*$E103)</f>
        <v/>
      </c>
      <c r="CQ103" s="125"/>
      <c r="CR103" s="126">
        <f t="shared" ref="CR103:CR110" si="1933">CQ103+CO103</f>
        <v>1</v>
      </c>
      <c r="CS103" s="124" t="str">
        <f t="shared" ref="CS103:CS110" si="1934">IF(CT103="","",CT103*$E103)</f>
        <v/>
      </c>
      <c r="CT103" s="125"/>
      <c r="CU103" s="126">
        <f t="shared" ref="CU103:CU110" si="1935">CT103+CR103</f>
        <v>1</v>
      </c>
      <c r="CV103" s="124" t="str">
        <f t="shared" ref="CV103:CV110" si="1936">IF(CW103="","",CW103*$E103)</f>
        <v/>
      </c>
      <c r="CW103" s="125"/>
      <c r="CX103" s="126">
        <f t="shared" ref="CX103:CX110" si="1937">CW103+CU103</f>
        <v>1</v>
      </c>
      <c r="CY103" s="124" t="str">
        <f t="shared" ref="CY103:CY110" si="1938">IF(CZ103="","",CZ103*$E103)</f>
        <v/>
      </c>
      <c r="CZ103" s="125"/>
      <c r="DA103" s="126">
        <f t="shared" ref="DA103:DA110" si="1939">CZ103+CX103</f>
        <v>1</v>
      </c>
      <c r="DB103" s="124" t="str">
        <f t="shared" ref="DB103:DB110" si="1940">IF(DC103="","",DC103*$E103)</f>
        <v/>
      </c>
      <c r="DC103" s="125"/>
      <c r="DD103" s="126">
        <f t="shared" ref="DD103:DD110" si="1941">DC103+DA103</f>
        <v>1</v>
      </c>
      <c r="DE103" s="124" t="str">
        <f t="shared" ref="DE103:DE110" si="1942">IF(DF103="","",DF103*$E103)</f>
        <v/>
      </c>
      <c r="DF103" s="125"/>
      <c r="DG103" s="126">
        <f t="shared" ref="DG103:DG110" si="1943">DF103+DD103</f>
        <v>1</v>
      </c>
      <c r="DH103" s="124" t="str">
        <f t="shared" ref="DH103:DH110" si="1944">IF(DI103="","",DI103*$E103)</f>
        <v/>
      </c>
      <c r="DI103" s="125"/>
      <c r="DJ103" s="126">
        <f t="shared" ref="DJ103:DJ110" si="1945">DI103+DG103</f>
        <v>1</v>
      </c>
    </row>
    <row r="104" spans="1:114" ht="7.75" hidden="1" customHeight="1" outlineLevel="2" x14ac:dyDescent="0.2">
      <c r="A104" s="97" t="str">
        <f t="shared" si="1657"/>
        <v>4</v>
      </c>
      <c r="B104" s="140" t="s">
        <v>341</v>
      </c>
      <c r="C104" s="200" t="str">
        <f>VLOOKUP(B104,'[49]PLANILHA ORCAMENTARIA'!A:B,2,0)</f>
        <v>ALVENARIA CERÂMICA - SETOR 3</v>
      </c>
      <c r="D104" s="200"/>
      <c r="E104" s="122">
        <f>VLOOKUP(B104,'[49]PLANILHA ORCAMENTARIA'!A:G,7,0)</f>
        <v>102527.73</v>
      </c>
      <c r="F104" s="123"/>
      <c r="G104" s="124" t="str">
        <f t="shared" si="1874"/>
        <v/>
      </c>
      <c r="H104" s="125"/>
      <c r="I104" s="126">
        <f t="shared" si="1659"/>
        <v>0</v>
      </c>
      <c r="J104" s="124" t="str">
        <f t="shared" si="1876"/>
        <v/>
      </c>
      <c r="K104" s="125"/>
      <c r="L104" s="126">
        <f t="shared" si="1877"/>
        <v>0</v>
      </c>
      <c r="M104" s="124" t="str">
        <f t="shared" si="1878"/>
        <v/>
      </c>
      <c r="N104" s="125"/>
      <c r="O104" s="126">
        <f t="shared" si="1879"/>
        <v>0</v>
      </c>
      <c r="P104" s="124" t="str">
        <f t="shared" si="1880"/>
        <v/>
      </c>
      <c r="Q104" s="125"/>
      <c r="R104" s="126">
        <f t="shared" si="1881"/>
        <v>0</v>
      </c>
      <c r="S104" s="124" t="str">
        <f t="shared" si="1882"/>
        <v/>
      </c>
      <c r="T104" s="125"/>
      <c r="U104" s="126">
        <f t="shared" si="1883"/>
        <v>0</v>
      </c>
      <c r="V104" s="124" t="str">
        <f t="shared" si="1884"/>
        <v/>
      </c>
      <c r="W104" s="125"/>
      <c r="X104" s="126">
        <f t="shared" si="1885"/>
        <v>0</v>
      </c>
      <c r="Y104" s="124" t="str">
        <f t="shared" si="1886"/>
        <v/>
      </c>
      <c r="Z104" s="125"/>
      <c r="AA104" s="126">
        <f t="shared" si="1887"/>
        <v>0</v>
      </c>
      <c r="AB104" s="124" t="str">
        <f t="shared" si="1888"/>
        <v/>
      </c>
      <c r="AC104" s="125"/>
      <c r="AD104" s="126">
        <f t="shared" si="1889"/>
        <v>0</v>
      </c>
      <c r="AE104" s="124" t="str">
        <f t="shared" si="1890"/>
        <v/>
      </c>
      <c r="AF104" s="125"/>
      <c r="AG104" s="126">
        <f t="shared" si="1891"/>
        <v>0</v>
      </c>
      <c r="AH104" s="124" t="str">
        <f t="shared" si="1892"/>
        <v/>
      </c>
      <c r="AI104" s="125"/>
      <c r="AJ104" s="126">
        <f t="shared" si="1893"/>
        <v>0</v>
      </c>
      <c r="AK104" s="124" t="str">
        <f t="shared" si="1894"/>
        <v/>
      </c>
      <c r="AL104" s="125"/>
      <c r="AM104" s="126">
        <f t="shared" si="1895"/>
        <v>0</v>
      </c>
      <c r="AN104" s="124" t="str">
        <f t="shared" si="1896"/>
        <v/>
      </c>
      <c r="AO104" s="125"/>
      <c r="AP104" s="126">
        <f t="shared" si="1897"/>
        <v>0</v>
      </c>
      <c r="AQ104" s="124" t="str">
        <f t="shared" si="1898"/>
        <v/>
      </c>
      <c r="AR104" s="125"/>
      <c r="AS104" s="126">
        <f t="shared" si="1899"/>
        <v>0</v>
      </c>
      <c r="AT104" s="124" t="str">
        <f t="shared" si="1900"/>
        <v/>
      </c>
      <c r="AU104" s="125"/>
      <c r="AV104" s="126">
        <f t="shared" si="1901"/>
        <v>0</v>
      </c>
      <c r="AW104" s="124" t="str">
        <f t="shared" si="1902"/>
        <v/>
      </c>
      <c r="AX104" s="125"/>
      <c r="AY104" s="126">
        <f t="shared" si="1903"/>
        <v>0</v>
      </c>
      <c r="AZ104" s="124">
        <f t="shared" si="1904"/>
        <v>102527.73</v>
      </c>
      <c r="BA104" s="125">
        <v>1</v>
      </c>
      <c r="BB104" s="126">
        <f t="shared" si="1905"/>
        <v>1</v>
      </c>
      <c r="BC104" s="124" t="str">
        <f t="shared" si="1906"/>
        <v/>
      </c>
      <c r="BD104" s="125"/>
      <c r="BE104" s="126">
        <f t="shared" si="1907"/>
        <v>1</v>
      </c>
      <c r="BF104" s="124" t="str">
        <f t="shared" si="1908"/>
        <v/>
      </c>
      <c r="BG104" s="125"/>
      <c r="BH104" s="126">
        <f t="shared" si="1909"/>
        <v>1</v>
      </c>
      <c r="BI104" s="124" t="str">
        <f t="shared" si="1910"/>
        <v/>
      </c>
      <c r="BJ104" s="125"/>
      <c r="BK104" s="126">
        <f t="shared" si="1911"/>
        <v>1</v>
      </c>
      <c r="BL104" s="124" t="str">
        <f t="shared" si="1912"/>
        <v/>
      </c>
      <c r="BM104" s="125"/>
      <c r="BN104" s="126">
        <f t="shared" si="1913"/>
        <v>1</v>
      </c>
      <c r="BO104" s="124" t="str">
        <f t="shared" si="1914"/>
        <v/>
      </c>
      <c r="BP104" s="125"/>
      <c r="BQ104" s="126">
        <f t="shared" si="1915"/>
        <v>1</v>
      </c>
      <c r="BR104" s="124" t="str">
        <f t="shared" si="1916"/>
        <v/>
      </c>
      <c r="BS104" s="125"/>
      <c r="BT104" s="126">
        <f t="shared" si="1917"/>
        <v>1</v>
      </c>
      <c r="BU104" s="124" t="str">
        <f t="shared" si="1918"/>
        <v/>
      </c>
      <c r="BV104" s="125"/>
      <c r="BW104" s="126">
        <f t="shared" si="1919"/>
        <v>1</v>
      </c>
      <c r="BX104" s="124" t="str">
        <f t="shared" si="1920"/>
        <v/>
      </c>
      <c r="BY104" s="125"/>
      <c r="BZ104" s="126">
        <f t="shared" si="1921"/>
        <v>1</v>
      </c>
      <c r="CA104" s="124" t="str">
        <f t="shared" si="1922"/>
        <v/>
      </c>
      <c r="CB104" s="125"/>
      <c r="CC104" s="126">
        <f t="shared" si="1923"/>
        <v>1</v>
      </c>
      <c r="CD104" s="124" t="str">
        <f t="shared" si="1924"/>
        <v/>
      </c>
      <c r="CE104" s="125"/>
      <c r="CF104" s="126">
        <f t="shared" si="1925"/>
        <v>1</v>
      </c>
      <c r="CG104" s="124" t="str">
        <f t="shared" si="1926"/>
        <v/>
      </c>
      <c r="CH104" s="125"/>
      <c r="CI104" s="126">
        <f t="shared" si="1927"/>
        <v>1</v>
      </c>
      <c r="CJ104" s="124" t="str">
        <f t="shared" si="1928"/>
        <v/>
      </c>
      <c r="CK104" s="125"/>
      <c r="CL104" s="126">
        <f t="shared" si="1929"/>
        <v>1</v>
      </c>
      <c r="CM104" s="124" t="str">
        <f t="shared" si="1930"/>
        <v/>
      </c>
      <c r="CN104" s="125"/>
      <c r="CO104" s="126">
        <f t="shared" si="1931"/>
        <v>1</v>
      </c>
      <c r="CP104" s="124" t="str">
        <f t="shared" si="1932"/>
        <v/>
      </c>
      <c r="CQ104" s="125"/>
      <c r="CR104" s="126">
        <f t="shared" si="1933"/>
        <v>1</v>
      </c>
      <c r="CS104" s="124" t="str">
        <f t="shared" si="1934"/>
        <v/>
      </c>
      <c r="CT104" s="125"/>
      <c r="CU104" s="126">
        <f t="shared" si="1935"/>
        <v>1</v>
      </c>
      <c r="CV104" s="124" t="str">
        <f t="shared" si="1936"/>
        <v/>
      </c>
      <c r="CW104" s="125"/>
      <c r="CX104" s="126">
        <f t="shared" si="1937"/>
        <v>1</v>
      </c>
      <c r="CY104" s="124" t="str">
        <f t="shared" si="1938"/>
        <v/>
      </c>
      <c r="CZ104" s="125"/>
      <c r="DA104" s="126">
        <f t="shared" si="1939"/>
        <v>1</v>
      </c>
      <c r="DB104" s="124" t="str">
        <f t="shared" si="1940"/>
        <v/>
      </c>
      <c r="DC104" s="125"/>
      <c r="DD104" s="126">
        <f t="shared" si="1941"/>
        <v>1</v>
      </c>
      <c r="DE104" s="124" t="str">
        <f t="shared" si="1942"/>
        <v/>
      </c>
      <c r="DF104" s="125"/>
      <c r="DG104" s="126">
        <f t="shared" si="1943"/>
        <v>1</v>
      </c>
      <c r="DH104" s="124" t="str">
        <f t="shared" si="1944"/>
        <v/>
      </c>
      <c r="DI104" s="125"/>
      <c r="DJ104" s="126">
        <f t="shared" si="1945"/>
        <v>1</v>
      </c>
    </row>
    <row r="105" spans="1:114" ht="7.75" hidden="1" customHeight="1" outlineLevel="2" x14ac:dyDescent="0.2">
      <c r="A105" s="97" t="str">
        <f t="shared" si="1657"/>
        <v>4</v>
      </c>
      <c r="B105" s="140" t="s">
        <v>342</v>
      </c>
      <c r="C105" s="200" t="str">
        <f>VLOOKUP(B105,'[49]PLANILHA ORCAMENTARIA'!A:B,2,0)</f>
        <v>DRYWALL - SETOR 1</v>
      </c>
      <c r="D105" s="200"/>
      <c r="E105" s="122">
        <f>VLOOKUP(B105,'[49]PLANILHA ORCAMENTARIA'!A:G,7,0)</f>
        <v>63786.78</v>
      </c>
      <c r="F105" s="123"/>
      <c r="G105" s="124" t="str">
        <f t="shared" si="1874"/>
        <v/>
      </c>
      <c r="H105" s="125"/>
      <c r="I105" s="126">
        <f t="shared" si="1659"/>
        <v>0</v>
      </c>
      <c r="J105" s="124" t="str">
        <f t="shared" si="1876"/>
        <v/>
      </c>
      <c r="K105" s="125"/>
      <c r="L105" s="126">
        <f t="shared" si="1877"/>
        <v>0</v>
      </c>
      <c r="M105" s="124" t="str">
        <f t="shared" si="1878"/>
        <v/>
      </c>
      <c r="N105" s="125"/>
      <c r="O105" s="126">
        <f t="shared" si="1879"/>
        <v>0</v>
      </c>
      <c r="P105" s="124" t="str">
        <f t="shared" si="1880"/>
        <v/>
      </c>
      <c r="Q105" s="125"/>
      <c r="R105" s="126">
        <f t="shared" si="1881"/>
        <v>0</v>
      </c>
      <c r="S105" s="124" t="str">
        <f t="shared" si="1882"/>
        <v/>
      </c>
      <c r="T105" s="125"/>
      <c r="U105" s="126">
        <f t="shared" si="1883"/>
        <v>0</v>
      </c>
      <c r="V105" s="124" t="str">
        <f t="shared" si="1884"/>
        <v/>
      </c>
      <c r="W105" s="125"/>
      <c r="X105" s="126">
        <f t="shared" si="1885"/>
        <v>0</v>
      </c>
      <c r="Y105" s="124" t="str">
        <f t="shared" si="1886"/>
        <v/>
      </c>
      <c r="Z105" s="125"/>
      <c r="AA105" s="126">
        <f t="shared" si="1887"/>
        <v>0</v>
      </c>
      <c r="AB105" s="124" t="str">
        <f t="shared" si="1888"/>
        <v/>
      </c>
      <c r="AC105" s="125"/>
      <c r="AD105" s="126">
        <f t="shared" si="1889"/>
        <v>0</v>
      </c>
      <c r="AE105" s="124" t="str">
        <f t="shared" si="1890"/>
        <v/>
      </c>
      <c r="AF105" s="125"/>
      <c r="AG105" s="126">
        <f t="shared" si="1891"/>
        <v>0</v>
      </c>
      <c r="AH105" s="124" t="str">
        <f t="shared" si="1892"/>
        <v/>
      </c>
      <c r="AI105" s="125"/>
      <c r="AJ105" s="126">
        <f t="shared" si="1893"/>
        <v>0</v>
      </c>
      <c r="AK105" s="124" t="str">
        <f t="shared" si="1894"/>
        <v/>
      </c>
      <c r="AL105" s="125"/>
      <c r="AM105" s="126">
        <f t="shared" si="1895"/>
        <v>0</v>
      </c>
      <c r="AN105" s="124" t="str">
        <f t="shared" si="1896"/>
        <v/>
      </c>
      <c r="AO105" s="125"/>
      <c r="AP105" s="126">
        <f t="shared" si="1897"/>
        <v>0</v>
      </c>
      <c r="AQ105" s="124" t="str">
        <f t="shared" si="1898"/>
        <v/>
      </c>
      <c r="AR105" s="125"/>
      <c r="AS105" s="126">
        <f t="shared" si="1899"/>
        <v>0</v>
      </c>
      <c r="AT105" s="124" t="str">
        <f t="shared" si="1900"/>
        <v/>
      </c>
      <c r="AU105" s="125"/>
      <c r="AV105" s="126">
        <f t="shared" si="1901"/>
        <v>0</v>
      </c>
      <c r="AW105" s="124" t="str">
        <f t="shared" si="1902"/>
        <v/>
      </c>
      <c r="AX105" s="125"/>
      <c r="AY105" s="126">
        <f t="shared" si="1903"/>
        <v>0</v>
      </c>
      <c r="AZ105" s="124" t="str">
        <f t="shared" si="1904"/>
        <v/>
      </c>
      <c r="BA105" s="125"/>
      <c r="BB105" s="126">
        <f t="shared" si="1905"/>
        <v>0</v>
      </c>
      <c r="BC105" s="124" t="str">
        <f t="shared" si="1906"/>
        <v/>
      </c>
      <c r="BD105" s="125"/>
      <c r="BE105" s="126">
        <f t="shared" si="1907"/>
        <v>0</v>
      </c>
      <c r="BF105" s="124">
        <f t="shared" si="1908"/>
        <v>63786.78</v>
      </c>
      <c r="BG105" s="125">
        <v>1</v>
      </c>
      <c r="BH105" s="126">
        <f t="shared" si="1909"/>
        <v>1</v>
      </c>
      <c r="BI105" s="124" t="str">
        <f t="shared" si="1910"/>
        <v/>
      </c>
      <c r="BJ105" s="125"/>
      <c r="BK105" s="126">
        <f t="shared" si="1911"/>
        <v>1</v>
      </c>
      <c r="BL105" s="124" t="str">
        <f t="shared" si="1912"/>
        <v/>
      </c>
      <c r="BM105" s="125"/>
      <c r="BN105" s="126">
        <f t="shared" si="1913"/>
        <v>1</v>
      </c>
      <c r="BO105" s="124" t="str">
        <f t="shared" si="1914"/>
        <v/>
      </c>
      <c r="BP105" s="125"/>
      <c r="BQ105" s="126">
        <f t="shared" si="1915"/>
        <v>1</v>
      </c>
      <c r="BR105" s="124" t="str">
        <f t="shared" si="1916"/>
        <v/>
      </c>
      <c r="BS105" s="125"/>
      <c r="BT105" s="126">
        <f t="shared" si="1917"/>
        <v>1</v>
      </c>
      <c r="BU105" s="124" t="str">
        <f t="shared" si="1918"/>
        <v/>
      </c>
      <c r="BV105" s="125"/>
      <c r="BW105" s="126">
        <f t="shared" si="1919"/>
        <v>1</v>
      </c>
      <c r="BX105" s="124" t="str">
        <f t="shared" si="1920"/>
        <v/>
      </c>
      <c r="BY105" s="125"/>
      <c r="BZ105" s="126">
        <f t="shared" si="1921"/>
        <v>1</v>
      </c>
      <c r="CA105" s="124" t="str">
        <f t="shared" si="1922"/>
        <v/>
      </c>
      <c r="CB105" s="125"/>
      <c r="CC105" s="126">
        <f t="shared" si="1923"/>
        <v>1</v>
      </c>
      <c r="CD105" s="124" t="str">
        <f t="shared" si="1924"/>
        <v/>
      </c>
      <c r="CE105" s="125"/>
      <c r="CF105" s="126">
        <f t="shared" si="1925"/>
        <v>1</v>
      </c>
      <c r="CG105" s="124" t="str">
        <f t="shared" si="1926"/>
        <v/>
      </c>
      <c r="CH105" s="125"/>
      <c r="CI105" s="126">
        <f t="shared" si="1927"/>
        <v>1</v>
      </c>
      <c r="CJ105" s="124" t="str">
        <f t="shared" si="1928"/>
        <v/>
      </c>
      <c r="CK105" s="125"/>
      <c r="CL105" s="126">
        <f t="shared" si="1929"/>
        <v>1</v>
      </c>
      <c r="CM105" s="124" t="str">
        <f t="shared" si="1930"/>
        <v/>
      </c>
      <c r="CN105" s="125"/>
      <c r="CO105" s="126">
        <f t="shared" si="1931"/>
        <v>1</v>
      </c>
      <c r="CP105" s="124" t="str">
        <f t="shared" si="1932"/>
        <v/>
      </c>
      <c r="CQ105" s="125"/>
      <c r="CR105" s="126">
        <f t="shared" si="1933"/>
        <v>1</v>
      </c>
      <c r="CS105" s="124" t="str">
        <f t="shared" si="1934"/>
        <v/>
      </c>
      <c r="CT105" s="125"/>
      <c r="CU105" s="126">
        <f t="shared" si="1935"/>
        <v>1</v>
      </c>
      <c r="CV105" s="124" t="str">
        <f t="shared" si="1936"/>
        <v/>
      </c>
      <c r="CW105" s="125"/>
      <c r="CX105" s="126">
        <f t="shared" si="1937"/>
        <v>1</v>
      </c>
      <c r="CY105" s="124" t="str">
        <f t="shared" si="1938"/>
        <v/>
      </c>
      <c r="CZ105" s="125"/>
      <c r="DA105" s="126">
        <f t="shared" si="1939"/>
        <v>1</v>
      </c>
      <c r="DB105" s="124" t="str">
        <f t="shared" si="1940"/>
        <v/>
      </c>
      <c r="DC105" s="125"/>
      <c r="DD105" s="126">
        <f t="shared" si="1941"/>
        <v>1</v>
      </c>
      <c r="DE105" s="124" t="str">
        <f t="shared" si="1942"/>
        <v/>
      </c>
      <c r="DF105" s="125"/>
      <c r="DG105" s="126">
        <f t="shared" si="1943"/>
        <v>1</v>
      </c>
      <c r="DH105" s="124" t="str">
        <f t="shared" si="1944"/>
        <v/>
      </c>
      <c r="DI105" s="125"/>
      <c r="DJ105" s="126">
        <f t="shared" si="1945"/>
        <v>1</v>
      </c>
    </row>
    <row r="106" spans="1:114" ht="7.75" hidden="1" customHeight="1" outlineLevel="2" x14ac:dyDescent="0.2">
      <c r="A106" s="97" t="str">
        <f t="shared" si="1657"/>
        <v>4</v>
      </c>
      <c r="B106" s="140" t="s">
        <v>343</v>
      </c>
      <c r="C106" s="200" t="str">
        <f>VLOOKUP(B106,'[49]PLANILHA ORCAMENTARIA'!A:B,2,0)</f>
        <v>DRYWALL - SETOR 3</v>
      </c>
      <c r="D106" s="200"/>
      <c r="E106" s="122">
        <f>VLOOKUP(B106,'[49]PLANILHA ORCAMENTARIA'!A:G,7,0)</f>
        <v>49245.31</v>
      </c>
      <c r="F106" s="123"/>
      <c r="G106" s="124" t="str">
        <f t="shared" si="1874"/>
        <v/>
      </c>
      <c r="H106" s="125"/>
      <c r="I106" s="126">
        <f t="shared" si="1659"/>
        <v>0</v>
      </c>
      <c r="J106" s="124" t="str">
        <f t="shared" si="1876"/>
        <v/>
      </c>
      <c r="K106" s="125"/>
      <c r="L106" s="126">
        <f t="shared" si="1877"/>
        <v>0</v>
      </c>
      <c r="M106" s="124" t="str">
        <f t="shared" si="1878"/>
        <v/>
      </c>
      <c r="N106" s="125"/>
      <c r="O106" s="126">
        <f t="shared" si="1879"/>
        <v>0</v>
      </c>
      <c r="P106" s="124" t="str">
        <f t="shared" si="1880"/>
        <v/>
      </c>
      <c r="Q106" s="125"/>
      <c r="R106" s="126">
        <f t="shared" si="1881"/>
        <v>0</v>
      </c>
      <c r="S106" s="124" t="str">
        <f t="shared" si="1882"/>
        <v/>
      </c>
      <c r="T106" s="125"/>
      <c r="U106" s="126">
        <f t="shared" si="1883"/>
        <v>0</v>
      </c>
      <c r="V106" s="124" t="str">
        <f t="shared" si="1884"/>
        <v/>
      </c>
      <c r="W106" s="125"/>
      <c r="X106" s="126">
        <f t="shared" si="1885"/>
        <v>0</v>
      </c>
      <c r="Y106" s="124" t="str">
        <f t="shared" si="1886"/>
        <v/>
      </c>
      <c r="Z106" s="125"/>
      <c r="AA106" s="126">
        <f t="shared" si="1887"/>
        <v>0</v>
      </c>
      <c r="AB106" s="124" t="str">
        <f t="shared" si="1888"/>
        <v/>
      </c>
      <c r="AC106" s="125"/>
      <c r="AD106" s="126">
        <f t="shared" si="1889"/>
        <v>0</v>
      </c>
      <c r="AE106" s="124" t="str">
        <f t="shared" si="1890"/>
        <v/>
      </c>
      <c r="AF106" s="125"/>
      <c r="AG106" s="126">
        <f t="shared" si="1891"/>
        <v>0</v>
      </c>
      <c r="AH106" s="124" t="str">
        <f t="shared" si="1892"/>
        <v/>
      </c>
      <c r="AI106" s="125"/>
      <c r="AJ106" s="126">
        <f t="shared" si="1893"/>
        <v>0</v>
      </c>
      <c r="AK106" s="124" t="str">
        <f t="shared" si="1894"/>
        <v/>
      </c>
      <c r="AL106" s="125"/>
      <c r="AM106" s="126">
        <f t="shared" si="1895"/>
        <v>0</v>
      </c>
      <c r="AN106" s="124" t="str">
        <f t="shared" si="1896"/>
        <v/>
      </c>
      <c r="AO106" s="125"/>
      <c r="AP106" s="126">
        <f t="shared" si="1897"/>
        <v>0</v>
      </c>
      <c r="AQ106" s="124" t="str">
        <f t="shared" si="1898"/>
        <v/>
      </c>
      <c r="AR106" s="125"/>
      <c r="AS106" s="126">
        <f t="shared" si="1899"/>
        <v>0</v>
      </c>
      <c r="AT106" s="124" t="str">
        <f t="shared" si="1900"/>
        <v/>
      </c>
      <c r="AU106" s="125"/>
      <c r="AV106" s="126">
        <f t="shared" si="1901"/>
        <v>0</v>
      </c>
      <c r="AW106" s="124" t="str">
        <f t="shared" si="1902"/>
        <v/>
      </c>
      <c r="AX106" s="125"/>
      <c r="AY106" s="126">
        <f t="shared" si="1903"/>
        <v>0</v>
      </c>
      <c r="AZ106" s="124" t="str">
        <f t="shared" si="1904"/>
        <v/>
      </c>
      <c r="BA106" s="125"/>
      <c r="BB106" s="126">
        <f t="shared" si="1905"/>
        <v>0</v>
      </c>
      <c r="BC106" s="124" t="str">
        <f t="shared" si="1906"/>
        <v/>
      </c>
      <c r="BD106" s="125"/>
      <c r="BE106" s="126">
        <f t="shared" si="1907"/>
        <v>0</v>
      </c>
      <c r="BF106" s="124">
        <f t="shared" si="1908"/>
        <v>49245.31</v>
      </c>
      <c r="BG106" s="125">
        <v>1</v>
      </c>
      <c r="BH106" s="126">
        <f t="shared" si="1909"/>
        <v>1</v>
      </c>
      <c r="BI106" s="124" t="str">
        <f t="shared" si="1910"/>
        <v/>
      </c>
      <c r="BJ106" s="125"/>
      <c r="BK106" s="126">
        <f t="shared" si="1911"/>
        <v>1</v>
      </c>
      <c r="BL106" s="124" t="str">
        <f t="shared" si="1912"/>
        <v/>
      </c>
      <c r="BM106" s="125"/>
      <c r="BN106" s="126">
        <f t="shared" si="1913"/>
        <v>1</v>
      </c>
      <c r="BO106" s="124" t="str">
        <f t="shared" si="1914"/>
        <v/>
      </c>
      <c r="BP106" s="125"/>
      <c r="BQ106" s="126">
        <f t="shared" si="1915"/>
        <v>1</v>
      </c>
      <c r="BR106" s="124" t="str">
        <f t="shared" si="1916"/>
        <v/>
      </c>
      <c r="BS106" s="125"/>
      <c r="BT106" s="126">
        <f t="shared" si="1917"/>
        <v>1</v>
      </c>
      <c r="BU106" s="124" t="str">
        <f t="shared" si="1918"/>
        <v/>
      </c>
      <c r="BV106" s="125"/>
      <c r="BW106" s="126">
        <f t="shared" si="1919"/>
        <v>1</v>
      </c>
      <c r="BX106" s="124" t="str">
        <f t="shared" si="1920"/>
        <v/>
      </c>
      <c r="BY106" s="125"/>
      <c r="BZ106" s="126">
        <f t="shared" si="1921"/>
        <v>1</v>
      </c>
      <c r="CA106" s="124" t="str">
        <f t="shared" si="1922"/>
        <v/>
      </c>
      <c r="CB106" s="125"/>
      <c r="CC106" s="126">
        <f t="shared" si="1923"/>
        <v>1</v>
      </c>
      <c r="CD106" s="124" t="str">
        <f t="shared" si="1924"/>
        <v/>
      </c>
      <c r="CE106" s="125"/>
      <c r="CF106" s="126">
        <f t="shared" si="1925"/>
        <v>1</v>
      </c>
      <c r="CG106" s="124" t="str">
        <f t="shared" si="1926"/>
        <v/>
      </c>
      <c r="CH106" s="125"/>
      <c r="CI106" s="126">
        <f t="shared" si="1927"/>
        <v>1</v>
      </c>
      <c r="CJ106" s="124" t="str">
        <f t="shared" si="1928"/>
        <v/>
      </c>
      <c r="CK106" s="125"/>
      <c r="CL106" s="126">
        <f t="shared" si="1929"/>
        <v>1</v>
      </c>
      <c r="CM106" s="124" t="str">
        <f t="shared" si="1930"/>
        <v/>
      </c>
      <c r="CN106" s="125"/>
      <c r="CO106" s="126">
        <f t="shared" si="1931"/>
        <v>1</v>
      </c>
      <c r="CP106" s="124" t="str">
        <f t="shared" si="1932"/>
        <v/>
      </c>
      <c r="CQ106" s="125"/>
      <c r="CR106" s="126">
        <f t="shared" si="1933"/>
        <v>1</v>
      </c>
      <c r="CS106" s="124" t="str">
        <f t="shared" si="1934"/>
        <v/>
      </c>
      <c r="CT106" s="125"/>
      <c r="CU106" s="126">
        <f t="shared" si="1935"/>
        <v>1</v>
      </c>
      <c r="CV106" s="124" t="str">
        <f t="shared" si="1936"/>
        <v/>
      </c>
      <c r="CW106" s="125"/>
      <c r="CX106" s="126">
        <f t="shared" si="1937"/>
        <v>1</v>
      </c>
      <c r="CY106" s="124" t="str">
        <f t="shared" si="1938"/>
        <v/>
      </c>
      <c r="CZ106" s="125"/>
      <c r="DA106" s="126">
        <f t="shared" si="1939"/>
        <v>1</v>
      </c>
      <c r="DB106" s="124" t="str">
        <f t="shared" si="1940"/>
        <v/>
      </c>
      <c r="DC106" s="125"/>
      <c r="DD106" s="126">
        <f t="shared" si="1941"/>
        <v>1</v>
      </c>
      <c r="DE106" s="124" t="str">
        <f t="shared" si="1942"/>
        <v/>
      </c>
      <c r="DF106" s="125"/>
      <c r="DG106" s="126">
        <f t="shared" si="1943"/>
        <v>1</v>
      </c>
      <c r="DH106" s="124" t="str">
        <f t="shared" si="1944"/>
        <v/>
      </c>
      <c r="DI106" s="125"/>
      <c r="DJ106" s="126">
        <f t="shared" si="1945"/>
        <v>1</v>
      </c>
    </row>
    <row r="107" spans="1:114" ht="7.75" hidden="1" customHeight="1" outlineLevel="2" x14ac:dyDescent="0.2">
      <c r="A107" s="97" t="str">
        <f t="shared" si="1657"/>
        <v>4</v>
      </c>
      <c r="B107" s="140" t="s">
        <v>344</v>
      </c>
      <c r="C107" s="200" t="str">
        <f>VLOOKUP(B107,'[49]PLANILHA ORCAMENTARIA'!A:B,2,0)</f>
        <v>CHAPISCO / REBOCO INTERNO - SETOR 1</v>
      </c>
      <c r="D107" s="200"/>
      <c r="E107" s="122">
        <f>VLOOKUP(B107,'[49]PLANILHA ORCAMENTARIA'!A:G,7,0)</f>
        <v>50547.98</v>
      </c>
      <c r="F107" s="123"/>
      <c r="G107" s="124" t="str">
        <f t="shared" si="1874"/>
        <v/>
      </c>
      <c r="H107" s="125"/>
      <c r="I107" s="126">
        <f t="shared" si="1659"/>
        <v>0</v>
      </c>
      <c r="J107" s="124" t="str">
        <f t="shared" si="1876"/>
        <v/>
      </c>
      <c r="K107" s="125"/>
      <c r="L107" s="126">
        <f t="shared" si="1877"/>
        <v>0</v>
      </c>
      <c r="M107" s="124" t="str">
        <f t="shared" si="1878"/>
        <v/>
      </c>
      <c r="N107" s="125"/>
      <c r="O107" s="126">
        <f t="shared" si="1879"/>
        <v>0</v>
      </c>
      <c r="P107" s="124" t="str">
        <f t="shared" si="1880"/>
        <v/>
      </c>
      <c r="Q107" s="125"/>
      <c r="R107" s="126">
        <f t="shared" si="1881"/>
        <v>0</v>
      </c>
      <c r="S107" s="124" t="str">
        <f t="shared" si="1882"/>
        <v/>
      </c>
      <c r="T107" s="125"/>
      <c r="U107" s="126">
        <f t="shared" si="1883"/>
        <v>0</v>
      </c>
      <c r="V107" s="124" t="str">
        <f t="shared" si="1884"/>
        <v/>
      </c>
      <c r="W107" s="125"/>
      <c r="X107" s="126">
        <f t="shared" si="1885"/>
        <v>0</v>
      </c>
      <c r="Y107" s="124" t="str">
        <f t="shared" si="1886"/>
        <v/>
      </c>
      <c r="Z107" s="125"/>
      <c r="AA107" s="126">
        <f t="shared" si="1887"/>
        <v>0</v>
      </c>
      <c r="AB107" s="124" t="str">
        <f t="shared" si="1888"/>
        <v/>
      </c>
      <c r="AC107" s="125"/>
      <c r="AD107" s="126">
        <f t="shared" si="1889"/>
        <v>0</v>
      </c>
      <c r="AE107" s="124" t="str">
        <f t="shared" si="1890"/>
        <v/>
      </c>
      <c r="AF107" s="125"/>
      <c r="AG107" s="126">
        <f t="shared" si="1891"/>
        <v>0</v>
      </c>
      <c r="AH107" s="124" t="str">
        <f t="shared" si="1892"/>
        <v/>
      </c>
      <c r="AI107" s="125"/>
      <c r="AJ107" s="126">
        <f t="shared" si="1893"/>
        <v>0</v>
      </c>
      <c r="AK107" s="124" t="str">
        <f t="shared" si="1894"/>
        <v/>
      </c>
      <c r="AL107" s="125"/>
      <c r="AM107" s="126">
        <f t="shared" si="1895"/>
        <v>0</v>
      </c>
      <c r="AN107" s="124" t="str">
        <f t="shared" si="1896"/>
        <v/>
      </c>
      <c r="AO107" s="125"/>
      <c r="AP107" s="126">
        <f t="shared" si="1897"/>
        <v>0</v>
      </c>
      <c r="AQ107" s="124" t="str">
        <f t="shared" si="1898"/>
        <v/>
      </c>
      <c r="AR107" s="125"/>
      <c r="AS107" s="126">
        <f t="shared" si="1899"/>
        <v>0</v>
      </c>
      <c r="AT107" s="124" t="str">
        <f t="shared" si="1900"/>
        <v/>
      </c>
      <c r="AU107" s="125"/>
      <c r="AV107" s="126">
        <f t="shared" si="1901"/>
        <v>0</v>
      </c>
      <c r="AW107" s="124" t="str">
        <f t="shared" si="1902"/>
        <v/>
      </c>
      <c r="AX107" s="125"/>
      <c r="AY107" s="126">
        <f t="shared" si="1903"/>
        <v>0</v>
      </c>
      <c r="AZ107" s="124">
        <f t="shared" si="1904"/>
        <v>50547.98</v>
      </c>
      <c r="BA107" s="125">
        <v>1</v>
      </c>
      <c r="BB107" s="126">
        <f t="shared" si="1905"/>
        <v>1</v>
      </c>
      <c r="BC107" s="124" t="str">
        <f t="shared" si="1906"/>
        <v/>
      </c>
      <c r="BD107" s="125"/>
      <c r="BE107" s="126">
        <f t="shared" si="1907"/>
        <v>1</v>
      </c>
      <c r="BF107" s="124" t="str">
        <f t="shared" si="1908"/>
        <v/>
      </c>
      <c r="BG107" s="125"/>
      <c r="BH107" s="126">
        <f t="shared" si="1909"/>
        <v>1</v>
      </c>
      <c r="BI107" s="124" t="str">
        <f t="shared" si="1910"/>
        <v/>
      </c>
      <c r="BJ107" s="125"/>
      <c r="BK107" s="126">
        <f t="shared" si="1911"/>
        <v>1</v>
      </c>
      <c r="BL107" s="124" t="str">
        <f t="shared" si="1912"/>
        <v/>
      </c>
      <c r="BM107" s="125"/>
      <c r="BN107" s="126">
        <f t="shared" si="1913"/>
        <v>1</v>
      </c>
      <c r="BO107" s="124" t="str">
        <f t="shared" si="1914"/>
        <v/>
      </c>
      <c r="BP107" s="125"/>
      <c r="BQ107" s="126">
        <f t="shared" si="1915"/>
        <v>1</v>
      </c>
      <c r="BR107" s="124" t="str">
        <f t="shared" si="1916"/>
        <v/>
      </c>
      <c r="BS107" s="125"/>
      <c r="BT107" s="126">
        <f t="shared" si="1917"/>
        <v>1</v>
      </c>
      <c r="BU107" s="124" t="str">
        <f t="shared" si="1918"/>
        <v/>
      </c>
      <c r="BV107" s="125"/>
      <c r="BW107" s="126">
        <f t="shared" si="1919"/>
        <v>1</v>
      </c>
      <c r="BX107" s="124" t="str">
        <f t="shared" si="1920"/>
        <v/>
      </c>
      <c r="BY107" s="125"/>
      <c r="BZ107" s="126">
        <f t="shared" si="1921"/>
        <v>1</v>
      </c>
      <c r="CA107" s="124" t="str">
        <f t="shared" si="1922"/>
        <v/>
      </c>
      <c r="CB107" s="125"/>
      <c r="CC107" s="126">
        <f t="shared" si="1923"/>
        <v>1</v>
      </c>
      <c r="CD107" s="124" t="str">
        <f t="shared" si="1924"/>
        <v/>
      </c>
      <c r="CE107" s="125"/>
      <c r="CF107" s="126">
        <f t="shared" si="1925"/>
        <v>1</v>
      </c>
      <c r="CG107" s="124" t="str">
        <f t="shared" si="1926"/>
        <v/>
      </c>
      <c r="CH107" s="125"/>
      <c r="CI107" s="126">
        <f t="shared" si="1927"/>
        <v>1</v>
      </c>
      <c r="CJ107" s="124" t="str">
        <f t="shared" si="1928"/>
        <v/>
      </c>
      <c r="CK107" s="125"/>
      <c r="CL107" s="126">
        <f t="shared" si="1929"/>
        <v>1</v>
      </c>
      <c r="CM107" s="124" t="str">
        <f t="shared" si="1930"/>
        <v/>
      </c>
      <c r="CN107" s="125"/>
      <c r="CO107" s="126">
        <f t="shared" si="1931"/>
        <v>1</v>
      </c>
      <c r="CP107" s="124" t="str">
        <f t="shared" si="1932"/>
        <v/>
      </c>
      <c r="CQ107" s="125"/>
      <c r="CR107" s="126">
        <f t="shared" si="1933"/>
        <v>1</v>
      </c>
      <c r="CS107" s="124" t="str">
        <f t="shared" si="1934"/>
        <v/>
      </c>
      <c r="CT107" s="125"/>
      <c r="CU107" s="126">
        <f t="shared" si="1935"/>
        <v>1</v>
      </c>
      <c r="CV107" s="124" t="str">
        <f t="shared" si="1936"/>
        <v/>
      </c>
      <c r="CW107" s="125"/>
      <c r="CX107" s="126">
        <f t="shared" si="1937"/>
        <v>1</v>
      </c>
      <c r="CY107" s="124" t="str">
        <f t="shared" si="1938"/>
        <v/>
      </c>
      <c r="CZ107" s="125"/>
      <c r="DA107" s="126">
        <f t="shared" si="1939"/>
        <v>1</v>
      </c>
      <c r="DB107" s="124" t="str">
        <f t="shared" si="1940"/>
        <v/>
      </c>
      <c r="DC107" s="125"/>
      <c r="DD107" s="126">
        <f t="shared" si="1941"/>
        <v>1</v>
      </c>
      <c r="DE107" s="124" t="str">
        <f t="shared" si="1942"/>
        <v/>
      </c>
      <c r="DF107" s="125"/>
      <c r="DG107" s="126">
        <f t="shared" si="1943"/>
        <v>1</v>
      </c>
      <c r="DH107" s="124" t="str">
        <f t="shared" si="1944"/>
        <v/>
      </c>
      <c r="DI107" s="125"/>
      <c r="DJ107" s="126">
        <f t="shared" si="1945"/>
        <v>1</v>
      </c>
    </row>
    <row r="108" spans="1:114" ht="7.75" hidden="1" customHeight="1" outlineLevel="2" x14ac:dyDescent="0.2">
      <c r="A108" s="97" t="str">
        <f t="shared" si="1657"/>
        <v>4</v>
      </c>
      <c r="B108" s="140" t="s">
        <v>345</v>
      </c>
      <c r="C108" s="200" t="str">
        <f>VLOOKUP(B108,'[49]PLANILHA ORCAMENTARIA'!A:B,2,0)</f>
        <v>CHAPISCO / REBOCO INTERNO - SETOR 3</v>
      </c>
      <c r="D108" s="200"/>
      <c r="E108" s="122">
        <f>VLOOKUP(B108,'[49]PLANILHA ORCAMENTARIA'!A:G,7,0)</f>
        <v>151643.92000000001</v>
      </c>
      <c r="F108" s="123"/>
      <c r="G108" s="124" t="str">
        <f t="shared" si="1874"/>
        <v/>
      </c>
      <c r="H108" s="125"/>
      <c r="I108" s="126">
        <f t="shared" si="1659"/>
        <v>0</v>
      </c>
      <c r="J108" s="124" t="str">
        <f t="shared" si="1876"/>
        <v/>
      </c>
      <c r="K108" s="125"/>
      <c r="L108" s="126">
        <f t="shared" si="1877"/>
        <v>0</v>
      </c>
      <c r="M108" s="124" t="str">
        <f t="shared" si="1878"/>
        <v/>
      </c>
      <c r="N108" s="125"/>
      <c r="O108" s="126">
        <f t="shared" si="1879"/>
        <v>0</v>
      </c>
      <c r="P108" s="124" t="str">
        <f t="shared" si="1880"/>
        <v/>
      </c>
      <c r="Q108" s="125"/>
      <c r="R108" s="126">
        <f t="shared" si="1881"/>
        <v>0</v>
      </c>
      <c r="S108" s="124" t="str">
        <f t="shared" si="1882"/>
        <v/>
      </c>
      <c r="T108" s="125"/>
      <c r="U108" s="126">
        <f t="shared" si="1883"/>
        <v>0</v>
      </c>
      <c r="V108" s="124" t="str">
        <f t="shared" si="1884"/>
        <v/>
      </c>
      <c r="W108" s="125"/>
      <c r="X108" s="126">
        <f t="shared" si="1885"/>
        <v>0</v>
      </c>
      <c r="Y108" s="124" t="str">
        <f t="shared" si="1886"/>
        <v/>
      </c>
      <c r="Z108" s="125"/>
      <c r="AA108" s="126">
        <f t="shared" si="1887"/>
        <v>0</v>
      </c>
      <c r="AB108" s="124" t="str">
        <f t="shared" si="1888"/>
        <v/>
      </c>
      <c r="AC108" s="125"/>
      <c r="AD108" s="126">
        <f t="shared" si="1889"/>
        <v>0</v>
      </c>
      <c r="AE108" s="124" t="str">
        <f t="shared" si="1890"/>
        <v/>
      </c>
      <c r="AF108" s="125"/>
      <c r="AG108" s="126">
        <f t="shared" si="1891"/>
        <v>0</v>
      </c>
      <c r="AH108" s="124" t="str">
        <f t="shared" si="1892"/>
        <v/>
      </c>
      <c r="AI108" s="125"/>
      <c r="AJ108" s="126">
        <f t="shared" si="1893"/>
        <v>0</v>
      </c>
      <c r="AK108" s="124" t="str">
        <f t="shared" si="1894"/>
        <v/>
      </c>
      <c r="AL108" s="125"/>
      <c r="AM108" s="126">
        <f t="shared" si="1895"/>
        <v>0</v>
      </c>
      <c r="AN108" s="124" t="str">
        <f t="shared" si="1896"/>
        <v/>
      </c>
      <c r="AO108" s="125"/>
      <c r="AP108" s="126">
        <f t="shared" si="1897"/>
        <v>0</v>
      </c>
      <c r="AQ108" s="124" t="str">
        <f t="shared" si="1898"/>
        <v/>
      </c>
      <c r="AR108" s="125"/>
      <c r="AS108" s="126">
        <f t="shared" si="1899"/>
        <v>0</v>
      </c>
      <c r="AT108" s="124" t="str">
        <f t="shared" si="1900"/>
        <v/>
      </c>
      <c r="AU108" s="125"/>
      <c r="AV108" s="126">
        <f t="shared" si="1901"/>
        <v>0</v>
      </c>
      <c r="AW108" s="124" t="str">
        <f t="shared" si="1902"/>
        <v/>
      </c>
      <c r="AX108" s="125"/>
      <c r="AY108" s="126">
        <f t="shared" si="1903"/>
        <v>0</v>
      </c>
      <c r="AZ108" s="124">
        <f t="shared" si="1904"/>
        <v>151643.92000000001</v>
      </c>
      <c r="BA108" s="125">
        <v>1</v>
      </c>
      <c r="BB108" s="126">
        <f t="shared" si="1905"/>
        <v>1</v>
      </c>
      <c r="BC108" s="124" t="str">
        <f t="shared" si="1906"/>
        <v/>
      </c>
      <c r="BD108" s="125"/>
      <c r="BE108" s="126">
        <f t="shared" si="1907"/>
        <v>1</v>
      </c>
      <c r="BF108" s="124" t="str">
        <f t="shared" si="1908"/>
        <v/>
      </c>
      <c r="BG108" s="125"/>
      <c r="BH108" s="126">
        <f t="shared" si="1909"/>
        <v>1</v>
      </c>
      <c r="BI108" s="124" t="str">
        <f t="shared" si="1910"/>
        <v/>
      </c>
      <c r="BJ108" s="125"/>
      <c r="BK108" s="126">
        <f t="shared" si="1911"/>
        <v>1</v>
      </c>
      <c r="BL108" s="124" t="str">
        <f t="shared" si="1912"/>
        <v/>
      </c>
      <c r="BM108" s="125"/>
      <c r="BN108" s="126">
        <f t="shared" si="1913"/>
        <v>1</v>
      </c>
      <c r="BO108" s="124" t="str">
        <f t="shared" si="1914"/>
        <v/>
      </c>
      <c r="BP108" s="125"/>
      <c r="BQ108" s="126">
        <f t="shared" si="1915"/>
        <v>1</v>
      </c>
      <c r="BR108" s="124" t="str">
        <f t="shared" si="1916"/>
        <v/>
      </c>
      <c r="BS108" s="125"/>
      <c r="BT108" s="126">
        <f t="shared" si="1917"/>
        <v>1</v>
      </c>
      <c r="BU108" s="124" t="str">
        <f t="shared" si="1918"/>
        <v/>
      </c>
      <c r="BV108" s="125"/>
      <c r="BW108" s="126">
        <f t="shared" si="1919"/>
        <v>1</v>
      </c>
      <c r="BX108" s="124" t="str">
        <f t="shared" si="1920"/>
        <v/>
      </c>
      <c r="BY108" s="125"/>
      <c r="BZ108" s="126">
        <f t="shared" si="1921"/>
        <v>1</v>
      </c>
      <c r="CA108" s="124" t="str">
        <f t="shared" si="1922"/>
        <v/>
      </c>
      <c r="CB108" s="125"/>
      <c r="CC108" s="126">
        <f t="shared" si="1923"/>
        <v>1</v>
      </c>
      <c r="CD108" s="124" t="str">
        <f t="shared" si="1924"/>
        <v/>
      </c>
      <c r="CE108" s="125"/>
      <c r="CF108" s="126">
        <f t="shared" si="1925"/>
        <v>1</v>
      </c>
      <c r="CG108" s="124" t="str">
        <f t="shared" si="1926"/>
        <v/>
      </c>
      <c r="CH108" s="125"/>
      <c r="CI108" s="126">
        <f t="shared" si="1927"/>
        <v>1</v>
      </c>
      <c r="CJ108" s="124" t="str">
        <f t="shared" si="1928"/>
        <v/>
      </c>
      <c r="CK108" s="125"/>
      <c r="CL108" s="126">
        <f t="shared" si="1929"/>
        <v>1</v>
      </c>
      <c r="CM108" s="124" t="str">
        <f t="shared" si="1930"/>
        <v/>
      </c>
      <c r="CN108" s="125"/>
      <c r="CO108" s="126">
        <f t="shared" si="1931"/>
        <v>1</v>
      </c>
      <c r="CP108" s="124" t="str">
        <f t="shared" si="1932"/>
        <v/>
      </c>
      <c r="CQ108" s="125"/>
      <c r="CR108" s="126">
        <f t="shared" si="1933"/>
        <v>1</v>
      </c>
      <c r="CS108" s="124" t="str">
        <f t="shared" si="1934"/>
        <v/>
      </c>
      <c r="CT108" s="125"/>
      <c r="CU108" s="126">
        <f t="shared" si="1935"/>
        <v>1</v>
      </c>
      <c r="CV108" s="124" t="str">
        <f t="shared" si="1936"/>
        <v/>
      </c>
      <c r="CW108" s="125"/>
      <c r="CX108" s="126">
        <f t="shared" si="1937"/>
        <v>1</v>
      </c>
      <c r="CY108" s="124" t="str">
        <f t="shared" si="1938"/>
        <v/>
      </c>
      <c r="CZ108" s="125"/>
      <c r="DA108" s="126">
        <f t="shared" si="1939"/>
        <v>1</v>
      </c>
      <c r="DB108" s="124" t="str">
        <f t="shared" si="1940"/>
        <v/>
      </c>
      <c r="DC108" s="125"/>
      <c r="DD108" s="126">
        <f t="shared" si="1941"/>
        <v>1</v>
      </c>
      <c r="DE108" s="124" t="str">
        <f t="shared" si="1942"/>
        <v/>
      </c>
      <c r="DF108" s="125"/>
      <c r="DG108" s="126">
        <f t="shared" si="1943"/>
        <v>1</v>
      </c>
      <c r="DH108" s="124" t="str">
        <f t="shared" si="1944"/>
        <v/>
      </c>
      <c r="DI108" s="125"/>
      <c r="DJ108" s="126">
        <f t="shared" si="1945"/>
        <v>1</v>
      </c>
    </row>
    <row r="109" spans="1:114" ht="7.75" hidden="1" customHeight="1" outlineLevel="2" x14ac:dyDescent="0.2">
      <c r="A109" s="97" t="str">
        <f t="shared" si="1657"/>
        <v>4</v>
      </c>
      <c r="B109" s="140" t="s">
        <v>346</v>
      </c>
      <c r="C109" s="200" t="str">
        <f>VLOOKUP(B109,'[49]PLANILHA ORCAMENTARIA'!A:B,2,0)</f>
        <v>PORCELANATO</v>
      </c>
      <c r="D109" s="200"/>
      <c r="E109" s="122">
        <f>VLOOKUP(B109,'[49]PLANILHA ORCAMENTARIA'!A:G,7,0)</f>
        <v>88901.06</v>
      </c>
      <c r="F109" s="123"/>
      <c r="G109" s="124" t="str">
        <f t="shared" si="1874"/>
        <v/>
      </c>
      <c r="H109" s="125"/>
      <c r="I109" s="126">
        <f t="shared" si="1659"/>
        <v>0</v>
      </c>
      <c r="J109" s="124" t="str">
        <f t="shared" si="1876"/>
        <v/>
      </c>
      <c r="K109" s="125"/>
      <c r="L109" s="126">
        <f t="shared" si="1877"/>
        <v>0</v>
      </c>
      <c r="M109" s="124" t="str">
        <f t="shared" si="1878"/>
        <v/>
      </c>
      <c r="N109" s="125"/>
      <c r="O109" s="126">
        <f t="shared" si="1879"/>
        <v>0</v>
      </c>
      <c r="P109" s="124" t="str">
        <f t="shared" si="1880"/>
        <v/>
      </c>
      <c r="Q109" s="125"/>
      <c r="R109" s="126">
        <f t="shared" si="1881"/>
        <v>0</v>
      </c>
      <c r="S109" s="124" t="str">
        <f t="shared" si="1882"/>
        <v/>
      </c>
      <c r="T109" s="125"/>
      <c r="U109" s="126">
        <f t="shared" si="1883"/>
        <v>0</v>
      </c>
      <c r="V109" s="124" t="str">
        <f t="shared" si="1884"/>
        <v/>
      </c>
      <c r="W109" s="125"/>
      <c r="X109" s="126">
        <f t="shared" si="1885"/>
        <v>0</v>
      </c>
      <c r="Y109" s="124" t="str">
        <f t="shared" si="1886"/>
        <v/>
      </c>
      <c r="Z109" s="125"/>
      <c r="AA109" s="126">
        <f t="shared" si="1887"/>
        <v>0</v>
      </c>
      <c r="AB109" s="124" t="str">
        <f t="shared" si="1888"/>
        <v/>
      </c>
      <c r="AC109" s="125"/>
      <c r="AD109" s="126">
        <f t="shared" si="1889"/>
        <v>0</v>
      </c>
      <c r="AE109" s="124" t="str">
        <f t="shared" si="1890"/>
        <v/>
      </c>
      <c r="AF109" s="125"/>
      <c r="AG109" s="126">
        <f t="shared" si="1891"/>
        <v>0</v>
      </c>
      <c r="AH109" s="124" t="str">
        <f t="shared" si="1892"/>
        <v/>
      </c>
      <c r="AI109" s="125"/>
      <c r="AJ109" s="126">
        <f t="shared" si="1893"/>
        <v>0</v>
      </c>
      <c r="AK109" s="124" t="str">
        <f t="shared" si="1894"/>
        <v/>
      </c>
      <c r="AL109" s="125"/>
      <c r="AM109" s="126">
        <f t="shared" si="1895"/>
        <v>0</v>
      </c>
      <c r="AN109" s="124" t="str">
        <f t="shared" si="1896"/>
        <v/>
      </c>
      <c r="AO109" s="125"/>
      <c r="AP109" s="126">
        <f t="shared" si="1897"/>
        <v>0</v>
      </c>
      <c r="AQ109" s="124" t="str">
        <f t="shared" si="1898"/>
        <v/>
      </c>
      <c r="AR109" s="125"/>
      <c r="AS109" s="126">
        <f t="shared" si="1899"/>
        <v>0</v>
      </c>
      <c r="AT109" s="124" t="str">
        <f t="shared" si="1900"/>
        <v/>
      </c>
      <c r="AU109" s="125"/>
      <c r="AV109" s="126">
        <f t="shared" si="1901"/>
        <v>0</v>
      </c>
      <c r="AW109" s="124" t="str">
        <f t="shared" si="1902"/>
        <v/>
      </c>
      <c r="AX109" s="125"/>
      <c r="AY109" s="126">
        <f t="shared" si="1903"/>
        <v>0</v>
      </c>
      <c r="AZ109" s="124" t="str">
        <f t="shared" si="1904"/>
        <v/>
      </c>
      <c r="BA109" s="125"/>
      <c r="BB109" s="126">
        <f t="shared" si="1905"/>
        <v>0</v>
      </c>
      <c r="BC109" s="124" t="str">
        <f t="shared" si="1906"/>
        <v/>
      </c>
      <c r="BD109" s="125"/>
      <c r="BE109" s="126">
        <f t="shared" si="1907"/>
        <v>0</v>
      </c>
      <c r="BF109" s="124">
        <f t="shared" si="1908"/>
        <v>88901.06</v>
      </c>
      <c r="BG109" s="125">
        <v>1</v>
      </c>
      <c r="BH109" s="126">
        <f t="shared" si="1909"/>
        <v>1</v>
      </c>
      <c r="BI109" s="124" t="str">
        <f t="shared" si="1910"/>
        <v/>
      </c>
      <c r="BJ109" s="125"/>
      <c r="BK109" s="126">
        <f t="shared" si="1911"/>
        <v>1</v>
      </c>
      <c r="BL109" s="124" t="str">
        <f t="shared" si="1912"/>
        <v/>
      </c>
      <c r="BM109" s="125"/>
      <c r="BN109" s="126">
        <f t="shared" si="1913"/>
        <v>1</v>
      </c>
      <c r="BO109" s="124" t="str">
        <f t="shared" si="1914"/>
        <v/>
      </c>
      <c r="BP109" s="125"/>
      <c r="BQ109" s="126">
        <f t="shared" si="1915"/>
        <v>1</v>
      </c>
      <c r="BR109" s="124" t="str">
        <f t="shared" si="1916"/>
        <v/>
      </c>
      <c r="BS109" s="125"/>
      <c r="BT109" s="126">
        <f t="shared" si="1917"/>
        <v>1</v>
      </c>
      <c r="BU109" s="124" t="str">
        <f t="shared" si="1918"/>
        <v/>
      </c>
      <c r="BV109" s="125"/>
      <c r="BW109" s="126">
        <f t="shared" si="1919"/>
        <v>1</v>
      </c>
      <c r="BX109" s="124" t="str">
        <f t="shared" si="1920"/>
        <v/>
      </c>
      <c r="BY109" s="125"/>
      <c r="BZ109" s="126">
        <f t="shared" si="1921"/>
        <v>1</v>
      </c>
      <c r="CA109" s="124" t="str">
        <f t="shared" si="1922"/>
        <v/>
      </c>
      <c r="CB109" s="125"/>
      <c r="CC109" s="126">
        <f t="shared" si="1923"/>
        <v>1</v>
      </c>
      <c r="CD109" s="124" t="str">
        <f t="shared" si="1924"/>
        <v/>
      </c>
      <c r="CE109" s="125"/>
      <c r="CF109" s="126">
        <f t="shared" si="1925"/>
        <v>1</v>
      </c>
      <c r="CG109" s="124" t="str">
        <f t="shared" si="1926"/>
        <v/>
      </c>
      <c r="CH109" s="125"/>
      <c r="CI109" s="126">
        <f t="shared" si="1927"/>
        <v>1</v>
      </c>
      <c r="CJ109" s="124" t="str">
        <f t="shared" si="1928"/>
        <v/>
      </c>
      <c r="CK109" s="125"/>
      <c r="CL109" s="126">
        <f t="shared" si="1929"/>
        <v>1</v>
      </c>
      <c r="CM109" s="124" t="str">
        <f t="shared" si="1930"/>
        <v/>
      </c>
      <c r="CN109" s="125"/>
      <c r="CO109" s="126">
        <f t="shared" si="1931"/>
        <v>1</v>
      </c>
      <c r="CP109" s="124" t="str">
        <f t="shared" si="1932"/>
        <v/>
      </c>
      <c r="CQ109" s="125"/>
      <c r="CR109" s="126">
        <f t="shared" si="1933"/>
        <v>1</v>
      </c>
      <c r="CS109" s="124" t="str">
        <f t="shared" si="1934"/>
        <v/>
      </c>
      <c r="CT109" s="125"/>
      <c r="CU109" s="126">
        <f t="shared" si="1935"/>
        <v>1</v>
      </c>
      <c r="CV109" s="124" t="str">
        <f t="shared" si="1936"/>
        <v/>
      </c>
      <c r="CW109" s="125"/>
      <c r="CX109" s="126">
        <f t="shared" si="1937"/>
        <v>1</v>
      </c>
      <c r="CY109" s="124" t="str">
        <f t="shared" si="1938"/>
        <v/>
      </c>
      <c r="CZ109" s="125"/>
      <c r="DA109" s="126">
        <f t="shared" si="1939"/>
        <v>1</v>
      </c>
      <c r="DB109" s="124" t="str">
        <f t="shared" si="1940"/>
        <v/>
      </c>
      <c r="DC109" s="125"/>
      <c r="DD109" s="126">
        <f t="shared" si="1941"/>
        <v>1</v>
      </c>
      <c r="DE109" s="124" t="str">
        <f t="shared" si="1942"/>
        <v/>
      </c>
      <c r="DF109" s="125"/>
      <c r="DG109" s="126">
        <f t="shared" si="1943"/>
        <v>1</v>
      </c>
      <c r="DH109" s="124" t="str">
        <f t="shared" si="1944"/>
        <v/>
      </c>
      <c r="DI109" s="125"/>
      <c r="DJ109" s="126">
        <f t="shared" si="1945"/>
        <v>1</v>
      </c>
    </row>
    <row r="110" spans="1:114" ht="7.75" hidden="1" customHeight="1" outlineLevel="2" x14ac:dyDescent="0.2">
      <c r="A110" s="97" t="str">
        <f t="shared" si="1657"/>
        <v>4</v>
      </c>
      <c r="B110" s="140" t="s">
        <v>347</v>
      </c>
      <c r="C110" s="200" t="str">
        <f>VLOOKUP(B110,'[49]PLANILHA ORCAMENTARIA'!A:B,2,0)</f>
        <v>REJUNTE</v>
      </c>
      <c r="D110" s="200"/>
      <c r="E110" s="122">
        <f>VLOOKUP(B110,'[49]PLANILHA ORCAMENTARIA'!A:G,7,0)</f>
        <v>4151.2</v>
      </c>
      <c r="F110" s="123"/>
      <c r="G110" s="124" t="str">
        <f t="shared" si="1874"/>
        <v/>
      </c>
      <c r="H110" s="125"/>
      <c r="I110" s="126">
        <f t="shared" si="1659"/>
        <v>0</v>
      </c>
      <c r="J110" s="124" t="str">
        <f t="shared" si="1876"/>
        <v/>
      </c>
      <c r="K110" s="125"/>
      <c r="L110" s="126">
        <f t="shared" si="1877"/>
        <v>0</v>
      </c>
      <c r="M110" s="124" t="str">
        <f t="shared" si="1878"/>
        <v/>
      </c>
      <c r="N110" s="125"/>
      <c r="O110" s="126">
        <f t="shared" si="1879"/>
        <v>0</v>
      </c>
      <c r="P110" s="124" t="str">
        <f t="shared" si="1880"/>
        <v/>
      </c>
      <c r="Q110" s="125"/>
      <c r="R110" s="126">
        <f t="shared" si="1881"/>
        <v>0</v>
      </c>
      <c r="S110" s="124" t="str">
        <f t="shared" si="1882"/>
        <v/>
      </c>
      <c r="T110" s="125"/>
      <c r="U110" s="126">
        <f t="shared" si="1883"/>
        <v>0</v>
      </c>
      <c r="V110" s="124" t="str">
        <f t="shared" si="1884"/>
        <v/>
      </c>
      <c r="W110" s="125"/>
      <c r="X110" s="126">
        <f t="shared" si="1885"/>
        <v>0</v>
      </c>
      <c r="Y110" s="124" t="str">
        <f t="shared" si="1886"/>
        <v/>
      </c>
      <c r="Z110" s="125"/>
      <c r="AA110" s="126">
        <f t="shared" si="1887"/>
        <v>0</v>
      </c>
      <c r="AB110" s="124" t="str">
        <f t="shared" si="1888"/>
        <v/>
      </c>
      <c r="AC110" s="125"/>
      <c r="AD110" s="126">
        <f t="shared" si="1889"/>
        <v>0</v>
      </c>
      <c r="AE110" s="124" t="str">
        <f t="shared" si="1890"/>
        <v/>
      </c>
      <c r="AF110" s="125"/>
      <c r="AG110" s="126">
        <f t="shared" si="1891"/>
        <v>0</v>
      </c>
      <c r="AH110" s="124" t="str">
        <f t="shared" si="1892"/>
        <v/>
      </c>
      <c r="AI110" s="125"/>
      <c r="AJ110" s="126">
        <f t="shared" si="1893"/>
        <v>0</v>
      </c>
      <c r="AK110" s="124" t="str">
        <f t="shared" si="1894"/>
        <v/>
      </c>
      <c r="AL110" s="125"/>
      <c r="AM110" s="126">
        <f t="shared" si="1895"/>
        <v>0</v>
      </c>
      <c r="AN110" s="124" t="str">
        <f t="shared" si="1896"/>
        <v/>
      </c>
      <c r="AO110" s="125"/>
      <c r="AP110" s="126">
        <f t="shared" si="1897"/>
        <v>0</v>
      </c>
      <c r="AQ110" s="124" t="str">
        <f t="shared" si="1898"/>
        <v/>
      </c>
      <c r="AR110" s="125"/>
      <c r="AS110" s="126">
        <f t="shared" si="1899"/>
        <v>0</v>
      </c>
      <c r="AT110" s="124" t="str">
        <f t="shared" si="1900"/>
        <v/>
      </c>
      <c r="AU110" s="125"/>
      <c r="AV110" s="126">
        <f t="shared" si="1901"/>
        <v>0</v>
      </c>
      <c r="AW110" s="124" t="str">
        <f t="shared" si="1902"/>
        <v/>
      </c>
      <c r="AX110" s="125"/>
      <c r="AY110" s="126">
        <f t="shared" si="1903"/>
        <v>0</v>
      </c>
      <c r="AZ110" s="124" t="str">
        <f t="shared" si="1904"/>
        <v/>
      </c>
      <c r="BA110" s="125"/>
      <c r="BB110" s="126">
        <f t="shared" si="1905"/>
        <v>0</v>
      </c>
      <c r="BC110" s="124" t="str">
        <f t="shared" si="1906"/>
        <v/>
      </c>
      <c r="BD110" s="125"/>
      <c r="BE110" s="126">
        <f t="shared" si="1907"/>
        <v>0</v>
      </c>
      <c r="BF110" s="124">
        <f t="shared" si="1908"/>
        <v>4151.2</v>
      </c>
      <c r="BG110" s="125">
        <v>1</v>
      </c>
      <c r="BH110" s="126">
        <f t="shared" si="1909"/>
        <v>1</v>
      </c>
      <c r="BI110" s="124" t="str">
        <f t="shared" si="1910"/>
        <v/>
      </c>
      <c r="BJ110" s="125"/>
      <c r="BK110" s="126">
        <f t="shared" si="1911"/>
        <v>1</v>
      </c>
      <c r="BL110" s="124" t="str">
        <f t="shared" si="1912"/>
        <v/>
      </c>
      <c r="BM110" s="125"/>
      <c r="BN110" s="126">
        <f t="shared" si="1913"/>
        <v>1</v>
      </c>
      <c r="BO110" s="124" t="str">
        <f t="shared" si="1914"/>
        <v/>
      </c>
      <c r="BP110" s="125"/>
      <c r="BQ110" s="126">
        <f t="shared" si="1915"/>
        <v>1</v>
      </c>
      <c r="BR110" s="124" t="str">
        <f t="shared" si="1916"/>
        <v/>
      </c>
      <c r="BS110" s="125"/>
      <c r="BT110" s="126">
        <f t="shared" si="1917"/>
        <v>1</v>
      </c>
      <c r="BU110" s="124" t="str">
        <f t="shared" si="1918"/>
        <v/>
      </c>
      <c r="BV110" s="125"/>
      <c r="BW110" s="126">
        <f t="shared" si="1919"/>
        <v>1</v>
      </c>
      <c r="BX110" s="124" t="str">
        <f t="shared" si="1920"/>
        <v/>
      </c>
      <c r="BY110" s="125"/>
      <c r="BZ110" s="126">
        <f t="shared" si="1921"/>
        <v>1</v>
      </c>
      <c r="CA110" s="124" t="str">
        <f t="shared" si="1922"/>
        <v/>
      </c>
      <c r="CB110" s="125"/>
      <c r="CC110" s="126">
        <f t="shared" si="1923"/>
        <v>1</v>
      </c>
      <c r="CD110" s="124" t="str">
        <f t="shared" si="1924"/>
        <v/>
      </c>
      <c r="CE110" s="125"/>
      <c r="CF110" s="126">
        <f t="shared" si="1925"/>
        <v>1</v>
      </c>
      <c r="CG110" s="124" t="str">
        <f t="shared" si="1926"/>
        <v/>
      </c>
      <c r="CH110" s="125"/>
      <c r="CI110" s="126">
        <f t="shared" si="1927"/>
        <v>1</v>
      </c>
      <c r="CJ110" s="124" t="str">
        <f t="shared" si="1928"/>
        <v/>
      </c>
      <c r="CK110" s="125"/>
      <c r="CL110" s="126">
        <f t="shared" si="1929"/>
        <v>1</v>
      </c>
      <c r="CM110" s="124" t="str">
        <f t="shared" si="1930"/>
        <v/>
      </c>
      <c r="CN110" s="125"/>
      <c r="CO110" s="126">
        <f t="shared" si="1931"/>
        <v>1</v>
      </c>
      <c r="CP110" s="124" t="str">
        <f t="shared" si="1932"/>
        <v/>
      </c>
      <c r="CQ110" s="125"/>
      <c r="CR110" s="126">
        <f t="shared" si="1933"/>
        <v>1</v>
      </c>
      <c r="CS110" s="124" t="str">
        <f t="shared" si="1934"/>
        <v/>
      </c>
      <c r="CT110" s="125"/>
      <c r="CU110" s="126">
        <f t="shared" si="1935"/>
        <v>1</v>
      </c>
      <c r="CV110" s="124" t="str">
        <f t="shared" si="1936"/>
        <v/>
      </c>
      <c r="CW110" s="125"/>
      <c r="CX110" s="126">
        <f t="shared" si="1937"/>
        <v>1</v>
      </c>
      <c r="CY110" s="124" t="str">
        <f t="shared" si="1938"/>
        <v/>
      </c>
      <c r="CZ110" s="125"/>
      <c r="DA110" s="126">
        <f t="shared" si="1939"/>
        <v>1</v>
      </c>
      <c r="DB110" s="124" t="str">
        <f t="shared" si="1940"/>
        <v/>
      </c>
      <c r="DC110" s="125"/>
      <c r="DD110" s="126">
        <f t="shared" si="1941"/>
        <v>1</v>
      </c>
      <c r="DE110" s="124" t="str">
        <f t="shared" si="1942"/>
        <v/>
      </c>
      <c r="DF110" s="125"/>
      <c r="DG110" s="126">
        <f t="shared" si="1943"/>
        <v>1</v>
      </c>
      <c r="DH110" s="124" t="str">
        <f t="shared" si="1944"/>
        <v/>
      </c>
      <c r="DI110" s="125"/>
      <c r="DJ110" s="126">
        <f t="shared" si="1945"/>
        <v>1</v>
      </c>
    </row>
    <row r="111" spans="1:114" ht="7.75" hidden="1" customHeight="1" outlineLevel="1" x14ac:dyDescent="0.2">
      <c r="A111" s="97" t="str">
        <f t="shared" si="1657"/>
        <v>4</v>
      </c>
      <c r="B111" s="131" t="s">
        <v>348</v>
      </c>
      <c r="C111" s="204" t="s">
        <v>349</v>
      </c>
      <c r="D111" s="204"/>
      <c r="E111" s="132">
        <f>VLOOKUP(B111,'[49]PLANILHA ORCAMENTARIA'!A:G,7,0)</f>
        <v>505992.84</v>
      </c>
      <c r="F111" s="133"/>
      <c r="G111" s="207"/>
      <c r="H111" s="208"/>
      <c r="I111" s="209"/>
      <c r="J111" s="207"/>
      <c r="K111" s="208"/>
      <c r="L111" s="209"/>
      <c r="M111" s="207"/>
      <c r="N111" s="208"/>
      <c r="O111" s="209"/>
      <c r="P111" s="207"/>
      <c r="Q111" s="208"/>
      <c r="R111" s="209"/>
      <c r="S111" s="207"/>
      <c r="T111" s="208"/>
      <c r="U111" s="209"/>
      <c r="V111" s="207"/>
      <c r="W111" s="208"/>
      <c r="X111" s="209"/>
      <c r="Y111" s="207"/>
      <c r="Z111" s="208"/>
      <c r="AA111" s="209"/>
      <c r="AB111" s="207"/>
      <c r="AC111" s="208"/>
      <c r="AD111" s="209"/>
      <c r="AE111" s="207"/>
      <c r="AF111" s="208"/>
      <c r="AG111" s="209"/>
      <c r="AH111" s="207"/>
      <c r="AI111" s="208"/>
      <c r="AJ111" s="209"/>
      <c r="AK111" s="207"/>
      <c r="AL111" s="208"/>
      <c r="AM111" s="209"/>
      <c r="AN111" s="207"/>
      <c r="AO111" s="208"/>
      <c r="AP111" s="209"/>
      <c r="AQ111" s="207"/>
      <c r="AR111" s="208"/>
      <c r="AS111" s="209"/>
      <c r="AT111" s="207"/>
      <c r="AU111" s="208"/>
      <c r="AV111" s="209"/>
      <c r="AW111" s="207"/>
      <c r="AX111" s="208"/>
      <c r="AY111" s="209"/>
      <c r="AZ111" s="207"/>
      <c r="BA111" s="208"/>
      <c r="BB111" s="209"/>
      <c r="BC111" s="207"/>
      <c r="BD111" s="208"/>
      <c r="BE111" s="209"/>
      <c r="BF111" s="207"/>
      <c r="BG111" s="208"/>
      <c r="BH111" s="209"/>
      <c r="BI111" s="207"/>
      <c r="BJ111" s="208"/>
      <c r="BK111" s="209"/>
      <c r="BL111" s="207"/>
      <c r="BM111" s="208"/>
      <c r="BN111" s="209"/>
      <c r="BO111" s="207"/>
      <c r="BP111" s="208"/>
      <c r="BQ111" s="209"/>
      <c r="BR111" s="207"/>
      <c r="BS111" s="208"/>
      <c r="BT111" s="209"/>
      <c r="BU111" s="207"/>
      <c r="BV111" s="208"/>
      <c r="BW111" s="209"/>
      <c r="BX111" s="207"/>
      <c r="BY111" s="208"/>
      <c r="BZ111" s="209"/>
      <c r="CA111" s="207"/>
      <c r="CB111" s="208"/>
      <c r="CC111" s="209"/>
      <c r="CD111" s="207"/>
      <c r="CE111" s="208"/>
      <c r="CF111" s="209"/>
      <c r="CG111" s="207"/>
      <c r="CH111" s="208"/>
      <c r="CI111" s="209"/>
      <c r="CJ111" s="207"/>
      <c r="CK111" s="208"/>
      <c r="CL111" s="209"/>
      <c r="CM111" s="207"/>
      <c r="CN111" s="208"/>
      <c r="CO111" s="209"/>
      <c r="CP111" s="207"/>
      <c r="CQ111" s="208"/>
      <c r="CR111" s="209"/>
      <c r="CS111" s="207"/>
      <c r="CT111" s="208"/>
      <c r="CU111" s="209"/>
      <c r="CV111" s="207"/>
      <c r="CW111" s="208"/>
      <c r="CX111" s="209"/>
      <c r="CY111" s="207"/>
      <c r="CZ111" s="208"/>
      <c r="DA111" s="209"/>
      <c r="DB111" s="207"/>
      <c r="DC111" s="208"/>
      <c r="DD111" s="209"/>
      <c r="DE111" s="207"/>
      <c r="DF111" s="208"/>
      <c r="DG111" s="209"/>
      <c r="DH111" s="207"/>
      <c r="DI111" s="208"/>
      <c r="DJ111" s="209"/>
    </row>
    <row r="112" spans="1:114" ht="7.75" hidden="1" customHeight="1" outlineLevel="2" x14ac:dyDescent="0.2">
      <c r="A112" s="97" t="str">
        <f t="shared" si="1657"/>
        <v>4</v>
      </c>
      <c r="B112" s="140" t="s">
        <v>350</v>
      </c>
      <c r="C112" s="200" t="str">
        <f>VLOOKUP(B112,'[49]PLANILHA ORCAMENTARIA'!A:B,2,0)</f>
        <v>ALVENARIA CERÂMICA - SETOR 1</v>
      </c>
      <c r="D112" s="200"/>
      <c r="E112" s="122">
        <f>VLOOKUP(B112,'[49]PLANILHA ORCAMENTARIA'!A:G,7,0)</f>
        <v>17895.97</v>
      </c>
      <c r="F112" s="123"/>
      <c r="G112" s="124" t="str">
        <f t="shared" ref="G112:G122" si="1946">IF(H112="","",H112*$E112)</f>
        <v/>
      </c>
      <c r="H112" s="125"/>
      <c r="I112" s="126">
        <f t="shared" ref="I112:I113" si="1947">H112</f>
        <v>0</v>
      </c>
      <c r="J112" s="124" t="str">
        <f t="shared" ref="J112:J122" si="1948">IF(K112="","",K112*$E112)</f>
        <v/>
      </c>
      <c r="K112" s="125"/>
      <c r="L112" s="126">
        <f t="shared" ref="L112:L122" si="1949">K112+I112</f>
        <v>0</v>
      </c>
      <c r="M112" s="124" t="str">
        <f t="shared" ref="M112:M122" si="1950">IF(N112="","",N112*$E112)</f>
        <v/>
      </c>
      <c r="N112" s="125"/>
      <c r="O112" s="126">
        <f t="shared" ref="O112:O122" si="1951">N112+L112</f>
        <v>0</v>
      </c>
      <c r="P112" s="124" t="str">
        <f t="shared" ref="P112:P122" si="1952">IF(Q112="","",Q112*$E112)</f>
        <v/>
      </c>
      <c r="Q112" s="125"/>
      <c r="R112" s="126">
        <f t="shared" ref="R112:R122" si="1953">Q112+O112</f>
        <v>0</v>
      </c>
      <c r="S112" s="124" t="str">
        <f t="shared" ref="S112:S122" si="1954">IF(T112="","",T112*$E112)</f>
        <v/>
      </c>
      <c r="T112" s="125"/>
      <c r="U112" s="126">
        <f t="shared" ref="U112:U122" si="1955">T112+R112</f>
        <v>0</v>
      </c>
      <c r="V112" s="124" t="str">
        <f t="shared" ref="V112:V122" si="1956">IF(W112="","",W112*$E112)</f>
        <v/>
      </c>
      <c r="W112" s="125"/>
      <c r="X112" s="126">
        <f t="shared" ref="X112:X122" si="1957">W112+U112</f>
        <v>0</v>
      </c>
      <c r="Y112" s="124" t="str">
        <f t="shared" ref="Y112:Y122" si="1958">IF(Z112="","",Z112*$E112)</f>
        <v/>
      </c>
      <c r="Z112" s="125"/>
      <c r="AA112" s="126">
        <f t="shared" ref="AA112:AA122" si="1959">Z112+X112</f>
        <v>0</v>
      </c>
      <c r="AB112" s="124" t="str">
        <f t="shared" ref="AB112:AB122" si="1960">IF(AC112="","",AC112*$E112)</f>
        <v/>
      </c>
      <c r="AC112" s="125"/>
      <c r="AD112" s="126">
        <f t="shared" ref="AD112:AD122" si="1961">AC112+AA112</f>
        <v>0</v>
      </c>
      <c r="AE112" s="124" t="str">
        <f t="shared" ref="AE112:AE122" si="1962">IF(AF112="","",AF112*$E112)</f>
        <v/>
      </c>
      <c r="AF112" s="125"/>
      <c r="AG112" s="126">
        <f t="shared" ref="AG112:AG122" si="1963">AF112+AD112</f>
        <v>0</v>
      </c>
      <c r="AH112" s="124" t="str">
        <f t="shared" ref="AH112:AH122" si="1964">IF(AI112="","",AI112*$E112)</f>
        <v/>
      </c>
      <c r="AI112" s="125"/>
      <c r="AJ112" s="126">
        <f t="shared" ref="AJ112:AJ122" si="1965">AI112+AG112</f>
        <v>0</v>
      </c>
      <c r="AK112" s="124" t="str">
        <f t="shared" ref="AK112:AK122" si="1966">IF(AL112="","",AL112*$E112)</f>
        <v/>
      </c>
      <c r="AL112" s="125"/>
      <c r="AM112" s="126">
        <f t="shared" ref="AM112:AM122" si="1967">AL112+AJ112</f>
        <v>0</v>
      </c>
      <c r="AN112" s="124" t="str">
        <f t="shared" ref="AN112:AN122" si="1968">IF(AO112="","",AO112*$E112)</f>
        <v/>
      </c>
      <c r="AO112" s="125"/>
      <c r="AP112" s="126">
        <f t="shared" ref="AP112:AP122" si="1969">AO112+AM112</f>
        <v>0</v>
      </c>
      <c r="AQ112" s="124" t="str">
        <f t="shared" ref="AQ112:AQ122" si="1970">IF(AR112="","",AR112*$E112)</f>
        <v/>
      </c>
      <c r="AR112" s="125"/>
      <c r="AS112" s="126">
        <f t="shared" ref="AS112:AS122" si="1971">AR112+AP112</f>
        <v>0</v>
      </c>
      <c r="AT112" s="124" t="str">
        <f t="shared" ref="AT112:AT122" si="1972">IF(AU112="","",AU112*$E112)</f>
        <v/>
      </c>
      <c r="AU112" s="125"/>
      <c r="AV112" s="126">
        <f t="shared" ref="AV112:AV122" si="1973">AU112+AS112</f>
        <v>0</v>
      </c>
      <c r="AW112" s="124" t="str">
        <f t="shared" ref="AW112:AW122" si="1974">IF(AX112="","",AX112*$E112)</f>
        <v/>
      </c>
      <c r="AX112" s="125"/>
      <c r="AY112" s="126">
        <f t="shared" ref="AY112:AY122" si="1975">AX112+AV112</f>
        <v>0</v>
      </c>
      <c r="AZ112" s="124" t="str">
        <f t="shared" ref="AZ112:AZ122" si="1976">IF(BA112="","",BA112*$E112)</f>
        <v/>
      </c>
      <c r="BA112" s="125"/>
      <c r="BB112" s="126">
        <f t="shared" ref="BB112:BB122" si="1977">BA112+AY112</f>
        <v>0</v>
      </c>
      <c r="BC112" s="124" t="str">
        <f t="shared" ref="BC112:BC122" si="1978">IF(BD112="","",BD112*$E112)</f>
        <v/>
      </c>
      <c r="BD112" s="125"/>
      <c r="BE112" s="126">
        <f t="shared" ref="BE112:BE122" si="1979">BD112+BB112</f>
        <v>0</v>
      </c>
      <c r="BF112" s="124">
        <f t="shared" ref="BF112:BF122" si="1980">IF(BG112="","",BG112*$E112)</f>
        <v>17895.97</v>
      </c>
      <c r="BG112" s="125">
        <v>1</v>
      </c>
      <c r="BH112" s="126">
        <f t="shared" ref="BH112:BH122" si="1981">BG112+BE112</f>
        <v>1</v>
      </c>
      <c r="BI112" s="124" t="str">
        <f t="shared" ref="BI112:BI122" si="1982">IF(BJ112="","",BJ112*$E112)</f>
        <v/>
      </c>
      <c r="BJ112" s="125"/>
      <c r="BK112" s="126">
        <f t="shared" ref="BK112:BK122" si="1983">BJ112+BH112</f>
        <v>1</v>
      </c>
      <c r="BL112" s="124" t="str">
        <f t="shared" ref="BL112:BL122" si="1984">IF(BM112="","",BM112*$E112)</f>
        <v/>
      </c>
      <c r="BM112" s="125"/>
      <c r="BN112" s="126">
        <f t="shared" ref="BN112:BN122" si="1985">BM112+BK112</f>
        <v>1</v>
      </c>
      <c r="BO112" s="124" t="str">
        <f t="shared" ref="BO112:BO122" si="1986">IF(BP112="","",BP112*$E112)</f>
        <v/>
      </c>
      <c r="BP112" s="125"/>
      <c r="BQ112" s="126">
        <f t="shared" ref="BQ112:BQ122" si="1987">BP112+BN112</f>
        <v>1</v>
      </c>
      <c r="BR112" s="124" t="str">
        <f t="shared" ref="BR112:BR122" si="1988">IF(BS112="","",BS112*$E112)</f>
        <v/>
      </c>
      <c r="BS112" s="125"/>
      <c r="BT112" s="126">
        <f t="shared" ref="BT112:BT122" si="1989">BS112+BQ112</f>
        <v>1</v>
      </c>
      <c r="BU112" s="124" t="str">
        <f t="shared" ref="BU112:BU122" si="1990">IF(BV112="","",BV112*$E112)</f>
        <v/>
      </c>
      <c r="BV112" s="125"/>
      <c r="BW112" s="126">
        <f t="shared" ref="BW112:BW122" si="1991">BV112+BT112</f>
        <v>1</v>
      </c>
      <c r="BX112" s="124" t="str">
        <f t="shared" ref="BX112:BX122" si="1992">IF(BY112="","",BY112*$E112)</f>
        <v/>
      </c>
      <c r="BY112" s="125"/>
      <c r="BZ112" s="126">
        <f t="shared" ref="BZ112:BZ122" si="1993">BY112+BW112</f>
        <v>1</v>
      </c>
      <c r="CA112" s="124" t="str">
        <f t="shared" ref="CA112:CA122" si="1994">IF(CB112="","",CB112*$E112)</f>
        <v/>
      </c>
      <c r="CB112" s="125"/>
      <c r="CC112" s="126">
        <f t="shared" ref="CC112:CC122" si="1995">CB112+BZ112</f>
        <v>1</v>
      </c>
      <c r="CD112" s="124" t="str">
        <f t="shared" ref="CD112:CD122" si="1996">IF(CE112="","",CE112*$E112)</f>
        <v/>
      </c>
      <c r="CE112" s="125"/>
      <c r="CF112" s="126">
        <f t="shared" ref="CF112:CF122" si="1997">CE112+CC112</f>
        <v>1</v>
      </c>
      <c r="CG112" s="124" t="str">
        <f t="shared" ref="CG112:CG122" si="1998">IF(CH112="","",CH112*$E112)</f>
        <v/>
      </c>
      <c r="CH112" s="125"/>
      <c r="CI112" s="126">
        <f t="shared" ref="CI112:CI122" si="1999">CH112+CF112</f>
        <v>1</v>
      </c>
      <c r="CJ112" s="124" t="str">
        <f t="shared" ref="CJ112:CJ122" si="2000">IF(CK112="","",CK112*$E112)</f>
        <v/>
      </c>
      <c r="CK112" s="125"/>
      <c r="CL112" s="126">
        <f t="shared" ref="CL112:CL122" si="2001">CK112+CI112</f>
        <v>1</v>
      </c>
      <c r="CM112" s="124" t="str">
        <f t="shared" ref="CM112:CM122" si="2002">IF(CN112="","",CN112*$E112)</f>
        <v/>
      </c>
      <c r="CN112" s="125"/>
      <c r="CO112" s="126">
        <f t="shared" ref="CO112:CO122" si="2003">CN112+CL112</f>
        <v>1</v>
      </c>
      <c r="CP112" s="124" t="str">
        <f t="shared" ref="CP112:CP122" si="2004">IF(CQ112="","",CQ112*$E112)</f>
        <v/>
      </c>
      <c r="CQ112" s="125"/>
      <c r="CR112" s="126">
        <f t="shared" ref="CR112:CR122" si="2005">CQ112+CO112</f>
        <v>1</v>
      </c>
      <c r="CS112" s="124" t="str">
        <f t="shared" ref="CS112:CS122" si="2006">IF(CT112="","",CT112*$E112)</f>
        <v/>
      </c>
      <c r="CT112" s="125"/>
      <c r="CU112" s="126">
        <f t="shared" ref="CU112:CU122" si="2007">CT112+CR112</f>
        <v>1</v>
      </c>
      <c r="CV112" s="124" t="str">
        <f t="shared" ref="CV112:CV122" si="2008">IF(CW112="","",CW112*$E112)</f>
        <v/>
      </c>
      <c r="CW112" s="125"/>
      <c r="CX112" s="126">
        <f t="shared" ref="CX112:CX122" si="2009">CW112+CU112</f>
        <v>1</v>
      </c>
      <c r="CY112" s="124" t="str">
        <f t="shared" ref="CY112:CY122" si="2010">IF(CZ112="","",CZ112*$E112)</f>
        <v/>
      </c>
      <c r="CZ112" s="125"/>
      <c r="DA112" s="126">
        <f t="shared" ref="DA112:DA122" si="2011">CZ112+CX112</f>
        <v>1</v>
      </c>
      <c r="DB112" s="124" t="str">
        <f t="shared" ref="DB112:DB122" si="2012">IF(DC112="","",DC112*$E112)</f>
        <v/>
      </c>
      <c r="DC112" s="125"/>
      <c r="DD112" s="126">
        <f t="shared" ref="DD112:DD122" si="2013">DC112+DA112</f>
        <v>1</v>
      </c>
      <c r="DE112" s="124" t="str">
        <f t="shared" ref="DE112:DE122" si="2014">IF(DF112="","",DF112*$E112)</f>
        <v/>
      </c>
      <c r="DF112" s="125"/>
      <c r="DG112" s="126">
        <f t="shared" ref="DG112:DG122" si="2015">DF112+DD112</f>
        <v>1</v>
      </c>
      <c r="DH112" s="124" t="str">
        <f t="shared" ref="DH112:DH122" si="2016">IF(DI112="","",DI112*$E112)</f>
        <v/>
      </c>
      <c r="DI112" s="125"/>
      <c r="DJ112" s="126">
        <f t="shared" ref="DJ112:DJ122" si="2017">DI112+DG112</f>
        <v>1</v>
      </c>
    </row>
    <row r="113" spans="1:114" ht="7.75" hidden="1" customHeight="1" outlineLevel="2" x14ac:dyDescent="0.2">
      <c r="A113" s="97" t="str">
        <f t="shared" si="1657"/>
        <v>4</v>
      </c>
      <c r="B113" s="140" t="s">
        <v>351</v>
      </c>
      <c r="C113" s="200" t="str">
        <f>VLOOKUP(B113,'[49]PLANILHA ORCAMENTARIA'!A:B,2,0)</f>
        <v>ALVENARIA CERÂMICA - SETOR 2</v>
      </c>
      <c r="D113" s="200"/>
      <c r="E113" s="122">
        <f>VLOOKUP(B113,'[49]PLANILHA ORCAMENTARIA'!A:G,7,0)</f>
        <v>31494.59</v>
      </c>
      <c r="F113" s="123"/>
      <c r="G113" s="124" t="str">
        <f t="shared" si="1946"/>
        <v/>
      </c>
      <c r="H113" s="125"/>
      <c r="I113" s="126">
        <f t="shared" si="1947"/>
        <v>0</v>
      </c>
      <c r="J113" s="124" t="str">
        <f t="shared" si="1948"/>
        <v/>
      </c>
      <c r="K113" s="125"/>
      <c r="L113" s="126">
        <f t="shared" si="1949"/>
        <v>0</v>
      </c>
      <c r="M113" s="124" t="str">
        <f t="shared" si="1950"/>
        <v/>
      </c>
      <c r="N113" s="125"/>
      <c r="O113" s="126">
        <f t="shared" si="1951"/>
        <v>0</v>
      </c>
      <c r="P113" s="124" t="str">
        <f t="shared" si="1952"/>
        <v/>
      </c>
      <c r="Q113" s="125"/>
      <c r="R113" s="126">
        <f t="shared" si="1953"/>
        <v>0</v>
      </c>
      <c r="S113" s="124" t="str">
        <f t="shared" si="1954"/>
        <v/>
      </c>
      <c r="T113" s="125"/>
      <c r="U113" s="126">
        <f t="shared" si="1955"/>
        <v>0</v>
      </c>
      <c r="V113" s="124" t="str">
        <f t="shared" si="1956"/>
        <v/>
      </c>
      <c r="W113" s="125"/>
      <c r="X113" s="126">
        <f t="shared" si="1957"/>
        <v>0</v>
      </c>
      <c r="Y113" s="124" t="str">
        <f t="shared" si="1958"/>
        <v/>
      </c>
      <c r="Z113" s="125"/>
      <c r="AA113" s="126">
        <f t="shared" si="1959"/>
        <v>0</v>
      </c>
      <c r="AB113" s="124" t="str">
        <f t="shared" si="1960"/>
        <v/>
      </c>
      <c r="AC113" s="125"/>
      <c r="AD113" s="126">
        <f t="shared" si="1961"/>
        <v>0</v>
      </c>
      <c r="AE113" s="124" t="str">
        <f t="shared" si="1962"/>
        <v/>
      </c>
      <c r="AF113" s="125"/>
      <c r="AG113" s="126">
        <f t="shared" si="1963"/>
        <v>0</v>
      </c>
      <c r="AH113" s="124" t="str">
        <f t="shared" si="1964"/>
        <v/>
      </c>
      <c r="AI113" s="125"/>
      <c r="AJ113" s="126">
        <f t="shared" si="1965"/>
        <v>0</v>
      </c>
      <c r="AK113" s="124" t="str">
        <f t="shared" si="1966"/>
        <v/>
      </c>
      <c r="AL113" s="125"/>
      <c r="AM113" s="126">
        <f t="shared" si="1967"/>
        <v>0</v>
      </c>
      <c r="AN113" s="124" t="str">
        <f t="shared" si="1968"/>
        <v/>
      </c>
      <c r="AO113" s="125"/>
      <c r="AP113" s="126">
        <f t="shared" si="1969"/>
        <v>0</v>
      </c>
      <c r="AQ113" s="124" t="str">
        <f t="shared" si="1970"/>
        <v/>
      </c>
      <c r="AR113" s="125"/>
      <c r="AS113" s="126">
        <f t="shared" si="1971"/>
        <v>0</v>
      </c>
      <c r="AT113" s="124" t="str">
        <f t="shared" si="1972"/>
        <v/>
      </c>
      <c r="AU113" s="125"/>
      <c r="AV113" s="126">
        <f t="shared" si="1973"/>
        <v>0</v>
      </c>
      <c r="AW113" s="124" t="str">
        <f t="shared" si="1974"/>
        <v/>
      </c>
      <c r="AX113" s="125"/>
      <c r="AY113" s="126">
        <f t="shared" si="1975"/>
        <v>0</v>
      </c>
      <c r="AZ113" s="124" t="str">
        <f t="shared" si="1976"/>
        <v/>
      </c>
      <c r="BA113" s="125"/>
      <c r="BB113" s="126">
        <f t="shared" si="1977"/>
        <v>0</v>
      </c>
      <c r="BC113" s="124" t="str">
        <f t="shared" si="1978"/>
        <v/>
      </c>
      <c r="BD113" s="125"/>
      <c r="BE113" s="126">
        <f t="shared" si="1979"/>
        <v>0</v>
      </c>
      <c r="BF113" s="124">
        <f t="shared" si="1980"/>
        <v>31494.59</v>
      </c>
      <c r="BG113" s="125">
        <v>1</v>
      </c>
      <c r="BH113" s="126">
        <f t="shared" si="1981"/>
        <v>1</v>
      </c>
      <c r="BI113" s="124" t="str">
        <f t="shared" si="1982"/>
        <v/>
      </c>
      <c r="BJ113" s="125"/>
      <c r="BK113" s="126">
        <f t="shared" si="1983"/>
        <v>1</v>
      </c>
      <c r="BL113" s="124" t="str">
        <f t="shared" si="1984"/>
        <v/>
      </c>
      <c r="BM113" s="125"/>
      <c r="BN113" s="126">
        <f t="shared" si="1985"/>
        <v>1</v>
      </c>
      <c r="BO113" s="124" t="str">
        <f t="shared" si="1986"/>
        <v/>
      </c>
      <c r="BP113" s="125"/>
      <c r="BQ113" s="126">
        <f t="shared" si="1987"/>
        <v>1</v>
      </c>
      <c r="BR113" s="124" t="str">
        <f t="shared" si="1988"/>
        <v/>
      </c>
      <c r="BS113" s="125"/>
      <c r="BT113" s="126">
        <f t="shared" si="1989"/>
        <v>1</v>
      </c>
      <c r="BU113" s="124" t="str">
        <f t="shared" si="1990"/>
        <v/>
      </c>
      <c r="BV113" s="125"/>
      <c r="BW113" s="126">
        <f t="shared" si="1991"/>
        <v>1</v>
      </c>
      <c r="BX113" s="124" t="str">
        <f t="shared" si="1992"/>
        <v/>
      </c>
      <c r="BY113" s="125"/>
      <c r="BZ113" s="126">
        <f t="shared" si="1993"/>
        <v>1</v>
      </c>
      <c r="CA113" s="124" t="str">
        <f t="shared" si="1994"/>
        <v/>
      </c>
      <c r="CB113" s="125"/>
      <c r="CC113" s="126">
        <f t="shared" si="1995"/>
        <v>1</v>
      </c>
      <c r="CD113" s="124" t="str">
        <f t="shared" si="1996"/>
        <v/>
      </c>
      <c r="CE113" s="125"/>
      <c r="CF113" s="126">
        <f t="shared" si="1997"/>
        <v>1</v>
      </c>
      <c r="CG113" s="124" t="str">
        <f t="shared" si="1998"/>
        <v/>
      </c>
      <c r="CH113" s="125"/>
      <c r="CI113" s="126">
        <f t="shared" si="1999"/>
        <v>1</v>
      </c>
      <c r="CJ113" s="124" t="str">
        <f t="shared" si="2000"/>
        <v/>
      </c>
      <c r="CK113" s="125"/>
      <c r="CL113" s="126">
        <f t="shared" si="2001"/>
        <v>1</v>
      </c>
      <c r="CM113" s="124" t="str">
        <f t="shared" si="2002"/>
        <v/>
      </c>
      <c r="CN113" s="125"/>
      <c r="CO113" s="126">
        <f t="shared" si="2003"/>
        <v>1</v>
      </c>
      <c r="CP113" s="124" t="str">
        <f t="shared" si="2004"/>
        <v/>
      </c>
      <c r="CQ113" s="125"/>
      <c r="CR113" s="126">
        <f t="shared" si="2005"/>
        <v>1</v>
      </c>
      <c r="CS113" s="124" t="str">
        <f t="shared" si="2006"/>
        <v/>
      </c>
      <c r="CT113" s="125"/>
      <c r="CU113" s="126">
        <f t="shared" si="2007"/>
        <v>1</v>
      </c>
      <c r="CV113" s="124" t="str">
        <f t="shared" si="2008"/>
        <v/>
      </c>
      <c r="CW113" s="125"/>
      <c r="CX113" s="126">
        <f t="shared" si="2009"/>
        <v>1</v>
      </c>
      <c r="CY113" s="124" t="str">
        <f t="shared" si="2010"/>
        <v/>
      </c>
      <c r="CZ113" s="125"/>
      <c r="DA113" s="126">
        <f t="shared" si="2011"/>
        <v>1</v>
      </c>
      <c r="DB113" s="124" t="str">
        <f t="shared" si="2012"/>
        <v/>
      </c>
      <c r="DC113" s="125"/>
      <c r="DD113" s="126">
        <f t="shared" si="2013"/>
        <v>1</v>
      </c>
      <c r="DE113" s="124" t="str">
        <f t="shared" si="2014"/>
        <v/>
      </c>
      <c r="DF113" s="125"/>
      <c r="DG113" s="126">
        <f t="shared" si="2015"/>
        <v>1</v>
      </c>
      <c r="DH113" s="124" t="str">
        <f t="shared" si="2016"/>
        <v/>
      </c>
      <c r="DI113" s="125"/>
      <c r="DJ113" s="126">
        <f t="shared" si="2017"/>
        <v>1</v>
      </c>
    </row>
    <row r="114" spans="1:114" ht="7.75" hidden="1" customHeight="1" outlineLevel="2" x14ac:dyDescent="0.2">
      <c r="A114" s="97" t="str">
        <f t="shared" si="1657"/>
        <v>4</v>
      </c>
      <c r="B114" s="140" t="s">
        <v>352</v>
      </c>
      <c r="C114" s="200" t="str">
        <f>VLOOKUP(B114,'[49]PLANILHA ORCAMENTARIA'!A:B,2,0)</f>
        <v>ALVENARIA CERÂMICA - SETOR 3</v>
      </c>
      <c r="D114" s="200"/>
      <c r="E114" s="122">
        <f>VLOOKUP(B114,'[49]PLANILHA ORCAMENTARIA'!A:G,7,0)</f>
        <v>107551.57</v>
      </c>
      <c r="F114" s="123"/>
      <c r="G114" s="124" t="str">
        <f t="shared" si="1946"/>
        <v/>
      </c>
      <c r="H114" s="125"/>
      <c r="I114" s="126">
        <f t="shared" si="1659"/>
        <v>0</v>
      </c>
      <c r="J114" s="124" t="str">
        <f t="shared" si="1948"/>
        <v/>
      </c>
      <c r="K114" s="125"/>
      <c r="L114" s="126">
        <f t="shared" si="1949"/>
        <v>0</v>
      </c>
      <c r="M114" s="124" t="str">
        <f t="shared" si="1950"/>
        <v/>
      </c>
      <c r="N114" s="125"/>
      <c r="O114" s="126">
        <f t="shared" si="1951"/>
        <v>0</v>
      </c>
      <c r="P114" s="124" t="str">
        <f t="shared" si="1952"/>
        <v/>
      </c>
      <c r="Q114" s="125"/>
      <c r="R114" s="126">
        <f t="shared" si="1953"/>
        <v>0</v>
      </c>
      <c r="S114" s="124" t="str">
        <f t="shared" si="1954"/>
        <v/>
      </c>
      <c r="T114" s="125"/>
      <c r="U114" s="126">
        <f t="shared" si="1955"/>
        <v>0</v>
      </c>
      <c r="V114" s="124" t="str">
        <f t="shared" si="1956"/>
        <v/>
      </c>
      <c r="W114" s="125"/>
      <c r="X114" s="126">
        <f t="shared" si="1957"/>
        <v>0</v>
      </c>
      <c r="Y114" s="124" t="str">
        <f t="shared" si="1958"/>
        <v/>
      </c>
      <c r="Z114" s="125"/>
      <c r="AA114" s="126">
        <f t="shared" si="1959"/>
        <v>0</v>
      </c>
      <c r="AB114" s="124" t="str">
        <f t="shared" si="1960"/>
        <v/>
      </c>
      <c r="AC114" s="125"/>
      <c r="AD114" s="126">
        <f t="shared" si="1961"/>
        <v>0</v>
      </c>
      <c r="AE114" s="124" t="str">
        <f t="shared" si="1962"/>
        <v/>
      </c>
      <c r="AF114" s="125"/>
      <c r="AG114" s="126">
        <f t="shared" si="1963"/>
        <v>0</v>
      </c>
      <c r="AH114" s="124" t="str">
        <f t="shared" si="1964"/>
        <v/>
      </c>
      <c r="AI114" s="125"/>
      <c r="AJ114" s="126">
        <f t="shared" si="1965"/>
        <v>0</v>
      </c>
      <c r="AK114" s="124" t="str">
        <f t="shared" si="1966"/>
        <v/>
      </c>
      <c r="AL114" s="125"/>
      <c r="AM114" s="126">
        <f t="shared" si="1967"/>
        <v>0</v>
      </c>
      <c r="AN114" s="124" t="str">
        <f t="shared" si="1968"/>
        <v/>
      </c>
      <c r="AO114" s="125"/>
      <c r="AP114" s="126">
        <f t="shared" si="1969"/>
        <v>0</v>
      </c>
      <c r="AQ114" s="124" t="str">
        <f t="shared" si="1970"/>
        <v/>
      </c>
      <c r="AR114" s="125"/>
      <c r="AS114" s="126">
        <f t="shared" si="1971"/>
        <v>0</v>
      </c>
      <c r="AT114" s="124" t="str">
        <f t="shared" si="1972"/>
        <v/>
      </c>
      <c r="AU114" s="125"/>
      <c r="AV114" s="126">
        <f t="shared" si="1973"/>
        <v>0</v>
      </c>
      <c r="AW114" s="124" t="str">
        <f t="shared" si="1974"/>
        <v/>
      </c>
      <c r="AX114" s="125"/>
      <c r="AY114" s="126">
        <f t="shared" si="1975"/>
        <v>0</v>
      </c>
      <c r="AZ114" s="124" t="str">
        <f t="shared" si="1976"/>
        <v/>
      </c>
      <c r="BA114" s="125"/>
      <c r="BB114" s="126">
        <f t="shared" si="1977"/>
        <v>0</v>
      </c>
      <c r="BC114" s="124" t="str">
        <f t="shared" si="1978"/>
        <v/>
      </c>
      <c r="BD114" s="125"/>
      <c r="BE114" s="126">
        <f t="shared" si="1979"/>
        <v>0</v>
      </c>
      <c r="BF114" s="124">
        <f t="shared" si="1980"/>
        <v>107551.57</v>
      </c>
      <c r="BG114" s="125">
        <v>1</v>
      </c>
      <c r="BH114" s="126">
        <f t="shared" si="1981"/>
        <v>1</v>
      </c>
      <c r="BI114" s="124" t="str">
        <f t="shared" si="1982"/>
        <v/>
      </c>
      <c r="BJ114" s="125"/>
      <c r="BK114" s="126">
        <f t="shared" si="1983"/>
        <v>1</v>
      </c>
      <c r="BL114" s="124" t="str">
        <f t="shared" si="1984"/>
        <v/>
      </c>
      <c r="BM114" s="125"/>
      <c r="BN114" s="126">
        <f t="shared" si="1985"/>
        <v>1</v>
      </c>
      <c r="BO114" s="124" t="str">
        <f t="shared" si="1986"/>
        <v/>
      </c>
      <c r="BP114" s="125"/>
      <c r="BQ114" s="126">
        <f t="shared" si="1987"/>
        <v>1</v>
      </c>
      <c r="BR114" s="124" t="str">
        <f t="shared" si="1988"/>
        <v/>
      </c>
      <c r="BS114" s="125"/>
      <c r="BT114" s="126">
        <f t="shared" si="1989"/>
        <v>1</v>
      </c>
      <c r="BU114" s="124" t="str">
        <f t="shared" si="1990"/>
        <v/>
      </c>
      <c r="BV114" s="125"/>
      <c r="BW114" s="126">
        <f t="shared" si="1991"/>
        <v>1</v>
      </c>
      <c r="BX114" s="124" t="str">
        <f t="shared" si="1992"/>
        <v/>
      </c>
      <c r="BY114" s="125"/>
      <c r="BZ114" s="126">
        <f t="shared" si="1993"/>
        <v>1</v>
      </c>
      <c r="CA114" s="124" t="str">
        <f t="shared" si="1994"/>
        <v/>
      </c>
      <c r="CB114" s="125"/>
      <c r="CC114" s="126">
        <f t="shared" si="1995"/>
        <v>1</v>
      </c>
      <c r="CD114" s="124" t="str">
        <f t="shared" si="1996"/>
        <v/>
      </c>
      <c r="CE114" s="125"/>
      <c r="CF114" s="126">
        <f t="shared" si="1997"/>
        <v>1</v>
      </c>
      <c r="CG114" s="124" t="str">
        <f t="shared" si="1998"/>
        <v/>
      </c>
      <c r="CH114" s="125"/>
      <c r="CI114" s="126">
        <f t="shared" si="1999"/>
        <v>1</v>
      </c>
      <c r="CJ114" s="124" t="str">
        <f t="shared" si="2000"/>
        <v/>
      </c>
      <c r="CK114" s="125"/>
      <c r="CL114" s="126">
        <f t="shared" si="2001"/>
        <v>1</v>
      </c>
      <c r="CM114" s="124" t="str">
        <f t="shared" si="2002"/>
        <v/>
      </c>
      <c r="CN114" s="125"/>
      <c r="CO114" s="126">
        <f t="shared" si="2003"/>
        <v>1</v>
      </c>
      <c r="CP114" s="124" t="str">
        <f t="shared" si="2004"/>
        <v/>
      </c>
      <c r="CQ114" s="125"/>
      <c r="CR114" s="126">
        <f t="shared" si="2005"/>
        <v>1</v>
      </c>
      <c r="CS114" s="124" t="str">
        <f t="shared" si="2006"/>
        <v/>
      </c>
      <c r="CT114" s="125"/>
      <c r="CU114" s="126">
        <f t="shared" si="2007"/>
        <v>1</v>
      </c>
      <c r="CV114" s="124" t="str">
        <f t="shared" si="2008"/>
        <v/>
      </c>
      <c r="CW114" s="125"/>
      <c r="CX114" s="126">
        <f t="shared" si="2009"/>
        <v>1</v>
      </c>
      <c r="CY114" s="124" t="str">
        <f t="shared" si="2010"/>
        <v/>
      </c>
      <c r="CZ114" s="125"/>
      <c r="DA114" s="126">
        <f t="shared" si="2011"/>
        <v>1</v>
      </c>
      <c r="DB114" s="124" t="str">
        <f t="shared" si="2012"/>
        <v/>
      </c>
      <c r="DC114" s="125"/>
      <c r="DD114" s="126">
        <f t="shared" si="2013"/>
        <v>1</v>
      </c>
      <c r="DE114" s="124" t="str">
        <f t="shared" si="2014"/>
        <v/>
      </c>
      <c r="DF114" s="125"/>
      <c r="DG114" s="126">
        <f t="shared" si="2015"/>
        <v>1</v>
      </c>
      <c r="DH114" s="124" t="str">
        <f t="shared" si="2016"/>
        <v/>
      </c>
      <c r="DI114" s="125"/>
      <c r="DJ114" s="126">
        <f t="shared" si="2017"/>
        <v>1</v>
      </c>
    </row>
    <row r="115" spans="1:114" ht="7.75" hidden="1" customHeight="1" outlineLevel="2" x14ac:dyDescent="0.2">
      <c r="A115" s="97" t="str">
        <f t="shared" si="1657"/>
        <v>4</v>
      </c>
      <c r="B115" s="140" t="s">
        <v>353</v>
      </c>
      <c r="C115" s="200" t="str">
        <f>VLOOKUP(B115,'[49]PLANILHA ORCAMENTARIA'!A:B,2,0)</f>
        <v>DRYWALL - SETOR 1</v>
      </c>
      <c r="D115" s="200"/>
      <c r="E115" s="122">
        <f>VLOOKUP(B115,'[49]PLANILHA ORCAMENTARIA'!A:G,7,0)</f>
        <v>0</v>
      </c>
      <c r="F115" s="123"/>
      <c r="G115" s="124" t="str">
        <f t="shared" si="1946"/>
        <v/>
      </c>
      <c r="H115" s="125"/>
      <c r="I115" s="126">
        <f t="shared" si="1659"/>
        <v>0</v>
      </c>
      <c r="J115" s="124" t="str">
        <f t="shared" si="1948"/>
        <v/>
      </c>
      <c r="K115" s="125"/>
      <c r="L115" s="126">
        <f t="shared" si="1949"/>
        <v>0</v>
      </c>
      <c r="M115" s="124" t="str">
        <f t="shared" si="1950"/>
        <v/>
      </c>
      <c r="N115" s="125"/>
      <c r="O115" s="126">
        <f t="shared" si="1951"/>
        <v>0</v>
      </c>
      <c r="P115" s="124" t="str">
        <f t="shared" si="1952"/>
        <v/>
      </c>
      <c r="Q115" s="125"/>
      <c r="R115" s="126">
        <f t="shared" si="1953"/>
        <v>0</v>
      </c>
      <c r="S115" s="124" t="str">
        <f t="shared" si="1954"/>
        <v/>
      </c>
      <c r="T115" s="125"/>
      <c r="U115" s="126">
        <f t="shared" si="1955"/>
        <v>0</v>
      </c>
      <c r="V115" s="124" t="str">
        <f t="shared" si="1956"/>
        <v/>
      </c>
      <c r="W115" s="125"/>
      <c r="X115" s="126">
        <f t="shared" si="1957"/>
        <v>0</v>
      </c>
      <c r="Y115" s="124" t="str">
        <f t="shared" si="1958"/>
        <v/>
      </c>
      <c r="Z115" s="125"/>
      <c r="AA115" s="126">
        <f t="shared" si="1959"/>
        <v>0</v>
      </c>
      <c r="AB115" s="124" t="str">
        <f t="shared" si="1960"/>
        <v/>
      </c>
      <c r="AC115" s="125"/>
      <c r="AD115" s="126">
        <f t="shared" si="1961"/>
        <v>0</v>
      </c>
      <c r="AE115" s="124" t="str">
        <f t="shared" si="1962"/>
        <v/>
      </c>
      <c r="AF115" s="125"/>
      <c r="AG115" s="126">
        <f t="shared" si="1963"/>
        <v>0</v>
      </c>
      <c r="AH115" s="124" t="str">
        <f t="shared" si="1964"/>
        <v/>
      </c>
      <c r="AI115" s="125"/>
      <c r="AJ115" s="126">
        <f t="shared" si="1965"/>
        <v>0</v>
      </c>
      <c r="AK115" s="124" t="str">
        <f t="shared" si="1966"/>
        <v/>
      </c>
      <c r="AL115" s="125"/>
      <c r="AM115" s="126">
        <f t="shared" si="1967"/>
        <v>0</v>
      </c>
      <c r="AN115" s="124" t="str">
        <f t="shared" si="1968"/>
        <v/>
      </c>
      <c r="AO115" s="125"/>
      <c r="AP115" s="126">
        <f t="shared" si="1969"/>
        <v>0</v>
      </c>
      <c r="AQ115" s="124" t="str">
        <f t="shared" si="1970"/>
        <v/>
      </c>
      <c r="AR115" s="125"/>
      <c r="AS115" s="126">
        <f t="shared" si="1971"/>
        <v>0</v>
      </c>
      <c r="AT115" s="124" t="str">
        <f t="shared" si="1972"/>
        <v/>
      </c>
      <c r="AU115" s="125"/>
      <c r="AV115" s="126">
        <f t="shared" si="1973"/>
        <v>0</v>
      </c>
      <c r="AW115" s="124" t="str">
        <f t="shared" si="1974"/>
        <v/>
      </c>
      <c r="AX115" s="125"/>
      <c r="AY115" s="126">
        <f t="shared" si="1975"/>
        <v>0</v>
      </c>
      <c r="AZ115" s="124" t="str">
        <f t="shared" si="1976"/>
        <v/>
      </c>
      <c r="BA115" s="125"/>
      <c r="BB115" s="126">
        <f t="shared" si="1977"/>
        <v>0</v>
      </c>
      <c r="BC115" s="124" t="str">
        <f t="shared" si="1978"/>
        <v/>
      </c>
      <c r="BD115" s="125"/>
      <c r="BE115" s="126">
        <f t="shared" si="1979"/>
        <v>0</v>
      </c>
      <c r="BF115" s="124" t="str">
        <f t="shared" si="1980"/>
        <v/>
      </c>
      <c r="BG115" s="125"/>
      <c r="BH115" s="126">
        <f t="shared" si="1981"/>
        <v>0</v>
      </c>
      <c r="BI115" s="124">
        <f t="shared" si="1982"/>
        <v>0</v>
      </c>
      <c r="BJ115" s="125">
        <v>1</v>
      </c>
      <c r="BK115" s="126">
        <f t="shared" si="1983"/>
        <v>1</v>
      </c>
      <c r="BL115" s="124" t="str">
        <f t="shared" si="1984"/>
        <v/>
      </c>
      <c r="BM115" s="125"/>
      <c r="BN115" s="126">
        <f t="shared" si="1985"/>
        <v>1</v>
      </c>
      <c r="BO115" s="124" t="str">
        <f t="shared" si="1986"/>
        <v/>
      </c>
      <c r="BP115" s="125"/>
      <c r="BQ115" s="126">
        <f t="shared" si="1987"/>
        <v>1</v>
      </c>
      <c r="BR115" s="124" t="str">
        <f t="shared" si="1988"/>
        <v/>
      </c>
      <c r="BS115" s="125"/>
      <c r="BT115" s="126">
        <f t="shared" si="1989"/>
        <v>1</v>
      </c>
      <c r="BU115" s="124" t="str">
        <f t="shared" si="1990"/>
        <v/>
      </c>
      <c r="BV115" s="125"/>
      <c r="BW115" s="126">
        <f t="shared" si="1991"/>
        <v>1</v>
      </c>
      <c r="BX115" s="124" t="str">
        <f t="shared" si="1992"/>
        <v/>
      </c>
      <c r="BY115" s="125"/>
      <c r="BZ115" s="126">
        <f t="shared" si="1993"/>
        <v>1</v>
      </c>
      <c r="CA115" s="124" t="str">
        <f t="shared" si="1994"/>
        <v/>
      </c>
      <c r="CB115" s="125"/>
      <c r="CC115" s="126">
        <f t="shared" si="1995"/>
        <v>1</v>
      </c>
      <c r="CD115" s="124" t="str">
        <f t="shared" si="1996"/>
        <v/>
      </c>
      <c r="CE115" s="125"/>
      <c r="CF115" s="126">
        <f t="shared" si="1997"/>
        <v>1</v>
      </c>
      <c r="CG115" s="124" t="str">
        <f t="shared" si="1998"/>
        <v/>
      </c>
      <c r="CH115" s="125"/>
      <c r="CI115" s="126">
        <f t="shared" si="1999"/>
        <v>1</v>
      </c>
      <c r="CJ115" s="124" t="str">
        <f t="shared" si="2000"/>
        <v/>
      </c>
      <c r="CK115" s="125"/>
      <c r="CL115" s="126">
        <f t="shared" si="2001"/>
        <v>1</v>
      </c>
      <c r="CM115" s="124" t="str">
        <f t="shared" si="2002"/>
        <v/>
      </c>
      <c r="CN115" s="125"/>
      <c r="CO115" s="126">
        <f t="shared" si="2003"/>
        <v>1</v>
      </c>
      <c r="CP115" s="124" t="str">
        <f t="shared" si="2004"/>
        <v/>
      </c>
      <c r="CQ115" s="125"/>
      <c r="CR115" s="126">
        <f t="shared" si="2005"/>
        <v>1</v>
      </c>
      <c r="CS115" s="124" t="str">
        <f t="shared" si="2006"/>
        <v/>
      </c>
      <c r="CT115" s="125"/>
      <c r="CU115" s="126">
        <f t="shared" si="2007"/>
        <v>1</v>
      </c>
      <c r="CV115" s="124" t="str">
        <f t="shared" si="2008"/>
        <v/>
      </c>
      <c r="CW115" s="125"/>
      <c r="CX115" s="126">
        <f t="shared" si="2009"/>
        <v>1</v>
      </c>
      <c r="CY115" s="124" t="str">
        <f t="shared" si="2010"/>
        <v/>
      </c>
      <c r="CZ115" s="125"/>
      <c r="DA115" s="126">
        <f t="shared" si="2011"/>
        <v>1</v>
      </c>
      <c r="DB115" s="124" t="str">
        <f t="shared" si="2012"/>
        <v/>
      </c>
      <c r="DC115" s="125"/>
      <c r="DD115" s="126">
        <f t="shared" si="2013"/>
        <v>1</v>
      </c>
      <c r="DE115" s="124" t="str">
        <f t="shared" si="2014"/>
        <v/>
      </c>
      <c r="DF115" s="125"/>
      <c r="DG115" s="126">
        <f t="shared" si="2015"/>
        <v>1</v>
      </c>
      <c r="DH115" s="124" t="str">
        <f t="shared" si="2016"/>
        <v/>
      </c>
      <c r="DI115" s="125"/>
      <c r="DJ115" s="126">
        <f t="shared" si="2017"/>
        <v>1</v>
      </c>
    </row>
    <row r="116" spans="1:114" ht="7.75" hidden="1" customHeight="1" outlineLevel="2" x14ac:dyDescent="0.2">
      <c r="A116" s="97" t="str">
        <f t="shared" si="1657"/>
        <v>4</v>
      </c>
      <c r="B116" s="140" t="s">
        <v>354</v>
      </c>
      <c r="C116" s="200" t="str">
        <f>VLOOKUP(B116,'[49]PLANILHA ORCAMENTARIA'!A:B,2,0)</f>
        <v>DRYWALL - SETOR 2</v>
      </c>
      <c r="D116" s="200"/>
      <c r="E116" s="122">
        <f>VLOOKUP(B116,'[49]PLANILHA ORCAMENTARIA'!A:G,7,0)</f>
        <v>0</v>
      </c>
      <c r="F116" s="123"/>
      <c r="G116" s="124" t="str">
        <f t="shared" si="1946"/>
        <v/>
      </c>
      <c r="H116" s="125"/>
      <c r="I116" s="126">
        <f t="shared" si="1659"/>
        <v>0</v>
      </c>
      <c r="J116" s="124" t="str">
        <f t="shared" si="1948"/>
        <v/>
      </c>
      <c r="K116" s="125"/>
      <c r="L116" s="126">
        <f t="shared" si="1949"/>
        <v>0</v>
      </c>
      <c r="M116" s="124" t="str">
        <f t="shared" si="1950"/>
        <v/>
      </c>
      <c r="N116" s="125"/>
      <c r="O116" s="126">
        <f t="shared" si="1951"/>
        <v>0</v>
      </c>
      <c r="P116" s="124" t="str">
        <f t="shared" si="1952"/>
        <v/>
      </c>
      <c r="Q116" s="125"/>
      <c r="R116" s="126">
        <f t="shared" si="1953"/>
        <v>0</v>
      </c>
      <c r="S116" s="124" t="str">
        <f t="shared" si="1954"/>
        <v/>
      </c>
      <c r="T116" s="125"/>
      <c r="U116" s="126">
        <f t="shared" si="1955"/>
        <v>0</v>
      </c>
      <c r="V116" s="124" t="str">
        <f t="shared" si="1956"/>
        <v/>
      </c>
      <c r="W116" s="125"/>
      <c r="X116" s="126">
        <f t="shared" si="1957"/>
        <v>0</v>
      </c>
      <c r="Y116" s="124" t="str">
        <f t="shared" si="1958"/>
        <v/>
      </c>
      <c r="Z116" s="125"/>
      <c r="AA116" s="126">
        <f t="shared" si="1959"/>
        <v>0</v>
      </c>
      <c r="AB116" s="124" t="str">
        <f t="shared" si="1960"/>
        <v/>
      </c>
      <c r="AC116" s="125"/>
      <c r="AD116" s="126">
        <f t="shared" si="1961"/>
        <v>0</v>
      </c>
      <c r="AE116" s="124" t="str">
        <f t="shared" si="1962"/>
        <v/>
      </c>
      <c r="AF116" s="125"/>
      <c r="AG116" s="126">
        <f t="shared" si="1963"/>
        <v>0</v>
      </c>
      <c r="AH116" s="124" t="str">
        <f t="shared" si="1964"/>
        <v/>
      </c>
      <c r="AI116" s="125"/>
      <c r="AJ116" s="126">
        <f t="shared" si="1965"/>
        <v>0</v>
      </c>
      <c r="AK116" s="124" t="str">
        <f t="shared" si="1966"/>
        <v/>
      </c>
      <c r="AL116" s="125"/>
      <c r="AM116" s="126">
        <f t="shared" si="1967"/>
        <v>0</v>
      </c>
      <c r="AN116" s="124" t="str">
        <f t="shared" si="1968"/>
        <v/>
      </c>
      <c r="AO116" s="125"/>
      <c r="AP116" s="126">
        <f t="shared" si="1969"/>
        <v>0</v>
      </c>
      <c r="AQ116" s="124" t="str">
        <f t="shared" si="1970"/>
        <v/>
      </c>
      <c r="AR116" s="125"/>
      <c r="AS116" s="126">
        <f t="shared" si="1971"/>
        <v>0</v>
      </c>
      <c r="AT116" s="124" t="str">
        <f t="shared" si="1972"/>
        <v/>
      </c>
      <c r="AU116" s="125"/>
      <c r="AV116" s="126">
        <f t="shared" si="1973"/>
        <v>0</v>
      </c>
      <c r="AW116" s="124" t="str">
        <f t="shared" si="1974"/>
        <v/>
      </c>
      <c r="AX116" s="125"/>
      <c r="AY116" s="126">
        <f t="shared" si="1975"/>
        <v>0</v>
      </c>
      <c r="AZ116" s="124" t="str">
        <f t="shared" si="1976"/>
        <v/>
      </c>
      <c r="BA116" s="125"/>
      <c r="BB116" s="126">
        <f t="shared" si="1977"/>
        <v>0</v>
      </c>
      <c r="BC116" s="124" t="str">
        <f t="shared" si="1978"/>
        <v/>
      </c>
      <c r="BD116" s="125"/>
      <c r="BE116" s="126">
        <f t="shared" si="1979"/>
        <v>0</v>
      </c>
      <c r="BF116" s="124" t="str">
        <f t="shared" si="1980"/>
        <v/>
      </c>
      <c r="BG116" s="125"/>
      <c r="BH116" s="126">
        <f t="shared" si="1981"/>
        <v>0</v>
      </c>
      <c r="BI116" s="124">
        <f t="shared" si="1982"/>
        <v>0</v>
      </c>
      <c r="BJ116" s="125">
        <v>1</v>
      </c>
      <c r="BK116" s="126">
        <f t="shared" si="1983"/>
        <v>1</v>
      </c>
      <c r="BL116" s="124" t="str">
        <f t="shared" si="1984"/>
        <v/>
      </c>
      <c r="BM116" s="125"/>
      <c r="BN116" s="126">
        <f t="shared" si="1985"/>
        <v>1</v>
      </c>
      <c r="BO116" s="124" t="str">
        <f t="shared" si="1986"/>
        <v/>
      </c>
      <c r="BP116" s="125"/>
      <c r="BQ116" s="126">
        <f t="shared" si="1987"/>
        <v>1</v>
      </c>
      <c r="BR116" s="124" t="str">
        <f t="shared" si="1988"/>
        <v/>
      </c>
      <c r="BS116" s="125"/>
      <c r="BT116" s="126">
        <f t="shared" si="1989"/>
        <v>1</v>
      </c>
      <c r="BU116" s="124" t="str">
        <f t="shared" si="1990"/>
        <v/>
      </c>
      <c r="BV116" s="125"/>
      <c r="BW116" s="126">
        <f t="shared" si="1991"/>
        <v>1</v>
      </c>
      <c r="BX116" s="124" t="str">
        <f t="shared" si="1992"/>
        <v/>
      </c>
      <c r="BY116" s="125"/>
      <c r="BZ116" s="126">
        <f t="shared" si="1993"/>
        <v>1</v>
      </c>
      <c r="CA116" s="124" t="str">
        <f t="shared" si="1994"/>
        <v/>
      </c>
      <c r="CB116" s="125"/>
      <c r="CC116" s="126">
        <f t="shared" si="1995"/>
        <v>1</v>
      </c>
      <c r="CD116" s="124" t="str">
        <f t="shared" si="1996"/>
        <v/>
      </c>
      <c r="CE116" s="125"/>
      <c r="CF116" s="126">
        <f t="shared" si="1997"/>
        <v>1</v>
      </c>
      <c r="CG116" s="124" t="str">
        <f t="shared" si="1998"/>
        <v/>
      </c>
      <c r="CH116" s="125"/>
      <c r="CI116" s="126">
        <f t="shared" si="1999"/>
        <v>1</v>
      </c>
      <c r="CJ116" s="124" t="str">
        <f t="shared" si="2000"/>
        <v/>
      </c>
      <c r="CK116" s="125"/>
      <c r="CL116" s="126">
        <f t="shared" si="2001"/>
        <v>1</v>
      </c>
      <c r="CM116" s="124" t="str">
        <f t="shared" si="2002"/>
        <v/>
      </c>
      <c r="CN116" s="125"/>
      <c r="CO116" s="126">
        <f t="shared" si="2003"/>
        <v>1</v>
      </c>
      <c r="CP116" s="124" t="str">
        <f t="shared" si="2004"/>
        <v/>
      </c>
      <c r="CQ116" s="125"/>
      <c r="CR116" s="126">
        <f t="shared" si="2005"/>
        <v>1</v>
      </c>
      <c r="CS116" s="124" t="str">
        <f t="shared" si="2006"/>
        <v/>
      </c>
      <c r="CT116" s="125"/>
      <c r="CU116" s="126">
        <f t="shared" si="2007"/>
        <v>1</v>
      </c>
      <c r="CV116" s="124" t="str">
        <f t="shared" si="2008"/>
        <v/>
      </c>
      <c r="CW116" s="125"/>
      <c r="CX116" s="126">
        <f t="shared" si="2009"/>
        <v>1</v>
      </c>
      <c r="CY116" s="124" t="str">
        <f t="shared" si="2010"/>
        <v/>
      </c>
      <c r="CZ116" s="125"/>
      <c r="DA116" s="126">
        <f t="shared" si="2011"/>
        <v>1</v>
      </c>
      <c r="DB116" s="124" t="str">
        <f t="shared" si="2012"/>
        <v/>
      </c>
      <c r="DC116" s="125"/>
      <c r="DD116" s="126">
        <f t="shared" si="2013"/>
        <v>1</v>
      </c>
      <c r="DE116" s="124" t="str">
        <f t="shared" si="2014"/>
        <v/>
      </c>
      <c r="DF116" s="125"/>
      <c r="DG116" s="126">
        <f t="shared" si="2015"/>
        <v>1</v>
      </c>
      <c r="DH116" s="124" t="str">
        <f t="shared" si="2016"/>
        <v/>
      </c>
      <c r="DI116" s="125"/>
      <c r="DJ116" s="126">
        <f t="shared" si="2017"/>
        <v>1</v>
      </c>
    </row>
    <row r="117" spans="1:114" ht="7.75" hidden="1" customHeight="1" outlineLevel="2" x14ac:dyDescent="0.2">
      <c r="A117" s="97" t="str">
        <f t="shared" si="1657"/>
        <v>4</v>
      </c>
      <c r="B117" s="140" t="s">
        <v>355</v>
      </c>
      <c r="C117" s="200" t="str">
        <f>VLOOKUP(B117,'[49]PLANILHA ORCAMENTARIA'!A:B,2,0)</f>
        <v>DRYWALL - SETOR 3</v>
      </c>
      <c r="D117" s="200"/>
      <c r="E117" s="122">
        <f>VLOOKUP(B117,'[49]PLANILHA ORCAMENTARIA'!A:G,7,0)</f>
        <v>25137.54</v>
      </c>
      <c r="F117" s="123"/>
      <c r="G117" s="124" t="str">
        <f t="shared" si="1946"/>
        <v/>
      </c>
      <c r="H117" s="125"/>
      <c r="I117" s="126">
        <f t="shared" si="1659"/>
        <v>0</v>
      </c>
      <c r="J117" s="124" t="str">
        <f t="shared" si="1948"/>
        <v/>
      </c>
      <c r="K117" s="125"/>
      <c r="L117" s="126">
        <f t="shared" si="1949"/>
        <v>0</v>
      </c>
      <c r="M117" s="124" t="str">
        <f t="shared" si="1950"/>
        <v/>
      </c>
      <c r="N117" s="125"/>
      <c r="O117" s="126">
        <f t="shared" si="1951"/>
        <v>0</v>
      </c>
      <c r="P117" s="124" t="str">
        <f t="shared" si="1952"/>
        <v/>
      </c>
      <c r="Q117" s="125"/>
      <c r="R117" s="126">
        <f t="shared" si="1953"/>
        <v>0</v>
      </c>
      <c r="S117" s="124" t="str">
        <f t="shared" si="1954"/>
        <v/>
      </c>
      <c r="T117" s="125"/>
      <c r="U117" s="126">
        <f t="shared" si="1955"/>
        <v>0</v>
      </c>
      <c r="V117" s="124" t="str">
        <f t="shared" si="1956"/>
        <v/>
      </c>
      <c r="W117" s="125"/>
      <c r="X117" s="126">
        <f t="shared" si="1957"/>
        <v>0</v>
      </c>
      <c r="Y117" s="124" t="str">
        <f t="shared" si="1958"/>
        <v/>
      </c>
      <c r="Z117" s="125"/>
      <c r="AA117" s="126">
        <f t="shared" si="1959"/>
        <v>0</v>
      </c>
      <c r="AB117" s="124" t="str">
        <f t="shared" si="1960"/>
        <v/>
      </c>
      <c r="AC117" s="125"/>
      <c r="AD117" s="126">
        <f t="shared" si="1961"/>
        <v>0</v>
      </c>
      <c r="AE117" s="124" t="str">
        <f t="shared" si="1962"/>
        <v/>
      </c>
      <c r="AF117" s="125"/>
      <c r="AG117" s="126">
        <f t="shared" si="1963"/>
        <v>0</v>
      </c>
      <c r="AH117" s="124" t="str">
        <f t="shared" si="1964"/>
        <v/>
      </c>
      <c r="AI117" s="125"/>
      <c r="AJ117" s="126">
        <f t="shared" si="1965"/>
        <v>0</v>
      </c>
      <c r="AK117" s="124" t="str">
        <f t="shared" si="1966"/>
        <v/>
      </c>
      <c r="AL117" s="125"/>
      <c r="AM117" s="126">
        <f t="shared" si="1967"/>
        <v>0</v>
      </c>
      <c r="AN117" s="124" t="str">
        <f t="shared" si="1968"/>
        <v/>
      </c>
      <c r="AO117" s="125"/>
      <c r="AP117" s="126">
        <f t="shared" si="1969"/>
        <v>0</v>
      </c>
      <c r="AQ117" s="124" t="str">
        <f t="shared" si="1970"/>
        <v/>
      </c>
      <c r="AR117" s="125"/>
      <c r="AS117" s="126">
        <f t="shared" si="1971"/>
        <v>0</v>
      </c>
      <c r="AT117" s="124" t="str">
        <f t="shared" si="1972"/>
        <v/>
      </c>
      <c r="AU117" s="125"/>
      <c r="AV117" s="126">
        <f t="shared" si="1973"/>
        <v>0</v>
      </c>
      <c r="AW117" s="124" t="str">
        <f t="shared" si="1974"/>
        <v/>
      </c>
      <c r="AX117" s="125"/>
      <c r="AY117" s="126">
        <f t="shared" si="1975"/>
        <v>0</v>
      </c>
      <c r="AZ117" s="124" t="str">
        <f t="shared" si="1976"/>
        <v/>
      </c>
      <c r="BA117" s="125"/>
      <c r="BB117" s="126">
        <f t="shared" si="1977"/>
        <v>0</v>
      </c>
      <c r="BC117" s="124" t="str">
        <f t="shared" si="1978"/>
        <v/>
      </c>
      <c r="BD117" s="125"/>
      <c r="BE117" s="126">
        <f t="shared" si="1979"/>
        <v>0</v>
      </c>
      <c r="BF117" s="124" t="str">
        <f t="shared" si="1980"/>
        <v/>
      </c>
      <c r="BG117" s="125"/>
      <c r="BH117" s="126">
        <f t="shared" si="1981"/>
        <v>0</v>
      </c>
      <c r="BI117" s="124">
        <f t="shared" si="1982"/>
        <v>25137.54</v>
      </c>
      <c r="BJ117" s="125">
        <v>1</v>
      </c>
      <c r="BK117" s="126">
        <f t="shared" si="1983"/>
        <v>1</v>
      </c>
      <c r="BL117" s="124" t="str">
        <f t="shared" si="1984"/>
        <v/>
      </c>
      <c r="BM117" s="125"/>
      <c r="BN117" s="126">
        <f t="shared" si="1985"/>
        <v>1</v>
      </c>
      <c r="BO117" s="124" t="str">
        <f t="shared" si="1986"/>
        <v/>
      </c>
      <c r="BP117" s="125"/>
      <c r="BQ117" s="126">
        <f t="shared" si="1987"/>
        <v>1</v>
      </c>
      <c r="BR117" s="124" t="str">
        <f t="shared" si="1988"/>
        <v/>
      </c>
      <c r="BS117" s="125"/>
      <c r="BT117" s="126">
        <f t="shared" si="1989"/>
        <v>1</v>
      </c>
      <c r="BU117" s="124" t="str">
        <f t="shared" si="1990"/>
        <v/>
      </c>
      <c r="BV117" s="125"/>
      <c r="BW117" s="126">
        <f t="shared" si="1991"/>
        <v>1</v>
      </c>
      <c r="BX117" s="124" t="str">
        <f t="shared" si="1992"/>
        <v/>
      </c>
      <c r="BY117" s="125"/>
      <c r="BZ117" s="126">
        <f t="shared" si="1993"/>
        <v>1</v>
      </c>
      <c r="CA117" s="124" t="str">
        <f t="shared" si="1994"/>
        <v/>
      </c>
      <c r="CB117" s="125"/>
      <c r="CC117" s="126">
        <f t="shared" si="1995"/>
        <v>1</v>
      </c>
      <c r="CD117" s="124" t="str">
        <f t="shared" si="1996"/>
        <v/>
      </c>
      <c r="CE117" s="125"/>
      <c r="CF117" s="126">
        <f t="shared" si="1997"/>
        <v>1</v>
      </c>
      <c r="CG117" s="124" t="str">
        <f t="shared" si="1998"/>
        <v/>
      </c>
      <c r="CH117" s="125"/>
      <c r="CI117" s="126">
        <f t="shared" si="1999"/>
        <v>1</v>
      </c>
      <c r="CJ117" s="124" t="str">
        <f t="shared" si="2000"/>
        <v/>
      </c>
      <c r="CK117" s="125"/>
      <c r="CL117" s="126">
        <f t="shared" si="2001"/>
        <v>1</v>
      </c>
      <c r="CM117" s="124" t="str">
        <f t="shared" si="2002"/>
        <v/>
      </c>
      <c r="CN117" s="125"/>
      <c r="CO117" s="126">
        <f t="shared" si="2003"/>
        <v>1</v>
      </c>
      <c r="CP117" s="124" t="str">
        <f t="shared" si="2004"/>
        <v/>
      </c>
      <c r="CQ117" s="125"/>
      <c r="CR117" s="126">
        <f t="shared" si="2005"/>
        <v>1</v>
      </c>
      <c r="CS117" s="124" t="str">
        <f t="shared" si="2006"/>
        <v/>
      </c>
      <c r="CT117" s="125"/>
      <c r="CU117" s="126">
        <f t="shared" si="2007"/>
        <v>1</v>
      </c>
      <c r="CV117" s="124" t="str">
        <f t="shared" si="2008"/>
        <v/>
      </c>
      <c r="CW117" s="125"/>
      <c r="CX117" s="126">
        <f t="shared" si="2009"/>
        <v>1</v>
      </c>
      <c r="CY117" s="124" t="str">
        <f t="shared" si="2010"/>
        <v/>
      </c>
      <c r="CZ117" s="125"/>
      <c r="DA117" s="126">
        <f t="shared" si="2011"/>
        <v>1</v>
      </c>
      <c r="DB117" s="124" t="str">
        <f t="shared" si="2012"/>
        <v/>
      </c>
      <c r="DC117" s="125"/>
      <c r="DD117" s="126">
        <f t="shared" si="2013"/>
        <v>1</v>
      </c>
      <c r="DE117" s="124" t="str">
        <f t="shared" si="2014"/>
        <v/>
      </c>
      <c r="DF117" s="125"/>
      <c r="DG117" s="126">
        <f t="shared" si="2015"/>
        <v>1</v>
      </c>
      <c r="DH117" s="124" t="str">
        <f t="shared" si="2016"/>
        <v/>
      </c>
      <c r="DI117" s="125"/>
      <c r="DJ117" s="126">
        <f t="shared" si="2017"/>
        <v>1</v>
      </c>
    </row>
    <row r="118" spans="1:114" ht="7.75" hidden="1" customHeight="1" outlineLevel="2" x14ac:dyDescent="0.2">
      <c r="A118" s="97" t="str">
        <f t="shared" si="1657"/>
        <v>4</v>
      </c>
      <c r="B118" s="140" t="s">
        <v>356</v>
      </c>
      <c r="C118" s="200" t="str">
        <f>VLOOKUP(B118,'[49]PLANILHA ORCAMENTARIA'!A:B,2,0)</f>
        <v>CHAPISCO / REBOCO INTERNO - SETOR 1</v>
      </c>
      <c r="D118" s="200"/>
      <c r="E118" s="122">
        <f>VLOOKUP(B118,'[49]PLANILHA ORCAMENTARIA'!A:G,7,0)</f>
        <v>26469.09</v>
      </c>
      <c r="F118" s="123"/>
      <c r="G118" s="124" t="str">
        <f t="shared" si="1946"/>
        <v/>
      </c>
      <c r="H118" s="125"/>
      <c r="I118" s="126">
        <f t="shared" si="1659"/>
        <v>0</v>
      </c>
      <c r="J118" s="124" t="str">
        <f t="shared" si="1948"/>
        <v/>
      </c>
      <c r="K118" s="125"/>
      <c r="L118" s="126">
        <f t="shared" si="1949"/>
        <v>0</v>
      </c>
      <c r="M118" s="124" t="str">
        <f t="shared" si="1950"/>
        <v/>
      </c>
      <c r="N118" s="125"/>
      <c r="O118" s="126">
        <f t="shared" si="1951"/>
        <v>0</v>
      </c>
      <c r="P118" s="124" t="str">
        <f t="shared" si="1952"/>
        <v/>
      </c>
      <c r="Q118" s="125"/>
      <c r="R118" s="126">
        <f t="shared" si="1953"/>
        <v>0</v>
      </c>
      <c r="S118" s="124" t="str">
        <f t="shared" si="1954"/>
        <v/>
      </c>
      <c r="T118" s="125"/>
      <c r="U118" s="126">
        <f t="shared" si="1955"/>
        <v>0</v>
      </c>
      <c r="V118" s="124" t="str">
        <f t="shared" si="1956"/>
        <v/>
      </c>
      <c r="W118" s="125"/>
      <c r="X118" s="126">
        <f t="shared" si="1957"/>
        <v>0</v>
      </c>
      <c r="Y118" s="124" t="str">
        <f t="shared" si="1958"/>
        <v/>
      </c>
      <c r="Z118" s="125"/>
      <c r="AA118" s="126">
        <f t="shared" si="1959"/>
        <v>0</v>
      </c>
      <c r="AB118" s="124" t="str">
        <f t="shared" si="1960"/>
        <v/>
      </c>
      <c r="AC118" s="125"/>
      <c r="AD118" s="126">
        <f t="shared" si="1961"/>
        <v>0</v>
      </c>
      <c r="AE118" s="124" t="str">
        <f t="shared" si="1962"/>
        <v/>
      </c>
      <c r="AF118" s="125"/>
      <c r="AG118" s="126">
        <f t="shared" si="1963"/>
        <v>0</v>
      </c>
      <c r="AH118" s="124" t="str">
        <f t="shared" si="1964"/>
        <v/>
      </c>
      <c r="AI118" s="125"/>
      <c r="AJ118" s="126">
        <f t="shared" si="1965"/>
        <v>0</v>
      </c>
      <c r="AK118" s="124" t="str">
        <f t="shared" si="1966"/>
        <v/>
      </c>
      <c r="AL118" s="125"/>
      <c r="AM118" s="126">
        <f t="shared" si="1967"/>
        <v>0</v>
      </c>
      <c r="AN118" s="124" t="str">
        <f t="shared" si="1968"/>
        <v/>
      </c>
      <c r="AO118" s="125"/>
      <c r="AP118" s="126">
        <f t="shared" si="1969"/>
        <v>0</v>
      </c>
      <c r="AQ118" s="124" t="str">
        <f t="shared" si="1970"/>
        <v/>
      </c>
      <c r="AR118" s="125"/>
      <c r="AS118" s="126">
        <f t="shared" si="1971"/>
        <v>0</v>
      </c>
      <c r="AT118" s="124" t="str">
        <f t="shared" si="1972"/>
        <v/>
      </c>
      <c r="AU118" s="125"/>
      <c r="AV118" s="126">
        <f t="shared" si="1973"/>
        <v>0</v>
      </c>
      <c r="AW118" s="124" t="str">
        <f t="shared" si="1974"/>
        <v/>
      </c>
      <c r="AX118" s="125"/>
      <c r="AY118" s="126">
        <f t="shared" si="1975"/>
        <v>0</v>
      </c>
      <c r="AZ118" s="124" t="str">
        <f t="shared" si="1976"/>
        <v/>
      </c>
      <c r="BA118" s="125"/>
      <c r="BB118" s="126">
        <f t="shared" si="1977"/>
        <v>0</v>
      </c>
      <c r="BC118" s="124" t="str">
        <f t="shared" si="1978"/>
        <v/>
      </c>
      <c r="BD118" s="125"/>
      <c r="BE118" s="126">
        <f t="shared" si="1979"/>
        <v>0</v>
      </c>
      <c r="BF118" s="124">
        <f t="shared" si="1980"/>
        <v>26469.09</v>
      </c>
      <c r="BG118" s="125">
        <v>1</v>
      </c>
      <c r="BH118" s="126">
        <f t="shared" si="1981"/>
        <v>1</v>
      </c>
      <c r="BI118" s="124" t="str">
        <f t="shared" si="1982"/>
        <v/>
      </c>
      <c r="BJ118" s="125"/>
      <c r="BK118" s="126">
        <f t="shared" si="1983"/>
        <v>1</v>
      </c>
      <c r="BL118" s="124" t="str">
        <f t="shared" si="1984"/>
        <v/>
      </c>
      <c r="BM118" s="125"/>
      <c r="BN118" s="126">
        <f t="shared" si="1985"/>
        <v>1</v>
      </c>
      <c r="BO118" s="124" t="str">
        <f t="shared" si="1986"/>
        <v/>
      </c>
      <c r="BP118" s="125"/>
      <c r="BQ118" s="126">
        <f t="shared" si="1987"/>
        <v>1</v>
      </c>
      <c r="BR118" s="124" t="str">
        <f t="shared" si="1988"/>
        <v/>
      </c>
      <c r="BS118" s="125"/>
      <c r="BT118" s="126">
        <f t="shared" si="1989"/>
        <v>1</v>
      </c>
      <c r="BU118" s="124" t="str">
        <f t="shared" si="1990"/>
        <v/>
      </c>
      <c r="BV118" s="125"/>
      <c r="BW118" s="126">
        <f t="shared" si="1991"/>
        <v>1</v>
      </c>
      <c r="BX118" s="124" t="str">
        <f t="shared" si="1992"/>
        <v/>
      </c>
      <c r="BY118" s="125"/>
      <c r="BZ118" s="126">
        <f t="shared" si="1993"/>
        <v>1</v>
      </c>
      <c r="CA118" s="124" t="str">
        <f t="shared" si="1994"/>
        <v/>
      </c>
      <c r="CB118" s="125"/>
      <c r="CC118" s="126">
        <f t="shared" si="1995"/>
        <v>1</v>
      </c>
      <c r="CD118" s="124" t="str">
        <f t="shared" si="1996"/>
        <v/>
      </c>
      <c r="CE118" s="125"/>
      <c r="CF118" s="126">
        <f t="shared" si="1997"/>
        <v>1</v>
      </c>
      <c r="CG118" s="124" t="str">
        <f t="shared" si="1998"/>
        <v/>
      </c>
      <c r="CH118" s="125"/>
      <c r="CI118" s="126">
        <f t="shared" si="1999"/>
        <v>1</v>
      </c>
      <c r="CJ118" s="124" t="str">
        <f t="shared" si="2000"/>
        <v/>
      </c>
      <c r="CK118" s="125"/>
      <c r="CL118" s="126">
        <f t="shared" si="2001"/>
        <v>1</v>
      </c>
      <c r="CM118" s="124" t="str">
        <f t="shared" si="2002"/>
        <v/>
      </c>
      <c r="CN118" s="125"/>
      <c r="CO118" s="126">
        <f t="shared" si="2003"/>
        <v>1</v>
      </c>
      <c r="CP118" s="124" t="str">
        <f t="shared" si="2004"/>
        <v/>
      </c>
      <c r="CQ118" s="125"/>
      <c r="CR118" s="126">
        <f t="shared" si="2005"/>
        <v>1</v>
      </c>
      <c r="CS118" s="124" t="str">
        <f t="shared" si="2006"/>
        <v/>
      </c>
      <c r="CT118" s="125"/>
      <c r="CU118" s="126">
        <f t="shared" si="2007"/>
        <v>1</v>
      </c>
      <c r="CV118" s="124" t="str">
        <f t="shared" si="2008"/>
        <v/>
      </c>
      <c r="CW118" s="125"/>
      <c r="CX118" s="126">
        <f t="shared" si="2009"/>
        <v>1</v>
      </c>
      <c r="CY118" s="124" t="str">
        <f t="shared" si="2010"/>
        <v/>
      </c>
      <c r="CZ118" s="125"/>
      <c r="DA118" s="126">
        <f t="shared" si="2011"/>
        <v>1</v>
      </c>
      <c r="DB118" s="124" t="str">
        <f t="shared" si="2012"/>
        <v/>
      </c>
      <c r="DC118" s="125"/>
      <c r="DD118" s="126">
        <f t="shared" si="2013"/>
        <v>1</v>
      </c>
      <c r="DE118" s="124" t="str">
        <f t="shared" si="2014"/>
        <v/>
      </c>
      <c r="DF118" s="125"/>
      <c r="DG118" s="126">
        <f t="shared" si="2015"/>
        <v>1</v>
      </c>
      <c r="DH118" s="124" t="str">
        <f t="shared" si="2016"/>
        <v/>
      </c>
      <c r="DI118" s="125"/>
      <c r="DJ118" s="126">
        <f t="shared" si="2017"/>
        <v>1</v>
      </c>
    </row>
    <row r="119" spans="1:114" ht="7.75" hidden="1" customHeight="1" outlineLevel="2" x14ac:dyDescent="0.2">
      <c r="A119" s="97" t="str">
        <f t="shared" si="1657"/>
        <v>4</v>
      </c>
      <c r="B119" s="140" t="s">
        <v>357</v>
      </c>
      <c r="C119" s="200" t="str">
        <f>VLOOKUP(B119,'[49]PLANILHA ORCAMENTARIA'!A:B,2,0)</f>
        <v>CHAPISCO / REBOCO INTERNO - SETOR 2</v>
      </c>
      <c r="D119" s="200"/>
      <c r="E119" s="122">
        <f>VLOOKUP(B119,'[49]PLANILHA ORCAMENTARIA'!A:G,7,0)</f>
        <v>46582.17</v>
      </c>
      <c r="F119" s="123"/>
      <c r="G119" s="124" t="str">
        <f t="shared" si="1946"/>
        <v/>
      </c>
      <c r="H119" s="125"/>
      <c r="I119" s="126">
        <f t="shared" si="1659"/>
        <v>0</v>
      </c>
      <c r="J119" s="124" t="str">
        <f t="shared" si="1948"/>
        <v/>
      </c>
      <c r="K119" s="125"/>
      <c r="L119" s="126">
        <f t="shared" si="1949"/>
        <v>0</v>
      </c>
      <c r="M119" s="124" t="str">
        <f t="shared" si="1950"/>
        <v/>
      </c>
      <c r="N119" s="125"/>
      <c r="O119" s="126">
        <f t="shared" si="1951"/>
        <v>0</v>
      </c>
      <c r="P119" s="124" t="str">
        <f t="shared" si="1952"/>
        <v/>
      </c>
      <c r="Q119" s="125"/>
      <c r="R119" s="126">
        <f t="shared" si="1953"/>
        <v>0</v>
      </c>
      <c r="S119" s="124" t="str">
        <f t="shared" si="1954"/>
        <v/>
      </c>
      <c r="T119" s="125"/>
      <c r="U119" s="126">
        <f t="shared" si="1955"/>
        <v>0</v>
      </c>
      <c r="V119" s="124" t="str">
        <f t="shared" si="1956"/>
        <v/>
      </c>
      <c r="W119" s="125"/>
      <c r="X119" s="126">
        <f t="shared" si="1957"/>
        <v>0</v>
      </c>
      <c r="Y119" s="124" t="str">
        <f t="shared" si="1958"/>
        <v/>
      </c>
      <c r="Z119" s="125"/>
      <c r="AA119" s="126">
        <f t="shared" si="1959"/>
        <v>0</v>
      </c>
      <c r="AB119" s="124" t="str">
        <f t="shared" si="1960"/>
        <v/>
      </c>
      <c r="AC119" s="125"/>
      <c r="AD119" s="126">
        <f t="shared" si="1961"/>
        <v>0</v>
      </c>
      <c r="AE119" s="124" t="str">
        <f t="shared" si="1962"/>
        <v/>
      </c>
      <c r="AF119" s="125"/>
      <c r="AG119" s="126">
        <f t="shared" si="1963"/>
        <v>0</v>
      </c>
      <c r="AH119" s="124" t="str">
        <f t="shared" si="1964"/>
        <v/>
      </c>
      <c r="AI119" s="125"/>
      <c r="AJ119" s="126">
        <f t="shared" si="1965"/>
        <v>0</v>
      </c>
      <c r="AK119" s="124" t="str">
        <f t="shared" si="1966"/>
        <v/>
      </c>
      <c r="AL119" s="125"/>
      <c r="AM119" s="126">
        <f t="shared" si="1967"/>
        <v>0</v>
      </c>
      <c r="AN119" s="124" t="str">
        <f t="shared" si="1968"/>
        <v/>
      </c>
      <c r="AO119" s="125"/>
      <c r="AP119" s="126">
        <f t="shared" si="1969"/>
        <v>0</v>
      </c>
      <c r="AQ119" s="124" t="str">
        <f t="shared" si="1970"/>
        <v/>
      </c>
      <c r="AR119" s="125"/>
      <c r="AS119" s="126">
        <f t="shared" si="1971"/>
        <v>0</v>
      </c>
      <c r="AT119" s="124" t="str">
        <f t="shared" si="1972"/>
        <v/>
      </c>
      <c r="AU119" s="125"/>
      <c r="AV119" s="126">
        <f t="shared" si="1973"/>
        <v>0</v>
      </c>
      <c r="AW119" s="124" t="str">
        <f t="shared" si="1974"/>
        <v/>
      </c>
      <c r="AX119" s="125"/>
      <c r="AY119" s="126">
        <f t="shared" si="1975"/>
        <v>0</v>
      </c>
      <c r="AZ119" s="124" t="str">
        <f t="shared" si="1976"/>
        <v/>
      </c>
      <c r="BA119" s="125"/>
      <c r="BB119" s="126">
        <f t="shared" si="1977"/>
        <v>0</v>
      </c>
      <c r="BC119" s="124" t="str">
        <f t="shared" si="1978"/>
        <v/>
      </c>
      <c r="BD119" s="125"/>
      <c r="BE119" s="126">
        <f t="shared" si="1979"/>
        <v>0</v>
      </c>
      <c r="BF119" s="124">
        <f t="shared" si="1980"/>
        <v>46582.17</v>
      </c>
      <c r="BG119" s="125">
        <v>1</v>
      </c>
      <c r="BH119" s="126">
        <f t="shared" si="1981"/>
        <v>1</v>
      </c>
      <c r="BI119" s="124" t="str">
        <f t="shared" si="1982"/>
        <v/>
      </c>
      <c r="BJ119" s="125"/>
      <c r="BK119" s="126">
        <f t="shared" si="1983"/>
        <v>1</v>
      </c>
      <c r="BL119" s="124" t="str">
        <f t="shared" si="1984"/>
        <v/>
      </c>
      <c r="BM119" s="125"/>
      <c r="BN119" s="126">
        <f t="shared" si="1985"/>
        <v>1</v>
      </c>
      <c r="BO119" s="124" t="str">
        <f t="shared" si="1986"/>
        <v/>
      </c>
      <c r="BP119" s="125"/>
      <c r="BQ119" s="126">
        <f t="shared" si="1987"/>
        <v>1</v>
      </c>
      <c r="BR119" s="124" t="str">
        <f t="shared" si="1988"/>
        <v/>
      </c>
      <c r="BS119" s="125"/>
      <c r="BT119" s="126">
        <f t="shared" si="1989"/>
        <v>1</v>
      </c>
      <c r="BU119" s="124" t="str">
        <f t="shared" si="1990"/>
        <v/>
      </c>
      <c r="BV119" s="125"/>
      <c r="BW119" s="126">
        <f t="shared" si="1991"/>
        <v>1</v>
      </c>
      <c r="BX119" s="124" t="str">
        <f t="shared" si="1992"/>
        <v/>
      </c>
      <c r="BY119" s="125"/>
      <c r="BZ119" s="126">
        <f t="shared" si="1993"/>
        <v>1</v>
      </c>
      <c r="CA119" s="124" t="str">
        <f t="shared" si="1994"/>
        <v/>
      </c>
      <c r="CB119" s="125"/>
      <c r="CC119" s="126">
        <f t="shared" si="1995"/>
        <v>1</v>
      </c>
      <c r="CD119" s="124" t="str">
        <f t="shared" si="1996"/>
        <v/>
      </c>
      <c r="CE119" s="125"/>
      <c r="CF119" s="126">
        <f t="shared" si="1997"/>
        <v>1</v>
      </c>
      <c r="CG119" s="124" t="str">
        <f t="shared" si="1998"/>
        <v/>
      </c>
      <c r="CH119" s="125"/>
      <c r="CI119" s="126">
        <f t="shared" si="1999"/>
        <v>1</v>
      </c>
      <c r="CJ119" s="124" t="str">
        <f t="shared" si="2000"/>
        <v/>
      </c>
      <c r="CK119" s="125"/>
      <c r="CL119" s="126">
        <f t="shared" si="2001"/>
        <v>1</v>
      </c>
      <c r="CM119" s="124" t="str">
        <f t="shared" si="2002"/>
        <v/>
      </c>
      <c r="CN119" s="125"/>
      <c r="CO119" s="126">
        <f t="shared" si="2003"/>
        <v>1</v>
      </c>
      <c r="CP119" s="124" t="str">
        <f t="shared" si="2004"/>
        <v/>
      </c>
      <c r="CQ119" s="125"/>
      <c r="CR119" s="126">
        <f t="shared" si="2005"/>
        <v>1</v>
      </c>
      <c r="CS119" s="124" t="str">
        <f t="shared" si="2006"/>
        <v/>
      </c>
      <c r="CT119" s="125"/>
      <c r="CU119" s="126">
        <f t="shared" si="2007"/>
        <v>1</v>
      </c>
      <c r="CV119" s="124" t="str">
        <f t="shared" si="2008"/>
        <v/>
      </c>
      <c r="CW119" s="125"/>
      <c r="CX119" s="126">
        <f t="shared" si="2009"/>
        <v>1</v>
      </c>
      <c r="CY119" s="124" t="str">
        <f t="shared" si="2010"/>
        <v/>
      </c>
      <c r="CZ119" s="125"/>
      <c r="DA119" s="126">
        <f t="shared" si="2011"/>
        <v>1</v>
      </c>
      <c r="DB119" s="124" t="str">
        <f t="shared" si="2012"/>
        <v/>
      </c>
      <c r="DC119" s="125"/>
      <c r="DD119" s="126">
        <f t="shared" si="2013"/>
        <v>1</v>
      </c>
      <c r="DE119" s="124" t="str">
        <f t="shared" si="2014"/>
        <v/>
      </c>
      <c r="DF119" s="125"/>
      <c r="DG119" s="126">
        <f t="shared" si="2015"/>
        <v>1</v>
      </c>
      <c r="DH119" s="124" t="str">
        <f t="shared" si="2016"/>
        <v/>
      </c>
      <c r="DI119" s="125"/>
      <c r="DJ119" s="126">
        <f t="shared" si="2017"/>
        <v>1</v>
      </c>
    </row>
    <row r="120" spans="1:114" ht="7.75" hidden="1" customHeight="1" outlineLevel="2" x14ac:dyDescent="0.2">
      <c r="A120" s="97" t="str">
        <f t="shared" si="1657"/>
        <v>4</v>
      </c>
      <c r="B120" s="140" t="s">
        <v>358</v>
      </c>
      <c r="C120" s="200" t="str">
        <f>VLOOKUP(B120,'[49]PLANILHA ORCAMENTARIA'!A:B,2,0)</f>
        <v>CHAPISCO / REBOCO INTERNO - SETOR 3</v>
      </c>
      <c r="D120" s="200"/>
      <c r="E120" s="122">
        <f>VLOOKUP(B120,'[49]PLANILHA ORCAMENTARIA'!A:G,7,0)</f>
        <v>159074.45000000001</v>
      </c>
      <c r="F120" s="123"/>
      <c r="G120" s="124" t="str">
        <f t="shared" si="1946"/>
        <v/>
      </c>
      <c r="H120" s="125"/>
      <c r="I120" s="126">
        <f t="shared" si="1659"/>
        <v>0</v>
      </c>
      <c r="J120" s="124" t="str">
        <f t="shared" si="1948"/>
        <v/>
      </c>
      <c r="K120" s="125"/>
      <c r="L120" s="126">
        <f t="shared" si="1949"/>
        <v>0</v>
      </c>
      <c r="M120" s="124" t="str">
        <f t="shared" si="1950"/>
        <v/>
      </c>
      <c r="N120" s="125"/>
      <c r="O120" s="126">
        <f t="shared" si="1951"/>
        <v>0</v>
      </c>
      <c r="P120" s="124" t="str">
        <f t="shared" si="1952"/>
        <v/>
      </c>
      <c r="Q120" s="125"/>
      <c r="R120" s="126">
        <f t="shared" si="1953"/>
        <v>0</v>
      </c>
      <c r="S120" s="124" t="str">
        <f t="shared" si="1954"/>
        <v/>
      </c>
      <c r="T120" s="125"/>
      <c r="U120" s="126">
        <f t="shared" si="1955"/>
        <v>0</v>
      </c>
      <c r="V120" s="124" t="str">
        <f t="shared" si="1956"/>
        <v/>
      </c>
      <c r="W120" s="125"/>
      <c r="X120" s="126">
        <f t="shared" si="1957"/>
        <v>0</v>
      </c>
      <c r="Y120" s="124" t="str">
        <f t="shared" si="1958"/>
        <v/>
      </c>
      <c r="Z120" s="125"/>
      <c r="AA120" s="126">
        <f t="shared" si="1959"/>
        <v>0</v>
      </c>
      <c r="AB120" s="124" t="str">
        <f t="shared" si="1960"/>
        <v/>
      </c>
      <c r="AC120" s="125"/>
      <c r="AD120" s="126">
        <f t="shared" si="1961"/>
        <v>0</v>
      </c>
      <c r="AE120" s="124" t="str">
        <f t="shared" si="1962"/>
        <v/>
      </c>
      <c r="AF120" s="125"/>
      <c r="AG120" s="126">
        <f t="shared" si="1963"/>
        <v>0</v>
      </c>
      <c r="AH120" s="124" t="str">
        <f t="shared" si="1964"/>
        <v/>
      </c>
      <c r="AI120" s="125"/>
      <c r="AJ120" s="126">
        <f t="shared" si="1965"/>
        <v>0</v>
      </c>
      <c r="AK120" s="124" t="str">
        <f t="shared" si="1966"/>
        <v/>
      </c>
      <c r="AL120" s="125"/>
      <c r="AM120" s="126">
        <f t="shared" si="1967"/>
        <v>0</v>
      </c>
      <c r="AN120" s="124" t="str">
        <f t="shared" si="1968"/>
        <v/>
      </c>
      <c r="AO120" s="125"/>
      <c r="AP120" s="126">
        <f t="shared" si="1969"/>
        <v>0</v>
      </c>
      <c r="AQ120" s="124" t="str">
        <f t="shared" si="1970"/>
        <v/>
      </c>
      <c r="AR120" s="125"/>
      <c r="AS120" s="126">
        <f t="shared" si="1971"/>
        <v>0</v>
      </c>
      <c r="AT120" s="124" t="str">
        <f t="shared" si="1972"/>
        <v/>
      </c>
      <c r="AU120" s="125"/>
      <c r="AV120" s="126">
        <f t="shared" si="1973"/>
        <v>0</v>
      </c>
      <c r="AW120" s="124" t="str">
        <f t="shared" si="1974"/>
        <v/>
      </c>
      <c r="AX120" s="125"/>
      <c r="AY120" s="126">
        <f t="shared" si="1975"/>
        <v>0</v>
      </c>
      <c r="AZ120" s="124" t="str">
        <f t="shared" si="1976"/>
        <v/>
      </c>
      <c r="BA120" s="125"/>
      <c r="BB120" s="126">
        <f t="shared" si="1977"/>
        <v>0</v>
      </c>
      <c r="BC120" s="124" t="str">
        <f t="shared" si="1978"/>
        <v/>
      </c>
      <c r="BD120" s="125"/>
      <c r="BE120" s="126">
        <f t="shared" si="1979"/>
        <v>0</v>
      </c>
      <c r="BF120" s="124">
        <f t="shared" si="1980"/>
        <v>159074.45000000001</v>
      </c>
      <c r="BG120" s="125">
        <v>1</v>
      </c>
      <c r="BH120" s="126">
        <f t="shared" si="1981"/>
        <v>1</v>
      </c>
      <c r="BI120" s="124" t="str">
        <f t="shared" si="1982"/>
        <v/>
      </c>
      <c r="BJ120" s="125"/>
      <c r="BK120" s="126">
        <f t="shared" si="1983"/>
        <v>1</v>
      </c>
      <c r="BL120" s="124" t="str">
        <f t="shared" si="1984"/>
        <v/>
      </c>
      <c r="BM120" s="125"/>
      <c r="BN120" s="126">
        <f t="shared" si="1985"/>
        <v>1</v>
      </c>
      <c r="BO120" s="124" t="str">
        <f t="shared" si="1986"/>
        <v/>
      </c>
      <c r="BP120" s="125"/>
      <c r="BQ120" s="126">
        <f t="shared" si="1987"/>
        <v>1</v>
      </c>
      <c r="BR120" s="124" t="str">
        <f t="shared" si="1988"/>
        <v/>
      </c>
      <c r="BS120" s="125"/>
      <c r="BT120" s="126">
        <f t="shared" si="1989"/>
        <v>1</v>
      </c>
      <c r="BU120" s="124" t="str">
        <f t="shared" si="1990"/>
        <v/>
      </c>
      <c r="BV120" s="125"/>
      <c r="BW120" s="126">
        <f t="shared" si="1991"/>
        <v>1</v>
      </c>
      <c r="BX120" s="124" t="str">
        <f t="shared" si="1992"/>
        <v/>
      </c>
      <c r="BY120" s="125"/>
      <c r="BZ120" s="126">
        <f t="shared" si="1993"/>
        <v>1</v>
      </c>
      <c r="CA120" s="124" t="str">
        <f t="shared" si="1994"/>
        <v/>
      </c>
      <c r="CB120" s="125"/>
      <c r="CC120" s="126">
        <f t="shared" si="1995"/>
        <v>1</v>
      </c>
      <c r="CD120" s="124" t="str">
        <f t="shared" si="1996"/>
        <v/>
      </c>
      <c r="CE120" s="125"/>
      <c r="CF120" s="126">
        <f t="shared" si="1997"/>
        <v>1</v>
      </c>
      <c r="CG120" s="124" t="str">
        <f t="shared" si="1998"/>
        <v/>
      </c>
      <c r="CH120" s="125"/>
      <c r="CI120" s="126">
        <f t="shared" si="1999"/>
        <v>1</v>
      </c>
      <c r="CJ120" s="124" t="str">
        <f t="shared" si="2000"/>
        <v/>
      </c>
      <c r="CK120" s="125"/>
      <c r="CL120" s="126">
        <f t="shared" si="2001"/>
        <v>1</v>
      </c>
      <c r="CM120" s="124" t="str">
        <f t="shared" si="2002"/>
        <v/>
      </c>
      <c r="CN120" s="125"/>
      <c r="CO120" s="126">
        <f t="shared" si="2003"/>
        <v>1</v>
      </c>
      <c r="CP120" s="124" t="str">
        <f t="shared" si="2004"/>
        <v/>
      </c>
      <c r="CQ120" s="125"/>
      <c r="CR120" s="126">
        <f t="shared" si="2005"/>
        <v>1</v>
      </c>
      <c r="CS120" s="124" t="str">
        <f t="shared" si="2006"/>
        <v/>
      </c>
      <c r="CT120" s="125"/>
      <c r="CU120" s="126">
        <f t="shared" si="2007"/>
        <v>1</v>
      </c>
      <c r="CV120" s="124" t="str">
        <f t="shared" si="2008"/>
        <v/>
      </c>
      <c r="CW120" s="125"/>
      <c r="CX120" s="126">
        <f t="shared" si="2009"/>
        <v>1</v>
      </c>
      <c r="CY120" s="124" t="str">
        <f t="shared" si="2010"/>
        <v/>
      </c>
      <c r="CZ120" s="125"/>
      <c r="DA120" s="126">
        <f t="shared" si="2011"/>
        <v>1</v>
      </c>
      <c r="DB120" s="124" t="str">
        <f t="shared" si="2012"/>
        <v/>
      </c>
      <c r="DC120" s="125"/>
      <c r="DD120" s="126">
        <f t="shared" si="2013"/>
        <v>1</v>
      </c>
      <c r="DE120" s="124" t="str">
        <f t="shared" si="2014"/>
        <v/>
      </c>
      <c r="DF120" s="125"/>
      <c r="DG120" s="126">
        <f t="shared" si="2015"/>
        <v>1</v>
      </c>
      <c r="DH120" s="124" t="str">
        <f t="shared" si="2016"/>
        <v/>
      </c>
      <c r="DI120" s="125"/>
      <c r="DJ120" s="126">
        <f t="shared" si="2017"/>
        <v>1</v>
      </c>
    </row>
    <row r="121" spans="1:114" ht="7.75" hidden="1" customHeight="1" outlineLevel="2" x14ac:dyDescent="0.2">
      <c r="A121" s="97" t="str">
        <f t="shared" si="1657"/>
        <v>4</v>
      </c>
      <c r="B121" s="140" t="s">
        <v>359</v>
      </c>
      <c r="C121" s="200" t="str">
        <f>VLOOKUP(B121,'[49]PLANILHA ORCAMENTARIA'!A:B,2,0)</f>
        <v>PORCELANATO</v>
      </c>
      <c r="D121" s="200"/>
      <c r="E121" s="122">
        <f>VLOOKUP(B121,'[49]PLANILHA ORCAMENTARIA'!A:G,7,0)</f>
        <v>87692.68</v>
      </c>
      <c r="F121" s="123"/>
      <c r="G121" s="124" t="str">
        <f t="shared" si="1946"/>
        <v/>
      </c>
      <c r="H121" s="125"/>
      <c r="I121" s="126">
        <f t="shared" si="1659"/>
        <v>0</v>
      </c>
      <c r="J121" s="124" t="str">
        <f t="shared" si="1948"/>
        <v/>
      </c>
      <c r="K121" s="125"/>
      <c r="L121" s="126">
        <f t="shared" si="1949"/>
        <v>0</v>
      </c>
      <c r="M121" s="124" t="str">
        <f t="shared" si="1950"/>
        <v/>
      </c>
      <c r="N121" s="125"/>
      <c r="O121" s="126">
        <f t="shared" si="1951"/>
        <v>0</v>
      </c>
      <c r="P121" s="124" t="str">
        <f t="shared" si="1952"/>
        <v/>
      </c>
      <c r="Q121" s="125"/>
      <c r="R121" s="126">
        <f t="shared" si="1953"/>
        <v>0</v>
      </c>
      <c r="S121" s="124" t="str">
        <f t="shared" si="1954"/>
        <v/>
      </c>
      <c r="T121" s="125"/>
      <c r="U121" s="126">
        <f t="shared" si="1955"/>
        <v>0</v>
      </c>
      <c r="V121" s="124" t="str">
        <f t="shared" si="1956"/>
        <v/>
      </c>
      <c r="W121" s="125"/>
      <c r="X121" s="126">
        <f t="shared" si="1957"/>
        <v>0</v>
      </c>
      <c r="Y121" s="124" t="str">
        <f t="shared" si="1958"/>
        <v/>
      </c>
      <c r="Z121" s="125"/>
      <c r="AA121" s="126">
        <f t="shared" si="1959"/>
        <v>0</v>
      </c>
      <c r="AB121" s="124" t="str">
        <f t="shared" si="1960"/>
        <v/>
      </c>
      <c r="AC121" s="125"/>
      <c r="AD121" s="126">
        <f t="shared" si="1961"/>
        <v>0</v>
      </c>
      <c r="AE121" s="124" t="str">
        <f t="shared" si="1962"/>
        <v/>
      </c>
      <c r="AF121" s="125"/>
      <c r="AG121" s="126">
        <f t="shared" si="1963"/>
        <v>0</v>
      </c>
      <c r="AH121" s="124" t="str">
        <f t="shared" si="1964"/>
        <v/>
      </c>
      <c r="AI121" s="125"/>
      <c r="AJ121" s="126">
        <f t="shared" si="1965"/>
        <v>0</v>
      </c>
      <c r="AK121" s="124" t="str">
        <f t="shared" si="1966"/>
        <v/>
      </c>
      <c r="AL121" s="125"/>
      <c r="AM121" s="126">
        <f t="shared" si="1967"/>
        <v>0</v>
      </c>
      <c r="AN121" s="124" t="str">
        <f t="shared" si="1968"/>
        <v/>
      </c>
      <c r="AO121" s="125"/>
      <c r="AP121" s="126">
        <f t="shared" si="1969"/>
        <v>0</v>
      </c>
      <c r="AQ121" s="124" t="str">
        <f t="shared" si="1970"/>
        <v/>
      </c>
      <c r="AR121" s="125"/>
      <c r="AS121" s="126">
        <f t="shared" si="1971"/>
        <v>0</v>
      </c>
      <c r="AT121" s="124" t="str">
        <f t="shared" si="1972"/>
        <v/>
      </c>
      <c r="AU121" s="125"/>
      <c r="AV121" s="126">
        <f t="shared" si="1973"/>
        <v>0</v>
      </c>
      <c r="AW121" s="124" t="str">
        <f t="shared" si="1974"/>
        <v/>
      </c>
      <c r="AX121" s="125"/>
      <c r="AY121" s="126">
        <f t="shared" si="1975"/>
        <v>0</v>
      </c>
      <c r="AZ121" s="124" t="str">
        <f t="shared" si="1976"/>
        <v/>
      </c>
      <c r="BA121" s="125"/>
      <c r="BB121" s="126">
        <f t="shared" si="1977"/>
        <v>0</v>
      </c>
      <c r="BC121" s="124" t="str">
        <f t="shared" si="1978"/>
        <v/>
      </c>
      <c r="BD121" s="125"/>
      <c r="BE121" s="126">
        <f t="shared" si="1979"/>
        <v>0</v>
      </c>
      <c r="BF121" s="124" t="str">
        <f t="shared" si="1980"/>
        <v/>
      </c>
      <c r="BG121" s="125"/>
      <c r="BH121" s="126">
        <f t="shared" si="1981"/>
        <v>0</v>
      </c>
      <c r="BI121" s="124">
        <f t="shared" si="1982"/>
        <v>87692.68</v>
      </c>
      <c r="BJ121" s="125">
        <v>1</v>
      </c>
      <c r="BK121" s="126">
        <f t="shared" si="1983"/>
        <v>1</v>
      </c>
      <c r="BL121" s="124" t="str">
        <f t="shared" si="1984"/>
        <v/>
      </c>
      <c r="BM121" s="125"/>
      <c r="BN121" s="126">
        <f t="shared" si="1985"/>
        <v>1</v>
      </c>
      <c r="BO121" s="124" t="str">
        <f t="shared" si="1986"/>
        <v/>
      </c>
      <c r="BP121" s="125"/>
      <c r="BQ121" s="126">
        <f t="shared" si="1987"/>
        <v>1</v>
      </c>
      <c r="BR121" s="124" t="str">
        <f t="shared" si="1988"/>
        <v/>
      </c>
      <c r="BS121" s="125"/>
      <c r="BT121" s="126">
        <f t="shared" si="1989"/>
        <v>1</v>
      </c>
      <c r="BU121" s="124" t="str">
        <f t="shared" si="1990"/>
        <v/>
      </c>
      <c r="BV121" s="125"/>
      <c r="BW121" s="126">
        <f t="shared" si="1991"/>
        <v>1</v>
      </c>
      <c r="BX121" s="124" t="str">
        <f t="shared" si="1992"/>
        <v/>
      </c>
      <c r="BY121" s="125"/>
      <c r="BZ121" s="126">
        <f t="shared" si="1993"/>
        <v>1</v>
      </c>
      <c r="CA121" s="124" t="str">
        <f t="shared" si="1994"/>
        <v/>
      </c>
      <c r="CB121" s="125"/>
      <c r="CC121" s="126">
        <f t="shared" si="1995"/>
        <v>1</v>
      </c>
      <c r="CD121" s="124" t="str">
        <f t="shared" si="1996"/>
        <v/>
      </c>
      <c r="CE121" s="125"/>
      <c r="CF121" s="126">
        <f t="shared" si="1997"/>
        <v>1</v>
      </c>
      <c r="CG121" s="124" t="str">
        <f t="shared" si="1998"/>
        <v/>
      </c>
      <c r="CH121" s="125"/>
      <c r="CI121" s="126">
        <f t="shared" si="1999"/>
        <v>1</v>
      </c>
      <c r="CJ121" s="124" t="str">
        <f t="shared" si="2000"/>
        <v/>
      </c>
      <c r="CK121" s="125"/>
      <c r="CL121" s="126">
        <f t="shared" si="2001"/>
        <v>1</v>
      </c>
      <c r="CM121" s="124" t="str">
        <f t="shared" si="2002"/>
        <v/>
      </c>
      <c r="CN121" s="125"/>
      <c r="CO121" s="126">
        <f t="shared" si="2003"/>
        <v>1</v>
      </c>
      <c r="CP121" s="124" t="str">
        <f t="shared" si="2004"/>
        <v/>
      </c>
      <c r="CQ121" s="125"/>
      <c r="CR121" s="126">
        <f t="shared" si="2005"/>
        <v>1</v>
      </c>
      <c r="CS121" s="124" t="str">
        <f t="shared" si="2006"/>
        <v/>
      </c>
      <c r="CT121" s="125"/>
      <c r="CU121" s="126">
        <f t="shared" si="2007"/>
        <v>1</v>
      </c>
      <c r="CV121" s="124" t="str">
        <f t="shared" si="2008"/>
        <v/>
      </c>
      <c r="CW121" s="125"/>
      <c r="CX121" s="126">
        <f t="shared" si="2009"/>
        <v>1</v>
      </c>
      <c r="CY121" s="124" t="str">
        <f t="shared" si="2010"/>
        <v/>
      </c>
      <c r="CZ121" s="125"/>
      <c r="DA121" s="126">
        <f t="shared" si="2011"/>
        <v>1</v>
      </c>
      <c r="DB121" s="124" t="str">
        <f t="shared" si="2012"/>
        <v/>
      </c>
      <c r="DC121" s="125"/>
      <c r="DD121" s="126">
        <f t="shared" si="2013"/>
        <v>1</v>
      </c>
      <c r="DE121" s="124" t="str">
        <f t="shared" si="2014"/>
        <v/>
      </c>
      <c r="DF121" s="125"/>
      <c r="DG121" s="126">
        <f t="shared" si="2015"/>
        <v>1</v>
      </c>
      <c r="DH121" s="124" t="str">
        <f t="shared" si="2016"/>
        <v/>
      </c>
      <c r="DI121" s="125"/>
      <c r="DJ121" s="126">
        <f t="shared" si="2017"/>
        <v>1</v>
      </c>
    </row>
    <row r="122" spans="1:114" ht="7.75" hidden="1" customHeight="1" outlineLevel="2" x14ac:dyDescent="0.2">
      <c r="A122" s="97" t="str">
        <f t="shared" si="1657"/>
        <v>4</v>
      </c>
      <c r="B122" s="140" t="s">
        <v>360</v>
      </c>
      <c r="C122" s="200" t="str">
        <f>VLOOKUP(B122,'[49]PLANILHA ORCAMENTARIA'!A:B,2,0)</f>
        <v>REJUNTE</v>
      </c>
      <c r="D122" s="200"/>
      <c r="E122" s="122">
        <f>VLOOKUP(B122,'[49]PLANILHA ORCAMENTARIA'!A:G,7,0)</f>
        <v>4094.78</v>
      </c>
      <c r="F122" s="123"/>
      <c r="G122" s="124" t="str">
        <f t="shared" si="1946"/>
        <v/>
      </c>
      <c r="H122" s="125"/>
      <c r="I122" s="126">
        <f t="shared" si="1659"/>
        <v>0</v>
      </c>
      <c r="J122" s="124" t="str">
        <f t="shared" si="1948"/>
        <v/>
      </c>
      <c r="K122" s="125"/>
      <c r="L122" s="126">
        <f t="shared" si="1949"/>
        <v>0</v>
      </c>
      <c r="M122" s="124" t="str">
        <f t="shared" si="1950"/>
        <v/>
      </c>
      <c r="N122" s="125"/>
      <c r="O122" s="126">
        <f t="shared" si="1951"/>
        <v>0</v>
      </c>
      <c r="P122" s="124" t="str">
        <f t="shared" si="1952"/>
        <v/>
      </c>
      <c r="Q122" s="125"/>
      <c r="R122" s="126">
        <f t="shared" si="1953"/>
        <v>0</v>
      </c>
      <c r="S122" s="124" t="str">
        <f t="shared" si="1954"/>
        <v/>
      </c>
      <c r="T122" s="125"/>
      <c r="U122" s="126">
        <f t="shared" si="1955"/>
        <v>0</v>
      </c>
      <c r="V122" s="124" t="str">
        <f t="shared" si="1956"/>
        <v/>
      </c>
      <c r="W122" s="125"/>
      <c r="X122" s="126">
        <f t="shared" si="1957"/>
        <v>0</v>
      </c>
      <c r="Y122" s="124" t="str">
        <f t="shared" si="1958"/>
        <v/>
      </c>
      <c r="Z122" s="125"/>
      <c r="AA122" s="126">
        <f t="shared" si="1959"/>
        <v>0</v>
      </c>
      <c r="AB122" s="124" t="str">
        <f t="shared" si="1960"/>
        <v/>
      </c>
      <c r="AC122" s="125"/>
      <c r="AD122" s="126">
        <f t="shared" si="1961"/>
        <v>0</v>
      </c>
      <c r="AE122" s="124" t="str">
        <f t="shared" si="1962"/>
        <v/>
      </c>
      <c r="AF122" s="125"/>
      <c r="AG122" s="126">
        <f t="shared" si="1963"/>
        <v>0</v>
      </c>
      <c r="AH122" s="124" t="str">
        <f t="shared" si="1964"/>
        <v/>
      </c>
      <c r="AI122" s="125"/>
      <c r="AJ122" s="126">
        <f t="shared" si="1965"/>
        <v>0</v>
      </c>
      <c r="AK122" s="124" t="str">
        <f t="shared" si="1966"/>
        <v/>
      </c>
      <c r="AL122" s="125"/>
      <c r="AM122" s="126">
        <f t="shared" si="1967"/>
        <v>0</v>
      </c>
      <c r="AN122" s="124" t="str">
        <f t="shared" si="1968"/>
        <v/>
      </c>
      <c r="AO122" s="125"/>
      <c r="AP122" s="126">
        <f t="shared" si="1969"/>
        <v>0</v>
      </c>
      <c r="AQ122" s="124" t="str">
        <f t="shared" si="1970"/>
        <v/>
      </c>
      <c r="AR122" s="125"/>
      <c r="AS122" s="126">
        <f t="shared" si="1971"/>
        <v>0</v>
      </c>
      <c r="AT122" s="124" t="str">
        <f t="shared" si="1972"/>
        <v/>
      </c>
      <c r="AU122" s="125"/>
      <c r="AV122" s="126">
        <f t="shared" si="1973"/>
        <v>0</v>
      </c>
      <c r="AW122" s="124" t="str">
        <f t="shared" si="1974"/>
        <v/>
      </c>
      <c r="AX122" s="125"/>
      <c r="AY122" s="126">
        <f t="shared" si="1975"/>
        <v>0</v>
      </c>
      <c r="AZ122" s="124" t="str">
        <f t="shared" si="1976"/>
        <v/>
      </c>
      <c r="BA122" s="125"/>
      <c r="BB122" s="126">
        <f t="shared" si="1977"/>
        <v>0</v>
      </c>
      <c r="BC122" s="124" t="str">
        <f t="shared" si="1978"/>
        <v/>
      </c>
      <c r="BD122" s="125"/>
      <c r="BE122" s="126">
        <f t="shared" si="1979"/>
        <v>0</v>
      </c>
      <c r="BF122" s="124" t="str">
        <f t="shared" si="1980"/>
        <v/>
      </c>
      <c r="BG122" s="125"/>
      <c r="BH122" s="126">
        <f t="shared" si="1981"/>
        <v>0</v>
      </c>
      <c r="BI122" s="124">
        <f t="shared" si="1982"/>
        <v>4094.78</v>
      </c>
      <c r="BJ122" s="125">
        <v>1</v>
      </c>
      <c r="BK122" s="126">
        <f t="shared" si="1983"/>
        <v>1</v>
      </c>
      <c r="BL122" s="124" t="str">
        <f t="shared" si="1984"/>
        <v/>
      </c>
      <c r="BM122" s="125"/>
      <c r="BN122" s="126">
        <f t="shared" si="1985"/>
        <v>1</v>
      </c>
      <c r="BO122" s="124" t="str">
        <f t="shared" si="1986"/>
        <v/>
      </c>
      <c r="BP122" s="125"/>
      <c r="BQ122" s="126">
        <f t="shared" si="1987"/>
        <v>1</v>
      </c>
      <c r="BR122" s="124" t="str">
        <f t="shared" si="1988"/>
        <v/>
      </c>
      <c r="BS122" s="125"/>
      <c r="BT122" s="126">
        <f t="shared" si="1989"/>
        <v>1</v>
      </c>
      <c r="BU122" s="124" t="str">
        <f t="shared" si="1990"/>
        <v/>
      </c>
      <c r="BV122" s="125"/>
      <c r="BW122" s="126">
        <f t="shared" si="1991"/>
        <v>1</v>
      </c>
      <c r="BX122" s="124" t="str">
        <f t="shared" si="1992"/>
        <v/>
      </c>
      <c r="BY122" s="125"/>
      <c r="BZ122" s="126">
        <f t="shared" si="1993"/>
        <v>1</v>
      </c>
      <c r="CA122" s="124" t="str">
        <f t="shared" si="1994"/>
        <v/>
      </c>
      <c r="CB122" s="125"/>
      <c r="CC122" s="126">
        <f t="shared" si="1995"/>
        <v>1</v>
      </c>
      <c r="CD122" s="124" t="str">
        <f t="shared" si="1996"/>
        <v/>
      </c>
      <c r="CE122" s="125"/>
      <c r="CF122" s="126">
        <f t="shared" si="1997"/>
        <v>1</v>
      </c>
      <c r="CG122" s="124" t="str">
        <f t="shared" si="1998"/>
        <v/>
      </c>
      <c r="CH122" s="125"/>
      <c r="CI122" s="126">
        <f t="shared" si="1999"/>
        <v>1</v>
      </c>
      <c r="CJ122" s="124" t="str">
        <f t="shared" si="2000"/>
        <v/>
      </c>
      <c r="CK122" s="125"/>
      <c r="CL122" s="126">
        <f t="shared" si="2001"/>
        <v>1</v>
      </c>
      <c r="CM122" s="124" t="str">
        <f t="shared" si="2002"/>
        <v/>
      </c>
      <c r="CN122" s="125"/>
      <c r="CO122" s="126">
        <f t="shared" si="2003"/>
        <v>1</v>
      </c>
      <c r="CP122" s="124" t="str">
        <f t="shared" si="2004"/>
        <v/>
      </c>
      <c r="CQ122" s="125"/>
      <c r="CR122" s="126">
        <f t="shared" si="2005"/>
        <v>1</v>
      </c>
      <c r="CS122" s="124" t="str">
        <f t="shared" si="2006"/>
        <v/>
      </c>
      <c r="CT122" s="125"/>
      <c r="CU122" s="126">
        <f t="shared" si="2007"/>
        <v>1</v>
      </c>
      <c r="CV122" s="124" t="str">
        <f t="shared" si="2008"/>
        <v/>
      </c>
      <c r="CW122" s="125"/>
      <c r="CX122" s="126">
        <f t="shared" si="2009"/>
        <v>1</v>
      </c>
      <c r="CY122" s="124" t="str">
        <f t="shared" si="2010"/>
        <v/>
      </c>
      <c r="CZ122" s="125"/>
      <c r="DA122" s="126">
        <f t="shared" si="2011"/>
        <v>1</v>
      </c>
      <c r="DB122" s="124" t="str">
        <f t="shared" si="2012"/>
        <v/>
      </c>
      <c r="DC122" s="125"/>
      <c r="DD122" s="126">
        <f t="shared" si="2013"/>
        <v>1</v>
      </c>
      <c r="DE122" s="124" t="str">
        <f t="shared" si="2014"/>
        <v/>
      </c>
      <c r="DF122" s="125"/>
      <c r="DG122" s="126">
        <f t="shared" si="2015"/>
        <v>1</v>
      </c>
      <c r="DH122" s="124" t="str">
        <f t="shared" si="2016"/>
        <v/>
      </c>
      <c r="DI122" s="125"/>
      <c r="DJ122" s="126">
        <f t="shared" si="2017"/>
        <v>1</v>
      </c>
    </row>
    <row r="123" spans="1:114" ht="7.75" hidden="1" customHeight="1" outlineLevel="1" x14ac:dyDescent="0.2">
      <c r="A123" s="97" t="str">
        <f t="shared" si="1657"/>
        <v>4</v>
      </c>
      <c r="B123" s="131" t="s">
        <v>361</v>
      </c>
      <c r="C123" s="204" t="s">
        <v>362</v>
      </c>
      <c r="D123" s="204"/>
      <c r="E123" s="132">
        <f>VLOOKUP(B123,'[49]PLANILHA ORCAMENTARIA'!A:G,7,0)</f>
        <v>676330.2</v>
      </c>
      <c r="F123" s="133"/>
      <c r="G123" s="207"/>
      <c r="H123" s="208"/>
      <c r="I123" s="209"/>
      <c r="J123" s="207"/>
      <c r="K123" s="208"/>
      <c r="L123" s="209"/>
      <c r="M123" s="207"/>
      <c r="N123" s="208"/>
      <c r="O123" s="209"/>
      <c r="P123" s="207"/>
      <c r="Q123" s="208"/>
      <c r="R123" s="209"/>
      <c r="S123" s="207"/>
      <c r="T123" s="208"/>
      <c r="U123" s="209"/>
      <c r="V123" s="207"/>
      <c r="W123" s="208"/>
      <c r="X123" s="209"/>
      <c r="Y123" s="207"/>
      <c r="Z123" s="208"/>
      <c r="AA123" s="209"/>
      <c r="AB123" s="207"/>
      <c r="AC123" s="208"/>
      <c r="AD123" s="209"/>
      <c r="AE123" s="207"/>
      <c r="AF123" s="208"/>
      <c r="AG123" s="209"/>
      <c r="AH123" s="207"/>
      <c r="AI123" s="208"/>
      <c r="AJ123" s="209"/>
      <c r="AK123" s="207"/>
      <c r="AL123" s="208"/>
      <c r="AM123" s="209"/>
      <c r="AN123" s="207"/>
      <c r="AO123" s="208"/>
      <c r="AP123" s="209"/>
      <c r="AQ123" s="207"/>
      <c r="AR123" s="208"/>
      <c r="AS123" s="209"/>
      <c r="AT123" s="207"/>
      <c r="AU123" s="208"/>
      <c r="AV123" s="209"/>
      <c r="AW123" s="207"/>
      <c r="AX123" s="208"/>
      <c r="AY123" s="209"/>
      <c r="AZ123" s="207"/>
      <c r="BA123" s="208"/>
      <c r="BB123" s="209"/>
      <c r="BC123" s="207"/>
      <c r="BD123" s="208"/>
      <c r="BE123" s="209"/>
      <c r="BF123" s="207"/>
      <c r="BG123" s="208"/>
      <c r="BH123" s="209"/>
      <c r="BI123" s="207"/>
      <c r="BJ123" s="208"/>
      <c r="BK123" s="209"/>
      <c r="BL123" s="207"/>
      <c r="BM123" s="208"/>
      <c r="BN123" s="209"/>
      <c r="BO123" s="207"/>
      <c r="BP123" s="208"/>
      <c r="BQ123" s="209"/>
      <c r="BR123" s="207"/>
      <c r="BS123" s="208"/>
      <c r="BT123" s="209"/>
      <c r="BU123" s="207"/>
      <c r="BV123" s="208"/>
      <c r="BW123" s="209"/>
      <c r="BX123" s="207"/>
      <c r="BY123" s="208"/>
      <c r="BZ123" s="209"/>
      <c r="CA123" s="207"/>
      <c r="CB123" s="208"/>
      <c r="CC123" s="209"/>
      <c r="CD123" s="207"/>
      <c r="CE123" s="208"/>
      <c r="CF123" s="209"/>
      <c r="CG123" s="207"/>
      <c r="CH123" s="208"/>
      <c r="CI123" s="209"/>
      <c r="CJ123" s="207"/>
      <c r="CK123" s="208"/>
      <c r="CL123" s="209"/>
      <c r="CM123" s="207"/>
      <c r="CN123" s="208"/>
      <c r="CO123" s="209"/>
      <c r="CP123" s="207"/>
      <c r="CQ123" s="208"/>
      <c r="CR123" s="209"/>
      <c r="CS123" s="207"/>
      <c r="CT123" s="208"/>
      <c r="CU123" s="209"/>
      <c r="CV123" s="207"/>
      <c r="CW123" s="208"/>
      <c r="CX123" s="209"/>
      <c r="CY123" s="207"/>
      <c r="CZ123" s="208"/>
      <c r="DA123" s="209"/>
      <c r="DB123" s="207"/>
      <c r="DC123" s="208"/>
      <c r="DD123" s="209"/>
      <c r="DE123" s="207"/>
      <c r="DF123" s="208"/>
      <c r="DG123" s="209"/>
      <c r="DH123" s="207"/>
      <c r="DI123" s="208"/>
      <c r="DJ123" s="209"/>
    </row>
    <row r="124" spans="1:114" ht="7.75" hidden="1" customHeight="1" outlineLevel="2" x14ac:dyDescent="0.2">
      <c r="A124" s="97" t="str">
        <f t="shared" si="1657"/>
        <v>4</v>
      </c>
      <c r="B124" s="140" t="s">
        <v>363</v>
      </c>
      <c r="C124" s="200" t="str">
        <f>VLOOKUP(B124,'[49]PLANILHA ORCAMENTARIA'!A:B,2,0)</f>
        <v>ALVENARIA CERÂMICA - SETOR 1</v>
      </c>
      <c r="D124" s="200"/>
      <c r="E124" s="122">
        <f>VLOOKUP(B124,'[49]PLANILHA ORCAMENTARIA'!A:G,7,0)</f>
        <v>36083.629999999997</v>
      </c>
      <c r="F124" s="123"/>
      <c r="G124" s="124" t="str">
        <f t="shared" ref="G124:G134" si="2018">IF(H124="","",H124*$E124)</f>
        <v/>
      </c>
      <c r="H124" s="125"/>
      <c r="I124" s="126">
        <f t="shared" ref="I124:I125" si="2019">H124</f>
        <v>0</v>
      </c>
      <c r="J124" s="124" t="str">
        <f t="shared" ref="J124:J134" si="2020">IF(K124="","",K124*$E124)</f>
        <v/>
      </c>
      <c r="K124" s="125"/>
      <c r="L124" s="126">
        <f t="shared" ref="L124:L134" si="2021">K124+I124</f>
        <v>0</v>
      </c>
      <c r="M124" s="124" t="str">
        <f t="shared" ref="M124:M134" si="2022">IF(N124="","",N124*$E124)</f>
        <v/>
      </c>
      <c r="N124" s="125"/>
      <c r="O124" s="126">
        <f t="shared" ref="O124:O134" si="2023">N124+L124</f>
        <v>0</v>
      </c>
      <c r="P124" s="124" t="str">
        <f t="shared" ref="P124:P134" si="2024">IF(Q124="","",Q124*$E124)</f>
        <v/>
      </c>
      <c r="Q124" s="125"/>
      <c r="R124" s="126">
        <f t="shared" ref="R124:R134" si="2025">Q124+O124</f>
        <v>0</v>
      </c>
      <c r="S124" s="124" t="str">
        <f t="shared" ref="S124:S134" si="2026">IF(T124="","",T124*$E124)</f>
        <v/>
      </c>
      <c r="T124" s="125"/>
      <c r="U124" s="126">
        <f t="shared" ref="U124:U134" si="2027">T124+R124</f>
        <v>0</v>
      </c>
      <c r="V124" s="124" t="str">
        <f t="shared" ref="V124:V134" si="2028">IF(W124="","",W124*$E124)</f>
        <v/>
      </c>
      <c r="W124" s="125"/>
      <c r="X124" s="126">
        <f t="shared" ref="X124:X134" si="2029">W124+U124</f>
        <v>0</v>
      </c>
      <c r="Y124" s="124" t="str">
        <f t="shared" ref="Y124:Y134" si="2030">IF(Z124="","",Z124*$E124)</f>
        <v/>
      </c>
      <c r="Z124" s="125"/>
      <c r="AA124" s="126">
        <f t="shared" ref="AA124:AA134" si="2031">Z124+X124</f>
        <v>0</v>
      </c>
      <c r="AB124" s="124" t="str">
        <f t="shared" ref="AB124:AB134" si="2032">IF(AC124="","",AC124*$E124)</f>
        <v/>
      </c>
      <c r="AC124" s="125"/>
      <c r="AD124" s="126">
        <f t="shared" ref="AD124:AD134" si="2033">AC124+AA124</f>
        <v>0</v>
      </c>
      <c r="AE124" s="124" t="str">
        <f t="shared" ref="AE124:AE134" si="2034">IF(AF124="","",AF124*$E124)</f>
        <v/>
      </c>
      <c r="AF124" s="125"/>
      <c r="AG124" s="126">
        <f t="shared" ref="AG124:AG134" si="2035">AF124+AD124</f>
        <v>0</v>
      </c>
      <c r="AH124" s="124" t="str">
        <f t="shared" ref="AH124:AH134" si="2036">IF(AI124="","",AI124*$E124)</f>
        <v/>
      </c>
      <c r="AI124" s="125"/>
      <c r="AJ124" s="126">
        <f t="shared" ref="AJ124:AJ134" si="2037">AI124+AG124</f>
        <v>0</v>
      </c>
      <c r="AK124" s="124" t="str">
        <f t="shared" ref="AK124:AK134" si="2038">IF(AL124="","",AL124*$E124)</f>
        <v/>
      </c>
      <c r="AL124" s="125"/>
      <c r="AM124" s="126">
        <f t="shared" ref="AM124:AM134" si="2039">AL124+AJ124</f>
        <v>0</v>
      </c>
      <c r="AN124" s="124" t="str">
        <f t="shared" ref="AN124:AN134" si="2040">IF(AO124="","",AO124*$E124)</f>
        <v/>
      </c>
      <c r="AO124" s="125"/>
      <c r="AP124" s="126">
        <f t="shared" ref="AP124:AP134" si="2041">AO124+AM124</f>
        <v>0</v>
      </c>
      <c r="AQ124" s="124" t="str">
        <f t="shared" ref="AQ124:AQ134" si="2042">IF(AR124="","",AR124*$E124)</f>
        <v/>
      </c>
      <c r="AR124" s="125"/>
      <c r="AS124" s="126">
        <f t="shared" ref="AS124:AS134" si="2043">AR124+AP124</f>
        <v>0</v>
      </c>
      <c r="AT124" s="124" t="str">
        <f t="shared" ref="AT124:AT134" si="2044">IF(AU124="","",AU124*$E124)</f>
        <v/>
      </c>
      <c r="AU124" s="125"/>
      <c r="AV124" s="126">
        <f t="shared" ref="AV124:AV134" si="2045">AU124+AS124</f>
        <v>0</v>
      </c>
      <c r="AW124" s="124" t="str">
        <f t="shared" ref="AW124:AW134" si="2046">IF(AX124="","",AX124*$E124)</f>
        <v/>
      </c>
      <c r="AX124" s="125"/>
      <c r="AY124" s="126">
        <f t="shared" ref="AY124:AY134" si="2047">AX124+AV124</f>
        <v>0</v>
      </c>
      <c r="AZ124" s="124" t="str">
        <f t="shared" ref="AZ124:AZ134" si="2048">IF(BA124="","",BA124*$E124)</f>
        <v/>
      </c>
      <c r="BA124" s="125"/>
      <c r="BB124" s="126">
        <f t="shared" ref="BB124:BB134" si="2049">BA124+AY124</f>
        <v>0</v>
      </c>
      <c r="BC124" s="124" t="str">
        <f t="shared" ref="BC124:BC134" si="2050">IF(BD124="","",BD124*$E124)</f>
        <v/>
      </c>
      <c r="BD124" s="125"/>
      <c r="BE124" s="126">
        <f t="shared" ref="BE124:BE134" si="2051">BD124+BB124</f>
        <v>0</v>
      </c>
      <c r="BF124" s="124">
        <f t="shared" ref="BF124:BF134" si="2052">IF(BG124="","",BG124*$E124)</f>
        <v>36083.629999999997</v>
      </c>
      <c r="BG124" s="125">
        <v>1</v>
      </c>
      <c r="BH124" s="126">
        <f t="shared" ref="BH124:BH134" si="2053">BG124+BE124</f>
        <v>1</v>
      </c>
      <c r="BI124" s="124" t="str">
        <f t="shared" ref="BI124:BI134" si="2054">IF(BJ124="","",BJ124*$E124)</f>
        <v/>
      </c>
      <c r="BJ124" s="125"/>
      <c r="BK124" s="126">
        <f t="shared" ref="BK124:BK134" si="2055">BJ124+BH124</f>
        <v>1</v>
      </c>
      <c r="BL124" s="124" t="str">
        <f t="shared" ref="BL124:BL134" si="2056">IF(BM124="","",BM124*$E124)</f>
        <v/>
      </c>
      <c r="BM124" s="125"/>
      <c r="BN124" s="126">
        <f t="shared" ref="BN124:BN134" si="2057">BM124+BK124</f>
        <v>1</v>
      </c>
      <c r="BO124" s="124" t="str">
        <f t="shared" ref="BO124:BO134" si="2058">IF(BP124="","",BP124*$E124)</f>
        <v/>
      </c>
      <c r="BP124" s="125"/>
      <c r="BQ124" s="126">
        <f t="shared" ref="BQ124:BQ134" si="2059">BP124+BN124</f>
        <v>1</v>
      </c>
      <c r="BR124" s="124" t="str">
        <f t="shared" ref="BR124:BR134" si="2060">IF(BS124="","",BS124*$E124)</f>
        <v/>
      </c>
      <c r="BS124" s="125"/>
      <c r="BT124" s="126">
        <f t="shared" ref="BT124:BT134" si="2061">BS124+BQ124</f>
        <v>1</v>
      </c>
      <c r="BU124" s="124" t="str">
        <f t="shared" ref="BU124:BU134" si="2062">IF(BV124="","",BV124*$E124)</f>
        <v/>
      </c>
      <c r="BV124" s="125"/>
      <c r="BW124" s="126">
        <f t="shared" ref="BW124:BW134" si="2063">BV124+BT124</f>
        <v>1</v>
      </c>
      <c r="BX124" s="124" t="str">
        <f t="shared" ref="BX124:BX134" si="2064">IF(BY124="","",BY124*$E124)</f>
        <v/>
      </c>
      <c r="BY124" s="125"/>
      <c r="BZ124" s="126">
        <f t="shared" ref="BZ124:BZ134" si="2065">BY124+BW124</f>
        <v>1</v>
      </c>
      <c r="CA124" s="124" t="str">
        <f t="shared" ref="CA124:CA134" si="2066">IF(CB124="","",CB124*$E124)</f>
        <v/>
      </c>
      <c r="CB124" s="125"/>
      <c r="CC124" s="126">
        <f t="shared" ref="CC124:CC134" si="2067">CB124+BZ124</f>
        <v>1</v>
      </c>
      <c r="CD124" s="124" t="str">
        <f t="shared" ref="CD124:CD134" si="2068">IF(CE124="","",CE124*$E124)</f>
        <v/>
      </c>
      <c r="CE124" s="125"/>
      <c r="CF124" s="126">
        <f t="shared" ref="CF124:CF134" si="2069">CE124+CC124</f>
        <v>1</v>
      </c>
      <c r="CG124" s="124" t="str">
        <f t="shared" ref="CG124:CG134" si="2070">IF(CH124="","",CH124*$E124)</f>
        <v/>
      </c>
      <c r="CH124" s="125"/>
      <c r="CI124" s="126">
        <f t="shared" ref="CI124:CI134" si="2071">CH124+CF124</f>
        <v>1</v>
      </c>
      <c r="CJ124" s="124" t="str">
        <f t="shared" ref="CJ124:CJ134" si="2072">IF(CK124="","",CK124*$E124)</f>
        <v/>
      </c>
      <c r="CK124" s="125"/>
      <c r="CL124" s="126">
        <f t="shared" ref="CL124:CL134" si="2073">CK124+CI124</f>
        <v>1</v>
      </c>
      <c r="CM124" s="124" t="str">
        <f t="shared" ref="CM124:CM134" si="2074">IF(CN124="","",CN124*$E124)</f>
        <v/>
      </c>
      <c r="CN124" s="125"/>
      <c r="CO124" s="126">
        <f t="shared" ref="CO124:CO134" si="2075">CN124+CL124</f>
        <v>1</v>
      </c>
      <c r="CP124" s="124" t="str">
        <f t="shared" ref="CP124:CP134" si="2076">IF(CQ124="","",CQ124*$E124)</f>
        <v/>
      </c>
      <c r="CQ124" s="125"/>
      <c r="CR124" s="126">
        <f t="shared" ref="CR124:CR134" si="2077">CQ124+CO124</f>
        <v>1</v>
      </c>
      <c r="CS124" s="124" t="str">
        <f t="shared" ref="CS124:CS134" si="2078">IF(CT124="","",CT124*$E124)</f>
        <v/>
      </c>
      <c r="CT124" s="125"/>
      <c r="CU124" s="126">
        <f t="shared" ref="CU124:CU134" si="2079">CT124+CR124</f>
        <v>1</v>
      </c>
      <c r="CV124" s="124" t="str">
        <f t="shared" ref="CV124:CV134" si="2080">IF(CW124="","",CW124*$E124)</f>
        <v/>
      </c>
      <c r="CW124" s="125"/>
      <c r="CX124" s="126">
        <f t="shared" ref="CX124:CX134" si="2081">CW124+CU124</f>
        <v>1</v>
      </c>
      <c r="CY124" s="124" t="str">
        <f t="shared" ref="CY124:CY134" si="2082">IF(CZ124="","",CZ124*$E124)</f>
        <v/>
      </c>
      <c r="CZ124" s="125"/>
      <c r="DA124" s="126">
        <f t="shared" ref="DA124:DA134" si="2083">CZ124+CX124</f>
        <v>1</v>
      </c>
      <c r="DB124" s="124" t="str">
        <f t="shared" ref="DB124:DB134" si="2084">IF(DC124="","",DC124*$E124)</f>
        <v/>
      </c>
      <c r="DC124" s="125"/>
      <c r="DD124" s="126">
        <f t="shared" ref="DD124:DD134" si="2085">DC124+DA124</f>
        <v>1</v>
      </c>
      <c r="DE124" s="124" t="str">
        <f t="shared" ref="DE124:DE134" si="2086">IF(DF124="","",DF124*$E124)</f>
        <v/>
      </c>
      <c r="DF124" s="125"/>
      <c r="DG124" s="126">
        <f t="shared" ref="DG124:DG134" si="2087">DF124+DD124</f>
        <v>1</v>
      </c>
      <c r="DH124" s="124" t="str">
        <f t="shared" ref="DH124:DH134" si="2088">IF(DI124="","",DI124*$E124)</f>
        <v/>
      </c>
      <c r="DI124" s="125"/>
      <c r="DJ124" s="126">
        <f t="shared" ref="DJ124:DJ134" si="2089">DI124+DG124</f>
        <v>1</v>
      </c>
    </row>
    <row r="125" spans="1:114" ht="7.75" hidden="1" customHeight="1" outlineLevel="2" x14ac:dyDescent="0.2">
      <c r="A125" s="97" t="str">
        <f t="shared" si="1657"/>
        <v>4</v>
      </c>
      <c r="B125" s="140" t="s">
        <v>364</v>
      </c>
      <c r="C125" s="200" t="str">
        <f>VLOOKUP(B125,'[49]PLANILHA ORCAMENTARIA'!A:B,2,0)</f>
        <v>ALVENARIA CERÂMICA - SETOR 2</v>
      </c>
      <c r="D125" s="200"/>
      <c r="E125" s="122">
        <f>VLOOKUP(B125,'[49]PLANILHA ORCAMENTARIA'!A:G,7,0)</f>
        <v>27398.34</v>
      </c>
      <c r="F125" s="123"/>
      <c r="G125" s="124" t="str">
        <f t="shared" si="2018"/>
        <v/>
      </c>
      <c r="H125" s="125"/>
      <c r="I125" s="126">
        <f t="shared" si="2019"/>
        <v>0</v>
      </c>
      <c r="J125" s="124" t="str">
        <f t="shared" si="2020"/>
        <v/>
      </c>
      <c r="K125" s="125"/>
      <c r="L125" s="126">
        <f t="shared" si="2021"/>
        <v>0</v>
      </c>
      <c r="M125" s="124" t="str">
        <f t="shared" si="2022"/>
        <v/>
      </c>
      <c r="N125" s="125"/>
      <c r="O125" s="126">
        <f t="shared" si="2023"/>
        <v>0</v>
      </c>
      <c r="P125" s="124" t="str">
        <f t="shared" si="2024"/>
        <v/>
      </c>
      <c r="Q125" s="125"/>
      <c r="R125" s="126">
        <f t="shared" si="2025"/>
        <v>0</v>
      </c>
      <c r="S125" s="124" t="str">
        <f t="shared" si="2026"/>
        <v/>
      </c>
      <c r="T125" s="125"/>
      <c r="U125" s="126">
        <f t="shared" si="2027"/>
        <v>0</v>
      </c>
      <c r="V125" s="124" t="str">
        <f t="shared" si="2028"/>
        <v/>
      </c>
      <c r="W125" s="125"/>
      <c r="X125" s="126">
        <f t="shared" si="2029"/>
        <v>0</v>
      </c>
      <c r="Y125" s="124" t="str">
        <f t="shared" si="2030"/>
        <v/>
      </c>
      <c r="Z125" s="125"/>
      <c r="AA125" s="126">
        <f t="shared" si="2031"/>
        <v>0</v>
      </c>
      <c r="AB125" s="124" t="str">
        <f t="shared" si="2032"/>
        <v/>
      </c>
      <c r="AC125" s="125"/>
      <c r="AD125" s="126">
        <f t="shared" si="2033"/>
        <v>0</v>
      </c>
      <c r="AE125" s="124" t="str">
        <f t="shared" si="2034"/>
        <v/>
      </c>
      <c r="AF125" s="125"/>
      <c r="AG125" s="126">
        <f t="shared" si="2035"/>
        <v>0</v>
      </c>
      <c r="AH125" s="124" t="str">
        <f t="shared" si="2036"/>
        <v/>
      </c>
      <c r="AI125" s="125"/>
      <c r="AJ125" s="126">
        <f t="shared" si="2037"/>
        <v>0</v>
      </c>
      <c r="AK125" s="124" t="str">
        <f t="shared" si="2038"/>
        <v/>
      </c>
      <c r="AL125" s="125"/>
      <c r="AM125" s="126">
        <f t="shared" si="2039"/>
        <v>0</v>
      </c>
      <c r="AN125" s="124" t="str">
        <f t="shared" si="2040"/>
        <v/>
      </c>
      <c r="AO125" s="125"/>
      <c r="AP125" s="126">
        <f t="shared" si="2041"/>
        <v>0</v>
      </c>
      <c r="AQ125" s="124" t="str">
        <f t="shared" si="2042"/>
        <v/>
      </c>
      <c r="AR125" s="125"/>
      <c r="AS125" s="126">
        <f t="shared" si="2043"/>
        <v>0</v>
      </c>
      <c r="AT125" s="124" t="str">
        <f t="shared" si="2044"/>
        <v/>
      </c>
      <c r="AU125" s="125"/>
      <c r="AV125" s="126">
        <f t="shared" si="2045"/>
        <v>0</v>
      </c>
      <c r="AW125" s="124" t="str">
        <f t="shared" si="2046"/>
        <v/>
      </c>
      <c r="AX125" s="125"/>
      <c r="AY125" s="126">
        <f t="shared" si="2047"/>
        <v>0</v>
      </c>
      <c r="AZ125" s="124" t="str">
        <f t="shared" si="2048"/>
        <v/>
      </c>
      <c r="BA125" s="125"/>
      <c r="BB125" s="126">
        <f t="shared" si="2049"/>
        <v>0</v>
      </c>
      <c r="BC125" s="124" t="str">
        <f t="shared" si="2050"/>
        <v/>
      </c>
      <c r="BD125" s="125"/>
      <c r="BE125" s="126">
        <f t="shared" si="2051"/>
        <v>0</v>
      </c>
      <c r="BF125" s="124">
        <f t="shared" si="2052"/>
        <v>27398.34</v>
      </c>
      <c r="BG125" s="125">
        <v>1</v>
      </c>
      <c r="BH125" s="126">
        <f t="shared" si="2053"/>
        <v>1</v>
      </c>
      <c r="BI125" s="124" t="str">
        <f t="shared" si="2054"/>
        <v/>
      </c>
      <c r="BJ125" s="125"/>
      <c r="BK125" s="126">
        <f t="shared" si="2055"/>
        <v>1</v>
      </c>
      <c r="BL125" s="124" t="str">
        <f t="shared" si="2056"/>
        <v/>
      </c>
      <c r="BM125" s="125"/>
      <c r="BN125" s="126">
        <f t="shared" si="2057"/>
        <v>1</v>
      </c>
      <c r="BO125" s="124" t="str">
        <f t="shared" si="2058"/>
        <v/>
      </c>
      <c r="BP125" s="125"/>
      <c r="BQ125" s="126">
        <f t="shared" si="2059"/>
        <v>1</v>
      </c>
      <c r="BR125" s="124" t="str">
        <f t="shared" si="2060"/>
        <v/>
      </c>
      <c r="BS125" s="125"/>
      <c r="BT125" s="126">
        <f t="shared" si="2061"/>
        <v>1</v>
      </c>
      <c r="BU125" s="124" t="str">
        <f t="shared" si="2062"/>
        <v/>
      </c>
      <c r="BV125" s="125"/>
      <c r="BW125" s="126">
        <f t="shared" si="2063"/>
        <v>1</v>
      </c>
      <c r="BX125" s="124" t="str">
        <f t="shared" si="2064"/>
        <v/>
      </c>
      <c r="BY125" s="125"/>
      <c r="BZ125" s="126">
        <f t="shared" si="2065"/>
        <v>1</v>
      </c>
      <c r="CA125" s="124" t="str">
        <f t="shared" si="2066"/>
        <v/>
      </c>
      <c r="CB125" s="125"/>
      <c r="CC125" s="126">
        <f t="shared" si="2067"/>
        <v>1</v>
      </c>
      <c r="CD125" s="124" t="str">
        <f t="shared" si="2068"/>
        <v/>
      </c>
      <c r="CE125" s="125"/>
      <c r="CF125" s="126">
        <f t="shared" si="2069"/>
        <v>1</v>
      </c>
      <c r="CG125" s="124" t="str">
        <f t="shared" si="2070"/>
        <v/>
      </c>
      <c r="CH125" s="125"/>
      <c r="CI125" s="126">
        <f t="shared" si="2071"/>
        <v>1</v>
      </c>
      <c r="CJ125" s="124" t="str">
        <f t="shared" si="2072"/>
        <v/>
      </c>
      <c r="CK125" s="125"/>
      <c r="CL125" s="126">
        <f t="shared" si="2073"/>
        <v>1</v>
      </c>
      <c r="CM125" s="124" t="str">
        <f t="shared" si="2074"/>
        <v/>
      </c>
      <c r="CN125" s="125"/>
      <c r="CO125" s="126">
        <f t="shared" si="2075"/>
        <v>1</v>
      </c>
      <c r="CP125" s="124" t="str">
        <f t="shared" si="2076"/>
        <v/>
      </c>
      <c r="CQ125" s="125"/>
      <c r="CR125" s="126">
        <f t="shared" si="2077"/>
        <v>1</v>
      </c>
      <c r="CS125" s="124" t="str">
        <f t="shared" si="2078"/>
        <v/>
      </c>
      <c r="CT125" s="125"/>
      <c r="CU125" s="126">
        <f t="shared" si="2079"/>
        <v>1</v>
      </c>
      <c r="CV125" s="124" t="str">
        <f t="shared" si="2080"/>
        <v/>
      </c>
      <c r="CW125" s="125"/>
      <c r="CX125" s="126">
        <f t="shared" si="2081"/>
        <v>1</v>
      </c>
      <c r="CY125" s="124" t="str">
        <f t="shared" si="2082"/>
        <v/>
      </c>
      <c r="CZ125" s="125"/>
      <c r="DA125" s="126">
        <f t="shared" si="2083"/>
        <v>1</v>
      </c>
      <c r="DB125" s="124" t="str">
        <f t="shared" si="2084"/>
        <v/>
      </c>
      <c r="DC125" s="125"/>
      <c r="DD125" s="126">
        <f t="shared" si="2085"/>
        <v>1</v>
      </c>
      <c r="DE125" s="124" t="str">
        <f t="shared" si="2086"/>
        <v/>
      </c>
      <c r="DF125" s="125"/>
      <c r="DG125" s="126">
        <f t="shared" si="2087"/>
        <v>1</v>
      </c>
      <c r="DH125" s="124" t="str">
        <f t="shared" si="2088"/>
        <v/>
      </c>
      <c r="DI125" s="125"/>
      <c r="DJ125" s="126">
        <f t="shared" si="2089"/>
        <v>1</v>
      </c>
    </row>
    <row r="126" spans="1:114" ht="7.75" hidden="1" customHeight="1" outlineLevel="2" x14ac:dyDescent="0.2">
      <c r="A126" s="97" t="str">
        <f t="shared" si="1657"/>
        <v>4</v>
      </c>
      <c r="B126" s="140" t="s">
        <v>365</v>
      </c>
      <c r="C126" s="200" t="str">
        <f>VLOOKUP(B126,'[49]PLANILHA ORCAMENTARIA'!A:B,2,0)</f>
        <v>ALVENARIA CERÂMICA - SETOR 3</v>
      </c>
      <c r="D126" s="200"/>
      <c r="E126" s="122">
        <f>VLOOKUP(B126,'[49]PLANILHA ORCAMENTARIA'!A:G,7,0)</f>
        <v>70743.259999999995</v>
      </c>
      <c r="F126" s="123"/>
      <c r="G126" s="124" t="str">
        <f t="shared" si="2018"/>
        <v/>
      </c>
      <c r="H126" s="125"/>
      <c r="I126" s="126">
        <f t="shared" si="1659"/>
        <v>0</v>
      </c>
      <c r="J126" s="124" t="str">
        <f t="shared" si="2020"/>
        <v/>
      </c>
      <c r="K126" s="125"/>
      <c r="L126" s="126">
        <f t="shared" si="2021"/>
        <v>0</v>
      </c>
      <c r="M126" s="124" t="str">
        <f t="shared" si="2022"/>
        <v/>
      </c>
      <c r="N126" s="125"/>
      <c r="O126" s="126">
        <f t="shared" si="2023"/>
        <v>0</v>
      </c>
      <c r="P126" s="124" t="str">
        <f t="shared" si="2024"/>
        <v/>
      </c>
      <c r="Q126" s="125"/>
      <c r="R126" s="126">
        <f t="shared" si="2025"/>
        <v>0</v>
      </c>
      <c r="S126" s="124" t="str">
        <f t="shared" si="2026"/>
        <v/>
      </c>
      <c r="T126" s="125"/>
      <c r="U126" s="126">
        <f t="shared" si="2027"/>
        <v>0</v>
      </c>
      <c r="V126" s="124" t="str">
        <f t="shared" si="2028"/>
        <v/>
      </c>
      <c r="W126" s="125"/>
      <c r="X126" s="126">
        <f t="shared" si="2029"/>
        <v>0</v>
      </c>
      <c r="Y126" s="124" t="str">
        <f t="shared" si="2030"/>
        <v/>
      </c>
      <c r="Z126" s="125"/>
      <c r="AA126" s="126">
        <f t="shared" si="2031"/>
        <v>0</v>
      </c>
      <c r="AB126" s="124" t="str">
        <f t="shared" si="2032"/>
        <v/>
      </c>
      <c r="AC126" s="125"/>
      <c r="AD126" s="126">
        <f t="shared" si="2033"/>
        <v>0</v>
      </c>
      <c r="AE126" s="124" t="str">
        <f t="shared" si="2034"/>
        <v/>
      </c>
      <c r="AF126" s="125"/>
      <c r="AG126" s="126">
        <f t="shared" si="2035"/>
        <v>0</v>
      </c>
      <c r="AH126" s="124" t="str">
        <f t="shared" si="2036"/>
        <v/>
      </c>
      <c r="AI126" s="125"/>
      <c r="AJ126" s="126">
        <f t="shared" si="2037"/>
        <v>0</v>
      </c>
      <c r="AK126" s="124" t="str">
        <f t="shared" si="2038"/>
        <v/>
      </c>
      <c r="AL126" s="125"/>
      <c r="AM126" s="126">
        <f t="shared" si="2039"/>
        <v>0</v>
      </c>
      <c r="AN126" s="124" t="str">
        <f t="shared" si="2040"/>
        <v/>
      </c>
      <c r="AO126" s="125"/>
      <c r="AP126" s="126">
        <f t="shared" si="2041"/>
        <v>0</v>
      </c>
      <c r="AQ126" s="124" t="str">
        <f t="shared" si="2042"/>
        <v/>
      </c>
      <c r="AR126" s="125"/>
      <c r="AS126" s="126">
        <f t="shared" si="2043"/>
        <v>0</v>
      </c>
      <c r="AT126" s="124" t="str">
        <f t="shared" si="2044"/>
        <v/>
      </c>
      <c r="AU126" s="125"/>
      <c r="AV126" s="126">
        <f t="shared" si="2045"/>
        <v>0</v>
      </c>
      <c r="AW126" s="124" t="str">
        <f t="shared" si="2046"/>
        <v/>
      </c>
      <c r="AX126" s="125"/>
      <c r="AY126" s="126">
        <f t="shared" si="2047"/>
        <v>0</v>
      </c>
      <c r="AZ126" s="124" t="str">
        <f t="shared" si="2048"/>
        <v/>
      </c>
      <c r="BA126" s="125"/>
      <c r="BB126" s="126">
        <f t="shared" si="2049"/>
        <v>0</v>
      </c>
      <c r="BC126" s="124" t="str">
        <f t="shared" si="2050"/>
        <v/>
      </c>
      <c r="BD126" s="125"/>
      <c r="BE126" s="126">
        <f t="shared" si="2051"/>
        <v>0</v>
      </c>
      <c r="BF126" s="124">
        <f t="shared" si="2052"/>
        <v>70743.259999999995</v>
      </c>
      <c r="BG126" s="125">
        <v>1</v>
      </c>
      <c r="BH126" s="126">
        <f t="shared" si="2053"/>
        <v>1</v>
      </c>
      <c r="BI126" s="124" t="str">
        <f t="shared" si="2054"/>
        <v/>
      </c>
      <c r="BJ126" s="125"/>
      <c r="BK126" s="126">
        <f t="shared" si="2055"/>
        <v>1</v>
      </c>
      <c r="BL126" s="124" t="str">
        <f t="shared" si="2056"/>
        <v/>
      </c>
      <c r="BM126" s="125"/>
      <c r="BN126" s="126">
        <f t="shared" si="2057"/>
        <v>1</v>
      </c>
      <c r="BO126" s="124" t="str">
        <f t="shared" si="2058"/>
        <v/>
      </c>
      <c r="BP126" s="125"/>
      <c r="BQ126" s="126">
        <f t="shared" si="2059"/>
        <v>1</v>
      </c>
      <c r="BR126" s="124" t="str">
        <f t="shared" si="2060"/>
        <v/>
      </c>
      <c r="BS126" s="125"/>
      <c r="BT126" s="126">
        <f t="shared" si="2061"/>
        <v>1</v>
      </c>
      <c r="BU126" s="124" t="str">
        <f t="shared" si="2062"/>
        <v/>
      </c>
      <c r="BV126" s="125"/>
      <c r="BW126" s="126">
        <f t="shared" si="2063"/>
        <v>1</v>
      </c>
      <c r="BX126" s="124" t="str">
        <f t="shared" si="2064"/>
        <v/>
      </c>
      <c r="BY126" s="125"/>
      <c r="BZ126" s="126">
        <f t="shared" si="2065"/>
        <v>1</v>
      </c>
      <c r="CA126" s="124" t="str">
        <f t="shared" si="2066"/>
        <v/>
      </c>
      <c r="CB126" s="125"/>
      <c r="CC126" s="126">
        <f t="shared" si="2067"/>
        <v>1</v>
      </c>
      <c r="CD126" s="124" t="str">
        <f t="shared" si="2068"/>
        <v/>
      </c>
      <c r="CE126" s="125"/>
      <c r="CF126" s="126">
        <f t="shared" si="2069"/>
        <v>1</v>
      </c>
      <c r="CG126" s="124" t="str">
        <f t="shared" si="2070"/>
        <v/>
      </c>
      <c r="CH126" s="125"/>
      <c r="CI126" s="126">
        <f t="shared" si="2071"/>
        <v>1</v>
      </c>
      <c r="CJ126" s="124" t="str">
        <f t="shared" si="2072"/>
        <v/>
      </c>
      <c r="CK126" s="125"/>
      <c r="CL126" s="126">
        <f t="shared" si="2073"/>
        <v>1</v>
      </c>
      <c r="CM126" s="124" t="str">
        <f t="shared" si="2074"/>
        <v/>
      </c>
      <c r="CN126" s="125"/>
      <c r="CO126" s="126">
        <f t="shared" si="2075"/>
        <v>1</v>
      </c>
      <c r="CP126" s="124" t="str">
        <f t="shared" si="2076"/>
        <v/>
      </c>
      <c r="CQ126" s="125"/>
      <c r="CR126" s="126">
        <f t="shared" si="2077"/>
        <v>1</v>
      </c>
      <c r="CS126" s="124" t="str">
        <f t="shared" si="2078"/>
        <v/>
      </c>
      <c r="CT126" s="125"/>
      <c r="CU126" s="126">
        <f t="shared" si="2079"/>
        <v>1</v>
      </c>
      <c r="CV126" s="124" t="str">
        <f t="shared" si="2080"/>
        <v/>
      </c>
      <c r="CW126" s="125"/>
      <c r="CX126" s="126">
        <f t="shared" si="2081"/>
        <v>1</v>
      </c>
      <c r="CY126" s="124" t="str">
        <f t="shared" si="2082"/>
        <v/>
      </c>
      <c r="CZ126" s="125"/>
      <c r="DA126" s="126">
        <f t="shared" si="2083"/>
        <v>1</v>
      </c>
      <c r="DB126" s="124" t="str">
        <f t="shared" si="2084"/>
        <v/>
      </c>
      <c r="DC126" s="125"/>
      <c r="DD126" s="126">
        <f t="shared" si="2085"/>
        <v>1</v>
      </c>
      <c r="DE126" s="124" t="str">
        <f t="shared" si="2086"/>
        <v/>
      </c>
      <c r="DF126" s="125"/>
      <c r="DG126" s="126">
        <f t="shared" si="2087"/>
        <v>1</v>
      </c>
      <c r="DH126" s="124" t="str">
        <f t="shared" si="2088"/>
        <v/>
      </c>
      <c r="DI126" s="125"/>
      <c r="DJ126" s="126">
        <f t="shared" si="2089"/>
        <v>1</v>
      </c>
    </row>
    <row r="127" spans="1:114" ht="7.75" hidden="1" customHeight="1" outlineLevel="2" x14ac:dyDescent="0.2">
      <c r="A127" s="97" t="str">
        <f t="shared" si="1657"/>
        <v>4</v>
      </c>
      <c r="B127" s="140" t="s">
        <v>366</v>
      </c>
      <c r="C127" s="200" t="str">
        <f>VLOOKUP(B127,'[49]PLANILHA ORCAMENTARIA'!A:B,2,0)</f>
        <v>DRYWALL - SETOR 1</v>
      </c>
      <c r="D127" s="200"/>
      <c r="E127" s="122">
        <f>VLOOKUP(B127,'[49]PLANILHA ORCAMENTARIA'!A:G,7,0)</f>
        <v>80933.25</v>
      </c>
      <c r="F127" s="123"/>
      <c r="G127" s="124" t="str">
        <f t="shared" si="2018"/>
        <v/>
      </c>
      <c r="H127" s="125"/>
      <c r="I127" s="126">
        <f t="shared" si="1659"/>
        <v>0</v>
      </c>
      <c r="J127" s="124" t="str">
        <f t="shared" si="2020"/>
        <v/>
      </c>
      <c r="K127" s="125"/>
      <c r="L127" s="126">
        <f t="shared" si="2021"/>
        <v>0</v>
      </c>
      <c r="M127" s="124" t="str">
        <f t="shared" si="2022"/>
        <v/>
      </c>
      <c r="N127" s="125"/>
      <c r="O127" s="126">
        <f t="shared" si="2023"/>
        <v>0</v>
      </c>
      <c r="P127" s="124" t="str">
        <f t="shared" si="2024"/>
        <v/>
      </c>
      <c r="Q127" s="125"/>
      <c r="R127" s="126">
        <f t="shared" si="2025"/>
        <v>0</v>
      </c>
      <c r="S127" s="124" t="str">
        <f t="shared" si="2026"/>
        <v/>
      </c>
      <c r="T127" s="125"/>
      <c r="U127" s="126">
        <f t="shared" si="2027"/>
        <v>0</v>
      </c>
      <c r="V127" s="124" t="str">
        <f t="shared" si="2028"/>
        <v/>
      </c>
      <c r="W127" s="125"/>
      <c r="X127" s="126">
        <f t="shared" si="2029"/>
        <v>0</v>
      </c>
      <c r="Y127" s="124" t="str">
        <f t="shared" si="2030"/>
        <v/>
      </c>
      <c r="Z127" s="125"/>
      <c r="AA127" s="126">
        <f t="shared" si="2031"/>
        <v>0</v>
      </c>
      <c r="AB127" s="124" t="str">
        <f t="shared" si="2032"/>
        <v/>
      </c>
      <c r="AC127" s="125"/>
      <c r="AD127" s="126">
        <f t="shared" si="2033"/>
        <v>0</v>
      </c>
      <c r="AE127" s="124" t="str">
        <f t="shared" si="2034"/>
        <v/>
      </c>
      <c r="AF127" s="125"/>
      <c r="AG127" s="126">
        <f t="shared" si="2035"/>
        <v>0</v>
      </c>
      <c r="AH127" s="124" t="str">
        <f t="shared" si="2036"/>
        <v/>
      </c>
      <c r="AI127" s="125"/>
      <c r="AJ127" s="126">
        <f t="shared" si="2037"/>
        <v>0</v>
      </c>
      <c r="AK127" s="124" t="str">
        <f t="shared" si="2038"/>
        <v/>
      </c>
      <c r="AL127" s="125"/>
      <c r="AM127" s="126">
        <f t="shared" si="2039"/>
        <v>0</v>
      </c>
      <c r="AN127" s="124" t="str">
        <f t="shared" si="2040"/>
        <v/>
      </c>
      <c r="AO127" s="125"/>
      <c r="AP127" s="126">
        <f t="shared" si="2041"/>
        <v>0</v>
      </c>
      <c r="AQ127" s="124" t="str">
        <f t="shared" si="2042"/>
        <v/>
      </c>
      <c r="AR127" s="125"/>
      <c r="AS127" s="126">
        <f t="shared" si="2043"/>
        <v>0</v>
      </c>
      <c r="AT127" s="124" t="str">
        <f t="shared" si="2044"/>
        <v/>
      </c>
      <c r="AU127" s="125"/>
      <c r="AV127" s="126">
        <f t="shared" si="2045"/>
        <v>0</v>
      </c>
      <c r="AW127" s="124" t="str">
        <f t="shared" si="2046"/>
        <v/>
      </c>
      <c r="AX127" s="125"/>
      <c r="AY127" s="126">
        <f t="shared" si="2047"/>
        <v>0</v>
      </c>
      <c r="AZ127" s="124" t="str">
        <f t="shared" si="2048"/>
        <v/>
      </c>
      <c r="BA127" s="125"/>
      <c r="BB127" s="126">
        <f t="shared" si="2049"/>
        <v>0</v>
      </c>
      <c r="BC127" s="124" t="str">
        <f t="shared" si="2050"/>
        <v/>
      </c>
      <c r="BD127" s="125"/>
      <c r="BE127" s="126">
        <f t="shared" si="2051"/>
        <v>0</v>
      </c>
      <c r="BF127" s="124" t="str">
        <f t="shared" si="2052"/>
        <v/>
      </c>
      <c r="BG127" s="125"/>
      <c r="BH127" s="126">
        <f t="shared" si="2053"/>
        <v>0</v>
      </c>
      <c r="BI127" s="124">
        <f t="shared" si="2054"/>
        <v>80933.25</v>
      </c>
      <c r="BJ127" s="125">
        <v>1</v>
      </c>
      <c r="BK127" s="126">
        <f t="shared" si="2055"/>
        <v>1</v>
      </c>
      <c r="BL127" s="124" t="str">
        <f t="shared" si="2056"/>
        <v/>
      </c>
      <c r="BM127" s="125"/>
      <c r="BN127" s="126">
        <f t="shared" si="2057"/>
        <v>1</v>
      </c>
      <c r="BO127" s="124" t="str">
        <f t="shared" si="2058"/>
        <v/>
      </c>
      <c r="BP127" s="125"/>
      <c r="BQ127" s="126">
        <f t="shared" si="2059"/>
        <v>1</v>
      </c>
      <c r="BR127" s="124" t="str">
        <f t="shared" si="2060"/>
        <v/>
      </c>
      <c r="BS127" s="125"/>
      <c r="BT127" s="126">
        <f t="shared" si="2061"/>
        <v>1</v>
      </c>
      <c r="BU127" s="124" t="str">
        <f t="shared" si="2062"/>
        <v/>
      </c>
      <c r="BV127" s="125"/>
      <c r="BW127" s="126">
        <f t="shared" si="2063"/>
        <v>1</v>
      </c>
      <c r="BX127" s="124" t="str">
        <f t="shared" si="2064"/>
        <v/>
      </c>
      <c r="BY127" s="125"/>
      <c r="BZ127" s="126">
        <f t="shared" si="2065"/>
        <v>1</v>
      </c>
      <c r="CA127" s="124" t="str">
        <f t="shared" si="2066"/>
        <v/>
      </c>
      <c r="CB127" s="125"/>
      <c r="CC127" s="126">
        <f t="shared" si="2067"/>
        <v>1</v>
      </c>
      <c r="CD127" s="124" t="str">
        <f t="shared" si="2068"/>
        <v/>
      </c>
      <c r="CE127" s="125"/>
      <c r="CF127" s="126">
        <f t="shared" si="2069"/>
        <v>1</v>
      </c>
      <c r="CG127" s="124" t="str">
        <f t="shared" si="2070"/>
        <v/>
      </c>
      <c r="CH127" s="125"/>
      <c r="CI127" s="126">
        <f t="shared" si="2071"/>
        <v>1</v>
      </c>
      <c r="CJ127" s="124" t="str">
        <f t="shared" si="2072"/>
        <v/>
      </c>
      <c r="CK127" s="125"/>
      <c r="CL127" s="126">
        <f t="shared" si="2073"/>
        <v>1</v>
      </c>
      <c r="CM127" s="124" t="str">
        <f t="shared" si="2074"/>
        <v/>
      </c>
      <c r="CN127" s="125"/>
      <c r="CO127" s="126">
        <f t="shared" si="2075"/>
        <v>1</v>
      </c>
      <c r="CP127" s="124" t="str">
        <f t="shared" si="2076"/>
        <v/>
      </c>
      <c r="CQ127" s="125"/>
      <c r="CR127" s="126">
        <f t="shared" si="2077"/>
        <v>1</v>
      </c>
      <c r="CS127" s="124" t="str">
        <f t="shared" si="2078"/>
        <v/>
      </c>
      <c r="CT127" s="125"/>
      <c r="CU127" s="126">
        <f t="shared" si="2079"/>
        <v>1</v>
      </c>
      <c r="CV127" s="124" t="str">
        <f t="shared" si="2080"/>
        <v/>
      </c>
      <c r="CW127" s="125"/>
      <c r="CX127" s="126">
        <f t="shared" si="2081"/>
        <v>1</v>
      </c>
      <c r="CY127" s="124" t="str">
        <f t="shared" si="2082"/>
        <v/>
      </c>
      <c r="CZ127" s="125"/>
      <c r="DA127" s="126">
        <f t="shared" si="2083"/>
        <v>1</v>
      </c>
      <c r="DB127" s="124" t="str">
        <f t="shared" si="2084"/>
        <v/>
      </c>
      <c r="DC127" s="125"/>
      <c r="DD127" s="126">
        <f t="shared" si="2085"/>
        <v>1</v>
      </c>
      <c r="DE127" s="124" t="str">
        <f t="shared" si="2086"/>
        <v/>
      </c>
      <c r="DF127" s="125"/>
      <c r="DG127" s="126">
        <f t="shared" si="2087"/>
        <v>1</v>
      </c>
      <c r="DH127" s="124" t="str">
        <f t="shared" si="2088"/>
        <v/>
      </c>
      <c r="DI127" s="125"/>
      <c r="DJ127" s="126">
        <f t="shared" si="2089"/>
        <v>1</v>
      </c>
    </row>
    <row r="128" spans="1:114" ht="7.75" hidden="1" customHeight="1" outlineLevel="2" x14ac:dyDescent="0.2">
      <c r="A128" s="97" t="str">
        <f t="shared" si="1657"/>
        <v>4</v>
      </c>
      <c r="B128" s="140" t="s">
        <v>367</v>
      </c>
      <c r="C128" s="200" t="str">
        <f>VLOOKUP(B128,'[49]PLANILHA ORCAMENTARIA'!A:B,2,0)</f>
        <v>DRYWALL - SETOR 2</v>
      </c>
      <c r="D128" s="200"/>
      <c r="E128" s="122">
        <f>VLOOKUP(B128,'[49]PLANILHA ORCAMENTARIA'!A:G,7,0)</f>
        <v>71256.87</v>
      </c>
      <c r="F128" s="123"/>
      <c r="G128" s="124" t="str">
        <f t="shared" si="2018"/>
        <v/>
      </c>
      <c r="H128" s="125"/>
      <c r="I128" s="126">
        <f t="shared" si="1659"/>
        <v>0</v>
      </c>
      <c r="J128" s="124" t="str">
        <f t="shared" si="2020"/>
        <v/>
      </c>
      <c r="K128" s="125"/>
      <c r="L128" s="126">
        <f t="shared" si="2021"/>
        <v>0</v>
      </c>
      <c r="M128" s="124" t="str">
        <f t="shared" si="2022"/>
        <v/>
      </c>
      <c r="N128" s="125"/>
      <c r="O128" s="126">
        <f t="shared" si="2023"/>
        <v>0</v>
      </c>
      <c r="P128" s="124" t="str">
        <f t="shared" si="2024"/>
        <v/>
      </c>
      <c r="Q128" s="125"/>
      <c r="R128" s="126">
        <f t="shared" si="2025"/>
        <v>0</v>
      </c>
      <c r="S128" s="124" t="str">
        <f t="shared" si="2026"/>
        <v/>
      </c>
      <c r="T128" s="125"/>
      <c r="U128" s="126">
        <f t="shared" si="2027"/>
        <v>0</v>
      </c>
      <c r="V128" s="124" t="str">
        <f t="shared" si="2028"/>
        <v/>
      </c>
      <c r="W128" s="125"/>
      <c r="X128" s="126">
        <f t="shared" si="2029"/>
        <v>0</v>
      </c>
      <c r="Y128" s="124" t="str">
        <f t="shared" si="2030"/>
        <v/>
      </c>
      <c r="Z128" s="125"/>
      <c r="AA128" s="126">
        <f t="shared" si="2031"/>
        <v>0</v>
      </c>
      <c r="AB128" s="124" t="str">
        <f t="shared" si="2032"/>
        <v/>
      </c>
      <c r="AC128" s="125"/>
      <c r="AD128" s="126">
        <f t="shared" si="2033"/>
        <v>0</v>
      </c>
      <c r="AE128" s="124" t="str">
        <f t="shared" si="2034"/>
        <v/>
      </c>
      <c r="AF128" s="125"/>
      <c r="AG128" s="126">
        <f t="shared" si="2035"/>
        <v>0</v>
      </c>
      <c r="AH128" s="124" t="str">
        <f t="shared" si="2036"/>
        <v/>
      </c>
      <c r="AI128" s="125"/>
      <c r="AJ128" s="126">
        <f t="shared" si="2037"/>
        <v>0</v>
      </c>
      <c r="AK128" s="124" t="str">
        <f t="shared" si="2038"/>
        <v/>
      </c>
      <c r="AL128" s="125"/>
      <c r="AM128" s="126">
        <f t="shared" si="2039"/>
        <v>0</v>
      </c>
      <c r="AN128" s="124" t="str">
        <f t="shared" si="2040"/>
        <v/>
      </c>
      <c r="AO128" s="125"/>
      <c r="AP128" s="126">
        <f t="shared" si="2041"/>
        <v>0</v>
      </c>
      <c r="AQ128" s="124" t="str">
        <f t="shared" si="2042"/>
        <v/>
      </c>
      <c r="AR128" s="125"/>
      <c r="AS128" s="126">
        <f t="shared" si="2043"/>
        <v>0</v>
      </c>
      <c r="AT128" s="124" t="str">
        <f t="shared" si="2044"/>
        <v/>
      </c>
      <c r="AU128" s="125"/>
      <c r="AV128" s="126">
        <f t="shared" si="2045"/>
        <v>0</v>
      </c>
      <c r="AW128" s="124" t="str">
        <f t="shared" si="2046"/>
        <v/>
      </c>
      <c r="AX128" s="125"/>
      <c r="AY128" s="126">
        <f t="shared" si="2047"/>
        <v>0</v>
      </c>
      <c r="AZ128" s="124" t="str">
        <f t="shared" si="2048"/>
        <v/>
      </c>
      <c r="BA128" s="125"/>
      <c r="BB128" s="126">
        <f t="shared" si="2049"/>
        <v>0</v>
      </c>
      <c r="BC128" s="124" t="str">
        <f t="shared" si="2050"/>
        <v/>
      </c>
      <c r="BD128" s="125"/>
      <c r="BE128" s="126">
        <f t="shared" si="2051"/>
        <v>0</v>
      </c>
      <c r="BF128" s="124" t="str">
        <f t="shared" si="2052"/>
        <v/>
      </c>
      <c r="BG128" s="125"/>
      <c r="BH128" s="126">
        <f t="shared" si="2053"/>
        <v>0</v>
      </c>
      <c r="BI128" s="124">
        <f t="shared" si="2054"/>
        <v>71256.87</v>
      </c>
      <c r="BJ128" s="125">
        <v>1</v>
      </c>
      <c r="BK128" s="126">
        <f t="shared" si="2055"/>
        <v>1</v>
      </c>
      <c r="BL128" s="124" t="str">
        <f t="shared" si="2056"/>
        <v/>
      </c>
      <c r="BM128" s="125"/>
      <c r="BN128" s="126">
        <f t="shared" si="2057"/>
        <v>1</v>
      </c>
      <c r="BO128" s="124" t="str">
        <f t="shared" si="2058"/>
        <v/>
      </c>
      <c r="BP128" s="125"/>
      <c r="BQ128" s="126">
        <f t="shared" si="2059"/>
        <v>1</v>
      </c>
      <c r="BR128" s="124" t="str">
        <f t="shared" si="2060"/>
        <v/>
      </c>
      <c r="BS128" s="125"/>
      <c r="BT128" s="126">
        <f t="shared" si="2061"/>
        <v>1</v>
      </c>
      <c r="BU128" s="124" t="str">
        <f t="shared" si="2062"/>
        <v/>
      </c>
      <c r="BV128" s="125"/>
      <c r="BW128" s="126">
        <f t="shared" si="2063"/>
        <v>1</v>
      </c>
      <c r="BX128" s="124" t="str">
        <f t="shared" si="2064"/>
        <v/>
      </c>
      <c r="BY128" s="125"/>
      <c r="BZ128" s="126">
        <f t="shared" si="2065"/>
        <v>1</v>
      </c>
      <c r="CA128" s="124" t="str">
        <f t="shared" si="2066"/>
        <v/>
      </c>
      <c r="CB128" s="125"/>
      <c r="CC128" s="126">
        <f t="shared" si="2067"/>
        <v>1</v>
      </c>
      <c r="CD128" s="124" t="str">
        <f t="shared" si="2068"/>
        <v/>
      </c>
      <c r="CE128" s="125"/>
      <c r="CF128" s="126">
        <f t="shared" si="2069"/>
        <v>1</v>
      </c>
      <c r="CG128" s="124" t="str">
        <f t="shared" si="2070"/>
        <v/>
      </c>
      <c r="CH128" s="125"/>
      <c r="CI128" s="126">
        <f t="shared" si="2071"/>
        <v>1</v>
      </c>
      <c r="CJ128" s="124" t="str">
        <f t="shared" si="2072"/>
        <v/>
      </c>
      <c r="CK128" s="125"/>
      <c r="CL128" s="126">
        <f t="shared" si="2073"/>
        <v>1</v>
      </c>
      <c r="CM128" s="124" t="str">
        <f t="shared" si="2074"/>
        <v/>
      </c>
      <c r="CN128" s="125"/>
      <c r="CO128" s="126">
        <f t="shared" si="2075"/>
        <v>1</v>
      </c>
      <c r="CP128" s="124" t="str">
        <f t="shared" si="2076"/>
        <v/>
      </c>
      <c r="CQ128" s="125"/>
      <c r="CR128" s="126">
        <f t="shared" si="2077"/>
        <v>1</v>
      </c>
      <c r="CS128" s="124" t="str">
        <f t="shared" si="2078"/>
        <v/>
      </c>
      <c r="CT128" s="125"/>
      <c r="CU128" s="126">
        <f t="shared" si="2079"/>
        <v>1</v>
      </c>
      <c r="CV128" s="124" t="str">
        <f t="shared" si="2080"/>
        <v/>
      </c>
      <c r="CW128" s="125"/>
      <c r="CX128" s="126">
        <f t="shared" si="2081"/>
        <v>1</v>
      </c>
      <c r="CY128" s="124" t="str">
        <f t="shared" si="2082"/>
        <v/>
      </c>
      <c r="CZ128" s="125"/>
      <c r="DA128" s="126">
        <f t="shared" si="2083"/>
        <v>1</v>
      </c>
      <c r="DB128" s="124" t="str">
        <f t="shared" si="2084"/>
        <v/>
      </c>
      <c r="DC128" s="125"/>
      <c r="DD128" s="126">
        <f t="shared" si="2085"/>
        <v>1</v>
      </c>
      <c r="DE128" s="124" t="str">
        <f t="shared" si="2086"/>
        <v/>
      </c>
      <c r="DF128" s="125"/>
      <c r="DG128" s="126">
        <f t="shared" si="2087"/>
        <v>1</v>
      </c>
      <c r="DH128" s="124" t="str">
        <f t="shared" si="2088"/>
        <v/>
      </c>
      <c r="DI128" s="125"/>
      <c r="DJ128" s="126">
        <f t="shared" si="2089"/>
        <v>1</v>
      </c>
    </row>
    <row r="129" spans="1:114" ht="7.75" hidden="1" customHeight="1" outlineLevel="2" x14ac:dyDescent="0.2">
      <c r="A129" s="97" t="str">
        <f t="shared" si="1657"/>
        <v>4</v>
      </c>
      <c r="B129" s="140" t="s">
        <v>368</v>
      </c>
      <c r="C129" s="200" t="str">
        <f>VLOOKUP(B129,'[49]PLANILHA ORCAMENTARIA'!A:B,2,0)</f>
        <v>DRYWALL - SETOR 3</v>
      </c>
      <c r="D129" s="200"/>
      <c r="E129" s="122">
        <f>VLOOKUP(B129,'[49]PLANILHA ORCAMENTARIA'!A:G,7,0)</f>
        <v>59780.24</v>
      </c>
      <c r="F129" s="123"/>
      <c r="G129" s="124" t="str">
        <f t="shared" si="2018"/>
        <v/>
      </c>
      <c r="H129" s="125"/>
      <c r="I129" s="126">
        <f t="shared" si="1659"/>
        <v>0</v>
      </c>
      <c r="J129" s="124" t="str">
        <f t="shared" si="2020"/>
        <v/>
      </c>
      <c r="K129" s="125"/>
      <c r="L129" s="126">
        <f t="shared" si="2021"/>
        <v>0</v>
      </c>
      <c r="M129" s="124" t="str">
        <f t="shared" si="2022"/>
        <v/>
      </c>
      <c r="N129" s="125"/>
      <c r="O129" s="126">
        <f t="shared" si="2023"/>
        <v>0</v>
      </c>
      <c r="P129" s="124" t="str">
        <f t="shared" si="2024"/>
        <v/>
      </c>
      <c r="Q129" s="125"/>
      <c r="R129" s="126">
        <f t="shared" si="2025"/>
        <v>0</v>
      </c>
      <c r="S129" s="124" t="str">
        <f t="shared" si="2026"/>
        <v/>
      </c>
      <c r="T129" s="125"/>
      <c r="U129" s="126">
        <f t="shared" si="2027"/>
        <v>0</v>
      </c>
      <c r="V129" s="124" t="str">
        <f t="shared" si="2028"/>
        <v/>
      </c>
      <c r="W129" s="125"/>
      <c r="X129" s="126">
        <f t="shared" si="2029"/>
        <v>0</v>
      </c>
      <c r="Y129" s="124" t="str">
        <f t="shared" si="2030"/>
        <v/>
      </c>
      <c r="Z129" s="125"/>
      <c r="AA129" s="126">
        <f t="shared" si="2031"/>
        <v>0</v>
      </c>
      <c r="AB129" s="124" t="str">
        <f t="shared" si="2032"/>
        <v/>
      </c>
      <c r="AC129" s="125"/>
      <c r="AD129" s="126">
        <f t="shared" si="2033"/>
        <v>0</v>
      </c>
      <c r="AE129" s="124" t="str">
        <f t="shared" si="2034"/>
        <v/>
      </c>
      <c r="AF129" s="125"/>
      <c r="AG129" s="126">
        <f t="shared" si="2035"/>
        <v>0</v>
      </c>
      <c r="AH129" s="124" t="str">
        <f t="shared" si="2036"/>
        <v/>
      </c>
      <c r="AI129" s="125"/>
      <c r="AJ129" s="126">
        <f t="shared" si="2037"/>
        <v>0</v>
      </c>
      <c r="AK129" s="124" t="str">
        <f t="shared" si="2038"/>
        <v/>
      </c>
      <c r="AL129" s="125"/>
      <c r="AM129" s="126">
        <f t="shared" si="2039"/>
        <v>0</v>
      </c>
      <c r="AN129" s="124" t="str">
        <f t="shared" si="2040"/>
        <v/>
      </c>
      <c r="AO129" s="125"/>
      <c r="AP129" s="126">
        <f t="shared" si="2041"/>
        <v>0</v>
      </c>
      <c r="AQ129" s="124" t="str">
        <f t="shared" si="2042"/>
        <v/>
      </c>
      <c r="AR129" s="125"/>
      <c r="AS129" s="126">
        <f t="shared" si="2043"/>
        <v>0</v>
      </c>
      <c r="AT129" s="124" t="str">
        <f t="shared" si="2044"/>
        <v/>
      </c>
      <c r="AU129" s="125"/>
      <c r="AV129" s="126">
        <f t="shared" si="2045"/>
        <v>0</v>
      </c>
      <c r="AW129" s="124" t="str">
        <f t="shared" si="2046"/>
        <v/>
      </c>
      <c r="AX129" s="125"/>
      <c r="AY129" s="126">
        <f t="shared" si="2047"/>
        <v>0</v>
      </c>
      <c r="AZ129" s="124" t="str">
        <f t="shared" si="2048"/>
        <v/>
      </c>
      <c r="BA129" s="125"/>
      <c r="BB129" s="126">
        <f t="shared" si="2049"/>
        <v>0</v>
      </c>
      <c r="BC129" s="124" t="str">
        <f t="shared" si="2050"/>
        <v/>
      </c>
      <c r="BD129" s="125"/>
      <c r="BE129" s="126">
        <f t="shared" si="2051"/>
        <v>0</v>
      </c>
      <c r="BF129" s="124" t="str">
        <f t="shared" si="2052"/>
        <v/>
      </c>
      <c r="BG129" s="125"/>
      <c r="BH129" s="126">
        <f t="shared" si="2053"/>
        <v>0</v>
      </c>
      <c r="BI129" s="124">
        <f t="shared" si="2054"/>
        <v>59780.24</v>
      </c>
      <c r="BJ129" s="125">
        <v>1</v>
      </c>
      <c r="BK129" s="126">
        <f t="shared" si="2055"/>
        <v>1</v>
      </c>
      <c r="BL129" s="124" t="str">
        <f t="shared" si="2056"/>
        <v/>
      </c>
      <c r="BM129" s="125"/>
      <c r="BN129" s="126">
        <f t="shared" si="2057"/>
        <v>1</v>
      </c>
      <c r="BO129" s="124" t="str">
        <f t="shared" si="2058"/>
        <v/>
      </c>
      <c r="BP129" s="125"/>
      <c r="BQ129" s="126">
        <f t="shared" si="2059"/>
        <v>1</v>
      </c>
      <c r="BR129" s="124" t="str">
        <f t="shared" si="2060"/>
        <v/>
      </c>
      <c r="BS129" s="125"/>
      <c r="BT129" s="126">
        <f t="shared" si="2061"/>
        <v>1</v>
      </c>
      <c r="BU129" s="124" t="str">
        <f t="shared" si="2062"/>
        <v/>
      </c>
      <c r="BV129" s="125"/>
      <c r="BW129" s="126">
        <f t="shared" si="2063"/>
        <v>1</v>
      </c>
      <c r="BX129" s="124" t="str">
        <f t="shared" si="2064"/>
        <v/>
      </c>
      <c r="BY129" s="125"/>
      <c r="BZ129" s="126">
        <f t="shared" si="2065"/>
        <v>1</v>
      </c>
      <c r="CA129" s="124" t="str">
        <f t="shared" si="2066"/>
        <v/>
      </c>
      <c r="CB129" s="125"/>
      <c r="CC129" s="126">
        <f t="shared" si="2067"/>
        <v>1</v>
      </c>
      <c r="CD129" s="124" t="str">
        <f t="shared" si="2068"/>
        <v/>
      </c>
      <c r="CE129" s="125"/>
      <c r="CF129" s="126">
        <f t="shared" si="2069"/>
        <v>1</v>
      </c>
      <c r="CG129" s="124" t="str">
        <f t="shared" si="2070"/>
        <v/>
      </c>
      <c r="CH129" s="125"/>
      <c r="CI129" s="126">
        <f t="shared" si="2071"/>
        <v>1</v>
      </c>
      <c r="CJ129" s="124" t="str">
        <f t="shared" si="2072"/>
        <v/>
      </c>
      <c r="CK129" s="125"/>
      <c r="CL129" s="126">
        <f t="shared" si="2073"/>
        <v>1</v>
      </c>
      <c r="CM129" s="124" t="str">
        <f t="shared" si="2074"/>
        <v/>
      </c>
      <c r="CN129" s="125"/>
      <c r="CO129" s="126">
        <f t="shared" si="2075"/>
        <v>1</v>
      </c>
      <c r="CP129" s="124" t="str">
        <f t="shared" si="2076"/>
        <v/>
      </c>
      <c r="CQ129" s="125"/>
      <c r="CR129" s="126">
        <f t="shared" si="2077"/>
        <v>1</v>
      </c>
      <c r="CS129" s="124" t="str">
        <f t="shared" si="2078"/>
        <v/>
      </c>
      <c r="CT129" s="125"/>
      <c r="CU129" s="126">
        <f t="shared" si="2079"/>
        <v>1</v>
      </c>
      <c r="CV129" s="124" t="str">
        <f t="shared" si="2080"/>
        <v/>
      </c>
      <c r="CW129" s="125"/>
      <c r="CX129" s="126">
        <f t="shared" si="2081"/>
        <v>1</v>
      </c>
      <c r="CY129" s="124" t="str">
        <f t="shared" si="2082"/>
        <v/>
      </c>
      <c r="CZ129" s="125"/>
      <c r="DA129" s="126">
        <f t="shared" si="2083"/>
        <v>1</v>
      </c>
      <c r="DB129" s="124" t="str">
        <f t="shared" si="2084"/>
        <v/>
      </c>
      <c r="DC129" s="125"/>
      <c r="DD129" s="126">
        <f t="shared" si="2085"/>
        <v>1</v>
      </c>
      <c r="DE129" s="124" t="str">
        <f t="shared" si="2086"/>
        <v/>
      </c>
      <c r="DF129" s="125"/>
      <c r="DG129" s="126">
        <f t="shared" si="2087"/>
        <v>1</v>
      </c>
      <c r="DH129" s="124" t="str">
        <f t="shared" si="2088"/>
        <v/>
      </c>
      <c r="DI129" s="125"/>
      <c r="DJ129" s="126">
        <f t="shared" si="2089"/>
        <v>1</v>
      </c>
    </row>
    <row r="130" spans="1:114" ht="7.75" hidden="1" customHeight="1" outlineLevel="2" x14ac:dyDescent="0.2">
      <c r="A130" s="97" t="str">
        <f t="shared" si="1657"/>
        <v>4</v>
      </c>
      <c r="B130" s="140" t="s">
        <v>369</v>
      </c>
      <c r="C130" s="200" t="str">
        <f>VLOOKUP(B130,'[49]PLANILHA ORCAMENTARIA'!A:B,2,0)</f>
        <v>CHAPISCO / REBOCO INTERNO - SETOR 1</v>
      </c>
      <c r="D130" s="200"/>
      <c r="E130" s="122">
        <f>VLOOKUP(B130,'[49]PLANILHA ORCAMENTARIA'!A:G,7,0)</f>
        <v>53369.599999999999</v>
      </c>
      <c r="F130" s="123"/>
      <c r="G130" s="124" t="str">
        <f t="shared" si="2018"/>
        <v/>
      </c>
      <c r="H130" s="125"/>
      <c r="I130" s="126">
        <f t="shared" si="1659"/>
        <v>0</v>
      </c>
      <c r="J130" s="124" t="str">
        <f t="shared" si="2020"/>
        <v/>
      </c>
      <c r="K130" s="125"/>
      <c r="L130" s="126">
        <f t="shared" si="2021"/>
        <v>0</v>
      </c>
      <c r="M130" s="124" t="str">
        <f t="shared" si="2022"/>
        <v/>
      </c>
      <c r="N130" s="125"/>
      <c r="O130" s="126">
        <f t="shared" si="2023"/>
        <v>0</v>
      </c>
      <c r="P130" s="124" t="str">
        <f t="shared" si="2024"/>
        <v/>
      </c>
      <c r="Q130" s="125"/>
      <c r="R130" s="126">
        <f t="shared" si="2025"/>
        <v>0</v>
      </c>
      <c r="S130" s="124" t="str">
        <f t="shared" si="2026"/>
        <v/>
      </c>
      <c r="T130" s="125"/>
      <c r="U130" s="126">
        <f t="shared" si="2027"/>
        <v>0</v>
      </c>
      <c r="V130" s="124" t="str">
        <f t="shared" si="2028"/>
        <v/>
      </c>
      <c r="W130" s="125"/>
      <c r="X130" s="126">
        <f t="shared" si="2029"/>
        <v>0</v>
      </c>
      <c r="Y130" s="124" t="str">
        <f t="shared" si="2030"/>
        <v/>
      </c>
      <c r="Z130" s="125"/>
      <c r="AA130" s="126">
        <f t="shared" si="2031"/>
        <v>0</v>
      </c>
      <c r="AB130" s="124" t="str">
        <f t="shared" si="2032"/>
        <v/>
      </c>
      <c r="AC130" s="125"/>
      <c r="AD130" s="126">
        <f t="shared" si="2033"/>
        <v>0</v>
      </c>
      <c r="AE130" s="124" t="str">
        <f t="shared" si="2034"/>
        <v/>
      </c>
      <c r="AF130" s="125"/>
      <c r="AG130" s="126">
        <f t="shared" si="2035"/>
        <v>0</v>
      </c>
      <c r="AH130" s="124" t="str">
        <f t="shared" si="2036"/>
        <v/>
      </c>
      <c r="AI130" s="125"/>
      <c r="AJ130" s="126">
        <f t="shared" si="2037"/>
        <v>0</v>
      </c>
      <c r="AK130" s="124" t="str">
        <f t="shared" si="2038"/>
        <v/>
      </c>
      <c r="AL130" s="125"/>
      <c r="AM130" s="126">
        <f t="shared" si="2039"/>
        <v>0</v>
      </c>
      <c r="AN130" s="124" t="str">
        <f t="shared" si="2040"/>
        <v/>
      </c>
      <c r="AO130" s="125"/>
      <c r="AP130" s="126">
        <f t="shared" si="2041"/>
        <v>0</v>
      </c>
      <c r="AQ130" s="124" t="str">
        <f t="shared" si="2042"/>
        <v/>
      </c>
      <c r="AR130" s="125"/>
      <c r="AS130" s="126">
        <f t="shared" si="2043"/>
        <v>0</v>
      </c>
      <c r="AT130" s="124" t="str">
        <f t="shared" si="2044"/>
        <v/>
      </c>
      <c r="AU130" s="125"/>
      <c r="AV130" s="126">
        <f t="shared" si="2045"/>
        <v>0</v>
      </c>
      <c r="AW130" s="124" t="str">
        <f t="shared" si="2046"/>
        <v/>
      </c>
      <c r="AX130" s="125"/>
      <c r="AY130" s="126">
        <f t="shared" si="2047"/>
        <v>0</v>
      </c>
      <c r="AZ130" s="124" t="str">
        <f t="shared" si="2048"/>
        <v/>
      </c>
      <c r="BA130" s="125"/>
      <c r="BB130" s="126">
        <f t="shared" si="2049"/>
        <v>0</v>
      </c>
      <c r="BC130" s="124" t="str">
        <f t="shared" si="2050"/>
        <v/>
      </c>
      <c r="BD130" s="125"/>
      <c r="BE130" s="126">
        <f t="shared" si="2051"/>
        <v>0</v>
      </c>
      <c r="BF130" s="124">
        <f t="shared" si="2052"/>
        <v>53369.599999999999</v>
      </c>
      <c r="BG130" s="125">
        <v>1</v>
      </c>
      <c r="BH130" s="126">
        <f t="shared" si="2053"/>
        <v>1</v>
      </c>
      <c r="BI130" s="124" t="str">
        <f t="shared" si="2054"/>
        <v/>
      </c>
      <c r="BJ130" s="125"/>
      <c r="BK130" s="126">
        <f t="shared" si="2055"/>
        <v>1</v>
      </c>
      <c r="BL130" s="124" t="str">
        <f t="shared" si="2056"/>
        <v/>
      </c>
      <c r="BM130" s="125"/>
      <c r="BN130" s="126">
        <f t="shared" si="2057"/>
        <v>1</v>
      </c>
      <c r="BO130" s="124" t="str">
        <f t="shared" si="2058"/>
        <v/>
      </c>
      <c r="BP130" s="125"/>
      <c r="BQ130" s="126">
        <f t="shared" si="2059"/>
        <v>1</v>
      </c>
      <c r="BR130" s="124" t="str">
        <f t="shared" si="2060"/>
        <v/>
      </c>
      <c r="BS130" s="125"/>
      <c r="BT130" s="126">
        <f t="shared" si="2061"/>
        <v>1</v>
      </c>
      <c r="BU130" s="124" t="str">
        <f t="shared" si="2062"/>
        <v/>
      </c>
      <c r="BV130" s="125"/>
      <c r="BW130" s="126">
        <f t="shared" si="2063"/>
        <v>1</v>
      </c>
      <c r="BX130" s="124" t="str">
        <f t="shared" si="2064"/>
        <v/>
      </c>
      <c r="BY130" s="125"/>
      <c r="BZ130" s="126">
        <f t="shared" si="2065"/>
        <v>1</v>
      </c>
      <c r="CA130" s="124" t="str">
        <f t="shared" si="2066"/>
        <v/>
      </c>
      <c r="CB130" s="125"/>
      <c r="CC130" s="126">
        <f t="shared" si="2067"/>
        <v>1</v>
      </c>
      <c r="CD130" s="124" t="str">
        <f t="shared" si="2068"/>
        <v/>
      </c>
      <c r="CE130" s="125"/>
      <c r="CF130" s="126">
        <f t="shared" si="2069"/>
        <v>1</v>
      </c>
      <c r="CG130" s="124" t="str">
        <f t="shared" si="2070"/>
        <v/>
      </c>
      <c r="CH130" s="125"/>
      <c r="CI130" s="126">
        <f t="shared" si="2071"/>
        <v>1</v>
      </c>
      <c r="CJ130" s="124" t="str">
        <f t="shared" si="2072"/>
        <v/>
      </c>
      <c r="CK130" s="125"/>
      <c r="CL130" s="126">
        <f t="shared" si="2073"/>
        <v>1</v>
      </c>
      <c r="CM130" s="124" t="str">
        <f t="shared" si="2074"/>
        <v/>
      </c>
      <c r="CN130" s="125"/>
      <c r="CO130" s="126">
        <f t="shared" si="2075"/>
        <v>1</v>
      </c>
      <c r="CP130" s="124" t="str">
        <f t="shared" si="2076"/>
        <v/>
      </c>
      <c r="CQ130" s="125"/>
      <c r="CR130" s="126">
        <f t="shared" si="2077"/>
        <v>1</v>
      </c>
      <c r="CS130" s="124" t="str">
        <f t="shared" si="2078"/>
        <v/>
      </c>
      <c r="CT130" s="125"/>
      <c r="CU130" s="126">
        <f t="shared" si="2079"/>
        <v>1</v>
      </c>
      <c r="CV130" s="124" t="str">
        <f t="shared" si="2080"/>
        <v/>
      </c>
      <c r="CW130" s="125"/>
      <c r="CX130" s="126">
        <f t="shared" si="2081"/>
        <v>1</v>
      </c>
      <c r="CY130" s="124" t="str">
        <f t="shared" si="2082"/>
        <v/>
      </c>
      <c r="CZ130" s="125"/>
      <c r="DA130" s="126">
        <f t="shared" si="2083"/>
        <v>1</v>
      </c>
      <c r="DB130" s="124" t="str">
        <f t="shared" si="2084"/>
        <v/>
      </c>
      <c r="DC130" s="125"/>
      <c r="DD130" s="126">
        <f t="shared" si="2085"/>
        <v>1</v>
      </c>
      <c r="DE130" s="124" t="str">
        <f t="shared" si="2086"/>
        <v/>
      </c>
      <c r="DF130" s="125"/>
      <c r="DG130" s="126">
        <f t="shared" si="2087"/>
        <v>1</v>
      </c>
      <c r="DH130" s="124" t="str">
        <f t="shared" si="2088"/>
        <v/>
      </c>
      <c r="DI130" s="125"/>
      <c r="DJ130" s="126">
        <f t="shared" si="2089"/>
        <v>1</v>
      </c>
    </row>
    <row r="131" spans="1:114" ht="7.75" hidden="1" customHeight="1" outlineLevel="2" x14ac:dyDescent="0.2">
      <c r="A131" s="97" t="str">
        <f t="shared" si="1657"/>
        <v>4</v>
      </c>
      <c r="B131" s="140" t="s">
        <v>370</v>
      </c>
      <c r="C131" s="200" t="str">
        <f>VLOOKUP(B131,'[49]PLANILHA ORCAMENTARIA'!A:B,2,0)</f>
        <v>CHAPISCO / REBOCO INTERNO - SETOR 2</v>
      </c>
      <c r="D131" s="200"/>
      <c r="E131" s="122">
        <f>VLOOKUP(B131,'[49]PLANILHA ORCAMENTARIA'!A:G,7,0)</f>
        <v>40523.589999999997</v>
      </c>
      <c r="F131" s="123"/>
      <c r="G131" s="124" t="str">
        <f t="shared" si="2018"/>
        <v/>
      </c>
      <c r="H131" s="125"/>
      <c r="I131" s="126">
        <f t="shared" si="1659"/>
        <v>0</v>
      </c>
      <c r="J131" s="124" t="str">
        <f t="shared" si="2020"/>
        <v/>
      </c>
      <c r="K131" s="125"/>
      <c r="L131" s="126">
        <f t="shared" si="2021"/>
        <v>0</v>
      </c>
      <c r="M131" s="124" t="str">
        <f t="shared" si="2022"/>
        <v/>
      </c>
      <c r="N131" s="125"/>
      <c r="O131" s="126">
        <f t="shared" si="2023"/>
        <v>0</v>
      </c>
      <c r="P131" s="124" t="str">
        <f t="shared" si="2024"/>
        <v/>
      </c>
      <c r="Q131" s="125"/>
      <c r="R131" s="126">
        <f t="shared" si="2025"/>
        <v>0</v>
      </c>
      <c r="S131" s="124" t="str">
        <f t="shared" si="2026"/>
        <v/>
      </c>
      <c r="T131" s="125"/>
      <c r="U131" s="126">
        <f t="shared" si="2027"/>
        <v>0</v>
      </c>
      <c r="V131" s="124" t="str">
        <f t="shared" si="2028"/>
        <v/>
      </c>
      <c r="W131" s="125"/>
      <c r="X131" s="126">
        <f t="shared" si="2029"/>
        <v>0</v>
      </c>
      <c r="Y131" s="124" t="str">
        <f t="shared" si="2030"/>
        <v/>
      </c>
      <c r="Z131" s="125"/>
      <c r="AA131" s="126">
        <f t="shared" si="2031"/>
        <v>0</v>
      </c>
      <c r="AB131" s="124" t="str">
        <f t="shared" si="2032"/>
        <v/>
      </c>
      <c r="AC131" s="125"/>
      <c r="AD131" s="126">
        <f t="shared" si="2033"/>
        <v>0</v>
      </c>
      <c r="AE131" s="124" t="str">
        <f t="shared" si="2034"/>
        <v/>
      </c>
      <c r="AF131" s="125"/>
      <c r="AG131" s="126">
        <f t="shared" si="2035"/>
        <v>0</v>
      </c>
      <c r="AH131" s="124" t="str">
        <f t="shared" si="2036"/>
        <v/>
      </c>
      <c r="AI131" s="125"/>
      <c r="AJ131" s="126">
        <f t="shared" si="2037"/>
        <v>0</v>
      </c>
      <c r="AK131" s="124" t="str">
        <f t="shared" si="2038"/>
        <v/>
      </c>
      <c r="AL131" s="125"/>
      <c r="AM131" s="126">
        <f t="shared" si="2039"/>
        <v>0</v>
      </c>
      <c r="AN131" s="124" t="str">
        <f t="shared" si="2040"/>
        <v/>
      </c>
      <c r="AO131" s="125"/>
      <c r="AP131" s="126">
        <f t="shared" si="2041"/>
        <v>0</v>
      </c>
      <c r="AQ131" s="124" t="str">
        <f t="shared" si="2042"/>
        <v/>
      </c>
      <c r="AR131" s="125"/>
      <c r="AS131" s="126">
        <f t="shared" si="2043"/>
        <v>0</v>
      </c>
      <c r="AT131" s="124" t="str">
        <f t="shared" si="2044"/>
        <v/>
      </c>
      <c r="AU131" s="125"/>
      <c r="AV131" s="126">
        <f t="shared" si="2045"/>
        <v>0</v>
      </c>
      <c r="AW131" s="124" t="str">
        <f t="shared" si="2046"/>
        <v/>
      </c>
      <c r="AX131" s="125"/>
      <c r="AY131" s="126">
        <f t="shared" si="2047"/>
        <v>0</v>
      </c>
      <c r="AZ131" s="124" t="str">
        <f t="shared" si="2048"/>
        <v/>
      </c>
      <c r="BA131" s="125"/>
      <c r="BB131" s="126">
        <f t="shared" si="2049"/>
        <v>0</v>
      </c>
      <c r="BC131" s="124" t="str">
        <f t="shared" si="2050"/>
        <v/>
      </c>
      <c r="BD131" s="125"/>
      <c r="BE131" s="126">
        <f t="shared" si="2051"/>
        <v>0</v>
      </c>
      <c r="BF131" s="124">
        <f t="shared" si="2052"/>
        <v>40523.589999999997</v>
      </c>
      <c r="BG131" s="125">
        <v>1</v>
      </c>
      <c r="BH131" s="126">
        <f t="shared" si="2053"/>
        <v>1</v>
      </c>
      <c r="BI131" s="124" t="str">
        <f t="shared" si="2054"/>
        <v/>
      </c>
      <c r="BJ131" s="125"/>
      <c r="BK131" s="126">
        <f t="shared" si="2055"/>
        <v>1</v>
      </c>
      <c r="BL131" s="124" t="str">
        <f t="shared" si="2056"/>
        <v/>
      </c>
      <c r="BM131" s="125"/>
      <c r="BN131" s="126">
        <f t="shared" si="2057"/>
        <v>1</v>
      </c>
      <c r="BO131" s="124" t="str">
        <f t="shared" si="2058"/>
        <v/>
      </c>
      <c r="BP131" s="125"/>
      <c r="BQ131" s="126">
        <f t="shared" si="2059"/>
        <v>1</v>
      </c>
      <c r="BR131" s="124" t="str">
        <f t="shared" si="2060"/>
        <v/>
      </c>
      <c r="BS131" s="125"/>
      <c r="BT131" s="126">
        <f t="shared" si="2061"/>
        <v>1</v>
      </c>
      <c r="BU131" s="124" t="str">
        <f t="shared" si="2062"/>
        <v/>
      </c>
      <c r="BV131" s="125"/>
      <c r="BW131" s="126">
        <f t="shared" si="2063"/>
        <v>1</v>
      </c>
      <c r="BX131" s="124" t="str">
        <f t="shared" si="2064"/>
        <v/>
      </c>
      <c r="BY131" s="125"/>
      <c r="BZ131" s="126">
        <f t="shared" si="2065"/>
        <v>1</v>
      </c>
      <c r="CA131" s="124" t="str">
        <f t="shared" si="2066"/>
        <v/>
      </c>
      <c r="CB131" s="125"/>
      <c r="CC131" s="126">
        <f t="shared" si="2067"/>
        <v>1</v>
      </c>
      <c r="CD131" s="124" t="str">
        <f t="shared" si="2068"/>
        <v/>
      </c>
      <c r="CE131" s="125"/>
      <c r="CF131" s="126">
        <f t="shared" si="2069"/>
        <v>1</v>
      </c>
      <c r="CG131" s="124" t="str">
        <f t="shared" si="2070"/>
        <v/>
      </c>
      <c r="CH131" s="125"/>
      <c r="CI131" s="126">
        <f t="shared" si="2071"/>
        <v>1</v>
      </c>
      <c r="CJ131" s="124" t="str">
        <f t="shared" si="2072"/>
        <v/>
      </c>
      <c r="CK131" s="125"/>
      <c r="CL131" s="126">
        <f t="shared" si="2073"/>
        <v>1</v>
      </c>
      <c r="CM131" s="124" t="str">
        <f t="shared" si="2074"/>
        <v/>
      </c>
      <c r="CN131" s="125"/>
      <c r="CO131" s="126">
        <f t="shared" si="2075"/>
        <v>1</v>
      </c>
      <c r="CP131" s="124" t="str">
        <f t="shared" si="2076"/>
        <v/>
      </c>
      <c r="CQ131" s="125"/>
      <c r="CR131" s="126">
        <f t="shared" si="2077"/>
        <v>1</v>
      </c>
      <c r="CS131" s="124" t="str">
        <f t="shared" si="2078"/>
        <v/>
      </c>
      <c r="CT131" s="125"/>
      <c r="CU131" s="126">
        <f t="shared" si="2079"/>
        <v>1</v>
      </c>
      <c r="CV131" s="124" t="str">
        <f t="shared" si="2080"/>
        <v/>
      </c>
      <c r="CW131" s="125"/>
      <c r="CX131" s="126">
        <f t="shared" si="2081"/>
        <v>1</v>
      </c>
      <c r="CY131" s="124" t="str">
        <f t="shared" si="2082"/>
        <v/>
      </c>
      <c r="CZ131" s="125"/>
      <c r="DA131" s="126">
        <f t="shared" si="2083"/>
        <v>1</v>
      </c>
      <c r="DB131" s="124" t="str">
        <f t="shared" si="2084"/>
        <v/>
      </c>
      <c r="DC131" s="125"/>
      <c r="DD131" s="126">
        <f t="shared" si="2085"/>
        <v>1</v>
      </c>
      <c r="DE131" s="124" t="str">
        <f t="shared" si="2086"/>
        <v/>
      </c>
      <c r="DF131" s="125"/>
      <c r="DG131" s="126">
        <f t="shared" si="2087"/>
        <v>1</v>
      </c>
      <c r="DH131" s="124" t="str">
        <f t="shared" si="2088"/>
        <v/>
      </c>
      <c r="DI131" s="125"/>
      <c r="DJ131" s="126">
        <f t="shared" si="2089"/>
        <v>1</v>
      </c>
    </row>
    <row r="132" spans="1:114" ht="7.75" hidden="1" customHeight="1" outlineLevel="2" x14ac:dyDescent="0.2">
      <c r="A132" s="97" t="str">
        <f t="shared" si="1657"/>
        <v>4</v>
      </c>
      <c r="B132" s="140" t="s">
        <v>371</v>
      </c>
      <c r="C132" s="200" t="str">
        <f>VLOOKUP(B132,'[49]PLANILHA ORCAMENTARIA'!A:B,2,0)</f>
        <v>CHAPISCO / REBOCO INTERNO - SETOR 3</v>
      </c>
      <c r="D132" s="200"/>
      <c r="E132" s="122">
        <f>VLOOKUP(B132,'[49]PLANILHA ORCAMENTARIA'!A:G,7,0)</f>
        <v>104633.02</v>
      </c>
      <c r="F132" s="123"/>
      <c r="G132" s="124" t="str">
        <f t="shared" si="2018"/>
        <v/>
      </c>
      <c r="H132" s="125"/>
      <c r="I132" s="126">
        <f t="shared" si="1659"/>
        <v>0</v>
      </c>
      <c r="J132" s="124" t="str">
        <f t="shared" si="2020"/>
        <v/>
      </c>
      <c r="K132" s="125"/>
      <c r="L132" s="126">
        <f t="shared" si="2021"/>
        <v>0</v>
      </c>
      <c r="M132" s="124" t="str">
        <f t="shared" si="2022"/>
        <v/>
      </c>
      <c r="N132" s="125"/>
      <c r="O132" s="126">
        <f t="shared" si="2023"/>
        <v>0</v>
      </c>
      <c r="P132" s="124" t="str">
        <f t="shared" si="2024"/>
        <v/>
      </c>
      <c r="Q132" s="125"/>
      <c r="R132" s="126">
        <f t="shared" si="2025"/>
        <v>0</v>
      </c>
      <c r="S132" s="124" t="str">
        <f t="shared" si="2026"/>
        <v/>
      </c>
      <c r="T132" s="125"/>
      <c r="U132" s="126">
        <f t="shared" si="2027"/>
        <v>0</v>
      </c>
      <c r="V132" s="124" t="str">
        <f t="shared" si="2028"/>
        <v/>
      </c>
      <c r="W132" s="125"/>
      <c r="X132" s="126">
        <f t="shared" si="2029"/>
        <v>0</v>
      </c>
      <c r="Y132" s="124" t="str">
        <f t="shared" si="2030"/>
        <v/>
      </c>
      <c r="Z132" s="125"/>
      <c r="AA132" s="126">
        <f t="shared" si="2031"/>
        <v>0</v>
      </c>
      <c r="AB132" s="124" t="str">
        <f t="shared" si="2032"/>
        <v/>
      </c>
      <c r="AC132" s="125"/>
      <c r="AD132" s="126">
        <f t="shared" si="2033"/>
        <v>0</v>
      </c>
      <c r="AE132" s="124" t="str">
        <f t="shared" si="2034"/>
        <v/>
      </c>
      <c r="AF132" s="125"/>
      <c r="AG132" s="126">
        <f t="shared" si="2035"/>
        <v>0</v>
      </c>
      <c r="AH132" s="124" t="str">
        <f t="shared" si="2036"/>
        <v/>
      </c>
      <c r="AI132" s="125"/>
      <c r="AJ132" s="126">
        <f t="shared" si="2037"/>
        <v>0</v>
      </c>
      <c r="AK132" s="124" t="str">
        <f t="shared" si="2038"/>
        <v/>
      </c>
      <c r="AL132" s="125"/>
      <c r="AM132" s="126">
        <f t="shared" si="2039"/>
        <v>0</v>
      </c>
      <c r="AN132" s="124" t="str">
        <f t="shared" si="2040"/>
        <v/>
      </c>
      <c r="AO132" s="125"/>
      <c r="AP132" s="126">
        <f t="shared" si="2041"/>
        <v>0</v>
      </c>
      <c r="AQ132" s="124" t="str">
        <f t="shared" si="2042"/>
        <v/>
      </c>
      <c r="AR132" s="125"/>
      <c r="AS132" s="126">
        <f t="shared" si="2043"/>
        <v>0</v>
      </c>
      <c r="AT132" s="124" t="str">
        <f t="shared" si="2044"/>
        <v/>
      </c>
      <c r="AU132" s="125"/>
      <c r="AV132" s="126">
        <f t="shared" si="2045"/>
        <v>0</v>
      </c>
      <c r="AW132" s="124" t="str">
        <f t="shared" si="2046"/>
        <v/>
      </c>
      <c r="AX132" s="125"/>
      <c r="AY132" s="126">
        <f t="shared" si="2047"/>
        <v>0</v>
      </c>
      <c r="AZ132" s="124" t="str">
        <f t="shared" si="2048"/>
        <v/>
      </c>
      <c r="BA132" s="125"/>
      <c r="BB132" s="126">
        <f t="shared" si="2049"/>
        <v>0</v>
      </c>
      <c r="BC132" s="124" t="str">
        <f t="shared" si="2050"/>
        <v/>
      </c>
      <c r="BD132" s="125"/>
      <c r="BE132" s="126">
        <f t="shared" si="2051"/>
        <v>0</v>
      </c>
      <c r="BF132" s="124">
        <f t="shared" si="2052"/>
        <v>104633.02</v>
      </c>
      <c r="BG132" s="125">
        <v>1</v>
      </c>
      <c r="BH132" s="126">
        <f t="shared" si="2053"/>
        <v>1</v>
      </c>
      <c r="BI132" s="124" t="str">
        <f t="shared" si="2054"/>
        <v/>
      </c>
      <c r="BJ132" s="125"/>
      <c r="BK132" s="126">
        <f t="shared" si="2055"/>
        <v>1</v>
      </c>
      <c r="BL132" s="124" t="str">
        <f t="shared" si="2056"/>
        <v/>
      </c>
      <c r="BM132" s="125"/>
      <c r="BN132" s="126">
        <f t="shared" si="2057"/>
        <v>1</v>
      </c>
      <c r="BO132" s="124" t="str">
        <f t="shared" si="2058"/>
        <v/>
      </c>
      <c r="BP132" s="125"/>
      <c r="BQ132" s="126">
        <f t="shared" si="2059"/>
        <v>1</v>
      </c>
      <c r="BR132" s="124" t="str">
        <f t="shared" si="2060"/>
        <v/>
      </c>
      <c r="BS132" s="125"/>
      <c r="BT132" s="126">
        <f t="shared" si="2061"/>
        <v>1</v>
      </c>
      <c r="BU132" s="124" t="str">
        <f t="shared" si="2062"/>
        <v/>
      </c>
      <c r="BV132" s="125"/>
      <c r="BW132" s="126">
        <f t="shared" si="2063"/>
        <v>1</v>
      </c>
      <c r="BX132" s="124" t="str">
        <f t="shared" si="2064"/>
        <v/>
      </c>
      <c r="BY132" s="125"/>
      <c r="BZ132" s="126">
        <f t="shared" si="2065"/>
        <v>1</v>
      </c>
      <c r="CA132" s="124" t="str">
        <f t="shared" si="2066"/>
        <v/>
      </c>
      <c r="CB132" s="125"/>
      <c r="CC132" s="126">
        <f t="shared" si="2067"/>
        <v>1</v>
      </c>
      <c r="CD132" s="124" t="str">
        <f t="shared" si="2068"/>
        <v/>
      </c>
      <c r="CE132" s="125"/>
      <c r="CF132" s="126">
        <f t="shared" si="2069"/>
        <v>1</v>
      </c>
      <c r="CG132" s="124" t="str">
        <f t="shared" si="2070"/>
        <v/>
      </c>
      <c r="CH132" s="125"/>
      <c r="CI132" s="126">
        <f t="shared" si="2071"/>
        <v>1</v>
      </c>
      <c r="CJ132" s="124" t="str">
        <f t="shared" si="2072"/>
        <v/>
      </c>
      <c r="CK132" s="125"/>
      <c r="CL132" s="126">
        <f t="shared" si="2073"/>
        <v>1</v>
      </c>
      <c r="CM132" s="124" t="str">
        <f t="shared" si="2074"/>
        <v/>
      </c>
      <c r="CN132" s="125"/>
      <c r="CO132" s="126">
        <f t="shared" si="2075"/>
        <v>1</v>
      </c>
      <c r="CP132" s="124" t="str">
        <f t="shared" si="2076"/>
        <v/>
      </c>
      <c r="CQ132" s="125"/>
      <c r="CR132" s="126">
        <f t="shared" si="2077"/>
        <v>1</v>
      </c>
      <c r="CS132" s="124" t="str">
        <f t="shared" si="2078"/>
        <v/>
      </c>
      <c r="CT132" s="125"/>
      <c r="CU132" s="126">
        <f t="shared" si="2079"/>
        <v>1</v>
      </c>
      <c r="CV132" s="124" t="str">
        <f t="shared" si="2080"/>
        <v/>
      </c>
      <c r="CW132" s="125"/>
      <c r="CX132" s="126">
        <f t="shared" si="2081"/>
        <v>1</v>
      </c>
      <c r="CY132" s="124" t="str">
        <f t="shared" si="2082"/>
        <v/>
      </c>
      <c r="CZ132" s="125"/>
      <c r="DA132" s="126">
        <f t="shared" si="2083"/>
        <v>1</v>
      </c>
      <c r="DB132" s="124" t="str">
        <f t="shared" si="2084"/>
        <v/>
      </c>
      <c r="DC132" s="125"/>
      <c r="DD132" s="126">
        <f t="shared" si="2085"/>
        <v>1</v>
      </c>
      <c r="DE132" s="124" t="str">
        <f t="shared" si="2086"/>
        <v/>
      </c>
      <c r="DF132" s="125"/>
      <c r="DG132" s="126">
        <f t="shared" si="2087"/>
        <v>1</v>
      </c>
      <c r="DH132" s="124" t="str">
        <f t="shared" si="2088"/>
        <v/>
      </c>
      <c r="DI132" s="125"/>
      <c r="DJ132" s="126">
        <f t="shared" si="2089"/>
        <v>1</v>
      </c>
    </row>
    <row r="133" spans="1:114" ht="7.75" hidden="1" customHeight="1" outlineLevel="2" x14ac:dyDescent="0.2">
      <c r="A133" s="97" t="str">
        <f t="shared" si="1657"/>
        <v>4</v>
      </c>
      <c r="B133" s="140" t="s">
        <v>372</v>
      </c>
      <c r="C133" s="200" t="str">
        <f>VLOOKUP(B133,'[49]PLANILHA ORCAMENTARIA'!A:B,2,0)</f>
        <v>PORCELANATO</v>
      </c>
      <c r="D133" s="200"/>
      <c r="E133" s="122">
        <f>VLOOKUP(B133,'[49]PLANILHA ORCAMENTARIA'!A:G,7,0)</f>
        <v>125737.15</v>
      </c>
      <c r="F133" s="123"/>
      <c r="G133" s="124" t="str">
        <f t="shared" si="2018"/>
        <v/>
      </c>
      <c r="H133" s="125"/>
      <c r="I133" s="126">
        <f t="shared" si="1659"/>
        <v>0</v>
      </c>
      <c r="J133" s="124" t="str">
        <f t="shared" si="2020"/>
        <v/>
      </c>
      <c r="K133" s="125"/>
      <c r="L133" s="126">
        <f t="shared" si="2021"/>
        <v>0</v>
      </c>
      <c r="M133" s="124" t="str">
        <f t="shared" si="2022"/>
        <v/>
      </c>
      <c r="N133" s="125"/>
      <c r="O133" s="126">
        <f t="shared" si="2023"/>
        <v>0</v>
      </c>
      <c r="P133" s="124" t="str">
        <f t="shared" si="2024"/>
        <v/>
      </c>
      <c r="Q133" s="125"/>
      <c r="R133" s="126">
        <f t="shared" si="2025"/>
        <v>0</v>
      </c>
      <c r="S133" s="124" t="str">
        <f t="shared" si="2026"/>
        <v/>
      </c>
      <c r="T133" s="125"/>
      <c r="U133" s="126">
        <f t="shared" si="2027"/>
        <v>0</v>
      </c>
      <c r="V133" s="124" t="str">
        <f t="shared" si="2028"/>
        <v/>
      </c>
      <c r="W133" s="125"/>
      <c r="X133" s="126">
        <f t="shared" si="2029"/>
        <v>0</v>
      </c>
      <c r="Y133" s="124" t="str">
        <f t="shared" si="2030"/>
        <v/>
      </c>
      <c r="Z133" s="125"/>
      <c r="AA133" s="126">
        <f t="shared" si="2031"/>
        <v>0</v>
      </c>
      <c r="AB133" s="124" t="str">
        <f t="shared" si="2032"/>
        <v/>
      </c>
      <c r="AC133" s="125"/>
      <c r="AD133" s="126">
        <f t="shared" si="2033"/>
        <v>0</v>
      </c>
      <c r="AE133" s="124" t="str">
        <f t="shared" si="2034"/>
        <v/>
      </c>
      <c r="AF133" s="125"/>
      <c r="AG133" s="126">
        <f t="shared" si="2035"/>
        <v>0</v>
      </c>
      <c r="AH133" s="124" t="str">
        <f t="shared" si="2036"/>
        <v/>
      </c>
      <c r="AI133" s="125"/>
      <c r="AJ133" s="126">
        <f t="shared" si="2037"/>
        <v>0</v>
      </c>
      <c r="AK133" s="124" t="str">
        <f t="shared" si="2038"/>
        <v/>
      </c>
      <c r="AL133" s="125"/>
      <c r="AM133" s="126">
        <f t="shared" si="2039"/>
        <v>0</v>
      </c>
      <c r="AN133" s="124" t="str">
        <f t="shared" si="2040"/>
        <v/>
      </c>
      <c r="AO133" s="125"/>
      <c r="AP133" s="126">
        <f t="shared" si="2041"/>
        <v>0</v>
      </c>
      <c r="AQ133" s="124" t="str">
        <f t="shared" si="2042"/>
        <v/>
      </c>
      <c r="AR133" s="125"/>
      <c r="AS133" s="126">
        <f t="shared" si="2043"/>
        <v>0</v>
      </c>
      <c r="AT133" s="124" t="str">
        <f t="shared" si="2044"/>
        <v/>
      </c>
      <c r="AU133" s="125"/>
      <c r="AV133" s="126">
        <f t="shared" si="2045"/>
        <v>0</v>
      </c>
      <c r="AW133" s="124" t="str">
        <f t="shared" si="2046"/>
        <v/>
      </c>
      <c r="AX133" s="125"/>
      <c r="AY133" s="126">
        <f t="shared" si="2047"/>
        <v>0</v>
      </c>
      <c r="AZ133" s="124" t="str">
        <f t="shared" si="2048"/>
        <v/>
      </c>
      <c r="BA133" s="125"/>
      <c r="BB133" s="126">
        <f t="shared" si="2049"/>
        <v>0</v>
      </c>
      <c r="BC133" s="124" t="str">
        <f t="shared" si="2050"/>
        <v/>
      </c>
      <c r="BD133" s="125"/>
      <c r="BE133" s="126">
        <f t="shared" si="2051"/>
        <v>0</v>
      </c>
      <c r="BF133" s="124" t="str">
        <f t="shared" si="2052"/>
        <v/>
      </c>
      <c r="BG133" s="125"/>
      <c r="BH133" s="126">
        <f t="shared" si="2053"/>
        <v>0</v>
      </c>
      <c r="BI133" s="124">
        <f t="shared" si="2054"/>
        <v>125737.15</v>
      </c>
      <c r="BJ133" s="125">
        <v>1</v>
      </c>
      <c r="BK133" s="126">
        <f t="shared" si="2055"/>
        <v>1</v>
      </c>
      <c r="BL133" s="124" t="str">
        <f t="shared" si="2056"/>
        <v/>
      </c>
      <c r="BM133" s="125"/>
      <c r="BN133" s="126">
        <f t="shared" si="2057"/>
        <v>1</v>
      </c>
      <c r="BO133" s="124" t="str">
        <f t="shared" si="2058"/>
        <v/>
      </c>
      <c r="BP133" s="125"/>
      <c r="BQ133" s="126">
        <f t="shared" si="2059"/>
        <v>1</v>
      </c>
      <c r="BR133" s="124" t="str">
        <f t="shared" si="2060"/>
        <v/>
      </c>
      <c r="BS133" s="125"/>
      <c r="BT133" s="126">
        <f t="shared" si="2061"/>
        <v>1</v>
      </c>
      <c r="BU133" s="124" t="str">
        <f t="shared" si="2062"/>
        <v/>
      </c>
      <c r="BV133" s="125"/>
      <c r="BW133" s="126">
        <f t="shared" si="2063"/>
        <v>1</v>
      </c>
      <c r="BX133" s="124" t="str">
        <f t="shared" si="2064"/>
        <v/>
      </c>
      <c r="BY133" s="125"/>
      <c r="BZ133" s="126">
        <f t="shared" si="2065"/>
        <v>1</v>
      </c>
      <c r="CA133" s="124" t="str">
        <f t="shared" si="2066"/>
        <v/>
      </c>
      <c r="CB133" s="125"/>
      <c r="CC133" s="126">
        <f t="shared" si="2067"/>
        <v>1</v>
      </c>
      <c r="CD133" s="124" t="str">
        <f t="shared" si="2068"/>
        <v/>
      </c>
      <c r="CE133" s="125"/>
      <c r="CF133" s="126">
        <f t="shared" si="2069"/>
        <v>1</v>
      </c>
      <c r="CG133" s="124" t="str">
        <f t="shared" si="2070"/>
        <v/>
      </c>
      <c r="CH133" s="125"/>
      <c r="CI133" s="126">
        <f t="shared" si="2071"/>
        <v>1</v>
      </c>
      <c r="CJ133" s="124" t="str">
        <f t="shared" si="2072"/>
        <v/>
      </c>
      <c r="CK133" s="125"/>
      <c r="CL133" s="126">
        <f t="shared" si="2073"/>
        <v>1</v>
      </c>
      <c r="CM133" s="124" t="str">
        <f t="shared" si="2074"/>
        <v/>
      </c>
      <c r="CN133" s="125"/>
      <c r="CO133" s="126">
        <f t="shared" si="2075"/>
        <v>1</v>
      </c>
      <c r="CP133" s="124" t="str">
        <f t="shared" si="2076"/>
        <v/>
      </c>
      <c r="CQ133" s="125"/>
      <c r="CR133" s="126">
        <f t="shared" si="2077"/>
        <v>1</v>
      </c>
      <c r="CS133" s="124" t="str">
        <f t="shared" si="2078"/>
        <v/>
      </c>
      <c r="CT133" s="125"/>
      <c r="CU133" s="126">
        <f t="shared" si="2079"/>
        <v>1</v>
      </c>
      <c r="CV133" s="124" t="str">
        <f t="shared" si="2080"/>
        <v/>
      </c>
      <c r="CW133" s="125"/>
      <c r="CX133" s="126">
        <f t="shared" si="2081"/>
        <v>1</v>
      </c>
      <c r="CY133" s="124" t="str">
        <f t="shared" si="2082"/>
        <v/>
      </c>
      <c r="CZ133" s="125"/>
      <c r="DA133" s="126">
        <f t="shared" si="2083"/>
        <v>1</v>
      </c>
      <c r="DB133" s="124" t="str">
        <f t="shared" si="2084"/>
        <v/>
      </c>
      <c r="DC133" s="125"/>
      <c r="DD133" s="126">
        <f t="shared" si="2085"/>
        <v>1</v>
      </c>
      <c r="DE133" s="124" t="str">
        <f t="shared" si="2086"/>
        <v/>
      </c>
      <c r="DF133" s="125"/>
      <c r="DG133" s="126">
        <f t="shared" si="2087"/>
        <v>1</v>
      </c>
      <c r="DH133" s="124" t="str">
        <f t="shared" si="2088"/>
        <v/>
      </c>
      <c r="DI133" s="125"/>
      <c r="DJ133" s="126">
        <f t="shared" si="2089"/>
        <v>1</v>
      </c>
    </row>
    <row r="134" spans="1:114" ht="7.75" hidden="1" customHeight="1" outlineLevel="2" x14ac:dyDescent="0.2">
      <c r="A134" s="97" t="str">
        <f t="shared" si="1657"/>
        <v>4</v>
      </c>
      <c r="B134" s="140" t="s">
        <v>373</v>
      </c>
      <c r="C134" s="200" t="str">
        <f>VLOOKUP(B134,'[49]PLANILHA ORCAMENTARIA'!A:B,2,0)</f>
        <v>REJUNTE</v>
      </c>
      <c r="D134" s="200"/>
      <c r="E134" s="122">
        <f>VLOOKUP(B134,'[49]PLANILHA ORCAMENTARIA'!A:G,7,0)</f>
        <v>5871.25</v>
      </c>
      <c r="F134" s="123"/>
      <c r="G134" s="124" t="str">
        <f t="shared" si="2018"/>
        <v/>
      </c>
      <c r="H134" s="125"/>
      <c r="I134" s="126">
        <f t="shared" si="1659"/>
        <v>0</v>
      </c>
      <c r="J134" s="124" t="str">
        <f t="shared" si="2020"/>
        <v/>
      </c>
      <c r="K134" s="125"/>
      <c r="L134" s="126">
        <f t="shared" si="2021"/>
        <v>0</v>
      </c>
      <c r="M134" s="124" t="str">
        <f t="shared" si="2022"/>
        <v/>
      </c>
      <c r="N134" s="125"/>
      <c r="O134" s="126">
        <f t="shared" si="2023"/>
        <v>0</v>
      </c>
      <c r="P134" s="124" t="str">
        <f t="shared" si="2024"/>
        <v/>
      </c>
      <c r="Q134" s="125"/>
      <c r="R134" s="126">
        <f t="shared" si="2025"/>
        <v>0</v>
      </c>
      <c r="S134" s="124" t="str">
        <f t="shared" si="2026"/>
        <v/>
      </c>
      <c r="T134" s="125"/>
      <c r="U134" s="126">
        <f t="shared" si="2027"/>
        <v>0</v>
      </c>
      <c r="V134" s="124" t="str">
        <f t="shared" si="2028"/>
        <v/>
      </c>
      <c r="W134" s="125"/>
      <c r="X134" s="126">
        <f t="shared" si="2029"/>
        <v>0</v>
      </c>
      <c r="Y134" s="124" t="str">
        <f t="shared" si="2030"/>
        <v/>
      </c>
      <c r="Z134" s="125"/>
      <c r="AA134" s="126">
        <f t="shared" si="2031"/>
        <v>0</v>
      </c>
      <c r="AB134" s="124" t="str">
        <f t="shared" si="2032"/>
        <v/>
      </c>
      <c r="AC134" s="125"/>
      <c r="AD134" s="126">
        <f t="shared" si="2033"/>
        <v>0</v>
      </c>
      <c r="AE134" s="124" t="str">
        <f t="shared" si="2034"/>
        <v/>
      </c>
      <c r="AF134" s="125"/>
      <c r="AG134" s="126">
        <f t="shared" si="2035"/>
        <v>0</v>
      </c>
      <c r="AH134" s="124" t="str">
        <f t="shared" si="2036"/>
        <v/>
      </c>
      <c r="AI134" s="125"/>
      <c r="AJ134" s="126">
        <f t="shared" si="2037"/>
        <v>0</v>
      </c>
      <c r="AK134" s="124" t="str">
        <f t="shared" si="2038"/>
        <v/>
      </c>
      <c r="AL134" s="125"/>
      <c r="AM134" s="126">
        <f t="shared" si="2039"/>
        <v>0</v>
      </c>
      <c r="AN134" s="124" t="str">
        <f t="shared" si="2040"/>
        <v/>
      </c>
      <c r="AO134" s="125"/>
      <c r="AP134" s="126">
        <f t="shared" si="2041"/>
        <v>0</v>
      </c>
      <c r="AQ134" s="124" t="str">
        <f t="shared" si="2042"/>
        <v/>
      </c>
      <c r="AR134" s="125"/>
      <c r="AS134" s="126">
        <f t="shared" si="2043"/>
        <v>0</v>
      </c>
      <c r="AT134" s="124" t="str">
        <f t="shared" si="2044"/>
        <v/>
      </c>
      <c r="AU134" s="125"/>
      <c r="AV134" s="126">
        <f t="shared" si="2045"/>
        <v>0</v>
      </c>
      <c r="AW134" s="124" t="str">
        <f t="shared" si="2046"/>
        <v/>
      </c>
      <c r="AX134" s="125"/>
      <c r="AY134" s="126">
        <f t="shared" si="2047"/>
        <v>0</v>
      </c>
      <c r="AZ134" s="124" t="str">
        <f t="shared" si="2048"/>
        <v/>
      </c>
      <c r="BA134" s="125"/>
      <c r="BB134" s="126">
        <f t="shared" si="2049"/>
        <v>0</v>
      </c>
      <c r="BC134" s="124" t="str">
        <f t="shared" si="2050"/>
        <v/>
      </c>
      <c r="BD134" s="125"/>
      <c r="BE134" s="126">
        <f t="shared" si="2051"/>
        <v>0</v>
      </c>
      <c r="BF134" s="124" t="str">
        <f t="shared" si="2052"/>
        <v/>
      </c>
      <c r="BG134" s="125"/>
      <c r="BH134" s="126">
        <f t="shared" si="2053"/>
        <v>0</v>
      </c>
      <c r="BI134" s="124">
        <f t="shared" si="2054"/>
        <v>5871.25</v>
      </c>
      <c r="BJ134" s="125">
        <v>1</v>
      </c>
      <c r="BK134" s="126">
        <f t="shared" si="2055"/>
        <v>1</v>
      </c>
      <c r="BL134" s="124" t="str">
        <f t="shared" si="2056"/>
        <v/>
      </c>
      <c r="BM134" s="125"/>
      <c r="BN134" s="126">
        <f t="shared" si="2057"/>
        <v>1</v>
      </c>
      <c r="BO134" s="124" t="str">
        <f t="shared" si="2058"/>
        <v/>
      </c>
      <c r="BP134" s="125"/>
      <c r="BQ134" s="126">
        <f t="shared" si="2059"/>
        <v>1</v>
      </c>
      <c r="BR134" s="124" t="str">
        <f t="shared" si="2060"/>
        <v/>
      </c>
      <c r="BS134" s="125"/>
      <c r="BT134" s="126">
        <f t="shared" si="2061"/>
        <v>1</v>
      </c>
      <c r="BU134" s="124" t="str">
        <f t="shared" si="2062"/>
        <v/>
      </c>
      <c r="BV134" s="125"/>
      <c r="BW134" s="126">
        <f t="shared" si="2063"/>
        <v>1</v>
      </c>
      <c r="BX134" s="124" t="str">
        <f t="shared" si="2064"/>
        <v/>
      </c>
      <c r="BY134" s="125"/>
      <c r="BZ134" s="126">
        <f t="shared" si="2065"/>
        <v>1</v>
      </c>
      <c r="CA134" s="124" t="str">
        <f t="shared" si="2066"/>
        <v/>
      </c>
      <c r="CB134" s="125"/>
      <c r="CC134" s="126">
        <f t="shared" si="2067"/>
        <v>1</v>
      </c>
      <c r="CD134" s="124" t="str">
        <f t="shared" si="2068"/>
        <v/>
      </c>
      <c r="CE134" s="125"/>
      <c r="CF134" s="126">
        <f t="shared" si="2069"/>
        <v>1</v>
      </c>
      <c r="CG134" s="124" t="str">
        <f t="shared" si="2070"/>
        <v/>
      </c>
      <c r="CH134" s="125"/>
      <c r="CI134" s="126">
        <f t="shared" si="2071"/>
        <v>1</v>
      </c>
      <c r="CJ134" s="124" t="str">
        <f t="shared" si="2072"/>
        <v/>
      </c>
      <c r="CK134" s="125"/>
      <c r="CL134" s="126">
        <f t="shared" si="2073"/>
        <v>1</v>
      </c>
      <c r="CM134" s="124" t="str">
        <f t="shared" si="2074"/>
        <v/>
      </c>
      <c r="CN134" s="125"/>
      <c r="CO134" s="126">
        <f t="shared" si="2075"/>
        <v>1</v>
      </c>
      <c r="CP134" s="124" t="str">
        <f t="shared" si="2076"/>
        <v/>
      </c>
      <c r="CQ134" s="125"/>
      <c r="CR134" s="126">
        <f t="shared" si="2077"/>
        <v>1</v>
      </c>
      <c r="CS134" s="124" t="str">
        <f t="shared" si="2078"/>
        <v/>
      </c>
      <c r="CT134" s="125"/>
      <c r="CU134" s="126">
        <f t="shared" si="2079"/>
        <v>1</v>
      </c>
      <c r="CV134" s="124" t="str">
        <f t="shared" si="2080"/>
        <v/>
      </c>
      <c r="CW134" s="125"/>
      <c r="CX134" s="126">
        <f t="shared" si="2081"/>
        <v>1</v>
      </c>
      <c r="CY134" s="124" t="str">
        <f t="shared" si="2082"/>
        <v/>
      </c>
      <c r="CZ134" s="125"/>
      <c r="DA134" s="126">
        <f t="shared" si="2083"/>
        <v>1</v>
      </c>
      <c r="DB134" s="124" t="str">
        <f t="shared" si="2084"/>
        <v/>
      </c>
      <c r="DC134" s="125"/>
      <c r="DD134" s="126">
        <f t="shared" si="2085"/>
        <v>1</v>
      </c>
      <c r="DE134" s="124" t="str">
        <f t="shared" si="2086"/>
        <v/>
      </c>
      <c r="DF134" s="125"/>
      <c r="DG134" s="126">
        <f t="shared" si="2087"/>
        <v>1</v>
      </c>
      <c r="DH134" s="124" t="str">
        <f t="shared" si="2088"/>
        <v/>
      </c>
      <c r="DI134" s="125"/>
      <c r="DJ134" s="126">
        <f t="shared" si="2089"/>
        <v>1</v>
      </c>
    </row>
    <row r="135" spans="1:114" ht="7.75" hidden="1" customHeight="1" outlineLevel="1" x14ac:dyDescent="0.2">
      <c r="A135" s="97" t="str">
        <f t="shared" si="1657"/>
        <v>4</v>
      </c>
      <c r="B135" s="131" t="s">
        <v>374</v>
      </c>
      <c r="C135" s="204" t="s">
        <v>375</v>
      </c>
      <c r="D135" s="204"/>
      <c r="E135" s="132">
        <f>VLOOKUP(B135,'[49]PLANILHA ORCAMENTARIA'!A:G,7,0)</f>
        <v>125415.9</v>
      </c>
      <c r="F135" s="133"/>
      <c r="G135" s="207"/>
      <c r="H135" s="208"/>
      <c r="I135" s="209"/>
      <c r="J135" s="207"/>
      <c r="K135" s="208"/>
      <c r="L135" s="209"/>
      <c r="M135" s="207"/>
      <c r="N135" s="208"/>
      <c r="O135" s="209"/>
      <c r="P135" s="207"/>
      <c r="Q135" s="208"/>
      <c r="R135" s="209"/>
      <c r="S135" s="207"/>
      <c r="T135" s="208"/>
      <c r="U135" s="209"/>
      <c r="V135" s="207"/>
      <c r="W135" s="208"/>
      <c r="X135" s="209"/>
      <c r="Y135" s="207"/>
      <c r="Z135" s="208"/>
      <c r="AA135" s="209"/>
      <c r="AB135" s="207"/>
      <c r="AC135" s="208"/>
      <c r="AD135" s="209"/>
      <c r="AE135" s="207"/>
      <c r="AF135" s="208"/>
      <c r="AG135" s="209"/>
      <c r="AH135" s="207"/>
      <c r="AI135" s="208"/>
      <c r="AJ135" s="209"/>
      <c r="AK135" s="207"/>
      <c r="AL135" s="208"/>
      <c r="AM135" s="209"/>
      <c r="AN135" s="207"/>
      <c r="AO135" s="208"/>
      <c r="AP135" s="209"/>
      <c r="AQ135" s="207"/>
      <c r="AR135" s="208"/>
      <c r="AS135" s="209"/>
      <c r="AT135" s="207"/>
      <c r="AU135" s="208"/>
      <c r="AV135" s="209"/>
      <c r="AW135" s="207"/>
      <c r="AX135" s="208"/>
      <c r="AY135" s="209"/>
      <c r="AZ135" s="207"/>
      <c r="BA135" s="208"/>
      <c r="BB135" s="209"/>
      <c r="BC135" s="207"/>
      <c r="BD135" s="208"/>
      <c r="BE135" s="209"/>
      <c r="BF135" s="207"/>
      <c r="BG135" s="208"/>
      <c r="BH135" s="209"/>
      <c r="BI135" s="207"/>
      <c r="BJ135" s="208"/>
      <c r="BK135" s="209"/>
      <c r="BL135" s="207"/>
      <c r="BM135" s="208"/>
      <c r="BN135" s="209"/>
      <c r="BO135" s="207"/>
      <c r="BP135" s="208"/>
      <c r="BQ135" s="209"/>
      <c r="BR135" s="207"/>
      <c r="BS135" s="208"/>
      <c r="BT135" s="209"/>
      <c r="BU135" s="207"/>
      <c r="BV135" s="208"/>
      <c r="BW135" s="209"/>
      <c r="BX135" s="207"/>
      <c r="BY135" s="208"/>
      <c r="BZ135" s="209"/>
      <c r="CA135" s="207"/>
      <c r="CB135" s="208"/>
      <c r="CC135" s="209"/>
      <c r="CD135" s="207"/>
      <c r="CE135" s="208"/>
      <c r="CF135" s="209"/>
      <c r="CG135" s="207"/>
      <c r="CH135" s="208"/>
      <c r="CI135" s="209"/>
      <c r="CJ135" s="207"/>
      <c r="CK135" s="208"/>
      <c r="CL135" s="209"/>
      <c r="CM135" s="207"/>
      <c r="CN135" s="208"/>
      <c r="CO135" s="209"/>
      <c r="CP135" s="207"/>
      <c r="CQ135" s="208"/>
      <c r="CR135" s="209"/>
      <c r="CS135" s="207"/>
      <c r="CT135" s="208"/>
      <c r="CU135" s="209"/>
      <c r="CV135" s="207"/>
      <c r="CW135" s="208"/>
      <c r="CX135" s="209"/>
      <c r="CY135" s="207"/>
      <c r="CZ135" s="208"/>
      <c r="DA135" s="209"/>
      <c r="DB135" s="207"/>
      <c r="DC135" s="208"/>
      <c r="DD135" s="209"/>
      <c r="DE135" s="207"/>
      <c r="DF135" s="208"/>
      <c r="DG135" s="209"/>
      <c r="DH135" s="207"/>
      <c r="DI135" s="208"/>
      <c r="DJ135" s="209"/>
    </row>
    <row r="136" spans="1:114" ht="7.75" hidden="1" customHeight="1" outlineLevel="2" collapsed="1" x14ac:dyDescent="0.2">
      <c r="A136" s="97" t="str">
        <f t="shared" si="1657"/>
        <v>4</v>
      </c>
      <c r="B136" s="140" t="s">
        <v>376</v>
      </c>
      <c r="C136" s="200" t="str">
        <f>VLOOKUP(B136,'[49]PLANILHA ORCAMENTARIA'!A:B,2,0)</f>
        <v>FORRO - MODULAR LÃ DE PET</v>
      </c>
      <c r="D136" s="200"/>
      <c r="E136" s="122">
        <f>VLOOKUP(B136,'[49]PLANILHA ORCAMENTARIA'!A:G,7,0)</f>
        <v>65095.7</v>
      </c>
      <c r="F136" s="123"/>
      <c r="G136" s="124" t="str">
        <f t="shared" ref="G136:G137" si="2090">IF(H136="","",H136*$E136)</f>
        <v/>
      </c>
      <c r="H136" s="125"/>
      <c r="I136" s="126">
        <f t="shared" ref="I136:I137" si="2091">H136</f>
        <v>0</v>
      </c>
      <c r="J136" s="124" t="str">
        <f t="shared" ref="J136:J137" si="2092">IF(K136="","",K136*$E136)</f>
        <v/>
      </c>
      <c r="K136" s="125"/>
      <c r="L136" s="126">
        <f t="shared" ref="L136:L137" si="2093">K136+I136</f>
        <v>0</v>
      </c>
      <c r="M136" s="124" t="str">
        <f t="shared" ref="M136:M137" si="2094">IF(N136="","",N136*$E136)</f>
        <v/>
      </c>
      <c r="N136" s="125"/>
      <c r="O136" s="126">
        <f t="shared" ref="O136:O137" si="2095">N136+L136</f>
        <v>0</v>
      </c>
      <c r="P136" s="124" t="str">
        <f t="shared" ref="P136:P137" si="2096">IF(Q136="","",Q136*$E136)</f>
        <v/>
      </c>
      <c r="Q136" s="125"/>
      <c r="R136" s="126">
        <f t="shared" ref="R136:R137" si="2097">Q136+O136</f>
        <v>0</v>
      </c>
      <c r="S136" s="124" t="str">
        <f t="shared" ref="S136:S137" si="2098">IF(T136="","",T136*$E136)</f>
        <v/>
      </c>
      <c r="T136" s="125"/>
      <c r="U136" s="126">
        <f t="shared" ref="U136:U137" si="2099">T136+R136</f>
        <v>0</v>
      </c>
      <c r="V136" s="124" t="str">
        <f t="shared" ref="V136:V137" si="2100">IF(W136="","",W136*$E136)</f>
        <v/>
      </c>
      <c r="W136" s="125"/>
      <c r="X136" s="126">
        <f t="shared" ref="X136:X137" si="2101">W136+U136</f>
        <v>0</v>
      </c>
      <c r="Y136" s="124" t="str">
        <f t="shared" ref="Y136:Y137" si="2102">IF(Z136="","",Z136*$E136)</f>
        <v/>
      </c>
      <c r="Z136" s="125"/>
      <c r="AA136" s="126">
        <f t="shared" ref="AA136:AA137" si="2103">Z136+X136</f>
        <v>0</v>
      </c>
      <c r="AB136" s="124" t="str">
        <f t="shared" ref="AB136:AB137" si="2104">IF(AC136="","",AC136*$E136)</f>
        <v/>
      </c>
      <c r="AC136" s="125"/>
      <c r="AD136" s="126">
        <f t="shared" ref="AD136:AD137" si="2105">AC136+AA136</f>
        <v>0</v>
      </c>
      <c r="AE136" s="124" t="str">
        <f t="shared" ref="AE136:AE137" si="2106">IF(AF136="","",AF136*$E136)</f>
        <v/>
      </c>
      <c r="AF136" s="125"/>
      <c r="AG136" s="126">
        <f t="shared" ref="AG136:AG137" si="2107">AF136+AD136</f>
        <v>0</v>
      </c>
      <c r="AH136" s="124" t="str">
        <f t="shared" ref="AH136:AH137" si="2108">IF(AI136="","",AI136*$E136)</f>
        <v/>
      </c>
      <c r="AI136" s="125"/>
      <c r="AJ136" s="126">
        <f t="shared" ref="AJ136:AJ137" si="2109">AI136+AG136</f>
        <v>0</v>
      </c>
      <c r="AK136" s="124" t="str">
        <f t="shared" ref="AK136:AK137" si="2110">IF(AL136="","",AL136*$E136)</f>
        <v/>
      </c>
      <c r="AL136" s="125"/>
      <c r="AM136" s="126">
        <f t="shared" ref="AM136:AM137" si="2111">AL136+AJ136</f>
        <v>0</v>
      </c>
      <c r="AN136" s="124" t="str">
        <f t="shared" ref="AN136:AN137" si="2112">IF(AO136="","",AO136*$E136)</f>
        <v/>
      </c>
      <c r="AO136" s="125"/>
      <c r="AP136" s="126">
        <f t="shared" ref="AP136:AP137" si="2113">AO136+AM136</f>
        <v>0</v>
      </c>
      <c r="AQ136" s="124" t="str">
        <f t="shared" ref="AQ136:AQ137" si="2114">IF(AR136="","",AR136*$E136)</f>
        <v/>
      </c>
      <c r="AR136" s="125"/>
      <c r="AS136" s="126">
        <f t="shared" ref="AS136:AS137" si="2115">AR136+AP136</f>
        <v>0</v>
      </c>
      <c r="AT136" s="124" t="str">
        <f t="shared" ref="AT136:AT137" si="2116">IF(AU136="","",AU136*$E136)</f>
        <v/>
      </c>
      <c r="AU136" s="125"/>
      <c r="AV136" s="126">
        <f t="shared" ref="AV136:AV137" si="2117">AU136+AS136</f>
        <v>0</v>
      </c>
      <c r="AW136" s="124" t="str">
        <f t="shared" ref="AW136:AW137" si="2118">IF(AX136="","",AX136*$E136)</f>
        <v/>
      </c>
      <c r="AX136" s="125"/>
      <c r="AY136" s="126">
        <f t="shared" ref="AY136:AY137" si="2119">AX136+AV136</f>
        <v>0</v>
      </c>
      <c r="AZ136" s="124" t="str">
        <f t="shared" ref="AZ136:AZ137" si="2120">IF(BA136="","",BA136*$E136)</f>
        <v/>
      </c>
      <c r="BA136" s="125"/>
      <c r="BB136" s="126">
        <f t="shared" ref="BB136:BB137" si="2121">BA136+AY136</f>
        <v>0</v>
      </c>
      <c r="BC136" s="124" t="str">
        <f t="shared" ref="BC136:BC137" si="2122">IF(BD136="","",BD136*$E136)</f>
        <v/>
      </c>
      <c r="BD136" s="125"/>
      <c r="BE136" s="126">
        <f t="shared" ref="BE136:BE137" si="2123">BD136+BB136</f>
        <v>0</v>
      </c>
      <c r="BF136" s="124" t="str">
        <f t="shared" ref="BF136:BF137" si="2124">IF(BG136="","",BG136*$E136)</f>
        <v/>
      </c>
      <c r="BG136" s="125"/>
      <c r="BH136" s="126">
        <f t="shared" ref="BH136:BH137" si="2125">BG136+BE136</f>
        <v>0</v>
      </c>
      <c r="BI136" s="124" t="str">
        <f t="shared" ref="BI136:BI137" si="2126">IF(BJ136="","",BJ136*$E136)</f>
        <v/>
      </c>
      <c r="BJ136" s="125"/>
      <c r="BK136" s="126">
        <f t="shared" ref="BK136:BK137" si="2127">BJ136+BH136</f>
        <v>0</v>
      </c>
      <c r="BL136" s="124" t="str">
        <f t="shared" ref="BL136:BL137" si="2128">IF(BM136="","",BM136*$E136)</f>
        <v/>
      </c>
      <c r="BM136" s="125"/>
      <c r="BN136" s="126">
        <f t="shared" ref="BN136:BN137" si="2129">BM136+BK136</f>
        <v>0</v>
      </c>
      <c r="BO136" s="124" t="str">
        <f t="shared" ref="BO136:BO137" si="2130">IF(BP136="","",BP136*$E136)</f>
        <v/>
      </c>
      <c r="BP136" s="125"/>
      <c r="BQ136" s="126">
        <f t="shared" ref="BQ136:BQ137" si="2131">BP136+BN136</f>
        <v>0</v>
      </c>
      <c r="BR136" s="124" t="str">
        <f t="shared" ref="BR136:BR137" si="2132">IF(BS136="","",BS136*$E136)</f>
        <v/>
      </c>
      <c r="BS136" s="125"/>
      <c r="BT136" s="126">
        <f t="shared" ref="BT136:BT137" si="2133">BS136+BQ136</f>
        <v>0</v>
      </c>
      <c r="BU136" s="124" t="str">
        <f t="shared" ref="BU136:BU137" si="2134">IF(BV136="","",BV136*$E136)</f>
        <v/>
      </c>
      <c r="BV136" s="125"/>
      <c r="BW136" s="126">
        <f t="shared" ref="BW136:BW137" si="2135">BV136+BT136</f>
        <v>0</v>
      </c>
      <c r="BX136" s="124" t="str">
        <f t="shared" ref="BX136:BX137" si="2136">IF(BY136="","",BY136*$E136)</f>
        <v/>
      </c>
      <c r="BY136" s="125"/>
      <c r="BZ136" s="126">
        <f t="shared" ref="BZ136:BZ137" si="2137">BY136+BW136</f>
        <v>0</v>
      </c>
      <c r="CA136" s="124" t="str">
        <f t="shared" ref="CA136:CA137" si="2138">IF(CB136="","",CB136*$E136)</f>
        <v/>
      </c>
      <c r="CB136" s="125"/>
      <c r="CC136" s="126">
        <f t="shared" ref="CC136:CC137" si="2139">CB136+BZ136</f>
        <v>0</v>
      </c>
      <c r="CD136" s="124" t="str">
        <f t="shared" ref="CD136:CD137" si="2140">IF(CE136="","",CE136*$E136)</f>
        <v/>
      </c>
      <c r="CE136" s="125"/>
      <c r="CF136" s="126">
        <f t="shared" ref="CF136:CF137" si="2141">CE136+CC136</f>
        <v>0</v>
      </c>
      <c r="CG136" s="124" t="str">
        <f t="shared" ref="CG136:CG137" si="2142">IF(CH136="","",CH136*$E136)</f>
        <v/>
      </c>
      <c r="CH136" s="125"/>
      <c r="CI136" s="126">
        <f t="shared" ref="CI136:CI137" si="2143">CH136+CF136</f>
        <v>0</v>
      </c>
      <c r="CJ136" s="124">
        <f t="shared" ref="CJ136:CJ137" si="2144">IF(CK136="","",CK136*$E136)</f>
        <v>65095.7</v>
      </c>
      <c r="CK136" s="125">
        <v>1</v>
      </c>
      <c r="CL136" s="126">
        <f t="shared" ref="CL136:CL137" si="2145">CK136+CI136</f>
        <v>1</v>
      </c>
      <c r="CM136" s="124" t="str">
        <f t="shared" ref="CM136:CM137" si="2146">IF(CN136="","",CN136*$E136)</f>
        <v/>
      </c>
      <c r="CN136" s="125"/>
      <c r="CO136" s="126">
        <f t="shared" ref="CO136:CO137" si="2147">CN136+CL136</f>
        <v>1</v>
      </c>
      <c r="CP136" s="124" t="str">
        <f t="shared" ref="CP136:CP137" si="2148">IF(CQ136="","",CQ136*$E136)</f>
        <v/>
      </c>
      <c r="CQ136" s="125"/>
      <c r="CR136" s="126">
        <f t="shared" ref="CR136:CR137" si="2149">CQ136+CO136</f>
        <v>1</v>
      </c>
      <c r="CS136" s="124" t="str">
        <f t="shared" ref="CS136:CS137" si="2150">IF(CT136="","",CT136*$E136)</f>
        <v/>
      </c>
      <c r="CT136" s="125"/>
      <c r="CU136" s="126">
        <f t="shared" ref="CU136:CU137" si="2151">CT136+CR136</f>
        <v>1</v>
      </c>
      <c r="CV136" s="124" t="str">
        <f t="shared" ref="CV136:CV137" si="2152">IF(CW136="","",CW136*$E136)</f>
        <v/>
      </c>
      <c r="CW136" s="125"/>
      <c r="CX136" s="126">
        <f t="shared" ref="CX136:CX137" si="2153">CW136+CU136</f>
        <v>1</v>
      </c>
      <c r="CY136" s="124" t="str">
        <f t="shared" ref="CY136:CY137" si="2154">IF(CZ136="","",CZ136*$E136)</f>
        <v/>
      </c>
      <c r="CZ136" s="125"/>
      <c r="DA136" s="126">
        <f t="shared" ref="DA136:DA137" si="2155">CZ136+CX136</f>
        <v>1</v>
      </c>
      <c r="DB136" s="124" t="str">
        <f t="shared" ref="DB136:DB137" si="2156">IF(DC136="","",DC136*$E136)</f>
        <v/>
      </c>
      <c r="DC136" s="125"/>
      <c r="DD136" s="126">
        <f t="shared" ref="DD136:DD137" si="2157">DC136+DA136</f>
        <v>1</v>
      </c>
      <c r="DE136" s="124" t="str">
        <f t="shared" ref="DE136:DE137" si="2158">IF(DF136="","",DF136*$E136)</f>
        <v/>
      </c>
      <c r="DF136" s="125"/>
      <c r="DG136" s="126">
        <f t="shared" ref="DG136:DG137" si="2159">DF136+DD136</f>
        <v>1</v>
      </c>
      <c r="DH136" s="124" t="str">
        <f t="shared" ref="DH136:DH137" si="2160">IF(DI136="","",DI136*$E136)</f>
        <v/>
      </c>
      <c r="DI136" s="125"/>
      <c r="DJ136" s="126">
        <f t="shared" ref="DJ136:DJ137" si="2161">DI136+DG136</f>
        <v>1</v>
      </c>
    </row>
    <row r="137" spans="1:114" ht="7.75" hidden="1" customHeight="1" outlineLevel="2" collapsed="1" x14ac:dyDescent="0.2">
      <c r="A137" s="97" t="str">
        <f t="shared" si="1657"/>
        <v>4</v>
      </c>
      <c r="B137" s="140" t="s">
        <v>377</v>
      </c>
      <c r="C137" s="200" t="str">
        <f>VLOOKUP(B137,'[49]PLANILHA ORCAMENTARIA'!A:B,2,0)</f>
        <v>FORRO - GESSO</v>
      </c>
      <c r="D137" s="200"/>
      <c r="E137" s="122">
        <f>VLOOKUP(B137,'[49]PLANILHA ORCAMENTARIA'!A:G,7,0)</f>
        <v>60320.2</v>
      </c>
      <c r="F137" s="123"/>
      <c r="G137" s="124" t="str">
        <f t="shared" si="2090"/>
        <v/>
      </c>
      <c r="H137" s="125"/>
      <c r="I137" s="126">
        <f t="shared" si="2091"/>
        <v>0</v>
      </c>
      <c r="J137" s="124" t="str">
        <f t="shared" si="2092"/>
        <v/>
      </c>
      <c r="K137" s="125"/>
      <c r="L137" s="126">
        <f t="shared" si="2093"/>
        <v>0</v>
      </c>
      <c r="M137" s="124" t="str">
        <f t="shared" si="2094"/>
        <v/>
      </c>
      <c r="N137" s="125"/>
      <c r="O137" s="126">
        <f t="shared" si="2095"/>
        <v>0</v>
      </c>
      <c r="P137" s="124" t="str">
        <f t="shared" si="2096"/>
        <v/>
      </c>
      <c r="Q137" s="125"/>
      <c r="R137" s="126">
        <f t="shared" si="2097"/>
        <v>0</v>
      </c>
      <c r="S137" s="124" t="str">
        <f t="shared" si="2098"/>
        <v/>
      </c>
      <c r="T137" s="125"/>
      <c r="U137" s="126">
        <f t="shared" si="2099"/>
        <v>0</v>
      </c>
      <c r="V137" s="124" t="str">
        <f t="shared" si="2100"/>
        <v/>
      </c>
      <c r="W137" s="125"/>
      <c r="X137" s="126">
        <f t="shared" si="2101"/>
        <v>0</v>
      </c>
      <c r="Y137" s="124" t="str">
        <f t="shared" si="2102"/>
        <v/>
      </c>
      <c r="Z137" s="125"/>
      <c r="AA137" s="126">
        <f t="shared" si="2103"/>
        <v>0</v>
      </c>
      <c r="AB137" s="124" t="str">
        <f t="shared" si="2104"/>
        <v/>
      </c>
      <c r="AC137" s="125"/>
      <c r="AD137" s="126">
        <f t="shared" si="2105"/>
        <v>0</v>
      </c>
      <c r="AE137" s="124" t="str">
        <f t="shared" si="2106"/>
        <v/>
      </c>
      <c r="AF137" s="125"/>
      <c r="AG137" s="126">
        <f t="shared" si="2107"/>
        <v>0</v>
      </c>
      <c r="AH137" s="124" t="str">
        <f t="shared" si="2108"/>
        <v/>
      </c>
      <c r="AI137" s="125"/>
      <c r="AJ137" s="126">
        <f t="shared" si="2109"/>
        <v>0</v>
      </c>
      <c r="AK137" s="124" t="str">
        <f t="shared" si="2110"/>
        <v/>
      </c>
      <c r="AL137" s="125"/>
      <c r="AM137" s="126">
        <f t="shared" si="2111"/>
        <v>0</v>
      </c>
      <c r="AN137" s="124" t="str">
        <f t="shared" si="2112"/>
        <v/>
      </c>
      <c r="AO137" s="125"/>
      <c r="AP137" s="126">
        <f t="shared" si="2113"/>
        <v>0</v>
      </c>
      <c r="AQ137" s="124" t="str">
        <f t="shared" si="2114"/>
        <v/>
      </c>
      <c r="AR137" s="125"/>
      <c r="AS137" s="126">
        <f t="shared" si="2115"/>
        <v>0</v>
      </c>
      <c r="AT137" s="124" t="str">
        <f t="shared" si="2116"/>
        <v/>
      </c>
      <c r="AU137" s="125"/>
      <c r="AV137" s="126">
        <f t="shared" si="2117"/>
        <v>0</v>
      </c>
      <c r="AW137" s="124" t="str">
        <f t="shared" si="2118"/>
        <v/>
      </c>
      <c r="AX137" s="125"/>
      <c r="AY137" s="126">
        <f t="shared" si="2119"/>
        <v>0</v>
      </c>
      <c r="AZ137" s="124" t="str">
        <f t="shared" si="2120"/>
        <v/>
      </c>
      <c r="BA137" s="125"/>
      <c r="BB137" s="126">
        <f t="shared" si="2121"/>
        <v>0</v>
      </c>
      <c r="BC137" s="124" t="str">
        <f t="shared" si="2122"/>
        <v/>
      </c>
      <c r="BD137" s="125"/>
      <c r="BE137" s="126">
        <f t="shared" si="2123"/>
        <v>0</v>
      </c>
      <c r="BF137" s="124" t="str">
        <f t="shared" si="2124"/>
        <v/>
      </c>
      <c r="BG137" s="125"/>
      <c r="BH137" s="126">
        <f t="shared" si="2125"/>
        <v>0</v>
      </c>
      <c r="BI137" s="124" t="str">
        <f t="shared" si="2126"/>
        <v/>
      </c>
      <c r="BJ137" s="125"/>
      <c r="BK137" s="126">
        <f t="shared" si="2127"/>
        <v>0</v>
      </c>
      <c r="BL137" s="124" t="str">
        <f t="shared" si="2128"/>
        <v/>
      </c>
      <c r="BM137" s="125"/>
      <c r="BN137" s="126">
        <f t="shared" si="2129"/>
        <v>0</v>
      </c>
      <c r="BO137" s="124" t="str">
        <f t="shared" si="2130"/>
        <v/>
      </c>
      <c r="BP137" s="125"/>
      <c r="BQ137" s="126">
        <f t="shared" si="2131"/>
        <v>0</v>
      </c>
      <c r="BR137" s="124" t="str">
        <f t="shared" si="2132"/>
        <v/>
      </c>
      <c r="BS137" s="125"/>
      <c r="BT137" s="126">
        <f t="shared" si="2133"/>
        <v>0</v>
      </c>
      <c r="BU137" s="124" t="str">
        <f t="shared" si="2134"/>
        <v/>
      </c>
      <c r="BV137" s="125"/>
      <c r="BW137" s="126">
        <f t="shared" si="2135"/>
        <v>0</v>
      </c>
      <c r="BX137" s="124" t="str">
        <f t="shared" si="2136"/>
        <v/>
      </c>
      <c r="BY137" s="125"/>
      <c r="BZ137" s="126">
        <f t="shared" si="2137"/>
        <v>0</v>
      </c>
      <c r="CA137" s="124" t="str">
        <f t="shared" si="2138"/>
        <v/>
      </c>
      <c r="CB137" s="125"/>
      <c r="CC137" s="126">
        <f t="shared" si="2139"/>
        <v>0</v>
      </c>
      <c r="CD137" s="124" t="str">
        <f t="shared" si="2140"/>
        <v/>
      </c>
      <c r="CE137" s="125"/>
      <c r="CF137" s="126">
        <f t="shared" si="2141"/>
        <v>0</v>
      </c>
      <c r="CG137" s="124" t="str">
        <f t="shared" si="2142"/>
        <v/>
      </c>
      <c r="CH137" s="125"/>
      <c r="CI137" s="126">
        <f t="shared" si="2143"/>
        <v>0</v>
      </c>
      <c r="CJ137" s="124">
        <f t="shared" si="2144"/>
        <v>60320.2</v>
      </c>
      <c r="CK137" s="125">
        <v>1</v>
      </c>
      <c r="CL137" s="126">
        <f t="shared" si="2145"/>
        <v>1</v>
      </c>
      <c r="CM137" s="124" t="str">
        <f t="shared" si="2146"/>
        <v/>
      </c>
      <c r="CN137" s="125"/>
      <c r="CO137" s="126">
        <f t="shared" si="2147"/>
        <v>1</v>
      </c>
      <c r="CP137" s="124" t="str">
        <f t="shared" si="2148"/>
        <v/>
      </c>
      <c r="CQ137" s="125"/>
      <c r="CR137" s="126">
        <f t="shared" si="2149"/>
        <v>1</v>
      </c>
      <c r="CS137" s="124" t="str">
        <f t="shared" si="2150"/>
        <v/>
      </c>
      <c r="CT137" s="125"/>
      <c r="CU137" s="126">
        <f t="shared" si="2151"/>
        <v>1</v>
      </c>
      <c r="CV137" s="124" t="str">
        <f t="shared" si="2152"/>
        <v/>
      </c>
      <c r="CW137" s="125"/>
      <c r="CX137" s="126">
        <f t="shared" si="2153"/>
        <v>1</v>
      </c>
      <c r="CY137" s="124" t="str">
        <f t="shared" si="2154"/>
        <v/>
      </c>
      <c r="CZ137" s="125"/>
      <c r="DA137" s="126">
        <f t="shared" si="2155"/>
        <v>1</v>
      </c>
      <c r="DB137" s="124" t="str">
        <f t="shared" si="2156"/>
        <v/>
      </c>
      <c r="DC137" s="125"/>
      <c r="DD137" s="126">
        <f t="shared" si="2157"/>
        <v>1</v>
      </c>
      <c r="DE137" s="124" t="str">
        <f t="shared" si="2158"/>
        <v/>
      </c>
      <c r="DF137" s="125"/>
      <c r="DG137" s="126">
        <f t="shared" si="2159"/>
        <v>1</v>
      </c>
      <c r="DH137" s="124" t="str">
        <f t="shared" si="2160"/>
        <v/>
      </c>
      <c r="DI137" s="125"/>
      <c r="DJ137" s="126">
        <f t="shared" si="2161"/>
        <v>1</v>
      </c>
    </row>
    <row r="138" spans="1:114" ht="7.75" hidden="1" customHeight="1" outlineLevel="1" x14ac:dyDescent="0.2">
      <c r="A138" s="97" t="str">
        <f t="shared" si="1657"/>
        <v>4</v>
      </c>
      <c r="B138" s="131" t="s">
        <v>378</v>
      </c>
      <c r="C138" s="204" t="s">
        <v>379</v>
      </c>
      <c r="D138" s="204"/>
      <c r="E138" s="132">
        <f>VLOOKUP(B138,'[49]PLANILHA ORCAMENTARIA'!A:G,7,0)</f>
        <v>75480.28</v>
      </c>
      <c r="F138" s="133"/>
      <c r="G138" s="207"/>
      <c r="H138" s="208"/>
      <c r="I138" s="209"/>
      <c r="J138" s="207"/>
      <c r="K138" s="208"/>
      <c r="L138" s="209"/>
      <c r="M138" s="207"/>
      <c r="N138" s="208"/>
      <c r="O138" s="209"/>
      <c r="P138" s="207"/>
      <c r="Q138" s="208"/>
      <c r="R138" s="209"/>
      <c r="S138" s="207"/>
      <c r="T138" s="208"/>
      <c r="U138" s="209"/>
      <c r="V138" s="207"/>
      <c r="W138" s="208"/>
      <c r="X138" s="209"/>
      <c r="Y138" s="207"/>
      <c r="Z138" s="208"/>
      <c r="AA138" s="209"/>
      <c r="AB138" s="207"/>
      <c r="AC138" s="208"/>
      <c r="AD138" s="209"/>
      <c r="AE138" s="207"/>
      <c r="AF138" s="208"/>
      <c r="AG138" s="209"/>
      <c r="AH138" s="207"/>
      <c r="AI138" s="208"/>
      <c r="AJ138" s="209"/>
      <c r="AK138" s="207"/>
      <c r="AL138" s="208"/>
      <c r="AM138" s="209"/>
      <c r="AN138" s="207"/>
      <c r="AO138" s="208"/>
      <c r="AP138" s="209"/>
      <c r="AQ138" s="207"/>
      <c r="AR138" s="208"/>
      <c r="AS138" s="209"/>
      <c r="AT138" s="207"/>
      <c r="AU138" s="208"/>
      <c r="AV138" s="209"/>
      <c r="AW138" s="207"/>
      <c r="AX138" s="208"/>
      <c r="AY138" s="209"/>
      <c r="AZ138" s="207"/>
      <c r="BA138" s="208"/>
      <c r="BB138" s="209"/>
      <c r="BC138" s="207"/>
      <c r="BD138" s="208"/>
      <c r="BE138" s="209"/>
      <c r="BF138" s="207"/>
      <c r="BG138" s="208"/>
      <c r="BH138" s="209"/>
      <c r="BI138" s="207"/>
      <c r="BJ138" s="208"/>
      <c r="BK138" s="209"/>
      <c r="BL138" s="207"/>
      <c r="BM138" s="208"/>
      <c r="BN138" s="209"/>
      <c r="BO138" s="207"/>
      <c r="BP138" s="208"/>
      <c r="BQ138" s="209"/>
      <c r="BR138" s="207"/>
      <c r="BS138" s="208"/>
      <c r="BT138" s="209"/>
      <c r="BU138" s="207"/>
      <c r="BV138" s="208"/>
      <c r="BW138" s="209"/>
      <c r="BX138" s="207"/>
      <c r="BY138" s="208"/>
      <c r="BZ138" s="209"/>
      <c r="CA138" s="207"/>
      <c r="CB138" s="208"/>
      <c r="CC138" s="209"/>
      <c r="CD138" s="207"/>
      <c r="CE138" s="208"/>
      <c r="CF138" s="209"/>
      <c r="CG138" s="207"/>
      <c r="CH138" s="208"/>
      <c r="CI138" s="209"/>
      <c r="CJ138" s="207"/>
      <c r="CK138" s="208"/>
      <c r="CL138" s="209"/>
      <c r="CM138" s="207"/>
      <c r="CN138" s="208"/>
      <c r="CO138" s="209"/>
      <c r="CP138" s="207"/>
      <c r="CQ138" s="208"/>
      <c r="CR138" s="209"/>
      <c r="CS138" s="207"/>
      <c r="CT138" s="208"/>
      <c r="CU138" s="209"/>
      <c r="CV138" s="207"/>
      <c r="CW138" s="208"/>
      <c r="CX138" s="209"/>
      <c r="CY138" s="207"/>
      <c r="CZ138" s="208"/>
      <c r="DA138" s="209"/>
      <c r="DB138" s="207"/>
      <c r="DC138" s="208"/>
      <c r="DD138" s="209"/>
      <c r="DE138" s="207"/>
      <c r="DF138" s="208"/>
      <c r="DG138" s="209"/>
      <c r="DH138" s="207"/>
      <c r="DI138" s="208"/>
      <c r="DJ138" s="209"/>
    </row>
    <row r="139" spans="1:114" ht="7.75" hidden="1" customHeight="1" outlineLevel="2" collapsed="1" x14ac:dyDescent="0.2">
      <c r="A139" s="97" t="str">
        <f t="shared" si="1657"/>
        <v>4</v>
      </c>
      <c r="B139" s="140" t="s">
        <v>380</v>
      </c>
      <c r="C139" s="200" t="str">
        <f>VLOOKUP(B139,'[49]PLANILHA ORCAMENTARIA'!A:B,2,0)</f>
        <v>FORRO - MODULAR LÃ DE PET</v>
      </c>
      <c r="D139" s="200"/>
      <c r="E139" s="122">
        <f>VLOOKUP(B139,'[49]PLANILHA ORCAMENTARIA'!A:G,7,0)</f>
        <v>44103.86</v>
      </c>
      <c r="F139" s="123"/>
      <c r="G139" s="124" t="str">
        <f t="shared" ref="G139:G140" si="2162">IF(H139="","",H139*$E139)</f>
        <v/>
      </c>
      <c r="H139" s="125"/>
      <c r="I139" s="126">
        <f t="shared" ref="I139:I140" si="2163">H139</f>
        <v>0</v>
      </c>
      <c r="J139" s="124" t="str">
        <f t="shared" ref="J139:J140" si="2164">IF(K139="","",K139*$E139)</f>
        <v/>
      </c>
      <c r="K139" s="125"/>
      <c r="L139" s="126">
        <f t="shared" ref="L139:L140" si="2165">K139+I139</f>
        <v>0</v>
      </c>
      <c r="M139" s="124" t="str">
        <f t="shared" ref="M139:M140" si="2166">IF(N139="","",N139*$E139)</f>
        <v/>
      </c>
      <c r="N139" s="125"/>
      <c r="O139" s="126">
        <f t="shared" ref="O139:O140" si="2167">N139+L139</f>
        <v>0</v>
      </c>
      <c r="P139" s="124" t="str">
        <f t="shared" ref="P139:P140" si="2168">IF(Q139="","",Q139*$E139)</f>
        <v/>
      </c>
      <c r="Q139" s="125"/>
      <c r="R139" s="126">
        <f t="shared" ref="R139:R140" si="2169">Q139+O139</f>
        <v>0</v>
      </c>
      <c r="S139" s="124" t="str">
        <f t="shared" ref="S139:S140" si="2170">IF(T139="","",T139*$E139)</f>
        <v/>
      </c>
      <c r="T139" s="125"/>
      <c r="U139" s="126">
        <f t="shared" ref="U139:U140" si="2171">T139+R139</f>
        <v>0</v>
      </c>
      <c r="V139" s="124" t="str">
        <f t="shared" ref="V139:V140" si="2172">IF(W139="","",W139*$E139)</f>
        <v/>
      </c>
      <c r="W139" s="125"/>
      <c r="X139" s="126">
        <f t="shared" ref="X139:X140" si="2173">W139+U139</f>
        <v>0</v>
      </c>
      <c r="Y139" s="124" t="str">
        <f t="shared" ref="Y139:Y140" si="2174">IF(Z139="","",Z139*$E139)</f>
        <v/>
      </c>
      <c r="Z139" s="125"/>
      <c r="AA139" s="126">
        <f t="shared" ref="AA139:AA140" si="2175">Z139+X139</f>
        <v>0</v>
      </c>
      <c r="AB139" s="124" t="str">
        <f t="shared" ref="AB139:AB140" si="2176">IF(AC139="","",AC139*$E139)</f>
        <v/>
      </c>
      <c r="AC139" s="125"/>
      <c r="AD139" s="126">
        <f t="shared" ref="AD139:AD140" si="2177">AC139+AA139</f>
        <v>0</v>
      </c>
      <c r="AE139" s="124" t="str">
        <f t="shared" ref="AE139:AE140" si="2178">IF(AF139="","",AF139*$E139)</f>
        <v/>
      </c>
      <c r="AF139" s="125"/>
      <c r="AG139" s="126">
        <f t="shared" ref="AG139:AG140" si="2179">AF139+AD139</f>
        <v>0</v>
      </c>
      <c r="AH139" s="124" t="str">
        <f t="shared" ref="AH139:AH140" si="2180">IF(AI139="","",AI139*$E139)</f>
        <v/>
      </c>
      <c r="AI139" s="125"/>
      <c r="AJ139" s="126">
        <f t="shared" ref="AJ139:AJ140" si="2181">AI139+AG139</f>
        <v>0</v>
      </c>
      <c r="AK139" s="124" t="str">
        <f t="shared" ref="AK139:AK140" si="2182">IF(AL139="","",AL139*$E139)</f>
        <v/>
      </c>
      <c r="AL139" s="125"/>
      <c r="AM139" s="126">
        <f t="shared" ref="AM139:AM140" si="2183">AL139+AJ139</f>
        <v>0</v>
      </c>
      <c r="AN139" s="124" t="str">
        <f t="shared" ref="AN139:AN140" si="2184">IF(AO139="","",AO139*$E139)</f>
        <v/>
      </c>
      <c r="AO139" s="125"/>
      <c r="AP139" s="126">
        <f t="shared" ref="AP139:AP140" si="2185">AO139+AM139</f>
        <v>0</v>
      </c>
      <c r="AQ139" s="124" t="str">
        <f t="shared" ref="AQ139:AQ140" si="2186">IF(AR139="","",AR139*$E139)</f>
        <v/>
      </c>
      <c r="AR139" s="125"/>
      <c r="AS139" s="126">
        <f t="shared" ref="AS139:AS140" si="2187">AR139+AP139</f>
        <v>0</v>
      </c>
      <c r="AT139" s="124" t="str">
        <f t="shared" ref="AT139:AT140" si="2188">IF(AU139="","",AU139*$E139)</f>
        <v/>
      </c>
      <c r="AU139" s="125"/>
      <c r="AV139" s="126">
        <f t="shared" ref="AV139:AV140" si="2189">AU139+AS139</f>
        <v>0</v>
      </c>
      <c r="AW139" s="124" t="str">
        <f t="shared" ref="AW139:AW140" si="2190">IF(AX139="","",AX139*$E139)</f>
        <v/>
      </c>
      <c r="AX139" s="125"/>
      <c r="AY139" s="126">
        <f t="shared" ref="AY139:AY140" si="2191">AX139+AV139</f>
        <v>0</v>
      </c>
      <c r="AZ139" s="124" t="str">
        <f t="shared" ref="AZ139:AZ140" si="2192">IF(BA139="","",BA139*$E139)</f>
        <v/>
      </c>
      <c r="BA139" s="125"/>
      <c r="BB139" s="126">
        <f t="shared" ref="BB139:BB140" si="2193">BA139+AY139</f>
        <v>0</v>
      </c>
      <c r="BC139" s="124" t="str">
        <f t="shared" ref="BC139:BC140" si="2194">IF(BD139="","",BD139*$E139)</f>
        <v/>
      </c>
      <c r="BD139" s="125"/>
      <c r="BE139" s="126">
        <f t="shared" ref="BE139:BE140" si="2195">BD139+BB139</f>
        <v>0</v>
      </c>
      <c r="BF139" s="124" t="str">
        <f t="shared" ref="BF139:BF140" si="2196">IF(BG139="","",BG139*$E139)</f>
        <v/>
      </c>
      <c r="BG139" s="125"/>
      <c r="BH139" s="126">
        <f t="shared" ref="BH139:BH140" si="2197">BG139+BE139</f>
        <v>0</v>
      </c>
      <c r="BI139" s="124" t="str">
        <f t="shared" ref="BI139:BI140" si="2198">IF(BJ139="","",BJ139*$E139)</f>
        <v/>
      </c>
      <c r="BJ139" s="125"/>
      <c r="BK139" s="126">
        <f t="shared" ref="BK139:BK140" si="2199">BJ139+BH139</f>
        <v>0</v>
      </c>
      <c r="BL139" s="124" t="str">
        <f t="shared" ref="BL139:BL140" si="2200">IF(BM139="","",BM139*$E139)</f>
        <v/>
      </c>
      <c r="BM139" s="125"/>
      <c r="BN139" s="126">
        <f t="shared" ref="BN139:BN140" si="2201">BM139+BK139</f>
        <v>0</v>
      </c>
      <c r="BO139" s="124" t="str">
        <f t="shared" ref="BO139:BO140" si="2202">IF(BP139="","",BP139*$E139)</f>
        <v/>
      </c>
      <c r="BP139" s="125"/>
      <c r="BQ139" s="126">
        <f t="shared" ref="BQ139:BQ140" si="2203">BP139+BN139</f>
        <v>0</v>
      </c>
      <c r="BR139" s="124" t="str">
        <f t="shared" ref="BR139:BR140" si="2204">IF(BS139="","",BS139*$E139)</f>
        <v/>
      </c>
      <c r="BS139" s="125"/>
      <c r="BT139" s="126">
        <f t="shared" ref="BT139:BT140" si="2205">BS139+BQ139</f>
        <v>0</v>
      </c>
      <c r="BU139" s="124" t="str">
        <f t="shared" ref="BU139:BU140" si="2206">IF(BV139="","",BV139*$E139)</f>
        <v/>
      </c>
      <c r="BV139" s="125"/>
      <c r="BW139" s="126">
        <f t="shared" ref="BW139:BW140" si="2207">BV139+BT139</f>
        <v>0</v>
      </c>
      <c r="BX139" s="124" t="str">
        <f t="shared" ref="BX139:BX140" si="2208">IF(BY139="","",BY139*$E139)</f>
        <v/>
      </c>
      <c r="BY139" s="125"/>
      <c r="BZ139" s="126">
        <f t="shared" ref="BZ139:BZ140" si="2209">BY139+BW139</f>
        <v>0</v>
      </c>
      <c r="CA139" s="124" t="str">
        <f t="shared" ref="CA139:CA140" si="2210">IF(CB139="","",CB139*$E139)</f>
        <v/>
      </c>
      <c r="CB139" s="125"/>
      <c r="CC139" s="126">
        <f t="shared" ref="CC139:CC140" si="2211">CB139+BZ139</f>
        <v>0</v>
      </c>
      <c r="CD139" s="124" t="str">
        <f t="shared" ref="CD139:CD140" si="2212">IF(CE139="","",CE139*$E139)</f>
        <v/>
      </c>
      <c r="CE139" s="125"/>
      <c r="CF139" s="126">
        <f t="shared" ref="CF139:CF140" si="2213">CE139+CC139</f>
        <v>0</v>
      </c>
      <c r="CG139" s="124" t="str">
        <f t="shared" ref="CG139:CG140" si="2214">IF(CH139="","",CH139*$E139)</f>
        <v/>
      </c>
      <c r="CH139" s="125"/>
      <c r="CI139" s="126">
        <f t="shared" ref="CI139:CI140" si="2215">CH139+CF139</f>
        <v>0</v>
      </c>
      <c r="CJ139" s="124" t="str">
        <f t="shared" ref="CJ139:CJ140" si="2216">IF(CK139="","",CK139*$E139)</f>
        <v/>
      </c>
      <c r="CK139" s="125"/>
      <c r="CL139" s="126">
        <f t="shared" ref="CL139:CL140" si="2217">CK139+CI139</f>
        <v>0</v>
      </c>
      <c r="CM139" s="124">
        <f t="shared" ref="CM139:CM140" si="2218">IF(CN139="","",CN139*$E139)</f>
        <v>44103.86</v>
      </c>
      <c r="CN139" s="125">
        <v>1</v>
      </c>
      <c r="CO139" s="126">
        <f t="shared" ref="CO139:CO140" si="2219">CN139+CL139</f>
        <v>1</v>
      </c>
      <c r="CP139" s="124" t="str">
        <f t="shared" ref="CP139:CP140" si="2220">IF(CQ139="","",CQ139*$E139)</f>
        <v/>
      </c>
      <c r="CQ139" s="125"/>
      <c r="CR139" s="126">
        <f t="shared" ref="CR139:CR140" si="2221">CQ139+CO139</f>
        <v>1</v>
      </c>
      <c r="CS139" s="124" t="str">
        <f t="shared" ref="CS139:CS140" si="2222">IF(CT139="","",CT139*$E139)</f>
        <v/>
      </c>
      <c r="CT139" s="125"/>
      <c r="CU139" s="126">
        <f t="shared" ref="CU139:CU140" si="2223">CT139+CR139</f>
        <v>1</v>
      </c>
      <c r="CV139" s="124" t="str">
        <f t="shared" ref="CV139:CV140" si="2224">IF(CW139="","",CW139*$E139)</f>
        <v/>
      </c>
      <c r="CW139" s="125"/>
      <c r="CX139" s="126">
        <f t="shared" ref="CX139:CX140" si="2225">CW139+CU139</f>
        <v>1</v>
      </c>
      <c r="CY139" s="124" t="str">
        <f t="shared" ref="CY139:CY140" si="2226">IF(CZ139="","",CZ139*$E139)</f>
        <v/>
      </c>
      <c r="CZ139" s="125"/>
      <c r="DA139" s="126">
        <f t="shared" ref="DA139:DA140" si="2227">CZ139+CX139</f>
        <v>1</v>
      </c>
      <c r="DB139" s="124" t="str">
        <f t="shared" ref="DB139:DB140" si="2228">IF(DC139="","",DC139*$E139)</f>
        <v/>
      </c>
      <c r="DC139" s="125"/>
      <c r="DD139" s="126">
        <f t="shared" ref="DD139:DD140" si="2229">DC139+DA139</f>
        <v>1</v>
      </c>
      <c r="DE139" s="124" t="str">
        <f t="shared" ref="DE139:DE140" si="2230">IF(DF139="","",DF139*$E139)</f>
        <v/>
      </c>
      <c r="DF139" s="125"/>
      <c r="DG139" s="126">
        <f t="shared" ref="DG139:DG140" si="2231">DF139+DD139</f>
        <v>1</v>
      </c>
      <c r="DH139" s="124" t="str">
        <f t="shared" ref="DH139:DH140" si="2232">IF(DI139="","",DI139*$E139)</f>
        <v/>
      </c>
      <c r="DI139" s="125"/>
      <c r="DJ139" s="126">
        <f t="shared" ref="DJ139:DJ140" si="2233">DI139+DG139</f>
        <v>1</v>
      </c>
    </row>
    <row r="140" spans="1:114" ht="7.75" hidden="1" customHeight="1" outlineLevel="2" collapsed="1" x14ac:dyDescent="0.2">
      <c r="A140" s="97" t="str">
        <f t="shared" si="1657"/>
        <v>4</v>
      </c>
      <c r="B140" s="140" t="s">
        <v>381</v>
      </c>
      <c r="C140" s="200" t="str">
        <f>VLOOKUP(B140,'[49]PLANILHA ORCAMENTARIA'!A:B,2,0)</f>
        <v>FORRO - GESSO</v>
      </c>
      <c r="D140" s="200"/>
      <c r="E140" s="122">
        <f>VLOOKUP(B140,'[49]PLANILHA ORCAMENTARIA'!A:G,7,0)</f>
        <v>31376.42</v>
      </c>
      <c r="F140" s="123"/>
      <c r="G140" s="124" t="str">
        <f t="shared" si="2162"/>
        <v/>
      </c>
      <c r="H140" s="125"/>
      <c r="I140" s="126">
        <f t="shared" si="2163"/>
        <v>0</v>
      </c>
      <c r="J140" s="124" t="str">
        <f t="shared" si="2164"/>
        <v/>
      </c>
      <c r="K140" s="125"/>
      <c r="L140" s="126">
        <f t="shared" si="2165"/>
        <v>0</v>
      </c>
      <c r="M140" s="124" t="str">
        <f t="shared" si="2166"/>
        <v/>
      </c>
      <c r="N140" s="125"/>
      <c r="O140" s="126">
        <f t="shared" si="2167"/>
        <v>0</v>
      </c>
      <c r="P140" s="124" t="str">
        <f t="shared" si="2168"/>
        <v/>
      </c>
      <c r="Q140" s="125"/>
      <c r="R140" s="126">
        <f t="shared" si="2169"/>
        <v>0</v>
      </c>
      <c r="S140" s="124" t="str">
        <f t="shared" si="2170"/>
        <v/>
      </c>
      <c r="T140" s="125"/>
      <c r="U140" s="126">
        <f t="shared" si="2171"/>
        <v>0</v>
      </c>
      <c r="V140" s="124" t="str">
        <f t="shared" si="2172"/>
        <v/>
      </c>
      <c r="W140" s="125"/>
      <c r="X140" s="126">
        <f t="shared" si="2173"/>
        <v>0</v>
      </c>
      <c r="Y140" s="124" t="str">
        <f t="shared" si="2174"/>
        <v/>
      </c>
      <c r="Z140" s="125"/>
      <c r="AA140" s="126">
        <f t="shared" si="2175"/>
        <v>0</v>
      </c>
      <c r="AB140" s="124" t="str">
        <f t="shared" si="2176"/>
        <v/>
      </c>
      <c r="AC140" s="125"/>
      <c r="AD140" s="126">
        <f t="shared" si="2177"/>
        <v>0</v>
      </c>
      <c r="AE140" s="124" t="str">
        <f t="shared" si="2178"/>
        <v/>
      </c>
      <c r="AF140" s="125"/>
      <c r="AG140" s="126">
        <f t="shared" si="2179"/>
        <v>0</v>
      </c>
      <c r="AH140" s="124" t="str">
        <f t="shared" si="2180"/>
        <v/>
      </c>
      <c r="AI140" s="125"/>
      <c r="AJ140" s="126">
        <f t="shared" si="2181"/>
        <v>0</v>
      </c>
      <c r="AK140" s="124" t="str">
        <f t="shared" si="2182"/>
        <v/>
      </c>
      <c r="AL140" s="125"/>
      <c r="AM140" s="126">
        <f t="shared" si="2183"/>
        <v>0</v>
      </c>
      <c r="AN140" s="124" t="str">
        <f t="shared" si="2184"/>
        <v/>
      </c>
      <c r="AO140" s="125"/>
      <c r="AP140" s="126">
        <f t="shared" si="2185"/>
        <v>0</v>
      </c>
      <c r="AQ140" s="124" t="str">
        <f t="shared" si="2186"/>
        <v/>
      </c>
      <c r="AR140" s="125"/>
      <c r="AS140" s="126">
        <f t="shared" si="2187"/>
        <v>0</v>
      </c>
      <c r="AT140" s="124" t="str">
        <f t="shared" si="2188"/>
        <v/>
      </c>
      <c r="AU140" s="125"/>
      <c r="AV140" s="126">
        <f t="shared" si="2189"/>
        <v>0</v>
      </c>
      <c r="AW140" s="124" t="str">
        <f t="shared" si="2190"/>
        <v/>
      </c>
      <c r="AX140" s="125"/>
      <c r="AY140" s="126">
        <f t="shared" si="2191"/>
        <v>0</v>
      </c>
      <c r="AZ140" s="124" t="str">
        <f t="shared" si="2192"/>
        <v/>
      </c>
      <c r="BA140" s="125"/>
      <c r="BB140" s="126">
        <f t="shared" si="2193"/>
        <v>0</v>
      </c>
      <c r="BC140" s="124" t="str">
        <f t="shared" si="2194"/>
        <v/>
      </c>
      <c r="BD140" s="125"/>
      <c r="BE140" s="126">
        <f t="shared" si="2195"/>
        <v>0</v>
      </c>
      <c r="BF140" s="124" t="str">
        <f t="shared" si="2196"/>
        <v/>
      </c>
      <c r="BG140" s="125"/>
      <c r="BH140" s="126">
        <f t="shared" si="2197"/>
        <v>0</v>
      </c>
      <c r="BI140" s="124" t="str">
        <f t="shared" si="2198"/>
        <v/>
      </c>
      <c r="BJ140" s="125"/>
      <c r="BK140" s="126">
        <f t="shared" si="2199"/>
        <v>0</v>
      </c>
      <c r="BL140" s="124" t="str">
        <f t="shared" si="2200"/>
        <v/>
      </c>
      <c r="BM140" s="125"/>
      <c r="BN140" s="126">
        <f t="shared" si="2201"/>
        <v>0</v>
      </c>
      <c r="BO140" s="124" t="str">
        <f t="shared" si="2202"/>
        <v/>
      </c>
      <c r="BP140" s="125"/>
      <c r="BQ140" s="126">
        <f t="shared" si="2203"/>
        <v>0</v>
      </c>
      <c r="BR140" s="124" t="str">
        <f t="shared" si="2204"/>
        <v/>
      </c>
      <c r="BS140" s="125"/>
      <c r="BT140" s="126">
        <f t="shared" si="2205"/>
        <v>0</v>
      </c>
      <c r="BU140" s="124" t="str">
        <f t="shared" si="2206"/>
        <v/>
      </c>
      <c r="BV140" s="125"/>
      <c r="BW140" s="126">
        <f t="shared" si="2207"/>
        <v>0</v>
      </c>
      <c r="BX140" s="124" t="str">
        <f t="shared" si="2208"/>
        <v/>
      </c>
      <c r="BY140" s="125"/>
      <c r="BZ140" s="126">
        <f t="shared" si="2209"/>
        <v>0</v>
      </c>
      <c r="CA140" s="124" t="str">
        <f t="shared" si="2210"/>
        <v/>
      </c>
      <c r="CB140" s="125"/>
      <c r="CC140" s="126">
        <f t="shared" si="2211"/>
        <v>0</v>
      </c>
      <c r="CD140" s="124" t="str">
        <f t="shared" si="2212"/>
        <v/>
      </c>
      <c r="CE140" s="125"/>
      <c r="CF140" s="126">
        <f t="shared" si="2213"/>
        <v>0</v>
      </c>
      <c r="CG140" s="124" t="str">
        <f t="shared" si="2214"/>
        <v/>
      </c>
      <c r="CH140" s="125"/>
      <c r="CI140" s="126">
        <f t="shared" si="2215"/>
        <v>0</v>
      </c>
      <c r="CJ140" s="124" t="str">
        <f t="shared" si="2216"/>
        <v/>
      </c>
      <c r="CK140" s="125"/>
      <c r="CL140" s="126">
        <f t="shared" si="2217"/>
        <v>0</v>
      </c>
      <c r="CM140" s="124">
        <f t="shared" si="2218"/>
        <v>31376.42</v>
      </c>
      <c r="CN140" s="125">
        <v>1</v>
      </c>
      <c r="CO140" s="126">
        <f t="shared" si="2219"/>
        <v>1</v>
      </c>
      <c r="CP140" s="124" t="str">
        <f t="shared" si="2220"/>
        <v/>
      </c>
      <c r="CQ140" s="125"/>
      <c r="CR140" s="126">
        <f t="shared" si="2221"/>
        <v>1</v>
      </c>
      <c r="CS140" s="124" t="str">
        <f t="shared" si="2222"/>
        <v/>
      </c>
      <c r="CT140" s="125"/>
      <c r="CU140" s="126">
        <f t="shared" si="2223"/>
        <v>1</v>
      </c>
      <c r="CV140" s="124" t="str">
        <f t="shared" si="2224"/>
        <v/>
      </c>
      <c r="CW140" s="125"/>
      <c r="CX140" s="126">
        <f t="shared" si="2225"/>
        <v>1</v>
      </c>
      <c r="CY140" s="124" t="str">
        <f t="shared" si="2226"/>
        <v/>
      </c>
      <c r="CZ140" s="125"/>
      <c r="DA140" s="126">
        <f t="shared" si="2227"/>
        <v>1</v>
      </c>
      <c r="DB140" s="124" t="str">
        <f t="shared" si="2228"/>
        <v/>
      </c>
      <c r="DC140" s="125"/>
      <c r="DD140" s="126">
        <f t="shared" si="2229"/>
        <v>1</v>
      </c>
      <c r="DE140" s="124" t="str">
        <f t="shared" si="2230"/>
        <v/>
      </c>
      <c r="DF140" s="125"/>
      <c r="DG140" s="126">
        <f t="shared" si="2231"/>
        <v>1</v>
      </c>
      <c r="DH140" s="124" t="str">
        <f t="shared" si="2232"/>
        <v/>
      </c>
      <c r="DI140" s="125"/>
      <c r="DJ140" s="126">
        <f t="shared" si="2233"/>
        <v>1</v>
      </c>
    </row>
    <row r="141" spans="1:114" ht="7.75" hidden="1" customHeight="1" outlineLevel="1" x14ac:dyDescent="0.2">
      <c r="A141" s="97" t="str">
        <f t="shared" si="1657"/>
        <v>4</v>
      </c>
      <c r="B141" s="131" t="s">
        <v>382</v>
      </c>
      <c r="C141" s="204" t="s">
        <v>383</v>
      </c>
      <c r="D141" s="204"/>
      <c r="E141" s="132">
        <f>VLOOKUP(B141,'[49]PLANILHA ORCAMENTARIA'!A:G,7,0)</f>
        <v>134575.87</v>
      </c>
      <c r="F141" s="133"/>
      <c r="G141" s="207"/>
      <c r="H141" s="208"/>
      <c r="I141" s="209"/>
      <c r="J141" s="207"/>
      <c r="K141" s="208"/>
      <c r="L141" s="209"/>
      <c r="M141" s="207"/>
      <c r="N141" s="208"/>
      <c r="O141" s="209"/>
      <c r="P141" s="207"/>
      <c r="Q141" s="208"/>
      <c r="R141" s="209"/>
      <c r="S141" s="207"/>
      <c r="T141" s="208"/>
      <c r="U141" s="209"/>
      <c r="V141" s="207"/>
      <c r="W141" s="208"/>
      <c r="X141" s="209"/>
      <c r="Y141" s="207"/>
      <c r="Z141" s="208"/>
      <c r="AA141" s="209"/>
      <c r="AB141" s="207"/>
      <c r="AC141" s="208"/>
      <c r="AD141" s="209"/>
      <c r="AE141" s="207"/>
      <c r="AF141" s="208"/>
      <c r="AG141" s="209"/>
      <c r="AH141" s="207"/>
      <c r="AI141" s="208"/>
      <c r="AJ141" s="209"/>
      <c r="AK141" s="207"/>
      <c r="AL141" s="208"/>
      <c r="AM141" s="209"/>
      <c r="AN141" s="207"/>
      <c r="AO141" s="208"/>
      <c r="AP141" s="209"/>
      <c r="AQ141" s="207"/>
      <c r="AR141" s="208"/>
      <c r="AS141" s="209"/>
      <c r="AT141" s="207"/>
      <c r="AU141" s="208"/>
      <c r="AV141" s="209"/>
      <c r="AW141" s="207"/>
      <c r="AX141" s="208"/>
      <c r="AY141" s="209"/>
      <c r="AZ141" s="207"/>
      <c r="BA141" s="208"/>
      <c r="BB141" s="209"/>
      <c r="BC141" s="207"/>
      <c r="BD141" s="208"/>
      <c r="BE141" s="209"/>
      <c r="BF141" s="207"/>
      <c r="BG141" s="208"/>
      <c r="BH141" s="209"/>
      <c r="BI141" s="207"/>
      <c r="BJ141" s="208"/>
      <c r="BK141" s="209"/>
      <c r="BL141" s="207"/>
      <c r="BM141" s="208"/>
      <c r="BN141" s="209"/>
      <c r="BO141" s="207"/>
      <c r="BP141" s="208"/>
      <c r="BQ141" s="209"/>
      <c r="BR141" s="207"/>
      <c r="BS141" s="208"/>
      <c r="BT141" s="209"/>
      <c r="BU141" s="207"/>
      <c r="BV141" s="208"/>
      <c r="BW141" s="209"/>
      <c r="BX141" s="207"/>
      <c r="BY141" s="208"/>
      <c r="BZ141" s="209"/>
      <c r="CA141" s="207"/>
      <c r="CB141" s="208"/>
      <c r="CC141" s="209"/>
      <c r="CD141" s="207"/>
      <c r="CE141" s="208"/>
      <c r="CF141" s="209"/>
      <c r="CG141" s="207"/>
      <c r="CH141" s="208"/>
      <c r="CI141" s="209"/>
      <c r="CJ141" s="207"/>
      <c r="CK141" s="208"/>
      <c r="CL141" s="209"/>
      <c r="CM141" s="207"/>
      <c r="CN141" s="208"/>
      <c r="CO141" s="209"/>
      <c r="CP141" s="207"/>
      <c r="CQ141" s="208"/>
      <c r="CR141" s="209"/>
      <c r="CS141" s="207"/>
      <c r="CT141" s="208"/>
      <c r="CU141" s="209"/>
      <c r="CV141" s="207"/>
      <c r="CW141" s="208"/>
      <c r="CX141" s="209"/>
      <c r="CY141" s="207"/>
      <c r="CZ141" s="208"/>
      <c r="DA141" s="209"/>
      <c r="DB141" s="207"/>
      <c r="DC141" s="208"/>
      <c r="DD141" s="209"/>
      <c r="DE141" s="207"/>
      <c r="DF141" s="208"/>
      <c r="DG141" s="209"/>
      <c r="DH141" s="207"/>
      <c r="DI141" s="208"/>
      <c r="DJ141" s="209"/>
    </row>
    <row r="142" spans="1:114" ht="7.75" hidden="1" customHeight="1" outlineLevel="2" collapsed="1" x14ac:dyDescent="0.2">
      <c r="A142" s="97" t="str">
        <f t="shared" ref="A142:A205" si="2234">LEFT(B142,1)</f>
        <v>4</v>
      </c>
      <c r="B142" s="140" t="s">
        <v>384</v>
      </c>
      <c r="C142" s="200" t="str">
        <f>VLOOKUP(B142,'[49]PLANILHA ORCAMENTARIA'!A:B,2,0)</f>
        <v>FORRO - MODULAR LÃ DE PET</v>
      </c>
      <c r="D142" s="200"/>
      <c r="E142" s="122">
        <f>VLOOKUP(B142,'[49]PLANILHA ORCAMENTARIA'!A:G,7,0)</f>
        <v>86525.440000000002</v>
      </c>
      <c r="F142" s="123"/>
      <c r="G142" s="124" t="str">
        <f t="shared" ref="G142:G166" si="2235">IF(H142="","",H142*$E142)</f>
        <v/>
      </c>
      <c r="H142" s="125"/>
      <c r="I142" s="126">
        <f t="shared" ref="I142:I189" si="2236">H142</f>
        <v>0</v>
      </c>
      <c r="J142" s="124" t="str">
        <f t="shared" ref="J142:J166" si="2237">IF(K142="","",K142*$E142)</f>
        <v/>
      </c>
      <c r="K142" s="125"/>
      <c r="L142" s="126">
        <f t="shared" ref="L142:L166" si="2238">K142+I142</f>
        <v>0</v>
      </c>
      <c r="M142" s="124" t="str">
        <f t="shared" ref="M142:M166" si="2239">IF(N142="","",N142*$E142)</f>
        <v/>
      </c>
      <c r="N142" s="125"/>
      <c r="O142" s="126">
        <f t="shared" ref="O142:O166" si="2240">N142+L142</f>
        <v>0</v>
      </c>
      <c r="P142" s="124" t="str">
        <f t="shared" ref="P142:P166" si="2241">IF(Q142="","",Q142*$E142)</f>
        <v/>
      </c>
      <c r="Q142" s="125"/>
      <c r="R142" s="126">
        <f t="shared" ref="R142:R166" si="2242">Q142+O142</f>
        <v>0</v>
      </c>
      <c r="S142" s="124" t="str">
        <f t="shared" ref="S142:S166" si="2243">IF(T142="","",T142*$E142)</f>
        <v/>
      </c>
      <c r="T142" s="125"/>
      <c r="U142" s="126">
        <f t="shared" ref="U142:U166" si="2244">T142+R142</f>
        <v>0</v>
      </c>
      <c r="V142" s="124" t="str">
        <f t="shared" ref="V142:V166" si="2245">IF(W142="","",W142*$E142)</f>
        <v/>
      </c>
      <c r="W142" s="125"/>
      <c r="X142" s="126">
        <f t="shared" ref="X142:X166" si="2246">W142+U142</f>
        <v>0</v>
      </c>
      <c r="Y142" s="124" t="str">
        <f t="shared" ref="Y142:Y166" si="2247">IF(Z142="","",Z142*$E142)</f>
        <v/>
      </c>
      <c r="Z142" s="125"/>
      <c r="AA142" s="126">
        <f t="shared" ref="AA142:AA166" si="2248">Z142+X142</f>
        <v>0</v>
      </c>
      <c r="AB142" s="124" t="str">
        <f t="shared" ref="AB142:AB166" si="2249">IF(AC142="","",AC142*$E142)</f>
        <v/>
      </c>
      <c r="AC142" s="125"/>
      <c r="AD142" s="126">
        <f t="shared" ref="AD142:AD166" si="2250">AC142+AA142</f>
        <v>0</v>
      </c>
      <c r="AE142" s="124" t="str">
        <f t="shared" ref="AE142:AE166" si="2251">IF(AF142="","",AF142*$E142)</f>
        <v/>
      </c>
      <c r="AF142" s="125"/>
      <c r="AG142" s="126">
        <f t="shared" ref="AG142:AG166" si="2252">AF142+AD142</f>
        <v>0</v>
      </c>
      <c r="AH142" s="124" t="str">
        <f t="shared" ref="AH142:AH166" si="2253">IF(AI142="","",AI142*$E142)</f>
        <v/>
      </c>
      <c r="AI142" s="125"/>
      <c r="AJ142" s="126">
        <f t="shared" ref="AJ142:AJ166" si="2254">AI142+AG142</f>
        <v>0</v>
      </c>
      <c r="AK142" s="124" t="str">
        <f t="shared" ref="AK142:AK166" si="2255">IF(AL142="","",AL142*$E142)</f>
        <v/>
      </c>
      <c r="AL142" s="125"/>
      <c r="AM142" s="126">
        <f t="shared" ref="AM142:AM166" si="2256">AL142+AJ142</f>
        <v>0</v>
      </c>
      <c r="AN142" s="124" t="str">
        <f t="shared" ref="AN142:AN166" si="2257">IF(AO142="","",AO142*$E142)</f>
        <v/>
      </c>
      <c r="AO142" s="125"/>
      <c r="AP142" s="126">
        <f t="shared" ref="AP142:AP166" si="2258">AO142+AM142</f>
        <v>0</v>
      </c>
      <c r="AQ142" s="124" t="str">
        <f t="shared" ref="AQ142:AQ166" si="2259">IF(AR142="","",AR142*$E142)</f>
        <v/>
      </c>
      <c r="AR142" s="125"/>
      <c r="AS142" s="126">
        <f t="shared" ref="AS142:AS166" si="2260">AR142+AP142</f>
        <v>0</v>
      </c>
      <c r="AT142" s="124" t="str">
        <f t="shared" ref="AT142:AT166" si="2261">IF(AU142="","",AU142*$E142)</f>
        <v/>
      </c>
      <c r="AU142" s="125"/>
      <c r="AV142" s="126">
        <f t="shared" ref="AV142:AV166" si="2262">AU142+AS142</f>
        <v>0</v>
      </c>
      <c r="AW142" s="124" t="str">
        <f t="shared" ref="AW142:AW166" si="2263">IF(AX142="","",AX142*$E142)</f>
        <v/>
      </c>
      <c r="AX142" s="125"/>
      <c r="AY142" s="126">
        <f t="shared" ref="AY142:AY166" si="2264">AX142+AV142</f>
        <v>0</v>
      </c>
      <c r="AZ142" s="124" t="str">
        <f t="shared" ref="AZ142:AZ166" si="2265">IF(BA142="","",BA142*$E142)</f>
        <v/>
      </c>
      <c r="BA142" s="125"/>
      <c r="BB142" s="126">
        <f t="shared" ref="BB142:BB166" si="2266">BA142+AY142</f>
        <v>0</v>
      </c>
      <c r="BC142" s="124" t="str">
        <f t="shared" ref="BC142:BC166" si="2267">IF(BD142="","",BD142*$E142)</f>
        <v/>
      </c>
      <c r="BD142" s="125"/>
      <c r="BE142" s="126">
        <f t="shared" ref="BE142:BE166" si="2268">BD142+BB142</f>
        <v>0</v>
      </c>
      <c r="BF142" s="124" t="str">
        <f t="shared" ref="BF142:BF166" si="2269">IF(BG142="","",BG142*$E142)</f>
        <v/>
      </c>
      <c r="BG142" s="125"/>
      <c r="BH142" s="126">
        <f t="shared" ref="BH142:BH166" si="2270">BG142+BE142</f>
        <v>0</v>
      </c>
      <c r="BI142" s="124" t="str">
        <f t="shared" ref="BI142:BI166" si="2271">IF(BJ142="","",BJ142*$E142)</f>
        <v/>
      </c>
      <c r="BJ142" s="125"/>
      <c r="BK142" s="126">
        <f t="shared" ref="BK142:BK166" si="2272">BJ142+BH142</f>
        <v>0</v>
      </c>
      <c r="BL142" s="124" t="str">
        <f t="shared" ref="BL142:BL166" si="2273">IF(BM142="","",BM142*$E142)</f>
        <v/>
      </c>
      <c r="BM142" s="125"/>
      <c r="BN142" s="126">
        <f t="shared" ref="BN142:BN166" si="2274">BM142+BK142</f>
        <v>0</v>
      </c>
      <c r="BO142" s="124" t="str">
        <f t="shared" ref="BO142:BO166" si="2275">IF(BP142="","",BP142*$E142)</f>
        <v/>
      </c>
      <c r="BP142" s="125"/>
      <c r="BQ142" s="126">
        <f t="shared" ref="BQ142:BQ166" si="2276">BP142+BN142</f>
        <v>0</v>
      </c>
      <c r="BR142" s="124" t="str">
        <f t="shared" ref="BR142:BR166" si="2277">IF(BS142="","",BS142*$E142)</f>
        <v/>
      </c>
      <c r="BS142" s="125"/>
      <c r="BT142" s="126">
        <f t="shared" ref="BT142:BT166" si="2278">BS142+BQ142</f>
        <v>0</v>
      </c>
      <c r="BU142" s="124" t="str">
        <f t="shared" ref="BU142:BU166" si="2279">IF(BV142="","",BV142*$E142)</f>
        <v/>
      </c>
      <c r="BV142" s="125"/>
      <c r="BW142" s="126">
        <f t="shared" ref="BW142:BW166" si="2280">BV142+BT142</f>
        <v>0</v>
      </c>
      <c r="BX142" s="124" t="str">
        <f t="shared" ref="BX142:BX166" si="2281">IF(BY142="","",BY142*$E142)</f>
        <v/>
      </c>
      <c r="BY142" s="125"/>
      <c r="BZ142" s="126">
        <f t="shared" ref="BZ142:BZ166" si="2282">BY142+BW142</f>
        <v>0</v>
      </c>
      <c r="CA142" s="124" t="str">
        <f t="shared" ref="CA142:CA166" si="2283">IF(CB142="","",CB142*$E142)</f>
        <v/>
      </c>
      <c r="CB142" s="125"/>
      <c r="CC142" s="126">
        <f t="shared" ref="CC142:CC166" si="2284">CB142+BZ142</f>
        <v>0</v>
      </c>
      <c r="CD142" s="124" t="str">
        <f t="shared" ref="CD142:CD166" si="2285">IF(CE142="","",CE142*$E142)</f>
        <v/>
      </c>
      <c r="CE142" s="125"/>
      <c r="CF142" s="126">
        <f t="shared" ref="CF142:CF166" si="2286">CE142+CC142</f>
        <v>0</v>
      </c>
      <c r="CG142" s="124" t="str">
        <f t="shared" ref="CG142:CG166" si="2287">IF(CH142="","",CH142*$E142)</f>
        <v/>
      </c>
      <c r="CH142" s="125"/>
      <c r="CI142" s="126">
        <f t="shared" ref="CI142:CI166" si="2288">CH142+CF142</f>
        <v>0</v>
      </c>
      <c r="CJ142" s="124" t="str">
        <f t="shared" ref="CJ142:CJ166" si="2289">IF(CK142="","",CK142*$E142)</f>
        <v/>
      </c>
      <c r="CK142" s="125"/>
      <c r="CL142" s="126">
        <f t="shared" ref="CL142:CL166" si="2290">CK142+CI142</f>
        <v>0</v>
      </c>
      <c r="CM142" s="124" t="str">
        <f t="shared" ref="CM142:CM166" si="2291">IF(CN142="","",CN142*$E142)</f>
        <v/>
      </c>
      <c r="CN142" s="125"/>
      <c r="CO142" s="126">
        <f t="shared" ref="CO142:CO166" si="2292">CN142+CL142</f>
        <v>0</v>
      </c>
      <c r="CP142" s="124">
        <f t="shared" ref="CP142:CP166" si="2293">IF(CQ142="","",CQ142*$E142)</f>
        <v>86525.440000000002</v>
      </c>
      <c r="CQ142" s="125">
        <v>1</v>
      </c>
      <c r="CR142" s="126">
        <f t="shared" ref="CR142:CR166" si="2294">CQ142+CO142</f>
        <v>1</v>
      </c>
      <c r="CS142" s="124" t="str">
        <f t="shared" ref="CS142:CS166" si="2295">IF(CT142="","",CT142*$E142)</f>
        <v/>
      </c>
      <c r="CT142" s="125"/>
      <c r="CU142" s="126">
        <f t="shared" ref="CU142:CU166" si="2296">CT142+CR142</f>
        <v>1</v>
      </c>
      <c r="CV142" s="124" t="str">
        <f t="shared" ref="CV142:CV166" si="2297">IF(CW142="","",CW142*$E142)</f>
        <v/>
      </c>
      <c r="CW142" s="125"/>
      <c r="CX142" s="126">
        <f t="shared" ref="CX142:CX166" si="2298">CW142+CU142</f>
        <v>1</v>
      </c>
      <c r="CY142" s="124" t="str">
        <f t="shared" ref="CY142:CY166" si="2299">IF(CZ142="","",CZ142*$E142)</f>
        <v/>
      </c>
      <c r="CZ142" s="125"/>
      <c r="DA142" s="126">
        <f t="shared" ref="DA142:DA166" si="2300">CZ142+CX142</f>
        <v>1</v>
      </c>
      <c r="DB142" s="124" t="str">
        <f t="shared" ref="DB142:DB166" si="2301">IF(DC142="","",DC142*$E142)</f>
        <v/>
      </c>
      <c r="DC142" s="125"/>
      <c r="DD142" s="126">
        <f t="shared" ref="DD142:DD166" si="2302">DC142+DA142</f>
        <v>1</v>
      </c>
      <c r="DE142" s="124" t="str">
        <f t="shared" ref="DE142:DE166" si="2303">IF(DF142="","",DF142*$E142)</f>
        <v/>
      </c>
      <c r="DF142" s="125"/>
      <c r="DG142" s="126">
        <f t="shared" ref="DG142:DG166" si="2304">DF142+DD142</f>
        <v>1</v>
      </c>
      <c r="DH142" s="124" t="str">
        <f t="shared" ref="DH142:DH166" si="2305">IF(DI142="","",DI142*$E142)</f>
        <v/>
      </c>
      <c r="DI142" s="125"/>
      <c r="DJ142" s="126">
        <f t="shared" ref="DJ142:DJ166" si="2306">DI142+DG142</f>
        <v>1</v>
      </c>
    </row>
    <row r="143" spans="1:114" ht="7.75" hidden="1" customHeight="1" outlineLevel="2" collapsed="1" x14ac:dyDescent="0.2">
      <c r="A143" s="97" t="str">
        <f t="shared" si="2234"/>
        <v>4</v>
      </c>
      <c r="B143" s="140" t="s">
        <v>385</v>
      </c>
      <c r="C143" s="213" t="str">
        <f>VLOOKUP(B143,'[49]PLANILHA ORCAMENTARIA'!A:B,2,0)</f>
        <v>FORRO - GESSO</v>
      </c>
      <c r="D143" s="214"/>
      <c r="E143" s="122">
        <f>VLOOKUP(B143,'[49]PLANILHA ORCAMENTARIA'!A:G,7,0)</f>
        <v>48050.43</v>
      </c>
      <c r="F143" s="123"/>
      <c r="G143" s="124" t="str">
        <f t="shared" si="2235"/>
        <v/>
      </c>
      <c r="H143" s="125"/>
      <c r="I143" s="126">
        <f t="shared" si="2236"/>
        <v>0</v>
      </c>
      <c r="J143" s="124" t="str">
        <f t="shared" si="2237"/>
        <v/>
      </c>
      <c r="K143" s="125"/>
      <c r="L143" s="126">
        <f t="shared" si="2238"/>
        <v>0</v>
      </c>
      <c r="M143" s="124" t="str">
        <f t="shared" si="2239"/>
        <v/>
      </c>
      <c r="N143" s="125"/>
      <c r="O143" s="126">
        <f t="shared" si="2240"/>
        <v>0</v>
      </c>
      <c r="P143" s="124" t="str">
        <f t="shared" si="2241"/>
        <v/>
      </c>
      <c r="Q143" s="125"/>
      <c r="R143" s="126">
        <f t="shared" si="2242"/>
        <v>0</v>
      </c>
      <c r="S143" s="124" t="str">
        <f t="shared" si="2243"/>
        <v/>
      </c>
      <c r="T143" s="125"/>
      <c r="U143" s="126">
        <f t="shared" si="2244"/>
        <v>0</v>
      </c>
      <c r="V143" s="124" t="str">
        <f t="shared" si="2245"/>
        <v/>
      </c>
      <c r="W143" s="125"/>
      <c r="X143" s="126">
        <f t="shared" si="2246"/>
        <v>0</v>
      </c>
      <c r="Y143" s="124" t="str">
        <f t="shared" si="2247"/>
        <v/>
      </c>
      <c r="Z143" s="125"/>
      <c r="AA143" s="126">
        <f t="shared" si="2248"/>
        <v>0</v>
      </c>
      <c r="AB143" s="124" t="str">
        <f t="shared" si="2249"/>
        <v/>
      </c>
      <c r="AC143" s="125"/>
      <c r="AD143" s="126">
        <f t="shared" si="2250"/>
        <v>0</v>
      </c>
      <c r="AE143" s="124" t="str">
        <f t="shared" si="2251"/>
        <v/>
      </c>
      <c r="AF143" s="125"/>
      <c r="AG143" s="126">
        <f t="shared" si="2252"/>
        <v>0</v>
      </c>
      <c r="AH143" s="124" t="str">
        <f t="shared" si="2253"/>
        <v/>
      </c>
      <c r="AI143" s="125"/>
      <c r="AJ143" s="126">
        <f t="shared" si="2254"/>
        <v>0</v>
      </c>
      <c r="AK143" s="124" t="str">
        <f t="shared" si="2255"/>
        <v/>
      </c>
      <c r="AL143" s="125"/>
      <c r="AM143" s="126">
        <f t="shared" si="2256"/>
        <v>0</v>
      </c>
      <c r="AN143" s="124" t="str">
        <f t="shared" si="2257"/>
        <v/>
      </c>
      <c r="AO143" s="125"/>
      <c r="AP143" s="126">
        <f t="shared" si="2258"/>
        <v>0</v>
      </c>
      <c r="AQ143" s="124" t="str">
        <f t="shared" si="2259"/>
        <v/>
      </c>
      <c r="AR143" s="125"/>
      <c r="AS143" s="126">
        <f t="shared" si="2260"/>
        <v>0</v>
      </c>
      <c r="AT143" s="124" t="str">
        <f t="shared" si="2261"/>
        <v/>
      </c>
      <c r="AU143" s="125"/>
      <c r="AV143" s="126">
        <f t="shared" si="2262"/>
        <v>0</v>
      </c>
      <c r="AW143" s="124" t="str">
        <f t="shared" si="2263"/>
        <v/>
      </c>
      <c r="AX143" s="125"/>
      <c r="AY143" s="126">
        <f t="shared" si="2264"/>
        <v>0</v>
      </c>
      <c r="AZ143" s="124" t="str">
        <f t="shared" si="2265"/>
        <v/>
      </c>
      <c r="BA143" s="125"/>
      <c r="BB143" s="126">
        <f t="shared" si="2266"/>
        <v>0</v>
      </c>
      <c r="BC143" s="124" t="str">
        <f t="shared" si="2267"/>
        <v/>
      </c>
      <c r="BD143" s="125"/>
      <c r="BE143" s="126">
        <f t="shared" si="2268"/>
        <v>0</v>
      </c>
      <c r="BF143" s="124" t="str">
        <f t="shared" si="2269"/>
        <v/>
      </c>
      <c r="BG143" s="125"/>
      <c r="BH143" s="126">
        <f t="shared" si="2270"/>
        <v>0</v>
      </c>
      <c r="BI143" s="124" t="str">
        <f t="shared" si="2271"/>
        <v/>
      </c>
      <c r="BJ143" s="125"/>
      <c r="BK143" s="126">
        <f t="shared" si="2272"/>
        <v>0</v>
      </c>
      <c r="BL143" s="124" t="str">
        <f t="shared" si="2273"/>
        <v/>
      </c>
      <c r="BM143" s="125"/>
      <c r="BN143" s="126">
        <f t="shared" si="2274"/>
        <v>0</v>
      </c>
      <c r="BO143" s="124" t="str">
        <f t="shared" si="2275"/>
        <v/>
      </c>
      <c r="BP143" s="125"/>
      <c r="BQ143" s="126">
        <f t="shared" si="2276"/>
        <v>0</v>
      </c>
      <c r="BR143" s="124" t="str">
        <f t="shared" si="2277"/>
        <v/>
      </c>
      <c r="BS143" s="125"/>
      <c r="BT143" s="126">
        <f t="shared" si="2278"/>
        <v>0</v>
      </c>
      <c r="BU143" s="124" t="str">
        <f t="shared" si="2279"/>
        <v/>
      </c>
      <c r="BV143" s="125"/>
      <c r="BW143" s="126">
        <f t="shared" si="2280"/>
        <v>0</v>
      </c>
      <c r="BX143" s="124" t="str">
        <f t="shared" si="2281"/>
        <v/>
      </c>
      <c r="BY143" s="125"/>
      <c r="BZ143" s="126">
        <f t="shared" si="2282"/>
        <v>0</v>
      </c>
      <c r="CA143" s="124" t="str">
        <f t="shared" si="2283"/>
        <v/>
      </c>
      <c r="CB143" s="125"/>
      <c r="CC143" s="126">
        <f t="shared" si="2284"/>
        <v>0</v>
      </c>
      <c r="CD143" s="124" t="str">
        <f t="shared" si="2285"/>
        <v/>
      </c>
      <c r="CE143" s="125"/>
      <c r="CF143" s="126">
        <f t="shared" si="2286"/>
        <v>0</v>
      </c>
      <c r="CG143" s="124" t="str">
        <f t="shared" si="2287"/>
        <v/>
      </c>
      <c r="CH143" s="125"/>
      <c r="CI143" s="126">
        <f t="shared" si="2288"/>
        <v>0</v>
      </c>
      <c r="CJ143" s="124" t="str">
        <f t="shared" si="2289"/>
        <v/>
      </c>
      <c r="CK143" s="125"/>
      <c r="CL143" s="126">
        <f t="shared" si="2290"/>
        <v>0</v>
      </c>
      <c r="CM143" s="124" t="str">
        <f t="shared" si="2291"/>
        <v/>
      </c>
      <c r="CN143" s="125"/>
      <c r="CO143" s="126">
        <f t="shared" si="2292"/>
        <v>0</v>
      </c>
      <c r="CP143" s="124">
        <f t="shared" si="2293"/>
        <v>48050.43</v>
      </c>
      <c r="CQ143" s="125">
        <v>1</v>
      </c>
      <c r="CR143" s="126">
        <f t="shared" si="2294"/>
        <v>1</v>
      </c>
      <c r="CS143" s="124" t="str">
        <f t="shared" si="2295"/>
        <v/>
      </c>
      <c r="CT143" s="125"/>
      <c r="CU143" s="126">
        <f t="shared" si="2296"/>
        <v>1</v>
      </c>
      <c r="CV143" s="124" t="str">
        <f t="shared" si="2297"/>
        <v/>
      </c>
      <c r="CW143" s="125"/>
      <c r="CX143" s="126">
        <f t="shared" si="2298"/>
        <v>1</v>
      </c>
      <c r="CY143" s="124" t="str">
        <f t="shared" si="2299"/>
        <v/>
      </c>
      <c r="CZ143" s="125"/>
      <c r="DA143" s="126">
        <f t="shared" si="2300"/>
        <v>1</v>
      </c>
      <c r="DB143" s="124" t="str">
        <f t="shared" si="2301"/>
        <v/>
      </c>
      <c r="DC143" s="125"/>
      <c r="DD143" s="126">
        <f t="shared" si="2302"/>
        <v>1</v>
      </c>
      <c r="DE143" s="124" t="str">
        <f t="shared" si="2303"/>
        <v/>
      </c>
      <c r="DF143" s="125"/>
      <c r="DG143" s="126">
        <f t="shared" si="2304"/>
        <v>1</v>
      </c>
      <c r="DH143" s="124" t="str">
        <f t="shared" si="2305"/>
        <v/>
      </c>
      <c r="DI143" s="125"/>
      <c r="DJ143" s="126">
        <f t="shared" si="2306"/>
        <v>1</v>
      </c>
    </row>
    <row r="144" spans="1:114" ht="7.75" hidden="1" customHeight="1" outlineLevel="1" x14ac:dyDescent="0.2">
      <c r="A144" s="97" t="str">
        <f t="shared" si="2234"/>
        <v>4</v>
      </c>
      <c r="B144" s="140" t="s">
        <v>386</v>
      </c>
      <c r="C144" s="213" t="str">
        <f>VLOOKUP(B144,'[49]PLANILHA ORCAMENTARIA'!A:B,2,0)</f>
        <v>GRANITOS - TÉRREO</v>
      </c>
      <c r="D144" s="214"/>
      <c r="E144" s="122">
        <f>VLOOKUP(B144,'[49]PLANILHA ORCAMENTARIA'!A:G,7,0)</f>
        <v>50139.46</v>
      </c>
      <c r="F144" s="123"/>
      <c r="G144" s="124" t="str">
        <f t="shared" si="2235"/>
        <v/>
      </c>
      <c r="H144" s="125"/>
      <c r="I144" s="126">
        <f t="shared" si="2236"/>
        <v>0</v>
      </c>
      <c r="J144" s="124" t="str">
        <f t="shared" si="2237"/>
        <v/>
      </c>
      <c r="K144" s="125"/>
      <c r="L144" s="126">
        <f t="shared" si="2238"/>
        <v>0</v>
      </c>
      <c r="M144" s="124" t="str">
        <f t="shared" si="2239"/>
        <v/>
      </c>
      <c r="N144" s="125"/>
      <c r="O144" s="126">
        <f t="shared" si="2240"/>
        <v>0</v>
      </c>
      <c r="P144" s="124" t="str">
        <f t="shared" si="2241"/>
        <v/>
      </c>
      <c r="Q144" s="125"/>
      <c r="R144" s="126">
        <f t="shared" si="2242"/>
        <v>0</v>
      </c>
      <c r="S144" s="124" t="str">
        <f t="shared" si="2243"/>
        <v/>
      </c>
      <c r="T144" s="125"/>
      <c r="U144" s="126">
        <f t="shared" si="2244"/>
        <v>0</v>
      </c>
      <c r="V144" s="124" t="str">
        <f t="shared" si="2245"/>
        <v/>
      </c>
      <c r="W144" s="125"/>
      <c r="X144" s="126">
        <f t="shared" si="2246"/>
        <v>0</v>
      </c>
      <c r="Y144" s="124" t="str">
        <f t="shared" si="2247"/>
        <v/>
      </c>
      <c r="Z144" s="125"/>
      <c r="AA144" s="126">
        <f t="shared" si="2248"/>
        <v>0</v>
      </c>
      <c r="AB144" s="124" t="str">
        <f t="shared" si="2249"/>
        <v/>
      </c>
      <c r="AC144" s="125"/>
      <c r="AD144" s="126">
        <f t="shared" si="2250"/>
        <v>0</v>
      </c>
      <c r="AE144" s="124" t="str">
        <f t="shared" si="2251"/>
        <v/>
      </c>
      <c r="AF144" s="125"/>
      <c r="AG144" s="126">
        <f t="shared" si="2252"/>
        <v>0</v>
      </c>
      <c r="AH144" s="124" t="str">
        <f t="shared" si="2253"/>
        <v/>
      </c>
      <c r="AI144" s="125"/>
      <c r="AJ144" s="126">
        <f t="shared" si="2254"/>
        <v>0</v>
      </c>
      <c r="AK144" s="124" t="str">
        <f t="shared" si="2255"/>
        <v/>
      </c>
      <c r="AL144" s="125"/>
      <c r="AM144" s="126">
        <f t="shared" si="2256"/>
        <v>0</v>
      </c>
      <c r="AN144" s="124" t="str">
        <f t="shared" si="2257"/>
        <v/>
      </c>
      <c r="AO144" s="125"/>
      <c r="AP144" s="126">
        <f t="shared" si="2258"/>
        <v>0</v>
      </c>
      <c r="AQ144" s="124" t="str">
        <f t="shared" si="2259"/>
        <v/>
      </c>
      <c r="AR144" s="125"/>
      <c r="AS144" s="126">
        <f t="shared" si="2260"/>
        <v>0</v>
      </c>
      <c r="AT144" s="124" t="str">
        <f t="shared" si="2261"/>
        <v/>
      </c>
      <c r="AU144" s="125"/>
      <c r="AV144" s="126">
        <f t="shared" si="2262"/>
        <v>0</v>
      </c>
      <c r="AW144" s="124" t="str">
        <f t="shared" si="2263"/>
        <v/>
      </c>
      <c r="AX144" s="125"/>
      <c r="AY144" s="126">
        <f t="shared" si="2264"/>
        <v>0</v>
      </c>
      <c r="AZ144" s="124" t="str">
        <f t="shared" si="2265"/>
        <v/>
      </c>
      <c r="BA144" s="125"/>
      <c r="BB144" s="126">
        <f t="shared" si="2266"/>
        <v>0</v>
      </c>
      <c r="BC144" s="124" t="str">
        <f t="shared" si="2267"/>
        <v/>
      </c>
      <c r="BD144" s="125"/>
      <c r="BE144" s="126">
        <f t="shared" si="2268"/>
        <v>0</v>
      </c>
      <c r="BF144" s="124" t="str">
        <f t="shared" si="2269"/>
        <v/>
      </c>
      <c r="BG144" s="125"/>
      <c r="BH144" s="126">
        <f t="shared" si="2270"/>
        <v>0</v>
      </c>
      <c r="BI144" s="124" t="str">
        <f t="shared" si="2271"/>
        <v/>
      </c>
      <c r="BJ144" s="125"/>
      <c r="BK144" s="126">
        <f t="shared" si="2272"/>
        <v>0</v>
      </c>
      <c r="BL144" s="124" t="str">
        <f t="shared" si="2273"/>
        <v/>
      </c>
      <c r="BM144" s="125"/>
      <c r="BN144" s="126">
        <f t="shared" si="2274"/>
        <v>0</v>
      </c>
      <c r="BO144" s="124" t="str">
        <f t="shared" si="2275"/>
        <v/>
      </c>
      <c r="BP144" s="125"/>
      <c r="BQ144" s="126">
        <f t="shared" si="2276"/>
        <v>0</v>
      </c>
      <c r="BR144" s="124" t="str">
        <f t="shared" si="2277"/>
        <v/>
      </c>
      <c r="BS144" s="125"/>
      <c r="BT144" s="126">
        <f t="shared" si="2278"/>
        <v>0</v>
      </c>
      <c r="BU144" s="124" t="str">
        <f t="shared" si="2279"/>
        <v/>
      </c>
      <c r="BV144" s="125"/>
      <c r="BW144" s="126">
        <f t="shared" si="2280"/>
        <v>0</v>
      </c>
      <c r="BX144" s="124" t="str">
        <f t="shared" si="2281"/>
        <v/>
      </c>
      <c r="BY144" s="125"/>
      <c r="BZ144" s="126">
        <f t="shared" si="2282"/>
        <v>0</v>
      </c>
      <c r="CA144" s="124" t="str">
        <f t="shared" si="2283"/>
        <v/>
      </c>
      <c r="CB144" s="125"/>
      <c r="CC144" s="126">
        <f t="shared" si="2284"/>
        <v>0</v>
      </c>
      <c r="CD144" s="124" t="str">
        <f t="shared" si="2285"/>
        <v/>
      </c>
      <c r="CE144" s="125"/>
      <c r="CF144" s="126">
        <f t="shared" si="2286"/>
        <v>0</v>
      </c>
      <c r="CG144" s="124" t="str">
        <f t="shared" si="2287"/>
        <v/>
      </c>
      <c r="CH144" s="125"/>
      <c r="CI144" s="126">
        <f t="shared" si="2288"/>
        <v>0</v>
      </c>
      <c r="CJ144" s="124">
        <f t="shared" si="2289"/>
        <v>50139.46</v>
      </c>
      <c r="CK144" s="125">
        <v>1</v>
      </c>
      <c r="CL144" s="126">
        <f t="shared" si="2290"/>
        <v>1</v>
      </c>
      <c r="CM144" s="124" t="str">
        <f t="shared" si="2291"/>
        <v/>
      </c>
      <c r="CN144" s="125"/>
      <c r="CO144" s="126">
        <f t="shared" si="2292"/>
        <v>1</v>
      </c>
      <c r="CP144" s="124" t="str">
        <f t="shared" si="2293"/>
        <v/>
      </c>
      <c r="CQ144" s="125"/>
      <c r="CR144" s="126">
        <f t="shared" si="2294"/>
        <v>1</v>
      </c>
      <c r="CS144" s="124" t="str">
        <f t="shared" si="2295"/>
        <v/>
      </c>
      <c r="CT144" s="125"/>
      <c r="CU144" s="126">
        <f t="shared" si="2296"/>
        <v>1</v>
      </c>
      <c r="CV144" s="124" t="str">
        <f t="shared" si="2297"/>
        <v/>
      </c>
      <c r="CW144" s="125"/>
      <c r="CX144" s="126">
        <f t="shared" si="2298"/>
        <v>1</v>
      </c>
      <c r="CY144" s="124" t="str">
        <f t="shared" si="2299"/>
        <v/>
      </c>
      <c r="CZ144" s="125"/>
      <c r="DA144" s="126">
        <f t="shared" si="2300"/>
        <v>1</v>
      </c>
      <c r="DB144" s="124" t="str">
        <f t="shared" si="2301"/>
        <v/>
      </c>
      <c r="DC144" s="125"/>
      <c r="DD144" s="126">
        <f t="shared" si="2302"/>
        <v>1</v>
      </c>
      <c r="DE144" s="124" t="str">
        <f t="shared" si="2303"/>
        <v/>
      </c>
      <c r="DF144" s="125"/>
      <c r="DG144" s="126">
        <f t="shared" si="2304"/>
        <v>1</v>
      </c>
      <c r="DH144" s="124" t="str">
        <f t="shared" si="2305"/>
        <v/>
      </c>
      <c r="DI144" s="125"/>
      <c r="DJ144" s="126">
        <f t="shared" si="2306"/>
        <v>1</v>
      </c>
    </row>
    <row r="145" spans="1:114" ht="7.75" hidden="1" customHeight="1" outlineLevel="1" x14ac:dyDescent="0.2">
      <c r="A145" s="97" t="str">
        <f t="shared" si="2234"/>
        <v>4</v>
      </c>
      <c r="B145" s="140" t="s">
        <v>387</v>
      </c>
      <c r="C145" s="213" t="str">
        <f>VLOOKUP(B145,'[49]PLANILHA ORCAMENTARIA'!A:B,2,0)</f>
        <v>GRANITOS - 1 ANDAR</v>
      </c>
      <c r="D145" s="214"/>
      <c r="E145" s="122">
        <f>VLOOKUP(B145,'[49]PLANILHA ORCAMENTARIA'!A:G,7,0)</f>
        <v>62569.31</v>
      </c>
      <c r="F145" s="123"/>
      <c r="G145" s="124" t="str">
        <f t="shared" si="2235"/>
        <v/>
      </c>
      <c r="H145" s="125"/>
      <c r="I145" s="126">
        <f t="shared" si="2236"/>
        <v>0</v>
      </c>
      <c r="J145" s="124" t="str">
        <f t="shared" si="2237"/>
        <v/>
      </c>
      <c r="K145" s="125"/>
      <c r="L145" s="126">
        <f t="shared" si="2238"/>
        <v>0</v>
      </c>
      <c r="M145" s="124" t="str">
        <f t="shared" si="2239"/>
        <v/>
      </c>
      <c r="N145" s="125"/>
      <c r="O145" s="126">
        <f t="shared" si="2240"/>
        <v>0</v>
      </c>
      <c r="P145" s="124" t="str">
        <f t="shared" si="2241"/>
        <v/>
      </c>
      <c r="Q145" s="125"/>
      <c r="R145" s="126">
        <f t="shared" si="2242"/>
        <v>0</v>
      </c>
      <c r="S145" s="124" t="str">
        <f t="shared" si="2243"/>
        <v/>
      </c>
      <c r="T145" s="125"/>
      <c r="U145" s="126">
        <f t="shared" si="2244"/>
        <v>0</v>
      </c>
      <c r="V145" s="124" t="str">
        <f t="shared" si="2245"/>
        <v/>
      </c>
      <c r="W145" s="125"/>
      <c r="X145" s="126">
        <f t="shared" si="2246"/>
        <v>0</v>
      </c>
      <c r="Y145" s="124" t="str">
        <f t="shared" si="2247"/>
        <v/>
      </c>
      <c r="Z145" s="125"/>
      <c r="AA145" s="126">
        <f t="shared" si="2248"/>
        <v>0</v>
      </c>
      <c r="AB145" s="124" t="str">
        <f t="shared" si="2249"/>
        <v/>
      </c>
      <c r="AC145" s="125"/>
      <c r="AD145" s="126">
        <f t="shared" si="2250"/>
        <v>0</v>
      </c>
      <c r="AE145" s="124" t="str">
        <f t="shared" si="2251"/>
        <v/>
      </c>
      <c r="AF145" s="125"/>
      <c r="AG145" s="126">
        <f t="shared" si="2252"/>
        <v>0</v>
      </c>
      <c r="AH145" s="124" t="str">
        <f t="shared" si="2253"/>
        <v/>
      </c>
      <c r="AI145" s="125"/>
      <c r="AJ145" s="126">
        <f t="shared" si="2254"/>
        <v>0</v>
      </c>
      <c r="AK145" s="124" t="str">
        <f t="shared" si="2255"/>
        <v/>
      </c>
      <c r="AL145" s="125"/>
      <c r="AM145" s="126">
        <f t="shared" si="2256"/>
        <v>0</v>
      </c>
      <c r="AN145" s="124" t="str">
        <f t="shared" si="2257"/>
        <v/>
      </c>
      <c r="AO145" s="125"/>
      <c r="AP145" s="126">
        <f t="shared" si="2258"/>
        <v>0</v>
      </c>
      <c r="AQ145" s="124" t="str">
        <f t="shared" si="2259"/>
        <v/>
      </c>
      <c r="AR145" s="125"/>
      <c r="AS145" s="126">
        <f t="shared" si="2260"/>
        <v>0</v>
      </c>
      <c r="AT145" s="124" t="str">
        <f t="shared" si="2261"/>
        <v/>
      </c>
      <c r="AU145" s="125"/>
      <c r="AV145" s="126">
        <f t="shared" si="2262"/>
        <v>0</v>
      </c>
      <c r="AW145" s="124" t="str">
        <f t="shared" si="2263"/>
        <v/>
      </c>
      <c r="AX145" s="125"/>
      <c r="AY145" s="126">
        <f t="shared" si="2264"/>
        <v>0</v>
      </c>
      <c r="AZ145" s="124" t="str">
        <f t="shared" si="2265"/>
        <v/>
      </c>
      <c r="BA145" s="125"/>
      <c r="BB145" s="126">
        <f t="shared" si="2266"/>
        <v>0</v>
      </c>
      <c r="BC145" s="124" t="str">
        <f t="shared" si="2267"/>
        <v/>
      </c>
      <c r="BD145" s="125"/>
      <c r="BE145" s="126">
        <f t="shared" si="2268"/>
        <v>0</v>
      </c>
      <c r="BF145" s="124" t="str">
        <f t="shared" si="2269"/>
        <v/>
      </c>
      <c r="BG145" s="125"/>
      <c r="BH145" s="126">
        <f t="shared" si="2270"/>
        <v>0</v>
      </c>
      <c r="BI145" s="124" t="str">
        <f t="shared" si="2271"/>
        <v/>
      </c>
      <c r="BJ145" s="125"/>
      <c r="BK145" s="126">
        <f t="shared" si="2272"/>
        <v>0</v>
      </c>
      <c r="BL145" s="124" t="str">
        <f t="shared" si="2273"/>
        <v/>
      </c>
      <c r="BM145" s="125"/>
      <c r="BN145" s="126">
        <f t="shared" si="2274"/>
        <v>0</v>
      </c>
      <c r="BO145" s="124" t="str">
        <f t="shared" si="2275"/>
        <v/>
      </c>
      <c r="BP145" s="125"/>
      <c r="BQ145" s="126">
        <f t="shared" si="2276"/>
        <v>0</v>
      </c>
      <c r="BR145" s="124" t="str">
        <f t="shared" si="2277"/>
        <v/>
      </c>
      <c r="BS145" s="125"/>
      <c r="BT145" s="126">
        <f t="shared" si="2278"/>
        <v>0</v>
      </c>
      <c r="BU145" s="124" t="str">
        <f t="shared" si="2279"/>
        <v/>
      </c>
      <c r="BV145" s="125"/>
      <c r="BW145" s="126">
        <f t="shared" si="2280"/>
        <v>0</v>
      </c>
      <c r="BX145" s="124" t="str">
        <f t="shared" si="2281"/>
        <v/>
      </c>
      <c r="BY145" s="125"/>
      <c r="BZ145" s="126">
        <f t="shared" si="2282"/>
        <v>0</v>
      </c>
      <c r="CA145" s="124" t="str">
        <f t="shared" si="2283"/>
        <v/>
      </c>
      <c r="CB145" s="125"/>
      <c r="CC145" s="126">
        <f t="shared" si="2284"/>
        <v>0</v>
      </c>
      <c r="CD145" s="124" t="str">
        <f t="shared" si="2285"/>
        <v/>
      </c>
      <c r="CE145" s="125"/>
      <c r="CF145" s="126">
        <f t="shared" si="2286"/>
        <v>0</v>
      </c>
      <c r="CG145" s="124" t="str">
        <f t="shared" si="2287"/>
        <v/>
      </c>
      <c r="CH145" s="125"/>
      <c r="CI145" s="126">
        <f t="shared" si="2288"/>
        <v>0</v>
      </c>
      <c r="CJ145" s="124" t="str">
        <f t="shared" si="2289"/>
        <v/>
      </c>
      <c r="CK145" s="125"/>
      <c r="CL145" s="126">
        <f t="shared" si="2290"/>
        <v>0</v>
      </c>
      <c r="CM145" s="124">
        <f t="shared" si="2291"/>
        <v>62569.31</v>
      </c>
      <c r="CN145" s="125">
        <v>1</v>
      </c>
      <c r="CO145" s="126">
        <f t="shared" si="2292"/>
        <v>1</v>
      </c>
      <c r="CP145" s="124" t="str">
        <f t="shared" si="2293"/>
        <v/>
      </c>
      <c r="CQ145" s="125"/>
      <c r="CR145" s="126">
        <f t="shared" si="2294"/>
        <v>1</v>
      </c>
      <c r="CS145" s="124" t="str">
        <f t="shared" si="2295"/>
        <v/>
      </c>
      <c r="CT145" s="125"/>
      <c r="CU145" s="126">
        <f t="shared" si="2296"/>
        <v>1</v>
      </c>
      <c r="CV145" s="124" t="str">
        <f t="shared" si="2297"/>
        <v/>
      </c>
      <c r="CW145" s="125"/>
      <c r="CX145" s="126">
        <f t="shared" si="2298"/>
        <v>1</v>
      </c>
      <c r="CY145" s="124" t="str">
        <f t="shared" si="2299"/>
        <v/>
      </c>
      <c r="CZ145" s="125"/>
      <c r="DA145" s="126">
        <f t="shared" si="2300"/>
        <v>1</v>
      </c>
      <c r="DB145" s="124" t="str">
        <f t="shared" si="2301"/>
        <v/>
      </c>
      <c r="DC145" s="125"/>
      <c r="DD145" s="126">
        <f t="shared" si="2302"/>
        <v>1</v>
      </c>
      <c r="DE145" s="124" t="str">
        <f t="shared" si="2303"/>
        <v/>
      </c>
      <c r="DF145" s="125"/>
      <c r="DG145" s="126">
        <f t="shared" si="2304"/>
        <v>1</v>
      </c>
      <c r="DH145" s="124" t="str">
        <f t="shared" si="2305"/>
        <v/>
      </c>
      <c r="DI145" s="125"/>
      <c r="DJ145" s="126">
        <f t="shared" si="2306"/>
        <v>1</v>
      </c>
    </row>
    <row r="146" spans="1:114" ht="7.75" hidden="1" customHeight="1" outlineLevel="1" x14ac:dyDescent="0.2">
      <c r="A146" s="97" t="str">
        <f t="shared" si="2234"/>
        <v>4</v>
      </c>
      <c r="B146" s="140" t="s">
        <v>388</v>
      </c>
      <c r="C146" s="213" t="str">
        <f>VLOOKUP(B146,'[49]PLANILHA ORCAMENTARIA'!A:B,2,0)</f>
        <v>GRANITOS - 2 ANDAR</v>
      </c>
      <c r="D146" s="214"/>
      <c r="E146" s="122">
        <f>VLOOKUP(B146,'[49]PLANILHA ORCAMENTARIA'!A:G,7,0)</f>
        <v>24964.41</v>
      </c>
      <c r="F146" s="123"/>
      <c r="G146" s="124" t="str">
        <f t="shared" si="2235"/>
        <v/>
      </c>
      <c r="H146" s="125"/>
      <c r="I146" s="126">
        <f t="shared" si="2236"/>
        <v>0</v>
      </c>
      <c r="J146" s="124" t="str">
        <f t="shared" si="2237"/>
        <v/>
      </c>
      <c r="K146" s="125"/>
      <c r="L146" s="126">
        <f t="shared" si="2238"/>
        <v>0</v>
      </c>
      <c r="M146" s="124" t="str">
        <f t="shared" si="2239"/>
        <v/>
      </c>
      <c r="N146" s="125"/>
      <c r="O146" s="126">
        <f t="shared" si="2240"/>
        <v>0</v>
      </c>
      <c r="P146" s="124" t="str">
        <f t="shared" si="2241"/>
        <v/>
      </c>
      <c r="Q146" s="125"/>
      <c r="R146" s="126">
        <f t="shared" si="2242"/>
        <v>0</v>
      </c>
      <c r="S146" s="124" t="str">
        <f t="shared" si="2243"/>
        <v/>
      </c>
      <c r="T146" s="125"/>
      <c r="U146" s="126">
        <f t="shared" si="2244"/>
        <v>0</v>
      </c>
      <c r="V146" s="124" t="str">
        <f t="shared" si="2245"/>
        <v/>
      </c>
      <c r="W146" s="125"/>
      <c r="X146" s="126">
        <f t="shared" si="2246"/>
        <v>0</v>
      </c>
      <c r="Y146" s="124" t="str">
        <f t="shared" si="2247"/>
        <v/>
      </c>
      <c r="Z146" s="125"/>
      <c r="AA146" s="126">
        <f t="shared" si="2248"/>
        <v>0</v>
      </c>
      <c r="AB146" s="124" t="str">
        <f t="shared" si="2249"/>
        <v/>
      </c>
      <c r="AC146" s="125"/>
      <c r="AD146" s="126">
        <f t="shared" si="2250"/>
        <v>0</v>
      </c>
      <c r="AE146" s="124" t="str">
        <f t="shared" si="2251"/>
        <v/>
      </c>
      <c r="AF146" s="125"/>
      <c r="AG146" s="126">
        <f t="shared" si="2252"/>
        <v>0</v>
      </c>
      <c r="AH146" s="124" t="str">
        <f t="shared" si="2253"/>
        <v/>
      </c>
      <c r="AI146" s="125"/>
      <c r="AJ146" s="126">
        <f t="shared" si="2254"/>
        <v>0</v>
      </c>
      <c r="AK146" s="124" t="str">
        <f t="shared" si="2255"/>
        <v/>
      </c>
      <c r="AL146" s="125"/>
      <c r="AM146" s="126">
        <f t="shared" si="2256"/>
        <v>0</v>
      </c>
      <c r="AN146" s="124" t="str">
        <f t="shared" si="2257"/>
        <v/>
      </c>
      <c r="AO146" s="125"/>
      <c r="AP146" s="126">
        <f t="shared" si="2258"/>
        <v>0</v>
      </c>
      <c r="AQ146" s="124" t="str">
        <f t="shared" si="2259"/>
        <v/>
      </c>
      <c r="AR146" s="125"/>
      <c r="AS146" s="126">
        <f t="shared" si="2260"/>
        <v>0</v>
      </c>
      <c r="AT146" s="124" t="str">
        <f t="shared" si="2261"/>
        <v/>
      </c>
      <c r="AU146" s="125"/>
      <c r="AV146" s="126">
        <f t="shared" si="2262"/>
        <v>0</v>
      </c>
      <c r="AW146" s="124" t="str">
        <f t="shared" si="2263"/>
        <v/>
      </c>
      <c r="AX146" s="125"/>
      <c r="AY146" s="126">
        <f t="shared" si="2264"/>
        <v>0</v>
      </c>
      <c r="AZ146" s="124" t="str">
        <f t="shared" si="2265"/>
        <v/>
      </c>
      <c r="BA146" s="125"/>
      <c r="BB146" s="126">
        <f t="shared" si="2266"/>
        <v>0</v>
      </c>
      <c r="BC146" s="124" t="str">
        <f t="shared" si="2267"/>
        <v/>
      </c>
      <c r="BD146" s="125"/>
      <c r="BE146" s="126">
        <f t="shared" si="2268"/>
        <v>0</v>
      </c>
      <c r="BF146" s="124" t="str">
        <f t="shared" si="2269"/>
        <v/>
      </c>
      <c r="BG146" s="125"/>
      <c r="BH146" s="126">
        <f t="shared" si="2270"/>
        <v>0</v>
      </c>
      <c r="BI146" s="124" t="str">
        <f t="shared" si="2271"/>
        <v/>
      </c>
      <c r="BJ146" s="125"/>
      <c r="BK146" s="126">
        <f t="shared" si="2272"/>
        <v>0</v>
      </c>
      <c r="BL146" s="124" t="str">
        <f t="shared" si="2273"/>
        <v/>
      </c>
      <c r="BM146" s="125"/>
      <c r="BN146" s="126">
        <f t="shared" si="2274"/>
        <v>0</v>
      </c>
      <c r="BO146" s="124" t="str">
        <f t="shared" si="2275"/>
        <v/>
      </c>
      <c r="BP146" s="125"/>
      <c r="BQ146" s="126">
        <f t="shared" si="2276"/>
        <v>0</v>
      </c>
      <c r="BR146" s="124" t="str">
        <f t="shared" si="2277"/>
        <v/>
      </c>
      <c r="BS146" s="125"/>
      <c r="BT146" s="126">
        <f t="shared" si="2278"/>
        <v>0</v>
      </c>
      <c r="BU146" s="124" t="str">
        <f t="shared" si="2279"/>
        <v/>
      </c>
      <c r="BV146" s="125"/>
      <c r="BW146" s="126">
        <f t="shared" si="2280"/>
        <v>0</v>
      </c>
      <c r="BX146" s="124" t="str">
        <f t="shared" si="2281"/>
        <v/>
      </c>
      <c r="BY146" s="125"/>
      <c r="BZ146" s="126">
        <f t="shared" si="2282"/>
        <v>0</v>
      </c>
      <c r="CA146" s="124" t="str">
        <f t="shared" si="2283"/>
        <v/>
      </c>
      <c r="CB146" s="125"/>
      <c r="CC146" s="126">
        <f t="shared" si="2284"/>
        <v>0</v>
      </c>
      <c r="CD146" s="124" t="str">
        <f t="shared" si="2285"/>
        <v/>
      </c>
      <c r="CE146" s="125"/>
      <c r="CF146" s="126">
        <f t="shared" si="2286"/>
        <v>0</v>
      </c>
      <c r="CG146" s="124" t="str">
        <f t="shared" si="2287"/>
        <v/>
      </c>
      <c r="CH146" s="125"/>
      <c r="CI146" s="126">
        <f t="shared" si="2288"/>
        <v>0</v>
      </c>
      <c r="CJ146" s="124" t="str">
        <f t="shared" si="2289"/>
        <v/>
      </c>
      <c r="CK146" s="125"/>
      <c r="CL146" s="126">
        <f t="shared" si="2290"/>
        <v>0</v>
      </c>
      <c r="CM146" s="124" t="str">
        <f t="shared" si="2291"/>
        <v/>
      </c>
      <c r="CN146" s="125"/>
      <c r="CO146" s="126">
        <f t="shared" si="2292"/>
        <v>0</v>
      </c>
      <c r="CP146" s="124">
        <f t="shared" si="2293"/>
        <v>24964.41</v>
      </c>
      <c r="CQ146" s="125">
        <v>1</v>
      </c>
      <c r="CR146" s="126">
        <f t="shared" si="2294"/>
        <v>1</v>
      </c>
      <c r="CS146" s="124" t="str">
        <f t="shared" si="2295"/>
        <v/>
      </c>
      <c r="CT146" s="125"/>
      <c r="CU146" s="126">
        <f t="shared" si="2296"/>
        <v>1</v>
      </c>
      <c r="CV146" s="124" t="str">
        <f t="shared" si="2297"/>
        <v/>
      </c>
      <c r="CW146" s="125"/>
      <c r="CX146" s="126">
        <f t="shared" si="2298"/>
        <v>1</v>
      </c>
      <c r="CY146" s="124" t="str">
        <f t="shared" si="2299"/>
        <v/>
      </c>
      <c r="CZ146" s="125"/>
      <c r="DA146" s="126">
        <f t="shared" si="2300"/>
        <v>1</v>
      </c>
      <c r="DB146" s="124" t="str">
        <f t="shared" si="2301"/>
        <v/>
      </c>
      <c r="DC146" s="125"/>
      <c r="DD146" s="126">
        <f t="shared" si="2302"/>
        <v>1</v>
      </c>
      <c r="DE146" s="124" t="str">
        <f t="shared" si="2303"/>
        <v/>
      </c>
      <c r="DF146" s="125"/>
      <c r="DG146" s="126">
        <f t="shared" si="2304"/>
        <v>1</v>
      </c>
      <c r="DH146" s="124" t="str">
        <f t="shared" si="2305"/>
        <v/>
      </c>
      <c r="DI146" s="125"/>
      <c r="DJ146" s="126">
        <f t="shared" si="2306"/>
        <v>1</v>
      </c>
    </row>
    <row r="147" spans="1:114" ht="7.75" hidden="1" customHeight="1" outlineLevel="1" x14ac:dyDescent="0.2">
      <c r="A147" s="97" t="str">
        <f t="shared" si="2234"/>
        <v>4</v>
      </c>
      <c r="B147" s="140" t="s">
        <v>389</v>
      </c>
      <c r="C147" s="213" t="str">
        <f>VLOOKUP(B147,'[49]PLANILHA ORCAMENTARIA'!A:B,2,0)</f>
        <v>REVESTIMENTOS DE PAREDES - TÉRREO</v>
      </c>
      <c r="D147" s="214"/>
      <c r="E147" s="122">
        <f>VLOOKUP(B147,'[49]PLANILHA ORCAMENTARIA'!A:G,7,0)</f>
        <v>7413.45</v>
      </c>
      <c r="F147" s="123"/>
      <c r="G147" s="124" t="str">
        <f t="shared" si="2235"/>
        <v/>
      </c>
      <c r="H147" s="125"/>
      <c r="I147" s="126">
        <f t="shared" si="2236"/>
        <v>0</v>
      </c>
      <c r="J147" s="124" t="str">
        <f t="shared" si="2237"/>
        <v/>
      </c>
      <c r="K147" s="125"/>
      <c r="L147" s="126">
        <f t="shared" si="2238"/>
        <v>0</v>
      </c>
      <c r="M147" s="124" t="str">
        <f t="shared" si="2239"/>
        <v/>
      </c>
      <c r="N147" s="125"/>
      <c r="O147" s="126">
        <f t="shared" si="2240"/>
        <v>0</v>
      </c>
      <c r="P147" s="124" t="str">
        <f t="shared" si="2241"/>
        <v/>
      </c>
      <c r="Q147" s="125"/>
      <c r="R147" s="126">
        <f t="shared" si="2242"/>
        <v>0</v>
      </c>
      <c r="S147" s="124" t="str">
        <f t="shared" si="2243"/>
        <v/>
      </c>
      <c r="T147" s="125"/>
      <c r="U147" s="126">
        <f t="shared" si="2244"/>
        <v>0</v>
      </c>
      <c r="V147" s="124" t="str">
        <f t="shared" si="2245"/>
        <v/>
      </c>
      <c r="W147" s="125"/>
      <c r="X147" s="126">
        <f t="shared" si="2246"/>
        <v>0</v>
      </c>
      <c r="Y147" s="124" t="str">
        <f t="shared" si="2247"/>
        <v/>
      </c>
      <c r="Z147" s="125"/>
      <c r="AA147" s="126">
        <f t="shared" si="2248"/>
        <v>0</v>
      </c>
      <c r="AB147" s="124" t="str">
        <f t="shared" si="2249"/>
        <v/>
      </c>
      <c r="AC147" s="125"/>
      <c r="AD147" s="126">
        <f t="shared" si="2250"/>
        <v>0</v>
      </c>
      <c r="AE147" s="124" t="str">
        <f t="shared" si="2251"/>
        <v/>
      </c>
      <c r="AF147" s="125"/>
      <c r="AG147" s="126">
        <f t="shared" si="2252"/>
        <v>0</v>
      </c>
      <c r="AH147" s="124" t="str">
        <f t="shared" si="2253"/>
        <v/>
      </c>
      <c r="AI147" s="125"/>
      <c r="AJ147" s="126">
        <f t="shared" si="2254"/>
        <v>0</v>
      </c>
      <c r="AK147" s="124" t="str">
        <f t="shared" si="2255"/>
        <v/>
      </c>
      <c r="AL147" s="125"/>
      <c r="AM147" s="126">
        <f t="shared" si="2256"/>
        <v>0</v>
      </c>
      <c r="AN147" s="124" t="str">
        <f t="shared" si="2257"/>
        <v/>
      </c>
      <c r="AO147" s="125"/>
      <c r="AP147" s="126">
        <f t="shared" si="2258"/>
        <v>0</v>
      </c>
      <c r="AQ147" s="124" t="str">
        <f t="shared" si="2259"/>
        <v/>
      </c>
      <c r="AR147" s="125"/>
      <c r="AS147" s="126">
        <f t="shared" si="2260"/>
        <v>0</v>
      </c>
      <c r="AT147" s="124" t="str">
        <f t="shared" si="2261"/>
        <v/>
      </c>
      <c r="AU147" s="125"/>
      <c r="AV147" s="126">
        <f t="shared" si="2262"/>
        <v>0</v>
      </c>
      <c r="AW147" s="124" t="str">
        <f t="shared" si="2263"/>
        <v/>
      </c>
      <c r="AX147" s="125"/>
      <c r="AY147" s="126">
        <f t="shared" si="2264"/>
        <v>0</v>
      </c>
      <c r="AZ147" s="124" t="str">
        <f t="shared" si="2265"/>
        <v/>
      </c>
      <c r="BA147" s="125"/>
      <c r="BB147" s="126">
        <f t="shared" si="2266"/>
        <v>0</v>
      </c>
      <c r="BC147" s="124" t="str">
        <f t="shared" si="2267"/>
        <v/>
      </c>
      <c r="BD147" s="125"/>
      <c r="BE147" s="126">
        <f t="shared" si="2268"/>
        <v>0</v>
      </c>
      <c r="BF147" s="124" t="str">
        <f t="shared" si="2269"/>
        <v/>
      </c>
      <c r="BG147" s="125"/>
      <c r="BH147" s="126">
        <f t="shared" si="2270"/>
        <v>0</v>
      </c>
      <c r="BI147" s="124" t="str">
        <f t="shared" si="2271"/>
        <v/>
      </c>
      <c r="BJ147" s="125"/>
      <c r="BK147" s="126">
        <f t="shared" si="2272"/>
        <v>0</v>
      </c>
      <c r="BL147" s="124" t="str">
        <f t="shared" si="2273"/>
        <v/>
      </c>
      <c r="BM147" s="125"/>
      <c r="BN147" s="126">
        <f t="shared" si="2274"/>
        <v>0</v>
      </c>
      <c r="BO147" s="124" t="str">
        <f t="shared" si="2275"/>
        <v/>
      </c>
      <c r="BP147" s="125"/>
      <c r="BQ147" s="126">
        <f t="shared" si="2276"/>
        <v>0</v>
      </c>
      <c r="BR147" s="124" t="str">
        <f t="shared" si="2277"/>
        <v/>
      </c>
      <c r="BS147" s="125"/>
      <c r="BT147" s="126">
        <f t="shared" si="2278"/>
        <v>0</v>
      </c>
      <c r="BU147" s="124" t="str">
        <f t="shared" si="2279"/>
        <v/>
      </c>
      <c r="BV147" s="125"/>
      <c r="BW147" s="126">
        <f t="shared" si="2280"/>
        <v>0</v>
      </c>
      <c r="BX147" s="124" t="str">
        <f t="shared" si="2281"/>
        <v/>
      </c>
      <c r="BY147" s="125"/>
      <c r="BZ147" s="126">
        <f t="shared" si="2282"/>
        <v>0</v>
      </c>
      <c r="CA147" s="124" t="str">
        <f t="shared" si="2283"/>
        <v/>
      </c>
      <c r="CB147" s="125"/>
      <c r="CC147" s="126">
        <f t="shared" si="2284"/>
        <v>0</v>
      </c>
      <c r="CD147" s="124" t="str">
        <f t="shared" si="2285"/>
        <v/>
      </c>
      <c r="CE147" s="125"/>
      <c r="CF147" s="126">
        <f t="shared" si="2286"/>
        <v>0</v>
      </c>
      <c r="CG147" s="124" t="str">
        <f t="shared" si="2287"/>
        <v/>
      </c>
      <c r="CH147" s="125"/>
      <c r="CI147" s="126">
        <f t="shared" si="2288"/>
        <v>0</v>
      </c>
      <c r="CJ147" s="124">
        <f t="shared" si="2289"/>
        <v>7413.45</v>
      </c>
      <c r="CK147" s="125">
        <v>1</v>
      </c>
      <c r="CL147" s="126">
        <f t="shared" si="2290"/>
        <v>1</v>
      </c>
      <c r="CM147" s="124" t="str">
        <f t="shared" si="2291"/>
        <v/>
      </c>
      <c r="CN147" s="125"/>
      <c r="CO147" s="126">
        <f t="shared" si="2292"/>
        <v>1</v>
      </c>
      <c r="CP147" s="124" t="str">
        <f t="shared" si="2293"/>
        <v/>
      </c>
      <c r="CQ147" s="125"/>
      <c r="CR147" s="126">
        <f t="shared" si="2294"/>
        <v>1</v>
      </c>
      <c r="CS147" s="124" t="str">
        <f t="shared" si="2295"/>
        <v/>
      </c>
      <c r="CT147" s="125"/>
      <c r="CU147" s="126">
        <f t="shared" si="2296"/>
        <v>1</v>
      </c>
      <c r="CV147" s="124" t="str">
        <f t="shared" si="2297"/>
        <v/>
      </c>
      <c r="CW147" s="125"/>
      <c r="CX147" s="126">
        <f t="shared" si="2298"/>
        <v>1</v>
      </c>
      <c r="CY147" s="124" t="str">
        <f t="shared" si="2299"/>
        <v/>
      </c>
      <c r="CZ147" s="125"/>
      <c r="DA147" s="126">
        <f t="shared" si="2300"/>
        <v>1</v>
      </c>
      <c r="DB147" s="124" t="str">
        <f t="shared" si="2301"/>
        <v/>
      </c>
      <c r="DC147" s="125"/>
      <c r="DD147" s="126">
        <f t="shared" si="2302"/>
        <v>1</v>
      </c>
      <c r="DE147" s="124" t="str">
        <f t="shared" si="2303"/>
        <v/>
      </c>
      <c r="DF147" s="125"/>
      <c r="DG147" s="126">
        <f t="shared" si="2304"/>
        <v>1</v>
      </c>
      <c r="DH147" s="124" t="str">
        <f t="shared" si="2305"/>
        <v/>
      </c>
      <c r="DI147" s="125"/>
      <c r="DJ147" s="126">
        <f t="shared" si="2306"/>
        <v>1</v>
      </c>
    </row>
    <row r="148" spans="1:114" ht="7.75" hidden="1" customHeight="1" outlineLevel="1" x14ac:dyDescent="0.2">
      <c r="A148" s="97" t="str">
        <f t="shared" si="2234"/>
        <v>4</v>
      </c>
      <c r="B148" s="140" t="s">
        <v>390</v>
      </c>
      <c r="C148" s="213" t="str">
        <f>VLOOKUP(B148,'[49]PLANILHA ORCAMENTARIA'!A:B,2,0)</f>
        <v>REVESTIMENTOS DE PAREDES - 1 ANDAR</v>
      </c>
      <c r="D148" s="214"/>
      <c r="E148" s="122">
        <f>VLOOKUP(B148,'[49]PLANILHA ORCAMENTARIA'!A:G,7,0)</f>
        <v>11588.63</v>
      </c>
      <c r="F148" s="123"/>
      <c r="G148" s="124" t="str">
        <f t="shared" si="2235"/>
        <v/>
      </c>
      <c r="H148" s="125"/>
      <c r="I148" s="126">
        <f t="shared" si="2236"/>
        <v>0</v>
      </c>
      <c r="J148" s="124" t="str">
        <f t="shared" si="2237"/>
        <v/>
      </c>
      <c r="K148" s="125"/>
      <c r="L148" s="126">
        <f t="shared" si="2238"/>
        <v>0</v>
      </c>
      <c r="M148" s="124" t="str">
        <f t="shared" si="2239"/>
        <v/>
      </c>
      <c r="N148" s="125"/>
      <c r="O148" s="126">
        <f t="shared" si="2240"/>
        <v>0</v>
      </c>
      <c r="P148" s="124" t="str">
        <f t="shared" si="2241"/>
        <v/>
      </c>
      <c r="Q148" s="125"/>
      <c r="R148" s="126">
        <f t="shared" si="2242"/>
        <v>0</v>
      </c>
      <c r="S148" s="124" t="str">
        <f t="shared" si="2243"/>
        <v/>
      </c>
      <c r="T148" s="125"/>
      <c r="U148" s="126">
        <f t="shared" si="2244"/>
        <v>0</v>
      </c>
      <c r="V148" s="124" t="str">
        <f t="shared" si="2245"/>
        <v/>
      </c>
      <c r="W148" s="125"/>
      <c r="X148" s="126">
        <f t="shared" si="2246"/>
        <v>0</v>
      </c>
      <c r="Y148" s="124" t="str">
        <f t="shared" si="2247"/>
        <v/>
      </c>
      <c r="Z148" s="125"/>
      <c r="AA148" s="126">
        <f t="shared" si="2248"/>
        <v>0</v>
      </c>
      <c r="AB148" s="124" t="str">
        <f t="shared" si="2249"/>
        <v/>
      </c>
      <c r="AC148" s="125"/>
      <c r="AD148" s="126">
        <f t="shared" si="2250"/>
        <v>0</v>
      </c>
      <c r="AE148" s="124" t="str">
        <f t="shared" si="2251"/>
        <v/>
      </c>
      <c r="AF148" s="125"/>
      <c r="AG148" s="126">
        <f t="shared" si="2252"/>
        <v>0</v>
      </c>
      <c r="AH148" s="124" t="str">
        <f t="shared" si="2253"/>
        <v/>
      </c>
      <c r="AI148" s="125"/>
      <c r="AJ148" s="126">
        <f t="shared" si="2254"/>
        <v>0</v>
      </c>
      <c r="AK148" s="124" t="str">
        <f t="shared" si="2255"/>
        <v/>
      </c>
      <c r="AL148" s="125"/>
      <c r="AM148" s="126">
        <f t="shared" si="2256"/>
        <v>0</v>
      </c>
      <c r="AN148" s="124" t="str">
        <f t="shared" si="2257"/>
        <v/>
      </c>
      <c r="AO148" s="125"/>
      <c r="AP148" s="126">
        <f t="shared" si="2258"/>
        <v>0</v>
      </c>
      <c r="AQ148" s="124" t="str">
        <f t="shared" si="2259"/>
        <v/>
      </c>
      <c r="AR148" s="125"/>
      <c r="AS148" s="126">
        <f t="shared" si="2260"/>
        <v>0</v>
      </c>
      <c r="AT148" s="124" t="str">
        <f t="shared" si="2261"/>
        <v/>
      </c>
      <c r="AU148" s="125"/>
      <c r="AV148" s="126">
        <f t="shared" si="2262"/>
        <v>0</v>
      </c>
      <c r="AW148" s="124" t="str">
        <f t="shared" si="2263"/>
        <v/>
      </c>
      <c r="AX148" s="125"/>
      <c r="AY148" s="126">
        <f t="shared" si="2264"/>
        <v>0</v>
      </c>
      <c r="AZ148" s="124" t="str">
        <f t="shared" si="2265"/>
        <v/>
      </c>
      <c r="BA148" s="125"/>
      <c r="BB148" s="126">
        <f t="shared" si="2266"/>
        <v>0</v>
      </c>
      <c r="BC148" s="124" t="str">
        <f t="shared" si="2267"/>
        <v/>
      </c>
      <c r="BD148" s="125"/>
      <c r="BE148" s="126">
        <f t="shared" si="2268"/>
        <v>0</v>
      </c>
      <c r="BF148" s="124" t="str">
        <f t="shared" si="2269"/>
        <v/>
      </c>
      <c r="BG148" s="125"/>
      <c r="BH148" s="126">
        <f t="shared" si="2270"/>
        <v>0</v>
      </c>
      <c r="BI148" s="124" t="str">
        <f t="shared" si="2271"/>
        <v/>
      </c>
      <c r="BJ148" s="125"/>
      <c r="BK148" s="126">
        <f t="shared" si="2272"/>
        <v>0</v>
      </c>
      <c r="BL148" s="124" t="str">
        <f t="shared" si="2273"/>
        <v/>
      </c>
      <c r="BM148" s="125"/>
      <c r="BN148" s="126">
        <f t="shared" si="2274"/>
        <v>0</v>
      </c>
      <c r="BO148" s="124" t="str">
        <f t="shared" si="2275"/>
        <v/>
      </c>
      <c r="BP148" s="125"/>
      <c r="BQ148" s="126">
        <f t="shared" si="2276"/>
        <v>0</v>
      </c>
      <c r="BR148" s="124" t="str">
        <f t="shared" si="2277"/>
        <v/>
      </c>
      <c r="BS148" s="125"/>
      <c r="BT148" s="126">
        <f t="shared" si="2278"/>
        <v>0</v>
      </c>
      <c r="BU148" s="124" t="str">
        <f t="shared" si="2279"/>
        <v/>
      </c>
      <c r="BV148" s="125"/>
      <c r="BW148" s="126">
        <f t="shared" si="2280"/>
        <v>0</v>
      </c>
      <c r="BX148" s="124" t="str">
        <f t="shared" si="2281"/>
        <v/>
      </c>
      <c r="BY148" s="125"/>
      <c r="BZ148" s="126">
        <f t="shared" si="2282"/>
        <v>0</v>
      </c>
      <c r="CA148" s="124" t="str">
        <f t="shared" si="2283"/>
        <v/>
      </c>
      <c r="CB148" s="125"/>
      <c r="CC148" s="126">
        <f t="shared" si="2284"/>
        <v>0</v>
      </c>
      <c r="CD148" s="124" t="str">
        <f t="shared" si="2285"/>
        <v/>
      </c>
      <c r="CE148" s="125"/>
      <c r="CF148" s="126">
        <f t="shared" si="2286"/>
        <v>0</v>
      </c>
      <c r="CG148" s="124" t="str">
        <f t="shared" si="2287"/>
        <v/>
      </c>
      <c r="CH148" s="125"/>
      <c r="CI148" s="126">
        <f t="shared" si="2288"/>
        <v>0</v>
      </c>
      <c r="CJ148" s="124" t="str">
        <f t="shared" si="2289"/>
        <v/>
      </c>
      <c r="CK148" s="125"/>
      <c r="CL148" s="126">
        <f t="shared" si="2290"/>
        <v>0</v>
      </c>
      <c r="CM148" s="124">
        <f t="shared" si="2291"/>
        <v>11588.63</v>
      </c>
      <c r="CN148" s="125">
        <v>1</v>
      </c>
      <c r="CO148" s="126">
        <f t="shared" si="2292"/>
        <v>1</v>
      </c>
      <c r="CP148" s="124" t="str">
        <f t="shared" si="2293"/>
        <v/>
      </c>
      <c r="CQ148" s="125"/>
      <c r="CR148" s="126">
        <f t="shared" si="2294"/>
        <v>1</v>
      </c>
      <c r="CS148" s="124" t="str">
        <f t="shared" si="2295"/>
        <v/>
      </c>
      <c r="CT148" s="125"/>
      <c r="CU148" s="126">
        <f t="shared" si="2296"/>
        <v>1</v>
      </c>
      <c r="CV148" s="124" t="str">
        <f t="shared" si="2297"/>
        <v/>
      </c>
      <c r="CW148" s="125"/>
      <c r="CX148" s="126">
        <f t="shared" si="2298"/>
        <v>1</v>
      </c>
      <c r="CY148" s="124" t="str">
        <f t="shared" si="2299"/>
        <v/>
      </c>
      <c r="CZ148" s="125"/>
      <c r="DA148" s="126">
        <f t="shared" si="2300"/>
        <v>1</v>
      </c>
      <c r="DB148" s="124" t="str">
        <f t="shared" si="2301"/>
        <v/>
      </c>
      <c r="DC148" s="125"/>
      <c r="DD148" s="126">
        <f t="shared" si="2302"/>
        <v>1</v>
      </c>
      <c r="DE148" s="124" t="str">
        <f t="shared" si="2303"/>
        <v/>
      </c>
      <c r="DF148" s="125"/>
      <c r="DG148" s="126">
        <f t="shared" si="2304"/>
        <v>1</v>
      </c>
      <c r="DH148" s="124" t="str">
        <f t="shared" si="2305"/>
        <v/>
      </c>
      <c r="DI148" s="125"/>
      <c r="DJ148" s="126">
        <f t="shared" si="2306"/>
        <v>1</v>
      </c>
    </row>
    <row r="149" spans="1:114" ht="7.75" hidden="1" customHeight="1" outlineLevel="1" x14ac:dyDescent="0.2">
      <c r="A149" s="97" t="str">
        <f t="shared" si="2234"/>
        <v>4</v>
      </c>
      <c r="B149" s="140" t="s">
        <v>391</v>
      </c>
      <c r="C149" s="213" t="str">
        <f>VLOOKUP(B149,'[49]PLANILHA ORCAMENTARIA'!A:B,2,0)</f>
        <v>ESQUADRIAS ALUMINIO - TÉRREO</v>
      </c>
      <c r="D149" s="214"/>
      <c r="E149" s="122">
        <f>VLOOKUP(B149,'[49]PLANILHA ORCAMENTARIA'!A:G,7,0)</f>
        <v>45360.17</v>
      </c>
      <c r="F149" s="123"/>
      <c r="G149" s="124" t="str">
        <f t="shared" si="2235"/>
        <v/>
      </c>
      <c r="H149" s="125"/>
      <c r="I149" s="126">
        <f t="shared" si="2236"/>
        <v>0</v>
      </c>
      <c r="J149" s="124" t="str">
        <f t="shared" si="2237"/>
        <v/>
      </c>
      <c r="K149" s="125"/>
      <c r="L149" s="126">
        <f t="shared" si="2238"/>
        <v>0</v>
      </c>
      <c r="M149" s="124" t="str">
        <f t="shared" si="2239"/>
        <v/>
      </c>
      <c r="N149" s="125"/>
      <c r="O149" s="126">
        <f t="shared" si="2240"/>
        <v>0</v>
      </c>
      <c r="P149" s="124" t="str">
        <f t="shared" si="2241"/>
        <v/>
      </c>
      <c r="Q149" s="125"/>
      <c r="R149" s="126">
        <f t="shared" si="2242"/>
        <v>0</v>
      </c>
      <c r="S149" s="124" t="str">
        <f t="shared" si="2243"/>
        <v/>
      </c>
      <c r="T149" s="125"/>
      <c r="U149" s="126">
        <f t="shared" si="2244"/>
        <v>0</v>
      </c>
      <c r="V149" s="124" t="str">
        <f t="shared" si="2245"/>
        <v/>
      </c>
      <c r="W149" s="125"/>
      <c r="X149" s="126">
        <f t="shared" si="2246"/>
        <v>0</v>
      </c>
      <c r="Y149" s="124" t="str">
        <f t="shared" si="2247"/>
        <v/>
      </c>
      <c r="Z149" s="125"/>
      <c r="AA149" s="126">
        <f t="shared" si="2248"/>
        <v>0</v>
      </c>
      <c r="AB149" s="124" t="str">
        <f t="shared" si="2249"/>
        <v/>
      </c>
      <c r="AC149" s="125"/>
      <c r="AD149" s="126">
        <f t="shared" si="2250"/>
        <v>0</v>
      </c>
      <c r="AE149" s="124" t="str">
        <f t="shared" si="2251"/>
        <v/>
      </c>
      <c r="AF149" s="125"/>
      <c r="AG149" s="126">
        <f t="shared" si="2252"/>
        <v>0</v>
      </c>
      <c r="AH149" s="124" t="str">
        <f t="shared" si="2253"/>
        <v/>
      </c>
      <c r="AI149" s="125"/>
      <c r="AJ149" s="126">
        <f t="shared" si="2254"/>
        <v>0</v>
      </c>
      <c r="AK149" s="124" t="str">
        <f t="shared" si="2255"/>
        <v/>
      </c>
      <c r="AL149" s="125"/>
      <c r="AM149" s="126">
        <f t="shared" si="2256"/>
        <v>0</v>
      </c>
      <c r="AN149" s="124" t="str">
        <f t="shared" si="2257"/>
        <v/>
      </c>
      <c r="AO149" s="125"/>
      <c r="AP149" s="126">
        <f t="shared" si="2258"/>
        <v>0</v>
      </c>
      <c r="AQ149" s="124" t="str">
        <f t="shared" si="2259"/>
        <v/>
      </c>
      <c r="AR149" s="125"/>
      <c r="AS149" s="126">
        <f t="shared" si="2260"/>
        <v>0</v>
      </c>
      <c r="AT149" s="124" t="str">
        <f t="shared" si="2261"/>
        <v/>
      </c>
      <c r="AU149" s="125"/>
      <c r="AV149" s="126">
        <f t="shared" si="2262"/>
        <v>0</v>
      </c>
      <c r="AW149" s="124" t="str">
        <f t="shared" si="2263"/>
        <v/>
      </c>
      <c r="AX149" s="125"/>
      <c r="AY149" s="126">
        <f t="shared" si="2264"/>
        <v>0</v>
      </c>
      <c r="AZ149" s="124" t="str">
        <f t="shared" si="2265"/>
        <v/>
      </c>
      <c r="BA149" s="125"/>
      <c r="BB149" s="126">
        <f t="shared" si="2266"/>
        <v>0</v>
      </c>
      <c r="BC149" s="124" t="str">
        <f t="shared" si="2267"/>
        <v/>
      </c>
      <c r="BD149" s="125"/>
      <c r="BE149" s="126">
        <f t="shared" si="2268"/>
        <v>0</v>
      </c>
      <c r="BF149" s="124" t="str">
        <f t="shared" si="2269"/>
        <v/>
      </c>
      <c r="BG149" s="125"/>
      <c r="BH149" s="126">
        <f t="shared" si="2270"/>
        <v>0</v>
      </c>
      <c r="BI149" s="124" t="str">
        <f t="shared" si="2271"/>
        <v/>
      </c>
      <c r="BJ149" s="125"/>
      <c r="BK149" s="126">
        <f t="shared" si="2272"/>
        <v>0</v>
      </c>
      <c r="BL149" s="124" t="str">
        <f t="shared" si="2273"/>
        <v/>
      </c>
      <c r="BM149" s="125"/>
      <c r="BN149" s="126">
        <f t="shared" si="2274"/>
        <v>0</v>
      </c>
      <c r="BO149" s="124" t="str">
        <f t="shared" si="2275"/>
        <v/>
      </c>
      <c r="BP149" s="125"/>
      <c r="BQ149" s="126">
        <f t="shared" si="2276"/>
        <v>0</v>
      </c>
      <c r="BR149" s="124" t="str">
        <f t="shared" si="2277"/>
        <v/>
      </c>
      <c r="BS149" s="125"/>
      <c r="BT149" s="126">
        <f t="shared" si="2278"/>
        <v>0</v>
      </c>
      <c r="BU149" s="124" t="str">
        <f t="shared" si="2279"/>
        <v/>
      </c>
      <c r="BV149" s="125"/>
      <c r="BW149" s="126">
        <f t="shared" si="2280"/>
        <v>0</v>
      </c>
      <c r="BX149" s="124" t="str">
        <f t="shared" si="2281"/>
        <v/>
      </c>
      <c r="BY149" s="125"/>
      <c r="BZ149" s="126">
        <f t="shared" si="2282"/>
        <v>0</v>
      </c>
      <c r="CA149" s="124" t="str">
        <f t="shared" si="2283"/>
        <v/>
      </c>
      <c r="CB149" s="125"/>
      <c r="CC149" s="126">
        <f t="shared" si="2284"/>
        <v>0</v>
      </c>
      <c r="CD149" s="124" t="str">
        <f t="shared" si="2285"/>
        <v/>
      </c>
      <c r="CE149" s="125"/>
      <c r="CF149" s="126">
        <f t="shared" si="2286"/>
        <v>0</v>
      </c>
      <c r="CG149" s="124" t="str">
        <f t="shared" si="2287"/>
        <v/>
      </c>
      <c r="CH149" s="125"/>
      <c r="CI149" s="126">
        <f t="shared" si="2288"/>
        <v>0</v>
      </c>
      <c r="CJ149" s="124" t="str">
        <f t="shared" si="2289"/>
        <v/>
      </c>
      <c r="CK149" s="125"/>
      <c r="CL149" s="126">
        <f t="shared" si="2290"/>
        <v>0</v>
      </c>
      <c r="CM149" s="124" t="str">
        <f t="shared" si="2291"/>
        <v/>
      </c>
      <c r="CN149" s="125"/>
      <c r="CO149" s="126">
        <f t="shared" si="2292"/>
        <v>0</v>
      </c>
      <c r="CP149" s="124">
        <f t="shared" si="2293"/>
        <v>45360.17</v>
      </c>
      <c r="CQ149" s="125">
        <v>1</v>
      </c>
      <c r="CR149" s="126">
        <f t="shared" si="2294"/>
        <v>1</v>
      </c>
      <c r="CS149" s="124" t="str">
        <f t="shared" si="2295"/>
        <v/>
      </c>
      <c r="CT149" s="125"/>
      <c r="CU149" s="126">
        <f t="shared" si="2296"/>
        <v>1</v>
      </c>
      <c r="CV149" s="124" t="str">
        <f t="shared" si="2297"/>
        <v/>
      </c>
      <c r="CW149" s="125"/>
      <c r="CX149" s="126">
        <f t="shared" si="2298"/>
        <v>1</v>
      </c>
      <c r="CY149" s="124" t="str">
        <f t="shared" si="2299"/>
        <v/>
      </c>
      <c r="CZ149" s="125"/>
      <c r="DA149" s="126">
        <f t="shared" si="2300"/>
        <v>1</v>
      </c>
      <c r="DB149" s="124" t="str">
        <f t="shared" si="2301"/>
        <v/>
      </c>
      <c r="DC149" s="125"/>
      <c r="DD149" s="126">
        <f t="shared" si="2302"/>
        <v>1</v>
      </c>
      <c r="DE149" s="124" t="str">
        <f t="shared" si="2303"/>
        <v/>
      </c>
      <c r="DF149" s="125"/>
      <c r="DG149" s="126">
        <f t="shared" si="2304"/>
        <v>1</v>
      </c>
      <c r="DH149" s="124" t="str">
        <f t="shared" si="2305"/>
        <v/>
      </c>
      <c r="DI149" s="125"/>
      <c r="DJ149" s="126">
        <f t="shared" si="2306"/>
        <v>1</v>
      </c>
    </row>
    <row r="150" spans="1:114" ht="7.75" hidden="1" customHeight="1" outlineLevel="1" x14ac:dyDescent="0.2">
      <c r="A150" s="97" t="str">
        <f t="shared" si="2234"/>
        <v>4</v>
      </c>
      <c r="B150" s="140" t="s">
        <v>392</v>
      </c>
      <c r="C150" s="213" t="str">
        <f>VLOOKUP(B150,'[49]PLANILHA ORCAMENTARIA'!A:B,2,0)</f>
        <v>ESQUADRIAS ALUMINIO - 1 ANDAR</v>
      </c>
      <c r="D150" s="214"/>
      <c r="E150" s="122">
        <f>VLOOKUP(B150,'[49]PLANILHA ORCAMENTARIA'!A:G,7,0)</f>
        <v>33235.879999999997</v>
      </c>
      <c r="F150" s="123"/>
      <c r="G150" s="124" t="str">
        <f t="shared" si="2235"/>
        <v/>
      </c>
      <c r="H150" s="125"/>
      <c r="I150" s="126">
        <f t="shared" si="2236"/>
        <v>0</v>
      </c>
      <c r="J150" s="124" t="str">
        <f t="shared" si="2237"/>
        <v/>
      </c>
      <c r="K150" s="125"/>
      <c r="L150" s="126">
        <f t="shared" si="2238"/>
        <v>0</v>
      </c>
      <c r="M150" s="124" t="str">
        <f t="shared" si="2239"/>
        <v/>
      </c>
      <c r="N150" s="125"/>
      <c r="O150" s="126">
        <f t="shared" si="2240"/>
        <v>0</v>
      </c>
      <c r="P150" s="124" t="str">
        <f t="shared" si="2241"/>
        <v/>
      </c>
      <c r="Q150" s="125"/>
      <c r="R150" s="126">
        <f t="shared" si="2242"/>
        <v>0</v>
      </c>
      <c r="S150" s="124" t="str">
        <f t="shared" si="2243"/>
        <v/>
      </c>
      <c r="T150" s="125"/>
      <c r="U150" s="126">
        <f t="shared" si="2244"/>
        <v>0</v>
      </c>
      <c r="V150" s="124" t="str">
        <f t="shared" si="2245"/>
        <v/>
      </c>
      <c r="W150" s="125"/>
      <c r="X150" s="126">
        <f t="shared" si="2246"/>
        <v>0</v>
      </c>
      <c r="Y150" s="124" t="str">
        <f t="shared" si="2247"/>
        <v/>
      </c>
      <c r="Z150" s="125"/>
      <c r="AA150" s="126">
        <f t="shared" si="2248"/>
        <v>0</v>
      </c>
      <c r="AB150" s="124" t="str">
        <f t="shared" si="2249"/>
        <v/>
      </c>
      <c r="AC150" s="125"/>
      <c r="AD150" s="126">
        <f t="shared" si="2250"/>
        <v>0</v>
      </c>
      <c r="AE150" s="124" t="str">
        <f t="shared" si="2251"/>
        <v/>
      </c>
      <c r="AF150" s="125"/>
      <c r="AG150" s="126">
        <f t="shared" si="2252"/>
        <v>0</v>
      </c>
      <c r="AH150" s="124" t="str">
        <f t="shared" si="2253"/>
        <v/>
      </c>
      <c r="AI150" s="125"/>
      <c r="AJ150" s="126">
        <f t="shared" si="2254"/>
        <v>0</v>
      </c>
      <c r="AK150" s="124" t="str">
        <f t="shared" si="2255"/>
        <v/>
      </c>
      <c r="AL150" s="125"/>
      <c r="AM150" s="126">
        <f t="shared" si="2256"/>
        <v>0</v>
      </c>
      <c r="AN150" s="124" t="str">
        <f t="shared" si="2257"/>
        <v/>
      </c>
      <c r="AO150" s="125"/>
      <c r="AP150" s="126">
        <f t="shared" si="2258"/>
        <v>0</v>
      </c>
      <c r="AQ150" s="124" t="str">
        <f t="shared" si="2259"/>
        <v/>
      </c>
      <c r="AR150" s="125"/>
      <c r="AS150" s="126">
        <f t="shared" si="2260"/>
        <v>0</v>
      </c>
      <c r="AT150" s="124" t="str">
        <f t="shared" si="2261"/>
        <v/>
      </c>
      <c r="AU150" s="125"/>
      <c r="AV150" s="126">
        <f t="shared" si="2262"/>
        <v>0</v>
      </c>
      <c r="AW150" s="124" t="str">
        <f t="shared" si="2263"/>
        <v/>
      </c>
      <c r="AX150" s="125"/>
      <c r="AY150" s="126">
        <f t="shared" si="2264"/>
        <v>0</v>
      </c>
      <c r="AZ150" s="124" t="str">
        <f t="shared" si="2265"/>
        <v/>
      </c>
      <c r="BA150" s="125"/>
      <c r="BB150" s="126">
        <f t="shared" si="2266"/>
        <v>0</v>
      </c>
      <c r="BC150" s="124" t="str">
        <f t="shared" si="2267"/>
        <v/>
      </c>
      <c r="BD150" s="125"/>
      <c r="BE150" s="126">
        <f t="shared" si="2268"/>
        <v>0</v>
      </c>
      <c r="BF150" s="124" t="str">
        <f t="shared" si="2269"/>
        <v/>
      </c>
      <c r="BG150" s="125"/>
      <c r="BH150" s="126">
        <f t="shared" si="2270"/>
        <v>0</v>
      </c>
      <c r="BI150" s="124" t="str">
        <f t="shared" si="2271"/>
        <v/>
      </c>
      <c r="BJ150" s="125"/>
      <c r="BK150" s="126">
        <f t="shared" si="2272"/>
        <v>0</v>
      </c>
      <c r="BL150" s="124" t="str">
        <f t="shared" si="2273"/>
        <v/>
      </c>
      <c r="BM150" s="125"/>
      <c r="BN150" s="126">
        <f t="shared" si="2274"/>
        <v>0</v>
      </c>
      <c r="BO150" s="124" t="str">
        <f t="shared" si="2275"/>
        <v/>
      </c>
      <c r="BP150" s="125"/>
      <c r="BQ150" s="126">
        <f t="shared" si="2276"/>
        <v>0</v>
      </c>
      <c r="BR150" s="124" t="str">
        <f t="shared" si="2277"/>
        <v/>
      </c>
      <c r="BS150" s="125"/>
      <c r="BT150" s="126">
        <f t="shared" si="2278"/>
        <v>0</v>
      </c>
      <c r="BU150" s="124" t="str">
        <f t="shared" si="2279"/>
        <v/>
      </c>
      <c r="BV150" s="125"/>
      <c r="BW150" s="126">
        <f t="shared" si="2280"/>
        <v>0</v>
      </c>
      <c r="BX150" s="124" t="str">
        <f t="shared" si="2281"/>
        <v/>
      </c>
      <c r="BY150" s="125"/>
      <c r="BZ150" s="126">
        <f t="shared" si="2282"/>
        <v>0</v>
      </c>
      <c r="CA150" s="124" t="str">
        <f t="shared" si="2283"/>
        <v/>
      </c>
      <c r="CB150" s="125"/>
      <c r="CC150" s="126">
        <f t="shared" si="2284"/>
        <v>0</v>
      </c>
      <c r="CD150" s="124" t="str">
        <f t="shared" si="2285"/>
        <v/>
      </c>
      <c r="CE150" s="125"/>
      <c r="CF150" s="126">
        <f t="shared" si="2286"/>
        <v>0</v>
      </c>
      <c r="CG150" s="124" t="str">
        <f t="shared" si="2287"/>
        <v/>
      </c>
      <c r="CH150" s="125"/>
      <c r="CI150" s="126">
        <f t="shared" si="2288"/>
        <v>0</v>
      </c>
      <c r="CJ150" s="124" t="str">
        <f t="shared" si="2289"/>
        <v/>
      </c>
      <c r="CK150" s="125"/>
      <c r="CL150" s="126">
        <f t="shared" si="2290"/>
        <v>0</v>
      </c>
      <c r="CM150" s="124" t="str">
        <f t="shared" si="2291"/>
        <v/>
      </c>
      <c r="CN150" s="125"/>
      <c r="CO150" s="126">
        <f t="shared" si="2292"/>
        <v>0</v>
      </c>
      <c r="CP150" s="124">
        <f t="shared" si="2293"/>
        <v>33235.879999999997</v>
      </c>
      <c r="CQ150" s="125">
        <v>1</v>
      </c>
      <c r="CR150" s="126">
        <f t="shared" si="2294"/>
        <v>1</v>
      </c>
      <c r="CS150" s="124" t="str">
        <f t="shared" si="2295"/>
        <v/>
      </c>
      <c r="CT150" s="125"/>
      <c r="CU150" s="126">
        <f t="shared" si="2296"/>
        <v>1</v>
      </c>
      <c r="CV150" s="124" t="str">
        <f t="shared" si="2297"/>
        <v/>
      </c>
      <c r="CW150" s="125"/>
      <c r="CX150" s="126">
        <f t="shared" si="2298"/>
        <v>1</v>
      </c>
      <c r="CY150" s="124" t="str">
        <f t="shared" si="2299"/>
        <v/>
      </c>
      <c r="CZ150" s="125"/>
      <c r="DA150" s="126">
        <f t="shared" si="2300"/>
        <v>1</v>
      </c>
      <c r="DB150" s="124" t="str">
        <f t="shared" si="2301"/>
        <v/>
      </c>
      <c r="DC150" s="125"/>
      <c r="DD150" s="126">
        <f t="shared" si="2302"/>
        <v>1</v>
      </c>
      <c r="DE150" s="124" t="str">
        <f t="shared" si="2303"/>
        <v/>
      </c>
      <c r="DF150" s="125"/>
      <c r="DG150" s="126">
        <f t="shared" si="2304"/>
        <v>1</v>
      </c>
      <c r="DH150" s="124" t="str">
        <f t="shared" si="2305"/>
        <v/>
      </c>
      <c r="DI150" s="125"/>
      <c r="DJ150" s="126">
        <f t="shared" si="2306"/>
        <v>1</v>
      </c>
    </row>
    <row r="151" spans="1:114" ht="7.75" hidden="1" customHeight="1" outlineLevel="1" x14ac:dyDescent="0.2">
      <c r="A151" s="97" t="str">
        <f t="shared" si="2234"/>
        <v>4</v>
      </c>
      <c r="B151" s="140" t="s">
        <v>393</v>
      </c>
      <c r="C151" s="213" t="str">
        <f>VLOOKUP(B151,'[49]PLANILHA ORCAMENTARIA'!A:B,2,0)</f>
        <v>ESQUADRIAS ALUMINIO - 2 ANDAR</v>
      </c>
      <c r="D151" s="214"/>
      <c r="E151" s="122">
        <f>VLOOKUP(B151,'[49]PLANILHA ORCAMENTARIA'!A:G,7,0)</f>
        <v>184052</v>
      </c>
      <c r="F151" s="123"/>
      <c r="G151" s="124" t="str">
        <f t="shared" si="2235"/>
        <v/>
      </c>
      <c r="H151" s="125"/>
      <c r="I151" s="126">
        <f t="shared" si="2236"/>
        <v>0</v>
      </c>
      <c r="J151" s="124" t="str">
        <f t="shared" si="2237"/>
        <v/>
      </c>
      <c r="K151" s="125"/>
      <c r="L151" s="126">
        <f t="shared" si="2238"/>
        <v>0</v>
      </c>
      <c r="M151" s="124" t="str">
        <f t="shared" si="2239"/>
        <v/>
      </c>
      <c r="N151" s="125"/>
      <c r="O151" s="126">
        <f t="shared" si="2240"/>
        <v>0</v>
      </c>
      <c r="P151" s="124" t="str">
        <f t="shared" si="2241"/>
        <v/>
      </c>
      <c r="Q151" s="125"/>
      <c r="R151" s="126">
        <f t="shared" si="2242"/>
        <v>0</v>
      </c>
      <c r="S151" s="124" t="str">
        <f t="shared" si="2243"/>
        <v/>
      </c>
      <c r="T151" s="125"/>
      <c r="U151" s="126">
        <f t="shared" si="2244"/>
        <v>0</v>
      </c>
      <c r="V151" s="124" t="str">
        <f t="shared" si="2245"/>
        <v/>
      </c>
      <c r="W151" s="125"/>
      <c r="X151" s="126">
        <f t="shared" si="2246"/>
        <v>0</v>
      </c>
      <c r="Y151" s="124" t="str">
        <f t="shared" si="2247"/>
        <v/>
      </c>
      <c r="Z151" s="125"/>
      <c r="AA151" s="126">
        <f t="shared" si="2248"/>
        <v>0</v>
      </c>
      <c r="AB151" s="124" t="str">
        <f t="shared" si="2249"/>
        <v/>
      </c>
      <c r="AC151" s="125"/>
      <c r="AD151" s="126">
        <f t="shared" si="2250"/>
        <v>0</v>
      </c>
      <c r="AE151" s="124" t="str">
        <f t="shared" si="2251"/>
        <v/>
      </c>
      <c r="AF151" s="125"/>
      <c r="AG151" s="126">
        <f t="shared" si="2252"/>
        <v>0</v>
      </c>
      <c r="AH151" s="124" t="str">
        <f t="shared" si="2253"/>
        <v/>
      </c>
      <c r="AI151" s="125"/>
      <c r="AJ151" s="126">
        <f t="shared" si="2254"/>
        <v>0</v>
      </c>
      <c r="AK151" s="124" t="str">
        <f t="shared" si="2255"/>
        <v/>
      </c>
      <c r="AL151" s="125"/>
      <c r="AM151" s="126">
        <f t="shared" si="2256"/>
        <v>0</v>
      </c>
      <c r="AN151" s="124" t="str">
        <f t="shared" si="2257"/>
        <v/>
      </c>
      <c r="AO151" s="125"/>
      <c r="AP151" s="126">
        <f t="shared" si="2258"/>
        <v>0</v>
      </c>
      <c r="AQ151" s="124" t="str">
        <f t="shared" si="2259"/>
        <v/>
      </c>
      <c r="AR151" s="125"/>
      <c r="AS151" s="126">
        <f t="shared" si="2260"/>
        <v>0</v>
      </c>
      <c r="AT151" s="124" t="str">
        <f t="shared" si="2261"/>
        <v/>
      </c>
      <c r="AU151" s="125"/>
      <c r="AV151" s="126">
        <f t="shared" si="2262"/>
        <v>0</v>
      </c>
      <c r="AW151" s="124" t="str">
        <f t="shared" si="2263"/>
        <v/>
      </c>
      <c r="AX151" s="125"/>
      <c r="AY151" s="126">
        <f t="shared" si="2264"/>
        <v>0</v>
      </c>
      <c r="AZ151" s="124" t="str">
        <f t="shared" si="2265"/>
        <v/>
      </c>
      <c r="BA151" s="125"/>
      <c r="BB151" s="126">
        <f t="shared" si="2266"/>
        <v>0</v>
      </c>
      <c r="BC151" s="124" t="str">
        <f t="shared" si="2267"/>
        <v/>
      </c>
      <c r="BD151" s="125"/>
      <c r="BE151" s="126">
        <f t="shared" si="2268"/>
        <v>0</v>
      </c>
      <c r="BF151" s="124" t="str">
        <f t="shared" si="2269"/>
        <v/>
      </c>
      <c r="BG151" s="125"/>
      <c r="BH151" s="126">
        <f t="shared" si="2270"/>
        <v>0</v>
      </c>
      <c r="BI151" s="124" t="str">
        <f t="shared" si="2271"/>
        <v/>
      </c>
      <c r="BJ151" s="125"/>
      <c r="BK151" s="126">
        <f t="shared" si="2272"/>
        <v>0</v>
      </c>
      <c r="BL151" s="124" t="str">
        <f t="shared" si="2273"/>
        <v/>
      </c>
      <c r="BM151" s="125"/>
      <c r="BN151" s="126">
        <f t="shared" si="2274"/>
        <v>0</v>
      </c>
      <c r="BO151" s="124" t="str">
        <f t="shared" si="2275"/>
        <v/>
      </c>
      <c r="BP151" s="125"/>
      <c r="BQ151" s="126">
        <f t="shared" si="2276"/>
        <v>0</v>
      </c>
      <c r="BR151" s="124" t="str">
        <f t="shared" si="2277"/>
        <v/>
      </c>
      <c r="BS151" s="125"/>
      <c r="BT151" s="126">
        <f t="shared" si="2278"/>
        <v>0</v>
      </c>
      <c r="BU151" s="124" t="str">
        <f t="shared" si="2279"/>
        <v/>
      </c>
      <c r="BV151" s="125"/>
      <c r="BW151" s="126">
        <f t="shared" si="2280"/>
        <v>0</v>
      </c>
      <c r="BX151" s="124" t="str">
        <f t="shared" si="2281"/>
        <v/>
      </c>
      <c r="BY151" s="125"/>
      <c r="BZ151" s="126">
        <f t="shared" si="2282"/>
        <v>0</v>
      </c>
      <c r="CA151" s="124" t="str">
        <f t="shared" si="2283"/>
        <v/>
      </c>
      <c r="CB151" s="125"/>
      <c r="CC151" s="126">
        <f t="shared" si="2284"/>
        <v>0</v>
      </c>
      <c r="CD151" s="124" t="str">
        <f t="shared" si="2285"/>
        <v/>
      </c>
      <c r="CE151" s="125"/>
      <c r="CF151" s="126">
        <f t="shared" si="2286"/>
        <v>0</v>
      </c>
      <c r="CG151" s="124" t="str">
        <f t="shared" si="2287"/>
        <v/>
      </c>
      <c r="CH151" s="125"/>
      <c r="CI151" s="126">
        <f t="shared" si="2288"/>
        <v>0</v>
      </c>
      <c r="CJ151" s="124" t="str">
        <f t="shared" si="2289"/>
        <v/>
      </c>
      <c r="CK151" s="125"/>
      <c r="CL151" s="126">
        <f t="shared" si="2290"/>
        <v>0</v>
      </c>
      <c r="CM151" s="124" t="str">
        <f t="shared" si="2291"/>
        <v/>
      </c>
      <c r="CN151" s="125"/>
      <c r="CO151" s="126">
        <f t="shared" si="2292"/>
        <v>0</v>
      </c>
      <c r="CP151" s="124">
        <f t="shared" si="2293"/>
        <v>184052</v>
      </c>
      <c r="CQ151" s="125">
        <v>1</v>
      </c>
      <c r="CR151" s="126">
        <f t="shared" si="2294"/>
        <v>1</v>
      </c>
      <c r="CS151" s="124" t="str">
        <f t="shared" si="2295"/>
        <v/>
      </c>
      <c r="CT151" s="125"/>
      <c r="CU151" s="126">
        <f t="shared" si="2296"/>
        <v>1</v>
      </c>
      <c r="CV151" s="124" t="str">
        <f t="shared" si="2297"/>
        <v/>
      </c>
      <c r="CW151" s="125"/>
      <c r="CX151" s="126">
        <f t="shared" si="2298"/>
        <v>1</v>
      </c>
      <c r="CY151" s="124" t="str">
        <f t="shared" si="2299"/>
        <v/>
      </c>
      <c r="CZ151" s="125"/>
      <c r="DA151" s="126">
        <f t="shared" si="2300"/>
        <v>1</v>
      </c>
      <c r="DB151" s="124" t="str">
        <f t="shared" si="2301"/>
        <v/>
      </c>
      <c r="DC151" s="125"/>
      <c r="DD151" s="126">
        <f t="shared" si="2302"/>
        <v>1</v>
      </c>
      <c r="DE151" s="124" t="str">
        <f t="shared" si="2303"/>
        <v/>
      </c>
      <c r="DF151" s="125"/>
      <c r="DG151" s="126">
        <f t="shared" si="2304"/>
        <v>1</v>
      </c>
      <c r="DH151" s="124" t="str">
        <f t="shared" si="2305"/>
        <v/>
      </c>
      <c r="DI151" s="125"/>
      <c r="DJ151" s="126">
        <f t="shared" si="2306"/>
        <v>1</v>
      </c>
    </row>
    <row r="152" spans="1:114" ht="7.75" hidden="1" customHeight="1" outlineLevel="1" x14ac:dyDescent="0.2">
      <c r="A152" s="97" t="str">
        <f t="shared" si="2234"/>
        <v>4</v>
      </c>
      <c r="B152" s="140" t="s">
        <v>394</v>
      </c>
      <c r="C152" s="213" t="str">
        <f>VLOOKUP(B152,'[49]PLANILHA ORCAMENTARIA'!A:B,2,0)</f>
        <v>ESQUADRIAS MADEIRA - TÉRREO</v>
      </c>
      <c r="D152" s="214"/>
      <c r="E152" s="122">
        <f>VLOOKUP(B152,'[49]PLANILHA ORCAMENTARIA'!A:G,7,0)</f>
        <v>56569.97</v>
      </c>
      <c r="F152" s="123"/>
      <c r="G152" s="124" t="str">
        <f t="shared" si="2235"/>
        <v/>
      </c>
      <c r="H152" s="125"/>
      <c r="I152" s="126">
        <f t="shared" si="2236"/>
        <v>0</v>
      </c>
      <c r="J152" s="124" t="str">
        <f t="shared" si="2237"/>
        <v/>
      </c>
      <c r="K152" s="125"/>
      <c r="L152" s="126">
        <f t="shared" si="2238"/>
        <v>0</v>
      </c>
      <c r="M152" s="124" t="str">
        <f t="shared" si="2239"/>
        <v/>
      </c>
      <c r="N152" s="125"/>
      <c r="O152" s="126">
        <f t="shared" si="2240"/>
        <v>0</v>
      </c>
      <c r="P152" s="124" t="str">
        <f t="shared" si="2241"/>
        <v/>
      </c>
      <c r="Q152" s="125"/>
      <c r="R152" s="126">
        <f t="shared" si="2242"/>
        <v>0</v>
      </c>
      <c r="S152" s="124" t="str">
        <f t="shared" si="2243"/>
        <v/>
      </c>
      <c r="T152" s="125"/>
      <c r="U152" s="126">
        <f t="shared" si="2244"/>
        <v>0</v>
      </c>
      <c r="V152" s="124" t="str">
        <f t="shared" si="2245"/>
        <v/>
      </c>
      <c r="W152" s="125"/>
      <c r="X152" s="126">
        <f t="shared" si="2246"/>
        <v>0</v>
      </c>
      <c r="Y152" s="124" t="str">
        <f t="shared" si="2247"/>
        <v/>
      </c>
      <c r="Z152" s="125"/>
      <c r="AA152" s="126">
        <f t="shared" si="2248"/>
        <v>0</v>
      </c>
      <c r="AB152" s="124" t="str">
        <f t="shared" si="2249"/>
        <v/>
      </c>
      <c r="AC152" s="125"/>
      <c r="AD152" s="126">
        <f t="shared" si="2250"/>
        <v>0</v>
      </c>
      <c r="AE152" s="124" t="str">
        <f t="shared" si="2251"/>
        <v/>
      </c>
      <c r="AF152" s="125"/>
      <c r="AG152" s="126">
        <f t="shared" si="2252"/>
        <v>0</v>
      </c>
      <c r="AH152" s="124" t="str">
        <f t="shared" si="2253"/>
        <v/>
      </c>
      <c r="AI152" s="125"/>
      <c r="AJ152" s="126">
        <f t="shared" si="2254"/>
        <v>0</v>
      </c>
      <c r="AK152" s="124" t="str">
        <f t="shared" si="2255"/>
        <v/>
      </c>
      <c r="AL152" s="125"/>
      <c r="AM152" s="126">
        <f t="shared" si="2256"/>
        <v>0</v>
      </c>
      <c r="AN152" s="124" t="str">
        <f t="shared" si="2257"/>
        <v/>
      </c>
      <c r="AO152" s="125"/>
      <c r="AP152" s="126">
        <f t="shared" si="2258"/>
        <v>0</v>
      </c>
      <c r="AQ152" s="124" t="str">
        <f t="shared" si="2259"/>
        <v/>
      </c>
      <c r="AR152" s="125"/>
      <c r="AS152" s="126">
        <f t="shared" si="2260"/>
        <v>0</v>
      </c>
      <c r="AT152" s="124" t="str">
        <f t="shared" si="2261"/>
        <v/>
      </c>
      <c r="AU152" s="125"/>
      <c r="AV152" s="126">
        <f t="shared" si="2262"/>
        <v>0</v>
      </c>
      <c r="AW152" s="124" t="str">
        <f t="shared" si="2263"/>
        <v/>
      </c>
      <c r="AX152" s="125"/>
      <c r="AY152" s="126">
        <f t="shared" si="2264"/>
        <v>0</v>
      </c>
      <c r="AZ152" s="124" t="str">
        <f t="shared" si="2265"/>
        <v/>
      </c>
      <c r="BA152" s="125"/>
      <c r="BB152" s="126">
        <f t="shared" si="2266"/>
        <v>0</v>
      </c>
      <c r="BC152" s="124" t="str">
        <f t="shared" si="2267"/>
        <v/>
      </c>
      <c r="BD152" s="125"/>
      <c r="BE152" s="126">
        <f t="shared" si="2268"/>
        <v>0</v>
      </c>
      <c r="BF152" s="124" t="str">
        <f t="shared" si="2269"/>
        <v/>
      </c>
      <c r="BG152" s="125"/>
      <c r="BH152" s="126">
        <f t="shared" si="2270"/>
        <v>0</v>
      </c>
      <c r="BI152" s="124" t="str">
        <f t="shared" si="2271"/>
        <v/>
      </c>
      <c r="BJ152" s="125"/>
      <c r="BK152" s="126">
        <f t="shared" si="2272"/>
        <v>0</v>
      </c>
      <c r="BL152" s="124" t="str">
        <f t="shared" si="2273"/>
        <v/>
      </c>
      <c r="BM152" s="125"/>
      <c r="BN152" s="126">
        <f t="shared" si="2274"/>
        <v>0</v>
      </c>
      <c r="BO152" s="124" t="str">
        <f t="shared" si="2275"/>
        <v/>
      </c>
      <c r="BP152" s="125"/>
      <c r="BQ152" s="126">
        <f t="shared" si="2276"/>
        <v>0</v>
      </c>
      <c r="BR152" s="124" t="str">
        <f t="shared" si="2277"/>
        <v/>
      </c>
      <c r="BS152" s="125"/>
      <c r="BT152" s="126">
        <f t="shared" si="2278"/>
        <v>0</v>
      </c>
      <c r="BU152" s="124" t="str">
        <f t="shared" si="2279"/>
        <v/>
      </c>
      <c r="BV152" s="125"/>
      <c r="BW152" s="126">
        <f t="shared" si="2280"/>
        <v>0</v>
      </c>
      <c r="BX152" s="124" t="str">
        <f t="shared" si="2281"/>
        <v/>
      </c>
      <c r="BY152" s="125"/>
      <c r="BZ152" s="126">
        <f t="shared" si="2282"/>
        <v>0</v>
      </c>
      <c r="CA152" s="124" t="str">
        <f t="shared" si="2283"/>
        <v/>
      </c>
      <c r="CB152" s="125"/>
      <c r="CC152" s="126">
        <f t="shared" si="2284"/>
        <v>0</v>
      </c>
      <c r="CD152" s="124" t="str">
        <f t="shared" si="2285"/>
        <v/>
      </c>
      <c r="CE152" s="125"/>
      <c r="CF152" s="126">
        <f t="shared" si="2286"/>
        <v>0</v>
      </c>
      <c r="CG152" s="124" t="str">
        <f t="shared" si="2287"/>
        <v/>
      </c>
      <c r="CH152" s="125"/>
      <c r="CI152" s="126">
        <f t="shared" si="2288"/>
        <v>0</v>
      </c>
      <c r="CJ152" s="124">
        <f t="shared" si="2289"/>
        <v>56569.97</v>
      </c>
      <c r="CK152" s="125">
        <v>1</v>
      </c>
      <c r="CL152" s="126">
        <f t="shared" si="2290"/>
        <v>1</v>
      </c>
      <c r="CM152" s="124" t="str">
        <f t="shared" si="2291"/>
        <v/>
      </c>
      <c r="CN152" s="125"/>
      <c r="CO152" s="126">
        <f t="shared" si="2292"/>
        <v>1</v>
      </c>
      <c r="CP152" s="124" t="str">
        <f t="shared" si="2293"/>
        <v/>
      </c>
      <c r="CQ152" s="125"/>
      <c r="CR152" s="126">
        <f t="shared" si="2294"/>
        <v>1</v>
      </c>
      <c r="CS152" s="124" t="str">
        <f t="shared" si="2295"/>
        <v/>
      </c>
      <c r="CT152" s="125"/>
      <c r="CU152" s="126">
        <f t="shared" si="2296"/>
        <v>1</v>
      </c>
      <c r="CV152" s="124" t="str">
        <f t="shared" si="2297"/>
        <v/>
      </c>
      <c r="CW152" s="125"/>
      <c r="CX152" s="126">
        <f t="shared" si="2298"/>
        <v>1</v>
      </c>
      <c r="CY152" s="124" t="str">
        <f t="shared" si="2299"/>
        <v/>
      </c>
      <c r="CZ152" s="125"/>
      <c r="DA152" s="126">
        <f t="shared" si="2300"/>
        <v>1</v>
      </c>
      <c r="DB152" s="124" t="str">
        <f t="shared" si="2301"/>
        <v/>
      </c>
      <c r="DC152" s="125"/>
      <c r="DD152" s="126">
        <f t="shared" si="2302"/>
        <v>1</v>
      </c>
      <c r="DE152" s="124" t="str">
        <f t="shared" si="2303"/>
        <v/>
      </c>
      <c r="DF152" s="125"/>
      <c r="DG152" s="126">
        <f t="shared" si="2304"/>
        <v>1</v>
      </c>
      <c r="DH152" s="124" t="str">
        <f t="shared" si="2305"/>
        <v/>
      </c>
      <c r="DI152" s="125"/>
      <c r="DJ152" s="126">
        <f t="shared" si="2306"/>
        <v>1</v>
      </c>
    </row>
    <row r="153" spans="1:114" ht="7.75" hidden="1" customHeight="1" outlineLevel="1" x14ac:dyDescent="0.2">
      <c r="A153" s="97" t="str">
        <f t="shared" si="2234"/>
        <v>4</v>
      </c>
      <c r="B153" s="140" t="s">
        <v>395</v>
      </c>
      <c r="C153" s="213" t="str">
        <f>VLOOKUP(B153,'[49]PLANILHA ORCAMENTARIA'!A:B,2,0)</f>
        <v>ESQUADRIAS MADEIRA - 1 ANDAR</v>
      </c>
      <c r="D153" s="214"/>
      <c r="E153" s="122">
        <f>VLOOKUP(B153,'[49]PLANILHA ORCAMENTARIA'!A:G,7,0)</f>
        <v>36837.07</v>
      </c>
      <c r="F153" s="123"/>
      <c r="G153" s="124" t="str">
        <f t="shared" si="2235"/>
        <v/>
      </c>
      <c r="H153" s="125"/>
      <c r="I153" s="126">
        <f t="shared" si="2236"/>
        <v>0</v>
      </c>
      <c r="J153" s="124" t="str">
        <f t="shared" si="2237"/>
        <v/>
      </c>
      <c r="K153" s="125"/>
      <c r="L153" s="126">
        <f t="shared" si="2238"/>
        <v>0</v>
      </c>
      <c r="M153" s="124" t="str">
        <f t="shared" si="2239"/>
        <v/>
      </c>
      <c r="N153" s="125"/>
      <c r="O153" s="126">
        <f t="shared" si="2240"/>
        <v>0</v>
      </c>
      <c r="P153" s="124" t="str">
        <f t="shared" si="2241"/>
        <v/>
      </c>
      <c r="Q153" s="125"/>
      <c r="R153" s="126">
        <f t="shared" si="2242"/>
        <v>0</v>
      </c>
      <c r="S153" s="124" t="str">
        <f t="shared" si="2243"/>
        <v/>
      </c>
      <c r="T153" s="125"/>
      <c r="U153" s="126">
        <f t="shared" si="2244"/>
        <v>0</v>
      </c>
      <c r="V153" s="124" t="str">
        <f t="shared" si="2245"/>
        <v/>
      </c>
      <c r="W153" s="125"/>
      <c r="X153" s="126">
        <f t="shared" si="2246"/>
        <v>0</v>
      </c>
      <c r="Y153" s="124" t="str">
        <f t="shared" si="2247"/>
        <v/>
      </c>
      <c r="Z153" s="125"/>
      <c r="AA153" s="126">
        <f t="shared" si="2248"/>
        <v>0</v>
      </c>
      <c r="AB153" s="124" t="str">
        <f t="shared" si="2249"/>
        <v/>
      </c>
      <c r="AC153" s="125"/>
      <c r="AD153" s="126">
        <f t="shared" si="2250"/>
        <v>0</v>
      </c>
      <c r="AE153" s="124" t="str">
        <f t="shared" si="2251"/>
        <v/>
      </c>
      <c r="AF153" s="125"/>
      <c r="AG153" s="126">
        <f t="shared" si="2252"/>
        <v>0</v>
      </c>
      <c r="AH153" s="124" t="str">
        <f t="shared" si="2253"/>
        <v/>
      </c>
      <c r="AI153" s="125"/>
      <c r="AJ153" s="126">
        <f t="shared" si="2254"/>
        <v>0</v>
      </c>
      <c r="AK153" s="124" t="str">
        <f t="shared" si="2255"/>
        <v/>
      </c>
      <c r="AL153" s="125"/>
      <c r="AM153" s="126">
        <f t="shared" si="2256"/>
        <v>0</v>
      </c>
      <c r="AN153" s="124" t="str">
        <f t="shared" si="2257"/>
        <v/>
      </c>
      <c r="AO153" s="125"/>
      <c r="AP153" s="126">
        <f t="shared" si="2258"/>
        <v>0</v>
      </c>
      <c r="AQ153" s="124" t="str">
        <f t="shared" si="2259"/>
        <v/>
      </c>
      <c r="AR153" s="125"/>
      <c r="AS153" s="126">
        <f t="shared" si="2260"/>
        <v>0</v>
      </c>
      <c r="AT153" s="124" t="str">
        <f t="shared" si="2261"/>
        <v/>
      </c>
      <c r="AU153" s="125"/>
      <c r="AV153" s="126">
        <f t="shared" si="2262"/>
        <v>0</v>
      </c>
      <c r="AW153" s="124" t="str">
        <f t="shared" si="2263"/>
        <v/>
      </c>
      <c r="AX153" s="125"/>
      <c r="AY153" s="126">
        <f t="shared" si="2264"/>
        <v>0</v>
      </c>
      <c r="AZ153" s="124" t="str">
        <f t="shared" si="2265"/>
        <v/>
      </c>
      <c r="BA153" s="125"/>
      <c r="BB153" s="126">
        <f t="shared" si="2266"/>
        <v>0</v>
      </c>
      <c r="BC153" s="124" t="str">
        <f t="shared" si="2267"/>
        <v/>
      </c>
      <c r="BD153" s="125"/>
      <c r="BE153" s="126">
        <f t="shared" si="2268"/>
        <v>0</v>
      </c>
      <c r="BF153" s="124" t="str">
        <f t="shared" si="2269"/>
        <v/>
      </c>
      <c r="BG153" s="125"/>
      <c r="BH153" s="126">
        <f t="shared" si="2270"/>
        <v>0</v>
      </c>
      <c r="BI153" s="124" t="str">
        <f t="shared" si="2271"/>
        <v/>
      </c>
      <c r="BJ153" s="125"/>
      <c r="BK153" s="126">
        <f t="shared" si="2272"/>
        <v>0</v>
      </c>
      <c r="BL153" s="124" t="str">
        <f t="shared" si="2273"/>
        <v/>
      </c>
      <c r="BM153" s="125"/>
      <c r="BN153" s="126">
        <f t="shared" si="2274"/>
        <v>0</v>
      </c>
      <c r="BO153" s="124" t="str">
        <f t="shared" si="2275"/>
        <v/>
      </c>
      <c r="BP153" s="125"/>
      <c r="BQ153" s="126">
        <f t="shared" si="2276"/>
        <v>0</v>
      </c>
      <c r="BR153" s="124" t="str">
        <f t="shared" si="2277"/>
        <v/>
      </c>
      <c r="BS153" s="125"/>
      <c r="BT153" s="126">
        <f t="shared" si="2278"/>
        <v>0</v>
      </c>
      <c r="BU153" s="124" t="str">
        <f t="shared" si="2279"/>
        <v/>
      </c>
      <c r="BV153" s="125"/>
      <c r="BW153" s="126">
        <f t="shared" si="2280"/>
        <v>0</v>
      </c>
      <c r="BX153" s="124" t="str">
        <f t="shared" si="2281"/>
        <v/>
      </c>
      <c r="BY153" s="125"/>
      <c r="BZ153" s="126">
        <f t="shared" si="2282"/>
        <v>0</v>
      </c>
      <c r="CA153" s="124" t="str">
        <f t="shared" si="2283"/>
        <v/>
      </c>
      <c r="CB153" s="125"/>
      <c r="CC153" s="126">
        <f t="shared" si="2284"/>
        <v>0</v>
      </c>
      <c r="CD153" s="124" t="str">
        <f t="shared" si="2285"/>
        <v/>
      </c>
      <c r="CE153" s="125"/>
      <c r="CF153" s="126">
        <f t="shared" si="2286"/>
        <v>0</v>
      </c>
      <c r="CG153" s="124" t="str">
        <f t="shared" si="2287"/>
        <v/>
      </c>
      <c r="CH153" s="125"/>
      <c r="CI153" s="126">
        <f t="shared" si="2288"/>
        <v>0</v>
      </c>
      <c r="CJ153" s="124" t="str">
        <f t="shared" si="2289"/>
        <v/>
      </c>
      <c r="CK153" s="125"/>
      <c r="CL153" s="126">
        <f t="shared" si="2290"/>
        <v>0</v>
      </c>
      <c r="CM153" s="124">
        <f t="shared" si="2291"/>
        <v>36837.07</v>
      </c>
      <c r="CN153" s="125">
        <v>1</v>
      </c>
      <c r="CO153" s="126">
        <f t="shared" si="2292"/>
        <v>1</v>
      </c>
      <c r="CP153" s="124" t="str">
        <f t="shared" si="2293"/>
        <v/>
      </c>
      <c r="CQ153" s="125"/>
      <c r="CR153" s="126">
        <f t="shared" si="2294"/>
        <v>1</v>
      </c>
      <c r="CS153" s="124" t="str">
        <f t="shared" si="2295"/>
        <v/>
      </c>
      <c r="CT153" s="125"/>
      <c r="CU153" s="126">
        <f t="shared" si="2296"/>
        <v>1</v>
      </c>
      <c r="CV153" s="124" t="str">
        <f t="shared" si="2297"/>
        <v/>
      </c>
      <c r="CW153" s="125"/>
      <c r="CX153" s="126">
        <f t="shared" si="2298"/>
        <v>1</v>
      </c>
      <c r="CY153" s="124" t="str">
        <f t="shared" si="2299"/>
        <v/>
      </c>
      <c r="CZ153" s="125"/>
      <c r="DA153" s="126">
        <f t="shared" si="2300"/>
        <v>1</v>
      </c>
      <c r="DB153" s="124" t="str">
        <f t="shared" si="2301"/>
        <v/>
      </c>
      <c r="DC153" s="125"/>
      <c r="DD153" s="126">
        <f t="shared" si="2302"/>
        <v>1</v>
      </c>
      <c r="DE153" s="124" t="str">
        <f t="shared" si="2303"/>
        <v/>
      </c>
      <c r="DF153" s="125"/>
      <c r="DG153" s="126">
        <f t="shared" si="2304"/>
        <v>1</v>
      </c>
      <c r="DH153" s="124" t="str">
        <f t="shared" si="2305"/>
        <v/>
      </c>
      <c r="DI153" s="125"/>
      <c r="DJ153" s="126">
        <f t="shared" si="2306"/>
        <v>1</v>
      </c>
    </row>
    <row r="154" spans="1:114" ht="7.75" hidden="1" customHeight="1" outlineLevel="1" x14ac:dyDescent="0.2">
      <c r="A154" s="97" t="str">
        <f t="shared" si="2234"/>
        <v>4</v>
      </c>
      <c r="B154" s="140" t="s">
        <v>396</v>
      </c>
      <c r="C154" s="213" t="str">
        <f>VLOOKUP(B154,'[49]PLANILHA ORCAMENTARIA'!A:B,2,0)</f>
        <v>ESQUADRIAS MADEIRA - 2 ANDAR</v>
      </c>
      <c r="D154" s="214"/>
      <c r="E154" s="122">
        <f>VLOOKUP(B154,'[49]PLANILHA ORCAMENTARIA'!A:G,7,0)</f>
        <v>74865.66</v>
      </c>
      <c r="F154" s="123"/>
      <c r="G154" s="124" t="str">
        <f t="shared" si="2235"/>
        <v/>
      </c>
      <c r="H154" s="125"/>
      <c r="I154" s="126">
        <f t="shared" si="2236"/>
        <v>0</v>
      </c>
      <c r="J154" s="124" t="str">
        <f t="shared" si="2237"/>
        <v/>
      </c>
      <c r="K154" s="125"/>
      <c r="L154" s="126">
        <f t="shared" si="2238"/>
        <v>0</v>
      </c>
      <c r="M154" s="124" t="str">
        <f t="shared" si="2239"/>
        <v/>
      </c>
      <c r="N154" s="125"/>
      <c r="O154" s="126">
        <f t="shared" si="2240"/>
        <v>0</v>
      </c>
      <c r="P154" s="124" t="str">
        <f t="shared" si="2241"/>
        <v/>
      </c>
      <c r="Q154" s="125"/>
      <c r="R154" s="126">
        <f t="shared" si="2242"/>
        <v>0</v>
      </c>
      <c r="S154" s="124" t="str">
        <f t="shared" si="2243"/>
        <v/>
      </c>
      <c r="T154" s="125"/>
      <c r="U154" s="126">
        <f t="shared" si="2244"/>
        <v>0</v>
      </c>
      <c r="V154" s="124" t="str">
        <f t="shared" si="2245"/>
        <v/>
      </c>
      <c r="W154" s="125"/>
      <c r="X154" s="126">
        <f t="shared" si="2246"/>
        <v>0</v>
      </c>
      <c r="Y154" s="124" t="str">
        <f t="shared" si="2247"/>
        <v/>
      </c>
      <c r="Z154" s="125"/>
      <c r="AA154" s="126">
        <f t="shared" si="2248"/>
        <v>0</v>
      </c>
      <c r="AB154" s="124" t="str">
        <f t="shared" si="2249"/>
        <v/>
      </c>
      <c r="AC154" s="125"/>
      <c r="AD154" s="126">
        <f t="shared" si="2250"/>
        <v>0</v>
      </c>
      <c r="AE154" s="124" t="str">
        <f t="shared" si="2251"/>
        <v/>
      </c>
      <c r="AF154" s="125"/>
      <c r="AG154" s="126">
        <f t="shared" si="2252"/>
        <v>0</v>
      </c>
      <c r="AH154" s="124" t="str">
        <f t="shared" si="2253"/>
        <v/>
      </c>
      <c r="AI154" s="125"/>
      <c r="AJ154" s="126">
        <f t="shared" si="2254"/>
        <v>0</v>
      </c>
      <c r="AK154" s="124" t="str">
        <f t="shared" si="2255"/>
        <v/>
      </c>
      <c r="AL154" s="125"/>
      <c r="AM154" s="126">
        <f t="shared" si="2256"/>
        <v>0</v>
      </c>
      <c r="AN154" s="124" t="str">
        <f t="shared" si="2257"/>
        <v/>
      </c>
      <c r="AO154" s="125"/>
      <c r="AP154" s="126">
        <f t="shared" si="2258"/>
        <v>0</v>
      </c>
      <c r="AQ154" s="124" t="str">
        <f t="shared" si="2259"/>
        <v/>
      </c>
      <c r="AR154" s="125"/>
      <c r="AS154" s="126">
        <f t="shared" si="2260"/>
        <v>0</v>
      </c>
      <c r="AT154" s="124" t="str">
        <f t="shared" si="2261"/>
        <v/>
      </c>
      <c r="AU154" s="125"/>
      <c r="AV154" s="126">
        <f t="shared" si="2262"/>
        <v>0</v>
      </c>
      <c r="AW154" s="124" t="str">
        <f t="shared" si="2263"/>
        <v/>
      </c>
      <c r="AX154" s="125"/>
      <c r="AY154" s="126">
        <f t="shared" si="2264"/>
        <v>0</v>
      </c>
      <c r="AZ154" s="124" t="str">
        <f t="shared" si="2265"/>
        <v/>
      </c>
      <c r="BA154" s="125"/>
      <c r="BB154" s="126">
        <f t="shared" si="2266"/>
        <v>0</v>
      </c>
      <c r="BC154" s="124" t="str">
        <f t="shared" si="2267"/>
        <v/>
      </c>
      <c r="BD154" s="125"/>
      <c r="BE154" s="126">
        <f t="shared" si="2268"/>
        <v>0</v>
      </c>
      <c r="BF154" s="124" t="str">
        <f t="shared" si="2269"/>
        <v/>
      </c>
      <c r="BG154" s="125"/>
      <c r="BH154" s="126">
        <f t="shared" si="2270"/>
        <v>0</v>
      </c>
      <c r="BI154" s="124" t="str">
        <f t="shared" si="2271"/>
        <v/>
      </c>
      <c r="BJ154" s="125"/>
      <c r="BK154" s="126">
        <f t="shared" si="2272"/>
        <v>0</v>
      </c>
      <c r="BL154" s="124" t="str">
        <f t="shared" si="2273"/>
        <v/>
      </c>
      <c r="BM154" s="125"/>
      <c r="BN154" s="126">
        <f t="shared" si="2274"/>
        <v>0</v>
      </c>
      <c r="BO154" s="124" t="str">
        <f t="shared" si="2275"/>
        <v/>
      </c>
      <c r="BP154" s="125"/>
      <c r="BQ154" s="126">
        <f t="shared" si="2276"/>
        <v>0</v>
      </c>
      <c r="BR154" s="124" t="str">
        <f t="shared" si="2277"/>
        <v/>
      </c>
      <c r="BS154" s="125"/>
      <c r="BT154" s="126">
        <f t="shared" si="2278"/>
        <v>0</v>
      </c>
      <c r="BU154" s="124" t="str">
        <f t="shared" si="2279"/>
        <v/>
      </c>
      <c r="BV154" s="125"/>
      <c r="BW154" s="126">
        <f t="shared" si="2280"/>
        <v>0</v>
      </c>
      <c r="BX154" s="124" t="str">
        <f t="shared" si="2281"/>
        <v/>
      </c>
      <c r="BY154" s="125"/>
      <c r="BZ154" s="126">
        <f t="shared" si="2282"/>
        <v>0</v>
      </c>
      <c r="CA154" s="124" t="str">
        <f t="shared" si="2283"/>
        <v/>
      </c>
      <c r="CB154" s="125"/>
      <c r="CC154" s="126">
        <f t="shared" si="2284"/>
        <v>0</v>
      </c>
      <c r="CD154" s="124" t="str">
        <f t="shared" si="2285"/>
        <v/>
      </c>
      <c r="CE154" s="125"/>
      <c r="CF154" s="126">
        <f t="shared" si="2286"/>
        <v>0</v>
      </c>
      <c r="CG154" s="124" t="str">
        <f t="shared" si="2287"/>
        <v/>
      </c>
      <c r="CH154" s="125"/>
      <c r="CI154" s="126">
        <f t="shared" si="2288"/>
        <v>0</v>
      </c>
      <c r="CJ154" s="124" t="str">
        <f t="shared" si="2289"/>
        <v/>
      </c>
      <c r="CK154" s="125"/>
      <c r="CL154" s="126">
        <f t="shared" si="2290"/>
        <v>0</v>
      </c>
      <c r="CM154" s="124" t="str">
        <f t="shared" si="2291"/>
        <v/>
      </c>
      <c r="CN154" s="125"/>
      <c r="CO154" s="126">
        <f t="shared" si="2292"/>
        <v>0</v>
      </c>
      <c r="CP154" s="124">
        <f t="shared" si="2293"/>
        <v>74865.66</v>
      </c>
      <c r="CQ154" s="125">
        <v>1</v>
      </c>
      <c r="CR154" s="126">
        <f t="shared" si="2294"/>
        <v>1</v>
      </c>
      <c r="CS154" s="124" t="str">
        <f t="shared" si="2295"/>
        <v/>
      </c>
      <c r="CT154" s="125"/>
      <c r="CU154" s="126">
        <f t="shared" si="2296"/>
        <v>1</v>
      </c>
      <c r="CV154" s="124" t="str">
        <f t="shared" si="2297"/>
        <v/>
      </c>
      <c r="CW154" s="125"/>
      <c r="CX154" s="126">
        <f t="shared" si="2298"/>
        <v>1</v>
      </c>
      <c r="CY154" s="124" t="str">
        <f t="shared" si="2299"/>
        <v/>
      </c>
      <c r="CZ154" s="125"/>
      <c r="DA154" s="126">
        <f t="shared" si="2300"/>
        <v>1</v>
      </c>
      <c r="DB154" s="124" t="str">
        <f t="shared" si="2301"/>
        <v/>
      </c>
      <c r="DC154" s="125"/>
      <c r="DD154" s="126">
        <f t="shared" si="2302"/>
        <v>1</v>
      </c>
      <c r="DE154" s="124" t="str">
        <f t="shared" si="2303"/>
        <v/>
      </c>
      <c r="DF154" s="125"/>
      <c r="DG154" s="126">
        <f t="shared" si="2304"/>
        <v>1</v>
      </c>
      <c r="DH154" s="124" t="str">
        <f t="shared" si="2305"/>
        <v/>
      </c>
      <c r="DI154" s="125"/>
      <c r="DJ154" s="126">
        <f t="shared" si="2306"/>
        <v>1</v>
      </c>
    </row>
    <row r="155" spans="1:114" ht="7.75" hidden="1" customHeight="1" outlineLevel="1" x14ac:dyDescent="0.2">
      <c r="A155" s="97" t="str">
        <f t="shared" si="2234"/>
        <v>4</v>
      </c>
      <c r="B155" s="140" t="s">
        <v>397</v>
      </c>
      <c r="C155" s="213" t="str">
        <f>VLOOKUP(B155,'[49]PLANILHA ORCAMENTARIA'!A:B,2,0)</f>
        <v>PINTURA - FUNDO SELADOR E EMASSAMENTO - TÉRREO</v>
      </c>
      <c r="D155" s="214"/>
      <c r="E155" s="122">
        <f>VLOOKUP(B155,'[49]PLANILHA ORCAMENTARIA'!A:G,7,0)</f>
        <v>36544.699999999997</v>
      </c>
      <c r="F155" s="123"/>
      <c r="G155" s="124" t="str">
        <f t="shared" si="2235"/>
        <v/>
      </c>
      <c r="H155" s="125"/>
      <c r="I155" s="126">
        <f t="shared" si="2236"/>
        <v>0</v>
      </c>
      <c r="J155" s="124" t="str">
        <f t="shared" si="2237"/>
        <v/>
      </c>
      <c r="K155" s="125"/>
      <c r="L155" s="126">
        <f t="shared" si="2238"/>
        <v>0</v>
      </c>
      <c r="M155" s="124" t="str">
        <f t="shared" si="2239"/>
        <v/>
      </c>
      <c r="N155" s="125"/>
      <c r="O155" s="126">
        <f t="shared" si="2240"/>
        <v>0</v>
      </c>
      <c r="P155" s="124" t="str">
        <f t="shared" si="2241"/>
        <v/>
      </c>
      <c r="Q155" s="125"/>
      <c r="R155" s="126">
        <f t="shared" si="2242"/>
        <v>0</v>
      </c>
      <c r="S155" s="124" t="str">
        <f t="shared" si="2243"/>
        <v/>
      </c>
      <c r="T155" s="125"/>
      <c r="U155" s="126">
        <f t="shared" si="2244"/>
        <v>0</v>
      </c>
      <c r="V155" s="124" t="str">
        <f t="shared" si="2245"/>
        <v/>
      </c>
      <c r="W155" s="125"/>
      <c r="X155" s="126">
        <f t="shared" si="2246"/>
        <v>0</v>
      </c>
      <c r="Y155" s="124" t="str">
        <f t="shared" si="2247"/>
        <v/>
      </c>
      <c r="Z155" s="125"/>
      <c r="AA155" s="126">
        <f t="shared" si="2248"/>
        <v>0</v>
      </c>
      <c r="AB155" s="124" t="str">
        <f t="shared" si="2249"/>
        <v/>
      </c>
      <c r="AC155" s="125"/>
      <c r="AD155" s="126">
        <f t="shared" si="2250"/>
        <v>0</v>
      </c>
      <c r="AE155" s="124" t="str">
        <f t="shared" si="2251"/>
        <v/>
      </c>
      <c r="AF155" s="125"/>
      <c r="AG155" s="126">
        <f t="shared" si="2252"/>
        <v>0</v>
      </c>
      <c r="AH155" s="124" t="str">
        <f t="shared" si="2253"/>
        <v/>
      </c>
      <c r="AI155" s="125"/>
      <c r="AJ155" s="126">
        <f t="shared" si="2254"/>
        <v>0</v>
      </c>
      <c r="AK155" s="124" t="str">
        <f t="shared" si="2255"/>
        <v/>
      </c>
      <c r="AL155" s="125"/>
      <c r="AM155" s="126">
        <f t="shared" si="2256"/>
        <v>0</v>
      </c>
      <c r="AN155" s="124" t="str">
        <f t="shared" si="2257"/>
        <v/>
      </c>
      <c r="AO155" s="125"/>
      <c r="AP155" s="126">
        <f t="shared" si="2258"/>
        <v>0</v>
      </c>
      <c r="AQ155" s="124" t="str">
        <f t="shared" si="2259"/>
        <v/>
      </c>
      <c r="AR155" s="125"/>
      <c r="AS155" s="126">
        <f t="shared" si="2260"/>
        <v>0</v>
      </c>
      <c r="AT155" s="124" t="str">
        <f t="shared" si="2261"/>
        <v/>
      </c>
      <c r="AU155" s="125"/>
      <c r="AV155" s="126">
        <f t="shared" si="2262"/>
        <v>0</v>
      </c>
      <c r="AW155" s="124" t="str">
        <f t="shared" si="2263"/>
        <v/>
      </c>
      <c r="AX155" s="125"/>
      <c r="AY155" s="126">
        <f t="shared" si="2264"/>
        <v>0</v>
      </c>
      <c r="AZ155" s="124" t="str">
        <f t="shared" si="2265"/>
        <v/>
      </c>
      <c r="BA155" s="125"/>
      <c r="BB155" s="126">
        <f t="shared" si="2266"/>
        <v>0</v>
      </c>
      <c r="BC155" s="124" t="str">
        <f t="shared" si="2267"/>
        <v/>
      </c>
      <c r="BD155" s="125"/>
      <c r="BE155" s="126">
        <f t="shared" si="2268"/>
        <v>0</v>
      </c>
      <c r="BF155" s="124" t="str">
        <f t="shared" si="2269"/>
        <v/>
      </c>
      <c r="BG155" s="125"/>
      <c r="BH155" s="126">
        <f t="shared" si="2270"/>
        <v>0</v>
      </c>
      <c r="BI155" s="124" t="str">
        <f t="shared" si="2271"/>
        <v/>
      </c>
      <c r="BJ155" s="125"/>
      <c r="BK155" s="126">
        <f t="shared" si="2272"/>
        <v>0</v>
      </c>
      <c r="BL155" s="124" t="str">
        <f t="shared" si="2273"/>
        <v/>
      </c>
      <c r="BM155" s="125"/>
      <c r="BN155" s="126">
        <f t="shared" si="2274"/>
        <v>0</v>
      </c>
      <c r="BO155" s="124" t="str">
        <f t="shared" si="2275"/>
        <v/>
      </c>
      <c r="BP155" s="125"/>
      <c r="BQ155" s="126">
        <f t="shared" si="2276"/>
        <v>0</v>
      </c>
      <c r="BR155" s="124" t="str">
        <f t="shared" si="2277"/>
        <v/>
      </c>
      <c r="BS155" s="125"/>
      <c r="BT155" s="126">
        <f t="shared" si="2278"/>
        <v>0</v>
      </c>
      <c r="BU155" s="124" t="str">
        <f t="shared" si="2279"/>
        <v/>
      </c>
      <c r="BV155" s="125"/>
      <c r="BW155" s="126">
        <f t="shared" si="2280"/>
        <v>0</v>
      </c>
      <c r="BX155" s="124" t="str">
        <f t="shared" si="2281"/>
        <v/>
      </c>
      <c r="BY155" s="125"/>
      <c r="BZ155" s="126">
        <f t="shared" si="2282"/>
        <v>0</v>
      </c>
      <c r="CA155" s="124" t="str">
        <f t="shared" si="2283"/>
        <v/>
      </c>
      <c r="CB155" s="125"/>
      <c r="CC155" s="126">
        <f t="shared" si="2284"/>
        <v>0</v>
      </c>
      <c r="CD155" s="124" t="str">
        <f t="shared" si="2285"/>
        <v/>
      </c>
      <c r="CE155" s="125"/>
      <c r="CF155" s="126">
        <f t="shared" si="2286"/>
        <v>0</v>
      </c>
      <c r="CG155" s="124" t="str">
        <f t="shared" si="2287"/>
        <v/>
      </c>
      <c r="CH155" s="125"/>
      <c r="CI155" s="126">
        <f t="shared" si="2288"/>
        <v>0</v>
      </c>
      <c r="CJ155" s="124" t="str">
        <f t="shared" si="2289"/>
        <v/>
      </c>
      <c r="CK155" s="125"/>
      <c r="CL155" s="126">
        <f t="shared" si="2290"/>
        <v>0</v>
      </c>
      <c r="CM155" s="124" t="str">
        <f t="shared" si="2291"/>
        <v/>
      </c>
      <c r="CN155" s="125"/>
      <c r="CO155" s="126">
        <f t="shared" si="2292"/>
        <v>0</v>
      </c>
      <c r="CP155" s="124" t="str">
        <f t="shared" si="2293"/>
        <v/>
      </c>
      <c r="CQ155" s="125"/>
      <c r="CR155" s="126">
        <f t="shared" si="2294"/>
        <v>0</v>
      </c>
      <c r="CS155" s="124" t="str">
        <f t="shared" si="2295"/>
        <v/>
      </c>
      <c r="CT155" s="125"/>
      <c r="CU155" s="126">
        <f t="shared" si="2296"/>
        <v>0</v>
      </c>
      <c r="CV155" s="124" t="str">
        <f t="shared" si="2297"/>
        <v/>
      </c>
      <c r="CW155" s="125"/>
      <c r="CX155" s="126">
        <f t="shared" si="2298"/>
        <v>0</v>
      </c>
      <c r="CY155" s="124" t="str">
        <f t="shared" si="2299"/>
        <v/>
      </c>
      <c r="CZ155" s="125"/>
      <c r="DA155" s="126">
        <f t="shared" si="2300"/>
        <v>0</v>
      </c>
      <c r="DB155" s="124" t="str">
        <f t="shared" si="2301"/>
        <v/>
      </c>
      <c r="DC155" s="125"/>
      <c r="DD155" s="126">
        <f t="shared" si="2302"/>
        <v>0</v>
      </c>
      <c r="DE155" s="124">
        <f t="shared" si="2303"/>
        <v>36544.699999999997</v>
      </c>
      <c r="DF155" s="125">
        <v>1</v>
      </c>
      <c r="DG155" s="126">
        <f t="shared" si="2304"/>
        <v>1</v>
      </c>
      <c r="DH155" s="124" t="str">
        <f t="shared" si="2305"/>
        <v/>
      </c>
      <c r="DI155" s="125"/>
      <c r="DJ155" s="126">
        <f t="shared" si="2306"/>
        <v>1</v>
      </c>
    </row>
    <row r="156" spans="1:114" ht="7.75" hidden="1" customHeight="1" outlineLevel="1" x14ac:dyDescent="0.2">
      <c r="A156" s="97" t="str">
        <f t="shared" si="2234"/>
        <v>4</v>
      </c>
      <c r="B156" s="140" t="s">
        <v>398</v>
      </c>
      <c r="C156" s="213" t="str">
        <f>VLOOKUP(B156,'[49]PLANILHA ORCAMENTARIA'!A:B,2,0)</f>
        <v>PINTURA - FUNDO SELADOR E EMASSAMENTO - 1 ANDAR</v>
      </c>
      <c r="D156" s="214"/>
      <c r="E156" s="122">
        <f>VLOOKUP(B156,'[49]PLANILHA ORCAMENTARIA'!A:G,7,0)</f>
        <v>28232.43</v>
      </c>
      <c r="F156" s="123"/>
      <c r="G156" s="124" t="str">
        <f t="shared" si="2235"/>
        <v/>
      </c>
      <c r="H156" s="125"/>
      <c r="I156" s="126">
        <f t="shared" si="2236"/>
        <v>0</v>
      </c>
      <c r="J156" s="124" t="str">
        <f t="shared" si="2237"/>
        <v/>
      </c>
      <c r="K156" s="125"/>
      <c r="L156" s="126">
        <f t="shared" si="2238"/>
        <v>0</v>
      </c>
      <c r="M156" s="124" t="str">
        <f t="shared" si="2239"/>
        <v/>
      </c>
      <c r="N156" s="125"/>
      <c r="O156" s="126">
        <f t="shared" si="2240"/>
        <v>0</v>
      </c>
      <c r="P156" s="124" t="str">
        <f t="shared" si="2241"/>
        <v/>
      </c>
      <c r="Q156" s="125"/>
      <c r="R156" s="126">
        <f t="shared" si="2242"/>
        <v>0</v>
      </c>
      <c r="S156" s="124" t="str">
        <f t="shared" si="2243"/>
        <v/>
      </c>
      <c r="T156" s="125"/>
      <c r="U156" s="126">
        <f t="shared" si="2244"/>
        <v>0</v>
      </c>
      <c r="V156" s="124" t="str">
        <f t="shared" si="2245"/>
        <v/>
      </c>
      <c r="W156" s="125"/>
      <c r="X156" s="126">
        <f t="shared" si="2246"/>
        <v>0</v>
      </c>
      <c r="Y156" s="124" t="str">
        <f t="shared" si="2247"/>
        <v/>
      </c>
      <c r="Z156" s="125"/>
      <c r="AA156" s="126">
        <f t="shared" si="2248"/>
        <v>0</v>
      </c>
      <c r="AB156" s="124" t="str">
        <f t="shared" si="2249"/>
        <v/>
      </c>
      <c r="AC156" s="125"/>
      <c r="AD156" s="126">
        <f t="shared" si="2250"/>
        <v>0</v>
      </c>
      <c r="AE156" s="124" t="str">
        <f t="shared" si="2251"/>
        <v/>
      </c>
      <c r="AF156" s="125"/>
      <c r="AG156" s="126">
        <f t="shared" si="2252"/>
        <v>0</v>
      </c>
      <c r="AH156" s="124" t="str">
        <f t="shared" si="2253"/>
        <v/>
      </c>
      <c r="AI156" s="125"/>
      <c r="AJ156" s="126">
        <f t="shared" si="2254"/>
        <v>0</v>
      </c>
      <c r="AK156" s="124" t="str">
        <f t="shared" si="2255"/>
        <v/>
      </c>
      <c r="AL156" s="125"/>
      <c r="AM156" s="126">
        <f t="shared" si="2256"/>
        <v>0</v>
      </c>
      <c r="AN156" s="124" t="str">
        <f t="shared" si="2257"/>
        <v/>
      </c>
      <c r="AO156" s="125"/>
      <c r="AP156" s="126">
        <f t="shared" si="2258"/>
        <v>0</v>
      </c>
      <c r="AQ156" s="124" t="str">
        <f t="shared" si="2259"/>
        <v/>
      </c>
      <c r="AR156" s="125"/>
      <c r="AS156" s="126">
        <f t="shared" si="2260"/>
        <v>0</v>
      </c>
      <c r="AT156" s="124" t="str">
        <f t="shared" si="2261"/>
        <v/>
      </c>
      <c r="AU156" s="125"/>
      <c r="AV156" s="126">
        <f t="shared" si="2262"/>
        <v>0</v>
      </c>
      <c r="AW156" s="124" t="str">
        <f t="shared" si="2263"/>
        <v/>
      </c>
      <c r="AX156" s="125"/>
      <c r="AY156" s="126">
        <f t="shared" si="2264"/>
        <v>0</v>
      </c>
      <c r="AZ156" s="124" t="str">
        <f t="shared" si="2265"/>
        <v/>
      </c>
      <c r="BA156" s="125"/>
      <c r="BB156" s="126">
        <f t="shared" si="2266"/>
        <v>0</v>
      </c>
      <c r="BC156" s="124" t="str">
        <f t="shared" si="2267"/>
        <v/>
      </c>
      <c r="BD156" s="125"/>
      <c r="BE156" s="126">
        <f t="shared" si="2268"/>
        <v>0</v>
      </c>
      <c r="BF156" s="124" t="str">
        <f t="shared" si="2269"/>
        <v/>
      </c>
      <c r="BG156" s="125"/>
      <c r="BH156" s="126">
        <f t="shared" si="2270"/>
        <v>0</v>
      </c>
      <c r="BI156" s="124" t="str">
        <f t="shared" si="2271"/>
        <v/>
      </c>
      <c r="BJ156" s="125"/>
      <c r="BK156" s="126">
        <f t="shared" si="2272"/>
        <v>0</v>
      </c>
      <c r="BL156" s="124" t="str">
        <f t="shared" si="2273"/>
        <v/>
      </c>
      <c r="BM156" s="125"/>
      <c r="BN156" s="126">
        <f t="shared" si="2274"/>
        <v>0</v>
      </c>
      <c r="BO156" s="124" t="str">
        <f t="shared" si="2275"/>
        <v/>
      </c>
      <c r="BP156" s="125"/>
      <c r="BQ156" s="126">
        <f t="shared" si="2276"/>
        <v>0</v>
      </c>
      <c r="BR156" s="124" t="str">
        <f t="shared" si="2277"/>
        <v/>
      </c>
      <c r="BS156" s="125"/>
      <c r="BT156" s="126">
        <f t="shared" si="2278"/>
        <v>0</v>
      </c>
      <c r="BU156" s="124" t="str">
        <f t="shared" si="2279"/>
        <v/>
      </c>
      <c r="BV156" s="125"/>
      <c r="BW156" s="126">
        <f t="shared" si="2280"/>
        <v>0</v>
      </c>
      <c r="BX156" s="124" t="str">
        <f t="shared" si="2281"/>
        <v/>
      </c>
      <c r="BY156" s="125"/>
      <c r="BZ156" s="126">
        <f t="shared" si="2282"/>
        <v>0</v>
      </c>
      <c r="CA156" s="124" t="str">
        <f t="shared" si="2283"/>
        <v/>
      </c>
      <c r="CB156" s="125"/>
      <c r="CC156" s="126">
        <f t="shared" si="2284"/>
        <v>0</v>
      </c>
      <c r="CD156" s="124" t="str">
        <f t="shared" si="2285"/>
        <v/>
      </c>
      <c r="CE156" s="125"/>
      <c r="CF156" s="126">
        <f t="shared" si="2286"/>
        <v>0</v>
      </c>
      <c r="CG156" s="124" t="str">
        <f t="shared" si="2287"/>
        <v/>
      </c>
      <c r="CH156" s="125"/>
      <c r="CI156" s="126">
        <f t="shared" si="2288"/>
        <v>0</v>
      </c>
      <c r="CJ156" s="124" t="str">
        <f t="shared" si="2289"/>
        <v/>
      </c>
      <c r="CK156" s="125"/>
      <c r="CL156" s="126">
        <f t="shared" si="2290"/>
        <v>0</v>
      </c>
      <c r="CM156" s="124" t="str">
        <f t="shared" si="2291"/>
        <v/>
      </c>
      <c r="CN156" s="125"/>
      <c r="CO156" s="126">
        <f t="shared" si="2292"/>
        <v>0</v>
      </c>
      <c r="CP156" s="124" t="str">
        <f t="shared" si="2293"/>
        <v/>
      </c>
      <c r="CQ156" s="125"/>
      <c r="CR156" s="126">
        <f t="shared" si="2294"/>
        <v>0</v>
      </c>
      <c r="CS156" s="124" t="str">
        <f t="shared" si="2295"/>
        <v/>
      </c>
      <c r="CT156" s="125"/>
      <c r="CU156" s="126">
        <f t="shared" si="2296"/>
        <v>0</v>
      </c>
      <c r="CV156" s="124" t="str">
        <f t="shared" si="2297"/>
        <v/>
      </c>
      <c r="CW156" s="125"/>
      <c r="CX156" s="126">
        <f t="shared" si="2298"/>
        <v>0</v>
      </c>
      <c r="CY156" s="124" t="str">
        <f t="shared" si="2299"/>
        <v/>
      </c>
      <c r="CZ156" s="125"/>
      <c r="DA156" s="126">
        <f t="shared" si="2300"/>
        <v>0</v>
      </c>
      <c r="DB156" s="124" t="str">
        <f t="shared" si="2301"/>
        <v/>
      </c>
      <c r="DC156" s="125"/>
      <c r="DD156" s="126">
        <f t="shared" si="2302"/>
        <v>0</v>
      </c>
      <c r="DE156" s="124">
        <f t="shared" si="2303"/>
        <v>28232.43</v>
      </c>
      <c r="DF156" s="125">
        <v>1</v>
      </c>
      <c r="DG156" s="126">
        <f t="shared" si="2304"/>
        <v>1</v>
      </c>
      <c r="DH156" s="124" t="str">
        <f t="shared" si="2305"/>
        <v/>
      </c>
      <c r="DI156" s="125"/>
      <c r="DJ156" s="126">
        <f t="shared" si="2306"/>
        <v>1</v>
      </c>
    </row>
    <row r="157" spans="1:114" ht="7.75" hidden="1" customHeight="1" outlineLevel="1" x14ac:dyDescent="0.2">
      <c r="A157" s="97" t="str">
        <f t="shared" si="2234"/>
        <v>4</v>
      </c>
      <c r="B157" s="140" t="s">
        <v>399</v>
      </c>
      <c r="C157" s="213" t="str">
        <f>VLOOKUP(B157,'[49]PLANILHA ORCAMENTARIA'!A:B,2,0)</f>
        <v>PINTURA - FUNDO SELADOR E EMASSAMENTO - 2 ANDAR</v>
      </c>
      <c r="D157" s="214"/>
      <c r="E157" s="122">
        <f>VLOOKUP(B157,'[49]PLANILHA ORCAMENTARIA'!A:G,7,0)</f>
        <v>47854.62</v>
      </c>
      <c r="F157" s="123"/>
      <c r="G157" s="124" t="str">
        <f t="shared" si="2235"/>
        <v/>
      </c>
      <c r="H157" s="125"/>
      <c r="I157" s="126">
        <f t="shared" si="2236"/>
        <v>0</v>
      </c>
      <c r="J157" s="124" t="str">
        <f t="shared" si="2237"/>
        <v/>
      </c>
      <c r="K157" s="125"/>
      <c r="L157" s="126">
        <f t="shared" si="2238"/>
        <v>0</v>
      </c>
      <c r="M157" s="124" t="str">
        <f t="shared" si="2239"/>
        <v/>
      </c>
      <c r="N157" s="125"/>
      <c r="O157" s="126">
        <f t="shared" si="2240"/>
        <v>0</v>
      </c>
      <c r="P157" s="124" t="str">
        <f t="shared" si="2241"/>
        <v/>
      </c>
      <c r="Q157" s="125"/>
      <c r="R157" s="126">
        <f t="shared" si="2242"/>
        <v>0</v>
      </c>
      <c r="S157" s="124" t="str">
        <f t="shared" si="2243"/>
        <v/>
      </c>
      <c r="T157" s="125"/>
      <c r="U157" s="126">
        <f t="shared" si="2244"/>
        <v>0</v>
      </c>
      <c r="V157" s="124" t="str">
        <f t="shared" si="2245"/>
        <v/>
      </c>
      <c r="W157" s="125"/>
      <c r="X157" s="126">
        <f t="shared" si="2246"/>
        <v>0</v>
      </c>
      <c r="Y157" s="124" t="str">
        <f t="shared" si="2247"/>
        <v/>
      </c>
      <c r="Z157" s="125"/>
      <c r="AA157" s="126">
        <f t="shared" si="2248"/>
        <v>0</v>
      </c>
      <c r="AB157" s="124" t="str">
        <f t="shared" si="2249"/>
        <v/>
      </c>
      <c r="AC157" s="125"/>
      <c r="AD157" s="126">
        <f t="shared" si="2250"/>
        <v>0</v>
      </c>
      <c r="AE157" s="124" t="str">
        <f t="shared" si="2251"/>
        <v/>
      </c>
      <c r="AF157" s="125"/>
      <c r="AG157" s="126">
        <f t="shared" si="2252"/>
        <v>0</v>
      </c>
      <c r="AH157" s="124" t="str">
        <f t="shared" si="2253"/>
        <v/>
      </c>
      <c r="AI157" s="125"/>
      <c r="AJ157" s="126">
        <f t="shared" si="2254"/>
        <v>0</v>
      </c>
      <c r="AK157" s="124" t="str">
        <f t="shared" si="2255"/>
        <v/>
      </c>
      <c r="AL157" s="125"/>
      <c r="AM157" s="126">
        <f t="shared" si="2256"/>
        <v>0</v>
      </c>
      <c r="AN157" s="124" t="str">
        <f t="shared" si="2257"/>
        <v/>
      </c>
      <c r="AO157" s="125"/>
      <c r="AP157" s="126">
        <f t="shared" si="2258"/>
        <v>0</v>
      </c>
      <c r="AQ157" s="124" t="str">
        <f t="shared" si="2259"/>
        <v/>
      </c>
      <c r="AR157" s="125"/>
      <c r="AS157" s="126">
        <f t="shared" si="2260"/>
        <v>0</v>
      </c>
      <c r="AT157" s="124" t="str">
        <f t="shared" si="2261"/>
        <v/>
      </c>
      <c r="AU157" s="125"/>
      <c r="AV157" s="126">
        <f t="shared" si="2262"/>
        <v>0</v>
      </c>
      <c r="AW157" s="124" t="str">
        <f t="shared" si="2263"/>
        <v/>
      </c>
      <c r="AX157" s="125"/>
      <c r="AY157" s="126">
        <f t="shared" si="2264"/>
        <v>0</v>
      </c>
      <c r="AZ157" s="124" t="str">
        <f t="shared" si="2265"/>
        <v/>
      </c>
      <c r="BA157" s="125"/>
      <c r="BB157" s="126">
        <f t="shared" si="2266"/>
        <v>0</v>
      </c>
      <c r="BC157" s="124" t="str">
        <f t="shared" si="2267"/>
        <v/>
      </c>
      <c r="BD157" s="125"/>
      <c r="BE157" s="126">
        <f t="shared" si="2268"/>
        <v>0</v>
      </c>
      <c r="BF157" s="124" t="str">
        <f t="shared" si="2269"/>
        <v/>
      </c>
      <c r="BG157" s="125"/>
      <c r="BH157" s="126">
        <f t="shared" si="2270"/>
        <v>0</v>
      </c>
      <c r="BI157" s="124" t="str">
        <f t="shared" si="2271"/>
        <v/>
      </c>
      <c r="BJ157" s="125"/>
      <c r="BK157" s="126">
        <f t="shared" si="2272"/>
        <v>0</v>
      </c>
      <c r="BL157" s="124" t="str">
        <f t="shared" si="2273"/>
        <v/>
      </c>
      <c r="BM157" s="125"/>
      <c r="BN157" s="126">
        <f t="shared" si="2274"/>
        <v>0</v>
      </c>
      <c r="BO157" s="124" t="str">
        <f t="shared" si="2275"/>
        <v/>
      </c>
      <c r="BP157" s="125"/>
      <c r="BQ157" s="126">
        <f t="shared" si="2276"/>
        <v>0</v>
      </c>
      <c r="BR157" s="124" t="str">
        <f t="shared" si="2277"/>
        <v/>
      </c>
      <c r="BS157" s="125"/>
      <c r="BT157" s="126">
        <f t="shared" si="2278"/>
        <v>0</v>
      </c>
      <c r="BU157" s="124" t="str">
        <f t="shared" si="2279"/>
        <v/>
      </c>
      <c r="BV157" s="125"/>
      <c r="BW157" s="126">
        <f t="shared" si="2280"/>
        <v>0</v>
      </c>
      <c r="BX157" s="124" t="str">
        <f t="shared" si="2281"/>
        <v/>
      </c>
      <c r="BY157" s="125"/>
      <c r="BZ157" s="126">
        <f t="shared" si="2282"/>
        <v>0</v>
      </c>
      <c r="CA157" s="124" t="str">
        <f t="shared" si="2283"/>
        <v/>
      </c>
      <c r="CB157" s="125"/>
      <c r="CC157" s="126">
        <f t="shared" si="2284"/>
        <v>0</v>
      </c>
      <c r="CD157" s="124" t="str">
        <f t="shared" si="2285"/>
        <v/>
      </c>
      <c r="CE157" s="125"/>
      <c r="CF157" s="126">
        <f t="shared" si="2286"/>
        <v>0</v>
      </c>
      <c r="CG157" s="124" t="str">
        <f t="shared" si="2287"/>
        <v/>
      </c>
      <c r="CH157" s="125"/>
      <c r="CI157" s="126">
        <f t="shared" si="2288"/>
        <v>0</v>
      </c>
      <c r="CJ157" s="124" t="str">
        <f t="shared" si="2289"/>
        <v/>
      </c>
      <c r="CK157" s="125"/>
      <c r="CL157" s="126">
        <f t="shared" si="2290"/>
        <v>0</v>
      </c>
      <c r="CM157" s="124" t="str">
        <f t="shared" si="2291"/>
        <v/>
      </c>
      <c r="CN157" s="125"/>
      <c r="CO157" s="126">
        <f t="shared" si="2292"/>
        <v>0</v>
      </c>
      <c r="CP157" s="124" t="str">
        <f t="shared" si="2293"/>
        <v/>
      </c>
      <c r="CQ157" s="125"/>
      <c r="CR157" s="126">
        <f t="shared" si="2294"/>
        <v>0</v>
      </c>
      <c r="CS157" s="124" t="str">
        <f t="shared" si="2295"/>
        <v/>
      </c>
      <c r="CT157" s="125"/>
      <c r="CU157" s="126">
        <f t="shared" si="2296"/>
        <v>0</v>
      </c>
      <c r="CV157" s="124" t="str">
        <f t="shared" si="2297"/>
        <v/>
      </c>
      <c r="CW157" s="125"/>
      <c r="CX157" s="126">
        <f t="shared" si="2298"/>
        <v>0</v>
      </c>
      <c r="CY157" s="124" t="str">
        <f t="shared" si="2299"/>
        <v/>
      </c>
      <c r="CZ157" s="125"/>
      <c r="DA157" s="126">
        <f t="shared" si="2300"/>
        <v>0</v>
      </c>
      <c r="DB157" s="124" t="str">
        <f t="shared" si="2301"/>
        <v/>
      </c>
      <c r="DC157" s="125"/>
      <c r="DD157" s="126">
        <f t="shared" si="2302"/>
        <v>0</v>
      </c>
      <c r="DE157" s="124">
        <f t="shared" si="2303"/>
        <v>47854.62</v>
      </c>
      <c r="DF157" s="125">
        <v>1</v>
      </c>
      <c r="DG157" s="126">
        <f t="shared" si="2304"/>
        <v>1</v>
      </c>
      <c r="DH157" s="124" t="str">
        <f t="shared" si="2305"/>
        <v/>
      </c>
      <c r="DI157" s="125"/>
      <c r="DJ157" s="126">
        <f t="shared" si="2306"/>
        <v>1</v>
      </c>
    </row>
    <row r="158" spans="1:114" ht="7.75" hidden="1" customHeight="1" outlineLevel="1" x14ac:dyDescent="0.2">
      <c r="A158" s="97" t="str">
        <f t="shared" si="2234"/>
        <v>4</v>
      </c>
      <c r="B158" s="140" t="s">
        <v>400</v>
      </c>
      <c r="C158" s="213" t="str">
        <f>VLOOKUP(B158,'[49]PLANILHA ORCAMENTARIA'!A:B,2,0)</f>
        <v>PINTURA - LATEX COMPLETAMENTE ACABADO - TÉRREO</v>
      </c>
      <c r="D158" s="214"/>
      <c r="E158" s="122">
        <f>VLOOKUP(B158,'[49]PLANILHA ORCAMENTARIA'!A:G,7,0)</f>
        <v>36739.21</v>
      </c>
      <c r="F158" s="123"/>
      <c r="G158" s="124" t="str">
        <f t="shared" si="2235"/>
        <v/>
      </c>
      <c r="H158" s="125"/>
      <c r="I158" s="126">
        <f t="shared" si="2236"/>
        <v>0</v>
      </c>
      <c r="J158" s="124" t="str">
        <f t="shared" si="2237"/>
        <v/>
      </c>
      <c r="K158" s="125"/>
      <c r="L158" s="126">
        <f t="shared" si="2238"/>
        <v>0</v>
      </c>
      <c r="M158" s="124" t="str">
        <f t="shared" si="2239"/>
        <v/>
      </c>
      <c r="N158" s="125"/>
      <c r="O158" s="126">
        <f t="shared" si="2240"/>
        <v>0</v>
      </c>
      <c r="P158" s="124" t="str">
        <f t="shared" si="2241"/>
        <v/>
      </c>
      <c r="Q158" s="125"/>
      <c r="R158" s="126">
        <f t="shared" si="2242"/>
        <v>0</v>
      </c>
      <c r="S158" s="124" t="str">
        <f t="shared" si="2243"/>
        <v/>
      </c>
      <c r="T158" s="125"/>
      <c r="U158" s="126">
        <f t="shared" si="2244"/>
        <v>0</v>
      </c>
      <c r="V158" s="124" t="str">
        <f t="shared" si="2245"/>
        <v/>
      </c>
      <c r="W158" s="125"/>
      <c r="X158" s="126">
        <f t="shared" si="2246"/>
        <v>0</v>
      </c>
      <c r="Y158" s="124" t="str">
        <f t="shared" si="2247"/>
        <v/>
      </c>
      <c r="Z158" s="125"/>
      <c r="AA158" s="126">
        <f t="shared" si="2248"/>
        <v>0</v>
      </c>
      <c r="AB158" s="124" t="str">
        <f t="shared" si="2249"/>
        <v/>
      </c>
      <c r="AC158" s="125"/>
      <c r="AD158" s="126">
        <f t="shared" si="2250"/>
        <v>0</v>
      </c>
      <c r="AE158" s="124" t="str">
        <f t="shared" si="2251"/>
        <v/>
      </c>
      <c r="AF158" s="125"/>
      <c r="AG158" s="126">
        <f t="shared" si="2252"/>
        <v>0</v>
      </c>
      <c r="AH158" s="124" t="str">
        <f t="shared" si="2253"/>
        <v/>
      </c>
      <c r="AI158" s="125"/>
      <c r="AJ158" s="126">
        <f t="shared" si="2254"/>
        <v>0</v>
      </c>
      <c r="AK158" s="124" t="str">
        <f t="shared" si="2255"/>
        <v/>
      </c>
      <c r="AL158" s="125"/>
      <c r="AM158" s="126">
        <f t="shared" si="2256"/>
        <v>0</v>
      </c>
      <c r="AN158" s="124" t="str">
        <f t="shared" si="2257"/>
        <v/>
      </c>
      <c r="AO158" s="125"/>
      <c r="AP158" s="126">
        <f t="shared" si="2258"/>
        <v>0</v>
      </c>
      <c r="AQ158" s="124" t="str">
        <f t="shared" si="2259"/>
        <v/>
      </c>
      <c r="AR158" s="125"/>
      <c r="AS158" s="126">
        <f t="shared" si="2260"/>
        <v>0</v>
      </c>
      <c r="AT158" s="124" t="str">
        <f t="shared" si="2261"/>
        <v/>
      </c>
      <c r="AU158" s="125"/>
      <c r="AV158" s="126">
        <f t="shared" si="2262"/>
        <v>0</v>
      </c>
      <c r="AW158" s="124" t="str">
        <f t="shared" si="2263"/>
        <v/>
      </c>
      <c r="AX158" s="125"/>
      <c r="AY158" s="126">
        <f t="shared" si="2264"/>
        <v>0</v>
      </c>
      <c r="AZ158" s="124" t="str">
        <f t="shared" si="2265"/>
        <v/>
      </c>
      <c r="BA158" s="125"/>
      <c r="BB158" s="126">
        <f t="shared" si="2266"/>
        <v>0</v>
      </c>
      <c r="BC158" s="124" t="str">
        <f t="shared" si="2267"/>
        <v/>
      </c>
      <c r="BD158" s="125"/>
      <c r="BE158" s="126">
        <f t="shared" si="2268"/>
        <v>0</v>
      </c>
      <c r="BF158" s="124" t="str">
        <f t="shared" si="2269"/>
        <v/>
      </c>
      <c r="BG158" s="125"/>
      <c r="BH158" s="126">
        <f t="shared" si="2270"/>
        <v>0</v>
      </c>
      <c r="BI158" s="124" t="str">
        <f t="shared" si="2271"/>
        <v/>
      </c>
      <c r="BJ158" s="125"/>
      <c r="BK158" s="126">
        <f t="shared" si="2272"/>
        <v>0</v>
      </c>
      <c r="BL158" s="124" t="str">
        <f t="shared" si="2273"/>
        <v/>
      </c>
      <c r="BM158" s="125"/>
      <c r="BN158" s="126">
        <f t="shared" si="2274"/>
        <v>0</v>
      </c>
      <c r="BO158" s="124" t="str">
        <f t="shared" si="2275"/>
        <v/>
      </c>
      <c r="BP158" s="125"/>
      <c r="BQ158" s="126">
        <f t="shared" si="2276"/>
        <v>0</v>
      </c>
      <c r="BR158" s="124" t="str">
        <f t="shared" si="2277"/>
        <v/>
      </c>
      <c r="BS158" s="125"/>
      <c r="BT158" s="126">
        <f t="shared" si="2278"/>
        <v>0</v>
      </c>
      <c r="BU158" s="124" t="str">
        <f t="shared" si="2279"/>
        <v/>
      </c>
      <c r="BV158" s="125"/>
      <c r="BW158" s="126">
        <f t="shared" si="2280"/>
        <v>0</v>
      </c>
      <c r="BX158" s="124" t="str">
        <f t="shared" si="2281"/>
        <v/>
      </c>
      <c r="BY158" s="125"/>
      <c r="BZ158" s="126">
        <f t="shared" si="2282"/>
        <v>0</v>
      </c>
      <c r="CA158" s="124" t="str">
        <f t="shared" si="2283"/>
        <v/>
      </c>
      <c r="CB158" s="125"/>
      <c r="CC158" s="126">
        <f t="shared" si="2284"/>
        <v>0</v>
      </c>
      <c r="CD158" s="124" t="str">
        <f t="shared" si="2285"/>
        <v/>
      </c>
      <c r="CE158" s="125"/>
      <c r="CF158" s="126">
        <f t="shared" si="2286"/>
        <v>0</v>
      </c>
      <c r="CG158" s="124" t="str">
        <f t="shared" si="2287"/>
        <v/>
      </c>
      <c r="CH158" s="125"/>
      <c r="CI158" s="126">
        <f t="shared" si="2288"/>
        <v>0</v>
      </c>
      <c r="CJ158" s="124" t="str">
        <f t="shared" si="2289"/>
        <v/>
      </c>
      <c r="CK158" s="125"/>
      <c r="CL158" s="126">
        <f t="shared" si="2290"/>
        <v>0</v>
      </c>
      <c r="CM158" s="124" t="str">
        <f t="shared" si="2291"/>
        <v/>
      </c>
      <c r="CN158" s="125"/>
      <c r="CO158" s="126">
        <f t="shared" si="2292"/>
        <v>0</v>
      </c>
      <c r="CP158" s="124" t="str">
        <f t="shared" si="2293"/>
        <v/>
      </c>
      <c r="CQ158" s="125"/>
      <c r="CR158" s="126">
        <f t="shared" si="2294"/>
        <v>0</v>
      </c>
      <c r="CS158" s="124" t="str">
        <f t="shared" si="2295"/>
        <v/>
      </c>
      <c r="CT158" s="125"/>
      <c r="CU158" s="126">
        <f t="shared" si="2296"/>
        <v>0</v>
      </c>
      <c r="CV158" s="124" t="str">
        <f t="shared" si="2297"/>
        <v/>
      </c>
      <c r="CW158" s="125"/>
      <c r="CX158" s="126">
        <f t="shared" si="2298"/>
        <v>0</v>
      </c>
      <c r="CY158" s="124" t="str">
        <f t="shared" si="2299"/>
        <v/>
      </c>
      <c r="CZ158" s="125"/>
      <c r="DA158" s="126">
        <f t="shared" si="2300"/>
        <v>0</v>
      </c>
      <c r="DB158" s="124" t="str">
        <f t="shared" si="2301"/>
        <v/>
      </c>
      <c r="DC158" s="125"/>
      <c r="DD158" s="126">
        <f t="shared" si="2302"/>
        <v>0</v>
      </c>
      <c r="DE158" s="124" t="str">
        <f t="shared" si="2303"/>
        <v/>
      </c>
      <c r="DF158" s="125"/>
      <c r="DG158" s="126">
        <f t="shared" si="2304"/>
        <v>0</v>
      </c>
      <c r="DH158" s="124">
        <f t="shared" si="2305"/>
        <v>36739.21</v>
      </c>
      <c r="DI158" s="125">
        <v>1</v>
      </c>
      <c r="DJ158" s="126">
        <f t="shared" si="2306"/>
        <v>1</v>
      </c>
    </row>
    <row r="159" spans="1:114" ht="7.75" hidden="1" customHeight="1" outlineLevel="1" x14ac:dyDescent="0.2">
      <c r="A159" s="97" t="str">
        <f t="shared" si="2234"/>
        <v>4</v>
      </c>
      <c r="B159" s="140" t="s">
        <v>401</v>
      </c>
      <c r="C159" s="213" t="str">
        <f>VLOOKUP(B159,'[49]PLANILHA ORCAMENTARIA'!A:B,2,0)</f>
        <v>PINTURA - LATEX COMPLETAMENTE ACABADO - 1 ANDAR</v>
      </c>
      <c r="D159" s="214"/>
      <c r="E159" s="122">
        <f>VLOOKUP(B159,'[49]PLANILHA ORCAMENTARIA'!A:G,7,0)</f>
        <v>28382.69</v>
      </c>
      <c r="F159" s="123"/>
      <c r="G159" s="124" t="str">
        <f t="shared" si="2235"/>
        <v/>
      </c>
      <c r="H159" s="125"/>
      <c r="I159" s="126">
        <f t="shared" si="2236"/>
        <v>0</v>
      </c>
      <c r="J159" s="124" t="str">
        <f t="shared" si="2237"/>
        <v/>
      </c>
      <c r="K159" s="125"/>
      <c r="L159" s="126">
        <f t="shared" si="2238"/>
        <v>0</v>
      </c>
      <c r="M159" s="124" t="str">
        <f t="shared" si="2239"/>
        <v/>
      </c>
      <c r="N159" s="125"/>
      <c r="O159" s="126">
        <f t="shared" si="2240"/>
        <v>0</v>
      </c>
      <c r="P159" s="124" t="str">
        <f t="shared" si="2241"/>
        <v/>
      </c>
      <c r="Q159" s="125"/>
      <c r="R159" s="126">
        <f t="shared" si="2242"/>
        <v>0</v>
      </c>
      <c r="S159" s="124" t="str">
        <f t="shared" si="2243"/>
        <v/>
      </c>
      <c r="T159" s="125"/>
      <c r="U159" s="126">
        <f t="shared" si="2244"/>
        <v>0</v>
      </c>
      <c r="V159" s="124" t="str">
        <f t="shared" si="2245"/>
        <v/>
      </c>
      <c r="W159" s="125"/>
      <c r="X159" s="126">
        <f t="shared" si="2246"/>
        <v>0</v>
      </c>
      <c r="Y159" s="124" t="str">
        <f t="shared" si="2247"/>
        <v/>
      </c>
      <c r="Z159" s="125"/>
      <c r="AA159" s="126">
        <f t="shared" si="2248"/>
        <v>0</v>
      </c>
      <c r="AB159" s="124" t="str">
        <f t="shared" si="2249"/>
        <v/>
      </c>
      <c r="AC159" s="125"/>
      <c r="AD159" s="126">
        <f t="shared" si="2250"/>
        <v>0</v>
      </c>
      <c r="AE159" s="124" t="str">
        <f t="shared" si="2251"/>
        <v/>
      </c>
      <c r="AF159" s="125"/>
      <c r="AG159" s="126">
        <f t="shared" si="2252"/>
        <v>0</v>
      </c>
      <c r="AH159" s="124" t="str">
        <f t="shared" si="2253"/>
        <v/>
      </c>
      <c r="AI159" s="125"/>
      <c r="AJ159" s="126">
        <f t="shared" si="2254"/>
        <v>0</v>
      </c>
      <c r="AK159" s="124" t="str">
        <f t="shared" si="2255"/>
        <v/>
      </c>
      <c r="AL159" s="125"/>
      <c r="AM159" s="126">
        <f t="shared" si="2256"/>
        <v>0</v>
      </c>
      <c r="AN159" s="124" t="str">
        <f t="shared" si="2257"/>
        <v/>
      </c>
      <c r="AO159" s="125"/>
      <c r="AP159" s="126">
        <f t="shared" si="2258"/>
        <v>0</v>
      </c>
      <c r="AQ159" s="124" t="str">
        <f t="shared" si="2259"/>
        <v/>
      </c>
      <c r="AR159" s="125"/>
      <c r="AS159" s="126">
        <f t="shared" si="2260"/>
        <v>0</v>
      </c>
      <c r="AT159" s="124" t="str">
        <f t="shared" si="2261"/>
        <v/>
      </c>
      <c r="AU159" s="125"/>
      <c r="AV159" s="126">
        <f t="shared" si="2262"/>
        <v>0</v>
      </c>
      <c r="AW159" s="124" t="str">
        <f t="shared" si="2263"/>
        <v/>
      </c>
      <c r="AX159" s="125"/>
      <c r="AY159" s="126">
        <f t="shared" si="2264"/>
        <v>0</v>
      </c>
      <c r="AZ159" s="124" t="str">
        <f t="shared" si="2265"/>
        <v/>
      </c>
      <c r="BA159" s="125"/>
      <c r="BB159" s="126">
        <f t="shared" si="2266"/>
        <v>0</v>
      </c>
      <c r="BC159" s="124" t="str">
        <f t="shared" si="2267"/>
        <v/>
      </c>
      <c r="BD159" s="125"/>
      <c r="BE159" s="126">
        <f t="shared" si="2268"/>
        <v>0</v>
      </c>
      <c r="BF159" s="124" t="str">
        <f t="shared" si="2269"/>
        <v/>
      </c>
      <c r="BG159" s="125"/>
      <c r="BH159" s="126">
        <f t="shared" si="2270"/>
        <v>0</v>
      </c>
      <c r="BI159" s="124" t="str">
        <f t="shared" si="2271"/>
        <v/>
      </c>
      <c r="BJ159" s="125"/>
      <c r="BK159" s="126">
        <f t="shared" si="2272"/>
        <v>0</v>
      </c>
      <c r="BL159" s="124" t="str">
        <f t="shared" si="2273"/>
        <v/>
      </c>
      <c r="BM159" s="125"/>
      <c r="BN159" s="126">
        <f t="shared" si="2274"/>
        <v>0</v>
      </c>
      <c r="BO159" s="124" t="str">
        <f t="shared" si="2275"/>
        <v/>
      </c>
      <c r="BP159" s="125"/>
      <c r="BQ159" s="126">
        <f t="shared" si="2276"/>
        <v>0</v>
      </c>
      <c r="BR159" s="124" t="str">
        <f t="shared" si="2277"/>
        <v/>
      </c>
      <c r="BS159" s="125"/>
      <c r="BT159" s="126">
        <f t="shared" si="2278"/>
        <v>0</v>
      </c>
      <c r="BU159" s="124" t="str">
        <f t="shared" si="2279"/>
        <v/>
      </c>
      <c r="BV159" s="125"/>
      <c r="BW159" s="126">
        <f t="shared" si="2280"/>
        <v>0</v>
      </c>
      <c r="BX159" s="124" t="str">
        <f t="shared" si="2281"/>
        <v/>
      </c>
      <c r="BY159" s="125"/>
      <c r="BZ159" s="126">
        <f t="shared" si="2282"/>
        <v>0</v>
      </c>
      <c r="CA159" s="124" t="str">
        <f t="shared" si="2283"/>
        <v/>
      </c>
      <c r="CB159" s="125"/>
      <c r="CC159" s="126">
        <f t="shared" si="2284"/>
        <v>0</v>
      </c>
      <c r="CD159" s="124" t="str">
        <f t="shared" si="2285"/>
        <v/>
      </c>
      <c r="CE159" s="125"/>
      <c r="CF159" s="126">
        <f t="shared" si="2286"/>
        <v>0</v>
      </c>
      <c r="CG159" s="124" t="str">
        <f t="shared" si="2287"/>
        <v/>
      </c>
      <c r="CH159" s="125"/>
      <c r="CI159" s="126">
        <f t="shared" si="2288"/>
        <v>0</v>
      </c>
      <c r="CJ159" s="124" t="str">
        <f t="shared" si="2289"/>
        <v/>
      </c>
      <c r="CK159" s="125"/>
      <c r="CL159" s="126">
        <f t="shared" si="2290"/>
        <v>0</v>
      </c>
      <c r="CM159" s="124" t="str">
        <f t="shared" si="2291"/>
        <v/>
      </c>
      <c r="CN159" s="125"/>
      <c r="CO159" s="126">
        <f t="shared" si="2292"/>
        <v>0</v>
      </c>
      <c r="CP159" s="124" t="str">
        <f t="shared" si="2293"/>
        <v/>
      </c>
      <c r="CQ159" s="125"/>
      <c r="CR159" s="126">
        <f t="shared" si="2294"/>
        <v>0</v>
      </c>
      <c r="CS159" s="124" t="str">
        <f t="shared" si="2295"/>
        <v/>
      </c>
      <c r="CT159" s="125"/>
      <c r="CU159" s="126">
        <f t="shared" si="2296"/>
        <v>0</v>
      </c>
      <c r="CV159" s="124" t="str">
        <f t="shared" si="2297"/>
        <v/>
      </c>
      <c r="CW159" s="125"/>
      <c r="CX159" s="126">
        <f t="shared" si="2298"/>
        <v>0</v>
      </c>
      <c r="CY159" s="124" t="str">
        <f t="shared" si="2299"/>
        <v/>
      </c>
      <c r="CZ159" s="125"/>
      <c r="DA159" s="126">
        <f t="shared" si="2300"/>
        <v>0</v>
      </c>
      <c r="DB159" s="124" t="str">
        <f t="shared" si="2301"/>
        <v/>
      </c>
      <c r="DC159" s="125"/>
      <c r="DD159" s="126">
        <f t="shared" si="2302"/>
        <v>0</v>
      </c>
      <c r="DE159" s="124" t="str">
        <f t="shared" si="2303"/>
        <v/>
      </c>
      <c r="DF159" s="125"/>
      <c r="DG159" s="126">
        <f t="shared" si="2304"/>
        <v>0</v>
      </c>
      <c r="DH159" s="124">
        <f t="shared" si="2305"/>
        <v>28382.69</v>
      </c>
      <c r="DI159" s="125">
        <v>1</v>
      </c>
      <c r="DJ159" s="126">
        <f t="shared" si="2306"/>
        <v>1</v>
      </c>
    </row>
    <row r="160" spans="1:114" ht="7.75" hidden="1" customHeight="1" outlineLevel="1" x14ac:dyDescent="0.2">
      <c r="A160" s="97" t="str">
        <f t="shared" si="2234"/>
        <v>4</v>
      </c>
      <c r="B160" s="140" t="s">
        <v>402</v>
      </c>
      <c r="C160" s="213" t="str">
        <f>VLOOKUP(B160,'[49]PLANILHA ORCAMENTARIA'!A:B,2,0)</f>
        <v>PINTURA - LATEX COMPLETAMENTE ACABADO - 2 ANDAR</v>
      </c>
      <c r="D160" s="214"/>
      <c r="E160" s="122">
        <f>VLOOKUP(B160,'[49]PLANILHA ORCAMENTARIA'!A:G,7,0)</f>
        <v>48109.32</v>
      </c>
      <c r="F160" s="123"/>
      <c r="G160" s="124" t="str">
        <f t="shared" si="2235"/>
        <v/>
      </c>
      <c r="H160" s="125"/>
      <c r="I160" s="126">
        <f t="shared" si="2236"/>
        <v>0</v>
      </c>
      <c r="J160" s="124" t="str">
        <f t="shared" si="2237"/>
        <v/>
      </c>
      <c r="K160" s="125"/>
      <c r="L160" s="126">
        <f t="shared" si="2238"/>
        <v>0</v>
      </c>
      <c r="M160" s="124" t="str">
        <f t="shared" si="2239"/>
        <v/>
      </c>
      <c r="N160" s="125"/>
      <c r="O160" s="126">
        <f t="shared" si="2240"/>
        <v>0</v>
      </c>
      <c r="P160" s="124" t="str">
        <f t="shared" si="2241"/>
        <v/>
      </c>
      <c r="Q160" s="125"/>
      <c r="R160" s="126">
        <f t="shared" si="2242"/>
        <v>0</v>
      </c>
      <c r="S160" s="124" t="str">
        <f t="shared" si="2243"/>
        <v/>
      </c>
      <c r="T160" s="125"/>
      <c r="U160" s="126">
        <f t="shared" si="2244"/>
        <v>0</v>
      </c>
      <c r="V160" s="124" t="str">
        <f t="shared" si="2245"/>
        <v/>
      </c>
      <c r="W160" s="125"/>
      <c r="X160" s="126">
        <f t="shared" si="2246"/>
        <v>0</v>
      </c>
      <c r="Y160" s="124" t="str">
        <f t="shared" si="2247"/>
        <v/>
      </c>
      <c r="Z160" s="125"/>
      <c r="AA160" s="126">
        <f t="shared" si="2248"/>
        <v>0</v>
      </c>
      <c r="AB160" s="124" t="str">
        <f t="shared" si="2249"/>
        <v/>
      </c>
      <c r="AC160" s="125"/>
      <c r="AD160" s="126">
        <f t="shared" si="2250"/>
        <v>0</v>
      </c>
      <c r="AE160" s="124" t="str">
        <f t="shared" si="2251"/>
        <v/>
      </c>
      <c r="AF160" s="125"/>
      <c r="AG160" s="126">
        <f t="shared" si="2252"/>
        <v>0</v>
      </c>
      <c r="AH160" s="124" t="str">
        <f t="shared" si="2253"/>
        <v/>
      </c>
      <c r="AI160" s="125"/>
      <c r="AJ160" s="126">
        <f t="shared" si="2254"/>
        <v>0</v>
      </c>
      <c r="AK160" s="124" t="str">
        <f t="shared" si="2255"/>
        <v/>
      </c>
      <c r="AL160" s="125"/>
      <c r="AM160" s="126">
        <f t="shared" si="2256"/>
        <v>0</v>
      </c>
      <c r="AN160" s="124" t="str">
        <f t="shared" si="2257"/>
        <v/>
      </c>
      <c r="AO160" s="125"/>
      <c r="AP160" s="126">
        <f t="shared" si="2258"/>
        <v>0</v>
      </c>
      <c r="AQ160" s="124" t="str">
        <f t="shared" si="2259"/>
        <v/>
      </c>
      <c r="AR160" s="125"/>
      <c r="AS160" s="126">
        <f t="shared" si="2260"/>
        <v>0</v>
      </c>
      <c r="AT160" s="124" t="str">
        <f t="shared" si="2261"/>
        <v/>
      </c>
      <c r="AU160" s="125"/>
      <c r="AV160" s="126">
        <f t="shared" si="2262"/>
        <v>0</v>
      </c>
      <c r="AW160" s="124" t="str">
        <f t="shared" si="2263"/>
        <v/>
      </c>
      <c r="AX160" s="125"/>
      <c r="AY160" s="126">
        <f t="shared" si="2264"/>
        <v>0</v>
      </c>
      <c r="AZ160" s="124" t="str">
        <f t="shared" si="2265"/>
        <v/>
      </c>
      <c r="BA160" s="125"/>
      <c r="BB160" s="126">
        <f t="shared" si="2266"/>
        <v>0</v>
      </c>
      <c r="BC160" s="124" t="str">
        <f t="shared" si="2267"/>
        <v/>
      </c>
      <c r="BD160" s="125"/>
      <c r="BE160" s="126">
        <f t="shared" si="2268"/>
        <v>0</v>
      </c>
      <c r="BF160" s="124" t="str">
        <f t="shared" si="2269"/>
        <v/>
      </c>
      <c r="BG160" s="125"/>
      <c r="BH160" s="126">
        <f t="shared" si="2270"/>
        <v>0</v>
      </c>
      <c r="BI160" s="124" t="str">
        <f t="shared" si="2271"/>
        <v/>
      </c>
      <c r="BJ160" s="125"/>
      <c r="BK160" s="126">
        <f t="shared" si="2272"/>
        <v>0</v>
      </c>
      <c r="BL160" s="124" t="str">
        <f t="shared" si="2273"/>
        <v/>
      </c>
      <c r="BM160" s="125"/>
      <c r="BN160" s="126">
        <f t="shared" si="2274"/>
        <v>0</v>
      </c>
      <c r="BO160" s="124" t="str">
        <f t="shared" si="2275"/>
        <v/>
      </c>
      <c r="BP160" s="125"/>
      <c r="BQ160" s="126">
        <f t="shared" si="2276"/>
        <v>0</v>
      </c>
      <c r="BR160" s="124" t="str">
        <f t="shared" si="2277"/>
        <v/>
      </c>
      <c r="BS160" s="125"/>
      <c r="BT160" s="126">
        <f t="shared" si="2278"/>
        <v>0</v>
      </c>
      <c r="BU160" s="124" t="str">
        <f t="shared" si="2279"/>
        <v/>
      </c>
      <c r="BV160" s="125"/>
      <c r="BW160" s="126">
        <f t="shared" si="2280"/>
        <v>0</v>
      </c>
      <c r="BX160" s="124" t="str">
        <f t="shared" si="2281"/>
        <v/>
      </c>
      <c r="BY160" s="125"/>
      <c r="BZ160" s="126">
        <f t="shared" si="2282"/>
        <v>0</v>
      </c>
      <c r="CA160" s="124" t="str">
        <f t="shared" si="2283"/>
        <v/>
      </c>
      <c r="CB160" s="125"/>
      <c r="CC160" s="126">
        <f t="shared" si="2284"/>
        <v>0</v>
      </c>
      <c r="CD160" s="124" t="str">
        <f t="shared" si="2285"/>
        <v/>
      </c>
      <c r="CE160" s="125"/>
      <c r="CF160" s="126">
        <f t="shared" si="2286"/>
        <v>0</v>
      </c>
      <c r="CG160" s="124" t="str">
        <f t="shared" si="2287"/>
        <v/>
      </c>
      <c r="CH160" s="125"/>
      <c r="CI160" s="126">
        <f t="shared" si="2288"/>
        <v>0</v>
      </c>
      <c r="CJ160" s="124" t="str">
        <f t="shared" si="2289"/>
        <v/>
      </c>
      <c r="CK160" s="125"/>
      <c r="CL160" s="126">
        <f t="shared" si="2290"/>
        <v>0</v>
      </c>
      <c r="CM160" s="124" t="str">
        <f t="shared" si="2291"/>
        <v/>
      </c>
      <c r="CN160" s="125"/>
      <c r="CO160" s="126">
        <f t="shared" si="2292"/>
        <v>0</v>
      </c>
      <c r="CP160" s="124" t="str">
        <f t="shared" si="2293"/>
        <v/>
      </c>
      <c r="CQ160" s="125"/>
      <c r="CR160" s="126">
        <f t="shared" si="2294"/>
        <v>0</v>
      </c>
      <c r="CS160" s="124" t="str">
        <f t="shared" si="2295"/>
        <v/>
      </c>
      <c r="CT160" s="125"/>
      <c r="CU160" s="126">
        <f t="shared" si="2296"/>
        <v>0</v>
      </c>
      <c r="CV160" s="124" t="str">
        <f t="shared" si="2297"/>
        <v/>
      </c>
      <c r="CW160" s="125"/>
      <c r="CX160" s="126">
        <f t="shared" si="2298"/>
        <v>0</v>
      </c>
      <c r="CY160" s="124" t="str">
        <f t="shared" si="2299"/>
        <v/>
      </c>
      <c r="CZ160" s="125"/>
      <c r="DA160" s="126">
        <f t="shared" si="2300"/>
        <v>0</v>
      </c>
      <c r="DB160" s="124" t="str">
        <f t="shared" si="2301"/>
        <v/>
      </c>
      <c r="DC160" s="125"/>
      <c r="DD160" s="126">
        <f t="shared" si="2302"/>
        <v>0</v>
      </c>
      <c r="DE160" s="124" t="str">
        <f t="shared" si="2303"/>
        <v/>
      </c>
      <c r="DF160" s="125"/>
      <c r="DG160" s="126">
        <f t="shared" si="2304"/>
        <v>0</v>
      </c>
      <c r="DH160" s="124">
        <f t="shared" si="2305"/>
        <v>48109.32</v>
      </c>
      <c r="DI160" s="125">
        <v>1</v>
      </c>
      <c r="DJ160" s="126">
        <f t="shared" si="2306"/>
        <v>1</v>
      </c>
    </row>
    <row r="161" spans="1:114" ht="7.75" hidden="1" customHeight="1" outlineLevel="1" x14ac:dyDescent="0.2">
      <c r="A161" s="97" t="str">
        <f t="shared" si="2234"/>
        <v>4</v>
      </c>
      <c r="B161" s="140" t="s">
        <v>403</v>
      </c>
      <c r="C161" s="213" t="str">
        <f>VLOOKUP(B161,'[49]PLANILHA ORCAMENTARIA'!A:B,2,0)</f>
        <v>CORRIMÃO E GUARDA-CORPO - TÉRREO</v>
      </c>
      <c r="D161" s="214"/>
      <c r="E161" s="122">
        <f>VLOOKUP(B161,'[49]PLANILHA ORCAMENTARIA'!A:G,7,0)</f>
        <v>70907.259999999995</v>
      </c>
      <c r="F161" s="123"/>
      <c r="G161" s="124" t="str">
        <f t="shared" si="2235"/>
        <v/>
      </c>
      <c r="H161" s="125"/>
      <c r="I161" s="126">
        <f t="shared" si="2236"/>
        <v>0</v>
      </c>
      <c r="J161" s="124" t="str">
        <f t="shared" si="2237"/>
        <v/>
      </c>
      <c r="K161" s="125"/>
      <c r="L161" s="126">
        <f t="shared" si="2238"/>
        <v>0</v>
      </c>
      <c r="M161" s="124" t="str">
        <f t="shared" si="2239"/>
        <v/>
      </c>
      <c r="N161" s="125"/>
      <c r="O161" s="126">
        <f t="shared" si="2240"/>
        <v>0</v>
      </c>
      <c r="P161" s="124" t="str">
        <f t="shared" si="2241"/>
        <v/>
      </c>
      <c r="Q161" s="125"/>
      <c r="R161" s="126">
        <f t="shared" si="2242"/>
        <v>0</v>
      </c>
      <c r="S161" s="124" t="str">
        <f t="shared" si="2243"/>
        <v/>
      </c>
      <c r="T161" s="125"/>
      <c r="U161" s="126">
        <f t="shared" si="2244"/>
        <v>0</v>
      </c>
      <c r="V161" s="124" t="str">
        <f t="shared" si="2245"/>
        <v/>
      </c>
      <c r="W161" s="125"/>
      <c r="X161" s="126">
        <f t="shared" si="2246"/>
        <v>0</v>
      </c>
      <c r="Y161" s="124" t="str">
        <f t="shared" si="2247"/>
        <v/>
      </c>
      <c r="Z161" s="125"/>
      <c r="AA161" s="126">
        <f t="shared" si="2248"/>
        <v>0</v>
      </c>
      <c r="AB161" s="124" t="str">
        <f t="shared" si="2249"/>
        <v/>
      </c>
      <c r="AC161" s="125"/>
      <c r="AD161" s="126">
        <f t="shared" si="2250"/>
        <v>0</v>
      </c>
      <c r="AE161" s="124" t="str">
        <f t="shared" si="2251"/>
        <v/>
      </c>
      <c r="AF161" s="125"/>
      <c r="AG161" s="126">
        <f t="shared" si="2252"/>
        <v>0</v>
      </c>
      <c r="AH161" s="124" t="str">
        <f t="shared" si="2253"/>
        <v/>
      </c>
      <c r="AI161" s="125"/>
      <c r="AJ161" s="126">
        <f t="shared" si="2254"/>
        <v>0</v>
      </c>
      <c r="AK161" s="124" t="str">
        <f t="shared" si="2255"/>
        <v/>
      </c>
      <c r="AL161" s="125"/>
      <c r="AM161" s="126">
        <f t="shared" si="2256"/>
        <v>0</v>
      </c>
      <c r="AN161" s="124" t="str">
        <f t="shared" si="2257"/>
        <v/>
      </c>
      <c r="AO161" s="125"/>
      <c r="AP161" s="126">
        <f t="shared" si="2258"/>
        <v>0</v>
      </c>
      <c r="AQ161" s="124" t="str">
        <f t="shared" si="2259"/>
        <v/>
      </c>
      <c r="AR161" s="125"/>
      <c r="AS161" s="126">
        <f t="shared" si="2260"/>
        <v>0</v>
      </c>
      <c r="AT161" s="124" t="str">
        <f t="shared" si="2261"/>
        <v/>
      </c>
      <c r="AU161" s="125"/>
      <c r="AV161" s="126">
        <f t="shared" si="2262"/>
        <v>0</v>
      </c>
      <c r="AW161" s="124" t="str">
        <f t="shared" si="2263"/>
        <v/>
      </c>
      <c r="AX161" s="125"/>
      <c r="AY161" s="126">
        <f t="shared" si="2264"/>
        <v>0</v>
      </c>
      <c r="AZ161" s="124" t="str">
        <f t="shared" si="2265"/>
        <v/>
      </c>
      <c r="BA161" s="125"/>
      <c r="BB161" s="126">
        <f t="shared" si="2266"/>
        <v>0</v>
      </c>
      <c r="BC161" s="124" t="str">
        <f t="shared" si="2267"/>
        <v/>
      </c>
      <c r="BD161" s="125"/>
      <c r="BE161" s="126">
        <f t="shared" si="2268"/>
        <v>0</v>
      </c>
      <c r="BF161" s="124" t="str">
        <f t="shared" si="2269"/>
        <v/>
      </c>
      <c r="BG161" s="125"/>
      <c r="BH161" s="126">
        <f t="shared" si="2270"/>
        <v>0</v>
      </c>
      <c r="BI161" s="124" t="str">
        <f t="shared" si="2271"/>
        <v/>
      </c>
      <c r="BJ161" s="125"/>
      <c r="BK161" s="126">
        <f t="shared" si="2272"/>
        <v>0</v>
      </c>
      <c r="BL161" s="124" t="str">
        <f t="shared" si="2273"/>
        <v/>
      </c>
      <c r="BM161" s="125"/>
      <c r="BN161" s="126">
        <f t="shared" si="2274"/>
        <v>0</v>
      </c>
      <c r="BO161" s="124" t="str">
        <f t="shared" si="2275"/>
        <v/>
      </c>
      <c r="BP161" s="125"/>
      <c r="BQ161" s="126">
        <f t="shared" si="2276"/>
        <v>0</v>
      </c>
      <c r="BR161" s="124" t="str">
        <f t="shared" si="2277"/>
        <v/>
      </c>
      <c r="BS161" s="125"/>
      <c r="BT161" s="126">
        <f t="shared" si="2278"/>
        <v>0</v>
      </c>
      <c r="BU161" s="124" t="str">
        <f t="shared" si="2279"/>
        <v/>
      </c>
      <c r="BV161" s="125"/>
      <c r="BW161" s="126">
        <f t="shared" si="2280"/>
        <v>0</v>
      </c>
      <c r="BX161" s="124" t="str">
        <f t="shared" si="2281"/>
        <v/>
      </c>
      <c r="BY161" s="125"/>
      <c r="BZ161" s="126">
        <f t="shared" si="2282"/>
        <v>0</v>
      </c>
      <c r="CA161" s="124" t="str">
        <f t="shared" si="2283"/>
        <v/>
      </c>
      <c r="CB161" s="125"/>
      <c r="CC161" s="126">
        <f t="shared" si="2284"/>
        <v>0</v>
      </c>
      <c r="CD161" s="124" t="str">
        <f t="shared" si="2285"/>
        <v/>
      </c>
      <c r="CE161" s="125"/>
      <c r="CF161" s="126">
        <f t="shared" si="2286"/>
        <v>0</v>
      </c>
      <c r="CG161" s="124" t="str">
        <f t="shared" si="2287"/>
        <v/>
      </c>
      <c r="CH161" s="125"/>
      <c r="CI161" s="126">
        <f t="shared" si="2288"/>
        <v>0</v>
      </c>
      <c r="CJ161" s="124" t="str">
        <f t="shared" si="2289"/>
        <v/>
      </c>
      <c r="CK161" s="125"/>
      <c r="CL161" s="126">
        <f t="shared" si="2290"/>
        <v>0</v>
      </c>
      <c r="CM161" s="124" t="str">
        <f t="shared" si="2291"/>
        <v/>
      </c>
      <c r="CN161" s="125"/>
      <c r="CO161" s="126">
        <f t="shared" si="2292"/>
        <v>0</v>
      </c>
      <c r="CP161" s="124" t="str">
        <f t="shared" si="2293"/>
        <v/>
      </c>
      <c r="CQ161" s="125"/>
      <c r="CR161" s="126">
        <f t="shared" si="2294"/>
        <v>0</v>
      </c>
      <c r="CS161" s="124" t="str">
        <f t="shared" si="2295"/>
        <v/>
      </c>
      <c r="CT161" s="125"/>
      <c r="CU161" s="126">
        <f t="shared" si="2296"/>
        <v>0</v>
      </c>
      <c r="CV161" s="124" t="str">
        <f t="shared" si="2297"/>
        <v/>
      </c>
      <c r="CW161" s="125"/>
      <c r="CX161" s="126">
        <f t="shared" si="2298"/>
        <v>0</v>
      </c>
      <c r="CY161" s="124" t="str">
        <f t="shared" si="2299"/>
        <v/>
      </c>
      <c r="CZ161" s="125"/>
      <c r="DA161" s="126">
        <f t="shared" si="2300"/>
        <v>0</v>
      </c>
      <c r="DB161" s="124">
        <f t="shared" si="2301"/>
        <v>70907.259999999995</v>
      </c>
      <c r="DC161" s="125">
        <v>1</v>
      </c>
      <c r="DD161" s="126">
        <f t="shared" si="2302"/>
        <v>1</v>
      </c>
      <c r="DE161" s="124" t="str">
        <f t="shared" si="2303"/>
        <v/>
      </c>
      <c r="DF161" s="125"/>
      <c r="DG161" s="126">
        <f t="shared" si="2304"/>
        <v>1</v>
      </c>
      <c r="DH161" s="124" t="str">
        <f t="shared" si="2305"/>
        <v/>
      </c>
      <c r="DI161" s="125"/>
      <c r="DJ161" s="126">
        <f t="shared" si="2306"/>
        <v>1</v>
      </c>
    </row>
    <row r="162" spans="1:114" ht="7.75" hidden="1" customHeight="1" outlineLevel="1" x14ac:dyDescent="0.2">
      <c r="A162" s="97" t="str">
        <f t="shared" si="2234"/>
        <v>4</v>
      </c>
      <c r="B162" s="140" t="s">
        <v>404</v>
      </c>
      <c r="C162" s="213" t="str">
        <f>VLOOKUP(B162,'[49]PLANILHA ORCAMENTARIA'!A:B,2,0)</f>
        <v>CORRIMÃO E GUARDA-CORPO - 1 ANDAR</v>
      </c>
      <c r="D162" s="214"/>
      <c r="E162" s="122">
        <f>VLOOKUP(B162,'[49]PLANILHA ORCAMENTARIA'!A:G,7,0)</f>
        <v>11441.34</v>
      </c>
      <c r="F162" s="123"/>
      <c r="G162" s="124" t="str">
        <f t="shared" si="2235"/>
        <v/>
      </c>
      <c r="H162" s="125"/>
      <c r="I162" s="126">
        <f t="shared" si="2236"/>
        <v>0</v>
      </c>
      <c r="J162" s="124" t="str">
        <f t="shared" si="2237"/>
        <v/>
      </c>
      <c r="K162" s="125"/>
      <c r="L162" s="126">
        <f t="shared" si="2238"/>
        <v>0</v>
      </c>
      <c r="M162" s="124" t="str">
        <f t="shared" si="2239"/>
        <v/>
      </c>
      <c r="N162" s="125"/>
      <c r="O162" s="126">
        <f t="shared" si="2240"/>
        <v>0</v>
      </c>
      <c r="P162" s="124" t="str">
        <f t="shared" si="2241"/>
        <v/>
      </c>
      <c r="Q162" s="125"/>
      <c r="R162" s="126">
        <f t="shared" si="2242"/>
        <v>0</v>
      </c>
      <c r="S162" s="124" t="str">
        <f t="shared" si="2243"/>
        <v/>
      </c>
      <c r="T162" s="125"/>
      <c r="U162" s="126">
        <f t="shared" si="2244"/>
        <v>0</v>
      </c>
      <c r="V162" s="124" t="str">
        <f t="shared" si="2245"/>
        <v/>
      </c>
      <c r="W162" s="125"/>
      <c r="X162" s="126">
        <f t="shared" si="2246"/>
        <v>0</v>
      </c>
      <c r="Y162" s="124" t="str">
        <f t="shared" si="2247"/>
        <v/>
      </c>
      <c r="Z162" s="125"/>
      <c r="AA162" s="126">
        <f t="shared" si="2248"/>
        <v>0</v>
      </c>
      <c r="AB162" s="124" t="str">
        <f t="shared" si="2249"/>
        <v/>
      </c>
      <c r="AC162" s="125"/>
      <c r="AD162" s="126">
        <f t="shared" si="2250"/>
        <v>0</v>
      </c>
      <c r="AE162" s="124" t="str">
        <f t="shared" si="2251"/>
        <v/>
      </c>
      <c r="AF162" s="125"/>
      <c r="AG162" s="126">
        <f t="shared" si="2252"/>
        <v>0</v>
      </c>
      <c r="AH162" s="124" t="str">
        <f t="shared" si="2253"/>
        <v/>
      </c>
      <c r="AI162" s="125"/>
      <c r="AJ162" s="126">
        <f t="shared" si="2254"/>
        <v>0</v>
      </c>
      <c r="AK162" s="124" t="str">
        <f t="shared" si="2255"/>
        <v/>
      </c>
      <c r="AL162" s="125"/>
      <c r="AM162" s="126">
        <f t="shared" si="2256"/>
        <v>0</v>
      </c>
      <c r="AN162" s="124" t="str">
        <f t="shared" si="2257"/>
        <v/>
      </c>
      <c r="AO162" s="125"/>
      <c r="AP162" s="126">
        <f t="shared" si="2258"/>
        <v>0</v>
      </c>
      <c r="AQ162" s="124" t="str">
        <f t="shared" si="2259"/>
        <v/>
      </c>
      <c r="AR162" s="125"/>
      <c r="AS162" s="126">
        <f t="shared" si="2260"/>
        <v>0</v>
      </c>
      <c r="AT162" s="124" t="str">
        <f t="shared" si="2261"/>
        <v/>
      </c>
      <c r="AU162" s="125"/>
      <c r="AV162" s="126">
        <f t="shared" si="2262"/>
        <v>0</v>
      </c>
      <c r="AW162" s="124" t="str">
        <f t="shared" si="2263"/>
        <v/>
      </c>
      <c r="AX162" s="125"/>
      <c r="AY162" s="126">
        <f t="shared" si="2264"/>
        <v>0</v>
      </c>
      <c r="AZ162" s="124" t="str">
        <f t="shared" si="2265"/>
        <v/>
      </c>
      <c r="BA162" s="125"/>
      <c r="BB162" s="126">
        <f t="shared" si="2266"/>
        <v>0</v>
      </c>
      <c r="BC162" s="124" t="str">
        <f t="shared" si="2267"/>
        <v/>
      </c>
      <c r="BD162" s="125"/>
      <c r="BE162" s="126">
        <f t="shared" si="2268"/>
        <v>0</v>
      </c>
      <c r="BF162" s="124" t="str">
        <f t="shared" si="2269"/>
        <v/>
      </c>
      <c r="BG162" s="125"/>
      <c r="BH162" s="126">
        <f t="shared" si="2270"/>
        <v>0</v>
      </c>
      <c r="BI162" s="124" t="str">
        <f t="shared" si="2271"/>
        <v/>
      </c>
      <c r="BJ162" s="125"/>
      <c r="BK162" s="126">
        <f t="shared" si="2272"/>
        <v>0</v>
      </c>
      <c r="BL162" s="124" t="str">
        <f t="shared" si="2273"/>
        <v/>
      </c>
      <c r="BM162" s="125"/>
      <c r="BN162" s="126">
        <f t="shared" si="2274"/>
        <v>0</v>
      </c>
      <c r="BO162" s="124" t="str">
        <f t="shared" si="2275"/>
        <v/>
      </c>
      <c r="BP162" s="125"/>
      <c r="BQ162" s="126">
        <f t="shared" si="2276"/>
        <v>0</v>
      </c>
      <c r="BR162" s="124" t="str">
        <f t="shared" si="2277"/>
        <v/>
      </c>
      <c r="BS162" s="125"/>
      <c r="BT162" s="126">
        <f t="shared" si="2278"/>
        <v>0</v>
      </c>
      <c r="BU162" s="124" t="str">
        <f t="shared" si="2279"/>
        <v/>
      </c>
      <c r="BV162" s="125"/>
      <c r="BW162" s="126">
        <f t="shared" si="2280"/>
        <v>0</v>
      </c>
      <c r="BX162" s="124" t="str">
        <f t="shared" si="2281"/>
        <v/>
      </c>
      <c r="BY162" s="125"/>
      <c r="BZ162" s="126">
        <f t="shared" si="2282"/>
        <v>0</v>
      </c>
      <c r="CA162" s="124" t="str">
        <f t="shared" si="2283"/>
        <v/>
      </c>
      <c r="CB162" s="125"/>
      <c r="CC162" s="126">
        <f t="shared" si="2284"/>
        <v>0</v>
      </c>
      <c r="CD162" s="124" t="str">
        <f t="shared" si="2285"/>
        <v/>
      </c>
      <c r="CE162" s="125"/>
      <c r="CF162" s="126">
        <f t="shared" si="2286"/>
        <v>0</v>
      </c>
      <c r="CG162" s="124" t="str">
        <f t="shared" si="2287"/>
        <v/>
      </c>
      <c r="CH162" s="125"/>
      <c r="CI162" s="126">
        <f t="shared" si="2288"/>
        <v>0</v>
      </c>
      <c r="CJ162" s="124" t="str">
        <f t="shared" si="2289"/>
        <v/>
      </c>
      <c r="CK162" s="125"/>
      <c r="CL162" s="126">
        <f t="shared" si="2290"/>
        <v>0</v>
      </c>
      <c r="CM162" s="124" t="str">
        <f t="shared" si="2291"/>
        <v/>
      </c>
      <c r="CN162" s="125"/>
      <c r="CO162" s="126">
        <f t="shared" si="2292"/>
        <v>0</v>
      </c>
      <c r="CP162" s="124" t="str">
        <f t="shared" si="2293"/>
        <v/>
      </c>
      <c r="CQ162" s="125"/>
      <c r="CR162" s="126">
        <f t="shared" si="2294"/>
        <v>0</v>
      </c>
      <c r="CS162" s="124" t="str">
        <f t="shared" si="2295"/>
        <v/>
      </c>
      <c r="CT162" s="125"/>
      <c r="CU162" s="126">
        <f t="shared" si="2296"/>
        <v>0</v>
      </c>
      <c r="CV162" s="124" t="str">
        <f t="shared" si="2297"/>
        <v/>
      </c>
      <c r="CW162" s="125"/>
      <c r="CX162" s="126">
        <f t="shared" si="2298"/>
        <v>0</v>
      </c>
      <c r="CY162" s="124" t="str">
        <f t="shared" si="2299"/>
        <v/>
      </c>
      <c r="CZ162" s="125"/>
      <c r="DA162" s="126">
        <f t="shared" si="2300"/>
        <v>0</v>
      </c>
      <c r="DB162" s="124">
        <f t="shared" si="2301"/>
        <v>11441.34</v>
      </c>
      <c r="DC162" s="125">
        <v>1</v>
      </c>
      <c r="DD162" s="126">
        <f t="shared" si="2302"/>
        <v>1</v>
      </c>
      <c r="DE162" s="124" t="str">
        <f t="shared" si="2303"/>
        <v/>
      </c>
      <c r="DF162" s="125"/>
      <c r="DG162" s="126">
        <f t="shared" si="2304"/>
        <v>1</v>
      </c>
      <c r="DH162" s="124" t="str">
        <f t="shared" si="2305"/>
        <v/>
      </c>
      <c r="DI162" s="125"/>
      <c r="DJ162" s="126">
        <f t="shared" si="2306"/>
        <v>1</v>
      </c>
    </row>
    <row r="163" spans="1:114" ht="7.75" hidden="1" customHeight="1" outlineLevel="1" x14ac:dyDescent="0.2">
      <c r="A163" s="97" t="str">
        <f t="shared" si="2234"/>
        <v>4</v>
      </c>
      <c r="B163" s="140" t="s">
        <v>405</v>
      </c>
      <c r="C163" s="213" t="str">
        <f>VLOOKUP(B163,'[49]PLANILHA ORCAMENTARIA'!A:B,2,0)</f>
        <v>CORRIMÃO E GUARDA-CORPO - 2 ANDAR</v>
      </c>
      <c r="D163" s="214"/>
      <c r="E163" s="122">
        <f>VLOOKUP(B163,'[49]PLANILHA ORCAMENTARIA'!A:G,7,0)</f>
        <v>33415.54</v>
      </c>
      <c r="F163" s="123"/>
      <c r="G163" s="124" t="str">
        <f t="shared" si="2235"/>
        <v/>
      </c>
      <c r="H163" s="125"/>
      <c r="I163" s="126">
        <f t="shared" si="2236"/>
        <v>0</v>
      </c>
      <c r="J163" s="124" t="str">
        <f t="shared" si="2237"/>
        <v/>
      </c>
      <c r="K163" s="125"/>
      <c r="L163" s="126">
        <f t="shared" si="2238"/>
        <v>0</v>
      </c>
      <c r="M163" s="124" t="str">
        <f t="shared" si="2239"/>
        <v/>
      </c>
      <c r="N163" s="125"/>
      <c r="O163" s="126">
        <f t="shared" si="2240"/>
        <v>0</v>
      </c>
      <c r="P163" s="124" t="str">
        <f t="shared" si="2241"/>
        <v/>
      </c>
      <c r="Q163" s="125"/>
      <c r="R163" s="126">
        <f t="shared" si="2242"/>
        <v>0</v>
      </c>
      <c r="S163" s="124" t="str">
        <f t="shared" si="2243"/>
        <v/>
      </c>
      <c r="T163" s="125"/>
      <c r="U163" s="126">
        <f t="shared" si="2244"/>
        <v>0</v>
      </c>
      <c r="V163" s="124" t="str">
        <f t="shared" si="2245"/>
        <v/>
      </c>
      <c r="W163" s="125"/>
      <c r="X163" s="126">
        <f t="shared" si="2246"/>
        <v>0</v>
      </c>
      <c r="Y163" s="124" t="str">
        <f t="shared" si="2247"/>
        <v/>
      </c>
      <c r="Z163" s="125"/>
      <c r="AA163" s="126">
        <f t="shared" si="2248"/>
        <v>0</v>
      </c>
      <c r="AB163" s="124" t="str">
        <f t="shared" si="2249"/>
        <v/>
      </c>
      <c r="AC163" s="125"/>
      <c r="AD163" s="126">
        <f t="shared" si="2250"/>
        <v>0</v>
      </c>
      <c r="AE163" s="124" t="str">
        <f t="shared" si="2251"/>
        <v/>
      </c>
      <c r="AF163" s="125"/>
      <c r="AG163" s="126">
        <f t="shared" si="2252"/>
        <v>0</v>
      </c>
      <c r="AH163" s="124" t="str">
        <f t="shared" si="2253"/>
        <v/>
      </c>
      <c r="AI163" s="125"/>
      <c r="AJ163" s="126">
        <f t="shared" si="2254"/>
        <v>0</v>
      </c>
      <c r="AK163" s="124" t="str">
        <f t="shared" si="2255"/>
        <v/>
      </c>
      <c r="AL163" s="125"/>
      <c r="AM163" s="126">
        <f t="shared" si="2256"/>
        <v>0</v>
      </c>
      <c r="AN163" s="124" t="str">
        <f t="shared" si="2257"/>
        <v/>
      </c>
      <c r="AO163" s="125"/>
      <c r="AP163" s="126">
        <f t="shared" si="2258"/>
        <v>0</v>
      </c>
      <c r="AQ163" s="124" t="str">
        <f t="shared" si="2259"/>
        <v/>
      </c>
      <c r="AR163" s="125"/>
      <c r="AS163" s="126">
        <f t="shared" si="2260"/>
        <v>0</v>
      </c>
      <c r="AT163" s="124" t="str">
        <f t="shared" si="2261"/>
        <v/>
      </c>
      <c r="AU163" s="125"/>
      <c r="AV163" s="126">
        <f t="shared" si="2262"/>
        <v>0</v>
      </c>
      <c r="AW163" s="124" t="str">
        <f t="shared" si="2263"/>
        <v/>
      </c>
      <c r="AX163" s="125"/>
      <c r="AY163" s="126">
        <f t="shared" si="2264"/>
        <v>0</v>
      </c>
      <c r="AZ163" s="124" t="str">
        <f t="shared" si="2265"/>
        <v/>
      </c>
      <c r="BA163" s="125"/>
      <c r="BB163" s="126">
        <f t="shared" si="2266"/>
        <v>0</v>
      </c>
      <c r="BC163" s="124" t="str">
        <f t="shared" si="2267"/>
        <v/>
      </c>
      <c r="BD163" s="125"/>
      <c r="BE163" s="126">
        <f t="shared" si="2268"/>
        <v>0</v>
      </c>
      <c r="BF163" s="124" t="str">
        <f t="shared" si="2269"/>
        <v/>
      </c>
      <c r="BG163" s="125"/>
      <c r="BH163" s="126">
        <f t="shared" si="2270"/>
        <v>0</v>
      </c>
      <c r="BI163" s="124" t="str">
        <f t="shared" si="2271"/>
        <v/>
      </c>
      <c r="BJ163" s="125"/>
      <c r="BK163" s="126">
        <f t="shared" si="2272"/>
        <v>0</v>
      </c>
      <c r="BL163" s="124" t="str">
        <f t="shared" si="2273"/>
        <v/>
      </c>
      <c r="BM163" s="125"/>
      <c r="BN163" s="126">
        <f t="shared" si="2274"/>
        <v>0</v>
      </c>
      <c r="BO163" s="124" t="str">
        <f t="shared" si="2275"/>
        <v/>
      </c>
      <c r="BP163" s="125"/>
      <c r="BQ163" s="126">
        <f t="shared" si="2276"/>
        <v>0</v>
      </c>
      <c r="BR163" s="124" t="str">
        <f t="shared" si="2277"/>
        <v/>
      </c>
      <c r="BS163" s="125"/>
      <c r="BT163" s="126">
        <f t="shared" si="2278"/>
        <v>0</v>
      </c>
      <c r="BU163" s="124" t="str">
        <f t="shared" si="2279"/>
        <v/>
      </c>
      <c r="BV163" s="125"/>
      <c r="BW163" s="126">
        <f t="shared" si="2280"/>
        <v>0</v>
      </c>
      <c r="BX163" s="124" t="str">
        <f t="shared" si="2281"/>
        <v/>
      </c>
      <c r="BY163" s="125"/>
      <c r="BZ163" s="126">
        <f t="shared" si="2282"/>
        <v>0</v>
      </c>
      <c r="CA163" s="124" t="str">
        <f t="shared" si="2283"/>
        <v/>
      </c>
      <c r="CB163" s="125"/>
      <c r="CC163" s="126">
        <f t="shared" si="2284"/>
        <v>0</v>
      </c>
      <c r="CD163" s="124" t="str">
        <f t="shared" si="2285"/>
        <v/>
      </c>
      <c r="CE163" s="125"/>
      <c r="CF163" s="126">
        <f t="shared" si="2286"/>
        <v>0</v>
      </c>
      <c r="CG163" s="124" t="str">
        <f t="shared" si="2287"/>
        <v/>
      </c>
      <c r="CH163" s="125"/>
      <c r="CI163" s="126">
        <f t="shared" si="2288"/>
        <v>0</v>
      </c>
      <c r="CJ163" s="124" t="str">
        <f t="shared" si="2289"/>
        <v/>
      </c>
      <c r="CK163" s="125"/>
      <c r="CL163" s="126">
        <f t="shared" si="2290"/>
        <v>0</v>
      </c>
      <c r="CM163" s="124" t="str">
        <f t="shared" si="2291"/>
        <v/>
      </c>
      <c r="CN163" s="125"/>
      <c r="CO163" s="126">
        <f t="shared" si="2292"/>
        <v>0</v>
      </c>
      <c r="CP163" s="124" t="str">
        <f t="shared" si="2293"/>
        <v/>
      </c>
      <c r="CQ163" s="125"/>
      <c r="CR163" s="126">
        <f t="shared" si="2294"/>
        <v>0</v>
      </c>
      <c r="CS163" s="124" t="str">
        <f t="shared" si="2295"/>
        <v/>
      </c>
      <c r="CT163" s="125"/>
      <c r="CU163" s="126">
        <f t="shared" si="2296"/>
        <v>0</v>
      </c>
      <c r="CV163" s="124" t="str">
        <f t="shared" si="2297"/>
        <v/>
      </c>
      <c r="CW163" s="125"/>
      <c r="CX163" s="126">
        <f t="shared" si="2298"/>
        <v>0</v>
      </c>
      <c r="CY163" s="124" t="str">
        <f t="shared" si="2299"/>
        <v/>
      </c>
      <c r="CZ163" s="125"/>
      <c r="DA163" s="126">
        <f t="shared" si="2300"/>
        <v>0</v>
      </c>
      <c r="DB163" s="124">
        <f t="shared" si="2301"/>
        <v>33415.54</v>
      </c>
      <c r="DC163" s="125">
        <v>1</v>
      </c>
      <c r="DD163" s="126">
        <f t="shared" si="2302"/>
        <v>1</v>
      </c>
      <c r="DE163" s="124" t="str">
        <f t="shared" si="2303"/>
        <v/>
      </c>
      <c r="DF163" s="125"/>
      <c r="DG163" s="126">
        <f t="shared" si="2304"/>
        <v>1</v>
      </c>
      <c r="DH163" s="124" t="str">
        <f t="shared" si="2305"/>
        <v/>
      </c>
      <c r="DI163" s="125"/>
      <c r="DJ163" s="126">
        <f t="shared" si="2306"/>
        <v>1</v>
      </c>
    </row>
    <row r="164" spans="1:114" ht="7.75" hidden="1" customHeight="1" outlineLevel="1" x14ac:dyDescent="0.2">
      <c r="A164" s="97" t="str">
        <f t="shared" si="2234"/>
        <v>4</v>
      </c>
      <c r="B164" s="140" t="s">
        <v>406</v>
      </c>
      <c r="C164" s="213" t="str">
        <f>VLOOKUP(B164,'[49]PLANILHA ORCAMENTARIA'!A:B,2,0)</f>
        <v>LOUÇAS E METAIS - TÉRREO</v>
      </c>
      <c r="D164" s="214"/>
      <c r="E164" s="122">
        <f>VLOOKUP(B164,'[49]PLANILHA ORCAMENTARIA'!A:G,7,0)</f>
        <v>51856.91</v>
      </c>
      <c r="F164" s="123"/>
      <c r="G164" s="124" t="str">
        <f t="shared" si="2235"/>
        <v/>
      </c>
      <c r="H164" s="125"/>
      <c r="I164" s="126">
        <f t="shared" si="2236"/>
        <v>0</v>
      </c>
      <c r="J164" s="124" t="str">
        <f t="shared" si="2237"/>
        <v/>
      </c>
      <c r="K164" s="125"/>
      <c r="L164" s="126">
        <f t="shared" si="2238"/>
        <v>0</v>
      </c>
      <c r="M164" s="124" t="str">
        <f t="shared" si="2239"/>
        <v/>
      </c>
      <c r="N164" s="125"/>
      <c r="O164" s="126">
        <f t="shared" si="2240"/>
        <v>0</v>
      </c>
      <c r="P164" s="124" t="str">
        <f t="shared" si="2241"/>
        <v/>
      </c>
      <c r="Q164" s="125"/>
      <c r="R164" s="126">
        <f t="shared" si="2242"/>
        <v>0</v>
      </c>
      <c r="S164" s="124" t="str">
        <f t="shared" si="2243"/>
        <v/>
      </c>
      <c r="T164" s="125"/>
      <c r="U164" s="126">
        <f t="shared" si="2244"/>
        <v>0</v>
      </c>
      <c r="V164" s="124" t="str">
        <f t="shared" si="2245"/>
        <v/>
      </c>
      <c r="W164" s="125"/>
      <c r="X164" s="126">
        <f t="shared" si="2246"/>
        <v>0</v>
      </c>
      <c r="Y164" s="124" t="str">
        <f t="shared" si="2247"/>
        <v/>
      </c>
      <c r="Z164" s="125"/>
      <c r="AA164" s="126">
        <f t="shared" si="2248"/>
        <v>0</v>
      </c>
      <c r="AB164" s="124" t="str">
        <f t="shared" si="2249"/>
        <v/>
      </c>
      <c r="AC164" s="125"/>
      <c r="AD164" s="126">
        <f t="shared" si="2250"/>
        <v>0</v>
      </c>
      <c r="AE164" s="124" t="str">
        <f t="shared" si="2251"/>
        <v/>
      </c>
      <c r="AF164" s="125"/>
      <c r="AG164" s="126">
        <f t="shared" si="2252"/>
        <v>0</v>
      </c>
      <c r="AH164" s="124" t="str">
        <f t="shared" si="2253"/>
        <v/>
      </c>
      <c r="AI164" s="125"/>
      <c r="AJ164" s="126">
        <f t="shared" si="2254"/>
        <v>0</v>
      </c>
      <c r="AK164" s="124" t="str">
        <f t="shared" si="2255"/>
        <v/>
      </c>
      <c r="AL164" s="125"/>
      <c r="AM164" s="126">
        <f t="shared" si="2256"/>
        <v>0</v>
      </c>
      <c r="AN164" s="124" t="str">
        <f t="shared" si="2257"/>
        <v/>
      </c>
      <c r="AO164" s="125"/>
      <c r="AP164" s="126">
        <f t="shared" si="2258"/>
        <v>0</v>
      </c>
      <c r="AQ164" s="124" t="str">
        <f t="shared" si="2259"/>
        <v/>
      </c>
      <c r="AR164" s="125"/>
      <c r="AS164" s="126">
        <f t="shared" si="2260"/>
        <v>0</v>
      </c>
      <c r="AT164" s="124" t="str">
        <f t="shared" si="2261"/>
        <v/>
      </c>
      <c r="AU164" s="125"/>
      <c r="AV164" s="126">
        <f t="shared" si="2262"/>
        <v>0</v>
      </c>
      <c r="AW164" s="124" t="str">
        <f t="shared" si="2263"/>
        <v/>
      </c>
      <c r="AX164" s="125"/>
      <c r="AY164" s="126">
        <f t="shared" si="2264"/>
        <v>0</v>
      </c>
      <c r="AZ164" s="124" t="str">
        <f t="shared" si="2265"/>
        <v/>
      </c>
      <c r="BA164" s="125"/>
      <c r="BB164" s="126">
        <f t="shared" si="2266"/>
        <v>0</v>
      </c>
      <c r="BC164" s="124" t="str">
        <f t="shared" si="2267"/>
        <v/>
      </c>
      <c r="BD164" s="125"/>
      <c r="BE164" s="126">
        <f t="shared" si="2268"/>
        <v>0</v>
      </c>
      <c r="BF164" s="124" t="str">
        <f t="shared" si="2269"/>
        <v/>
      </c>
      <c r="BG164" s="125"/>
      <c r="BH164" s="126">
        <f t="shared" si="2270"/>
        <v>0</v>
      </c>
      <c r="BI164" s="124" t="str">
        <f t="shared" si="2271"/>
        <v/>
      </c>
      <c r="BJ164" s="125"/>
      <c r="BK164" s="126">
        <f t="shared" si="2272"/>
        <v>0</v>
      </c>
      <c r="BL164" s="124" t="str">
        <f t="shared" si="2273"/>
        <v/>
      </c>
      <c r="BM164" s="125"/>
      <c r="BN164" s="126">
        <f t="shared" si="2274"/>
        <v>0</v>
      </c>
      <c r="BO164" s="124" t="str">
        <f t="shared" si="2275"/>
        <v/>
      </c>
      <c r="BP164" s="125"/>
      <c r="BQ164" s="126">
        <f t="shared" si="2276"/>
        <v>0</v>
      </c>
      <c r="BR164" s="124" t="str">
        <f t="shared" si="2277"/>
        <v/>
      </c>
      <c r="BS164" s="125"/>
      <c r="BT164" s="126">
        <f t="shared" si="2278"/>
        <v>0</v>
      </c>
      <c r="BU164" s="124" t="str">
        <f t="shared" si="2279"/>
        <v/>
      </c>
      <c r="BV164" s="125"/>
      <c r="BW164" s="126">
        <f t="shared" si="2280"/>
        <v>0</v>
      </c>
      <c r="BX164" s="124" t="str">
        <f t="shared" si="2281"/>
        <v/>
      </c>
      <c r="BY164" s="125"/>
      <c r="BZ164" s="126">
        <f t="shared" si="2282"/>
        <v>0</v>
      </c>
      <c r="CA164" s="124" t="str">
        <f t="shared" si="2283"/>
        <v/>
      </c>
      <c r="CB164" s="125"/>
      <c r="CC164" s="126">
        <f t="shared" si="2284"/>
        <v>0</v>
      </c>
      <c r="CD164" s="124" t="str">
        <f t="shared" si="2285"/>
        <v/>
      </c>
      <c r="CE164" s="125"/>
      <c r="CF164" s="126">
        <f t="shared" si="2286"/>
        <v>0</v>
      </c>
      <c r="CG164" s="124" t="str">
        <f t="shared" si="2287"/>
        <v/>
      </c>
      <c r="CH164" s="125"/>
      <c r="CI164" s="126">
        <f t="shared" si="2288"/>
        <v>0</v>
      </c>
      <c r="CJ164" s="124" t="str">
        <f t="shared" si="2289"/>
        <v/>
      </c>
      <c r="CK164" s="125"/>
      <c r="CL164" s="126">
        <f t="shared" si="2290"/>
        <v>0</v>
      </c>
      <c r="CM164" s="124" t="str">
        <f t="shared" si="2291"/>
        <v/>
      </c>
      <c r="CN164" s="125"/>
      <c r="CO164" s="126">
        <f t="shared" si="2292"/>
        <v>0</v>
      </c>
      <c r="CP164" s="124" t="str">
        <f t="shared" si="2293"/>
        <v/>
      </c>
      <c r="CQ164" s="125"/>
      <c r="CR164" s="126">
        <f t="shared" si="2294"/>
        <v>0</v>
      </c>
      <c r="CS164" s="124" t="str">
        <f t="shared" si="2295"/>
        <v/>
      </c>
      <c r="CT164" s="125"/>
      <c r="CU164" s="126">
        <f t="shared" si="2296"/>
        <v>0</v>
      </c>
      <c r="CV164" s="124" t="str">
        <f t="shared" si="2297"/>
        <v/>
      </c>
      <c r="CW164" s="125"/>
      <c r="CX164" s="126">
        <f t="shared" si="2298"/>
        <v>0</v>
      </c>
      <c r="CY164" s="124" t="str">
        <f t="shared" si="2299"/>
        <v/>
      </c>
      <c r="CZ164" s="125"/>
      <c r="DA164" s="126">
        <f t="shared" si="2300"/>
        <v>0</v>
      </c>
      <c r="DB164" s="124" t="str">
        <f t="shared" si="2301"/>
        <v/>
      </c>
      <c r="DC164" s="125"/>
      <c r="DD164" s="126">
        <f t="shared" si="2302"/>
        <v>0</v>
      </c>
      <c r="DE164" s="124" t="str">
        <f t="shared" si="2303"/>
        <v/>
      </c>
      <c r="DF164" s="125"/>
      <c r="DG164" s="126">
        <f t="shared" si="2304"/>
        <v>0</v>
      </c>
      <c r="DH164" s="124">
        <f t="shared" si="2305"/>
        <v>51856.91</v>
      </c>
      <c r="DI164" s="125">
        <v>1</v>
      </c>
      <c r="DJ164" s="126">
        <f t="shared" si="2306"/>
        <v>1</v>
      </c>
    </row>
    <row r="165" spans="1:114" ht="7.75" hidden="1" customHeight="1" outlineLevel="1" x14ac:dyDescent="0.2">
      <c r="A165" s="97" t="str">
        <f t="shared" si="2234"/>
        <v>4</v>
      </c>
      <c r="B165" s="140" t="s">
        <v>407</v>
      </c>
      <c r="C165" s="213" t="str">
        <f>VLOOKUP(B165,'[49]PLANILHA ORCAMENTARIA'!A:B,2,0)</f>
        <v>LOUÇAS E METAIS - 1 ANDAR</v>
      </c>
      <c r="D165" s="214"/>
      <c r="E165" s="122">
        <f>VLOOKUP(B165,'[49]PLANILHA ORCAMENTARIA'!A:G,7,0)</f>
        <v>40358.99</v>
      </c>
      <c r="F165" s="123"/>
      <c r="G165" s="124" t="str">
        <f t="shared" si="2235"/>
        <v/>
      </c>
      <c r="H165" s="125"/>
      <c r="I165" s="126">
        <f t="shared" si="2236"/>
        <v>0</v>
      </c>
      <c r="J165" s="124" t="str">
        <f t="shared" si="2237"/>
        <v/>
      </c>
      <c r="K165" s="125"/>
      <c r="L165" s="126">
        <f t="shared" si="2238"/>
        <v>0</v>
      </c>
      <c r="M165" s="124" t="str">
        <f t="shared" si="2239"/>
        <v/>
      </c>
      <c r="N165" s="125"/>
      <c r="O165" s="126">
        <f t="shared" si="2240"/>
        <v>0</v>
      </c>
      <c r="P165" s="124" t="str">
        <f t="shared" si="2241"/>
        <v/>
      </c>
      <c r="Q165" s="125"/>
      <c r="R165" s="126">
        <f t="shared" si="2242"/>
        <v>0</v>
      </c>
      <c r="S165" s="124" t="str">
        <f t="shared" si="2243"/>
        <v/>
      </c>
      <c r="T165" s="125"/>
      <c r="U165" s="126">
        <f t="shared" si="2244"/>
        <v>0</v>
      </c>
      <c r="V165" s="124" t="str">
        <f t="shared" si="2245"/>
        <v/>
      </c>
      <c r="W165" s="125"/>
      <c r="X165" s="126">
        <f t="shared" si="2246"/>
        <v>0</v>
      </c>
      <c r="Y165" s="124" t="str">
        <f t="shared" si="2247"/>
        <v/>
      </c>
      <c r="Z165" s="125"/>
      <c r="AA165" s="126">
        <f t="shared" si="2248"/>
        <v>0</v>
      </c>
      <c r="AB165" s="124" t="str">
        <f t="shared" si="2249"/>
        <v/>
      </c>
      <c r="AC165" s="125"/>
      <c r="AD165" s="126">
        <f t="shared" si="2250"/>
        <v>0</v>
      </c>
      <c r="AE165" s="124" t="str">
        <f t="shared" si="2251"/>
        <v/>
      </c>
      <c r="AF165" s="125"/>
      <c r="AG165" s="126">
        <f t="shared" si="2252"/>
        <v>0</v>
      </c>
      <c r="AH165" s="124" t="str">
        <f t="shared" si="2253"/>
        <v/>
      </c>
      <c r="AI165" s="125"/>
      <c r="AJ165" s="126">
        <f t="shared" si="2254"/>
        <v>0</v>
      </c>
      <c r="AK165" s="124" t="str">
        <f t="shared" si="2255"/>
        <v/>
      </c>
      <c r="AL165" s="125"/>
      <c r="AM165" s="126">
        <f t="shared" si="2256"/>
        <v>0</v>
      </c>
      <c r="AN165" s="124" t="str">
        <f t="shared" si="2257"/>
        <v/>
      </c>
      <c r="AO165" s="125"/>
      <c r="AP165" s="126">
        <f t="shared" si="2258"/>
        <v>0</v>
      </c>
      <c r="AQ165" s="124" t="str">
        <f t="shared" si="2259"/>
        <v/>
      </c>
      <c r="AR165" s="125"/>
      <c r="AS165" s="126">
        <f t="shared" si="2260"/>
        <v>0</v>
      </c>
      <c r="AT165" s="124" t="str">
        <f t="shared" si="2261"/>
        <v/>
      </c>
      <c r="AU165" s="125"/>
      <c r="AV165" s="126">
        <f t="shared" si="2262"/>
        <v>0</v>
      </c>
      <c r="AW165" s="124" t="str">
        <f t="shared" si="2263"/>
        <v/>
      </c>
      <c r="AX165" s="125"/>
      <c r="AY165" s="126">
        <f t="shared" si="2264"/>
        <v>0</v>
      </c>
      <c r="AZ165" s="124" t="str">
        <f t="shared" si="2265"/>
        <v/>
      </c>
      <c r="BA165" s="125"/>
      <c r="BB165" s="126">
        <f t="shared" si="2266"/>
        <v>0</v>
      </c>
      <c r="BC165" s="124" t="str">
        <f t="shared" si="2267"/>
        <v/>
      </c>
      <c r="BD165" s="125"/>
      <c r="BE165" s="126">
        <f t="shared" si="2268"/>
        <v>0</v>
      </c>
      <c r="BF165" s="124" t="str">
        <f t="shared" si="2269"/>
        <v/>
      </c>
      <c r="BG165" s="125"/>
      <c r="BH165" s="126">
        <f t="shared" si="2270"/>
        <v>0</v>
      </c>
      <c r="BI165" s="124" t="str">
        <f t="shared" si="2271"/>
        <v/>
      </c>
      <c r="BJ165" s="125"/>
      <c r="BK165" s="126">
        <f t="shared" si="2272"/>
        <v>0</v>
      </c>
      <c r="BL165" s="124" t="str">
        <f t="shared" si="2273"/>
        <v/>
      </c>
      <c r="BM165" s="125"/>
      <c r="BN165" s="126">
        <f t="shared" si="2274"/>
        <v>0</v>
      </c>
      <c r="BO165" s="124" t="str">
        <f t="shared" si="2275"/>
        <v/>
      </c>
      <c r="BP165" s="125"/>
      <c r="BQ165" s="126">
        <f t="shared" si="2276"/>
        <v>0</v>
      </c>
      <c r="BR165" s="124" t="str">
        <f t="shared" si="2277"/>
        <v/>
      </c>
      <c r="BS165" s="125"/>
      <c r="BT165" s="126">
        <f t="shared" si="2278"/>
        <v>0</v>
      </c>
      <c r="BU165" s="124" t="str">
        <f t="shared" si="2279"/>
        <v/>
      </c>
      <c r="BV165" s="125"/>
      <c r="BW165" s="126">
        <f t="shared" si="2280"/>
        <v>0</v>
      </c>
      <c r="BX165" s="124" t="str">
        <f t="shared" si="2281"/>
        <v/>
      </c>
      <c r="BY165" s="125"/>
      <c r="BZ165" s="126">
        <f t="shared" si="2282"/>
        <v>0</v>
      </c>
      <c r="CA165" s="124" t="str">
        <f t="shared" si="2283"/>
        <v/>
      </c>
      <c r="CB165" s="125"/>
      <c r="CC165" s="126">
        <f t="shared" si="2284"/>
        <v>0</v>
      </c>
      <c r="CD165" s="124" t="str">
        <f t="shared" si="2285"/>
        <v/>
      </c>
      <c r="CE165" s="125"/>
      <c r="CF165" s="126">
        <f t="shared" si="2286"/>
        <v>0</v>
      </c>
      <c r="CG165" s="124" t="str">
        <f t="shared" si="2287"/>
        <v/>
      </c>
      <c r="CH165" s="125"/>
      <c r="CI165" s="126">
        <f t="shared" si="2288"/>
        <v>0</v>
      </c>
      <c r="CJ165" s="124" t="str">
        <f t="shared" si="2289"/>
        <v/>
      </c>
      <c r="CK165" s="125"/>
      <c r="CL165" s="126">
        <f t="shared" si="2290"/>
        <v>0</v>
      </c>
      <c r="CM165" s="124" t="str">
        <f t="shared" si="2291"/>
        <v/>
      </c>
      <c r="CN165" s="125"/>
      <c r="CO165" s="126">
        <f t="shared" si="2292"/>
        <v>0</v>
      </c>
      <c r="CP165" s="124" t="str">
        <f t="shared" si="2293"/>
        <v/>
      </c>
      <c r="CQ165" s="125"/>
      <c r="CR165" s="126">
        <f t="shared" si="2294"/>
        <v>0</v>
      </c>
      <c r="CS165" s="124" t="str">
        <f t="shared" si="2295"/>
        <v/>
      </c>
      <c r="CT165" s="125"/>
      <c r="CU165" s="126">
        <f t="shared" si="2296"/>
        <v>0</v>
      </c>
      <c r="CV165" s="124" t="str">
        <f t="shared" si="2297"/>
        <v/>
      </c>
      <c r="CW165" s="125"/>
      <c r="CX165" s="126">
        <f t="shared" si="2298"/>
        <v>0</v>
      </c>
      <c r="CY165" s="124" t="str">
        <f t="shared" si="2299"/>
        <v/>
      </c>
      <c r="CZ165" s="125"/>
      <c r="DA165" s="126">
        <f t="shared" si="2300"/>
        <v>0</v>
      </c>
      <c r="DB165" s="124" t="str">
        <f t="shared" si="2301"/>
        <v/>
      </c>
      <c r="DC165" s="125"/>
      <c r="DD165" s="126">
        <f t="shared" si="2302"/>
        <v>0</v>
      </c>
      <c r="DE165" s="124" t="str">
        <f t="shared" si="2303"/>
        <v/>
      </c>
      <c r="DF165" s="125"/>
      <c r="DG165" s="126">
        <f t="shared" si="2304"/>
        <v>0</v>
      </c>
      <c r="DH165" s="124">
        <f t="shared" si="2305"/>
        <v>40358.99</v>
      </c>
      <c r="DI165" s="125">
        <v>1</v>
      </c>
      <c r="DJ165" s="126">
        <f t="shared" si="2306"/>
        <v>1</v>
      </c>
    </row>
    <row r="166" spans="1:114" ht="7.75" hidden="1" customHeight="1" outlineLevel="1" x14ac:dyDescent="0.2">
      <c r="A166" s="97" t="str">
        <f t="shared" si="2234"/>
        <v>4</v>
      </c>
      <c r="B166" s="140" t="s">
        <v>408</v>
      </c>
      <c r="C166" s="213" t="str">
        <f>VLOOKUP(B166,'[49]PLANILHA ORCAMENTARIA'!A:B,2,0)</f>
        <v>LOUÇAS E METAIS - 2 ANDAR</v>
      </c>
      <c r="D166" s="214"/>
      <c r="E166" s="122">
        <f>VLOOKUP(B166,'[49]PLANILHA ORCAMENTARIA'!A:G,7,0)</f>
        <v>64198.58</v>
      </c>
      <c r="F166" s="123"/>
      <c r="G166" s="124" t="str">
        <f t="shared" si="2235"/>
        <v/>
      </c>
      <c r="H166" s="125"/>
      <c r="I166" s="126">
        <f t="shared" si="2236"/>
        <v>0</v>
      </c>
      <c r="J166" s="124" t="str">
        <f t="shared" si="2237"/>
        <v/>
      </c>
      <c r="K166" s="125"/>
      <c r="L166" s="126">
        <f t="shared" si="2238"/>
        <v>0</v>
      </c>
      <c r="M166" s="124" t="str">
        <f t="shared" si="2239"/>
        <v/>
      </c>
      <c r="N166" s="125"/>
      <c r="O166" s="126">
        <f t="shared" si="2240"/>
        <v>0</v>
      </c>
      <c r="P166" s="124" t="str">
        <f t="shared" si="2241"/>
        <v/>
      </c>
      <c r="Q166" s="125"/>
      <c r="R166" s="126">
        <f t="shared" si="2242"/>
        <v>0</v>
      </c>
      <c r="S166" s="124" t="str">
        <f t="shared" si="2243"/>
        <v/>
      </c>
      <c r="T166" s="125"/>
      <c r="U166" s="126">
        <f t="shared" si="2244"/>
        <v>0</v>
      </c>
      <c r="V166" s="124" t="str">
        <f t="shared" si="2245"/>
        <v/>
      </c>
      <c r="W166" s="125"/>
      <c r="X166" s="126">
        <f t="shared" si="2246"/>
        <v>0</v>
      </c>
      <c r="Y166" s="124" t="str">
        <f t="shared" si="2247"/>
        <v/>
      </c>
      <c r="Z166" s="125"/>
      <c r="AA166" s="126">
        <f t="shared" si="2248"/>
        <v>0</v>
      </c>
      <c r="AB166" s="124" t="str">
        <f t="shared" si="2249"/>
        <v/>
      </c>
      <c r="AC166" s="125"/>
      <c r="AD166" s="126">
        <f t="shared" si="2250"/>
        <v>0</v>
      </c>
      <c r="AE166" s="124" t="str">
        <f t="shared" si="2251"/>
        <v/>
      </c>
      <c r="AF166" s="125"/>
      <c r="AG166" s="126">
        <f t="shared" si="2252"/>
        <v>0</v>
      </c>
      <c r="AH166" s="124" t="str">
        <f t="shared" si="2253"/>
        <v/>
      </c>
      <c r="AI166" s="125"/>
      <c r="AJ166" s="126">
        <f t="shared" si="2254"/>
        <v>0</v>
      </c>
      <c r="AK166" s="124" t="str">
        <f t="shared" si="2255"/>
        <v/>
      </c>
      <c r="AL166" s="125"/>
      <c r="AM166" s="126">
        <f t="shared" si="2256"/>
        <v>0</v>
      </c>
      <c r="AN166" s="124" t="str">
        <f t="shared" si="2257"/>
        <v/>
      </c>
      <c r="AO166" s="125"/>
      <c r="AP166" s="126">
        <f t="shared" si="2258"/>
        <v>0</v>
      </c>
      <c r="AQ166" s="124" t="str">
        <f t="shared" si="2259"/>
        <v/>
      </c>
      <c r="AR166" s="125"/>
      <c r="AS166" s="126">
        <f t="shared" si="2260"/>
        <v>0</v>
      </c>
      <c r="AT166" s="124" t="str">
        <f t="shared" si="2261"/>
        <v/>
      </c>
      <c r="AU166" s="125"/>
      <c r="AV166" s="126">
        <f t="shared" si="2262"/>
        <v>0</v>
      </c>
      <c r="AW166" s="124" t="str">
        <f t="shared" si="2263"/>
        <v/>
      </c>
      <c r="AX166" s="125"/>
      <c r="AY166" s="126">
        <f t="shared" si="2264"/>
        <v>0</v>
      </c>
      <c r="AZ166" s="124" t="str">
        <f t="shared" si="2265"/>
        <v/>
      </c>
      <c r="BA166" s="125"/>
      <c r="BB166" s="126">
        <f t="shared" si="2266"/>
        <v>0</v>
      </c>
      <c r="BC166" s="124" t="str">
        <f t="shared" si="2267"/>
        <v/>
      </c>
      <c r="BD166" s="125"/>
      <c r="BE166" s="126">
        <f t="shared" si="2268"/>
        <v>0</v>
      </c>
      <c r="BF166" s="124" t="str">
        <f t="shared" si="2269"/>
        <v/>
      </c>
      <c r="BG166" s="125"/>
      <c r="BH166" s="126">
        <f t="shared" si="2270"/>
        <v>0</v>
      </c>
      <c r="BI166" s="124" t="str">
        <f t="shared" si="2271"/>
        <v/>
      </c>
      <c r="BJ166" s="125"/>
      <c r="BK166" s="126">
        <f t="shared" si="2272"/>
        <v>0</v>
      </c>
      <c r="BL166" s="124" t="str">
        <f t="shared" si="2273"/>
        <v/>
      </c>
      <c r="BM166" s="125"/>
      <c r="BN166" s="126">
        <f t="shared" si="2274"/>
        <v>0</v>
      </c>
      <c r="BO166" s="124" t="str">
        <f t="shared" si="2275"/>
        <v/>
      </c>
      <c r="BP166" s="125"/>
      <c r="BQ166" s="126">
        <f t="shared" si="2276"/>
        <v>0</v>
      </c>
      <c r="BR166" s="124" t="str">
        <f t="shared" si="2277"/>
        <v/>
      </c>
      <c r="BS166" s="125"/>
      <c r="BT166" s="126">
        <f t="shared" si="2278"/>
        <v>0</v>
      </c>
      <c r="BU166" s="124" t="str">
        <f t="shared" si="2279"/>
        <v/>
      </c>
      <c r="BV166" s="125"/>
      <c r="BW166" s="126">
        <f t="shared" si="2280"/>
        <v>0</v>
      </c>
      <c r="BX166" s="124" t="str">
        <f t="shared" si="2281"/>
        <v/>
      </c>
      <c r="BY166" s="125"/>
      <c r="BZ166" s="126">
        <f t="shared" si="2282"/>
        <v>0</v>
      </c>
      <c r="CA166" s="124" t="str">
        <f t="shared" si="2283"/>
        <v/>
      </c>
      <c r="CB166" s="125"/>
      <c r="CC166" s="126">
        <f t="shared" si="2284"/>
        <v>0</v>
      </c>
      <c r="CD166" s="124" t="str">
        <f t="shared" si="2285"/>
        <v/>
      </c>
      <c r="CE166" s="125"/>
      <c r="CF166" s="126">
        <f t="shared" si="2286"/>
        <v>0</v>
      </c>
      <c r="CG166" s="124" t="str">
        <f t="shared" si="2287"/>
        <v/>
      </c>
      <c r="CH166" s="125"/>
      <c r="CI166" s="126">
        <f t="shared" si="2288"/>
        <v>0</v>
      </c>
      <c r="CJ166" s="124" t="str">
        <f t="shared" si="2289"/>
        <v/>
      </c>
      <c r="CK166" s="125"/>
      <c r="CL166" s="126">
        <f t="shared" si="2290"/>
        <v>0</v>
      </c>
      <c r="CM166" s="124" t="str">
        <f t="shared" si="2291"/>
        <v/>
      </c>
      <c r="CN166" s="125"/>
      <c r="CO166" s="126">
        <f t="shared" si="2292"/>
        <v>0</v>
      </c>
      <c r="CP166" s="124" t="str">
        <f t="shared" si="2293"/>
        <v/>
      </c>
      <c r="CQ166" s="125"/>
      <c r="CR166" s="126">
        <f t="shared" si="2294"/>
        <v>0</v>
      </c>
      <c r="CS166" s="124" t="str">
        <f t="shared" si="2295"/>
        <v/>
      </c>
      <c r="CT166" s="125"/>
      <c r="CU166" s="126">
        <f t="shared" si="2296"/>
        <v>0</v>
      </c>
      <c r="CV166" s="124" t="str">
        <f t="shared" si="2297"/>
        <v/>
      </c>
      <c r="CW166" s="125"/>
      <c r="CX166" s="126">
        <f t="shared" si="2298"/>
        <v>0</v>
      </c>
      <c r="CY166" s="124" t="str">
        <f t="shared" si="2299"/>
        <v/>
      </c>
      <c r="CZ166" s="125"/>
      <c r="DA166" s="126">
        <f t="shared" si="2300"/>
        <v>0</v>
      </c>
      <c r="DB166" s="124" t="str">
        <f t="shared" si="2301"/>
        <v/>
      </c>
      <c r="DC166" s="125"/>
      <c r="DD166" s="126">
        <f t="shared" si="2302"/>
        <v>0</v>
      </c>
      <c r="DE166" s="124" t="str">
        <f t="shared" si="2303"/>
        <v/>
      </c>
      <c r="DF166" s="125"/>
      <c r="DG166" s="126">
        <f t="shared" si="2304"/>
        <v>0</v>
      </c>
      <c r="DH166" s="124">
        <f t="shared" si="2305"/>
        <v>64198.58</v>
      </c>
      <c r="DI166" s="125">
        <v>1</v>
      </c>
      <c r="DJ166" s="126">
        <f t="shared" si="2306"/>
        <v>1</v>
      </c>
    </row>
    <row r="167" spans="1:114" ht="7.75" hidden="1" customHeight="1" outlineLevel="1" x14ac:dyDescent="0.2">
      <c r="A167" s="97" t="str">
        <f t="shared" si="2234"/>
        <v>4</v>
      </c>
      <c r="B167" s="131" t="s">
        <v>409</v>
      </c>
      <c r="C167" s="204" t="s">
        <v>410</v>
      </c>
      <c r="D167" s="204"/>
      <c r="E167" s="132">
        <f>VLOOKUP(B167,'[49]PLANILHA ORCAMENTARIA'!A:G,7,0)</f>
        <v>721653.37</v>
      </c>
      <c r="F167" s="133"/>
      <c r="G167" s="207"/>
      <c r="H167" s="208"/>
      <c r="I167" s="209"/>
      <c r="J167" s="207"/>
      <c r="K167" s="208"/>
      <c r="L167" s="209"/>
      <c r="M167" s="207"/>
      <c r="N167" s="208"/>
      <c r="O167" s="209"/>
      <c r="P167" s="207"/>
      <c r="Q167" s="208"/>
      <c r="R167" s="209"/>
      <c r="S167" s="207"/>
      <c r="T167" s="208"/>
      <c r="U167" s="209"/>
      <c r="V167" s="207"/>
      <c r="W167" s="208"/>
      <c r="X167" s="209"/>
      <c r="Y167" s="207"/>
      <c r="Z167" s="208"/>
      <c r="AA167" s="209"/>
      <c r="AB167" s="207"/>
      <c r="AC167" s="208"/>
      <c r="AD167" s="209"/>
      <c r="AE167" s="207"/>
      <c r="AF167" s="208"/>
      <c r="AG167" s="209"/>
      <c r="AH167" s="207"/>
      <c r="AI167" s="208"/>
      <c r="AJ167" s="209"/>
      <c r="AK167" s="207"/>
      <c r="AL167" s="208"/>
      <c r="AM167" s="209"/>
      <c r="AN167" s="207"/>
      <c r="AO167" s="208"/>
      <c r="AP167" s="209"/>
      <c r="AQ167" s="207"/>
      <c r="AR167" s="208"/>
      <c r="AS167" s="209"/>
      <c r="AT167" s="207"/>
      <c r="AU167" s="208"/>
      <c r="AV167" s="209"/>
      <c r="AW167" s="207"/>
      <c r="AX167" s="208"/>
      <c r="AY167" s="209"/>
      <c r="AZ167" s="207"/>
      <c r="BA167" s="208"/>
      <c r="BB167" s="209"/>
      <c r="BC167" s="207"/>
      <c r="BD167" s="208"/>
      <c r="BE167" s="209"/>
      <c r="BF167" s="207"/>
      <c r="BG167" s="208"/>
      <c r="BH167" s="209"/>
      <c r="BI167" s="207"/>
      <c r="BJ167" s="208"/>
      <c r="BK167" s="209"/>
      <c r="BL167" s="207"/>
      <c r="BM167" s="208"/>
      <c r="BN167" s="209"/>
      <c r="BO167" s="207"/>
      <c r="BP167" s="208"/>
      <c r="BQ167" s="209"/>
      <c r="BR167" s="207"/>
      <c r="BS167" s="208"/>
      <c r="BT167" s="209"/>
      <c r="BU167" s="207"/>
      <c r="BV167" s="208"/>
      <c r="BW167" s="209"/>
      <c r="BX167" s="207"/>
      <c r="BY167" s="208"/>
      <c r="BZ167" s="209"/>
      <c r="CA167" s="207"/>
      <c r="CB167" s="208"/>
      <c r="CC167" s="209"/>
      <c r="CD167" s="207"/>
      <c r="CE167" s="208"/>
      <c r="CF167" s="209"/>
      <c r="CG167" s="207"/>
      <c r="CH167" s="208"/>
      <c r="CI167" s="209"/>
      <c r="CJ167" s="207"/>
      <c r="CK167" s="208"/>
      <c r="CL167" s="209"/>
      <c r="CM167" s="207"/>
      <c r="CN167" s="208"/>
      <c r="CO167" s="209"/>
      <c r="CP167" s="207"/>
      <c r="CQ167" s="208"/>
      <c r="CR167" s="209"/>
      <c r="CS167" s="207"/>
      <c r="CT167" s="208"/>
      <c r="CU167" s="209"/>
      <c r="CV167" s="207"/>
      <c r="CW167" s="208"/>
      <c r="CX167" s="209"/>
      <c r="CY167" s="207"/>
      <c r="CZ167" s="208"/>
      <c r="DA167" s="209"/>
      <c r="DB167" s="207"/>
      <c r="DC167" s="208"/>
      <c r="DD167" s="209"/>
      <c r="DE167" s="207"/>
      <c r="DF167" s="208"/>
      <c r="DG167" s="209"/>
      <c r="DH167" s="207"/>
      <c r="DI167" s="208"/>
      <c r="DJ167" s="209"/>
    </row>
    <row r="168" spans="1:114" ht="7.75" hidden="1" customHeight="1" outlineLevel="2" x14ac:dyDescent="0.2">
      <c r="A168" s="97" t="str">
        <f t="shared" si="2234"/>
        <v>4</v>
      </c>
      <c r="B168" s="140" t="s">
        <v>411</v>
      </c>
      <c r="C168" s="213" t="str">
        <f>VLOOKUP(B168,'[49]PLANILHA ORCAMENTARIA'!A:B,2,0)</f>
        <v>FACHADA COBOGÓ NORTE</v>
      </c>
      <c r="D168" s="214"/>
      <c r="E168" s="122">
        <f>VLOOKUP(B168,'[49]PLANILHA ORCAMENTARIA'!A:G,7,0)</f>
        <v>122983.02</v>
      </c>
      <c r="F168" s="123"/>
      <c r="G168" s="124" t="str">
        <f t="shared" ref="G168:G172" si="2307">IF(H168="","",H168*$E168)</f>
        <v/>
      </c>
      <c r="H168" s="125"/>
      <c r="I168" s="126">
        <f t="shared" ref="I168:I169" si="2308">H168</f>
        <v>0</v>
      </c>
      <c r="J168" s="124" t="str">
        <f t="shared" ref="J168:J172" si="2309">IF(K168="","",K168*$E168)</f>
        <v/>
      </c>
      <c r="K168" s="125"/>
      <c r="L168" s="126">
        <f t="shared" ref="L168:L172" si="2310">K168+I168</f>
        <v>0</v>
      </c>
      <c r="M168" s="124" t="str">
        <f t="shared" ref="M168:M172" si="2311">IF(N168="","",N168*$E168)</f>
        <v/>
      </c>
      <c r="N168" s="125"/>
      <c r="O168" s="126">
        <f t="shared" ref="O168:O172" si="2312">N168+L168</f>
        <v>0</v>
      </c>
      <c r="P168" s="124" t="str">
        <f t="shared" ref="P168:P172" si="2313">IF(Q168="","",Q168*$E168)</f>
        <v/>
      </c>
      <c r="Q168" s="125"/>
      <c r="R168" s="126">
        <f t="shared" ref="R168:R172" si="2314">Q168+O168</f>
        <v>0</v>
      </c>
      <c r="S168" s="124" t="str">
        <f t="shared" ref="S168:S172" si="2315">IF(T168="","",T168*$E168)</f>
        <v/>
      </c>
      <c r="T168" s="125"/>
      <c r="U168" s="126">
        <f t="shared" ref="U168:U172" si="2316">T168+R168</f>
        <v>0</v>
      </c>
      <c r="V168" s="124" t="str">
        <f t="shared" ref="V168:V172" si="2317">IF(W168="","",W168*$E168)</f>
        <v/>
      </c>
      <c r="W168" s="125"/>
      <c r="X168" s="126">
        <f t="shared" ref="X168:X172" si="2318">W168+U168</f>
        <v>0</v>
      </c>
      <c r="Y168" s="124" t="str">
        <f t="shared" ref="Y168:Y172" si="2319">IF(Z168="","",Z168*$E168)</f>
        <v/>
      </c>
      <c r="Z168" s="125"/>
      <c r="AA168" s="126">
        <f t="shared" ref="AA168:AA172" si="2320">Z168+X168</f>
        <v>0</v>
      </c>
      <c r="AB168" s="124" t="str">
        <f t="shared" ref="AB168:AB172" si="2321">IF(AC168="","",AC168*$E168)</f>
        <v/>
      </c>
      <c r="AC168" s="125"/>
      <c r="AD168" s="126">
        <f t="shared" ref="AD168:AD172" si="2322">AC168+AA168</f>
        <v>0</v>
      </c>
      <c r="AE168" s="124" t="str">
        <f t="shared" ref="AE168:AE172" si="2323">IF(AF168="","",AF168*$E168)</f>
        <v/>
      </c>
      <c r="AF168" s="125"/>
      <c r="AG168" s="126">
        <f t="shared" ref="AG168:AG172" si="2324">AF168+AD168</f>
        <v>0</v>
      </c>
      <c r="AH168" s="124" t="str">
        <f t="shared" ref="AH168:AH172" si="2325">IF(AI168="","",AI168*$E168)</f>
        <v/>
      </c>
      <c r="AI168" s="125"/>
      <c r="AJ168" s="126">
        <f t="shared" ref="AJ168:AJ172" si="2326">AI168+AG168</f>
        <v>0</v>
      </c>
      <c r="AK168" s="124" t="str">
        <f t="shared" ref="AK168:AK172" si="2327">IF(AL168="","",AL168*$E168)</f>
        <v/>
      </c>
      <c r="AL168" s="125"/>
      <c r="AM168" s="126">
        <f t="shared" ref="AM168:AM172" si="2328">AL168+AJ168</f>
        <v>0</v>
      </c>
      <c r="AN168" s="124" t="str">
        <f t="shared" ref="AN168:AN172" si="2329">IF(AO168="","",AO168*$E168)</f>
        <v/>
      </c>
      <c r="AO168" s="125"/>
      <c r="AP168" s="126">
        <f t="shared" ref="AP168:AP172" si="2330">AO168+AM168</f>
        <v>0</v>
      </c>
      <c r="AQ168" s="124" t="str">
        <f t="shared" ref="AQ168:AQ172" si="2331">IF(AR168="","",AR168*$E168)</f>
        <v/>
      </c>
      <c r="AR168" s="125"/>
      <c r="AS168" s="126">
        <f t="shared" ref="AS168:AS172" si="2332">AR168+AP168</f>
        <v>0</v>
      </c>
      <c r="AT168" s="124" t="str">
        <f t="shared" ref="AT168:AT172" si="2333">IF(AU168="","",AU168*$E168)</f>
        <v/>
      </c>
      <c r="AU168" s="125"/>
      <c r="AV168" s="126">
        <f t="shared" ref="AV168:AV172" si="2334">AU168+AS168</f>
        <v>0</v>
      </c>
      <c r="AW168" s="124" t="str">
        <f t="shared" ref="AW168:AW172" si="2335">IF(AX168="","",AX168*$E168)</f>
        <v/>
      </c>
      <c r="AX168" s="125"/>
      <c r="AY168" s="126">
        <f t="shared" ref="AY168:AY172" si="2336">AX168+AV168</f>
        <v>0</v>
      </c>
      <c r="AZ168" s="124" t="str">
        <f t="shared" ref="AZ168:AZ172" si="2337">IF(BA168="","",BA168*$E168)</f>
        <v/>
      </c>
      <c r="BA168" s="125"/>
      <c r="BB168" s="126">
        <f t="shared" ref="BB168:BB172" si="2338">BA168+AY168</f>
        <v>0</v>
      </c>
      <c r="BC168" s="124" t="str">
        <f t="shared" ref="BC168:BC172" si="2339">IF(BD168="","",BD168*$E168)</f>
        <v/>
      </c>
      <c r="BD168" s="125"/>
      <c r="BE168" s="126">
        <f t="shared" ref="BE168:BE172" si="2340">BD168+BB168</f>
        <v>0</v>
      </c>
      <c r="BF168" s="124" t="str">
        <f t="shared" ref="BF168:BF172" si="2341">IF(BG168="","",BG168*$E168)</f>
        <v/>
      </c>
      <c r="BG168" s="125"/>
      <c r="BH168" s="126">
        <f t="shared" ref="BH168:BH172" si="2342">BG168+BE168</f>
        <v>0</v>
      </c>
      <c r="BI168" s="124" t="str">
        <f t="shared" ref="BI168:BI172" si="2343">IF(BJ168="","",BJ168*$E168)</f>
        <v/>
      </c>
      <c r="BJ168" s="125"/>
      <c r="BK168" s="126">
        <f t="shared" ref="BK168:BK172" si="2344">BJ168+BH168</f>
        <v>0</v>
      </c>
      <c r="BL168" s="124" t="str">
        <f t="shared" ref="BL168:BL172" si="2345">IF(BM168="","",BM168*$E168)</f>
        <v/>
      </c>
      <c r="BM168" s="125"/>
      <c r="BN168" s="126">
        <f t="shared" ref="BN168:BN172" si="2346">BM168+BK168</f>
        <v>0</v>
      </c>
      <c r="BO168" s="124" t="str">
        <f t="shared" ref="BO168:BO172" si="2347">IF(BP168="","",BP168*$E168)</f>
        <v/>
      </c>
      <c r="BP168" s="125"/>
      <c r="BQ168" s="126">
        <f t="shared" ref="BQ168:BQ172" si="2348">BP168+BN168</f>
        <v>0</v>
      </c>
      <c r="BR168" s="124" t="str">
        <f t="shared" ref="BR168:BR172" si="2349">IF(BS168="","",BS168*$E168)</f>
        <v/>
      </c>
      <c r="BS168" s="125"/>
      <c r="BT168" s="126">
        <f t="shared" ref="BT168:BT172" si="2350">BS168+BQ168</f>
        <v>0</v>
      </c>
      <c r="BU168" s="124" t="str">
        <f t="shared" ref="BU168:BU172" si="2351">IF(BV168="","",BV168*$E168)</f>
        <v/>
      </c>
      <c r="BV168" s="125"/>
      <c r="BW168" s="126">
        <f t="shared" ref="BW168:BW172" si="2352">BV168+BT168</f>
        <v>0</v>
      </c>
      <c r="BX168" s="124" t="str">
        <f t="shared" ref="BX168:BX172" si="2353">IF(BY168="","",BY168*$E168)</f>
        <v/>
      </c>
      <c r="BY168" s="125"/>
      <c r="BZ168" s="126">
        <f t="shared" ref="BZ168:BZ172" si="2354">BY168+BW168</f>
        <v>0</v>
      </c>
      <c r="CA168" s="124" t="str">
        <f t="shared" ref="CA168:CA172" si="2355">IF(CB168="","",CB168*$E168)</f>
        <v/>
      </c>
      <c r="CB168" s="125"/>
      <c r="CC168" s="126">
        <f t="shared" ref="CC168:CC172" si="2356">CB168+BZ168</f>
        <v>0</v>
      </c>
      <c r="CD168" s="124" t="str">
        <f t="shared" ref="CD168:CD172" si="2357">IF(CE168="","",CE168*$E168)</f>
        <v/>
      </c>
      <c r="CE168" s="125"/>
      <c r="CF168" s="126">
        <f t="shared" ref="CF168:CF172" si="2358">CE168+CC168</f>
        <v>0</v>
      </c>
      <c r="CG168" s="124" t="str">
        <f t="shared" ref="CG168:CG172" si="2359">IF(CH168="","",CH168*$E168)</f>
        <v/>
      </c>
      <c r="CH168" s="125"/>
      <c r="CI168" s="126">
        <f t="shared" ref="CI168:CI172" si="2360">CH168+CF168</f>
        <v>0</v>
      </c>
      <c r="CJ168" s="124" t="str">
        <f t="shared" ref="CJ168:CJ172" si="2361">IF(CK168="","",CK168*$E168)</f>
        <v/>
      </c>
      <c r="CK168" s="125"/>
      <c r="CL168" s="126">
        <f t="shared" ref="CL168:CL172" si="2362">CK168+CI168</f>
        <v>0</v>
      </c>
      <c r="CM168" s="124" t="str">
        <f t="shared" ref="CM168:CM172" si="2363">IF(CN168="","",CN168*$E168)</f>
        <v/>
      </c>
      <c r="CN168" s="125"/>
      <c r="CO168" s="126">
        <f t="shared" ref="CO168:CO172" si="2364">CN168+CL168</f>
        <v>0</v>
      </c>
      <c r="CP168" s="124" t="str">
        <f t="shared" ref="CP168:CP172" si="2365">IF(CQ168="","",CQ168*$E168)</f>
        <v/>
      </c>
      <c r="CQ168" s="125"/>
      <c r="CR168" s="126">
        <f t="shared" ref="CR168:CR172" si="2366">CQ168+CO168</f>
        <v>0</v>
      </c>
      <c r="CS168" s="124" t="str">
        <f t="shared" ref="CS168:CS172" si="2367">IF(CT168="","",CT168*$E168)</f>
        <v/>
      </c>
      <c r="CT168" s="125"/>
      <c r="CU168" s="126">
        <f t="shared" ref="CU168:CU172" si="2368">CT168+CR168</f>
        <v>0</v>
      </c>
      <c r="CV168" s="124" t="str">
        <f t="shared" ref="CV168:CV172" si="2369">IF(CW168="","",CW168*$E168)</f>
        <v/>
      </c>
      <c r="CW168" s="125"/>
      <c r="CX168" s="126">
        <f t="shared" ref="CX168:CX172" si="2370">CW168+CU168</f>
        <v>0</v>
      </c>
      <c r="CY168" s="124">
        <f t="shared" ref="CY168:CY172" si="2371">IF(CZ168="","",CZ168*$E168)</f>
        <v>122983.02</v>
      </c>
      <c r="CZ168" s="125">
        <v>1</v>
      </c>
      <c r="DA168" s="126">
        <f t="shared" ref="DA168:DA172" si="2372">CZ168+CX168</f>
        <v>1</v>
      </c>
      <c r="DB168" s="124" t="str">
        <f t="shared" ref="DB168:DB172" si="2373">IF(DC168="","",DC168*$E168)</f>
        <v/>
      </c>
      <c r="DC168" s="125"/>
      <c r="DD168" s="126">
        <f t="shared" ref="DD168:DD172" si="2374">DC168+DA168</f>
        <v>1</v>
      </c>
      <c r="DE168" s="124" t="str">
        <f t="shared" ref="DE168:DE172" si="2375">IF(DF168="","",DF168*$E168)</f>
        <v/>
      </c>
      <c r="DF168" s="125"/>
      <c r="DG168" s="126">
        <f t="shared" ref="DG168:DG172" si="2376">DF168+DD168</f>
        <v>1</v>
      </c>
      <c r="DH168" s="124" t="str">
        <f t="shared" ref="DH168:DH172" si="2377">IF(DI168="","",DI168*$E168)</f>
        <v/>
      </c>
      <c r="DI168" s="125"/>
      <c r="DJ168" s="126">
        <f t="shared" ref="DJ168:DJ172" si="2378">DI168+DG168</f>
        <v>1</v>
      </c>
    </row>
    <row r="169" spans="1:114" ht="7.75" hidden="1" customHeight="1" outlineLevel="2" x14ac:dyDescent="0.2">
      <c r="A169" s="97" t="str">
        <f t="shared" si="2234"/>
        <v>4</v>
      </c>
      <c r="B169" s="140" t="s">
        <v>412</v>
      </c>
      <c r="C169" s="213" t="str">
        <f>VLOOKUP(B169,'[49]PLANILHA ORCAMENTARIA'!A:B,2,0)</f>
        <v>FACHADA COBOGÓ SUL</v>
      </c>
      <c r="D169" s="214"/>
      <c r="E169" s="122">
        <f>VLOOKUP(B169,'[49]PLANILHA ORCAMENTARIA'!A:G,7,0)</f>
        <v>122983.02</v>
      </c>
      <c r="F169" s="123"/>
      <c r="G169" s="124" t="str">
        <f t="shared" si="2307"/>
        <v/>
      </c>
      <c r="H169" s="125"/>
      <c r="I169" s="126">
        <f t="shared" si="2308"/>
        <v>0</v>
      </c>
      <c r="J169" s="124" t="str">
        <f t="shared" si="2309"/>
        <v/>
      </c>
      <c r="K169" s="125"/>
      <c r="L169" s="126">
        <f t="shared" si="2310"/>
        <v>0</v>
      </c>
      <c r="M169" s="124" t="str">
        <f t="shared" si="2311"/>
        <v/>
      </c>
      <c r="N169" s="125"/>
      <c r="O169" s="126">
        <f t="shared" si="2312"/>
        <v>0</v>
      </c>
      <c r="P169" s="124" t="str">
        <f t="shared" si="2313"/>
        <v/>
      </c>
      <c r="Q169" s="125"/>
      <c r="R169" s="126">
        <f t="shared" si="2314"/>
        <v>0</v>
      </c>
      <c r="S169" s="124" t="str">
        <f t="shared" si="2315"/>
        <v/>
      </c>
      <c r="T169" s="125"/>
      <c r="U169" s="126">
        <f t="shared" si="2316"/>
        <v>0</v>
      </c>
      <c r="V169" s="124" t="str">
        <f t="shared" si="2317"/>
        <v/>
      </c>
      <c r="W169" s="125"/>
      <c r="X169" s="126">
        <f t="shared" si="2318"/>
        <v>0</v>
      </c>
      <c r="Y169" s="124" t="str">
        <f t="shared" si="2319"/>
        <v/>
      </c>
      <c r="Z169" s="125"/>
      <c r="AA169" s="126">
        <f t="shared" si="2320"/>
        <v>0</v>
      </c>
      <c r="AB169" s="124" t="str">
        <f t="shared" si="2321"/>
        <v/>
      </c>
      <c r="AC169" s="125"/>
      <c r="AD169" s="126">
        <f t="shared" si="2322"/>
        <v>0</v>
      </c>
      <c r="AE169" s="124" t="str">
        <f t="shared" si="2323"/>
        <v/>
      </c>
      <c r="AF169" s="125"/>
      <c r="AG169" s="126">
        <f t="shared" si="2324"/>
        <v>0</v>
      </c>
      <c r="AH169" s="124" t="str">
        <f t="shared" si="2325"/>
        <v/>
      </c>
      <c r="AI169" s="125"/>
      <c r="AJ169" s="126">
        <f t="shared" si="2326"/>
        <v>0</v>
      </c>
      <c r="AK169" s="124" t="str">
        <f t="shared" si="2327"/>
        <v/>
      </c>
      <c r="AL169" s="125"/>
      <c r="AM169" s="126">
        <f t="shared" si="2328"/>
        <v>0</v>
      </c>
      <c r="AN169" s="124" t="str">
        <f t="shared" si="2329"/>
        <v/>
      </c>
      <c r="AO169" s="125"/>
      <c r="AP169" s="126">
        <f t="shared" si="2330"/>
        <v>0</v>
      </c>
      <c r="AQ169" s="124" t="str">
        <f t="shared" si="2331"/>
        <v/>
      </c>
      <c r="AR169" s="125"/>
      <c r="AS169" s="126">
        <f t="shared" si="2332"/>
        <v>0</v>
      </c>
      <c r="AT169" s="124" t="str">
        <f t="shared" si="2333"/>
        <v/>
      </c>
      <c r="AU169" s="125"/>
      <c r="AV169" s="126">
        <f t="shared" si="2334"/>
        <v>0</v>
      </c>
      <c r="AW169" s="124" t="str">
        <f t="shared" si="2335"/>
        <v/>
      </c>
      <c r="AX169" s="125"/>
      <c r="AY169" s="126">
        <f t="shared" si="2336"/>
        <v>0</v>
      </c>
      <c r="AZ169" s="124" t="str">
        <f t="shared" si="2337"/>
        <v/>
      </c>
      <c r="BA169" s="125"/>
      <c r="BB169" s="126">
        <f t="shared" si="2338"/>
        <v>0</v>
      </c>
      <c r="BC169" s="124" t="str">
        <f t="shared" si="2339"/>
        <v/>
      </c>
      <c r="BD169" s="125"/>
      <c r="BE169" s="126">
        <f t="shared" si="2340"/>
        <v>0</v>
      </c>
      <c r="BF169" s="124" t="str">
        <f t="shared" si="2341"/>
        <v/>
      </c>
      <c r="BG169" s="125"/>
      <c r="BH169" s="126">
        <f t="shared" si="2342"/>
        <v>0</v>
      </c>
      <c r="BI169" s="124" t="str">
        <f t="shared" si="2343"/>
        <v/>
      </c>
      <c r="BJ169" s="125"/>
      <c r="BK169" s="126">
        <f t="shared" si="2344"/>
        <v>0</v>
      </c>
      <c r="BL169" s="124" t="str">
        <f t="shared" si="2345"/>
        <v/>
      </c>
      <c r="BM169" s="125"/>
      <c r="BN169" s="126">
        <f t="shared" si="2346"/>
        <v>0</v>
      </c>
      <c r="BO169" s="124" t="str">
        <f t="shared" si="2347"/>
        <v/>
      </c>
      <c r="BP169" s="125"/>
      <c r="BQ169" s="126">
        <f t="shared" si="2348"/>
        <v>0</v>
      </c>
      <c r="BR169" s="124" t="str">
        <f t="shared" si="2349"/>
        <v/>
      </c>
      <c r="BS169" s="125"/>
      <c r="BT169" s="126">
        <f t="shared" si="2350"/>
        <v>0</v>
      </c>
      <c r="BU169" s="124" t="str">
        <f t="shared" si="2351"/>
        <v/>
      </c>
      <c r="BV169" s="125"/>
      <c r="BW169" s="126">
        <f t="shared" si="2352"/>
        <v>0</v>
      </c>
      <c r="BX169" s="124" t="str">
        <f t="shared" si="2353"/>
        <v/>
      </c>
      <c r="BY169" s="125"/>
      <c r="BZ169" s="126">
        <f t="shared" si="2354"/>
        <v>0</v>
      </c>
      <c r="CA169" s="124" t="str">
        <f t="shared" si="2355"/>
        <v/>
      </c>
      <c r="CB169" s="125"/>
      <c r="CC169" s="126">
        <f t="shared" si="2356"/>
        <v>0</v>
      </c>
      <c r="CD169" s="124" t="str">
        <f t="shared" si="2357"/>
        <v/>
      </c>
      <c r="CE169" s="125"/>
      <c r="CF169" s="126">
        <f t="shared" si="2358"/>
        <v>0</v>
      </c>
      <c r="CG169" s="124" t="str">
        <f t="shared" si="2359"/>
        <v/>
      </c>
      <c r="CH169" s="125"/>
      <c r="CI169" s="126">
        <f t="shared" si="2360"/>
        <v>0</v>
      </c>
      <c r="CJ169" s="124" t="str">
        <f t="shared" si="2361"/>
        <v/>
      </c>
      <c r="CK169" s="125"/>
      <c r="CL169" s="126">
        <f t="shared" si="2362"/>
        <v>0</v>
      </c>
      <c r="CM169" s="124" t="str">
        <f t="shared" si="2363"/>
        <v/>
      </c>
      <c r="CN169" s="125"/>
      <c r="CO169" s="126">
        <f t="shared" si="2364"/>
        <v>0</v>
      </c>
      <c r="CP169" s="124" t="str">
        <f t="shared" si="2365"/>
        <v/>
      </c>
      <c r="CQ169" s="125"/>
      <c r="CR169" s="126">
        <f t="shared" si="2366"/>
        <v>0</v>
      </c>
      <c r="CS169" s="124" t="str">
        <f t="shared" si="2367"/>
        <v/>
      </c>
      <c r="CT169" s="125"/>
      <c r="CU169" s="126">
        <f t="shared" si="2368"/>
        <v>0</v>
      </c>
      <c r="CV169" s="124" t="str">
        <f t="shared" si="2369"/>
        <v/>
      </c>
      <c r="CW169" s="125"/>
      <c r="CX169" s="126">
        <f t="shared" si="2370"/>
        <v>0</v>
      </c>
      <c r="CY169" s="124" t="str">
        <f t="shared" si="2371"/>
        <v/>
      </c>
      <c r="CZ169" s="125"/>
      <c r="DA169" s="126">
        <f t="shared" si="2372"/>
        <v>0</v>
      </c>
      <c r="DB169" s="124">
        <f t="shared" si="2373"/>
        <v>122983.02</v>
      </c>
      <c r="DC169" s="125">
        <v>1</v>
      </c>
      <c r="DD169" s="126">
        <f t="shared" si="2374"/>
        <v>1</v>
      </c>
      <c r="DE169" s="124" t="str">
        <f t="shared" si="2375"/>
        <v/>
      </c>
      <c r="DF169" s="125"/>
      <c r="DG169" s="126">
        <f t="shared" si="2376"/>
        <v>1</v>
      </c>
      <c r="DH169" s="124" t="str">
        <f t="shared" si="2377"/>
        <v/>
      </c>
      <c r="DI169" s="125"/>
      <c r="DJ169" s="126">
        <f t="shared" si="2378"/>
        <v>1</v>
      </c>
    </row>
    <row r="170" spans="1:114" ht="7.75" hidden="1" customHeight="1" outlineLevel="2" x14ac:dyDescent="0.2">
      <c r="A170" s="97" t="str">
        <f t="shared" si="2234"/>
        <v>4</v>
      </c>
      <c r="B170" s="140" t="s">
        <v>413</v>
      </c>
      <c r="C170" s="213" t="str">
        <f>VLOOKUP(B170,'[49]PLANILHA ORCAMENTARIA'!A:B,2,0)</f>
        <v>FACHADA COBOGÓ LESTE</v>
      </c>
      <c r="D170" s="214"/>
      <c r="E170" s="122">
        <f>VLOOKUP(B170,'[49]PLANILHA ORCAMENTARIA'!A:G,7,0)</f>
        <v>326610.45</v>
      </c>
      <c r="F170" s="123"/>
      <c r="G170" s="124" t="str">
        <f t="shared" si="2307"/>
        <v/>
      </c>
      <c r="H170" s="125"/>
      <c r="I170" s="126">
        <f t="shared" si="2236"/>
        <v>0</v>
      </c>
      <c r="J170" s="124" t="str">
        <f t="shared" si="2309"/>
        <v/>
      </c>
      <c r="K170" s="125"/>
      <c r="L170" s="126">
        <f t="shared" si="2310"/>
        <v>0</v>
      </c>
      <c r="M170" s="124" t="str">
        <f t="shared" si="2311"/>
        <v/>
      </c>
      <c r="N170" s="125"/>
      <c r="O170" s="126">
        <f t="shared" si="2312"/>
        <v>0</v>
      </c>
      <c r="P170" s="124" t="str">
        <f t="shared" si="2313"/>
        <v/>
      </c>
      <c r="Q170" s="125"/>
      <c r="R170" s="126">
        <f t="shared" si="2314"/>
        <v>0</v>
      </c>
      <c r="S170" s="124" t="str">
        <f t="shared" si="2315"/>
        <v/>
      </c>
      <c r="T170" s="125"/>
      <c r="U170" s="126">
        <f t="shared" si="2316"/>
        <v>0</v>
      </c>
      <c r="V170" s="124" t="str">
        <f t="shared" si="2317"/>
        <v/>
      </c>
      <c r="W170" s="125"/>
      <c r="X170" s="126">
        <f t="shared" si="2318"/>
        <v>0</v>
      </c>
      <c r="Y170" s="124" t="str">
        <f t="shared" si="2319"/>
        <v/>
      </c>
      <c r="Z170" s="125"/>
      <c r="AA170" s="126">
        <f t="shared" si="2320"/>
        <v>0</v>
      </c>
      <c r="AB170" s="124" t="str">
        <f t="shared" si="2321"/>
        <v/>
      </c>
      <c r="AC170" s="125"/>
      <c r="AD170" s="126">
        <f t="shared" si="2322"/>
        <v>0</v>
      </c>
      <c r="AE170" s="124" t="str">
        <f t="shared" si="2323"/>
        <v/>
      </c>
      <c r="AF170" s="125"/>
      <c r="AG170" s="126">
        <f t="shared" si="2324"/>
        <v>0</v>
      </c>
      <c r="AH170" s="124" t="str">
        <f t="shared" si="2325"/>
        <v/>
      </c>
      <c r="AI170" s="125"/>
      <c r="AJ170" s="126">
        <f t="shared" si="2326"/>
        <v>0</v>
      </c>
      <c r="AK170" s="124" t="str">
        <f t="shared" si="2327"/>
        <v/>
      </c>
      <c r="AL170" s="125"/>
      <c r="AM170" s="126">
        <f t="shared" si="2328"/>
        <v>0</v>
      </c>
      <c r="AN170" s="124" t="str">
        <f t="shared" si="2329"/>
        <v/>
      </c>
      <c r="AO170" s="125"/>
      <c r="AP170" s="126">
        <f t="shared" si="2330"/>
        <v>0</v>
      </c>
      <c r="AQ170" s="124" t="str">
        <f t="shared" si="2331"/>
        <v/>
      </c>
      <c r="AR170" s="125"/>
      <c r="AS170" s="126">
        <f t="shared" si="2332"/>
        <v>0</v>
      </c>
      <c r="AT170" s="124" t="str">
        <f t="shared" si="2333"/>
        <v/>
      </c>
      <c r="AU170" s="125"/>
      <c r="AV170" s="126">
        <f t="shared" si="2334"/>
        <v>0</v>
      </c>
      <c r="AW170" s="124" t="str">
        <f t="shared" si="2335"/>
        <v/>
      </c>
      <c r="AX170" s="125"/>
      <c r="AY170" s="126">
        <f t="shared" si="2336"/>
        <v>0</v>
      </c>
      <c r="AZ170" s="124" t="str">
        <f t="shared" si="2337"/>
        <v/>
      </c>
      <c r="BA170" s="125"/>
      <c r="BB170" s="126">
        <f t="shared" si="2338"/>
        <v>0</v>
      </c>
      <c r="BC170" s="124" t="str">
        <f t="shared" si="2339"/>
        <v/>
      </c>
      <c r="BD170" s="125"/>
      <c r="BE170" s="126">
        <f t="shared" si="2340"/>
        <v>0</v>
      </c>
      <c r="BF170" s="124" t="str">
        <f t="shared" si="2341"/>
        <v/>
      </c>
      <c r="BG170" s="125"/>
      <c r="BH170" s="126">
        <f t="shared" si="2342"/>
        <v>0</v>
      </c>
      <c r="BI170" s="124" t="str">
        <f t="shared" si="2343"/>
        <v/>
      </c>
      <c r="BJ170" s="125"/>
      <c r="BK170" s="126">
        <f t="shared" si="2344"/>
        <v>0</v>
      </c>
      <c r="BL170" s="124" t="str">
        <f t="shared" si="2345"/>
        <v/>
      </c>
      <c r="BM170" s="125"/>
      <c r="BN170" s="126">
        <f t="shared" si="2346"/>
        <v>0</v>
      </c>
      <c r="BO170" s="124" t="str">
        <f t="shared" si="2347"/>
        <v/>
      </c>
      <c r="BP170" s="125"/>
      <c r="BQ170" s="126">
        <f t="shared" si="2348"/>
        <v>0</v>
      </c>
      <c r="BR170" s="124" t="str">
        <f t="shared" si="2349"/>
        <v/>
      </c>
      <c r="BS170" s="125"/>
      <c r="BT170" s="126">
        <f t="shared" si="2350"/>
        <v>0</v>
      </c>
      <c r="BU170" s="124" t="str">
        <f t="shared" si="2351"/>
        <v/>
      </c>
      <c r="BV170" s="125"/>
      <c r="BW170" s="126">
        <f t="shared" si="2352"/>
        <v>0</v>
      </c>
      <c r="BX170" s="124" t="str">
        <f t="shared" si="2353"/>
        <v/>
      </c>
      <c r="BY170" s="125"/>
      <c r="BZ170" s="126">
        <f t="shared" si="2354"/>
        <v>0</v>
      </c>
      <c r="CA170" s="124" t="str">
        <f t="shared" si="2355"/>
        <v/>
      </c>
      <c r="CB170" s="125"/>
      <c r="CC170" s="126">
        <f t="shared" si="2356"/>
        <v>0</v>
      </c>
      <c r="CD170" s="124" t="str">
        <f t="shared" si="2357"/>
        <v/>
      </c>
      <c r="CE170" s="125"/>
      <c r="CF170" s="126">
        <f t="shared" si="2358"/>
        <v>0</v>
      </c>
      <c r="CG170" s="124" t="str">
        <f t="shared" si="2359"/>
        <v/>
      </c>
      <c r="CH170" s="125"/>
      <c r="CI170" s="126">
        <f t="shared" si="2360"/>
        <v>0</v>
      </c>
      <c r="CJ170" s="124" t="str">
        <f t="shared" si="2361"/>
        <v/>
      </c>
      <c r="CK170" s="125"/>
      <c r="CL170" s="126">
        <f t="shared" si="2362"/>
        <v>0</v>
      </c>
      <c r="CM170" s="124" t="str">
        <f t="shared" si="2363"/>
        <v/>
      </c>
      <c r="CN170" s="125"/>
      <c r="CO170" s="126">
        <f t="shared" si="2364"/>
        <v>0</v>
      </c>
      <c r="CP170" s="124" t="str">
        <f t="shared" si="2365"/>
        <v/>
      </c>
      <c r="CQ170" s="125"/>
      <c r="CR170" s="126">
        <f t="shared" si="2366"/>
        <v>0</v>
      </c>
      <c r="CS170" s="124" t="str">
        <f t="shared" si="2367"/>
        <v/>
      </c>
      <c r="CT170" s="125"/>
      <c r="CU170" s="126">
        <f t="shared" si="2368"/>
        <v>0</v>
      </c>
      <c r="CV170" s="124" t="str">
        <f t="shared" si="2369"/>
        <v/>
      </c>
      <c r="CW170" s="125"/>
      <c r="CX170" s="126">
        <f t="shared" si="2370"/>
        <v>0</v>
      </c>
      <c r="CY170" s="124" t="str">
        <f t="shared" si="2371"/>
        <v/>
      </c>
      <c r="CZ170" s="125"/>
      <c r="DA170" s="126">
        <f t="shared" si="2372"/>
        <v>0</v>
      </c>
      <c r="DB170" s="124" t="str">
        <f t="shared" si="2373"/>
        <v/>
      </c>
      <c r="DC170" s="125"/>
      <c r="DD170" s="126">
        <f t="shared" si="2374"/>
        <v>0</v>
      </c>
      <c r="DE170" s="124">
        <f t="shared" si="2375"/>
        <v>326610.45</v>
      </c>
      <c r="DF170" s="125">
        <v>1</v>
      </c>
      <c r="DG170" s="126">
        <f t="shared" si="2376"/>
        <v>1</v>
      </c>
      <c r="DH170" s="124" t="str">
        <f t="shared" si="2377"/>
        <v/>
      </c>
      <c r="DI170" s="125"/>
      <c r="DJ170" s="126">
        <f t="shared" si="2378"/>
        <v>1</v>
      </c>
    </row>
    <row r="171" spans="1:114" ht="7.75" hidden="1" customHeight="1" outlineLevel="2" x14ac:dyDescent="0.2">
      <c r="A171" s="97" t="str">
        <f t="shared" si="2234"/>
        <v>4</v>
      </c>
      <c r="B171" s="140" t="s">
        <v>414</v>
      </c>
      <c r="C171" s="213" t="str">
        <f>VLOOKUP(B171,'[49]PLANILHA ORCAMENTARIA'!A:B,2,0)</f>
        <v>FACHADA COBOGÓ OESTE</v>
      </c>
      <c r="D171" s="214"/>
      <c r="E171" s="122">
        <f>VLOOKUP(B171,'[49]PLANILHA ORCAMENTARIA'!A:G,7,0)</f>
        <v>148371.28</v>
      </c>
      <c r="F171" s="123"/>
      <c r="G171" s="124" t="str">
        <f t="shared" si="2307"/>
        <v/>
      </c>
      <c r="H171" s="125"/>
      <c r="I171" s="126">
        <f t="shared" si="2236"/>
        <v>0</v>
      </c>
      <c r="J171" s="124" t="str">
        <f t="shared" si="2309"/>
        <v/>
      </c>
      <c r="K171" s="125"/>
      <c r="L171" s="126">
        <f t="shared" si="2310"/>
        <v>0</v>
      </c>
      <c r="M171" s="124" t="str">
        <f t="shared" si="2311"/>
        <v/>
      </c>
      <c r="N171" s="125"/>
      <c r="O171" s="126">
        <f t="shared" si="2312"/>
        <v>0</v>
      </c>
      <c r="P171" s="124" t="str">
        <f t="shared" si="2313"/>
        <v/>
      </c>
      <c r="Q171" s="125"/>
      <c r="R171" s="126">
        <f t="shared" si="2314"/>
        <v>0</v>
      </c>
      <c r="S171" s="124" t="str">
        <f t="shared" si="2315"/>
        <v/>
      </c>
      <c r="T171" s="125"/>
      <c r="U171" s="126">
        <f t="shared" si="2316"/>
        <v>0</v>
      </c>
      <c r="V171" s="124" t="str">
        <f t="shared" si="2317"/>
        <v/>
      </c>
      <c r="W171" s="125"/>
      <c r="X171" s="126">
        <f t="shared" si="2318"/>
        <v>0</v>
      </c>
      <c r="Y171" s="124" t="str">
        <f t="shared" si="2319"/>
        <v/>
      </c>
      <c r="Z171" s="125"/>
      <c r="AA171" s="126">
        <f t="shared" si="2320"/>
        <v>0</v>
      </c>
      <c r="AB171" s="124" t="str">
        <f t="shared" si="2321"/>
        <v/>
      </c>
      <c r="AC171" s="125"/>
      <c r="AD171" s="126">
        <f t="shared" si="2322"/>
        <v>0</v>
      </c>
      <c r="AE171" s="124" t="str">
        <f t="shared" si="2323"/>
        <v/>
      </c>
      <c r="AF171" s="125"/>
      <c r="AG171" s="126">
        <f t="shared" si="2324"/>
        <v>0</v>
      </c>
      <c r="AH171" s="124" t="str">
        <f t="shared" si="2325"/>
        <v/>
      </c>
      <c r="AI171" s="125"/>
      <c r="AJ171" s="126">
        <f t="shared" si="2326"/>
        <v>0</v>
      </c>
      <c r="AK171" s="124" t="str">
        <f t="shared" si="2327"/>
        <v/>
      </c>
      <c r="AL171" s="125"/>
      <c r="AM171" s="126">
        <f t="shared" si="2328"/>
        <v>0</v>
      </c>
      <c r="AN171" s="124" t="str">
        <f t="shared" si="2329"/>
        <v/>
      </c>
      <c r="AO171" s="125"/>
      <c r="AP171" s="126">
        <f t="shared" si="2330"/>
        <v>0</v>
      </c>
      <c r="AQ171" s="124" t="str">
        <f t="shared" si="2331"/>
        <v/>
      </c>
      <c r="AR171" s="125"/>
      <c r="AS171" s="126">
        <f t="shared" si="2332"/>
        <v>0</v>
      </c>
      <c r="AT171" s="124" t="str">
        <f t="shared" si="2333"/>
        <v/>
      </c>
      <c r="AU171" s="125"/>
      <c r="AV171" s="126">
        <f t="shared" si="2334"/>
        <v>0</v>
      </c>
      <c r="AW171" s="124" t="str">
        <f t="shared" si="2335"/>
        <v/>
      </c>
      <c r="AX171" s="125"/>
      <c r="AY171" s="126">
        <f t="shared" si="2336"/>
        <v>0</v>
      </c>
      <c r="AZ171" s="124" t="str">
        <f t="shared" si="2337"/>
        <v/>
      </c>
      <c r="BA171" s="125"/>
      <c r="BB171" s="126">
        <f t="shared" si="2338"/>
        <v>0</v>
      </c>
      <c r="BC171" s="124" t="str">
        <f t="shared" si="2339"/>
        <v/>
      </c>
      <c r="BD171" s="125"/>
      <c r="BE171" s="126">
        <f t="shared" si="2340"/>
        <v>0</v>
      </c>
      <c r="BF171" s="124" t="str">
        <f t="shared" si="2341"/>
        <v/>
      </c>
      <c r="BG171" s="125"/>
      <c r="BH171" s="126">
        <f t="shared" si="2342"/>
        <v>0</v>
      </c>
      <c r="BI171" s="124" t="str">
        <f t="shared" si="2343"/>
        <v/>
      </c>
      <c r="BJ171" s="125"/>
      <c r="BK171" s="126">
        <f t="shared" si="2344"/>
        <v>0</v>
      </c>
      <c r="BL171" s="124" t="str">
        <f t="shared" si="2345"/>
        <v/>
      </c>
      <c r="BM171" s="125"/>
      <c r="BN171" s="126">
        <f t="shared" si="2346"/>
        <v>0</v>
      </c>
      <c r="BO171" s="124" t="str">
        <f t="shared" si="2347"/>
        <v/>
      </c>
      <c r="BP171" s="125"/>
      <c r="BQ171" s="126">
        <f t="shared" si="2348"/>
        <v>0</v>
      </c>
      <c r="BR171" s="124" t="str">
        <f t="shared" si="2349"/>
        <v/>
      </c>
      <c r="BS171" s="125"/>
      <c r="BT171" s="126">
        <f t="shared" si="2350"/>
        <v>0</v>
      </c>
      <c r="BU171" s="124" t="str">
        <f t="shared" si="2351"/>
        <v/>
      </c>
      <c r="BV171" s="125"/>
      <c r="BW171" s="126">
        <f t="shared" si="2352"/>
        <v>0</v>
      </c>
      <c r="BX171" s="124" t="str">
        <f t="shared" si="2353"/>
        <v/>
      </c>
      <c r="BY171" s="125"/>
      <c r="BZ171" s="126">
        <f t="shared" si="2354"/>
        <v>0</v>
      </c>
      <c r="CA171" s="124" t="str">
        <f t="shared" si="2355"/>
        <v/>
      </c>
      <c r="CB171" s="125"/>
      <c r="CC171" s="126">
        <f t="shared" si="2356"/>
        <v>0</v>
      </c>
      <c r="CD171" s="124" t="str">
        <f t="shared" si="2357"/>
        <v/>
      </c>
      <c r="CE171" s="125"/>
      <c r="CF171" s="126">
        <f t="shared" si="2358"/>
        <v>0</v>
      </c>
      <c r="CG171" s="124" t="str">
        <f t="shared" si="2359"/>
        <v/>
      </c>
      <c r="CH171" s="125"/>
      <c r="CI171" s="126">
        <f t="shared" si="2360"/>
        <v>0</v>
      </c>
      <c r="CJ171" s="124" t="str">
        <f t="shared" si="2361"/>
        <v/>
      </c>
      <c r="CK171" s="125"/>
      <c r="CL171" s="126">
        <f t="shared" si="2362"/>
        <v>0</v>
      </c>
      <c r="CM171" s="124" t="str">
        <f t="shared" si="2363"/>
        <v/>
      </c>
      <c r="CN171" s="125"/>
      <c r="CO171" s="126">
        <f t="shared" si="2364"/>
        <v>0</v>
      </c>
      <c r="CP171" s="124" t="str">
        <f t="shared" si="2365"/>
        <v/>
      </c>
      <c r="CQ171" s="125"/>
      <c r="CR171" s="126">
        <f t="shared" si="2366"/>
        <v>0</v>
      </c>
      <c r="CS171" s="124" t="str">
        <f t="shared" si="2367"/>
        <v/>
      </c>
      <c r="CT171" s="125"/>
      <c r="CU171" s="126">
        <f t="shared" si="2368"/>
        <v>0</v>
      </c>
      <c r="CV171" s="124" t="str">
        <f t="shared" si="2369"/>
        <v/>
      </c>
      <c r="CW171" s="125"/>
      <c r="CX171" s="126">
        <f t="shared" si="2370"/>
        <v>0</v>
      </c>
      <c r="CY171" s="124" t="str">
        <f t="shared" si="2371"/>
        <v/>
      </c>
      <c r="CZ171" s="125"/>
      <c r="DA171" s="126">
        <f t="shared" si="2372"/>
        <v>0</v>
      </c>
      <c r="DB171" s="124" t="str">
        <f t="shared" si="2373"/>
        <v/>
      </c>
      <c r="DC171" s="125"/>
      <c r="DD171" s="126">
        <f t="shared" si="2374"/>
        <v>0</v>
      </c>
      <c r="DE171" s="124" t="str">
        <f t="shared" si="2375"/>
        <v/>
      </c>
      <c r="DF171" s="125"/>
      <c r="DG171" s="126">
        <f t="shared" si="2376"/>
        <v>0</v>
      </c>
      <c r="DH171" s="124">
        <f t="shared" si="2377"/>
        <v>148371.28</v>
      </c>
      <c r="DI171" s="125">
        <v>1</v>
      </c>
      <c r="DJ171" s="126">
        <f t="shared" si="2378"/>
        <v>1</v>
      </c>
    </row>
    <row r="172" spans="1:114" ht="7.75" hidden="1" customHeight="1" outlineLevel="2" x14ac:dyDescent="0.2">
      <c r="A172" s="97" t="str">
        <f t="shared" si="2234"/>
        <v>4</v>
      </c>
      <c r="B172" s="140" t="s">
        <v>415</v>
      </c>
      <c r="C172" s="213" t="str">
        <f>VLOOKUP(B172,'[49]PLANILHA ORCAMENTARIA'!A:B,2,0)</f>
        <v>LETREIROS</v>
      </c>
      <c r="D172" s="214"/>
      <c r="E172" s="122">
        <f>VLOOKUP(B172,'[49]PLANILHA ORCAMENTARIA'!A:G,7,0)</f>
        <v>705.6</v>
      </c>
      <c r="F172" s="123"/>
      <c r="G172" s="124" t="str">
        <f t="shared" si="2307"/>
        <v/>
      </c>
      <c r="H172" s="125"/>
      <c r="I172" s="126">
        <f t="shared" si="2236"/>
        <v>0</v>
      </c>
      <c r="J172" s="124" t="str">
        <f t="shared" si="2309"/>
        <v/>
      </c>
      <c r="K172" s="125"/>
      <c r="L172" s="126">
        <f t="shared" si="2310"/>
        <v>0</v>
      </c>
      <c r="M172" s="124" t="str">
        <f t="shared" si="2311"/>
        <v/>
      </c>
      <c r="N172" s="125"/>
      <c r="O172" s="126">
        <f t="shared" si="2312"/>
        <v>0</v>
      </c>
      <c r="P172" s="124" t="str">
        <f t="shared" si="2313"/>
        <v/>
      </c>
      <c r="Q172" s="125"/>
      <c r="R172" s="126">
        <f t="shared" si="2314"/>
        <v>0</v>
      </c>
      <c r="S172" s="124" t="str">
        <f t="shared" si="2315"/>
        <v/>
      </c>
      <c r="T172" s="125"/>
      <c r="U172" s="126">
        <f t="shared" si="2316"/>
        <v>0</v>
      </c>
      <c r="V172" s="124" t="str">
        <f t="shared" si="2317"/>
        <v/>
      </c>
      <c r="W172" s="125"/>
      <c r="X172" s="126">
        <f t="shared" si="2318"/>
        <v>0</v>
      </c>
      <c r="Y172" s="124" t="str">
        <f t="shared" si="2319"/>
        <v/>
      </c>
      <c r="Z172" s="125"/>
      <c r="AA172" s="126">
        <f t="shared" si="2320"/>
        <v>0</v>
      </c>
      <c r="AB172" s="124" t="str">
        <f t="shared" si="2321"/>
        <v/>
      </c>
      <c r="AC172" s="125"/>
      <c r="AD172" s="126">
        <f t="shared" si="2322"/>
        <v>0</v>
      </c>
      <c r="AE172" s="124" t="str">
        <f t="shared" si="2323"/>
        <v/>
      </c>
      <c r="AF172" s="125"/>
      <c r="AG172" s="126">
        <f t="shared" si="2324"/>
        <v>0</v>
      </c>
      <c r="AH172" s="124" t="str">
        <f t="shared" si="2325"/>
        <v/>
      </c>
      <c r="AI172" s="125"/>
      <c r="AJ172" s="126">
        <f t="shared" si="2326"/>
        <v>0</v>
      </c>
      <c r="AK172" s="124" t="str">
        <f t="shared" si="2327"/>
        <v/>
      </c>
      <c r="AL172" s="125"/>
      <c r="AM172" s="126">
        <f t="shared" si="2328"/>
        <v>0</v>
      </c>
      <c r="AN172" s="124" t="str">
        <f t="shared" si="2329"/>
        <v/>
      </c>
      <c r="AO172" s="125"/>
      <c r="AP172" s="126">
        <f t="shared" si="2330"/>
        <v>0</v>
      </c>
      <c r="AQ172" s="124" t="str">
        <f t="shared" si="2331"/>
        <v/>
      </c>
      <c r="AR172" s="125"/>
      <c r="AS172" s="126">
        <f t="shared" si="2332"/>
        <v>0</v>
      </c>
      <c r="AT172" s="124" t="str">
        <f t="shared" si="2333"/>
        <v/>
      </c>
      <c r="AU172" s="125"/>
      <c r="AV172" s="126">
        <f t="shared" si="2334"/>
        <v>0</v>
      </c>
      <c r="AW172" s="124" t="str">
        <f t="shared" si="2335"/>
        <v/>
      </c>
      <c r="AX172" s="125"/>
      <c r="AY172" s="126">
        <f t="shared" si="2336"/>
        <v>0</v>
      </c>
      <c r="AZ172" s="124" t="str">
        <f t="shared" si="2337"/>
        <v/>
      </c>
      <c r="BA172" s="125"/>
      <c r="BB172" s="126">
        <f t="shared" si="2338"/>
        <v>0</v>
      </c>
      <c r="BC172" s="124" t="str">
        <f t="shared" si="2339"/>
        <v/>
      </c>
      <c r="BD172" s="125"/>
      <c r="BE172" s="126">
        <f t="shared" si="2340"/>
        <v>0</v>
      </c>
      <c r="BF172" s="124" t="str">
        <f t="shared" si="2341"/>
        <v/>
      </c>
      <c r="BG172" s="125"/>
      <c r="BH172" s="126">
        <f t="shared" si="2342"/>
        <v>0</v>
      </c>
      <c r="BI172" s="124" t="str">
        <f t="shared" si="2343"/>
        <v/>
      </c>
      <c r="BJ172" s="125"/>
      <c r="BK172" s="126">
        <f t="shared" si="2344"/>
        <v>0</v>
      </c>
      <c r="BL172" s="124" t="str">
        <f t="shared" si="2345"/>
        <v/>
      </c>
      <c r="BM172" s="125"/>
      <c r="BN172" s="126">
        <f t="shared" si="2346"/>
        <v>0</v>
      </c>
      <c r="BO172" s="124" t="str">
        <f t="shared" si="2347"/>
        <v/>
      </c>
      <c r="BP172" s="125"/>
      <c r="BQ172" s="126">
        <f t="shared" si="2348"/>
        <v>0</v>
      </c>
      <c r="BR172" s="124" t="str">
        <f t="shared" si="2349"/>
        <v/>
      </c>
      <c r="BS172" s="125"/>
      <c r="BT172" s="126">
        <f t="shared" si="2350"/>
        <v>0</v>
      </c>
      <c r="BU172" s="124" t="str">
        <f t="shared" si="2351"/>
        <v/>
      </c>
      <c r="BV172" s="125"/>
      <c r="BW172" s="126">
        <f t="shared" si="2352"/>
        <v>0</v>
      </c>
      <c r="BX172" s="124" t="str">
        <f t="shared" si="2353"/>
        <v/>
      </c>
      <c r="BY172" s="125"/>
      <c r="BZ172" s="126">
        <f t="shared" si="2354"/>
        <v>0</v>
      </c>
      <c r="CA172" s="124" t="str">
        <f t="shared" si="2355"/>
        <v/>
      </c>
      <c r="CB172" s="125"/>
      <c r="CC172" s="126">
        <f t="shared" si="2356"/>
        <v>0</v>
      </c>
      <c r="CD172" s="124" t="str">
        <f t="shared" si="2357"/>
        <v/>
      </c>
      <c r="CE172" s="125"/>
      <c r="CF172" s="126">
        <f t="shared" si="2358"/>
        <v>0</v>
      </c>
      <c r="CG172" s="124" t="str">
        <f t="shared" si="2359"/>
        <v/>
      </c>
      <c r="CH172" s="125"/>
      <c r="CI172" s="126">
        <f t="shared" si="2360"/>
        <v>0</v>
      </c>
      <c r="CJ172" s="124" t="str">
        <f t="shared" si="2361"/>
        <v/>
      </c>
      <c r="CK172" s="125"/>
      <c r="CL172" s="126">
        <f t="shared" si="2362"/>
        <v>0</v>
      </c>
      <c r="CM172" s="124" t="str">
        <f t="shared" si="2363"/>
        <v/>
      </c>
      <c r="CN172" s="125"/>
      <c r="CO172" s="126">
        <f t="shared" si="2364"/>
        <v>0</v>
      </c>
      <c r="CP172" s="124" t="str">
        <f t="shared" si="2365"/>
        <v/>
      </c>
      <c r="CQ172" s="125"/>
      <c r="CR172" s="126">
        <f t="shared" si="2366"/>
        <v>0</v>
      </c>
      <c r="CS172" s="124" t="str">
        <f t="shared" si="2367"/>
        <v/>
      </c>
      <c r="CT172" s="125"/>
      <c r="CU172" s="126">
        <f t="shared" si="2368"/>
        <v>0</v>
      </c>
      <c r="CV172" s="124" t="str">
        <f t="shared" si="2369"/>
        <v/>
      </c>
      <c r="CW172" s="125"/>
      <c r="CX172" s="126">
        <f t="shared" si="2370"/>
        <v>0</v>
      </c>
      <c r="CY172" s="124" t="str">
        <f t="shared" si="2371"/>
        <v/>
      </c>
      <c r="CZ172" s="125"/>
      <c r="DA172" s="126">
        <f t="shared" si="2372"/>
        <v>0</v>
      </c>
      <c r="DB172" s="124" t="str">
        <f t="shared" si="2373"/>
        <v/>
      </c>
      <c r="DC172" s="125"/>
      <c r="DD172" s="126">
        <f t="shared" si="2374"/>
        <v>0</v>
      </c>
      <c r="DE172" s="124" t="str">
        <f t="shared" si="2375"/>
        <v/>
      </c>
      <c r="DF172" s="125"/>
      <c r="DG172" s="126">
        <f t="shared" si="2376"/>
        <v>0</v>
      </c>
      <c r="DH172" s="124">
        <f t="shared" si="2377"/>
        <v>705.6</v>
      </c>
      <c r="DI172" s="125">
        <v>1</v>
      </c>
      <c r="DJ172" s="126">
        <f t="shared" si="2378"/>
        <v>1</v>
      </c>
    </row>
    <row r="173" spans="1:114" ht="7.75" hidden="1" customHeight="1" outlineLevel="1" x14ac:dyDescent="0.2">
      <c r="A173" s="97" t="str">
        <f t="shared" si="2234"/>
        <v>4</v>
      </c>
      <c r="B173" s="131" t="s">
        <v>416</v>
      </c>
      <c r="C173" s="204" t="str">
        <f>VLOOKUP(B173,'[49]PLANILHA ORCAMENTARIA'!A:B,2,0)</f>
        <v>ACESSIBILIDADE</v>
      </c>
      <c r="D173" s="204"/>
      <c r="E173" s="132">
        <f>VLOOKUP(B173,'[49]PLANILHA ORCAMENTARIA'!A:G,7,0)</f>
        <v>60495.199999999997</v>
      </c>
      <c r="F173" s="133"/>
      <c r="G173" s="207"/>
      <c r="H173" s="208"/>
      <c r="I173" s="209"/>
      <c r="J173" s="207"/>
      <c r="K173" s="208"/>
      <c r="L173" s="209"/>
      <c r="M173" s="207"/>
      <c r="N173" s="208"/>
      <c r="O173" s="209"/>
      <c r="P173" s="207"/>
      <c r="Q173" s="208"/>
      <c r="R173" s="209"/>
      <c r="S173" s="207"/>
      <c r="T173" s="208"/>
      <c r="U173" s="209"/>
      <c r="V173" s="207"/>
      <c r="W173" s="208"/>
      <c r="X173" s="209"/>
      <c r="Y173" s="207"/>
      <c r="Z173" s="208"/>
      <c r="AA173" s="209"/>
      <c r="AB173" s="207"/>
      <c r="AC173" s="208"/>
      <c r="AD173" s="209"/>
      <c r="AE173" s="207"/>
      <c r="AF173" s="208"/>
      <c r="AG173" s="209"/>
      <c r="AH173" s="207"/>
      <c r="AI173" s="208"/>
      <c r="AJ173" s="209"/>
      <c r="AK173" s="207"/>
      <c r="AL173" s="208"/>
      <c r="AM173" s="209"/>
      <c r="AN173" s="207"/>
      <c r="AO173" s="208"/>
      <c r="AP173" s="209"/>
      <c r="AQ173" s="207"/>
      <c r="AR173" s="208"/>
      <c r="AS173" s="209"/>
      <c r="AT173" s="207"/>
      <c r="AU173" s="208"/>
      <c r="AV173" s="209"/>
      <c r="AW173" s="207"/>
      <c r="AX173" s="208"/>
      <c r="AY173" s="209"/>
      <c r="AZ173" s="207"/>
      <c r="BA173" s="208"/>
      <c r="BB173" s="209"/>
      <c r="BC173" s="207"/>
      <c r="BD173" s="208"/>
      <c r="BE173" s="209"/>
      <c r="BF173" s="207"/>
      <c r="BG173" s="208"/>
      <c r="BH173" s="209"/>
      <c r="BI173" s="207"/>
      <c r="BJ173" s="208"/>
      <c r="BK173" s="209"/>
      <c r="BL173" s="207"/>
      <c r="BM173" s="208"/>
      <c r="BN173" s="209"/>
      <c r="BO173" s="207"/>
      <c r="BP173" s="208"/>
      <c r="BQ173" s="209"/>
      <c r="BR173" s="207"/>
      <c r="BS173" s="208"/>
      <c r="BT173" s="209"/>
      <c r="BU173" s="207"/>
      <c r="BV173" s="208"/>
      <c r="BW173" s="209"/>
      <c r="BX173" s="207"/>
      <c r="BY173" s="208"/>
      <c r="BZ173" s="209"/>
      <c r="CA173" s="207"/>
      <c r="CB173" s="208"/>
      <c r="CC173" s="209"/>
      <c r="CD173" s="207"/>
      <c r="CE173" s="208"/>
      <c r="CF173" s="209"/>
      <c r="CG173" s="207"/>
      <c r="CH173" s="208"/>
      <c r="CI173" s="209"/>
      <c r="CJ173" s="207"/>
      <c r="CK173" s="208"/>
      <c r="CL173" s="209"/>
      <c r="CM173" s="207"/>
      <c r="CN173" s="208"/>
      <c r="CO173" s="209"/>
      <c r="CP173" s="207"/>
      <c r="CQ173" s="208"/>
      <c r="CR173" s="209"/>
      <c r="CS173" s="207"/>
      <c r="CT173" s="208"/>
      <c r="CU173" s="209"/>
      <c r="CV173" s="207"/>
      <c r="CW173" s="208"/>
      <c r="CX173" s="209"/>
      <c r="CY173" s="207"/>
      <c r="CZ173" s="208"/>
      <c r="DA173" s="209"/>
      <c r="DB173" s="207"/>
      <c r="DC173" s="208"/>
      <c r="DD173" s="209"/>
      <c r="DE173" s="207"/>
      <c r="DF173" s="208"/>
      <c r="DG173" s="209"/>
      <c r="DH173" s="207"/>
      <c r="DI173" s="208"/>
      <c r="DJ173" s="209"/>
    </row>
    <row r="174" spans="1:114" ht="7.75" hidden="1" customHeight="1" outlineLevel="2" x14ac:dyDescent="0.2">
      <c r="A174" s="97" t="str">
        <f t="shared" si="2234"/>
        <v>4</v>
      </c>
      <c r="B174" s="140" t="s">
        <v>417</v>
      </c>
      <c r="C174" s="213" t="str">
        <f>VLOOKUP(B174,'[49]PLANILHA ORCAMENTARIA'!A:B,2,0)</f>
        <v>TÉRREO - NIVEL 00</v>
      </c>
      <c r="D174" s="214"/>
      <c r="E174" s="122">
        <f>VLOOKUP(B174,'[49]PLANILHA ORCAMENTARIA'!A:G,7,0)</f>
        <v>25321.18</v>
      </c>
      <c r="F174" s="123"/>
      <c r="G174" s="124" t="str">
        <f t="shared" ref="G174:G178" si="2379">IF(H174="","",H174*$E174)</f>
        <v/>
      </c>
      <c r="H174" s="125"/>
      <c r="I174" s="126">
        <f t="shared" ref="I174:I178" si="2380">H174</f>
        <v>0</v>
      </c>
      <c r="J174" s="124" t="str">
        <f t="shared" ref="J174:J178" si="2381">IF(K174="","",K174*$E174)</f>
        <v/>
      </c>
      <c r="K174" s="125"/>
      <c r="L174" s="126">
        <f t="shared" ref="L174:L178" si="2382">K174+I174</f>
        <v>0</v>
      </c>
      <c r="M174" s="124" t="str">
        <f t="shared" ref="M174:M178" si="2383">IF(N174="","",N174*$E174)</f>
        <v/>
      </c>
      <c r="N174" s="125"/>
      <c r="O174" s="126">
        <f t="shared" ref="O174:O178" si="2384">N174+L174</f>
        <v>0</v>
      </c>
      <c r="P174" s="124" t="str">
        <f t="shared" ref="P174:P178" si="2385">IF(Q174="","",Q174*$E174)</f>
        <v/>
      </c>
      <c r="Q174" s="125"/>
      <c r="R174" s="126">
        <f t="shared" ref="R174:R178" si="2386">Q174+O174</f>
        <v>0</v>
      </c>
      <c r="S174" s="124" t="str">
        <f t="shared" ref="S174:S178" si="2387">IF(T174="","",T174*$E174)</f>
        <v/>
      </c>
      <c r="T174" s="125"/>
      <c r="U174" s="126">
        <f t="shared" ref="U174:U178" si="2388">T174+R174</f>
        <v>0</v>
      </c>
      <c r="V174" s="124" t="str">
        <f t="shared" ref="V174:V178" si="2389">IF(W174="","",W174*$E174)</f>
        <v/>
      </c>
      <c r="W174" s="125"/>
      <c r="X174" s="126">
        <f t="shared" ref="X174:X178" si="2390">W174+U174</f>
        <v>0</v>
      </c>
      <c r="Y174" s="124" t="str">
        <f t="shared" ref="Y174:Y178" si="2391">IF(Z174="","",Z174*$E174)</f>
        <v/>
      </c>
      <c r="Z174" s="125"/>
      <c r="AA174" s="126">
        <f t="shared" ref="AA174:AA178" si="2392">Z174+X174</f>
        <v>0</v>
      </c>
      <c r="AB174" s="124" t="str">
        <f t="shared" ref="AB174:AB178" si="2393">IF(AC174="","",AC174*$E174)</f>
        <v/>
      </c>
      <c r="AC174" s="125"/>
      <c r="AD174" s="126">
        <f t="shared" ref="AD174:AD178" si="2394">AC174+AA174</f>
        <v>0</v>
      </c>
      <c r="AE174" s="124" t="str">
        <f t="shared" ref="AE174:AE178" si="2395">IF(AF174="","",AF174*$E174)</f>
        <v/>
      </c>
      <c r="AF174" s="125"/>
      <c r="AG174" s="126">
        <f t="shared" ref="AG174:AG178" si="2396">AF174+AD174</f>
        <v>0</v>
      </c>
      <c r="AH174" s="124" t="str">
        <f t="shared" ref="AH174:AH178" si="2397">IF(AI174="","",AI174*$E174)</f>
        <v/>
      </c>
      <c r="AI174" s="125"/>
      <c r="AJ174" s="126">
        <f t="shared" ref="AJ174:AJ178" si="2398">AI174+AG174</f>
        <v>0</v>
      </c>
      <c r="AK174" s="124" t="str">
        <f t="shared" ref="AK174:AK178" si="2399">IF(AL174="","",AL174*$E174)</f>
        <v/>
      </c>
      <c r="AL174" s="125"/>
      <c r="AM174" s="126">
        <f t="shared" ref="AM174:AM178" si="2400">AL174+AJ174</f>
        <v>0</v>
      </c>
      <c r="AN174" s="124" t="str">
        <f t="shared" ref="AN174:AN178" si="2401">IF(AO174="","",AO174*$E174)</f>
        <v/>
      </c>
      <c r="AO174" s="125"/>
      <c r="AP174" s="126">
        <f t="shared" ref="AP174:AP178" si="2402">AO174+AM174</f>
        <v>0</v>
      </c>
      <c r="AQ174" s="124" t="str">
        <f t="shared" ref="AQ174:AQ178" si="2403">IF(AR174="","",AR174*$E174)</f>
        <v/>
      </c>
      <c r="AR174" s="125"/>
      <c r="AS174" s="126">
        <f t="shared" ref="AS174:AS178" si="2404">AR174+AP174</f>
        <v>0</v>
      </c>
      <c r="AT174" s="124" t="str">
        <f t="shared" ref="AT174:AT178" si="2405">IF(AU174="","",AU174*$E174)</f>
        <v/>
      </c>
      <c r="AU174" s="125"/>
      <c r="AV174" s="126">
        <f t="shared" ref="AV174:AV178" si="2406">AU174+AS174</f>
        <v>0</v>
      </c>
      <c r="AW174" s="124" t="str">
        <f t="shared" ref="AW174:AW178" si="2407">IF(AX174="","",AX174*$E174)</f>
        <v/>
      </c>
      <c r="AX174" s="125"/>
      <c r="AY174" s="126">
        <f t="shared" ref="AY174:AY178" si="2408">AX174+AV174</f>
        <v>0</v>
      </c>
      <c r="AZ174" s="124" t="str">
        <f t="shared" ref="AZ174:AZ178" si="2409">IF(BA174="","",BA174*$E174)</f>
        <v/>
      </c>
      <c r="BA174" s="125"/>
      <c r="BB174" s="126">
        <f t="shared" ref="BB174:BB178" si="2410">BA174+AY174</f>
        <v>0</v>
      </c>
      <c r="BC174" s="124" t="str">
        <f t="shared" ref="BC174:BC178" si="2411">IF(BD174="","",BD174*$E174)</f>
        <v/>
      </c>
      <c r="BD174" s="125"/>
      <c r="BE174" s="126">
        <f t="shared" ref="BE174:BE178" si="2412">BD174+BB174</f>
        <v>0</v>
      </c>
      <c r="BF174" s="124" t="str">
        <f t="shared" ref="BF174:BF178" si="2413">IF(BG174="","",BG174*$E174)</f>
        <v/>
      </c>
      <c r="BG174" s="125"/>
      <c r="BH174" s="126">
        <f t="shared" ref="BH174:BH178" si="2414">BG174+BE174</f>
        <v>0</v>
      </c>
      <c r="BI174" s="124" t="str">
        <f t="shared" ref="BI174:BI178" si="2415">IF(BJ174="","",BJ174*$E174)</f>
        <v/>
      </c>
      <c r="BJ174" s="125"/>
      <c r="BK174" s="126">
        <f t="shared" ref="BK174:BK178" si="2416">BJ174+BH174</f>
        <v>0</v>
      </c>
      <c r="BL174" s="124" t="str">
        <f t="shared" ref="BL174:BL178" si="2417">IF(BM174="","",BM174*$E174)</f>
        <v/>
      </c>
      <c r="BM174" s="125"/>
      <c r="BN174" s="126">
        <f t="shared" ref="BN174:BN178" si="2418">BM174+BK174</f>
        <v>0</v>
      </c>
      <c r="BO174" s="124" t="str">
        <f t="shared" ref="BO174:BO178" si="2419">IF(BP174="","",BP174*$E174)</f>
        <v/>
      </c>
      <c r="BP174" s="125"/>
      <c r="BQ174" s="126">
        <f t="shared" ref="BQ174:BQ178" si="2420">BP174+BN174</f>
        <v>0</v>
      </c>
      <c r="BR174" s="124" t="str">
        <f t="shared" ref="BR174:BR178" si="2421">IF(BS174="","",BS174*$E174)</f>
        <v/>
      </c>
      <c r="BS174" s="125"/>
      <c r="BT174" s="126">
        <f t="shared" ref="BT174:BT178" si="2422">BS174+BQ174</f>
        <v>0</v>
      </c>
      <c r="BU174" s="124" t="str">
        <f t="shared" ref="BU174:BU178" si="2423">IF(BV174="","",BV174*$E174)</f>
        <v/>
      </c>
      <c r="BV174" s="125"/>
      <c r="BW174" s="126">
        <f t="shared" ref="BW174:BW178" si="2424">BV174+BT174</f>
        <v>0</v>
      </c>
      <c r="BX174" s="124" t="str">
        <f t="shared" ref="BX174:BX178" si="2425">IF(BY174="","",BY174*$E174)</f>
        <v/>
      </c>
      <c r="BY174" s="125"/>
      <c r="BZ174" s="126">
        <f t="shared" ref="BZ174:BZ178" si="2426">BY174+BW174</f>
        <v>0</v>
      </c>
      <c r="CA174" s="124" t="str">
        <f t="shared" ref="CA174:CA178" si="2427">IF(CB174="","",CB174*$E174)</f>
        <v/>
      </c>
      <c r="CB174" s="125"/>
      <c r="CC174" s="126">
        <f t="shared" ref="CC174:CC178" si="2428">CB174+BZ174</f>
        <v>0</v>
      </c>
      <c r="CD174" s="124" t="str">
        <f t="shared" ref="CD174:CD178" si="2429">IF(CE174="","",CE174*$E174)</f>
        <v/>
      </c>
      <c r="CE174" s="125"/>
      <c r="CF174" s="126">
        <f t="shared" ref="CF174:CF178" si="2430">CE174+CC174</f>
        <v>0</v>
      </c>
      <c r="CG174" s="124" t="str">
        <f t="shared" ref="CG174:CG178" si="2431">IF(CH174="","",CH174*$E174)</f>
        <v/>
      </c>
      <c r="CH174" s="125"/>
      <c r="CI174" s="126">
        <f t="shared" ref="CI174:CI178" si="2432">CH174+CF174</f>
        <v>0</v>
      </c>
      <c r="CJ174" s="124" t="str">
        <f t="shared" ref="CJ174:CJ178" si="2433">IF(CK174="","",CK174*$E174)</f>
        <v/>
      </c>
      <c r="CK174" s="125"/>
      <c r="CL174" s="126">
        <f t="shared" ref="CL174:CL178" si="2434">CK174+CI174</f>
        <v>0</v>
      </c>
      <c r="CM174" s="124" t="str">
        <f t="shared" ref="CM174:CM178" si="2435">IF(CN174="","",CN174*$E174)</f>
        <v/>
      </c>
      <c r="CN174" s="125"/>
      <c r="CO174" s="126">
        <f t="shared" ref="CO174:CO178" si="2436">CN174+CL174</f>
        <v>0</v>
      </c>
      <c r="CP174" s="124" t="str">
        <f t="shared" ref="CP174:CP178" si="2437">IF(CQ174="","",CQ174*$E174)</f>
        <v/>
      </c>
      <c r="CQ174" s="125"/>
      <c r="CR174" s="126">
        <f t="shared" ref="CR174:CR178" si="2438">CQ174+CO174</f>
        <v>0</v>
      </c>
      <c r="CS174" s="124" t="str">
        <f t="shared" ref="CS174:CS178" si="2439">IF(CT174="","",CT174*$E174)</f>
        <v/>
      </c>
      <c r="CT174" s="125"/>
      <c r="CU174" s="126">
        <f t="shared" ref="CU174:CU178" si="2440">CT174+CR174</f>
        <v>0</v>
      </c>
      <c r="CV174" s="124" t="str">
        <f t="shared" ref="CV174:CV178" si="2441">IF(CW174="","",CW174*$E174)</f>
        <v/>
      </c>
      <c r="CW174" s="125"/>
      <c r="CX174" s="126">
        <f t="shared" ref="CX174:CX178" si="2442">CW174+CU174</f>
        <v>0</v>
      </c>
      <c r="CY174" s="124">
        <f t="shared" ref="CY174:CY178" si="2443">IF(CZ174="","",CZ174*$E174)</f>
        <v>25321.18</v>
      </c>
      <c r="CZ174" s="125">
        <v>1</v>
      </c>
      <c r="DA174" s="126">
        <f t="shared" ref="DA174:DA178" si="2444">CZ174+CX174</f>
        <v>1</v>
      </c>
      <c r="DB174" s="124" t="str">
        <f t="shared" ref="DB174:DB178" si="2445">IF(DC174="","",DC174*$E174)</f>
        <v/>
      </c>
      <c r="DC174" s="125"/>
      <c r="DD174" s="126">
        <f t="shared" ref="DD174:DD178" si="2446">DC174+DA174</f>
        <v>1</v>
      </c>
      <c r="DE174" s="124" t="str">
        <f t="shared" ref="DE174:DE178" si="2447">IF(DF174="","",DF174*$E174)</f>
        <v/>
      </c>
      <c r="DF174" s="125"/>
      <c r="DG174" s="126">
        <f t="shared" ref="DG174:DG178" si="2448">DF174+DD174</f>
        <v>1</v>
      </c>
      <c r="DH174" s="124" t="str">
        <f t="shared" ref="DH174:DH178" si="2449">IF(DI174="","",DI174*$E174)</f>
        <v/>
      </c>
      <c r="DI174" s="125"/>
      <c r="DJ174" s="126">
        <f t="shared" ref="DJ174:DJ178" si="2450">DI174+DG174</f>
        <v>1</v>
      </c>
    </row>
    <row r="175" spans="1:114" ht="7.75" hidden="1" customHeight="1" outlineLevel="2" x14ac:dyDescent="0.2">
      <c r="A175" s="97" t="str">
        <f t="shared" si="2234"/>
        <v>4</v>
      </c>
      <c r="B175" s="140" t="s">
        <v>418</v>
      </c>
      <c r="C175" s="213" t="str">
        <f>VLOOKUP(B175,'[49]PLANILHA ORCAMENTARIA'!A:B,2,0)</f>
        <v>1 ANDAR - NIVEL 3,60</v>
      </c>
      <c r="D175" s="214"/>
      <c r="E175" s="122">
        <f>VLOOKUP(B175,'[49]PLANILHA ORCAMENTARIA'!A:G,7,0)</f>
        <v>23211.51</v>
      </c>
      <c r="F175" s="123"/>
      <c r="G175" s="124" t="str">
        <f t="shared" si="2379"/>
        <v/>
      </c>
      <c r="H175" s="125"/>
      <c r="I175" s="126">
        <f t="shared" si="2380"/>
        <v>0</v>
      </c>
      <c r="J175" s="124" t="str">
        <f t="shared" si="2381"/>
        <v/>
      </c>
      <c r="K175" s="125"/>
      <c r="L175" s="126">
        <f t="shared" si="2382"/>
        <v>0</v>
      </c>
      <c r="M175" s="124" t="str">
        <f t="shared" si="2383"/>
        <v/>
      </c>
      <c r="N175" s="125"/>
      <c r="O175" s="126">
        <f t="shared" si="2384"/>
        <v>0</v>
      </c>
      <c r="P175" s="124" t="str">
        <f t="shared" si="2385"/>
        <v/>
      </c>
      <c r="Q175" s="125"/>
      <c r="R175" s="126">
        <f t="shared" si="2386"/>
        <v>0</v>
      </c>
      <c r="S175" s="124" t="str">
        <f t="shared" si="2387"/>
        <v/>
      </c>
      <c r="T175" s="125"/>
      <c r="U175" s="126">
        <f t="shared" si="2388"/>
        <v>0</v>
      </c>
      <c r="V175" s="124" t="str">
        <f t="shared" si="2389"/>
        <v/>
      </c>
      <c r="W175" s="125"/>
      <c r="X175" s="126">
        <f t="shared" si="2390"/>
        <v>0</v>
      </c>
      <c r="Y175" s="124" t="str">
        <f t="shared" si="2391"/>
        <v/>
      </c>
      <c r="Z175" s="125"/>
      <c r="AA175" s="126">
        <f t="shared" si="2392"/>
        <v>0</v>
      </c>
      <c r="AB175" s="124" t="str">
        <f t="shared" si="2393"/>
        <v/>
      </c>
      <c r="AC175" s="125"/>
      <c r="AD175" s="126">
        <f t="shared" si="2394"/>
        <v>0</v>
      </c>
      <c r="AE175" s="124" t="str">
        <f t="shared" si="2395"/>
        <v/>
      </c>
      <c r="AF175" s="125"/>
      <c r="AG175" s="126">
        <f t="shared" si="2396"/>
        <v>0</v>
      </c>
      <c r="AH175" s="124" t="str">
        <f t="shared" si="2397"/>
        <v/>
      </c>
      <c r="AI175" s="125"/>
      <c r="AJ175" s="126">
        <f t="shared" si="2398"/>
        <v>0</v>
      </c>
      <c r="AK175" s="124" t="str">
        <f t="shared" si="2399"/>
        <v/>
      </c>
      <c r="AL175" s="125"/>
      <c r="AM175" s="126">
        <f t="shared" si="2400"/>
        <v>0</v>
      </c>
      <c r="AN175" s="124" t="str">
        <f t="shared" si="2401"/>
        <v/>
      </c>
      <c r="AO175" s="125"/>
      <c r="AP175" s="126">
        <f t="shared" si="2402"/>
        <v>0</v>
      </c>
      <c r="AQ175" s="124" t="str">
        <f t="shared" si="2403"/>
        <v/>
      </c>
      <c r="AR175" s="125"/>
      <c r="AS175" s="126">
        <f t="shared" si="2404"/>
        <v>0</v>
      </c>
      <c r="AT175" s="124" t="str">
        <f t="shared" si="2405"/>
        <v/>
      </c>
      <c r="AU175" s="125"/>
      <c r="AV175" s="126">
        <f t="shared" si="2406"/>
        <v>0</v>
      </c>
      <c r="AW175" s="124" t="str">
        <f t="shared" si="2407"/>
        <v/>
      </c>
      <c r="AX175" s="125"/>
      <c r="AY175" s="126">
        <f t="shared" si="2408"/>
        <v>0</v>
      </c>
      <c r="AZ175" s="124" t="str">
        <f t="shared" si="2409"/>
        <v/>
      </c>
      <c r="BA175" s="125"/>
      <c r="BB175" s="126">
        <f t="shared" si="2410"/>
        <v>0</v>
      </c>
      <c r="BC175" s="124" t="str">
        <f t="shared" si="2411"/>
        <v/>
      </c>
      <c r="BD175" s="125"/>
      <c r="BE175" s="126">
        <f t="shared" si="2412"/>
        <v>0</v>
      </c>
      <c r="BF175" s="124" t="str">
        <f t="shared" si="2413"/>
        <v/>
      </c>
      <c r="BG175" s="125"/>
      <c r="BH175" s="126">
        <f t="shared" si="2414"/>
        <v>0</v>
      </c>
      <c r="BI175" s="124" t="str">
        <f t="shared" si="2415"/>
        <v/>
      </c>
      <c r="BJ175" s="125"/>
      <c r="BK175" s="126">
        <f t="shared" si="2416"/>
        <v>0</v>
      </c>
      <c r="BL175" s="124" t="str">
        <f t="shared" si="2417"/>
        <v/>
      </c>
      <c r="BM175" s="125"/>
      <c r="BN175" s="126">
        <f t="shared" si="2418"/>
        <v>0</v>
      </c>
      <c r="BO175" s="124" t="str">
        <f t="shared" si="2419"/>
        <v/>
      </c>
      <c r="BP175" s="125"/>
      <c r="BQ175" s="126">
        <f t="shared" si="2420"/>
        <v>0</v>
      </c>
      <c r="BR175" s="124" t="str">
        <f t="shared" si="2421"/>
        <v/>
      </c>
      <c r="BS175" s="125"/>
      <c r="BT175" s="126">
        <f t="shared" si="2422"/>
        <v>0</v>
      </c>
      <c r="BU175" s="124" t="str">
        <f t="shared" si="2423"/>
        <v/>
      </c>
      <c r="BV175" s="125"/>
      <c r="BW175" s="126">
        <f t="shared" si="2424"/>
        <v>0</v>
      </c>
      <c r="BX175" s="124" t="str">
        <f t="shared" si="2425"/>
        <v/>
      </c>
      <c r="BY175" s="125"/>
      <c r="BZ175" s="126">
        <f t="shared" si="2426"/>
        <v>0</v>
      </c>
      <c r="CA175" s="124" t="str">
        <f t="shared" si="2427"/>
        <v/>
      </c>
      <c r="CB175" s="125"/>
      <c r="CC175" s="126">
        <f t="shared" si="2428"/>
        <v>0</v>
      </c>
      <c r="CD175" s="124" t="str">
        <f t="shared" si="2429"/>
        <v/>
      </c>
      <c r="CE175" s="125"/>
      <c r="CF175" s="126">
        <f t="shared" si="2430"/>
        <v>0</v>
      </c>
      <c r="CG175" s="124" t="str">
        <f t="shared" si="2431"/>
        <v/>
      </c>
      <c r="CH175" s="125"/>
      <c r="CI175" s="126">
        <f t="shared" si="2432"/>
        <v>0</v>
      </c>
      <c r="CJ175" s="124" t="str">
        <f t="shared" si="2433"/>
        <v/>
      </c>
      <c r="CK175" s="125"/>
      <c r="CL175" s="126">
        <f t="shared" si="2434"/>
        <v>0</v>
      </c>
      <c r="CM175" s="124" t="str">
        <f t="shared" si="2435"/>
        <v/>
      </c>
      <c r="CN175" s="125"/>
      <c r="CO175" s="126">
        <f t="shared" si="2436"/>
        <v>0</v>
      </c>
      <c r="CP175" s="124" t="str">
        <f t="shared" si="2437"/>
        <v/>
      </c>
      <c r="CQ175" s="125"/>
      <c r="CR175" s="126">
        <f t="shared" si="2438"/>
        <v>0</v>
      </c>
      <c r="CS175" s="124" t="str">
        <f t="shared" si="2439"/>
        <v/>
      </c>
      <c r="CT175" s="125"/>
      <c r="CU175" s="126">
        <f t="shared" si="2440"/>
        <v>0</v>
      </c>
      <c r="CV175" s="124" t="str">
        <f t="shared" si="2441"/>
        <v/>
      </c>
      <c r="CW175" s="125"/>
      <c r="CX175" s="126">
        <f t="shared" si="2442"/>
        <v>0</v>
      </c>
      <c r="CY175" s="124" t="str">
        <f t="shared" si="2443"/>
        <v/>
      </c>
      <c r="CZ175" s="125"/>
      <c r="DA175" s="126">
        <f t="shared" si="2444"/>
        <v>0</v>
      </c>
      <c r="DB175" s="124">
        <f t="shared" si="2445"/>
        <v>23211.51</v>
      </c>
      <c r="DC175" s="125">
        <v>1</v>
      </c>
      <c r="DD175" s="126">
        <f t="shared" si="2446"/>
        <v>1</v>
      </c>
      <c r="DE175" s="124" t="str">
        <f t="shared" si="2447"/>
        <v/>
      </c>
      <c r="DF175" s="125"/>
      <c r="DG175" s="126">
        <f t="shared" si="2448"/>
        <v>1</v>
      </c>
      <c r="DH175" s="124" t="str">
        <f t="shared" si="2449"/>
        <v/>
      </c>
      <c r="DI175" s="125"/>
      <c r="DJ175" s="126">
        <f t="shared" si="2450"/>
        <v>1</v>
      </c>
    </row>
    <row r="176" spans="1:114" ht="7.75" hidden="1" customHeight="1" outlineLevel="2" x14ac:dyDescent="0.2">
      <c r="A176" s="97" t="str">
        <f t="shared" si="2234"/>
        <v>4</v>
      </c>
      <c r="B176" s="140" t="s">
        <v>419</v>
      </c>
      <c r="C176" s="213" t="str">
        <f>VLOOKUP(B176,'[49]PLANILHA ORCAMENTARIA'!A:B,2,0)</f>
        <v>2 ANDAR - NIVEL 7,20</v>
      </c>
      <c r="D176" s="214"/>
      <c r="E176" s="122">
        <f>VLOOKUP(B176,'[49]PLANILHA ORCAMENTARIA'!A:G,7,0)</f>
        <v>11962.51</v>
      </c>
      <c r="F176" s="123"/>
      <c r="G176" s="124" t="str">
        <f t="shared" si="2379"/>
        <v/>
      </c>
      <c r="H176" s="125"/>
      <c r="I176" s="126">
        <f t="shared" si="2380"/>
        <v>0</v>
      </c>
      <c r="J176" s="124" t="str">
        <f t="shared" si="2381"/>
        <v/>
      </c>
      <c r="K176" s="125"/>
      <c r="L176" s="126">
        <f t="shared" si="2382"/>
        <v>0</v>
      </c>
      <c r="M176" s="124" t="str">
        <f t="shared" si="2383"/>
        <v/>
      </c>
      <c r="N176" s="125"/>
      <c r="O176" s="126">
        <f t="shared" si="2384"/>
        <v>0</v>
      </c>
      <c r="P176" s="124" t="str">
        <f t="shared" si="2385"/>
        <v/>
      </c>
      <c r="Q176" s="125"/>
      <c r="R176" s="126">
        <f t="shared" si="2386"/>
        <v>0</v>
      </c>
      <c r="S176" s="124" t="str">
        <f t="shared" si="2387"/>
        <v/>
      </c>
      <c r="T176" s="125"/>
      <c r="U176" s="126">
        <f t="shared" si="2388"/>
        <v>0</v>
      </c>
      <c r="V176" s="124" t="str">
        <f t="shared" si="2389"/>
        <v/>
      </c>
      <c r="W176" s="125"/>
      <c r="X176" s="126">
        <f t="shared" si="2390"/>
        <v>0</v>
      </c>
      <c r="Y176" s="124" t="str">
        <f t="shared" si="2391"/>
        <v/>
      </c>
      <c r="Z176" s="125"/>
      <c r="AA176" s="126">
        <f t="shared" si="2392"/>
        <v>0</v>
      </c>
      <c r="AB176" s="124" t="str">
        <f t="shared" si="2393"/>
        <v/>
      </c>
      <c r="AC176" s="125"/>
      <c r="AD176" s="126">
        <f t="shared" si="2394"/>
        <v>0</v>
      </c>
      <c r="AE176" s="124" t="str">
        <f t="shared" si="2395"/>
        <v/>
      </c>
      <c r="AF176" s="125"/>
      <c r="AG176" s="126">
        <f t="shared" si="2396"/>
        <v>0</v>
      </c>
      <c r="AH176" s="124" t="str">
        <f t="shared" si="2397"/>
        <v/>
      </c>
      <c r="AI176" s="125"/>
      <c r="AJ176" s="126">
        <f t="shared" si="2398"/>
        <v>0</v>
      </c>
      <c r="AK176" s="124" t="str">
        <f t="shared" si="2399"/>
        <v/>
      </c>
      <c r="AL176" s="125"/>
      <c r="AM176" s="126">
        <f t="shared" si="2400"/>
        <v>0</v>
      </c>
      <c r="AN176" s="124" t="str">
        <f t="shared" si="2401"/>
        <v/>
      </c>
      <c r="AO176" s="125"/>
      <c r="AP176" s="126">
        <f t="shared" si="2402"/>
        <v>0</v>
      </c>
      <c r="AQ176" s="124" t="str">
        <f t="shared" si="2403"/>
        <v/>
      </c>
      <c r="AR176" s="125"/>
      <c r="AS176" s="126">
        <f t="shared" si="2404"/>
        <v>0</v>
      </c>
      <c r="AT176" s="124" t="str">
        <f t="shared" si="2405"/>
        <v/>
      </c>
      <c r="AU176" s="125"/>
      <c r="AV176" s="126">
        <f t="shared" si="2406"/>
        <v>0</v>
      </c>
      <c r="AW176" s="124" t="str">
        <f t="shared" si="2407"/>
        <v/>
      </c>
      <c r="AX176" s="125"/>
      <c r="AY176" s="126">
        <f t="shared" si="2408"/>
        <v>0</v>
      </c>
      <c r="AZ176" s="124" t="str">
        <f t="shared" si="2409"/>
        <v/>
      </c>
      <c r="BA176" s="125"/>
      <c r="BB176" s="126">
        <f t="shared" si="2410"/>
        <v>0</v>
      </c>
      <c r="BC176" s="124" t="str">
        <f t="shared" si="2411"/>
        <v/>
      </c>
      <c r="BD176" s="125"/>
      <c r="BE176" s="126">
        <f t="shared" si="2412"/>
        <v>0</v>
      </c>
      <c r="BF176" s="124" t="str">
        <f t="shared" si="2413"/>
        <v/>
      </c>
      <c r="BG176" s="125"/>
      <c r="BH176" s="126">
        <f t="shared" si="2414"/>
        <v>0</v>
      </c>
      <c r="BI176" s="124" t="str">
        <f t="shared" si="2415"/>
        <v/>
      </c>
      <c r="BJ176" s="125"/>
      <c r="BK176" s="126">
        <f t="shared" si="2416"/>
        <v>0</v>
      </c>
      <c r="BL176" s="124" t="str">
        <f t="shared" si="2417"/>
        <v/>
      </c>
      <c r="BM176" s="125"/>
      <c r="BN176" s="126">
        <f t="shared" si="2418"/>
        <v>0</v>
      </c>
      <c r="BO176" s="124" t="str">
        <f t="shared" si="2419"/>
        <v/>
      </c>
      <c r="BP176" s="125"/>
      <c r="BQ176" s="126">
        <f t="shared" si="2420"/>
        <v>0</v>
      </c>
      <c r="BR176" s="124" t="str">
        <f t="shared" si="2421"/>
        <v/>
      </c>
      <c r="BS176" s="125"/>
      <c r="BT176" s="126">
        <f t="shared" si="2422"/>
        <v>0</v>
      </c>
      <c r="BU176" s="124" t="str">
        <f t="shared" si="2423"/>
        <v/>
      </c>
      <c r="BV176" s="125"/>
      <c r="BW176" s="126">
        <f t="shared" si="2424"/>
        <v>0</v>
      </c>
      <c r="BX176" s="124" t="str">
        <f t="shared" si="2425"/>
        <v/>
      </c>
      <c r="BY176" s="125"/>
      <c r="BZ176" s="126">
        <f t="shared" si="2426"/>
        <v>0</v>
      </c>
      <c r="CA176" s="124" t="str">
        <f t="shared" si="2427"/>
        <v/>
      </c>
      <c r="CB176" s="125"/>
      <c r="CC176" s="126">
        <f t="shared" si="2428"/>
        <v>0</v>
      </c>
      <c r="CD176" s="124" t="str">
        <f t="shared" si="2429"/>
        <v/>
      </c>
      <c r="CE176" s="125"/>
      <c r="CF176" s="126">
        <f t="shared" si="2430"/>
        <v>0</v>
      </c>
      <c r="CG176" s="124" t="str">
        <f t="shared" si="2431"/>
        <v/>
      </c>
      <c r="CH176" s="125"/>
      <c r="CI176" s="126">
        <f t="shared" si="2432"/>
        <v>0</v>
      </c>
      <c r="CJ176" s="124" t="str">
        <f t="shared" si="2433"/>
        <v/>
      </c>
      <c r="CK176" s="125"/>
      <c r="CL176" s="126">
        <f t="shared" si="2434"/>
        <v>0</v>
      </c>
      <c r="CM176" s="124" t="str">
        <f t="shared" si="2435"/>
        <v/>
      </c>
      <c r="CN176" s="125"/>
      <c r="CO176" s="126">
        <f t="shared" si="2436"/>
        <v>0</v>
      </c>
      <c r="CP176" s="124" t="str">
        <f t="shared" si="2437"/>
        <v/>
      </c>
      <c r="CQ176" s="125"/>
      <c r="CR176" s="126">
        <f t="shared" si="2438"/>
        <v>0</v>
      </c>
      <c r="CS176" s="124" t="str">
        <f t="shared" si="2439"/>
        <v/>
      </c>
      <c r="CT176" s="125"/>
      <c r="CU176" s="126">
        <f t="shared" si="2440"/>
        <v>0</v>
      </c>
      <c r="CV176" s="124" t="str">
        <f t="shared" si="2441"/>
        <v/>
      </c>
      <c r="CW176" s="125"/>
      <c r="CX176" s="126">
        <f t="shared" si="2442"/>
        <v>0</v>
      </c>
      <c r="CY176" s="124" t="str">
        <f t="shared" si="2443"/>
        <v/>
      </c>
      <c r="CZ176" s="125"/>
      <c r="DA176" s="126">
        <f t="shared" si="2444"/>
        <v>0</v>
      </c>
      <c r="DB176" s="124" t="str">
        <f t="shared" si="2445"/>
        <v/>
      </c>
      <c r="DC176" s="125"/>
      <c r="DD176" s="126">
        <f t="shared" si="2446"/>
        <v>0</v>
      </c>
      <c r="DE176" s="124">
        <f t="shared" si="2447"/>
        <v>11962.51</v>
      </c>
      <c r="DF176" s="125">
        <v>1</v>
      </c>
      <c r="DG176" s="126">
        <f t="shared" si="2448"/>
        <v>1</v>
      </c>
      <c r="DH176" s="124" t="str">
        <f t="shared" si="2449"/>
        <v/>
      </c>
      <c r="DI176" s="125"/>
      <c r="DJ176" s="126">
        <f t="shared" si="2450"/>
        <v>1</v>
      </c>
    </row>
    <row r="177" spans="1:114" ht="7.75" hidden="1" customHeight="1" outlineLevel="1" x14ac:dyDescent="0.2">
      <c r="A177" s="97" t="str">
        <f t="shared" si="2234"/>
        <v>4</v>
      </c>
      <c r="B177" s="140" t="s">
        <v>420</v>
      </c>
      <c r="C177" s="213" t="str">
        <f>VLOOKUP(B177,'[49]PLANILHA ORCAMENTARIA'!A:B,2,0)</f>
        <v>MARQUISES METÁLICAS E TELHAS</v>
      </c>
      <c r="D177" s="214"/>
      <c r="E177" s="122">
        <f>VLOOKUP(B177,'[49]PLANILHA ORCAMENTARIA'!A:G,7,0)</f>
        <v>53960.17</v>
      </c>
      <c r="F177" s="123"/>
      <c r="G177" s="124" t="str">
        <f t="shared" si="2379"/>
        <v/>
      </c>
      <c r="H177" s="125"/>
      <c r="I177" s="126">
        <f t="shared" si="2380"/>
        <v>0</v>
      </c>
      <c r="J177" s="124" t="str">
        <f t="shared" si="2381"/>
        <v/>
      </c>
      <c r="K177" s="125"/>
      <c r="L177" s="126">
        <f t="shared" si="2382"/>
        <v>0</v>
      </c>
      <c r="M177" s="124" t="str">
        <f t="shared" si="2383"/>
        <v/>
      </c>
      <c r="N177" s="125"/>
      <c r="O177" s="126">
        <f t="shared" si="2384"/>
        <v>0</v>
      </c>
      <c r="P177" s="124" t="str">
        <f t="shared" si="2385"/>
        <v/>
      </c>
      <c r="Q177" s="125"/>
      <c r="R177" s="126">
        <f t="shared" si="2386"/>
        <v>0</v>
      </c>
      <c r="S177" s="124" t="str">
        <f t="shared" si="2387"/>
        <v/>
      </c>
      <c r="T177" s="125"/>
      <c r="U177" s="126">
        <f t="shared" si="2388"/>
        <v>0</v>
      </c>
      <c r="V177" s="124" t="str">
        <f t="shared" si="2389"/>
        <v/>
      </c>
      <c r="W177" s="125"/>
      <c r="X177" s="126">
        <f t="shared" si="2390"/>
        <v>0</v>
      </c>
      <c r="Y177" s="124" t="str">
        <f t="shared" si="2391"/>
        <v/>
      </c>
      <c r="Z177" s="125"/>
      <c r="AA177" s="126">
        <f t="shared" si="2392"/>
        <v>0</v>
      </c>
      <c r="AB177" s="124" t="str">
        <f t="shared" si="2393"/>
        <v/>
      </c>
      <c r="AC177" s="125"/>
      <c r="AD177" s="126">
        <f t="shared" si="2394"/>
        <v>0</v>
      </c>
      <c r="AE177" s="124" t="str">
        <f t="shared" si="2395"/>
        <v/>
      </c>
      <c r="AF177" s="125"/>
      <c r="AG177" s="126">
        <f t="shared" si="2396"/>
        <v>0</v>
      </c>
      <c r="AH177" s="124" t="str">
        <f t="shared" si="2397"/>
        <v/>
      </c>
      <c r="AI177" s="125"/>
      <c r="AJ177" s="126">
        <f t="shared" si="2398"/>
        <v>0</v>
      </c>
      <c r="AK177" s="124" t="str">
        <f t="shared" si="2399"/>
        <v/>
      </c>
      <c r="AL177" s="125"/>
      <c r="AM177" s="126">
        <f t="shared" si="2400"/>
        <v>0</v>
      </c>
      <c r="AN177" s="124" t="str">
        <f t="shared" si="2401"/>
        <v/>
      </c>
      <c r="AO177" s="125"/>
      <c r="AP177" s="126">
        <f t="shared" si="2402"/>
        <v>0</v>
      </c>
      <c r="AQ177" s="124" t="str">
        <f t="shared" si="2403"/>
        <v/>
      </c>
      <c r="AR177" s="125"/>
      <c r="AS177" s="126">
        <f t="shared" si="2404"/>
        <v>0</v>
      </c>
      <c r="AT177" s="124" t="str">
        <f t="shared" si="2405"/>
        <v/>
      </c>
      <c r="AU177" s="125"/>
      <c r="AV177" s="126">
        <f t="shared" si="2406"/>
        <v>0</v>
      </c>
      <c r="AW177" s="124" t="str">
        <f t="shared" si="2407"/>
        <v/>
      </c>
      <c r="AX177" s="125"/>
      <c r="AY177" s="126">
        <f t="shared" si="2408"/>
        <v>0</v>
      </c>
      <c r="AZ177" s="124" t="str">
        <f t="shared" si="2409"/>
        <v/>
      </c>
      <c r="BA177" s="125"/>
      <c r="BB177" s="126">
        <f t="shared" si="2410"/>
        <v>0</v>
      </c>
      <c r="BC177" s="124" t="str">
        <f t="shared" si="2411"/>
        <v/>
      </c>
      <c r="BD177" s="125"/>
      <c r="BE177" s="126">
        <f t="shared" si="2412"/>
        <v>0</v>
      </c>
      <c r="BF177" s="124" t="str">
        <f t="shared" si="2413"/>
        <v/>
      </c>
      <c r="BG177" s="125"/>
      <c r="BH177" s="126">
        <f t="shared" si="2414"/>
        <v>0</v>
      </c>
      <c r="BI177" s="124" t="str">
        <f t="shared" si="2415"/>
        <v/>
      </c>
      <c r="BJ177" s="125"/>
      <c r="BK177" s="126">
        <f t="shared" si="2416"/>
        <v>0</v>
      </c>
      <c r="BL177" s="124" t="str">
        <f t="shared" si="2417"/>
        <v/>
      </c>
      <c r="BM177" s="125"/>
      <c r="BN177" s="126">
        <f t="shared" si="2418"/>
        <v>0</v>
      </c>
      <c r="BO177" s="124" t="str">
        <f t="shared" si="2419"/>
        <v/>
      </c>
      <c r="BP177" s="125"/>
      <c r="BQ177" s="126">
        <f t="shared" si="2420"/>
        <v>0</v>
      </c>
      <c r="BR177" s="124" t="str">
        <f t="shared" si="2421"/>
        <v/>
      </c>
      <c r="BS177" s="125"/>
      <c r="BT177" s="126">
        <f t="shared" si="2422"/>
        <v>0</v>
      </c>
      <c r="BU177" s="124" t="str">
        <f t="shared" si="2423"/>
        <v/>
      </c>
      <c r="BV177" s="125"/>
      <c r="BW177" s="126">
        <f t="shared" si="2424"/>
        <v>0</v>
      </c>
      <c r="BX177" s="124" t="str">
        <f t="shared" si="2425"/>
        <v/>
      </c>
      <c r="BY177" s="125"/>
      <c r="BZ177" s="126">
        <f t="shared" si="2426"/>
        <v>0</v>
      </c>
      <c r="CA177" s="124" t="str">
        <f t="shared" si="2427"/>
        <v/>
      </c>
      <c r="CB177" s="125"/>
      <c r="CC177" s="126">
        <f t="shared" si="2428"/>
        <v>0</v>
      </c>
      <c r="CD177" s="124" t="str">
        <f t="shared" si="2429"/>
        <v/>
      </c>
      <c r="CE177" s="125"/>
      <c r="CF177" s="126">
        <f t="shared" si="2430"/>
        <v>0</v>
      </c>
      <c r="CG177" s="124" t="str">
        <f t="shared" si="2431"/>
        <v/>
      </c>
      <c r="CH177" s="125"/>
      <c r="CI177" s="126">
        <f t="shared" si="2432"/>
        <v>0</v>
      </c>
      <c r="CJ177" s="124" t="str">
        <f t="shared" si="2433"/>
        <v/>
      </c>
      <c r="CK177" s="125"/>
      <c r="CL177" s="126">
        <f t="shared" si="2434"/>
        <v>0</v>
      </c>
      <c r="CM177" s="124" t="str">
        <f t="shared" si="2435"/>
        <v/>
      </c>
      <c r="CN177" s="125"/>
      <c r="CO177" s="126">
        <f t="shared" si="2436"/>
        <v>0</v>
      </c>
      <c r="CP177" s="124" t="str">
        <f t="shared" si="2437"/>
        <v/>
      </c>
      <c r="CQ177" s="125"/>
      <c r="CR177" s="126">
        <f t="shared" si="2438"/>
        <v>0</v>
      </c>
      <c r="CS177" s="124" t="str">
        <f t="shared" si="2439"/>
        <v/>
      </c>
      <c r="CT177" s="125"/>
      <c r="CU177" s="126">
        <f t="shared" si="2440"/>
        <v>0</v>
      </c>
      <c r="CV177" s="124" t="str">
        <f t="shared" si="2441"/>
        <v/>
      </c>
      <c r="CW177" s="125"/>
      <c r="CX177" s="126">
        <f t="shared" si="2442"/>
        <v>0</v>
      </c>
      <c r="CY177" s="124">
        <f t="shared" si="2443"/>
        <v>53960.17</v>
      </c>
      <c r="CZ177" s="125">
        <v>1</v>
      </c>
      <c r="DA177" s="126">
        <f t="shared" si="2444"/>
        <v>1</v>
      </c>
      <c r="DB177" s="124" t="str">
        <f t="shared" si="2445"/>
        <v/>
      </c>
      <c r="DC177" s="125"/>
      <c r="DD177" s="126">
        <f t="shared" si="2446"/>
        <v>1</v>
      </c>
      <c r="DE177" s="124" t="str">
        <f t="shared" si="2447"/>
        <v/>
      </c>
      <c r="DF177" s="125"/>
      <c r="DG177" s="126">
        <f t="shared" si="2448"/>
        <v>1</v>
      </c>
      <c r="DH177" s="124" t="str">
        <f t="shared" si="2449"/>
        <v/>
      </c>
      <c r="DI177" s="125"/>
      <c r="DJ177" s="126">
        <f t="shared" si="2450"/>
        <v>1</v>
      </c>
    </row>
    <row r="178" spans="1:114" ht="7.75" hidden="1" customHeight="1" outlineLevel="1" x14ac:dyDescent="0.2">
      <c r="A178" s="97" t="str">
        <f t="shared" si="2234"/>
        <v>4</v>
      </c>
      <c r="B178" s="140" t="s">
        <v>421</v>
      </c>
      <c r="C178" s="213" t="str">
        <f>VLOOKUP(B178,'[49]PLANILHA ORCAMENTARIA'!A:B,2,0)</f>
        <v>IMPERMEABILIZAÇÃO</v>
      </c>
      <c r="D178" s="214"/>
      <c r="E178" s="122">
        <f>VLOOKUP(B178,'[49]PLANILHA ORCAMENTARIA'!A:G,7,0)</f>
        <v>354263.56</v>
      </c>
      <c r="F178" s="123"/>
      <c r="G178" s="124" t="str">
        <f t="shared" si="2379"/>
        <v/>
      </c>
      <c r="H178" s="125"/>
      <c r="I178" s="126">
        <f t="shared" si="2380"/>
        <v>0</v>
      </c>
      <c r="J178" s="124" t="str">
        <f t="shared" si="2381"/>
        <v/>
      </c>
      <c r="K178" s="125"/>
      <c r="L178" s="126">
        <f t="shared" si="2382"/>
        <v>0</v>
      </c>
      <c r="M178" s="124" t="str">
        <f t="shared" si="2383"/>
        <v/>
      </c>
      <c r="N178" s="125"/>
      <c r="O178" s="126">
        <f t="shared" si="2384"/>
        <v>0</v>
      </c>
      <c r="P178" s="124" t="str">
        <f t="shared" si="2385"/>
        <v/>
      </c>
      <c r="Q178" s="125"/>
      <c r="R178" s="126">
        <f t="shared" si="2386"/>
        <v>0</v>
      </c>
      <c r="S178" s="124" t="str">
        <f t="shared" si="2387"/>
        <v/>
      </c>
      <c r="T178" s="125"/>
      <c r="U178" s="126">
        <f t="shared" si="2388"/>
        <v>0</v>
      </c>
      <c r="V178" s="124" t="str">
        <f t="shared" si="2389"/>
        <v/>
      </c>
      <c r="W178" s="125"/>
      <c r="X178" s="126">
        <f t="shared" si="2390"/>
        <v>0</v>
      </c>
      <c r="Y178" s="124" t="str">
        <f t="shared" si="2391"/>
        <v/>
      </c>
      <c r="Z178" s="125"/>
      <c r="AA178" s="126">
        <f t="shared" si="2392"/>
        <v>0</v>
      </c>
      <c r="AB178" s="124" t="str">
        <f t="shared" si="2393"/>
        <v/>
      </c>
      <c r="AC178" s="125"/>
      <c r="AD178" s="126">
        <f t="shared" si="2394"/>
        <v>0</v>
      </c>
      <c r="AE178" s="124" t="str">
        <f t="shared" si="2395"/>
        <v/>
      </c>
      <c r="AF178" s="125"/>
      <c r="AG178" s="126">
        <f t="shared" si="2396"/>
        <v>0</v>
      </c>
      <c r="AH178" s="124" t="str">
        <f t="shared" si="2397"/>
        <v/>
      </c>
      <c r="AI178" s="125"/>
      <c r="AJ178" s="126">
        <f t="shared" si="2398"/>
        <v>0</v>
      </c>
      <c r="AK178" s="124" t="str">
        <f t="shared" si="2399"/>
        <v/>
      </c>
      <c r="AL178" s="125"/>
      <c r="AM178" s="126">
        <f t="shared" si="2400"/>
        <v>0</v>
      </c>
      <c r="AN178" s="124" t="str">
        <f t="shared" si="2401"/>
        <v/>
      </c>
      <c r="AO178" s="125"/>
      <c r="AP178" s="126">
        <f t="shared" si="2402"/>
        <v>0</v>
      </c>
      <c r="AQ178" s="124" t="str">
        <f t="shared" si="2403"/>
        <v/>
      </c>
      <c r="AR178" s="125"/>
      <c r="AS178" s="126">
        <f t="shared" si="2404"/>
        <v>0</v>
      </c>
      <c r="AT178" s="124" t="str">
        <f t="shared" si="2405"/>
        <v/>
      </c>
      <c r="AU178" s="125"/>
      <c r="AV178" s="126">
        <f t="shared" si="2406"/>
        <v>0</v>
      </c>
      <c r="AW178" s="124" t="str">
        <f t="shared" si="2407"/>
        <v/>
      </c>
      <c r="AX178" s="125"/>
      <c r="AY178" s="126">
        <f t="shared" si="2408"/>
        <v>0</v>
      </c>
      <c r="AZ178" s="124" t="str">
        <f t="shared" si="2409"/>
        <v/>
      </c>
      <c r="BA178" s="125"/>
      <c r="BB178" s="126">
        <f t="shared" si="2410"/>
        <v>0</v>
      </c>
      <c r="BC178" s="124" t="str">
        <f t="shared" si="2411"/>
        <v/>
      </c>
      <c r="BD178" s="125"/>
      <c r="BE178" s="126">
        <f t="shared" si="2412"/>
        <v>0</v>
      </c>
      <c r="BF178" s="124" t="str">
        <f t="shared" si="2413"/>
        <v/>
      </c>
      <c r="BG178" s="125"/>
      <c r="BH178" s="126">
        <f t="shared" si="2414"/>
        <v>0</v>
      </c>
      <c r="BI178" s="124" t="str">
        <f t="shared" si="2415"/>
        <v/>
      </c>
      <c r="BJ178" s="125"/>
      <c r="BK178" s="126">
        <f t="shared" si="2416"/>
        <v>0</v>
      </c>
      <c r="BL178" s="124" t="str">
        <f t="shared" si="2417"/>
        <v/>
      </c>
      <c r="BM178" s="125"/>
      <c r="BN178" s="126">
        <f t="shared" si="2418"/>
        <v>0</v>
      </c>
      <c r="BO178" s="124" t="str">
        <f t="shared" si="2419"/>
        <v/>
      </c>
      <c r="BP178" s="125"/>
      <c r="BQ178" s="126">
        <f t="shared" si="2420"/>
        <v>0</v>
      </c>
      <c r="BR178" s="124" t="str">
        <f t="shared" si="2421"/>
        <v/>
      </c>
      <c r="BS178" s="125"/>
      <c r="BT178" s="126">
        <f t="shared" si="2422"/>
        <v>0</v>
      </c>
      <c r="BU178" s="124" t="str">
        <f t="shared" si="2423"/>
        <v/>
      </c>
      <c r="BV178" s="125"/>
      <c r="BW178" s="126">
        <f t="shared" si="2424"/>
        <v>0</v>
      </c>
      <c r="BX178" s="124" t="str">
        <f t="shared" si="2425"/>
        <v/>
      </c>
      <c r="BY178" s="125"/>
      <c r="BZ178" s="126">
        <f t="shared" si="2426"/>
        <v>0</v>
      </c>
      <c r="CA178" s="124" t="str">
        <f t="shared" si="2427"/>
        <v/>
      </c>
      <c r="CB178" s="125"/>
      <c r="CC178" s="126">
        <f t="shared" si="2428"/>
        <v>0</v>
      </c>
      <c r="CD178" s="124" t="str">
        <f t="shared" si="2429"/>
        <v/>
      </c>
      <c r="CE178" s="125"/>
      <c r="CF178" s="126">
        <f t="shared" si="2430"/>
        <v>0</v>
      </c>
      <c r="CG178" s="124" t="str">
        <f t="shared" si="2431"/>
        <v/>
      </c>
      <c r="CH178" s="125"/>
      <c r="CI178" s="126">
        <f t="shared" si="2432"/>
        <v>0</v>
      </c>
      <c r="CJ178" s="124" t="str">
        <f t="shared" si="2433"/>
        <v/>
      </c>
      <c r="CK178" s="125"/>
      <c r="CL178" s="126">
        <f t="shared" si="2434"/>
        <v>0</v>
      </c>
      <c r="CM178" s="124" t="str">
        <f t="shared" si="2435"/>
        <v/>
      </c>
      <c r="CN178" s="125"/>
      <c r="CO178" s="126">
        <f t="shared" si="2436"/>
        <v>0</v>
      </c>
      <c r="CP178" s="124" t="str">
        <f t="shared" si="2437"/>
        <v/>
      </c>
      <c r="CQ178" s="125"/>
      <c r="CR178" s="126">
        <f t="shared" si="2438"/>
        <v>0</v>
      </c>
      <c r="CS178" s="124" t="str">
        <f t="shared" si="2439"/>
        <v/>
      </c>
      <c r="CT178" s="125"/>
      <c r="CU178" s="126">
        <f t="shared" si="2440"/>
        <v>0</v>
      </c>
      <c r="CV178" s="124" t="str">
        <f t="shared" si="2441"/>
        <v/>
      </c>
      <c r="CW178" s="125"/>
      <c r="CX178" s="126">
        <f t="shared" si="2442"/>
        <v>0</v>
      </c>
      <c r="CY178" s="124">
        <f t="shared" si="2443"/>
        <v>354263.56</v>
      </c>
      <c r="CZ178" s="125">
        <v>1</v>
      </c>
      <c r="DA178" s="126">
        <f t="shared" si="2444"/>
        <v>1</v>
      </c>
      <c r="DB178" s="124" t="str">
        <f t="shared" si="2445"/>
        <v/>
      </c>
      <c r="DC178" s="125"/>
      <c r="DD178" s="126">
        <f t="shared" si="2446"/>
        <v>1</v>
      </c>
      <c r="DE178" s="124" t="str">
        <f t="shared" si="2447"/>
        <v/>
      </c>
      <c r="DF178" s="125"/>
      <c r="DG178" s="126">
        <f t="shared" si="2448"/>
        <v>1</v>
      </c>
      <c r="DH178" s="124" t="str">
        <f t="shared" si="2449"/>
        <v/>
      </c>
      <c r="DI178" s="125"/>
      <c r="DJ178" s="126">
        <f t="shared" si="2450"/>
        <v>1</v>
      </c>
    </row>
    <row r="179" spans="1:114" ht="7.75" hidden="1" customHeight="1" outlineLevel="1" x14ac:dyDescent="0.2">
      <c r="A179" s="97" t="str">
        <f t="shared" si="2234"/>
        <v>4</v>
      </c>
      <c r="B179" s="134" t="s">
        <v>35</v>
      </c>
      <c r="C179" s="205" t="s">
        <v>281</v>
      </c>
      <c r="D179" s="205"/>
      <c r="E179" s="135">
        <f>VLOOKUP(B179,'[49]PLANILHA ORCAMENTARIA'!A:G,7,0)</f>
        <v>317275.53999999998</v>
      </c>
      <c r="F179" s="136"/>
      <c r="G179" s="207" t="str">
        <f t="shared" ref="G179" si="2451">IF(H179="","",H179*E179)</f>
        <v/>
      </c>
      <c r="H179" s="208"/>
      <c r="I179" s="209"/>
      <c r="J179" s="207" t="str">
        <f t="shared" ref="J179" si="2452">IF(K179="","",K179*H179)</f>
        <v/>
      </c>
      <c r="K179" s="208"/>
      <c r="L179" s="209"/>
      <c r="M179" s="207" t="str">
        <f t="shared" ref="M179" si="2453">IF(N179="","",N179*K179)</f>
        <v/>
      </c>
      <c r="N179" s="208"/>
      <c r="O179" s="209"/>
      <c r="P179" s="207" t="str">
        <f t="shared" ref="P179" si="2454">IF(Q179="","",Q179*N179)</f>
        <v/>
      </c>
      <c r="Q179" s="208"/>
      <c r="R179" s="209"/>
      <c r="S179" s="207" t="str">
        <f t="shared" ref="S179" si="2455">IF(T179="","",T179*Q179)</f>
        <v/>
      </c>
      <c r="T179" s="208"/>
      <c r="U179" s="209"/>
      <c r="V179" s="207" t="str">
        <f t="shared" ref="V179" si="2456">IF(W179="","",W179*T179)</f>
        <v/>
      </c>
      <c r="W179" s="208"/>
      <c r="X179" s="209"/>
      <c r="Y179" s="207" t="str">
        <f t="shared" ref="Y179" si="2457">IF(Z179="","",Z179*W179)</f>
        <v/>
      </c>
      <c r="Z179" s="208"/>
      <c r="AA179" s="209"/>
      <c r="AB179" s="207" t="str">
        <f t="shared" ref="AB179" si="2458">IF(AC179="","",AC179*Z179)</f>
        <v/>
      </c>
      <c r="AC179" s="208"/>
      <c r="AD179" s="209"/>
      <c r="AE179" s="207" t="str">
        <f t="shared" ref="AE179" si="2459">IF(AF179="","",AF179*AC179)</f>
        <v/>
      </c>
      <c r="AF179" s="208"/>
      <c r="AG179" s="209"/>
      <c r="AH179" s="207" t="str">
        <f t="shared" ref="AH179" si="2460">IF(AI179="","",AI179*AF179)</f>
        <v/>
      </c>
      <c r="AI179" s="208"/>
      <c r="AJ179" s="209"/>
      <c r="AK179" s="207" t="str">
        <f t="shared" ref="AK179" si="2461">IF(AL179="","",AL179*AI179)</f>
        <v/>
      </c>
      <c r="AL179" s="208"/>
      <c r="AM179" s="209"/>
      <c r="AN179" s="207" t="str">
        <f t="shared" ref="AN179" si="2462">IF(AO179="","",AO179*AL179)</f>
        <v/>
      </c>
      <c r="AO179" s="208"/>
      <c r="AP179" s="209"/>
      <c r="AQ179" s="207" t="str">
        <f t="shared" ref="AQ179" si="2463">IF(AR179="","",AR179*AO179)</f>
        <v/>
      </c>
      <c r="AR179" s="208"/>
      <c r="AS179" s="209"/>
      <c r="AT179" s="207" t="str">
        <f t="shared" ref="AT179" si="2464">IF(AU179="","",AU179*AR179)</f>
        <v/>
      </c>
      <c r="AU179" s="208"/>
      <c r="AV179" s="209"/>
      <c r="AW179" s="207" t="str">
        <f t="shared" ref="AW179" si="2465">IF(AX179="","",AX179*AU179)</f>
        <v/>
      </c>
      <c r="AX179" s="208"/>
      <c r="AY179" s="209"/>
      <c r="AZ179" s="207" t="str">
        <f t="shared" ref="AZ179" si="2466">IF(BA179="","",BA179*AX179)</f>
        <v/>
      </c>
      <c r="BA179" s="208"/>
      <c r="BB179" s="209"/>
      <c r="BC179" s="207" t="str">
        <f t="shared" ref="BC179" si="2467">IF(BD179="","",BD179*BA179)</f>
        <v/>
      </c>
      <c r="BD179" s="208"/>
      <c r="BE179" s="209"/>
      <c r="BF179" s="207" t="str">
        <f t="shared" ref="BF179" si="2468">IF(BG179="","",BG179*BD179)</f>
        <v/>
      </c>
      <c r="BG179" s="208"/>
      <c r="BH179" s="209"/>
      <c r="BI179" s="207" t="str">
        <f t="shared" ref="BI179" si="2469">IF(BJ179="","",BJ179*BG179)</f>
        <v/>
      </c>
      <c r="BJ179" s="208"/>
      <c r="BK179" s="209"/>
      <c r="BL179" s="207" t="str">
        <f t="shared" ref="BL179" si="2470">IF(BM179="","",BM179*BJ179)</f>
        <v/>
      </c>
      <c r="BM179" s="208"/>
      <c r="BN179" s="209"/>
      <c r="BO179" s="207" t="str">
        <f t="shared" ref="BO179" si="2471">IF(BP179="","",BP179*BM179)</f>
        <v/>
      </c>
      <c r="BP179" s="208"/>
      <c r="BQ179" s="209"/>
      <c r="BR179" s="207" t="str">
        <f t="shared" ref="BR179" si="2472">IF(BS179="","",BS179*BP179)</f>
        <v/>
      </c>
      <c r="BS179" s="208"/>
      <c r="BT179" s="209"/>
      <c r="BU179" s="207" t="str">
        <f t="shared" ref="BU179" si="2473">IF(BV179="","",BV179*BS179)</f>
        <v/>
      </c>
      <c r="BV179" s="208"/>
      <c r="BW179" s="209"/>
      <c r="BX179" s="207" t="str">
        <f t="shared" ref="BX179" si="2474">IF(BY179="","",BY179*BV179)</f>
        <v/>
      </c>
      <c r="BY179" s="208"/>
      <c r="BZ179" s="209"/>
      <c r="CA179" s="207" t="str">
        <f t="shared" ref="CA179" si="2475">IF(CB179="","",CB179*BY179)</f>
        <v/>
      </c>
      <c r="CB179" s="208"/>
      <c r="CC179" s="209"/>
      <c r="CD179" s="207" t="str">
        <f t="shared" ref="CD179" si="2476">IF(CE179="","",CE179*CB179)</f>
        <v/>
      </c>
      <c r="CE179" s="208"/>
      <c r="CF179" s="209"/>
      <c r="CG179" s="207" t="str">
        <f t="shared" ref="CG179" si="2477">IF(CH179="","",CH179*CE179)</f>
        <v/>
      </c>
      <c r="CH179" s="208"/>
      <c r="CI179" s="209"/>
      <c r="CJ179" s="207" t="str">
        <f t="shared" ref="CJ179" si="2478">IF(CK179="","",CK179*CH179)</f>
        <v/>
      </c>
      <c r="CK179" s="208"/>
      <c r="CL179" s="209"/>
      <c r="CM179" s="207" t="str">
        <f t="shared" ref="CM179" si="2479">IF(CN179="","",CN179*CK179)</f>
        <v/>
      </c>
      <c r="CN179" s="208"/>
      <c r="CO179" s="209"/>
      <c r="CP179" s="207" t="str">
        <f t="shared" ref="CP179" si="2480">IF(CQ179="","",CQ179*CN179)</f>
        <v/>
      </c>
      <c r="CQ179" s="208"/>
      <c r="CR179" s="209"/>
      <c r="CS179" s="207" t="str">
        <f t="shared" ref="CS179" si="2481">IF(CT179="","",CT179*CQ179)</f>
        <v/>
      </c>
      <c r="CT179" s="208"/>
      <c r="CU179" s="209"/>
      <c r="CV179" s="207" t="str">
        <f t="shared" ref="CV179" si="2482">IF(CW179="","",CW179*CT179)</f>
        <v/>
      </c>
      <c r="CW179" s="208"/>
      <c r="CX179" s="209"/>
      <c r="CY179" s="207" t="str">
        <f t="shared" ref="CY179" si="2483">IF(CZ179="","",CZ179*CW179)</f>
        <v/>
      </c>
      <c r="CZ179" s="208"/>
      <c r="DA179" s="209"/>
      <c r="DB179" s="207" t="str">
        <f t="shared" ref="DB179" si="2484">IF(DC179="","",DC179*CZ179)</f>
        <v/>
      </c>
      <c r="DC179" s="208"/>
      <c r="DD179" s="209"/>
      <c r="DE179" s="207" t="str">
        <f t="shared" ref="DE179" si="2485">IF(DF179="","",DF179*DC179)</f>
        <v/>
      </c>
      <c r="DF179" s="208"/>
      <c r="DG179" s="209"/>
      <c r="DH179" s="207" t="str">
        <f t="shared" ref="DH179" si="2486">IF(DI179="","",DI179*DF179)</f>
        <v/>
      </c>
      <c r="DI179" s="208"/>
      <c r="DJ179" s="209"/>
    </row>
    <row r="180" spans="1:114" ht="7.75" hidden="1" customHeight="1" outlineLevel="1" x14ac:dyDescent="0.2">
      <c r="A180" s="97" t="str">
        <f t="shared" si="2234"/>
        <v>4</v>
      </c>
      <c r="B180" s="131" t="s">
        <v>36</v>
      </c>
      <c r="C180" s="204" t="s">
        <v>25</v>
      </c>
      <c r="D180" s="204"/>
      <c r="E180" s="132">
        <f>VLOOKUP(B180,'[49]PLANILHA ORCAMENTARIA'!A:G,7,0)</f>
        <v>93869.41</v>
      </c>
      <c r="F180" s="133"/>
      <c r="G180" s="207"/>
      <c r="H180" s="208"/>
      <c r="I180" s="209"/>
      <c r="J180" s="207"/>
      <c r="K180" s="208"/>
      <c r="L180" s="209"/>
      <c r="M180" s="207"/>
      <c r="N180" s="208"/>
      <c r="O180" s="209"/>
      <c r="P180" s="207"/>
      <c r="Q180" s="208"/>
      <c r="R180" s="209"/>
      <c r="S180" s="207"/>
      <c r="T180" s="208"/>
      <c r="U180" s="209"/>
      <c r="V180" s="207"/>
      <c r="W180" s="208"/>
      <c r="X180" s="209"/>
      <c r="Y180" s="207"/>
      <c r="Z180" s="208"/>
      <c r="AA180" s="209"/>
      <c r="AB180" s="207"/>
      <c r="AC180" s="208"/>
      <c r="AD180" s="209"/>
      <c r="AE180" s="207"/>
      <c r="AF180" s="208"/>
      <c r="AG180" s="209"/>
      <c r="AH180" s="207"/>
      <c r="AI180" s="208"/>
      <c r="AJ180" s="209"/>
      <c r="AK180" s="207"/>
      <c r="AL180" s="208"/>
      <c r="AM180" s="209"/>
      <c r="AN180" s="207"/>
      <c r="AO180" s="208"/>
      <c r="AP180" s="209"/>
      <c r="AQ180" s="207"/>
      <c r="AR180" s="208"/>
      <c r="AS180" s="209"/>
      <c r="AT180" s="207"/>
      <c r="AU180" s="208"/>
      <c r="AV180" s="209"/>
      <c r="AW180" s="207"/>
      <c r="AX180" s="208"/>
      <c r="AY180" s="209"/>
      <c r="AZ180" s="207"/>
      <c r="BA180" s="208"/>
      <c r="BB180" s="209"/>
      <c r="BC180" s="207"/>
      <c r="BD180" s="208"/>
      <c r="BE180" s="209"/>
      <c r="BF180" s="207"/>
      <c r="BG180" s="208"/>
      <c r="BH180" s="209"/>
      <c r="BI180" s="207"/>
      <c r="BJ180" s="208"/>
      <c r="BK180" s="209"/>
      <c r="BL180" s="207"/>
      <c r="BM180" s="208"/>
      <c r="BN180" s="209"/>
      <c r="BO180" s="207"/>
      <c r="BP180" s="208"/>
      <c r="BQ180" s="209"/>
      <c r="BR180" s="207"/>
      <c r="BS180" s="208"/>
      <c r="BT180" s="209"/>
      <c r="BU180" s="207"/>
      <c r="BV180" s="208"/>
      <c r="BW180" s="209"/>
      <c r="BX180" s="207"/>
      <c r="BY180" s="208"/>
      <c r="BZ180" s="209"/>
      <c r="CA180" s="207"/>
      <c r="CB180" s="208"/>
      <c r="CC180" s="209"/>
      <c r="CD180" s="207"/>
      <c r="CE180" s="208"/>
      <c r="CF180" s="209"/>
      <c r="CG180" s="207"/>
      <c r="CH180" s="208"/>
      <c r="CI180" s="209"/>
      <c r="CJ180" s="207"/>
      <c r="CK180" s="208"/>
      <c r="CL180" s="209"/>
      <c r="CM180" s="207"/>
      <c r="CN180" s="208"/>
      <c r="CO180" s="209"/>
      <c r="CP180" s="207"/>
      <c r="CQ180" s="208"/>
      <c r="CR180" s="209"/>
      <c r="CS180" s="207"/>
      <c r="CT180" s="208"/>
      <c r="CU180" s="209"/>
      <c r="CV180" s="207"/>
      <c r="CW180" s="208"/>
      <c r="CX180" s="209"/>
      <c r="CY180" s="207"/>
      <c r="CZ180" s="208"/>
      <c r="DA180" s="209"/>
      <c r="DB180" s="207"/>
      <c r="DC180" s="208"/>
      <c r="DD180" s="209"/>
      <c r="DE180" s="207"/>
      <c r="DF180" s="208"/>
      <c r="DG180" s="209"/>
      <c r="DH180" s="207"/>
      <c r="DI180" s="208"/>
      <c r="DJ180" s="209"/>
    </row>
    <row r="181" spans="1:114" ht="7.75" hidden="1" customHeight="1" outlineLevel="2" x14ac:dyDescent="0.2">
      <c r="A181" s="97" t="str">
        <f t="shared" si="2234"/>
        <v>4</v>
      </c>
      <c r="B181" s="140" t="s">
        <v>87</v>
      </c>
      <c r="C181" s="213" t="str">
        <f>VLOOKUP(B181,'[49]PLANILHA ORCAMENTARIA'!A:B,2,0)</f>
        <v>CONTRAPISO</v>
      </c>
      <c r="D181" s="214"/>
      <c r="E181" s="122">
        <f>VLOOKUP(B181,'[49]PLANILHA ORCAMENTARIA'!A:G,7,0)</f>
        <v>47228.63</v>
      </c>
      <c r="F181" s="123"/>
      <c r="G181" s="124" t="str">
        <f t="shared" ref="G181:G189" si="2487">IF(H181="","",H181*$E181)</f>
        <v/>
      </c>
      <c r="H181" s="125"/>
      <c r="I181" s="126">
        <f t="shared" ref="I181:I182" si="2488">H181</f>
        <v>0</v>
      </c>
      <c r="J181" s="124" t="str">
        <f t="shared" ref="J181:J189" si="2489">IF(K181="","",K181*$E181)</f>
        <v/>
      </c>
      <c r="K181" s="125"/>
      <c r="L181" s="126">
        <f t="shared" ref="L181:L189" si="2490">K181+I181</f>
        <v>0</v>
      </c>
      <c r="M181" s="124" t="str">
        <f t="shared" ref="M181:M189" si="2491">IF(N181="","",N181*$E181)</f>
        <v/>
      </c>
      <c r="N181" s="125"/>
      <c r="O181" s="126">
        <f t="shared" ref="O181:O189" si="2492">N181+L181</f>
        <v>0</v>
      </c>
      <c r="P181" s="124" t="str">
        <f t="shared" ref="P181:P189" si="2493">IF(Q181="","",Q181*$E181)</f>
        <v/>
      </c>
      <c r="Q181" s="125"/>
      <c r="R181" s="126">
        <f t="shared" ref="R181:R189" si="2494">Q181+O181</f>
        <v>0</v>
      </c>
      <c r="S181" s="124" t="str">
        <f t="shared" ref="S181:S189" si="2495">IF(T181="","",T181*$E181)</f>
        <v/>
      </c>
      <c r="T181" s="125"/>
      <c r="U181" s="126">
        <f t="shared" ref="U181:U189" si="2496">T181+R181</f>
        <v>0</v>
      </c>
      <c r="V181" s="124" t="str">
        <f t="shared" ref="V181:V189" si="2497">IF(W181="","",W181*$E181)</f>
        <v/>
      </c>
      <c r="W181" s="125"/>
      <c r="X181" s="126">
        <f t="shared" ref="X181:X189" si="2498">W181+U181</f>
        <v>0</v>
      </c>
      <c r="Y181" s="124" t="str">
        <f t="shared" ref="Y181:Y189" si="2499">IF(Z181="","",Z181*$E181)</f>
        <v/>
      </c>
      <c r="Z181" s="125"/>
      <c r="AA181" s="126">
        <f t="shared" ref="AA181:AA189" si="2500">Z181+X181</f>
        <v>0</v>
      </c>
      <c r="AB181" s="124" t="str">
        <f t="shared" ref="AB181:AB189" si="2501">IF(AC181="","",AC181*$E181)</f>
        <v/>
      </c>
      <c r="AC181" s="125"/>
      <c r="AD181" s="126">
        <f t="shared" ref="AD181:AD189" si="2502">AC181+AA181</f>
        <v>0</v>
      </c>
      <c r="AE181" s="124" t="str">
        <f t="shared" ref="AE181:AE189" si="2503">IF(AF181="","",AF181*$E181)</f>
        <v/>
      </c>
      <c r="AF181" s="125"/>
      <c r="AG181" s="126">
        <f t="shared" ref="AG181:AG189" si="2504">AF181+AD181</f>
        <v>0</v>
      </c>
      <c r="AH181" s="124" t="str">
        <f t="shared" ref="AH181:AH189" si="2505">IF(AI181="","",AI181*$E181)</f>
        <v/>
      </c>
      <c r="AI181" s="125"/>
      <c r="AJ181" s="126">
        <f t="shared" ref="AJ181:AJ189" si="2506">AI181+AG181</f>
        <v>0</v>
      </c>
      <c r="AK181" s="124" t="str">
        <f t="shared" ref="AK181:AK189" si="2507">IF(AL181="","",AL181*$E181)</f>
        <v/>
      </c>
      <c r="AL181" s="125"/>
      <c r="AM181" s="126">
        <f t="shared" ref="AM181:AM189" si="2508">AL181+AJ181</f>
        <v>0</v>
      </c>
      <c r="AN181" s="124" t="str">
        <f t="shared" ref="AN181:AN189" si="2509">IF(AO181="","",AO181*$E181)</f>
        <v/>
      </c>
      <c r="AO181" s="125"/>
      <c r="AP181" s="126">
        <f t="shared" ref="AP181:AP189" si="2510">AO181+AM181</f>
        <v>0</v>
      </c>
      <c r="AQ181" s="124" t="str">
        <f t="shared" ref="AQ181:AQ189" si="2511">IF(AR181="","",AR181*$E181)</f>
        <v/>
      </c>
      <c r="AR181" s="125"/>
      <c r="AS181" s="126">
        <f t="shared" ref="AS181:AS189" si="2512">AR181+AP181</f>
        <v>0</v>
      </c>
      <c r="AT181" s="124" t="str">
        <f t="shared" ref="AT181:AT189" si="2513">IF(AU181="","",AU181*$E181)</f>
        <v/>
      </c>
      <c r="AU181" s="125"/>
      <c r="AV181" s="126">
        <f t="shared" ref="AV181:AV189" si="2514">AU181+AS181</f>
        <v>0</v>
      </c>
      <c r="AW181" s="124" t="str">
        <f t="shared" ref="AW181:AW189" si="2515">IF(AX181="","",AX181*$E181)</f>
        <v/>
      </c>
      <c r="AX181" s="125"/>
      <c r="AY181" s="126">
        <f t="shared" ref="AY181:AY189" si="2516">AX181+AV181</f>
        <v>0</v>
      </c>
      <c r="AZ181" s="124" t="str">
        <f t="shared" ref="AZ181:AZ189" si="2517">IF(BA181="","",BA181*$E181)</f>
        <v/>
      </c>
      <c r="BA181" s="125"/>
      <c r="BB181" s="126">
        <f t="shared" ref="BB181:BB189" si="2518">BA181+AY181</f>
        <v>0</v>
      </c>
      <c r="BC181" s="124" t="str">
        <f t="shared" ref="BC181:BC189" si="2519">IF(BD181="","",BD181*$E181)</f>
        <v/>
      </c>
      <c r="BD181" s="125"/>
      <c r="BE181" s="126">
        <f t="shared" ref="BE181:BE189" si="2520">BD181+BB181</f>
        <v>0</v>
      </c>
      <c r="BF181" s="124" t="str">
        <f t="shared" ref="BF181:BF189" si="2521">IF(BG181="","",BG181*$E181)</f>
        <v/>
      </c>
      <c r="BG181" s="125"/>
      <c r="BH181" s="126">
        <f t="shared" ref="BH181:BH189" si="2522">BG181+BE181</f>
        <v>0</v>
      </c>
      <c r="BI181" s="124" t="str">
        <f t="shared" ref="BI181:BI189" si="2523">IF(BJ181="","",BJ181*$E181)</f>
        <v/>
      </c>
      <c r="BJ181" s="125"/>
      <c r="BK181" s="126">
        <f t="shared" ref="BK181:BK189" si="2524">BJ181+BH181</f>
        <v>0</v>
      </c>
      <c r="BL181" s="124" t="str">
        <f t="shared" ref="BL181:BL189" si="2525">IF(BM181="","",BM181*$E181)</f>
        <v/>
      </c>
      <c r="BM181" s="125"/>
      <c r="BN181" s="126">
        <f t="shared" ref="BN181:BN189" si="2526">BM181+BK181</f>
        <v>0</v>
      </c>
      <c r="BO181" s="124" t="str">
        <f t="shared" ref="BO181:BO189" si="2527">IF(BP181="","",BP181*$E181)</f>
        <v/>
      </c>
      <c r="BP181" s="125"/>
      <c r="BQ181" s="126">
        <f t="shared" ref="BQ181:BQ189" si="2528">BP181+BN181</f>
        <v>0</v>
      </c>
      <c r="BR181" s="124" t="str">
        <f t="shared" ref="BR181:BR189" si="2529">IF(BS181="","",BS181*$E181)</f>
        <v/>
      </c>
      <c r="BS181" s="125"/>
      <c r="BT181" s="126">
        <f t="shared" ref="BT181:BT189" si="2530">BS181+BQ181</f>
        <v>0</v>
      </c>
      <c r="BU181" s="124" t="str">
        <f t="shared" ref="BU181:BU189" si="2531">IF(BV181="","",BV181*$E181)</f>
        <v/>
      </c>
      <c r="BV181" s="125"/>
      <c r="BW181" s="126">
        <f t="shared" ref="BW181:BW189" si="2532">BV181+BT181</f>
        <v>0</v>
      </c>
      <c r="BX181" s="124" t="str">
        <f t="shared" ref="BX181:BX189" si="2533">IF(BY181="","",BY181*$E181)</f>
        <v/>
      </c>
      <c r="BY181" s="125"/>
      <c r="BZ181" s="126">
        <f t="shared" ref="BZ181:BZ189" si="2534">BY181+BW181</f>
        <v>0</v>
      </c>
      <c r="CA181" s="124" t="str">
        <f t="shared" ref="CA181:CA189" si="2535">IF(CB181="","",CB181*$E181)</f>
        <v/>
      </c>
      <c r="CB181" s="125"/>
      <c r="CC181" s="126">
        <f t="shared" ref="CC181:CC189" si="2536">CB181+BZ181</f>
        <v>0</v>
      </c>
      <c r="CD181" s="124" t="str">
        <f t="shared" ref="CD181:CD189" si="2537">IF(CE181="","",CE181*$E181)</f>
        <v/>
      </c>
      <c r="CE181" s="125"/>
      <c r="CF181" s="126">
        <f t="shared" ref="CF181:CF189" si="2538">CE181+CC181</f>
        <v>0</v>
      </c>
      <c r="CG181" s="124">
        <f t="shared" ref="CG181:CG189" si="2539">IF(CH181="","",CH181*$E181)</f>
        <v>47228.63</v>
      </c>
      <c r="CH181" s="125">
        <v>1</v>
      </c>
      <c r="CI181" s="126">
        <f t="shared" ref="CI181:CI189" si="2540">CH181+CF181</f>
        <v>1</v>
      </c>
      <c r="CJ181" s="124" t="str">
        <f t="shared" ref="CJ181:CJ189" si="2541">IF(CK181="","",CK181*$E181)</f>
        <v/>
      </c>
      <c r="CK181" s="125"/>
      <c r="CL181" s="126">
        <f t="shared" ref="CL181:CL189" si="2542">CK181+CI181</f>
        <v>1</v>
      </c>
      <c r="CM181" s="124" t="str">
        <f t="shared" ref="CM181:CM189" si="2543">IF(CN181="","",CN181*$E181)</f>
        <v/>
      </c>
      <c r="CN181" s="125"/>
      <c r="CO181" s="126">
        <f t="shared" ref="CO181:CO189" si="2544">CN181+CL181</f>
        <v>1</v>
      </c>
      <c r="CP181" s="124" t="str">
        <f t="shared" ref="CP181:CP189" si="2545">IF(CQ181="","",CQ181*$E181)</f>
        <v/>
      </c>
      <c r="CQ181" s="125"/>
      <c r="CR181" s="126">
        <f t="shared" ref="CR181:CR189" si="2546">CQ181+CO181</f>
        <v>1</v>
      </c>
      <c r="CS181" s="124" t="str">
        <f t="shared" ref="CS181:CS189" si="2547">IF(CT181="","",CT181*$E181)</f>
        <v/>
      </c>
      <c r="CT181" s="125"/>
      <c r="CU181" s="126">
        <f t="shared" ref="CU181:CU189" si="2548">CT181+CR181</f>
        <v>1</v>
      </c>
      <c r="CV181" s="124" t="str">
        <f t="shared" ref="CV181:CV189" si="2549">IF(CW181="","",CW181*$E181)</f>
        <v/>
      </c>
      <c r="CW181" s="125"/>
      <c r="CX181" s="126">
        <f t="shared" ref="CX181:CX189" si="2550">CW181+CU181</f>
        <v>1</v>
      </c>
      <c r="CY181" s="124" t="str">
        <f t="shared" ref="CY181:CY189" si="2551">IF(CZ181="","",CZ181*$E181)</f>
        <v/>
      </c>
      <c r="CZ181" s="125"/>
      <c r="DA181" s="126">
        <f t="shared" ref="DA181:DA189" si="2552">CZ181+CX181</f>
        <v>1</v>
      </c>
      <c r="DB181" s="124" t="str">
        <f t="shared" ref="DB181:DB189" si="2553">IF(DC181="","",DC181*$E181)</f>
        <v/>
      </c>
      <c r="DC181" s="125"/>
      <c r="DD181" s="126">
        <f t="shared" ref="DD181:DD189" si="2554">DC181+DA181</f>
        <v>1</v>
      </c>
      <c r="DE181" s="124" t="str">
        <f t="shared" ref="DE181:DE189" si="2555">IF(DF181="","",DF181*$E181)</f>
        <v/>
      </c>
      <c r="DF181" s="125"/>
      <c r="DG181" s="126">
        <f t="shared" ref="DG181:DG189" si="2556">DF181+DD181</f>
        <v>1</v>
      </c>
      <c r="DH181" s="124" t="str">
        <f t="shared" ref="DH181:DH189" si="2557">IF(DI181="","",DI181*$E181)</f>
        <v/>
      </c>
      <c r="DI181" s="125"/>
      <c r="DJ181" s="126">
        <f t="shared" ref="DJ181:DJ189" si="2558">DI181+DG181</f>
        <v>1</v>
      </c>
    </row>
    <row r="182" spans="1:114" ht="7.75" hidden="1" customHeight="1" outlineLevel="2" x14ac:dyDescent="0.2">
      <c r="A182" s="97" t="str">
        <f t="shared" si="2234"/>
        <v>4</v>
      </c>
      <c r="B182" s="140" t="s">
        <v>88</v>
      </c>
      <c r="C182" s="213" t="str">
        <f>VLOOKUP(B182,'[49]PLANILHA ORCAMENTARIA'!A:B,2,0)</f>
        <v>PORCELANATO / REVESTIMENTO DE PISO</v>
      </c>
      <c r="D182" s="214"/>
      <c r="E182" s="122">
        <f>VLOOKUP(B182,'[49]PLANILHA ORCAMENTARIA'!A:G,7,0)</f>
        <v>44485.8</v>
      </c>
      <c r="F182" s="123"/>
      <c r="G182" s="124" t="str">
        <f t="shared" si="2487"/>
        <v/>
      </c>
      <c r="H182" s="125"/>
      <c r="I182" s="126">
        <f t="shared" si="2488"/>
        <v>0</v>
      </c>
      <c r="J182" s="124" t="str">
        <f t="shared" si="2489"/>
        <v/>
      </c>
      <c r="K182" s="125"/>
      <c r="L182" s="126">
        <f t="shared" si="2490"/>
        <v>0</v>
      </c>
      <c r="M182" s="124" t="str">
        <f t="shared" si="2491"/>
        <v/>
      </c>
      <c r="N182" s="125"/>
      <c r="O182" s="126">
        <f t="shared" si="2492"/>
        <v>0</v>
      </c>
      <c r="P182" s="124" t="str">
        <f t="shared" si="2493"/>
        <v/>
      </c>
      <c r="Q182" s="125"/>
      <c r="R182" s="126">
        <f t="shared" si="2494"/>
        <v>0</v>
      </c>
      <c r="S182" s="124" t="str">
        <f t="shared" si="2495"/>
        <v/>
      </c>
      <c r="T182" s="125"/>
      <c r="U182" s="126">
        <f t="shared" si="2496"/>
        <v>0</v>
      </c>
      <c r="V182" s="124" t="str">
        <f t="shared" si="2497"/>
        <v/>
      </c>
      <c r="W182" s="125"/>
      <c r="X182" s="126">
        <f t="shared" si="2498"/>
        <v>0</v>
      </c>
      <c r="Y182" s="124" t="str">
        <f t="shared" si="2499"/>
        <v/>
      </c>
      <c r="Z182" s="125"/>
      <c r="AA182" s="126">
        <f t="shared" si="2500"/>
        <v>0</v>
      </c>
      <c r="AB182" s="124" t="str">
        <f t="shared" si="2501"/>
        <v/>
      </c>
      <c r="AC182" s="125"/>
      <c r="AD182" s="126">
        <f t="shared" si="2502"/>
        <v>0</v>
      </c>
      <c r="AE182" s="124" t="str">
        <f t="shared" si="2503"/>
        <v/>
      </c>
      <c r="AF182" s="125"/>
      <c r="AG182" s="126">
        <f t="shared" si="2504"/>
        <v>0</v>
      </c>
      <c r="AH182" s="124" t="str">
        <f t="shared" si="2505"/>
        <v/>
      </c>
      <c r="AI182" s="125"/>
      <c r="AJ182" s="126">
        <f t="shared" si="2506"/>
        <v>0</v>
      </c>
      <c r="AK182" s="124" t="str">
        <f t="shared" si="2507"/>
        <v/>
      </c>
      <c r="AL182" s="125"/>
      <c r="AM182" s="126">
        <f t="shared" si="2508"/>
        <v>0</v>
      </c>
      <c r="AN182" s="124" t="str">
        <f t="shared" si="2509"/>
        <v/>
      </c>
      <c r="AO182" s="125"/>
      <c r="AP182" s="126">
        <f t="shared" si="2510"/>
        <v>0</v>
      </c>
      <c r="AQ182" s="124" t="str">
        <f t="shared" si="2511"/>
        <v/>
      </c>
      <c r="AR182" s="125"/>
      <c r="AS182" s="126">
        <f t="shared" si="2512"/>
        <v>0</v>
      </c>
      <c r="AT182" s="124" t="str">
        <f t="shared" si="2513"/>
        <v/>
      </c>
      <c r="AU182" s="125"/>
      <c r="AV182" s="126">
        <f t="shared" si="2514"/>
        <v>0</v>
      </c>
      <c r="AW182" s="124" t="str">
        <f t="shared" si="2515"/>
        <v/>
      </c>
      <c r="AX182" s="125"/>
      <c r="AY182" s="126">
        <f t="shared" si="2516"/>
        <v>0</v>
      </c>
      <c r="AZ182" s="124" t="str">
        <f t="shared" si="2517"/>
        <v/>
      </c>
      <c r="BA182" s="125"/>
      <c r="BB182" s="126">
        <f t="shared" si="2518"/>
        <v>0</v>
      </c>
      <c r="BC182" s="124" t="str">
        <f t="shared" si="2519"/>
        <v/>
      </c>
      <c r="BD182" s="125"/>
      <c r="BE182" s="126">
        <f t="shared" si="2520"/>
        <v>0</v>
      </c>
      <c r="BF182" s="124" t="str">
        <f t="shared" si="2521"/>
        <v/>
      </c>
      <c r="BG182" s="125"/>
      <c r="BH182" s="126">
        <f t="shared" si="2522"/>
        <v>0</v>
      </c>
      <c r="BI182" s="124" t="str">
        <f t="shared" si="2523"/>
        <v/>
      </c>
      <c r="BJ182" s="125"/>
      <c r="BK182" s="126">
        <f t="shared" si="2524"/>
        <v>0</v>
      </c>
      <c r="BL182" s="124" t="str">
        <f t="shared" si="2525"/>
        <v/>
      </c>
      <c r="BM182" s="125"/>
      <c r="BN182" s="126">
        <f t="shared" si="2526"/>
        <v>0</v>
      </c>
      <c r="BO182" s="124" t="str">
        <f t="shared" si="2527"/>
        <v/>
      </c>
      <c r="BP182" s="125"/>
      <c r="BQ182" s="126">
        <f t="shared" si="2528"/>
        <v>0</v>
      </c>
      <c r="BR182" s="124" t="str">
        <f t="shared" si="2529"/>
        <v/>
      </c>
      <c r="BS182" s="125"/>
      <c r="BT182" s="126">
        <f t="shared" si="2530"/>
        <v>0</v>
      </c>
      <c r="BU182" s="124" t="str">
        <f t="shared" si="2531"/>
        <v/>
      </c>
      <c r="BV182" s="125"/>
      <c r="BW182" s="126">
        <f t="shared" si="2532"/>
        <v>0</v>
      </c>
      <c r="BX182" s="124" t="str">
        <f t="shared" si="2533"/>
        <v/>
      </c>
      <c r="BY182" s="125"/>
      <c r="BZ182" s="126">
        <f t="shared" si="2534"/>
        <v>0</v>
      </c>
      <c r="CA182" s="124" t="str">
        <f t="shared" si="2535"/>
        <v/>
      </c>
      <c r="CB182" s="125"/>
      <c r="CC182" s="126">
        <f t="shared" si="2536"/>
        <v>0</v>
      </c>
      <c r="CD182" s="124" t="str">
        <f t="shared" si="2537"/>
        <v/>
      </c>
      <c r="CE182" s="125"/>
      <c r="CF182" s="126">
        <f t="shared" si="2538"/>
        <v>0</v>
      </c>
      <c r="CG182" s="124">
        <f t="shared" si="2539"/>
        <v>44485.8</v>
      </c>
      <c r="CH182" s="125">
        <v>1</v>
      </c>
      <c r="CI182" s="126">
        <f t="shared" si="2540"/>
        <v>1</v>
      </c>
      <c r="CJ182" s="124" t="str">
        <f t="shared" si="2541"/>
        <v/>
      </c>
      <c r="CK182" s="125"/>
      <c r="CL182" s="126">
        <f t="shared" si="2542"/>
        <v>1</v>
      </c>
      <c r="CM182" s="124" t="str">
        <f t="shared" si="2543"/>
        <v/>
      </c>
      <c r="CN182" s="125"/>
      <c r="CO182" s="126">
        <f t="shared" si="2544"/>
        <v>1</v>
      </c>
      <c r="CP182" s="124" t="str">
        <f t="shared" si="2545"/>
        <v/>
      </c>
      <c r="CQ182" s="125"/>
      <c r="CR182" s="126">
        <f t="shared" si="2546"/>
        <v>1</v>
      </c>
      <c r="CS182" s="124" t="str">
        <f t="shared" si="2547"/>
        <v/>
      </c>
      <c r="CT182" s="125"/>
      <c r="CU182" s="126">
        <f t="shared" si="2548"/>
        <v>1</v>
      </c>
      <c r="CV182" s="124" t="str">
        <f t="shared" si="2549"/>
        <v/>
      </c>
      <c r="CW182" s="125"/>
      <c r="CX182" s="126">
        <f t="shared" si="2550"/>
        <v>1</v>
      </c>
      <c r="CY182" s="124" t="str">
        <f t="shared" si="2551"/>
        <v/>
      </c>
      <c r="CZ182" s="125"/>
      <c r="DA182" s="126">
        <f t="shared" si="2552"/>
        <v>1</v>
      </c>
      <c r="DB182" s="124" t="str">
        <f t="shared" si="2553"/>
        <v/>
      </c>
      <c r="DC182" s="125"/>
      <c r="DD182" s="126">
        <f t="shared" si="2554"/>
        <v>1</v>
      </c>
      <c r="DE182" s="124" t="str">
        <f t="shared" si="2555"/>
        <v/>
      </c>
      <c r="DF182" s="125"/>
      <c r="DG182" s="126">
        <f t="shared" si="2556"/>
        <v>1</v>
      </c>
      <c r="DH182" s="124" t="str">
        <f t="shared" si="2557"/>
        <v/>
      </c>
      <c r="DI182" s="125"/>
      <c r="DJ182" s="126">
        <f t="shared" si="2558"/>
        <v>1</v>
      </c>
    </row>
    <row r="183" spans="1:114" ht="7.75" hidden="1" customHeight="1" outlineLevel="2" x14ac:dyDescent="0.2">
      <c r="A183" s="97" t="str">
        <f t="shared" si="2234"/>
        <v>4</v>
      </c>
      <c r="B183" s="140" t="s">
        <v>89</v>
      </c>
      <c r="C183" s="213" t="str">
        <f>VLOOKUP(B183,'[49]PLANILHA ORCAMENTARIA'!A:B,2,0)</f>
        <v>REJUNTE</v>
      </c>
      <c r="D183" s="214"/>
      <c r="E183" s="122">
        <f>VLOOKUP(B183,'[49]PLANILHA ORCAMENTARIA'!A:G,7,0)</f>
        <v>2154.98</v>
      </c>
      <c r="F183" s="123"/>
      <c r="G183" s="124" t="str">
        <f t="shared" si="2487"/>
        <v/>
      </c>
      <c r="H183" s="125"/>
      <c r="I183" s="126">
        <f t="shared" si="2236"/>
        <v>0</v>
      </c>
      <c r="J183" s="124" t="str">
        <f t="shared" si="2489"/>
        <v/>
      </c>
      <c r="K183" s="125"/>
      <c r="L183" s="126">
        <f t="shared" si="2490"/>
        <v>0</v>
      </c>
      <c r="M183" s="124" t="str">
        <f t="shared" si="2491"/>
        <v/>
      </c>
      <c r="N183" s="125"/>
      <c r="O183" s="126">
        <f t="shared" si="2492"/>
        <v>0</v>
      </c>
      <c r="P183" s="124" t="str">
        <f t="shared" si="2493"/>
        <v/>
      </c>
      <c r="Q183" s="125"/>
      <c r="R183" s="126">
        <f t="shared" si="2494"/>
        <v>0</v>
      </c>
      <c r="S183" s="124" t="str">
        <f t="shared" si="2495"/>
        <v/>
      </c>
      <c r="T183" s="125"/>
      <c r="U183" s="126">
        <f t="shared" si="2496"/>
        <v>0</v>
      </c>
      <c r="V183" s="124" t="str">
        <f t="shared" si="2497"/>
        <v/>
      </c>
      <c r="W183" s="125"/>
      <c r="X183" s="126">
        <f t="shared" si="2498"/>
        <v>0</v>
      </c>
      <c r="Y183" s="124" t="str">
        <f t="shared" si="2499"/>
        <v/>
      </c>
      <c r="Z183" s="125"/>
      <c r="AA183" s="126">
        <f t="shared" si="2500"/>
        <v>0</v>
      </c>
      <c r="AB183" s="124" t="str">
        <f t="shared" si="2501"/>
        <v/>
      </c>
      <c r="AC183" s="125"/>
      <c r="AD183" s="126">
        <f t="shared" si="2502"/>
        <v>0</v>
      </c>
      <c r="AE183" s="124" t="str">
        <f t="shared" si="2503"/>
        <v/>
      </c>
      <c r="AF183" s="125"/>
      <c r="AG183" s="126">
        <f t="shared" si="2504"/>
        <v>0</v>
      </c>
      <c r="AH183" s="124" t="str">
        <f t="shared" si="2505"/>
        <v/>
      </c>
      <c r="AI183" s="125"/>
      <c r="AJ183" s="126">
        <f t="shared" si="2506"/>
        <v>0</v>
      </c>
      <c r="AK183" s="124" t="str">
        <f t="shared" si="2507"/>
        <v/>
      </c>
      <c r="AL183" s="125"/>
      <c r="AM183" s="126">
        <f t="shared" si="2508"/>
        <v>0</v>
      </c>
      <c r="AN183" s="124" t="str">
        <f t="shared" si="2509"/>
        <v/>
      </c>
      <c r="AO183" s="125"/>
      <c r="AP183" s="126">
        <f t="shared" si="2510"/>
        <v>0</v>
      </c>
      <c r="AQ183" s="124" t="str">
        <f t="shared" si="2511"/>
        <v/>
      </c>
      <c r="AR183" s="125"/>
      <c r="AS183" s="126">
        <f t="shared" si="2512"/>
        <v>0</v>
      </c>
      <c r="AT183" s="124" t="str">
        <f t="shared" si="2513"/>
        <v/>
      </c>
      <c r="AU183" s="125"/>
      <c r="AV183" s="126">
        <f t="shared" si="2514"/>
        <v>0</v>
      </c>
      <c r="AW183" s="124" t="str">
        <f t="shared" si="2515"/>
        <v/>
      </c>
      <c r="AX183" s="125"/>
      <c r="AY183" s="126">
        <f t="shared" si="2516"/>
        <v>0</v>
      </c>
      <c r="AZ183" s="124" t="str">
        <f t="shared" si="2517"/>
        <v/>
      </c>
      <c r="BA183" s="125"/>
      <c r="BB183" s="126">
        <f t="shared" si="2518"/>
        <v>0</v>
      </c>
      <c r="BC183" s="124" t="str">
        <f t="shared" si="2519"/>
        <v/>
      </c>
      <c r="BD183" s="125"/>
      <c r="BE183" s="126">
        <f t="shared" si="2520"/>
        <v>0</v>
      </c>
      <c r="BF183" s="124" t="str">
        <f t="shared" si="2521"/>
        <v/>
      </c>
      <c r="BG183" s="125"/>
      <c r="BH183" s="126">
        <f t="shared" si="2522"/>
        <v>0</v>
      </c>
      <c r="BI183" s="124" t="str">
        <f t="shared" si="2523"/>
        <v/>
      </c>
      <c r="BJ183" s="125"/>
      <c r="BK183" s="126">
        <f t="shared" si="2524"/>
        <v>0</v>
      </c>
      <c r="BL183" s="124" t="str">
        <f t="shared" si="2525"/>
        <v/>
      </c>
      <c r="BM183" s="125"/>
      <c r="BN183" s="126">
        <f t="shared" si="2526"/>
        <v>0</v>
      </c>
      <c r="BO183" s="124" t="str">
        <f t="shared" si="2527"/>
        <v/>
      </c>
      <c r="BP183" s="125"/>
      <c r="BQ183" s="126">
        <f t="shared" si="2528"/>
        <v>0</v>
      </c>
      <c r="BR183" s="124" t="str">
        <f t="shared" si="2529"/>
        <v/>
      </c>
      <c r="BS183" s="125"/>
      <c r="BT183" s="126">
        <f t="shared" si="2530"/>
        <v>0</v>
      </c>
      <c r="BU183" s="124" t="str">
        <f t="shared" si="2531"/>
        <v/>
      </c>
      <c r="BV183" s="125"/>
      <c r="BW183" s="126">
        <f t="shared" si="2532"/>
        <v>0</v>
      </c>
      <c r="BX183" s="124" t="str">
        <f t="shared" si="2533"/>
        <v/>
      </c>
      <c r="BY183" s="125"/>
      <c r="BZ183" s="126">
        <f t="shared" si="2534"/>
        <v>0</v>
      </c>
      <c r="CA183" s="124" t="str">
        <f t="shared" si="2535"/>
        <v/>
      </c>
      <c r="CB183" s="125"/>
      <c r="CC183" s="126">
        <f t="shared" si="2536"/>
        <v>0</v>
      </c>
      <c r="CD183" s="124" t="str">
        <f t="shared" si="2537"/>
        <v/>
      </c>
      <c r="CE183" s="125"/>
      <c r="CF183" s="126">
        <f t="shared" si="2538"/>
        <v>0</v>
      </c>
      <c r="CG183" s="124" t="str">
        <f t="shared" si="2539"/>
        <v/>
      </c>
      <c r="CH183" s="125"/>
      <c r="CI183" s="126">
        <f t="shared" si="2540"/>
        <v>0</v>
      </c>
      <c r="CJ183" s="124">
        <f t="shared" si="2541"/>
        <v>2154.98</v>
      </c>
      <c r="CK183" s="125">
        <v>1</v>
      </c>
      <c r="CL183" s="126">
        <f t="shared" si="2542"/>
        <v>1</v>
      </c>
      <c r="CM183" s="124" t="str">
        <f t="shared" si="2543"/>
        <v/>
      </c>
      <c r="CN183" s="125"/>
      <c r="CO183" s="126">
        <f t="shared" si="2544"/>
        <v>1</v>
      </c>
      <c r="CP183" s="124" t="str">
        <f t="shared" si="2545"/>
        <v/>
      </c>
      <c r="CQ183" s="125"/>
      <c r="CR183" s="126">
        <f t="shared" si="2546"/>
        <v>1</v>
      </c>
      <c r="CS183" s="124" t="str">
        <f t="shared" si="2547"/>
        <v/>
      </c>
      <c r="CT183" s="125"/>
      <c r="CU183" s="126">
        <f t="shared" si="2548"/>
        <v>1</v>
      </c>
      <c r="CV183" s="124" t="str">
        <f t="shared" si="2549"/>
        <v/>
      </c>
      <c r="CW183" s="125"/>
      <c r="CX183" s="126">
        <f t="shared" si="2550"/>
        <v>1</v>
      </c>
      <c r="CY183" s="124" t="str">
        <f t="shared" si="2551"/>
        <v/>
      </c>
      <c r="CZ183" s="125"/>
      <c r="DA183" s="126">
        <f t="shared" si="2552"/>
        <v>1</v>
      </c>
      <c r="DB183" s="124" t="str">
        <f t="shared" si="2553"/>
        <v/>
      </c>
      <c r="DC183" s="125"/>
      <c r="DD183" s="126">
        <f t="shared" si="2554"/>
        <v>1</v>
      </c>
      <c r="DE183" s="124" t="str">
        <f t="shared" si="2555"/>
        <v/>
      </c>
      <c r="DF183" s="125"/>
      <c r="DG183" s="126">
        <f t="shared" si="2556"/>
        <v>1</v>
      </c>
      <c r="DH183" s="124" t="str">
        <f t="shared" si="2557"/>
        <v/>
      </c>
      <c r="DI183" s="125"/>
      <c r="DJ183" s="126">
        <f t="shared" si="2558"/>
        <v>1</v>
      </c>
    </row>
    <row r="184" spans="1:114" ht="7.75" hidden="1" customHeight="1" outlineLevel="1" x14ac:dyDescent="0.2">
      <c r="A184" s="97" t="str">
        <f t="shared" si="2234"/>
        <v>4</v>
      </c>
      <c r="B184" s="131" t="s">
        <v>422</v>
      </c>
      <c r="C184" s="204" t="str">
        <f>VLOOKUP(B184,'[49]PLANILHA ORCAMENTARIA'!A:B,2,0)</f>
        <v>PAREDES E DIVISÓRIAS</v>
      </c>
      <c r="D184" s="204"/>
      <c r="E184" s="132">
        <f>VLOOKUP(B184,'[49]PLANILHA ORCAMENTARIA'!A:G,7,0)</f>
        <v>178147.41</v>
      </c>
      <c r="F184" s="131"/>
      <c r="G184" s="207"/>
      <c r="H184" s="208"/>
      <c r="I184" s="209"/>
      <c r="J184" s="207"/>
      <c r="K184" s="208"/>
      <c r="L184" s="209"/>
      <c r="M184" s="207"/>
      <c r="N184" s="208"/>
      <c r="O184" s="209"/>
      <c r="P184" s="207"/>
      <c r="Q184" s="208"/>
      <c r="R184" s="209"/>
      <c r="S184" s="207"/>
      <c r="T184" s="208"/>
      <c r="U184" s="209"/>
      <c r="V184" s="207"/>
      <c r="W184" s="208"/>
      <c r="X184" s="209"/>
      <c r="Y184" s="207"/>
      <c r="Z184" s="208"/>
      <c r="AA184" s="209"/>
      <c r="AB184" s="207"/>
      <c r="AC184" s="208"/>
      <c r="AD184" s="209"/>
      <c r="AE184" s="207"/>
      <c r="AF184" s="208"/>
      <c r="AG184" s="209"/>
      <c r="AH184" s="207"/>
      <c r="AI184" s="208"/>
      <c r="AJ184" s="209"/>
      <c r="AK184" s="207"/>
      <c r="AL184" s="208"/>
      <c r="AM184" s="209"/>
      <c r="AN184" s="207"/>
      <c r="AO184" s="208"/>
      <c r="AP184" s="209"/>
      <c r="AQ184" s="207"/>
      <c r="AR184" s="208"/>
      <c r="AS184" s="209"/>
      <c r="AT184" s="207"/>
      <c r="AU184" s="208"/>
      <c r="AV184" s="209"/>
      <c r="AW184" s="207"/>
      <c r="AX184" s="208"/>
      <c r="AY184" s="209"/>
      <c r="AZ184" s="207"/>
      <c r="BA184" s="208"/>
      <c r="BB184" s="209"/>
      <c r="BC184" s="207"/>
      <c r="BD184" s="208"/>
      <c r="BE184" s="209"/>
      <c r="BF184" s="207"/>
      <c r="BG184" s="208"/>
      <c r="BH184" s="209"/>
      <c r="BI184" s="207"/>
      <c r="BJ184" s="208"/>
      <c r="BK184" s="209"/>
      <c r="BL184" s="207"/>
      <c r="BM184" s="208"/>
      <c r="BN184" s="209"/>
      <c r="BO184" s="207"/>
      <c r="BP184" s="208"/>
      <c r="BQ184" s="209"/>
      <c r="BR184" s="207"/>
      <c r="BS184" s="208"/>
      <c r="BT184" s="209"/>
      <c r="BU184" s="207"/>
      <c r="BV184" s="208"/>
      <c r="BW184" s="209"/>
      <c r="BX184" s="207"/>
      <c r="BY184" s="208"/>
      <c r="BZ184" s="209"/>
      <c r="CA184" s="207"/>
      <c r="CB184" s="208"/>
      <c r="CC184" s="209"/>
      <c r="CD184" s="207"/>
      <c r="CE184" s="208"/>
      <c r="CF184" s="209"/>
      <c r="CG184" s="207"/>
      <c r="CH184" s="208"/>
      <c r="CI184" s="209"/>
      <c r="CJ184" s="207"/>
      <c r="CK184" s="208"/>
      <c r="CL184" s="209"/>
      <c r="CM184" s="207"/>
      <c r="CN184" s="208"/>
      <c r="CO184" s="209"/>
      <c r="CP184" s="207"/>
      <c r="CQ184" s="208"/>
      <c r="CR184" s="209"/>
      <c r="CS184" s="207"/>
      <c r="CT184" s="208"/>
      <c r="CU184" s="209"/>
      <c r="CV184" s="207"/>
      <c r="CW184" s="208"/>
      <c r="CX184" s="209"/>
      <c r="CY184" s="207"/>
      <c r="CZ184" s="208"/>
      <c r="DA184" s="209"/>
      <c r="DB184" s="207"/>
      <c r="DC184" s="208"/>
      <c r="DD184" s="209"/>
      <c r="DE184" s="207"/>
      <c r="DF184" s="208"/>
      <c r="DG184" s="209"/>
      <c r="DH184" s="207"/>
      <c r="DI184" s="208"/>
      <c r="DJ184" s="209"/>
    </row>
    <row r="185" spans="1:114" ht="7.75" hidden="1" customHeight="1" outlineLevel="2" x14ac:dyDescent="0.2">
      <c r="A185" s="97" t="str">
        <f t="shared" si="2234"/>
        <v>4</v>
      </c>
      <c r="B185" s="140" t="s">
        <v>423</v>
      </c>
      <c r="C185" s="213" t="str">
        <f>VLOOKUP(B185,'[49]PLANILHA ORCAMENTARIA'!A:B,2,0)</f>
        <v>ALVENARIA CERÂMICA</v>
      </c>
      <c r="D185" s="214"/>
      <c r="E185" s="122">
        <f>VLOOKUP(B185,'[49]PLANILHA ORCAMENTARIA'!A:G,7,0)</f>
        <v>71861.08</v>
      </c>
      <c r="F185" s="123"/>
      <c r="G185" s="124" t="str">
        <f t="shared" si="2487"/>
        <v/>
      </c>
      <c r="H185" s="125"/>
      <c r="I185" s="126">
        <f t="shared" si="2236"/>
        <v>0</v>
      </c>
      <c r="J185" s="124" t="str">
        <f t="shared" si="2489"/>
        <v/>
      </c>
      <c r="K185" s="125"/>
      <c r="L185" s="126">
        <f t="shared" si="2490"/>
        <v>0</v>
      </c>
      <c r="M185" s="124" t="str">
        <f t="shared" si="2491"/>
        <v/>
      </c>
      <c r="N185" s="125"/>
      <c r="O185" s="126">
        <f t="shared" si="2492"/>
        <v>0</v>
      </c>
      <c r="P185" s="124" t="str">
        <f t="shared" si="2493"/>
        <v/>
      </c>
      <c r="Q185" s="125"/>
      <c r="R185" s="126">
        <f t="shared" si="2494"/>
        <v>0</v>
      </c>
      <c r="S185" s="124" t="str">
        <f t="shared" si="2495"/>
        <v/>
      </c>
      <c r="T185" s="125"/>
      <c r="U185" s="126">
        <f t="shared" si="2496"/>
        <v>0</v>
      </c>
      <c r="V185" s="124" t="str">
        <f t="shared" si="2497"/>
        <v/>
      </c>
      <c r="W185" s="125"/>
      <c r="X185" s="126">
        <f t="shared" si="2498"/>
        <v>0</v>
      </c>
      <c r="Y185" s="124" t="str">
        <f t="shared" si="2499"/>
        <v/>
      </c>
      <c r="Z185" s="125"/>
      <c r="AA185" s="126">
        <f t="shared" si="2500"/>
        <v>0</v>
      </c>
      <c r="AB185" s="124" t="str">
        <f t="shared" si="2501"/>
        <v/>
      </c>
      <c r="AC185" s="125"/>
      <c r="AD185" s="126">
        <f t="shared" si="2502"/>
        <v>0</v>
      </c>
      <c r="AE185" s="124" t="str">
        <f t="shared" si="2503"/>
        <v/>
      </c>
      <c r="AF185" s="125"/>
      <c r="AG185" s="126">
        <f t="shared" si="2504"/>
        <v>0</v>
      </c>
      <c r="AH185" s="124" t="str">
        <f t="shared" si="2505"/>
        <v/>
      </c>
      <c r="AI185" s="125"/>
      <c r="AJ185" s="126">
        <f t="shared" si="2506"/>
        <v>0</v>
      </c>
      <c r="AK185" s="124" t="str">
        <f t="shared" si="2507"/>
        <v/>
      </c>
      <c r="AL185" s="125"/>
      <c r="AM185" s="126">
        <f t="shared" si="2508"/>
        <v>0</v>
      </c>
      <c r="AN185" s="124" t="str">
        <f t="shared" si="2509"/>
        <v/>
      </c>
      <c r="AO185" s="125"/>
      <c r="AP185" s="126">
        <f t="shared" si="2510"/>
        <v>0</v>
      </c>
      <c r="AQ185" s="124" t="str">
        <f t="shared" si="2511"/>
        <v/>
      </c>
      <c r="AR185" s="125"/>
      <c r="AS185" s="126">
        <f t="shared" si="2512"/>
        <v>0</v>
      </c>
      <c r="AT185" s="124" t="str">
        <f t="shared" si="2513"/>
        <v/>
      </c>
      <c r="AU185" s="125"/>
      <c r="AV185" s="126">
        <f t="shared" si="2514"/>
        <v>0</v>
      </c>
      <c r="AW185" s="124" t="str">
        <f t="shared" si="2515"/>
        <v/>
      </c>
      <c r="AX185" s="125"/>
      <c r="AY185" s="126">
        <f t="shared" si="2516"/>
        <v>0</v>
      </c>
      <c r="AZ185" s="124" t="str">
        <f t="shared" si="2517"/>
        <v/>
      </c>
      <c r="BA185" s="125"/>
      <c r="BB185" s="126">
        <f t="shared" si="2518"/>
        <v>0</v>
      </c>
      <c r="BC185" s="124" t="str">
        <f t="shared" si="2519"/>
        <v/>
      </c>
      <c r="BD185" s="125"/>
      <c r="BE185" s="126">
        <f t="shared" si="2520"/>
        <v>0</v>
      </c>
      <c r="BF185" s="124" t="str">
        <f t="shared" si="2521"/>
        <v/>
      </c>
      <c r="BG185" s="125"/>
      <c r="BH185" s="126">
        <f t="shared" si="2522"/>
        <v>0</v>
      </c>
      <c r="BI185" s="124" t="str">
        <f t="shared" si="2523"/>
        <v/>
      </c>
      <c r="BJ185" s="125"/>
      <c r="BK185" s="126">
        <f t="shared" si="2524"/>
        <v>0</v>
      </c>
      <c r="BL185" s="124" t="str">
        <f t="shared" si="2525"/>
        <v/>
      </c>
      <c r="BM185" s="125"/>
      <c r="BN185" s="126">
        <f t="shared" si="2526"/>
        <v>0</v>
      </c>
      <c r="BO185" s="124" t="str">
        <f t="shared" si="2527"/>
        <v/>
      </c>
      <c r="BP185" s="125"/>
      <c r="BQ185" s="126">
        <f t="shared" si="2528"/>
        <v>0</v>
      </c>
      <c r="BR185" s="124" t="str">
        <f t="shared" si="2529"/>
        <v/>
      </c>
      <c r="BS185" s="125"/>
      <c r="BT185" s="126">
        <f t="shared" si="2530"/>
        <v>0</v>
      </c>
      <c r="BU185" s="124" t="str">
        <f t="shared" si="2531"/>
        <v/>
      </c>
      <c r="BV185" s="125"/>
      <c r="BW185" s="126">
        <f t="shared" si="2532"/>
        <v>0</v>
      </c>
      <c r="BX185" s="124" t="str">
        <f t="shared" si="2533"/>
        <v/>
      </c>
      <c r="BY185" s="125"/>
      <c r="BZ185" s="126">
        <f t="shared" si="2534"/>
        <v>0</v>
      </c>
      <c r="CA185" s="124" t="str">
        <f t="shared" si="2535"/>
        <v/>
      </c>
      <c r="CB185" s="125"/>
      <c r="CC185" s="126">
        <f t="shared" si="2536"/>
        <v>0</v>
      </c>
      <c r="CD185" s="124" t="str">
        <f t="shared" si="2537"/>
        <v/>
      </c>
      <c r="CE185" s="125"/>
      <c r="CF185" s="126">
        <f t="shared" si="2538"/>
        <v>0</v>
      </c>
      <c r="CG185" s="124">
        <f t="shared" si="2539"/>
        <v>71861.08</v>
      </c>
      <c r="CH185" s="125">
        <v>1</v>
      </c>
      <c r="CI185" s="126">
        <f t="shared" si="2540"/>
        <v>1</v>
      </c>
      <c r="CJ185" s="124" t="str">
        <f t="shared" si="2541"/>
        <v/>
      </c>
      <c r="CK185" s="125"/>
      <c r="CL185" s="126">
        <f t="shared" si="2542"/>
        <v>1</v>
      </c>
      <c r="CM185" s="124" t="str">
        <f t="shared" si="2543"/>
        <v/>
      </c>
      <c r="CN185" s="125"/>
      <c r="CO185" s="126">
        <f t="shared" si="2544"/>
        <v>1</v>
      </c>
      <c r="CP185" s="124" t="str">
        <f t="shared" si="2545"/>
        <v/>
      </c>
      <c r="CQ185" s="125"/>
      <c r="CR185" s="126">
        <f t="shared" si="2546"/>
        <v>1</v>
      </c>
      <c r="CS185" s="124" t="str">
        <f t="shared" si="2547"/>
        <v/>
      </c>
      <c r="CT185" s="125"/>
      <c r="CU185" s="126">
        <f t="shared" si="2548"/>
        <v>1</v>
      </c>
      <c r="CV185" s="124" t="str">
        <f t="shared" si="2549"/>
        <v/>
      </c>
      <c r="CW185" s="125"/>
      <c r="CX185" s="126">
        <f t="shared" si="2550"/>
        <v>1</v>
      </c>
      <c r="CY185" s="124" t="str">
        <f t="shared" si="2551"/>
        <v/>
      </c>
      <c r="CZ185" s="125"/>
      <c r="DA185" s="126">
        <f t="shared" si="2552"/>
        <v>1</v>
      </c>
      <c r="DB185" s="124" t="str">
        <f t="shared" si="2553"/>
        <v/>
      </c>
      <c r="DC185" s="125"/>
      <c r="DD185" s="126">
        <f t="shared" si="2554"/>
        <v>1</v>
      </c>
      <c r="DE185" s="124" t="str">
        <f t="shared" si="2555"/>
        <v/>
      </c>
      <c r="DF185" s="125"/>
      <c r="DG185" s="126">
        <f t="shared" si="2556"/>
        <v>1</v>
      </c>
      <c r="DH185" s="124" t="str">
        <f t="shared" si="2557"/>
        <v/>
      </c>
      <c r="DI185" s="125"/>
      <c r="DJ185" s="126">
        <f t="shared" si="2558"/>
        <v>1</v>
      </c>
    </row>
    <row r="186" spans="1:114" ht="7.75" hidden="1" customHeight="1" outlineLevel="2" x14ac:dyDescent="0.2">
      <c r="A186" s="97" t="str">
        <f t="shared" si="2234"/>
        <v>4</v>
      </c>
      <c r="B186" s="140" t="s">
        <v>424</v>
      </c>
      <c r="C186" s="213" t="str">
        <f>VLOOKUP(B186,'[49]PLANILHA ORCAMENTARIA'!A:B,2,0)</f>
        <v>CHAPISCO / REBOCO INTERNO</v>
      </c>
      <c r="D186" s="214"/>
      <c r="E186" s="122">
        <f>VLOOKUP(B186,'[49]PLANILHA ORCAMENTARIA'!A:G,7,0)</f>
        <v>106286.33</v>
      </c>
      <c r="F186" s="123"/>
      <c r="G186" s="124" t="str">
        <f t="shared" si="2487"/>
        <v/>
      </c>
      <c r="H186" s="125"/>
      <c r="I186" s="126">
        <f t="shared" si="2236"/>
        <v>0</v>
      </c>
      <c r="J186" s="124" t="str">
        <f t="shared" si="2489"/>
        <v/>
      </c>
      <c r="K186" s="125"/>
      <c r="L186" s="126">
        <f t="shared" si="2490"/>
        <v>0</v>
      </c>
      <c r="M186" s="124" t="str">
        <f t="shared" si="2491"/>
        <v/>
      </c>
      <c r="N186" s="125"/>
      <c r="O186" s="126">
        <f t="shared" si="2492"/>
        <v>0</v>
      </c>
      <c r="P186" s="124" t="str">
        <f t="shared" si="2493"/>
        <v/>
      </c>
      <c r="Q186" s="125"/>
      <c r="R186" s="126">
        <f t="shared" si="2494"/>
        <v>0</v>
      </c>
      <c r="S186" s="124" t="str">
        <f t="shared" si="2495"/>
        <v/>
      </c>
      <c r="T186" s="125"/>
      <c r="U186" s="126">
        <f t="shared" si="2496"/>
        <v>0</v>
      </c>
      <c r="V186" s="124" t="str">
        <f t="shared" si="2497"/>
        <v/>
      </c>
      <c r="W186" s="125"/>
      <c r="X186" s="126">
        <f t="shared" si="2498"/>
        <v>0</v>
      </c>
      <c r="Y186" s="124" t="str">
        <f t="shared" si="2499"/>
        <v/>
      </c>
      <c r="Z186" s="125"/>
      <c r="AA186" s="126">
        <f t="shared" si="2500"/>
        <v>0</v>
      </c>
      <c r="AB186" s="124" t="str">
        <f t="shared" si="2501"/>
        <v/>
      </c>
      <c r="AC186" s="125"/>
      <c r="AD186" s="126">
        <f t="shared" si="2502"/>
        <v>0</v>
      </c>
      <c r="AE186" s="124" t="str">
        <f t="shared" si="2503"/>
        <v/>
      </c>
      <c r="AF186" s="125"/>
      <c r="AG186" s="126">
        <f t="shared" si="2504"/>
        <v>0</v>
      </c>
      <c r="AH186" s="124" t="str">
        <f t="shared" si="2505"/>
        <v/>
      </c>
      <c r="AI186" s="125"/>
      <c r="AJ186" s="126">
        <f t="shared" si="2506"/>
        <v>0</v>
      </c>
      <c r="AK186" s="124" t="str">
        <f t="shared" si="2507"/>
        <v/>
      </c>
      <c r="AL186" s="125"/>
      <c r="AM186" s="126">
        <f t="shared" si="2508"/>
        <v>0</v>
      </c>
      <c r="AN186" s="124" t="str">
        <f t="shared" si="2509"/>
        <v/>
      </c>
      <c r="AO186" s="125"/>
      <c r="AP186" s="126">
        <f t="shared" si="2510"/>
        <v>0</v>
      </c>
      <c r="AQ186" s="124" t="str">
        <f t="shared" si="2511"/>
        <v/>
      </c>
      <c r="AR186" s="125"/>
      <c r="AS186" s="126">
        <f t="shared" si="2512"/>
        <v>0</v>
      </c>
      <c r="AT186" s="124" t="str">
        <f t="shared" si="2513"/>
        <v/>
      </c>
      <c r="AU186" s="125"/>
      <c r="AV186" s="126">
        <f t="shared" si="2514"/>
        <v>0</v>
      </c>
      <c r="AW186" s="124" t="str">
        <f t="shared" si="2515"/>
        <v/>
      </c>
      <c r="AX186" s="125"/>
      <c r="AY186" s="126">
        <f t="shared" si="2516"/>
        <v>0</v>
      </c>
      <c r="AZ186" s="124" t="str">
        <f t="shared" si="2517"/>
        <v/>
      </c>
      <c r="BA186" s="125"/>
      <c r="BB186" s="126">
        <f t="shared" si="2518"/>
        <v>0</v>
      </c>
      <c r="BC186" s="124" t="str">
        <f t="shared" si="2519"/>
        <v/>
      </c>
      <c r="BD186" s="125"/>
      <c r="BE186" s="126">
        <f t="shared" si="2520"/>
        <v>0</v>
      </c>
      <c r="BF186" s="124" t="str">
        <f t="shared" si="2521"/>
        <v/>
      </c>
      <c r="BG186" s="125"/>
      <c r="BH186" s="126">
        <f t="shared" si="2522"/>
        <v>0</v>
      </c>
      <c r="BI186" s="124" t="str">
        <f t="shared" si="2523"/>
        <v/>
      </c>
      <c r="BJ186" s="125"/>
      <c r="BK186" s="126">
        <f t="shared" si="2524"/>
        <v>0</v>
      </c>
      <c r="BL186" s="124" t="str">
        <f t="shared" si="2525"/>
        <v/>
      </c>
      <c r="BM186" s="125"/>
      <c r="BN186" s="126">
        <f t="shared" si="2526"/>
        <v>0</v>
      </c>
      <c r="BO186" s="124" t="str">
        <f t="shared" si="2527"/>
        <v/>
      </c>
      <c r="BP186" s="125"/>
      <c r="BQ186" s="126">
        <f t="shared" si="2528"/>
        <v>0</v>
      </c>
      <c r="BR186" s="124" t="str">
        <f t="shared" si="2529"/>
        <v/>
      </c>
      <c r="BS186" s="125"/>
      <c r="BT186" s="126">
        <f t="shared" si="2530"/>
        <v>0</v>
      </c>
      <c r="BU186" s="124" t="str">
        <f t="shared" si="2531"/>
        <v/>
      </c>
      <c r="BV186" s="125"/>
      <c r="BW186" s="126">
        <f t="shared" si="2532"/>
        <v>0</v>
      </c>
      <c r="BX186" s="124" t="str">
        <f t="shared" si="2533"/>
        <v/>
      </c>
      <c r="BY186" s="125"/>
      <c r="BZ186" s="126">
        <f t="shared" si="2534"/>
        <v>0</v>
      </c>
      <c r="CA186" s="124" t="str">
        <f t="shared" si="2535"/>
        <v/>
      </c>
      <c r="CB186" s="125"/>
      <c r="CC186" s="126">
        <f t="shared" si="2536"/>
        <v>0</v>
      </c>
      <c r="CD186" s="124" t="str">
        <f t="shared" si="2537"/>
        <v/>
      </c>
      <c r="CE186" s="125"/>
      <c r="CF186" s="126">
        <f t="shared" si="2538"/>
        <v>0</v>
      </c>
      <c r="CG186" s="124">
        <f t="shared" si="2539"/>
        <v>106286.33</v>
      </c>
      <c r="CH186" s="125">
        <v>1</v>
      </c>
      <c r="CI186" s="126">
        <f t="shared" si="2540"/>
        <v>1</v>
      </c>
      <c r="CJ186" s="124" t="str">
        <f t="shared" si="2541"/>
        <v/>
      </c>
      <c r="CK186" s="125"/>
      <c r="CL186" s="126">
        <f t="shared" si="2542"/>
        <v>1</v>
      </c>
      <c r="CM186" s="124" t="str">
        <f t="shared" si="2543"/>
        <v/>
      </c>
      <c r="CN186" s="125"/>
      <c r="CO186" s="126">
        <f t="shared" si="2544"/>
        <v>1</v>
      </c>
      <c r="CP186" s="124" t="str">
        <f t="shared" si="2545"/>
        <v/>
      </c>
      <c r="CQ186" s="125"/>
      <c r="CR186" s="126">
        <f t="shared" si="2546"/>
        <v>1</v>
      </c>
      <c r="CS186" s="124" t="str">
        <f t="shared" si="2547"/>
        <v/>
      </c>
      <c r="CT186" s="125"/>
      <c r="CU186" s="126">
        <f t="shared" si="2548"/>
        <v>1</v>
      </c>
      <c r="CV186" s="124" t="str">
        <f t="shared" si="2549"/>
        <v/>
      </c>
      <c r="CW186" s="125"/>
      <c r="CX186" s="126">
        <f t="shared" si="2550"/>
        <v>1</v>
      </c>
      <c r="CY186" s="124" t="str">
        <f t="shared" si="2551"/>
        <v/>
      </c>
      <c r="CZ186" s="125"/>
      <c r="DA186" s="126">
        <f t="shared" si="2552"/>
        <v>1</v>
      </c>
      <c r="DB186" s="124" t="str">
        <f t="shared" si="2553"/>
        <v/>
      </c>
      <c r="DC186" s="125"/>
      <c r="DD186" s="126">
        <f t="shared" si="2554"/>
        <v>1</v>
      </c>
      <c r="DE186" s="124" t="str">
        <f t="shared" si="2555"/>
        <v/>
      </c>
      <c r="DF186" s="125"/>
      <c r="DG186" s="126">
        <f t="shared" si="2556"/>
        <v>1</v>
      </c>
      <c r="DH186" s="124" t="str">
        <f t="shared" si="2557"/>
        <v/>
      </c>
      <c r="DI186" s="125"/>
      <c r="DJ186" s="126">
        <f t="shared" si="2558"/>
        <v>1</v>
      </c>
    </row>
    <row r="187" spans="1:114" ht="7.75" hidden="1" customHeight="1" outlineLevel="1" x14ac:dyDescent="0.2">
      <c r="A187" s="97" t="str">
        <f t="shared" si="2234"/>
        <v>4</v>
      </c>
      <c r="B187" s="140" t="s">
        <v>37</v>
      </c>
      <c r="C187" s="213" t="str">
        <f>VLOOKUP(B187,'[49]PLANILHA ORCAMENTARIA'!A:B,2,0)</f>
        <v>PINTURA - FUNDO SELADOR E EMASSAMENTO</v>
      </c>
      <c r="D187" s="214"/>
      <c r="E187" s="122">
        <f>VLOOKUP(B187,'[49]PLANILHA ORCAMENTARIA'!A:G,7,0)</f>
        <v>13414.71</v>
      </c>
      <c r="F187" s="123"/>
      <c r="G187" s="124" t="str">
        <f t="shared" si="2487"/>
        <v/>
      </c>
      <c r="H187" s="125"/>
      <c r="I187" s="126">
        <f t="shared" si="2236"/>
        <v>0</v>
      </c>
      <c r="J187" s="124" t="str">
        <f t="shared" si="2489"/>
        <v/>
      </c>
      <c r="K187" s="125"/>
      <c r="L187" s="126">
        <f t="shared" si="2490"/>
        <v>0</v>
      </c>
      <c r="M187" s="124" t="str">
        <f t="shared" si="2491"/>
        <v/>
      </c>
      <c r="N187" s="125"/>
      <c r="O187" s="126">
        <f t="shared" si="2492"/>
        <v>0</v>
      </c>
      <c r="P187" s="124" t="str">
        <f t="shared" si="2493"/>
        <v/>
      </c>
      <c r="Q187" s="125"/>
      <c r="R187" s="126">
        <f t="shared" si="2494"/>
        <v>0</v>
      </c>
      <c r="S187" s="124" t="str">
        <f t="shared" si="2495"/>
        <v/>
      </c>
      <c r="T187" s="125"/>
      <c r="U187" s="126">
        <f t="shared" si="2496"/>
        <v>0</v>
      </c>
      <c r="V187" s="124" t="str">
        <f t="shared" si="2497"/>
        <v/>
      </c>
      <c r="W187" s="125"/>
      <c r="X187" s="126">
        <f t="shared" si="2498"/>
        <v>0</v>
      </c>
      <c r="Y187" s="124" t="str">
        <f t="shared" si="2499"/>
        <v/>
      </c>
      <c r="Z187" s="125"/>
      <c r="AA187" s="126">
        <f t="shared" si="2500"/>
        <v>0</v>
      </c>
      <c r="AB187" s="124" t="str">
        <f t="shared" si="2501"/>
        <v/>
      </c>
      <c r="AC187" s="125"/>
      <c r="AD187" s="126">
        <f t="shared" si="2502"/>
        <v>0</v>
      </c>
      <c r="AE187" s="124" t="str">
        <f t="shared" si="2503"/>
        <v/>
      </c>
      <c r="AF187" s="125"/>
      <c r="AG187" s="126">
        <f t="shared" si="2504"/>
        <v>0</v>
      </c>
      <c r="AH187" s="124" t="str">
        <f t="shared" si="2505"/>
        <v/>
      </c>
      <c r="AI187" s="125"/>
      <c r="AJ187" s="126">
        <f t="shared" si="2506"/>
        <v>0</v>
      </c>
      <c r="AK187" s="124" t="str">
        <f t="shared" si="2507"/>
        <v/>
      </c>
      <c r="AL187" s="125"/>
      <c r="AM187" s="126">
        <f t="shared" si="2508"/>
        <v>0</v>
      </c>
      <c r="AN187" s="124" t="str">
        <f t="shared" si="2509"/>
        <v/>
      </c>
      <c r="AO187" s="125"/>
      <c r="AP187" s="126">
        <f t="shared" si="2510"/>
        <v>0</v>
      </c>
      <c r="AQ187" s="124" t="str">
        <f t="shared" si="2511"/>
        <v/>
      </c>
      <c r="AR187" s="125"/>
      <c r="AS187" s="126">
        <f t="shared" si="2512"/>
        <v>0</v>
      </c>
      <c r="AT187" s="124" t="str">
        <f t="shared" si="2513"/>
        <v/>
      </c>
      <c r="AU187" s="125"/>
      <c r="AV187" s="126">
        <f t="shared" si="2514"/>
        <v>0</v>
      </c>
      <c r="AW187" s="124" t="str">
        <f t="shared" si="2515"/>
        <v/>
      </c>
      <c r="AX187" s="125"/>
      <c r="AY187" s="126">
        <f t="shared" si="2516"/>
        <v>0</v>
      </c>
      <c r="AZ187" s="124" t="str">
        <f t="shared" si="2517"/>
        <v/>
      </c>
      <c r="BA187" s="125"/>
      <c r="BB187" s="126">
        <f t="shared" si="2518"/>
        <v>0</v>
      </c>
      <c r="BC187" s="124" t="str">
        <f t="shared" si="2519"/>
        <v/>
      </c>
      <c r="BD187" s="125"/>
      <c r="BE187" s="126">
        <f t="shared" si="2520"/>
        <v>0</v>
      </c>
      <c r="BF187" s="124" t="str">
        <f t="shared" si="2521"/>
        <v/>
      </c>
      <c r="BG187" s="125"/>
      <c r="BH187" s="126">
        <f t="shared" si="2522"/>
        <v>0</v>
      </c>
      <c r="BI187" s="124" t="str">
        <f t="shared" si="2523"/>
        <v/>
      </c>
      <c r="BJ187" s="125"/>
      <c r="BK187" s="126">
        <f t="shared" si="2524"/>
        <v>0</v>
      </c>
      <c r="BL187" s="124" t="str">
        <f t="shared" si="2525"/>
        <v/>
      </c>
      <c r="BM187" s="125"/>
      <c r="BN187" s="126">
        <f t="shared" si="2526"/>
        <v>0</v>
      </c>
      <c r="BO187" s="124" t="str">
        <f t="shared" si="2527"/>
        <v/>
      </c>
      <c r="BP187" s="125"/>
      <c r="BQ187" s="126">
        <f t="shared" si="2528"/>
        <v>0</v>
      </c>
      <c r="BR187" s="124" t="str">
        <f t="shared" si="2529"/>
        <v/>
      </c>
      <c r="BS187" s="125"/>
      <c r="BT187" s="126">
        <f t="shared" si="2530"/>
        <v>0</v>
      </c>
      <c r="BU187" s="124" t="str">
        <f t="shared" si="2531"/>
        <v/>
      </c>
      <c r="BV187" s="125"/>
      <c r="BW187" s="126">
        <f t="shared" si="2532"/>
        <v>0</v>
      </c>
      <c r="BX187" s="124" t="str">
        <f t="shared" si="2533"/>
        <v/>
      </c>
      <c r="BY187" s="125"/>
      <c r="BZ187" s="126">
        <f t="shared" si="2534"/>
        <v>0</v>
      </c>
      <c r="CA187" s="124" t="str">
        <f t="shared" si="2535"/>
        <v/>
      </c>
      <c r="CB187" s="125"/>
      <c r="CC187" s="126">
        <f t="shared" si="2536"/>
        <v>0</v>
      </c>
      <c r="CD187" s="124" t="str">
        <f t="shared" si="2537"/>
        <v/>
      </c>
      <c r="CE187" s="125"/>
      <c r="CF187" s="126">
        <f t="shared" si="2538"/>
        <v>0</v>
      </c>
      <c r="CG187" s="124" t="str">
        <f t="shared" si="2539"/>
        <v/>
      </c>
      <c r="CH187" s="125"/>
      <c r="CI187" s="126">
        <f t="shared" si="2540"/>
        <v>0</v>
      </c>
      <c r="CJ187" s="124">
        <f t="shared" si="2541"/>
        <v>13414.71</v>
      </c>
      <c r="CK187" s="125">
        <v>1</v>
      </c>
      <c r="CL187" s="126">
        <f t="shared" si="2542"/>
        <v>1</v>
      </c>
      <c r="CM187" s="124" t="str">
        <f t="shared" si="2543"/>
        <v/>
      </c>
      <c r="CN187" s="125"/>
      <c r="CO187" s="126">
        <f t="shared" si="2544"/>
        <v>1</v>
      </c>
      <c r="CP187" s="124" t="str">
        <f t="shared" si="2545"/>
        <v/>
      </c>
      <c r="CQ187" s="125"/>
      <c r="CR187" s="126">
        <f t="shared" si="2546"/>
        <v>1</v>
      </c>
      <c r="CS187" s="124" t="str">
        <f t="shared" si="2547"/>
        <v/>
      </c>
      <c r="CT187" s="125"/>
      <c r="CU187" s="126">
        <f t="shared" si="2548"/>
        <v>1</v>
      </c>
      <c r="CV187" s="124" t="str">
        <f t="shared" si="2549"/>
        <v/>
      </c>
      <c r="CW187" s="125"/>
      <c r="CX187" s="126">
        <f t="shared" si="2550"/>
        <v>1</v>
      </c>
      <c r="CY187" s="124" t="str">
        <f t="shared" si="2551"/>
        <v/>
      </c>
      <c r="CZ187" s="125"/>
      <c r="DA187" s="126">
        <f t="shared" si="2552"/>
        <v>1</v>
      </c>
      <c r="DB187" s="124" t="str">
        <f t="shared" si="2553"/>
        <v/>
      </c>
      <c r="DC187" s="125"/>
      <c r="DD187" s="126">
        <f t="shared" si="2554"/>
        <v>1</v>
      </c>
      <c r="DE187" s="124" t="str">
        <f t="shared" si="2555"/>
        <v/>
      </c>
      <c r="DF187" s="125"/>
      <c r="DG187" s="126">
        <f t="shared" si="2556"/>
        <v>1</v>
      </c>
      <c r="DH187" s="124" t="str">
        <f t="shared" si="2557"/>
        <v/>
      </c>
      <c r="DI187" s="125"/>
      <c r="DJ187" s="126">
        <f t="shared" si="2558"/>
        <v>1</v>
      </c>
    </row>
    <row r="188" spans="1:114" ht="7.75" hidden="1" customHeight="1" outlineLevel="1" x14ac:dyDescent="0.2">
      <c r="A188" s="97" t="str">
        <f t="shared" si="2234"/>
        <v>4</v>
      </c>
      <c r="B188" s="140" t="s">
        <v>38</v>
      </c>
      <c r="C188" s="213" t="str">
        <f>VLOOKUP(B188,'[49]PLANILHA ORCAMENTARIA'!A:B,2,0)</f>
        <v>PINTURA - LATEX COMPLETAMENTE ACABADO</v>
      </c>
      <c r="D188" s="214"/>
      <c r="E188" s="122">
        <f>VLOOKUP(B188,'[49]PLANILHA ORCAMENTARIA'!A:G,7,0)</f>
        <v>13486.1</v>
      </c>
      <c r="F188" s="123"/>
      <c r="G188" s="124" t="str">
        <f t="shared" si="2487"/>
        <v/>
      </c>
      <c r="H188" s="125"/>
      <c r="I188" s="126">
        <f t="shared" si="2236"/>
        <v>0</v>
      </c>
      <c r="J188" s="124" t="str">
        <f t="shared" si="2489"/>
        <v/>
      </c>
      <c r="K188" s="125"/>
      <c r="L188" s="126">
        <f t="shared" si="2490"/>
        <v>0</v>
      </c>
      <c r="M188" s="124" t="str">
        <f t="shared" si="2491"/>
        <v/>
      </c>
      <c r="N188" s="125"/>
      <c r="O188" s="126">
        <f t="shared" si="2492"/>
        <v>0</v>
      </c>
      <c r="P188" s="124" t="str">
        <f t="shared" si="2493"/>
        <v/>
      </c>
      <c r="Q188" s="125"/>
      <c r="R188" s="126">
        <f t="shared" si="2494"/>
        <v>0</v>
      </c>
      <c r="S188" s="124" t="str">
        <f t="shared" si="2495"/>
        <v/>
      </c>
      <c r="T188" s="125"/>
      <c r="U188" s="126">
        <f t="shared" si="2496"/>
        <v>0</v>
      </c>
      <c r="V188" s="124" t="str">
        <f t="shared" si="2497"/>
        <v/>
      </c>
      <c r="W188" s="125"/>
      <c r="X188" s="126">
        <f t="shared" si="2498"/>
        <v>0</v>
      </c>
      <c r="Y188" s="124" t="str">
        <f t="shared" si="2499"/>
        <v/>
      </c>
      <c r="Z188" s="125"/>
      <c r="AA188" s="126">
        <f t="shared" si="2500"/>
        <v>0</v>
      </c>
      <c r="AB188" s="124" t="str">
        <f t="shared" si="2501"/>
        <v/>
      </c>
      <c r="AC188" s="125"/>
      <c r="AD188" s="126">
        <f t="shared" si="2502"/>
        <v>0</v>
      </c>
      <c r="AE188" s="124" t="str">
        <f t="shared" si="2503"/>
        <v/>
      </c>
      <c r="AF188" s="125"/>
      <c r="AG188" s="126">
        <f t="shared" si="2504"/>
        <v>0</v>
      </c>
      <c r="AH188" s="124" t="str">
        <f t="shared" si="2505"/>
        <v/>
      </c>
      <c r="AI188" s="125"/>
      <c r="AJ188" s="126">
        <f t="shared" si="2506"/>
        <v>0</v>
      </c>
      <c r="AK188" s="124" t="str">
        <f t="shared" si="2507"/>
        <v/>
      </c>
      <c r="AL188" s="125"/>
      <c r="AM188" s="126">
        <f t="shared" si="2508"/>
        <v>0</v>
      </c>
      <c r="AN188" s="124" t="str">
        <f t="shared" si="2509"/>
        <v/>
      </c>
      <c r="AO188" s="125"/>
      <c r="AP188" s="126">
        <f t="shared" si="2510"/>
        <v>0</v>
      </c>
      <c r="AQ188" s="124" t="str">
        <f t="shared" si="2511"/>
        <v/>
      </c>
      <c r="AR188" s="125"/>
      <c r="AS188" s="126">
        <f t="shared" si="2512"/>
        <v>0</v>
      </c>
      <c r="AT188" s="124" t="str">
        <f t="shared" si="2513"/>
        <v/>
      </c>
      <c r="AU188" s="125"/>
      <c r="AV188" s="126">
        <f t="shared" si="2514"/>
        <v>0</v>
      </c>
      <c r="AW188" s="124" t="str">
        <f t="shared" si="2515"/>
        <v/>
      </c>
      <c r="AX188" s="125"/>
      <c r="AY188" s="126">
        <f t="shared" si="2516"/>
        <v>0</v>
      </c>
      <c r="AZ188" s="124" t="str">
        <f t="shared" si="2517"/>
        <v/>
      </c>
      <c r="BA188" s="125"/>
      <c r="BB188" s="126">
        <f t="shared" si="2518"/>
        <v>0</v>
      </c>
      <c r="BC188" s="124" t="str">
        <f t="shared" si="2519"/>
        <v/>
      </c>
      <c r="BD188" s="125"/>
      <c r="BE188" s="126">
        <f t="shared" si="2520"/>
        <v>0</v>
      </c>
      <c r="BF188" s="124" t="str">
        <f t="shared" si="2521"/>
        <v/>
      </c>
      <c r="BG188" s="125"/>
      <c r="BH188" s="126">
        <f t="shared" si="2522"/>
        <v>0</v>
      </c>
      <c r="BI188" s="124" t="str">
        <f t="shared" si="2523"/>
        <v/>
      </c>
      <c r="BJ188" s="125"/>
      <c r="BK188" s="126">
        <f t="shared" si="2524"/>
        <v>0</v>
      </c>
      <c r="BL188" s="124" t="str">
        <f t="shared" si="2525"/>
        <v/>
      </c>
      <c r="BM188" s="125"/>
      <c r="BN188" s="126">
        <f t="shared" si="2526"/>
        <v>0</v>
      </c>
      <c r="BO188" s="124" t="str">
        <f t="shared" si="2527"/>
        <v/>
      </c>
      <c r="BP188" s="125"/>
      <c r="BQ188" s="126">
        <f t="shared" si="2528"/>
        <v>0</v>
      </c>
      <c r="BR188" s="124" t="str">
        <f t="shared" si="2529"/>
        <v/>
      </c>
      <c r="BS188" s="125"/>
      <c r="BT188" s="126">
        <f t="shared" si="2530"/>
        <v>0</v>
      </c>
      <c r="BU188" s="124" t="str">
        <f t="shared" si="2531"/>
        <v/>
      </c>
      <c r="BV188" s="125"/>
      <c r="BW188" s="126">
        <f t="shared" si="2532"/>
        <v>0</v>
      </c>
      <c r="BX188" s="124" t="str">
        <f t="shared" si="2533"/>
        <v/>
      </c>
      <c r="BY188" s="125"/>
      <c r="BZ188" s="126">
        <f t="shared" si="2534"/>
        <v>0</v>
      </c>
      <c r="CA188" s="124" t="str">
        <f t="shared" si="2535"/>
        <v/>
      </c>
      <c r="CB188" s="125"/>
      <c r="CC188" s="126">
        <f t="shared" si="2536"/>
        <v>0</v>
      </c>
      <c r="CD188" s="124" t="str">
        <f t="shared" si="2537"/>
        <v/>
      </c>
      <c r="CE188" s="125"/>
      <c r="CF188" s="126">
        <f t="shared" si="2538"/>
        <v>0</v>
      </c>
      <c r="CG188" s="124" t="str">
        <f t="shared" si="2539"/>
        <v/>
      </c>
      <c r="CH188" s="125"/>
      <c r="CI188" s="126">
        <f t="shared" si="2540"/>
        <v>0</v>
      </c>
      <c r="CJ188" s="124">
        <f t="shared" si="2541"/>
        <v>13486.1</v>
      </c>
      <c r="CK188" s="125">
        <v>1</v>
      </c>
      <c r="CL188" s="126">
        <f t="shared" si="2542"/>
        <v>1</v>
      </c>
      <c r="CM188" s="124" t="str">
        <f t="shared" si="2543"/>
        <v/>
      </c>
      <c r="CN188" s="125"/>
      <c r="CO188" s="126">
        <f t="shared" si="2544"/>
        <v>1</v>
      </c>
      <c r="CP188" s="124" t="str">
        <f t="shared" si="2545"/>
        <v/>
      </c>
      <c r="CQ188" s="125"/>
      <c r="CR188" s="126">
        <f t="shared" si="2546"/>
        <v>1</v>
      </c>
      <c r="CS188" s="124" t="str">
        <f t="shared" si="2547"/>
        <v/>
      </c>
      <c r="CT188" s="125"/>
      <c r="CU188" s="126">
        <f t="shared" si="2548"/>
        <v>1</v>
      </c>
      <c r="CV188" s="124" t="str">
        <f t="shared" si="2549"/>
        <v/>
      </c>
      <c r="CW188" s="125"/>
      <c r="CX188" s="126">
        <f t="shared" si="2550"/>
        <v>1</v>
      </c>
      <c r="CY188" s="124" t="str">
        <f t="shared" si="2551"/>
        <v/>
      </c>
      <c r="CZ188" s="125"/>
      <c r="DA188" s="126">
        <f t="shared" si="2552"/>
        <v>1</v>
      </c>
      <c r="DB188" s="124" t="str">
        <f t="shared" si="2553"/>
        <v/>
      </c>
      <c r="DC188" s="125"/>
      <c r="DD188" s="126">
        <f t="shared" si="2554"/>
        <v>1</v>
      </c>
      <c r="DE188" s="124" t="str">
        <f t="shared" si="2555"/>
        <v/>
      </c>
      <c r="DF188" s="125"/>
      <c r="DG188" s="126">
        <f t="shared" si="2556"/>
        <v>1</v>
      </c>
      <c r="DH188" s="124" t="str">
        <f t="shared" si="2557"/>
        <v/>
      </c>
      <c r="DI188" s="125"/>
      <c r="DJ188" s="126">
        <f t="shared" si="2558"/>
        <v>1</v>
      </c>
    </row>
    <row r="189" spans="1:114" ht="7.75" hidden="1" customHeight="1" outlineLevel="1" x14ac:dyDescent="0.2">
      <c r="A189" s="97" t="str">
        <f t="shared" si="2234"/>
        <v>4</v>
      </c>
      <c r="B189" s="140" t="s">
        <v>39</v>
      </c>
      <c r="C189" s="213" t="str">
        <f>VLOOKUP(B189,'[49]PLANILHA ORCAMENTARIA'!A:B,2,0)</f>
        <v>ESQUADRIAS</v>
      </c>
      <c r="D189" s="214"/>
      <c r="E189" s="122">
        <f>VLOOKUP(B189,'[49]PLANILHA ORCAMENTARIA'!A:G,7,0)</f>
        <v>18357.91</v>
      </c>
      <c r="F189" s="123"/>
      <c r="G189" s="124" t="str">
        <f t="shared" si="2487"/>
        <v/>
      </c>
      <c r="H189" s="125"/>
      <c r="I189" s="126">
        <f t="shared" si="2236"/>
        <v>0</v>
      </c>
      <c r="J189" s="124" t="str">
        <f t="shared" si="2489"/>
        <v/>
      </c>
      <c r="K189" s="125"/>
      <c r="L189" s="126">
        <f t="shared" si="2490"/>
        <v>0</v>
      </c>
      <c r="M189" s="124" t="str">
        <f t="shared" si="2491"/>
        <v/>
      </c>
      <c r="N189" s="125"/>
      <c r="O189" s="126">
        <f t="shared" si="2492"/>
        <v>0</v>
      </c>
      <c r="P189" s="124" t="str">
        <f t="shared" si="2493"/>
        <v/>
      </c>
      <c r="Q189" s="125"/>
      <c r="R189" s="126">
        <f t="shared" si="2494"/>
        <v>0</v>
      </c>
      <c r="S189" s="124" t="str">
        <f t="shared" si="2495"/>
        <v/>
      </c>
      <c r="T189" s="125"/>
      <c r="U189" s="126">
        <f t="shared" si="2496"/>
        <v>0</v>
      </c>
      <c r="V189" s="124" t="str">
        <f t="shared" si="2497"/>
        <v/>
      </c>
      <c r="W189" s="125"/>
      <c r="X189" s="126">
        <f t="shared" si="2498"/>
        <v>0</v>
      </c>
      <c r="Y189" s="124" t="str">
        <f t="shared" si="2499"/>
        <v/>
      </c>
      <c r="Z189" s="125"/>
      <c r="AA189" s="126">
        <f t="shared" si="2500"/>
        <v>0</v>
      </c>
      <c r="AB189" s="124" t="str">
        <f t="shared" si="2501"/>
        <v/>
      </c>
      <c r="AC189" s="125"/>
      <c r="AD189" s="126">
        <f t="shared" si="2502"/>
        <v>0</v>
      </c>
      <c r="AE189" s="124" t="str">
        <f t="shared" si="2503"/>
        <v/>
      </c>
      <c r="AF189" s="125"/>
      <c r="AG189" s="126">
        <f t="shared" si="2504"/>
        <v>0</v>
      </c>
      <c r="AH189" s="124" t="str">
        <f t="shared" si="2505"/>
        <v/>
      </c>
      <c r="AI189" s="125"/>
      <c r="AJ189" s="126">
        <f t="shared" si="2506"/>
        <v>0</v>
      </c>
      <c r="AK189" s="124" t="str">
        <f t="shared" si="2507"/>
        <v/>
      </c>
      <c r="AL189" s="125"/>
      <c r="AM189" s="126">
        <f t="shared" si="2508"/>
        <v>0</v>
      </c>
      <c r="AN189" s="124" t="str">
        <f t="shared" si="2509"/>
        <v/>
      </c>
      <c r="AO189" s="125"/>
      <c r="AP189" s="126">
        <f t="shared" si="2510"/>
        <v>0</v>
      </c>
      <c r="AQ189" s="124" t="str">
        <f t="shared" si="2511"/>
        <v/>
      </c>
      <c r="AR189" s="125"/>
      <c r="AS189" s="126">
        <f t="shared" si="2512"/>
        <v>0</v>
      </c>
      <c r="AT189" s="124" t="str">
        <f t="shared" si="2513"/>
        <v/>
      </c>
      <c r="AU189" s="125"/>
      <c r="AV189" s="126">
        <f t="shared" si="2514"/>
        <v>0</v>
      </c>
      <c r="AW189" s="124" t="str">
        <f t="shared" si="2515"/>
        <v/>
      </c>
      <c r="AX189" s="125"/>
      <c r="AY189" s="126">
        <f t="shared" si="2516"/>
        <v>0</v>
      </c>
      <c r="AZ189" s="124" t="str">
        <f t="shared" si="2517"/>
        <v/>
      </c>
      <c r="BA189" s="125"/>
      <c r="BB189" s="126">
        <f t="shared" si="2518"/>
        <v>0</v>
      </c>
      <c r="BC189" s="124" t="str">
        <f t="shared" si="2519"/>
        <v/>
      </c>
      <c r="BD189" s="125"/>
      <c r="BE189" s="126">
        <f t="shared" si="2520"/>
        <v>0</v>
      </c>
      <c r="BF189" s="124" t="str">
        <f t="shared" si="2521"/>
        <v/>
      </c>
      <c r="BG189" s="125"/>
      <c r="BH189" s="126">
        <f t="shared" si="2522"/>
        <v>0</v>
      </c>
      <c r="BI189" s="124" t="str">
        <f t="shared" si="2523"/>
        <v/>
      </c>
      <c r="BJ189" s="125"/>
      <c r="BK189" s="126">
        <f t="shared" si="2524"/>
        <v>0</v>
      </c>
      <c r="BL189" s="124" t="str">
        <f t="shared" si="2525"/>
        <v/>
      </c>
      <c r="BM189" s="125"/>
      <c r="BN189" s="126">
        <f t="shared" si="2526"/>
        <v>0</v>
      </c>
      <c r="BO189" s="124" t="str">
        <f t="shared" si="2527"/>
        <v/>
      </c>
      <c r="BP189" s="125"/>
      <c r="BQ189" s="126">
        <f t="shared" si="2528"/>
        <v>0</v>
      </c>
      <c r="BR189" s="124" t="str">
        <f t="shared" si="2529"/>
        <v/>
      </c>
      <c r="BS189" s="125"/>
      <c r="BT189" s="126">
        <f t="shared" si="2530"/>
        <v>0</v>
      </c>
      <c r="BU189" s="124" t="str">
        <f t="shared" si="2531"/>
        <v/>
      </c>
      <c r="BV189" s="125"/>
      <c r="BW189" s="126">
        <f t="shared" si="2532"/>
        <v>0</v>
      </c>
      <c r="BX189" s="124" t="str">
        <f t="shared" si="2533"/>
        <v/>
      </c>
      <c r="BY189" s="125"/>
      <c r="BZ189" s="126">
        <f t="shared" si="2534"/>
        <v>0</v>
      </c>
      <c r="CA189" s="124" t="str">
        <f t="shared" si="2535"/>
        <v/>
      </c>
      <c r="CB189" s="125"/>
      <c r="CC189" s="126">
        <f t="shared" si="2536"/>
        <v>0</v>
      </c>
      <c r="CD189" s="124" t="str">
        <f t="shared" si="2537"/>
        <v/>
      </c>
      <c r="CE189" s="125"/>
      <c r="CF189" s="126">
        <f t="shared" si="2538"/>
        <v>0</v>
      </c>
      <c r="CG189" s="124" t="str">
        <f t="shared" si="2539"/>
        <v/>
      </c>
      <c r="CH189" s="125"/>
      <c r="CI189" s="126">
        <f t="shared" si="2540"/>
        <v>0</v>
      </c>
      <c r="CJ189" s="124" t="str">
        <f t="shared" si="2541"/>
        <v/>
      </c>
      <c r="CK189" s="125"/>
      <c r="CL189" s="126">
        <f t="shared" si="2542"/>
        <v>0</v>
      </c>
      <c r="CM189" s="124">
        <f t="shared" si="2543"/>
        <v>18357.91</v>
      </c>
      <c r="CN189" s="125">
        <v>1</v>
      </c>
      <c r="CO189" s="126">
        <f t="shared" si="2544"/>
        <v>1</v>
      </c>
      <c r="CP189" s="124" t="str">
        <f t="shared" si="2545"/>
        <v/>
      </c>
      <c r="CQ189" s="125"/>
      <c r="CR189" s="126">
        <f t="shared" si="2546"/>
        <v>1</v>
      </c>
      <c r="CS189" s="124" t="str">
        <f t="shared" si="2547"/>
        <v/>
      </c>
      <c r="CT189" s="125"/>
      <c r="CU189" s="126">
        <f t="shared" si="2548"/>
        <v>1</v>
      </c>
      <c r="CV189" s="124" t="str">
        <f t="shared" si="2549"/>
        <v/>
      </c>
      <c r="CW189" s="125"/>
      <c r="CX189" s="126">
        <f t="shared" si="2550"/>
        <v>1</v>
      </c>
      <c r="CY189" s="124" t="str">
        <f t="shared" si="2551"/>
        <v/>
      </c>
      <c r="CZ189" s="125"/>
      <c r="DA189" s="126">
        <f t="shared" si="2552"/>
        <v>1</v>
      </c>
      <c r="DB189" s="124" t="str">
        <f t="shared" si="2553"/>
        <v/>
      </c>
      <c r="DC189" s="125"/>
      <c r="DD189" s="126">
        <f t="shared" si="2554"/>
        <v>1</v>
      </c>
      <c r="DE189" s="124" t="str">
        <f t="shared" si="2555"/>
        <v/>
      </c>
      <c r="DF189" s="125"/>
      <c r="DG189" s="126">
        <f t="shared" si="2556"/>
        <v>1</v>
      </c>
      <c r="DH189" s="124" t="str">
        <f t="shared" si="2557"/>
        <v/>
      </c>
      <c r="DI189" s="125"/>
      <c r="DJ189" s="126">
        <f t="shared" si="2558"/>
        <v>1</v>
      </c>
    </row>
    <row r="190" spans="1:114" ht="7.75" hidden="1" customHeight="1" outlineLevel="1" x14ac:dyDescent="0.2">
      <c r="A190" s="97" t="str">
        <f t="shared" si="2234"/>
        <v>4</v>
      </c>
      <c r="B190" s="134" t="s">
        <v>40</v>
      </c>
      <c r="C190" s="205" t="s">
        <v>283</v>
      </c>
      <c r="D190" s="205"/>
      <c r="E190" s="135">
        <f>VLOOKUP(B190,'[49]PLANILHA ORCAMENTARIA'!A:G,7,0)</f>
        <v>126196.73</v>
      </c>
      <c r="F190" s="136"/>
      <c r="G190" s="207" t="str">
        <f t="shared" ref="G190:G216" si="2559">IF(H190="","",H190*E190)</f>
        <v/>
      </c>
      <c r="H190" s="208"/>
      <c r="I190" s="209"/>
      <c r="J190" s="207" t="str">
        <f t="shared" ref="J190:J191" si="2560">IF(K190="","",K190*H190)</f>
        <v/>
      </c>
      <c r="K190" s="208"/>
      <c r="L190" s="209"/>
      <c r="M190" s="207" t="str">
        <f t="shared" ref="M190:M191" si="2561">IF(N190="","",N190*K190)</f>
        <v/>
      </c>
      <c r="N190" s="208"/>
      <c r="O190" s="209"/>
      <c r="P190" s="207" t="str">
        <f t="shared" ref="P190:P191" si="2562">IF(Q190="","",Q190*N190)</f>
        <v/>
      </c>
      <c r="Q190" s="208"/>
      <c r="R190" s="209"/>
      <c r="S190" s="207" t="str">
        <f t="shared" ref="S190:S191" si="2563">IF(T190="","",T190*Q190)</f>
        <v/>
      </c>
      <c r="T190" s="208"/>
      <c r="U190" s="209"/>
      <c r="V190" s="207" t="str">
        <f t="shared" ref="V190:V191" si="2564">IF(W190="","",W190*T190)</f>
        <v/>
      </c>
      <c r="W190" s="208"/>
      <c r="X190" s="209"/>
      <c r="Y190" s="207" t="str">
        <f t="shared" ref="Y190:Y191" si="2565">IF(Z190="","",Z190*W190)</f>
        <v/>
      </c>
      <c r="Z190" s="208"/>
      <c r="AA190" s="209"/>
      <c r="AB190" s="207" t="str">
        <f t="shared" ref="AB190:AB191" si="2566">IF(AC190="","",AC190*Z190)</f>
        <v/>
      </c>
      <c r="AC190" s="208"/>
      <c r="AD190" s="209"/>
      <c r="AE190" s="207" t="str">
        <f t="shared" ref="AE190:AE191" si="2567">IF(AF190="","",AF190*AC190)</f>
        <v/>
      </c>
      <c r="AF190" s="208"/>
      <c r="AG190" s="209"/>
      <c r="AH190" s="207" t="str">
        <f t="shared" ref="AH190:AH191" si="2568">IF(AI190="","",AI190*AF190)</f>
        <v/>
      </c>
      <c r="AI190" s="208"/>
      <c r="AJ190" s="209"/>
      <c r="AK190" s="207" t="str">
        <f t="shared" ref="AK190:AK191" si="2569">IF(AL190="","",AL190*AI190)</f>
        <v/>
      </c>
      <c r="AL190" s="208"/>
      <c r="AM190" s="209"/>
      <c r="AN190" s="207" t="str">
        <f t="shared" ref="AN190:AN191" si="2570">IF(AO190="","",AO190*AL190)</f>
        <v/>
      </c>
      <c r="AO190" s="208"/>
      <c r="AP190" s="209"/>
      <c r="AQ190" s="207" t="str">
        <f t="shared" ref="AQ190:AQ191" si="2571">IF(AR190="","",AR190*AO190)</f>
        <v/>
      </c>
      <c r="AR190" s="208"/>
      <c r="AS190" s="209"/>
      <c r="AT190" s="207" t="str">
        <f t="shared" ref="AT190:AT191" si="2572">IF(AU190="","",AU190*AR190)</f>
        <v/>
      </c>
      <c r="AU190" s="208"/>
      <c r="AV190" s="209"/>
      <c r="AW190" s="207" t="str">
        <f t="shared" ref="AW190:AW191" si="2573">IF(AX190="","",AX190*AU190)</f>
        <v/>
      </c>
      <c r="AX190" s="208"/>
      <c r="AY190" s="209"/>
      <c r="AZ190" s="207" t="str">
        <f t="shared" ref="AZ190:AZ191" si="2574">IF(BA190="","",BA190*AX190)</f>
        <v/>
      </c>
      <c r="BA190" s="208"/>
      <c r="BB190" s="209"/>
      <c r="BC190" s="207" t="str">
        <f t="shared" ref="BC190:BC191" si="2575">IF(BD190="","",BD190*BA190)</f>
        <v/>
      </c>
      <c r="BD190" s="208"/>
      <c r="BE190" s="209"/>
      <c r="BF190" s="207" t="str">
        <f t="shared" ref="BF190:BF191" si="2576">IF(BG190="","",BG190*BD190)</f>
        <v/>
      </c>
      <c r="BG190" s="208"/>
      <c r="BH190" s="209"/>
      <c r="BI190" s="207" t="str">
        <f t="shared" ref="BI190:BI191" si="2577">IF(BJ190="","",BJ190*BG190)</f>
        <v/>
      </c>
      <c r="BJ190" s="208"/>
      <c r="BK190" s="209"/>
      <c r="BL190" s="207" t="str">
        <f t="shared" ref="BL190:BL191" si="2578">IF(BM190="","",BM190*BJ190)</f>
        <v/>
      </c>
      <c r="BM190" s="208"/>
      <c r="BN190" s="209"/>
      <c r="BO190" s="207" t="str">
        <f t="shared" ref="BO190:BO191" si="2579">IF(BP190="","",BP190*BM190)</f>
        <v/>
      </c>
      <c r="BP190" s="208"/>
      <c r="BQ190" s="209"/>
      <c r="BR190" s="207" t="str">
        <f t="shared" ref="BR190:BR191" si="2580">IF(BS190="","",BS190*BP190)</f>
        <v/>
      </c>
      <c r="BS190" s="208"/>
      <c r="BT190" s="209"/>
      <c r="BU190" s="207" t="str">
        <f t="shared" ref="BU190:BU191" si="2581">IF(BV190="","",BV190*BS190)</f>
        <v/>
      </c>
      <c r="BV190" s="208"/>
      <c r="BW190" s="209"/>
      <c r="BX190" s="207" t="str">
        <f t="shared" ref="BX190:BX191" si="2582">IF(BY190="","",BY190*BV190)</f>
        <v/>
      </c>
      <c r="BY190" s="208"/>
      <c r="BZ190" s="209"/>
      <c r="CA190" s="207" t="str">
        <f t="shared" ref="CA190:CA191" si="2583">IF(CB190="","",CB190*BY190)</f>
        <v/>
      </c>
      <c r="CB190" s="208"/>
      <c r="CC190" s="209"/>
      <c r="CD190" s="207" t="str">
        <f t="shared" ref="CD190:CD191" si="2584">IF(CE190="","",CE190*CB190)</f>
        <v/>
      </c>
      <c r="CE190" s="208"/>
      <c r="CF190" s="209"/>
      <c r="CG190" s="207" t="str">
        <f t="shared" ref="CG190:CG191" si="2585">IF(CH190="","",CH190*CE190)</f>
        <v/>
      </c>
      <c r="CH190" s="208"/>
      <c r="CI190" s="209"/>
      <c r="CJ190" s="207" t="str">
        <f t="shared" ref="CJ190:CJ191" si="2586">IF(CK190="","",CK190*CH190)</f>
        <v/>
      </c>
      <c r="CK190" s="208"/>
      <c r="CL190" s="209"/>
      <c r="CM190" s="207" t="str">
        <f t="shared" ref="CM190:CM191" si="2587">IF(CN190="","",CN190*CK190)</f>
        <v/>
      </c>
      <c r="CN190" s="208"/>
      <c r="CO190" s="209"/>
      <c r="CP190" s="207" t="str">
        <f t="shared" ref="CP190:CP191" si="2588">IF(CQ190="","",CQ190*CN190)</f>
        <v/>
      </c>
      <c r="CQ190" s="208"/>
      <c r="CR190" s="209"/>
      <c r="CS190" s="207" t="str">
        <f t="shared" ref="CS190:CS191" si="2589">IF(CT190="","",CT190*CQ190)</f>
        <v/>
      </c>
      <c r="CT190" s="208"/>
      <c r="CU190" s="209"/>
      <c r="CV190" s="207" t="str">
        <f t="shared" ref="CV190:CV191" si="2590">IF(CW190="","",CW190*CT190)</f>
        <v/>
      </c>
      <c r="CW190" s="208"/>
      <c r="CX190" s="209"/>
      <c r="CY190" s="207" t="str">
        <f t="shared" ref="CY190:CY191" si="2591">IF(CZ190="","",CZ190*CW190)</f>
        <v/>
      </c>
      <c r="CZ190" s="208"/>
      <c r="DA190" s="209"/>
      <c r="DB190" s="207" t="str">
        <f t="shared" ref="DB190:DB191" si="2592">IF(DC190="","",DC190*CZ190)</f>
        <v/>
      </c>
      <c r="DC190" s="208"/>
      <c r="DD190" s="209"/>
      <c r="DE190" s="207" t="str">
        <f t="shared" ref="DE190:DE191" si="2593">IF(DF190="","",DF190*DC190)</f>
        <v/>
      </c>
      <c r="DF190" s="208"/>
      <c r="DG190" s="209"/>
      <c r="DH190" s="207" t="str">
        <f t="shared" ref="DH190:DH191" si="2594">IF(DI190="","",DI190*DF190)</f>
        <v/>
      </c>
      <c r="DI190" s="208"/>
      <c r="DJ190" s="209"/>
    </row>
    <row r="191" spans="1:114" ht="7.75" hidden="1" customHeight="1" outlineLevel="1" x14ac:dyDescent="0.2">
      <c r="A191" s="97" t="str">
        <f t="shared" si="2234"/>
        <v>4</v>
      </c>
      <c r="B191" s="131" t="s">
        <v>41</v>
      </c>
      <c r="C191" s="204" t="s">
        <v>25</v>
      </c>
      <c r="D191" s="204"/>
      <c r="E191" s="132">
        <f>VLOOKUP(B191,'[49]PLANILHA ORCAMENTARIA'!A:G,7,0)</f>
        <v>19450.650000000001</v>
      </c>
      <c r="F191" s="133"/>
      <c r="G191" s="207" t="str">
        <f t="shared" si="2559"/>
        <v/>
      </c>
      <c r="H191" s="208"/>
      <c r="I191" s="209">
        <f t="shared" ref="I191:I254" si="2595">H191</f>
        <v>0</v>
      </c>
      <c r="J191" s="207" t="str">
        <f t="shared" si="2560"/>
        <v/>
      </c>
      <c r="K191" s="208"/>
      <c r="L191" s="209">
        <f t="shared" ref="L191:L216" si="2596">K191</f>
        <v>0</v>
      </c>
      <c r="M191" s="207" t="str">
        <f t="shared" si="2561"/>
        <v/>
      </c>
      <c r="N191" s="208"/>
      <c r="O191" s="209">
        <f t="shared" ref="O191" si="2597">N191</f>
        <v>0</v>
      </c>
      <c r="P191" s="207" t="str">
        <f t="shared" si="2562"/>
        <v/>
      </c>
      <c r="Q191" s="208"/>
      <c r="R191" s="209">
        <f t="shared" ref="R191" si="2598">Q191</f>
        <v>0</v>
      </c>
      <c r="S191" s="207" t="str">
        <f t="shared" si="2563"/>
        <v/>
      </c>
      <c r="T191" s="208"/>
      <c r="U191" s="209">
        <f t="shared" ref="U191" si="2599">T191</f>
        <v>0</v>
      </c>
      <c r="V191" s="207" t="str">
        <f t="shared" si="2564"/>
        <v/>
      </c>
      <c r="W191" s="208"/>
      <c r="X191" s="209">
        <f t="shared" ref="X191" si="2600">W191</f>
        <v>0</v>
      </c>
      <c r="Y191" s="207" t="str">
        <f t="shared" si="2565"/>
        <v/>
      </c>
      <c r="Z191" s="208"/>
      <c r="AA191" s="209">
        <f t="shared" ref="AA191" si="2601">Z191</f>
        <v>0</v>
      </c>
      <c r="AB191" s="207" t="str">
        <f t="shared" si="2566"/>
        <v/>
      </c>
      <c r="AC191" s="208"/>
      <c r="AD191" s="209">
        <f t="shared" ref="AD191" si="2602">AC191</f>
        <v>0</v>
      </c>
      <c r="AE191" s="207" t="str">
        <f t="shared" si="2567"/>
        <v/>
      </c>
      <c r="AF191" s="208"/>
      <c r="AG191" s="209">
        <f t="shared" ref="AG191" si="2603">AF191</f>
        <v>0</v>
      </c>
      <c r="AH191" s="207" t="str">
        <f t="shared" si="2568"/>
        <v/>
      </c>
      <c r="AI191" s="208"/>
      <c r="AJ191" s="209">
        <f t="shared" ref="AJ191" si="2604">AI191</f>
        <v>0</v>
      </c>
      <c r="AK191" s="207" t="str">
        <f t="shared" si="2569"/>
        <v/>
      </c>
      <c r="AL191" s="208"/>
      <c r="AM191" s="209">
        <f t="shared" ref="AM191" si="2605">AL191</f>
        <v>0</v>
      </c>
      <c r="AN191" s="207" t="str">
        <f t="shared" si="2570"/>
        <v/>
      </c>
      <c r="AO191" s="208"/>
      <c r="AP191" s="209">
        <f t="shared" ref="AP191" si="2606">AO191</f>
        <v>0</v>
      </c>
      <c r="AQ191" s="207" t="str">
        <f t="shared" si="2571"/>
        <v/>
      </c>
      <c r="AR191" s="208"/>
      <c r="AS191" s="209">
        <f t="shared" ref="AS191" si="2607">AR191</f>
        <v>0</v>
      </c>
      <c r="AT191" s="207" t="str">
        <f t="shared" si="2572"/>
        <v/>
      </c>
      <c r="AU191" s="208"/>
      <c r="AV191" s="209">
        <f t="shared" ref="AV191" si="2608">AU191</f>
        <v>0</v>
      </c>
      <c r="AW191" s="207" t="str">
        <f t="shared" si="2573"/>
        <v/>
      </c>
      <c r="AX191" s="208"/>
      <c r="AY191" s="209">
        <f t="shared" ref="AY191" si="2609">AX191</f>
        <v>0</v>
      </c>
      <c r="AZ191" s="207" t="str">
        <f t="shared" si="2574"/>
        <v/>
      </c>
      <c r="BA191" s="208"/>
      <c r="BB191" s="209">
        <f t="shared" ref="BB191" si="2610">BA191</f>
        <v>0</v>
      </c>
      <c r="BC191" s="207" t="str">
        <f t="shared" si="2575"/>
        <v/>
      </c>
      <c r="BD191" s="208"/>
      <c r="BE191" s="209">
        <f t="shared" ref="BE191" si="2611">BD191</f>
        <v>0</v>
      </c>
      <c r="BF191" s="207" t="str">
        <f t="shared" si="2576"/>
        <v/>
      </c>
      <c r="BG191" s="208"/>
      <c r="BH191" s="209">
        <f t="shared" ref="BH191" si="2612">BG191</f>
        <v>0</v>
      </c>
      <c r="BI191" s="207" t="str">
        <f t="shared" si="2577"/>
        <v/>
      </c>
      <c r="BJ191" s="208"/>
      <c r="BK191" s="209">
        <f t="shared" ref="BK191" si="2613">BJ191</f>
        <v>0</v>
      </c>
      <c r="BL191" s="207" t="str">
        <f t="shared" si="2578"/>
        <v/>
      </c>
      <c r="BM191" s="208"/>
      <c r="BN191" s="209">
        <f t="shared" ref="BN191" si="2614">BM191</f>
        <v>0</v>
      </c>
      <c r="BO191" s="207" t="str">
        <f t="shared" si="2579"/>
        <v/>
      </c>
      <c r="BP191" s="208"/>
      <c r="BQ191" s="209">
        <f t="shared" ref="BQ191" si="2615">BP191</f>
        <v>0</v>
      </c>
      <c r="BR191" s="207" t="str">
        <f t="shared" si="2580"/>
        <v/>
      </c>
      <c r="BS191" s="208"/>
      <c r="BT191" s="209">
        <f t="shared" ref="BT191" si="2616">BS191</f>
        <v>0</v>
      </c>
      <c r="BU191" s="207" t="str">
        <f t="shared" si="2581"/>
        <v/>
      </c>
      <c r="BV191" s="208"/>
      <c r="BW191" s="209">
        <f t="shared" ref="BW191" si="2617">BV191</f>
        <v>0</v>
      </c>
      <c r="BX191" s="207" t="str">
        <f t="shared" si="2582"/>
        <v/>
      </c>
      <c r="BY191" s="208"/>
      <c r="BZ191" s="209">
        <f t="shared" ref="BZ191" si="2618">BY191</f>
        <v>0</v>
      </c>
      <c r="CA191" s="207" t="str">
        <f t="shared" si="2583"/>
        <v/>
      </c>
      <c r="CB191" s="208"/>
      <c r="CC191" s="209">
        <f t="shared" ref="CC191" si="2619">CB191</f>
        <v>0</v>
      </c>
      <c r="CD191" s="207" t="str">
        <f t="shared" si="2584"/>
        <v/>
      </c>
      <c r="CE191" s="208"/>
      <c r="CF191" s="209">
        <f t="shared" ref="CF191" si="2620">CE191</f>
        <v>0</v>
      </c>
      <c r="CG191" s="207" t="str">
        <f t="shared" si="2585"/>
        <v/>
      </c>
      <c r="CH191" s="208"/>
      <c r="CI191" s="209">
        <f t="shared" ref="CI191" si="2621">CH191</f>
        <v>0</v>
      </c>
      <c r="CJ191" s="207" t="str">
        <f t="shared" si="2586"/>
        <v/>
      </c>
      <c r="CK191" s="208"/>
      <c r="CL191" s="209">
        <f t="shared" ref="CL191" si="2622">CK191</f>
        <v>0</v>
      </c>
      <c r="CM191" s="207" t="str">
        <f t="shared" si="2587"/>
        <v/>
      </c>
      <c r="CN191" s="208"/>
      <c r="CO191" s="209">
        <f t="shared" ref="CO191" si="2623">CN191</f>
        <v>0</v>
      </c>
      <c r="CP191" s="207" t="str">
        <f t="shared" si="2588"/>
        <v/>
      </c>
      <c r="CQ191" s="208"/>
      <c r="CR191" s="209">
        <f t="shared" ref="CR191" si="2624">CQ191</f>
        <v>0</v>
      </c>
      <c r="CS191" s="207" t="str">
        <f t="shared" si="2589"/>
        <v/>
      </c>
      <c r="CT191" s="208"/>
      <c r="CU191" s="209">
        <f t="shared" ref="CU191" si="2625">CT191</f>
        <v>0</v>
      </c>
      <c r="CV191" s="207" t="str">
        <f t="shared" si="2590"/>
        <v/>
      </c>
      <c r="CW191" s="208"/>
      <c r="CX191" s="209">
        <f t="shared" ref="CX191" si="2626">CW191</f>
        <v>0</v>
      </c>
      <c r="CY191" s="207" t="str">
        <f t="shared" si="2591"/>
        <v/>
      </c>
      <c r="CZ191" s="208"/>
      <c r="DA191" s="209">
        <f t="shared" ref="DA191" si="2627">CZ191</f>
        <v>0</v>
      </c>
      <c r="DB191" s="207" t="str">
        <f t="shared" si="2592"/>
        <v/>
      </c>
      <c r="DC191" s="208"/>
      <c r="DD191" s="209">
        <f t="shared" ref="DD191" si="2628">DC191</f>
        <v>0</v>
      </c>
      <c r="DE191" s="207" t="str">
        <f t="shared" si="2593"/>
        <v/>
      </c>
      <c r="DF191" s="208"/>
      <c r="DG191" s="209">
        <f t="shared" ref="DG191" si="2629">DF191</f>
        <v>0</v>
      </c>
      <c r="DH191" s="207" t="str">
        <f t="shared" si="2594"/>
        <v/>
      </c>
      <c r="DI191" s="208"/>
      <c r="DJ191" s="209">
        <f t="shared" ref="DJ191" si="2630">DI191</f>
        <v>0</v>
      </c>
    </row>
    <row r="192" spans="1:114" ht="7.75" hidden="1" customHeight="1" outlineLevel="2" x14ac:dyDescent="0.2">
      <c r="A192" s="97" t="str">
        <f t="shared" si="2234"/>
        <v>4</v>
      </c>
      <c r="B192" s="140" t="s">
        <v>42</v>
      </c>
      <c r="C192" s="213" t="str">
        <f>VLOOKUP(B192,'[49]PLANILHA ORCAMENTARIA'!A:B,2,0)</f>
        <v>CONTRAPISO / PISO ACABADO</v>
      </c>
      <c r="D192" s="214"/>
      <c r="E192" s="122">
        <f>VLOOKUP(B192,'[49]PLANILHA ORCAMENTARIA'!A:G,7,0)</f>
        <v>16348.09</v>
      </c>
      <c r="F192" s="123"/>
      <c r="G192" s="124" t="str">
        <f t="shared" ref="G192:G194" si="2631">IF(H192="","",H192*$E192)</f>
        <v/>
      </c>
      <c r="H192" s="125"/>
      <c r="I192" s="126">
        <f t="shared" si="2595"/>
        <v>0</v>
      </c>
      <c r="J192" s="124" t="str">
        <f t="shared" ref="J192:J194" si="2632">IF(K192="","",K192*$E192)</f>
        <v/>
      </c>
      <c r="K192" s="125"/>
      <c r="L192" s="126">
        <f t="shared" ref="L192:L194" si="2633">K192+I192</f>
        <v>0</v>
      </c>
      <c r="M192" s="124" t="str">
        <f t="shared" ref="M192:M194" si="2634">IF(N192="","",N192*$E192)</f>
        <v/>
      </c>
      <c r="N192" s="125"/>
      <c r="O192" s="126">
        <f t="shared" ref="O192:O194" si="2635">N192+L192</f>
        <v>0</v>
      </c>
      <c r="P192" s="124" t="str">
        <f t="shared" ref="P192:P194" si="2636">IF(Q192="","",Q192*$E192)</f>
        <v/>
      </c>
      <c r="Q192" s="125"/>
      <c r="R192" s="126">
        <f t="shared" ref="R192:R194" si="2637">Q192+O192</f>
        <v>0</v>
      </c>
      <c r="S192" s="124" t="str">
        <f t="shared" ref="S192:S194" si="2638">IF(T192="","",T192*$E192)</f>
        <v/>
      </c>
      <c r="T192" s="125"/>
      <c r="U192" s="126">
        <f t="shared" ref="U192:U194" si="2639">T192+R192</f>
        <v>0</v>
      </c>
      <c r="V192" s="124" t="str">
        <f t="shared" ref="V192:V194" si="2640">IF(W192="","",W192*$E192)</f>
        <v/>
      </c>
      <c r="W192" s="125"/>
      <c r="X192" s="126">
        <f t="shared" ref="X192:X194" si="2641">W192+U192</f>
        <v>0</v>
      </c>
      <c r="Y192" s="124" t="str">
        <f t="shared" ref="Y192:Y194" si="2642">IF(Z192="","",Z192*$E192)</f>
        <v/>
      </c>
      <c r="Z192" s="125"/>
      <c r="AA192" s="126">
        <f t="shared" ref="AA192:AA194" si="2643">Z192+X192</f>
        <v>0</v>
      </c>
      <c r="AB192" s="124" t="str">
        <f t="shared" ref="AB192:AB194" si="2644">IF(AC192="","",AC192*$E192)</f>
        <v/>
      </c>
      <c r="AC192" s="125"/>
      <c r="AD192" s="126">
        <f t="shared" ref="AD192:AD194" si="2645">AC192+AA192</f>
        <v>0</v>
      </c>
      <c r="AE192" s="124" t="str">
        <f t="shared" ref="AE192:AE194" si="2646">IF(AF192="","",AF192*$E192)</f>
        <v/>
      </c>
      <c r="AF192" s="125"/>
      <c r="AG192" s="126">
        <f t="shared" ref="AG192:AG194" si="2647">AF192+AD192</f>
        <v>0</v>
      </c>
      <c r="AH192" s="124" t="str">
        <f t="shared" ref="AH192:AH194" si="2648">IF(AI192="","",AI192*$E192)</f>
        <v/>
      </c>
      <c r="AI192" s="125"/>
      <c r="AJ192" s="126">
        <f t="shared" ref="AJ192:AJ194" si="2649">AI192+AG192</f>
        <v>0</v>
      </c>
      <c r="AK192" s="124" t="str">
        <f t="shared" ref="AK192:AK194" si="2650">IF(AL192="","",AL192*$E192)</f>
        <v/>
      </c>
      <c r="AL192" s="125"/>
      <c r="AM192" s="126">
        <f t="shared" ref="AM192:AM194" si="2651">AL192+AJ192</f>
        <v>0</v>
      </c>
      <c r="AN192" s="124" t="str">
        <f t="shared" ref="AN192:AN194" si="2652">IF(AO192="","",AO192*$E192)</f>
        <v/>
      </c>
      <c r="AO192" s="125"/>
      <c r="AP192" s="126">
        <f t="shared" ref="AP192:AP194" si="2653">AO192+AM192</f>
        <v>0</v>
      </c>
      <c r="AQ192" s="124" t="str">
        <f t="shared" ref="AQ192:AQ194" si="2654">IF(AR192="","",AR192*$E192)</f>
        <v/>
      </c>
      <c r="AR192" s="125"/>
      <c r="AS192" s="126">
        <f t="shared" ref="AS192:AS194" si="2655">AR192+AP192</f>
        <v>0</v>
      </c>
      <c r="AT192" s="124" t="str">
        <f t="shared" ref="AT192:AT194" si="2656">IF(AU192="","",AU192*$E192)</f>
        <v/>
      </c>
      <c r="AU192" s="125"/>
      <c r="AV192" s="126">
        <f t="shared" ref="AV192:AV194" si="2657">AU192+AS192</f>
        <v>0</v>
      </c>
      <c r="AW192" s="124" t="str">
        <f t="shared" ref="AW192:AW194" si="2658">IF(AX192="","",AX192*$E192)</f>
        <v/>
      </c>
      <c r="AX192" s="125"/>
      <c r="AY192" s="126">
        <f t="shared" ref="AY192:AY194" si="2659">AX192+AV192</f>
        <v>0</v>
      </c>
      <c r="AZ192" s="124" t="str">
        <f t="shared" ref="AZ192:AZ194" si="2660">IF(BA192="","",BA192*$E192)</f>
        <v/>
      </c>
      <c r="BA192" s="125"/>
      <c r="BB192" s="126">
        <f t="shared" ref="BB192:BB194" si="2661">BA192+AY192</f>
        <v>0</v>
      </c>
      <c r="BC192" s="124" t="str">
        <f t="shared" ref="BC192:BC194" si="2662">IF(BD192="","",BD192*$E192)</f>
        <v/>
      </c>
      <c r="BD192" s="125"/>
      <c r="BE192" s="126">
        <f t="shared" ref="BE192:BE194" si="2663">BD192+BB192</f>
        <v>0</v>
      </c>
      <c r="BF192" s="124" t="str">
        <f t="shared" ref="BF192:BF194" si="2664">IF(BG192="","",BG192*$E192)</f>
        <v/>
      </c>
      <c r="BG192" s="125"/>
      <c r="BH192" s="126">
        <f t="shared" ref="BH192:BH194" si="2665">BG192+BE192</f>
        <v>0</v>
      </c>
      <c r="BI192" s="124" t="str">
        <f t="shared" ref="BI192:BI194" si="2666">IF(BJ192="","",BJ192*$E192)</f>
        <v/>
      </c>
      <c r="BJ192" s="125"/>
      <c r="BK192" s="126">
        <f t="shared" ref="BK192:BK194" si="2667">BJ192+BH192</f>
        <v>0</v>
      </c>
      <c r="BL192" s="124" t="str">
        <f t="shared" ref="BL192:BL194" si="2668">IF(BM192="","",BM192*$E192)</f>
        <v/>
      </c>
      <c r="BM192" s="125"/>
      <c r="BN192" s="126">
        <f t="shared" ref="BN192:BN194" si="2669">BM192+BK192</f>
        <v>0</v>
      </c>
      <c r="BO192" s="124" t="str">
        <f t="shared" ref="BO192:BO194" si="2670">IF(BP192="","",BP192*$E192)</f>
        <v/>
      </c>
      <c r="BP192" s="125"/>
      <c r="BQ192" s="126">
        <f t="shared" ref="BQ192:BQ194" si="2671">BP192+BN192</f>
        <v>0</v>
      </c>
      <c r="BR192" s="124" t="str">
        <f t="shared" ref="BR192:BR194" si="2672">IF(BS192="","",BS192*$E192)</f>
        <v/>
      </c>
      <c r="BS192" s="125"/>
      <c r="BT192" s="126">
        <f t="shared" ref="BT192:BT194" si="2673">BS192+BQ192</f>
        <v>0</v>
      </c>
      <c r="BU192" s="124" t="str">
        <f t="shared" ref="BU192:BU194" si="2674">IF(BV192="","",BV192*$E192)</f>
        <v/>
      </c>
      <c r="BV192" s="125"/>
      <c r="BW192" s="126">
        <f t="shared" ref="BW192:BW194" si="2675">BV192+BT192</f>
        <v>0</v>
      </c>
      <c r="BX192" s="124" t="str">
        <f t="shared" ref="BX192:BX194" si="2676">IF(BY192="","",BY192*$E192)</f>
        <v/>
      </c>
      <c r="BY192" s="125"/>
      <c r="BZ192" s="126">
        <f t="shared" ref="BZ192:BZ194" si="2677">BY192+BW192</f>
        <v>0</v>
      </c>
      <c r="CA192" s="124" t="str">
        <f t="shared" ref="CA192:CA194" si="2678">IF(CB192="","",CB192*$E192)</f>
        <v/>
      </c>
      <c r="CB192" s="125"/>
      <c r="CC192" s="126">
        <f t="shared" ref="CC192:CC194" si="2679">CB192+BZ192</f>
        <v>0</v>
      </c>
      <c r="CD192" s="124" t="str">
        <f t="shared" ref="CD192:CD194" si="2680">IF(CE192="","",CE192*$E192)</f>
        <v/>
      </c>
      <c r="CE192" s="125"/>
      <c r="CF192" s="126">
        <f t="shared" ref="CF192:CF194" si="2681">CE192+CC192</f>
        <v>0</v>
      </c>
      <c r="CG192" s="124" t="str">
        <f t="shared" ref="CG192:CG194" si="2682">IF(CH192="","",CH192*$E192)</f>
        <v/>
      </c>
      <c r="CH192" s="125"/>
      <c r="CI192" s="126">
        <f t="shared" ref="CI192:CI194" si="2683">CH192+CF192</f>
        <v>0</v>
      </c>
      <c r="CJ192" s="124" t="str">
        <f t="shared" ref="CJ192:CJ194" si="2684">IF(CK192="","",CK192*$E192)</f>
        <v/>
      </c>
      <c r="CK192" s="125"/>
      <c r="CL192" s="126">
        <f t="shared" ref="CL192:CL194" si="2685">CK192+CI192</f>
        <v>0</v>
      </c>
      <c r="CM192" s="124" t="str">
        <f t="shared" ref="CM192:CM194" si="2686">IF(CN192="","",CN192*$E192)</f>
        <v/>
      </c>
      <c r="CN192" s="125"/>
      <c r="CO192" s="126">
        <f t="shared" ref="CO192:CO194" si="2687">CN192+CL192</f>
        <v>0</v>
      </c>
      <c r="CP192" s="124">
        <f t="shared" ref="CP192:CP194" si="2688">IF(CQ192="","",CQ192*$E192)</f>
        <v>16348.09</v>
      </c>
      <c r="CQ192" s="125">
        <v>1</v>
      </c>
      <c r="CR192" s="126">
        <f t="shared" ref="CR192:CR194" si="2689">CQ192+CO192</f>
        <v>1</v>
      </c>
      <c r="CS192" s="124" t="str">
        <f t="shared" ref="CS192:CS194" si="2690">IF(CT192="","",CT192*$E192)</f>
        <v/>
      </c>
      <c r="CT192" s="125"/>
      <c r="CU192" s="126">
        <f t="shared" ref="CU192:CU194" si="2691">CT192+CR192</f>
        <v>1</v>
      </c>
      <c r="CV192" s="124" t="str">
        <f t="shared" ref="CV192:CV194" si="2692">IF(CW192="","",CW192*$E192)</f>
        <v/>
      </c>
      <c r="CW192" s="125"/>
      <c r="CX192" s="126">
        <f t="shared" ref="CX192:CX194" si="2693">CW192+CU192</f>
        <v>1</v>
      </c>
      <c r="CY192" s="124" t="str">
        <f t="shared" ref="CY192:CY194" si="2694">IF(CZ192="","",CZ192*$E192)</f>
        <v/>
      </c>
      <c r="CZ192" s="125"/>
      <c r="DA192" s="126">
        <f t="shared" ref="DA192:DA194" si="2695">CZ192+CX192</f>
        <v>1</v>
      </c>
      <c r="DB192" s="124" t="str">
        <f t="shared" ref="DB192:DB194" si="2696">IF(DC192="","",DC192*$E192)</f>
        <v/>
      </c>
      <c r="DC192" s="125"/>
      <c r="DD192" s="126">
        <f t="shared" ref="DD192:DD194" si="2697">DC192+DA192</f>
        <v>1</v>
      </c>
      <c r="DE192" s="124" t="str">
        <f t="shared" ref="DE192:DE194" si="2698">IF(DF192="","",DF192*$E192)</f>
        <v/>
      </c>
      <c r="DF192" s="125"/>
      <c r="DG192" s="126">
        <f t="shared" ref="DG192:DG194" si="2699">DF192+DD192</f>
        <v>1</v>
      </c>
      <c r="DH192" s="124" t="str">
        <f t="shared" ref="DH192:DH194" si="2700">IF(DI192="","",DI192*$E192)</f>
        <v/>
      </c>
      <c r="DI192" s="125"/>
      <c r="DJ192" s="126">
        <f t="shared" ref="DJ192:DJ194" si="2701">DI192+DG192</f>
        <v>1</v>
      </c>
    </row>
    <row r="193" spans="1:114" ht="7.75" hidden="1" customHeight="1" outlineLevel="2" x14ac:dyDescent="0.2">
      <c r="A193" s="97" t="str">
        <f t="shared" si="2234"/>
        <v>4</v>
      </c>
      <c r="B193" s="140" t="s">
        <v>43</v>
      </c>
      <c r="C193" s="213" t="str">
        <f>VLOOKUP(B193,'[49]PLANILHA ORCAMENTARIA'!A:B,2,0)</f>
        <v>PORCELANATO / REVESTIMENTO DE PISO</v>
      </c>
      <c r="D193" s="214"/>
      <c r="E193" s="122">
        <f>VLOOKUP(B193,'[49]PLANILHA ORCAMENTARIA'!A:G,7,0)</f>
        <v>2959.21</v>
      </c>
      <c r="F193" s="123"/>
      <c r="G193" s="124" t="str">
        <f t="shared" si="2631"/>
        <v/>
      </c>
      <c r="H193" s="125"/>
      <c r="I193" s="126">
        <f t="shared" si="2595"/>
        <v>0</v>
      </c>
      <c r="J193" s="124" t="str">
        <f t="shared" si="2632"/>
        <v/>
      </c>
      <c r="K193" s="125"/>
      <c r="L193" s="126">
        <f t="shared" si="2633"/>
        <v>0</v>
      </c>
      <c r="M193" s="124" t="str">
        <f t="shared" si="2634"/>
        <v/>
      </c>
      <c r="N193" s="125"/>
      <c r="O193" s="126">
        <f t="shared" si="2635"/>
        <v>0</v>
      </c>
      <c r="P193" s="124" t="str">
        <f t="shared" si="2636"/>
        <v/>
      </c>
      <c r="Q193" s="125"/>
      <c r="R193" s="126">
        <f t="shared" si="2637"/>
        <v>0</v>
      </c>
      <c r="S193" s="124" t="str">
        <f t="shared" si="2638"/>
        <v/>
      </c>
      <c r="T193" s="125"/>
      <c r="U193" s="126">
        <f t="shared" si="2639"/>
        <v>0</v>
      </c>
      <c r="V193" s="124" t="str">
        <f t="shared" si="2640"/>
        <v/>
      </c>
      <c r="W193" s="125"/>
      <c r="X193" s="126">
        <f t="shared" si="2641"/>
        <v>0</v>
      </c>
      <c r="Y193" s="124" t="str">
        <f t="shared" si="2642"/>
        <v/>
      </c>
      <c r="Z193" s="125"/>
      <c r="AA193" s="126">
        <f t="shared" si="2643"/>
        <v>0</v>
      </c>
      <c r="AB193" s="124" t="str">
        <f t="shared" si="2644"/>
        <v/>
      </c>
      <c r="AC193" s="125"/>
      <c r="AD193" s="126">
        <f t="shared" si="2645"/>
        <v>0</v>
      </c>
      <c r="AE193" s="124" t="str">
        <f t="shared" si="2646"/>
        <v/>
      </c>
      <c r="AF193" s="125"/>
      <c r="AG193" s="126">
        <f t="shared" si="2647"/>
        <v>0</v>
      </c>
      <c r="AH193" s="124" t="str">
        <f t="shared" si="2648"/>
        <v/>
      </c>
      <c r="AI193" s="125"/>
      <c r="AJ193" s="126">
        <f t="shared" si="2649"/>
        <v>0</v>
      </c>
      <c r="AK193" s="124" t="str">
        <f t="shared" si="2650"/>
        <v/>
      </c>
      <c r="AL193" s="125"/>
      <c r="AM193" s="126">
        <f t="shared" si="2651"/>
        <v>0</v>
      </c>
      <c r="AN193" s="124" t="str">
        <f t="shared" si="2652"/>
        <v/>
      </c>
      <c r="AO193" s="125"/>
      <c r="AP193" s="126">
        <f t="shared" si="2653"/>
        <v>0</v>
      </c>
      <c r="AQ193" s="124" t="str">
        <f t="shared" si="2654"/>
        <v/>
      </c>
      <c r="AR193" s="125"/>
      <c r="AS193" s="126">
        <f t="shared" si="2655"/>
        <v>0</v>
      </c>
      <c r="AT193" s="124" t="str">
        <f t="shared" si="2656"/>
        <v/>
      </c>
      <c r="AU193" s="125"/>
      <c r="AV193" s="126">
        <f t="shared" si="2657"/>
        <v>0</v>
      </c>
      <c r="AW193" s="124" t="str">
        <f t="shared" si="2658"/>
        <v/>
      </c>
      <c r="AX193" s="125"/>
      <c r="AY193" s="126">
        <f t="shared" si="2659"/>
        <v>0</v>
      </c>
      <c r="AZ193" s="124" t="str">
        <f t="shared" si="2660"/>
        <v/>
      </c>
      <c r="BA193" s="125"/>
      <c r="BB193" s="126">
        <f t="shared" si="2661"/>
        <v>0</v>
      </c>
      <c r="BC193" s="124" t="str">
        <f t="shared" si="2662"/>
        <v/>
      </c>
      <c r="BD193" s="125"/>
      <c r="BE193" s="126">
        <f t="shared" si="2663"/>
        <v>0</v>
      </c>
      <c r="BF193" s="124" t="str">
        <f t="shared" si="2664"/>
        <v/>
      </c>
      <c r="BG193" s="125"/>
      <c r="BH193" s="126">
        <f t="shared" si="2665"/>
        <v>0</v>
      </c>
      <c r="BI193" s="124" t="str">
        <f t="shared" si="2666"/>
        <v/>
      </c>
      <c r="BJ193" s="125"/>
      <c r="BK193" s="126">
        <f t="shared" si="2667"/>
        <v>0</v>
      </c>
      <c r="BL193" s="124" t="str">
        <f t="shared" si="2668"/>
        <v/>
      </c>
      <c r="BM193" s="125"/>
      <c r="BN193" s="126">
        <f t="shared" si="2669"/>
        <v>0</v>
      </c>
      <c r="BO193" s="124" t="str">
        <f t="shared" si="2670"/>
        <v/>
      </c>
      <c r="BP193" s="125"/>
      <c r="BQ193" s="126">
        <f t="shared" si="2671"/>
        <v>0</v>
      </c>
      <c r="BR193" s="124" t="str">
        <f t="shared" si="2672"/>
        <v/>
      </c>
      <c r="BS193" s="125"/>
      <c r="BT193" s="126">
        <f t="shared" si="2673"/>
        <v>0</v>
      </c>
      <c r="BU193" s="124" t="str">
        <f t="shared" si="2674"/>
        <v/>
      </c>
      <c r="BV193" s="125"/>
      <c r="BW193" s="126">
        <f t="shared" si="2675"/>
        <v>0</v>
      </c>
      <c r="BX193" s="124" t="str">
        <f t="shared" si="2676"/>
        <v/>
      </c>
      <c r="BY193" s="125"/>
      <c r="BZ193" s="126">
        <f t="shared" si="2677"/>
        <v>0</v>
      </c>
      <c r="CA193" s="124" t="str">
        <f t="shared" si="2678"/>
        <v/>
      </c>
      <c r="CB193" s="125"/>
      <c r="CC193" s="126">
        <f t="shared" si="2679"/>
        <v>0</v>
      </c>
      <c r="CD193" s="124" t="str">
        <f t="shared" si="2680"/>
        <v/>
      </c>
      <c r="CE193" s="125"/>
      <c r="CF193" s="126">
        <f t="shared" si="2681"/>
        <v>0</v>
      </c>
      <c r="CG193" s="124" t="str">
        <f t="shared" si="2682"/>
        <v/>
      </c>
      <c r="CH193" s="125"/>
      <c r="CI193" s="126">
        <f t="shared" si="2683"/>
        <v>0</v>
      </c>
      <c r="CJ193" s="124" t="str">
        <f t="shared" si="2684"/>
        <v/>
      </c>
      <c r="CK193" s="125"/>
      <c r="CL193" s="126">
        <f t="shared" si="2685"/>
        <v>0</v>
      </c>
      <c r="CM193" s="124" t="str">
        <f t="shared" si="2686"/>
        <v/>
      </c>
      <c r="CN193" s="125"/>
      <c r="CO193" s="126">
        <f t="shared" si="2687"/>
        <v>0</v>
      </c>
      <c r="CP193" s="124">
        <f t="shared" si="2688"/>
        <v>2959.21</v>
      </c>
      <c r="CQ193" s="125">
        <v>1</v>
      </c>
      <c r="CR193" s="126">
        <f t="shared" si="2689"/>
        <v>1</v>
      </c>
      <c r="CS193" s="124" t="str">
        <f t="shared" si="2690"/>
        <v/>
      </c>
      <c r="CT193" s="125"/>
      <c r="CU193" s="126">
        <f t="shared" si="2691"/>
        <v>1</v>
      </c>
      <c r="CV193" s="124" t="str">
        <f t="shared" si="2692"/>
        <v/>
      </c>
      <c r="CW193" s="125"/>
      <c r="CX193" s="126">
        <f t="shared" si="2693"/>
        <v>1</v>
      </c>
      <c r="CY193" s="124" t="str">
        <f t="shared" si="2694"/>
        <v/>
      </c>
      <c r="CZ193" s="125"/>
      <c r="DA193" s="126">
        <f t="shared" si="2695"/>
        <v>1</v>
      </c>
      <c r="DB193" s="124" t="str">
        <f t="shared" si="2696"/>
        <v/>
      </c>
      <c r="DC193" s="125"/>
      <c r="DD193" s="126">
        <f t="shared" si="2697"/>
        <v>1</v>
      </c>
      <c r="DE193" s="124" t="str">
        <f t="shared" si="2698"/>
        <v/>
      </c>
      <c r="DF193" s="125"/>
      <c r="DG193" s="126">
        <f t="shared" si="2699"/>
        <v>1</v>
      </c>
      <c r="DH193" s="124" t="str">
        <f t="shared" si="2700"/>
        <v/>
      </c>
      <c r="DI193" s="125"/>
      <c r="DJ193" s="126">
        <f t="shared" si="2701"/>
        <v>1</v>
      </c>
    </row>
    <row r="194" spans="1:114" ht="7.75" hidden="1" customHeight="1" outlineLevel="2" x14ac:dyDescent="0.2">
      <c r="A194" s="97" t="str">
        <f t="shared" si="2234"/>
        <v>4</v>
      </c>
      <c r="B194" s="140" t="s">
        <v>44</v>
      </c>
      <c r="C194" s="213" t="str">
        <f>VLOOKUP(B194,'[49]PLANILHA ORCAMENTARIA'!A:B,2,0)</f>
        <v>REJUNTE / RODAPÉ / SOLEIRA</v>
      </c>
      <c r="D194" s="214"/>
      <c r="E194" s="122">
        <f>VLOOKUP(B194,'[49]PLANILHA ORCAMENTARIA'!A:G,7,0)</f>
        <v>143.35</v>
      </c>
      <c r="F194" s="123"/>
      <c r="G194" s="124" t="str">
        <f t="shared" si="2631"/>
        <v/>
      </c>
      <c r="H194" s="125"/>
      <c r="I194" s="126">
        <f t="shared" si="2595"/>
        <v>0</v>
      </c>
      <c r="J194" s="124" t="str">
        <f t="shared" si="2632"/>
        <v/>
      </c>
      <c r="K194" s="125"/>
      <c r="L194" s="126">
        <f t="shared" si="2633"/>
        <v>0</v>
      </c>
      <c r="M194" s="124" t="str">
        <f t="shared" si="2634"/>
        <v/>
      </c>
      <c r="N194" s="125"/>
      <c r="O194" s="126">
        <f t="shared" si="2635"/>
        <v>0</v>
      </c>
      <c r="P194" s="124" t="str">
        <f t="shared" si="2636"/>
        <v/>
      </c>
      <c r="Q194" s="125"/>
      <c r="R194" s="126">
        <f t="shared" si="2637"/>
        <v>0</v>
      </c>
      <c r="S194" s="124" t="str">
        <f t="shared" si="2638"/>
        <v/>
      </c>
      <c r="T194" s="125"/>
      <c r="U194" s="126">
        <f t="shared" si="2639"/>
        <v>0</v>
      </c>
      <c r="V194" s="124" t="str">
        <f t="shared" si="2640"/>
        <v/>
      </c>
      <c r="W194" s="125"/>
      <c r="X194" s="126">
        <f t="shared" si="2641"/>
        <v>0</v>
      </c>
      <c r="Y194" s="124" t="str">
        <f t="shared" si="2642"/>
        <v/>
      </c>
      <c r="Z194" s="125"/>
      <c r="AA194" s="126">
        <f t="shared" si="2643"/>
        <v>0</v>
      </c>
      <c r="AB194" s="124" t="str">
        <f t="shared" si="2644"/>
        <v/>
      </c>
      <c r="AC194" s="125"/>
      <c r="AD194" s="126">
        <f t="shared" si="2645"/>
        <v>0</v>
      </c>
      <c r="AE194" s="124" t="str">
        <f t="shared" si="2646"/>
        <v/>
      </c>
      <c r="AF194" s="125"/>
      <c r="AG194" s="126">
        <f t="shared" si="2647"/>
        <v>0</v>
      </c>
      <c r="AH194" s="124" t="str">
        <f t="shared" si="2648"/>
        <v/>
      </c>
      <c r="AI194" s="125"/>
      <c r="AJ194" s="126">
        <f t="shared" si="2649"/>
        <v>0</v>
      </c>
      <c r="AK194" s="124" t="str">
        <f t="shared" si="2650"/>
        <v/>
      </c>
      <c r="AL194" s="125"/>
      <c r="AM194" s="126">
        <f t="shared" si="2651"/>
        <v>0</v>
      </c>
      <c r="AN194" s="124" t="str">
        <f t="shared" si="2652"/>
        <v/>
      </c>
      <c r="AO194" s="125"/>
      <c r="AP194" s="126">
        <f t="shared" si="2653"/>
        <v>0</v>
      </c>
      <c r="AQ194" s="124" t="str">
        <f t="shared" si="2654"/>
        <v/>
      </c>
      <c r="AR194" s="125"/>
      <c r="AS194" s="126">
        <f t="shared" si="2655"/>
        <v>0</v>
      </c>
      <c r="AT194" s="124" t="str">
        <f t="shared" si="2656"/>
        <v/>
      </c>
      <c r="AU194" s="125"/>
      <c r="AV194" s="126">
        <f t="shared" si="2657"/>
        <v>0</v>
      </c>
      <c r="AW194" s="124" t="str">
        <f t="shared" si="2658"/>
        <v/>
      </c>
      <c r="AX194" s="125"/>
      <c r="AY194" s="126">
        <f t="shared" si="2659"/>
        <v>0</v>
      </c>
      <c r="AZ194" s="124" t="str">
        <f t="shared" si="2660"/>
        <v/>
      </c>
      <c r="BA194" s="125"/>
      <c r="BB194" s="126">
        <f t="shared" si="2661"/>
        <v>0</v>
      </c>
      <c r="BC194" s="124" t="str">
        <f t="shared" si="2662"/>
        <v/>
      </c>
      <c r="BD194" s="125"/>
      <c r="BE194" s="126">
        <f t="shared" si="2663"/>
        <v>0</v>
      </c>
      <c r="BF194" s="124" t="str">
        <f t="shared" si="2664"/>
        <v/>
      </c>
      <c r="BG194" s="125"/>
      <c r="BH194" s="126">
        <f t="shared" si="2665"/>
        <v>0</v>
      </c>
      <c r="BI194" s="124" t="str">
        <f t="shared" si="2666"/>
        <v/>
      </c>
      <c r="BJ194" s="125"/>
      <c r="BK194" s="126">
        <f t="shared" si="2667"/>
        <v>0</v>
      </c>
      <c r="BL194" s="124" t="str">
        <f t="shared" si="2668"/>
        <v/>
      </c>
      <c r="BM194" s="125"/>
      <c r="BN194" s="126">
        <f t="shared" si="2669"/>
        <v>0</v>
      </c>
      <c r="BO194" s="124" t="str">
        <f t="shared" si="2670"/>
        <v/>
      </c>
      <c r="BP194" s="125"/>
      <c r="BQ194" s="126">
        <f t="shared" si="2671"/>
        <v>0</v>
      </c>
      <c r="BR194" s="124" t="str">
        <f t="shared" si="2672"/>
        <v/>
      </c>
      <c r="BS194" s="125"/>
      <c r="BT194" s="126">
        <f t="shared" si="2673"/>
        <v>0</v>
      </c>
      <c r="BU194" s="124" t="str">
        <f t="shared" si="2674"/>
        <v/>
      </c>
      <c r="BV194" s="125"/>
      <c r="BW194" s="126">
        <f t="shared" si="2675"/>
        <v>0</v>
      </c>
      <c r="BX194" s="124" t="str">
        <f t="shared" si="2676"/>
        <v/>
      </c>
      <c r="BY194" s="125"/>
      <c r="BZ194" s="126">
        <f t="shared" si="2677"/>
        <v>0</v>
      </c>
      <c r="CA194" s="124" t="str">
        <f t="shared" si="2678"/>
        <v/>
      </c>
      <c r="CB194" s="125"/>
      <c r="CC194" s="126">
        <f t="shared" si="2679"/>
        <v>0</v>
      </c>
      <c r="CD194" s="124" t="str">
        <f t="shared" si="2680"/>
        <v/>
      </c>
      <c r="CE194" s="125"/>
      <c r="CF194" s="126">
        <f t="shared" si="2681"/>
        <v>0</v>
      </c>
      <c r="CG194" s="124" t="str">
        <f t="shared" si="2682"/>
        <v/>
      </c>
      <c r="CH194" s="125"/>
      <c r="CI194" s="126">
        <f t="shared" si="2683"/>
        <v>0</v>
      </c>
      <c r="CJ194" s="124" t="str">
        <f t="shared" si="2684"/>
        <v/>
      </c>
      <c r="CK194" s="125"/>
      <c r="CL194" s="126">
        <f t="shared" si="2685"/>
        <v>0</v>
      </c>
      <c r="CM194" s="124" t="str">
        <f t="shared" si="2686"/>
        <v/>
      </c>
      <c r="CN194" s="125"/>
      <c r="CO194" s="126">
        <f t="shared" si="2687"/>
        <v>0</v>
      </c>
      <c r="CP194" s="124">
        <f t="shared" si="2688"/>
        <v>143.35</v>
      </c>
      <c r="CQ194" s="125">
        <v>1</v>
      </c>
      <c r="CR194" s="126">
        <f t="shared" si="2689"/>
        <v>1</v>
      </c>
      <c r="CS194" s="124" t="str">
        <f t="shared" si="2690"/>
        <v/>
      </c>
      <c r="CT194" s="125"/>
      <c r="CU194" s="126">
        <f t="shared" si="2691"/>
        <v>1</v>
      </c>
      <c r="CV194" s="124" t="str">
        <f t="shared" si="2692"/>
        <v/>
      </c>
      <c r="CW194" s="125"/>
      <c r="CX194" s="126">
        <f t="shared" si="2693"/>
        <v>1</v>
      </c>
      <c r="CY194" s="124" t="str">
        <f t="shared" si="2694"/>
        <v/>
      </c>
      <c r="CZ194" s="125"/>
      <c r="DA194" s="126">
        <f t="shared" si="2695"/>
        <v>1</v>
      </c>
      <c r="DB194" s="124" t="str">
        <f t="shared" si="2696"/>
        <v/>
      </c>
      <c r="DC194" s="125"/>
      <c r="DD194" s="126">
        <f t="shared" si="2697"/>
        <v>1</v>
      </c>
      <c r="DE194" s="124" t="str">
        <f t="shared" si="2698"/>
        <v/>
      </c>
      <c r="DF194" s="125"/>
      <c r="DG194" s="126">
        <f t="shared" si="2699"/>
        <v>1</v>
      </c>
      <c r="DH194" s="124" t="str">
        <f t="shared" si="2700"/>
        <v/>
      </c>
      <c r="DI194" s="125"/>
      <c r="DJ194" s="126">
        <f t="shared" si="2701"/>
        <v>1</v>
      </c>
    </row>
    <row r="195" spans="1:114" ht="7.75" hidden="1" customHeight="1" outlineLevel="1" x14ac:dyDescent="0.2">
      <c r="A195" s="97" t="str">
        <f t="shared" si="2234"/>
        <v>4</v>
      </c>
      <c r="B195" s="131" t="s">
        <v>45</v>
      </c>
      <c r="C195" s="204" t="s">
        <v>425</v>
      </c>
      <c r="D195" s="204"/>
      <c r="E195" s="132">
        <f>VLOOKUP(B195,'[49]PLANILHA ORCAMENTARIA'!A:G,7,0)</f>
        <v>59671.96</v>
      </c>
      <c r="F195" s="133"/>
      <c r="G195" s="207" t="str">
        <f t="shared" si="2559"/>
        <v/>
      </c>
      <c r="H195" s="208"/>
      <c r="I195" s="209">
        <f t="shared" si="2595"/>
        <v>0</v>
      </c>
      <c r="J195" s="207" t="str">
        <f t="shared" ref="J195" si="2702">IF(K195="","",K195*H195)</f>
        <v/>
      </c>
      <c r="K195" s="208"/>
      <c r="L195" s="209">
        <f t="shared" si="2596"/>
        <v>0</v>
      </c>
      <c r="M195" s="207" t="str">
        <f t="shared" ref="M195" si="2703">IF(N195="","",N195*K195)</f>
        <v/>
      </c>
      <c r="N195" s="208"/>
      <c r="O195" s="209">
        <f t="shared" ref="O195" si="2704">N195</f>
        <v>0</v>
      </c>
      <c r="P195" s="207" t="str">
        <f t="shared" ref="P195" si="2705">IF(Q195="","",Q195*N195)</f>
        <v/>
      </c>
      <c r="Q195" s="208"/>
      <c r="R195" s="209">
        <f t="shared" ref="R195" si="2706">Q195</f>
        <v>0</v>
      </c>
      <c r="S195" s="207" t="str">
        <f t="shared" ref="S195" si="2707">IF(T195="","",T195*Q195)</f>
        <v/>
      </c>
      <c r="T195" s="208"/>
      <c r="U195" s="209">
        <f t="shared" ref="U195" si="2708">T195</f>
        <v>0</v>
      </c>
      <c r="V195" s="207" t="str">
        <f t="shared" ref="V195" si="2709">IF(W195="","",W195*T195)</f>
        <v/>
      </c>
      <c r="W195" s="208"/>
      <c r="X195" s="209">
        <f t="shared" ref="X195" si="2710">W195</f>
        <v>0</v>
      </c>
      <c r="Y195" s="207" t="str">
        <f t="shared" ref="Y195" si="2711">IF(Z195="","",Z195*W195)</f>
        <v/>
      </c>
      <c r="Z195" s="208"/>
      <c r="AA195" s="209">
        <f t="shared" ref="AA195" si="2712">Z195</f>
        <v>0</v>
      </c>
      <c r="AB195" s="207" t="str">
        <f t="shared" ref="AB195" si="2713">IF(AC195="","",AC195*Z195)</f>
        <v/>
      </c>
      <c r="AC195" s="208"/>
      <c r="AD195" s="209">
        <f t="shared" ref="AD195" si="2714">AC195</f>
        <v>0</v>
      </c>
      <c r="AE195" s="207" t="str">
        <f t="shared" ref="AE195" si="2715">IF(AF195="","",AF195*AC195)</f>
        <v/>
      </c>
      <c r="AF195" s="208"/>
      <c r="AG195" s="209">
        <f t="shared" ref="AG195" si="2716">AF195</f>
        <v>0</v>
      </c>
      <c r="AH195" s="207" t="str">
        <f t="shared" ref="AH195" si="2717">IF(AI195="","",AI195*AF195)</f>
        <v/>
      </c>
      <c r="AI195" s="208"/>
      <c r="AJ195" s="209">
        <f t="shared" ref="AJ195" si="2718">AI195</f>
        <v>0</v>
      </c>
      <c r="AK195" s="207" t="str">
        <f t="shared" ref="AK195" si="2719">IF(AL195="","",AL195*AI195)</f>
        <v/>
      </c>
      <c r="AL195" s="208"/>
      <c r="AM195" s="209">
        <f t="shared" ref="AM195" si="2720">AL195</f>
        <v>0</v>
      </c>
      <c r="AN195" s="207" t="str">
        <f t="shared" ref="AN195" si="2721">IF(AO195="","",AO195*AL195)</f>
        <v/>
      </c>
      <c r="AO195" s="208"/>
      <c r="AP195" s="209">
        <f t="shared" ref="AP195" si="2722">AO195</f>
        <v>0</v>
      </c>
      <c r="AQ195" s="207" t="str">
        <f t="shared" ref="AQ195" si="2723">IF(AR195="","",AR195*AO195)</f>
        <v/>
      </c>
      <c r="AR195" s="208"/>
      <c r="AS195" s="209">
        <f t="shared" ref="AS195" si="2724">AR195</f>
        <v>0</v>
      </c>
      <c r="AT195" s="207" t="str">
        <f t="shared" ref="AT195" si="2725">IF(AU195="","",AU195*AR195)</f>
        <v/>
      </c>
      <c r="AU195" s="208"/>
      <c r="AV195" s="209">
        <f t="shared" ref="AV195" si="2726">AU195</f>
        <v>0</v>
      </c>
      <c r="AW195" s="207" t="str">
        <f t="shared" ref="AW195" si="2727">IF(AX195="","",AX195*AU195)</f>
        <v/>
      </c>
      <c r="AX195" s="208"/>
      <c r="AY195" s="209">
        <f t="shared" ref="AY195" si="2728">AX195</f>
        <v>0</v>
      </c>
      <c r="AZ195" s="207" t="str">
        <f t="shared" ref="AZ195" si="2729">IF(BA195="","",BA195*AX195)</f>
        <v/>
      </c>
      <c r="BA195" s="208"/>
      <c r="BB195" s="209">
        <f t="shared" ref="BB195" si="2730">BA195</f>
        <v>0</v>
      </c>
      <c r="BC195" s="207" t="str">
        <f t="shared" ref="BC195" si="2731">IF(BD195="","",BD195*BA195)</f>
        <v/>
      </c>
      <c r="BD195" s="208"/>
      <c r="BE195" s="209">
        <f t="shared" ref="BE195" si="2732">BD195</f>
        <v>0</v>
      </c>
      <c r="BF195" s="207" t="str">
        <f t="shared" ref="BF195" si="2733">IF(BG195="","",BG195*BD195)</f>
        <v/>
      </c>
      <c r="BG195" s="208"/>
      <c r="BH195" s="209">
        <f t="shared" ref="BH195" si="2734">BG195</f>
        <v>0</v>
      </c>
      <c r="BI195" s="207" t="str">
        <f t="shared" ref="BI195" si="2735">IF(BJ195="","",BJ195*BG195)</f>
        <v/>
      </c>
      <c r="BJ195" s="208"/>
      <c r="BK195" s="209">
        <f t="shared" ref="BK195" si="2736">BJ195</f>
        <v>0</v>
      </c>
      <c r="BL195" s="207" t="str">
        <f t="shared" ref="BL195" si="2737">IF(BM195="","",BM195*BJ195)</f>
        <v/>
      </c>
      <c r="BM195" s="208"/>
      <c r="BN195" s="209">
        <f t="shared" ref="BN195" si="2738">BM195</f>
        <v>0</v>
      </c>
      <c r="BO195" s="207" t="str">
        <f t="shared" ref="BO195" si="2739">IF(BP195="","",BP195*BM195)</f>
        <v/>
      </c>
      <c r="BP195" s="208"/>
      <c r="BQ195" s="209">
        <f t="shared" ref="BQ195" si="2740">BP195</f>
        <v>0</v>
      </c>
      <c r="BR195" s="207" t="str">
        <f t="shared" ref="BR195" si="2741">IF(BS195="","",BS195*BP195)</f>
        <v/>
      </c>
      <c r="BS195" s="208"/>
      <c r="BT195" s="209">
        <f t="shared" ref="BT195" si="2742">BS195</f>
        <v>0</v>
      </c>
      <c r="BU195" s="207" t="str">
        <f t="shared" ref="BU195" si="2743">IF(BV195="","",BV195*BS195)</f>
        <v/>
      </c>
      <c r="BV195" s="208"/>
      <c r="BW195" s="209">
        <f t="shared" ref="BW195" si="2744">BV195</f>
        <v>0</v>
      </c>
      <c r="BX195" s="207" t="str">
        <f t="shared" ref="BX195" si="2745">IF(BY195="","",BY195*BV195)</f>
        <v/>
      </c>
      <c r="BY195" s="208"/>
      <c r="BZ195" s="209">
        <f t="shared" ref="BZ195" si="2746">BY195</f>
        <v>0</v>
      </c>
      <c r="CA195" s="207" t="str">
        <f t="shared" ref="CA195" si="2747">IF(CB195="","",CB195*BY195)</f>
        <v/>
      </c>
      <c r="CB195" s="208"/>
      <c r="CC195" s="209">
        <f t="shared" ref="CC195" si="2748">CB195</f>
        <v>0</v>
      </c>
      <c r="CD195" s="207" t="str">
        <f t="shared" ref="CD195" si="2749">IF(CE195="","",CE195*CB195)</f>
        <v/>
      </c>
      <c r="CE195" s="208"/>
      <c r="CF195" s="209">
        <f t="shared" ref="CF195" si="2750">CE195</f>
        <v>0</v>
      </c>
      <c r="CG195" s="207" t="str">
        <f t="shared" ref="CG195" si="2751">IF(CH195="","",CH195*CE195)</f>
        <v/>
      </c>
      <c r="CH195" s="208"/>
      <c r="CI195" s="209">
        <f t="shared" ref="CI195" si="2752">CH195</f>
        <v>0</v>
      </c>
      <c r="CJ195" s="207" t="str">
        <f t="shared" ref="CJ195" si="2753">IF(CK195="","",CK195*CH195)</f>
        <v/>
      </c>
      <c r="CK195" s="208"/>
      <c r="CL195" s="209">
        <f t="shared" ref="CL195" si="2754">CK195</f>
        <v>0</v>
      </c>
      <c r="CM195" s="207" t="str">
        <f t="shared" ref="CM195" si="2755">IF(CN195="","",CN195*CK195)</f>
        <v/>
      </c>
      <c r="CN195" s="208"/>
      <c r="CO195" s="209">
        <f t="shared" ref="CO195" si="2756">CN195</f>
        <v>0</v>
      </c>
      <c r="CP195" s="207" t="str">
        <f t="shared" ref="CP195" si="2757">IF(CQ195="","",CQ195*CN195)</f>
        <v/>
      </c>
      <c r="CQ195" s="208"/>
      <c r="CR195" s="209">
        <f t="shared" ref="CR195" si="2758">CQ195</f>
        <v>0</v>
      </c>
      <c r="CS195" s="207" t="str">
        <f t="shared" ref="CS195" si="2759">IF(CT195="","",CT195*CQ195)</f>
        <v/>
      </c>
      <c r="CT195" s="208"/>
      <c r="CU195" s="209">
        <f t="shared" ref="CU195" si="2760">CT195</f>
        <v>0</v>
      </c>
      <c r="CV195" s="207" t="str">
        <f t="shared" ref="CV195" si="2761">IF(CW195="","",CW195*CT195)</f>
        <v/>
      </c>
      <c r="CW195" s="208"/>
      <c r="CX195" s="209">
        <f t="shared" ref="CX195" si="2762">CW195</f>
        <v>0</v>
      </c>
      <c r="CY195" s="207" t="str">
        <f t="shared" ref="CY195" si="2763">IF(CZ195="","",CZ195*CW195)</f>
        <v/>
      </c>
      <c r="CZ195" s="208"/>
      <c r="DA195" s="209">
        <f t="shared" ref="DA195" si="2764">CZ195</f>
        <v>0</v>
      </c>
      <c r="DB195" s="207" t="str">
        <f t="shared" ref="DB195" si="2765">IF(DC195="","",DC195*CZ195)</f>
        <v/>
      </c>
      <c r="DC195" s="208"/>
      <c r="DD195" s="209">
        <f t="shared" ref="DD195" si="2766">DC195</f>
        <v>0</v>
      </c>
      <c r="DE195" s="207" t="str">
        <f t="shared" ref="DE195" si="2767">IF(DF195="","",DF195*DC195)</f>
        <v/>
      </c>
      <c r="DF195" s="208"/>
      <c r="DG195" s="209">
        <f t="shared" ref="DG195" si="2768">DF195</f>
        <v>0</v>
      </c>
      <c r="DH195" s="207" t="str">
        <f t="shared" ref="DH195" si="2769">IF(DI195="","",DI195*DF195)</f>
        <v/>
      </c>
      <c r="DI195" s="208"/>
      <c r="DJ195" s="209">
        <f t="shared" ref="DJ195" si="2770">DI195</f>
        <v>0</v>
      </c>
    </row>
    <row r="196" spans="1:114" ht="7.75" hidden="1" customHeight="1" outlineLevel="2" x14ac:dyDescent="0.2">
      <c r="A196" s="97" t="str">
        <f t="shared" si="2234"/>
        <v>4</v>
      </c>
      <c r="B196" s="140" t="s">
        <v>46</v>
      </c>
      <c r="C196" s="213" t="str">
        <f>VLOOKUP(B196,'[49]PLANILHA ORCAMENTARIA'!A:B,2,0)</f>
        <v>ALVENARIA CERÂMICA</v>
      </c>
      <c r="D196" s="214"/>
      <c r="E196" s="122">
        <f>VLOOKUP(B196,'[49]PLANILHA ORCAMENTARIA'!A:G,7,0)</f>
        <v>21450.53</v>
      </c>
      <c r="F196" s="123">
        <f t="shared" ref="F196:F202" si="2771">SUM(G196,J196,M196,P196,S196,V196,Y196,AB196,AE196,AH196,AK196,AN196,AQ196,AT196,AW196,AZ196,BC196,BF196,BI196,BL196,BO196,BR196,BU196,BX196,CA196,CD196,CG196,CJ196,CM196,CP196,CS196,CV196,CY196,DB196,DE196,DH196)</f>
        <v>21450.53</v>
      </c>
      <c r="G196" s="124" t="str">
        <f t="shared" ref="G196:G202" si="2772">IF(H196="","",H196*$E196)</f>
        <v/>
      </c>
      <c r="H196" s="125"/>
      <c r="I196" s="126">
        <f t="shared" si="2595"/>
        <v>0</v>
      </c>
      <c r="J196" s="124" t="str">
        <f t="shared" ref="J196:J202" si="2773">IF(K196="","",K196*$E196)</f>
        <v/>
      </c>
      <c r="K196" s="125"/>
      <c r="L196" s="126">
        <f t="shared" ref="L196:L202" si="2774">K196+I196</f>
        <v>0</v>
      </c>
      <c r="M196" s="124" t="str">
        <f t="shared" ref="M196:M202" si="2775">IF(N196="","",N196*$E196)</f>
        <v/>
      </c>
      <c r="N196" s="125"/>
      <c r="O196" s="126">
        <f t="shared" ref="O196:O202" si="2776">N196+L196</f>
        <v>0</v>
      </c>
      <c r="P196" s="124" t="str">
        <f t="shared" ref="P196:P202" si="2777">IF(Q196="","",Q196*$E196)</f>
        <v/>
      </c>
      <c r="Q196" s="125"/>
      <c r="R196" s="126">
        <f t="shared" ref="R196:R202" si="2778">Q196+O196</f>
        <v>0</v>
      </c>
      <c r="S196" s="124" t="str">
        <f t="shared" ref="S196:S202" si="2779">IF(T196="","",T196*$E196)</f>
        <v/>
      </c>
      <c r="T196" s="125"/>
      <c r="U196" s="126">
        <f t="shared" ref="U196:U202" si="2780">T196+R196</f>
        <v>0</v>
      </c>
      <c r="V196" s="124" t="str">
        <f t="shared" ref="V196:V202" si="2781">IF(W196="","",W196*$E196)</f>
        <v/>
      </c>
      <c r="W196" s="125"/>
      <c r="X196" s="126">
        <f t="shared" ref="X196:X202" si="2782">W196+U196</f>
        <v>0</v>
      </c>
      <c r="Y196" s="124" t="str">
        <f t="shared" ref="Y196:Y202" si="2783">IF(Z196="","",Z196*$E196)</f>
        <v/>
      </c>
      <c r="Z196" s="125"/>
      <c r="AA196" s="126">
        <f t="shared" ref="AA196:AA202" si="2784">Z196+X196</f>
        <v>0</v>
      </c>
      <c r="AB196" s="124" t="str">
        <f t="shared" ref="AB196:AB202" si="2785">IF(AC196="","",AC196*$E196)</f>
        <v/>
      </c>
      <c r="AC196" s="125"/>
      <c r="AD196" s="126">
        <f t="shared" ref="AD196:AD202" si="2786">AC196+AA196</f>
        <v>0</v>
      </c>
      <c r="AE196" s="124" t="str">
        <f t="shared" ref="AE196:AE202" si="2787">IF(AF196="","",AF196*$E196)</f>
        <v/>
      </c>
      <c r="AF196" s="125"/>
      <c r="AG196" s="126">
        <f t="shared" ref="AG196:AG202" si="2788">AF196+AD196</f>
        <v>0</v>
      </c>
      <c r="AH196" s="124" t="str">
        <f t="shared" ref="AH196:AH202" si="2789">IF(AI196="","",AI196*$E196)</f>
        <v/>
      </c>
      <c r="AI196" s="125"/>
      <c r="AJ196" s="126">
        <f t="shared" ref="AJ196:AJ202" si="2790">AI196+AG196</f>
        <v>0</v>
      </c>
      <c r="AK196" s="124" t="str">
        <f t="shared" ref="AK196:AK202" si="2791">IF(AL196="","",AL196*$E196)</f>
        <v/>
      </c>
      <c r="AL196" s="125"/>
      <c r="AM196" s="126">
        <f t="shared" ref="AM196:AM202" si="2792">AL196+AJ196</f>
        <v>0</v>
      </c>
      <c r="AN196" s="124" t="str">
        <f t="shared" ref="AN196:AN202" si="2793">IF(AO196="","",AO196*$E196)</f>
        <v/>
      </c>
      <c r="AO196" s="125"/>
      <c r="AP196" s="126">
        <f t="shared" ref="AP196:AP202" si="2794">AO196+AM196</f>
        <v>0</v>
      </c>
      <c r="AQ196" s="124" t="str">
        <f t="shared" ref="AQ196:AQ202" si="2795">IF(AR196="","",AR196*$E196)</f>
        <v/>
      </c>
      <c r="AR196" s="125"/>
      <c r="AS196" s="126">
        <f t="shared" ref="AS196:AS202" si="2796">AR196+AP196</f>
        <v>0</v>
      </c>
      <c r="AT196" s="124" t="str">
        <f t="shared" ref="AT196:AT202" si="2797">IF(AU196="","",AU196*$E196)</f>
        <v/>
      </c>
      <c r="AU196" s="125"/>
      <c r="AV196" s="126">
        <f t="shared" ref="AV196:AV202" si="2798">AU196+AS196</f>
        <v>0</v>
      </c>
      <c r="AW196" s="124" t="str">
        <f t="shared" ref="AW196:AW202" si="2799">IF(AX196="","",AX196*$E196)</f>
        <v/>
      </c>
      <c r="AX196" s="125"/>
      <c r="AY196" s="126">
        <f t="shared" ref="AY196:AY202" si="2800">AX196+AV196</f>
        <v>0</v>
      </c>
      <c r="AZ196" s="124" t="str">
        <f t="shared" ref="AZ196:AZ202" si="2801">IF(BA196="","",BA196*$E196)</f>
        <v/>
      </c>
      <c r="BA196" s="125"/>
      <c r="BB196" s="126">
        <f t="shared" ref="BB196:BB202" si="2802">BA196+AY196</f>
        <v>0</v>
      </c>
      <c r="BC196" s="124" t="str">
        <f t="shared" ref="BC196:BC202" si="2803">IF(BD196="","",BD196*$E196)</f>
        <v/>
      </c>
      <c r="BD196" s="125"/>
      <c r="BE196" s="126">
        <f t="shared" ref="BE196:BE202" si="2804">BD196+BB196</f>
        <v>0</v>
      </c>
      <c r="BF196" s="124" t="str">
        <f t="shared" ref="BF196:BF202" si="2805">IF(BG196="","",BG196*$E196)</f>
        <v/>
      </c>
      <c r="BG196" s="125"/>
      <c r="BH196" s="126">
        <f t="shared" ref="BH196:BH202" si="2806">BG196+BE196</f>
        <v>0</v>
      </c>
      <c r="BI196" s="124" t="str">
        <f t="shared" ref="BI196:BI202" si="2807">IF(BJ196="","",BJ196*$E196)</f>
        <v/>
      </c>
      <c r="BJ196" s="125"/>
      <c r="BK196" s="126">
        <f t="shared" ref="BK196:BK202" si="2808">BJ196+BH196</f>
        <v>0</v>
      </c>
      <c r="BL196" s="124" t="str">
        <f t="shared" ref="BL196:BL202" si="2809">IF(BM196="","",BM196*$E196)</f>
        <v/>
      </c>
      <c r="BM196" s="125"/>
      <c r="BN196" s="126">
        <f t="shared" ref="BN196:BN202" si="2810">BM196+BK196</f>
        <v>0</v>
      </c>
      <c r="BO196" s="124" t="str">
        <f t="shared" ref="BO196:BO202" si="2811">IF(BP196="","",BP196*$E196)</f>
        <v/>
      </c>
      <c r="BP196" s="125"/>
      <c r="BQ196" s="126">
        <f t="shared" ref="BQ196:BQ202" si="2812">BP196+BN196</f>
        <v>0</v>
      </c>
      <c r="BR196" s="124" t="str">
        <f t="shared" ref="BR196:BR202" si="2813">IF(BS196="","",BS196*$E196)</f>
        <v/>
      </c>
      <c r="BS196" s="125"/>
      <c r="BT196" s="126">
        <f t="shared" ref="BT196:BT202" si="2814">BS196+BQ196</f>
        <v>0</v>
      </c>
      <c r="BU196" s="124" t="str">
        <f t="shared" ref="BU196:BU202" si="2815">IF(BV196="","",BV196*$E196)</f>
        <v/>
      </c>
      <c r="BV196" s="125"/>
      <c r="BW196" s="126">
        <f t="shared" ref="BW196:BW202" si="2816">BV196+BT196</f>
        <v>0</v>
      </c>
      <c r="BX196" s="124" t="str">
        <f t="shared" ref="BX196:BX202" si="2817">IF(BY196="","",BY196*$E196)</f>
        <v/>
      </c>
      <c r="BY196" s="125"/>
      <c r="BZ196" s="126">
        <f t="shared" ref="BZ196:BZ202" si="2818">BY196+BW196</f>
        <v>0</v>
      </c>
      <c r="CA196" s="124" t="str">
        <f t="shared" ref="CA196:CA202" si="2819">IF(CB196="","",CB196*$E196)</f>
        <v/>
      </c>
      <c r="CB196" s="125"/>
      <c r="CC196" s="126">
        <f t="shared" ref="CC196:CC202" si="2820">CB196+BZ196</f>
        <v>0</v>
      </c>
      <c r="CD196" s="124" t="str">
        <f t="shared" ref="CD196:CD202" si="2821">IF(CE196="","",CE196*$E196)</f>
        <v/>
      </c>
      <c r="CE196" s="125"/>
      <c r="CF196" s="126">
        <f t="shared" ref="CF196:CF202" si="2822">CE196+CC196</f>
        <v>0</v>
      </c>
      <c r="CG196" s="124" t="str">
        <f t="shared" ref="CG196:CG202" si="2823">IF(CH196="","",CH196*$E196)</f>
        <v/>
      </c>
      <c r="CH196" s="125"/>
      <c r="CI196" s="126">
        <f t="shared" ref="CI196:CI202" si="2824">CH196+CF196</f>
        <v>0</v>
      </c>
      <c r="CJ196" s="124" t="str">
        <f t="shared" ref="CJ196:CJ202" si="2825">IF(CK196="","",CK196*$E196)</f>
        <v/>
      </c>
      <c r="CK196" s="125"/>
      <c r="CL196" s="126">
        <f t="shared" ref="CL196:CL202" si="2826">CK196+CI196</f>
        <v>0</v>
      </c>
      <c r="CM196" s="124" t="str">
        <f t="shared" ref="CM196:CM202" si="2827">IF(CN196="","",CN196*$E196)</f>
        <v/>
      </c>
      <c r="CN196" s="125"/>
      <c r="CO196" s="126">
        <f t="shared" ref="CO196:CO202" si="2828">CN196+CL196</f>
        <v>0</v>
      </c>
      <c r="CP196" s="124">
        <f t="shared" ref="CP196:CP202" si="2829">IF(CQ196="","",CQ196*$E196)</f>
        <v>21450.53</v>
      </c>
      <c r="CQ196" s="125">
        <v>1</v>
      </c>
      <c r="CR196" s="126">
        <f t="shared" ref="CR196:CR202" si="2830">CQ196+CO196</f>
        <v>1</v>
      </c>
      <c r="CS196" s="124" t="str">
        <f t="shared" ref="CS196:CS202" si="2831">IF(CT196="","",CT196*$E196)</f>
        <v/>
      </c>
      <c r="CT196" s="125"/>
      <c r="CU196" s="126">
        <f t="shared" ref="CU196:CU202" si="2832">CT196+CR196</f>
        <v>1</v>
      </c>
      <c r="CV196" s="124" t="str">
        <f t="shared" ref="CV196:CV202" si="2833">IF(CW196="","",CW196*$E196)</f>
        <v/>
      </c>
      <c r="CW196" s="125"/>
      <c r="CX196" s="126">
        <f t="shared" ref="CX196:CX202" si="2834">CW196+CU196</f>
        <v>1</v>
      </c>
      <c r="CY196" s="124" t="str">
        <f t="shared" ref="CY196:CY202" si="2835">IF(CZ196="","",CZ196*$E196)</f>
        <v/>
      </c>
      <c r="CZ196" s="125"/>
      <c r="DA196" s="126">
        <f t="shared" ref="DA196:DA202" si="2836">CZ196+CX196</f>
        <v>1</v>
      </c>
      <c r="DB196" s="124" t="str">
        <f t="shared" ref="DB196:DB202" si="2837">IF(DC196="","",DC196*$E196)</f>
        <v/>
      </c>
      <c r="DC196" s="125"/>
      <c r="DD196" s="126">
        <f t="shared" ref="DD196:DD202" si="2838">DC196+DA196</f>
        <v>1</v>
      </c>
      <c r="DE196" s="124" t="str">
        <f t="shared" ref="DE196:DE202" si="2839">IF(DF196="","",DF196*$E196)</f>
        <v/>
      </c>
      <c r="DF196" s="125"/>
      <c r="DG196" s="126">
        <f t="shared" ref="DG196:DG202" si="2840">DF196+DD196</f>
        <v>1</v>
      </c>
      <c r="DH196" s="124" t="str">
        <f t="shared" ref="DH196:DH202" si="2841">IF(DI196="","",DI196*$E196)</f>
        <v/>
      </c>
      <c r="DI196" s="125"/>
      <c r="DJ196" s="126">
        <f t="shared" ref="DJ196:DJ202" si="2842">DI196+DG196</f>
        <v>1</v>
      </c>
    </row>
    <row r="197" spans="1:114" ht="7.75" hidden="1" customHeight="1" outlineLevel="2" x14ac:dyDescent="0.2">
      <c r="A197" s="97" t="str">
        <f t="shared" si="2234"/>
        <v>4</v>
      </c>
      <c r="B197" s="140" t="s">
        <v>90</v>
      </c>
      <c r="C197" s="213" t="str">
        <f>VLOOKUP(B197,'[49]PLANILHA ORCAMENTARIA'!A:B,2,0)</f>
        <v>CHAPISCO / REBOCO INTERNO</v>
      </c>
      <c r="D197" s="214"/>
      <c r="E197" s="122">
        <f>VLOOKUP(B197,'[49]PLANILHA ORCAMENTARIA'!A:G,7,0)</f>
        <v>31726.47</v>
      </c>
      <c r="F197" s="123">
        <f t="shared" si="2771"/>
        <v>31726.47</v>
      </c>
      <c r="G197" s="124" t="str">
        <f t="shared" si="2772"/>
        <v/>
      </c>
      <c r="H197" s="125"/>
      <c r="I197" s="126">
        <f t="shared" si="2595"/>
        <v>0</v>
      </c>
      <c r="J197" s="124" t="str">
        <f t="shared" si="2773"/>
        <v/>
      </c>
      <c r="K197" s="125"/>
      <c r="L197" s="126">
        <f t="shared" si="2774"/>
        <v>0</v>
      </c>
      <c r="M197" s="124" t="str">
        <f t="shared" si="2775"/>
        <v/>
      </c>
      <c r="N197" s="125"/>
      <c r="O197" s="126">
        <f t="shared" si="2776"/>
        <v>0</v>
      </c>
      <c r="P197" s="124" t="str">
        <f t="shared" si="2777"/>
        <v/>
      </c>
      <c r="Q197" s="125"/>
      <c r="R197" s="126">
        <f t="shared" si="2778"/>
        <v>0</v>
      </c>
      <c r="S197" s="124" t="str">
        <f t="shared" si="2779"/>
        <v/>
      </c>
      <c r="T197" s="125"/>
      <c r="U197" s="126">
        <f t="shared" si="2780"/>
        <v>0</v>
      </c>
      <c r="V197" s="124" t="str">
        <f t="shared" si="2781"/>
        <v/>
      </c>
      <c r="W197" s="125"/>
      <c r="X197" s="126">
        <f t="shared" si="2782"/>
        <v>0</v>
      </c>
      <c r="Y197" s="124" t="str">
        <f t="shared" si="2783"/>
        <v/>
      </c>
      <c r="Z197" s="125"/>
      <c r="AA197" s="126">
        <f t="shared" si="2784"/>
        <v>0</v>
      </c>
      <c r="AB197" s="124" t="str">
        <f t="shared" si="2785"/>
        <v/>
      </c>
      <c r="AC197" s="125"/>
      <c r="AD197" s="126">
        <f t="shared" si="2786"/>
        <v>0</v>
      </c>
      <c r="AE197" s="124" t="str">
        <f t="shared" si="2787"/>
        <v/>
      </c>
      <c r="AF197" s="125"/>
      <c r="AG197" s="126">
        <f t="shared" si="2788"/>
        <v>0</v>
      </c>
      <c r="AH197" s="124" t="str">
        <f t="shared" si="2789"/>
        <v/>
      </c>
      <c r="AI197" s="125"/>
      <c r="AJ197" s="126">
        <f t="shared" si="2790"/>
        <v>0</v>
      </c>
      <c r="AK197" s="124" t="str">
        <f t="shared" si="2791"/>
        <v/>
      </c>
      <c r="AL197" s="125"/>
      <c r="AM197" s="126">
        <f t="shared" si="2792"/>
        <v>0</v>
      </c>
      <c r="AN197" s="124" t="str">
        <f t="shared" si="2793"/>
        <v/>
      </c>
      <c r="AO197" s="125"/>
      <c r="AP197" s="126">
        <f t="shared" si="2794"/>
        <v>0</v>
      </c>
      <c r="AQ197" s="124" t="str">
        <f t="shared" si="2795"/>
        <v/>
      </c>
      <c r="AR197" s="125"/>
      <c r="AS197" s="126">
        <f t="shared" si="2796"/>
        <v>0</v>
      </c>
      <c r="AT197" s="124" t="str">
        <f t="shared" si="2797"/>
        <v/>
      </c>
      <c r="AU197" s="125"/>
      <c r="AV197" s="126">
        <f t="shared" si="2798"/>
        <v>0</v>
      </c>
      <c r="AW197" s="124" t="str">
        <f t="shared" si="2799"/>
        <v/>
      </c>
      <c r="AX197" s="125"/>
      <c r="AY197" s="126">
        <f t="shared" si="2800"/>
        <v>0</v>
      </c>
      <c r="AZ197" s="124" t="str">
        <f t="shared" si="2801"/>
        <v/>
      </c>
      <c r="BA197" s="125"/>
      <c r="BB197" s="126">
        <f t="shared" si="2802"/>
        <v>0</v>
      </c>
      <c r="BC197" s="124" t="str">
        <f t="shared" si="2803"/>
        <v/>
      </c>
      <c r="BD197" s="125"/>
      <c r="BE197" s="126">
        <f t="shared" si="2804"/>
        <v>0</v>
      </c>
      <c r="BF197" s="124" t="str">
        <f t="shared" si="2805"/>
        <v/>
      </c>
      <c r="BG197" s="125"/>
      <c r="BH197" s="126">
        <f t="shared" si="2806"/>
        <v>0</v>
      </c>
      <c r="BI197" s="124" t="str">
        <f t="shared" si="2807"/>
        <v/>
      </c>
      <c r="BJ197" s="125"/>
      <c r="BK197" s="126">
        <f t="shared" si="2808"/>
        <v>0</v>
      </c>
      <c r="BL197" s="124" t="str">
        <f t="shared" si="2809"/>
        <v/>
      </c>
      <c r="BM197" s="125"/>
      <c r="BN197" s="126">
        <f t="shared" si="2810"/>
        <v>0</v>
      </c>
      <c r="BO197" s="124" t="str">
        <f t="shared" si="2811"/>
        <v/>
      </c>
      <c r="BP197" s="125"/>
      <c r="BQ197" s="126">
        <f t="shared" si="2812"/>
        <v>0</v>
      </c>
      <c r="BR197" s="124" t="str">
        <f t="shared" si="2813"/>
        <v/>
      </c>
      <c r="BS197" s="125"/>
      <c r="BT197" s="126">
        <f t="shared" si="2814"/>
        <v>0</v>
      </c>
      <c r="BU197" s="124" t="str">
        <f t="shared" si="2815"/>
        <v/>
      </c>
      <c r="BV197" s="125"/>
      <c r="BW197" s="126">
        <f t="shared" si="2816"/>
        <v>0</v>
      </c>
      <c r="BX197" s="124" t="str">
        <f t="shared" si="2817"/>
        <v/>
      </c>
      <c r="BY197" s="125"/>
      <c r="BZ197" s="126">
        <f t="shared" si="2818"/>
        <v>0</v>
      </c>
      <c r="CA197" s="124" t="str">
        <f t="shared" si="2819"/>
        <v/>
      </c>
      <c r="CB197" s="125"/>
      <c r="CC197" s="126">
        <f t="shared" si="2820"/>
        <v>0</v>
      </c>
      <c r="CD197" s="124" t="str">
        <f t="shared" si="2821"/>
        <v/>
      </c>
      <c r="CE197" s="125"/>
      <c r="CF197" s="126">
        <f t="shared" si="2822"/>
        <v>0</v>
      </c>
      <c r="CG197" s="124" t="str">
        <f t="shared" si="2823"/>
        <v/>
      </c>
      <c r="CH197" s="125"/>
      <c r="CI197" s="126">
        <f t="shared" si="2824"/>
        <v>0</v>
      </c>
      <c r="CJ197" s="124" t="str">
        <f t="shared" si="2825"/>
        <v/>
      </c>
      <c r="CK197" s="125"/>
      <c r="CL197" s="126">
        <f t="shared" si="2826"/>
        <v>0</v>
      </c>
      <c r="CM197" s="124" t="str">
        <f t="shared" si="2827"/>
        <v/>
      </c>
      <c r="CN197" s="125"/>
      <c r="CO197" s="126">
        <f t="shared" si="2828"/>
        <v>0</v>
      </c>
      <c r="CP197" s="124">
        <f t="shared" si="2829"/>
        <v>31726.47</v>
      </c>
      <c r="CQ197" s="125">
        <v>1</v>
      </c>
      <c r="CR197" s="126">
        <f t="shared" si="2830"/>
        <v>1</v>
      </c>
      <c r="CS197" s="124" t="str">
        <f t="shared" si="2831"/>
        <v/>
      </c>
      <c r="CT197" s="125"/>
      <c r="CU197" s="126">
        <f t="shared" si="2832"/>
        <v>1</v>
      </c>
      <c r="CV197" s="124" t="str">
        <f t="shared" si="2833"/>
        <v/>
      </c>
      <c r="CW197" s="125"/>
      <c r="CX197" s="126">
        <f t="shared" si="2834"/>
        <v>1</v>
      </c>
      <c r="CY197" s="124" t="str">
        <f t="shared" si="2835"/>
        <v/>
      </c>
      <c r="CZ197" s="125"/>
      <c r="DA197" s="126">
        <f t="shared" si="2836"/>
        <v>1</v>
      </c>
      <c r="DB197" s="124" t="str">
        <f t="shared" si="2837"/>
        <v/>
      </c>
      <c r="DC197" s="125"/>
      <c r="DD197" s="126">
        <f t="shared" si="2838"/>
        <v>1</v>
      </c>
      <c r="DE197" s="124" t="str">
        <f t="shared" si="2839"/>
        <v/>
      </c>
      <c r="DF197" s="125"/>
      <c r="DG197" s="126">
        <f t="shared" si="2840"/>
        <v>1</v>
      </c>
      <c r="DH197" s="124" t="str">
        <f t="shared" si="2841"/>
        <v/>
      </c>
      <c r="DI197" s="125"/>
      <c r="DJ197" s="126">
        <f t="shared" si="2842"/>
        <v>1</v>
      </c>
    </row>
    <row r="198" spans="1:114" ht="7.75" hidden="1" customHeight="1" outlineLevel="2" x14ac:dyDescent="0.2">
      <c r="A198" s="97" t="str">
        <f t="shared" si="2234"/>
        <v>4</v>
      </c>
      <c r="B198" s="140" t="s">
        <v>91</v>
      </c>
      <c r="C198" s="213" t="str">
        <f>VLOOKUP(B198,'[49]PLANILHA ORCAMENTARIA'!A:B,2,0)</f>
        <v>PORCELANATO</v>
      </c>
      <c r="D198" s="214"/>
      <c r="E198" s="122">
        <f>VLOOKUP(B198,'[49]PLANILHA ORCAMENTARIA'!A:G,7,0)</f>
        <v>6205.21</v>
      </c>
      <c r="F198" s="123">
        <f t="shared" si="2771"/>
        <v>6205.21</v>
      </c>
      <c r="G198" s="124" t="str">
        <f t="shared" si="2772"/>
        <v/>
      </c>
      <c r="H198" s="125"/>
      <c r="I198" s="126">
        <f t="shared" si="2595"/>
        <v>0</v>
      </c>
      <c r="J198" s="124" t="str">
        <f t="shared" si="2773"/>
        <v/>
      </c>
      <c r="K198" s="125"/>
      <c r="L198" s="126">
        <f t="shared" si="2774"/>
        <v>0</v>
      </c>
      <c r="M198" s="124" t="str">
        <f t="shared" si="2775"/>
        <v/>
      </c>
      <c r="N198" s="125"/>
      <c r="O198" s="126">
        <f t="shared" si="2776"/>
        <v>0</v>
      </c>
      <c r="P198" s="124" t="str">
        <f t="shared" si="2777"/>
        <v/>
      </c>
      <c r="Q198" s="125"/>
      <c r="R198" s="126">
        <f t="shared" si="2778"/>
        <v>0</v>
      </c>
      <c r="S198" s="124" t="str">
        <f t="shared" si="2779"/>
        <v/>
      </c>
      <c r="T198" s="125"/>
      <c r="U198" s="126">
        <f t="shared" si="2780"/>
        <v>0</v>
      </c>
      <c r="V198" s="124" t="str">
        <f t="shared" si="2781"/>
        <v/>
      </c>
      <c r="W198" s="125"/>
      <c r="X198" s="126">
        <f t="shared" si="2782"/>
        <v>0</v>
      </c>
      <c r="Y198" s="124" t="str">
        <f t="shared" si="2783"/>
        <v/>
      </c>
      <c r="Z198" s="125"/>
      <c r="AA198" s="126">
        <f t="shared" si="2784"/>
        <v>0</v>
      </c>
      <c r="AB198" s="124" t="str">
        <f t="shared" si="2785"/>
        <v/>
      </c>
      <c r="AC198" s="125"/>
      <c r="AD198" s="126">
        <f t="shared" si="2786"/>
        <v>0</v>
      </c>
      <c r="AE198" s="124" t="str">
        <f t="shared" si="2787"/>
        <v/>
      </c>
      <c r="AF198" s="125"/>
      <c r="AG198" s="126">
        <f t="shared" si="2788"/>
        <v>0</v>
      </c>
      <c r="AH198" s="124" t="str">
        <f t="shared" si="2789"/>
        <v/>
      </c>
      <c r="AI198" s="125"/>
      <c r="AJ198" s="126">
        <f t="shared" si="2790"/>
        <v>0</v>
      </c>
      <c r="AK198" s="124" t="str">
        <f t="shared" si="2791"/>
        <v/>
      </c>
      <c r="AL198" s="125"/>
      <c r="AM198" s="126">
        <f t="shared" si="2792"/>
        <v>0</v>
      </c>
      <c r="AN198" s="124" t="str">
        <f t="shared" si="2793"/>
        <v/>
      </c>
      <c r="AO198" s="125"/>
      <c r="AP198" s="126">
        <f t="shared" si="2794"/>
        <v>0</v>
      </c>
      <c r="AQ198" s="124" t="str">
        <f t="shared" si="2795"/>
        <v/>
      </c>
      <c r="AR198" s="125"/>
      <c r="AS198" s="126">
        <f t="shared" si="2796"/>
        <v>0</v>
      </c>
      <c r="AT198" s="124" t="str">
        <f t="shared" si="2797"/>
        <v/>
      </c>
      <c r="AU198" s="125"/>
      <c r="AV198" s="126">
        <f t="shared" si="2798"/>
        <v>0</v>
      </c>
      <c r="AW198" s="124" t="str">
        <f t="shared" si="2799"/>
        <v/>
      </c>
      <c r="AX198" s="125"/>
      <c r="AY198" s="126">
        <f t="shared" si="2800"/>
        <v>0</v>
      </c>
      <c r="AZ198" s="124" t="str">
        <f t="shared" si="2801"/>
        <v/>
      </c>
      <c r="BA198" s="125"/>
      <c r="BB198" s="126">
        <f t="shared" si="2802"/>
        <v>0</v>
      </c>
      <c r="BC198" s="124" t="str">
        <f t="shared" si="2803"/>
        <v/>
      </c>
      <c r="BD198" s="125"/>
      <c r="BE198" s="126">
        <f t="shared" si="2804"/>
        <v>0</v>
      </c>
      <c r="BF198" s="124" t="str">
        <f t="shared" si="2805"/>
        <v/>
      </c>
      <c r="BG198" s="125"/>
      <c r="BH198" s="126">
        <f t="shared" si="2806"/>
        <v>0</v>
      </c>
      <c r="BI198" s="124" t="str">
        <f t="shared" si="2807"/>
        <v/>
      </c>
      <c r="BJ198" s="125"/>
      <c r="BK198" s="126">
        <f t="shared" si="2808"/>
        <v>0</v>
      </c>
      <c r="BL198" s="124" t="str">
        <f t="shared" si="2809"/>
        <v/>
      </c>
      <c r="BM198" s="125"/>
      <c r="BN198" s="126">
        <f t="shared" si="2810"/>
        <v>0</v>
      </c>
      <c r="BO198" s="124" t="str">
        <f t="shared" si="2811"/>
        <v/>
      </c>
      <c r="BP198" s="125"/>
      <c r="BQ198" s="126">
        <f t="shared" si="2812"/>
        <v>0</v>
      </c>
      <c r="BR198" s="124" t="str">
        <f t="shared" si="2813"/>
        <v/>
      </c>
      <c r="BS198" s="125"/>
      <c r="BT198" s="126">
        <f t="shared" si="2814"/>
        <v>0</v>
      </c>
      <c r="BU198" s="124" t="str">
        <f t="shared" si="2815"/>
        <v/>
      </c>
      <c r="BV198" s="125"/>
      <c r="BW198" s="126">
        <f t="shared" si="2816"/>
        <v>0</v>
      </c>
      <c r="BX198" s="124" t="str">
        <f t="shared" si="2817"/>
        <v/>
      </c>
      <c r="BY198" s="125"/>
      <c r="BZ198" s="126">
        <f t="shared" si="2818"/>
        <v>0</v>
      </c>
      <c r="CA198" s="124" t="str">
        <f t="shared" si="2819"/>
        <v/>
      </c>
      <c r="CB198" s="125"/>
      <c r="CC198" s="126">
        <f t="shared" si="2820"/>
        <v>0</v>
      </c>
      <c r="CD198" s="124" t="str">
        <f t="shared" si="2821"/>
        <v/>
      </c>
      <c r="CE198" s="125"/>
      <c r="CF198" s="126">
        <f t="shared" si="2822"/>
        <v>0</v>
      </c>
      <c r="CG198" s="124" t="str">
        <f t="shared" si="2823"/>
        <v/>
      </c>
      <c r="CH198" s="125"/>
      <c r="CI198" s="126">
        <f t="shared" si="2824"/>
        <v>0</v>
      </c>
      <c r="CJ198" s="124" t="str">
        <f t="shared" si="2825"/>
        <v/>
      </c>
      <c r="CK198" s="125"/>
      <c r="CL198" s="126">
        <f t="shared" si="2826"/>
        <v>0</v>
      </c>
      <c r="CM198" s="124" t="str">
        <f t="shared" si="2827"/>
        <v/>
      </c>
      <c r="CN198" s="125"/>
      <c r="CO198" s="126">
        <f t="shared" si="2828"/>
        <v>0</v>
      </c>
      <c r="CP198" s="124">
        <f t="shared" si="2829"/>
        <v>6205.21</v>
      </c>
      <c r="CQ198" s="125">
        <v>1</v>
      </c>
      <c r="CR198" s="126">
        <f t="shared" si="2830"/>
        <v>1</v>
      </c>
      <c r="CS198" s="124" t="str">
        <f t="shared" si="2831"/>
        <v/>
      </c>
      <c r="CT198" s="125"/>
      <c r="CU198" s="126">
        <f t="shared" si="2832"/>
        <v>1</v>
      </c>
      <c r="CV198" s="124" t="str">
        <f t="shared" si="2833"/>
        <v/>
      </c>
      <c r="CW198" s="125"/>
      <c r="CX198" s="126">
        <f t="shared" si="2834"/>
        <v>1</v>
      </c>
      <c r="CY198" s="124" t="str">
        <f t="shared" si="2835"/>
        <v/>
      </c>
      <c r="CZ198" s="125"/>
      <c r="DA198" s="126">
        <f t="shared" si="2836"/>
        <v>1</v>
      </c>
      <c r="DB198" s="124" t="str">
        <f t="shared" si="2837"/>
        <v/>
      </c>
      <c r="DC198" s="125"/>
      <c r="DD198" s="126">
        <f t="shared" si="2838"/>
        <v>1</v>
      </c>
      <c r="DE198" s="124" t="str">
        <f t="shared" si="2839"/>
        <v/>
      </c>
      <c r="DF198" s="125"/>
      <c r="DG198" s="126">
        <f t="shared" si="2840"/>
        <v>1</v>
      </c>
      <c r="DH198" s="124" t="str">
        <f t="shared" si="2841"/>
        <v/>
      </c>
      <c r="DI198" s="125"/>
      <c r="DJ198" s="126">
        <f t="shared" si="2842"/>
        <v>1</v>
      </c>
    </row>
    <row r="199" spans="1:114" ht="7.75" hidden="1" customHeight="1" outlineLevel="2" x14ac:dyDescent="0.2">
      <c r="A199" s="97" t="str">
        <f t="shared" si="2234"/>
        <v>4</v>
      </c>
      <c r="B199" s="140" t="s">
        <v>92</v>
      </c>
      <c r="C199" s="213" t="str">
        <f>VLOOKUP(B199,'[49]PLANILHA ORCAMENTARIA'!A:B,2,0)</f>
        <v>REJUNTE</v>
      </c>
      <c r="D199" s="214"/>
      <c r="E199" s="122">
        <f>VLOOKUP(B199,'[49]PLANILHA ORCAMENTARIA'!A:G,7,0)</f>
        <v>289.75</v>
      </c>
      <c r="F199" s="123">
        <f t="shared" si="2771"/>
        <v>289.75</v>
      </c>
      <c r="G199" s="124" t="str">
        <f t="shared" si="2772"/>
        <v/>
      </c>
      <c r="H199" s="125"/>
      <c r="I199" s="126">
        <f t="shared" si="2595"/>
        <v>0</v>
      </c>
      <c r="J199" s="124" t="str">
        <f t="shared" si="2773"/>
        <v/>
      </c>
      <c r="K199" s="125"/>
      <c r="L199" s="126">
        <f t="shared" si="2774"/>
        <v>0</v>
      </c>
      <c r="M199" s="124" t="str">
        <f t="shared" si="2775"/>
        <v/>
      </c>
      <c r="N199" s="125"/>
      <c r="O199" s="126">
        <f t="shared" si="2776"/>
        <v>0</v>
      </c>
      <c r="P199" s="124" t="str">
        <f t="shared" si="2777"/>
        <v/>
      </c>
      <c r="Q199" s="125"/>
      <c r="R199" s="126">
        <f t="shared" si="2778"/>
        <v>0</v>
      </c>
      <c r="S199" s="124" t="str">
        <f t="shared" si="2779"/>
        <v/>
      </c>
      <c r="T199" s="125"/>
      <c r="U199" s="126">
        <f t="shared" si="2780"/>
        <v>0</v>
      </c>
      <c r="V199" s="124" t="str">
        <f t="shared" si="2781"/>
        <v/>
      </c>
      <c r="W199" s="125"/>
      <c r="X199" s="126">
        <f t="shared" si="2782"/>
        <v>0</v>
      </c>
      <c r="Y199" s="124" t="str">
        <f t="shared" si="2783"/>
        <v/>
      </c>
      <c r="Z199" s="125"/>
      <c r="AA199" s="126">
        <f t="shared" si="2784"/>
        <v>0</v>
      </c>
      <c r="AB199" s="124" t="str">
        <f t="shared" si="2785"/>
        <v/>
      </c>
      <c r="AC199" s="125"/>
      <c r="AD199" s="126">
        <f t="shared" si="2786"/>
        <v>0</v>
      </c>
      <c r="AE199" s="124" t="str">
        <f t="shared" si="2787"/>
        <v/>
      </c>
      <c r="AF199" s="125"/>
      <c r="AG199" s="126">
        <f t="shared" si="2788"/>
        <v>0</v>
      </c>
      <c r="AH199" s="124" t="str">
        <f t="shared" si="2789"/>
        <v/>
      </c>
      <c r="AI199" s="125"/>
      <c r="AJ199" s="126">
        <f t="shared" si="2790"/>
        <v>0</v>
      </c>
      <c r="AK199" s="124" t="str">
        <f t="shared" si="2791"/>
        <v/>
      </c>
      <c r="AL199" s="125"/>
      <c r="AM199" s="126">
        <f t="shared" si="2792"/>
        <v>0</v>
      </c>
      <c r="AN199" s="124" t="str">
        <f t="shared" si="2793"/>
        <v/>
      </c>
      <c r="AO199" s="125"/>
      <c r="AP199" s="126">
        <f t="shared" si="2794"/>
        <v>0</v>
      </c>
      <c r="AQ199" s="124" t="str">
        <f t="shared" si="2795"/>
        <v/>
      </c>
      <c r="AR199" s="125"/>
      <c r="AS199" s="126">
        <f t="shared" si="2796"/>
        <v>0</v>
      </c>
      <c r="AT199" s="124" t="str">
        <f t="shared" si="2797"/>
        <v/>
      </c>
      <c r="AU199" s="125"/>
      <c r="AV199" s="126">
        <f t="shared" si="2798"/>
        <v>0</v>
      </c>
      <c r="AW199" s="124" t="str">
        <f t="shared" si="2799"/>
        <v/>
      </c>
      <c r="AX199" s="125"/>
      <c r="AY199" s="126">
        <f t="shared" si="2800"/>
        <v>0</v>
      </c>
      <c r="AZ199" s="124" t="str">
        <f t="shared" si="2801"/>
        <v/>
      </c>
      <c r="BA199" s="125"/>
      <c r="BB199" s="126">
        <f t="shared" si="2802"/>
        <v>0</v>
      </c>
      <c r="BC199" s="124" t="str">
        <f t="shared" si="2803"/>
        <v/>
      </c>
      <c r="BD199" s="125"/>
      <c r="BE199" s="126">
        <f t="shared" si="2804"/>
        <v>0</v>
      </c>
      <c r="BF199" s="124" t="str">
        <f t="shared" si="2805"/>
        <v/>
      </c>
      <c r="BG199" s="125"/>
      <c r="BH199" s="126">
        <f t="shared" si="2806"/>
        <v>0</v>
      </c>
      <c r="BI199" s="124" t="str">
        <f t="shared" si="2807"/>
        <v/>
      </c>
      <c r="BJ199" s="125"/>
      <c r="BK199" s="126">
        <f t="shared" si="2808"/>
        <v>0</v>
      </c>
      <c r="BL199" s="124" t="str">
        <f t="shared" si="2809"/>
        <v/>
      </c>
      <c r="BM199" s="125"/>
      <c r="BN199" s="126">
        <f t="shared" si="2810"/>
        <v>0</v>
      </c>
      <c r="BO199" s="124" t="str">
        <f t="shared" si="2811"/>
        <v/>
      </c>
      <c r="BP199" s="125"/>
      <c r="BQ199" s="126">
        <f t="shared" si="2812"/>
        <v>0</v>
      </c>
      <c r="BR199" s="124" t="str">
        <f t="shared" si="2813"/>
        <v/>
      </c>
      <c r="BS199" s="125"/>
      <c r="BT199" s="126">
        <f t="shared" si="2814"/>
        <v>0</v>
      </c>
      <c r="BU199" s="124" t="str">
        <f t="shared" si="2815"/>
        <v/>
      </c>
      <c r="BV199" s="125"/>
      <c r="BW199" s="126">
        <f t="shared" si="2816"/>
        <v>0</v>
      </c>
      <c r="BX199" s="124" t="str">
        <f t="shared" si="2817"/>
        <v/>
      </c>
      <c r="BY199" s="125"/>
      <c r="BZ199" s="126">
        <f t="shared" si="2818"/>
        <v>0</v>
      </c>
      <c r="CA199" s="124" t="str">
        <f t="shared" si="2819"/>
        <v/>
      </c>
      <c r="CB199" s="125"/>
      <c r="CC199" s="126">
        <f t="shared" si="2820"/>
        <v>0</v>
      </c>
      <c r="CD199" s="124" t="str">
        <f t="shared" si="2821"/>
        <v/>
      </c>
      <c r="CE199" s="125"/>
      <c r="CF199" s="126">
        <f t="shared" si="2822"/>
        <v>0</v>
      </c>
      <c r="CG199" s="124" t="str">
        <f t="shared" si="2823"/>
        <v/>
      </c>
      <c r="CH199" s="125"/>
      <c r="CI199" s="126">
        <f t="shared" si="2824"/>
        <v>0</v>
      </c>
      <c r="CJ199" s="124" t="str">
        <f t="shared" si="2825"/>
        <v/>
      </c>
      <c r="CK199" s="125"/>
      <c r="CL199" s="126">
        <f t="shared" si="2826"/>
        <v>0</v>
      </c>
      <c r="CM199" s="124" t="str">
        <f t="shared" si="2827"/>
        <v/>
      </c>
      <c r="CN199" s="125"/>
      <c r="CO199" s="126">
        <f t="shared" si="2828"/>
        <v>0</v>
      </c>
      <c r="CP199" s="124">
        <f t="shared" si="2829"/>
        <v>289.75</v>
      </c>
      <c r="CQ199" s="125">
        <v>1</v>
      </c>
      <c r="CR199" s="126">
        <f t="shared" si="2830"/>
        <v>1</v>
      </c>
      <c r="CS199" s="124" t="str">
        <f t="shared" si="2831"/>
        <v/>
      </c>
      <c r="CT199" s="125"/>
      <c r="CU199" s="126">
        <f t="shared" si="2832"/>
        <v>1</v>
      </c>
      <c r="CV199" s="124" t="str">
        <f t="shared" si="2833"/>
        <v/>
      </c>
      <c r="CW199" s="125"/>
      <c r="CX199" s="126">
        <f t="shared" si="2834"/>
        <v>1</v>
      </c>
      <c r="CY199" s="124" t="str">
        <f t="shared" si="2835"/>
        <v/>
      </c>
      <c r="CZ199" s="125"/>
      <c r="DA199" s="126">
        <f t="shared" si="2836"/>
        <v>1</v>
      </c>
      <c r="DB199" s="124" t="str">
        <f t="shared" si="2837"/>
        <v/>
      </c>
      <c r="DC199" s="125"/>
      <c r="DD199" s="126">
        <f t="shared" si="2838"/>
        <v>1</v>
      </c>
      <c r="DE199" s="124" t="str">
        <f t="shared" si="2839"/>
        <v/>
      </c>
      <c r="DF199" s="125"/>
      <c r="DG199" s="126">
        <f t="shared" si="2840"/>
        <v>1</v>
      </c>
      <c r="DH199" s="124" t="str">
        <f t="shared" si="2841"/>
        <v/>
      </c>
      <c r="DI199" s="125"/>
      <c r="DJ199" s="126">
        <f t="shared" si="2842"/>
        <v>1</v>
      </c>
    </row>
    <row r="200" spans="1:114" ht="7.75" hidden="1" customHeight="1" outlineLevel="1" x14ac:dyDescent="0.2">
      <c r="A200" s="97" t="str">
        <f t="shared" si="2234"/>
        <v>4</v>
      </c>
      <c r="B200" s="140" t="s">
        <v>93</v>
      </c>
      <c r="C200" s="213" t="str">
        <f>VLOOKUP(B200,'[49]PLANILHA ORCAMENTARIA'!A:B,2,0)</f>
        <v>ESQUADRIAS ALUMINIO</v>
      </c>
      <c r="D200" s="214"/>
      <c r="E200" s="122">
        <f>VLOOKUP(B200,'[49]PLANILHA ORCAMENTARIA'!A:G,7,0)</f>
        <v>39688.519999999997</v>
      </c>
      <c r="F200" s="123">
        <f t="shared" si="2771"/>
        <v>39688.519999999997</v>
      </c>
      <c r="G200" s="124" t="str">
        <f t="shared" si="2772"/>
        <v/>
      </c>
      <c r="H200" s="125"/>
      <c r="I200" s="126">
        <f t="shared" si="2595"/>
        <v>0</v>
      </c>
      <c r="J200" s="124" t="str">
        <f t="shared" si="2773"/>
        <v/>
      </c>
      <c r="K200" s="125"/>
      <c r="L200" s="126">
        <f t="shared" si="2774"/>
        <v>0</v>
      </c>
      <c r="M200" s="124" t="str">
        <f t="shared" si="2775"/>
        <v/>
      </c>
      <c r="N200" s="125"/>
      <c r="O200" s="126">
        <f t="shared" si="2776"/>
        <v>0</v>
      </c>
      <c r="P200" s="124" t="str">
        <f t="shared" si="2777"/>
        <v/>
      </c>
      <c r="Q200" s="125"/>
      <c r="R200" s="126">
        <f t="shared" si="2778"/>
        <v>0</v>
      </c>
      <c r="S200" s="124" t="str">
        <f t="shared" si="2779"/>
        <v/>
      </c>
      <c r="T200" s="125"/>
      <c r="U200" s="126">
        <f t="shared" si="2780"/>
        <v>0</v>
      </c>
      <c r="V200" s="124" t="str">
        <f t="shared" si="2781"/>
        <v/>
      </c>
      <c r="W200" s="125"/>
      <c r="X200" s="126">
        <f t="shared" si="2782"/>
        <v>0</v>
      </c>
      <c r="Y200" s="124" t="str">
        <f t="shared" si="2783"/>
        <v/>
      </c>
      <c r="Z200" s="125"/>
      <c r="AA200" s="126">
        <f t="shared" si="2784"/>
        <v>0</v>
      </c>
      <c r="AB200" s="124" t="str">
        <f t="shared" si="2785"/>
        <v/>
      </c>
      <c r="AC200" s="125"/>
      <c r="AD200" s="126">
        <f t="shared" si="2786"/>
        <v>0</v>
      </c>
      <c r="AE200" s="124" t="str">
        <f t="shared" si="2787"/>
        <v/>
      </c>
      <c r="AF200" s="125"/>
      <c r="AG200" s="126">
        <f t="shared" si="2788"/>
        <v>0</v>
      </c>
      <c r="AH200" s="124" t="str">
        <f t="shared" si="2789"/>
        <v/>
      </c>
      <c r="AI200" s="125"/>
      <c r="AJ200" s="126">
        <f t="shared" si="2790"/>
        <v>0</v>
      </c>
      <c r="AK200" s="124" t="str">
        <f t="shared" si="2791"/>
        <v/>
      </c>
      <c r="AL200" s="125"/>
      <c r="AM200" s="126">
        <f t="shared" si="2792"/>
        <v>0</v>
      </c>
      <c r="AN200" s="124" t="str">
        <f t="shared" si="2793"/>
        <v/>
      </c>
      <c r="AO200" s="125"/>
      <c r="AP200" s="126">
        <f t="shared" si="2794"/>
        <v>0</v>
      </c>
      <c r="AQ200" s="124" t="str">
        <f t="shared" si="2795"/>
        <v/>
      </c>
      <c r="AR200" s="125"/>
      <c r="AS200" s="126">
        <f t="shared" si="2796"/>
        <v>0</v>
      </c>
      <c r="AT200" s="124" t="str">
        <f t="shared" si="2797"/>
        <v/>
      </c>
      <c r="AU200" s="125"/>
      <c r="AV200" s="126">
        <f t="shared" si="2798"/>
        <v>0</v>
      </c>
      <c r="AW200" s="124" t="str">
        <f t="shared" si="2799"/>
        <v/>
      </c>
      <c r="AX200" s="125"/>
      <c r="AY200" s="126">
        <f t="shared" si="2800"/>
        <v>0</v>
      </c>
      <c r="AZ200" s="124" t="str">
        <f t="shared" si="2801"/>
        <v/>
      </c>
      <c r="BA200" s="125"/>
      <c r="BB200" s="126">
        <f t="shared" si="2802"/>
        <v>0</v>
      </c>
      <c r="BC200" s="124" t="str">
        <f t="shared" si="2803"/>
        <v/>
      </c>
      <c r="BD200" s="125"/>
      <c r="BE200" s="126">
        <f t="shared" si="2804"/>
        <v>0</v>
      </c>
      <c r="BF200" s="124" t="str">
        <f t="shared" si="2805"/>
        <v/>
      </c>
      <c r="BG200" s="125"/>
      <c r="BH200" s="126">
        <f t="shared" si="2806"/>
        <v>0</v>
      </c>
      <c r="BI200" s="124" t="str">
        <f t="shared" si="2807"/>
        <v/>
      </c>
      <c r="BJ200" s="125"/>
      <c r="BK200" s="126">
        <f t="shared" si="2808"/>
        <v>0</v>
      </c>
      <c r="BL200" s="124" t="str">
        <f t="shared" si="2809"/>
        <v/>
      </c>
      <c r="BM200" s="125"/>
      <c r="BN200" s="126">
        <f t="shared" si="2810"/>
        <v>0</v>
      </c>
      <c r="BO200" s="124" t="str">
        <f t="shared" si="2811"/>
        <v/>
      </c>
      <c r="BP200" s="125"/>
      <c r="BQ200" s="126">
        <f t="shared" si="2812"/>
        <v>0</v>
      </c>
      <c r="BR200" s="124" t="str">
        <f t="shared" si="2813"/>
        <v/>
      </c>
      <c r="BS200" s="125"/>
      <c r="BT200" s="126">
        <f t="shared" si="2814"/>
        <v>0</v>
      </c>
      <c r="BU200" s="124" t="str">
        <f t="shared" si="2815"/>
        <v/>
      </c>
      <c r="BV200" s="125"/>
      <c r="BW200" s="126">
        <f t="shared" si="2816"/>
        <v>0</v>
      </c>
      <c r="BX200" s="124" t="str">
        <f t="shared" si="2817"/>
        <v/>
      </c>
      <c r="BY200" s="125"/>
      <c r="BZ200" s="126">
        <f t="shared" si="2818"/>
        <v>0</v>
      </c>
      <c r="CA200" s="124" t="str">
        <f t="shared" si="2819"/>
        <v/>
      </c>
      <c r="CB200" s="125"/>
      <c r="CC200" s="126">
        <f t="shared" si="2820"/>
        <v>0</v>
      </c>
      <c r="CD200" s="124" t="str">
        <f t="shared" si="2821"/>
        <v/>
      </c>
      <c r="CE200" s="125"/>
      <c r="CF200" s="126">
        <f t="shared" si="2822"/>
        <v>0</v>
      </c>
      <c r="CG200" s="124" t="str">
        <f t="shared" si="2823"/>
        <v/>
      </c>
      <c r="CH200" s="125"/>
      <c r="CI200" s="126">
        <f t="shared" si="2824"/>
        <v>0</v>
      </c>
      <c r="CJ200" s="124" t="str">
        <f t="shared" si="2825"/>
        <v/>
      </c>
      <c r="CK200" s="125"/>
      <c r="CL200" s="126">
        <f t="shared" si="2826"/>
        <v>0</v>
      </c>
      <c r="CM200" s="124" t="str">
        <f t="shared" si="2827"/>
        <v/>
      </c>
      <c r="CN200" s="125"/>
      <c r="CO200" s="126">
        <f t="shared" si="2828"/>
        <v>0</v>
      </c>
      <c r="CP200" s="124">
        <f t="shared" si="2829"/>
        <v>39688.519999999997</v>
      </c>
      <c r="CQ200" s="125">
        <v>1</v>
      </c>
      <c r="CR200" s="126">
        <f t="shared" si="2830"/>
        <v>1</v>
      </c>
      <c r="CS200" s="124" t="str">
        <f t="shared" si="2831"/>
        <v/>
      </c>
      <c r="CT200" s="125"/>
      <c r="CU200" s="126">
        <f t="shared" si="2832"/>
        <v>1</v>
      </c>
      <c r="CV200" s="124" t="str">
        <f t="shared" si="2833"/>
        <v/>
      </c>
      <c r="CW200" s="125"/>
      <c r="CX200" s="126">
        <f t="shared" si="2834"/>
        <v>1</v>
      </c>
      <c r="CY200" s="124" t="str">
        <f t="shared" si="2835"/>
        <v/>
      </c>
      <c r="CZ200" s="125"/>
      <c r="DA200" s="126">
        <f t="shared" si="2836"/>
        <v>1</v>
      </c>
      <c r="DB200" s="124" t="str">
        <f t="shared" si="2837"/>
        <v/>
      </c>
      <c r="DC200" s="125"/>
      <c r="DD200" s="126">
        <f t="shared" si="2838"/>
        <v>1</v>
      </c>
      <c r="DE200" s="124" t="str">
        <f t="shared" si="2839"/>
        <v/>
      </c>
      <c r="DF200" s="125"/>
      <c r="DG200" s="126">
        <f t="shared" si="2840"/>
        <v>1</v>
      </c>
      <c r="DH200" s="124" t="str">
        <f t="shared" si="2841"/>
        <v/>
      </c>
      <c r="DI200" s="125"/>
      <c r="DJ200" s="126">
        <f t="shared" si="2842"/>
        <v>1</v>
      </c>
    </row>
    <row r="201" spans="1:114" ht="7.75" hidden="1" customHeight="1" outlineLevel="1" x14ac:dyDescent="0.2">
      <c r="A201" s="97" t="str">
        <f t="shared" si="2234"/>
        <v>4</v>
      </c>
      <c r="B201" s="140" t="s">
        <v>426</v>
      </c>
      <c r="C201" s="213" t="str">
        <f>VLOOKUP(B201,'[49]PLANILHA ORCAMENTARIA'!A:B,2,0)</f>
        <v>PINTURA - FUNDO SELADOR E EMASSAMENTO</v>
      </c>
      <c r="D201" s="214"/>
      <c r="E201" s="122">
        <f>VLOOKUP(B201,'[49]PLANILHA ORCAMENTARIA'!A:G,7,0)</f>
        <v>3683</v>
      </c>
      <c r="F201" s="123">
        <f t="shared" si="2771"/>
        <v>3683</v>
      </c>
      <c r="G201" s="124" t="str">
        <f t="shared" si="2772"/>
        <v/>
      </c>
      <c r="H201" s="125"/>
      <c r="I201" s="126">
        <f t="shared" si="2595"/>
        <v>0</v>
      </c>
      <c r="J201" s="124" t="str">
        <f t="shared" si="2773"/>
        <v/>
      </c>
      <c r="K201" s="125"/>
      <c r="L201" s="126">
        <f t="shared" si="2774"/>
        <v>0</v>
      </c>
      <c r="M201" s="124" t="str">
        <f t="shared" si="2775"/>
        <v/>
      </c>
      <c r="N201" s="125"/>
      <c r="O201" s="126">
        <f t="shared" si="2776"/>
        <v>0</v>
      </c>
      <c r="P201" s="124" t="str">
        <f t="shared" si="2777"/>
        <v/>
      </c>
      <c r="Q201" s="125"/>
      <c r="R201" s="126">
        <f t="shared" si="2778"/>
        <v>0</v>
      </c>
      <c r="S201" s="124" t="str">
        <f t="shared" si="2779"/>
        <v/>
      </c>
      <c r="T201" s="125"/>
      <c r="U201" s="126">
        <f t="shared" si="2780"/>
        <v>0</v>
      </c>
      <c r="V201" s="124" t="str">
        <f t="shared" si="2781"/>
        <v/>
      </c>
      <c r="W201" s="125"/>
      <c r="X201" s="126">
        <f t="shared" si="2782"/>
        <v>0</v>
      </c>
      <c r="Y201" s="124" t="str">
        <f t="shared" si="2783"/>
        <v/>
      </c>
      <c r="Z201" s="125"/>
      <c r="AA201" s="126">
        <f t="shared" si="2784"/>
        <v>0</v>
      </c>
      <c r="AB201" s="124" t="str">
        <f t="shared" si="2785"/>
        <v/>
      </c>
      <c r="AC201" s="125"/>
      <c r="AD201" s="126">
        <f t="shared" si="2786"/>
        <v>0</v>
      </c>
      <c r="AE201" s="124" t="str">
        <f t="shared" si="2787"/>
        <v/>
      </c>
      <c r="AF201" s="125"/>
      <c r="AG201" s="126">
        <f t="shared" si="2788"/>
        <v>0</v>
      </c>
      <c r="AH201" s="124" t="str">
        <f t="shared" si="2789"/>
        <v/>
      </c>
      <c r="AI201" s="125"/>
      <c r="AJ201" s="126">
        <f t="shared" si="2790"/>
        <v>0</v>
      </c>
      <c r="AK201" s="124" t="str">
        <f t="shared" si="2791"/>
        <v/>
      </c>
      <c r="AL201" s="125"/>
      <c r="AM201" s="126">
        <f t="shared" si="2792"/>
        <v>0</v>
      </c>
      <c r="AN201" s="124" t="str">
        <f t="shared" si="2793"/>
        <v/>
      </c>
      <c r="AO201" s="125"/>
      <c r="AP201" s="126">
        <f t="shared" si="2794"/>
        <v>0</v>
      </c>
      <c r="AQ201" s="124" t="str">
        <f t="shared" si="2795"/>
        <v/>
      </c>
      <c r="AR201" s="125"/>
      <c r="AS201" s="126">
        <f t="shared" si="2796"/>
        <v>0</v>
      </c>
      <c r="AT201" s="124" t="str">
        <f t="shared" si="2797"/>
        <v/>
      </c>
      <c r="AU201" s="125"/>
      <c r="AV201" s="126">
        <f t="shared" si="2798"/>
        <v>0</v>
      </c>
      <c r="AW201" s="124" t="str">
        <f t="shared" si="2799"/>
        <v/>
      </c>
      <c r="AX201" s="125"/>
      <c r="AY201" s="126">
        <f t="shared" si="2800"/>
        <v>0</v>
      </c>
      <c r="AZ201" s="124" t="str">
        <f t="shared" si="2801"/>
        <v/>
      </c>
      <c r="BA201" s="125"/>
      <c r="BB201" s="126">
        <f t="shared" si="2802"/>
        <v>0</v>
      </c>
      <c r="BC201" s="124" t="str">
        <f t="shared" si="2803"/>
        <v/>
      </c>
      <c r="BD201" s="125"/>
      <c r="BE201" s="126">
        <f t="shared" si="2804"/>
        <v>0</v>
      </c>
      <c r="BF201" s="124" t="str">
        <f t="shared" si="2805"/>
        <v/>
      </c>
      <c r="BG201" s="125"/>
      <c r="BH201" s="126">
        <f t="shared" si="2806"/>
        <v>0</v>
      </c>
      <c r="BI201" s="124" t="str">
        <f t="shared" si="2807"/>
        <v/>
      </c>
      <c r="BJ201" s="125"/>
      <c r="BK201" s="126">
        <f t="shared" si="2808"/>
        <v>0</v>
      </c>
      <c r="BL201" s="124" t="str">
        <f t="shared" si="2809"/>
        <v/>
      </c>
      <c r="BM201" s="125"/>
      <c r="BN201" s="126">
        <f t="shared" si="2810"/>
        <v>0</v>
      </c>
      <c r="BO201" s="124" t="str">
        <f t="shared" si="2811"/>
        <v/>
      </c>
      <c r="BP201" s="125"/>
      <c r="BQ201" s="126">
        <f t="shared" si="2812"/>
        <v>0</v>
      </c>
      <c r="BR201" s="124" t="str">
        <f t="shared" si="2813"/>
        <v/>
      </c>
      <c r="BS201" s="125"/>
      <c r="BT201" s="126">
        <f t="shared" si="2814"/>
        <v>0</v>
      </c>
      <c r="BU201" s="124" t="str">
        <f t="shared" si="2815"/>
        <v/>
      </c>
      <c r="BV201" s="125"/>
      <c r="BW201" s="126">
        <f t="shared" si="2816"/>
        <v>0</v>
      </c>
      <c r="BX201" s="124" t="str">
        <f t="shared" si="2817"/>
        <v/>
      </c>
      <c r="BY201" s="125"/>
      <c r="BZ201" s="126">
        <f t="shared" si="2818"/>
        <v>0</v>
      </c>
      <c r="CA201" s="124" t="str">
        <f t="shared" si="2819"/>
        <v/>
      </c>
      <c r="CB201" s="125"/>
      <c r="CC201" s="126">
        <f t="shared" si="2820"/>
        <v>0</v>
      </c>
      <c r="CD201" s="124" t="str">
        <f t="shared" si="2821"/>
        <v/>
      </c>
      <c r="CE201" s="125"/>
      <c r="CF201" s="126">
        <f t="shared" si="2822"/>
        <v>0</v>
      </c>
      <c r="CG201" s="124" t="str">
        <f t="shared" si="2823"/>
        <v/>
      </c>
      <c r="CH201" s="125"/>
      <c r="CI201" s="126">
        <f t="shared" si="2824"/>
        <v>0</v>
      </c>
      <c r="CJ201" s="124" t="str">
        <f t="shared" si="2825"/>
        <v/>
      </c>
      <c r="CK201" s="125"/>
      <c r="CL201" s="126">
        <f t="shared" si="2826"/>
        <v>0</v>
      </c>
      <c r="CM201" s="124" t="str">
        <f t="shared" si="2827"/>
        <v/>
      </c>
      <c r="CN201" s="125"/>
      <c r="CO201" s="126">
        <f t="shared" si="2828"/>
        <v>0</v>
      </c>
      <c r="CP201" s="124" t="str">
        <f t="shared" si="2829"/>
        <v/>
      </c>
      <c r="CQ201" s="125"/>
      <c r="CR201" s="126">
        <f t="shared" si="2830"/>
        <v>0</v>
      </c>
      <c r="CS201" s="124" t="str">
        <f t="shared" si="2831"/>
        <v/>
      </c>
      <c r="CT201" s="125"/>
      <c r="CU201" s="126">
        <f t="shared" si="2832"/>
        <v>0</v>
      </c>
      <c r="CV201" s="124" t="str">
        <f t="shared" si="2833"/>
        <v/>
      </c>
      <c r="CW201" s="125"/>
      <c r="CX201" s="126">
        <f t="shared" si="2834"/>
        <v>0</v>
      </c>
      <c r="CY201" s="124" t="str">
        <f t="shared" si="2835"/>
        <v/>
      </c>
      <c r="CZ201" s="125"/>
      <c r="DA201" s="126">
        <f t="shared" si="2836"/>
        <v>0</v>
      </c>
      <c r="DB201" s="124" t="str">
        <f t="shared" si="2837"/>
        <v/>
      </c>
      <c r="DC201" s="125"/>
      <c r="DD201" s="126">
        <f t="shared" si="2838"/>
        <v>0</v>
      </c>
      <c r="DE201" s="124">
        <f t="shared" si="2839"/>
        <v>3683</v>
      </c>
      <c r="DF201" s="125">
        <v>1</v>
      </c>
      <c r="DG201" s="126">
        <f t="shared" si="2840"/>
        <v>1</v>
      </c>
      <c r="DH201" s="124" t="str">
        <f t="shared" si="2841"/>
        <v/>
      </c>
      <c r="DI201" s="125"/>
      <c r="DJ201" s="126">
        <f t="shared" si="2842"/>
        <v>1</v>
      </c>
    </row>
    <row r="202" spans="1:114" ht="7.75" hidden="1" customHeight="1" outlineLevel="1" x14ac:dyDescent="0.2">
      <c r="A202" s="97" t="str">
        <f t="shared" si="2234"/>
        <v>4</v>
      </c>
      <c r="B202" s="140" t="s">
        <v>427</v>
      </c>
      <c r="C202" s="213" t="str">
        <f>VLOOKUP(B202,'[49]PLANILHA ORCAMENTARIA'!A:B,2,0)</f>
        <v>PINTURA - LATEX COMPLETAMENTE ACABADO</v>
      </c>
      <c r="D202" s="214"/>
      <c r="E202" s="122">
        <f>VLOOKUP(B202,'[49]PLANILHA ORCAMENTARIA'!A:G,7,0)</f>
        <v>3702.6</v>
      </c>
      <c r="F202" s="123">
        <f t="shared" si="2771"/>
        <v>3702.6</v>
      </c>
      <c r="G202" s="124" t="str">
        <f t="shared" si="2772"/>
        <v/>
      </c>
      <c r="H202" s="125"/>
      <c r="I202" s="126">
        <f t="shared" si="2595"/>
        <v>0</v>
      </c>
      <c r="J202" s="124" t="str">
        <f t="shared" si="2773"/>
        <v/>
      </c>
      <c r="K202" s="125"/>
      <c r="L202" s="126">
        <f t="shared" si="2774"/>
        <v>0</v>
      </c>
      <c r="M202" s="124" t="str">
        <f t="shared" si="2775"/>
        <v/>
      </c>
      <c r="N202" s="125"/>
      <c r="O202" s="126">
        <f t="shared" si="2776"/>
        <v>0</v>
      </c>
      <c r="P202" s="124" t="str">
        <f t="shared" si="2777"/>
        <v/>
      </c>
      <c r="Q202" s="125"/>
      <c r="R202" s="126">
        <f t="shared" si="2778"/>
        <v>0</v>
      </c>
      <c r="S202" s="124" t="str">
        <f t="shared" si="2779"/>
        <v/>
      </c>
      <c r="T202" s="125"/>
      <c r="U202" s="126">
        <f t="shared" si="2780"/>
        <v>0</v>
      </c>
      <c r="V202" s="124" t="str">
        <f t="shared" si="2781"/>
        <v/>
      </c>
      <c r="W202" s="125"/>
      <c r="X202" s="126">
        <f t="shared" si="2782"/>
        <v>0</v>
      </c>
      <c r="Y202" s="124" t="str">
        <f t="shared" si="2783"/>
        <v/>
      </c>
      <c r="Z202" s="125"/>
      <c r="AA202" s="126">
        <f t="shared" si="2784"/>
        <v>0</v>
      </c>
      <c r="AB202" s="124" t="str">
        <f t="shared" si="2785"/>
        <v/>
      </c>
      <c r="AC202" s="125"/>
      <c r="AD202" s="126">
        <f t="shared" si="2786"/>
        <v>0</v>
      </c>
      <c r="AE202" s="124" t="str">
        <f t="shared" si="2787"/>
        <v/>
      </c>
      <c r="AF202" s="125"/>
      <c r="AG202" s="126">
        <f t="shared" si="2788"/>
        <v>0</v>
      </c>
      <c r="AH202" s="124" t="str">
        <f t="shared" si="2789"/>
        <v/>
      </c>
      <c r="AI202" s="125"/>
      <c r="AJ202" s="126">
        <f t="shared" si="2790"/>
        <v>0</v>
      </c>
      <c r="AK202" s="124" t="str">
        <f t="shared" si="2791"/>
        <v/>
      </c>
      <c r="AL202" s="125"/>
      <c r="AM202" s="126">
        <f t="shared" si="2792"/>
        <v>0</v>
      </c>
      <c r="AN202" s="124" t="str">
        <f t="shared" si="2793"/>
        <v/>
      </c>
      <c r="AO202" s="125"/>
      <c r="AP202" s="126">
        <f t="shared" si="2794"/>
        <v>0</v>
      </c>
      <c r="AQ202" s="124" t="str">
        <f t="shared" si="2795"/>
        <v/>
      </c>
      <c r="AR202" s="125"/>
      <c r="AS202" s="126">
        <f t="shared" si="2796"/>
        <v>0</v>
      </c>
      <c r="AT202" s="124" t="str">
        <f t="shared" si="2797"/>
        <v/>
      </c>
      <c r="AU202" s="125"/>
      <c r="AV202" s="126">
        <f t="shared" si="2798"/>
        <v>0</v>
      </c>
      <c r="AW202" s="124" t="str">
        <f t="shared" si="2799"/>
        <v/>
      </c>
      <c r="AX202" s="125"/>
      <c r="AY202" s="126">
        <f t="shared" si="2800"/>
        <v>0</v>
      </c>
      <c r="AZ202" s="124" t="str">
        <f t="shared" si="2801"/>
        <v/>
      </c>
      <c r="BA202" s="125"/>
      <c r="BB202" s="126">
        <f t="shared" si="2802"/>
        <v>0</v>
      </c>
      <c r="BC202" s="124" t="str">
        <f t="shared" si="2803"/>
        <v/>
      </c>
      <c r="BD202" s="125"/>
      <c r="BE202" s="126">
        <f t="shared" si="2804"/>
        <v>0</v>
      </c>
      <c r="BF202" s="124" t="str">
        <f t="shared" si="2805"/>
        <v/>
      </c>
      <c r="BG202" s="125"/>
      <c r="BH202" s="126">
        <f t="shared" si="2806"/>
        <v>0</v>
      </c>
      <c r="BI202" s="124" t="str">
        <f t="shared" si="2807"/>
        <v/>
      </c>
      <c r="BJ202" s="125"/>
      <c r="BK202" s="126">
        <f t="shared" si="2808"/>
        <v>0</v>
      </c>
      <c r="BL202" s="124" t="str">
        <f t="shared" si="2809"/>
        <v/>
      </c>
      <c r="BM202" s="125"/>
      <c r="BN202" s="126">
        <f t="shared" si="2810"/>
        <v>0</v>
      </c>
      <c r="BO202" s="124" t="str">
        <f t="shared" si="2811"/>
        <v/>
      </c>
      <c r="BP202" s="125"/>
      <c r="BQ202" s="126">
        <f t="shared" si="2812"/>
        <v>0</v>
      </c>
      <c r="BR202" s="124" t="str">
        <f t="shared" si="2813"/>
        <v/>
      </c>
      <c r="BS202" s="125"/>
      <c r="BT202" s="126">
        <f t="shared" si="2814"/>
        <v>0</v>
      </c>
      <c r="BU202" s="124" t="str">
        <f t="shared" si="2815"/>
        <v/>
      </c>
      <c r="BV202" s="125"/>
      <c r="BW202" s="126">
        <f t="shared" si="2816"/>
        <v>0</v>
      </c>
      <c r="BX202" s="124" t="str">
        <f t="shared" si="2817"/>
        <v/>
      </c>
      <c r="BY202" s="125"/>
      <c r="BZ202" s="126">
        <f t="shared" si="2818"/>
        <v>0</v>
      </c>
      <c r="CA202" s="124" t="str">
        <f t="shared" si="2819"/>
        <v/>
      </c>
      <c r="CB202" s="125"/>
      <c r="CC202" s="126">
        <f t="shared" si="2820"/>
        <v>0</v>
      </c>
      <c r="CD202" s="124" t="str">
        <f t="shared" si="2821"/>
        <v/>
      </c>
      <c r="CE202" s="125"/>
      <c r="CF202" s="126">
        <f t="shared" si="2822"/>
        <v>0</v>
      </c>
      <c r="CG202" s="124" t="str">
        <f t="shared" si="2823"/>
        <v/>
      </c>
      <c r="CH202" s="125"/>
      <c r="CI202" s="126">
        <f t="shared" si="2824"/>
        <v>0</v>
      </c>
      <c r="CJ202" s="124" t="str">
        <f t="shared" si="2825"/>
        <v/>
      </c>
      <c r="CK202" s="125"/>
      <c r="CL202" s="126">
        <f t="shared" si="2826"/>
        <v>0</v>
      </c>
      <c r="CM202" s="124" t="str">
        <f t="shared" si="2827"/>
        <v/>
      </c>
      <c r="CN202" s="125"/>
      <c r="CO202" s="126">
        <f t="shared" si="2828"/>
        <v>0</v>
      </c>
      <c r="CP202" s="124" t="str">
        <f t="shared" si="2829"/>
        <v/>
      </c>
      <c r="CQ202" s="125"/>
      <c r="CR202" s="126">
        <f t="shared" si="2830"/>
        <v>0</v>
      </c>
      <c r="CS202" s="124" t="str">
        <f t="shared" si="2831"/>
        <v/>
      </c>
      <c r="CT202" s="125"/>
      <c r="CU202" s="126">
        <f t="shared" si="2832"/>
        <v>0</v>
      </c>
      <c r="CV202" s="124" t="str">
        <f t="shared" si="2833"/>
        <v/>
      </c>
      <c r="CW202" s="125"/>
      <c r="CX202" s="126">
        <f t="shared" si="2834"/>
        <v>0</v>
      </c>
      <c r="CY202" s="124" t="str">
        <f t="shared" si="2835"/>
        <v/>
      </c>
      <c r="CZ202" s="125"/>
      <c r="DA202" s="126">
        <f t="shared" si="2836"/>
        <v>0</v>
      </c>
      <c r="DB202" s="124" t="str">
        <f t="shared" si="2837"/>
        <v/>
      </c>
      <c r="DC202" s="125"/>
      <c r="DD202" s="126">
        <f t="shared" si="2838"/>
        <v>0</v>
      </c>
      <c r="DE202" s="124">
        <f t="shared" si="2839"/>
        <v>3702.6</v>
      </c>
      <c r="DF202" s="125">
        <v>1</v>
      </c>
      <c r="DG202" s="126">
        <f t="shared" si="2840"/>
        <v>1</v>
      </c>
      <c r="DH202" s="124" t="str">
        <f t="shared" si="2841"/>
        <v/>
      </c>
      <c r="DI202" s="125"/>
      <c r="DJ202" s="126">
        <f t="shared" si="2842"/>
        <v>1</v>
      </c>
    </row>
    <row r="203" spans="1:114" ht="7.75" hidden="1" customHeight="1" outlineLevel="1" x14ac:dyDescent="0.2">
      <c r="A203" s="97" t="str">
        <f t="shared" si="2234"/>
        <v>4</v>
      </c>
      <c r="B203" s="134" t="s">
        <v>47</v>
      </c>
      <c r="C203" s="205" t="s">
        <v>95</v>
      </c>
      <c r="D203" s="205"/>
      <c r="E203" s="135">
        <f>VLOOKUP(B203,'[49]PLANILHA ORCAMENTARIA'!A:G,7,0)</f>
        <v>348409.11</v>
      </c>
      <c r="F203" s="136"/>
      <c r="G203" s="207" t="str">
        <f t="shared" si="2559"/>
        <v/>
      </c>
      <c r="H203" s="208"/>
      <c r="I203" s="209">
        <f t="shared" si="2595"/>
        <v>0</v>
      </c>
      <c r="J203" s="207" t="str">
        <f t="shared" ref="J203:J204" si="2843">IF(K203="","",K203*H203)</f>
        <v/>
      </c>
      <c r="K203" s="208"/>
      <c r="L203" s="209">
        <f t="shared" si="2596"/>
        <v>0</v>
      </c>
      <c r="M203" s="207" t="str">
        <f t="shared" ref="M203:M204" si="2844">IF(N203="","",N203*K203)</f>
        <v/>
      </c>
      <c r="N203" s="208"/>
      <c r="O203" s="209">
        <f t="shared" ref="O203:O204" si="2845">N203</f>
        <v>0</v>
      </c>
      <c r="P203" s="207" t="str">
        <f t="shared" ref="P203:P204" si="2846">IF(Q203="","",Q203*N203)</f>
        <v/>
      </c>
      <c r="Q203" s="208"/>
      <c r="R203" s="209">
        <f t="shared" ref="R203:R204" si="2847">Q203</f>
        <v>0</v>
      </c>
      <c r="S203" s="207" t="str">
        <f t="shared" ref="S203:S204" si="2848">IF(T203="","",T203*Q203)</f>
        <v/>
      </c>
      <c r="T203" s="208"/>
      <c r="U203" s="209">
        <f t="shared" ref="U203:U204" si="2849">T203</f>
        <v>0</v>
      </c>
      <c r="V203" s="207" t="str">
        <f t="shared" ref="V203:V204" si="2850">IF(W203="","",W203*T203)</f>
        <v/>
      </c>
      <c r="W203" s="208"/>
      <c r="X203" s="209">
        <f t="shared" ref="X203:X204" si="2851">W203</f>
        <v>0</v>
      </c>
      <c r="Y203" s="207" t="str">
        <f t="shared" ref="Y203:Y204" si="2852">IF(Z203="","",Z203*W203)</f>
        <v/>
      </c>
      <c r="Z203" s="208"/>
      <c r="AA203" s="209">
        <f t="shared" ref="AA203:AA204" si="2853">Z203</f>
        <v>0</v>
      </c>
      <c r="AB203" s="207" t="str">
        <f t="shared" ref="AB203:AB204" si="2854">IF(AC203="","",AC203*Z203)</f>
        <v/>
      </c>
      <c r="AC203" s="208"/>
      <c r="AD203" s="209">
        <f t="shared" ref="AD203:AD204" si="2855">AC203</f>
        <v>0</v>
      </c>
      <c r="AE203" s="207" t="str">
        <f t="shared" ref="AE203:AE204" si="2856">IF(AF203="","",AF203*AC203)</f>
        <v/>
      </c>
      <c r="AF203" s="208"/>
      <c r="AG203" s="209">
        <f t="shared" ref="AG203:AG204" si="2857">AF203</f>
        <v>0</v>
      </c>
      <c r="AH203" s="207" t="str">
        <f t="shared" ref="AH203:AH204" si="2858">IF(AI203="","",AI203*AF203)</f>
        <v/>
      </c>
      <c r="AI203" s="208"/>
      <c r="AJ203" s="209">
        <f t="shared" ref="AJ203:AJ204" si="2859">AI203</f>
        <v>0</v>
      </c>
      <c r="AK203" s="207" t="str">
        <f t="shared" ref="AK203:AK204" si="2860">IF(AL203="","",AL203*AI203)</f>
        <v/>
      </c>
      <c r="AL203" s="208"/>
      <c r="AM203" s="209">
        <f t="shared" ref="AM203:AM204" si="2861">AL203</f>
        <v>0</v>
      </c>
      <c r="AN203" s="207" t="str">
        <f t="shared" ref="AN203:AN204" si="2862">IF(AO203="","",AO203*AL203)</f>
        <v/>
      </c>
      <c r="AO203" s="208"/>
      <c r="AP203" s="209">
        <f t="shared" ref="AP203:AP204" si="2863">AO203</f>
        <v>0</v>
      </c>
      <c r="AQ203" s="207" t="str">
        <f t="shared" ref="AQ203:AQ204" si="2864">IF(AR203="","",AR203*AO203)</f>
        <v/>
      </c>
      <c r="AR203" s="208"/>
      <c r="AS203" s="209">
        <f t="shared" ref="AS203:AS204" si="2865">AR203</f>
        <v>0</v>
      </c>
      <c r="AT203" s="207" t="str">
        <f t="shared" ref="AT203:AT204" si="2866">IF(AU203="","",AU203*AR203)</f>
        <v/>
      </c>
      <c r="AU203" s="208"/>
      <c r="AV203" s="209">
        <f t="shared" ref="AV203:AV204" si="2867">AU203</f>
        <v>0</v>
      </c>
      <c r="AW203" s="207" t="str">
        <f t="shared" ref="AW203:AW204" si="2868">IF(AX203="","",AX203*AU203)</f>
        <v/>
      </c>
      <c r="AX203" s="208"/>
      <c r="AY203" s="209">
        <f t="shared" ref="AY203:AY204" si="2869">AX203</f>
        <v>0</v>
      </c>
      <c r="AZ203" s="207" t="str">
        <f t="shared" ref="AZ203:AZ204" si="2870">IF(BA203="","",BA203*AX203)</f>
        <v/>
      </c>
      <c r="BA203" s="208"/>
      <c r="BB203" s="209">
        <f t="shared" ref="BB203:BB204" si="2871">BA203</f>
        <v>0</v>
      </c>
      <c r="BC203" s="207" t="str">
        <f t="shared" ref="BC203:BC204" si="2872">IF(BD203="","",BD203*BA203)</f>
        <v/>
      </c>
      <c r="BD203" s="208"/>
      <c r="BE203" s="209">
        <f t="shared" ref="BE203:BE204" si="2873">BD203</f>
        <v>0</v>
      </c>
      <c r="BF203" s="207" t="str">
        <f t="shared" ref="BF203:BF204" si="2874">IF(BG203="","",BG203*BD203)</f>
        <v/>
      </c>
      <c r="BG203" s="208"/>
      <c r="BH203" s="209">
        <f t="shared" ref="BH203:BH204" si="2875">BG203</f>
        <v>0</v>
      </c>
      <c r="BI203" s="207" t="str">
        <f t="shared" ref="BI203:BI204" si="2876">IF(BJ203="","",BJ203*BG203)</f>
        <v/>
      </c>
      <c r="BJ203" s="208"/>
      <c r="BK203" s="209">
        <f t="shared" ref="BK203:BK204" si="2877">BJ203</f>
        <v>0</v>
      </c>
      <c r="BL203" s="207" t="str">
        <f t="shared" ref="BL203:BL204" si="2878">IF(BM203="","",BM203*BJ203)</f>
        <v/>
      </c>
      <c r="BM203" s="208"/>
      <c r="BN203" s="209">
        <f t="shared" ref="BN203:BN204" si="2879">BM203</f>
        <v>0</v>
      </c>
      <c r="BO203" s="207" t="str">
        <f t="shared" ref="BO203:BO204" si="2880">IF(BP203="","",BP203*BM203)</f>
        <v/>
      </c>
      <c r="BP203" s="208"/>
      <c r="BQ203" s="209">
        <f t="shared" ref="BQ203:BQ204" si="2881">BP203</f>
        <v>0</v>
      </c>
      <c r="BR203" s="207" t="str">
        <f t="shared" ref="BR203:BR204" si="2882">IF(BS203="","",BS203*BP203)</f>
        <v/>
      </c>
      <c r="BS203" s="208"/>
      <c r="BT203" s="209">
        <f t="shared" ref="BT203:BT204" si="2883">BS203</f>
        <v>0</v>
      </c>
      <c r="BU203" s="207" t="str">
        <f t="shared" ref="BU203:BU204" si="2884">IF(BV203="","",BV203*BS203)</f>
        <v/>
      </c>
      <c r="BV203" s="208"/>
      <c r="BW203" s="209">
        <f t="shared" ref="BW203:BW204" si="2885">BV203</f>
        <v>0</v>
      </c>
      <c r="BX203" s="207" t="str">
        <f t="shared" ref="BX203:BX204" si="2886">IF(BY203="","",BY203*BV203)</f>
        <v/>
      </c>
      <c r="BY203" s="208"/>
      <c r="BZ203" s="209">
        <f t="shared" ref="BZ203:BZ204" si="2887">BY203</f>
        <v>0</v>
      </c>
      <c r="CA203" s="207" t="str">
        <f t="shared" ref="CA203:CA204" si="2888">IF(CB203="","",CB203*BY203)</f>
        <v/>
      </c>
      <c r="CB203" s="208"/>
      <c r="CC203" s="209">
        <f t="shared" ref="CC203:CC204" si="2889">CB203</f>
        <v>0</v>
      </c>
      <c r="CD203" s="207" t="str">
        <f t="shared" ref="CD203:CD204" si="2890">IF(CE203="","",CE203*CB203)</f>
        <v/>
      </c>
      <c r="CE203" s="208"/>
      <c r="CF203" s="209">
        <f t="shared" ref="CF203:CF204" si="2891">CE203</f>
        <v>0</v>
      </c>
      <c r="CG203" s="207" t="str">
        <f t="shared" ref="CG203:CG204" si="2892">IF(CH203="","",CH203*CE203)</f>
        <v/>
      </c>
      <c r="CH203" s="208"/>
      <c r="CI203" s="209">
        <f t="shared" ref="CI203:CI204" si="2893">CH203</f>
        <v>0</v>
      </c>
      <c r="CJ203" s="207" t="str">
        <f t="shared" ref="CJ203:CJ204" si="2894">IF(CK203="","",CK203*CH203)</f>
        <v/>
      </c>
      <c r="CK203" s="208"/>
      <c r="CL203" s="209">
        <f t="shared" ref="CL203:CL204" si="2895">CK203</f>
        <v>0</v>
      </c>
      <c r="CM203" s="207" t="str">
        <f t="shared" ref="CM203:CM204" si="2896">IF(CN203="","",CN203*CK203)</f>
        <v/>
      </c>
      <c r="CN203" s="208"/>
      <c r="CO203" s="209">
        <f t="shared" ref="CO203:CO204" si="2897">CN203</f>
        <v>0</v>
      </c>
      <c r="CP203" s="207" t="str">
        <f t="shared" ref="CP203:CP204" si="2898">IF(CQ203="","",CQ203*CN203)</f>
        <v/>
      </c>
      <c r="CQ203" s="208"/>
      <c r="CR203" s="209">
        <f t="shared" ref="CR203:CR204" si="2899">CQ203</f>
        <v>0</v>
      </c>
      <c r="CS203" s="207" t="str">
        <f t="shared" ref="CS203:CS204" si="2900">IF(CT203="","",CT203*CQ203)</f>
        <v/>
      </c>
      <c r="CT203" s="208"/>
      <c r="CU203" s="209">
        <f t="shared" ref="CU203:CU204" si="2901">CT203</f>
        <v>0</v>
      </c>
      <c r="CV203" s="207" t="str">
        <f t="shared" ref="CV203:CV204" si="2902">IF(CW203="","",CW203*CT203)</f>
        <v/>
      </c>
      <c r="CW203" s="208"/>
      <c r="CX203" s="209">
        <f t="shared" ref="CX203:CX204" si="2903">CW203</f>
        <v>0</v>
      </c>
      <c r="CY203" s="207" t="str">
        <f t="shared" ref="CY203:CY204" si="2904">IF(CZ203="","",CZ203*CW203)</f>
        <v/>
      </c>
      <c r="CZ203" s="208"/>
      <c r="DA203" s="209">
        <f t="shared" ref="DA203:DA204" si="2905">CZ203</f>
        <v>0</v>
      </c>
      <c r="DB203" s="207" t="str">
        <f t="shared" ref="DB203:DB204" si="2906">IF(DC203="","",DC203*CZ203)</f>
        <v/>
      </c>
      <c r="DC203" s="208"/>
      <c r="DD203" s="209">
        <f t="shared" ref="DD203:DD204" si="2907">DC203</f>
        <v>0</v>
      </c>
      <c r="DE203" s="207" t="str">
        <f t="shared" ref="DE203:DE204" si="2908">IF(DF203="","",DF203*DC203)</f>
        <v/>
      </c>
      <c r="DF203" s="208"/>
      <c r="DG203" s="209">
        <f t="shared" ref="DG203:DG204" si="2909">DF203</f>
        <v>0</v>
      </c>
      <c r="DH203" s="207" t="str">
        <f t="shared" ref="DH203:DH204" si="2910">IF(DI203="","",DI203*DF203)</f>
        <v/>
      </c>
      <c r="DI203" s="208"/>
      <c r="DJ203" s="209">
        <f t="shared" ref="DJ203:DJ204" si="2911">DI203</f>
        <v>0</v>
      </c>
    </row>
    <row r="204" spans="1:114" ht="7.75" hidden="1" customHeight="1" outlineLevel="1" x14ac:dyDescent="0.2">
      <c r="A204" s="97" t="str">
        <f t="shared" si="2234"/>
        <v>4</v>
      </c>
      <c r="B204" s="131" t="s">
        <v>48</v>
      </c>
      <c r="C204" s="204" t="s">
        <v>25</v>
      </c>
      <c r="D204" s="204"/>
      <c r="E204" s="132">
        <f>VLOOKUP(B204,'[49]PLANILHA ORCAMENTARIA'!A:G,7,0)</f>
        <v>156898.65</v>
      </c>
      <c r="F204" s="133"/>
      <c r="G204" s="207" t="str">
        <f t="shared" si="2559"/>
        <v/>
      </c>
      <c r="H204" s="208"/>
      <c r="I204" s="209">
        <f t="shared" si="2595"/>
        <v>0</v>
      </c>
      <c r="J204" s="207" t="str">
        <f t="shared" si="2843"/>
        <v/>
      </c>
      <c r="K204" s="208"/>
      <c r="L204" s="209">
        <f t="shared" si="2596"/>
        <v>0</v>
      </c>
      <c r="M204" s="207" t="str">
        <f t="shared" si="2844"/>
        <v/>
      </c>
      <c r="N204" s="208"/>
      <c r="O204" s="209">
        <f t="shared" si="2845"/>
        <v>0</v>
      </c>
      <c r="P204" s="207" t="str">
        <f t="shared" si="2846"/>
        <v/>
      </c>
      <c r="Q204" s="208"/>
      <c r="R204" s="209">
        <f t="shared" si="2847"/>
        <v>0</v>
      </c>
      <c r="S204" s="207" t="str">
        <f t="shared" si="2848"/>
        <v/>
      </c>
      <c r="T204" s="208"/>
      <c r="U204" s="209">
        <f t="shared" si="2849"/>
        <v>0</v>
      </c>
      <c r="V204" s="207" t="str">
        <f t="shared" si="2850"/>
        <v/>
      </c>
      <c r="W204" s="208"/>
      <c r="X204" s="209">
        <f t="shared" si="2851"/>
        <v>0</v>
      </c>
      <c r="Y204" s="207" t="str">
        <f t="shared" si="2852"/>
        <v/>
      </c>
      <c r="Z204" s="208"/>
      <c r="AA204" s="209">
        <f t="shared" si="2853"/>
        <v>0</v>
      </c>
      <c r="AB204" s="207" t="str">
        <f t="shared" si="2854"/>
        <v/>
      </c>
      <c r="AC204" s="208"/>
      <c r="AD204" s="209">
        <f t="shared" si="2855"/>
        <v>0</v>
      </c>
      <c r="AE204" s="207" t="str">
        <f t="shared" si="2856"/>
        <v/>
      </c>
      <c r="AF204" s="208"/>
      <c r="AG204" s="209">
        <f t="shared" si="2857"/>
        <v>0</v>
      </c>
      <c r="AH204" s="207" t="str">
        <f t="shared" si="2858"/>
        <v/>
      </c>
      <c r="AI204" s="208"/>
      <c r="AJ204" s="209">
        <f t="shared" si="2859"/>
        <v>0</v>
      </c>
      <c r="AK204" s="207" t="str">
        <f t="shared" si="2860"/>
        <v/>
      </c>
      <c r="AL204" s="208"/>
      <c r="AM204" s="209">
        <f t="shared" si="2861"/>
        <v>0</v>
      </c>
      <c r="AN204" s="207" t="str">
        <f t="shared" si="2862"/>
        <v/>
      </c>
      <c r="AO204" s="208"/>
      <c r="AP204" s="209">
        <f t="shared" si="2863"/>
        <v>0</v>
      </c>
      <c r="AQ204" s="207" t="str">
        <f t="shared" si="2864"/>
        <v/>
      </c>
      <c r="AR204" s="208"/>
      <c r="AS204" s="209">
        <f t="shared" si="2865"/>
        <v>0</v>
      </c>
      <c r="AT204" s="207" t="str">
        <f t="shared" si="2866"/>
        <v/>
      </c>
      <c r="AU204" s="208"/>
      <c r="AV204" s="209">
        <f t="shared" si="2867"/>
        <v>0</v>
      </c>
      <c r="AW204" s="207" t="str">
        <f t="shared" si="2868"/>
        <v/>
      </c>
      <c r="AX204" s="208"/>
      <c r="AY204" s="209">
        <f t="shared" si="2869"/>
        <v>0</v>
      </c>
      <c r="AZ204" s="207" t="str">
        <f t="shared" si="2870"/>
        <v/>
      </c>
      <c r="BA204" s="208"/>
      <c r="BB204" s="209">
        <f t="shared" si="2871"/>
        <v>0</v>
      </c>
      <c r="BC204" s="207" t="str">
        <f t="shared" si="2872"/>
        <v/>
      </c>
      <c r="BD204" s="208"/>
      <c r="BE204" s="209">
        <f t="shared" si="2873"/>
        <v>0</v>
      </c>
      <c r="BF204" s="207" t="str">
        <f t="shared" si="2874"/>
        <v/>
      </c>
      <c r="BG204" s="208"/>
      <c r="BH204" s="209">
        <f t="shared" si="2875"/>
        <v>0</v>
      </c>
      <c r="BI204" s="207" t="str">
        <f t="shared" si="2876"/>
        <v/>
      </c>
      <c r="BJ204" s="208"/>
      <c r="BK204" s="209">
        <f t="shared" si="2877"/>
        <v>0</v>
      </c>
      <c r="BL204" s="207" t="str">
        <f t="shared" si="2878"/>
        <v/>
      </c>
      <c r="BM204" s="208"/>
      <c r="BN204" s="209">
        <f t="shared" si="2879"/>
        <v>0</v>
      </c>
      <c r="BO204" s="207" t="str">
        <f t="shared" si="2880"/>
        <v/>
      </c>
      <c r="BP204" s="208"/>
      <c r="BQ204" s="209">
        <f t="shared" si="2881"/>
        <v>0</v>
      </c>
      <c r="BR204" s="207" t="str">
        <f t="shared" si="2882"/>
        <v/>
      </c>
      <c r="BS204" s="208"/>
      <c r="BT204" s="209">
        <f t="shared" si="2883"/>
        <v>0</v>
      </c>
      <c r="BU204" s="207" t="str">
        <f t="shared" si="2884"/>
        <v/>
      </c>
      <c r="BV204" s="208"/>
      <c r="BW204" s="209">
        <f t="shared" si="2885"/>
        <v>0</v>
      </c>
      <c r="BX204" s="207" t="str">
        <f t="shared" si="2886"/>
        <v/>
      </c>
      <c r="BY204" s="208"/>
      <c r="BZ204" s="209">
        <f t="shared" si="2887"/>
        <v>0</v>
      </c>
      <c r="CA204" s="207" t="str">
        <f t="shared" si="2888"/>
        <v/>
      </c>
      <c r="CB204" s="208"/>
      <c r="CC204" s="209">
        <f t="shared" si="2889"/>
        <v>0</v>
      </c>
      <c r="CD204" s="207" t="str">
        <f t="shared" si="2890"/>
        <v/>
      </c>
      <c r="CE204" s="208"/>
      <c r="CF204" s="209">
        <f t="shared" si="2891"/>
        <v>0</v>
      </c>
      <c r="CG204" s="207" t="str">
        <f t="shared" si="2892"/>
        <v/>
      </c>
      <c r="CH204" s="208"/>
      <c r="CI204" s="209">
        <f t="shared" si="2893"/>
        <v>0</v>
      </c>
      <c r="CJ204" s="207" t="str">
        <f t="shared" si="2894"/>
        <v/>
      </c>
      <c r="CK204" s="208"/>
      <c r="CL204" s="209">
        <f t="shared" si="2895"/>
        <v>0</v>
      </c>
      <c r="CM204" s="207" t="str">
        <f t="shared" si="2896"/>
        <v/>
      </c>
      <c r="CN204" s="208"/>
      <c r="CO204" s="209">
        <f t="shared" si="2897"/>
        <v>0</v>
      </c>
      <c r="CP204" s="207" t="str">
        <f t="shared" si="2898"/>
        <v/>
      </c>
      <c r="CQ204" s="208"/>
      <c r="CR204" s="209">
        <f t="shared" si="2899"/>
        <v>0</v>
      </c>
      <c r="CS204" s="207" t="str">
        <f t="shared" si="2900"/>
        <v/>
      </c>
      <c r="CT204" s="208"/>
      <c r="CU204" s="209">
        <f t="shared" si="2901"/>
        <v>0</v>
      </c>
      <c r="CV204" s="207" t="str">
        <f t="shared" si="2902"/>
        <v/>
      </c>
      <c r="CW204" s="208"/>
      <c r="CX204" s="209">
        <f t="shared" si="2903"/>
        <v>0</v>
      </c>
      <c r="CY204" s="207" t="str">
        <f t="shared" si="2904"/>
        <v/>
      </c>
      <c r="CZ204" s="208"/>
      <c r="DA204" s="209">
        <f t="shared" si="2905"/>
        <v>0</v>
      </c>
      <c r="DB204" s="207" t="str">
        <f t="shared" si="2906"/>
        <v/>
      </c>
      <c r="DC204" s="208"/>
      <c r="DD204" s="209">
        <f t="shared" si="2907"/>
        <v>0</v>
      </c>
      <c r="DE204" s="207" t="str">
        <f t="shared" si="2908"/>
        <v/>
      </c>
      <c r="DF204" s="208"/>
      <c r="DG204" s="209">
        <f t="shared" si="2909"/>
        <v>0</v>
      </c>
      <c r="DH204" s="207" t="str">
        <f t="shared" si="2910"/>
        <v/>
      </c>
      <c r="DI204" s="208"/>
      <c r="DJ204" s="209">
        <f t="shared" si="2911"/>
        <v>0</v>
      </c>
    </row>
    <row r="205" spans="1:114" ht="7.75" hidden="1" customHeight="1" outlineLevel="2" x14ac:dyDescent="0.2">
      <c r="A205" s="97" t="str">
        <f t="shared" si="2234"/>
        <v>4</v>
      </c>
      <c r="B205" s="140" t="s">
        <v>49</v>
      </c>
      <c r="C205" s="213" t="str">
        <f>VLOOKUP(B205,'[49]PLANILHA ORCAMENTARIA'!A:B,2,0)</f>
        <v>TERRAPLANAGEM</v>
      </c>
      <c r="D205" s="214"/>
      <c r="E205" s="122">
        <f>VLOOKUP(B205,'[49]PLANILHA ORCAMENTARIA'!A:G,7,0)</f>
        <v>3838.33</v>
      </c>
      <c r="F205" s="123">
        <f t="shared" ref="F205:F206" si="2912">SUM(G205,J205,M205,P205,S205,V205,Y205,AB205,AE205,AH205,AK205,AN205,AQ205,AT205,AW205,AZ205,BC205,BF205,BI205,BL205,BO205,BR205,BU205,BX205,CA205,CD205,CG205,CJ205,CM205,CP205,CS205,CV205,CY205,DB205,DE205,DH205)</f>
        <v>3838.33</v>
      </c>
      <c r="G205" s="124" t="str">
        <f t="shared" ref="G205:G206" si="2913">IF(H205="","",H205*$E205)</f>
        <v/>
      </c>
      <c r="H205" s="125"/>
      <c r="I205" s="126">
        <f t="shared" si="2595"/>
        <v>0</v>
      </c>
      <c r="J205" s="124" t="str">
        <f t="shared" ref="J205:J206" si="2914">IF(K205="","",K205*$E205)</f>
        <v/>
      </c>
      <c r="K205" s="125"/>
      <c r="L205" s="126">
        <f t="shared" ref="L205:L206" si="2915">K205+I205</f>
        <v>0</v>
      </c>
      <c r="M205" s="124" t="str">
        <f t="shared" ref="M205:M206" si="2916">IF(N205="","",N205*$E205)</f>
        <v/>
      </c>
      <c r="N205" s="125"/>
      <c r="O205" s="126">
        <f t="shared" ref="O205:O206" si="2917">N205+L205</f>
        <v>0</v>
      </c>
      <c r="P205" s="124" t="str">
        <f t="shared" ref="P205:P206" si="2918">IF(Q205="","",Q205*$E205)</f>
        <v/>
      </c>
      <c r="Q205" s="125"/>
      <c r="R205" s="126">
        <f t="shared" ref="R205:R206" si="2919">Q205+O205</f>
        <v>0</v>
      </c>
      <c r="S205" s="124" t="str">
        <f t="shared" ref="S205:S206" si="2920">IF(T205="","",T205*$E205)</f>
        <v/>
      </c>
      <c r="T205" s="125"/>
      <c r="U205" s="126">
        <f t="shared" ref="U205:U206" si="2921">T205+R205</f>
        <v>0</v>
      </c>
      <c r="V205" s="124" t="str">
        <f t="shared" ref="V205:V206" si="2922">IF(W205="","",W205*$E205)</f>
        <v/>
      </c>
      <c r="W205" s="125"/>
      <c r="X205" s="126">
        <f t="shared" ref="X205:X206" si="2923">W205+U205</f>
        <v>0</v>
      </c>
      <c r="Y205" s="124" t="str">
        <f t="shared" ref="Y205:Y206" si="2924">IF(Z205="","",Z205*$E205)</f>
        <v/>
      </c>
      <c r="Z205" s="125"/>
      <c r="AA205" s="126">
        <f t="shared" ref="AA205:AA206" si="2925">Z205+X205</f>
        <v>0</v>
      </c>
      <c r="AB205" s="124" t="str">
        <f t="shared" ref="AB205:AB206" si="2926">IF(AC205="","",AC205*$E205)</f>
        <v/>
      </c>
      <c r="AC205" s="125"/>
      <c r="AD205" s="126">
        <f t="shared" ref="AD205:AD206" si="2927">AC205+AA205</f>
        <v>0</v>
      </c>
      <c r="AE205" s="124" t="str">
        <f t="shared" ref="AE205:AE206" si="2928">IF(AF205="","",AF205*$E205)</f>
        <v/>
      </c>
      <c r="AF205" s="125"/>
      <c r="AG205" s="126">
        <f t="shared" ref="AG205:AG206" si="2929">AF205+AD205</f>
        <v>0</v>
      </c>
      <c r="AH205" s="124" t="str">
        <f t="shared" ref="AH205:AH206" si="2930">IF(AI205="","",AI205*$E205)</f>
        <v/>
      </c>
      <c r="AI205" s="125"/>
      <c r="AJ205" s="126">
        <f t="shared" ref="AJ205:AJ206" si="2931">AI205+AG205</f>
        <v>0</v>
      </c>
      <c r="AK205" s="124" t="str">
        <f t="shared" ref="AK205:AK206" si="2932">IF(AL205="","",AL205*$E205)</f>
        <v/>
      </c>
      <c r="AL205" s="125"/>
      <c r="AM205" s="126">
        <f t="shared" ref="AM205:AM206" si="2933">AL205+AJ205</f>
        <v>0</v>
      </c>
      <c r="AN205" s="124" t="str">
        <f t="shared" ref="AN205:AN206" si="2934">IF(AO205="","",AO205*$E205)</f>
        <v/>
      </c>
      <c r="AO205" s="125"/>
      <c r="AP205" s="126">
        <f t="shared" ref="AP205:AP206" si="2935">AO205+AM205</f>
        <v>0</v>
      </c>
      <c r="AQ205" s="124" t="str">
        <f t="shared" ref="AQ205:AQ206" si="2936">IF(AR205="","",AR205*$E205)</f>
        <v/>
      </c>
      <c r="AR205" s="125"/>
      <c r="AS205" s="126">
        <f t="shared" ref="AS205:AS206" si="2937">AR205+AP205</f>
        <v>0</v>
      </c>
      <c r="AT205" s="124" t="str">
        <f t="shared" ref="AT205:AT206" si="2938">IF(AU205="","",AU205*$E205)</f>
        <v/>
      </c>
      <c r="AU205" s="125"/>
      <c r="AV205" s="126">
        <f t="shared" ref="AV205:AV206" si="2939">AU205+AS205</f>
        <v>0</v>
      </c>
      <c r="AW205" s="124" t="str">
        <f t="shared" ref="AW205:AW206" si="2940">IF(AX205="","",AX205*$E205)</f>
        <v/>
      </c>
      <c r="AX205" s="125"/>
      <c r="AY205" s="126">
        <f t="shared" ref="AY205:AY206" si="2941">AX205+AV205</f>
        <v>0</v>
      </c>
      <c r="AZ205" s="124" t="str">
        <f t="shared" ref="AZ205:AZ206" si="2942">IF(BA205="","",BA205*$E205)</f>
        <v/>
      </c>
      <c r="BA205" s="125"/>
      <c r="BB205" s="126">
        <f t="shared" ref="BB205:BB206" si="2943">BA205+AY205</f>
        <v>0</v>
      </c>
      <c r="BC205" s="124" t="str">
        <f t="shared" ref="BC205:BC206" si="2944">IF(BD205="","",BD205*$E205)</f>
        <v/>
      </c>
      <c r="BD205" s="125"/>
      <c r="BE205" s="126">
        <f t="shared" ref="BE205:BE206" si="2945">BD205+BB205</f>
        <v>0</v>
      </c>
      <c r="BF205" s="124" t="str">
        <f t="shared" ref="BF205:BF206" si="2946">IF(BG205="","",BG205*$E205)</f>
        <v/>
      </c>
      <c r="BG205" s="125"/>
      <c r="BH205" s="126">
        <f t="shared" ref="BH205:BH206" si="2947">BG205+BE205</f>
        <v>0</v>
      </c>
      <c r="BI205" s="124" t="str">
        <f t="shared" ref="BI205:BI206" si="2948">IF(BJ205="","",BJ205*$E205)</f>
        <v/>
      </c>
      <c r="BJ205" s="125"/>
      <c r="BK205" s="126">
        <f t="shared" ref="BK205:BK206" si="2949">BJ205+BH205</f>
        <v>0</v>
      </c>
      <c r="BL205" s="124" t="str">
        <f t="shared" ref="BL205:BL206" si="2950">IF(BM205="","",BM205*$E205)</f>
        <v/>
      </c>
      <c r="BM205" s="125"/>
      <c r="BN205" s="126">
        <f t="shared" ref="BN205:BN206" si="2951">BM205+BK205</f>
        <v>0</v>
      </c>
      <c r="BO205" s="124" t="str">
        <f t="shared" ref="BO205:BO206" si="2952">IF(BP205="","",BP205*$E205)</f>
        <v/>
      </c>
      <c r="BP205" s="125"/>
      <c r="BQ205" s="126">
        <f t="shared" ref="BQ205:BQ206" si="2953">BP205+BN205</f>
        <v>0</v>
      </c>
      <c r="BR205" s="124" t="str">
        <f t="shared" ref="BR205:BR206" si="2954">IF(BS205="","",BS205*$E205)</f>
        <v/>
      </c>
      <c r="BS205" s="125"/>
      <c r="BT205" s="126">
        <f t="shared" ref="BT205:BT206" si="2955">BS205+BQ205</f>
        <v>0</v>
      </c>
      <c r="BU205" s="124" t="str">
        <f t="shared" ref="BU205:BU206" si="2956">IF(BV205="","",BV205*$E205)</f>
        <v/>
      </c>
      <c r="BV205" s="125"/>
      <c r="BW205" s="126">
        <f t="shared" ref="BW205:BW206" si="2957">BV205+BT205</f>
        <v>0</v>
      </c>
      <c r="BX205" s="124" t="str">
        <f t="shared" ref="BX205:BX206" si="2958">IF(BY205="","",BY205*$E205)</f>
        <v/>
      </c>
      <c r="BY205" s="125"/>
      <c r="BZ205" s="126">
        <f t="shared" ref="BZ205:BZ206" si="2959">BY205+BW205</f>
        <v>0</v>
      </c>
      <c r="CA205" s="124" t="str">
        <f t="shared" ref="CA205:CA206" si="2960">IF(CB205="","",CB205*$E205)</f>
        <v/>
      </c>
      <c r="CB205" s="125"/>
      <c r="CC205" s="126">
        <f t="shared" ref="CC205:CC206" si="2961">CB205+BZ205</f>
        <v>0</v>
      </c>
      <c r="CD205" s="124" t="str">
        <f t="shared" ref="CD205:CD206" si="2962">IF(CE205="","",CE205*$E205)</f>
        <v/>
      </c>
      <c r="CE205" s="125"/>
      <c r="CF205" s="126">
        <f t="shared" ref="CF205:CF206" si="2963">CE205+CC205</f>
        <v>0</v>
      </c>
      <c r="CG205" s="124" t="str">
        <f t="shared" ref="CG205:CG206" si="2964">IF(CH205="","",CH205*$E205)</f>
        <v/>
      </c>
      <c r="CH205" s="125"/>
      <c r="CI205" s="126">
        <f t="shared" ref="CI205:CI206" si="2965">CH205+CF205</f>
        <v>0</v>
      </c>
      <c r="CJ205" s="124" t="str">
        <f t="shared" ref="CJ205:CJ206" si="2966">IF(CK205="","",CK205*$E205)</f>
        <v/>
      </c>
      <c r="CK205" s="125"/>
      <c r="CL205" s="126">
        <f t="shared" ref="CL205:CL206" si="2967">CK205+CI205</f>
        <v>0</v>
      </c>
      <c r="CM205" s="124" t="str">
        <f t="shared" ref="CM205:CM206" si="2968">IF(CN205="","",CN205*$E205)</f>
        <v/>
      </c>
      <c r="CN205" s="125"/>
      <c r="CO205" s="126">
        <f t="shared" ref="CO205:CO206" si="2969">CN205+CL205</f>
        <v>0</v>
      </c>
      <c r="CP205" s="124" t="str">
        <f t="shared" ref="CP205:CP206" si="2970">IF(CQ205="","",CQ205*$E205)</f>
        <v/>
      </c>
      <c r="CQ205" s="125"/>
      <c r="CR205" s="126">
        <f t="shared" ref="CR205:CR206" si="2971">CQ205+CO205</f>
        <v>0</v>
      </c>
      <c r="CS205" s="124" t="str">
        <f t="shared" ref="CS205:CS206" si="2972">IF(CT205="","",CT205*$E205)</f>
        <v/>
      </c>
      <c r="CT205" s="125"/>
      <c r="CU205" s="126">
        <f t="shared" ref="CU205:CU206" si="2973">CT205+CR205</f>
        <v>0</v>
      </c>
      <c r="CV205" s="124" t="str">
        <f t="shared" ref="CV205:CV206" si="2974">IF(CW205="","",CW205*$E205)</f>
        <v/>
      </c>
      <c r="CW205" s="125"/>
      <c r="CX205" s="126">
        <f t="shared" ref="CX205:CX206" si="2975">CW205+CU205</f>
        <v>0</v>
      </c>
      <c r="CY205" s="124">
        <f t="shared" ref="CY205:CY206" si="2976">IF(CZ205="","",CZ205*$E205)</f>
        <v>3838.33</v>
      </c>
      <c r="CZ205" s="125">
        <v>1</v>
      </c>
      <c r="DA205" s="126">
        <f t="shared" ref="DA205:DA206" si="2977">CZ205+CX205</f>
        <v>1</v>
      </c>
      <c r="DB205" s="124" t="str">
        <f t="shared" ref="DB205:DB206" si="2978">IF(DC205="","",DC205*$E205)</f>
        <v/>
      </c>
      <c r="DC205" s="125"/>
      <c r="DD205" s="126">
        <f t="shared" ref="DD205:DD206" si="2979">DC205+DA205</f>
        <v>1</v>
      </c>
      <c r="DE205" s="124" t="str">
        <f t="shared" ref="DE205:DE206" si="2980">IF(DF205="","",DF205*$E205)</f>
        <v/>
      </c>
      <c r="DF205" s="125"/>
      <c r="DG205" s="126">
        <f t="shared" ref="DG205:DG206" si="2981">DF205+DD205</f>
        <v>1</v>
      </c>
      <c r="DH205" s="124" t="str">
        <f t="shared" ref="DH205:DH206" si="2982">IF(DI205="","",DI205*$E205)</f>
        <v/>
      </c>
      <c r="DI205" s="125"/>
      <c r="DJ205" s="126">
        <f t="shared" ref="DJ205:DJ206" si="2983">DI205+DG205</f>
        <v>1</v>
      </c>
    </row>
    <row r="206" spans="1:114" ht="7.75" hidden="1" customHeight="1" outlineLevel="2" x14ac:dyDescent="0.2">
      <c r="A206" s="97" t="str">
        <f t="shared" ref="A206:A267" si="2984">LEFT(B206,1)</f>
        <v>4</v>
      </c>
      <c r="B206" s="140" t="s">
        <v>50</v>
      </c>
      <c r="C206" s="213" t="str">
        <f>VLOOKUP(B206,'[49]PLANILHA ORCAMENTARIA'!A:B,2,0)</f>
        <v>PISO INTERTRAVADO</v>
      </c>
      <c r="D206" s="214"/>
      <c r="E206" s="122">
        <f>VLOOKUP(B206,'[49]PLANILHA ORCAMENTARIA'!A:G,7,0)</f>
        <v>153060.32</v>
      </c>
      <c r="F206" s="123">
        <f t="shared" si="2912"/>
        <v>153060.32</v>
      </c>
      <c r="G206" s="124" t="str">
        <f t="shared" si="2913"/>
        <v/>
      </c>
      <c r="H206" s="125"/>
      <c r="I206" s="126">
        <f t="shared" si="2595"/>
        <v>0</v>
      </c>
      <c r="J206" s="124" t="str">
        <f t="shared" si="2914"/>
        <v/>
      </c>
      <c r="K206" s="125"/>
      <c r="L206" s="126">
        <f t="shared" si="2915"/>
        <v>0</v>
      </c>
      <c r="M206" s="124" t="str">
        <f t="shared" si="2916"/>
        <v/>
      </c>
      <c r="N206" s="125"/>
      <c r="O206" s="126">
        <f t="shared" si="2917"/>
        <v>0</v>
      </c>
      <c r="P206" s="124" t="str">
        <f t="shared" si="2918"/>
        <v/>
      </c>
      <c r="Q206" s="125"/>
      <c r="R206" s="126">
        <f t="shared" si="2919"/>
        <v>0</v>
      </c>
      <c r="S206" s="124" t="str">
        <f t="shared" si="2920"/>
        <v/>
      </c>
      <c r="T206" s="125"/>
      <c r="U206" s="126">
        <f t="shared" si="2921"/>
        <v>0</v>
      </c>
      <c r="V206" s="124" t="str">
        <f t="shared" si="2922"/>
        <v/>
      </c>
      <c r="W206" s="125"/>
      <c r="X206" s="126">
        <f t="shared" si="2923"/>
        <v>0</v>
      </c>
      <c r="Y206" s="124" t="str">
        <f t="shared" si="2924"/>
        <v/>
      </c>
      <c r="Z206" s="125"/>
      <c r="AA206" s="126">
        <f t="shared" si="2925"/>
        <v>0</v>
      </c>
      <c r="AB206" s="124" t="str">
        <f t="shared" si="2926"/>
        <v/>
      </c>
      <c r="AC206" s="125"/>
      <c r="AD206" s="126">
        <f t="shared" si="2927"/>
        <v>0</v>
      </c>
      <c r="AE206" s="124" t="str">
        <f t="shared" si="2928"/>
        <v/>
      </c>
      <c r="AF206" s="125"/>
      <c r="AG206" s="126">
        <f t="shared" si="2929"/>
        <v>0</v>
      </c>
      <c r="AH206" s="124" t="str">
        <f t="shared" si="2930"/>
        <v/>
      </c>
      <c r="AI206" s="125"/>
      <c r="AJ206" s="126">
        <f t="shared" si="2931"/>
        <v>0</v>
      </c>
      <c r="AK206" s="124" t="str">
        <f t="shared" si="2932"/>
        <v/>
      </c>
      <c r="AL206" s="125"/>
      <c r="AM206" s="126">
        <f t="shared" si="2933"/>
        <v>0</v>
      </c>
      <c r="AN206" s="124" t="str">
        <f t="shared" si="2934"/>
        <v/>
      </c>
      <c r="AO206" s="125"/>
      <c r="AP206" s="126">
        <f t="shared" si="2935"/>
        <v>0</v>
      </c>
      <c r="AQ206" s="124" t="str">
        <f t="shared" si="2936"/>
        <v/>
      </c>
      <c r="AR206" s="125"/>
      <c r="AS206" s="126">
        <f t="shared" si="2937"/>
        <v>0</v>
      </c>
      <c r="AT206" s="124" t="str">
        <f t="shared" si="2938"/>
        <v/>
      </c>
      <c r="AU206" s="125"/>
      <c r="AV206" s="126">
        <f t="shared" si="2939"/>
        <v>0</v>
      </c>
      <c r="AW206" s="124" t="str">
        <f t="shared" si="2940"/>
        <v/>
      </c>
      <c r="AX206" s="125"/>
      <c r="AY206" s="126">
        <f t="shared" si="2941"/>
        <v>0</v>
      </c>
      <c r="AZ206" s="124" t="str">
        <f t="shared" si="2942"/>
        <v/>
      </c>
      <c r="BA206" s="125"/>
      <c r="BB206" s="126">
        <f t="shared" si="2943"/>
        <v>0</v>
      </c>
      <c r="BC206" s="124" t="str">
        <f t="shared" si="2944"/>
        <v/>
      </c>
      <c r="BD206" s="125"/>
      <c r="BE206" s="126">
        <f t="shared" si="2945"/>
        <v>0</v>
      </c>
      <c r="BF206" s="124" t="str">
        <f t="shared" si="2946"/>
        <v/>
      </c>
      <c r="BG206" s="125"/>
      <c r="BH206" s="126">
        <f t="shared" si="2947"/>
        <v>0</v>
      </c>
      <c r="BI206" s="124" t="str">
        <f t="shared" si="2948"/>
        <v/>
      </c>
      <c r="BJ206" s="125"/>
      <c r="BK206" s="126">
        <f t="shared" si="2949"/>
        <v>0</v>
      </c>
      <c r="BL206" s="124" t="str">
        <f t="shared" si="2950"/>
        <v/>
      </c>
      <c r="BM206" s="125"/>
      <c r="BN206" s="126">
        <f t="shared" si="2951"/>
        <v>0</v>
      </c>
      <c r="BO206" s="124" t="str">
        <f t="shared" si="2952"/>
        <v/>
      </c>
      <c r="BP206" s="125"/>
      <c r="BQ206" s="126">
        <f t="shared" si="2953"/>
        <v>0</v>
      </c>
      <c r="BR206" s="124" t="str">
        <f t="shared" si="2954"/>
        <v/>
      </c>
      <c r="BS206" s="125"/>
      <c r="BT206" s="126">
        <f t="shared" si="2955"/>
        <v>0</v>
      </c>
      <c r="BU206" s="124" t="str">
        <f t="shared" si="2956"/>
        <v/>
      </c>
      <c r="BV206" s="125"/>
      <c r="BW206" s="126">
        <f t="shared" si="2957"/>
        <v>0</v>
      </c>
      <c r="BX206" s="124" t="str">
        <f t="shared" si="2958"/>
        <v/>
      </c>
      <c r="BY206" s="125"/>
      <c r="BZ206" s="126">
        <f t="shared" si="2959"/>
        <v>0</v>
      </c>
      <c r="CA206" s="124" t="str">
        <f t="shared" si="2960"/>
        <v/>
      </c>
      <c r="CB206" s="125"/>
      <c r="CC206" s="126">
        <f t="shared" si="2961"/>
        <v>0</v>
      </c>
      <c r="CD206" s="124" t="str">
        <f t="shared" si="2962"/>
        <v/>
      </c>
      <c r="CE206" s="125"/>
      <c r="CF206" s="126">
        <f t="shared" si="2963"/>
        <v>0</v>
      </c>
      <c r="CG206" s="124" t="str">
        <f t="shared" si="2964"/>
        <v/>
      </c>
      <c r="CH206" s="125"/>
      <c r="CI206" s="126">
        <f t="shared" si="2965"/>
        <v>0</v>
      </c>
      <c r="CJ206" s="124" t="str">
        <f t="shared" si="2966"/>
        <v/>
      </c>
      <c r="CK206" s="125"/>
      <c r="CL206" s="126">
        <f t="shared" si="2967"/>
        <v>0</v>
      </c>
      <c r="CM206" s="124" t="str">
        <f t="shared" si="2968"/>
        <v/>
      </c>
      <c r="CN206" s="125"/>
      <c r="CO206" s="126">
        <f t="shared" si="2969"/>
        <v>0</v>
      </c>
      <c r="CP206" s="124" t="str">
        <f t="shared" si="2970"/>
        <v/>
      </c>
      <c r="CQ206" s="125"/>
      <c r="CR206" s="126">
        <f t="shared" si="2971"/>
        <v>0</v>
      </c>
      <c r="CS206" s="124" t="str">
        <f t="shared" si="2972"/>
        <v/>
      </c>
      <c r="CT206" s="125"/>
      <c r="CU206" s="126">
        <f t="shared" si="2973"/>
        <v>0</v>
      </c>
      <c r="CV206" s="124" t="str">
        <f t="shared" si="2974"/>
        <v/>
      </c>
      <c r="CW206" s="125"/>
      <c r="CX206" s="126">
        <f t="shared" si="2975"/>
        <v>0</v>
      </c>
      <c r="CY206" s="124">
        <f t="shared" si="2976"/>
        <v>153060.32</v>
      </c>
      <c r="CZ206" s="125">
        <v>1</v>
      </c>
      <c r="DA206" s="126">
        <f t="shared" si="2977"/>
        <v>1</v>
      </c>
      <c r="DB206" s="124" t="str">
        <f t="shared" si="2978"/>
        <v/>
      </c>
      <c r="DC206" s="125"/>
      <c r="DD206" s="126">
        <f t="shared" si="2979"/>
        <v>1</v>
      </c>
      <c r="DE206" s="124" t="str">
        <f t="shared" si="2980"/>
        <v/>
      </c>
      <c r="DF206" s="125"/>
      <c r="DG206" s="126">
        <f t="shared" si="2981"/>
        <v>1</v>
      </c>
      <c r="DH206" s="124" t="str">
        <f t="shared" si="2982"/>
        <v/>
      </c>
      <c r="DI206" s="125"/>
      <c r="DJ206" s="126">
        <f t="shared" si="2983"/>
        <v>1</v>
      </c>
    </row>
    <row r="207" spans="1:114" ht="7.75" hidden="1" customHeight="1" outlineLevel="1" x14ac:dyDescent="0.2">
      <c r="A207" s="97" t="str">
        <f t="shared" si="2984"/>
        <v>4</v>
      </c>
      <c r="B207" s="131" t="s">
        <v>428</v>
      </c>
      <c r="C207" s="204" t="s">
        <v>425</v>
      </c>
      <c r="D207" s="204"/>
      <c r="E207" s="132">
        <f>VLOOKUP(B207,'[49]PLANILHA ORCAMENTARIA'!A:G,7,0)</f>
        <v>63518.18</v>
      </c>
      <c r="F207" s="133"/>
      <c r="G207" s="207" t="str">
        <f t="shared" si="2559"/>
        <v/>
      </c>
      <c r="H207" s="208"/>
      <c r="I207" s="209">
        <f t="shared" si="2595"/>
        <v>0</v>
      </c>
      <c r="J207" s="207" t="str">
        <f t="shared" ref="J207" si="2985">IF(K207="","",K207*H207)</f>
        <v/>
      </c>
      <c r="K207" s="208"/>
      <c r="L207" s="209">
        <f t="shared" si="2596"/>
        <v>0</v>
      </c>
      <c r="M207" s="207" t="str">
        <f t="shared" ref="M207" si="2986">IF(N207="","",N207*K207)</f>
        <v/>
      </c>
      <c r="N207" s="208"/>
      <c r="O207" s="209">
        <f t="shared" ref="O207" si="2987">N207</f>
        <v>0</v>
      </c>
      <c r="P207" s="207" t="str">
        <f t="shared" ref="P207" si="2988">IF(Q207="","",Q207*N207)</f>
        <v/>
      </c>
      <c r="Q207" s="208"/>
      <c r="R207" s="209">
        <f t="shared" ref="R207" si="2989">Q207</f>
        <v>0</v>
      </c>
      <c r="S207" s="207" t="str">
        <f t="shared" ref="S207" si="2990">IF(T207="","",T207*Q207)</f>
        <v/>
      </c>
      <c r="T207" s="208"/>
      <c r="U207" s="209">
        <f t="shared" ref="U207" si="2991">T207</f>
        <v>0</v>
      </c>
      <c r="V207" s="207" t="str">
        <f t="shared" ref="V207" si="2992">IF(W207="","",W207*T207)</f>
        <v/>
      </c>
      <c r="W207" s="208"/>
      <c r="X207" s="209">
        <f t="shared" ref="X207" si="2993">W207</f>
        <v>0</v>
      </c>
      <c r="Y207" s="207" t="str">
        <f t="shared" ref="Y207" si="2994">IF(Z207="","",Z207*W207)</f>
        <v/>
      </c>
      <c r="Z207" s="208"/>
      <c r="AA207" s="209">
        <f t="shared" ref="AA207" si="2995">Z207</f>
        <v>0</v>
      </c>
      <c r="AB207" s="207" t="str">
        <f t="shared" ref="AB207" si="2996">IF(AC207="","",AC207*Z207)</f>
        <v/>
      </c>
      <c r="AC207" s="208"/>
      <c r="AD207" s="209">
        <f t="shared" ref="AD207" si="2997">AC207</f>
        <v>0</v>
      </c>
      <c r="AE207" s="207" t="str">
        <f t="shared" ref="AE207" si="2998">IF(AF207="","",AF207*AC207)</f>
        <v/>
      </c>
      <c r="AF207" s="208"/>
      <c r="AG207" s="209">
        <f t="shared" ref="AG207" si="2999">AF207</f>
        <v>0</v>
      </c>
      <c r="AH207" s="207" t="str">
        <f t="shared" ref="AH207" si="3000">IF(AI207="","",AI207*AF207)</f>
        <v/>
      </c>
      <c r="AI207" s="208"/>
      <c r="AJ207" s="209">
        <f t="shared" ref="AJ207" si="3001">AI207</f>
        <v>0</v>
      </c>
      <c r="AK207" s="207" t="str">
        <f t="shared" ref="AK207" si="3002">IF(AL207="","",AL207*AI207)</f>
        <v/>
      </c>
      <c r="AL207" s="208"/>
      <c r="AM207" s="209">
        <f t="shared" ref="AM207" si="3003">AL207</f>
        <v>0</v>
      </c>
      <c r="AN207" s="207" t="str">
        <f t="shared" ref="AN207" si="3004">IF(AO207="","",AO207*AL207)</f>
        <v/>
      </c>
      <c r="AO207" s="208"/>
      <c r="AP207" s="209">
        <f t="shared" ref="AP207" si="3005">AO207</f>
        <v>0</v>
      </c>
      <c r="AQ207" s="207" t="str">
        <f t="shared" ref="AQ207" si="3006">IF(AR207="","",AR207*AO207)</f>
        <v/>
      </c>
      <c r="AR207" s="208"/>
      <c r="AS207" s="209">
        <f t="shared" ref="AS207" si="3007">AR207</f>
        <v>0</v>
      </c>
      <c r="AT207" s="207" t="str">
        <f t="shared" ref="AT207" si="3008">IF(AU207="","",AU207*AR207)</f>
        <v/>
      </c>
      <c r="AU207" s="208"/>
      <c r="AV207" s="209">
        <f t="shared" ref="AV207" si="3009">AU207</f>
        <v>0</v>
      </c>
      <c r="AW207" s="207" t="str">
        <f t="shared" ref="AW207" si="3010">IF(AX207="","",AX207*AU207)</f>
        <v/>
      </c>
      <c r="AX207" s="208"/>
      <c r="AY207" s="209">
        <f t="shared" ref="AY207" si="3011">AX207</f>
        <v>0</v>
      </c>
      <c r="AZ207" s="207" t="str">
        <f t="shared" ref="AZ207" si="3012">IF(BA207="","",BA207*AX207)</f>
        <v/>
      </c>
      <c r="BA207" s="208"/>
      <c r="BB207" s="209">
        <f t="shared" ref="BB207" si="3013">BA207</f>
        <v>0</v>
      </c>
      <c r="BC207" s="207" t="str">
        <f t="shared" ref="BC207" si="3014">IF(BD207="","",BD207*BA207)</f>
        <v/>
      </c>
      <c r="BD207" s="208"/>
      <c r="BE207" s="209">
        <f t="shared" ref="BE207" si="3015">BD207</f>
        <v>0</v>
      </c>
      <c r="BF207" s="207" t="str">
        <f t="shared" ref="BF207" si="3016">IF(BG207="","",BG207*BD207)</f>
        <v/>
      </c>
      <c r="BG207" s="208"/>
      <c r="BH207" s="209">
        <f t="shared" ref="BH207" si="3017">BG207</f>
        <v>0</v>
      </c>
      <c r="BI207" s="207" t="str">
        <f t="shared" ref="BI207" si="3018">IF(BJ207="","",BJ207*BG207)</f>
        <v/>
      </c>
      <c r="BJ207" s="208"/>
      <c r="BK207" s="209">
        <f t="shared" ref="BK207" si="3019">BJ207</f>
        <v>0</v>
      </c>
      <c r="BL207" s="207" t="str">
        <f t="shared" ref="BL207" si="3020">IF(BM207="","",BM207*BJ207)</f>
        <v/>
      </c>
      <c r="BM207" s="208"/>
      <c r="BN207" s="209">
        <f t="shared" ref="BN207" si="3021">BM207</f>
        <v>0</v>
      </c>
      <c r="BO207" s="207" t="str">
        <f t="shared" ref="BO207" si="3022">IF(BP207="","",BP207*BM207)</f>
        <v/>
      </c>
      <c r="BP207" s="208"/>
      <c r="BQ207" s="209">
        <f t="shared" ref="BQ207" si="3023">BP207</f>
        <v>0</v>
      </c>
      <c r="BR207" s="207" t="str">
        <f t="shared" ref="BR207" si="3024">IF(BS207="","",BS207*BP207)</f>
        <v/>
      </c>
      <c r="BS207" s="208"/>
      <c r="BT207" s="209">
        <f t="shared" ref="BT207" si="3025">BS207</f>
        <v>0</v>
      </c>
      <c r="BU207" s="207" t="str">
        <f t="shared" ref="BU207" si="3026">IF(BV207="","",BV207*BS207)</f>
        <v/>
      </c>
      <c r="BV207" s="208"/>
      <c r="BW207" s="209">
        <f t="shared" ref="BW207" si="3027">BV207</f>
        <v>0</v>
      </c>
      <c r="BX207" s="207" t="str">
        <f t="shared" ref="BX207" si="3028">IF(BY207="","",BY207*BV207)</f>
        <v/>
      </c>
      <c r="BY207" s="208"/>
      <c r="BZ207" s="209">
        <f t="shared" ref="BZ207" si="3029">BY207</f>
        <v>0</v>
      </c>
      <c r="CA207" s="207" t="str">
        <f t="shared" ref="CA207" si="3030">IF(CB207="","",CB207*BY207)</f>
        <v/>
      </c>
      <c r="CB207" s="208"/>
      <c r="CC207" s="209">
        <f t="shared" ref="CC207" si="3031">CB207</f>
        <v>0</v>
      </c>
      <c r="CD207" s="207" t="str">
        <f t="shared" ref="CD207" si="3032">IF(CE207="","",CE207*CB207)</f>
        <v/>
      </c>
      <c r="CE207" s="208"/>
      <c r="CF207" s="209">
        <f t="shared" ref="CF207" si="3033">CE207</f>
        <v>0</v>
      </c>
      <c r="CG207" s="207" t="str">
        <f t="shared" ref="CG207" si="3034">IF(CH207="","",CH207*CE207)</f>
        <v/>
      </c>
      <c r="CH207" s="208"/>
      <c r="CI207" s="209">
        <f t="shared" ref="CI207" si="3035">CH207</f>
        <v>0</v>
      </c>
      <c r="CJ207" s="207" t="str">
        <f t="shared" ref="CJ207" si="3036">IF(CK207="","",CK207*CH207)</f>
        <v/>
      </c>
      <c r="CK207" s="208"/>
      <c r="CL207" s="209">
        <f t="shared" ref="CL207" si="3037">CK207</f>
        <v>0</v>
      </c>
      <c r="CM207" s="207" t="str">
        <f t="shared" ref="CM207" si="3038">IF(CN207="","",CN207*CK207)</f>
        <v/>
      </c>
      <c r="CN207" s="208"/>
      <c r="CO207" s="209">
        <f t="shared" ref="CO207" si="3039">CN207</f>
        <v>0</v>
      </c>
      <c r="CP207" s="207" t="str">
        <f t="shared" ref="CP207" si="3040">IF(CQ207="","",CQ207*CN207)</f>
        <v/>
      </c>
      <c r="CQ207" s="208"/>
      <c r="CR207" s="209">
        <f t="shared" ref="CR207" si="3041">CQ207</f>
        <v>0</v>
      </c>
      <c r="CS207" s="207" t="str">
        <f t="shared" ref="CS207" si="3042">IF(CT207="","",CT207*CQ207)</f>
        <v/>
      </c>
      <c r="CT207" s="208"/>
      <c r="CU207" s="209">
        <f t="shared" ref="CU207" si="3043">CT207</f>
        <v>0</v>
      </c>
      <c r="CV207" s="207" t="str">
        <f t="shared" ref="CV207" si="3044">IF(CW207="","",CW207*CT207)</f>
        <v/>
      </c>
      <c r="CW207" s="208"/>
      <c r="CX207" s="209">
        <f t="shared" ref="CX207" si="3045">CW207</f>
        <v>0</v>
      </c>
      <c r="CY207" s="207" t="str">
        <f t="shared" ref="CY207" si="3046">IF(CZ207="","",CZ207*CW207)</f>
        <v/>
      </c>
      <c r="CZ207" s="208"/>
      <c r="DA207" s="209">
        <f t="shared" ref="DA207" si="3047">CZ207</f>
        <v>0</v>
      </c>
      <c r="DB207" s="207" t="str">
        <f t="shared" ref="DB207" si="3048">IF(DC207="","",DC207*CZ207)</f>
        <v/>
      </c>
      <c r="DC207" s="208"/>
      <c r="DD207" s="209">
        <f t="shared" ref="DD207" si="3049">DC207</f>
        <v>0</v>
      </c>
      <c r="DE207" s="207" t="str">
        <f t="shared" ref="DE207" si="3050">IF(DF207="","",DF207*DC207)</f>
        <v/>
      </c>
      <c r="DF207" s="208"/>
      <c r="DG207" s="209">
        <f t="shared" ref="DG207" si="3051">DF207</f>
        <v>0</v>
      </c>
      <c r="DH207" s="207" t="str">
        <f t="shared" ref="DH207" si="3052">IF(DI207="","",DI207*DF207)</f>
        <v/>
      </c>
      <c r="DI207" s="208"/>
      <c r="DJ207" s="209">
        <f t="shared" ref="DJ207" si="3053">DI207</f>
        <v>0</v>
      </c>
    </row>
    <row r="208" spans="1:114" ht="7.75" hidden="1" customHeight="1" outlineLevel="2" x14ac:dyDescent="0.2">
      <c r="A208" s="97" t="str">
        <f t="shared" si="2984"/>
        <v>4</v>
      </c>
      <c r="B208" s="140" t="s">
        <v>429</v>
      </c>
      <c r="C208" s="213" t="str">
        <f>VLOOKUP(B208,'[49]PLANILHA ORCAMENTARIA'!A:B,2,0)</f>
        <v>ALVENARIA CERÂMICA</v>
      </c>
      <c r="D208" s="214"/>
      <c r="E208" s="122">
        <f>VLOOKUP(B208,'[49]PLANILHA ORCAMENTARIA'!A:G,7,0)</f>
        <v>12227.16</v>
      </c>
      <c r="F208" s="123">
        <f t="shared" ref="F208:F214" si="3054">SUM(G208,J208,M208,P208,S208,V208,Y208,AB208,AE208,AH208,AK208,AN208,AQ208,AT208,AW208,AZ208,BC208,BF208,BI208,BL208,BO208,BR208,BU208,BX208,CA208,CD208,CG208,CJ208,CM208,CP208,CS208,CV208,CY208,DB208,DE208,DH208)</f>
        <v>12227.16</v>
      </c>
      <c r="G208" s="124" t="str">
        <f t="shared" ref="G208:G214" si="3055">IF(H208="","",H208*$E208)</f>
        <v/>
      </c>
      <c r="H208" s="125"/>
      <c r="I208" s="126">
        <f t="shared" si="2595"/>
        <v>0</v>
      </c>
      <c r="J208" s="124" t="str">
        <f t="shared" ref="J208:J214" si="3056">IF(K208="","",K208*$E208)</f>
        <v/>
      </c>
      <c r="K208" s="125"/>
      <c r="L208" s="126">
        <f t="shared" ref="L208:L214" si="3057">K208+I208</f>
        <v>0</v>
      </c>
      <c r="M208" s="124" t="str">
        <f t="shared" ref="M208:M214" si="3058">IF(N208="","",N208*$E208)</f>
        <v/>
      </c>
      <c r="N208" s="125"/>
      <c r="O208" s="126">
        <f t="shared" ref="O208:O214" si="3059">N208+L208</f>
        <v>0</v>
      </c>
      <c r="P208" s="124" t="str">
        <f t="shared" ref="P208:P214" si="3060">IF(Q208="","",Q208*$E208)</f>
        <v/>
      </c>
      <c r="Q208" s="125"/>
      <c r="R208" s="126">
        <f t="shared" ref="R208:R214" si="3061">Q208+O208</f>
        <v>0</v>
      </c>
      <c r="S208" s="124" t="str">
        <f t="shared" ref="S208:S214" si="3062">IF(T208="","",T208*$E208)</f>
        <v/>
      </c>
      <c r="T208" s="125"/>
      <c r="U208" s="126">
        <f t="shared" ref="U208:U214" si="3063">T208+R208</f>
        <v>0</v>
      </c>
      <c r="V208" s="124" t="str">
        <f t="shared" ref="V208:V214" si="3064">IF(W208="","",W208*$E208)</f>
        <v/>
      </c>
      <c r="W208" s="125"/>
      <c r="X208" s="126">
        <f t="shared" ref="X208:X214" si="3065">W208+U208</f>
        <v>0</v>
      </c>
      <c r="Y208" s="124" t="str">
        <f t="shared" ref="Y208:Y214" si="3066">IF(Z208="","",Z208*$E208)</f>
        <v/>
      </c>
      <c r="Z208" s="125"/>
      <c r="AA208" s="126">
        <f t="shared" ref="AA208:AA214" si="3067">Z208+X208</f>
        <v>0</v>
      </c>
      <c r="AB208" s="124" t="str">
        <f t="shared" ref="AB208:AB214" si="3068">IF(AC208="","",AC208*$E208)</f>
        <v/>
      </c>
      <c r="AC208" s="125"/>
      <c r="AD208" s="126">
        <f t="shared" ref="AD208:AD214" si="3069">AC208+AA208</f>
        <v>0</v>
      </c>
      <c r="AE208" s="124" t="str">
        <f t="shared" ref="AE208:AE214" si="3070">IF(AF208="","",AF208*$E208)</f>
        <v/>
      </c>
      <c r="AF208" s="125"/>
      <c r="AG208" s="126">
        <f t="shared" ref="AG208:AG214" si="3071">AF208+AD208</f>
        <v>0</v>
      </c>
      <c r="AH208" s="124" t="str">
        <f t="shared" ref="AH208:AH214" si="3072">IF(AI208="","",AI208*$E208)</f>
        <v/>
      </c>
      <c r="AI208" s="125"/>
      <c r="AJ208" s="126">
        <f t="shared" ref="AJ208:AJ214" si="3073">AI208+AG208</f>
        <v>0</v>
      </c>
      <c r="AK208" s="124" t="str">
        <f t="shared" ref="AK208:AK214" si="3074">IF(AL208="","",AL208*$E208)</f>
        <v/>
      </c>
      <c r="AL208" s="125"/>
      <c r="AM208" s="126">
        <f t="shared" ref="AM208:AM214" si="3075">AL208+AJ208</f>
        <v>0</v>
      </c>
      <c r="AN208" s="124" t="str">
        <f t="shared" ref="AN208:AN214" si="3076">IF(AO208="","",AO208*$E208)</f>
        <v/>
      </c>
      <c r="AO208" s="125"/>
      <c r="AP208" s="126">
        <f t="shared" ref="AP208:AP214" si="3077">AO208+AM208</f>
        <v>0</v>
      </c>
      <c r="AQ208" s="124" t="str">
        <f t="shared" ref="AQ208:AQ214" si="3078">IF(AR208="","",AR208*$E208)</f>
        <v/>
      </c>
      <c r="AR208" s="125"/>
      <c r="AS208" s="126">
        <f t="shared" ref="AS208:AS214" si="3079">AR208+AP208</f>
        <v>0</v>
      </c>
      <c r="AT208" s="124" t="str">
        <f t="shared" ref="AT208:AT214" si="3080">IF(AU208="","",AU208*$E208)</f>
        <v/>
      </c>
      <c r="AU208" s="125"/>
      <c r="AV208" s="126">
        <f t="shared" ref="AV208:AV214" si="3081">AU208+AS208</f>
        <v>0</v>
      </c>
      <c r="AW208" s="124" t="str">
        <f t="shared" ref="AW208:AW214" si="3082">IF(AX208="","",AX208*$E208)</f>
        <v/>
      </c>
      <c r="AX208" s="125"/>
      <c r="AY208" s="126">
        <f t="shared" ref="AY208:AY214" si="3083">AX208+AV208</f>
        <v>0</v>
      </c>
      <c r="AZ208" s="124" t="str">
        <f t="shared" ref="AZ208:AZ214" si="3084">IF(BA208="","",BA208*$E208)</f>
        <v/>
      </c>
      <c r="BA208" s="125"/>
      <c r="BB208" s="126">
        <f t="shared" ref="BB208:BB214" si="3085">BA208+AY208</f>
        <v>0</v>
      </c>
      <c r="BC208" s="124" t="str">
        <f t="shared" ref="BC208:BC214" si="3086">IF(BD208="","",BD208*$E208)</f>
        <v/>
      </c>
      <c r="BD208" s="125"/>
      <c r="BE208" s="126">
        <f t="shared" ref="BE208:BE214" si="3087">BD208+BB208</f>
        <v>0</v>
      </c>
      <c r="BF208" s="124" t="str">
        <f t="shared" ref="BF208:BF214" si="3088">IF(BG208="","",BG208*$E208)</f>
        <v/>
      </c>
      <c r="BG208" s="125"/>
      <c r="BH208" s="126">
        <f t="shared" ref="BH208:BH214" si="3089">BG208+BE208</f>
        <v>0</v>
      </c>
      <c r="BI208" s="124" t="str">
        <f t="shared" ref="BI208:BI214" si="3090">IF(BJ208="","",BJ208*$E208)</f>
        <v/>
      </c>
      <c r="BJ208" s="125"/>
      <c r="BK208" s="126">
        <f t="shared" ref="BK208:BK214" si="3091">BJ208+BH208</f>
        <v>0</v>
      </c>
      <c r="BL208" s="124" t="str">
        <f t="shared" ref="BL208:BL214" si="3092">IF(BM208="","",BM208*$E208)</f>
        <v/>
      </c>
      <c r="BM208" s="125"/>
      <c r="BN208" s="126">
        <f t="shared" ref="BN208:BN214" si="3093">BM208+BK208</f>
        <v>0</v>
      </c>
      <c r="BO208" s="124" t="str">
        <f t="shared" ref="BO208:BO214" si="3094">IF(BP208="","",BP208*$E208)</f>
        <v/>
      </c>
      <c r="BP208" s="125"/>
      <c r="BQ208" s="126">
        <f t="shared" ref="BQ208:BQ214" si="3095">BP208+BN208</f>
        <v>0</v>
      </c>
      <c r="BR208" s="124" t="str">
        <f t="shared" ref="BR208:BR214" si="3096">IF(BS208="","",BS208*$E208)</f>
        <v/>
      </c>
      <c r="BS208" s="125"/>
      <c r="BT208" s="126">
        <f t="shared" ref="BT208:BT214" si="3097">BS208+BQ208</f>
        <v>0</v>
      </c>
      <c r="BU208" s="124" t="str">
        <f t="shared" ref="BU208:BU214" si="3098">IF(BV208="","",BV208*$E208)</f>
        <v/>
      </c>
      <c r="BV208" s="125"/>
      <c r="BW208" s="126">
        <f t="shared" ref="BW208:BW214" si="3099">BV208+BT208</f>
        <v>0</v>
      </c>
      <c r="BX208" s="124" t="str">
        <f t="shared" ref="BX208:BX214" si="3100">IF(BY208="","",BY208*$E208)</f>
        <v/>
      </c>
      <c r="BY208" s="125"/>
      <c r="BZ208" s="126">
        <f t="shared" ref="BZ208:BZ214" si="3101">BY208+BW208</f>
        <v>0</v>
      </c>
      <c r="CA208" s="124" t="str">
        <f t="shared" ref="CA208:CA214" si="3102">IF(CB208="","",CB208*$E208)</f>
        <v/>
      </c>
      <c r="CB208" s="125"/>
      <c r="CC208" s="126">
        <f t="shared" ref="CC208:CC214" si="3103">CB208+BZ208</f>
        <v>0</v>
      </c>
      <c r="CD208" s="124" t="str">
        <f t="shared" ref="CD208:CD214" si="3104">IF(CE208="","",CE208*$E208)</f>
        <v/>
      </c>
      <c r="CE208" s="125"/>
      <c r="CF208" s="126">
        <f t="shared" ref="CF208:CF214" si="3105">CE208+CC208</f>
        <v>0</v>
      </c>
      <c r="CG208" s="124" t="str">
        <f t="shared" ref="CG208:CG214" si="3106">IF(CH208="","",CH208*$E208)</f>
        <v/>
      </c>
      <c r="CH208" s="125"/>
      <c r="CI208" s="126">
        <f t="shared" ref="CI208:CI214" si="3107">CH208+CF208</f>
        <v>0</v>
      </c>
      <c r="CJ208" s="124" t="str">
        <f t="shared" ref="CJ208:CJ214" si="3108">IF(CK208="","",CK208*$E208)</f>
        <v/>
      </c>
      <c r="CK208" s="125"/>
      <c r="CL208" s="126">
        <f t="shared" ref="CL208:CL214" si="3109">CK208+CI208</f>
        <v>0</v>
      </c>
      <c r="CM208" s="124" t="str">
        <f t="shared" ref="CM208:CM214" si="3110">IF(CN208="","",CN208*$E208)</f>
        <v/>
      </c>
      <c r="CN208" s="125"/>
      <c r="CO208" s="126">
        <f t="shared" ref="CO208:CO214" si="3111">CN208+CL208</f>
        <v>0</v>
      </c>
      <c r="CP208" s="124" t="str">
        <f t="shared" ref="CP208:CP214" si="3112">IF(CQ208="","",CQ208*$E208)</f>
        <v/>
      </c>
      <c r="CQ208" s="125"/>
      <c r="CR208" s="126">
        <f t="shared" ref="CR208:CR214" si="3113">CQ208+CO208</f>
        <v>0</v>
      </c>
      <c r="CS208" s="124" t="str">
        <f t="shared" ref="CS208:CS214" si="3114">IF(CT208="","",CT208*$E208)</f>
        <v/>
      </c>
      <c r="CT208" s="125"/>
      <c r="CU208" s="126">
        <f t="shared" ref="CU208:CU214" si="3115">CT208+CR208</f>
        <v>0</v>
      </c>
      <c r="CV208" s="124" t="str">
        <f t="shared" ref="CV208:CV214" si="3116">IF(CW208="","",CW208*$E208)</f>
        <v/>
      </c>
      <c r="CW208" s="125"/>
      <c r="CX208" s="126">
        <f t="shared" ref="CX208:CX214" si="3117">CW208+CU208</f>
        <v>0</v>
      </c>
      <c r="CY208" s="124" t="str">
        <f t="shared" ref="CY208:CY214" si="3118">IF(CZ208="","",CZ208*$E208)</f>
        <v/>
      </c>
      <c r="CZ208" s="125"/>
      <c r="DA208" s="126">
        <f t="shared" ref="DA208:DA214" si="3119">CZ208+CX208</f>
        <v>0</v>
      </c>
      <c r="DB208" s="124">
        <f t="shared" ref="DB208:DB214" si="3120">IF(DC208="","",DC208*$E208)</f>
        <v>12227.16</v>
      </c>
      <c r="DC208" s="125">
        <v>1</v>
      </c>
      <c r="DD208" s="126">
        <f t="shared" ref="DD208:DD214" si="3121">DC208+DA208</f>
        <v>1</v>
      </c>
      <c r="DE208" s="124" t="str">
        <f t="shared" ref="DE208:DE214" si="3122">IF(DF208="","",DF208*$E208)</f>
        <v/>
      </c>
      <c r="DF208" s="125"/>
      <c r="DG208" s="126">
        <f t="shared" ref="DG208:DG214" si="3123">DF208+DD208</f>
        <v>1</v>
      </c>
      <c r="DH208" s="124" t="str">
        <f t="shared" ref="DH208:DH214" si="3124">IF(DI208="","",DI208*$E208)</f>
        <v/>
      </c>
      <c r="DI208" s="125"/>
      <c r="DJ208" s="126">
        <f t="shared" ref="DJ208:DJ214" si="3125">DI208+DG208</f>
        <v>1</v>
      </c>
    </row>
    <row r="209" spans="1:114" ht="7.75" hidden="1" customHeight="1" outlineLevel="2" x14ac:dyDescent="0.2">
      <c r="A209" s="97" t="str">
        <f t="shared" si="2984"/>
        <v>4</v>
      </c>
      <c r="B209" s="140" t="s">
        <v>430</v>
      </c>
      <c r="C209" s="213" t="str">
        <f>VLOOKUP(B209,'[49]PLANILHA ORCAMENTARIA'!A:B,2,0)</f>
        <v>CHAPISCO / REBOCO INTERNO</v>
      </c>
      <c r="D209" s="214"/>
      <c r="E209" s="122">
        <f>VLOOKUP(B209,'[49]PLANILHA ORCAMENTARIA'!A:G,7,0)</f>
        <v>18084.62</v>
      </c>
      <c r="F209" s="123">
        <f t="shared" si="3054"/>
        <v>18084.62</v>
      </c>
      <c r="G209" s="124" t="str">
        <f t="shared" si="3055"/>
        <v/>
      </c>
      <c r="H209" s="125"/>
      <c r="I209" s="126">
        <f t="shared" si="2595"/>
        <v>0</v>
      </c>
      <c r="J209" s="124" t="str">
        <f t="shared" si="3056"/>
        <v/>
      </c>
      <c r="K209" s="125"/>
      <c r="L209" s="126">
        <f t="shared" si="3057"/>
        <v>0</v>
      </c>
      <c r="M209" s="124" t="str">
        <f t="shared" si="3058"/>
        <v/>
      </c>
      <c r="N209" s="125"/>
      <c r="O209" s="126">
        <f t="shared" si="3059"/>
        <v>0</v>
      </c>
      <c r="P209" s="124" t="str">
        <f t="shared" si="3060"/>
        <v/>
      </c>
      <c r="Q209" s="125"/>
      <c r="R209" s="126">
        <f t="shared" si="3061"/>
        <v>0</v>
      </c>
      <c r="S209" s="124" t="str">
        <f t="shared" si="3062"/>
        <v/>
      </c>
      <c r="T209" s="125"/>
      <c r="U209" s="126">
        <f t="shared" si="3063"/>
        <v>0</v>
      </c>
      <c r="V209" s="124" t="str">
        <f t="shared" si="3064"/>
        <v/>
      </c>
      <c r="W209" s="125"/>
      <c r="X209" s="126">
        <f t="shared" si="3065"/>
        <v>0</v>
      </c>
      <c r="Y209" s="124" t="str">
        <f t="shared" si="3066"/>
        <v/>
      </c>
      <c r="Z209" s="125"/>
      <c r="AA209" s="126">
        <f t="shared" si="3067"/>
        <v>0</v>
      </c>
      <c r="AB209" s="124" t="str">
        <f t="shared" si="3068"/>
        <v/>
      </c>
      <c r="AC209" s="125"/>
      <c r="AD209" s="126">
        <f t="shared" si="3069"/>
        <v>0</v>
      </c>
      <c r="AE209" s="124" t="str">
        <f t="shared" si="3070"/>
        <v/>
      </c>
      <c r="AF209" s="125"/>
      <c r="AG209" s="126">
        <f t="shared" si="3071"/>
        <v>0</v>
      </c>
      <c r="AH209" s="124" t="str">
        <f t="shared" si="3072"/>
        <v/>
      </c>
      <c r="AI209" s="125"/>
      <c r="AJ209" s="126">
        <f t="shared" si="3073"/>
        <v>0</v>
      </c>
      <c r="AK209" s="124" t="str">
        <f t="shared" si="3074"/>
        <v/>
      </c>
      <c r="AL209" s="125"/>
      <c r="AM209" s="126">
        <f t="shared" si="3075"/>
        <v>0</v>
      </c>
      <c r="AN209" s="124" t="str">
        <f t="shared" si="3076"/>
        <v/>
      </c>
      <c r="AO209" s="125"/>
      <c r="AP209" s="126">
        <f t="shared" si="3077"/>
        <v>0</v>
      </c>
      <c r="AQ209" s="124" t="str">
        <f t="shared" si="3078"/>
        <v/>
      </c>
      <c r="AR209" s="125"/>
      <c r="AS209" s="126">
        <f t="shared" si="3079"/>
        <v>0</v>
      </c>
      <c r="AT209" s="124" t="str">
        <f t="shared" si="3080"/>
        <v/>
      </c>
      <c r="AU209" s="125"/>
      <c r="AV209" s="126">
        <f t="shared" si="3081"/>
        <v>0</v>
      </c>
      <c r="AW209" s="124" t="str">
        <f t="shared" si="3082"/>
        <v/>
      </c>
      <c r="AX209" s="125"/>
      <c r="AY209" s="126">
        <f t="shared" si="3083"/>
        <v>0</v>
      </c>
      <c r="AZ209" s="124" t="str">
        <f t="shared" si="3084"/>
        <v/>
      </c>
      <c r="BA209" s="125"/>
      <c r="BB209" s="126">
        <f t="shared" si="3085"/>
        <v>0</v>
      </c>
      <c r="BC209" s="124" t="str">
        <f t="shared" si="3086"/>
        <v/>
      </c>
      <c r="BD209" s="125"/>
      <c r="BE209" s="126">
        <f t="shared" si="3087"/>
        <v>0</v>
      </c>
      <c r="BF209" s="124" t="str">
        <f t="shared" si="3088"/>
        <v/>
      </c>
      <c r="BG209" s="125"/>
      <c r="BH209" s="126">
        <f t="shared" si="3089"/>
        <v>0</v>
      </c>
      <c r="BI209" s="124" t="str">
        <f t="shared" si="3090"/>
        <v/>
      </c>
      <c r="BJ209" s="125"/>
      <c r="BK209" s="126">
        <f t="shared" si="3091"/>
        <v>0</v>
      </c>
      <c r="BL209" s="124" t="str">
        <f t="shared" si="3092"/>
        <v/>
      </c>
      <c r="BM209" s="125"/>
      <c r="BN209" s="126">
        <f t="shared" si="3093"/>
        <v>0</v>
      </c>
      <c r="BO209" s="124" t="str">
        <f t="shared" si="3094"/>
        <v/>
      </c>
      <c r="BP209" s="125"/>
      <c r="BQ209" s="126">
        <f t="shared" si="3095"/>
        <v>0</v>
      </c>
      <c r="BR209" s="124" t="str">
        <f t="shared" si="3096"/>
        <v/>
      </c>
      <c r="BS209" s="125"/>
      <c r="BT209" s="126">
        <f t="shared" si="3097"/>
        <v>0</v>
      </c>
      <c r="BU209" s="124" t="str">
        <f t="shared" si="3098"/>
        <v/>
      </c>
      <c r="BV209" s="125"/>
      <c r="BW209" s="126">
        <f t="shared" si="3099"/>
        <v>0</v>
      </c>
      <c r="BX209" s="124" t="str">
        <f t="shared" si="3100"/>
        <v/>
      </c>
      <c r="BY209" s="125"/>
      <c r="BZ209" s="126">
        <f t="shared" si="3101"/>
        <v>0</v>
      </c>
      <c r="CA209" s="124" t="str">
        <f t="shared" si="3102"/>
        <v/>
      </c>
      <c r="CB209" s="125"/>
      <c r="CC209" s="126">
        <f t="shared" si="3103"/>
        <v>0</v>
      </c>
      <c r="CD209" s="124" t="str">
        <f t="shared" si="3104"/>
        <v/>
      </c>
      <c r="CE209" s="125"/>
      <c r="CF209" s="126">
        <f t="shared" si="3105"/>
        <v>0</v>
      </c>
      <c r="CG209" s="124" t="str">
        <f t="shared" si="3106"/>
        <v/>
      </c>
      <c r="CH209" s="125"/>
      <c r="CI209" s="126">
        <f t="shared" si="3107"/>
        <v>0</v>
      </c>
      <c r="CJ209" s="124" t="str">
        <f t="shared" si="3108"/>
        <v/>
      </c>
      <c r="CK209" s="125"/>
      <c r="CL209" s="126">
        <f t="shared" si="3109"/>
        <v>0</v>
      </c>
      <c r="CM209" s="124" t="str">
        <f t="shared" si="3110"/>
        <v/>
      </c>
      <c r="CN209" s="125"/>
      <c r="CO209" s="126">
        <f t="shared" si="3111"/>
        <v>0</v>
      </c>
      <c r="CP209" s="124" t="str">
        <f t="shared" si="3112"/>
        <v/>
      </c>
      <c r="CQ209" s="125"/>
      <c r="CR209" s="126">
        <f t="shared" si="3113"/>
        <v>0</v>
      </c>
      <c r="CS209" s="124" t="str">
        <f t="shared" si="3114"/>
        <v/>
      </c>
      <c r="CT209" s="125"/>
      <c r="CU209" s="126">
        <f t="shared" si="3115"/>
        <v>0</v>
      </c>
      <c r="CV209" s="124" t="str">
        <f t="shared" si="3116"/>
        <v/>
      </c>
      <c r="CW209" s="125"/>
      <c r="CX209" s="126">
        <f t="shared" si="3117"/>
        <v>0</v>
      </c>
      <c r="CY209" s="124" t="str">
        <f t="shared" si="3118"/>
        <v/>
      </c>
      <c r="CZ209" s="125"/>
      <c r="DA209" s="126">
        <f t="shared" si="3119"/>
        <v>0</v>
      </c>
      <c r="DB209" s="124">
        <f t="shared" si="3120"/>
        <v>18084.62</v>
      </c>
      <c r="DC209" s="125">
        <v>1</v>
      </c>
      <c r="DD209" s="126">
        <f t="shared" si="3121"/>
        <v>1</v>
      </c>
      <c r="DE209" s="124" t="str">
        <f t="shared" si="3122"/>
        <v/>
      </c>
      <c r="DF209" s="125"/>
      <c r="DG209" s="126">
        <f t="shared" si="3123"/>
        <v>1</v>
      </c>
      <c r="DH209" s="124" t="str">
        <f t="shared" si="3124"/>
        <v/>
      </c>
      <c r="DI209" s="125"/>
      <c r="DJ209" s="126">
        <f t="shared" si="3125"/>
        <v>1</v>
      </c>
    </row>
    <row r="210" spans="1:114" ht="7.75" hidden="1" customHeight="1" outlineLevel="2" x14ac:dyDescent="0.2">
      <c r="A210" s="97" t="str">
        <f t="shared" si="2984"/>
        <v>4</v>
      </c>
      <c r="B210" s="140" t="s">
        <v>431</v>
      </c>
      <c r="C210" s="213" t="str">
        <f>VLOOKUP(B210,'[49]PLANILHA ORCAMENTARIA'!A:B,2,0)</f>
        <v>GRADIL</v>
      </c>
      <c r="D210" s="214"/>
      <c r="E210" s="122">
        <f>VLOOKUP(B210,'[49]PLANILHA ORCAMENTARIA'!A:G,7,0)</f>
        <v>33206.400000000001</v>
      </c>
      <c r="F210" s="123">
        <f t="shared" si="3054"/>
        <v>33206.400000000001</v>
      </c>
      <c r="G210" s="124" t="str">
        <f t="shared" si="3055"/>
        <v/>
      </c>
      <c r="H210" s="125"/>
      <c r="I210" s="126">
        <f t="shared" si="2595"/>
        <v>0</v>
      </c>
      <c r="J210" s="124" t="str">
        <f t="shared" si="3056"/>
        <v/>
      </c>
      <c r="K210" s="125"/>
      <c r="L210" s="126">
        <f t="shared" si="3057"/>
        <v>0</v>
      </c>
      <c r="M210" s="124" t="str">
        <f t="shared" si="3058"/>
        <v/>
      </c>
      <c r="N210" s="125"/>
      <c r="O210" s="126">
        <f t="shared" si="3059"/>
        <v>0</v>
      </c>
      <c r="P210" s="124" t="str">
        <f t="shared" si="3060"/>
        <v/>
      </c>
      <c r="Q210" s="125"/>
      <c r="R210" s="126">
        <f t="shared" si="3061"/>
        <v>0</v>
      </c>
      <c r="S210" s="124" t="str">
        <f t="shared" si="3062"/>
        <v/>
      </c>
      <c r="T210" s="125"/>
      <c r="U210" s="126">
        <f t="shared" si="3063"/>
        <v>0</v>
      </c>
      <c r="V210" s="124" t="str">
        <f t="shared" si="3064"/>
        <v/>
      </c>
      <c r="W210" s="125"/>
      <c r="X210" s="126">
        <f t="shared" si="3065"/>
        <v>0</v>
      </c>
      <c r="Y210" s="124" t="str">
        <f t="shared" si="3066"/>
        <v/>
      </c>
      <c r="Z210" s="125"/>
      <c r="AA210" s="126">
        <f t="shared" si="3067"/>
        <v>0</v>
      </c>
      <c r="AB210" s="124" t="str">
        <f t="shared" si="3068"/>
        <v/>
      </c>
      <c r="AC210" s="125"/>
      <c r="AD210" s="126">
        <f t="shared" si="3069"/>
        <v>0</v>
      </c>
      <c r="AE210" s="124" t="str">
        <f t="shared" si="3070"/>
        <v/>
      </c>
      <c r="AF210" s="125"/>
      <c r="AG210" s="126">
        <f t="shared" si="3071"/>
        <v>0</v>
      </c>
      <c r="AH210" s="124" t="str">
        <f t="shared" si="3072"/>
        <v/>
      </c>
      <c r="AI210" s="125"/>
      <c r="AJ210" s="126">
        <f t="shared" si="3073"/>
        <v>0</v>
      </c>
      <c r="AK210" s="124" t="str">
        <f t="shared" si="3074"/>
        <v/>
      </c>
      <c r="AL210" s="125"/>
      <c r="AM210" s="126">
        <f t="shared" si="3075"/>
        <v>0</v>
      </c>
      <c r="AN210" s="124" t="str">
        <f t="shared" si="3076"/>
        <v/>
      </c>
      <c r="AO210" s="125"/>
      <c r="AP210" s="126">
        <f t="shared" si="3077"/>
        <v>0</v>
      </c>
      <c r="AQ210" s="124" t="str">
        <f t="shared" si="3078"/>
        <v/>
      </c>
      <c r="AR210" s="125"/>
      <c r="AS210" s="126">
        <f t="shared" si="3079"/>
        <v>0</v>
      </c>
      <c r="AT210" s="124" t="str">
        <f t="shared" si="3080"/>
        <v/>
      </c>
      <c r="AU210" s="125"/>
      <c r="AV210" s="126">
        <f t="shared" si="3081"/>
        <v>0</v>
      </c>
      <c r="AW210" s="124" t="str">
        <f t="shared" si="3082"/>
        <v/>
      </c>
      <c r="AX210" s="125"/>
      <c r="AY210" s="126">
        <f t="shared" si="3083"/>
        <v>0</v>
      </c>
      <c r="AZ210" s="124" t="str">
        <f t="shared" si="3084"/>
        <v/>
      </c>
      <c r="BA210" s="125"/>
      <c r="BB210" s="126">
        <f t="shared" si="3085"/>
        <v>0</v>
      </c>
      <c r="BC210" s="124" t="str">
        <f t="shared" si="3086"/>
        <v/>
      </c>
      <c r="BD210" s="125"/>
      <c r="BE210" s="126">
        <f t="shared" si="3087"/>
        <v>0</v>
      </c>
      <c r="BF210" s="124" t="str">
        <f t="shared" si="3088"/>
        <v/>
      </c>
      <c r="BG210" s="125"/>
      <c r="BH210" s="126">
        <f t="shared" si="3089"/>
        <v>0</v>
      </c>
      <c r="BI210" s="124" t="str">
        <f t="shared" si="3090"/>
        <v/>
      </c>
      <c r="BJ210" s="125"/>
      <c r="BK210" s="126">
        <f t="shared" si="3091"/>
        <v>0</v>
      </c>
      <c r="BL210" s="124" t="str">
        <f t="shared" si="3092"/>
        <v/>
      </c>
      <c r="BM210" s="125"/>
      <c r="BN210" s="126">
        <f t="shared" si="3093"/>
        <v>0</v>
      </c>
      <c r="BO210" s="124" t="str">
        <f t="shared" si="3094"/>
        <v/>
      </c>
      <c r="BP210" s="125"/>
      <c r="BQ210" s="126">
        <f t="shared" si="3095"/>
        <v>0</v>
      </c>
      <c r="BR210" s="124" t="str">
        <f t="shared" si="3096"/>
        <v/>
      </c>
      <c r="BS210" s="125"/>
      <c r="BT210" s="126">
        <f t="shared" si="3097"/>
        <v>0</v>
      </c>
      <c r="BU210" s="124" t="str">
        <f t="shared" si="3098"/>
        <v/>
      </c>
      <c r="BV210" s="125"/>
      <c r="BW210" s="126">
        <f t="shared" si="3099"/>
        <v>0</v>
      </c>
      <c r="BX210" s="124" t="str">
        <f t="shared" si="3100"/>
        <v/>
      </c>
      <c r="BY210" s="125"/>
      <c r="BZ210" s="126">
        <f t="shared" si="3101"/>
        <v>0</v>
      </c>
      <c r="CA210" s="124" t="str">
        <f t="shared" si="3102"/>
        <v/>
      </c>
      <c r="CB210" s="125"/>
      <c r="CC210" s="126">
        <f t="shared" si="3103"/>
        <v>0</v>
      </c>
      <c r="CD210" s="124" t="str">
        <f t="shared" si="3104"/>
        <v/>
      </c>
      <c r="CE210" s="125"/>
      <c r="CF210" s="126">
        <f t="shared" si="3105"/>
        <v>0</v>
      </c>
      <c r="CG210" s="124" t="str">
        <f t="shared" si="3106"/>
        <v/>
      </c>
      <c r="CH210" s="125"/>
      <c r="CI210" s="126">
        <f t="shared" si="3107"/>
        <v>0</v>
      </c>
      <c r="CJ210" s="124" t="str">
        <f t="shared" si="3108"/>
        <v/>
      </c>
      <c r="CK210" s="125"/>
      <c r="CL210" s="126">
        <f t="shared" si="3109"/>
        <v>0</v>
      </c>
      <c r="CM210" s="124" t="str">
        <f t="shared" si="3110"/>
        <v/>
      </c>
      <c r="CN210" s="125"/>
      <c r="CO210" s="126">
        <f t="shared" si="3111"/>
        <v>0</v>
      </c>
      <c r="CP210" s="124" t="str">
        <f t="shared" si="3112"/>
        <v/>
      </c>
      <c r="CQ210" s="125"/>
      <c r="CR210" s="126">
        <f t="shared" si="3113"/>
        <v>0</v>
      </c>
      <c r="CS210" s="124" t="str">
        <f t="shared" si="3114"/>
        <v/>
      </c>
      <c r="CT210" s="125"/>
      <c r="CU210" s="126">
        <f t="shared" si="3115"/>
        <v>0</v>
      </c>
      <c r="CV210" s="124" t="str">
        <f t="shared" si="3116"/>
        <v/>
      </c>
      <c r="CW210" s="125"/>
      <c r="CX210" s="126">
        <f t="shared" si="3117"/>
        <v>0</v>
      </c>
      <c r="CY210" s="124" t="str">
        <f t="shared" si="3118"/>
        <v/>
      </c>
      <c r="CZ210" s="125"/>
      <c r="DA210" s="126">
        <f t="shared" si="3119"/>
        <v>0</v>
      </c>
      <c r="DB210" s="124">
        <f t="shared" si="3120"/>
        <v>33206.400000000001</v>
      </c>
      <c r="DC210" s="125">
        <v>1</v>
      </c>
      <c r="DD210" s="126">
        <f t="shared" si="3121"/>
        <v>1</v>
      </c>
      <c r="DE210" s="124" t="str">
        <f t="shared" si="3122"/>
        <v/>
      </c>
      <c r="DF210" s="125"/>
      <c r="DG210" s="126">
        <f t="shared" si="3123"/>
        <v>1</v>
      </c>
      <c r="DH210" s="124" t="str">
        <f t="shared" si="3124"/>
        <v/>
      </c>
      <c r="DI210" s="125"/>
      <c r="DJ210" s="126">
        <f t="shared" si="3125"/>
        <v>1</v>
      </c>
    </row>
    <row r="211" spans="1:114" ht="7.75" hidden="1" customHeight="1" outlineLevel="1" x14ac:dyDescent="0.2">
      <c r="A211" s="97" t="str">
        <f t="shared" si="2984"/>
        <v>4</v>
      </c>
      <c r="B211" s="140" t="s">
        <v>432</v>
      </c>
      <c r="C211" s="213" t="str">
        <f>VLOOKUP(B211,'[49]PLANILHA ORCAMENTARIA'!A:B,2,0)</f>
        <v>PORTÕES</v>
      </c>
      <c r="D211" s="214"/>
      <c r="E211" s="122">
        <f>VLOOKUP(B211,'[49]PLANILHA ORCAMENTARIA'!A:G,7,0)</f>
        <v>121905.04</v>
      </c>
      <c r="F211" s="123">
        <f t="shared" si="3054"/>
        <v>121905.04</v>
      </c>
      <c r="G211" s="124" t="str">
        <f t="shared" si="3055"/>
        <v/>
      </c>
      <c r="H211" s="125"/>
      <c r="I211" s="126">
        <f t="shared" si="2595"/>
        <v>0</v>
      </c>
      <c r="J211" s="124" t="str">
        <f t="shared" si="3056"/>
        <v/>
      </c>
      <c r="K211" s="125"/>
      <c r="L211" s="126">
        <f t="shared" si="3057"/>
        <v>0</v>
      </c>
      <c r="M211" s="124" t="str">
        <f t="shared" si="3058"/>
        <v/>
      </c>
      <c r="N211" s="125"/>
      <c r="O211" s="126">
        <f t="shared" si="3059"/>
        <v>0</v>
      </c>
      <c r="P211" s="124" t="str">
        <f t="shared" si="3060"/>
        <v/>
      </c>
      <c r="Q211" s="125"/>
      <c r="R211" s="126">
        <f t="shared" si="3061"/>
        <v>0</v>
      </c>
      <c r="S211" s="124" t="str">
        <f t="shared" si="3062"/>
        <v/>
      </c>
      <c r="T211" s="125"/>
      <c r="U211" s="126">
        <f t="shared" si="3063"/>
        <v>0</v>
      </c>
      <c r="V211" s="124" t="str">
        <f t="shared" si="3064"/>
        <v/>
      </c>
      <c r="W211" s="125"/>
      <c r="X211" s="126">
        <f t="shared" si="3065"/>
        <v>0</v>
      </c>
      <c r="Y211" s="124" t="str">
        <f t="shared" si="3066"/>
        <v/>
      </c>
      <c r="Z211" s="125"/>
      <c r="AA211" s="126">
        <f t="shared" si="3067"/>
        <v>0</v>
      </c>
      <c r="AB211" s="124" t="str">
        <f t="shared" si="3068"/>
        <v/>
      </c>
      <c r="AC211" s="125"/>
      <c r="AD211" s="126">
        <f t="shared" si="3069"/>
        <v>0</v>
      </c>
      <c r="AE211" s="124" t="str">
        <f t="shared" si="3070"/>
        <v/>
      </c>
      <c r="AF211" s="125"/>
      <c r="AG211" s="126">
        <f t="shared" si="3071"/>
        <v>0</v>
      </c>
      <c r="AH211" s="124" t="str">
        <f t="shared" si="3072"/>
        <v/>
      </c>
      <c r="AI211" s="125"/>
      <c r="AJ211" s="126">
        <f t="shared" si="3073"/>
        <v>0</v>
      </c>
      <c r="AK211" s="124" t="str">
        <f t="shared" si="3074"/>
        <v/>
      </c>
      <c r="AL211" s="125"/>
      <c r="AM211" s="126">
        <f t="shared" si="3075"/>
        <v>0</v>
      </c>
      <c r="AN211" s="124" t="str">
        <f t="shared" si="3076"/>
        <v/>
      </c>
      <c r="AO211" s="125"/>
      <c r="AP211" s="126">
        <f t="shared" si="3077"/>
        <v>0</v>
      </c>
      <c r="AQ211" s="124" t="str">
        <f t="shared" si="3078"/>
        <v/>
      </c>
      <c r="AR211" s="125"/>
      <c r="AS211" s="126">
        <f t="shared" si="3079"/>
        <v>0</v>
      </c>
      <c r="AT211" s="124" t="str">
        <f t="shared" si="3080"/>
        <v/>
      </c>
      <c r="AU211" s="125"/>
      <c r="AV211" s="126">
        <f t="shared" si="3081"/>
        <v>0</v>
      </c>
      <c r="AW211" s="124" t="str">
        <f t="shared" si="3082"/>
        <v/>
      </c>
      <c r="AX211" s="125"/>
      <c r="AY211" s="126">
        <f t="shared" si="3083"/>
        <v>0</v>
      </c>
      <c r="AZ211" s="124" t="str">
        <f t="shared" si="3084"/>
        <v/>
      </c>
      <c r="BA211" s="125"/>
      <c r="BB211" s="126">
        <f t="shared" si="3085"/>
        <v>0</v>
      </c>
      <c r="BC211" s="124" t="str">
        <f t="shared" si="3086"/>
        <v/>
      </c>
      <c r="BD211" s="125"/>
      <c r="BE211" s="126">
        <f t="shared" si="3087"/>
        <v>0</v>
      </c>
      <c r="BF211" s="124" t="str">
        <f t="shared" si="3088"/>
        <v/>
      </c>
      <c r="BG211" s="125"/>
      <c r="BH211" s="126">
        <f t="shared" si="3089"/>
        <v>0</v>
      </c>
      <c r="BI211" s="124" t="str">
        <f t="shared" si="3090"/>
        <v/>
      </c>
      <c r="BJ211" s="125"/>
      <c r="BK211" s="126">
        <f t="shared" si="3091"/>
        <v>0</v>
      </c>
      <c r="BL211" s="124" t="str">
        <f t="shared" si="3092"/>
        <v/>
      </c>
      <c r="BM211" s="125"/>
      <c r="BN211" s="126">
        <f t="shared" si="3093"/>
        <v>0</v>
      </c>
      <c r="BO211" s="124" t="str">
        <f t="shared" si="3094"/>
        <v/>
      </c>
      <c r="BP211" s="125"/>
      <c r="BQ211" s="126">
        <f t="shared" si="3095"/>
        <v>0</v>
      </c>
      <c r="BR211" s="124" t="str">
        <f t="shared" si="3096"/>
        <v/>
      </c>
      <c r="BS211" s="125"/>
      <c r="BT211" s="126">
        <f t="shared" si="3097"/>
        <v>0</v>
      </c>
      <c r="BU211" s="124" t="str">
        <f t="shared" si="3098"/>
        <v/>
      </c>
      <c r="BV211" s="125"/>
      <c r="BW211" s="126">
        <f t="shared" si="3099"/>
        <v>0</v>
      </c>
      <c r="BX211" s="124" t="str">
        <f t="shared" si="3100"/>
        <v/>
      </c>
      <c r="BY211" s="125"/>
      <c r="BZ211" s="126">
        <f t="shared" si="3101"/>
        <v>0</v>
      </c>
      <c r="CA211" s="124" t="str">
        <f t="shared" si="3102"/>
        <v/>
      </c>
      <c r="CB211" s="125"/>
      <c r="CC211" s="126">
        <f t="shared" si="3103"/>
        <v>0</v>
      </c>
      <c r="CD211" s="124" t="str">
        <f t="shared" si="3104"/>
        <v/>
      </c>
      <c r="CE211" s="125"/>
      <c r="CF211" s="126">
        <f t="shared" si="3105"/>
        <v>0</v>
      </c>
      <c r="CG211" s="124" t="str">
        <f t="shared" si="3106"/>
        <v/>
      </c>
      <c r="CH211" s="125"/>
      <c r="CI211" s="126">
        <f t="shared" si="3107"/>
        <v>0</v>
      </c>
      <c r="CJ211" s="124" t="str">
        <f t="shared" si="3108"/>
        <v/>
      </c>
      <c r="CK211" s="125"/>
      <c r="CL211" s="126">
        <f t="shared" si="3109"/>
        <v>0</v>
      </c>
      <c r="CM211" s="124" t="str">
        <f t="shared" si="3110"/>
        <v/>
      </c>
      <c r="CN211" s="125"/>
      <c r="CO211" s="126">
        <f t="shared" si="3111"/>
        <v>0</v>
      </c>
      <c r="CP211" s="124" t="str">
        <f t="shared" si="3112"/>
        <v/>
      </c>
      <c r="CQ211" s="125"/>
      <c r="CR211" s="126">
        <f t="shared" si="3113"/>
        <v>0</v>
      </c>
      <c r="CS211" s="124" t="str">
        <f t="shared" si="3114"/>
        <v/>
      </c>
      <c r="CT211" s="125"/>
      <c r="CU211" s="126">
        <f t="shared" si="3115"/>
        <v>0</v>
      </c>
      <c r="CV211" s="124" t="str">
        <f t="shared" si="3116"/>
        <v/>
      </c>
      <c r="CW211" s="125"/>
      <c r="CX211" s="126">
        <f t="shared" si="3117"/>
        <v>0</v>
      </c>
      <c r="CY211" s="124" t="str">
        <f t="shared" si="3118"/>
        <v/>
      </c>
      <c r="CZ211" s="125"/>
      <c r="DA211" s="126">
        <f t="shared" si="3119"/>
        <v>0</v>
      </c>
      <c r="DB211" s="124" t="str">
        <f t="shared" si="3120"/>
        <v/>
      </c>
      <c r="DC211" s="125"/>
      <c r="DD211" s="126">
        <f t="shared" si="3121"/>
        <v>0</v>
      </c>
      <c r="DE211" s="124">
        <f t="shared" si="3122"/>
        <v>121905.04</v>
      </c>
      <c r="DF211" s="125">
        <v>1</v>
      </c>
      <c r="DG211" s="126">
        <f t="shared" si="3123"/>
        <v>1</v>
      </c>
      <c r="DH211" s="124" t="str">
        <f t="shared" si="3124"/>
        <v/>
      </c>
      <c r="DI211" s="125"/>
      <c r="DJ211" s="126">
        <f t="shared" si="3125"/>
        <v>1</v>
      </c>
    </row>
    <row r="212" spans="1:114" ht="7.75" hidden="1" customHeight="1" outlineLevel="1" x14ac:dyDescent="0.2">
      <c r="A212" s="97" t="str">
        <f t="shared" si="2984"/>
        <v>4</v>
      </c>
      <c r="B212" s="140" t="s">
        <v>433</v>
      </c>
      <c r="C212" s="213" t="str">
        <f>VLOOKUP(B212,'[49]PLANILHA ORCAMENTARIA'!A:B,2,0)</f>
        <v>PINTURA - FUNDO SELADOR E EMASSAMENTO</v>
      </c>
      <c r="D212" s="214"/>
      <c r="E212" s="122">
        <f>VLOOKUP(B212,'[49]PLANILHA ORCAMENTARIA'!A:G,7,0)</f>
        <v>2282.5100000000002</v>
      </c>
      <c r="F212" s="123">
        <f t="shared" si="3054"/>
        <v>2282.5100000000002</v>
      </c>
      <c r="G212" s="124" t="str">
        <f t="shared" si="3055"/>
        <v/>
      </c>
      <c r="H212" s="125"/>
      <c r="I212" s="126">
        <f t="shared" si="2595"/>
        <v>0</v>
      </c>
      <c r="J212" s="124" t="str">
        <f t="shared" si="3056"/>
        <v/>
      </c>
      <c r="K212" s="125"/>
      <c r="L212" s="126">
        <f t="shared" si="3057"/>
        <v>0</v>
      </c>
      <c r="M212" s="124" t="str">
        <f t="shared" si="3058"/>
        <v/>
      </c>
      <c r="N212" s="125"/>
      <c r="O212" s="126">
        <f t="shared" si="3059"/>
        <v>0</v>
      </c>
      <c r="P212" s="124" t="str">
        <f t="shared" si="3060"/>
        <v/>
      </c>
      <c r="Q212" s="125"/>
      <c r="R212" s="126">
        <f t="shared" si="3061"/>
        <v>0</v>
      </c>
      <c r="S212" s="124" t="str">
        <f t="shared" si="3062"/>
        <v/>
      </c>
      <c r="T212" s="125"/>
      <c r="U212" s="126">
        <f t="shared" si="3063"/>
        <v>0</v>
      </c>
      <c r="V212" s="124" t="str">
        <f t="shared" si="3064"/>
        <v/>
      </c>
      <c r="W212" s="125"/>
      <c r="X212" s="126">
        <f t="shared" si="3065"/>
        <v>0</v>
      </c>
      <c r="Y212" s="124" t="str">
        <f t="shared" si="3066"/>
        <v/>
      </c>
      <c r="Z212" s="125"/>
      <c r="AA212" s="126">
        <f t="shared" si="3067"/>
        <v>0</v>
      </c>
      <c r="AB212" s="124" t="str">
        <f t="shared" si="3068"/>
        <v/>
      </c>
      <c r="AC212" s="125"/>
      <c r="AD212" s="126">
        <f t="shared" si="3069"/>
        <v>0</v>
      </c>
      <c r="AE212" s="124" t="str">
        <f t="shared" si="3070"/>
        <v/>
      </c>
      <c r="AF212" s="125"/>
      <c r="AG212" s="126">
        <f t="shared" si="3071"/>
        <v>0</v>
      </c>
      <c r="AH212" s="124" t="str">
        <f t="shared" si="3072"/>
        <v/>
      </c>
      <c r="AI212" s="125"/>
      <c r="AJ212" s="126">
        <f t="shared" si="3073"/>
        <v>0</v>
      </c>
      <c r="AK212" s="124" t="str">
        <f t="shared" si="3074"/>
        <v/>
      </c>
      <c r="AL212" s="125"/>
      <c r="AM212" s="126">
        <f t="shared" si="3075"/>
        <v>0</v>
      </c>
      <c r="AN212" s="124" t="str">
        <f t="shared" si="3076"/>
        <v/>
      </c>
      <c r="AO212" s="125"/>
      <c r="AP212" s="126">
        <f t="shared" si="3077"/>
        <v>0</v>
      </c>
      <c r="AQ212" s="124" t="str">
        <f t="shared" si="3078"/>
        <v/>
      </c>
      <c r="AR212" s="125"/>
      <c r="AS212" s="126">
        <f t="shared" si="3079"/>
        <v>0</v>
      </c>
      <c r="AT212" s="124" t="str">
        <f t="shared" si="3080"/>
        <v/>
      </c>
      <c r="AU212" s="125"/>
      <c r="AV212" s="126">
        <f t="shared" si="3081"/>
        <v>0</v>
      </c>
      <c r="AW212" s="124" t="str">
        <f t="shared" si="3082"/>
        <v/>
      </c>
      <c r="AX212" s="125"/>
      <c r="AY212" s="126">
        <f t="shared" si="3083"/>
        <v>0</v>
      </c>
      <c r="AZ212" s="124" t="str">
        <f t="shared" si="3084"/>
        <v/>
      </c>
      <c r="BA212" s="125"/>
      <c r="BB212" s="126">
        <f t="shared" si="3085"/>
        <v>0</v>
      </c>
      <c r="BC212" s="124" t="str">
        <f t="shared" si="3086"/>
        <v/>
      </c>
      <c r="BD212" s="125"/>
      <c r="BE212" s="126">
        <f t="shared" si="3087"/>
        <v>0</v>
      </c>
      <c r="BF212" s="124" t="str">
        <f t="shared" si="3088"/>
        <v/>
      </c>
      <c r="BG212" s="125"/>
      <c r="BH212" s="126">
        <f t="shared" si="3089"/>
        <v>0</v>
      </c>
      <c r="BI212" s="124" t="str">
        <f t="shared" si="3090"/>
        <v/>
      </c>
      <c r="BJ212" s="125"/>
      <c r="BK212" s="126">
        <f t="shared" si="3091"/>
        <v>0</v>
      </c>
      <c r="BL212" s="124" t="str">
        <f t="shared" si="3092"/>
        <v/>
      </c>
      <c r="BM212" s="125"/>
      <c r="BN212" s="126">
        <f t="shared" si="3093"/>
        <v>0</v>
      </c>
      <c r="BO212" s="124" t="str">
        <f t="shared" si="3094"/>
        <v/>
      </c>
      <c r="BP212" s="125"/>
      <c r="BQ212" s="126">
        <f t="shared" si="3095"/>
        <v>0</v>
      </c>
      <c r="BR212" s="124" t="str">
        <f t="shared" si="3096"/>
        <v/>
      </c>
      <c r="BS212" s="125"/>
      <c r="BT212" s="126">
        <f t="shared" si="3097"/>
        <v>0</v>
      </c>
      <c r="BU212" s="124" t="str">
        <f t="shared" si="3098"/>
        <v/>
      </c>
      <c r="BV212" s="125"/>
      <c r="BW212" s="126">
        <f t="shared" si="3099"/>
        <v>0</v>
      </c>
      <c r="BX212" s="124" t="str">
        <f t="shared" si="3100"/>
        <v/>
      </c>
      <c r="BY212" s="125"/>
      <c r="BZ212" s="126">
        <f t="shared" si="3101"/>
        <v>0</v>
      </c>
      <c r="CA212" s="124" t="str">
        <f t="shared" si="3102"/>
        <v/>
      </c>
      <c r="CB212" s="125"/>
      <c r="CC212" s="126">
        <f t="shared" si="3103"/>
        <v>0</v>
      </c>
      <c r="CD212" s="124" t="str">
        <f t="shared" si="3104"/>
        <v/>
      </c>
      <c r="CE212" s="125"/>
      <c r="CF212" s="126">
        <f t="shared" si="3105"/>
        <v>0</v>
      </c>
      <c r="CG212" s="124" t="str">
        <f t="shared" si="3106"/>
        <v/>
      </c>
      <c r="CH212" s="125"/>
      <c r="CI212" s="126">
        <f t="shared" si="3107"/>
        <v>0</v>
      </c>
      <c r="CJ212" s="124" t="str">
        <f t="shared" si="3108"/>
        <v/>
      </c>
      <c r="CK212" s="125"/>
      <c r="CL212" s="126">
        <f t="shared" si="3109"/>
        <v>0</v>
      </c>
      <c r="CM212" s="124" t="str">
        <f t="shared" si="3110"/>
        <v/>
      </c>
      <c r="CN212" s="125"/>
      <c r="CO212" s="126">
        <f t="shared" si="3111"/>
        <v>0</v>
      </c>
      <c r="CP212" s="124" t="str">
        <f t="shared" si="3112"/>
        <v/>
      </c>
      <c r="CQ212" s="125"/>
      <c r="CR212" s="126">
        <f t="shared" si="3113"/>
        <v>0</v>
      </c>
      <c r="CS212" s="124" t="str">
        <f t="shared" si="3114"/>
        <v/>
      </c>
      <c r="CT212" s="125"/>
      <c r="CU212" s="126">
        <f t="shared" si="3115"/>
        <v>0</v>
      </c>
      <c r="CV212" s="124" t="str">
        <f t="shared" si="3116"/>
        <v/>
      </c>
      <c r="CW212" s="125"/>
      <c r="CX212" s="126">
        <f t="shared" si="3117"/>
        <v>0</v>
      </c>
      <c r="CY212" s="124" t="str">
        <f t="shared" si="3118"/>
        <v/>
      </c>
      <c r="CZ212" s="125"/>
      <c r="DA212" s="126">
        <f t="shared" si="3119"/>
        <v>0</v>
      </c>
      <c r="DB212" s="124" t="str">
        <f t="shared" si="3120"/>
        <v/>
      </c>
      <c r="DC212" s="125"/>
      <c r="DD212" s="126">
        <f t="shared" si="3121"/>
        <v>0</v>
      </c>
      <c r="DE212" s="124">
        <f t="shared" si="3122"/>
        <v>2282.5100000000002</v>
      </c>
      <c r="DF212" s="125">
        <v>1</v>
      </c>
      <c r="DG212" s="126">
        <f t="shared" si="3123"/>
        <v>1</v>
      </c>
      <c r="DH212" s="124" t="str">
        <f t="shared" si="3124"/>
        <v/>
      </c>
      <c r="DI212" s="125"/>
      <c r="DJ212" s="126">
        <f t="shared" si="3125"/>
        <v>1</v>
      </c>
    </row>
    <row r="213" spans="1:114" ht="7.75" hidden="1" customHeight="1" outlineLevel="1" x14ac:dyDescent="0.2">
      <c r="A213" s="97" t="str">
        <f t="shared" si="2984"/>
        <v>4</v>
      </c>
      <c r="B213" s="140" t="s">
        <v>434</v>
      </c>
      <c r="C213" s="213" t="str">
        <f>VLOOKUP(B213,'[49]PLANILHA ORCAMENTARIA'!A:B,2,0)</f>
        <v>PINTURA - LATEX COMPLETAMENTE ACABADO</v>
      </c>
      <c r="D213" s="214"/>
      <c r="E213" s="122">
        <f>VLOOKUP(B213,'[49]PLANILHA ORCAMENTARIA'!A:G,7,0)</f>
        <v>2294.66</v>
      </c>
      <c r="F213" s="123">
        <f t="shared" si="3054"/>
        <v>2294.66</v>
      </c>
      <c r="G213" s="124" t="str">
        <f t="shared" si="3055"/>
        <v/>
      </c>
      <c r="H213" s="125"/>
      <c r="I213" s="126">
        <f t="shared" si="2595"/>
        <v>0</v>
      </c>
      <c r="J213" s="124" t="str">
        <f t="shared" si="3056"/>
        <v/>
      </c>
      <c r="K213" s="125"/>
      <c r="L213" s="126">
        <f t="shared" si="3057"/>
        <v>0</v>
      </c>
      <c r="M213" s="124" t="str">
        <f t="shared" si="3058"/>
        <v/>
      </c>
      <c r="N213" s="125"/>
      <c r="O213" s="126">
        <f t="shared" si="3059"/>
        <v>0</v>
      </c>
      <c r="P213" s="124" t="str">
        <f t="shared" si="3060"/>
        <v/>
      </c>
      <c r="Q213" s="125"/>
      <c r="R213" s="126">
        <f t="shared" si="3061"/>
        <v>0</v>
      </c>
      <c r="S213" s="124" t="str">
        <f t="shared" si="3062"/>
        <v/>
      </c>
      <c r="T213" s="125"/>
      <c r="U213" s="126">
        <f t="shared" si="3063"/>
        <v>0</v>
      </c>
      <c r="V213" s="124" t="str">
        <f t="shared" si="3064"/>
        <v/>
      </c>
      <c r="W213" s="125"/>
      <c r="X213" s="126">
        <f t="shared" si="3065"/>
        <v>0</v>
      </c>
      <c r="Y213" s="124" t="str">
        <f t="shared" si="3066"/>
        <v/>
      </c>
      <c r="Z213" s="125"/>
      <c r="AA213" s="126">
        <f t="shared" si="3067"/>
        <v>0</v>
      </c>
      <c r="AB213" s="124" t="str">
        <f t="shared" si="3068"/>
        <v/>
      </c>
      <c r="AC213" s="125"/>
      <c r="AD213" s="126">
        <f t="shared" si="3069"/>
        <v>0</v>
      </c>
      <c r="AE213" s="124" t="str">
        <f t="shared" si="3070"/>
        <v/>
      </c>
      <c r="AF213" s="125"/>
      <c r="AG213" s="126">
        <f t="shared" si="3071"/>
        <v>0</v>
      </c>
      <c r="AH213" s="124" t="str">
        <f t="shared" si="3072"/>
        <v/>
      </c>
      <c r="AI213" s="125"/>
      <c r="AJ213" s="126">
        <f t="shared" si="3073"/>
        <v>0</v>
      </c>
      <c r="AK213" s="124" t="str">
        <f t="shared" si="3074"/>
        <v/>
      </c>
      <c r="AL213" s="125"/>
      <c r="AM213" s="126">
        <f t="shared" si="3075"/>
        <v>0</v>
      </c>
      <c r="AN213" s="124" t="str">
        <f t="shared" si="3076"/>
        <v/>
      </c>
      <c r="AO213" s="125"/>
      <c r="AP213" s="126">
        <f t="shared" si="3077"/>
        <v>0</v>
      </c>
      <c r="AQ213" s="124" t="str">
        <f t="shared" si="3078"/>
        <v/>
      </c>
      <c r="AR213" s="125"/>
      <c r="AS213" s="126">
        <f t="shared" si="3079"/>
        <v>0</v>
      </c>
      <c r="AT213" s="124" t="str">
        <f t="shared" si="3080"/>
        <v/>
      </c>
      <c r="AU213" s="125"/>
      <c r="AV213" s="126">
        <f t="shared" si="3081"/>
        <v>0</v>
      </c>
      <c r="AW213" s="124" t="str">
        <f t="shared" si="3082"/>
        <v/>
      </c>
      <c r="AX213" s="125"/>
      <c r="AY213" s="126">
        <f t="shared" si="3083"/>
        <v>0</v>
      </c>
      <c r="AZ213" s="124" t="str">
        <f t="shared" si="3084"/>
        <v/>
      </c>
      <c r="BA213" s="125"/>
      <c r="BB213" s="126">
        <f t="shared" si="3085"/>
        <v>0</v>
      </c>
      <c r="BC213" s="124" t="str">
        <f t="shared" si="3086"/>
        <v/>
      </c>
      <c r="BD213" s="125"/>
      <c r="BE213" s="126">
        <f t="shared" si="3087"/>
        <v>0</v>
      </c>
      <c r="BF213" s="124" t="str">
        <f t="shared" si="3088"/>
        <v/>
      </c>
      <c r="BG213" s="125"/>
      <c r="BH213" s="126">
        <f t="shared" si="3089"/>
        <v>0</v>
      </c>
      <c r="BI213" s="124" t="str">
        <f t="shared" si="3090"/>
        <v/>
      </c>
      <c r="BJ213" s="125"/>
      <c r="BK213" s="126">
        <f t="shared" si="3091"/>
        <v>0</v>
      </c>
      <c r="BL213" s="124" t="str">
        <f t="shared" si="3092"/>
        <v/>
      </c>
      <c r="BM213" s="125"/>
      <c r="BN213" s="126">
        <f t="shared" si="3093"/>
        <v>0</v>
      </c>
      <c r="BO213" s="124" t="str">
        <f t="shared" si="3094"/>
        <v/>
      </c>
      <c r="BP213" s="125"/>
      <c r="BQ213" s="126">
        <f t="shared" si="3095"/>
        <v>0</v>
      </c>
      <c r="BR213" s="124" t="str">
        <f t="shared" si="3096"/>
        <v/>
      </c>
      <c r="BS213" s="125"/>
      <c r="BT213" s="126">
        <f t="shared" si="3097"/>
        <v>0</v>
      </c>
      <c r="BU213" s="124" t="str">
        <f t="shared" si="3098"/>
        <v/>
      </c>
      <c r="BV213" s="125"/>
      <c r="BW213" s="126">
        <f t="shared" si="3099"/>
        <v>0</v>
      </c>
      <c r="BX213" s="124" t="str">
        <f t="shared" si="3100"/>
        <v/>
      </c>
      <c r="BY213" s="125"/>
      <c r="BZ213" s="126">
        <f t="shared" si="3101"/>
        <v>0</v>
      </c>
      <c r="CA213" s="124" t="str">
        <f t="shared" si="3102"/>
        <v/>
      </c>
      <c r="CB213" s="125"/>
      <c r="CC213" s="126">
        <f t="shared" si="3103"/>
        <v>0</v>
      </c>
      <c r="CD213" s="124" t="str">
        <f t="shared" si="3104"/>
        <v/>
      </c>
      <c r="CE213" s="125"/>
      <c r="CF213" s="126">
        <f t="shared" si="3105"/>
        <v>0</v>
      </c>
      <c r="CG213" s="124" t="str">
        <f t="shared" si="3106"/>
        <v/>
      </c>
      <c r="CH213" s="125"/>
      <c r="CI213" s="126">
        <f t="shared" si="3107"/>
        <v>0</v>
      </c>
      <c r="CJ213" s="124" t="str">
        <f t="shared" si="3108"/>
        <v/>
      </c>
      <c r="CK213" s="125"/>
      <c r="CL213" s="126">
        <f t="shared" si="3109"/>
        <v>0</v>
      </c>
      <c r="CM213" s="124" t="str">
        <f t="shared" si="3110"/>
        <v/>
      </c>
      <c r="CN213" s="125"/>
      <c r="CO213" s="126">
        <f t="shared" si="3111"/>
        <v>0</v>
      </c>
      <c r="CP213" s="124" t="str">
        <f t="shared" si="3112"/>
        <v/>
      </c>
      <c r="CQ213" s="125"/>
      <c r="CR213" s="126">
        <f t="shared" si="3113"/>
        <v>0</v>
      </c>
      <c r="CS213" s="124" t="str">
        <f t="shared" si="3114"/>
        <v/>
      </c>
      <c r="CT213" s="125"/>
      <c r="CU213" s="126">
        <f t="shared" si="3115"/>
        <v>0</v>
      </c>
      <c r="CV213" s="124" t="str">
        <f t="shared" si="3116"/>
        <v/>
      </c>
      <c r="CW213" s="125"/>
      <c r="CX213" s="126">
        <f t="shared" si="3117"/>
        <v>0</v>
      </c>
      <c r="CY213" s="124" t="str">
        <f t="shared" si="3118"/>
        <v/>
      </c>
      <c r="CZ213" s="125"/>
      <c r="DA213" s="126">
        <f t="shared" si="3119"/>
        <v>0</v>
      </c>
      <c r="DB213" s="124" t="str">
        <f t="shared" si="3120"/>
        <v/>
      </c>
      <c r="DC213" s="125"/>
      <c r="DD213" s="126">
        <f t="shared" si="3121"/>
        <v>0</v>
      </c>
      <c r="DE213" s="124">
        <f t="shared" si="3122"/>
        <v>2294.66</v>
      </c>
      <c r="DF213" s="125">
        <v>1</v>
      </c>
      <c r="DG213" s="126">
        <f t="shared" si="3123"/>
        <v>1</v>
      </c>
      <c r="DH213" s="124" t="str">
        <f t="shared" si="3124"/>
        <v/>
      </c>
      <c r="DI213" s="125"/>
      <c r="DJ213" s="126">
        <f t="shared" si="3125"/>
        <v>1</v>
      </c>
    </row>
    <row r="214" spans="1:114" ht="7.75" hidden="1" customHeight="1" outlineLevel="1" x14ac:dyDescent="0.2">
      <c r="A214" s="97" t="str">
        <f t="shared" si="2984"/>
        <v>4</v>
      </c>
      <c r="B214" s="140" t="s">
        <v>435</v>
      </c>
      <c r="C214" s="213" t="str">
        <f>VLOOKUP(B214,'[49]PLANILHA ORCAMENTARIA'!A:B,2,0)</f>
        <v>DEMARCAÇÃO DE VAGA</v>
      </c>
      <c r="D214" s="214"/>
      <c r="E214" s="122">
        <f>VLOOKUP(B214,'[49]PLANILHA ORCAMENTARIA'!A:G,7,0)</f>
        <v>1510.07</v>
      </c>
      <c r="F214" s="123">
        <f t="shared" si="3054"/>
        <v>1510.07</v>
      </c>
      <c r="G214" s="124" t="str">
        <f t="shared" si="3055"/>
        <v/>
      </c>
      <c r="H214" s="125"/>
      <c r="I214" s="126">
        <f t="shared" si="2595"/>
        <v>0</v>
      </c>
      <c r="J214" s="124" t="str">
        <f t="shared" si="3056"/>
        <v/>
      </c>
      <c r="K214" s="125"/>
      <c r="L214" s="126">
        <f t="shared" si="3057"/>
        <v>0</v>
      </c>
      <c r="M214" s="124" t="str">
        <f t="shared" si="3058"/>
        <v/>
      </c>
      <c r="N214" s="125"/>
      <c r="O214" s="126">
        <f t="shared" si="3059"/>
        <v>0</v>
      </c>
      <c r="P214" s="124" t="str">
        <f t="shared" si="3060"/>
        <v/>
      </c>
      <c r="Q214" s="125"/>
      <c r="R214" s="126">
        <f t="shared" si="3061"/>
        <v>0</v>
      </c>
      <c r="S214" s="124" t="str">
        <f t="shared" si="3062"/>
        <v/>
      </c>
      <c r="T214" s="125"/>
      <c r="U214" s="126">
        <f t="shared" si="3063"/>
        <v>0</v>
      </c>
      <c r="V214" s="124" t="str">
        <f t="shared" si="3064"/>
        <v/>
      </c>
      <c r="W214" s="125"/>
      <c r="X214" s="126">
        <f t="shared" si="3065"/>
        <v>0</v>
      </c>
      <c r="Y214" s="124" t="str">
        <f t="shared" si="3066"/>
        <v/>
      </c>
      <c r="Z214" s="125"/>
      <c r="AA214" s="126">
        <f t="shared" si="3067"/>
        <v>0</v>
      </c>
      <c r="AB214" s="124" t="str">
        <f t="shared" si="3068"/>
        <v/>
      </c>
      <c r="AC214" s="125"/>
      <c r="AD214" s="126">
        <f t="shared" si="3069"/>
        <v>0</v>
      </c>
      <c r="AE214" s="124" t="str">
        <f t="shared" si="3070"/>
        <v/>
      </c>
      <c r="AF214" s="125"/>
      <c r="AG214" s="126">
        <f t="shared" si="3071"/>
        <v>0</v>
      </c>
      <c r="AH214" s="124" t="str">
        <f t="shared" si="3072"/>
        <v/>
      </c>
      <c r="AI214" s="125"/>
      <c r="AJ214" s="126">
        <f t="shared" si="3073"/>
        <v>0</v>
      </c>
      <c r="AK214" s="124" t="str">
        <f t="shared" si="3074"/>
        <v/>
      </c>
      <c r="AL214" s="125"/>
      <c r="AM214" s="126">
        <f t="shared" si="3075"/>
        <v>0</v>
      </c>
      <c r="AN214" s="124" t="str">
        <f t="shared" si="3076"/>
        <v/>
      </c>
      <c r="AO214" s="125"/>
      <c r="AP214" s="126">
        <f t="shared" si="3077"/>
        <v>0</v>
      </c>
      <c r="AQ214" s="124" t="str">
        <f t="shared" si="3078"/>
        <v/>
      </c>
      <c r="AR214" s="125"/>
      <c r="AS214" s="126">
        <f t="shared" si="3079"/>
        <v>0</v>
      </c>
      <c r="AT214" s="124" t="str">
        <f t="shared" si="3080"/>
        <v/>
      </c>
      <c r="AU214" s="125"/>
      <c r="AV214" s="126">
        <f t="shared" si="3081"/>
        <v>0</v>
      </c>
      <c r="AW214" s="124" t="str">
        <f t="shared" si="3082"/>
        <v/>
      </c>
      <c r="AX214" s="125"/>
      <c r="AY214" s="126">
        <f t="shared" si="3083"/>
        <v>0</v>
      </c>
      <c r="AZ214" s="124" t="str">
        <f t="shared" si="3084"/>
        <v/>
      </c>
      <c r="BA214" s="125"/>
      <c r="BB214" s="126">
        <f t="shared" si="3085"/>
        <v>0</v>
      </c>
      <c r="BC214" s="124" t="str">
        <f t="shared" si="3086"/>
        <v/>
      </c>
      <c r="BD214" s="125"/>
      <c r="BE214" s="126">
        <f t="shared" si="3087"/>
        <v>0</v>
      </c>
      <c r="BF214" s="124" t="str">
        <f t="shared" si="3088"/>
        <v/>
      </c>
      <c r="BG214" s="125"/>
      <c r="BH214" s="126">
        <f t="shared" si="3089"/>
        <v>0</v>
      </c>
      <c r="BI214" s="124" t="str">
        <f t="shared" si="3090"/>
        <v/>
      </c>
      <c r="BJ214" s="125"/>
      <c r="BK214" s="126">
        <f t="shared" si="3091"/>
        <v>0</v>
      </c>
      <c r="BL214" s="124" t="str">
        <f t="shared" si="3092"/>
        <v/>
      </c>
      <c r="BM214" s="125"/>
      <c r="BN214" s="126">
        <f t="shared" si="3093"/>
        <v>0</v>
      </c>
      <c r="BO214" s="124" t="str">
        <f t="shared" si="3094"/>
        <v/>
      </c>
      <c r="BP214" s="125"/>
      <c r="BQ214" s="126">
        <f t="shared" si="3095"/>
        <v>0</v>
      </c>
      <c r="BR214" s="124" t="str">
        <f t="shared" si="3096"/>
        <v/>
      </c>
      <c r="BS214" s="125"/>
      <c r="BT214" s="126">
        <f t="shared" si="3097"/>
        <v>0</v>
      </c>
      <c r="BU214" s="124" t="str">
        <f t="shared" si="3098"/>
        <v/>
      </c>
      <c r="BV214" s="125"/>
      <c r="BW214" s="126">
        <f t="shared" si="3099"/>
        <v>0</v>
      </c>
      <c r="BX214" s="124" t="str">
        <f t="shared" si="3100"/>
        <v/>
      </c>
      <c r="BY214" s="125"/>
      <c r="BZ214" s="126">
        <f t="shared" si="3101"/>
        <v>0</v>
      </c>
      <c r="CA214" s="124" t="str">
        <f t="shared" si="3102"/>
        <v/>
      </c>
      <c r="CB214" s="125"/>
      <c r="CC214" s="126">
        <f t="shared" si="3103"/>
        <v>0</v>
      </c>
      <c r="CD214" s="124" t="str">
        <f t="shared" si="3104"/>
        <v/>
      </c>
      <c r="CE214" s="125"/>
      <c r="CF214" s="126">
        <f t="shared" si="3105"/>
        <v>0</v>
      </c>
      <c r="CG214" s="124" t="str">
        <f t="shared" si="3106"/>
        <v/>
      </c>
      <c r="CH214" s="125"/>
      <c r="CI214" s="126">
        <f t="shared" si="3107"/>
        <v>0</v>
      </c>
      <c r="CJ214" s="124" t="str">
        <f t="shared" si="3108"/>
        <v/>
      </c>
      <c r="CK214" s="125"/>
      <c r="CL214" s="126">
        <f t="shared" si="3109"/>
        <v>0</v>
      </c>
      <c r="CM214" s="124" t="str">
        <f t="shared" si="3110"/>
        <v/>
      </c>
      <c r="CN214" s="125"/>
      <c r="CO214" s="126">
        <f t="shared" si="3111"/>
        <v>0</v>
      </c>
      <c r="CP214" s="124" t="str">
        <f t="shared" si="3112"/>
        <v/>
      </c>
      <c r="CQ214" s="125"/>
      <c r="CR214" s="126">
        <f t="shared" si="3113"/>
        <v>0</v>
      </c>
      <c r="CS214" s="124" t="str">
        <f t="shared" si="3114"/>
        <v/>
      </c>
      <c r="CT214" s="125"/>
      <c r="CU214" s="126">
        <f t="shared" si="3115"/>
        <v>0</v>
      </c>
      <c r="CV214" s="124" t="str">
        <f t="shared" si="3116"/>
        <v/>
      </c>
      <c r="CW214" s="125"/>
      <c r="CX214" s="126">
        <f t="shared" si="3117"/>
        <v>0</v>
      </c>
      <c r="CY214" s="124" t="str">
        <f t="shared" si="3118"/>
        <v/>
      </c>
      <c r="CZ214" s="125"/>
      <c r="DA214" s="126">
        <f t="shared" si="3119"/>
        <v>0</v>
      </c>
      <c r="DB214" s="124" t="str">
        <f t="shared" si="3120"/>
        <v/>
      </c>
      <c r="DC214" s="125"/>
      <c r="DD214" s="126">
        <f t="shared" si="3121"/>
        <v>0</v>
      </c>
      <c r="DE214" s="124">
        <f t="shared" si="3122"/>
        <v>1510.07</v>
      </c>
      <c r="DF214" s="125">
        <v>1</v>
      </c>
      <c r="DG214" s="126">
        <f t="shared" si="3123"/>
        <v>1</v>
      </c>
      <c r="DH214" s="124" t="str">
        <f t="shared" si="3124"/>
        <v/>
      </c>
      <c r="DI214" s="125"/>
      <c r="DJ214" s="126">
        <f t="shared" si="3125"/>
        <v>1</v>
      </c>
    </row>
    <row r="215" spans="1:114" ht="7.75" hidden="1" customHeight="1" outlineLevel="1" x14ac:dyDescent="0.2">
      <c r="A215" s="97" t="str">
        <f t="shared" si="2984"/>
        <v>4</v>
      </c>
      <c r="B215" s="134" t="s">
        <v>51</v>
      </c>
      <c r="C215" s="205" t="s">
        <v>436</v>
      </c>
      <c r="D215" s="205"/>
      <c r="E215" s="135">
        <f>VLOOKUP(B215,'[49]PLANILHA ORCAMENTARIA'!A:G,7,0)</f>
        <v>779874.41</v>
      </c>
      <c r="F215" s="136"/>
      <c r="G215" s="207" t="str">
        <f t="shared" si="2559"/>
        <v/>
      </c>
      <c r="H215" s="208"/>
      <c r="I215" s="209">
        <f t="shared" si="2595"/>
        <v>0</v>
      </c>
      <c r="J215" s="207" t="str">
        <f t="shared" ref="J215:J216" si="3126">IF(K215="","",K215*H215)</f>
        <v/>
      </c>
      <c r="K215" s="208"/>
      <c r="L215" s="209">
        <f t="shared" si="2596"/>
        <v>0</v>
      </c>
      <c r="M215" s="207" t="str">
        <f t="shared" ref="M215:M216" si="3127">IF(N215="","",N215*K215)</f>
        <v/>
      </c>
      <c r="N215" s="208"/>
      <c r="O215" s="209">
        <f t="shared" ref="O215:O216" si="3128">N215</f>
        <v>0</v>
      </c>
      <c r="P215" s="207" t="str">
        <f t="shared" ref="P215:P216" si="3129">IF(Q215="","",Q215*N215)</f>
        <v/>
      </c>
      <c r="Q215" s="208"/>
      <c r="R215" s="209">
        <f t="shared" ref="R215:R216" si="3130">Q215</f>
        <v>0</v>
      </c>
      <c r="S215" s="207" t="str">
        <f t="shared" ref="S215:S216" si="3131">IF(T215="","",T215*Q215)</f>
        <v/>
      </c>
      <c r="T215" s="208"/>
      <c r="U215" s="209">
        <f t="shared" ref="U215:U216" si="3132">T215</f>
        <v>0</v>
      </c>
      <c r="V215" s="207" t="str">
        <f t="shared" ref="V215:V216" si="3133">IF(W215="","",W215*T215)</f>
        <v/>
      </c>
      <c r="W215" s="208"/>
      <c r="X215" s="209">
        <f t="shared" ref="X215:X216" si="3134">W215</f>
        <v>0</v>
      </c>
      <c r="Y215" s="207" t="str">
        <f t="shared" ref="Y215:Y216" si="3135">IF(Z215="","",Z215*W215)</f>
        <v/>
      </c>
      <c r="Z215" s="208"/>
      <c r="AA215" s="209">
        <f t="shared" ref="AA215:AA216" si="3136">Z215</f>
        <v>0</v>
      </c>
      <c r="AB215" s="207" t="str">
        <f t="shared" ref="AB215:AB216" si="3137">IF(AC215="","",AC215*Z215)</f>
        <v/>
      </c>
      <c r="AC215" s="208"/>
      <c r="AD215" s="209">
        <f t="shared" ref="AD215:AD216" si="3138">AC215</f>
        <v>0</v>
      </c>
      <c r="AE215" s="207" t="str">
        <f t="shared" ref="AE215:AE216" si="3139">IF(AF215="","",AF215*AC215)</f>
        <v/>
      </c>
      <c r="AF215" s="208"/>
      <c r="AG215" s="209">
        <f t="shared" ref="AG215:AG216" si="3140">AF215</f>
        <v>0</v>
      </c>
      <c r="AH215" s="207" t="str">
        <f t="shared" ref="AH215:AH216" si="3141">IF(AI215="","",AI215*AF215)</f>
        <v/>
      </c>
      <c r="AI215" s="208"/>
      <c r="AJ215" s="209">
        <f t="shared" ref="AJ215:AJ216" si="3142">AI215</f>
        <v>0</v>
      </c>
      <c r="AK215" s="207" t="str">
        <f t="shared" ref="AK215:AK216" si="3143">IF(AL215="","",AL215*AI215)</f>
        <v/>
      </c>
      <c r="AL215" s="208"/>
      <c r="AM215" s="209">
        <f t="shared" ref="AM215:AM216" si="3144">AL215</f>
        <v>0</v>
      </c>
      <c r="AN215" s="207" t="str">
        <f t="shared" ref="AN215:AN216" si="3145">IF(AO215="","",AO215*AL215)</f>
        <v/>
      </c>
      <c r="AO215" s="208"/>
      <c r="AP215" s="209">
        <f t="shared" ref="AP215:AP216" si="3146">AO215</f>
        <v>0</v>
      </c>
      <c r="AQ215" s="207" t="str">
        <f t="shared" ref="AQ215:AQ216" si="3147">IF(AR215="","",AR215*AO215)</f>
        <v/>
      </c>
      <c r="AR215" s="208"/>
      <c r="AS215" s="209">
        <f t="shared" ref="AS215:AS216" si="3148">AR215</f>
        <v>0</v>
      </c>
      <c r="AT215" s="207" t="str">
        <f t="shared" ref="AT215:AT216" si="3149">IF(AU215="","",AU215*AR215)</f>
        <v/>
      </c>
      <c r="AU215" s="208"/>
      <c r="AV215" s="209">
        <f t="shared" ref="AV215:AV216" si="3150">AU215</f>
        <v>0</v>
      </c>
      <c r="AW215" s="207" t="str">
        <f t="shared" ref="AW215:AW216" si="3151">IF(AX215="","",AX215*AU215)</f>
        <v/>
      </c>
      <c r="AX215" s="208"/>
      <c r="AY215" s="209">
        <f t="shared" ref="AY215:AY216" si="3152">AX215</f>
        <v>0</v>
      </c>
      <c r="AZ215" s="207" t="str">
        <f t="shared" ref="AZ215:AZ216" si="3153">IF(BA215="","",BA215*AX215)</f>
        <v/>
      </c>
      <c r="BA215" s="208"/>
      <c r="BB215" s="209">
        <f t="shared" ref="BB215:BB216" si="3154">BA215</f>
        <v>0</v>
      </c>
      <c r="BC215" s="207" t="str">
        <f t="shared" ref="BC215:BC216" si="3155">IF(BD215="","",BD215*BA215)</f>
        <v/>
      </c>
      <c r="BD215" s="208"/>
      <c r="BE215" s="209">
        <f t="shared" ref="BE215:BE216" si="3156">BD215</f>
        <v>0</v>
      </c>
      <c r="BF215" s="207" t="str">
        <f t="shared" ref="BF215:BF216" si="3157">IF(BG215="","",BG215*BD215)</f>
        <v/>
      </c>
      <c r="BG215" s="208"/>
      <c r="BH215" s="209">
        <f t="shared" ref="BH215:BH216" si="3158">BG215</f>
        <v>0</v>
      </c>
      <c r="BI215" s="207" t="str">
        <f t="shared" ref="BI215:BI216" si="3159">IF(BJ215="","",BJ215*BG215)</f>
        <v/>
      </c>
      <c r="BJ215" s="208"/>
      <c r="BK215" s="209">
        <f t="shared" ref="BK215:BK216" si="3160">BJ215</f>
        <v>0</v>
      </c>
      <c r="BL215" s="207" t="str">
        <f t="shared" ref="BL215:BL216" si="3161">IF(BM215="","",BM215*BJ215)</f>
        <v/>
      </c>
      <c r="BM215" s="208"/>
      <c r="BN215" s="209">
        <f t="shared" ref="BN215:BN216" si="3162">BM215</f>
        <v>0</v>
      </c>
      <c r="BO215" s="207" t="str">
        <f t="shared" ref="BO215:BO216" si="3163">IF(BP215="","",BP215*BM215)</f>
        <v/>
      </c>
      <c r="BP215" s="208"/>
      <c r="BQ215" s="209">
        <f t="shared" ref="BQ215:BQ216" si="3164">BP215</f>
        <v>0</v>
      </c>
      <c r="BR215" s="207" t="str">
        <f t="shared" ref="BR215:BR216" si="3165">IF(BS215="","",BS215*BP215)</f>
        <v/>
      </c>
      <c r="BS215" s="208"/>
      <c r="BT215" s="209">
        <f t="shared" ref="BT215:BT216" si="3166">BS215</f>
        <v>0</v>
      </c>
      <c r="BU215" s="207" t="str">
        <f t="shared" ref="BU215:BU216" si="3167">IF(BV215="","",BV215*BS215)</f>
        <v/>
      </c>
      <c r="BV215" s="208"/>
      <c r="BW215" s="209">
        <f t="shared" ref="BW215:BW216" si="3168">BV215</f>
        <v>0</v>
      </c>
      <c r="BX215" s="207" t="str">
        <f t="shared" ref="BX215:BX216" si="3169">IF(BY215="","",BY215*BV215)</f>
        <v/>
      </c>
      <c r="BY215" s="208"/>
      <c r="BZ215" s="209">
        <f t="shared" ref="BZ215:BZ216" si="3170">BY215</f>
        <v>0</v>
      </c>
      <c r="CA215" s="207" t="str">
        <f t="shared" ref="CA215:CA216" si="3171">IF(CB215="","",CB215*BY215)</f>
        <v/>
      </c>
      <c r="CB215" s="208"/>
      <c r="CC215" s="209">
        <f t="shared" ref="CC215:CC216" si="3172">CB215</f>
        <v>0</v>
      </c>
      <c r="CD215" s="207" t="str">
        <f t="shared" ref="CD215:CD216" si="3173">IF(CE215="","",CE215*CB215)</f>
        <v/>
      </c>
      <c r="CE215" s="208"/>
      <c r="CF215" s="209">
        <f t="shared" ref="CF215:CF216" si="3174">CE215</f>
        <v>0</v>
      </c>
      <c r="CG215" s="207" t="str">
        <f t="shared" ref="CG215:CG216" si="3175">IF(CH215="","",CH215*CE215)</f>
        <v/>
      </c>
      <c r="CH215" s="208"/>
      <c r="CI215" s="209">
        <f t="shared" ref="CI215:CI216" si="3176">CH215</f>
        <v>0</v>
      </c>
      <c r="CJ215" s="207" t="str">
        <f t="shared" ref="CJ215:CJ216" si="3177">IF(CK215="","",CK215*CH215)</f>
        <v/>
      </c>
      <c r="CK215" s="208"/>
      <c r="CL215" s="209">
        <f t="shared" ref="CL215:CL216" si="3178">CK215</f>
        <v>0</v>
      </c>
      <c r="CM215" s="207" t="str">
        <f t="shared" ref="CM215:CM216" si="3179">IF(CN215="","",CN215*CK215)</f>
        <v/>
      </c>
      <c r="CN215" s="208"/>
      <c r="CO215" s="209">
        <f t="shared" ref="CO215:CO216" si="3180">CN215</f>
        <v>0</v>
      </c>
      <c r="CP215" s="207" t="str">
        <f t="shared" ref="CP215:CP216" si="3181">IF(CQ215="","",CQ215*CN215)</f>
        <v/>
      </c>
      <c r="CQ215" s="208"/>
      <c r="CR215" s="209">
        <f t="shared" ref="CR215:CR216" si="3182">CQ215</f>
        <v>0</v>
      </c>
      <c r="CS215" s="207" t="str">
        <f t="shared" ref="CS215:CS216" si="3183">IF(CT215="","",CT215*CQ215)</f>
        <v/>
      </c>
      <c r="CT215" s="208"/>
      <c r="CU215" s="209">
        <f t="shared" ref="CU215:CU216" si="3184">CT215</f>
        <v>0</v>
      </c>
      <c r="CV215" s="207" t="str">
        <f t="shared" ref="CV215:CV216" si="3185">IF(CW215="","",CW215*CT215)</f>
        <v/>
      </c>
      <c r="CW215" s="208"/>
      <c r="CX215" s="209">
        <f t="shared" ref="CX215:CX216" si="3186">CW215</f>
        <v>0</v>
      </c>
      <c r="CY215" s="207" t="str">
        <f t="shared" ref="CY215:CY216" si="3187">IF(CZ215="","",CZ215*CW215)</f>
        <v/>
      </c>
      <c r="CZ215" s="208"/>
      <c r="DA215" s="209">
        <f t="shared" ref="DA215:DA216" si="3188">CZ215</f>
        <v>0</v>
      </c>
      <c r="DB215" s="207" t="str">
        <f t="shared" ref="DB215:DB216" si="3189">IF(DC215="","",DC215*CZ215)</f>
        <v/>
      </c>
      <c r="DC215" s="208"/>
      <c r="DD215" s="209">
        <f t="shared" ref="DD215:DD216" si="3190">DC215</f>
        <v>0</v>
      </c>
      <c r="DE215" s="207" t="str">
        <f t="shared" ref="DE215:DE216" si="3191">IF(DF215="","",DF215*DC215)</f>
        <v/>
      </c>
      <c r="DF215" s="208"/>
      <c r="DG215" s="209">
        <f t="shared" ref="DG215:DG216" si="3192">DF215</f>
        <v>0</v>
      </c>
      <c r="DH215" s="207" t="str">
        <f t="shared" ref="DH215:DH216" si="3193">IF(DI215="","",DI215*DF215)</f>
        <v/>
      </c>
      <c r="DI215" s="208"/>
      <c r="DJ215" s="209">
        <f t="shared" ref="DJ215:DJ216" si="3194">DI215</f>
        <v>0</v>
      </c>
    </row>
    <row r="216" spans="1:114" ht="7.75" hidden="1" customHeight="1" outlineLevel="1" x14ac:dyDescent="0.2">
      <c r="A216" s="97" t="str">
        <f t="shared" si="2984"/>
        <v>4</v>
      </c>
      <c r="B216" s="131" t="s">
        <v>52</v>
      </c>
      <c r="C216" s="204" t="s">
        <v>25</v>
      </c>
      <c r="D216" s="204"/>
      <c r="E216" s="132">
        <f>VLOOKUP(B216,'[49]PLANILHA ORCAMENTARIA'!A:G,7,0)</f>
        <v>648473.43000000005</v>
      </c>
      <c r="F216" s="133"/>
      <c r="G216" s="207" t="str">
        <f t="shared" si="2559"/>
        <v/>
      </c>
      <c r="H216" s="208"/>
      <c r="I216" s="209">
        <f t="shared" si="2595"/>
        <v>0</v>
      </c>
      <c r="J216" s="207" t="str">
        <f t="shared" si="3126"/>
        <v/>
      </c>
      <c r="K216" s="208"/>
      <c r="L216" s="209">
        <f t="shared" si="2596"/>
        <v>0</v>
      </c>
      <c r="M216" s="207" t="str">
        <f t="shared" si="3127"/>
        <v/>
      </c>
      <c r="N216" s="208"/>
      <c r="O216" s="209">
        <f t="shared" si="3128"/>
        <v>0</v>
      </c>
      <c r="P216" s="207" t="str">
        <f t="shared" si="3129"/>
        <v/>
      </c>
      <c r="Q216" s="208"/>
      <c r="R216" s="209">
        <f t="shared" si="3130"/>
        <v>0</v>
      </c>
      <c r="S216" s="207" t="str">
        <f t="shared" si="3131"/>
        <v/>
      </c>
      <c r="T216" s="208"/>
      <c r="U216" s="209">
        <f t="shared" si="3132"/>
        <v>0</v>
      </c>
      <c r="V216" s="207" t="str">
        <f t="shared" si="3133"/>
        <v/>
      </c>
      <c r="W216" s="208"/>
      <c r="X216" s="209">
        <f t="shared" si="3134"/>
        <v>0</v>
      </c>
      <c r="Y216" s="207" t="str">
        <f t="shared" si="3135"/>
        <v/>
      </c>
      <c r="Z216" s="208"/>
      <c r="AA216" s="209">
        <f t="shared" si="3136"/>
        <v>0</v>
      </c>
      <c r="AB216" s="207" t="str">
        <f t="shared" si="3137"/>
        <v/>
      </c>
      <c r="AC216" s="208"/>
      <c r="AD216" s="209">
        <f t="shared" si="3138"/>
        <v>0</v>
      </c>
      <c r="AE216" s="207" t="str">
        <f t="shared" si="3139"/>
        <v/>
      </c>
      <c r="AF216" s="208"/>
      <c r="AG216" s="209">
        <f t="shared" si="3140"/>
        <v>0</v>
      </c>
      <c r="AH216" s="207" t="str">
        <f t="shared" si="3141"/>
        <v/>
      </c>
      <c r="AI216" s="208"/>
      <c r="AJ216" s="209">
        <f t="shared" si="3142"/>
        <v>0</v>
      </c>
      <c r="AK216" s="207" t="str">
        <f t="shared" si="3143"/>
        <v/>
      </c>
      <c r="AL216" s="208"/>
      <c r="AM216" s="209">
        <f t="shared" si="3144"/>
        <v>0</v>
      </c>
      <c r="AN216" s="207" t="str">
        <f t="shared" si="3145"/>
        <v/>
      </c>
      <c r="AO216" s="208"/>
      <c r="AP216" s="209">
        <f t="shared" si="3146"/>
        <v>0</v>
      </c>
      <c r="AQ216" s="207" t="str">
        <f t="shared" si="3147"/>
        <v/>
      </c>
      <c r="AR216" s="208"/>
      <c r="AS216" s="209">
        <f t="shared" si="3148"/>
        <v>0</v>
      </c>
      <c r="AT216" s="207" t="str">
        <f t="shared" si="3149"/>
        <v/>
      </c>
      <c r="AU216" s="208"/>
      <c r="AV216" s="209">
        <f t="shared" si="3150"/>
        <v>0</v>
      </c>
      <c r="AW216" s="207" t="str">
        <f t="shared" si="3151"/>
        <v/>
      </c>
      <c r="AX216" s="208"/>
      <c r="AY216" s="209">
        <f t="shared" si="3152"/>
        <v>0</v>
      </c>
      <c r="AZ216" s="207" t="str">
        <f t="shared" si="3153"/>
        <v/>
      </c>
      <c r="BA216" s="208"/>
      <c r="BB216" s="209">
        <f t="shared" si="3154"/>
        <v>0</v>
      </c>
      <c r="BC216" s="207" t="str">
        <f t="shared" si="3155"/>
        <v/>
      </c>
      <c r="BD216" s="208"/>
      <c r="BE216" s="209">
        <f t="shared" si="3156"/>
        <v>0</v>
      </c>
      <c r="BF216" s="207" t="str">
        <f t="shared" si="3157"/>
        <v/>
      </c>
      <c r="BG216" s="208"/>
      <c r="BH216" s="209">
        <f t="shared" si="3158"/>
        <v>0</v>
      </c>
      <c r="BI216" s="207" t="str">
        <f t="shared" si="3159"/>
        <v/>
      </c>
      <c r="BJ216" s="208"/>
      <c r="BK216" s="209">
        <f t="shared" si="3160"/>
        <v>0</v>
      </c>
      <c r="BL216" s="207" t="str">
        <f t="shared" si="3161"/>
        <v/>
      </c>
      <c r="BM216" s="208"/>
      <c r="BN216" s="209">
        <f t="shared" si="3162"/>
        <v>0</v>
      </c>
      <c r="BO216" s="207" t="str">
        <f t="shared" si="3163"/>
        <v/>
      </c>
      <c r="BP216" s="208"/>
      <c r="BQ216" s="209">
        <f t="shared" si="3164"/>
        <v>0</v>
      </c>
      <c r="BR216" s="207" t="str">
        <f t="shared" si="3165"/>
        <v/>
      </c>
      <c r="BS216" s="208"/>
      <c r="BT216" s="209">
        <f t="shared" si="3166"/>
        <v>0</v>
      </c>
      <c r="BU216" s="207" t="str">
        <f t="shared" si="3167"/>
        <v/>
      </c>
      <c r="BV216" s="208"/>
      <c r="BW216" s="209">
        <f t="shared" si="3168"/>
        <v>0</v>
      </c>
      <c r="BX216" s="207" t="str">
        <f t="shared" si="3169"/>
        <v/>
      </c>
      <c r="BY216" s="208"/>
      <c r="BZ216" s="209">
        <f t="shared" si="3170"/>
        <v>0</v>
      </c>
      <c r="CA216" s="207" t="str">
        <f t="shared" si="3171"/>
        <v/>
      </c>
      <c r="CB216" s="208"/>
      <c r="CC216" s="209">
        <f t="shared" si="3172"/>
        <v>0</v>
      </c>
      <c r="CD216" s="207" t="str">
        <f t="shared" si="3173"/>
        <v/>
      </c>
      <c r="CE216" s="208"/>
      <c r="CF216" s="209">
        <f t="shared" si="3174"/>
        <v>0</v>
      </c>
      <c r="CG216" s="207" t="str">
        <f t="shared" si="3175"/>
        <v/>
      </c>
      <c r="CH216" s="208"/>
      <c r="CI216" s="209">
        <f t="shared" si="3176"/>
        <v>0</v>
      </c>
      <c r="CJ216" s="207" t="str">
        <f t="shared" si="3177"/>
        <v/>
      </c>
      <c r="CK216" s="208"/>
      <c r="CL216" s="209">
        <f t="shared" si="3178"/>
        <v>0</v>
      </c>
      <c r="CM216" s="207" t="str">
        <f t="shared" si="3179"/>
        <v/>
      </c>
      <c r="CN216" s="208"/>
      <c r="CO216" s="209">
        <f t="shared" si="3180"/>
        <v>0</v>
      </c>
      <c r="CP216" s="207" t="str">
        <f t="shared" si="3181"/>
        <v/>
      </c>
      <c r="CQ216" s="208"/>
      <c r="CR216" s="209">
        <f t="shared" si="3182"/>
        <v>0</v>
      </c>
      <c r="CS216" s="207" t="str">
        <f t="shared" si="3183"/>
        <v/>
      </c>
      <c r="CT216" s="208"/>
      <c r="CU216" s="209">
        <f t="shared" si="3184"/>
        <v>0</v>
      </c>
      <c r="CV216" s="207" t="str">
        <f t="shared" si="3185"/>
        <v/>
      </c>
      <c r="CW216" s="208"/>
      <c r="CX216" s="209">
        <f t="shared" si="3186"/>
        <v>0</v>
      </c>
      <c r="CY216" s="207" t="str">
        <f t="shared" si="3187"/>
        <v/>
      </c>
      <c r="CZ216" s="208"/>
      <c r="DA216" s="209">
        <f t="shared" si="3188"/>
        <v>0</v>
      </c>
      <c r="DB216" s="207" t="str">
        <f t="shared" si="3189"/>
        <v/>
      </c>
      <c r="DC216" s="208"/>
      <c r="DD216" s="209">
        <f t="shared" si="3190"/>
        <v>0</v>
      </c>
      <c r="DE216" s="207" t="str">
        <f t="shared" si="3191"/>
        <v/>
      </c>
      <c r="DF216" s="208"/>
      <c r="DG216" s="209">
        <f t="shared" si="3192"/>
        <v>0</v>
      </c>
      <c r="DH216" s="207" t="str">
        <f t="shared" si="3193"/>
        <v/>
      </c>
      <c r="DI216" s="208"/>
      <c r="DJ216" s="209">
        <f t="shared" si="3194"/>
        <v>0</v>
      </c>
    </row>
    <row r="217" spans="1:114" ht="7.75" hidden="1" customHeight="1" outlineLevel="2" x14ac:dyDescent="0.2">
      <c r="A217" s="97" t="str">
        <f t="shared" si="2984"/>
        <v>4</v>
      </c>
      <c r="B217" s="140" t="s">
        <v>53</v>
      </c>
      <c r="C217" s="213" t="str">
        <f>VLOOKUP(B217,'[49]PLANILHA ORCAMENTARIA'!A:B,2,0)</f>
        <v>RADIER</v>
      </c>
      <c r="D217" s="214"/>
      <c r="E217" s="122">
        <f>VLOOKUP(B217,'[49]PLANILHA ORCAMENTARIA'!A:G,7,0)</f>
        <v>114570.76</v>
      </c>
      <c r="F217" s="123">
        <f>SUM(G217,J217,M217,P217,S217,V217,Y217,AB217,AE217,AH217,AK217,AN217,AQ217,AT217,AW217,AZ217,BC217,BF217,BI217,BL217,BO217,BR217,BU217,BX217,CA217,CD217,CG217,CJ217,CM217,CP217,CS217,CV217,CY217,DB217,DE217,DH217)</f>
        <v>114570.76</v>
      </c>
      <c r="G217" s="124" t="str">
        <f t="shared" ref="G217:G220" si="3195">IF(H217="","",H217*$E217)</f>
        <v/>
      </c>
      <c r="H217" s="125"/>
      <c r="I217" s="126">
        <f t="shared" si="2595"/>
        <v>0</v>
      </c>
      <c r="J217" s="124" t="str">
        <f t="shared" ref="J217:J220" si="3196">IF(K217="","",K217*$E217)</f>
        <v/>
      </c>
      <c r="K217" s="125"/>
      <c r="L217" s="126">
        <f t="shared" ref="L217:L220" si="3197">K217+I217</f>
        <v>0</v>
      </c>
      <c r="M217" s="124" t="str">
        <f t="shared" ref="M217:M220" si="3198">IF(N217="","",N217*$E217)</f>
        <v/>
      </c>
      <c r="N217" s="125"/>
      <c r="O217" s="126">
        <f t="shared" ref="O217:O220" si="3199">N217+L217</f>
        <v>0</v>
      </c>
      <c r="P217" s="124" t="str">
        <f t="shared" ref="P217:P220" si="3200">IF(Q217="","",Q217*$E217)</f>
        <v/>
      </c>
      <c r="Q217" s="125"/>
      <c r="R217" s="126">
        <f t="shared" ref="R217:R220" si="3201">Q217+O217</f>
        <v>0</v>
      </c>
      <c r="S217" s="124" t="str">
        <f t="shared" ref="S217:S220" si="3202">IF(T217="","",T217*$E217)</f>
        <v/>
      </c>
      <c r="T217" s="125"/>
      <c r="U217" s="126">
        <f t="shared" ref="U217:U220" si="3203">T217+R217</f>
        <v>0</v>
      </c>
      <c r="V217" s="124" t="str">
        <f t="shared" ref="V217:V220" si="3204">IF(W217="","",W217*$E217)</f>
        <v/>
      </c>
      <c r="W217" s="125"/>
      <c r="X217" s="126">
        <f t="shared" ref="X217:X220" si="3205">W217+U217</f>
        <v>0</v>
      </c>
      <c r="Y217" s="124" t="str">
        <f t="shared" ref="Y217:Y220" si="3206">IF(Z217="","",Z217*$E217)</f>
        <v/>
      </c>
      <c r="Z217" s="125"/>
      <c r="AA217" s="126">
        <f t="shared" ref="AA217:AA220" si="3207">Z217+X217</f>
        <v>0</v>
      </c>
      <c r="AB217" s="124" t="str">
        <f t="shared" ref="AB217:AB220" si="3208">IF(AC217="","",AC217*$E217)</f>
        <v/>
      </c>
      <c r="AC217" s="125"/>
      <c r="AD217" s="126">
        <f t="shared" ref="AD217:AD220" si="3209">AC217+AA217</f>
        <v>0</v>
      </c>
      <c r="AE217" s="124" t="str">
        <f t="shared" ref="AE217:AE220" si="3210">IF(AF217="","",AF217*$E217)</f>
        <v/>
      </c>
      <c r="AF217" s="125"/>
      <c r="AG217" s="126">
        <f t="shared" ref="AG217:AG220" si="3211">AF217+AD217</f>
        <v>0</v>
      </c>
      <c r="AH217" s="124" t="str">
        <f t="shared" ref="AH217:AH220" si="3212">IF(AI217="","",AI217*$E217)</f>
        <v/>
      </c>
      <c r="AI217" s="125"/>
      <c r="AJ217" s="126">
        <f t="shared" ref="AJ217:AJ220" si="3213">AI217+AG217</f>
        <v>0</v>
      </c>
      <c r="AK217" s="124" t="str">
        <f t="shared" ref="AK217:AK220" si="3214">IF(AL217="","",AL217*$E217)</f>
        <v/>
      </c>
      <c r="AL217" s="125"/>
      <c r="AM217" s="126">
        <f t="shared" ref="AM217:AM220" si="3215">AL217+AJ217</f>
        <v>0</v>
      </c>
      <c r="AN217" s="124" t="str">
        <f t="shared" ref="AN217:AN220" si="3216">IF(AO217="","",AO217*$E217)</f>
        <v/>
      </c>
      <c r="AO217" s="125"/>
      <c r="AP217" s="126">
        <f t="shared" ref="AP217:AP220" si="3217">AO217+AM217</f>
        <v>0</v>
      </c>
      <c r="AQ217" s="124" t="str">
        <f t="shared" ref="AQ217:AQ220" si="3218">IF(AR217="","",AR217*$E217)</f>
        <v/>
      </c>
      <c r="AR217" s="125"/>
      <c r="AS217" s="126">
        <f t="shared" ref="AS217:AS220" si="3219">AR217+AP217</f>
        <v>0</v>
      </c>
      <c r="AT217" s="124" t="str">
        <f t="shared" ref="AT217:AT220" si="3220">IF(AU217="","",AU217*$E217)</f>
        <v/>
      </c>
      <c r="AU217" s="125"/>
      <c r="AV217" s="126">
        <f t="shared" ref="AV217:AV220" si="3221">AU217+AS217</f>
        <v>0</v>
      </c>
      <c r="AW217" s="124" t="str">
        <f t="shared" ref="AW217:AW220" si="3222">IF(AX217="","",AX217*$E217)</f>
        <v/>
      </c>
      <c r="AX217" s="125"/>
      <c r="AY217" s="126">
        <f t="shared" ref="AY217:AY220" si="3223">AX217+AV217</f>
        <v>0</v>
      </c>
      <c r="AZ217" s="124" t="str">
        <f t="shared" ref="AZ217:AZ220" si="3224">IF(BA217="","",BA217*$E217)</f>
        <v/>
      </c>
      <c r="BA217" s="125"/>
      <c r="BB217" s="126">
        <f t="shared" ref="BB217:BB220" si="3225">BA217+AY217</f>
        <v>0</v>
      </c>
      <c r="BC217" s="124" t="str">
        <f t="shared" ref="BC217:BC220" si="3226">IF(BD217="","",BD217*$E217)</f>
        <v/>
      </c>
      <c r="BD217" s="125"/>
      <c r="BE217" s="126">
        <f t="shared" ref="BE217:BE220" si="3227">BD217+BB217</f>
        <v>0</v>
      </c>
      <c r="BF217" s="124" t="str">
        <f t="shared" ref="BF217:BF220" si="3228">IF(BG217="","",BG217*$E217)</f>
        <v/>
      </c>
      <c r="BG217" s="125"/>
      <c r="BH217" s="126">
        <f t="shared" ref="BH217:BH220" si="3229">BG217+BE217</f>
        <v>0</v>
      </c>
      <c r="BI217" s="124" t="str">
        <f t="shared" ref="BI217:BI220" si="3230">IF(BJ217="","",BJ217*$E217)</f>
        <v/>
      </c>
      <c r="BJ217" s="125"/>
      <c r="BK217" s="126">
        <f t="shared" ref="BK217:BK220" si="3231">BJ217+BH217</f>
        <v>0</v>
      </c>
      <c r="BL217" s="124" t="str">
        <f t="shared" ref="BL217:BL220" si="3232">IF(BM217="","",BM217*$E217)</f>
        <v/>
      </c>
      <c r="BM217" s="125"/>
      <c r="BN217" s="126">
        <f t="shared" ref="BN217:BN220" si="3233">BM217+BK217</f>
        <v>0</v>
      </c>
      <c r="BO217" s="124" t="str">
        <f t="shared" ref="BO217:BO220" si="3234">IF(BP217="","",BP217*$E217)</f>
        <v/>
      </c>
      <c r="BP217" s="125"/>
      <c r="BQ217" s="126">
        <f t="shared" ref="BQ217:BQ220" si="3235">BP217+BN217</f>
        <v>0</v>
      </c>
      <c r="BR217" s="124" t="str">
        <f t="shared" ref="BR217:BR220" si="3236">IF(BS217="","",BS217*$E217)</f>
        <v/>
      </c>
      <c r="BS217" s="125"/>
      <c r="BT217" s="126">
        <f t="shared" ref="BT217:BT220" si="3237">BS217+BQ217</f>
        <v>0</v>
      </c>
      <c r="BU217" s="124" t="str">
        <f t="shared" ref="BU217:BU220" si="3238">IF(BV217="","",BV217*$E217)</f>
        <v/>
      </c>
      <c r="BV217" s="125"/>
      <c r="BW217" s="126">
        <f t="shared" ref="BW217:BW220" si="3239">BV217+BT217</f>
        <v>0</v>
      </c>
      <c r="BX217" s="124" t="str">
        <f t="shared" ref="BX217:BX220" si="3240">IF(BY217="","",BY217*$E217)</f>
        <v/>
      </c>
      <c r="BY217" s="125"/>
      <c r="BZ217" s="126">
        <f t="shared" ref="BZ217:BZ220" si="3241">BY217+BW217</f>
        <v>0</v>
      </c>
      <c r="CA217" s="124" t="str">
        <f t="shared" ref="CA217:CA220" si="3242">IF(CB217="","",CB217*$E217)</f>
        <v/>
      </c>
      <c r="CB217" s="125"/>
      <c r="CC217" s="126">
        <f t="shared" ref="CC217:CC220" si="3243">CB217+BZ217</f>
        <v>0</v>
      </c>
      <c r="CD217" s="124" t="str">
        <f t="shared" ref="CD217:CD220" si="3244">IF(CE217="","",CE217*$E217)</f>
        <v/>
      </c>
      <c r="CE217" s="125"/>
      <c r="CF217" s="126">
        <f t="shared" ref="CF217:CF220" si="3245">CE217+CC217</f>
        <v>0</v>
      </c>
      <c r="CG217" s="124" t="str">
        <f t="shared" ref="CG217:CG220" si="3246">IF(CH217="","",CH217*$E217)</f>
        <v/>
      </c>
      <c r="CH217" s="125"/>
      <c r="CI217" s="126">
        <f t="shared" ref="CI217:CI220" si="3247">CH217+CF217</f>
        <v>0</v>
      </c>
      <c r="CJ217" s="124" t="str">
        <f t="shared" ref="CJ217:CJ220" si="3248">IF(CK217="","",CK217*$E217)</f>
        <v/>
      </c>
      <c r="CK217" s="125"/>
      <c r="CL217" s="126">
        <f t="shared" ref="CL217:CL220" si="3249">CK217+CI217</f>
        <v>0</v>
      </c>
      <c r="CM217" s="124" t="str">
        <f t="shared" ref="CM217:CM220" si="3250">IF(CN217="","",CN217*$E217)</f>
        <v/>
      </c>
      <c r="CN217" s="125"/>
      <c r="CO217" s="126">
        <f t="shared" ref="CO217:CO220" si="3251">CN217+CL217</f>
        <v>0</v>
      </c>
      <c r="CP217" s="124" t="str">
        <f t="shared" ref="CP217:CP220" si="3252">IF(CQ217="","",CQ217*$E217)</f>
        <v/>
      </c>
      <c r="CQ217" s="125"/>
      <c r="CR217" s="126">
        <f t="shared" ref="CR217:CR220" si="3253">CQ217+CO217</f>
        <v>0</v>
      </c>
      <c r="CS217" s="124" t="str">
        <f t="shared" ref="CS217:CS220" si="3254">IF(CT217="","",CT217*$E217)</f>
        <v/>
      </c>
      <c r="CT217" s="125"/>
      <c r="CU217" s="126">
        <f t="shared" ref="CU217:CU220" si="3255">CT217+CR217</f>
        <v>0</v>
      </c>
      <c r="CV217" s="124" t="str">
        <f t="shared" ref="CV217:CV220" si="3256">IF(CW217="","",CW217*$E217)</f>
        <v/>
      </c>
      <c r="CW217" s="125"/>
      <c r="CX217" s="126">
        <f t="shared" ref="CX217:CX220" si="3257">CW217+CU217</f>
        <v>0</v>
      </c>
      <c r="CY217" s="124" t="str">
        <f t="shared" ref="CY217:CY220" si="3258">IF(CZ217="","",CZ217*$E217)</f>
        <v/>
      </c>
      <c r="CZ217" s="125"/>
      <c r="DA217" s="126">
        <f t="shared" ref="DA217:DA220" si="3259">CZ217+CX217</f>
        <v>0</v>
      </c>
      <c r="DB217" s="124">
        <f t="shared" ref="DB217:DB220" si="3260">IF(DC217="","",DC217*$E217)</f>
        <v>114570.76</v>
      </c>
      <c r="DC217" s="125">
        <v>1</v>
      </c>
      <c r="DD217" s="126">
        <f t="shared" ref="DD217:DD220" si="3261">DC217+DA217</f>
        <v>1</v>
      </c>
      <c r="DE217" s="124" t="str">
        <f t="shared" ref="DE217:DE220" si="3262">IF(DF217="","",DF217*$E217)</f>
        <v/>
      </c>
      <c r="DF217" s="125"/>
      <c r="DG217" s="126">
        <f t="shared" ref="DG217:DG220" si="3263">DF217+DD217</f>
        <v>1</v>
      </c>
      <c r="DH217" s="124" t="str">
        <f t="shared" ref="DH217:DH220" si="3264">IF(DI217="","",DI217*$E217)</f>
        <v/>
      </c>
      <c r="DI217" s="125"/>
      <c r="DJ217" s="126">
        <f t="shared" ref="DJ217:DJ220" si="3265">DI217+DG217</f>
        <v>1</v>
      </c>
    </row>
    <row r="218" spans="1:114" ht="7.75" hidden="1" customHeight="1" outlineLevel="2" x14ac:dyDescent="0.2">
      <c r="A218" s="97" t="str">
        <f t="shared" si="2984"/>
        <v>4</v>
      </c>
      <c r="B218" s="140" t="s">
        <v>54</v>
      </c>
      <c r="C218" s="213" t="str">
        <f>VLOOKUP(B218,'[49]PLANILHA ORCAMENTARIA'!A:B,2,0)</f>
        <v>PEDRA CARIRI</v>
      </c>
      <c r="D218" s="214"/>
      <c r="E218" s="122">
        <f>VLOOKUP(B218,'[49]PLANILHA ORCAMENTARIA'!A:G,7,0)</f>
        <v>495835.42</v>
      </c>
      <c r="F218" s="123">
        <f t="shared" ref="F218:F220" si="3266">SUM(G218,J218,M218,P218,S218,V218,Y218,AB218,AE218,AH218,AK218,AN218,AQ218,AT218,AW218,AZ218,BC218,BF218,BI218,BL218,BO218,BR218,BU218,BX218,CA218,CD218,CG218,CJ218,CM218,CP218,CS218,CV218,CY218,DB218,DE218,DH218)</f>
        <v>495835.42</v>
      </c>
      <c r="G218" s="124" t="str">
        <f t="shared" si="3195"/>
        <v/>
      </c>
      <c r="H218" s="125"/>
      <c r="I218" s="126">
        <f t="shared" si="2595"/>
        <v>0</v>
      </c>
      <c r="J218" s="124" t="str">
        <f t="shared" si="3196"/>
        <v/>
      </c>
      <c r="K218" s="125"/>
      <c r="L218" s="126">
        <f t="shared" si="3197"/>
        <v>0</v>
      </c>
      <c r="M218" s="124" t="str">
        <f t="shared" si="3198"/>
        <v/>
      </c>
      <c r="N218" s="125"/>
      <c r="O218" s="126">
        <f t="shared" si="3199"/>
        <v>0</v>
      </c>
      <c r="P218" s="124" t="str">
        <f t="shared" si="3200"/>
        <v/>
      </c>
      <c r="Q218" s="125"/>
      <c r="R218" s="126">
        <f t="shared" si="3201"/>
        <v>0</v>
      </c>
      <c r="S218" s="124" t="str">
        <f t="shared" si="3202"/>
        <v/>
      </c>
      <c r="T218" s="125"/>
      <c r="U218" s="126">
        <f t="shared" si="3203"/>
        <v>0</v>
      </c>
      <c r="V218" s="124" t="str">
        <f t="shared" si="3204"/>
        <v/>
      </c>
      <c r="W218" s="125"/>
      <c r="X218" s="126">
        <f t="shared" si="3205"/>
        <v>0</v>
      </c>
      <c r="Y218" s="124" t="str">
        <f t="shared" si="3206"/>
        <v/>
      </c>
      <c r="Z218" s="125"/>
      <c r="AA218" s="126">
        <f t="shared" si="3207"/>
        <v>0</v>
      </c>
      <c r="AB218" s="124" t="str">
        <f t="shared" si="3208"/>
        <v/>
      </c>
      <c r="AC218" s="125"/>
      <c r="AD218" s="126">
        <f t="shared" si="3209"/>
        <v>0</v>
      </c>
      <c r="AE218" s="124" t="str">
        <f t="shared" si="3210"/>
        <v/>
      </c>
      <c r="AF218" s="125"/>
      <c r="AG218" s="126">
        <f t="shared" si="3211"/>
        <v>0</v>
      </c>
      <c r="AH218" s="124" t="str">
        <f t="shared" si="3212"/>
        <v/>
      </c>
      <c r="AI218" s="125"/>
      <c r="AJ218" s="126">
        <f t="shared" si="3213"/>
        <v>0</v>
      </c>
      <c r="AK218" s="124" t="str">
        <f t="shared" si="3214"/>
        <v/>
      </c>
      <c r="AL218" s="125"/>
      <c r="AM218" s="126">
        <f t="shared" si="3215"/>
        <v>0</v>
      </c>
      <c r="AN218" s="124" t="str">
        <f t="shared" si="3216"/>
        <v/>
      </c>
      <c r="AO218" s="125"/>
      <c r="AP218" s="126">
        <f t="shared" si="3217"/>
        <v>0</v>
      </c>
      <c r="AQ218" s="124" t="str">
        <f t="shared" si="3218"/>
        <v/>
      </c>
      <c r="AR218" s="125"/>
      <c r="AS218" s="126">
        <f t="shared" si="3219"/>
        <v>0</v>
      </c>
      <c r="AT218" s="124" t="str">
        <f t="shared" si="3220"/>
        <v/>
      </c>
      <c r="AU218" s="125"/>
      <c r="AV218" s="126">
        <f t="shared" si="3221"/>
        <v>0</v>
      </c>
      <c r="AW218" s="124" t="str">
        <f t="shared" si="3222"/>
        <v/>
      </c>
      <c r="AX218" s="125"/>
      <c r="AY218" s="126">
        <f t="shared" si="3223"/>
        <v>0</v>
      </c>
      <c r="AZ218" s="124" t="str">
        <f t="shared" si="3224"/>
        <v/>
      </c>
      <c r="BA218" s="125"/>
      <c r="BB218" s="126">
        <f t="shared" si="3225"/>
        <v>0</v>
      </c>
      <c r="BC218" s="124" t="str">
        <f t="shared" si="3226"/>
        <v/>
      </c>
      <c r="BD218" s="125"/>
      <c r="BE218" s="126">
        <f t="shared" si="3227"/>
        <v>0</v>
      </c>
      <c r="BF218" s="124" t="str">
        <f t="shared" si="3228"/>
        <v/>
      </c>
      <c r="BG218" s="125"/>
      <c r="BH218" s="126">
        <f t="shared" si="3229"/>
        <v>0</v>
      </c>
      <c r="BI218" s="124" t="str">
        <f t="shared" si="3230"/>
        <v/>
      </c>
      <c r="BJ218" s="125"/>
      <c r="BK218" s="126">
        <f t="shared" si="3231"/>
        <v>0</v>
      </c>
      <c r="BL218" s="124" t="str">
        <f t="shared" si="3232"/>
        <v/>
      </c>
      <c r="BM218" s="125"/>
      <c r="BN218" s="126">
        <f t="shared" si="3233"/>
        <v>0</v>
      </c>
      <c r="BO218" s="124" t="str">
        <f t="shared" si="3234"/>
        <v/>
      </c>
      <c r="BP218" s="125"/>
      <c r="BQ218" s="126">
        <f t="shared" si="3235"/>
        <v>0</v>
      </c>
      <c r="BR218" s="124" t="str">
        <f t="shared" si="3236"/>
        <v/>
      </c>
      <c r="BS218" s="125"/>
      <c r="BT218" s="126">
        <f t="shared" si="3237"/>
        <v>0</v>
      </c>
      <c r="BU218" s="124" t="str">
        <f t="shared" si="3238"/>
        <v/>
      </c>
      <c r="BV218" s="125"/>
      <c r="BW218" s="126">
        <f t="shared" si="3239"/>
        <v>0</v>
      </c>
      <c r="BX218" s="124" t="str">
        <f t="shared" si="3240"/>
        <v/>
      </c>
      <c r="BY218" s="125"/>
      <c r="BZ218" s="126">
        <f t="shared" si="3241"/>
        <v>0</v>
      </c>
      <c r="CA218" s="124" t="str">
        <f t="shared" si="3242"/>
        <v/>
      </c>
      <c r="CB218" s="125"/>
      <c r="CC218" s="126">
        <f t="shared" si="3243"/>
        <v>0</v>
      </c>
      <c r="CD218" s="124" t="str">
        <f t="shared" si="3244"/>
        <v/>
      </c>
      <c r="CE218" s="125"/>
      <c r="CF218" s="126">
        <f t="shared" si="3245"/>
        <v>0</v>
      </c>
      <c r="CG218" s="124" t="str">
        <f t="shared" si="3246"/>
        <v/>
      </c>
      <c r="CH218" s="125"/>
      <c r="CI218" s="126">
        <f t="shared" si="3247"/>
        <v>0</v>
      </c>
      <c r="CJ218" s="124" t="str">
        <f t="shared" si="3248"/>
        <v/>
      </c>
      <c r="CK218" s="125"/>
      <c r="CL218" s="126">
        <f t="shared" si="3249"/>
        <v>0</v>
      </c>
      <c r="CM218" s="124" t="str">
        <f t="shared" si="3250"/>
        <v/>
      </c>
      <c r="CN218" s="125"/>
      <c r="CO218" s="126">
        <f t="shared" si="3251"/>
        <v>0</v>
      </c>
      <c r="CP218" s="124" t="str">
        <f t="shared" si="3252"/>
        <v/>
      </c>
      <c r="CQ218" s="125"/>
      <c r="CR218" s="126">
        <f t="shared" si="3253"/>
        <v>0</v>
      </c>
      <c r="CS218" s="124" t="str">
        <f t="shared" si="3254"/>
        <v/>
      </c>
      <c r="CT218" s="125"/>
      <c r="CU218" s="126">
        <f t="shared" si="3255"/>
        <v>0</v>
      </c>
      <c r="CV218" s="124" t="str">
        <f t="shared" si="3256"/>
        <v/>
      </c>
      <c r="CW218" s="125"/>
      <c r="CX218" s="126">
        <f t="shared" si="3257"/>
        <v>0</v>
      </c>
      <c r="CY218" s="124" t="str">
        <f t="shared" si="3258"/>
        <v/>
      </c>
      <c r="CZ218" s="125"/>
      <c r="DA218" s="126">
        <f t="shared" si="3259"/>
        <v>0</v>
      </c>
      <c r="DB218" s="124">
        <f t="shared" si="3260"/>
        <v>495835.42</v>
      </c>
      <c r="DC218" s="125">
        <v>1</v>
      </c>
      <c r="DD218" s="126">
        <f t="shared" si="3261"/>
        <v>1</v>
      </c>
      <c r="DE218" s="124" t="str">
        <f t="shared" si="3262"/>
        <v/>
      </c>
      <c r="DF218" s="125"/>
      <c r="DG218" s="126">
        <f t="shared" si="3263"/>
        <v>1</v>
      </c>
      <c r="DH218" s="124" t="str">
        <f t="shared" si="3264"/>
        <v/>
      </c>
      <c r="DI218" s="125"/>
      <c r="DJ218" s="126">
        <f t="shared" si="3265"/>
        <v>1</v>
      </c>
    </row>
    <row r="219" spans="1:114" ht="7.75" hidden="1" customHeight="1" outlineLevel="2" x14ac:dyDescent="0.2">
      <c r="A219" s="97" t="str">
        <f t="shared" si="2984"/>
        <v>4</v>
      </c>
      <c r="B219" s="140" t="s">
        <v>94</v>
      </c>
      <c r="C219" s="213" t="str">
        <f>VLOOKUP(B219,'[49]PLANILHA ORCAMENTARIA'!A:B,2,0)</f>
        <v>MEIO FIO - PASSEIO</v>
      </c>
      <c r="D219" s="214"/>
      <c r="E219" s="122">
        <f>VLOOKUP(B219,'[49]PLANILHA ORCAMENTARIA'!A:G,7,0)</f>
        <v>38067.25</v>
      </c>
      <c r="F219" s="123">
        <f t="shared" si="3266"/>
        <v>38067.25</v>
      </c>
      <c r="G219" s="124" t="str">
        <f t="shared" si="3195"/>
        <v/>
      </c>
      <c r="H219" s="125"/>
      <c r="I219" s="126">
        <f t="shared" si="2595"/>
        <v>0</v>
      </c>
      <c r="J219" s="124" t="str">
        <f t="shared" si="3196"/>
        <v/>
      </c>
      <c r="K219" s="125"/>
      <c r="L219" s="126">
        <f t="shared" si="3197"/>
        <v>0</v>
      </c>
      <c r="M219" s="124" t="str">
        <f t="shared" si="3198"/>
        <v/>
      </c>
      <c r="N219" s="125"/>
      <c r="O219" s="126">
        <f t="shared" si="3199"/>
        <v>0</v>
      </c>
      <c r="P219" s="124" t="str">
        <f t="shared" si="3200"/>
        <v/>
      </c>
      <c r="Q219" s="125"/>
      <c r="R219" s="126">
        <f t="shared" si="3201"/>
        <v>0</v>
      </c>
      <c r="S219" s="124" t="str">
        <f t="shared" si="3202"/>
        <v/>
      </c>
      <c r="T219" s="125"/>
      <c r="U219" s="126">
        <f t="shared" si="3203"/>
        <v>0</v>
      </c>
      <c r="V219" s="124" t="str">
        <f t="shared" si="3204"/>
        <v/>
      </c>
      <c r="W219" s="125"/>
      <c r="X219" s="126">
        <f t="shared" si="3205"/>
        <v>0</v>
      </c>
      <c r="Y219" s="124" t="str">
        <f t="shared" si="3206"/>
        <v/>
      </c>
      <c r="Z219" s="125"/>
      <c r="AA219" s="126">
        <f t="shared" si="3207"/>
        <v>0</v>
      </c>
      <c r="AB219" s="124" t="str">
        <f t="shared" si="3208"/>
        <v/>
      </c>
      <c r="AC219" s="125"/>
      <c r="AD219" s="126">
        <f t="shared" si="3209"/>
        <v>0</v>
      </c>
      <c r="AE219" s="124" t="str">
        <f t="shared" si="3210"/>
        <v/>
      </c>
      <c r="AF219" s="125"/>
      <c r="AG219" s="126">
        <f t="shared" si="3211"/>
        <v>0</v>
      </c>
      <c r="AH219" s="124" t="str">
        <f t="shared" si="3212"/>
        <v/>
      </c>
      <c r="AI219" s="125"/>
      <c r="AJ219" s="126">
        <f t="shared" si="3213"/>
        <v>0</v>
      </c>
      <c r="AK219" s="124" t="str">
        <f t="shared" si="3214"/>
        <v/>
      </c>
      <c r="AL219" s="125"/>
      <c r="AM219" s="126">
        <f t="shared" si="3215"/>
        <v>0</v>
      </c>
      <c r="AN219" s="124" t="str">
        <f t="shared" si="3216"/>
        <v/>
      </c>
      <c r="AO219" s="125"/>
      <c r="AP219" s="126">
        <f t="shared" si="3217"/>
        <v>0</v>
      </c>
      <c r="AQ219" s="124" t="str">
        <f t="shared" si="3218"/>
        <v/>
      </c>
      <c r="AR219" s="125"/>
      <c r="AS219" s="126">
        <f t="shared" si="3219"/>
        <v>0</v>
      </c>
      <c r="AT219" s="124" t="str">
        <f t="shared" si="3220"/>
        <v/>
      </c>
      <c r="AU219" s="125"/>
      <c r="AV219" s="126">
        <f t="shared" si="3221"/>
        <v>0</v>
      </c>
      <c r="AW219" s="124" t="str">
        <f t="shared" si="3222"/>
        <v/>
      </c>
      <c r="AX219" s="125"/>
      <c r="AY219" s="126">
        <f t="shared" si="3223"/>
        <v>0</v>
      </c>
      <c r="AZ219" s="124" t="str">
        <f t="shared" si="3224"/>
        <v/>
      </c>
      <c r="BA219" s="125"/>
      <c r="BB219" s="126">
        <f t="shared" si="3225"/>
        <v>0</v>
      </c>
      <c r="BC219" s="124" t="str">
        <f t="shared" si="3226"/>
        <v/>
      </c>
      <c r="BD219" s="125"/>
      <c r="BE219" s="126">
        <f t="shared" si="3227"/>
        <v>0</v>
      </c>
      <c r="BF219" s="124" t="str">
        <f t="shared" si="3228"/>
        <v/>
      </c>
      <c r="BG219" s="125"/>
      <c r="BH219" s="126">
        <f t="shared" si="3229"/>
        <v>0</v>
      </c>
      <c r="BI219" s="124" t="str">
        <f t="shared" si="3230"/>
        <v/>
      </c>
      <c r="BJ219" s="125"/>
      <c r="BK219" s="126">
        <f t="shared" si="3231"/>
        <v>0</v>
      </c>
      <c r="BL219" s="124" t="str">
        <f t="shared" si="3232"/>
        <v/>
      </c>
      <c r="BM219" s="125"/>
      <c r="BN219" s="126">
        <f t="shared" si="3233"/>
        <v>0</v>
      </c>
      <c r="BO219" s="124" t="str">
        <f t="shared" si="3234"/>
        <v/>
      </c>
      <c r="BP219" s="125"/>
      <c r="BQ219" s="126">
        <f t="shared" si="3235"/>
        <v>0</v>
      </c>
      <c r="BR219" s="124" t="str">
        <f t="shared" si="3236"/>
        <v/>
      </c>
      <c r="BS219" s="125"/>
      <c r="BT219" s="126">
        <f t="shared" si="3237"/>
        <v>0</v>
      </c>
      <c r="BU219" s="124" t="str">
        <f t="shared" si="3238"/>
        <v/>
      </c>
      <c r="BV219" s="125"/>
      <c r="BW219" s="126">
        <f t="shared" si="3239"/>
        <v>0</v>
      </c>
      <c r="BX219" s="124" t="str">
        <f t="shared" si="3240"/>
        <v/>
      </c>
      <c r="BY219" s="125"/>
      <c r="BZ219" s="126">
        <f t="shared" si="3241"/>
        <v>0</v>
      </c>
      <c r="CA219" s="124" t="str">
        <f t="shared" si="3242"/>
        <v/>
      </c>
      <c r="CB219" s="125"/>
      <c r="CC219" s="126">
        <f t="shared" si="3243"/>
        <v>0</v>
      </c>
      <c r="CD219" s="124" t="str">
        <f t="shared" si="3244"/>
        <v/>
      </c>
      <c r="CE219" s="125"/>
      <c r="CF219" s="126">
        <f t="shared" si="3245"/>
        <v>0</v>
      </c>
      <c r="CG219" s="124" t="str">
        <f t="shared" si="3246"/>
        <v/>
      </c>
      <c r="CH219" s="125"/>
      <c r="CI219" s="126">
        <f t="shared" si="3247"/>
        <v>0</v>
      </c>
      <c r="CJ219" s="124" t="str">
        <f t="shared" si="3248"/>
        <v/>
      </c>
      <c r="CK219" s="125"/>
      <c r="CL219" s="126">
        <f t="shared" si="3249"/>
        <v>0</v>
      </c>
      <c r="CM219" s="124" t="str">
        <f t="shared" si="3250"/>
        <v/>
      </c>
      <c r="CN219" s="125"/>
      <c r="CO219" s="126">
        <f t="shared" si="3251"/>
        <v>0</v>
      </c>
      <c r="CP219" s="124" t="str">
        <f t="shared" si="3252"/>
        <v/>
      </c>
      <c r="CQ219" s="125"/>
      <c r="CR219" s="126">
        <f t="shared" si="3253"/>
        <v>0</v>
      </c>
      <c r="CS219" s="124" t="str">
        <f t="shared" si="3254"/>
        <v/>
      </c>
      <c r="CT219" s="125"/>
      <c r="CU219" s="126">
        <f t="shared" si="3255"/>
        <v>0</v>
      </c>
      <c r="CV219" s="124" t="str">
        <f t="shared" si="3256"/>
        <v/>
      </c>
      <c r="CW219" s="125"/>
      <c r="CX219" s="126">
        <f t="shared" si="3257"/>
        <v>0</v>
      </c>
      <c r="CY219" s="124" t="str">
        <f t="shared" si="3258"/>
        <v/>
      </c>
      <c r="CZ219" s="125"/>
      <c r="DA219" s="126">
        <f t="shared" si="3259"/>
        <v>0</v>
      </c>
      <c r="DB219" s="124">
        <f t="shared" si="3260"/>
        <v>38067.25</v>
      </c>
      <c r="DC219" s="125">
        <v>1</v>
      </c>
      <c r="DD219" s="126">
        <f t="shared" si="3261"/>
        <v>1</v>
      </c>
      <c r="DE219" s="124" t="str">
        <f t="shared" si="3262"/>
        <v/>
      </c>
      <c r="DF219" s="125"/>
      <c r="DG219" s="126">
        <f t="shared" si="3263"/>
        <v>1</v>
      </c>
      <c r="DH219" s="124" t="str">
        <f t="shared" si="3264"/>
        <v/>
      </c>
      <c r="DI219" s="125"/>
      <c r="DJ219" s="126">
        <f t="shared" si="3265"/>
        <v>1</v>
      </c>
    </row>
    <row r="220" spans="1:114" ht="7.75" hidden="1" customHeight="1" outlineLevel="1" x14ac:dyDescent="0.2">
      <c r="A220" s="97" t="str">
        <f t="shared" si="2984"/>
        <v>4</v>
      </c>
      <c r="B220" s="140" t="s">
        <v>55</v>
      </c>
      <c r="C220" s="213" t="str">
        <f>VLOOKUP(B220,'[49]PLANILHA ORCAMENTARIA'!A:B,2,0)</f>
        <v>PAISAGISMO</v>
      </c>
      <c r="D220" s="214"/>
      <c r="E220" s="122">
        <f>VLOOKUP(B220,'[49]PLANILHA ORCAMENTARIA'!A:G,7,0)</f>
        <v>131400.98000000001</v>
      </c>
      <c r="F220" s="123">
        <f t="shared" si="3266"/>
        <v>131400.98000000001</v>
      </c>
      <c r="G220" s="124" t="str">
        <f t="shared" si="3195"/>
        <v/>
      </c>
      <c r="H220" s="125"/>
      <c r="I220" s="126">
        <f t="shared" si="2595"/>
        <v>0</v>
      </c>
      <c r="J220" s="124" t="str">
        <f t="shared" si="3196"/>
        <v/>
      </c>
      <c r="K220" s="125"/>
      <c r="L220" s="126">
        <f t="shared" si="3197"/>
        <v>0</v>
      </c>
      <c r="M220" s="124" t="str">
        <f t="shared" si="3198"/>
        <v/>
      </c>
      <c r="N220" s="125"/>
      <c r="O220" s="126">
        <f t="shared" si="3199"/>
        <v>0</v>
      </c>
      <c r="P220" s="124" t="str">
        <f t="shared" si="3200"/>
        <v/>
      </c>
      <c r="Q220" s="125"/>
      <c r="R220" s="126">
        <f t="shared" si="3201"/>
        <v>0</v>
      </c>
      <c r="S220" s="124" t="str">
        <f t="shared" si="3202"/>
        <v/>
      </c>
      <c r="T220" s="125"/>
      <c r="U220" s="126">
        <f t="shared" si="3203"/>
        <v>0</v>
      </c>
      <c r="V220" s="124" t="str">
        <f t="shared" si="3204"/>
        <v/>
      </c>
      <c r="W220" s="125"/>
      <c r="X220" s="126">
        <f t="shared" si="3205"/>
        <v>0</v>
      </c>
      <c r="Y220" s="124" t="str">
        <f t="shared" si="3206"/>
        <v/>
      </c>
      <c r="Z220" s="125"/>
      <c r="AA220" s="126">
        <f t="shared" si="3207"/>
        <v>0</v>
      </c>
      <c r="AB220" s="124" t="str">
        <f t="shared" si="3208"/>
        <v/>
      </c>
      <c r="AC220" s="125"/>
      <c r="AD220" s="126">
        <f t="shared" si="3209"/>
        <v>0</v>
      </c>
      <c r="AE220" s="124" t="str">
        <f t="shared" si="3210"/>
        <v/>
      </c>
      <c r="AF220" s="125"/>
      <c r="AG220" s="126">
        <f t="shared" si="3211"/>
        <v>0</v>
      </c>
      <c r="AH220" s="124" t="str">
        <f t="shared" si="3212"/>
        <v/>
      </c>
      <c r="AI220" s="125"/>
      <c r="AJ220" s="126">
        <f t="shared" si="3213"/>
        <v>0</v>
      </c>
      <c r="AK220" s="124" t="str">
        <f t="shared" si="3214"/>
        <v/>
      </c>
      <c r="AL220" s="125"/>
      <c r="AM220" s="126">
        <f t="shared" si="3215"/>
        <v>0</v>
      </c>
      <c r="AN220" s="124" t="str">
        <f t="shared" si="3216"/>
        <v/>
      </c>
      <c r="AO220" s="125"/>
      <c r="AP220" s="126">
        <f t="shared" si="3217"/>
        <v>0</v>
      </c>
      <c r="AQ220" s="124" t="str">
        <f t="shared" si="3218"/>
        <v/>
      </c>
      <c r="AR220" s="125"/>
      <c r="AS220" s="126">
        <f t="shared" si="3219"/>
        <v>0</v>
      </c>
      <c r="AT220" s="124" t="str">
        <f t="shared" si="3220"/>
        <v/>
      </c>
      <c r="AU220" s="125"/>
      <c r="AV220" s="126">
        <f t="shared" si="3221"/>
        <v>0</v>
      </c>
      <c r="AW220" s="124" t="str">
        <f t="shared" si="3222"/>
        <v/>
      </c>
      <c r="AX220" s="125"/>
      <c r="AY220" s="126">
        <f t="shared" si="3223"/>
        <v>0</v>
      </c>
      <c r="AZ220" s="124" t="str">
        <f t="shared" si="3224"/>
        <v/>
      </c>
      <c r="BA220" s="125"/>
      <c r="BB220" s="126">
        <f t="shared" si="3225"/>
        <v>0</v>
      </c>
      <c r="BC220" s="124" t="str">
        <f t="shared" si="3226"/>
        <v/>
      </c>
      <c r="BD220" s="125"/>
      <c r="BE220" s="126">
        <f t="shared" si="3227"/>
        <v>0</v>
      </c>
      <c r="BF220" s="124" t="str">
        <f t="shared" si="3228"/>
        <v/>
      </c>
      <c r="BG220" s="125"/>
      <c r="BH220" s="126">
        <f t="shared" si="3229"/>
        <v>0</v>
      </c>
      <c r="BI220" s="124" t="str">
        <f t="shared" si="3230"/>
        <v/>
      </c>
      <c r="BJ220" s="125"/>
      <c r="BK220" s="126">
        <f t="shared" si="3231"/>
        <v>0</v>
      </c>
      <c r="BL220" s="124" t="str">
        <f t="shared" si="3232"/>
        <v/>
      </c>
      <c r="BM220" s="125"/>
      <c r="BN220" s="126">
        <f t="shared" si="3233"/>
        <v>0</v>
      </c>
      <c r="BO220" s="124" t="str">
        <f t="shared" si="3234"/>
        <v/>
      </c>
      <c r="BP220" s="125"/>
      <c r="BQ220" s="126">
        <f t="shared" si="3235"/>
        <v>0</v>
      </c>
      <c r="BR220" s="124" t="str">
        <f t="shared" si="3236"/>
        <v/>
      </c>
      <c r="BS220" s="125"/>
      <c r="BT220" s="126">
        <f t="shared" si="3237"/>
        <v>0</v>
      </c>
      <c r="BU220" s="124" t="str">
        <f t="shared" si="3238"/>
        <v/>
      </c>
      <c r="BV220" s="125"/>
      <c r="BW220" s="126">
        <f t="shared" si="3239"/>
        <v>0</v>
      </c>
      <c r="BX220" s="124" t="str">
        <f t="shared" si="3240"/>
        <v/>
      </c>
      <c r="BY220" s="125"/>
      <c r="BZ220" s="126">
        <f t="shared" si="3241"/>
        <v>0</v>
      </c>
      <c r="CA220" s="124" t="str">
        <f t="shared" si="3242"/>
        <v/>
      </c>
      <c r="CB220" s="125"/>
      <c r="CC220" s="126">
        <f t="shared" si="3243"/>
        <v>0</v>
      </c>
      <c r="CD220" s="124" t="str">
        <f t="shared" si="3244"/>
        <v/>
      </c>
      <c r="CE220" s="125"/>
      <c r="CF220" s="126">
        <f t="shared" si="3245"/>
        <v>0</v>
      </c>
      <c r="CG220" s="124" t="str">
        <f t="shared" si="3246"/>
        <v/>
      </c>
      <c r="CH220" s="125"/>
      <c r="CI220" s="126">
        <f t="shared" si="3247"/>
        <v>0</v>
      </c>
      <c r="CJ220" s="124" t="str">
        <f t="shared" si="3248"/>
        <v/>
      </c>
      <c r="CK220" s="125"/>
      <c r="CL220" s="126">
        <f t="shared" si="3249"/>
        <v>0</v>
      </c>
      <c r="CM220" s="124" t="str">
        <f t="shared" si="3250"/>
        <v/>
      </c>
      <c r="CN220" s="125"/>
      <c r="CO220" s="126">
        <f t="shared" si="3251"/>
        <v>0</v>
      </c>
      <c r="CP220" s="124" t="str">
        <f t="shared" si="3252"/>
        <v/>
      </c>
      <c r="CQ220" s="125"/>
      <c r="CR220" s="126">
        <f t="shared" si="3253"/>
        <v>0</v>
      </c>
      <c r="CS220" s="124" t="str">
        <f t="shared" si="3254"/>
        <v/>
      </c>
      <c r="CT220" s="125"/>
      <c r="CU220" s="126">
        <f t="shared" si="3255"/>
        <v>0</v>
      </c>
      <c r="CV220" s="124" t="str">
        <f t="shared" si="3256"/>
        <v/>
      </c>
      <c r="CW220" s="125"/>
      <c r="CX220" s="126">
        <f t="shared" si="3257"/>
        <v>0</v>
      </c>
      <c r="CY220" s="124" t="str">
        <f t="shared" si="3258"/>
        <v/>
      </c>
      <c r="CZ220" s="125"/>
      <c r="DA220" s="126">
        <f t="shared" si="3259"/>
        <v>0</v>
      </c>
      <c r="DB220" s="124" t="str">
        <f t="shared" si="3260"/>
        <v/>
      </c>
      <c r="DC220" s="125"/>
      <c r="DD220" s="126">
        <f t="shared" si="3261"/>
        <v>0</v>
      </c>
      <c r="DE220" s="124">
        <f t="shared" si="3262"/>
        <v>131400.98000000001</v>
      </c>
      <c r="DF220" s="125">
        <v>1</v>
      </c>
      <c r="DG220" s="126">
        <f t="shared" si="3263"/>
        <v>1</v>
      </c>
      <c r="DH220" s="124" t="str">
        <f t="shared" si="3264"/>
        <v/>
      </c>
      <c r="DI220" s="125"/>
      <c r="DJ220" s="126">
        <f t="shared" si="3265"/>
        <v>1</v>
      </c>
    </row>
    <row r="221" spans="1:114" collapsed="1" x14ac:dyDescent="0.2">
      <c r="A221" s="97" t="str">
        <f t="shared" si="2984"/>
        <v>5</v>
      </c>
      <c r="B221" s="115">
        <v>5</v>
      </c>
      <c r="C221" s="199" t="s">
        <v>437</v>
      </c>
      <c r="D221" s="199"/>
      <c r="E221" s="116">
        <f>VLOOKUP(B221,'[49]PLANILHA ORCAMENTARIA'!A:G,7,0)</f>
        <v>705307.6</v>
      </c>
      <c r="F221" s="117"/>
      <c r="G221" s="127">
        <f>SUMIF($A$222:$A$269,$B$221,G222:G269)</f>
        <v>0</v>
      </c>
      <c r="H221" s="128">
        <f>IF(G221="","",G221/$E221)</f>
        <v>0</v>
      </c>
      <c r="I221" s="129">
        <f t="shared" si="2595"/>
        <v>0</v>
      </c>
      <c r="J221" s="127">
        <f>SUMIF($A$222:$A$269,$B$221,J222:J269)</f>
        <v>0</v>
      </c>
      <c r="K221" s="128">
        <f>IF(J221="","",J221/$E221)</f>
        <v>0</v>
      </c>
      <c r="L221" s="129">
        <f>K221+I221</f>
        <v>0</v>
      </c>
      <c r="M221" s="127">
        <f>SUMIF($A$222:$A$269,$B$221,M222:M269)</f>
        <v>0</v>
      </c>
      <c r="N221" s="128">
        <f>IF(M221="","",M221/$E221)</f>
        <v>0</v>
      </c>
      <c r="O221" s="129">
        <f>N221+L221</f>
        <v>0</v>
      </c>
      <c r="P221" s="127">
        <f>SUMIF($A$222:$A$269,$B$221,P222:P269)</f>
        <v>0</v>
      </c>
      <c r="Q221" s="128">
        <f>IF(P221="","",P221/$E221)</f>
        <v>0</v>
      </c>
      <c r="R221" s="129">
        <f>Q221+O221</f>
        <v>0</v>
      </c>
      <c r="S221" s="127">
        <f>SUMIF($A$222:$A$269,$B$221,S222:S269)</f>
        <v>0</v>
      </c>
      <c r="T221" s="128">
        <f>IF(S221="","",S221/$E221)</f>
        <v>0</v>
      </c>
      <c r="U221" s="129">
        <f>T221+R221</f>
        <v>0</v>
      </c>
      <c r="V221" s="127">
        <f>SUMIF($A$222:$A$269,$B$221,V222:V269)</f>
        <v>0</v>
      </c>
      <c r="W221" s="128">
        <f>IF(V221="","",V221/$E221)</f>
        <v>0</v>
      </c>
      <c r="X221" s="129">
        <f>W221+U221</f>
        <v>0</v>
      </c>
      <c r="Y221" s="127">
        <f>SUMIF($A$222:$A$269,$B$221,Y222:Y269)</f>
        <v>0</v>
      </c>
      <c r="Z221" s="128">
        <f>IF(Y221="","",Y221/$E221)</f>
        <v>0</v>
      </c>
      <c r="AA221" s="129">
        <f>Z221+X221</f>
        <v>0</v>
      </c>
      <c r="AB221" s="127">
        <f>SUMIF($A$222:$A$269,$B$221,AB222:AB269)</f>
        <v>0</v>
      </c>
      <c r="AC221" s="128">
        <f>IF(AB221="","",AB221/$E221)</f>
        <v>0</v>
      </c>
      <c r="AD221" s="129">
        <f>AC221+AA221</f>
        <v>0</v>
      </c>
      <c r="AE221" s="127">
        <f>SUMIF($A$222:$A$269,$B$221,AE222:AE269)</f>
        <v>0</v>
      </c>
      <c r="AF221" s="128">
        <f>IF(AE221="","",AE221/$E221)</f>
        <v>0</v>
      </c>
      <c r="AG221" s="129">
        <f>AF221+AD221</f>
        <v>0</v>
      </c>
      <c r="AH221" s="127">
        <f>SUMIF($A$222:$A$269,$B$221,AH222:AH269)</f>
        <v>0</v>
      </c>
      <c r="AI221" s="128">
        <f>IF(AH221="","",AH221/$E221)</f>
        <v>0</v>
      </c>
      <c r="AJ221" s="129">
        <f>AI221+AG221</f>
        <v>0</v>
      </c>
      <c r="AK221" s="127">
        <f>SUMIF($A$222:$A$269,$B$221,AK222:AK269)</f>
        <v>0</v>
      </c>
      <c r="AL221" s="128">
        <f>IF(AK221="","",AK221/$E221)</f>
        <v>0</v>
      </c>
      <c r="AM221" s="129">
        <f>AL221+AJ221</f>
        <v>0</v>
      </c>
      <c r="AN221" s="127">
        <f>SUMIF($A$222:$A$269,$B$221,AN222:AN269)</f>
        <v>0</v>
      </c>
      <c r="AO221" s="128">
        <f>IF(AN221="","",AN221/$E221)</f>
        <v>0</v>
      </c>
      <c r="AP221" s="129">
        <f>AO221+AM221</f>
        <v>0</v>
      </c>
      <c r="AQ221" s="127">
        <f>SUMIF($A$222:$A$269,$B$221,AQ222:AQ269)</f>
        <v>0</v>
      </c>
      <c r="AR221" s="128">
        <f>IF(AQ221="","",AQ221/$E221)</f>
        <v>0</v>
      </c>
      <c r="AS221" s="129">
        <f>AR221+AP221</f>
        <v>0</v>
      </c>
      <c r="AT221" s="127">
        <f>SUMIF($A$222:$A$269,$B$221,AT222:AT269)</f>
        <v>0</v>
      </c>
      <c r="AU221" s="128">
        <f>IF(AT221="","",AT221/$E221)</f>
        <v>0</v>
      </c>
      <c r="AV221" s="129">
        <f>AU221+AS221</f>
        <v>0</v>
      </c>
      <c r="AW221" s="127">
        <f>SUMIF($A$222:$A$269,$B$221,AW222:AW269)</f>
        <v>0</v>
      </c>
      <c r="AX221" s="128">
        <f>IF(AW221="","",AW221/$E221)</f>
        <v>0</v>
      </c>
      <c r="AY221" s="129">
        <f>AX221+AV221</f>
        <v>0</v>
      </c>
      <c r="AZ221" s="127">
        <f>SUMIF($A$222:$A$269,$B$221,AZ222:AZ269)</f>
        <v>0</v>
      </c>
      <c r="BA221" s="128">
        <f>IF(AZ221="","",AZ221/$E221)</f>
        <v>0</v>
      </c>
      <c r="BB221" s="129">
        <f>BA221+AY221</f>
        <v>0</v>
      </c>
      <c r="BC221" s="127">
        <f>SUMIF($A$222:$A$269,$B$221,BC222:BC269)</f>
        <v>0</v>
      </c>
      <c r="BD221" s="128">
        <f>IF(BC221="","",BC221/$E221)</f>
        <v>0</v>
      </c>
      <c r="BE221" s="129">
        <f>BD221+BB221</f>
        <v>0</v>
      </c>
      <c r="BF221" s="127">
        <f>SUMIF($A$222:$A$269,$B$221,BF222:BF269)</f>
        <v>0</v>
      </c>
      <c r="BG221" s="128">
        <f>IF(BF221="","",BF221/$E221)</f>
        <v>0</v>
      </c>
      <c r="BH221" s="129">
        <f>BG221+BE221</f>
        <v>0</v>
      </c>
      <c r="BI221" s="127">
        <f>SUMIF($A$222:$A$269,$B$221,BI222:BI269)</f>
        <v>0</v>
      </c>
      <c r="BJ221" s="128">
        <f>IF(BI221="","",BI221/$E221)</f>
        <v>0</v>
      </c>
      <c r="BK221" s="129">
        <f>BJ221+BH221</f>
        <v>0</v>
      </c>
      <c r="BL221" s="127">
        <f>SUMIF($A$222:$A$269,$B$221,BL222:BL269)</f>
        <v>0</v>
      </c>
      <c r="BM221" s="128">
        <f>IF(BL221="","",BL221/$E221)</f>
        <v>0</v>
      </c>
      <c r="BN221" s="129">
        <f>BM221+BK221</f>
        <v>0</v>
      </c>
      <c r="BO221" s="127">
        <f>SUMIF($A$222:$A$269,$B$221,BO222:BO269)</f>
        <v>0</v>
      </c>
      <c r="BP221" s="128">
        <f>IF(BO221="","",BO221/$E221)</f>
        <v>0</v>
      </c>
      <c r="BQ221" s="129">
        <f>BP221+BN221</f>
        <v>0</v>
      </c>
      <c r="BR221" s="127">
        <f>SUMIF($A$222:$A$269,$B$221,BR222:BR269)</f>
        <v>0</v>
      </c>
      <c r="BS221" s="128">
        <f>IF(BR221="","",BR221/$E221)</f>
        <v>0</v>
      </c>
      <c r="BT221" s="129">
        <f>BS221+BQ221</f>
        <v>0</v>
      </c>
      <c r="BU221" s="127">
        <f>SUMIF($A$222:$A$269,$B$221,BU222:BU269)</f>
        <v>0</v>
      </c>
      <c r="BV221" s="128">
        <f>IF(BU221="","",BU221/$E221)</f>
        <v>0</v>
      </c>
      <c r="BW221" s="129">
        <f>BV221+BT221</f>
        <v>0</v>
      </c>
      <c r="BX221" s="127">
        <f>SUMIF($A$222:$A$269,$B$221,BX222:BX269)</f>
        <v>0</v>
      </c>
      <c r="BY221" s="128">
        <f>IF(BX221="","",BX221/$E221)</f>
        <v>0</v>
      </c>
      <c r="BZ221" s="129">
        <f>BY221+BW221</f>
        <v>0</v>
      </c>
      <c r="CA221" s="127">
        <f>SUMIF($A$222:$A$269,$B$221,CA222:CA269)</f>
        <v>0</v>
      </c>
      <c r="CB221" s="128">
        <f>IF(CA221="","",CA221/$E221)</f>
        <v>0</v>
      </c>
      <c r="CC221" s="129">
        <f>CB221+BZ221</f>
        <v>0</v>
      </c>
      <c r="CD221" s="127">
        <f>SUMIF($A$222:$A$269,$B$221,CD222:CD269)</f>
        <v>0</v>
      </c>
      <c r="CE221" s="128">
        <f>IF(CD221="","",CD221/$E221)</f>
        <v>0</v>
      </c>
      <c r="CF221" s="129">
        <f>CE221+CC221</f>
        <v>0</v>
      </c>
      <c r="CG221" s="127">
        <f>SUMIF($A$222:$A$269,$B$221,CG222:CG269)</f>
        <v>0</v>
      </c>
      <c r="CH221" s="128">
        <f>IF(CG221="","",CG221/$E221)</f>
        <v>0</v>
      </c>
      <c r="CI221" s="129">
        <f>CH221+CF221</f>
        <v>0</v>
      </c>
      <c r="CJ221" s="127">
        <f>SUMIF($A$222:$A$269,$B$221,CJ222:CJ269)</f>
        <v>0</v>
      </c>
      <c r="CK221" s="128">
        <f>IF(CJ221="","",CJ221/$E221)</f>
        <v>0</v>
      </c>
      <c r="CL221" s="129">
        <f>CK221+CI221</f>
        <v>0</v>
      </c>
      <c r="CM221" s="127">
        <f>SUMIF($A$222:$A$269,$B$221,CM222:CM269)</f>
        <v>0</v>
      </c>
      <c r="CN221" s="128">
        <f>IF(CM221="","",CM221/$E221)</f>
        <v>0</v>
      </c>
      <c r="CO221" s="129">
        <f>CN221+CL221</f>
        <v>0</v>
      </c>
      <c r="CP221" s="127">
        <f>SUMIF($A$222:$A$269,$B$221,CP222:CP269)</f>
        <v>0</v>
      </c>
      <c r="CQ221" s="128">
        <f>IF(CP221="","",CP221/$E221)</f>
        <v>0</v>
      </c>
      <c r="CR221" s="129">
        <f>CQ221+CO221</f>
        <v>0</v>
      </c>
      <c r="CS221" s="127">
        <f>SUMIF($A$222:$A$269,$B$221,CS222:CS269)</f>
        <v>0</v>
      </c>
      <c r="CT221" s="128">
        <f>IF(CS221="","",CS221/$E221)</f>
        <v>0</v>
      </c>
      <c r="CU221" s="129">
        <f>CT221+CR221</f>
        <v>0</v>
      </c>
      <c r="CV221" s="127">
        <f>SUMIF($A$222:$A$269,$B$221,CV222:CV269)</f>
        <v>705307.6</v>
      </c>
      <c r="CW221" s="128">
        <f>IF(CV221="","",CV221/$E221)</f>
        <v>1</v>
      </c>
      <c r="CX221" s="129">
        <f>CW221+CU221</f>
        <v>1</v>
      </c>
      <c r="CY221" s="127">
        <f>SUMIF($A$222:$A$269,$B$221,CY222:CY269)</f>
        <v>0</v>
      </c>
      <c r="CZ221" s="128">
        <f>IF(CY221="","",CY221/$E221)</f>
        <v>0</v>
      </c>
      <c r="DA221" s="129">
        <f>CZ221+CX221</f>
        <v>1</v>
      </c>
      <c r="DB221" s="127">
        <f>SUMIF($A$222:$A$269,$B$221,DB222:DB269)</f>
        <v>0</v>
      </c>
      <c r="DC221" s="128">
        <f>IF(DB221="","",DB221/$E221)</f>
        <v>0</v>
      </c>
      <c r="DD221" s="129">
        <f>DC221+DA221</f>
        <v>1</v>
      </c>
      <c r="DE221" s="127">
        <f>SUMIF($A$222:$A$269,$B$221,DE222:DE269)</f>
        <v>0</v>
      </c>
      <c r="DF221" s="128">
        <f>IF(DE221="","",DE221/$E221)</f>
        <v>0</v>
      </c>
      <c r="DG221" s="129">
        <f>DF221+DD221</f>
        <v>1</v>
      </c>
      <c r="DH221" s="127">
        <f>SUMIF($A$222:$A$269,$B$221,DH222:DH269)</f>
        <v>0</v>
      </c>
      <c r="DI221" s="128">
        <f>IF(DH221="","",DH221/$E221)</f>
        <v>0</v>
      </c>
      <c r="DJ221" s="129">
        <f>DI221+DG221</f>
        <v>1</v>
      </c>
    </row>
    <row r="222" spans="1:114" ht="7.75" hidden="1" customHeight="1" outlineLevel="1" x14ac:dyDescent="0.2">
      <c r="A222" s="97" t="str">
        <f t="shared" si="2984"/>
        <v>5</v>
      </c>
      <c r="B222" s="121" t="s">
        <v>57</v>
      </c>
      <c r="C222" s="213" t="str">
        <f>VLOOKUP(B222,'[49]PLANILHA ORCAMENTARIA'!A:B,2,0)</f>
        <v>AGUA FRIA</v>
      </c>
      <c r="D222" s="214"/>
      <c r="E222" s="122">
        <f>VLOOKUP(B222,'[49]PLANILHA ORCAMENTARIA'!A:G,7,0)</f>
        <v>243552.77</v>
      </c>
      <c r="F222" s="123"/>
      <c r="G222" s="124" t="str">
        <f t="shared" ref="G222:G225" si="3267">IF(H222="","",H222*$E222)</f>
        <v/>
      </c>
      <c r="H222" s="125"/>
      <c r="I222" s="126">
        <f t="shared" si="2595"/>
        <v>0</v>
      </c>
      <c r="J222" s="124" t="str">
        <f t="shared" ref="J222:J225" si="3268">IF(K222="","",K222*$E222)</f>
        <v/>
      </c>
      <c r="K222" s="125"/>
      <c r="L222" s="126">
        <f t="shared" ref="L222:L269" si="3269">K222+I222</f>
        <v>0</v>
      </c>
      <c r="M222" s="124" t="str">
        <f t="shared" ref="M222:M225" si="3270">IF(N222="","",N222*$E222)</f>
        <v/>
      </c>
      <c r="N222" s="125"/>
      <c r="O222" s="126">
        <f t="shared" ref="O222:O225" si="3271">N222+L222</f>
        <v>0</v>
      </c>
      <c r="P222" s="124" t="str">
        <f t="shared" ref="P222:P225" si="3272">IF(Q222="","",Q222*$E222)</f>
        <v/>
      </c>
      <c r="Q222" s="125"/>
      <c r="R222" s="126">
        <f t="shared" ref="R222:R225" si="3273">Q222+O222</f>
        <v>0</v>
      </c>
      <c r="S222" s="124" t="str">
        <f t="shared" ref="S222:S225" si="3274">IF(T222="","",T222*$E222)</f>
        <v/>
      </c>
      <c r="T222" s="125"/>
      <c r="U222" s="126">
        <f t="shared" ref="U222:U225" si="3275">T222+R222</f>
        <v>0</v>
      </c>
      <c r="V222" s="124" t="str">
        <f t="shared" ref="V222:V225" si="3276">IF(W222="","",W222*$E222)</f>
        <v/>
      </c>
      <c r="W222" s="125"/>
      <c r="X222" s="126">
        <f t="shared" ref="X222:X225" si="3277">W222+U222</f>
        <v>0</v>
      </c>
      <c r="Y222" s="124" t="str">
        <f t="shared" ref="Y222:Y225" si="3278">IF(Z222="","",Z222*$E222)</f>
        <v/>
      </c>
      <c r="Z222" s="125"/>
      <c r="AA222" s="126">
        <f t="shared" ref="AA222:AA225" si="3279">Z222+X222</f>
        <v>0</v>
      </c>
      <c r="AB222" s="124" t="str">
        <f t="shared" ref="AB222:AB225" si="3280">IF(AC222="","",AC222*$E222)</f>
        <v/>
      </c>
      <c r="AC222" s="125"/>
      <c r="AD222" s="126">
        <f t="shared" ref="AD222:AD225" si="3281">AC222+AA222</f>
        <v>0</v>
      </c>
      <c r="AE222" s="124" t="str">
        <f t="shared" ref="AE222:AE225" si="3282">IF(AF222="","",AF222*$E222)</f>
        <v/>
      </c>
      <c r="AF222" s="125"/>
      <c r="AG222" s="126">
        <f t="shared" ref="AG222:AG225" si="3283">AF222+AD222</f>
        <v>0</v>
      </c>
      <c r="AH222" s="124" t="str">
        <f t="shared" ref="AH222:AH225" si="3284">IF(AI222="","",AI222*$E222)</f>
        <v/>
      </c>
      <c r="AI222" s="125"/>
      <c r="AJ222" s="126">
        <f t="shared" ref="AJ222:AJ225" si="3285">AI222+AG222</f>
        <v>0</v>
      </c>
      <c r="AK222" s="124" t="str">
        <f t="shared" ref="AK222:AK225" si="3286">IF(AL222="","",AL222*$E222)</f>
        <v/>
      </c>
      <c r="AL222" s="125"/>
      <c r="AM222" s="126">
        <f t="shared" ref="AM222:AM225" si="3287">AL222+AJ222</f>
        <v>0</v>
      </c>
      <c r="AN222" s="124" t="str">
        <f t="shared" ref="AN222:AN225" si="3288">IF(AO222="","",AO222*$E222)</f>
        <v/>
      </c>
      <c r="AO222" s="125"/>
      <c r="AP222" s="126">
        <f t="shared" ref="AP222:AP225" si="3289">AO222+AM222</f>
        <v>0</v>
      </c>
      <c r="AQ222" s="124" t="str">
        <f t="shared" ref="AQ222:AQ225" si="3290">IF(AR222="","",AR222*$E222)</f>
        <v/>
      </c>
      <c r="AR222" s="125"/>
      <c r="AS222" s="126">
        <f t="shared" ref="AS222:AS225" si="3291">AR222+AP222</f>
        <v>0</v>
      </c>
      <c r="AT222" s="124" t="str">
        <f t="shared" ref="AT222:AT225" si="3292">IF(AU222="","",AU222*$E222)</f>
        <v/>
      </c>
      <c r="AU222" s="125"/>
      <c r="AV222" s="126">
        <f t="shared" ref="AV222:AV225" si="3293">AU222+AS222</f>
        <v>0</v>
      </c>
      <c r="AW222" s="124" t="str">
        <f t="shared" ref="AW222:AW225" si="3294">IF(AX222="","",AX222*$E222)</f>
        <v/>
      </c>
      <c r="AX222" s="125"/>
      <c r="AY222" s="126">
        <f t="shared" ref="AY222:AY225" si="3295">AX222+AV222</f>
        <v>0</v>
      </c>
      <c r="AZ222" s="124" t="str">
        <f t="shared" ref="AZ222:AZ225" si="3296">IF(BA222="","",BA222*$E222)</f>
        <v/>
      </c>
      <c r="BA222" s="125"/>
      <c r="BB222" s="126">
        <f t="shared" ref="BB222:BB225" si="3297">BA222+AY222</f>
        <v>0</v>
      </c>
      <c r="BC222" s="124" t="str">
        <f t="shared" ref="BC222:BC225" si="3298">IF(BD222="","",BD222*$E222)</f>
        <v/>
      </c>
      <c r="BD222" s="125"/>
      <c r="BE222" s="126">
        <f t="shared" ref="BE222:BE225" si="3299">BD222+BB222</f>
        <v>0</v>
      </c>
      <c r="BF222" s="124" t="str">
        <f t="shared" ref="BF222:BF225" si="3300">IF(BG222="","",BG222*$E222)</f>
        <v/>
      </c>
      <c r="BG222" s="125"/>
      <c r="BH222" s="126">
        <f t="shared" ref="BH222:BH225" si="3301">BG222+BE222</f>
        <v>0</v>
      </c>
      <c r="BI222" s="124" t="str">
        <f t="shared" ref="BI222:BI225" si="3302">IF(BJ222="","",BJ222*$E222)</f>
        <v/>
      </c>
      <c r="BJ222" s="125"/>
      <c r="BK222" s="126">
        <f t="shared" ref="BK222:BK225" si="3303">BJ222+BH222</f>
        <v>0</v>
      </c>
      <c r="BL222" s="124" t="str">
        <f t="shared" ref="BL222:BL225" si="3304">IF(BM222="","",BM222*$E222)</f>
        <v/>
      </c>
      <c r="BM222" s="125"/>
      <c r="BN222" s="126">
        <f t="shared" ref="BN222:BN225" si="3305">BM222+BK222</f>
        <v>0</v>
      </c>
      <c r="BO222" s="124" t="str">
        <f t="shared" ref="BO222:BO225" si="3306">IF(BP222="","",BP222*$E222)</f>
        <v/>
      </c>
      <c r="BP222" s="125"/>
      <c r="BQ222" s="126">
        <f t="shared" ref="BQ222:BQ225" si="3307">BP222+BN222</f>
        <v>0</v>
      </c>
      <c r="BR222" s="124" t="str">
        <f t="shared" ref="BR222:BR225" si="3308">IF(BS222="","",BS222*$E222)</f>
        <v/>
      </c>
      <c r="BS222" s="125"/>
      <c r="BT222" s="126">
        <f t="shared" ref="BT222:BT225" si="3309">BS222+BQ222</f>
        <v>0</v>
      </c>
      <c r="BU222" s="124" t="str">
        <f t="shared" ref="BU222:BU225" si="3310">IF(BV222="","",BV222*$E222)</f>
        <v/>
      </c>
      <c r="BV222" s="125"/>
      <c r="BW222" s="126">
        <f t="shared" ref="BW222:BW225" si="3311">BV222+BT222</f>
        <v>0</v>
      </c>
      <c r="BX222" s="124" t="str">
        <f t="shared" ref="BX222:BX225" si="3312">IF(BY222="","",BY222*$E222)</f>
        <v/>
      </c>
      <c r="BY222" s="125"/>
      <c r="BZ222" s="126">
        <f t="shared" ref="BZ222:BZ225" si="3313">BY222+BW222</f>
        <v>0</v>
      </c>
      <c r="CA222" s="124" t="str">
        <f t="shared" ref="CA222:CA225" si="3314">IF(CB222="","",CB222*$E222)</f>
        <v/>
      </c>
      <c r="CB222" s="125"/>
      <c r="CC222" s="126">
        <f t="shared" ref="CC222:CC225" si="3315">CB222+BZ222</f>
        <v>0</v>
      </c>
      <c r="CD222" s="124" t="str">
        <f t="shared" ref="CD222:CD225" si="3316">IF(CE222="","",CE222*$E222)</f>
        <v/>
      </c>
      <c r="CE222" s="125"/>
      <c r="CF222" s="126">
        <f t="shared" ref="CF222:CF225" si="3317">CE222+CC222</f>
        <v>0</v>
      </c>
      <c r="CG222" s="124" t="str">
        <f t="shared" ref="CG222:CG225" si="3318">IF(CH222="","",CH222*$E222)</f>
        <v/>
      </c>
      <c r="CH222" s="125"/>
      <c r="CI222" s="126">
        <f t="shared" ref="CI222:CI225" si="3319">CH222+CF222</f>
        <v>0</v>
      </c>
      <c r="CJ222" s="124" t="str">
        <f t="shared" ref="CJ222:CJ225" si="3320">IF(CK222="","",CK222*$E222)</f>
        <v/>
      </c>
      <c r="CK222" s="125"/>
      <c r="CL222" s="126">
        <f t="shared" ref="CL222:CL225" si="3321">CK222+CI222</f>
        <v>0</v>
      </c>
      <c r="CM222" s="124" t="str">
        <f t="shared" ref="CM222:CM225" si="3322">IF(CN222="","",CN222*$E222)</f>
        <v/>
      </c>
      <c r="CN222" s="125"/>
      <c r="CO222" s="126">
        <f t="shared" ref="CO222:CO225" si="3323">CN222+CL222</f>
        <v>0</v>
      </c>
      <c r="CP222" s="124" t="str">
        <f t="shared" ref="CP222:CP225" si="3324">IF(CQ222="","",CQ222*$E222)</f>
        <v/>
      </c>
      <c r="CQ222" s="125"/>
      <c r="CR222" s="126">
        <f t="shared" ref="CR222:CR225" si="3325">CQ222+CO222</f>
        <v>0</v>
      </c>
      <c r="CS222" s="124" t="str">
        <f t="shared" ref="CS222:CS225" si="3326">IF(CT222="","",CT222*$E222)</f>
        <v/>
      </c>
      <c r="CT222" s="125"/>
      <c r="CU222" s="126">
        <f t="shared" ref="CU222:CU225" si="3327">CT222+CR222</f>
        <v>0</v>
      </c>
      <c r="CV222" s="124">
        <f t="shared" ref="CV222:CV225" si="3328">IF(CW222="","",CW222*$E222)</f>
        <v>243552.77</v>
      </c>
      <c r="CW222" s="125">
        <v>1</v>
      </c>
      <c r="CX222" s="126">
        <f t="shared" ref="CX222:CX225" si="3329">CW222+CU222</f>
        <v>1</v>
      </c>
      <c r="CY222" s="124" t="str">
        <f t="shared" ref="CY222:CY225" si="3330">IF(CZ222="","",CZ222*$E222)</f>
        <v/>
      </c>
      <c r="CZ222" s="125"/>
      <c r="DA222" s="126">
        <f t="shared" ref="DA222:DA225" si="3331">CZ222+CX222</f>
        <v>1</v>
      </c>
      <c r="DB222" s="124" t="str">
        <f t="shared" ref="DB222:DB225" si="3332">IF(DC222="","",DC222*$E222)</f>
        <v/>
      </c>
      <c r="DC222" s="125"/>
      <c r="DD222" s="126">
        <f t="shared" ref="DD222:DD225" si="3333">DC222+DA222</f>
        <v>1</v>
      </c>
      <c r="DE222" s="124" t="str">
        <f t="shared" ref="DE222:DE225" si="3334">IF(DF222="","",DF222*$E222)</f>
        <v/>
      </c>
      <c r="DF222" s="125"/>
      <c r="DG222" s="126">
        <f t="shared" ref="DG222:DG225" si="3335">DF222+DD222</f>
        <v>1</v>
      </c>
      <c r="DH222" s="124" t="str">
        <f t="shared" ref="DH222:DH225" si="3336">IF(DI222="","",DI222*$E222)</f>
        <v/>
      </c>
      <c r="DI222" s="125"/>
      <c r="DJ222" s="126">
        <f t="shared" ref="DJ222:DJ225" si="3337">DI222+DG222</f>
        <v>1</v>
      </c>
    </row>
    <row r="223" spans="1:114" ht="7.75" hidden="1" customHeight="1" outlineLevel="1" x14ac:dyDescent="0.2">
      <c r="A223" s="97" t="str">
        <f t="shared" si="2984"/>
        <v>5</v>
      </c>
      <c r="B223" s="121" t="s">
        <v>96</v>
      </c>
      <c r="C223" s="213" t="str">
        <f>VLOOKUP(B223,'[49]PLANILHA ORCAMENTARIA'!A:B,2,0)</f>
        <v>REDE SANITÁRIA</v>
      </c>
      <c r="D223" s="214"/>
      <c r="E223" s="122">
        <f>VLOOKUP(B223,'[49]PLANILHA ORCAMENTARIA'!A:G,7,0)</f>
        <v>152374.53</v>
      </c>
      <c r="F223" s="123"/>
      <c r="G223" s="124" t="str">
        <f t="shared" si="3267"/>
        <v/>
      </c>
      <c r="H223" s="125"/>
      <c r="I223" s="126">
        <f t="shared" si="2595"/>
        <v>0</v>
      </c>
      <c r="J223" s="124" t="str">
        <f t="shared" si="3268"/>
        <v/>
      </c>
      <c r="K223" s="125"/>
      <c r="L223" s="126">
        <f t="shared" si="3269"/>
        <v>0</v>
      </c>
      <c r="M223" s="124" t="str">
        <f t="shared" si="3270"/>
        <v/>
      </c>
      <c r="N223" s="125"/>
      <c r="O223" s="126">
        <f t="shared" si="3271"/>
        <v>0</v>
      </c>
      <c r="P223" s="124" t="str">
        <f t="shared" si="3272"/>
        <v/>
      </c>
      <c r="Q223" s="125"/>
      <c r="R223" s="126">
        <f t="shared" si="3273"/>
        <v>0</v>
      </c>
      <c r="S223" s="124" t="str">
        <f t="shared" si="3274"/>
        <v/>
      </c>
      <c r="T223" s="125"/>
      <c r="U223" s="126">
        <f t="shared" si="3275"/>
        <v>0</v>
      </c>
      <c r="V223" s="124" t="str">
        <f t="shared" si="3276"/>
        <v/>
      </c>
      <c r="W223" s="125"/>
      <c r="X223" s="126">
        <f t="shared" si="3277"/>
        <v>0</v>
      </c>
      <c r="Y223" s="124" t="str">
        <f t="shared" si="3278"/>
        <v/>
      </c>
      <c r="Z223" s="125"/>
      <c r="AA223" s="126">
        <f t="shared" si="3279"/>
        <v>0</v>
      </c>
      <c r="AB223" s="124" t="str">
        <f t="shared" si="3280"/>
        <v/>
      </c>
      <c r="AC223" s="125"/>
      <c r="AD223" s="126">
        <f t="shared" si="3281"/>
        <v>0</v>
      </c>
      <c r="AE223" s="124" t="str">
        <f t="shared" si="3282"/>
        <v/>
      </c>
      <c r="AF223" s="125"/>
      <c r="AG223" s="126">
        <f t="shared" si="3283"/>
        <v>0</v>
      </c>
      <c r="AH223" s="124" t="str">
        <f t="shared" si="3284"/>
        <v/>
      </c>
      <c r="AI223" s="125"/>
      <c r="AJ223" s="126">
        <f t="shared" si="3285"/>
        <v>0</v>
      </c>
      <c r="AK223" s="124" t="str">
        <f t="shared" si="3286"/>
        <v/>
      </c>
      <c r="AL223" s="125"/>
      <c r="AM223" s="126">
        <f t="shared" si="3287"/>
        <v>0</v>
      </c>
      <c r="AN223" s="124" t="str">
        <f t="shared" si="3288"/>
        <v/>
      </c>
      <c r="AO223" s="125"/>
      <c r="AP223" s="126">
        <f t="shared" si="3289"/>
        <v>0</v>
      </c>
      <c r="AQ223" s="124" t="str">
        <f t="shared" si="3290"/>
        <v/>
      </c>
      <c r="AR223" s="125"/>
      <c r="AS223" s="126">
        <f t="shared" si="3291"/>
        <v>0</v>
      </c>
      <c r="AT223" s="124" t="str">
        <f t="shared" si="3292"/>
        <v/>
      </c>
      <c r="AU223" s="125"/>
      <c r="AV223" s="126">
        <f t="shared" si="3293"/>
        <v>0</v>
      </c>
      <c r="AW223" s="124" t="str">
        <f t="shared" si="3294"/>
        <v/>
      </c>
      <c r="AX223" s="125"/>
      <c r="AY223" s="126">
        <f t="shared" si="3295"/>
        <v>0</v>
      </c>
      <c r="AZ223" s="124" t="str">
        <f t="shared" si="3296"/>
        <v/>
      </c>
      <c r="BA223" s="125"/>
      <c r="BB223" s="126">
        <f t="shared" si="3297"/>
        <v>0</v>
      </c>
      <c r="BC223" s="124" t="str">
        <f t="shared" si="3298"/>
        <v/>
      </c>
      <c r="BD223" s="125"/>
      <c r="BE223" s="126">
        <f t="shared" si="3299"/>
        <v>0</v>
      </c>
      <c r="BF223" s="124" t="str">
        <f t="shared" si="3300"/>
        <v/>
      </c>
      <c r="BG223" s="125"/>
      <c r="BH223" s="126">
        <f t="shared" si="3301"/>
        <v>0</v>
      </c>
      <c r="BI223" s="124" t="str">
        <f t="shared" si="3302"/>
        <v/>
      </c>
      <c r="BJ223" s="125"/>
      <c r="BK223" s="126">
        <f t="shared" si="3303"/>
        <v>0</v>
      </c>
      <c r="BL223" s="124" t="str">
        <f t="shared" si="3304"/>
        <v/>
      </c>
      <c r="BM223" s="125"/>
      <c r="BN223" s="126">
        <f t="shared" si="3305"/>
        <v>0</v>
      </c>
      <c r="BO223" s="124" t="str">
        <f t="shared" si="3306"/>
        <v/>
      </c>
      <c r="BP223" s="125"/>
      <c r="BQ223" s="126">
        <f t="shared" si="3307"/>
        <v>0</v>
      </c>
      <c r="BR223" s="124" t="str">
        <f t="shared" si="3308"/>
        <v/>
      </c>
      <c r="BS223" s="125"/>
      <c r="BT223" s="126">
        <f t="shared" si="3309"/>
        <v>0</v>
      </c>
      <c r="BU223" s="124" t="str">
        <f t="shared" si="3310"/>
        <v/>
      </c>
      <c r="BV223" s="125"/>
      <c r="BW223" s="126">
        <f t="shared" si="3311"/>
        <v>0</v>
      </c>
      <c r="BX223" s="124" t="str">
        <f t="shared" si="3312"/>
        <v/>
      </c>
      <c r="BY223" s="125"/>
      <c r="BZ223" s="126">
        <f t="shared" si="3313"/>
        <v>0</v>
      </c>
      <c r="CA223" s="124" t="str">
        <f t="shared" si="3314"/>
        <v/>
      </c>
      <c r="CB223" s="125"/>
      <c r="CC223" s="126">
        <f t="shared" si="3315"/>
        <v>0</v>
      </c>
      <c r="CD223" s="124" t="str">
        <f t="shared" si="3316"/>
        <v/>
      </c>
      <c r="CE223" s="125"/>
      <c r="CF223" s="126">
        <f t="shared" si="3317"/>
        <v>0</v>
      </c>
      <c r="CG223" s="124" t="str">
        <f t="shared" si="3318"/>
        <v/>
      </c>
      <c r="CH223" s="125"/>
      <c r="CI223" s="126">
        <f t="shared" si="3319"/>
        <v>0</v>
      </c>
      <c r="CJ223" s="124" t="str">
        <f t="shared" si="3320"/>
        <v/>
      </c>
      <c r="CK223" s="125"/>
      <c r="CL223" s="126">
        <f t="shared" si="3321"/>
        <v>0</v>
      </c>
      <c r="CM223" s="124" t="str">
        <f t="shared" si="3322"/>
        <v/>
      </c>
      <c r="CN223" s="125"/>
      <c r="CO223" s="126">
        <f t="shared" si="3323"/>
        <v>0</v>
      </c>
      <c r="CP223" s="124" t="str">
        <f t="shared" si="3324"/>
        <v/>
      </c>
      <c r="CQ223" s="125"/>
      <c r="CR223" s="126">
        <f t="shared" si="3325"/>
        <v>0</v>
      </c>
      <c r="CS223" s="124" t="str">
        <f t="shared" si="3326"/>
        <v/>
      </c>
      <c r="CT223" s="125"/>
      <c r="CU223" s="126">
        <f t="shared" si="3327"/>
        <v>0</v>
      </c>
      <c r="CV223" s="124">
        <f t="shared" si="3328"/>
        <v>152374.53</v>
      </c>
      <c r="CW223" s="125">
        <v>1</v>
      </c>
      <c r="CX223" s="126">
        <f t="shared" si="3329"/>
        <v>1</v>
      </c>
      <c r="CY223" s="124" t="str">
        <f t="shared" si="3330"/>
        <v/>
      </c>
      <c r="CZ223" s="125"/>
      <c r="DA223" s="126">
        <f t="shared" si="3331"/>
        <v>1</v>
      </c>
      <c r="DB223" s="124" t="str">
        <f t="shared" si="3332"/>
        <v/>
      </c>
      <c r="DC223" s="125"/>
      <c r="DD223" s="126">
        <f t="shared" si="3333"/>
        <v>1</v>
      </c>
      <c r="DE223" s="124" t="str">
        <f t="shared" si="3334"/>
        <v/>
      </c>
      <c r="DF223" s="125"/>
      <c r="DG223" s="126">
        <f t="shared" si="3335"/>
        <v>1</v>
      </c>
      <c r="DH223" s="124" t="str">
        <f t="shared" si="3336"/>
        <v/>
      </c>
      <c r="DI223" s="125"/>
      <c r="DJ223" s="126">
        <f t="shared" si="3337"/>
        <v>1</v>
      </c>
    </row>
    <row r="224" spans="1:114" ht="7.75" hidden="1" customHeight="1" outlineLevel="1" x14ac:dyDescent="0.2">
      <c r="A224" s="97" t="str">
        <f t="shared" si="2984"/>
        <v>5</v>
      </c>
      <c r="B224" s="121" t="s">
        <v>97</v>
      </c>
      <c r="C224" s="213" t="str">
        <f>VLOOKUP(B224,'[49]PLANILHA ORCAMENTARIA'!A:B,2,0)</f>
        <v>DRENAGEM CLIMATIZAÇÃO</v>
      </c>
      <c r="D224" s="214"/>
      <c r="E224" s="122">
        <f>VLOOKUP(B224,'[49]PLANILHA ORCAMENTARIA'!A:G,7,0)</f>
        <v>71025.58</v>
      </c>
      <c r="F224" s="123"/>
      <c r="G224" s="124" t="str">
        <f t="shared" si="3267"/>
        <v/>
      </c>
      <c r="H224" s="125"/>
      <c r="I224" s="126">
        <f t="shared" si="2595"/>
        <v>0</v>
      </c>
      <c r="J224" s="124" t="str">
        <f t="shared" si="3268"/>
        <v/>
      </c>
      <c r="K224" s="125"/>
      <c r="L224" s="126">
        <f t="shared" si="3269"/>
        <v>0</v>
      </c>
      <c r="M224" s="124" t="str">
        <f t="shared" si="3270"/>
        <v/>
      </c>
      <c r="N224" s="125"/>
      <c r="O224" s="126">
        <f t="shared" si="3271"/>
        <v>0</v>
      </c>
      <c r="P224" s="124" t="str">
        <f t="shared" si="3272"/>
        <v/>
      </c>
      <c r="Q224" s="125"/>
      <c r="R224" s="126">
        <f t="shared" si="3273"/>
        <v>0</v>
      </c>
      <c r="S224" s="124" t="str">
        <f t="shared" si="3274"/>
        <v/>
      </c>
      <c r="T224" s="125"/>
      <c r="U224" s="126">
        <f t="shared" si="3275"/>
        <v>0</v>
      </c>
      <c r="V224" s="124" t="str">
        <f t="shared" si="3276"/>
        <v/>
      </c>
      <c r="W224" s="125"/>
      <c r="X224" s="126">
        <f t="shared" si="3277"/>
        <v>0</v>
      </c>
      <c r="Y224" s="124" t="str">
        <f t="shared" si="3278"/>
        <v/>
      </c>
      <c r="Z224" s="125"/>
      <c r="AA224" s="126">
        <f t="shared" si="3279"/>
        <v>0</v>
      </c>
      <c r="AB224" s="124" t="str">
        <f t="shared" si="3280"/>
        <v/>
      </c>
      <c r="AC224" s="125"/>
      <c r="AD224" s="126">
        <f t="shared" si="3281"/>
        <v>0</v>
      </c>
      <c r="AE224" s="124" t="str">
        <f t="shared" si="3282"/>
        <v/>
      </c>
      <c r="AF224" s="125"/>
      <c r="AG224" s="126">
        <f t="shared" si="3283"/>
        <v>0</v>
      </c>
      <c r="AH224" s="124" t="str">
        <f t="shared" si="3284"/>
        <v/>
      </c>
      <c r="AI224" s="125"/>
      <c r="AJ224" s="126">
        <f t="shared" si="3285"/>
        <v>0</v>
      </c>
      <c r="AK224" s="124" t="str">
        <f t="shared" si="3286"/>
        <v/>
      </c>
      <c r="AL224" s="125"/>
      <c r="AM224" s="126">
        <f t="shared" si="3287"/>
        <v>0</v>
      </c>
      <c r="AN224" s="124" t="str">
        <f t="shared" si="3288"/>
        <v/>
      </c>
      <c r="AO224" s="125"/>
      <c r="AP224" s="126">
        <f t="shared" si="3289"/>
        <v>0</v>
      </c>
      <c r="AQ224" s="124" t="str">
        <f t="shared" si="3290"/>
        <v/>
      </c>
      <c r="AR224" s="125"/>
      <c r="AS224" s="126">
        <f t="shared" si="3291"/>
        <v>0</v>
      </c>
      <c r="AT224" s="124" t="str">
        <f t="shared" si="3292"/>
        <v/>
      </c>
      <c r="AU224" s="125"/>
      <c r="AV224" s="126">
        <f t="shared" si="3293"/>
        <v>0</v>
      </c>
      <c r="AW224" s="124" t="str">
        <f t="shared" si="3294"/>
        <v/>
      </c>
      <c r="AX224" s="125"/>
      <c r="AY224" s="126">
        <f t="shared" si="3295"/>
        <v>0</v>
      </c>
      <c r="AZ224" s="124" t="str">
        <f t="shared" si="3296"/>
        <v/>
      </c>
      <c r="BA224" s="125"/>
      <c r="BB224" s="126">
        <f t="shared" si="3297"/>
        <v>0</v>
      </c>
      <c r="BC224" s="124" t="str">
        <f t="shared" si="3298"/>
        <v/>
      </c>
      <c r="BD224" s="125"/>
      <c r="BE224" s="126">
        <f t="shared" si="3299"/>
        <v>0</v>
      </c>
      <c r="BF224" s="124" t="str">
        <f t="shared" si="3300"/>
        <v/>
      </c>
      <c r="BG224" s="125"/>
      <c r="BH224" s="126">
        <f t="shared" si="3301"/>
        <v>0</v>
      </c>
      <c r="BI224" s="124" t="str">
        <f t="shared" si="3302"/>
        <v/>
      </c>
      <c r="BJ224" s="125"/>
      <c r="BK224" s="126">
        <f t="shared" si="3303"/>
        <v>0</v>
      </c>
      <c r="BL224" s="124" t="str">
        <f t="shared" si="3304"/>
        <v/>
      </c>
      <c r="BM224" s="125"/>
      <c r="BN224" s="126">
        <f t="shared" si="3305"/>
        <v>0</v>
      </c>
      <c r="BO224" s="124" t="str">
        <f t="shared" si="3306"/>
        <v/>
      </c>
      <c r="BP224" s="125"/>
      <c r="BQ224" s="126">
        <f t="shared" si="3307"/>
        <v>0</v>
      </c>
      <c r="BR224" s="124" t="str">
        <f t="shared" si="3308"/>
        <v/>
      </c>
      <c r="BS224" s="125"/>
      <c r="BT224" s="126">
        <f t="shared" si="3309"/>
        <v>0</v>
      </c>
      <c r="BU224" s="124" t="str">
        <f t="shared" si="3310"/>
        <v/>
      </c>
      <c r="BV224" s="125"/>
      <c r="BW224" s="126">
        <f t="shared" si="3311"/>
        <v>0</v>
      </c>
      <c r="BX224" s="124" t="str">
        <f t="shared" si="3312"/>
        <v/>
      </c>
      <c r="BY224" s="125"/>
      <c r="BZ224" s="126">
        <f t="shared" si="3313"/>
        <v>0</v>
      </c>
      <c r="CA224" s="124" t="str">
        <f t="shared" si="3314"/>
        <v/>
      </c>
      <c r="CB224" s="125"/>
      <c r="CC224" s="126">
        <f t="shared" si="3315"/>
        <v>0</v>
      </c>
      <c r="CD224" s="124" t="str">
        <f t="shared" si="3316"/>
        <v/>
      </c>
      <c r="CE224" s="125"/>
      <c r="CF224" s="126">
        <f t="shared" si="3317"/>
        <v>0</v>
      </c>
      <c r="CG224" s="124" t="str">
        <f t="shared" si="3318"/>
        <v/>
      </c>
      <c r="CH224" s="125"/>
      <c r="CI224" s="126">
        <f t="shared" si="3319"/>
        <v>0</v>
      </c>
      <c r="CJ224" s="124" t="str">
        <f t="shared" si="3320"/>
        <v/>
      </c>
      <c r="CK224" s="125"/>
      <c r="CL224" s="126">
        <f t="shared" si="3321"/>
        <v>0</v>
      </c>
      <c r="CM224" s="124" t="str">
        <f t="shared" si="3322"/>
        <v/>
      </c>
      <c r="CN224" s="125"/>
      <c r="CO224" s="126">
        <f t="shared" si="3323"/>
        <v>0</v>
      </c>
      <c r="CP224" s="124" t="str">
        <f t="shared" si="3324"/>
        <v/>
      </c>
      <c r="CQ224" s="125"/>
      <c r="CR224" s="126">
        <f t="shared" si="3325"/>
        <v>0</v>
      </c>
      <c r="CS224" s="124" t="str">
        <f t="shared" si="3326"/>
        <v/>
      </c>
      <c r="CT224" s="125"/>
      <c r="CU224" s="126">
        <f t="shared" si="3327"/>
        <v>0</v>
      </c>
      <c r="CV224" s="124">
        <f t="shared" si="3328"/>
        <v>71025.58</v>
      </c>
      <c r="CW224" s="125">
        <v>1</v>
      </c>
      <c r="CX224" s="126">
        <f t="shared" si="3329"/>
        <v>1</v>
      </c>
      <c r="CY224" s="124" t="str">
        <f t="shared" si="3330"/>
        <v/>
      </c>
      <c r="CZ224" s="125"/>
      <c r="DA224" s="126">
        <f t="shared" si="3331"/>
        <v>1</v>
      </c>
      <c r="DB224" s="124" t="str">
        <f t="shared" si="3332"/>
        <v/>
      </c>
      <c r="DC224" s="125"/>
      <c r="DD224" s="126">
        <f t="shared" si="3333"/>
        <v>1</v>
      </c>
      <c r="DE224" s="124" t="str">
        <f t="shared" si="3334"/>
        <v/>
      </c>
      <c r="DF224" s="125"/>
      <c r="DG224" s="126">
        <f t="shared" si="3335"/>
        <v>1</v>
      </c>
      <c r="DH224" s="124" t="str">
        <f t="shared" si="3336"/>
        <v/>
      </c>
      <c r="DI224" s="125"/>
      <c r="DJ224" s="126">
        <f t="shared" si="3337"/>
        <v>1</v>
      </c>
    </row>
    <row r="225" spans="1:114" ht="7.75" hidden="1" customHeight="1" outlineLevel="1" x14ac:dyDescent="0.2">
      <c r="A225" s="97" t="str">
        <f t="shared" si="2984"/>
        <v>5</v>
      </c>
      <c r="B225" s="121" t="s">
        <v>98</v>
      </c>
      <c r="C225" s="213" t="str">
        <f>VLOOKUP(B225,'[49]PLANILHA ORCAMENTARIA'!A:B,2,0)</f>
        <v>REDE PLUVIAL E PAVIMENTAÇÃO</v>
      </c>
      <c r="D225" s="214"/>
      <c r="E225" s="122">
        <f>VLOOKUP(B225,'[49]PLANILHA ORCAMENTARIA'!A:G,7,0)</f>
        <v>238354.72</v>
      </c>
      <c r="F225" s="123"/>
      <c r="G225" s="124" t="str">
        <f t="shared" si="3267"/>
        <v/>
      </c>
      <c r="H225" s="125"/>
      <c r="I225" s="126">
        <f t="shared" si="2595"/>
        <v>0</v>
      </c>
      <c r="J225" s="124" t="str">
        <f t="shared" si="3268"/>
        <v/>
      </c>
      <c r="K225" s="125"/>
      <c r="L225" s="126">
        <f t="shared" si="3269"/>
        <v>0</v>
      </c>
      <c r="M225" s="124" t="str">
        <f t="shared" si="3270"/>
        <v/>
      </c>
      <c r="N225" s="125"/>
      <c r="O225" s="126">
        <f t="shared" si="3271"/>
        <v>0</v>
      </c>
      <c r="P225" s="124" t="str">
        <f t="shared" si="3272"/>
        <v/>
      </c>
      <c r="Q225" s="125"/>
      <c r="R225" s="126">
        <f t="shared" si="3273"/>
        <v>0</v>
      </c>
      <c r="S225" s="124" t="str">
        <f t="shared" si="3274"/>
        <v/>
      </c>
      <c r="T225" s="125"/>
      <c r="U225" s="126">
        <f t="shared" si="3275"/>
        <v>0</v>
      </c>
      <c r="V225" s="124" t="str">
        <f t="shared" si="3276"/>
        <v/>
      </c>
      <c r="W225" s="125"/>
      <c r="X225" s="126">
        <f t="shared" si="3277"/>
        <v>0</v>
      </c>
      <c r="Y225" s="124" t="str">
        <f t="shared" si="3278"/>
        <v/>
      </c>
      <c r="Z225" s="125"/>
      <c r="AA225" s="126">
        <f t="shared" si="3279"/>
        <v>0</v>
      </c>
      <c r="AB225" s="124" t="str">
        <f t="shared" si="3280"/>
        <v/>
      </c>
      <c r="AC225" s="125"/>
      <c r="AD225" s="126">
        <f t="shared" si="3281"/>
        <v>0</v>
      </c>
      <c r="AE225" s="124" t="str">
        <f t="shared" si="3282"/>
        <v/>
      </c>
      <c r="AF225" s="125"/>
      <c r="AG225" s="126">
        <f t="shared" si="3283"/>
        <v>0</v>
      </c>
      <c r="AH225" s="124" t="str">
        <f t="shared" si="3284"/>
        <v/>
      </c>
      <c r="AI225" s="125"/>
      <c r="AJ225" s="126">
        <f t="shared" si="3285"/>
        <v>0</v>
      </c>
      <c r="AK225" s="124" t="str">
        <f t="shared" si="3286"/>
        <v/>
      </c>
      <c r="AL225" s="125"/>
      <c r="AM225" s="126">
        <f t="shared" si="3287"/>
        <v>0</v>
      </c>
      <c r="AN225" s="124" t="str">
        <f t="shared" si="3288"/>
        <v/>
      </c>
      <c r="AO225" s="125"/>
      <c r="AP225" s="126">
        <f t="shared" si="3289"/>
        <v>0</v>
      </c>
      <c r="AQ225" s="124" t="str">
        <f t="shared" si="3290"/>
        <v/>
      </c>
      <c r="AR225" s="125"/>
      <c r="AS225" s="126">
        <f t="shared" si="3291"/>
        <v>0</v>
      </c>
      <c r="AT225" s="124" t="str">
        <f t="shared" si="3292"/>
        <v/>
      </c>
      <c r="AU225" s="125"/>
      <c r="AV225" s="126">
        <f t="shared" si="3293"/>
        <v>0</v>
      </c>
      <c r="AW225" s="124" t="str">
        <f t="shared" si="3294"/>
        <v/>
      </c>
      <c r="AX225" s="125"/>
      <c r="AY225" s="126">
        <f t="shared" si="3295"/>
        <v>0</v>
      </c>
      <c r="AZ225" s="124" t="str">
        <f t="shared" si="3296"/>
        <v/>
      </c>
      <c r="BA225" s="125"/>
      <c r="BB225" s="126">
        <f t="shared" si="3297"/>
        <v>0</v>
      </c>
      <c r="BC225" s="124" t="str">
        <f t="shared" si="3298"/>
        <v/>
      </c>
      <c r="BD225" s="125"/>
      <c r="BE225" s="126">
        <f t="shared" si="3299"/>
        <v>0</v>
      </c>
      <c r="BF225" s="124" t="str">
        <f t="shared" si="3300"/>
        <v/>
      </c>
      <c r="BG225" s="125"/>
      <c r="BH225" s="126">
        <f t="shared" si="3301"/>
        <v>0</v>
      </c>
      <c r="BI225" s="124" t="str">
        <f t="shared" si="3302"/>
        <v/>
      </c>
      <c r="BJ225" s="125"/>
      <c r="BK225" s="126">
        <f t="shared" si="3303"/>
        <v>0</v>
      </c>
      <c r="BL225" s="124" t="str">
        <f t="shared" si="3304"/>
        <v/>
      </c>
      <c r="BM225" s="125"/>
      <c r="BN225" s="126">
        <f t="shared" si="3305"/>
        <v>0</v>
      </c>
      <c r="BO225" s="124" t="str">
        <f t="shared" si="3306"/>
        <v/>
      </c>
      <c r="BP225" s="125"/>
      <c r="BQ225" s="126">
        <f t="shared" si="3307"/>
        <v>0</v>
      </c>
      <c r="BR225" s="124" t="str">
        <f t="shared" si="3308"/>
        <v/>
      </c>
      <c r="BS225" s="125"/>
      <c r="BT225" s="126">
        <f t="shared" si="3309"/>
        <v>0</v>
      </c>
      <c r="BU225" s="124" t="str">
        <f t="shared" si="3310"/>
        <v/>
      </c>
      <c r="BV225" s="125"/>
      <c r="BW225" s="126">
        <f t="shared" si="3311"/>
        <v>0</v>
      </c>
      <c r="BX225" s="124" t="str">
        <f t="shared" si="3312"/>
        <v/>
      </c>
      <c r="BY225" s="125"/>
      <c r="BZ225" s="126">
        <f t="shared" si="3313"/>
        <v>0</v>
      </c>
      <c r="CA225" s="124" t="str">
        <f t="shared" si="3314"/>
        <v/>
      </c>
      <c r="CB225" s="125"/>
      <c r="CC225" s="126">
        <f t="shared" si="3315"/>
        <v>0</v>
      </c>
      <c r="CD225" s="124" t="str">
        <f t="shared" si="3316"/>
        <v/>
      </c>
      <c r="CE225" s="125"/>
      <c r="CF225" s="126">
        <f t="shared" si="3317"/>
        <v>0</v>
      </c>
      <c r="CG225" s="124" t="str">
        <f t="shared" si="3318"/>
        <v/>
      </c>
      <c r="CH225" s="125"/>
      <c r="CI225" s="126">
        <f t="shared" si="3319"/>
        <v>0</v>
      </c>
      <c r="CJ225" s="124" t="str">
        <f t="shared" si="3320"/>
        <v/>
      </c>
      <c r="CK225" s="125"/>
      <c r="CL225" s="126">
        <f t="shared" si="3321"/>
        <v>0</v>
      </c>
      <c r="CM225" s="124" t="str">
        <f t="shared" si="3322"/>
        <v/>
      </c>
      <c r="CN225" s="125"/>
      <c r="CO225" s="126">
        <f t="shared" si="3323"/>
        <v>0</v>
      </c>
      <c r="CP225" s="124" t="str">
        <f t="shared" si="3324"/>
        <v/>
      </c>
      <c r="CQ225" s="125"/>
      <c r="CR225" s="126">
        <f t="shared" si="3325"/>
        <v>0</v>
      </c>
      <c r="CS225" s="124" t="str">
        <f t="shared" si="3326"/>
        <v/>
      </c>
      <c r="CT225" s="125"/>
      <c r="CU225" s="126">
        <f t="shared" si="3327"/>
        <v>0</v>
      </c>
      <c r="CV225" s="124">
        <f t="shared" si="3328"/>
        <v>238354.72</v>
      </c>
      <c r="CW225" s="125">
        <v>1</v>
      </c>
      <c r="CX225" s="126">
        <f t="shared" si="3329"/>
        <v>1</v>
      </c>
      <c r="CY225" s="124" t="str">
        <f t="shared" si="3330"/>
        <v/>
      </c>
      <c r="CZ225" s="125"/>
      <c r="DA225" s="126">
        <f t="shared" si="3331"/>
        <v>1</v>
      </c>
      <c r="DB225" s="124" t="str">
        <f t="shared" si="3332"/>
        <v/>
      </c>
      <c r="DC225" s="125"/>
      <c r="DD225" s="126">
        <f t="shared" si="3333"/>
        <v>1</v>
      </c>
      <c r="DE225" s="124" t="str">
        <f t="shared" si="3334"/>
        <v/>
      </c>
      <c r="DF225" s="125"/>
      <c r="DG225" s="126">
        <f t="shared" si="3335"/>
        <v>1</v>
      </c>
      <c r="DH225" s="124" t="str">
        <f t="shared" si="3336"/>
        <v/>
      </c>
      <c r="DI225" s="125"/>
      <c r="DJ225" s="126">
        <f t="shared" si="3337"/>
        <v>1</v>
      </c>
    </row>
    <row r="226" spans="1:114" collapsed="1" x14ac:dyDescent="0.2">
      <c r="A226" s="97" t="str">
        <f t="shared" si="2984"/>
        <v>6</v>
      </c>
      <c r="B226" s="115">
        <v>6</v>
      </c>
      <c r="C226" s="199" t="s">
        <v>58</v>
      </c>
      <c r="D226" s="199"/>
      <c r="E226" s="116">
        <f>VLOOKUP(B226,'[49]PLANILHA ORCAMENTARIA'!A:G,7,0)</f>
        <v>4477170.0200000005</v>
      </c>
      <c r="F226" s="117"/>
      <c r="G226" s="127">
        <f>SUMIF($A$227:$A$269,$B$226,G227:G269)</f>
        <v>0</v>
      </c>
      <c r="H226" s="128">
        <f>IF(G226="","",G226/$E226)</f>
        <v>0</v>
      </c>
      <c r="I226" s="129">
        <f t="shared" si="2595"/>
        <v>0</v>
      </c>
      <c r="J226" s="127">
        <f>SUMIF($A$227:$A$269,$B$226,J227:J269)</f>
        <v>0</v>
      </c>
      <c r="K226" s="128">
        <f>IF(J226="","",J226/$E226)</f>
        <v>0</v>
      </c>
      <c r="L226" s="129">
        <f>K226+I226</f>
        <v>0</v>
      </c>
      <c r="M226" s="127">
        <f>SUMIF($A$227:$A$269,$B$226,M227:M269)</f>
        <v>0</v>
      </c>
      <c r="N226" s="128">
        <f>IF(M226="","",M226/$E226)</f>
        <v>0</v>
      </c>
      <c r="O226" s="129">
        <f>N226+L226</f>
        <v>0</v>
      </c>
      <c r="P226" s="127">
        <f>SUMIF($A$227:$A$269,$B$226,P227:P269)</f>
        <v>0</v>
      </c>
      <c r="Q226" s="128">
        <f>IF(P226="","",P226/$E226)</f>
        <v>0</v>
      </c>
      <c r="R226" s="129">
        <f>Q226+O226</f>
        <v>0</v>
      </c>
      <c r="S226" s="127">
        <f>SUMIF($A$227:$A$269,$B$226,S227:S269)</f>
        <v>0</v>
      </c>
      <c r="T226" s="128">
        <f>IF(S226="","",S226/$E226)</f>
        <v>0</v>
      </c>
      <c r="U226" s="129">
        <f>T226+R226</f>
        <v>0</v>
      </c>
      <c r="V226" s="127">
        <f>SUMIF($A$227:$A$269,$B$226,V227:V269)</f>
        <v>0</v>
      </c>
      <c r="W226" s="128">
        <f>IF(V226="","",V226/$E226)</f>
        <v>0</v>
      </c>
      <c r="X226" s="129">
        <f>W226+U226</f>
        <v>0</v>
      </c>
      <c r="Y226" s="127">
        <f>SUMIF($A$227:$A$269,$B$226,Y227:Y269)</f>
        <v>0</v>
      </c>
      <c r="Z226" s="128">
        <f>IF(Y226="","",Y226/$E226)</f>
        <v>0</v>
      </c>
      <c r="AA226" s="129">
        <f>Z226+X226</f>
        <v>0</v>
      </c>
      <c r="AB226" s="127">
        <f>SUMIF($A$227:$A$269,$B$226,AB227:AB269)</f>
        <v>0</v>
      </c>
      <c r="AC226" s="128">
        <f>IF(AB226="","",AB226/$E226)</f>
        <v>0</v>
      </c>
      <c r="AD226" s="129">
        <f>AC226+AA226</f>
        <v>0</v>
      </c>
      <c r="AE226" s="127">
        <f>SUMIF($A$227:$A$269,$B$226,AE227:AE269)</f>
        <v>0</v>
      </c>
      <c r="AF226" s="128">
        <f>IF(AE226="","",AE226/$E226)</f>
        <v>0</v>
      </c>
      <c r="AG226" s="129">
        <f>AF226+AD226</f>
        <v>0</v>
      </c>
      <c r="AH226" s="127">
        <f>SUMIF($A$227:$A$269,$B$226,AH227:AH269)</f>
        <v>0</v>
      </c>
      <c r="AI226" s="128">
        <f>IF(AH226="","",AH226/$E226)</f>
        <v>0</v>
      </c>
      <c r="AJ226" s="129">
        <f>AI226+AG226</f>
        <v>0</v>
      </c>
      <c r="AK226" s="127">
        <f>SUMIF($A$227:$A$269,$B$226,AK227:AK269)</f>
        <v>0</v>
      </c>
      <c r="AL226" s="128">
        <f>IF(AK226="","",AK226/$E226)</f>
        <v>0</v>
      </c>
      <c r="AM226" s="129">
        <f>AL226+AJ226</f>
        <v>0</v>
      </c>
      <c r="AN226" s="127">
        <f>SUMIF($A$227:$A$269,$B$226,AN227:AN269)</f>
        <v>0</v>
      </c>
      <c r="AO226" s="128">
        <f>IF(AN226="","",AN226/$E226)</f>
        <v>0</v>
      </c>
      <c r="AP226" s="129">
        <f>AO226+AM226</f>
        <v>0</v>
      </c>
      <c r="AQ226" s="127">
        <f>SUMIF($A$227:$A$269,$B$226,AQ227:AQ269)</f>
        <v>0</v>
      </c>
      <c r="AR226" s="128">
        <f>IF(AQ226="","",AQ226/$E226)</f>
        <v>0</v>
      </c>
      <c r="AS226" s="129">
        <f>AR226+AP226</f>
        <v>0</v>
      </c>
      <c r="AT226" s="127">
        <f>SUMIF($A$227:$A$269,$B$226,AT227:AT269)</f>
        <v>0</v>
      </c>
      <c r="AU226" s="128">
        <f>IF(AT226="","",AT226/$E226)</f>
        <v>0</v>
      </c>
      <c r="AV226" s="129">
        <f>AU226+AS226</f>
        <v>0</v>
      </c>
      <c r="AW226" s="127">
        <f>SUMIF($A$227:$A$269,$B$226,AW227:AW269)</f>
        <v>0</v>
      </c>
      <c r="AX226" s="128">
        <f>IF(AW226="","",AW226/$E226)</f>
        <v>0</v>
      </c>
      <c r="AY226" s="129">
        <f>AX226+AV226</f>
        <v>0</v>
      </c>
      <c r="AZ226" s="127">
        <f>SUMIF($A$227:$A$269,$B$226,AZ227:AZ269)</f>
        <v>0</v>
      </c>
      <c r="BA226" s="128">
        <f>IF(AZ226="","",AZ226/$E226)</f>
        <v>0</v>
      </c>
      <c r="BB226" s="129">
        <f>BA226+AY226</f>
        <v>0</v>
      </c>
      <c r="BC226" s="127">
        <f>SUMIF($A$227:$A$269,$B$226,BC227:BC269)</f>
        <v>0</v>
      </c>
      <c r="BD226" s="128">
        <f>IF(BC226="","",BC226/$E226)</f>
        <v>0</v>
      </c>
      <c r="BE226" s="129">
        <f>BD226+BB226</f>
        <v>0</v>
      </c>
      <c r="BF226" s="127">
        <f>SUMIF($A$227:$A$269,$B$226,BF227:BF269)</f>
        <v>0</v>
      </c>
      <c r="BG226" s="128">
        <f>IF(BF226="","",BF226/$E226)</f>
        <v>0</v>
      </c>
      <c r="BH226" s="129">
        <f>BG226+BE226</f>
        <v>0</v>
      </c>
      <c r="BI226" s="127">
        <f>SUMIF($A$227:$A$269,$B$226,BI227:BI269)</f>
        <v>0</v>
      </c>
      <c r="BJ226" s="128">
        <f>IF(BI226="","",BI226/$E226)</f>
        <v>0</v>
      </c>
      <c r="BK226" s="129">
        <f>BJ226+BH226</f>
        <v>0</v>
      </c>
      <c r="BL226" s="127">
        <f>SUMIF($A$227:$A$269,$B$226,BL227:BL269)</f>
        <v>0</v>
      </c>
      <c r="BM226" s="128">
        <f>IF(BL226="","",BL226/$E226)</f>
        <v>0</v>
      </c>
      <c r="BN226" s="129">
        <f>BM226+BK226</f>
        <v>0</v>
      </c>
      <c r="BO226" s="127">
        <f>SUMIF($A$227:$A$269,$B$226,BO227:BO269)</f>
        <v>0</v>
      </c>
      <c r="BP226" s="128">
        <f>IF(BO226="","",BO226/$E226)</f>
        <v>0</v>
      </c>
      <c r="BQ226" s="129">
        <f>BP226+BN226</f>
        <v>0</v>
      </c>
      <c r="BR226" s="127">
        <f>SUMIF($A$227:$A$269,$B$226,BR227:BR269)</f>
        <v>0</v>
      </c>
      <c r="BS226" s="128">
        <f>IF(BR226="","",BR226/$E226)</f>
        <v>0</v>
      </c>
      <c r="BT226" s="129">
        <f>BS226+BQ226</f>
        <v>0</v>
      </c>
      <c r="BU226" s="127">
        <f>SUMIF($A$227:$A$269,$B$226,BU227:BU269)</f>
        <v>0</v>
      </c>
      <c r="BV226" s="128">
        <f>IF(BU226="","",BU226/$E226)</f>
        <v>0</v>
      </c>
      <c r="BW226" s="129">
        <f>BV226+BT226</f>
        <v>0</v>
      </c>
      <c r="BX226" s="127">
        <f>SUMIF($A$227:$A$269,$B$226,BX227:BX269)</f>
        <v>0</v>
      </c>
      <c r="BY226" s="128">
        <f>IF(BX226="","",BX226/$E226)</f>
        <v>0</v>
      </c>
      <c r="BZ226" s="129">
        <f>BY226+BW226</f>
        <v>0</v>
      </c>
      <c r="CA226" s="127">
        <f>SUMIF($A$227:$A$269,$B$226,CA227:CA269)</f>
        <v>0</v>
      </c>
      <c r="CB226" s="128">
        <f>IF(CA226="","",CA226/$E226)</f>
        <v>0</v>
      </c>
      <c r="CC226" s="129">
        <f>CB226+BZ226</f>
        <v>0</v>
      </c>
      <c r="CD226" s="127">
        <f>SUMIF($A$227:$A$269,$B$226,CD227:CD269)</f>
        <v>1376764.1600000001</v>
      </c>
      <c r="CE226" s="128">
        <f>IF(CD226="","",CD226/$E226)</f>
        <v>0.30750767870102014</v>
      </c>
      <c r="CF226" s="129">
        <f>CE226+CC226</f>
        <v>0.30750767870102014</v>
      </c>
      <c r="CG226" s="127">
        <f>SUMIF($A$227:$A$269,$B$226,CG227:CG269)</f>
        <v>1495556.26</v>
      </c>
      <c r="CH226" s="128">
        <f>IF(CG226="","",CG226/$E226)</f>
        <v>0.33404053304189685</v>
      </c>
      <c r="CI226" s="129">
        <f>CH226+CF226</f>
        <v>0.64154821174291699</v>
      </c>
      <c r="CJ226" s="127">
        <f>SUMIF($A$227:$A$269,$B$226,CJ227:CJ269)</f>
        <v>0</v>
      </c>
      <c r="CK226" s="128">
        <f>IF(CJ226="","",CJ226/$E226)</f>
        <v>0</v>
      </c>
      <c r="CL226" s="129">
        <f>CK226+CI226</f>
        <v>0.64154821174291699</v>
      </c>
      <c r="CM226" s="127">
        <f>SUMIF($A$227:$A$269,$B$226,CM227:CM269)</f>
        <v>0</v>
      </c>
      <c r="CN226" s="128">
        <f>IF(CM226="","",CM226/$E226)</f>
        <v>0</v>
      </c>
      <c r="CO226" s="129">
        <f>CN226+CL226</f>
        <v>0.64154821174291699</v>
      </c>
      <c r="CP226" s="127">
        <f>SUMIF($A$227:$A$269,$B$226,CP227:CP269)</f>
        <v>0</v>
      </c>
      <c r="CQ226" s="128">
        <f>IF(CP226="","",CP226/$E226)</f>
        <v>0</v>
      </c>
      <c r="CR226" s="129">
        <f>CQ226+CO226</f>
        <v>0.64154821174291699</v>
      </c>
      <c r="CS226" s="127">
        <f>SUMIF($A$227:$A$269,$B$226,CS227:CS269)</f>
        <v>498182.49</v>
      </c>
      <c r="CT226" s="128">
        <f>IF(CS226="","",CS226/$E226)</f>
        <v>0.11127173812353902</v>
      </c>
      <c r="CU226" s="129">
        <f>CT226+CR226</f>
        <v>0.75281994986645606</v>
      </c>
      <c r="CV226" s="127">
        <f>SUMIF($A$227:$A$269,$B$226,CV227:CV269)</f>
        <v>53696.23</v>
      </c>
      <c r="CW226" s="128">
        <f>IF(CV226="","",CV226/$E226)</f>
        <v>1.1993341722591092E-2</v>
      </c>
      <c r="CX226" s="129">
        <f>CW226+CU226</f>
        <v>0.76481329158904721</v>
      </c>
      <c r="CY226" s="127">
        <f>SUMIF($A$227:$A$269,$B$226,CY227:CY269)</f>
        <v>214063.82</v>
      </c>
      <c r="CZ226" s="128">
        <f>IF(CY226="","",CY226/$E226)</f>
        <v>4.7812305327640872E-2</v>
      </c>
      <c r="DA226" s="129">
        <f>CZ226+CX226</f>
        <v>0.81262559691668812</v>
      </c>
      <c r="DB226" s="127">
        <f>SUMIF($A$227:$A$269,$B$226,DB227:DB269)</f>
        <v>838907.05999999994</v>
      </c>
      <c r="DC226" s="128">
        <f>IF(DB226="","",DB226/$E226)</f>
        <v>0.18737440308331196</v>
      </c>
      <c r="DD226" s="129">
        <f>DC226+DA226</f>
        <v>1</v>
      </c>
      <c r="DE226" s="127">
        <f>SUMIF($A$227:$A$269,$B$226,DE227:DE269)</f>
        <v>0</v>
      </c>
      <c r="DF226" s="128">
        <f>IF(DE226="","",DE226/$E226)</f>
        <v>0</v>
      </c>
      <c r="DG226" s="129">
        <f>DF226+DD226</f>
        <v>1</v>
      </c>
      <c r="DH226" s="127">
        <f>SUMIF($A$227:$A$269,$B$226,DH227:DH269)</f>
        <v>0</v>
      </c>
      <c r="DI226" s="128">
        <f>IF(DH226="","",DH226/$E226)</f>
        <v>0</v>
      </c>
      <c r="DJ226" s="129">
        <f>DI226+DG226</f>
        <v>1</v>
      </c>
    </row>
    <row r="227" spans="1:114" ht="7.75" hidden="1" customHeight="1" outlineLevel="1" x14ac:dyDescent="0.2">
      <c r="A227" s="97" t="str">
        <f t="shared" si="2984"/>
        <v>6</v>
      </c>
      <c r="B227" s="140" t="s">
        <v>59</v>
      </c>
      <c r="C227" s="213" t="str">
        <f>VLOOKUP(B227,'[49]PLANILHA ORCAMENTARIA'!A:B,2,0)</f>
        <v>INFRAESTRUTURA SOM / CABEAMENTO ESTRUTURADO / SISTEMA DE SEGURANÇA - TÉRREO</v>
      </c>
      <c r="D227" s="214"/>
      <c r="E227" s="122">
        <f>VLOOKUP(B227,'[49]PLANILHA ORCAMENTARIA'!A:G,7,0)</f>
        <v>383157.13</v>
      </c>
      <c r="F227" s="123"/>
      <c r="G227" s="124" t="str">
        <f t="shared" ref="G227:G269" si="3338">IF(H227="","",H227*$E227)</f>
        <v/>
      </c>
      <c r="H227" s="125"/>
      <c r="I227" s="126">
        <f t="shared" si="2595"/>
        <v>0</v>
      </c>
      <c r="J227" s="124" t="str">
        <f t="shared" ref="J227:J269" si="3339">IF(K227="","",K227*$E227)</f>
        <v/>
      </c>
      <c r="K227" s="125"/>
      <c r="L227" s="126">
        <f t="shared" si="3269"/>
        <v>0</v>
      </c>
      <c r="M227" s="124" t="str">
        <f t="shared" ref="M227:M269" si="3340">IF(N227="","",N227*$E227)</f>
        <v/>
      </c>
      <c r="N227" s="125"/>
      <c r="O227" s="126">
        <f t="shared" ref="O227:O246" si="3341">N227+L227</f>
        <v>0</v>
      </c>
      <c r="P227" s="124" t="str">
        <f t="shared" ref="P227:P267" si="3342">IF(Q227="","",Q227*$E227)</f>
        <v/>
      </c>
      <c r="Q227" s="125"/>
      <c r="R227" s="126">
        <f t="shared" ref="R227:R246" si="3343">Q227+O227</f>
        <v>0</v>
      </c>
      <c r="S227" s="124" t="str">
        <f t="shared" ref="S227:S267" si="3344">IF(T227="","",T227*$E227)</f>
        <v/>
      </c>
      <c r="T227" s="125"/>
      <c r="U227" s="126">
        <f t="shared" ref="U227:U246" si="3345">T227+R227</f>
        <v>0</v>
      </c>
      <c r="V227" s="124" t="str">
        <f t="shared" ref="V227:V267" si="3346">IF(W227="","",W227*$E227)</f>
        <v/>
      </c>
      <c r="W227" s="125"/>
      <c r="X227" s="126">
        <f t="shared" ref="X227:X246" si="3347">W227+U227</f>
        <v>0</v>
      </c>
      <c r="Y227" s="124" t="str">
        <f t="shared" ref="Y227:Y267" si="3348">IF(Z227="","",Z227*$E227)</f>
        <v/>
      </c>
      <c r="Z227" s="125"/>
      <c r="AA227" s="126">
        <f t="shared" ref="AA227:AA246" si="3349">Z227+X227</f>
        <v>0</v>
      </c>
      <c r="AB227" s="124" t="str">
        <f t="shared" ref="AB227:AB267" si="3350">IF(AC227="","",AC227*$E227)</f>
        <v/>
      </c>
      <c r="AC227" s="125"/>
      <c r="AD227" s="126">
        <f t="shared" ref="AD227:AD246" si="3351">AC227+AA227</f>
        <v>0</v>
      </c>
      <c r="AE227" s="124" t="str">
        <f t="shared" ref="AE227:AE267" si="3352">IF(AF227="","",AF227*$E227)</f>
        <v/>
      </c>
      <c r="AF227" s="125"/>
      <c r="AG227" s="126">
        <f t="shared" ref="AG227:AG246" si="3353">AF227+AD227</f>
        <v>0</v>
      </c>
      <c r="AH227" s="124" t="str">
        <f t="shared" ref="AH227:AH267" si="3354">IF(AI227="","",AI227*$E227)</f>
        <v/>
      </c>
      <c r="AI227" s="125"/>
      <c r="AJ227" s="126">
        <f t="shared" ref="AJ227:AJ246" si="3355">AI227+AG227</f>
        <v>0</v>
      </c>
      <c r="AK227" s="124" t="str">
        <f t="shared" ref="AK227:AK267" si="3356">IF(AL227="","",AL227*$E227)</f>
        <v/>
      </c>
      <c r="AL227" s="125"/>
      <c r="AM227" s="126">
        <f t="shared" ref="AM227:AM246" si="3357">AL227+AJ227</f>
        <v>0</v>
      </c>
      <c r="AN227" s="124" t="str">
        <f t="shared" ref="AN227:AN267" si="3358">IF(AO227="","",AO227*$E227)</f>
        <v/>
      </c>
      <c r="AO227" s="125"/>
      <c r="AP227" s="126">
        <f t="shared" ref="AP227:AP246" si="3359">AO227+AM227</f>
        <v>0</v>
      </c>
      <c r="AQ227" s="124" t="str">
        <f t="shared" ref="AQ227:AQ267" si="3360">IF(AR227="","",AR227*$E227)</f>
        <v/>
      </c>
      <c r="AR227" s="125"/>
      <c r="AS227" s="126">
        <f t="shared" ref="AS227:AS246" si="3361">AR227+AP227</f>
        <v>0</v>
      </c>
      <c r="AT227" s="124" t="str">
        <f t="shared" ref="AT227:AT267" si="3362">IF(AU227="","",AU227*$E227)</f>
        <v/>
      </c>
      <c r="AU227" s="125"/>
      <c r="AV227" s="126">
        <f t="shared" ref="AV227:AV246" si="3363">AU227+AS227</f>
        <v>0</v>
      </c>
      <c r="AW227" s="124" t="str">
        <f t="shared" ref="AW227:AW267" si="3364">IF(AX227="","",AX227*$E227)</f>
        <v/>
      </c>
      <c r="AX227" s="125"/>
      <c r="AY227" s="126">
        <f t="shared" ref="AY227:AY246" si="3365">AX227+AV227</f>
        <v>0</v>
      </c>
      <c r="AZ227" s="124" t="str">
        <f t="shared" ref="AZ227:AZ267" si="3366">IF(BA227="","",BA227*$E227)</f>
        <v/>
      </c>
      <c r="BA227" s="125"/>
      <c r="BB227" s="126">
        <f t="shared" ref="BB227:BB246" si="3367">BA227+AY227</f>
        <v>0</v>
      </c>
      <c r="BC227" s="124" t="str">
        <f t="shared" ref="BC227:BC267" si="3368">IF(BD227="","",BD227*$E227)</f>
        <v/>
      </c>
      <c r="BD227" s="125"/>
      <c r="BE227" s="126">
        <f t="shared" ref="BE227:BE246" si="3369">BD227+BB227</f>
        <v>0</v>
      </c>
      <c r="BF227" s="124" t="str">
        <f t="shared" ref="BF227:BF267" si="3370">IF(BG227="","",BG227*$E227)</f>
        <v/>
      </c>
      <c r="BG227" s="125"/>
      <c r="BH227" s="126">
        <f t="shared" ref="BH227:BH246" si="3371">BG227+BE227</f>
        <v>0</v>
      </c>
      <c r="BI227" s="124" t="str">
        <f t="shared" ref="BI227:BI267" si="3372">IF(BJ227="","",BJ227*$E227)</f>
        <v/>
      </c>
      <c r="BJ227" s="125"/>
      <c r="BK227" s="126">
        <f t="shared" ref="BK227:BK246" si="3373">BJ227+BH227</f>
        <v>0</v>
      </c>
      <c r="BL227" s="124" t="str">
        <f t="shared" ref="BL227:BL267" si="3374">IF(BM227="","",BM227*$E227)</f>
        <v/>
      </c>
      <c r="BM227" s="125"/>
      <c r="BN227" s="126">
        <f t="shared" ref="BN227:BN246" si="3375">BM227+BK227</f>
        <v>0</v>
      </c>
      <c r="BO227" s="124" t="str">
        <f t="shared" ref="BO227:BO267" si="3376">IF(BP227="","",BP227*$E227)</f>
        <v/>
      </c>
      <c r="BP227" s="125"/>
      <c r="BQ227" s="126">
        <f t="shared" ref="BQ227:BQ246" si="3377">BP227+BN227</f>
        <v>0</v>
      </c>
      <c r="BR227" s="124" t="str">
        <f t="shared" ref="BR227:BR267" si="3378">IF(BS227="","",BS227*$E227)</f>
        <v/>
      </c>
      <c r="BS227" s="125"/>
      <c r="BT227" s="126">
        <f t="shared" ref="BT227:BT246" si="3379">BS227+BQ227</f>
        <v>0</v>
      </c>
      <c r="BU227" s="124" t="str">
        <f t="shared" ref="BU227:BU267" si="3380">IF(BV227="","",BV227*$E227)</f>
        <v/>
      </c>
      <c r="BV227" s="125"/>
      <c r="BW227" s="126">
        <f t="shared" ref="BW227:BW246" si="3381">BV227+BT227</f>
        <v>0</v>
      </c>
      <c r="BX227" s="124" t="str">
        <f t="shared" ref="BX227:BX267" si="3382">IF(BY227="","",BY227*$E227)</f>
        <v/>
      </c>
      <c r="BY227" s="125"/>
      <c r="BZ227" s="126">
        <f t="shared" ref="BZ227:BZ246" si="3383">BY227+BW227</f>
        <v>0</v>
      </c>
      <c r="CA227" s="124" t="str">
        <f t="shared" ref="CA227:CA267" si="3384">IF(CB227="","",CB227*$E227)</f>
        <v/>
      </c>
      <c r="CB227" s="125"/>
      <c r="CC227" s="126">
        <f t="shared" ref="CC227:CC246" si="3385">CB227+BZ227</f>
        <v>0</v>
      </c>
      <c r="CD227" s="124">
        <f t="shared" ref="CD227:CD267" si="3386">IF(CE227="","",CE227*$E227)</f>
        <v>383157.13</v>
      </c>
      <c r="CE227" s="125">
        <v>1</v>
      </c>
      <c r="CF227" s="126">
        <f t="shared" ref="CF227:CF246" si="3387">CE227+CC227</f>
        <v>1</v>
      </c>
      <c r="CG227" s="124" t="str">
        <f t="shared" ref="CG227:CG267" si="3388">IF(CH227="","",CH227*$E227)</f>
        <v/>
      </c>
      <c r="CH227" s="125"/>
      <c r="CI227" s="126">
        <f t="shared" ref="CI227:CI246" si="3389">CH227+CF227</f>
        <v>1</v>
      </c>
      <c r="CJ227" s="124" t="str">
        <f t="shared" ref="CJ227:CJ267" si="3390">IF(CK227="","",CK227*$E227)</f>
        <v/>
      </c>
      <c r="CK227" s="125"/>
      <c r="CL227" s="126">
        <f t="shared" ref="CL227:CL246" si="3391">CK227+CI227</f>
        <v>1</v>
      </c>
      <c r="CM227" s="124" t="str">
        <f t="shared" ref="CM227:CM267" si="3392">IF(CN227="","",CN227*$E227)</f>
        <v/>
      </c>
      <c r="CN227" s="125"/>
      <c r="CO227" s="126">
        <f t="shared" ref="CO227:CO246" si="3393">CN227+CL227</f>
        <v>1</v>
      </c>
      <c r="CP227" s="124" t="str">
        <f t="shared" ref="CP227:CP267" si="3394">IF(CQ227="","",CQ227*$E227)</f>
        <v/>
      </c>
      <c r="CQ227" s="125"/>
      <c r="CR227" s="126">
        <f t="shared" ref="CR227:CR246" si="3395">CQ227+CO227</f>
        <v>1</v>
      </c>
      <c r="CS227" s="124" t="str">
        <f t="shared" ref="CS227:CS267" si="3396">IF(CT227="","",CT227*$E227)</f>
        <v/>
      </c>
      <c r="CT227" s="125"/>
      <c r="CU227" s="126">
        <f t="shared" ref="CU227:CU246" si="3397">CT227+CR227</f>
        <v>1</v>
      </c>
      <c r="CV227" s="124" t="str">
        <f t="shared" ref="CV227:CV267" si="3398">IF(CW227="","",CW227*$E227)</f>
        <v/>
      </c>
      <c r="CW227" s="125"/>
      <c r="CX227" s="126">
        <f t="shared" ref="CX227:CX246" si="3399">CW227+CU227</f>
        <v>1</v>
      </c>
      <c r="CY227" s="124" t="str">
        <f t="shared" ref="CY227:CY267" si="3400">IF(CZ227="","",CZ227*$E227)</f>
        <v/>
      </c>
      <c r="CZ227" s="125"/>
      <c r="DA227" s="126">
        <f t="shared" ref="DA227:DA246" si="3401">CZ227+CX227</f>
        <v>1</v>
      </c>
      <c r="DB227" s="124" t="str">
        <f t="shared" ref="DB227:DB267" si="3402">IF(DC227="","",DC227*$E227)</f>
        <v/>
      </c>
      <c r="DC227" s="125"/>
      <c r="DD227" s="126">
        <f t="shared" ref="DD227:DD246" si="3403">DC227+DA227</f>
        <v>1</v>
      </c>
      <c r="DE227" s="124" t="str">
        <f t="shared" ref="DE227:DE267" si="3404">IF(DF227="","",DF227*$E227)</f>
        <v/>
      </c>
      <c r="DF227" s="125"/>
      <c r="DG227" s="126">
        <f t="shared" ref="DG227:DG246" si="3405">DF227+DD227</f>
        <v>1</v>
      </c>
      <c r="DH227" s="124" t="str">
        <f t="shared" ref="DH227:DH267" si="3406">IF(DI227="","",DI227*$E227)</f>
        <v/>
      </c>
      <c r="DI227" s="125"/>
      <c r="DJ227" s="126">
        <f t="shared" ref="DJ227:DJ246" si="3407">DI227+DG227</f>
        <v>1</v>
      </c>
    </row>
    <row r="228" spans="1:114" ht="7.75" hidden="1" customHeight="1" outlineLevel="1" x14ac:dyDescent="0.2">
      <c r="A228" s="97" t="str">
        <f t="shared" si="2984"/>
        <v>6</v>
      </c>
      <c r="B228" s="140" t="s">
        <v>99</v>
      </c>
      <c r="C228" s="213" t="str">
        <f>VLOOKUP(B228,'[49]PLANILHA ORCAMENTARIA'!A:B,2,0)</f>
        <v>INFRAESTRUTURA SOM / CABEAMENTO ESTRUTURADO / SISTEMA DE SEGURANÇA - 1 PAVIMENTO</v>
      </c>
      <c r="D228" s="214"/>
      <c r="E228" s="122">
        <f>VLOOKUP(B228,'[49]PLANILHA ORCAMENTARIA'!A:G,7,0)</f>
        <v>344158.44</v>
      </c>
      <c r="F228" s="123"/>
      <c r="G228" s="124" t="str">
        <f t="shared" si="3338"/>
        <v/>
      </c>
      <c r="H228" s="125"/>
      <c r="I228" s="126">
        <f t="shared" si="2595"/>
        <v>0</v>
      </c>
      <c r="J228" s="124" t="str">
        <f t="shared" si="3339"/>
        <v/>
      </c>
      <c r="K228" s="125"/>
      <c r="L228" s="126">
        <f t="shared" si="3269"/>
        <v>0</v>
      </c>
      <c r="M228" s="124" t="str">
        <f t="shared" si="3340"/>
        <v/>
      </c>
      <c r="N228" s="125"/>
      <c r="O228" s="126">
        <f t="shared" si="3341"/>
        <v>0</v>
      </c>
      <c r="P228" s="124" t="str">
        <f t="shared" si="3342"/>
        <v/>
      </c>
      <c r="Q228" s="125"/>
      <c r="R228" s="126">
        <f t="shared" si="3343"/>
        <v>0</v>
      </c>
      <c r="S228" s="124" t="str">
        <f t="shared" si="3344"/>
        <v/>
      </c>
      <c r="T228" s="125"/>
      <c r="U228" s="126">
        <f t="shared" si="3345"/>
        <v>0</v>
      </c>
      <c r="V228" s="124" t="str">
        <f t="shared" si="3346"/>
        <v/>
      </c>
      <c r="W228" s="125"/>
      <c r="X228" s="126">
        <f t="shared" si="3347"/>
        <v>0</v>
      </c>
      <c r="Y228" s="124" t="str">
        <f t="shared" si="3348"/>
        <v/>
      </c>
      <c r="Z228" s="125"/>
      <c r="AA228" s="126">
        <f t="shared" si="3349"/>
        <v>0</v>
      </c>
      <c r="AB228" s="124" t="str">
        <f t="shared" si="3350"/>
        <v/>
      </c>
      <c r="AC228" s="125"/>
      <c r="AD228" s="126">
        <f t="shared" si="3351"/>
        <v>0</v>
      </c>
      <c r="AE228" s="124" t="str">
        <f t="shared" si="3352"/>
        <v/>
      </c>
      <c r="AF228" s="125"/>
      <c r="AG228" s="126">
        <f t="shared" si="3353"/>
        <v>0</v>
      </c>
      <c r="AH228" s="124" t="str">
        <f t="shared" si="3354"/>
        <v/>
      </c>
      <c r="AI228" s="125"/>
      <c r="AJ228" s="126">
        <f t="shared" si="3355"/>
        <v>0</v>
      </c>
      <c r="AK228" s="124" t="str">
        <f t="shared" si="3356"/>
        <v/>
      </c>
      <c r="AL228" s="125"/>
      <c r="AM228" s="126">
        <f t="shared" si="3357"/>
        <v>0</v>
      </c>
      <c r="AN228" s="124" t="str">
        <f t="shared" si="3358"/>
        <v/>
      </c>
      <c r="AO228" s="125"/>
      <c r="AP228" s="126">
        <f t="shared" si="3359"/>
        <v>0</v>
      </c>
      <c r="AQ228" s="124" t="str">
        <f t="shared" si="3360"/>
        <v/>
      </c>
      <c r="AR228" s="125"/>
      <c r="AS228" s="126">
        <f t="shared" si="3361"/>
        <v>0</v>
      </c>
      <c r="AT228" s="124" t="str">
        <f t="shared" si="3362"/>
        <v/>
      </c>
      <c r="AU228" s="125"/>
      <c r="AV228" s="126">
        <f t="shared" si="3363"/>
        <v>0</v>
      </c>
      <c r="AW228" s="124" t="str">
        <f t="shared" si="3364"/>
        <v/>
      </c>
      <c r="AX228" s="125"/>
      <c r="AY228" s="126">
        <f t="shared" si="3365"/>
        <v>0</v>
      </c>
      <c r="AZ228" s="124" t="str">
        <f t="shared" si="3366"/>
        <v/>
      </c>
      <c r="BA228" s="125"/>
      <c r="BB228" s="126">
        <f t="shared" si="3367"/>
        <v>0</v>
      </c>
      <c r="BC228" s="124" t="str">
        <f t="shared" si="3368"/>
        <v/>
      </c>
      <c r="BD228" s="125"/>
      <c r="BE228" s="126">
        <f t="shared" si="3369"/>
        <v>0</v>
      </c>
      <c r="BF228" s="124" t="str">
        <f t="shared" si="3370"/>
        <v/>
      </c>
      <c r="BG228" s="125"/>
      <c r="BH228" s="126">
        <f t="shared" si="3371"/>
        <v>0</v>
      </c>
      <c r="BI228" s="124" t="str">
        <f t="shared" si="3372"/>
        <v/>
      </c>
      <c r="BJ228" s="125"/>
      <c r="BK228" s="126">
        <f t="shared" si="3373"/>
        <v>0</v>
      </c>
      <c r="BL228" s="124" t="str">
        <f t="shared" si="3374"/>
        <v/>
      </c>
      <c r="BM228" s="125"/>
      <c r="BN228" s="126">
        <f t="shared" si="3375"/>
        <v>0</v>
      </c>
      <c r="BO228" s="124" t="str">
        <f t="shared" si="3376"/>
        <v/>
      </c>
      <c r="BP228" s="125"/>
      <c r="BQ228" s="126">
        <f t="shared" si="3377"/>
        <v>0</v>
      </c>
      <c r="BR228" s="124" t="str">
        <f t="shared" si="3378"/>
        <v/>
      </c>
      <c r="BS228" s="125"/>
      <c r="BT228" s="126">
        <f t="shared" si="3379"/>
        <v>0</v>
      </c>
      <c r="BU228" s="124" t="str">
        <f t="shared" si="3380"/>
        <v/>
      </c>
      <c r="BV228" s="125"/>
      <c r="BW228" s="126">
        <f t="shared" si="3381"/>
        <v>0</v>
      </c>
      <c r="BX228" s="124" t="str">
        <f t="shared" si="3382"/>
        <v/>
      </c>
      <c r="BY228" s="125"/>
      <c r="BZ228" s="126">
        <f t="shared" si="3383"/>
        <v>0</v>
      </c>
      <c r="CA228" s="124" t="str">
        <f t="shared" si="3384"/>
        <v/>
      </c>
      <c r="CB228" s="125"/>
      <c r="CC228" s="126">
        <f t="shared" si="3385"/>
        <v>0</v>
      </c>
      <c r="CD228" s="124">
        <f t="shared" si="3386"/>
        <v>344158.44</v>
      </c>
      <c r="CE228" s="125">
        <v>1</v>
      </c>
      <c r="CF228" s="126">
        <f t="shared" si="3387"/>
        <v>1</v>
      </c>
      <c r="CG228" s="124" t="str">
        <f t="shared" si="3388"/>
        <v/>
      </c>
      <c r="CH228" s="125"/>
      <c r="CI228" s="126">
        <f t="shared" si="3389"/>
        <v>1</v>
      </c>
      <c r="CJ228" s="124" t="str">
        <f t="shared" si="3390"/>
        <v/>
      </c>
      <c r="CK228" s="125"/>
      <c r="CL228" s="126">
        <f t="shared" si="3391"/>
        <v>1</v>
      </c>
      <c r="CM228" s="124" t="str">
        <f t="shared" si="3392"/>
        <v/>
      </c>
      <c r="CN228" s="125"/>
      <c r="CO228" s="126">
        <f t="shared" si="3393"/>
        <v>1</v>
      </c>
      <c r="CP228" s="124" t="str">
        <f t="shared" si="3394"/>
        <v/>
      </c>
      <c r="CQ228" s="125"/>
      <c r="CR228" s="126">
        <f t="shared" si="3395"/>
        <v>1</v>
      </c>
      <c r="CS228" s="124" t="str">
        <f t="shared" si="3396"/>
        <v/>
      </c>
      <c r="CT228" s="125"/>
      <c r="CU228" s="126">
        <f t="shared" si="3397"/>
        <v>1</v>
      </c>
      <c r="CV228" s="124" t="str">
        <f t="shared" si="3398"/>
        <v/>
      </c>
      <c r="CW228" s="125"/>
      <c r="CX228" s="126">
        <f t="shared" si="3399"/>
        <v>1</v>
      </c>
      <c r="CY228" s="124" t="str">
        <f t="shared" si="3400"/>
        <v/>
      </c>
      <c r="CZ228" s="125"/>
      <c r="DA228" s="126">
        <f t="shared" si="3401"/>
        <v>1</v>
      </c>
      <c r="DB228" s="124" t="str">
        <f t="shared" si="3402"/>
        <v/>
      </c>
      <c r="DC228" s="125"/>
      <c r="DD228" s="126">
        <f t="shared" si="3403"/>
        <v>1</v>
      </c>
      <c r="DE228" s="124" t="str">
        <f t="shared" si="3404"/>
        <v/>
      </c>
      <c r="DF228" s="125"/>
      <c r="DG228" s="126">
        <f t="shared" si="3405"/>
        <v>1</v>
      </c>
      <c r="DH228" s="124" t="str">
        <f t="shared" si="3406"/>
        <v/>
      </c>
      <c r="DI228" s="125"/>
      <c r="DJ228" s="126">
        <f t="shared" si="3407"/>
        <v>1</v>
      </c>
    </row>
    <row r="229" spans="1:114" ht="7.75" hidden="1" customHeight="1" outlineLevel="1" x14ac:dyDescent="0.2">
      <c r="A229" s="97" t="str">
        <f t="shared" si="2984"/>
        <v>6</v>
      </c>
      <c r="B229" s="140" t="s">
        <v>100</v>
      </c>
      <c r="C229" s="213" t="str">
        <f>VLOOKUP(B229,'[49]PLANILHA ORCAMENTARIA'!A:B,2,0)</f>
        <v>INFRAESTRUTURA SOM / CABEAMENTO ESTRUTURADO / SISTEMA DE SEGURANÇA - 2 PAVIMENTO</v>
      </c>
      <c r="D229" s="214"/>
      <c r="E229" s="122">
        <f>VLOOKUP(B229,'[49]PLANILHA ORCAMENTARIA'!A:G,7,0)</f>
        <v>649448.59</v>
      </c>
      <c r="F229" s="123"/>
      <c r="G229" s="124" t="str">
        <f t="shared" si="3338"/>
        <v/>
      </c>
      <c r="H229" s="125"/>
      <c r="I229" s="126">
        <f t="shared" si="2595"/>
        <v>0</v>
      </c>
      <c r="J229" s="124" t="str">
        <f t="shared" si="3339"/>
        <v/>
      </c>
      <c r="K229" s="125"/>
      <c r="L229" s="126">
        <f t="shared" si="3269"/>
        <v>0</v>
      </c>
      <c r="M229" s="124" t="str">
        <f t="shared" si="3340"/>
        <v/>
      </c>
      <c r="N229" s="125"/>
      <c r="O229" s="126">
        <f t="shared" si="3341"/>
        <v>0</v>
      </c>
      <c r="P229" s="124" t="str">
        <f t="shared" si="3342"/>
        <v/>
      </c>
      <c r="Q229" s="125"/>
      <c r="R229" s="126">
        <f t="shared" si="3343"/>
        <v>0</v>
      </c>
      <c r="S229" s="124" t="str">
        <f t="shared" si="3344"/>
        <v/>
      </c>
      <c r="T229" s="125"/>
      <c r="U229" s="126">
        <f t="shared" si="3345"/>
        <v>0</v>
      </c>
      <c r="V229" s="124" t="str">
        <f t="shared" si="3346"/>
        <v/>
      </c>
      <c r="W229" s="125"/>
      <c r="X229" s="126">
        <f t="shared" si="3347"/>
        <v>0</v>
      </c>
      <c r="Y229" s="124" t="str">
        <f t="shared" si="3348"/>
        <v/>
      </c>
      <c r="Z229" s="125"/>
      <c r="AA229" s="126">
        <f t="shared" si="3349"/>
        <v>0</v>
      </c>
      <c r="AB229" s="124" t="str">
        <f t="shared" si="3350"/>
        <v/>
      </c>
      <c r="AC229" s="125"/>
      <c r="AD229" s="126">
        <f t="shared" si="3351"/>
        <v>0</v>
      </c>
      <c r="AE229" s="124" t="str">
        <f t="shared" si="3352"/>
        <v/>
      </c>
      <c r="AF229" s="125"/>
      <c r="AG229" s="126">
        <f t="shared" si="3353"/>
        <v>0</v>
      </c>
      <c r="AH229" s="124" t="str">
        <f t="shared" si="3354"/>
        <v/>
      </c>
      <c r="AI229" s="125"/>
      <c r="AJ229" s="126">
        <f t="shared" si="3355"/>
        <v>0</v>
      </c>
      <c r="AK229" s="124" t="str">
        <f t="shared" si="3356"/>
        <v/>
      </c>
      <c r="AL229" s="125"/>
      <c r="AM229" s="126">
        <f t="shared" si="3357"/>
        <v>0</v>
      </c>
      <c r="AN229" s="124" t="str">
        <f t="shared" si="3358"/>
        <v/>
      </c>
      <c r="AO229" s="125"/>
      <c r="AP229" s="126">
        <f t="shared" si="3359"/>
        <v>0</v>
      </c>
      <c r="AQ229" s="124" t="str">
        <f t="shared" si="3360"/>
        <v/>
      </c>
      <c r="AR229" s="125"/>
      <c r="AS229" s="126">
        <f t="shared" si="3361"/>
        <v>0</v>
      </c>
      <c r="AT229" s="124" t="str">
        <f t="shared" si="3362"/>
        <v/>
      </c>
      <c r="AU229" s="125"/>
      <c r="AV229" s="126">
        <f t="shared" si="3363"/>
        <v>0</v>
      </c>
      <c r="AW229" s="124" t="str">
        <f t="shared" si="3364"/>
        <v/>
      </c>
      <c r="AX229" s="125"/>
      <c r="AY229" s="126">
        <f t="shared" si="3365"/>
        <v>0</v>
      </c>
      <c r="AZ229" s="124" t="str">
        <f t="shared" si="3366"/>
        <v/>
      </c>
      <c r="BA229" s="125"/>
      <c r="BB229" s="126">
        <f t="shared" si="3367"/>
        <v>0</v>
      </c>
      <c r="BC229" s="124" t="str">
        <f t="shared" si="3368"/>
        <v/>
      </c>
      <c r="BD229" s="125"/>
      <c r="BE229" s="126">
        <f t="shared" si="3369"/>
        <v>0</v>
      </c>
      <c r="BF229" s="124" t="str">
        <f t="shared" si="3370"/>
        <v/>
      </c>
      <c r="BG229" s="125"/>
      <c r="BH229" s="126">
        <f t="shared" si="3371"/>
        <v>0</v>
      </c>
      <c r="BI229" s="124" t="str">
        <f t="shared" si="3372"/>
        <v/>
      </c>
      <c r="BJ229" s="125"/>
      <c r="BK229" s="126">
        <f t="shared" si="3373"/>
        <v>0</v>
      </c>
      <c r="BL229" s="124" t="str">
        <f t="shared" si="3374"/>
        <v/>
      </c>
      <c r="BM229" s="125"/>
      <c r="BN229" s="126">
        <f t="shared" si="3375"/>
        <v>0</v>
      </c>
      <c r="BO229" s="124" t="str">
        <f t="shared" si="3376"/>
        <v/>
      </c>
      <c r="BP229" s="125"/>
      <c r="BQ229" s="126">
        <f t="shared" si="3377"/>
        <v>0</v>
      </c>
      <c r="BR229" s="124" t="str">
        <f t="shared" si="3378"/>
        <v/>
      </c>
      <c r="BS229" s="125"/>
      <c r="BT229" s="126">
        <f t="shared" si="3379"/>
        <v>0</v>
      </c>
      <c r="BU229" s="124" t="str">
        <f t="shared" si="3380"/>
        <v/>
      </c>
      <c r="BV229" s="125"/>
      <c r="BW229" s="126">
        <f t="shared" si="3381"/>
        <v>0</v>
      </c>
      <c r="BX229" s="124" t="str">
        <f t="shared" si="3382"/>
        <v/>
      </c>
      <c r="BY229" s="125"/>
      <c r="BZ229" s="126">
        <f t="shared" si="3383"/>
        <v>0</v>
      </c>
      <c r="CA229" s="124" t="str">
        <f t="shared" si="3384"/>
        <v/>
      </c>
      <c r="CB229" s="125"/>
      <c r="CC229" s="126">
        <f t="shared" si="3385"/>
        <v>0</v>
      </c>
      <c r="CD229" s="124">
        <f t="shared" si="3386"/>
        <v>649448.59</v>
      </c>
      <c r="CE229" s="125">
        <v>1</v>
      </c>
      <c r="CF229" s="126">
        <f t="shared" si="3387"/>
        <v>1</v>
      </c>
      <c r="CG229" s="124" t="str">
        <f t="shared" si="3388"/>
        <v/>
      </c>
      <c r="CH229" s="125"/>
      <c r="CI229" s="126">
        <f t="shared" si="3389"/>
        <v>1</v>
      </c>
      <c r="CJ229" s="124" t="str">
        <f t="shared" si="3390"/>
        <v/>
      </c>
      <c r="CK229" s="125"/>
      <c r="CL229" s="126">
        <f t="shared" si="3391"/>
        <v>1</v>
      </c>
      <c r="CM229" s="124" t="str">
        <f t="shared" si="3392"/>
        <v/>
      </c>
      <c r="CN229" s="125"/>
      <c r="CO229" s="126">
        <f t="shared" si="3393"/>
        <v>1</v>
      </c>
      <c r="CP229" s="124" t="str">
        <f t="shared" si="3394"/>
        <v/>
      </c>
      <c r="CQ229" s="125"/>
      <c r="CR229" s="126">
        <f t="shared" si="3395"/>
        <v>1</v>
      </c>
      <c r="CS229" s="124" t="str">
        <f t="shared" si="3396"/>
        <v/>
      </c>
      <c r="CT229" s="125"/>
      <c r="CU229" s="126">
        <f t="shared" si="3397"/>
        <v>1</v>
      </c>
      <c r="CV229" s="124" t="str">
        <f t="shared" si="3398"/>
        <v/>
      </c>
      <c r="CW229" s="125"/>
      <c r="CX229" s="126">
        <f t="shared" si="3399"/>
        <v>1</v>
      </c>
      <c r="CY229" s="124" t="str">
        <f t="shared" si="3400"/>
        <v/>
      </c>
      <c r="CZ229" s="125"/>
      <c r="DA229" s="126">
        <f t="shared" si="3401"/>
        <v>1</v>
      </c>
      <c r="DB229" s="124" t="str">
        <f t="shared" si="3402"/>
        <v/>
      </c>
      <c r="DC229" s="125"/>
      <c r="DD229" s="126">
        <f t="shared" si="3403"/>
        <v>1</v>
      </c>
      <c r="DE229" s="124" t="str">
        <f t="shared" si="3404"/>
        <v/>
      </c>
      <c r="DF229" s="125"/>
      <c r="DG229" s="126">
        <f t="shared" si="3405"/>
        <v>1</v>
      </c>
      <c r="DH229" s="124" t="str">
        <f t="shared" si="3406"/>
        <v/>
      </c>
      <c r="DI229" s="125"/>
      <c r="DJ229" s="126">
        <f t="shared" si="3407"/>
        <v>1</v>
      </c>
    </row>
    <row r="230" spans="1:114" ht="7.75" hidden="1" customHeight="1" outlineLevel="1" x14ac:dyDescent="0.2">
      <c r="A230" s="97" t="str">
        <f t="shared" si="2984"/>
        <v>6</v>
      </c>
      <c r="B230" s="140" t="s">
        <v>101</v>
      </c>
      <c r="C230" s="213" t="str">
        <f>VLOOKUP(B230,'[49]PLANILHA ORCAMENTARIA'!A:B,2,0)</f>
        <v>INFRAESTRUTURA DE ELETRODUTOS ELETRICO- TÉRREO</v>
      </c>
      <c r="D230" s="214"/>
      <c r="E230" s="122">
        <f>VLOOKUP(B230,'[49]PLANILHA ORCAMENTARIA'!A:G,7,0)</f>
        <v>224958.93</v>
      </c>
      <c r="F230" s="123"/>
      <c r="G230" s="124" t="str">
        <f t="shared" si="3338"/>
        <v/>
      </c>
      <c r="H230" s="125"/>
      <c r="I230" s="126">
        <f t="shared" si="2595"/>
        <v>0</v>
      </c>
      <c r="J230" s="124" t="str">
        <f t="shared" si="3339"/>
        <v/>
      </c>
      <c r="K230" s="125"/>
      <c r="L230" s="126">
        <f t="shared" si="3269"/>
        <v>0</v>
      </c>
      <c r="M230" s="124" t="str">
        <f t="shared" si="3340"/>
        <v/>
      </c>
      <c r="N230" s="125"/>
      <c r="O230" s="126">
        <f t="shared" si="3341"/>
        <v>0</v>
      </c>
      <c r="P230" s="124" t="str">
        <f t="shared" si="3342"/>
        <v/>
      </c>
      <c r="Q230" s="125"/>
      <c r="R230" s="126">
        <f t="shared" si="3343"/>
        <v>0</v>
      </c>
      <c r="S230" s="124" t="str">
        <f t="shared" si="3344"/>
        <v/>
      </c>
      <c r="T230" s="125"/>
      <c r="U230" s="126">
        <f t="shared" si="3345"/>
        <v>0</v>
      </c>
      <c r="V230" s="124" t="str">
        <f t="shared" si="3346"/>
        <v/>
      </c>
      <c r="W230" s="125"/>
      <c r="X230" s="126">
        <f t="shared" si="3347"/>
        <v>0</v>
      </c>
      <c r="Y230" s="124" t="str">
        <f t="shared" si="3348"/>
        <v/>
      </c>
      <c r="Z230" s="125"/>
      <c r="AA230" s="126">
        <f t="shared" si="3349"/>
        <v>0</v>
      </c>
      <c r="AB230" s="124" t="str">
        <f t="shared" si="3350"/>
        <v/>
      </c>
      <c r="AC230" s="125"/>
      <c r="AD230" s="126">
        <f t="shared" si="3351"/>
        <v>0</v>
      </c>
      <c r="AE230" s="124" t="str">
        <f t="shared" si="3352"/>
        <v/>
      </c>
      <c r="AF230" s="125"/>
      <c r="AG230" s="126">
        <f t="shared" si="3353"/>
        <v>0</v>
      </c>
      <c r="AH230" s="124" t="str">
        <f t="shared" si="3354"/>
        <v/>
      </c>
      <c r="AI230" s="125"/>
      <c r="AJ230" s="126">
        <f t="shared" si="3355"/>
        <v>0</v>
      </c>
      <c r="AK230" s="124" t="str">
        <f t="shared" si="3356"/>
        <v/>
      </c>
      <c r="AL230" s="125"/>
      <c r="AM230" s="126">
        <f t="shared" si="3357"/>
        <v>0</v>
      </c>
      <c r="AN230" s="124" t="str">
        <f t="shared" si="3358"/>
        <v/>
      </c>
      <c r="AO230" s="125"/>
      <c r="AP230" s="126">
        <f t="shared" si="3359"/>
        <v>0</v>
      </c>
      <c r="AQ230" s="124" t="str">
        <f t="shared" si="3360"/>
        <v/>
      </c>
      <c r="AR230" s="125"/>
      <c r="AS230" s="126">
        <f t="shared" si="3361"/>
        <v>0</v>
      </c>
      <c r="AT230" s="124" t="str">
        <f t="shared" si="3362"/>
        <v/>
      </c>
      <c r="AU230" s="125"/>
      <c r="AV230" s="126">
        <f t="shared" si="3363"/>
        <v>0</v>
      </c>
      <c r="AW230" s="124" t="str">
        <f t="shared" si="3364"/>
        <v/>
      </c>
      <c r="AX230" s="125"/>
      <c r="AY230" s="126">
        <f t="shared" si="3365"/>
        <v>0</v>
      </c>
      <c r="AZ230" s="124" t="str">
        <f t="shared" si="3366"/>
        <v/>
      </c>
      <c r="BA230" s="125"/>
      <c r="BB230" s="126">
        <f t="shared" si="3367"/>
        <v>0</v>
      </c>
      <c r="BC230" s="124" t="str">
        <f t="shared" si="3368"/>
        <v/>
      </c>
      <c r="BD230" s="125"/>
      <c r="BE230" s="126">
        <f t="shared" si="3369"/>
        <v>0</v>
      </c>
      <c r="BF230" s="124" t="str">
        <f t="shared" si="3370"/>
        <v/>
      </c>
      <c r="BG230" s="125"/>
      <c r="BH230" s="126">
        <f t="shared" si="3371"/>
        <v>0</v>
      </c>
      <c r="BI230" s="124" t="str">
        <f t="shared" si="3372"/>
        <v/>
      </c>
      <c r="BJ230" s="125"/>
      <c r="BK230" s="126">
        <f t="shared" si="3373"/>
        <v>0</v>
      </c>
      <c r="BL230" s="124" t="str">
        <f t="shared" si="3374"/>
        <v/>
      </c>
      <c r="BM230" s="125"/>
      <c r="BN230" s="126">
        <f t="shared" si="3375"/>
        <v>0</v>
      </c>
      <c r="BO230" s="124" t="str">
        <f t="shared" si="3376"/>
        <v/>
      </c>
      <c r="BP230" s="125"/>
      <c r="BQ230" s="126">
        <f t="shared" si="3377"/>
        <v>0</v>
      </c>
      <c r="BR230" s="124" t="str">
        <f t="shared" si="3378"/>
        <v/>
      </c>
      <c r="BS230" s="125"/>
      <c r="BT230" s="126">
        <f t="shared" si="3379"/>
        <v>0</v>
      </c>
      <c r="BU230" s="124" t="str">
        <f t="shared" si="3380"/>
        <v/>
      </c>
      <c r="BV230" s="125"/>
      <c r="BW230" s="126">
        <f t="shared" si="3381"/>
        <v>0</v>
      </c>
      <c r="BX230" s="124" t="str">
        <f t="shared" si="3382"/>
        <v/>
      </c>
      <c r="BY230" s="125"/>
      <c r="BZ230" s="126">
        <f t="shared" si="3383"/>
        <v>0</v>
      </c>
      <c r="CA230" s="124" t="str">
        <f t="shared" si="3384"/>
        <v/>
      </c>
      <c r="CB230" s="125"/>
      <c r="CC230" s="126">
        <f t="shared" si="3385"/>
        <v>0</v>
      </c>
      <c r="CD230" s="124" t="str">
        <f t="shared" si="3386"/>
        <v/>
      </c>
      <c r="CE230" s="125"/>
      <c r="CF230" s="126">
        <f t="shared" si="3387"/>
        <v>0</v>
      </c>
      <c r="CG230" s="124">
        <f t="shared" si="3388"/>
        <v>224958.93</v>
      </c>
      <c r="CH230" s="125">
        <v>1</v>
      </c>
      <c r="CI230" s="126">
        <f t="shared" si="3389"/>
        <v>1</v>
      </c>
      <c r="CJ230" s="124" t="str">
        <f t="shared" si="3390"/>
        <v/>
      </c>
      <c r="CK230" s="125"/>
      <c r="CL230" s="126">
        <f t="shared" si="3391"/>
        <v>1</v>
      </c>
      <c r="CM230" s="124" t="str">
        <f t="shared" si="3392"/>
        <v/>
      </c>
      <c r="CN230" s="125"/>
      <c r="CO230" s="126">
        <f t="shared" si="3393"/>
        <v>1</v>
      </c>
      <c r="CP230" s="124" t="str">
        <f t="shared" si="3394"/>
        <v/>
      </c>
      <c r="CQ230" s="125"/>
      <c r="CR230" s="126">
        <f t="shared" si="3395"/>
        <v>1</v>
      </c>
      <c r="CS230" s="124" t="str">
        <f t="shared" si="3396"/>
        <v/>
      </c>
      <c r="CT230" s="125"/>
      <c r="CU230" s="126">
        <f t="shared" si="3397"/>
        <v>1</v>
      </c>
      <c r="CV230" s="124" t="str">
        <f t="shared" si="3398"/>
        <v/>
      </c>
      <c r="CW230" s="125"/>
      <c r="CX230" s="126">
        <f t="shared" si="3399"/>
        <v>1</v>
      </c>
      <c r="CY230" s="124" t="str">
        <f t="shared" si="3400"/>
        <v/>
      </c>
      <c r="CZ230" s="125"/>
      <c r="DA230" s="126">
        <f t="shared" si="3401"/>
        <v>1</v>
      </c>
      <c r="DB230" s="124" t="str">
        <f t="shared" si="3402"/>
        <v/>
      </c>
      <c r="DC230" s="125"/>
      <c r="DD230" s="126">
        <f t="shared" si="3403"/>
        <v>1</v>
      </c>
      <c r="DE230" s="124" t="str">
        <f t="shared" si="3404"/>
        <v/>
      </c>
      <c r="DF230" s="125"/>
      <c r="DG230" s="126">
        <f t="shared" si="3405"/>
        <v>1</v>
      </c>
      <c r="DH230" s="124" t="str">
        <f t="shared" si="3406"/>
        <v/>
      </c>
      <c r="DI230" s="125"/>
      <c r="DJ230" s="126">
        <f t="shared" si="3407"/>
        <v>1</v>
      </c>
    </row>
    <row r="231" spans="1:114" ht="7.75" hidden="1" customHeight="1" outlineLevel="1" x14ac:dyDescent="0.2">
      <c r="A231" s="97" t="str">
        <f t="shared" si="2984"/>
        <v>6</v>
      </c>
      <c r="B231" s="140" t="s">
        <v>102</v>
      </c>
      <c r="C231" s="213" t="str">
        <f>VLOOKUP(B231,'[49]PLANILHA ORCAMENTARIA'!A:B,2,0)</f>
        <v>INFRAESTRUTURA DE ELETRODUTOS ELETRICO- 1 PAVIMENTO - INCLUSO ANEXO</v>
      </c>
      <c r="D231" s="214"/>
      <c r="E231" s="122">
        <f>VLOOKUP(B231,'[49]PLANILHA ORCAMENTARIA'!A:G,7,0)</f>
        <v>194211.3</v>
      </c>
      <c r="F231" s="123"/>
      <c r="G231" s="124" t="str">
        <f t="shared" si="3338"/>
        <v/>
      </c>
      <c r="H231" s="125"/>
      <c r="I231" s="126">
        <f t="shared" si="2595"/>
        <v>0</v>
      </c>
      <c r="J231" s="124" t="str">
        <f t="shared" si="3339"/>
        <v/>
      </c>
      <c r="K231" s="125"/>
      <c r="L231" s="126">
        <f t="shared" si="3269"/>
        <v>0</v>
      </c>
      <c r="M231" s="124" t="str">
        <f t="shared" si="3340"/>
        <v/>
      </c>
      <c r="N231" s="125"/>
      <c r="O231" s="126">
        <f t="shared" si="3341"/>
        <v>0</v>
      </c>
      <c r="P231" s="124" t="str">
        <f t="shared" si="3342"/>
        <v/>
      </c>
      <c r="Q231" s="125"/>
      <c r="R231" s="126">
        <f t="shared" si="3343"/>
        <v>0</v>
      </c>
      <c r="S231" s="124" t="str">
        <f t="shared" si="3344"/>
        <v/>
      </c>
      <c r="T231" s="125"/>
      <c r="U231" s="126">
        <f t="shared" si="3345"/>
        <v>0</v>
      </c>
      <c r="V231" s="124" t="str">
        <f t="shared" si="3346"/>
        <v/>
      </c>
      <c r="W231" s="125"/>
      <c r="X231" s="126">
        <f t="shared" si="3347"/>
        <v>0</v>
      </c>
      <c r="Y231" s="124" t="str">
        <f t="shared" si="3348"/>
        <v/>
      </c>
      <c r="Z231" s="125"/>
      <c r="AA231" s="126">
        <f t="shared" si="3349"/>
        <v>0</v>
      </c>
      <c r="AB231" s="124" t="str">
        <f t="shared" si="3350"/>
        <v/>
      </c>
      <c r="AC231" s="125"/>
      <c r="AD231" s="126">
        <f t="shared" si="3351"/>
        <v>0</v>
      </c>
      <c r="AE231" s="124" t="str">
        <f t="shared" si="3352"/>
        <v/>
      </c>
      <c r="AF231" s="125"/>
      <c r="AG231" s="126">
        <f t="shared" si="3353"/>
        <v>0</v>
      </c>
      <c r="AH231" s="124" t="str">
        <f t="shared" si="3354"/>
        <v/>
      </c>
      <c r="AI231" s="125"/>
      <c r="AJ231" s="126">
        <f t="shared" si="3355"/>
        <v>0</v>
      </c>
      <c r="AK231" s="124" t="str">
        <f t="shared" si="3356"/>
        <v/>
      </c>
      <c r="AL231" s="125"/>
      <c r="AM231" s="126">
        <f t="shared" si="3357"/>
        <v>0</v>
      </c>
      <c r="AN231" s="124" t="str">
        <f t="shared" si="3358"/>
        <v/>
      </c>
      <c r="AO231" s="125"/>
      <c r="AP231" s="126">
        <f t="shared" si="3359"/>
        <v>0</v>
      </c>
      <c r="AQ231" s="124" t="str">
        <f t="shared" si="3360"/>
        <v/>
      </c>
      <c r="AR231" s="125"/>
      <c r="AS231" s="126">
        <f t="shared" si="3361"/>
        <v>0</v>
      </c>
      <c r="AT231" s="124" t="str">
        <f t="shared" si="3362"/>
        <v/>
      </c>
      <c r="AU231" s="125"/>
      <c r="AV231" s="126">
        <f t="shared" si="3363"/>
        <v>0</v>
      </c>
      <c r="AW231" s="124" t="str">
        <f t="shared" si="3364"/>
        <v/>
      </c>
      <c r="AX231" s="125"/>
      <c r="AY231" s="126">
        <f t="shared" si="3365"/>
        <v>0</v>
      </c>
      <c r="AZ231" s="124" t="str">
        <f t="shared" si="3366"/>
        <v/>
      </c>
      <c r="BA231" s="125"/>
      <c r="BB231" s="126">
        <f t="shared" si="3367"/>
        <v>0</v>
      </c>
      <c r="BC231" s="124" t="str">
        <f t="shared" si="3368"/>
        <v/>
      </c>
      <c r="BD231" s="125"/>
      <c r="BE231" s="126">
        <f t="shared" si="3369"/>
        <v>0</v>
      </c>
      <c r="BF231" s="124" t="str">
        <f t="shared" si="3370"/>
        <v/>
      </c>
      <c r="BG231" s="125"/>
      <c r="BH231" s="126">
        <f t="shared" si="3371"/>
        <v>0</v>
      </c>
      <c r="BI231" s="124" t="str">
        <f t="shared" si="3372"/>
        <v/>
      </c>
      <c r="BJ231" s="125"/>
      <c r="BK231" s="126">
        <f t="shared" si="3373"/>
        <v>0</v>
      </c>
      <c r="BL231" s="124" t="str">
        <f t="shared" si="3374"/>
        <v/>
      </c>
      <c r="BM231" s="125"/>
      <c r="BN231" s="126">
        <f t="shared" si="3375"/>
        <v>0</v>
      </c>
      <c r="BO231" s="124" t="str">
        <f t="shared" si="3376"/>
        <v/>
      </c>
      <c r="BP231" s="125"/>
      <c r="BQ231" s="126">
        <f t="shared" si="3377"/>
        <v>0</v>
      </c>
      <c r="BR231" s="124" t="str">
        <f t="shared" si="3378"/>
        <v/>
      </c>
      <c r="BS231" s="125"/>
      <c r="BT231" s="126">
        <f t="shared" si="3379"/>
        <v>0</v>
      </c>
      <c r="BU231" s="124" t="str">
        <f t="shared" si="3380"/>
        <v/>
      </c>
      <c r="BV231" s="125"/>
      <c r="BW231" s="126">
        <f t="shared" si="3381"/>
        <v>0</v>
      </c>
      <c r="BX231" s="124" t="str">
        <f t="shared" si="3382"/>
        <v/>
      </c>
      <c r="BY231" s="125"/>
      <c r="BZ231" s="126">
        <f t="shared" si="3383"/>
        <v>0</v>
      </c>
      <c r="CA231" s="124" t="str">
        <f t="shared" si="3384"/>
        <v/>
      </c>
      <c r="CB231" s="125"/>
      <c r="CC231" s="126">
        <f t="shared" si="3385"/>
        <v>0</v>
      </c>
      <c r="CD231" s="124" t="str">
        <f t="shared" si="3386"/>
        <v/>
      </c>
      <c r="CE231" s="125"/>
      <c r="CF231" s="126">
        <f t="shared" si="3387"/>
        <v>0</v>
      </c>
      <c r="CG231" s="124">
        <f t="shared" si="3388"/>
        <v>194211.3</v>
      </c>
      <c r="CH231" s="125">
        <v>1</v>
      </c>
      <c r="CI231" s="126">
        <f t="shared" si="3389"/>
        <v>1</v>
      </c>
      <c r="CJ231" s="124" t="str">
        <f t="shared" si="3390"/>
        <v/>
      </c>
      <c r="CK231" s="125"/>
      <c r="CL231" s="126">
        <f t="shared" si="3391"/>
        <v>1</v>
      </c>
      <c r="CM231" s="124" t="str">
        <f t="shared" si="3392"/>
        <v/>
      </c>
      <c r="CN231" s="125"/>
      <c r="CO231" s="126">
        <f t="shared" si="3393"/>
        <v>1</v>
      </c>
      <c r="CP231" s="124" t="str">
        <f t="shared" si="3394"/>
        <v/>
      </c>
      <c r="CQ231" s="125"/>
      <c r="CR231" s="126">
        <f t="shared" si="3395"/>
        <v>1</v>
      </c>
      <c r="CS231" s="124" t="str">
        <f t="shared" si="3396"/>
        <v/>
      </c>
      <c r="CT231" s="125"/>
      <c r="CU231" s="126">
        <f t="shared" si="3397"/>
        <v>1</v>
      </c>
      <c r="CV231" s="124" t="str">
        <f t="shared" si="3398"/>
        <v/>
      </c>
      <c r="CW231" s="125"/>
      <c r="CX231" s="126">
        <f t="shared" si="3399"/>
        <v>1</v>
      </c>
      <c r="CY231" s="124" t="str">
        <f t="shared" si="3400"/>
        <v/>
      </c>
      <c r="CZ231" s="125"/>
      <c r="DA231" s="126">
        <f t="shared" si="3401"/>
        <v>1</v>
      </c>
      <c r="DB231" s="124" t="str">
        <f t="shared" si="3402"/>
        <v/>
      </c>
      <c r="DC231" s="125"/>
      <c r="DD231" s="126">
        <f t="shared" si="3403"/>
        <v>1</v>
      </c>
      <c r="DE231" s="124" t="str">
        <f t="shared" si="3404"/>
        <v/>
      </c>
      <c r="DF231" s="125"/>
      <c r="DG231" s="126">
        <f t="shared" si="3405"/>
        <v>1</v>
      </c>
      <c r="DH231" s="124" t="str">
        <f t="shared" si="3406"/>
        <v/>
      </c>
      <c r="DI231" s="125"/>
      <c r="DJ231" s="126">
        <f t="shared" si="3407"/>
        <v>1</v>
      </c>
    </row>
    <row r="232" spans="1:114" ht="7.75" hidden="1" customHeight="1" outlineLevel="1" x14ac:dyDescent="0.2">
      <c r="A232" s="97" t="str">
        <f t="shared" si="2984"/>
        <v>6</v>
      </c>
      <c r="B232" s="140" t="s">
        <v>103</v>
      </c>
      <c r="C232" s="213" t="str">
        <f>VLOOKUP(B232,'[49]PLANILHA ORCAMENTARIA'!A:B,2,0)</f>
        <v>INFRAESTRUTURA DE ELETRODUTOS ELETRICO- 2 PAVIMENTO</v>
      </c>
      <c r="D232" s="214"/>
      <c r="E232" s="122">
        <f>VLOOKUP(B232,'[49]PLANILHA ORCAMENTARIA'!A:G,7,0)</f>
        <v>343116.53</v>
      </c>
      <c r="F232" s="123"/>
      <c r="G232" s="124" t="str">
        <f t="shared" si="3338"/>
        <v/>
      </c>
      <c r="H232" s="125"/>
      <c r="I232" s="126">
        <f t="shared" si="2595"/>
        <v>0</v>
      </c>
      <c r="J232" s="124" t="str">
        <f t="shared" si="3339"/>
        <v/>
      </c>
      <c r="K232" s="125"/>
      <c r="L232" s="126">
        <f t="shared" si="3269"/>
        <v>0</v>
      </c>
      <c r="M232" s="124" t="str">
        <f t="shared" si="3340"/>
        <v/>
      </c>
      <c r="N232" s="125"/>
      <c r="O232" s="126">
        <f t="shared" si="3341"/>
        <v>0</v>
      </c>
      <c r="P232" s="124" t="str">
        <f t="shared" si="3342"/>
        <v/>
      </c>
      <c r="Q232" s="125"/>
      <c r="R232" s="126">
        <f t="shared" si="3343"/>
        <v>0</v>
      </c>
      <c r="S232" s="124" t="str">
        <f t="shared" si="3344"/>
        <v/>
      </c>
      <c r="T232" s="125"/>
      <c r="U232" s="126">
        <f t="shared" si="3345"/>
        <v>0</v>
      </c>
      <c r="V232" s="124" t="str">
        <f t="shared" si="3346"/>
        <v/>
      </c>
      <c r="W232" s="125"/>
      <c r="X232" s="126">
        <f t="shared" si="3347"/>
        <v>0</v>
      </c>
      <c r="Y232" s="124" t="str">
        <f t="shared" si="3348"/>
        <v/>
      </c>
      <c r="Z232" s="125"/>
      <c r="AA232" s="126">
        <f t="shared" si="3349"/>
        <v>0</v>
      </c>
      <c r="AB232" s="124" t="str">
        <f t="shared" si="3350"/>
        <v/>
      </c>
      <c r="AC232" s="125"/>
      <c r="AD232" s="126">
        <f t="shared" si="3351"/>
        <v>0</v>
      </c>
      <c r="AE232" s="124" t="str">
        <f t="shared" si="3352"/>
        <v/>
      </c>
      <c r="AF232" s="125"/>
      <c r="AG232" s="126">
        <f t="shared" si="3353"/>
        <v>0</v>
      </c>
      <c r="AH232" s="124" t="str">
        <f t="shared" si="3354"/>
        <v/>
      </c>
      <c r="AI232" s="125"/>
      <c r="AJ232" s="126">
        <f t="shared" si="3355"/>
        <v>0</v>
      </c>
      <c r="AK232" s="124" t="str">
        <f t="shared" si="3356"/>
        <v/>
      </c>
      <c r="AL232" s="125"/>
      <c r="AM232" s="126">
        <f t="shared" si="3357"/>
        <v>0</v>
      </c>
      <c r="AN232" s="124" t="str">
        <f t="shared" si="3358"/>
        <v/>
      </c>
      <c r="AO232" s="125"/>
      <c r="AP232" s="126">
        <f t="shared" si="3359"/>
        <v>0</v>
      </c>
      <c r="AQ232" s="124" t="str">
        <f t="shared" si="3360"/>
        <v/>
      </c>
      <c r="AR232" s="125"/>
      <c r="AS232" s="126">
        <f t="shared" si="3361"/>
        <v>0</v>
      </c>
      <c r="AT232" s="124" t="str">
        <f t="shared" si="3362"/>
        <v/>
      </c>
      <c r="AU232" s="125"/>
      <c r="AV232" s="126">
        <f t="shared" si="3363"/>
        <v>0</v>
      </c>
      <c r="AW232" s="124" t="str">
        <f t="shared" si="3364"/>
        <v/>
      </c>
      <c r="AX232" s="125"/>
      <c r="AY232" s="126">
        <f t="shared" si="3365"/>
        <v>0</v>
      </c>
      <c r="AZ232" s="124" t="str">
        <f t="shared" si="3366"/>
        <v/>
      </c>
      <c r="BA232" s="125"/>
      <c r="BB232" s="126">
        <f t="shared" si="3367"/>
        <v>0</v>
      </c>
      <c r="BC232" s="124" t="str">
        <f t="shared" si="3368"/>
        <v/>
      </c>
      <c r="BD232" s="125"/>
      <c r="BE232" s="126">
        <f t="shared" si="3369"/>
        <v>0</v>
      </c>
      <c r="BF232" s="124" t="str">
        <f t="shared" si="3370"/>
        <v/>
      </c>
      <c r="BG232" s="125"/>
      <c r="BH232" s="126">
        <f t="shared" si="3371"/>
        <v>0</v>
      </c>
      <c r="BI232" s="124" t="str">
        <f t="shared" si="3372"/>
        <v/>
      </c>
      <c r="BJ232" s="125"/>
      <c r="BK232" s="126">
        <f t="shared" si="3373"/>
        <v>0</v>
      </c>
      <c r="BL232" s="124" t="str">
        <f t="shared" si="3374"/>
        <v/>
      </c>
      <c r="BM232" s="125"/>
      <c r="BN232" s="126">
        <f t="shared" si="3375"/>
        <v>0</v>
      </c>
      <c r="BO232" s="124" t="str">
        <f t="shared" si="3376"/>
        <v/>
      </c>
      <c r="BP232" s="125"/>
      <c r="BQ232" s="126">
        <f t="shared" si="3377"/>
        <v>0</v>
      </c>
      <c r="BR232" s="124" t="str">
        <f t="shared" si="3378"/>
        <v/>
      </c>
      <c r="BS232" s="125"/>
      <c r="BT232" s="126">
        <f t="shared" si="3379"/>
        <v>0</v>
      </c>
      <c r="BU232" s="124" t="str">
        <f t="shared" si="3380"/>
        <v/>
      </c>
      <c r="BV232" s="125"/>
      <c r="BW232" s="126">
        <f t="shared" si="3381"/>
        <v>0</v>
      </c>
      <c r="BX232" s="124" t="str">
        <f t="shared" si="3382"/>
        <v/>
      </c>
      <c r="BY232" s="125"/>
      <c r="BZ232" s="126">
        <f t="shared" si="3383"/>
        <v>0</v>
      </c>
      <c r="CA232" s="124" t="str">
        <f t="shared" si="3384"/>
        <v/>
      </c>
      <c r="CB232" s="125"/>
      <c r="CC232" s="126">
        <f t="shared" si="3385"/>
        <v>0</v>
      </c>
      <c r="CD232" s="124" t="str">
        <f t="shared" si="3386"/>
        <v/>
      </c>
      <c r="CE232" s="125"/>
      <c r="CF232" s="126">
        <f t="shared" si="3387"/>
        <v>0</v>
      </c>
      <c r="CG232" s="124">
        <f t="shared" si="3388"/>
        <v>343116.53</v>
      </c>
      <c r="CH232" s="125">
        <v>1</v>
      </c>
      <c r="CI232" s="126">
        <f t="shared" si="3389"/>
        <v>1</v>
      </c>
      <c r="CJ232" s="124" t="str">
        <f t="shared" si="3390"/>
        <v/>
      </c>
      <c r="CK232" s="125"/>
      <c r="CL232" s="126">
        <f t="shared" si="3391"/>
        <v>1</v>
      </c>
      <c r="CM232" s="124" t="str">
        <f t="shared" si="3392"/>
        <v/>
      </c>
      <c r="CN232" s="125"/>
      <c r="CO232" s="126">
        <f t="shared" si="3393"/>
        <v>1</v>
      </c>
      <c r="CP232" s="124" t="str">
        <f t="shared" si="3394"/>
        <v/>
      </c>
      <c r="CQ232" s="125"/>
      <c r="CR232" s="126">
        <f t="shared" si="3395"/>
        <v>1</v>
      </c>
      <c r="CS232" s="124" t="str">
        <f t="shared" si="3396"/>
        <v/>
      </c>
      <c r="CT232" s="125"/>
      <c r="CU232" s="126">
        <f t="shared" si="3397"/>
        <v>1</v>
      </c>
      <c r="CV232" s="124" t="str">
        <f t="shared" si="3398"/>
        <v/>
      </c>
      <c r="CW232" s="125"/>
      <c r="CX232" s="126">
        <f t="shared" si="3399"/>
        <v>1</v>
      </c>
      <c r="CY232" s="124" t="str">
        <f t="shared" si="3400"/>
        <v/>
      </c>
      <c r="CZ232" s="125"/>
      <c r="DA232" s="126">
        <f t="shared" si="3401"/>
        <v>1</v>
      </c>
      <c r="DB232" s="124" t="str">
        <f t="shared" si="3402"/>
        <v/>
      </c>
      <c r="DC232" s="125"/>
      <c r="DD232" s="126">
        <f t="shared" si="3403"/>
        <v>1</v>
      </c>
      <c r="DE232" s="124" t="str">
        <f t="shared" si="3404"/>
        <v/>
      </c>
      <c r="DF232" s="125"/>
      <c r="DG232" s="126">
        <f t="shared" si="3405"/>
        <v>1</v>
      </c>
      <c r="DH232" s="124" t="str">
        <f t="shared" si="3406"/>
        <v/>
      </c>
      <c r="DI232" s="125"/>
      <c r="DJ232" s="126">
        <f t="shared" si="3407"/>
        <v>1</v>
      </c>
    </row>
    <row r="233" spans="1:114" ht="7.75" hidden="1" customHeight="1" outlineLevel="1" x14ac:dyDescent="0.2">
      <c r="A233" s="97" t="str">
        <f t="shared" si="2984"/>
        <v>6</v>
      </c>
      <c r="B233" s="140" t="s">
        <v>104</v>
      </c>
      <c r="C233" s="213" t="str">
        <f>VLOOKUP(B233,'[49]PLANILHA ORCAMENTARIA'!A:B,2,0)</f>
        <v>INFRAESTRUTURA DE ELETRODUTOS ELETRICO- COBERTA</v>
      </c>
      <c r="D233" s="214"/>
      <c r="E233" s="122">
        <f>VLOOKUP(B233,'[49]PLANILHA ORCAMENTARIA'!A:G,7,0)</f>
        <v>12230.7</v>
      </c>
      <c r="F233" s="123"/>
      <c r="G233" s="124" t="str">
        <f t="shared" si="3338"/>
        <v/>
      </c>
      <c r="H233" s="125"/>
      <c r="I233" s="126">
        <f t="shared" si="2595"/>
        <v>0</v>
      </c>
      <c r="J233" s="124" t="str">
        <f t="shared" si="3339"/>
        <v/>
      </c>
      <c r="K233" s="125"/>
      <c r="L233" s="126">
        <f t="shared" si="3269"/>
        <v>0</v>
      </c>
      <c r="M233" s="124" t="str">
        <f t="shared" si="3340"/>
        <v/>
      </c>
      <c r="N233" s="125"/>
      <c r="O233" s="126">
        <f t="shared" si="3341"/>
        <v>0</v>
      </c>
      <c r="P233" s="124" t="str">
        <f t="shared" si="3342"/>
        <v/>
      </c>
      <c r="Q233" s="125"/>
      <c r="R233" s="126">
        <f t="shared" si="3343"/>
        <v>0</v>
      </c>
      <c r="S233" s="124" t="str">
        <f t="shared" si="3344"/>
        <v/>
      </c>
      <c r="T233" s="125"/>
      <c r="U233" s="126">
        <f t="shared" si="3345"/>
        <v>0</v>
      </c>
      <c r="V233" s="124" t="str">
        <f t="shared" si="3346"/>
        <v/>
      </c>
      <c r="W233" s="125"/>
      <c r="X233" s="126">
        <f t="shared" si="3347"/>
        <v>0</v>
      </c>
      <c r="Y233" s="124" t="str">
        <f t="shared" si="3348"/>
        <v/>
      </c>
      <c r="Z233" s="125"/>
      <c r="AA233" s="126">
        <f t="shared" si="3349"/>
        <v>0</v>
      </c>
      <c r="AB233" s="124" t="str">
        <f t="shared" si="3350"/>
        <v/>
      </c>
      <c r="AC233" s="125"/>
      <c r="AD233" s="126">
        <f t="shared" si="3351"/>
        <v>0</v>
      </c>
      <c r="AE233" s="124" t="str">
        <f t="shared" si="3352"/>
        <v/>
      </c>
      <c r="AF233" s="125"/>
      <c r="AG233" s="126">
        <f t="shared" si="3353"/>
        <v>0</v>
      </c>
      <c r="AH233" s="124" t="str">
        <f t="shared" si="3354"/>
        <v/>
      </c>
      <c r="AI233" s="125"/>
      <c r="AJ233" s="126">
        <f t="shared" si="3355"/>
        <v>0</v>
      </c>
      <c r="AK233" s="124" t="str">
        <f t="shared" si="3356"/>
        <v/>
      </c>
      <c r="AL233" s="125"/>
      <c r="AM233" s="126">
        <f t="shared" si="3357"/>
        <v>0</v>
      </c>
      <c r="AN233" s="124" t="str">
        <f t="shared" si="3358"/>
        <v/>
      </c>
      <c r="AO233" s="125"/>
      <c r="AP233" s="126">
        <f t="shared" si="3359"/>
        <v>0</v>
      </c>
      <c r="AQ233" s="124" t="str">
        <f t="shared" si="3360"/>
        <v/>
      </c>
      <c r="AR233" s="125"/>
      <c r="AS233" s="126">
        <f t="shared" si="3361"/>
        <v>0</v>
      </c>
      <c r="AT233" s="124" t="str">
        <f t="shared" si="3362"/>
        <v/>
      </c>
      <c r="AU233" s="125"/>
      <c r="AV233" s="126">
        <f t="shared" si="3363"/>
        <v>0</v>
      </c>
      <c r="AW233" s="124" t="str">
        <f t="shared" si="3364"/>
        <v/>
      </c>
      <c r="AX233" s="125"/>
      <c r="AY233" s="126">
        <f t="shared" si="3365"/>
        <v>0</v>
      </c>
      <c r="AZ233" s="124" t="str">
        <f t="shared" si="3366"/>
        <v/>
      </c>
      <c r="BA233" s="125"/>
      <c r="BB233" s="126">
        <f t="shared" si="3367"/>
        <v>0</v>
      </c>
      <c r="BC233" s="124" t="str">
        <f t="shared" si="3368"/>
        <v/>
      </c>
      <c r="BD233" s="125"/>
      <c r="BE233" s="126">
        <f t="shared" si="3369"/>
        <v>0</v>
      </c>
      <c r="BF233" s="124" t="str">
        <f t="shared" si="3370"/>
        <v/>
      </c>
      <c r="BG233" s="125"/>
      <c r="BH233" s="126">
        <f t="shared" si="3371"/>
        <v>0</v>
      </c>
      <c r="BI233" s="124" t="str">
        <f t="shared" si="3372"/>
        <v/>
      </c>
      <c r="BJ233" s="125"/>
      <c r="BK233" s="126">
        <f t="shared" si="3373"/>
        <v>0</v>
      </c>
      <c r="BL233" s="124" t="str">
        <f t="shared" si="3374"/>
        <v/>
      </c>
      <c r="BM233" s="125"/>
      <c r="BN233" s="126">
        <f t="shared" si="3375"/>
        <v>0</v>
      </c>
      <c r="BO233" s="124" t="str">
        <f t="shared" si="3376"/>
        <v/>
      </c>
      <c r="BP233" s="125"/>
      <c r="BQ233" s="126">
        <f t="shared" si="3377"/>
        <v>0</v>
      </c>
      <c r="BR233" s="124" t="str">
        <f t="shared" si="3378"/>
        <v/>
      </c>
      <c r="BS233" s="125"/>
      <c r="BT233" s="126">
        <f t="shared" si="3379"/>
        <v>0</v>
      </c>
      <c r="BU233" s="124" t="str">
        <f t="shared" si="3380"/>
        <v/>
      </c>
      <c r="BV233" s="125"/>
      <c r="BW233" s="126">
        <f t="shared" si="3381"/>
        <v>0</v>
      </c>
      <c r="BX233" s="124" t="str">
        <f t="shared" si="3382"/>
        <v/>
      </c>
      <c r="BY233" s="125"/>
      <c r="BZ233" s="126">
        <f t="shared" si="3383"/>
        <v>0</v>
      </c>
      <c r="CA233" s="124" t="str">
        <f t="shared" si="3384"/>
        <v/>
      </c>
      <c r="CB233" s="125"/>
      <c r="CC233" s="126">
        <f t="shared" si="3385"/>
        <v>0</v>
      </c>
      <c r="CD233" s="124" t="str">
        <f t="shared" si="3386"/>
        <v/>
      </c>
      <c r="CE233" s="125"/>
      <c r="CF233" s="126">
        <f t="shared" si="3387"/>
        <v>0</v>
      </c>
      <c r="CG233" s="124">
        <f t="shared" si="3388"/>
        <v>12230.7</v>
      </c>
      <c r="CH233" s="125">
        <v>1</v>
      </c>
      <c r="CI233" s="126">
        <f t="shared" si="3389"/>
        <v>1</v>
      </c>
      <c r="CJ233" s="124" t="str">
        <f t="shared" si="3390"/>
        <v/>
      </c>
      <c r="CK233" s="125"/>
      <c r="CL233" s="126">
        <f t="shared" si="3391"/>
        <v>1</v>
      </c>
      <c r="CM233" s="124" t="str">
        <f t="shared" si="3392"/>
        <v/>
      </c>
      <c r="CN233" s="125"/>
      <c r="CO233" s="126">
        <f t="shared" si="3393"/>
        <v>1</v>
      </c>
      <c r="CP233" s="124" t="str">
        <f t="shared" si="3394"/>
        <v/>
      </c>
      <c r="CQ233" s="125"/>
      <c r="CR233" s="126">
        <f t="shared" si="3395"/>
        <v>1</v>
      </c>
      <c r="CS233" s="124" t="str">
        <f t="shared" si="3396"/>
        <v/>
      </c>
      <c r="CT233" s="125"/>
      <c r="CU233" s="126">
        <f t="shared" si="3397"/>
        <v>1</v>
      </c>
      <c r="CV233" s="124" t="str">
        <f t="shared" si="3398"/>
        <v/>
      </c>
      <c r="CW233" s="125"/>
      <c r="CX233" s="126">
        <f t="shared" si="3399"/>
        <v>1</v>
      </c>
      <c r="CY233" s="124" t="str">
        <f t="shared" si="3400"/>
        <v/>
      </c>
      <c r="CZ233" s="125"/>
      <c r="DA233" s="126">
        <f t="shared" si="3401"/>
        <v>1</v>
      </c>
      <c r="DB233" s="124" t="str">
        <f t="shared" si="3402"/>
        <v/>
      </c>
      <c r="DC233" s="125"/>
      <c r="DD233" s="126">
        <f t="shared" si="3403"/>
        <v>1</v>
      </c>
      <c r="DE233" s="124" t="str">
        <f t="shared" si="3404"/>
        <v/>
      </c>
      <c r="DF233" s="125"/>
      <c r="DG233" s="126">
        <f t="shared" si="3405"/>
        <v>1</v>
      </c>
      <c r="DH233" s="124" t="str">
        <f t="shared" si="3406"/>
        <v/>
      </c>
      <c r="DI233" s="125"/>
      <c r="DJ233" s="126">
        <f t="shared" si="3407"/>
        <v>1</v>
      </c>
    </row>
    <row r="234" spans="1:114" ht="7.75" hidden="1" customHeight="1" outlineLevel="1" x14ac:dyDescent="0.2">
      <c r="A234" s="97" t="str">
        <f t="shared" si="2984"/>
        <v>6</v>
      </c>
      <c r="B234" s="140" t="s">
        <v>105</v>
      </c>
      <c r="C234" s="213" t="str">
        <f>VLOOKUP(B234,'[49]PLANILHA ORCAMENTARIA'!A:B,2,0)</f>
        <v>QUADROS ELETRICOS</v>
      </c>
      <c r="D234" s="214"/>
      <c r="E234" s="122">
        <f>VLOOKUP(B234,'[49]PLANILHA ORCAMENTARIA'!A:G,7,0)</f>
        <v>120680.52</v>
      </c>
      <c r="F234" s="123"/>
      <c r="G234" s="124" t="str">
        <f t="shared" si="3338"/>
        <v/>
      </c>
      <c r="H234" s="125"/>
      <c r="I234" s="126">
        <f t="shared" si="2595"/>
        <v>0</v>
      </c>
      <c r="J234" s="124" t="str">
        <f t="shared" si="3339"/>
        <v/>
      </c>
      <c r="K234" s="125"/>
      <c r="L234" s="126">
        <f t="shared" si="3269"/>
        <v>0</v>
      </c>
      <c r="M234" s="124" t="str">
        <f t="shared" si="3340"/>
        <v/>
      </c>
      <c r="N234" s="125"/>
      <c r="O234" s="126">
        <f t="shared" si="3341"/>
        <v>0</v>
      </c>
      <c r="P234" s="124" t="str">
        <f t="shared" si="3342"/>
        <v/>
      </c>
      <c r="Q234" s="125"/>
      <c r="R234" s="126">
        <f t="shared" si="3343"/>
        <v>0</v>
      </c>
      <c r="S234" s="124" t="str">
        <f t="shared" si="3344"/>
        <v/>
      </c>
      <c r="T234" s="125"/>
      <c r="U234" s="126">
        <f t="shared" si="3345"/>
        <v>0</v>
      </c>
      <c r="V234" s="124" t="str">
        <f t="shared" si="3346"/>
        <v/>
      </c>
      <c r="W234" s="125"/>
      <c r="X234" s="126">
        <f t="shared" si="3347"/>
        <v>0</v>
      </c>
      <c r="Y234" s="124" t="str">
        <f t="shared" si="3348"/>
        <v/>
      </c>
      <c r="Z234" s="125"/>
      <c r="AA234" s="126">
        <f t="shared" si="3349"/>
        <v>0</v>
      </c>
      <c r="AB234" s="124" t="str">
        <f t="shared" si="3350"/>
        <v/>
      </c>
      <c r="AC234" s="125"/>
      <c r="AD234" s="126">
        <f t="shared" si="3351"/>
        <v>0</v>
      </c>
      <c r="AE234" s="124" t="str">
        <f t="shared" si="3352"/>
        <v/>
      </c>
      <c r="AF234" s="125"/>
      <c r="AG234" s="126">
        <f t="shared" si="3353"/>
        <v>0</v>
      </c>
      <c r="AH234" s="124" t="str">
        <f t="shared" si="3354"/>
        <v/>
      </c>
      <c r="AI234" s="125"/>
      <c r="AJ234" s="126">
        <f t="shared" si="3355"/>
        <v>0</v>
      </c>
      <c r="AK234" s="124" t="str">
        <f t="shared" si="3356"/>
        <v/>
      </c>
      <c r="AL234" s="125"/>
      <c r="AM234" s="126">
        <f t="shared" si="3357"/>
        <v>0</v>
      </c>
      <c r="AN234" s="124" t="str">
        <f t="shared" si="3358"/>
        <v/>
      </c>
      <c r="AO234" s="125"/>
      <c r="AP234" s="126">
        <f t="shared" si="3359"/>
        <v>0</v>
      </c>
      <c r="AQ234" s="124" t="str">
        <f t="shared" si="3360"/>
        <v/>
      </c>
      <c r="AR234" s="125"/>
      <c r="AS234" s="126">
        <f t="shared" si="3361"/>
        <v>0</v>
      </c>
      <c r="AT234" s="124" t="str">
        <f t="shared" si="3362"/>
        <v/>
      </c>
      <c r="AU234" s="125"/>
      <c r="AV234" s="126">
        <f t="shared" si="3363"/>
        <v>0</v>
      </c>
      <c r="AW234" s="124" t="str">
        <f t="shared" si="3364"/>
        <v/>
      </c>
      <c r="AX234" s="125"/>
      <c r="AY234" s="126">
        <f t="shared" si="3365"/>
        <v>0</v>
      </c>
      <c r="AZ234" s="124" t="str">
        <f t="shared" si="3366"/>
        <v/>
      </c>
      <c r="BA234" s="125"/>
      <c r="BB234" s="126">
        <f t="shared" si="3367"/>
        <v>0</v>
      </c>
      <c r="BC234" s="124" t="str">
        <f t="shared" si="3368"/>
        <v/>
      </c>
      <c r="BD234" s="125"/>
      <c r="BE234" s="126">
        <f t="shared" si="3369"/>
        <v>0</v>
      </c>
      <c r="BF234" s="124" t="str">
        <f t="shared" si="3370"/>
        <v/>
      </c>
      <c r="BG234" s="125"/>
      <c r="BH234" s="126">
        <f t="shared" si="3371"/>
        <v>0</v>
      </c>
      <c r="BI234" s="124" t="str">
        <f t="shared" si="3372"/>
        <v/>
      </c>
      <c r="BJ234" s="125"/>
      <c r="BK234" s="126">
        <f t="shared" si="3373"/>
        <v>0</v>
      </c>
      <c r="BL234" s="124" t="str">
        <f t="shared" si="3374"/>
        <v/>
      </c>
      <c r="BM234" s="125"/>
      <c r="BN234" s="126">
        <f t="shared" si="3375"/>
        <v>0</v>
      </c>
      <c r="BO234" s="124" t="str">
        <f t="shared" si="3376"/>
        <v/>
      </c>
      <c r="BP234" s="125"/>
      <c r="BQ234" s="126">
        <f t="shared" si="3377"/>
        <v>0</v>
      </c>
      <c r="BR234" s="124" t="str">
        <f t="shared" si="3378"/>
        <v/>
      </c>
      <c r="BS234" s="125"/>
      <c r="BT234" s="126">
        <f t="shared" si="3379"/>
        <v>0</v>
      </c>
      <c r="BU234" s="124" t="str">
        <f t="shared" si="3380"/>
        <v/>
      </c>
      <c r="BV234" s="125"/>
      <c r="BW234" s="126">
        <f t="shared" si="3381"/>
        <v>0</v>
      </c>
      <c r="BX234" s="124" t="str">
        <f t="shared" si="3382"/>
        <v/>
      </c>
      <c r="BY234" s="125"/>
      <c r="BZ234" s="126">
        <f t="shared" si="3383"/>
        <v>0</v>
      </c>
      <c r="CA234" s="124" t="str">
        <f t="shared" si="3384"/>
        <v/>
      </c>
      <c r="CB234" s="125"/>
      <c r="CC234" s="126">
        <f t="shared" si="3385"/>
        <v>0</v>
      </c>
      <c r="CD234" s="124" t="str">
        <f t="shared" si="3386"/>
        <v/>
      </c>
      <c r="CE234" s="125"/>
      <c r="CF234" s="126">
        <f t="shared" si="3387"/>
        <v>0</v>
      </c>
      <c r="CG234" s="124">
        <f t="shared" si="3388"/>
        <v>120680.52</v>
      </c>
      <c r="CH234" s="125">
        <v>1</v>
      </c>
      <c r="CI234" s="126">
        <f t="shared" si="3389"/>
        <v>1</v>
      </c>
      <c r="CJ234" s="124" t="str">
        <f t="shared" si="3390"/>
        <v/>
      </c>
      <c r="CK234" s="125"/>
      <c r="CL234" s="126">
        <f t="shared" si="3391"/>
        <v>1</v>
      </c>
      <c r="CM234" s="124" t="str">
        <f t="shared" si="3392"/>
        <v/>
      </c>
      <c r="CN234" s="125"/>
      <c r="CO234" s="126">
        <f t="shared" si="3393"/>
        <v>1</v>
      </c>
      <c r="CP234" s="124" t="str">
        <f t="shared" si="3394"/>
        <v/>
      </c>
      <c r="CQ234" s="125"/>
      <c r="CR234" s="126">
        <f t="shared" si="3395"/>
        <v>1</v>
      </c>
      <c r="CS234" s="124" t="str">
        <f t="shared" si="3396"/>
        <v/>
      </c>
      <c r="CT234" s="125"/>
      <c r="CU234" s="126">
        <f t="shared" si="3397"/>
        <v>1</v>
      </c>
      <c r="CV234" s="124" t="str">
        <f t="shared" si="3398"/>
        <v/>
      </c>
      <c r="CW234" s="125"/>
      <c r="CX234" s="126">
        <f t="shared" si="3399"/>
        <v>1</v>
      </c>
      <c r="CY234" s="124" t="str">
        <f t="shared" si="3400"/>
        <v/>
      </c>
      <c r="CZ234" s="125"/>
      <c r="DA234" s="126">
        <f t="shared" si="3401"/>
        <v>1</v>
      </c>
      <c r="DB234" s="124" t="str">
        <f t="shared" si="3402"/>
        <v/>
      </c>
      <c r="DC234" s="125"/>
      <c r="DD234" s="126">
        <f t="shared" si="3403"/>
        <v>1</v>
      </c>
      <c r="DE234" s="124" t="str">
        <f t="shared" si="3404"/>
        <v/>
      </c>
      <c r="DF234" s="125"/>
      <c r="DG234" s="126">
        <f t="shared" si="3405"/>
        <v>1</v>
      </c>
      <c r="DH234" s="124" t="str">
        <f t="shared" si="3406"/>
        <v/>
      </c>
      <c r="DI234" s="125"/>
      <c r="DJ234" s="126">
        <f t="shared" si="3407"/>
        <v>1</v>
      </c>
    </row>
    <row r="235" spans="1:114" ht="7.75" hidden="1" customHeight="1" outlineLevel="1" x14ac:dyDescent="0.2">
      <c r="A235" s="97" t="str">
        <f t="shared" si="2984"/>
        <v>6</v>
      </c>
      <c r="B235" s="140" t="s">
        <v>106</v>
      </c>
      <c r="C235" s="213" t="str">
        <f>VLOOKUP(B235,'[49]PLANILHA ORCAMENTARIA'!A:B,2,0)</f>
        <v>CABOS ELÉTRICOS - TÉRREO</v>
      </c>
      <c r="D235" s="214"/>
      <c r="E235" s="122">
        <f>VLOOKUP(B235,'[49]PLANILHA ORCAMENTARIA'!A:G,7,0)</f>
        <v>600358.28</v>
      </c>
      <c r="F235" s="123"/>
      <c r="G235" s="124" t="str">
        <f t="shared" si="3338"/>
        <v/>
      </c>
      <c r="H235" s="125"/>
      <c r="I235" s="126">
        <f t="shared" si="2595"/>
        <v>0</v>
      </c>
      <c r="J235" s="124" t="str">
        <f t="shared" si="3339"/>
        <v/>
      </c>
      <c r="K235" s="125"/>
      <c r="L235" s="126">
        <f t="shared" si="3269"/>
        <v>0</v>
      </c>
      <c r="M235" s="124" t="str">
        <f t="shared" si="3340"/>
        <v/>
      </c>
      <c r="N235" s="125"/>
      <c r="O235" s="126">
        <f t="shared" si="3341"/>
        <v>0</v>
      </c>
      <c r="P235" s="124" t="str">
        <f t="shared" si="3342"/>
        <v/>
      </c>
      <c r="Q235" s="125"/>
      <c r="R235" s="126">
        <f t="shared" si="3343"/>
        <v>0</v>
      </c>
      <c r="S235" s="124" t="str">
        <f t="shared" si="3344"/>
        <v/>
      </c>
      <c r="T235" s="125"/>
      <c r="U235" s="126">
        <f t="shared" si="3345"/>
        <v>0</v>
      </c>
      <c r="V235" s="124" t="str">
        <f t="shared" si="3346"/>
        <v/>
      </c>
      <c r="W235" s="125"/>
      <c r="X235" s="126">
        <f t="shared" si="3347"/>
        <v>0</v>
      </c>
      <c r="Y235" s="124" t="str">
        <f t="shared" si="3348"/>
        <v/>
      </c>
      <c r="Z235" s="125"/>
      <c r="AA235" s="126">
        <f t="shared" si="3349"/>
        <v>0</v>
      </c>
      <c r="AB235" s="124" t="str">
        <f t="shared" si="3350"/>
        <v/>
      </c>
      <c r="AC235" s="125"/>
      <c r="AD235" s="126">
        <f t="shared" si="3351"/>
        <v>0</v>
      </c>
      <c r="AE235" s="124" t="str">
        <f t="shared" si="3352"/>
        <v/>
      </c>
      <c r="AF235" s="125"/>
      <c r="AG235" s="126">
        <f t="shared" si="3353"/>
        <v>0</v>
      </c>
      <c r="AH235" s="124" t="str">
        <f t="shared" si="3354"/>
        <v/>
      </c>
      <c r="AI235" s="125"/>
      <c r="AJ235" s="126">
        <f t="shared" si="3355"/>
        <v>0</v>
      </c>
      <c r="AK235" s="124" t="str">
        <f t="shared" si="3356"/>
        <v/>
      </c>
      <c r="AL235" s="125"/>
      <c r="AM235" s="126">
        <f t="shared" si="3357"/>
        <v>0</v>
      </c>
      <c r="AN235" s="124" t="str">
        <f t="shared" si="3358"/>
        <v/>
      </c>
      <c r="AO235" s="125"/>
      <c r="AP235" s="126">
        <f t="shared" si="3359"/>
        <v>0</v>
      </c>
      <c r="AQ235" s="124" t="str">
        <f t="shared" si="3360"/>
        <v/>
      </c>
      <c r="AR235" s="125"/>
      <c r="AS235" s="126">
        <f t="shared" si="3361"/>
        <v>0</v>
      </c>
      <c r="AT235" s="124" t="str">
        <f t="shared" si="3362"/>
        <v/>
      </c>
      <c r="AU235" s="125"/>
      <c r="AV235" s="126">
        <f t="shared" si="3363"/>
        <v>0</v>
      </c>
      <c r="AW235" s="124" t="str">
        <f t="shared" si="3364"/>
        <v/>
      </c>
      <c r="AX235" s="125"/>
      <c r="AY235" s="126">
        <f t="shared" si="3365"/>
        <v>0</v>
      </c>
      <c r="AZ235" s="124" t="str">
        <f t="shared" si="3366"/>
        <v/>
      </c>
      <c r="BA235" s="125"/>
      <c r="BB235" s="126">
        <f t="shared" si="3367"/>
        <v>0</v>
      </c>
      <c r="BC235" s="124" t="str">
        <f t="shared" si="3368"/>
        <v/>
      </c>
      <c r="BD235" s="125"/>
      <c r="BE235" s="126">
        <f t="shared" si="3369"/>
        <v>0</v>
      </c>
      <c r="BF235" s="124" t="str">
        <f t="shared" si="3370"/>
        <v/>
      </c>
      <c r="BG235" s="125"/>
      <c r="BH235" s="126">
        <f t="shared" si="3371"/>
        <v>0</v>
      </c>
      <c r="BI235" s="124" t="str">
        <f t="shared" si="3372"/>
        <v/>
      </c>
      <c r="BJ235" s="125"/>
      <c r="BK235" s="126">
        <f t="shared" si="3373"/>
        <v>0</v>
      </c>
      <c r="BL235" s="124" t="str">
        <f t="shared" si="3374"/>
        <v/>
      </c>
      <c r="BM235" s="125"/>
      <c r="BN235" s="126">
        <f t="shared" si="3375"/>
        <v>0</v>
      </c>
      <c r="BO235" s="124" t="str">
        <f t="shared" si="3376"/>
        <v/>
      </c>
      <c r="BP235" s="125"/>
      <c r="BQ235" s="126">
        <f t="shared" si="3377"/>
        <v>0</v>
      </c>
      <c r="BR235" s="124" t="str">
        <f t="shared" si="3378"/>
        <v/>
      </c>
      <c r="BS235" s="125"/>
      <c r="BT235" s="126">
        <f t="shared" si="3379"/>
        <v>0</v>
      </c>
      <c r="BU235" s="124" t="str">
        <f t="shared" si="3380"/>
        <v/>
      </c>
      <c r="BV235" s="125"/>
      <c r="BW235" s="126">
        <f t="shared" si="3381"/>
        <v>0</v>
      </c>
      <c r="BX235" s="124" t="str">
        <f t="shared" si="3382"/>
        <v/>
      </c>
      <c r="BY235" s="125"/>
      <c r="BZ235" s="126">
        <f t="shared" si="3383"/>
        <v>0</v>
      </c>
      <c r="CA235" s="124" t="str">
        <f t="shared" si="3384"/>
        <v/>
      </c>
      <c r="CB235" s="125"/>
      <c r="CC235" s="126">
        <f t="shared" si="3385"/>
        <v>0</v>
      </c>
      <c r="CD235" s="124" t="str">
        <f t="shared" si="3386"/>
        <v/>
      </c>
      <c r="CE235" s="125"/>
      <c r="CF235" s="126">
        <f t="shared" si="3387"/>
        <v>0</v>
      </c>
      <c r="CG235" s="124">
        <f t="shared" si="3388"/>
        <v>600358.28</v>
      </c>
      <c r="CH235" s="125">
        <v>1</v>
      </c>
      <c r="CI235" s="126">
        <f t="shared" si="3389"/>
        <v>1</v>
      </c>
      <c r="CJ235" s="124" t="str">
        <f t="shared" si="3390"/>
        <v/>
      </c>
      <c r="CK235" s="125"/>
      <c r="CL235" s="126">
        <f t="shared" si="3391"/>
        <v>1</v>
      </c>
      <c r="CM235" s="124" t="str">
        <f t="shared" si="3392"/>
        <v/>
      </c>
      <c r="CN235" s="125"/>
      <c r="CO235" s="126">
        <f t="shared" si="3393"/>
        <v>1</v>
      </c>
      <c r="CP235" s="124" t="str">
        <f t="shared" si="3394"/>
        <v/>
      </c>
      <c r="CQ235" s="125"/>
      <c r="CR235" s="126">
        <f t="shared" si="3395"/>
        <v>1</v>
      </c>
      <c r="CS235" s="124" t="str">
        <f t="shared" si="3396"/>
        <v/>
      </c>
      <c r="CT235" s="125"/>
      <c r="CU235" s="126">
        <f t="shared" si="3397"/>
        <v>1</v>
      </c>
      <c r="CV235" s="124" t="str">
        <f t="shared" si="3398"/>
        <v/>
      </c>
      <c r="CW235" s="125"/>
      <c r="CX235" s="126">
        <f t="shared" si="3399"/>
        <v>1</v>
      </c>
      <c r="CY235" s="124" t="str">
        <f t="shared" si="3400"/>
        <v/>
      </c>
      <c r="CZ235" s="125"/>
      <c r="DA235" s="126">
        <f t="shared" si="3401"/>
        <v>1</v>
      </c>
      <c r="DB235" s="124" t="str">
        <f t="shared" si="3402"/>
        <v/>
      </c>
      <c r="DC235" s="125"/>
      <c r="DD235" s="126">
        <f t="shared" si="3403"/>
        <v>1</v>
      </c>
      <c r="DE235" s="124" t="str">
        <f t="shared" si="3404"/>
        <v/>
      </c>
      <c r="DF235" s="125"/>
      <c r="DG235" s="126">
        <f t="shared" si="3405"/>
        <v>1</v>
      </c>
      <c r="DH235" s="124" t="str">
        <f t="shared" si="3406"/>
        <v/>
      </c>
      <c r="DI235" s="125"/>
      <c r="DJ235" s="126">
        <f t="shared" si="3407"/>
        <v>1</v>
      </c>
    </row>
    <row r="236" spans="1:114" ht="7.75" hidden="1" customHeight="1" outlineLevel="1" x14ac:dyDescent="0.2">
      <c r="A236" s="97" t="str">
        <f t="shared" si="2984"/>
        <v>6</v>
      </c>
      <c r="B236" s="140" t="s">
        <v>107</v>
      </c>
      <c r="C236" s="213" t="str">
        <f>VLOOKUP(B236,'[49]PLANILHA ORCAMENTARIA'!A:B,2,0)</f>
        <v>CABOS ELÉTRICOS - 1 ANDAR</v>
      </c>
      <c r="D236" s="214"/>
      <c r="E236" s="122">
        <f>VLOOKUP(B236,'[49]PLANILHA ORCAMENTARIA'!A:G,7,0)</f>
        <v>319823.23</v>
      </c>
      <c r="F236" s="123"/>
      <c r="G236" s="124" t="str">
        <f t="shared" si="3338"/>
        <v/>
      </c>
      <c r="H236" s="125"/>
      <c r="I236" s="126">
        <f t="shared" si="2595"/>
        <v>0</v>
      </c>
      <c r="J236" s="124" t="str">
        <f t="shared" si="3339"/>
        <v/>
      </c>
      <c r="K236" s="125"/>
      <c r="L236" s="126">
        <f t="shared" si="3269"/>
        <v>0</v>
      </c>
      <c r="M236" s="124" t="str">
        <f t="shared" si="3340"/>
        <v/>
      </c>
      <c r="N236" s="125"/>
      <c r="O236" s="126">
        <f t="shared" si="3341"/>
        <v>0</v>
      </c>
      <c r="P236" s="124" t="str">
        <f t="shared" si="3342"/>
        <v/>
      </c>
      <c r="Q236" s="125"/>
      <c r="R236" s="126">
        <f t="shared" si="3343"/>
        <v>0</v>
      </c>
      <c r="S236" s="124" t="str">
        <f t="shared" si="3344"/>
        <v/>
      </c>
      <c r="T236" s="125"/>
      <c r="U236" s="126">
        <f t="shared" si="3345"/>
        <v>0</v>
      </c>
      <c r="V236" s="124" t="str">
        <f t="shared" si="3346"/>
        <v/>
      </c>
      <c r="W236" s="125"/>
      <c r="X236" s="126">
        <f t="shared" si="3347"/>
        <v>0</v>
      </c>
      <c r="Y236" s="124" t="str">
        <f t="shared" si="3348"/>
        <v/>
      </c>
      <c r="Z236" s="125"/>
      <c r="AA236" s="126">
        <f t="shared" si="3349"/>
        <v>0</v>
      </c>
      <c r="AB236" s="124" t="str">
        <f t="shared" si="3350"/>
        <v/>
      </c>
      <c r="AC236" s="125"/>
      <c r="AD236" s="126">
        <f t="shared" si="3351"/>
        <v>0</v>
      </c>
      <c r="AE236" s="124" t="str">
        <f t="shared" si="3352"/>
        <v/>
      </c>
      <c r="AF236" s="125"/>
      <c r="AG236" s="126">
        <f t="shared" si="3353"/>
        <v>0</v>
      </c>
      <c r="AH236" s="124" t="str">
        <f t="shared" si="3354"/>
        <v/>
      </c>
      <c r="AI236" s="125"/>
      <c r="AJ236" s="126">
        <f t="shared" si="3355"/>
        <v>0</v>
      </c>
      <c r="AK236" s="124" t="str">
        <f t="shared" si="3356"/>
        <v/>
      </c>
      <c r="AL236" s="125"/>
      <c r="AM236" s="126">
        <f t="shared" si="3357"/>
        <v>0</v>
      </c>
      <c r="AN236" s="124" t="str">
        <f t="shared" si="3358"/>
        <v/>
      </c>
      <c r="AO236" s="125"/>
      <c r="AP236" s="126">
        <f t="shared" si="3359"/>
        <v>0</v>
      </c>
      <c r="AQ236" s="124" t="str">
        <f t="shared" si="3360"/>
        <v/>
      </c>
      <c r="AR236" s="125"/>
      <c r="AS236" s="126">
        <f t="shared" si="3361"/>
        <v>0</v>
      </c>
      <c r="AT236" s="124" t="str">
        <f t="shared" si="3362"/>
        <v/>
      </c>
      <c r="AU236" s="125"/>
      <c r="AV236" s="126">
        <f t="shared" si="3363"/>
        <v>0</v>
      </c>
      <c r="AW236" s="124" t="str">
        <f t="shared" si="3364"/>
        <v/>
      </c>
      <c r="AX236" s="125"/>
      <c r="AY236" s="126">
        <f t="shared" si="3365"/>
        <v>0</v>
      </c>
      <c r="AZ236" s="124" t="str">
        <f t="shared" si="3366"/>
        <v/>
      </c>
      <c r="BA236" s="125"/>
      <c r="BB236" s="126">
        <f t="shared" si="3367"/>
        <v>0</v>
      </c>
      <c r="BC236" s="124" t="str">
        <f t="shared" si="3368"/>
        <v/>
      </c>
      <c r="BD236" s="125"/>
      <c r="BE236" s="126">
        <f t="shared" si="3369"/>
        <v>0</v>
      </c>
      <c r="BF236" s="124" t="str">
        <f t="shared" si="3370"/>
        <v/>
      </c>
      <c r="BG236" s="125"/>
      <c r="BH236" s="126">
        <f t="shared" si="3371"/>
        <v>0</v>
      </c>
      <c r="BI236" s="124" t="str">
        <f t="shared" si="3372"/>
        <v/>
      </c>
      <c r="BJ236" s="125"/>
      <c r="BK236" s="126">
        <f t="shared" si="3373"/>
        <v>0</v>
      </c>
      <c r="BL236" s="124" t="str">
        <f t="shared" si="3374"/>
        <v/>
      </c>
      <c r="BM236" s="125"/>
      <c r="BN236" s="126">
        <f t="shared" si="3375"/>
        <v>0</v>
      </c>
      <c r="BO236" s="124" t="str">
        <f t="shared" si="3376"/>
        <v/>
      </c>
      <c r="BP236" s="125"/>
      <c r="BQ236" s="126">
        <f t="shared" si="3377"/>
        <v>0</v>
      </c>
      <c r="BR236" s="124" t="str">
        <f t="shared" si="3378"/>
        <v/>
      </c>
      <c r="BS236" s="125"/>
      <c r="BT236" s="126">
        <f t="shared" si="3379"/>
        <v>0</v>
      </c>
      <c r="BU236" s="124" t="str">
        <f t="shared" si="3380"/>
        <v/>
      </c>
      <c r="BV236" s="125"/>
      <c r="BW236" s="126">
        <f t="shared" si="3381"/>
        <v>0</v>
      </c>
      <c r="BX236" s="124" t="str">
        <f t="shared" si="3382"/>
        <v/>
      </c>
      <c r="BY236" s="125"/>
      <c r="BZ236" s="126">
        <f t="shared" si="3383"/>
        <v>0</v>
      </c>
      <c r="CA236" s="124" t="str">
        <f t="shared" si="3384"/>
        <v/>
      </c>
      <c r="CB236" s="125"/>
      <c r="CC236" s="126">
        <f t="shared" si="3385"/>
        <v>0</v>
      </c>
      <c r="CD236" s="124" t="str">
        <f t="shared" si="3386"/>
        <v/>
      </c>
      <c r="CE236" s="125"/>
      <c r="CF236" s="126">
        <f t="shared" si="3387"/>
        <v>0</v>
      </c>
      <c r="CG236" s="124" t="str">
        <f t="shared" si="3388"/>
        <v/>
      </c>
      <c r="CH236" s="125"/>
      <c r="CI236" s="126">
        <f t="shared" si="3389"/>
        <v>0</v>
      </c>
      <c r="CJ236" s="124" t="str">
        <f t="shared" si="3390"/>
        <v/>
      </c>
      <c r="CK236" s="125"/>
      <c r="CL236" s="126">
        <f t="shared" si="3391"/>
        <v>0</v>
      </c>
      <c r="CM236" s="124" t="str">
        <f t="shared" si="3392"/>
        <v/>
      </c>
      <c r="CN236" s="125"/>
      <c r="CO236" s="126">
        <f t="shared" si="3393"/>
        <v>0</v>
      </c>
      <c r="CP236" s="124" t="str">
        <f t="shared" si="3394"/>
        <v/>
      </c>
      <c r="CQ236" s="125"/>
      <c r="CR236" s="126">
        <f t="shared" si="3395"/>
        <v>0</v>
      </c>
      <c r="CS236" s="124">
        <f t="shared" si="3396"/>
        <v>319823.23</v>
      </c>
      <c r="CT236" s="125">
        <v>1</v>
      </c>
      <c r="CU236" s="126">
        <f t="shared" si="3397"/>
        <v>1</v>
      </c>
      <c r="CV236" s="124" t="str">
        <f t="shared" si="3398"/>
        <v/>
      </c>
      <c r="CW236" s="125"/>
      <c r="CX236" s="126">
        <f t="shared" si="3399"/>
        <v>1</v>
      </c>
      <c r="CY236" s="124" t="str">
        <f t="shared" si="3400"/>
        <v/>
      </c>
      <c r="CZ236" s="125"/>
      <c r="DA236" s="126">
        <f t="shared" si="3401"/>
        <v>1</v>
      </c>
      <c r="DB236" s="124" t="str">
        <f t="shared" si="3402"/>
        <v/>
      </c>
      <c r="DC236" s="125"/>
      <c r="DD236" s="126">
        <f t="shared" si="3403"/>
        <v>1</v>
      </c>
      <c r="DE236" s="124" t="str">
        <f t="shared" si="3404"/>
        <v/>
      </c>
      <c r="DF236" s="125"/>
      <c r="DG236" s="126">
        <f t="shared" si="3405"/>
        <v>1</v>
      </c>
      <c r="DH236" s="124" t="str">
        <f t="shared" si="3406"/>
        <v/>
      </c>
      <c r="DI236" s="125"/>
      <c r="DJ236" s="126">
        <f t="shared" si="3407"/>
        <v>1</v>
      </c>
    </row>
    <row r="237" spans="1:114" ht="7.75" hidden="1" customHeight="1" outlineLevel="1" x14ac:dyDescent="0.2">
      <c r="A237" s="97" t="str">
        <f t="shared" si="2984"/>
        <v>6</v>
      </c>
      <c r="B237" s="140" t="s">
        <v>108</v>
      </c>
      <c r="C237" s="213" t="str">
        <f>VLOOKUP(B237,'[49]PLANILHA ORCAMENTARIA'!A:B,2,0)</f>
        <v>CABOS ELÉTRICOS - 2 ANDAR</v>
      </c>
      <c r="D237" s="214"/>
      <c r="E237" s="122">
        <f>VLOOKUP(B237,'[49]PLANILHA ORCAMENTARIA'!A:G,7,0)</f>
        <v>110383.18</v>
      </c>
      <c r="F237" s="123"/>
      <c r="G237" s="124" t="str">
        <f t="shared" si="3338"/>
        <v/>
      </c>
      <c r="H237" s="125"/>
      <c r="I237" s="126">
        <f t="shared" si="2595"/>
        <v>0</v>
      </c>
      <c r="J237" s="124" t="str">
        <f t="shared" si="3339"/>
        <v/>
      </c>
      <c r="K237" s="125"/>
      <c r="L237" s="126">
        <f t="shared" si="3269"/>
        <v>0</v>
      </c>
      <c r="M237" s="124" t="str">
        <f t="shared" si="3340"/>
        <v/>
      </c>
      <c r="N237" s="125"/>
      <c r="O237" s="126">
        <f t="shared" si="3341"/>
        <v>0</v>
      </c>
      <c r="P237" s="124" t="str">
        <f t="shared" si="3342"/>
        <v/>
      </c>
      <c r="Q237" s="125"/>
      <c r="R237" s="126">
        <f t="shared" si="3343"/>
        <v>0</v>
      </c>
      <c r="S237" s="124" t="str">
        <f t="shared" si="3344"/>
        <v/>
      </c>
      <c r="T237" s="125"/>
      <c r="U237" s="126">
        <f t="shared" si="3345"/>
        <v>0</v>
      </c>
      <c r="V237" s="124" t="str">
        <f t="shared" si="3346"/>
        <v/>
      </c>
      <c r="W237" s="125"/>
      <c r="X237" s="126">
        <f t="shared" si="3347"/>
        <v>0</v>
      </c>
      <c r="Y237" s="124" t="str">
        <f t="shared" si="3348"/>
        <v/>
      </c>
      <c r="Z237" s="125"/>
      <c r="AA237" s="126">
        <f t="shared" si="3349"/>
        <v>0</v>
      </c>
      <c r="AB237" s="124" t="str">
        <f t="shared" si="3350"/>
        <v/>
      </c>
      <c r="AC237" s="125"/>
      <c r="AD237" s="126">
        <f t="shared" si="3351"/>
        <v>0</v>
      </c>
      <c r="AE237" s="124" t="str">
        <f t="shared" si="3352"/>
        <v/>
      </c>
      <c r="AF237" s="125"/>
      <c r="AG237" s="126">
        <f t="shared" si="3353"/>
        <v>0</v>
      </c>
      <c r="AH237" s="124" t="str">
        <f t="shared" si="3354"/>
        <v/>
      </c>
      <c r="AI237" s="125"/>
      <c r="AJ237" s="126">
        <f t="shared" si="3355"/>
        <v>0</v>
      </c>
      <c r="AK237" s="124" t="str">
        <f t="shared" si="3356"/>
        <v/>
      </c>
      <c r="AL237" s="125"/>
      <c r="AM237" s="126">
        <f t="shared" si="3357"/>
        <v>0</v>
      </c>
      <c r="AN237" s="124" t="str">
        <f t="shared" si="3358"/>
        <v/>
      </c>
      <c r="AO237" s="125"/>
      <c r="AP237" s="126">
        <f t="shared" si="3359"/>
        <v>0</v>
      </c>
      <c r="AQ237" s="124" t="str">
        <f t="shared" si="3360"/>
        <v/>
      </c>
      <c r="AR237" s="125"/>
      <c r="AS237" s="126">
        <f t="shared" si="3361"/>
        <v>0</v>
      </c>
      <c r="AT237" s="124" t="str">
        <f t="shared" si="3362"/>
        <v/>
      </c>
      <c r="AU237" s="125"/>
      <c r="AV237" s="126">
        <f t="shared" si="3363"/>
        <v>0</v>
      </c>
      <c r="AW237" s="124" t="str">
        <f t="shared" si="3364"/>
        <v/>
      </c>
      <c r="AX237" s="125"/>
      <c r="AY237" s="126">
        <f t="shared" si="3365"/>
        <v>0</v>
      </c>
      <c r="AZ237" s="124" t="str">
        <f t="shared" si="3366"/>
        <v/>
      </c>
      <c r="BA237" s="125"/>
      <c r="BB237" s="126">
        <f t="shared" si="3367"/>
        <v>0</v>
      </c>
      <c r="BC237" s="124" t="str">
        <f t="shared" si="3368"/>
        <v/>
      </c>
      <c r="BD237" s="125"/>
      <c r="BE237" s="126">
        <f t="shared" si="3369"/>
        <v>0</v>
      </c>
      <c r="BF237" s="124" t="str">
        <f t="shared" si="3370"/>
        <v/>
      </c>
      <c r="BG237" s="125"/>
      <c r="BH237" s="126">
        <f t="shared" si="3371"/>
        <v>0</v>
      </c>
      <c r="BI237" s="124" t="str">
        <f t="shared" si="3372"/>
        <v/>
      </c>
      <c r="BJ237" s="125"/>
      <c r="BK237" s="126">
        <f t="shared" si="3373"/>
        <v>0</v>
      </c>
      <c r="BL237" s="124" t="str">
        <f t="shared" si="3374"/>
        <v/>
      </c>
      <c r="BM237" s="125"/>
      <c r="BN237" s="126">
        <f t="shared" si="3375"/>
        <v>0</v>
      </c>
      <c r="BO237" s="124" t="str">
        <f t="shared" si="3376"/>
        <v/>
      </c>
      <c r="BP237" s="125"/>
      <c r="BQ237" s="126">
        <f t="shared" si="3377"/>
        <v>0</v>
      </c>
      <c r="BR237" s="124" t="str">
        <f t="shared" si="3378"/>
        <v/>
      </c>
      <c r="BS237" s="125"/>
      <c r="BT237" s="126">
        <f t="shared" si="3379"/>
        <v>0</v>
      </c>
      <c r="BU237" s="124" t="str">
        <f t="shared" si="3380"/>
        <v/>
      </c>
      <c r="BV237" s="125"/>
      <c r="BW237" s="126">
        <f t="shared" si="3381"/>
        <v>0</v>
      </c>
      <c r="BX237" s="124" t="str">
        <f t="shared" si="3382"/>
        <v/>
      </c>
      <c r="BY237" s="125"/>
      <c r="BZ237" s="126">
        <f t="shared" si="3383"/>
        <v>0</v>
      </c>
      <c r="CA237" s="124" t="str">
        <f t="shared" si="3384"/>
        <v/>
      </c>
      <c r="CB237" s="125"/>
      <c r="CC237" s="126">
        <f t="shared" si="3385"/>
        <v>0</v>
      </c>
      <c r="CD237" s="124" t="str">
        <f t="shared" si="3386"/>
        <v/>
      </c>
      <c r="CE237" s="125"/>
      <c r="CF237" s="126">
        <f t="shared" si="3387"/>
        <v>0</v>
      </c>
      <c r="CG237" s="124" t="str">
        <f t="shared" si="3388"/>
        <v/>
      </c>
      <c r="CH237" s="125"/>
      <c r="CI237" s="126">
        <f t="shared" si="3389"/>
        <v>0</v>
      </c>
      <c r="CJ237" s="124" t="str">
        <f t="shared" si="3390"/>
        <v/>
      </c>
      <c r="CK237" s="125"/>
      <c r="CL237" s="126">
        <f t="shared" si="3391"/>
        <v>0</v>
      </c>
      <c r="CM237" s="124" t="str">
        <f t="shared" si="3392"/>
        <v/>
      </c>
      <c r="CN237" s="125"/>
      <c r="CO237" s="126">
        <f t="shared" si="3393"/>
        <v>0</v>
      </c>
      <c r="CP237" s="124" t="str">
        <f t="shared" si="3394"/>
        <v/>
      </c>
      <c r="CQ237" s="125"/>
      <c r="CR237" s="126">
        <f t="shared" si="3395"/>
        <v>0</v>
      </c>
      <c r="CS237" s="124">
        <f t="shared" si="3396"/>
        <v>110383.18</v>
      </c>
      <c r="CT237" s="125">
        <v>1</v>
      </c>
      <c r="CU237" s="126">
        <f t="shared" si="3397"/>
        <v>1</v>
      </c>
      <c r="CV237" s="124" t="str">
        <f t="shared" si="3398"/>
        <v/>
      </c>
      <c r="CW237" s="125"/>
      <c r="CX237" s="126">
        <f t="shared" si="3399"/>
        <v>1</v>
      </c>
      <c r="CY237" s="124" t="str">
        <f t="shared" si="3400"/>
        <v/>
      </c>
      <c r="CZ237" s="125"/>
      <c r="DA237" s="126">
        <f t="shared" si="3401"/>
        <v>1</v>
      </c>
      <c r="DB237" s="124" t="str">
        <f t="shared" si="3402"/>
        <v/>
      </c>
      <c r="DC237" s="125"/>
      <c r="DD237" s="126">
        <f t="shared" si="3403"/>
        <v>1</v>
      </c>
      <c r="DE237" s="124" t="str">
        <f t="shared" si="3404"/>
        <v/>
      </c>
      <c r="DF237" s="125"/>
      <c r="DG237" s="126">
        <f t="shared" si="3405"/>
        <v>1</v>
      </c>
      <c r="DH237" s="124" t="str">
        <f t="shared" si="3406"/>
        <v/>
      </c>
      <c r="DI237" s="125"/>
      <c r="DJ237" s="126">
        <f t="shared" si="3407"/>
        <v>1</v>
      </c>
    </row>
    <row r="238" spans="1:114" ht="7.75" hidden="1" customHeight="1" outlineLevel="1" x14ac:dyDescent="0.2">
      <c r="A238" s="97" t="str">
        <f t="shared" si="2984"/>
        <v>6</v>
      </c>
      <c r="B238" s="140" t="s">
        <v>109</v>
      </c>
      <c r="C238" s="213" t="str">
        <f>VLOOKUP(B238,'[49]PLANILHA ORCAMENTARIA'!A:B,2,0)</f>
        <v>CABOS LÓGICOS / ELETRÔNICOS - TERREO</v>
      </c>
      <c r="D238" s="214"/>
      <c r="E238" s="122">
        <f>VLOOKUP(B238,'[49]PLANILHA ORCAMENTARIA'!A:G,7,0)</f>
        <v>67976.08</v>
      </c>
      <c r="F238" s="123"/>
      <c r="G238" s="124" t="str">
        <f t="shared" si="3338"/>
        <v/>
      </c>
      <c r="H238" s="125"/>
      <c r="I238" s="126">
        <f t="shared" si="2595"/>
        <v>0</v>
      </c>
      <c r="J238" s="124" t="str">
        <f t="shared" si="3339"/>
        <v/>
      </c>
      <c r="K238" s="125"/>
      <c r="L238" s="126">
        <f t="shared" si="3269"/>
        <v>0</v>
      </c>
      <c r="M238" s="124" t="str">
        <f t="shared" si="3340"/>
        <v/>
      </c>
      <c r="N238" s="125"/>
      <c r="O238" s="126">
        <f t="shared" si="3341"/>
        <v>0</v>
      </c>
      <c r="P238" s="124" t="str">
        <f t="shared" si="3342"/>
        <v/>
      </c>
      <c r="Q238" s="125"/>
      <c r="R238" s="126">
        <f t="shared" si="3343"/>
        <v>0</v>
      </c>
      <c r="S238" s="124" t="str">
        <f t="shared" si="3344"/>
        <v/>
      </c>
      <c r="T238" s="125"/>
      <c r="U238" s="126">
        <f t="shared" si="3345"/>
        <v>0</v>
      </c>
      <c r="V238" s="124" t="str">
        <f t="shared" si="3346"/>
        <v/>
      </c>
      <c r="W238" s="125"/>
      <c r="X238" s="126">
        <f t="shared" si="3347"/>
        <v>0</v>
      </c>
      <c r="Y238" s="124" t="str">
        <f t="shared" si="3348"/>
        <v/>
      </c>
      <c r="Z238" s="125"/>
      <c r="AA238" s="126">
        <f t="shared" si="3349"/>
        <v>0</v>
      </c>
      <c r="AB238" s="124" t="str">
        <f t="shared" si="3350"/>
        <v/>
      </c>
      <c r="AC238" s="125"/>
      <c r="AD238" s="126">
        <f t="shared" si="3351"/>
        <v>0</v>
      </c>
      <c r="AE238" s="124" t="str">
        <f t="shared" si="3352"/>
        <v/>
      </c>
      <c r="AF238" s="125"/>
      <c r="AG238" s="126">
        <f t="shared" si="3353"/>
        <v>0</v>
      </c>
      <c r="AH238" s="124" t="str">
        <f t="shared" si="3354"/>
        <v/>
      </c>
      <c r="AI238" s="125"/>
      <c r="AJ238" s="126">
        <f t="shared" si="3355"/>
        <v>0</v>
      </c>
      <c r="AK238" s="124" t="str">
        <f t="shared" si="3356"/>
        <v/>
      </c>
      <c r="AL238" s="125"/>
      <c r="AM238" s="126">
        <f t="shared" si="3357"/>
        <v>0</v>
      </c>
      <c r="AN238" s="124" t="str">
        <f t="shared" si="3358"/>
        <v/>
      </c>
      <c r="AO238" s="125"/>
      <c r="AP238" s="126">
        <f t="shared" si="3359"/>
        <v>0</v>
      </c>
      <c r="AQ238" s="124" t="str">
        <f t="shared" si="3360"/>
        <v/>
      </c>
      <c r="AR238" s="125"/>
      <c r="AS238" s="126">
        <f t="shared" si="3361"/>
        <v>0</v>
      </c>
      <c r="AT238" s="124" t="str">
        <f t="shared" si="3362"/>
        <v/>
      </c>
      <c r="AU238" s="125"/>
      <c r="AV238" s="126">
        <f t="shared" si="3363"/>
        <v>0</v>
      </c>
      <c r="AW238" s="124" t="str">
        <f t="shared" si="3364"/>
        <v/>
      </c>
      <c r="AX238" s="125"/>
      <c r="AY238" s="126">
        <f t="shared" si="3365"/>
        <v>0</v>
      </c>
      <c r="AZ238" s="124" t="str">
        <f t="shared" si="3366"/>
        <v/>
      </c>
      <c r="BA238" s="125"/>
      <c r="BB238" s="126">
        <f t="shared" si="3367"/>
        <v>0</v>
      </c>
      <c r="BC238" s="124" t="str">
        <f t="shared" si="3368"/>
        <v/>
      </c>
      <c r="BD238" s="125"/>
      <c r="BE238" s="126">
        <f t="shared" si="3369"/>
        <v>0</v>
      </c>
      <c r="BF238" s="124" t="str">
        <f t="shared" si="3370"/>
        <v/>
      </c>
      <c r="BG238" s="125"/>
      <c r="BH238" s="126">
        <f t="shared" si="3371"/>
        <v>0</v>
      </c>
      <c r="BI238" s="124" t="str">
        <f t="shared" si="3372"/>
        <v/>
      </c>
      <c r="BJ238" s="125"/>
      <c r="BK238" s="126">
        <f t="shared" si="3373"/>
        <v>0</v>
      </c>
      <c r="BL238" s="124" t="str">
        <f t="shared" si="3374"/>
        <v/>
      </c>
      <c r="BM238" s="125"/>
      <c r="BN238" s="126">
        <f t="shared" si="3375"/>
        <v>0</v>
      </c>
      <c r="BO238" s="124" t="str">
        <f t="shared" si="3376"/>
        <v/>
      </c>
      <c r="BP238" s="125"/>
      <c r="BQ238" s="126">
        <f t="shared" si="3377"/>
        <v>0</v>
      </c>
      <c r="BR238" s="124" t="str">
        <f t="shared" si="3378"/>
        <v/>
      </c>
      <c r="BS238" s="125"/>
      <c r="BT238" s="126">
        <f t="shared" si="3379"/>
        <v>0</v>
      </c>
      <c r="BU238" s="124" t="str">
        <f t="shared" si="3380"/>
        <v/>
      </c>
      <c r="BV238" s="125"/>
      <c r="BW238" s="126">
        <f t="shared" si="3381"/>
        <v>0</v>
      </c>
      <c r="BX238" s="124" t="str">
        <f t="shared" si="3382"/>
        <v/>
      </c>
      <c r="BY238" s="125"/>
      <c r="BZ238" s="126">
        <f t="shared" si="3383"/>
        <v>0</v>
      </c>
      <c r="CA238" s="124" t="str">
        <f t="shared" si="3384"/>
        <v/>
      </c>
      <c r="CB238" s="125"/>
      <c r="CC238" s="126">
        <f t="shared" si="3385"/>
        <v>0</v>
      </c>
      <c r="CD238" s="124" t="str">
        <f t="shared" si="3386"/>
        <v/>
      </c>
      <c r="CE238" s="125"/>
      <c r="CF238" s="126">
        <f t="shared" si="3387"/>
        <v>0</v>
      </c>
      <c r="CG238" s="124" t="str">
        <f t="shared" si="3388"/>
        <v/>
      </c>
      <c r="CH238" s="125"/>
      <c r="CI238" s="126">
        <f t="shared" si="3389"/>
        <v>0</v>
      </c>
      <c r="CJ238" s="124" t="str">
        <f t="shared" si="3390"/>
        <v/>
      </c>
      <c r="CK238" s="125"/>
      <c r="CL238" s="126">
        <f t="shared" si="3391"/>
        <v>0</v>
      </c>
      <c r="CM238" s="124" t="str">
        <f t="shared" si="3392"/>
        <v/>
      </c>
      <c r="CN238" s="125"/>
      <c r="CO238" s="126">
        <f t="shared" si="3393"/>
        <v>0</v>
      </c>
      <c r="CP238" s="124" t="str">
        <f t="shared" si="3394"/>
        <v/>
      </c>
      <c r="CQ238" s="125"/>
      <c r="CR238" s="126">
        <f t="shared" si="3395"/>
        <v>0</v>
      </c>
      <c r="CS238" s="124">
        <f t="shared" si="3396"/>
        <v>67976.08</v>
      </c>
      <c r="CT238" s="125">
        <v>1</v>
      </c>
      <c r="CU238" s="126">
        <f t="shared" si="3397"/>
        <v>1</v>
      </c>
      <c r="CV238" s="124" t="str">
        <f t="shared" si="3398"/>
        <v/>
      </c>
      <c r="CW238" s="125"/>
      <c r="CX238" s="126">
        <f t="shared" si="3399"/>
        <v>1</v>
      </c>
      <c r="CY238" s="124" t="str">
        <f t="shared" si="3400"/>
        <v/>
      </c>
      <c r="CZ238" s="125"/>
      <c r="DA238" s="126">
        <f t="shared" si="3401"/>
        <v>1</v>
      </c>
      <c r="DB238" s="124" t="str">
        <f t="shared" si="3402"/>
        <v/>
      </c>
      <c r="DC238" s="125"/>
      <c r="DD238" s="126">
        <f t="shared" si="3403"/>
        <v>1</v>
      </c>
      <c r="DE238" s="124" t="str">
        <f t="shared" si="3404"/>
        <v/>
      </c>
      <c r="DF238" s="125"/>
      <c r="DG238" s="126">
        <f t="shared" si="3405"/>
        <v>1</v>
      </c>
      <c r="DH238" s="124" t="str">
        <f t="shared" si="3406"/>
        <v/>
      </c>
      <c r="DI238" s="125"/>
      <c r="DJ238" s="126">
        <f t="shared" si="3407"/>
        <v>1</v>
      </c>
    </row>
    <row r="239" spans="1:114" ht="7.75" hidden="1" customHeight="1" outlineLevel="1" x14ac:dyDescent="0.2">
      <c r="A239" s="97" t="str">
        <f t="shared" si="2984"/>
        <v>6</v>
      </c>
      <c r="B239" s="140" t="s">
        <v>110</v>
      </c>
      <c r="C239" s="213" t="str">
        <f>VLOOKUP(B239,'[49]PLANILHA ORCAMENTARIA'!A:B,2,0)</f>
        <v>CABOS LÓGICOS / ELETRÔNICOS - 1 ANDAR - INCLUSO ANEXO</v>
      </c>
      <c r="D239" s="214"/>
      <c r="E239" s="122">
        <f>VLOOKUP(B239,'[49]PLANILHA ORCAMENTARIA'!A:G,7,0)</f>
        <v>53696.23</v>
      </c>
      <c r="F239" s="123"/>
      <c r="G239" s="124" t="str">
        <f t="shared" si="3338"/>
        <v/>
      </c>
      <c r="H239" s="125"/>
      <c r="I239" s="126">
        <f t="shared" si="2595"/>
        <v>0</v>
      </c>
      <c r="J239" s="124" t="str">
        <f t="shared" si="3339"/>
        <v/>
      </c>
      <c r="K239" s="125"/>
      <c r="L239" s="126">
        <f t="shared" si="3269"/>
        <v>0</v>
      </c>
      <c r="M239" s="124" t="str">
        <f t="shared" si="3340"/>
        <v/>
      </c>
      <c r="N239" s="125"/>
      <c r="O239" s="126">
        <f t="shared" si="3341"/>
        <v>0</v>
      </c>
      <c r="P239" s="124" t="str">
        <f t="shared" si="3342"/>
        <v/>
      </c>
      <c r="Q239" s="125"/>
      <c r="R239" s="126">
        <f t="shared" si="3343"/>
        <v>0</v>
      </c>
      <c r="S239" s="124" t="str">
        <f t="shared" si="3344"/>
        <v/>
      </c>
      <c r="T239" s="125"/>
      <c r="U239" s="126">
        <f t="shared" si="3345"/>
        <v>0</v>
      </c>
      <c r="V239" s="124" t="str">
        <f t="shared" si="3346"/>
        <v/>
      </c>
      <c r="W239" s="125"/>
      <c r="X239" s="126">
        <f t="shared" si="3347"/>
        <v>0</v>
      </c>
      <c r="Y239" s="124" t="str">
        <f t="shared" si="3348"/>
        <v/>
      </c>
      <c r="Z239" s="125"/>
      <c r="AA239" s="126">
        <f t="shared" si="3349"/>
        <v>0</v>
      </c>
      <c r="AB239" s="124" t="str">
        <f t="shared" si="3350"/>
        <v/>
      </c>
      <c r="AC239" s="125"/>
      <c r="AD239" s="126">
        <f t="shared" si="3351"/>
        <v>0</v>
      </c>
      <c r="AE239" s="124" t="str">
        <f t="shared" si="3352"/>
        <v/>
      </c>
      <c r="AF239" s="125"/>
      <c r="AG239" s="126">
        <f t="shared" si="3353"/>
        <v>0</v>
      </c>
      <c r="AH239" s="124" t="str">
        <f t="shared" si="3354"/>
        <v/>
      </c>
      <c r="AI239" s="125"/>
      <c r="AJ239" s="126">
        <f t="shared" si="3355"/>
        <v>0</v>
      </c>
      <c r="AK239" s="124" t="str">
        <f t="shared" si="3356"/>
        <v/>
      </c>
      <c r="AL239" s="125"/>
      <c r="AM239" s="126">
        <f t="shared" si="3357"/>
        <v>0</v>
      </c>
      <c r="AN239" s="124" t="str">
        <f t="shared" si="3358"/>
        <v/>
      </c>
      <c r="AO239" s="125"/>
      <c r="AP239" s="126">
        <f t="shared" si="3359"/>
        <v>0</v>
      </c>
      <c r="AQ239" s="124" t="str">
        <f t="shared" si="3360"/>
        <v/>
      </c>
      <c r="AR239" s="125"/>
      <c r="AS239" s="126">
        <f t="shared" si="3361"/>
        <v>0</v>
      </c>
      <c r="AT239" s="124" t="str">
        <f t="shared" si="3362"/>
        <v/>
      </c>
      <c r="AU239" s="125"/>
      <c r="AV239" s="126">
        <f t="shared" si="3363"/>
        <v>0</v>
      </c>
      <c r="AW239" s="124" t="str">
        <f t="shared" si="3364"/>
        <v/>
      </c>
      <c r="AX239" s="125"/>
      <c r="AY239" s="126">
        <f t="shared" si="3365"/>
        <v>0</v>
      </c>
      <c r="AZ239" s="124" t="str">
        <f t="shared" si="3366"/>
        <v/>
      </c>
      <c r="BA239" s="125"/>
      <c r="BB239" s="126">
        <f t="shared" si="3367"/>
        <v>0</v>
      </c>
      <c r="BC239" s="124" t="str">
        <f t="shared" si="3368"/>
        <v/>
      </c>
      <c r="BD239" s="125"/>
      <c r="BE239" s="126">
        <f t="shared" si="3369"/>
        <v>0</v>
      </c>
      <c r="BF239" s="124" t="str">
        <f t="shared" si="3370"/>
        <v/>
      </c>
      <c r="BG239" s="125"/>
      <c r="BH239" s="126">
        <f t="shared" si="3371"/>
        <v>0</v>
      </c>
      <c r="BI239" s="124" t="str">
        <f t="shared" si="3372"/>
        <v/>
      </c>
      <c r="BJ239" s="125"/>
      <c r="BK239" s="126">
        <f t="shared" si="3373"/>
        <v>0</v>
      </c>
      <c r="BL239" s="124" t="str">
        <f t="shared" si="3374"/>
        <v/>
      </c>
      <c r="BM239" s="125"/>
      <c r="BN239" s="126">
        <f t="shared" si="3375"/>
        <v>0</v>
      </c>
      <c r="BO239" s="124" t="str">
        <f t="shared" si="3376"/>
        <v/>
      </c>
      <c r="BP239" s="125"/>
      <c r="BQ239" s="126">
        <f t="shared" si="3377"/>
        <v>0</v>
      </c>
      <c r="BR239" s="124" t="str">
        <f t="shared" si="3378"/>
        <v/>
      </c>
      <c r="BS239" s="125"/>
      <c r="BT239" s="126">
        <f t="shared" si="3379"/>
        <v>0</v>
      </c>
      <c r="BU239" s="124" t="str">
        <f t="shared" si="3380"/>
        <v/>
      </c>
      <c r="BV239" s="125"/>
      <c r="BW239" s="126">
        <f t="shared" si="3381"/>
        <v>0</v>
      </c>
      <c r="BX239" s="124" t="str">
        <f t="shared" si="3382"/>
        <v/>
      </c>
      <c r="BY239" s="125"/>
      <c r="BZ239" s="126">
        <f t="shared" si="3383"/>
        <v>0</v>
      </c>
      <c r="CA239" s="124" t="str">
        <f t="shared" si="3384"/>
        <v/>
      </c>
      <c r="CB239" s="125"/>
      <c r="CC239" s="126">
        <f t="shared" si="3385"/>
        <v>0</v>
      </c>
      <c r="CD239" s="124" t="str">
        <f t="shared" si="3386"/>
        <v/>
      </c>
      <c r="CE239" s="125"/>
      <c r="CF239" s="126">
        <f t="shared" si="3387"/>
        <v>0</v>
      </c>
      <c r="CG239" s="124" t="str">
        <f t="shared" si="3388"/>
        <v/>
      </c>
      <c r="CH239" s="125"/>
      <c r="CI239" s="126">
        <f t="shared" si="3389"/>
        <v>0</v>
      </c>
      <c r="CJ239" s="124" t="str">
        <f t="shared" si="3390"/>
        <v/>
      </c>
      <c r="CK239" s="125"/>
      <c r="CL239" s="126">
        <f t="shared" si="3391"/>
        <v>0</v>
      </c>
      <c r="CM239" s="124" t="str">
        <f t="shared" si="3392"/>
        <v/>
      </c>
      <c r="CN239" s="125"/>
      <c r="CO239" s="126">
        <f t="shared" si="3393"/>
        <v>0</v>
      </c>
      <c r="CP239" s="124" t="str">
        <f t="shared" si="3394"/>
        <v/>
      </c>
      <c r="CQ239" s="125"/>
      <c r="CR239" s="126">
        <f t="shared" si="3395"/>
        <v>0</v>
      </c>
      <c r="CS239" s="124" t="str">
        <f t="shared" si="3396"/>
        <v/>
      </c>
      <c r="CT239" s="125"/>
      <c r="CU239" s="126">
        <f t="shared" si="3397"/>
        <v>0</v>
      </c>
      <c r="CV239" s="124">
        <f t="shared" si="3398"/>
        <v>53696.23</v>
      </c>
      <c r="CW239" s="125">
        <v>1</v>
      </c>
      <c r="CX239" s="126">
        <f t="shared" si="3399"/>
        <v>1</v>
      </c>
      <c r="CY239" s="124" t="str">
        <f t="shared" si="3400"/>
        <v/>
      </c>
      <c r="CZ239" s="125"/>
      <c r="DA239" s="126">
        <f t="shared" si="3401"/>
        <v>1</v>
      </c>
      <c r="DB239" s="124" t="str">
        <f t="shared" si="3402"/>
        <v/>
      </c>
      <c r="DC239" s="125"/>
      <c r="DD239" s="126">
        <f t="shared" si="3403"/>
        <v>1</v>
      </c>
      <c r="DE239" s="124" t="str">
        <f t="shared" si="3404"/>
        <v/>
      </c>
      <c r="DF239" s="125"/>
      <c r="DG239" s="126">
        <f t="shared" si="3405"/>
        <v>1</v>
      </c>
      <c r="DH239" s="124" t="str">
        <f t="shared" si="3406"/>
        <v/>
      </c>
      <c r="DI239" s="125"/>
      <c r="DJ239" s="126">
        <f t="shared" si="3407"/>
        <v>1</v>
      </c>
    </row>
    <row r="240" spans="1:114" ht="7.75" hidden="1" customHeight="1" outlineLevel="1" x14ac:dyDescent="0.2">
      <c r="A240" s="97" t="str">
        <f t="shared" si="2984"/>
        <v>6</v>
      </c>
      <c r="B240" s="140" t="s">
        <v>111</v>
      </c>
      <c r="C240" s="213" t="str">
        <f>VLOOKUP(B240,'[49]PLANILHA ORCAMENTARIA'!A:B,2,0)</f>
        <v>CABOS LÓGICOS / ELETRÔNICOS - 2 ANDAR</v>
      </c>
      <c r="D240" s="214"/>
      <c r="E240" s="122">
        <f>VLOOKUP(B240,'[49]PLANILHA ORCAMENTARIA'!A:G,7,0)</f>
        <v>214063.82</v>
      </c>
      <c r="F240" s="123"/>
      <c r="G240" s="124" t="str">
        <f t="shared" si="3338"/>
        <v/>
      </c>
      <c r="H240" s="125"/>
      <c r="I240" s="126">
        <f t="shared" si="2595"/>
        <v>0</v>
      </c>
      <c r="J240" s="124" t="str">
        <f t="shared" si="3339"/>
        <v/>
      </c>
      <c r="K240" s="125"/>
      <c r="L240" s="126">
        <f t="shared" si="3269"/>
        <v>0</v>
      </c>
      <c r="M240" s="124" t="str">
        <f t="shared" si="3340"/>
        <v/>
      </c>
      <c r="N240" s="125"/>
      <c r="O240" s="126">
        <f t="shared" si="3341"/>
        <v>0</v>
      </c>
      <c r="P240" s="124" t="str">
        <f t="shared" si="3342"/>
        <v/>
      </c>
      <c r="Q240" s="125"/>
      <c r="R240" s="126">
        <f t="shared" si="3343"/>
        <v>0</v>
      </c>
      <c r="S240" s="124" t="str">
        <f t="shared" si="3344"/>
        <v/>
      </c>
      <c r="T240" s="125"/>
      <c r="U240" s="126">
        <f t="shared" si="3345"/>
        <v>0</v>
      </c>
      <c r="V240" s="124" t="str">
        <f t="shared" si="3346"/>
        <v/>
      </c>
      <c r="W240" s="125"/>
      <c r="X240" s="126">
        <f t="shared" si="3347"/>
        <v>0</v>
      </c>
      <c r="Y240" s="124" t="str">
        <f t="shared" si="3348"/>
        <v/>
      </c>
      <c r="Z240" s="125"/>
      <c r="AA240" s="126">
        <f t="shared" si="3349"/>
        <v>0</v>
      </c>
      <c r="AB240" s="124" t="str">
        <f t="shared" si="3350"/>
        <v/>
      </c>
      <c r="AC240" s="125"/>
      <c r="AD240" s="126">
        <f t="shared" si="3351"/>
        <v>0</v>
      </c>
      <c r="AE240" s="124" t="str">
        <f t="shared" si="3352"/>
        <v/>
      </c>
      <c r="AF240" s="125"/>
      <c r="AG240" s="126">
        <f t="shared" si="3353"/>
        <v>0</v>
      </c>
      <c r="AH240" s="124" t="str">
        <f t="shared" si="3354"/>
        <v/>
      </c>
      <c r="AI240" s="125"/>
      <c r="AJ240" s="126">
        <f t="shared" si="3355"/>
        <v>0</v>
      </c>
      <c r="AK240" s="124" t="str">
        <f t="shared" si="3356"/>
        <v/>
      </c>
      <c r="AL240" s="125"/>
      <c r="AM240" s="126">
        <f t="shared" si="3357"/>
        <v>0</v>
      </c>
      <c r="AN240" s="124" t="str">
        <f t="shared" si="3358"/>
        <v/>
      </c>
      <c r="AO240" s="125"/>
      <c r="AP240" s="126">
        <f t="shared" si="3359"/>
        <v>0</v>
      </c>
      <c r="AQ240" s="124" t="str">
        <f t="shared" si="3360"/>
        <v/>
      </c>
      <c r="AR240" s="125"/>
      <c r="AS240" s="126">
        <f t="shared" si="3361"/>
        <v>0</v>
      </c>
      <c r="AT240" s="124" t="str">
        <f t="shared" si="3362"/>
        <v/>
      </c>
      <c r="AU240" s="125"/>
      <c r="AV240" s="126">
        <f t="shared" si="3363"/>
        <v>0</v>
      </c>
      <c r="AW240" s="124" t="str">
        <f t="shared" si="3364"/>
        <v/>
      </c>
      <c r="AX240" s="125"/>
      <c r="AY240" s="126">
        <f t="shared" si="3365"/>
        <v>0</v>
      </c>
      <c r="AZ240" s="124" t="str">
        <f t="shared" si="3366"/>
        <v/>
      </c>
      <c r="BA240" s="125"/>
      <c r="BB240" s="126">
        <f t="shared" si="3367"/>
        <v>0</v>
      </c>
      <c r="BC240" s="124" t="str">
        <f t="shared" si="3368"/>
        <v/>
      </c>
      <c r="BD240" s="125"/>
      <c r="BE240" s="126">
        <f t="shared" si="3369"/>
        <v>0</v>
      </c>
      <c r="BF240" s="124" t="str">
        <f t="shared" si="3370"/>
        <v/>
      </c>
      <c r="BG240" s="125"/>
      <c r="BH240" s="126">
        <f t="shared" si="3371"/>
        <v>0</v>
      </c>
      <c r="BI240" s="124" t="str">
        <f t="shared" si="3372"/>
        <v/>
      </c>
      <c r="BJ240" s="125"/>
      <c r="BK240" s="126">
        <f t="shared" si="3373"/>
        <v>0</v>
      </c>
      <c r="BL240" s="124" t="str">
        <f t="shared" si="3374"/>
        <v/>
      </c>
      <c r="BM240" s="125"/>
      <c r="BN240" s="126">
        <f t="shared" si="3375"/>
        <v>0</v>
      </c>
      <c r="BO240" s="124" t="str">
        <f t="shared" si="3376"/>
        <v/>
      </c>
      <c r="BP240" s="125"/>
      <c r="BQ240" s="126">
        <f t="shared" si="3377"/>
        <v>0</v>
      </c>
      <c r="BR240" s="124" t="str">
        <f t="shared" si="3378"/>
        <v/>
      </c>
      <c r="BS240" s="125"/>
      <c r="BT240" s="126">
        <f t="shared" si="3379"/>
        <v>0</v>
      </c>
      <c r="BU240" s="124" t="str">
        <f t="shared" si="3380"/>
        <v/>
      </c>
      <c r="BV240" s="125"/>
      <c r="BW240" s="126">
        <f t="shared" si="3381"/>
        <v>0</v>
      </c>
      <c r="BX240" s="124" t="str">
        <f t="shared" si="3382"/>
        <v/>
      </c>
      <c r="BY240" s="125"/>
      <c r="BZ240" s="126">
        <f t="shared" si="3383"/>
        <v>0</v>
      </c>
      <c r="CA240" s="124" t="str">
        <f t="shared" si="3384"/>
        <v/>
      </c>
      <c r="CB240" s="125"/>
      <c r="CC240" s="126">
        <f t="shared" si="3385"/>
        <v>0</v>
      </c>
      <c r="CD240" s="124" t="str">
        <f t="shared" si="3386"/>
        <v/>
      </c>
      <c r="CE240" s="125"/>
      <c r="CF240" s="126">
        <f t="shared" si="3387"/>
        <v>0</v>
      </c>
      <c r="CG240" s="124" t="str">
        <f t="shared" si="3388"/>
        <v/>
      </c>
      <c r="CH240" s="125"/>
      <c r="CI240" s="126">
        <f t="shared" si="3389"/>
        <v>0</v>
      </c>
      <c r="CJ240" s="124" t="str">
        <f t="shared" si="3390"/>
        <v/>
      </c>
      <c r="CK240" s="125"/>
      <c r="CL240" s="126">
        <f t="shared" si="3391"/>
        <v>0</v>
      </c>
      <c r="CM240" s="124" t="str">
        <f t="shared" si="3392"/>
        <v/>
      </c>
      <c r="CN240" s="125"/>
      <c r="CO240" s="126">
        <f t="shared" si="3393"/>
        <v>0</v>
      </c>
      <c r="CP240" s="124" t="str">
        <f t="shared" si="3394"/>
        <v/>
      </c>
      <c r="CQ240" s="125"/>
      <c r="CR240" s="126">
        <f t="shared" si="3395"/>
        <v>0</v>
      </c>
      <c r="CS240" s="124" t="str">
        <f t="shared" si="3396"/>
        <v/>
      </c>
      <c r="CT240" s="125"/>
      <c r="CU240" s="126">
        <f t="shared" si="3397"/>
        <v>0</v>
      </c>
      <c r="CV240" s="124" t="str">
        <f t="shared" si="3398"/>
        <v/>
      </c>
      <c r="CW240" s="125"/>
      <c r="CX240" s="126">
        <f t="shared" si="3399"/>
        <v>0</v>
      </c>
      <c r="CY240" s="124">
        <f t="shared" si="3400"/>
        <v>214063.82</v>
      </c>
      <c r="CZ240" s="125">
        <v>1</v>
      </c>
      <c r="DA240" s="126">
        <f t="shared" si="3401"/>
        <v>1</v>
      </c>
      <c r="DB240" s="124" t="str">
        <f t="shared" si="3402"/>
        <v/>
      </c>
      <c r="DC240" s="125"/>
      <c r="DD240" s="126">
        <f t="shared" si="3403"/>
        <v>1</v>
      </c>
      <c r="DE240" s="124" t="str">
        <f t="shared" si="3404"/>
        <v/>
      </c>
      <c r="DF240" s="125"/>
      <c r="DG240" s="126">
        <f t="shared" si="3405"/>
        <v>1</v>
      </c>
      <c r="DH240" s="124" t="str">
        <f t="shared" si="3406"/>
        <v/>
      </c>
      <c r="DI240" s="125"/>
      <c r="DJ240" s="126">
        <f t="shared" si="3407"/>
        <v>1</v>
      </c>
    </row>
    <row r="241" spans="1:114" ht="7.75" hidden="1" customHeight="1" outlineLevel="1" x14ac:dyDescent="0.2">
      <c r="A241" s="97" t="str">
        <f t="shared" si="2984"/>
        <v>6</v>
      </c>
      <c r="B241" s="140" t="s">
        <v>112</v>
      </c>
      <c r="C241" s="213" t="str">
        <f>VLOOKUP(B241,'[49]PLANILHA ORCAMENTARIA'!A:B,2,0)</f>
        <v>TOMADAS ELETRICAS E LÓGICAS / LUMINÁRIAS / CAMERAS - TERREO</v>
      </c>
      <c r="D241" s="214"/>
      <c r="E241" s="122">
        <f>VLOOKUP(B241,'[49]PLANILHA ORCAMENTARIA'!A:G,7,0)</f>
        <v>134623.12</v>
      </c>
      <c r="F241" s="123"/>
      <c r="G241" s="124" t="str">
        <f t="shared" si="3338"/>
        <v/>
      </c>
      <c r="H241" s="125"/>
      <c r="I241" s="126">
        <f t="shared" si="2595"/>
        <v>0</v>
      </c>
      <c r="J241" s="124" t="str">
        <f t="shared" si="3339"/>
        <v/>
      </c>
      <c r="K241" s="125"/>
      <c r="L241" s="126">
        <f t="shared" si="3269"/>
        <v>0</v>
      </c>
      <c r="M241" s="124" t="str">
        <f t="shared" si="3340"/>
        <v/>
      </c>
      <c r="N241" s="125"/>
      <c r="O241" s="126">
        <f t="shared" si="3341"/>
        <v>0</v>
      </c>
      <c r="P241" s="124" t="str">
        <f t="shared" si="3342"/>
        <v/>
      </c>
      <c r="Q241" s="125"/>
      <c r="R241" s="126">
        <f t="shared" si="3343"/>
        <v>0</v>
      </c>
      <c r="S241" s="124" t="str">
        <f t="shared" si="3344"/>
        <v/>
      </c>
      <c r="T241" s="125"/>
      <c r="U241" s="126">
        <f t="shared" si="3345"/>
        <v>0</v>
      </c>
      <c r="V241" s="124" t="str">
        <f t="shared" si="3346"/>
        <v/>
      </c>
      <c r="W241" s="125"/>
      <c r="X241" s="126">
        <f t="shared" si="3347"/>
        <v>0</v>
      </c>
      <c r="Y241" s="124" t="str">
        <f t="shared" si="3348"/>
        <v/>
      </c>
      <c r="Z241" s="125"/>
      <c r="AA241" s="126">
        <f t="shared" si="3349"/>
        <v>0</v>
      </c>
      <c r="AB241" s="124" t="str">
        <f t="shared" si="3350"/>
        <v/>
      </c>
      <c r="AC241" s="125"/>
      <c r="AD241" s="126">
        <f t="shared" si="3351"/>
        <v>0</v>
      </c>
      <c r="AE241" s="124" t="str">
        <f t="shared" si="3352"/>
        <v/>
      </c>
      <c r="AF241" s="125"/>
      <c r="AG241" s="126">
        <f t="shared" si="3353"/>
        <v>0</v>
      </c>
      <c r="AH241" s="124" t="str">
        <f t="shared" si="3354"/>
        <v/>
      </c>
      <c r="AI241" s="125"/>
      <c r="AJ241" s="126">
        <f t="shared" si="3355"/>
        <v>0</v>
      </c>
      <c r="AK241" s="124" t="str">
        <f t="shared" si="3356"/>
        <v/>
      </c>
      <c r="AL241" s="125"/>
      <c r="AM241" s="126">
        <f t="shared" si="3357"/>
        <v>0</v>
      </c>
      <c r="AN241" s="124" t="str">
        <f t="shared" si="3358"/>
        <v/>
      </c>
      <c r="AO241" s="125"/>
      <c r="AP241" s="126">
        <f t="shared" si="3359"/>
        <v>0</v>
      </c>
      <c r="AQ241" s="124" t="str">
        <f t="shared" si="3360"/>
        <v/>
      </c>
      <c r="AR241" s="125"/>
      <c r="AS241" s="126">
        <f t="shared" si="3361"/>
        <v>0</v>
      </c>
      <c r="AT241" s="124" t="str">
        <f t="shared" si="3362"/>
        <v/>
      </c>
      <c r="AU241" s="125"/>
      <c r="AV241" s="126">
        <f t="shared" si="3363"/>
        <v>0</v>
      </c>
      <c r="AW241" s="124" t="str">
        <f t="shared" si="3364"/>
        <v/>
      </c>
      <c r="AX241" s="125"/>
      <c r="AY241" s="126">
        <f t="shared" si="3365"/>
        <v>0</v>
      </c>
      <c r="AZ241" s="124" t="str">
        <f t="shared" si="3366"/>
        <v/>
      </c>
      <c r="BA241" s="125"/>
      <c r="BB241" s="126">
        <f t="shared" si="3367"/>
        <v>0</v>
      </c>
      <c r="BC241" s="124" t="str">
        <f t="shared" si="3368"/>
        <v/>
      </c>
      <c r="BD241" s="125"/>
      <c r="BE241" s="126">
        <f t="shared" si="3369"/>
        <v>0</v>
      </c>
      <c r="BF241" s="124" t="str">
        <f t="shared" si="3370"/>
        <v/>
      </c>
      <c r="BG241" s="125"/>
      <c r="BH241" s="126">
        <f t="shared" si="3371"/>
        <v>0</v>
      </c>
      <c r="BI241" s="124" t="str">
        <f t="shared" si="3372"/>
        <v/>
      </c>
      <c r="BJ241" s="125"/>
      <c r="BK241" s="126">
        <f t="shared" si="3373"/>
        <v>0</v>
      </c>
      <c r="BL241" s="124" t="str">
        <f t="shared" si="3374"/>
        <v/>
      </c>
      <c r="BM241" s="125"/>
      <c r="BN241" s="126">
        <f t="shared" si="3375"/>
        <v>0</v>
      </c>
      <c r="BO241" s="124" t="str">
        <f t="shared" si="3376"/>
        <v/>
      </c>
      <c r="BP241" s="125"/>
      <c r="BQ241" s="126">
        <f t="shared" si="3377"/>
        <v>0</v>
      </c>
      <c r="BR241" s="124" t="str">
        <f t="shared" si="3378"/>
        <v/>
      </c>
      <c r="BS241" s="125"/>
      <c r="BT241" s="126">
        <f t="shared" si="3379"/>
        <v>0</v>
      </c>
      <c r="BU241" s="124" t="str">
        <f t="shared" si="3380"/>
        <v/>
      </c>
      <c r="BV241" s="125"/>
      <c r="BW241" s="126">
        <f t="shared" si="3381"/>
        <v>0</v>
      </c>
      <c r="BX241" s="124" t="str">
        <f t="shared" si="3382"/>
        <v/>
      </c>
      <c r="BY241" s="125"/>
      <c r="BZ241" s="126">
        <f t="shared" si="3383"/>
        <v>0</v>
      </c>
      <c r="CA241" s="124" t="str">
        <f t="shared" si="3384"/>
        <v/>
      </c>
      <c r="CB241" s="125"/>
      <c r="CC241" s="126">
        <f t="shared" si="3385"/>
        <v>0</v>
      </c>
      <c r="CD241" s="124" t="str">
        <f t="shared" si="3386"/>
        <v/>
      </c>
      <c r="CE241" s="125"/>
      <c r="CF241" s="126">
        <f t="shared" si="3387"/>
        <v>0</v>
      </c>
      <c r="CG241" s="124" t="str">
        <f t="shared" si="3388"/>
        <v/>
      </c>
      <c r="CH241" s="125"/>
      <c r="CI241" s="126">
        <f t="shared" si="3389"/>
        <v>0</v>
      </c>
      <c r="CJ241" s="124" t="str">
        <f t="shared" si="3390"/>
        <v/>
      </c>
      <c r="CK241" s="125"/>
      <c r="CL241" s="126">
        <f t="shared" si="3391"/>
        <v>0</v>
      </c>
      <c r="CM241" s="124" t="str">
        <f t="shared" si="3392"/>
        <v/>
      </c>
      <c r="CN241" s="125"/>
      <c r="CO241" s="126">
        <f t="shared" si="3393"/>
        <v>0</v>
      </c>
      <c r="CP241" s="124" t="str">
        <f t="shared" si="3394"/>
        <v/>
      </c>
      <c r="CQ241" s="125"/>
      <c r="CR241" s="126">
        <f t="shared" si="3395"/>
        <v>0</v>
      </c>
      <c r="CS241" s="124" t="str">
        <f t="shared" si="3396"/>
        <v/>
      </c>
      <c r="CT241" s="125"/>
      <c r="CU241" s="126">
        <f t="shared" si="3397"/>
        <v>0</v>
      </c>
      <c r="CV241" s="124" t="str">
        <f t="shared" si="3398"/>
        <v/>
      </c>
      <c r="CW241" s="125"/>
      <c r="CX241" s="126">
        <f t="shared" si="3399"/>
        <v>0</v>
      </c>
      <c r="CY241" s="124" t="str">
        <f t="shared" si="3400"/>
        <v/>
      </c>
      <c r="CZ241" s="125"/>
      <c r="DA241" s="126">
        <f t="shared" si="3401"/>
        <v>0</v>
      </c>
      <c r="DB241" s="124">
        <f t="shared" si="3402"/>
        <v>134623.12</v>
      </c>
      <c r="DC241" s="125">
        <v>1</v>
      </c>
      <c r="DD241" s="126">
        <f t="shared" si="3403"/>
        <v>1</v>
      </c>
      <c r="DE241" s="124" t="str">
        <f t="shared" si="3404"/>
        <v/>
      </c>
      <c r="DF241" s="125"/>
      <c r="DG241" s="126">
        <f t="shared" si="3405"/>
        <v>1</v>
      </c>
      <c r="DH241" s="124" t="str">
        <f t="shared" si="3406"/>
        <v/>
      </c>
      <c r="DI241" s="125"/>
      <c r="DJ241" s="126">
        <f t="shared" si="3407"/>
        <v>1</v>
      </c>
    </row>
    <row r="242" spans="1:114" ht="7.75" hidden="1" customHeight="1" outlineLevel="1" x14ac:dyDescent="0.2">
      <c r="A242" s="97" t="str">
        <f t="shared" si="2984"/>
        <v>6</v>
      </c>
      <c r="B242" s="140" t="s">
        <v>113</v>
      </c>
      <c r="C242" s="213" t="str">
        <f>VLOOKUP(B242,'[49]PLANILHA ORCAMENTARIA'!A:B,2,0)</f>
        <v>TOMADAS ELETRICAS E LÓGICAS / LUMINÁRIAS / CAMERAS - 1 ANDAR - INCLUSO ANEXO</v>
      </c>
      <c r="D242" s="214"/>
      <c r="E242" s="122">
        <f>VLOOKUP(B242,'[49]PLANILHA ORCAMENTARIA'!A:G,7,0)</f>
        <v>104127.81</v>
      </c>
      <c r="F242" s="123"/>
      <c r="G242" s="124" t="str">
        <f t="shared" si="3338"/>
        <v/>
      </c>
      <c r="H242" s="125"/>
      <c r="I242" s="126">
        <f t="shared" si="2595"/>
        <v>0</v>
      </c>
      <c r="J242" s="124" t="str">
        <f t="shared" si="3339"/>
        <v/>
      </c>
      <c r="K242" s="125"/>
      <c r="L242" s="126">
        <f t="shared" si="3269"/>
        <v>0</v>
      </c>
      <c r="M242" s="124" t="str">
        <f t="shared" si="3340"/>
        <v/>
      </c>
      <c r="N242" s="125"/>
      <c r="O242" s="126">
        <f t="shared" si="3341"/>
        <v>0</v>
      </c>
      <c r="P242" s="124" t="str">
        <f t="shared" si="3342"/>
        <v/>
      </c>
      <c r="Q242" s="125"/>
      <c r="R242" s="126">
        <f t="shared" si="3343"/>
        <v>0</v>
      </c>
      <c r="S242" s="124" t="str">
        <f t="shared" si="3344"/>
        <v/>
      </c>
      <c r="T242" s="125"/>
      <c r="U242" s="126">
        <f t="shared" si="3345"/>
        <v>0</v>
      </c>
      <c r="V242" s="124" t="str">
        <f t="shared" si="3346"/>
        <v/>
      </c>
      <c r="W242" s="125"/>
      <c r="X242" s="126">
        <f t="shared" si="3347"/>
        <v>0</v>
      </c>
      <c r="Y242" s="124" t="str">
        <f t="shared" si="3348"/>
        <v/>
      </c>
      <c r="Z242" s="125"/>
      <c r="AA242" s="126">
        <f t="shared" si="3349"/>
        <v>0</v>
      </c>
      <c r="AB242" s="124" t="str">
        <f t="shared" si="3350"/>
        <v/>
      </c>
      <c r="AC242" s="125"/>
      <c r="AD242" s="126">
        <f t="shared" si="3351"/>
        <v>0</v>
      </c>
      <c r="AE242" s="124" t="str">
        <f t="shared" si="3352"/>
        <v/>
      </c>
      <c r="AF242" s="125"/>
      <c r="AG242" s="126">
        <f t="shared" si="3353"/>
        <v>0</v>
      </c>
      <c r="AH242" s="124" t="str">
        <f t="shared" si="3354"/>
        <v/>
      </c>
      <c r="AI242" s="125"/>
      <c r="AJ242" s="126">
        <f t="shared" si="3355"/>
        <v>0</v>
      </c>
      <c r="AK242" s="124" t="str">
        <f t="shared" si="3356"/>
        <v/>
      </c>
      <c r="AL242" s="125"/>
      <c r="AM242" s="126">
        <f t="shared" si="3357"/>
        <v>0</v>
      </c>
      <c r="AN242" s="124" t="str">
        <f t="shared" si="3358"/>
        <v/>
      </c>
      <c r="AO242" s="125"/>
      <c r="AP242" s="126">
        <f t="shared" si="3359"/>
        <v>0</v>
      </c>
      <c r="AQ242" s="124" t="str">
        <f t="shared" si="3360"/>
        <v/>
      </c>
      <c r="AR242" s="125"/>
      <c r="AS242" s="126">
        <f t="shared" si="3361"/>
        <v>0</v>
      </c>
      <c r="AT242" s="124" t="str">
        <f t="shared" si="3362"/>
        <v/>
      </c>
      <c r="AU242" s="125"/>
      <c r="AV242" s="126">
        <f t="shared" si="3363"/>
        <v>0</v>
      </c>
      <c r="AW242" s="124" t="str">
        <f t="shared" si="3364"/>
        <v/>
      </c>
      <c r="AX242" s="125"/>
      <c r="AY242" s="126">
        <f t="shared" si="3365"/>
        <v>0</v>
      </c>
      <c r="AZ242" s="124" t="str">
        <f t="shared" si="3366"/>
        <v/>
      </c>
      <c r="BA242" s="125"/>
      <c r="BB242" s="126">
        <f t="shared" si="3367"/>
        <v>0</v>
      </c>
      <c r="BC242" s="124" t="str">
        <f t="shared" si="3368"/>
        <v/>
      </c>
      <c r="BD242" s="125"/>
      <c r="BE242" s="126">
        <f t="shared" si="3369"/>
        <v>0</v>
      </c>
      <c r="BF242" s="124" t="str">
        <f t="shared" si="3370"/>
        <v/>
      </c>
      <c r="BG242" s="125"/>
      <c r="BH242" s="126">
        <f t="shared" si="3371"/>
        <v>0</v>
      </c>
      <c r="BI242" s="124" t="str">
        <f t="shared" si="3372"/>
        <v/>
      </c>
      <c r="BJ242" s="125"/>
      <c r="BK242" s="126">
        <f t="shared" si="3373"/>
        <v>0</v>
      </c>
      <c r="BL242" s="124" t="str">
        <f t="shared" si="3374"/>
        <v/>
      </c>
      <c r="BM242" s="125"/>
      <c r="BN242" s="126">
        <f t="shared" si="3375"/>
        <v>0</v>
      </c>
      <c r="BO242" s="124" t="str">
        <f t="shared" si="3376"/>
        <v/>
      </c>
      <c r="BP242" s="125"/>
      <c r="BQ242" s="126">
        <f t="shared" si="3377"/>
        <v>0</v>
      </c>
      <c r="BR242" s="124" t="str">
        <f t="shared" si="3378"/>
        <v/>
      </c>
      <c r="BS242" s="125"/>
      <c r="BT242" s="126">
        <f t="shared" si="3379"/>
        <v>0</v>
      </c>
      <c r="BU242" s="124" t="str">
        <f t="shared" si="3380"/>
        <v/>
      </c>
      <c r="BV242" s="125"/>
      <c r="BW242" s="126">
        <f t="shared" si="3381"/>
        <v>0</v>
      </c>
      <c r="BX242" s="124" t="str">
        <f t="shared" si="3382"/>
        <v/>
      </c>
      <c r="BY242" s="125"/>
      <c r="BZ242" s="126">
        <f t="shared" si="3383"/>
        <v>0</v>
      </c>
      <c r="CA242" s="124" t="str">
        <f t="shared" si="3384"/>
        <v/>
      </c>
      <c r="CB242" s="125"/>
      <c r="CC242" s="126">
        <f t="shared" si="3385"/>
        <v>0</v>
      </c>
      <c r="CD242" s="124" t="str">
        <f t="shared" si="3386"/>
        <v/>
      </c>
      <c r="CE242" s="125"/>
      <c r="CF242" s="126">
        <f t="shared" si="3387"/>
        <v>0</v>
      </c>
      <c r="CG242" s="124" t="str">
        <f t="shared" si="3388"/>
        <v/>
      </c>
      <c r="CH242" s="125"/>
      <c r="CI242" s="126">
        <f t="shared" si="3389"/>
        <v>0</v>
      </c>
      <c r="CJ242" s="124" t="str">
        <f t="shared" si="3390"/>
        <v/>
      </c>
      <c r="CK242" s="125"/>
      <c r="CL242" s="126">
        <f t="shared" si="3391"/>
        <v>0</v>
      </c>
      <c r="CM242" s="124" t="str">
        <f t="shared" si="3392"/>
        <v/>
      </c>
      <c r="CN242" s="125"/>
      <c r="CO242" s="126">
        <f t="shared" si="3393"/>
        <v>0</v>
      </c>
      <c r="CP242" s="124" t="str">
        <f t="shared" si="3394"/>
        <v/>
      </c>
      <c r="CQ242" s="125"/>
      <c r="CR242" s="126">
        <f t="shared" si="3395"/>
        <v>0</v>
      </c>
      <c r="CS242" s="124" t="str">
        <f t="shared" si="3396"/>
        <v/>
      </c>
      <c r="CT242" s="125"/>
      <c r="CU242" s="126">
        <f t="shared" si="3397"/>
        <v>0</v>
      </c>
      <c r="CV242" s="124" t="str">
        <f t="shared" si="3398"/>
        <v/>
      </c>
      <c r="CW242" s="125"/>
      <c r="CX242" s="126">
        <f t="shared" si="3399"/>
        <v>0</v>
      </c>
      <c r="CY242" s="124" t="str">
        <f t="shared" si="3400"/>
        <v/>
      </c>
      <c r="CZ242" s="125"/>
      <c r="DA242" s="126">
        <f t="shared" si="3401"/>
        <v>0</v>
      </c>
      <c r="DB242" s="124">
        <f t="shared" si="3402"/>
        <v>104127.81</v>
      </c>
      <c r="DC242" s="125">
        <v>1</v>
      </c>
      <c r="DD242" s="126">
        <f t="shared" si="3403"/>
        <v>1</v>
      </c>
      <c r="DE242" s="124" t="str">
        <f t="shared" si="3404"/>
        <v/>
      </c>
      <c r="DF242" s="125"/>
      <c r="DG242" s="126">
        <f t="shared" si="3405"/>
        <v>1</v>
      </c>
      <c r="DH242" s="124" t="str">
        <f t="shared" si="3406"/>
        <v/>
      </c>
      <c r="DI242" s="125"/>
      <c r="DJ242" s="126">
        <f t="shared" si="3407"/>
        <v>1</v>
      </c>
    </row>
    <row r="243" spans="1:114" ht="7.75" hidden="1" customHeight="1" outlineLevel="1" x14ac:dyDescent="0.2">
      <c r="A243" s="97" t="str">
        <f t="shared" si="2984"/>
        <v>6</v>
      </c>
      <c r="B243" s="140" t="s">
        <v>438</v>
      </c>
      <c r="C243" s="213" t="str">
        <f>VLOOKUP(B243,'[49]PLANILHA ORCAMENTARIA'!A:B,2,0)</f>
        <v>TOMADAS ELETRICAS E LÓGICAS / LUMINÁRIAS / CAMERAS - 2 ANDAR</v>
      </c>
      <c r="D243" s="214"/>
      <c r="E243" s="122">
        <f>VLOOKUP(B243,'[49]PLANILHA ORCAMENTARIA'!A:G,7,0)</f>
        <v>136736.53</v>
      </c>
      <c r="F243" s="123"/>
      <c r="G243" s="124" t="str">
        <f t="shared" si="3338"/>
        <v/>
      </c>
      <c r="H243" s="125"/>
      <c r="I243" s="126">
        <f t="shared" si="2595"/>
        <v>0</v>
      </c>
      <c r="J243" s="124" t="str">
        <f t="shared" si="3339"/>
        <v/>
      </c>
      <c r="K243" s="125"/>
      <c r="L243" s="126">
        <f t="shared" si="3269"/>
        <v>0</v>
      </c>
      <c r="M243" s="124" t="str">
        <f t="shared" si="3340"/>
        <v/>
      </c>
      <c r="N243" s="125"/>
      <c r="O243" s="126">
        <f t="shared" si="3341"/>
        <v>0</v>
      </c>
      <c r="P243" s="124" t="str">
        <f t="shared" si="3342"/>
        <v/>
      </c>
      <c r="Q243" s="125"/>
      <c r="R243" s="126">
        <f t="shared" si="3343"/>
        <v>0</v>
      </c>
      <c r="S243" s="124" t="str">
        <f t="shared" si="3344"/>
        <v/>
      </c>
      <c r="T243" s="125"/>
      <c r="U243" s="126">
        <f t="shared" si="3345"/>
        <v>0</v>
      </c>
      <c r="V243" s="124" t="str">
        <f t="shared" si="3346"/>
        <v/>
      </c>
      <c r="W243" s="125"/>
      <c r="X243" s="126">
        <f t="shared" si="3347"/>
        <v>0</v>
      </c>
      <c r="Y243" s="124" t="str">
        <f t="shared" si="3348"/>
        <v/>
      </c>
      <c r="Z243" s="125"/>
      <c r="AA243" s="126">
        <f t="shared" si="3349"/>
        <v>0</v>
      </c>
      <c r="AB243" s="124" t="str">
        <f t="shared" si="3350"/>
        <v/>
      </c>
      <c r="AC243" s="125"/>
      <c r="AD243" s="126">
        <f t="shared" si="3351"/>
        <v>0</v>
      </c>
      <c r="AE243" s="124" t="str">
        <f t="shared" si="3352"/>
        <v/>
      </c>
      <c r="AF243" s="125"/>
      <c r="AG243" s="126">
        <f t="shared" si="3353"/>
        <v>0</v>
      </c>
      <c r="AH243" s="124" t="str">
        <f t="shared" si="3354"/>
        <v/>
      </c>
      <c r="AI243" s="125"/>
      <c r="AJ243" s="126">
        <f t="shared" si="3355"/>
        <v>0</v>
      </c>
      <c r="AK243" s="124" t="str">
        <f t="shared" si="3356"/>
        <v/>
      </c>
      <c r="AL243" s="125"/>
      <c r="AM243" s="126">
        <f t="shared" si="3357"/>
        <v>0</v>
      </c>
      <c r="AN243" s="124" t="str">
        <f t="shared" si="3358"/>
        <v/>
      </c>
      <c r="AO243" s="125"/>
      <c r="AP243" s="126">
        <f t="shared" si="3359"/>
        <v>0</v>
      </c>
      <c r="AQ243" s="124" t="str">
        <f t="shared" si="3360"/>
        <v/>
      </c>
      <c r="AR243" s="125"/>
      <c r="AS243" s="126">
        <f t="shared" si="3361"/>
        <v>0</v>
      </c>
      <c r="AT243" s="124" t="str">
        <f t="shared" si="3362"/>
        <v/>
      </c>
      <c r="AU243" s="125"/>
      <c r="AV243" s="126">
        <f t="shared" si="3363"/>
        <v>0</v>
      </c>
      <c r="AW243" s="124" t="str">
        <f t="shared" si="3364"/>
        <v/>
      </c>
      <c r="AX243" s="125"/>
      <c r="AY243" s="126">
        <f t="shared" si="3365"/>
        <v>0</v>
      </c>
      <c r="AZ243" s="124" t="str">
        <f t="shared" si="3366"/>
        <v/>
      </c>
      <c r="BA243" s="125"/>
      <c r="BB243" s="126">
        <f t="shared" si="3367"/>
        <v>0</v>
      </c>
      <c r="BC243" s="124" t="str">
        <f t="shared" si="3368"/>
        <v/>
      </c>
      <c r="BD243" s="125"/>
      <c r="BE243" s="126">
        <f t="shared" si="3369"/>
        <v>0</v>
      </c>
      <c r="BF243" s="124" t="str">
        <f t="shared" si="3370"/>
        <v/>
      </c>
      <c r="BG243" s="125"/>
      <c r="BH243" s="126">
        <f t="shared" si="3371"/>
        <v>0</v>
      </c>
      <c r="BI243" s="124" t="str">
        <f t="shared" si="3372"/>
        <v/>
      </c>
      <c r="BJ243" s="125"/>
      <c r="BK243" s="126">
        <f t="shared" si="3373"/>
        <v>0</v>
      </c>
      <c r="BL243" s="124" t="str">
        <f t="shared" si="3374"/>
        <v/>
      </c>
      <c r="BM243" s="125"/>
      <c r="BN243" s="126">
        <f t="shared" si="3375"/>
        <v>0</v>
      </c>
      <c r="BO243" s="124" t="str">
        <f t="shared" si="3376"/>
        <v/>
      </c>
      <c r="BP243" s="125"/>
      <c r="BQ243" s="126">
        <f t="shared" si="3377"/>
        <v>0</v>
      </c>
      <c r="BR243" s="124" t="str">
        <f t="shared" si="3378"/>
        <v/>
      </c>
      <c r="BS243" s="125"/>
      <c r="BT243" s="126">
        <f t="shared" si="3379"/>
        <v>0</v>
      </c>
      <c r="BU243" s="124" t="str">
        <f t="shared" si="3380"/>
        <v/>
      </c>
      <c r="BV243" s="125"/>
      <c r="BW243" s="126">
        <f t="shared" si="3381"/>
        <v>0</v>
      </c>
      <c r="BX243" s="124" t="str">
        <f t="shared" si="3382"/>
        <v/>
      </c>
      <c r="BY243" s="125"/>
      <c r="BZ243" s="126">
        <f t="shared" si="3383"/>
        <v>0</v>
      </c>
      <c r="CA243" s="124" t="str">
        <f t="shared" si="3384"/>
        <v/>
      </c>
      <c r="CB243" s="125"/>
      <c r="CC243" s="126">
        <f t="shared" si="3385"/>
        <v>0</v>
      </c>
      <c r="CD243" s="124" t="str">
        <f t="shared" si="3386"/>
        <v/>
      </c>
      <c r="CE243" s="125"/>
      <c r="CF243" s="126">
        <f t="shared" si="3387"/>
        <v>0</v>
      </c>
      <c r="CG243" s="124" t="str">
        <f t="shared" si="3388"/>
        <v/>
      </c>
      <c r="CH243" s="125"/>
      <c r="CI243" s="126">
        <f t="shared" si="3389"/>
        <v>0</v>
      </c>
      <c r="CJ243" s="124" t="str">
        <f t="shared" si="3390"/>
        <v/>
      </c>
      <c r="CK243" s="125"/>
      <c r="CL243" s="126">
        <f t="shared" si="3391"/>
        <v>0</v>
      </c>
      <c r="CM243" s="124" t="str">
        <f t="shared" si="3392"/>
        <v/>
      </c>
      <c r="CN243" s="125"/>
      <c r="CO243" s="126">
        <f t="shared" si="3393"/>
        <v>0</v>
      </c>
      <c r="CP243" s="124" t="str">
        <f t="shared" si="3394"/>
        <v/>
      </c>
      <c r="CQ243" s="125"/>
      <c r="CR243" s="126">
        <f t="shared" si="3395"/>
        <v>0</v>
      </c>
      <c r="CS243" s="124" t="str">
        <f t="shared" si="3396"/>
        <v/>
      </c>
      <c r="CT243" s="125"/>
      <c r="CU243" s="126">
        <f t="shared" si="3397"/>
        <v>0</v>
      </c>
      <c r="CV243" s="124" t="str">
        <f t="shared" si="3398"/>
        <v/>
      </c>
      <c r="CW243" s="125"/>
      <c r="CX243" s="126">
        <f t="shared" si="3399"/>
        <v>0</v>
      </c>
      <c r="CY243" s="124" t="str">
        <f t="shared" si="3400"/>
        <v/>
      </c>
      <c r="CZ243" s="125"/>
      <c r="DA243" s="126">
        <f t="shared" si="3401"/>
        <v>0</v>
      </c>
      <c r="DB243" s="124">
        <f t="shared" si="3402"/>
        <v>136736.53</v>
      </c>
      <c r="DC243" s="125">
        <v>1</v>
      </c>
      <c r="DD243" s="126">
        <f t="shared" si="3403"/>
        <v>1</v>
      </c>
      <c r="DE243" s="124" t="str">
        <f t="shared" si="3404"/>
        <v/>
      </c>
      <c r="DF243" s="125"/>
      <c r="DG243" s="126">
        <f t="shared" si="3405"/>
        <v>1</v>
      </c>
      <c r="DH243" s="124" t="str">
        <f t="shared" si="3406"/>
        <v/>
      </c>
      <c r="DI243" s="125"/>
      <c r="DJ243" s="126">
        <f t="shared" si="3407"/>
        <v>1</v>
      </c>
    </row>
    <row r="244" spans="1:114" ht="7.75" hidden="1" customHeight="1" outlineLevel="1" x14ac:dyDescent="0.2">
      <c r="A244" s="97" t="str">
        <f t="shared" si="2984"/>
        <v>6</v>
      </c>
      <c r="B244" s="140" t="s">
        <v>439</v>
      </c>
      <c r="C244" s="213" t="str">
        <f>VLOOKUP(B244,'[49]PLANILHA ORCAMENTARIA'!A:B,2,0)</f>
        <v>TOMADAS ELETRICAS E LÓGICAS / LUMINÁRIAS / CAMERAS - COBERTURA</v>
      </c>
      <c r="D244" s="214"/>
      <c r="E244" s="122">
        <f>VLOOKUP(B244,'[49]PLANILHA ORCAMENTARIA'!A:G,7,0)</f>
        <v>25426.19</v>
      </c>
      <c r="F244" s="123"/>
      <c r="G244" s="124" t="str">
        <f t="shared" si="3338"/>
        <v/>
      </c>
      <c r="H244" s="125"/>
      <c r="I244" s="126">
        <f t="shared" si="2595"/>
        <v>0</v>
      </c>
      <c r="J244" s="124" t="str">
        <f t="shared" si="3339"/>
        <v/>
      </c>
      <c r="K244" s="125"/>
      <c r="L244" s="126">
        <f t="shared" si="3269"/>
        <v>0</v>
      </c>
      <c r="M244" s="124" t="str">
        <f t="shared" si="3340"/>
        <v/>
      </c>
      <c r="N244" s="125"/>
      <c r="O244" s="126">
        <f t="shared" si="3341"/>
        <v>0</v>
      </c>
      <c r="P244" s="124" t="str">
        <f t="shared" si="3342"/>
        <v/>
      </c>
      <c r="Q244" s="125"/>
      <c r="R244" s="126">
        <f t="shared" si="3343"/>
        <v>0</v>
      </c>
      <c r="S244" s="124" t="str">
        <f t="shared" si="3344"/>
        <v/>
      </c>
      <c r="T244" s="125"/>
      <c r="U244" s="126">
        <f t="shared" si="3345"/>
        <v>0</v>
      </c>
      <c r="V244" s="124" t="str">
        <f t="shared" si="3346"/>
        <v/>
      </c>
      <c r="W244" s="125"/>
      <c r="X244" s="126">
        <f t="shared" si="3347"/>
        <v>0</v>
      </c>
      <c r="Y244" s="124" t="str">
        <f t="shared" si="3348"/>
        <v/>
      </c>
      <c r="Z244" s="125"/>
      <c r="AA244" s="126">
        <f t="shared" si="3349"/>
        <v>0</v>
      </c>
      <c r="AB244" s="124" t="str">
        <f t="shared" si="3350"/>
        <v/>
      </c>
      <c r="AC244" s="125"/>
      <c r="AD244" s="126">
        <f t="shared" si="3351"/>
        <v>0</v>
      </c>
      <c r="AE244" s="124" t="str">
        <f t="shared" si="3352"/>
        <v/>
      </c>
      <c r="AF244" s="125"/>
      <c r="AG244" s="126">
        <f t="shared" si="3353"/>
        <v>0</v>
      </c>
      <c r="AH244" s="124" t="str">
        <f t="shared" si="3354"/>
        <v/>
      </c>
      <c r="AI244" s="125"/>
      <c r="AJ244" s="126">
        <f t="shared" si="3355"/>
        <v>0</v>
      </c>
      <c r="AK244" s="124" t="str">
        <f t="shared" si="3356"/>
        <v/>
      </c>
      <c r="AL244" s="125"/>
      <c r="AM244" s="126">
        <f t="shared" si="3357"/>
        <v>0</v>
      </c>
      <c r="AN244" s="124" t="str">
        <f t="shared" si="3358"/>
        <v/>
      </c>
      <c r="AO244" s="125"/>
      <c r="AP244" s="126">
        <f t="shared" si="3359"/>
        <v>0</v>
      </c>
      <c r="AQ244" s="124" t="str">
        <f t="shared" si="3360"/>
        <v/>
      </c>
      <c r="AR244" s="125"/>
      <c r="AS244" s="126">
        <f t="shared" si="3361"/>
        <v>0</v>
      </c>
      <c r="AT244" s="124" t="str">
        <f t="shared" si="3362"/>
        <v/>
      </c>
      <c r="AU244" s="125"/>
      <c r="AV244" s="126">
        <f t="shared" si="3363"/>
        <v>0</v>
      </c>
      <c r="AW244" s="124" t="str">
        <f t="shared" si="3364"/>
        <v/>
      </c>
      <c r="AX244" s="125"/>
      <c r="AY244" s="126">
        <f t="shared" si="3365"/>
        <v>0</v>
      </c>
      <c r="AZ244" s="124" t="str">
        <f t="shared" si="3366"/>
        <v/>
      </c>
      <c r="BA244" s="125"/>
      <c r="BB244" s="126">
        <f t="shared" si="3367"/>
        <v>0</v>
      </c>
      <c r="BC244" s="124" t="str">
        <f t="shared" si="3368"/>
        <v/>
      </c>
      <c r="BD244" s="125"/>
      <c r="BE244" s="126">
        <f t="shared" si="3369"/>
        <v>0</v>
      </c>
      <c r="BF244" s="124" t="str">
        <f t="shared" si="3370"/>
        <v/>
      </c>
      <c r="BG244" s="125"/>
      <c r="BH244" s="126">
        <f t="shared" si="3371"/>
        <v>0</v>
      </c>
      <c r="BI244" s="124" t="str">
        <f t="shared" si="3372"/>
        <v/>
      </c>
      <c r="BJ244" s="125"/>
      <c r="BK244" s="126">
        <f t="shared" si="3373"/>
        <v>0</v>
      </c>
      <c r="BL244" s="124" t="str">
        <f t="shared" si="3374"/>
        <v/>
      </c>
      <c r="BM244" s="125"/>
      <c r="BN244" s="126">
        <f t="shared" si="3375"/>
        <v>0</v>
      </c>
      <c r="BO244" s="124" t="str">
        <f t="shared" si="3376"/>
        <v/>
      </c>
      <c r="BP244" s="125"/>
      <c r="BQ244" s="126">
        <f t="shared" si="3377"/>
        <v>0</v>
      </c>
      <c r="BR244" s="124" t="str">
        <f t="shared" si="3378"/>
        <v/>
      </c>
      <c r="BS244" s="125"/>
      <c r="BT244" s="126">
        <f t="shared" si="3379"/>
        <v>0</v>
      </c>
      <c r="BU244" s="124" t="str">
        <f t="shared" si="3380"/>
        <v/>
      </c>
      <c r="BV244" s="125"/>
      <c r="BW244" s="126">
        <f t="shared" si="3381"/>
        <v>0</v>
      </c>
      <c r="BX244" s="124" t="str">
        <f t="shared" si="3382"/>
        <v/>
      </c>
      <c r="BY244" s="125"/>
      <c r="BZ244" s="126">
        <f t="shared" si="3383"/>
        <v>0</v>
      </c>
      <c r="CA244" s="124" t="str">
        <f t="shared" si="3384"/>
        <v/>
      </c>
      <c r="CB244" s="125"/>
      <c r="CC244" s="126">
        <f t="shared" si="3385"/>
        <v>0</v>
      </c>
      <c r="CD244" s="124" t="str">
        <f t="shared" si="3386"/>
        <v/>
      </c>
      <c r="CE244" s="125"/>
      <c r="CF244" s="126">
        <f t="shared" si="3387"/>
        <v>0</v>
      </c>
      <c r="CG244" s="124" t="str">
        <f t="shared" si="3388"/>
        <v/>
      </c>
      <c r="CH244" s="125"/>
      <c r="CI244" s="126">
        <f t="shared" si="3389"/>
        <v>0</v>
      </c>
      <c r="CJ244" s="124" t="str">
        <f t="shared" si="3390"/>
        <v/>
      </c>
      <c r="CK244" s="125"/>
      <c r="CL244" s="126">
        <f t="shared" si="3391"/>
        <v>0</v>
      </c>
      <c r="CM244" s="124" t="str">
        <f t="shared" si="3392"/>
        <v/>
      </c>
      <c r="CN244" s="125"/>
      <c r="CO244" s="126">
        <f t="shared" si="3393"/>
        <v>0</v>
      </c>
      <c r="CP244" s="124" t="str">
        <f t="shared" si="3394"/>
        <v/>
      </c>
      <c r="CQ244" s="125"/>
      <c r="CR244" s="126">
        <f t="shared" si="3395"/>
        <v>0</v>
      </c>
      <c r="CS244" s="124" t="str">
        <f t="shared" si="3396"/>
        <v/>
      </c>
      <c r="CT244" s="125"/>
      <c r="CU244" s="126">
        <f t="shared" si="3397"/>
        <v>0</v>
      </c>
      <c r="CV244" s="124" t="str">
        <f t="shared" si="3398"/>
        <v/>
      </c>
      <c r="CW244" s="125"/>
      <c r="CX244" s="126">
        <f t="shared" si="3399"/>
        <v>0</v>
      </c>
      <c r="CY244" s="124" t="str">
        <f t="shared" si="3400"/>
        <v/>
      </c>
      <c r="CZ244" s="125"/>
      <c r="DA244" s="126">
        <f t="shared" si="3401"/>
        <v>0</v>
      </c>
      <c r="DB244" s="124">
        <f t="shared" si="3402"/>
        <v>25426.19</v>
      </c>
      <c r="DC244" s="125">
        <v>1</v>
      </c>
      <c r="DD244" s="126">
        <f t="shared" si="3403"/>
        <v>1</v>
      </c>
      <c r="DE244" s="124" t="str">
        <f t="shared" si="3404"/>
        <v/>
      </c>
      <c r="DF244" s="125"/>
      <c r="DG244" s="126">
        <f t="shared" si="3405"/>
        <v>1</v>
      </c>
      <c r="DH244" s="124" t="str">
        <f t="shared" si="3406"/>
        <v/>
      </c>
      <c r="DI244" s="125"/>
      <c r="DJ244" s="126">
        <f t="shared" si="3407"/>
        <v>1</v>
      </c>
    </row>
    <row r="245" spans="1:114" ht="7.75" hidden="1" customHeight="1" outlineLevel="1" x14ac:dyDescent="0.2">
      <c r="A245" s="97" t="str">
        <f t="shared" si="2984"/>
        <v>6</v>
      </c>
      <c r="B245" s="140" t="s">
        <v>440</v>
      </c>
      <c r="C245" s="213" t="str">
        <f>VLOOKUP(B245,'[49]PLANILHA ORCAMENTARIA'!A:B,2,0)</f>
        <v>SUBESTAÇÃO</v>
      </c>
      <c r="D245" s="214"/>
      <c r="E245" s="122">
        <f>VLOOKUP(B245,'[49]PLANILHA ORCAMENTARIA'!A:G,7,0)</f>
        <v>223985.43</v>
      </c>
      <c r="F245" s="123"/>
      <c r="G245" s="124" t="str">
        <f t="shared" si="3338"/>
        <v/>
      </c>
      <c r="H245" s="125"/>
      <c r="I245" s="126">
        <f t="shared" si="2595"/>
        <v>0</v>
      </c>
      <c r="J245" s="124" t="str">
        <f t="shared" si="3339"/>
        <v/>
      </c>
      <c r="K245" s="125"/>
      <c r="L245" s="126">
        <f t="shared" si="3269"/>
        <v>0</v>
      </c>
      <c r="M245" s="124" t="str">
        <f t="shared" si="3340"/>
        <v/>
      </c>
      <c r="N245" s="125"/>
      <c r="O245" s="126">
        <f t="shared" si="3341"/>
        <v>0</v>
      </c>
      <c r="P245" s="124" t="str">
        <f t="shared" si="3342"/>
        <v/>
      </c>
      <c r="Q245" s="125"/>
      <c r="R245" s="126">
        <f t="shared" si="3343"/>
        <v>0</v>
      </c>
      <c r="S245" s="124" t="str">
        <f t="shared" si="3344"/>
        <v/>
      </c>
      <c r="T245" s="125"/>
      <c r="U245" s="126">
        <f t="shared" si="3345"/>
        <v>0</v>
      </c>
      <c r="V245" s="124" t="str">
        <f t="shared" si="3346"/>
        <v/>
      </c>
      <c r="W245" s="125"/>
      <c r="X245" s="126">
        <f t="shared" si="3347"/>
        <v>0</v>
      </c>
      <c r="Y245" s="124" t="str">
        <f t="shared" si="3348"/>
        <v/>
      </c>
      <c r="Z245" s="125"/>
      <c r="AA245" s="126">
        <f t="shared" si="3349"/>
        <v>0</v>
      </c>
      <c r="AB245" s="124" t="str">
        <f t="shared" si="3350"/>
        <v/>
      </c>
      <c r="AC245" s="125"/>
      <c r="AD245" s="126">
        <f t="shared" si="3351"/>
        <v>0</v>
      </c>
      <c r="AE245" s="124" t="str">
        <f t="shared" si="3352"/>
        <v/>
      </c>
      <c r="AF245" s="125"/>
      <c r="AG245" s="126">
        <f t="shared" si="3353"/>
        <v>0</v>
      </c>
      <c r="AH245" s="124" t="str">
        <f t="shared" si="3354"/>
        <v/>
      </c>
      <c r="AI245" s="125"/>
      <c r="AJ245" s="126">
        <f t="shared" si="3355"/>
        <v>0</v>
      </c>
      <c r="AK245" s="124" t="str">
        <f t="shared" si="3356"/>
        <v/>
      </c>
      <c r="AL245" s="125"/>
      <c r="AM245" s="126">
        <f t="shared" si="3357"/>
        <v>0</v>
      </c>
      <c r="AN245" s="124" t="str">
        <f t="shared" si="3358"/>
        <v/>
      </c>
      <c r="AO245" s="125"/>
      <c r="AP245" s="126">
        <f t="shared" si="3359"/>
        <v>0</v>
      </c>
      <c r="AQ245" s="124" t="str">
        <f t="shared" si="3360"/>
        <v/>
      </c>
      <c r="AR245" s="125"/>
      <c r="AS245" s="126">
        <f t="shared" si="3361"/>
        <v>0</v>
      </c>
      <c r="AT245" s="124" t="str">
        <f t="shared" si="3362"/>
        <v/>
      </c>
      <c r="AU245" s="125"/>
      <c r="AV245" s="126">
        <f t="shared" si="3363"/>
        <v>0</v>
      </c>
      <c r="AW245" s="124" t="str">
        <f t="shared" si="3364"/>
        <v/>
      </c>
      <c r="AX245" s="125"/>
      <c r="AY245" s="126">
        <f t="shared" si="3365"/>
        <v>0</v>
      </c>
      <c r="AZ245" s="124" t="str">
        <f t="shared" si="3366"/>
        <v/>
      </c>
      <c r="BA245" s="125"/>
      <c r="BB245" s="126">
        <f t="shared" si="3367"/>
        <v>0</v>
      </c>
      <c r="BC245" s="124" t="str">
        <f t="shared" si="3368"/>
        <v/>
      </c>
      <c r="BD245" s="125"/>
      <c r="BE245" s="126">
        <f t="shared" si="3369"/>
        <v>0</v>
      </c>
      <c r="BF245" s="124" t="str">
        <f t="shared" si="3370"/>
        <v/>
      </c>
      <c r="BG245" s="125"/>
      <c r="BH245" s="126">
        <f t="shared" si="3371"/>
        <v>0</v>
      </c>
      <c r="BI245" s="124" t="str">
        <f t="shared" si="3372"/>
        <v/>
      </c>
      <c r="BJ245" s="125"/>
      <c r="BK245" s="126">
        <f t="shared" si="3373"/>
        <v>0</v>
      </c>
      <c r="BL245" s="124" t="str">
        <f t="shared" si="3374"/>
        <v/>
      </c>
      <c r="BM245" s="125"/>
      <c r="BN245" s="126">
        <f t="shared" si="3375"/>
        <v>0</v>
      </c>
      <c r="BO245" s="124" t="str">
        <f t="shared" si="3376"/>
        <v/>
      </c>
      <c r="BP245" s="125"/>
      <c r="BQ245" s="126">
        <f t="shared" si="3377"/>
        <v>0</v>
      </c>
      <c r="BR245" s="124" t="str">
        <f t="shared" si="3378"/>
        <v/>
      </c>
      <c r="BS245" s="125"/>
      <c r="BT245" s="126">
        <f t="shared" si="3379"/>
        <v>0</v>
      </c>
      <c r="BU245" s="124" t="str">
        <f t="shared" si="3380"/>
        <v/>
      </c>
      <c r="BV245" s="125"/>
      <c r="BW245" s="126">
        <f t="shared" si="3381"/>
        <v>0</v>
      </c>
      <c r="BX245" s="124" t="str">
        <f t="shared" si="3382"/>
        <v/>
      </c>
      <c r="BY245" s="125"/>
      <c r="BZ245" s="126">
        <f t="shared" si="3383"/>
        <v>0</v>
      </c>
      <c r="CA245" s="124" t="str">
        <f t="shared" si="3384"/>
        <v/>
      </c>
      <c r="CB245" s="125"/>
      <c r="CC245" s="126">
        <f t="shared" si="3385"/>
        <v>0</v>
      </c>
      <c r="CD245" s="124" t="str">
        <f t="shared" si="3386"/>
        <v/>
      </c>
      <c r="CE245" s="125"/>
      <c r="CF245" s="126">
        <f t="shared" si="3387"/>
        <v>0</v>
      </c>
      <c r="CG245" s="124" t="str">
        <f t="shared" si="3388"/>
        <v/>
      </c>
      <c r="CH245" s="125"/>
      <c r="CI245" s="126">
        <f t="shared" si="3389"/>
        <v>0</v>
      </c>
      <c r="CJ245" s="124" t="str">
        <f t="shared" si="3390"/>
        <v/>
      </c>
      <c r="CK245" s="125"/>
      <c r="CL245" s="126">
        <f t="shared" si="3391"/>
        <v>0</v>
      </c>
      <c r="CM245" s="124" t="str">
        <f t="shared" si="3392"/>
        <v/>
      </c>
      <c r="CN245" s="125"/>
      <c r="CO245" s="126">
        <f t="shared" si="3393"/>
        <v>0</v>
      </c>
      <c r="CP245" s="124" t="str">
        <f t="shared" si="3394"/>
        <v/>
      </c>
      <c r="CQ245" s="125"/>
      <c r="CR245" s="126">
        <f t="shared" si="3395"/>
        <v>0</v>
      </c>
      <c r="CS245" s="124" t="str">
        <f t="shared" si="3396"/>
        <v/>
      </c>
      <c r="CT245" s="125"/>
      <c r="CU245" s="126">
        <f t="shared" si="3397"/>
        <v>0</v>
      </c>
      <c r="CV245" s="124" t="str">
        <f t="shared" si="3398"/>
        <v/>
      </c>
      <c r="CW245" s="125"/>
      <c r="CX245" s="126">
        <f t="shared" si="3399"/>
        <v>0</v>
      </c>
      <c r="CY245" s="124" t="str">
        <f t="shared" si="3400"/>
        <v/>
      </c>
      <c r="CZ245" s="125"/>
      <c r="DA245" s="126">
        <f t="shared" si="3401"/>
        <v>0</v>
      </c>
      <c r="DB245" s="124">
        <f t="shared" si="3402"/>
        <v>223985.43</v>
      </c>
      <c r="DC245" s="125">
        <v>1</v>
      </c>
      <c r="DD245" s="126">
        <f t="shared" si="3403"/>
        <v>1</v>
      </c>
      <c r="DE245" s="124" t="str">
        <f t="shared" si="3404"/>
        <v/>
      </c>
      <c r="DF245" s="125"/>
      <c r="DG245" s="126">
        <f t="shared" si="3405"/>
        <v>1</v>
      </c>
      <c r="DH245" s="124" t="str">
        <f t="shared" si="3406"/>
        <v/>
      </c>
      <c r="DI245" s="125"/>
      <c r="DJ245" s="126">
        <f t="shared" si="3407"/>
        <v>1</v>
      </c>
    </row>
    <row r="246" spans="1:114" ht="7.75" hidden="1" customHeight="1" outlineLevel="1" x14ac:dyDescent="0.2">
      <c r="A246" s="97" t="str">
        <f t="shared" si="2984"/>
        <v>6</v>
      </c>
      <c r="B246" s="140" t="s">
        <v>441</v>
      </c>
      <c r="C246" s="213" t="str">
        <f>VLOOKUP(B246,'[49]PLANILHA ORCAMENTARIA'!A:B,2,0)</f>
        <v>GERADOR</v>
      </c>
      <c r="D246" s="214"/>
      <c r="E246" s="122">
        <f>VLOOKUP(B246,'[49]PLANILHA ORCAMENTARIA'!A:G,7,0)</f>
        <v>214007.98</v>
      </c>
      <c r="F246" s="123"/>
      <c r="G246" s="124" t="str">
        <f t="shared" si="3338"/>
        <v/>
      </c>
      <c r="H246" s="125"/>
      <c r="I246" s="126">
        <f t="shared" si="2595"/>
        <v>0</v>
      </c>
      <c r="J246" s="124" t="str">
        <f t="shared" si="3339"/>
        <v/>
      </c>
      <c r="K246" s="125"/>
      <c r="L246" s="126">
        <f t="shared" si="3269"/>
        <v>0</v>
      </c>
      <c r="M246" s="124" t="str">
        <f t="shared" si="3340"/>
        <v/>
      </c>
      <c r="N246" s="125"/>
      <c r="O246" s="126">
        <f t="shared" si="3341"/>
        <v>0</v>
      </c>
      <c r="P246" s="124" t="str">
        <f t="shared" si="3342"/>
        <v/>
      </c>
      <c r="Q246" s="125"/>
      <c r="R246" s="126">
        <f t="shared" si="3343"/>
        <v>0</v>
      </c>
      <c r="S246" s="124" t="str">
        <f t="shared" si="3344"/>
        <v/>
      </c>
      <c r="T246" s="125"/>
      <c r="U246" s="126">
        <f t="shared" si="3345"/>
        <v>0</v>
      </c>
      <c r="V246" s="124" t="str">
        <f t="shared" si="3346"/>
        <v/>
      </c>
      <c r="W246" s="125"/>
      <c r="X246" s="126">
        <f t="shared" si="3347"/>
        <v>0</v>
      </c>
      <c r="Y246" s="124" t="str">
        <f t="shared" si="3348"/>
        <v/>
      </c>
      <c r="Z246" s="125"/>
      <c r="AA246" s="126">
        <f t="shared" si="3349"/>
        <v>0</v>
      </c>
      <c r="AB246" s="124" t="str">
        <f t="shared" si="3350"/>
        <v/>
      </c>
      <c r="AC246" s="125"/>
      <c r="AD246" s="126">
        <f t="shared" si="3351"/>
        <v>0</v>
      </c>
      <c r="AE246" s="124" t="str">
        <f t="shared" si="3352"/>
        <v/>
      </c>
      <c r="AF246" s="125"/>
      <c r="AG246" s="126">
        <f t="shared" si="3353"/>
        <v>0</v>
      </c>
      <c r="AH246" s="124" t="str">
        <f t="shared" si="3354"/>
        <v/>
      </c>
      <c r="AI246" s="125"/>
      <c r="AJ246" s="126">
        <f t="shared" si="3355"/>
        <v>0</v>
      </c>
      <c r="AK246" s="124" t="str">
        <f t="shared" si="3356"/>
        <v/>
      </c>
      <c r="AL246" s="125"/>
      <c r="AM246" s="126">
        <f t="shared" si="3357"/>
        <v>0</v>
      </c>
      <c r="AN246" s="124" t="str">
        <f t="shared" si="3358"/>
        <v/>
      </c>
      <c r="AO246" s="125"/>
      <c r="AP246" s="126">
        <f t="shared" si="3359"/>
        <v>0</v>
      </c>
      <c r="AQ246" s="124" t="str">
        <f t="shared" si="3360"/>
        <v/>
      </c>
      <c r="AR246" s="125"/>
      <c r="AS246" s="126">
        <f t="shared" si="3361"/>
        <v>0</v>
      </c>
      <c r="AT246" s="124" t="str">
        <f t="shared" si="3362"/>
        <v/>
      </c>
      <c r="AU246" s="125"/>
      <c r="AV246" s="126">
        <f t="shared" si="3363"/>
        <v>0</v>
      </c>
      <c r="AW246" s="124" t="str">
        <f t="shared" si="3364"/>
        <v/>
      </c>
      <c r="AX246" s="125"/>
      <c r="AY246" s="126">
        <f t="shared" si="3365"/>
        <v>0</v>
      </c>
      <c r="AZ246" s="124" t="str">
        <f t="shared" si="3366"/>
        <v/>
      </c>
      <c r="BA246" s="125"/>
      <c r="BB246" s="126">
        <f t="shared" si="3367"/>
        <v>0</v>
      </c>
      <c r="BC246" s="124" t="str">
        <f t="shared" si="3368"/>
        <v/>
      </c>
      <c r="BD246" s="125"/>
      <c r="BE246" s="126">
        <f t="shared" si="3369"/>
        <v>0</v>
      </c>
      <c r="BF246" s="124" t="str">
        <f t="shared" si="3370"/>
        <v/>
      </c>
      <c r="BG246" s="125"/>
      <c r="BH246" s="126">
        <f t="shared" si="3371"/>
        <v>0</v>
      </c>
      <c r="BI246" s="124" t="str">
        <f t="shared" si="3372"/>
        <v/>
      </c>
      <c r="BJ246" s="125"/>
      <c r="BK246" s="126">
        <f t="shared" si="3373"/>
        <v>0</v>
      </c>
      <c r="BL246" s="124" t="str">
        <f t="shared" si="3374"/>
        <v/>
      </c>
      <c r="BM246" s="125"/>
      <c r="BN246" s="126">
        <f t="shared" si="3375"/>
        <v>0</v>
      </c>
      <c r="BO246" s="124" t="str">
        <f t="shared" si="3376"/>
        <v/>
      </c>
      <c r="BP246" s="125"/>
      <c r="BQ246" s="126">
        <f t="shared" si="3377"/>
        <v>0</v>
      </c>
      <c r="BR246" s="124" t="str">
        <f t="shared" si="3378"/>
        <v/>
      </c>
      <c r="BS246" s="125"/>
      <c r="BT246" s="126">
        <f t="shared" si="3379"/>
        <v>0</v>
      </c>
      <c r="BU246" s="124" t="str">
        <f t="shared" si="3380"/>
        <v/>
      </c>
      <c r="BV246" s="125"/>
      <c r="BW246" s="126">
        <f t="shared" si="3381"/>
        <v>0</v>
      </c>
      <c r="BX246" s="124" t="str">
        <f t="shared" si="3382"/>
        <v/>
      </c>
      <c r="BY246" s="125"/>
      <c r="BZ246" s="126">
        <f t="shared" si="3383"/>
        <v>0</v>
      </c>
      <c r="CA246" s="124" t="str">
        <f t="shared" si="3384"/>
        <v/>
      </c>
      <c r="CB246" s="125"/>
      <c r="CC246" s="126">
        <f t="shared" si="3385"/>
        <v>0</v>
      </c>
      <c r="CD246" s="124" t="str">
        <f t="shared" si="3386"/>
        <v/>
      </c>
      <c r="CE246" s="125"/>
      <c r="CF246" s="126">
        <f t="shared" si="3387"/>
        <v>0</v>
      </c>
      <c r="CG246" s="124" t="str">
        <f t="shared" si="3388"/>
        <v/>
      </c>
      <c r="CH246" s="125"/>
      <c r="CI246" s="126">
        <f t="shared" si="3389"/>
        <v>0</v>
      </c>
      <c r="CJ246" s="124" t="str">
        <f t="shared" si="3390"/>
        <v/>
      </c>
      <c r="CK246" s="125"/>
      <c r="CL246" s="126">
        <f t="shared" si="3391"/>
        <v>0</v>
      </c>
      <c r="CM246" s="124" t="str">
        <f t="shared" si="3392"/>
        <v/>
      </c>
      <c r="CN246" s="125"/>
      <c r="CO246" s="126">
        <f t="shared" si="3393"/>
        <v>0</v>
      </c>
      <c r="CP246" s="124" t="str">
        <f t="shared" si="3394"/>
        <v/>
      </c>
      <c r="CQ246" s="125"/>
      <c r="CR246" s="126">
        <f t="shared" si="3395"/>
        <v>0</v>
      </c>
      <c r="CS246" s="124" t="str">
        <f t="shared" si="3396"/>
        <v/>
      </c>
      <c r="CT246" s="125"/>
      <c r="CU246" s="126">
        <f t="shared" si="3397"/>
        <v>0</v>
      </c>
      <c r="CV246" s="124" t="str">
        <f t="shared" si="3398"/>
        <v/>
      </c>
      <c r="CW246" s="125"/>
      <c r="CX246" s="126">
        <f t="shared" si="3399"/>
        <v>0</v>
      </c>
      <c r="CY246" s="124" t="str">
        <f t="shared" si="3400"/>
        <v/>
      </c>
      <c r="CZ246" s="125"/>
      <c r="DA246" s="126">
        <f t="shared" si="3401"/>
        <v>0</v>
      </c>
      <c r="DB246" s="124">
        <f t="shared" si="3402"/>
        <v>214007.98</v>
      </c>
      <c r="DC246" s="125">
        <v>1</v>
      </c>
      <c r="DD246" s="126">
        <f t="shared" si="3403"/>
        <v>1</v>
      </c>
      <c r="DE246" s="124" t="str">
        <f t="shared" si="3404"/>
        <v/>
      </c>
      <c r="DF246" s="125"/>
      <c r="DG246" s="126">
        <f t="shared" si="3405"/>
        <v>1</v>
      </c>
      <c r="DH246" s="124" t="str">
        <f t="shared" si="3406"/>
        <v/>
      </c>
      <c r="DI246" s="125"/>
      <c r="DJ246" s="126">
        <f t="shared" si="3407"/>
        <v>1</v>
      </c>
    </row>
    <row r="247" spans="1:114" collapsed="1" x14ac:dyDescent="0.2">
      <c r="A247" s="97" t="str">
        <f t="shared" si="2984"/>
        <v>7</v>
      </c>
      <c r="B247" s="115">
        <v>7</v>
      </c>
      <c r="C247" s="199" t="s">
        <v>60</v>
      </c>
      <c r="D247" s="199"/>
      <c r="E247" s="116">
        <f>VLOOKUP(B247,'[49]PLANILHA ORCAMENTARIA'!A:G,7,0)</f>
        <v>3278425.8600000003</v>
      </c>
      <c r="F247" s="117"/>
      <c r="G247" s="127">
        <f>SUMIF($A$248:$A$269,$B$247,G248:G269)</f>
        <v>0</v>
      </c>
      <c r="H247" s="128">
        <f>IF(G247="","",G247/$E247)</f>
        <v>0</v>
      </c>
      <c r="I247" s="129">
        <f t="shared" si="2595"/>
        <v>0</v>
      </c>
      <c r="J247" s="127">
        <f>SUMIF($A$248:$A$269,$B$247,J248:J269)</f>
        <v>0</v>
      </c>
      <c r="K247" s="128">
        <f>IF(J247="","",J247/$E247)</f>
        <v>0</v>
      </c>
      <c r="L247" s="129">
        <f>K247+I247</f>
        <v>0</v>
      </c>
      <c r="M247" s="127">
        <f>SUMIF($A$248:$A$269,$B$247,M248:M269)</f>
        <v>0</v>
      </c>
      <c r="N247" s="128">
        <f>IF(M247="","",M247/$E247)</f>
        <v>0</v>
      </c>
      <c r="O247" s="129">
        <f>N247+L247</f>
        <v>0</v>
      </c>
      <c r="P247" s="127">
        <f>SUMIF($A$248:$A$269,$B$247,P248:P269)</f>
        <v>0</v>
      </c>
      <c r="Q247" s="128">
        <f>IF(P247="","",P247/$E247)</f>
        <v>0</v>
      </c>
      <c r="R247" s="129">
        <f>Q247+O247</f>
        <v>0</v>
      </c>
      <c r="S247" s="127">
        <f>SUMIF($A$248:$A$269,$B$247,S248:S269)</f>
        <v>0</v>
      </c>
      <c r="T247" s="128">
        <f>IF(S247="","",S247/$E247)</f>
        <v>0</v>
      </c>
      <c r="U247" s="129">
        <f>T247+R247</f>
        <v>0</v>
      </c>
      <c r="V247" s="127">
        <f>SUMIF($A$248:$A$269,$B$247,V248:V269)</f>
        <v>0</v>
      </c>
      <c r="W247" s="128">
        <f>IF(V247="","",V247/$E247)</f>
        <v>0</v>
      </c>
      <c r="X247" s="129">
        <f>W247+U247</f>
        <v>0</v>
      </c>
      <c r="Y247" s="127">
        <f>SUMIF($A$248:$A$269,$B$247,Y248:Y269)</f>
        <v>0</v>
      </c>
      <c r="Z247" s="128">
        <f>IF(Y247="","",Y247/$E247)</f>
        <v>0</v>
      </c>
      <c r="AA247" s="129">
        <f>Z247+X247</f>
        <v>0</v>
      </c>
      <c r="AB247" s="127">
        <f>SUMIF($A$248:$A$269,$B$247,AB248:AB269)</f>
        <v>0</v>
      </c>
      <c r="AC247" s="128">
        <f>IF(AB247="","",AB247/$E247)</f>
        <v>0</v>
      </c>
      <c r="AD247" s="129">
        <f>AC247+AA247</f>
        <v>0</v>
      </c>
      <c r="AE247" s="127">
        <f>SUMIF($A$248:$A$269,$B$247,AE248:AE269)</f>
        <v>0</v>
      </c>
      <c r="AF247" s="128">
        <f>IF(AE247="","",AE247/$E247)</f>
        <v>0</v>
      </c>
      <c r="AG247" s="129">
        <f>AF247+AD247</f>
        <v>0</v>
      </c>
      <c r="AH247" s="127">
        <f>SUMIF($A$248:$A$269,$B$247,AH248:AH269)</f>
        <v>0</v>
      </c>
      <c r="AI247" s="128">
        <f>IF(AH247="","",AH247/$E247)</f>
        <v>0</v>
      </c>
      <c r="AJ247" s="129">
        <f>AI247+AG247</f>
        <v>0</v>
      </c>
      <c r="AK247" s="127">
        <f>SUMIF($A$248:$A$269,$B$247,AK248:AK269)</f>
        <v>0</v>
      </c>
      <c r="AL247" s="128">
        <f>IF(AK247="","",AK247/$E247)</f>
        <v>0</v>
      </c>
      <c r="AM247" s="129">
        <f>AL247+AJ247</f>
        <v>0</v>
      </c>
      <c r="AN247" s="127">
        <f>SUMIF($A$248:$A$269,$B$247,AN248:AN269)</f>
        <v>0</v>
      </c>
      <c r="AO247" s="128">
        <f>IF(AN247="","",AN247/$E247)</f>
        <v>0</v>
      </c>
      <c r="AP247" s="129">
        <f>AO247+AM247</f>
        <v>0</v>
      </c>
      <c r="AQ247" s="127">
        <f>SUMIF($A$248:$A$269,$B$247,AQ248:AQ269)</f>
        <v>0</v>
      </c>
      <c r="AR247" s="128">
        <f>IF(AQ247="","",AQ247/$E247)</f>
        <v>0</v>
      </c>
      <c r="AS247" s="129">
        <f>AR247+AP247</f>
        <v>0</v>
      </c>
      <c r="AT247" s="127">
        <f>SUMIF($A$248:$A$269,$B$247,AT248:AT269)</f>
        <v>0</v>
      </c>
      <c r="AU247" s="128">
        <f>IF(AT247="","",AT247/$E247)</f>
        <v>0</v>
      </c>
      <c r="AV247" s="129">
        <f>AU247+AS247</f>
        <v>0</v>
      </c>
      <c r="AW247" s="127">
        <f>SUMIF($A$248:$A$269,$B$247,AW248:AW269)</f>
        <v>0</v>
      </c>
      <c r="AX247" s="128">
        <f>IF(AW247="","",AW247/$E247)</f>
        <v>0</v>
      </c>
      <c r="AY247" s="129">
        <f>AX247+AV247</f>
        <v>0</v>
      </c>
      <c r="AZ247" s="127">
        <f>SUMIF($A$248:$A$269,$B$247,AZ248:AZ269)</f>
        <v>0</v>
      </c>
      <c r="BA247" s="128">
        <f>IF(AZ247="","",AZ247/$E247)</f>
        <v>0</v>
      </c>
      <c r="BB247" s="129">
        <f>BA247+AY247</f>
        <v>0</v>
      </c>
      <c r="BC247" s="127">
        <f>SUMIF($A$248:$A$269,$B$247,BC248:BC269)</f>
        <v>0</v>
      </c>
      <c r="BD247" s="128">
        <f>IF(BC247="","",BC247/$E247)</f>
        <v>0</v>
      </c>
      <c r="BE247" s="129">
        <f>BD247+BB247</f>
        <v>0</v>
      </c>
      <c r="BF247" s="127">
        <f>SUMIF($A$248:$A$269,$B$247,BF248:BF269)</f>
        <v>0</v>
      </c>
      <c r="BG247" s="128">
        <f>IF(BF247="","",BF247/$E247)</f>
        <v>0</v>
      </c>
      <c r="BH247" s="129">
        <f>BG247+BE247</f>
        <v>0</v>
      </c>
      <c r="BI247" s="127">
        <f>SUMIF($A$248:$A$269,$B$247,BI248:BI269)</f>
        <v>0</v>
      </c>
      <c r="BJ247" s="128">
        <f>IF(BI247="","",BI247/$E247)</f>
        <v>0</v>
      </c>
      <c r="BK247" s="129">
        <f>BJ247+BH247</f>
        <v>0</v>
      </c>
      <c r="BL247" s="127">
        <f>SUMIF($A$248:$A$269,$B$247,BL248:BL269)</f>
        <v>288205.59999999998</v>
      </c>
      <c r="BM247" s="128">
        <f>IF(BL247="","",BL247/$E247)</f>
        <v>8.7909750687483884E-2</v>
      </c>
      <c r="BN247" s="129">
        <f>BM247+BK247</f>
        <v>8.7909750687483884E-2</v>
      </c>
      <c r="BO247" s="127">
        <f>SUMIF($A$248:$A$269,$B$247,BO248:BO269)</f>
        <v>0</v>
      </c>
      <c r="BP247" s="128">
        <f>IF(BO247="","",BO247/$E247)</f>
        <v>0</v>
      </c>
      <c r="BQ247" s="129">
        <f>BP247+BN247</f>
        <v>8.7909750687483884E-2</v>
      </c>
      <c r="BR247" s="127">
        <f>SUMIF($A$248:$A$269,$B$247,BR248:BR269)</f>
        <v>0</v>
      </c>
      <c r="BS247" s="128">
        <f>IF(BR247="","",BR247/$E247)</f>
        <v>0</v>
      </c>
      <c r="BT247" s="129">
        <f>BS247+BQ247</f>
        <v>8.7909750687483884E-2</v>
      </c>
      <c r="BU247" s="127">
        <f>SUMIF($A$248:$A$269,$B$247,BU248:BU269)</f>
        <v>0</v>
      </c>
      <c r="BV247" s="128">
        <f>IF(BU247="","",BU247/$E247)</f>
        <v>0</v>
      </c>
      <c r="BW247" s="129">
        <f>BV247+BT247</f>
        <v>8.7909750687483884E-2</v>
      </c>
      <c r="BX247" s="127">
        <f>SUMIF($A$248:$A$269,$B$247,BX248:BX269)</f>
        <v>0</v>
      </c>
      <c r="BY247" s="128">
        <f>IF(BX247="","",BX247/$E247)</f>
        <v>0</v>
      </c>
      <c r="BZ247" s="129">
        <f>BY247+BW247</f>
        <v>8.7909750687483884E-2</v>
      </c>
      <c r="CA247" s="127">
        <f>SUMIF($A$248:$A$269,$B$247,CA248:CA269)</f>
        <v>0</v>
      </c>
      <c r="CB247" s="128">
        <f>IF(CA247="","",CA247/$E247)</f>
        <v>0</v>
      </c>
      <c r="CC247" s="129">
        <f>CB247+BZ247</f>
        <v>8.7909750687483884E-2</v>
      </c>
      <c r="CD247" s="127">
        <f>SUMIF($A$248:$A$269,$B$247,CD248:CD269)</f>
        <v>1817289.27</v>
      </c>
      <c r="CE247" s="128">
        <f>IF(CD247="","",CD247/$E247)</f>
        <v>0.55431763523241606</v>
      </c>
      <c r="CF247" s="129">
        <f>CE247+CC247</f>
        <v>0.64222738591989992</v>
      </c>
      <c r="CG247" s="127">
        <f>SUMIF($A$248:$A$269,$B$247,CG248:CG269)</f>
        <v>288205.59999999998</v>
      </c>
      <c r="CH247" s="128">
        <f>IF(CG247="","",CG247/$E247)</f>
        <v>8.7909750687483884E-2</v>
      </c>
      <c r="CI247" s="129">
        <f>CH247+CF247</f>
        <v>0.73013713660738377</v>
      </c>
      <c r="CJ247" s="127">
        <f>SUMIF($A$248:$A$269,$B$247,CJ248:CJ269)</f>
        <v>46013.58</v>
      </c>
      <c r="CK247" s="128">
        <f>IF(CJ247="","",CJ247/$E247)</f>
        <v>1.4035266303078758E-2</v>
      </c>
      <c r="CL247" s="129">
        <f>CK247+CI247</f>
        <v>0.74417240291046249</v>
      </c>
      <c r="CM247" s="127">
        <f>SUMIF($A$248:$A$269,$B$247,CM248:CM269)</f>
        <v>613102.08000000007</v>
      </c>
      <c r="CN247" s="128">
        <f>IF(CM247="","",CM247/$E247)</f>
        <v>0.18701111636546205</v>
      </c>
      <c r="CO247" s="129">
        <f>CN247+CL247</f>
        <v>0.93118351927592458</v>
      </c>
      <c r="CP247" s="127">
        <f>SUMIF($A$248:$A$269,$B$247,CP248:CP269)</f>
        <v>152146.66</v>
      </c>
      <c r="CQ247" s="128">
        <f>IF(CP247="","",CP247/$E247)</f>
        <v>4.6408449206168718E-2</v>
      </c>
      <c r="CR247" s="129">
        <f>CQ247+CO247</f>
        <v>0.97759196848209329</v>
      </c>
      <c r="CS247" s="127">
        <f>SUMIF($A$248:$A$269,$B$247,CS248:CS269)</f>
        <v>73463.070000000007</v>
      </c>
      <c r="CT247" s="128">
        <f>IF(CS247="","",CS247/$E247)</f>
        <v>2.2408031517906584E-2</v>
      </c>
      <c r="CU247" s="129">
        <f>CT247+CR247</f>
        <v>0.99999999999999989</v>
      </c>
      <c r="CV247" s="127">
        <f>SUMIF($A$248:$A$269,$B$247,CV248:CV269)</f>
        <v>0</v>
      </c>
      <c r="CW247" s="128">
        <f>IF(CV247="","",CV247/$E247)</f>
        <v>0</v>
      </c>
      <c r="CX247" s="129">
        <f>CW247+CU247</f>
        <v>0.99999999999999989</v>
      </c>
      <c r="CY247" s="127">
        <f>SUMIF($A$248:$A$269,$B$247,CY248:CY269)</f>
        <v>0</v>
      </c>
      <c r="CZ247" s="128">
        <f>IF(CY247="","",CY247/$E247)</f>
        <v>0</v>
      </c>
      <c r="DA247" s="129">
        <f>CZ247+CX247</f>
        <v>0.99999999999999989</v>
      </c>
      <c r="DB247" s="127">
        <f>SUMIF($A$248:$A$269,$B$247,DB248:DB269)</f>
        <v>0</v>
      </c>
      <c r="DC247" s="128">
        <f>IF(DB247="","",DB247/$E247)</f>
        <v>0</v>
      </c>
      <c r="DD247" s="129">
        <f>DC247+DA247</f>
        <v>0.99999999999999989</v>
      </c>
      <c r="DE247" s="127">
        <f>SUMIF($A$248:$A$269,$B$247,DE248:DE269)</f>
        <v>0</v>
      </c>
      <c r="DF247" s="128">
        <f>IF(DE247="","",DE247/$E247)</f>
        <v>0</v>
      </c>
      <c r="DG247" s="129">
        <f>DF247+DD247</f>
        <v>0.99999999999999989</v>
      </c>
      <c r="DH247" s="127">
        <f>SUMIF($A$248:$A$269,$B$247,DH248:DH269)</f>
        <v>0</v>
      </c>
      <c r="DI247" s="128">
        <f>IF(DH247="","",DH247/$E247)</f>
        <v>0</v>
      </c>
      <c r="DJ247" s="129">
        <f>DI247+DG247</f>
        <v>0.99999999999999989</v>
      </c>
    </row>
    <row r="248" spans="1:114" ht="7.75" hidden="1" customHeight="1" outlineLevel="1" x14ac:dyDescent="0.2">
      <c r="A248" s="97" t="str">
        <f t="shared" si="2984"/>
        <v>7</v>
      </c>
      <c r="B248" s="121" t="s">
        <v>61</v>
      </c>
      <c r="C248" s="213" t="str">
        <f>VLOOKUP(B248,'[49]PLANILHA ORCAMENTARIA'!A:B,2,0)</f>
        <v>AQUISIÇÃO DE EQUIPAMENTOS - ELEVADOR</v>
      </c>
      <c r="D248" s="214"/>
      <c r="E248" s="122">
        <f>VLOOKUP(B248,'[49]PLANILHA ORCAMENTARIA'!A:G,7,0)</f>
        <v>288205.59999999998</v>
      </c>
      <c r="F248" s="123"/>
      <c r="G248" s="124" t="str">
        <f t="shared" si="3338"/>
        <v/>
      </c>
      <c r="H248" s="125"/>
      <c r="I248" s="126">
        <f t="shared" si="2595"/>
        <v>0</v>
      </c>
      <c r="J248" s="124" t="str">
        <f t="shared" si="3339"/>
        <v/>
      </c>
      <c r="K248" s="125"/>
      <c r="L248" s="126">
        <f t="shared" si="3269"/>
        <v>0</v>
      </c>
      <c r="M248" s="124" t="str">
        <f t="shared" si="3340"/>
        <v/>
      </c>
      <c r="N248" s="125"/>
      <c r="O248" s="126">
        <f t="shared" ref="O248:O258" si="3408">N248+L248</f>
        <v>0</v>
      </c>
      <c r="P248" s="124" t="str">
        <f t="shared" si="3342"/>
        <v/>
      </c>
      <c r="Q248" s="125"/>
      <c r="R248" s="126">
        <f t="shared" ref="R248:R258" si="3409">Q248+O248</f>
        <v>0</v>
      </c>
      <c r="S248" s="124" t="str">
        <f t="shared" si="3344"/>
        <v/>
      </c>
      <c r="T248" s="125"/>
      <c r="U248" s="126">
        <f t="shared" ref="U248:U258" si="3410">T248+R248</f>
        <v>0</v>
      </c>
      <c r="V248" s="124" t="str">
        <f t="shared" si="3346"/>
        <v/>
      </c>
      <c r="W248" s="125"/>
      <c r="X248" s="126">
        <f t="shared" ref="X248:X258" si="3411">W248+U248</f>
        <v>0</v>
      </c>
      <c r="Y248" s="124" t="str">
        <f t="shared" si="3348"/>
        <v/>
      </c>
      <c r="Z248" s="125"/>
      <c r="AA248" s="126">
        <f t="shared" ref="AA248:AA258" si="3412">Z248+X248</f>
        <v>0</v>
      </c>
      <c r="AB248" s="124" t="str">
        <f t="shared" si="3350"/>
        <v/>
      </c>
      <c r="AC248" s="125"/>
      <c r="AD248" s="126">
        <f t="shared" ref="AD248:AD258" si="3413">AC248+AA248</f>
        <v>0</v>
      </c>
      <c r="AE248" s="124" t="str">
        <f t="shared" si="3352"/>
        <v/>
      </c>
      <c r="AF248" s="125"/>
      <c r="AG248" s="126">
        <f t="shared" ref="AG248:AG258" si="3414">AF248+AD248</f>
        <v>0</v>
      </c>
      <c r="AH248" s="124" t="str">
        <f t="shared" si="3354"/>
        <v/>
      </c>
      <c r="AI248" s="125"/>
      <c r="AJ248" s="126">
        <f t="shared" ref="AJ248:AJ258" si="3415">AI248+AG248</f>
        <v>0</v>
      </c>
      <c r="AK248" s="124" t="str">
        <f t="shared" si="3356"/>
        <v/>
      </c>
      <c r="AL248" s="125"/>
      <c r="AM248" s="126">
        <f t="shared" ref="AM248:AM258" si="3416">AL248+AJ248</f>
        <v>0</v>
      </c>
      <c r="AN248" s="124" t="str">
        <f t="shared" si="3358"/>
        <v/>
      </c>
      <c r="AO248" s="125"/>
      <c r="AP248" s="126">
        <f t="shared" ref="AP248:AP258" si="3417">AO248+AM248</f>
        <v>0</v>
      </c>
      <c r="AQ248" s="124" t="str">
        <f t="shared" si="3360"/>
        <v/>
      </c>
      <c r="AR248" s="125"/>
      <c r="AS248" s="126">
        <f t="shared" ref="AS248:AS258" si="3418">AR248+AP248</f>
        <v>0</v>
      </c>
      <c r="AT248" s="124" t="str">
        <f t="shared" si="3362"/>
        <v/>
      </c>
      <c r="AU248" s="125"/>
      <c r="AV248" s="126">
        <f t="shared" ref="AV248:AV258" si="3419">AU248+AS248</f>
        <v>0</v>
      </c>
      <c r="AW248" s="124" t="str">
        <f t="shared" si="3364"/>
        <v/>
      </c>
      <c r="AX248" s="125"/>
      <c r="AY248" s="126">
        <f t="shared" ref="AY248:AY258" si="3420">AX248+AV248</f>
        <v>0</v>
      </c>
      <c r="AZ248" s="124" t="str">
        <f t="shared" si="3366"/>
        <v/>
      </c>
      <c r="BA248" s="125"/>
      <c r="BB248" s="126">
        <f t="shared" ref="BB248:BB258" si="3421">BA248+AY248</f>
        <v>0</v>
      </c>
      <c r="BC248" s="124" t="str">
        <f t="shared" si="3368"/>
        <v/>
      </c>
      <c r="BD248" s="125"/>
      <c r="BE248" s="126">
        <f t="shared" ref="BE248:BE258" si="3422">BD248+BB248</f>
        <v>0</v>
      </c>
      <c r="BF248" s="124" t="str">
        <f t="shared" si="3370"/>
        <v/>
      </c>
      <c r="BG248" s="125"/>
      <c r="BH248" s="126">
        <f t="shared" ref="BH248:BH258" si="3423">BG248+BE248</f>
        <v>0</v>
      </c>
      <c r="BI248" s="124" t="str">
        <f t="shared" si="3372"/>
        <v/>
      </c>
      <c r="BJ248" s="125"/>
      <c r="BK248" s="126">
        <f t="shared" ref="BK248:BK258" si="3424">BJ248+BH248</f>
        <v>0</v>
      </c>
      <c r="BL248" s="124">
        <f t="shared" si="3374"/>
        <v>288205.59999999998</v>
      </c>
      <c r="BM248" s="125">
        <v>1</v>
      </c>
      <c r="BN248" s="126">
        <f t="shared" ref="BN248:BN258" si="3425">BM248+BK248</f>
        <v>1</v>
      </c>
      <c r="BO248" s="124" t="str">
        <f t="shared" si="3376"/>
        <v/>
      </c>
      <c r="BP248" s="125"/>
      <c r="BQ248" s="126">
        <f t="shared" ref="BQ248:BQ258" si="3426">BP248+BN248</f>
        <v>1</v>
      </c>
      <c r="BR248" s="124" t="str">
        <f t="shared" si="3378"/>
        <v/>
      </c>
      <c r="BS248" s="125"/>
      <c r="BT248" s="126">
        <f t="shared" ref="BT248:BT258" si="3427">BS248+BQ248</f>
        <v>1</v>
      </c>
      <c r="BU248" s="124" t="str">
        <f t="shared" si="3380"/>
        <v/>
      </c>
      <c r="BV248" s="125"/>
      <c r="BW248" s="126">
        <f t="shared" ref="BW248:BW258" si="3428">BV248+BT248</f>
        <v>1</v>
      </c>
      <c r="BX248" s="124" t="str">
        <f t="shared" si="3382"/>
        <v/>
      </c>
      <c r="BY248" s="125"/>
      <c r="BZ248" s="126">
        <f t="shared" ref="BZ248:BZ258" si="3429">BY248+BW248</f>
        <v>1</v>
      </c>
      <c r="CA248" s="124" t="str">
        <f t="shared" si="3384"/>
        <v/>
      </c>
      <c r="CB248" s="125"/>
      <c r="CC248" s="126">
        <f t="shared" ref="CC248:CC258" si="3430">CB248+BZ248</f>
        <v>1</v>
      </c>
      <c r="CD248" s="124" t="str">
        <f t="shared" si="3386"/>
        <v/>
      </c>
      <c r="CE248" s="125"/>
      <c r="CF248" s="126">
        <f t="shared" ref="CF248:CF258" si="3431">CE248+CC248</f>
        <v>1</v>
      </c>
      <c r="CG248" s="124" t="str">
        <f t="shared" si="3388"/>
        <v/>
      </c>
      <c r="CH248" s="125"/>
      <c r="CI248" s="126">
        <f t="shared" ref="CI248:CI258" si="3432">CH248+CF248</f>
        <v>1</v>
      </c>
      <c r="CJ248" s="124" t="str">
        <f t="shared" si="3390"/>
        <v/>
      </c>
      <c r="CK248" s="125"/>
      <c r="CL248" s="126">
        <f t="shared" ref="CL248:CL258" si="3433">CK248+CI248</f>
        <v>1</v>
      </c>
      <c r="CM248" s="124" t="str">
        <f t="shared" si="3392"/>
        <v/>
      </c>
      <c r="CN248" s="125"/>
      <c r="CO248" s="126">
        <f t="shared" ref="CO248:CO258" si="3434">CN248+CL248</f>
        <v>1</v>
      </c>
      <c r="CP248" s="124" t="str">
        <f t="shared" si="3394"/>
        <v/>
      </c>
      <c r="CQ248" s="125"/>
      <c r="CR248" s="126">
        <f t="shared" ref="CR248:CR258" si="3435">CQ248+CO248</f>
        <v>1</v>
      </c>
      <c r="CS248" s="124" t="str">
        <f t="shared" si="3396"/>
        <v/>
      </c>
      <c r="CT248" s="125"/>
      <c r="CU248" s="126">
        <f t="shared" ref="CU248:CU258" si="3436">CT248+CR248</f>
        <v>1</v>
      </c>
      <c r="CV248" s="124" t="str">
        <f t="shared" si="3398"/>
        <v/>
      </c>
      <c r="CW248" s="125"/>
      <c r="CX248" s="126">
        <f t="shared" ref="CX248:CX258" si="3437">CW248+CU248</f>
        <v>1</v>
      </c>
      <c r="CY248" s="124" t="str">
        <f t="shared" si="3400"/>
        <v/>
      </c>
      <c r="CZ248" s="125"/>
      <c r="DA248" s="126">
        <f t="shared" ref="DA248:DA258" si="3438">CZ248+CX248</f>
        <v>1</v>
      </c>
      <c r="DB248" s="124" t="str">
        <f t="shared" si="3402"/>
        <v/>
      </c>
      <c r="DC248" s="125"/>
      <c r="DD248" s="126">
        <f t="shared" ref="DD248:DD258" si="3439">DC248+DA248</f>
        <v>1</v>
      </c>
      <c r="DE248" s="124" t="str">
        <f t="shared" si="3404"/>
        <v/>
      </c>
      <c r="DF248" s="125"/>
      <c r="DG248" s="126">
        <f t="shared" ref="DG248:DG258" si="3440">DF248+DD248</f>
        <v>1</v>
      </c>
      <c r="DH248" s="124" t="str">
        <f t="shared" si="3406"/>
        <v/>
      </c>
      <c r="DI248" s="125"/>
      <c r="DJ248" s="126">
        <f t="shared" ref="DJ248:DJ258" si="3441">DI248+DG248</f>
        <v>1</v>
      </c>
    </row>
    <row r="249" spans="1:114" ht="7.75" hidden="1" customHeight="1" outlineLevel="1" x14ac:dyDescent="0.2">
      <c r="A249" s="97" t="str">
        <f t="shared" si="2984"/>
        <v>7</v>
      </c>
      <c r="B249" s="121" t="s">
        <v>114</v>
      </c>
      <c r="C249" s="213" t="str">
        <f>VLOOKUP(B249,'[49]PLANILHA ORCAMENTARIA'!A:B,2,0)</f>
        <v>AQUISIÇÃO DE EQUIPAMENTOS - CATRACAS</v>
      </c>
      <c r="D249" s="214"/>
      <c r="E249" s="122">
        <f>VLOOKUP(B249,'[49]PLANILHA ORCAMENTARIA'!A:G,7,0)</f>
        <v>46013.58</v>
      </c>
      <c r="F249" s="123"/>
      <c r="G249" s="124" t="str">
        <f t="shared" si="3338"/>
        <v/>
      </c>
      <c r="H249" s="125"/>
      <c r="I249" s="126">
        <f t="shared" si="2595"/>
        <v>0</v>
      </c>
      <c r="J249" s="124" t="str">
        <f t="shared" si="3339"/>
        <v/>
      </c>
      <c r="K249" s="125"/>
      <c r="L249" s="126">
        <f t="shared" si="3269"/>
        <v>0</v>
      </c>
      <c r="M249" s="124" t="str">
        <f t="shared" si="3340"/>
        <v/>
      </c>
      <c r="N249" s="125"/>
      <c r="O249" s="126">
        <f t="shared" si="3408"/>
        <v>0</v>
      </c>
      <c r="P249" s="124" t="str">
        <f t="shared" si="3342"/>
        <v/>
      </c>
      <c r="Q249" s="125"/>
      <c r="R249" s="126">
        <f t="shared" si="3409"/>
        <v>0</v>
      </c>
      <c r="S249" s="124" t="str">
        <f t="shared" si="3344"/>
        <v/>
      </c>
      <c r="T249" s="125"/>
      <c r="U249" s="126">
        <f t="shared" si="3410"/>
        <v>0</v>
      </c>
      <c r="V249" s="124" t="str">
        <f t="shared" si="3346"/>
        <v/>
      </c>
      <c r="W249" s="125"/>
      <c r="X249" s="126">
        <f t="shared" si="3411"/>
        <v>0</v>
      </c>
      <c r="Y249" s="124" t="str">
        <f t="shared" si="3348"/>
        <v/>
      </c>
      <c r="Z249" s="125"/>
      <c r="AA249" s="126">
        <f t="shared" si="3412"/>
        <v>0</v>
      </c>
      <c r="AB249" s="124" t="str">
        <f t="shared" si="3350"/>
        <v/>
      </c>
      <c r="AC249" s="125"/>
      <c r="AD249" s="126">
        <f t="shared" si="3413"/>
        <v>0</v>
      </c>
      <c r="AE249" s="124" t="str">
        <f t="shared" si="3352"/>
        <v/>
      </c>
      <c r="AF249" s="125"/>
      <c r="AG249" s="126">
        <f t="shared" si="3414"/>
        <v>0</v>
      </c>
      <c r="AH249" s="124" t="str">
        <f t="shared" si="3354"/>
        <v/>
      </c>
      <c r="AI249" s="125"/>
      <c r="AJ249" s="126">
        <f t="shared" si="3415"/>
        <v>0</v>
      </c>
      <c r="AK249" s="124" t="str">
        <f t="shared" si="3356"/>
        <v/>
      </c>
      <c r="AL249" s="125"/>
      <c r="AM249" s="126">
        <f t="shared" si="3416"/>
        <v>0</v>
      </c>
      <c r="AN249" s="124" t="str">
        <f t="shared" si="3358"/>
        <v/>
      </c>
      <c r="AO249" s="125"/>
      <c r="AP249" s="126">
        <f t="shared" si="3417"/>
        <v>0</v>
      </c>
      <c r="AQ249" s="124" t="str">
        <f t="shared" si="3360"/>
        <v/>
      </c>
      <c r="AR249" s="125"/>
      <c r="AS249" s="126">
        <f t="shared" si="3418"/>
        <v>0</v>
      </c>
      <c r="AT249" s="124" t="str">
        <f t="shared" si="3362"/>
        <v/>
      </c>
      <c r="AU249" s="125"/>
      <c r="AV249" s="126">
        <f t="shared" si="3419"/>
        <v>0</v>
      </c>
      <c r="AW249" s="124" t="str">
        <f t="shared" si="3364"/>
        <v/>
      </c>
      <c r="AX249" s="125"/>
      <c r="AY249" s="126">
        <f t="shared" si="3420"/>
        <v>0</v>
      </c>
      <c r="AZ249" s="124" t="str">
        <f t="shared" si="3366"/>
        <v/>
      </c>
      <c r="BA249" s="125"/>
      <c r="BB249" s="126">
        <f t="shared" si="3421"/>
        <v>0</v>
      </c>
      <c r="BC249" s="124" t="str">
        <f t="shared" si="3368"/>
        <v/>
      </c>
      <c r="BD249" s="125"/>
      <c r="BE249" s="126">
        <f t="shared" si="3422"/>
        <v>0</v>
      </c>
      <c r="BF249" s="124" t="str">
        <f t="shared" si="3370"/>
        <v/>
      </c>
      <c r="BG249" s="125"/>
      <c r="BH249" s="126">
        <f t="shared" si="3423"/>
        <v>0</v>
      </c>
      <c r="BI249" s="124" t="str">
        <f t="shared" si="3372"/>
        <v/>
      </c>
      <c r="BJ249" s="125"/>
      <c r="BK249" s="126">
        <f t="shared" si="3424"/>
        <v>0</v>
      </c>
      <c r="BL249" s="124" t="str">
        <f t="shared" si="3374"/>
        <v/>
      </c>
      <c r="BM249" s="125"/>
      <c r="BN249" s="126">
        <f t="shared" si="3425"/>
        <v>0</v>
      </c>
      <c r="BO249" s="124" t="str">
        <f t="shared" si="3376"/>
        <v/>
      </c>
      <c r="BP249" s="125"/>
      <c r="BQ249" s="126">
        <f t="shared" si="3426"/>
        <v>0</v>
      </c>
      <c r="BR249" s="124" t="str">
        <f t="shared" si="3378"/>
        <v/>
      </c>
      <c r="BS249" s="125"/>
      <c r="BT249" s="126">
        <f t="shared" si="3427"/>
        <v>0</v>
      </c>
      <c r="BU249" s="124" t="str">
        <f t="shared" si="3380"/>
        <v/>
      </c>
      <c r="BV249" s="125"/>
      <c r="BW249" s="126">
        <f t="shared" si="3428"/>
        <v>0</v>
      </c>
      <c r="BX249" s="124" t="str">
        <f t="shared" si="3382"/>
        <v/>
      </c>
      <c r="BY249" s="125"/>
      <c r="BZ249" s="126">
        <f t="shared" si="3429"/>
        <v>0</v>
      </c>
      <c r="CA249" s="124" t="str">
        <f t="shared" si="3384"/>
        <v/>
      </c>
      <c r="CB249" s="125"/>
      <c r="CC249" s="126">
        <f t="shared" si="3430"/>
        <v>0</v>
      </c>
      <c r="CD249" s="124">
        <f t="shared" si="3386"/>
        <v>46013.58</v>
      </c>
      <c r="CE249" s="125">
        <v>1</v>
      </c>
      <c r="CF249" s="126">
        <f t="shared" si="3431"/>
        <v>1</v>
      </c>
      <c r="CG249" s="124" t="str">
        <f t="shared" si="3388"/>
        <v/>
      </c>
      <c r="CH249" s="125"/>
      <c r="CI249" s="126">
        <f t="shared" si="3432"/>
        <v>1</v>
      </c>
      <c r="CJ249" s="124" t="str">
        <f t="shared" si="3390"/>
        <v/>
      </c>
      <c r="CK249" s="125"/>
      <c r="CL249" s="126">
        <f t="shared" si="3433"/>
        <v>1</v>
      </c>
      <c r="CM249" s="124" t="str">
        <f t="shared" si="3392"/>
        <v/>
      </c>
      <c r="CN249" s="125"/>
      <c r="CO249" s="126">
        <f t="shared" si="3434"/>
        <v>1</v>
      </c>
      <c r="CP249" s="124" t="str">
        <f t="shared" si="3394"/>
        <v/>
      </c>
      <c r="CQ249" s="125"/>
      <c r="CR249" s="126">
        <f t="shared" si="3435"/>
        <v>1</v>
      </c>
      <c r="CS249" s="124" t="str">
        <f t="shared" si="3396"/>
        <v/>
      </c>
      <c r="CT249" s="125"/>
      <c r="CU249" s="126">
        <f t="shared" si="3436"/>
        <v>1</v>
      </c>
      <c r="CV249" s="124" t="str">
        <f t="shared" si="3398"/>
        <v/>
      </c>
      <c r="CW249" s="125"/>
      <c r="CX249" s="126">
        <f t="shared" si="3437"/>
        <v>1</v>
      </c>
      <c r="CY249" s="124" t="str">
        <f t="shared" si="3400"/>
        <v/>
      </c>
      <c r="CZ249" s="125"/>
      <c r="DA249" s="126">
        <f t="shared" si="3438"/>
        <v>1</v>
      </c>
      <c r="DB249" s="124" t="str">
        <f t="shared" si="3402"/>
        <v/>
      </c>
      <c r="DC249" s="125"/>
      <c r="DD249" s="126">
        <f t="shared" si="3439"/>
        <v>1</v>
      </c>
      <c r="DE249" s="124" t="str">
        <f t="shared" si="3404"/>
        <v/>
      </c>
      <c r="DF249" s="125"/>
      <c r="DG249" s="126">
        <f t="shared" si="3440"/>
        <v>1</v>
      </c>
      <c r="DH249" s="124" t="str">
        <f t="shared" si="3406"/>
        <v/>
      </c>
      <c r="DI249" s="125"/>
      <c r="DJ249" s="126">
        <f t="shared" si="3441"/>
        <v>1</v>
      </c>
    </row>
    <row r="250" spans="1:114" ht="7.75" hidden="1" customHeight="1" outlineLevel="1" x14ac:dyDescent="0.2">
      <c r="A250" s="97" t="str">
        <f t="shared" si="2984"/>
        <v>7</v>
      </c>
      <c r="B250" s="121" t="s">
        <v>115</v>
      </c>
      <c r="C250" s="213" t="str">
        <f>VLOOKUP(B250,'[49]PLANILHA ORCAMENTARIA'!A:B,2,0)</f>
        <v>AQUISIÇÃO DE EQUIPAMENTOS - DETECTOR DE METAIS</v>
      </c>
      <c r="D250" s="214"/>
      <c r="E250" s="122">
        <f>VLOOKUP(B250,'[49]PLANILHA ORCAMENTARIA'!A:G,7,0)</f>
        <v>15078.16</v>
      </c>
      <c r="F250" s="123"/>
      <c r="G250" s="124" t="str">
        <f t="shared" si="3338"/>
        <v/>
      </c>
      <c r="H250" s="125"/>
      <c r="I250" s="126">
        <f t="shared" si="2595"/>
        <v>0</v>
      </c>
      <c r="J250" s="124" t="str">
        <f t="shared" si="3339"/>
        <v/>
      </c>
      <c r="K250" s="125"/>
      <c r="L250" s="126">
        <f t="shared" si="3269"/>
        <v>0</v>
      </c>
      <c r="M250" s="124" t="str">
        <f t="shared" si="3340"/>
        <v/>
      </c>
      <c r="N250" s="125"/>
      <c r="O250" s="126">
        <f t="shared" si="3408"/>
        <v>0</v>
      </c>
      <c r="P250" s="124" t="str">
        <f t="shared" si="3342"/>
        <v/>
      </c>
      <c r="Q250" s="125"/>
      <c r="R250" s="126">
        <f t="shared" si="3409"/>
        <v>0</v>
      </c>
      <c r="S250" s="124" t="str">
        <f t="shared" si="3344"/>
        <v/>
      </c>
      <c r="T250" s="125"/>
      <c r="U250" s="126">
        <f t="shared" si="3410"/>
        <v>0</v>
      </c>
      <c r="V250" s="124" t="str">
        <f t="shared" si="3346"/>
        <v/>
      </c>
      <c r="W250" s="125"/>
      <c r="X250" s="126">
        <f t="shared" si="3411"/>
        <v>0</v>
      </c>
      <c r="Y250" s="124" t="str">
        <f t="shared" si="3348"/>
        <v/>
      </c>
      <c r="Z250" s="125"/>
      <c r="AA250" s="126">
        <f t="shared" si="3412"/>
        <v>0</v>
      </c>
      <c r="AB250" s="124" t="str">
        <f t="shared" si="3350"/>
        <v/>
      </c>
      <c r="AC250" s="125"/>
      <c r="AD250" s="126">
        <f t="shared" si="3413"/>
        <v>0</v>
      </c>
      <c r="AE250" s="124" t="str">
        <f t="shared" si="3352"/>
        <v/>
      </c>
      <c r="AF250" s="125"/>
      <c r="AG250" s="126">
        <f t="shared" si="3414"/>
        <v>0</v>
      </c>
      <c r="AH250" s="124" t="str">
        <f t="shared" si="3354"/>
        <v/>
      </c>
      <c r="AI250" s="125"/>
      <c r="AJ250" s="126">
        <f t="shared" si="3415"/>
        <v>0</v>
      </c>
      <c r="AK250" s="124" t="str">
        <f t="shared" si="3356"/>
        <v/>
      </c>
      <c r="AL250" s="125"/>
      <c r="AM250" s="126">
        <f t="shared" si="3416"/>
        <v>0</v>
      </c>
      <c r="AN250" s="124" t="str">
        <f t="shared" si="3358"/>
        <v/>
      </c>
      <c r="AO250" s="125"/>
      <c r="AP250" s="126">
        <f t="shared" si="3417"/>
        <v>0</v>
      </c>
      <c r="AQ250" s="124" t="str">
        <f t="shared" si="3360"/>
        <v/>
      </c>
      <c r="AR250" s="125"/>
      <c r="AS250" s="126">
        <f t="shared" si="3418"/>
        <v>0</v>
      </c>
      <c r="AT250" s="124" t="str">
        <f t="shared" si="3362"/>
        <v/>
      </c>
      <c r="AU250" s="125"/>
      <c r="AV250" s="126">
        <f t="shared" si="3419"/>
        <v>0</v>
      </c>
      <c r="AW250" s="124" t="str">
        <f t="shared" si="3364"/>
        <v/>
      </c>
      <c r="AX250" s="125"/>
      <c r="AY250" s="126">
        <f t="shared" si="3420"/>
        <v>0</v>
      </c>
      <c r="AZ250" s="124" t="str">
        <f t="shared" si="3366"/>
        <v/>
      </c>
      <c r="BA250" s="125"/>
      <c r="BB250" s="126">
        <f t="shared" si="3421"/>
        <v>0</v>
      </c>
      <c r="BC250" s="124" t="str">
        <f t="shared" si="3368"/>
        <v/>
      </c>
      <c r="BD250" s="125"/>
      <c r="BE250" s="126">
        <f t="shared" si="3422"/>
        <v>0</v>
      </c>
      <c r="BF250" s="124" t="str">
        <f t="shared" si="3370"/>
        <v/>
      </c>
      <c r="BG250" s="125"/>
      <c r="BH250" s="126">
        <f t="shared" si="3423"/>
        <v>0</v>
      </c>
      <c r="BI250" s="124" t="str">
        <f t="shared" si="3372"/>
        <v/>
      </c>
      <c r="BJ250" s="125"/>
      <c r="BK250" s="126">
        <f t="shared" si="3424"/>
        <v>0</v>
      </c>
      <c r="BL250" s="124" t="str">
        <f t="shared" si="3374"/>
        <v/>
      </c>
      <c r="BM250" s="125"/>
      <c r="BN250" s="126">
        <f t="shared" si="3425"/>
        <v>0</v>
      </c>
      <c r="BO250" s="124" t="str">
        <f t="shared" si="3376"/>
        <v/>
      </c>
      <c r="BP250" s="125"/>
      <c r="BQ250" s="126">
        <f t="shared" si="3426"/>
        <v>0</v>
      </c>
      <c r="BR250" s="124" t="str">
        <f t="shared" si="3378"/>
        <v/>
      </c>
      <c r="BS250" s="125"/>
      <c r="BT250" s="126">
        <f t="shared" si="3427"/>
        <v>0</v>
      </c>
      <c r="BU250" s="124" t="str">
        <f t="shared" si="3380"/>
        <v/>
      </c>
      <c r="BV250" s="125"/>
      <c r="BW250" s="126">
        <f t="shared" si="3428"/>
        <v>0</v>
      </c>
      <c r="BX250" s="124" t="str">
        <f t="shared" si="3382"/>
        <v/>
      </c>
      <c r="BY250" s="125"/>
      <c r="BZ250" s="126">
        <f t="shared" si="3429"/>
        <v>0</v>
      </c>
      <c r="CA250" s="124" t="str">
        <f t="shared" si="3384"/>
        <v/>
      </c>
      <c r="CB250" s="125"/>
      <c r="CC250" s="126">
        <f t="shared" si="3430"/>
        <v>0</v>
      </c>
      <c r="CD250" s="124">
        <f t="shared" si="3386"/>
        <v>15078.16</v>
      </c>
      <c r="CE250" s="125">
        <v>1</v>
      </c>
      <c r="CF250" s="126">
        <f t="shared" si="3431"/>
        <v>1</v>
      </c>
      <c r="CG250" s="124" t="str">
        <f t="shared" si="3388"/>
        <v/>
      </c>
      <c r="CH250" s="125"/>
      <c r="CI250" s="126">
        <f t="shared" si="3432"/>
        <v>1</v>
      </c>
      <c r="CJ250" s="124" t="str">
        <f t="shared" si="3390"/>
        <v/>
      </c>
      <c r="CK250" s="125"/>
      <c r="CL250" s="126">
        <f t="shared" si="3433"/>
        <v>1</v>
      </c>
      <c r="CM250" s="124" t="str">
        <f t="shared" si="3392"/>
        <v/>
      </c>
      <c r="CN250" s="125"/>
      <c r="CO250" s="126">
        <f t="shared" si="3434"/>
        <v>1</v>
      </c>
      <c r="CP250" s="124" t="str">
        <f t="shared" si="3394"/>
        <v/>
      </c>
      <c r="CQ250" s="125"/>
      <c r="CR250" s="126">
        <f t="shared" si="3435"/>
        <v>1</v>
      </c>
      <c r="CS250" s="124" t="str">
        <f t="shared" si="3396"/>
        <v/>
      </c>
      <c r="CT250" s="125"/>
      <c r="CU250" s="126">
        <f t="shared" si="3436"/>
        <v>1</v>
      </c>
      <c r="CV250" s="124" t="str">
        <f t="shared" si="3398"/>
        <v/>
      </c>
      <c r="CW250" s="125"/>
      <c r="CX250" s="126">
        <f t="shared" si="3437"/>
        <v>1</v>
      </c>
      <c r="CY250" s="124" t="str">
        <f t="shared" si="3400"/>
        <v/>
      </c>
      <c r="CZ250" s="125"/>
      <c r="DA250" s="126">
        <f t="shared" si="3438"/>
        <v>1</v>
      </c>
      <c r="DB250" s="124" t="str">
        <f t="shared" si="3402"/>
        <v/>
      </c>
      <c r="DC250" s="125"/>
      <c r="DD250" s="126">
        <f t="shared" si="3439"/>
        <v>1</v>
      </c>
      <c r="DE250" s="124" t="str">
        <f t="shared" si="3404"/>
        <v/>
      </c>
      <c r="DF250" s="125"/>
      <c r="DG250" s="126">
        <f t="shared" si="3440"/>
        <v>1</v>
      </c>
      <c r="DH250" s="124" t="str">
        <f t="shared" si="3406"/>
        <v/>
      </c>
      <c r="DI250" s="125"/>
      <c r="DJ250" s="126">
        <f t="shared" si="3441"/>
        <v>1</v>
      </c>
    </row>
    <row r="251" spans="1:114" ht="7.75" hidden="1" customHeight="1" outlineLevel="1" x14ac:dyDescent="0.2">
      <c r="A251" s="97" t="str">
        <f t="shared" si="2984"/>
        <v>7</v>
      </c>
      <c r="B251" s="121" t="s">
        <v>116</v>
      </c>
      <c r="C251" s="213" t="str">
        <f>VLOOKUP(B251,'[49]PLANILHA ORCAMENTARIA'!A:B,2,0)</f>
        <v>AQUISIÇÃO DE EQUIPAMENTOS - UNIDADES VRF</v>
      </c>
      <c r="D251" s="214"/>
      <c r="E251" s="122">
        <f>VLOOKUP(B251,'[49]PLANILHA ORCAMENTARIA'!A:G,7,0)</f>
        <v>1679510.99</v>
      </c>
      <c r="F251" s="123"/>
      <c r="G251" s="124" t="str">
        <f t="shared" si="3338"/>
        <v/>
      </c>
      <c r="H251" s="125"/>
      <c r="I251" s="126">
        <f t="shared" si="2595"/>
        <v>0</v>
      </c>
      <c r="J251" s="124" t="str">
        <f t="shared" si="3339"/>
        <v/>
      </c>
      <c r="K251" s="125"/>
      <c r="L251" s="126">
        <f t="shared" si="3269"/>
        <v>0</v>
      </c>
      <c r="M251" s="124" t="str">
        <f t="shared" si="3340"/>
        <v/>
      </c>
      <c r="N251" s="125"/>
      <c r="O251" s="126">
        <f t="shared" si="3408"/>
        <v>0</v>
      </c>
      <c r="P251" s="124" t="str">
        <f t="shared" si="3342"/>
        <v/>
      </c>
      <c r="Q251" s="125"/>
      <c r="R251" s="126">
        <f t="shared" si="3409"/>
        <v>0</v>
      </c>
      <c r="S251" s="124" t="str">
        <f t="shared" si="3344"/>
        <v/>
      </c>
      <c r="T251" s="125"/>
      <c r="U251" s="126">
        <f t="shared" si="3410"/>
        <v>0</v>
      </c>
      <c r="V251" s="124" t="str">
        <f t="shared" si="3346"/>
        <v/>
      </c>
      <c r="W251" s="125"/>
      <c r="X251" s="126">
        <f t="shared" si="3411"/>
        <v>0</v>
      </c>
      <c r="Y251" s="124" t="str">
        <f t="shared" si="3348"/>
        <v/>
      </c>
      <c r="Z251" s="125"/>
      <c r="AA251" s="126">
        <f t="shared" si="3412"/>
        <v>0</v>
      </c>
      <c r="AB251" s="124" t="str">
        <f t="shared" si="3350"/>
        <v/>
      </c>
      <c r="AC251" s="125"/>
      <c r="AD251" s="126">
        <f t="shared" si="3413"/>
        <v>0</v>
      </c>
      <c r="AE251" s="124" t="str">
        <f t="shared" si="3352"/>
        <v/>
      </c>
      <c r="AF251" s="125"/>
      <c r="AG251" s="126">
        <f t="shared" si="3414"/>
        <v>0</v>
      </c>
      <c r="AH251" s="124" t="str">
        <f t="shared" si="3354"/>
        <v/>
      </c>
      <c r="AI251" s="125"/>
      <c r="AJ251" s="126">
        <f t="shared" si="3415"/>
        <v>0</v>
      </c>
      <c r="AK251" s="124" t="str">
        <f t="shared" si="3356"/>
        <v/>
      </c>
      <c r="AL251" s="125"/>
      <c r="AM251" s="126">
        <f t="shared" si="3416"/>
        <v>0</v>
      </c>
      <c r="AN251" s="124" t="str">
        <f t="shared" si="3358"/>
        <v/>
      </c>
      <c r="AO251" s="125"/>
      <c r="AP251" s="126">
        <f t="shared" si="3417"/>
        <v>0</v>
      </c>
      <c r="AQ251" s="124" t="str">
        <f t="shared" si="3360"/>
        <v/>
      </c>
      <c r="AR251" s="125"/>
      <c r="AS251" s="126">
        <f t="shared" si="3418"/>
        <v>0</v>
      </c>
      <c r="AT251" s="124" t="str">
        <f t="shared" si="3362"/>
        <v/>
      </c>
      <c r="AU251" s="125"/>
      <c r="AV251" s="126">
        <f t="shared" si="3419"/>
        <v>0</v>
      </c>
      <c r="AW251" s="124" t="str">
        <f t="shared" si="3364"/>
        <v/>
      </c>
      <c r="AX251" s="125"/>
      <c r="AY251" s="126">
        <f t="shared" si="3420"/>
        <v>0</v>
      </c>
      <c r="AZ251" s="124" t="str">
        <f t="shared" si="3366"/>
        <v/>
      </c>
      <c r="BA251" s="125"/>
      <c r="BB251" s="126">
        <f t="shared" si="3421"/>
        <v>0</v>
      </c>
      <c r="BC251" s="124" t="str">
        <f t="shared" si="3368"/>
        <v/>
      </c>
      <c r="BD251" s="125"/>
      <c r="BE251" s="126">
        <f t="shared" si="3422"/>
        <v>0</v>
      </c>
      <c r="BF251" s="124" t="str">
        <f t="shared" si="3370"/>
        <v/>
      </c>
      <c r="BG251" s="125"/>
      <c r="BH251" s="126">
        <f t="shared" si="3423"/>
        <v>0</v>
      </c>
      <c r="BI251" s="124" t="str">
        <f t="shared" si="3372"/>
        <v/>
      </c>
      <c r="BJ251" s="125"/>
      <c r="BK251" s="126">
        <f t="shared" si="3424"/>
        <v>0</v>
      </c>
      <c r="BL251" s="124" t="str">
        <f t="shared" si="3374"/>
        <v/>
      </c>
      <c r="BM251" s="125"/>
      <c r="BN251" s="126">
        <f t="shared" si="3425"/>
        <v>0</v>
      </c>
      <c r="BO251" s="124" t="str">
        <f t="shared" si="3376"/>
        <v/>
      </c>
      <c r="BP251" s="125"/>
      <c r="BQ251" s="126">
        <f t="shared" si="3426"/>
        <v>0</v>
      </c>
      <c r="BR251" s="124" t="str">
        <f t="shared" si="3378"/>
        <v/>
      </c>
      <c r="BS251" s="125"/>
      <c r="BT251" s="126">
        <f t="shared" si="3427"/>
        <v>0</v>
      </c>
      <c r="BU251" s="124" t="str">
        <f t="shared" si="3380"/>
        <v/>
      </c>
      <c r="BV251" s="125"/>
      <c r="BW251" s="126">
        <f t="shared" si="3428"/>
        <v>0</v>
      </c>
      <c r="BX251" s="124" t="str">
        <f t="shared" si="3382"/>
        <v/>
      </c>
      <c r="BY251" s="125"/>
      <c r="BZ251" s="126">
        <f t="shared" si="3429"/>
        <v>0</v>
      </c>
      <c r="CA251" s="124" t="str">
        <f t="shared" si="3384"/>
        <v/>
      </c>
      <c r="CB251" s="125"/>
      <c r="CC251" s="126">
        <f t="shared" si="3430"/>
        <v>0</v>
      </c>
      <c r="CD251" s="124">
        <f t="shared" si="3386"/>
        <v>1679510.99</v>
      </c>
      <c r="CE251" s="125">
        <v>1</v>
      </c>
      <c r="CF251" s="126">
        <f t="shared" si="3431"/>
        <v>1</v>
      </c>
      <c r="CG251" s="124" t="str">
        <f t="shared" si="3388"/>
        <v/>
      </c>
      <c r="CH251" s="125"/>
      <c r="CI251" s="126">
        <f t="shared" si="3432"/>
        <v>1</v>
      </c>
      <c r="CJ251" s="124" t="str">
        <f t="shared" si="3390"/>
        <v/>
      </c>
      <c r="CK251" s="125"/>
      <c r="CL251" s="126">
        <f t="shared" si="3433"/>
        <v>1</v>
      </c>
      <c r="CM251" s="124" t="str">
        <f t="shared" si="3392"/>
        <v/>
      </c>
      <c r="CN251" s="125"/>
      <c r="CO251" s="126">
        <f t="shared" si="3434"/>
        <v>1</v>
      </c>
      <c r="CP251" s="124" t="str">
        <f t="shared" si="3394"/>
        <v/>
      </c>
      <c r="CQ251" s="125"/>
      <c r="CR251" s="126">
        <f t="shared" si="3435"/>
        <v>1</v>
      </c>
      <c r="CS251" s="124" t="str">
        <f t="shared" si="3396"/>
        <v/>
      </c>
      <c r="CT251" s="125"/>
      <c r="CU251" s="126">
        <f t="shared" si="3436"/>
        <v>1</v>
      </c>
      <c r="CV251" s="124" t="str">
        <f t="shared" si="3398"/>
        <v/>
      </c>
      <c r="CW251" s="125"/>
      <c r="CX251" s="126">
        <f t="shared" si="3437"/>
        <v>1</v>
      </c>
      <c r="CY251" s="124" t="str">
        <f t="shared" si="3400"/>
        <v/>
      </c>
      <c r="CZ251" s="125"/>
      <c r="DA251" s="126">
        <f t="shared" si="3438"/>
        <v>1</v>
      </c>
      <c r="DB251" s="124" t="str">
        <f t="shared" si="3402"/>
        <v/>
      </c>
      <c r="DC251" s="125"/>
      <c r="DD251" s="126">
        <f t="shared" si="3439"/>
        <v>1</v>
      </c>
      <c r="DE251" s="124" t="str">
        <f t="shared" si="3404"/>
        <v/>
      </c>
      <c r="DF251" s="125"/>
      <c r="DG251" s="126">
        <f t="shared" si="3440"/>
        <v>1</v>
      </c>
      <c r="DH251" s="124" t="str">
        <f t="shared" si="3406"/>
        <v/>
      </c>
      <c r="DI251" s="125"/>
      <c r="DJ251" s="126">
        <f t="shared" si="3441"/>
        <v>1</v>
      </c>
    </row>
    <row r="252" spans="1:114" ht="7.75" hidden="1" customHeight="1" outlineLevel="1" x14ac:dyDescent="0.2">
      <c r="A252" s="97" t="str">
        <f t="shared" si="2984"/>
        <v>7</v>
      </c>
      <c r="B252" s="121" t="s">
        <v>117</v>
      </c>
      <c r="C252" s="213" t="str">
        <f>VLOOKUP(B252,'[49]PLANILHA ORCAMENTARIA'!A:B,2,0)</f>
        <v>AQUISIÇÃO DE EQUIPAMENTOS - EXAUSTORES E RENOVAÇÃO DE AR</v>
      </c>
      <c r="D252" s="214"/>
      <c r="E252" s="122">
        <f>VLOOKUP(B252,'[49]PLANILHA ORCAMENTARIA'!A:G,7,0)</f>
        <v>76686.539999999994</v>
      </c>
      <c r="F252" s="123"/>
      <c r="G252" s="124" t="str">
        <f t="shared" si="3338"/>
        <v/>
      </c>
      <c r="H252" s="125"/>
      <c r="I252" s="126">
        <f t="shared" si="2595"/>
        <v>0</v>
      </c>
      <c r="J252" s="124" t="str">
        <f t="shared" si="3339"/>
        <v/>
      </c>
      <c r="K252" s="125"/>
      <c r="L252" s="126">
        <f t="shared" si="3269"/>
        <v>0</v>
      </c>
      <c r="M252" s="124" t="str">
        <f t="shared" si="3340"/>
        <v/>
      </c>
      <c r="N252" s="125"/>
      <c r="O252" s="126">
        <f t="shared" si="3408"/>
        <v>0</v>
      </c>
      <c r="P252" s="124" t="str">
        <f t="shared" si="3342"/>
        <v/>
      </c>
      <c r="Q252" s="125"/>
      <c r="R252" s="126">
        <f t="shared" si="3409"/>
        <v>0</v>
      </c>
      <c r="S252" s="124" t="str">
        <f t="shared" si="3344"/>
        <v/>
      </c>
      <c r="T252" s="125"/>
      <c r="U252" s="126">
        <f t="shared" si="3410"/>
        <v>0</v>
      </c>
      <c r="V252" s="124" t="str">
        <f t="shared" si="3346"/>
        <v/>
      </c>
      <c r="W252" s="125"/>
      <c r="X252" s="126">
        <f t="shared" si="3411"/>
        <v>0</v>
      </c>
      <c r="Y252" s="124" t="str">
        <f t="shared" si="3348"/>
        <v/>
      </c>
      <c r="Z252" s="125"/>
      <c r="AA252" s="126">
        <f t="shared" si="3412"/>
        <v>0</v>
      </c>
      <c r="AB252" s="124" t="str">
        <f t="shared" si="3350"/>
        <v/>
      </c>
      <c r="AC252" s="125"/>
      <c r="AD252" s="126">
        <f t="shared" si="3413"/>
        <v>0</v>
      </c>
      <c r="AE252" s="124" t="str">
        <f t="shared" si="3352"/>
        <v/>
      </c>
      <c r="AF252" s="125"/>
      <c r="AG252" s="126">
        <f t="shared" si="3414"/>
        <v>0</v>
      </c>
      <c r="AH252" s="124" t="str">
        <f t="shared" si="3354"/>
        <v/>
      </c>
      <c r="AI252" s="125"/>
      <c r="AJ252" s="126">
        <f t="shared" si="3415"/>
        <v>0</v>
      </c>
      <c r="AK252" s="124" t="str">
        <f t="shared" si="3356"/>
        <v/>
      </c>
      <c r="AL252" s="125"/>
      <c r="AM252" s="126">
        <f t="shared" si="3416"/>
        <v>0</v>
      </c>
      <c r="AN252" s="124" t="str">
        <f t="shared" si="3358"/>
        <v/>
      </c>
      <c r="AO252" s="125"/>
      <c r="AP252" s="126">
        <f t="shared" si="3417"/>
        <v>0</v>
      </c>
      <c r="AQ252" s="124" t="str">
        <f t="shared" si="3360"/>
        <v/>
      </c>
      <c r="AR252" s="125"/>
      <c r="AS252" s="126">
        <f t="shared" si="3418"/>
        <v>0</v>
      </c>
      <c r="AT252" s="124" t="str">
        <f t="shared" si="3362"/>
        <v/>
      </c>
      <c r="AU252" s="125"/>
      <c r="AV252" s="126">
        <f t="shared" si="3419"/>
        <v>0</v>
      </c>
      <c r="AW252" s="124" t="str">
        <f t="shared" si="3364"/>
        <v/>
      </c>
      <c r="AX252" s="125"/>
      <c r="AY252" s="126">
        <f t="shared" si="3420"/>
        <v>0</v>
      </c>
      <c r="AZ252" s="124" t="str">
        <f t="shared" si="3366"/>
        <v/>
      </c>
      <c r="BA252" s="125"/>
      <c r="BB252" s="126">
        <f t="shared" si="3421"/>
        <v>0</v>
      </c>
      <c r="BC252" s="124" t="str">
        <f t="shared" si="3368"/>
        <v/>
      </c>
      <c r="BD252" s="125"/>
      <c r="BE252" s="126">
        <f t="shared" si="3422"/>
        <v>0</v>
      </c>
      <c r="BF252" s="124" t="str">
        <f t="shared" si="3370"/>
        <v/>
      </c>
      <c r="BG252" s="125"/>
      <c r="BH252" s="126">
        <f t="shared" si="3423"/>
        <v>0</v>
      </c>
      <c r="BI252" s="124" t="str">
        <f t="shared" si="3372"/>
        <v/>
      </c>
      <c r="BJ252" s="125"/>
      <c r="BK252" s="126">
        <f t="shared" si="3424"/>
        <v>0</v>
      </c>
      <c r="BL252" s="124" t="str">
        <f t="shared" si="3374"/>
        <v/>
      </c>
      <c r="BM252" s="125"/>
      <c r="BN252" s="126">
        <f t="shared" si="3425"/>
        <v>0</v>
      </c>
      <c r="BO252" s="124" t="str">
        <f t="shared" si="3376"/>
        <v/>
      </c>
      <c r="BP252" s="125"/>
      <c r="BQ252" s="126">
        <f t="shared" si="3426"/>
        <v>0</v>
      </c>
      <c r="BR252" s="124" t="str">
        <f t="shared" si="3378"/>
        <v/>
      </c>
      <c r="BS252" s="125"/>
      <c r="BT252" s="126">
        <f t="shared" si="3427"/>
        <v>0</v>
      </c>
      <c r="BU252" s="124" t="str">
        <f t="shared" si="3380"/>
        <v/>
      </c>
      <c r="BV252" s="125"/>
      <c r="BW252" s="126">
        <f t="shared" si="3428"/>
        <v>0</v>
      </c>
      <c r="BX252" s="124" t="str">
        <f t="shared" si="3382"/>
        <v/>
      </c>
      <c r="BY252" s="125"/>
      <c r="BZ252" s="126">
        <f t="shared" si="3429"/>
        <v>0</v>
      </c>
      <c r="CA252" s="124" t="str">
        <f t="shared" si="3384"/>
        <v/>
      </c>
      <c r="CB252" s="125"/>
      <c r="CC252" s="126">
        <f t="shared" si="3430"/>
        <v>0</v>
      </c>
      <c r="CD252" s="124">
        <f t="shared" si="3386"/>
        <v>76686.539999999994</v>
      </c>
      <c r="CE252" s="125">
        <v>1</v>
      </c>
      <c r="CF252" s="126">
        <f t="shared" si="3431"/>
        <v>1</v>
      </c>
      <c r="CG252" s="124" t="str">
        <f t="shared" si="3388"/>
        <v/>
      </c>
      <c r="CH252" s="125"/>
      <c r="CI252" s="126">
        <f t="shared" si="3432"/>
        <v>1</v>
      </c>
      <c r="CJ252" s="124" t="str">
        <f t="shared" si="3390"/>
        <v/>
      </c>
      <c r="CK252" s="125"/>
      <c r="CL252" s="126">
        <f t="shared" si="3433"/>
        <v>1</v>
      </c>
      <c r="CM252" s="124" t="str">
        <f t="shared" si="3392"/>
        <v/>
      </c>
      <c r="CN252" s="125"/>
      <c r="CO252" s="126">
        <f t="shared" si="3434"/>
        <v>1</v>
      </c>
      <c r="CP252" s="124" t="str">
        <f t="shared" si="3394"/>
        <v/>
      </c>
      <c r="CQ252" s="125"/>
      <c r="CR252" s="126">
        <f t="shared" si="3435"/>
        <v>1</v>
      </c>
      <c r="CS252" s="124" t="str">
        <f t="shared" si="3396"/>
        <v/>
      </c>
      <c r="CT252" s="125"/>
      <c r="CU252" s="126">
        <f t="shared" si="3436"/>
        <v>1</v>
      </c>
      <c r="CV252" s="124" t="str">
        <f t="shared" si="3398"/>
        <v/>
      </c>
      <c r="CW252" s="125"/>
      <c r="CX252" s="126">
        <f t="shared" si="3437"/>
        <v>1</v>
      </c>
      <c r="CY252" s="124" t="str">
        <f t="shared" si="3400"/>
        <v/>
      </c>
      <c r="CZ252" s="125"/>
      <c r="DA252" s="126">
        <f t="shared" si="3438"/>
        <v>1</v>
      </c>
      <c r="DB252" s="124" t="str">
        <f t="shared" si="3402"/>
        <v/>
      </c>
      <c r="DC252" s="125"/>
      <c r="DD252" s="126">
        <f t="shared" si="3439"/>
        <v>1</v>
      </c>
      <c r="DE252" s="124" t="str">
        <f t="shared" si="3404"/>
        <v/>
      </c>
      <c r="DF252" s="125"/>
      <c r="DG252" s="126">
        <f t="shared" si="3440"/>
        <v>1</v>
      </c>
      <c r="DH252" s="124" t="str">
        <f t="shared" si="3406"/>
        <v/>
      </c>
      <c r="DI252" s="125"/>
      <c r="DJ252" s="126">
        <f t="shared" si="3441"/>
        <v>1</v>
      </c>
    </row>
    <row r="253" spans="1:114" ht="7.75" hidden="1" customHeight="1" outlineLevel="1" x14ac:dyDescent="0.2">
      <c r="A253" s="97" t="str">
        <f t="shared" si="2984"/>
        <v>7</v>
      </c>
      <c r="B253" s="121" t="s">
        <v>118</v>
      </c>
      <c r="C253" s="213" t="str">
        <f>VLOOKUP(B253,'[49]PLANILHA ORCAMENTARIA'!A:B,2,0)</f>
        <v>INSTALAÇÃO DE EQUIPAMENTOS - ELEVADOR</v>
      </c>
      <c r="D253" s="214"/>
      <c r="E253" s="122">
        <f>VLOOKUP(B253,'[49]PLANILHA ORCAMENTARIA'!A:G,7,0)</f>
        <v>288205.59999999998</v>
      </c>
      <c r="F253" s="123"/>
      <c r="G253" s="124" t="str">
        <f t="shared" si="3338"/>
        <v/>
      </c>
      <c r="H253" s="125"/>
      <c r="I253" s="126">
        <f t="shared" si="2595"/>
        <v>0</v>
      </c>
      <c r="J253" s="124" t="str">
        <f t="shared" si="3339"/>
        <v/>
      </c>
      <c r="K253" s="125"/>
      <c r="L253" s="126">
        <f t="shared" si="3269"/>
        <v>0</v>
      </c>
      <c r="M253" s="124" t="str">
        <f t="shared" si="3340"/>
        <v/>
      </c>
      <c r="N253" s="125"/>
      <c r="O253" s="126">
        <f t="shared" si="3408"/>
        <v>0</v>
      </c>
      <c r="P253" s="124" t="str">
        <f t="shared" si="3342"/>
        <v/>
      </c>
      <c r="Q253" s="125"/>
      <c r="R253" s="126">
        <f t="shared" si="3409"/>
        <v>0</v>
      </c>
      <c r="S253" s="124" t="str">
        <f t="shared" si="3344"/>
        <v/>
      </c>
      <c r="T253" s="125"/>
      <c r="U253" s="126">
        <f t="shared" si="3410"/>
        <v>0</v>
      </c>
      <c r="V253" s="124" t="str">
        <f t="shared" si="3346"/>
        <v/>
      </c>
      <c r="W253" s="125"/>
      <c r="X253" s="126">
        <f t="shared" si="3411"/>
        <v>0</v>
      </c>
      <c r="Y253" s="124" t="str">
        <f t="shared" si="3348"/>
        <v/>
      </c>
      <c r="Z253" s="125"/>
      <c r="AA253" s="126">
        <f t="shared" si="3412"/>
        <v>0</v>
      </c>
      <c r="AB253" s="124" t="str">
        <f t="shared" si="3350"/>
        <v/>
      </c>
      <c r="AC253" s="125"/>
      <c r="AD253" s="126">
        <f t="shared" si="3413"/>
        <v>0</v>
      </c>
      <c r="AE253" s="124" t="str">
        <f t="shared" si="3352"/>
        <v/>
      </c>
      <c r="AF253" s="125"/>
      <c r="AG253" s="126">
        <f t="shared" si="3414"/>
        <v>0</v>
      </c>
      <c r="AH253" s="124" t="str">
        <f t="shared" si="3354"/>
        <v/>
      </c>
      <c r="AI253" s="125"/>
      <c r="AJ253" s="126">
        <f t="shared" si="3415"/>
        <v>0</v>
      </c>
      <c r="AK253" s="124" t="str">
        <f t="shared" si="3356"/>
        <v/>
      </c>
      <c r="AL253" s="125"/>
      <c r="AM253" s="126">
        <f t="shared" si="3416"/>
        <v>0</v>
      </c>
      <c r="AN253" s="124" t="str">
        <f t="shared" si="3358"/>
        <v/>
      </c>
      <c r="AO253" s="125"/>
      <c r="AP253" s="126">
        <f t="shared" si="3417"/>
        <v>0</v>
      </c>
      <c r="AQ253" s="124" t="str">
        <f t="shared" si="3360"/>
        <v/>
      </c>
      <c r="AR253" s="125"/>
      <c r="AS253" s="126">
        <f t="shared" si="3418"/>
        <v>0</v>
      </c>
      <c r="AT253" s="124" t="str">
        <f t="shared" si="3362"/>
        <v/>
      </c>
      <c r="AU253" s="125"/>
      <c r="AV253" s="126">
        <f t="shared" si="3419"/>
        <v>0</v>
      </c>
      <c r="AW253" s="124" t="str">
        <f t="shared" si="3364"/>
        <v/>
      </c>
      <c r="AX253" s="125"/>
      <c r="AY253" s="126">
        <f t="shared" si="3420"/>
        <v>0</v>
      </c>
      <c r="AZ253" s="124" t="str">
        <f t="shared" si="3366"/>
        <v/>
      </c>
      <c r="BA253" s="125"/>
      <c r="BB253" s="126">
        <f t="shared" si="3421"/>
        <v>0</v>
      </c>
      <c r="BC253" s="124" t="str">
        <f t="shared" si="3368"/>
        <v/>
      </c>
      <c r="BD253" s="125"/>
      <c r="BE253" s="126">
        <f t="shared" si="3422"/>
        <v>0</v>
      </c>
      <c r="BF253" s="124" t="str">
        <f t="shared" si="3370"/>
        <v/>
      </c>
      <c r="BG253" s="125"/>
      <c r="BH253" s="126">
        <f t="shared" si="3423"/>
        <v>0</v>
      </c>
      <c r="BI253" s="124" t="str">
        <f t="shared" si="3372"/>
        <v/>
      </c>
      <c r="BJ253" s="125"/>
      <c r="BK253" s="126">
        <f t="shared" si="3424"/>
        <v>0</v>
      </c>
      <c r="BL253" s="124" t="str">
        <f t="shared" si="3374"/>
        <v/>
      </c>
      <c r="BM253" s="125"/>
      <c r="BN253" s="126">
        <f t="shared" si="3425"/>
        <v>0</v>
      </c>
      <c r="BO253" s="124" t="str">
        <f t="shared" si="3376"/>
        <v/>
      </c>
      <c r="BP253" s="125"/>
      <c r="BQ253" s="126">
        <f t="shared" si="3426"/>
        <v>0</v>
      </c>
      <c r="BR253" s="124" t="str">
        <f t="shared" si="3378"/>
        <v/>
      </c>
      <c r="BS253" s="125"/>
      <c r="BT253" s="126">
        <f t="shared" si="3427"/>
        <v>0</v>
      </c>
      <c r="BU253" s="124" t="str">
        <f t="shared" si="3380"/>
        <v/>
      </c>
      <c r="BV253" s="125"/>
      <c r="BW253" s="126">
        <f t="shared" si="3428"/>
        <v>0</v>
      </c>
      <c r="BX253" s="124" t="str">
        <f t="shared" si="3382"/>
        <v/>
      </c>
      <c r="BY253" s="125"/>
      <c r="BZ253" s="126">
        <f t="shared" si="3429"/>
        <v>0</v>
      </c>
      <c r="CA253" s="124" t="str">
        <f t="shared" si="3384"/>
        <v/>
      </c>
      <c r="CB253" s="125"/>
      <c r="CC253" s="126">
        <f t="shared" si="3430"/>
        <v>0</v>
      </c>
      <c r="CD253" s="124" t="str">
        <f t="shared" si="3386"/>
        <v/>
      </c>
      <c r="CE253" s="125"/>
      <c r="CF253" s="126">
        <f t="shared" si="3431"/>
        <v>0</v>
      </c>
      <c r="CG253" s="124">
        <f t="shared" si="3388"/>
        <v>288205.59999999998</v>
      </c>
      <c r="CH253" s="125">
        <v>1</v>
      </c>
      <c r="CI253" s="126">
        <f t="shared" si="3432"/>
        <v>1</v>
      </c>
      <c r="CJ253" s="124" t="str">
        <f t="shared" si="3390"/>
        <v/>
      </c>
      <c r="CK253" s="125"/>
      <c r="CL253" s="126">
        <f t="shared" si="3433"/>
        <v>1</v>
      </c>
      <c r="CM253" s="124" t="str">
        <f t="shared" si="3392"/>
        <v/>
      </c>
      <c r="CN253" s="125"/>
      <c r="CO253" s="126">
        <f t="shared" si="3434"/>
        <v>1</v>
      </c>
      <c r="CP253" s="124" t="str">
        <f t="shared" si="3394"/>
        <v/>
      </c>
      <c r="CQ253" s="125"/>
      <c r="CR253" s="126">
        <f t="shared" si="3435"/>
        <v>1</v>
      </c>
      <c r="CS253" s="124" t="str">
        <f t="shared" si="3396"/>
        <v/>
      </c>
      <c r="CT253" s="125"/>
      <c r="CU253" s="126">
        <f t="shared" si="3436"/>
        <v>1</v>
      </c>
      <c r="CV253" s="124" t="str">
        <f t="shared" si="3398"/>
        <v/>
      </c>
      <c r="CW253" s="125"/>
      <c r="CX253" s="126">
        <f t="shared" si="3437"/>
        <v>1</v>
      </c>
      <c r="CY253" s="124" t="str">
        <f t="shared" si="3400"/>
        <v/>
      </c>
      <c r="CZ253" s="125"/>
      <c r="DA253" s="126">
        <f t="shared" si="3438"/>
        <v>1</v>
      </c>
      <c r="DB253" s="124" t="str">
        <f t="shared" si="3402"/>
        <v/>
      </c>
      <c r="DC253" s="125"/>
      <c r="DD253" s="126">
        <f t="shared" si="3439"/>
        <v>1</v>
      </c>
      <c r="DE253" s="124" t="str">
        <f t="shared" si="3404"/>
        <v/>
      </c>
      <c r="DF253" s="125"/>
      <c r="DG253" s="126">
        <f t="shared" si="3440"/>
        <v>1</v>
      </c>
      <c r="DH253" s="124" t="str">
        <f t="shared" si="3406"/>
        <v/>
      </c>
      <c r="DI253" s="125"/>
      <c r="DJ253" s="126">
        <f t="shared" si="3441"/>
        <v>1</v>
      </c>
    </row>
    <row r="254" spans="1:114" ht="7.75" hidden="1" customHeight="1" outlineLevel="1" x14ac:dyDescent="0.2">
      <c r="A254" s="97" t="str">
        <f t="shared" si="2984"/>
        <v>7</v>
      </c>
      <c r="B254" s="121" t="s">
        <v>119</v>
      </c>
      <c r="C254" s="213" t="str">
        <f>VLOOKUP(B254,'[49]PLANILHA ORCAMENTARIA'!A:B,2,0)</f>
        <v>INSTALAÇÃO DE EQUIPAMENTOS - CATRACAS</v>
      </c>
      <c r="D254" s="214"/>
      <c r="E254" s="122">
        <f>VLOOKUP(B254,'[49]PLANILHA ORCAMENTARIA'!A:G,7,0)</f>
        <v>46013.58</v>
      </c>
      <c r="F254" s="123"/>
      <c r="G254" s="124" t="str">
        <f t="shared" si="3338"/>
        <v/>
      </c>
      <c r="H254" s="125"/>
      <c r="I254" s="126">
        <f t="shared" si="2595"/>
        <v>0</v>
      </c>
      <c r="J254" s="124" t="str">
        <f t="shared" si="3339"/>
        <v/>
      </c>
      <c r="K254" s="125"/>
      <c r="L254" s="126">
        <f t="shared" si="3269"/>
        <v>0</v>
      </c>
      <c r="M254" s="124" t="str">
        <f t="shared" si="3340"/>
        <v/>
      </c>
      <c r="N254" s="125"/>
      <c r="O254" s="126">
        <f t="shared" si="3408"/>
        <v>0</v>
      </c>
      <c r="P254" s="124" t="str">
        <f t="shared" si="3342"/>
        <v/>
      </c>
      <c r="Q254" s="125"/>
      <c r="R254" s="126">
        <f t="shared" si="3409"/>
        <v>0</v>
      </c>
      <c r="S254" s="124" t="str">
        <f t="shared" si="3344"/>
        <v/>
      </c>
      <c r="T254" s="125"/>
      <c r="U254" s="126">
        <f t="shared" si="3410"/>
        <v>0</v>
      </c>
      <c r="V254" s="124" t="str">
        <f t="shared" si="3346"/>
        <v/>
      </c>
      <c r="W254" s="125"/>
      <c r="X254" s="126">
        <f t="shared" si="3411"/>
        <v>0</v>
      </c>
      <c r="Y254" s="124" t="str">
        <f t="shared" si="3348"/>
        <v/>
      </c>
      <c r="Z254" s="125"/>
      <c r="AA254" s="126">
        <f t="shared" si="3412"/>
        <v>0</v>
      </c>
      <c r="AB254" s="124" t="str">
        <f t="shared" si="3350"/>
        <v/>
      </c>
      <c r="AC254" s="125"/>
      <c r="AD254" s="126">
        <f t="shared" si="3413"/>
        <v>0</v>
      </c>
      <c r="AE254" s="124" t="str">
        <f t="shared" si="3352"/>
        <v/>
      </c>
      <c r="AF254" s="125"/>
      <c r="AG254" s="126">
        <f t="shared" si="3414"/>
        <v>0</v>
      </c>
      <c r="AH254" s="124" t="str">
        <f t="shared" si="3354"/>
        <v/>
      </c>
      <c r="AI254" s="125"/>
      <c r="AJ254" s="126">
        <f t="shared" si="3415"/>
        <v>0</v>
      </c>
      <c r="AK254" s="124" t="str">
        <f t="shared" si="3356"/>
        <v/>
      </c>
      <c r="AL254" s="125"/>
      <c r="AM254" s="126">
        <f t="shared" si="3416"/>
        <v>0</v>
      </c>
      <c r="AN254" s="124" t="str">
        <f t="shared" si="3358"/>
        <v/>
      </c>
      <c r="AO254" s="125"/>
      <c r="AP254" s="126">
        <f t="shared" si="3417"/>
        <v>0</v>
      </c>
      <c r="AQ254" s="124" t="str">
        <f t="shared" si="3360"/>
        <v/>
      </c>
      <c r="AR254" s="125"/>
      <c r="AS254" s="126">
        <f t="shared" si="3418"/>
        <v>0</v>
      </c>
      <c r="AT254" s="124" t="str">
        <f t="shared" si="3362"/>
        <v/>
      </c>
      <c r="AU254" s="125"/>
      <c r="AV254" s="126">
        <f t="shared" si="3419"/>
        <v>0</v>
      </c>
      <c r="AW254" s="124" t="str">
        <f t="shared" si="3364"/>
        <v/>
      </c>
      <c r="AX254" s="125"/>
      <c r="AY254" s="126">
        <f t="shared" si="3420"/>
        <v>0</v>
      </c>
      <c r="AZ254" s="124" t="str">
        <f t="shared" si="3366"/>
        <v/>
      </c>
      <c r="BA254" s="125"/>
      <c r="BB254" s="126">
        <f t="shared" si="3421"/>
        <v>0</v>
      </c>
      <c r="BC254" s="124" t="str">
        <f t="shared" si="3368"/>
        <v/>
      </c>
      <c r="BD254" s="125"/>
      <c r="BE254" s="126">
        <f t="shared" si="3422"/>
        <v>0</v>
      </c>
      <c r="BF254" s="124" t="str">
        <f t="shared" si="3370"/>
        <v/>
      </c>
      <c r="BG254" s="125"/>
      <c r="BH254" s="126">
        <f t="shared" si="3423"/>
        <v>0</v>
      </c>
      <c r="BI254" s="124" t="str">
        <f t="shared" si="3372"/>
        <v/>
      </c>
      <c r="BJ254" s="125"/>
      <c r="BK254" s="126">
        <f t="shared" si="3424"/>
        <v>0</v>
      </c>
      <c r="BL254" s="124" t="str">
        <f t="shared" si="3374"/>
        <v/>
      </c>
      <c r="BM254" s="125"/>
      <c r="BN254" s="126">
        <f t="shared" si="3425"/>
        <v>0</v>
      </c>
      <c r="BO254" s="124" t="str">
        <f t="shared" si="3376"/>
        <v/>
      </c>
      <c r="BP254" s="125"/>
      <c r="BQ254" s="126">
        <f t="shared" si="3426"/>
        <v>0</v>
      </c>
      <c r="BR254" s="124" t="str">
        <f t="shared" si="3378"/>
        <v/>
      </c>
      <c r="BS254" s="125"/>
      <c r="BT254" s="126">
        <f t="shared" si="3427"/>
        <v>0</v>
      </c>
      <c r="BU254" s="124" t="str">
        <f t="shared" si="3380"/>
        <v/>
      </c>
      <c r="BV254" s="125"/>
      <c r="BW254" s="126">
        <f t="shared" si="3428"/>
        <v>0</v>
      </c>
      <c r="BX254" s="124" t="str">
        <f t="shared" si="3382"/>
        <v/>
      </c>
      <c r="BY254" s="125"/>
      <c r="BZ254" s="126">
        <f t="shared" si="3429"/>
        <v>0</v>
      </c>
      <c r="CA254" s="124" t="str">
        <f t="shared" si="3384"/>
        <v/>
      </c>
      <c r="CB254" s="125"/>
      <c r="CC254" s="126">
        <f t="shared" si="3430"/>
        <v>0</v>
      </c>
      <c r="CD254" s="124" t="str">
        <f t="shared" si="3386"/>
        <v/>
      </c>
      <c r="CE254" s="125"/>
      <c r="CF254" s="126">
        <f t="shared" si="3431"/>
        <v>0</v>
      </c>
      <c r="CG254" s="124" t="str">
        <f t="shared" si="3388"/>
        <v/>
      </c>
      <c r="CH254" s="125"/>
      <c r="CI254" s="126">
        <f t="shared" si="3432"/>
        <v>0</v>
      </c>
      <c r="CJ254" s="124">
        <f t="shared" si="3390"/>
        <v>46013.58</v>
      </c>
      <c r="CK254" s="125">
        <v>1</v>
      </c>
      <c r="CL254" s="126">
        <f t="shared" si="3433"/>
        <v>1</v>
      </c>
      <c r="CM254" s="124" t="str">
        <f t="shared" si="3392"/>
        <v/>
      </c>
      <c r="CN254" s="125"/>
      <c r="CO254" s="126">
        <f t="shared" si="3434"/>
        <v>1</v>
      </c>
      <c r="CP254" s="124" t="str">
        <f t="shared" si="3394"/>
        <v/>
      </c>
      <c r="CQ254" s="125"/>
      <c r="CR254" s="126">
        <f t="shared" si="3435"/>
        <v>1</v>
      </c>
      <c r="CS254" s="124" t="str">
        <f t="shared" si="3396"/>
        <v/>
      </c>
      <c r="CT254" s="125"/>
      <c r="CU254" s="126">
        <f t="shared" si="3436"/>
        <v>1</v>
      </c>
      <c r="CV254" s="124" t="str">
        <f t="shared" si="3398"/>
        <v/>
      </c>
      <c r="CW254" s="125"/>
      <c r="CX254" s="126">
        <f t="shared" si="3437"/>
        <v>1</v>
      </c>
      <c r="CY254" s="124" t="str">
        <f t="shared" si="3400"/>
        <v/>
      </c>
      <c r="CZ254" s="125"/>
      <c r="DA254" s="126">
        <f t="shared" si="3438"/>
        <v>1</v>
      </c>
      <c r="DB254" s="124" t="str">
        <f t="shared" si="3402"/>
        <v/>
      </c>
      <c r="DC254" s="125"/>
      <c r="DD254" s="126">
        <f t="shared" si="3439"/>
        <v>1</v>
      </c>
      <c r="DE254" s="124" t="str">
        <f t="shared" si="3404"/>
        <v/>
      </c>
      <c r="DF254" s="125"/>
      <c r="DG254" s="126">
        <f t="shared" si="3440"/>
        <v>1</v>
      </c>
      <c r="DH254" s="124" t="str">
        <f t="shared" si="3406"/>
        <v/>
      </c>
      <c r="DI254" s="125"/>
      <c r="DJ254" s="126">
        <f t="shared" si="3441"/>
        <v>1</v>
      </c>
    </row>
    <row r="255" spans="1:114" ht="7.75" hidden="1" customHeight="1" outlineLevel="1" x14ac:dyDescent="0.2">
      <c r="A255" s="97" t="str">
        <f t="shared" si="2984"/>
        <v>7</v>
      </c>
      <c r="B255" s="121" t="s">
        <v>120</v>
      </c>
      <c r="C255" s="213" t="str">
        <f>VLOOKUP(B255,'[49]PLANILHA ORCAMENTARIA'!A:B,2,0)</f>
        <v>INSTALAÇÃO DE EQUIPAMENTOS - DETECTOR DE METAIS</v>
      </c>
      <c r="D255" s="214"/>
      <c r="E255" s="122">
        <f>VLOOKUP(B255,'[49]PLANILHA ORCAMENTARIA'!A:G,7,0)</f>
        <v>15078.16</v>
      </c>
      <c r="F255" s="123"/>
      <c r="G255" s="124" t="str">
        <f t="shared" si="3338"/>
        <v/>
      </c>
      <c r="H255" s="125"/>
      <c r="I255" s="126">
        <f t="shared" ref="I255:I269" si="3442">H255</f>
        <v>0</v>
      </c>
      <c r="J255" s="124" t="str">
        <f t="shared" si="3339"/>
        <v/>
      </c>
      <c r="K255" s="125"/>
      <c r="L255" s="126">
        <f t="shared" si="3269"/>
        <v>0</v>
      </c>
      <c r="M255" s="124" t="str">
        <f t="shared" si="3340"/>
        <v/>
      </c>
      <c r="N255" s="125"/>
      <c r="O255" s="126">
        <f t="shared" si="3408"/>
        <v>0</v>
      </c>
      <c r="P255" s="124" t="str">
        <f t="shared" si="3342"/>
        <v/>
      </c>
      <c r="Q255" s="125"/>
      <c r="R255" s="126">
        <f t="shared" si="3409"/>
        <v>0</v>
      </c>
      <c r="S255" s="124" t="str">
        <f t="shared" si="3344"/>
        <v/>
      </c>
      <c r="T255" s="125"/>
      <c r="U255" s="126">
        <f t="shared" si="3410"/>
        <v>0</v>
      </c>
      <c r="V255" s="124" t="str">
        <f t="shared" si="3346"/>
        <v/>
      </c>
      <c r="W255" s="125"/>
      <c r="X255" s="126">
        <f t="shared" si="3411"/>
        <v>0</v>
      </c>
      <c r="Y255" s="124" t="str">
        <f t="shared" si="3348"/>
        <v/>
      </c>
      <c r="Z255" s="125"/>
      <c r="AA255" s="126">
        <f t="shared" si="3412"/>
        <v>0</v>
      </c>
      <c r="AB255" s="124" t="str">
        <f t="shared" si="3350"/>
        <v/>
      </c>
      <c r="AC255" s="125"/>
      <c r="AD255" s="126">
        <f t="shared" si="3413"/>
        <v>0</v>
      </c>
      <c r="AE255" s="124" t="str">
        <f t="shared" si="3352"/>
        <v/>
      </c>
      <c r="AF255" s="125"/>
      <c r="AG255" s="126">
        <f t="shared" si="3414"/>
        <v>0</v>
      </c>
      <c r="AH255" s="124" t="str">
        <f t="shared" si="3354"/>
        <v/>
      </c>
      <c r="AI255" s="125"/>
      <c r="AJ255" s="126">
        <f t="shared" si="3415"/>
        <v>0</v>
      </c>
      <c r="AK255" s="124" t="str">
        <f t="shared" si="3356"/>
        <v/>
      </c>
      <c r="AL255" s="125"/>
      <c r="AM255" s="126">
        <f t="shared" si="3416"/>
        <v>0</v>
      </c>
      <c r="AN255" s="124" t="str">
        <f t="shared" si="3358"/>
        <v/>
      </c>
      <c r="AO255" s="125"/>
      <c r="AP255" s="126">
        <f t="shared" si="3417"/>
        <v>0</v>
      </c>
      <c r="AQ255" s="124" t="str">
        <f t="shared" si="3360"/>
        <v/>
      </c>
      <c r="AR255" s="125"/>
      <c r="AS255" s="126">
        <f t="shared" si="3418"/>
        <v>0</v>
      </c>
      <c r="AT255" s="124" t="str">
        <f t="shared" si="3362"/>
        <v/>
      </c>
      <c r="AU255" s="125"/>
      <c r="AV255" s="126">
        <f t="shared" si="3419"/>
        <v>0</v>
      </c>
      <c r="AW255" s="124" t="str">
        <f t="shared" si="3364"/>
        <v/>
      </c>
      <c r="AX255" s="125"/>
      <c r="AY255" s="126">
        <f t="shared" si="3420"/>
        <v>0</v>
      </c>
      <c r="AZ255" s="124" t="str">
        <f t="shared" si="3366"/>
        <v/>
      </c>
      <c r="BA255" s="125"/>
      <c r="BB255" s="126">
        <f t="shared" si="3421"/>
        <v>0</v>
      </c>
      <c r="BC255" s="124" t="str">
        <f t="shared" si="3368"/>
        <v/>
      </c>
      <c r="BD255" s="125"/>
      <c r="BE255" s="126">
        <f t="shared" si="3422"/>
        <v>0</v>
      </c>
      <c r="BF255" s="124" t="str">
        <f t="shared" si="3370"/>
        <v/>
      </c>
      <c r="BG255" s="125"/>
      <c r="BH255" s="126">
        <f t="shared" si="3423"/>
        <v>0</v>
      </c>
      <c r="BI255" s="124" t="str">
        <f t="shared" si="3372"/>
        <v/>
      </c>
      <c r="BJ255" s="125"/>
      <c r="BK255" s="126">
        <f t="shared" si="3424"/>
        <v>0</v>
      </c>
      <c r="BL255" s="124" t="str">
        <f t="shared" si="3374"/>
        <v/>
      </c>
      <c r="BM255" s="125"/>
      <c r="BN255" s="126">
        <f t="shared" si="3425"/>
        <v>0</v>
      </c>
      <c r="BO255" s="124" t="str">
        <f t="shared" si="3376"/>
        <v/>
      </c>
      <c r="BP255" s="125"/>
      <c r="BQ255" s="126">
        <f t="shared" si="3426"/>
        <v>0</v>
      </c>
      <c r="BR255" s="124" t="str">
        <f t="shared" si="3378"/>
        <v/>
      </c>
      <c r="BS255" s="125"/>
      <c r="BT255" s="126">
        <f t="shared" si="3427"/>
        <v>0</v>
      </c>
      <c r="BU255" s="124" t="str">
        <f t="shared" si="3380"/>
        <v/>
      </c>
      <c r="BV255" s="125"/>
      <c r="BW255" s="126">
        <f t="shared" si="3428"/>
        <v>0</v>
      </c>
      <c r="BX255" s="124" t="str">
        <f t="shared" si="3382"/>
        <v/>
      </c>
      <c r="BY255" s="125"/>
      <c r="BZ255" s="126">
        <f t="shared" si="3429"/>
        <v>0</v>
      </c>
      <c r="CA255" s="124" t="str">
        <f t="shared" si="3384"/>
        <v/>
      </c>
      <c r="CB255" s="125"/>
      <c r="CC255" s="126">
        <f t="shared" si="3430"/>
        <v>0</v>
      </c>
      <c r="CD255" s="124" t="str">
        <f t="shared" si="3386"/>
        <v/>
      </c>
      <c r="CE255" s="125"/>
      <c r="CF255" s="126">
        <f t="shared" si="3431"/>
        <v>0</v>
      </c>
      <c r="CG255" s="124" t="str">
        <f t="shared" si="3388"/>
        <v/>
      </c>
      <c r="CH255" s="125"/>
      <c r="CI255" s="126">
        <f t="shared" si="3432"/>
        <v>0</v>
      </c>
      <c r="CJ255" s="124" t="str">
        <f t="shared" si="3390"/>
        <v/>
      </c>
      <c r="CK255" s="125"/>
      <c r="CL255" s="126">
        <f t="shared" si="3433"/>
        <v>0</v>
      </c>
      <c r="CM255" s="124">
        <f t="shared" si="3392"/>
        <v>15078.16</v>
      </c>
      <c r="CN255" s="125">
        <v>1</v>
      </c>
      <c r="CO255" s="126">
        <f t="shared" si="3434"/>
        <v>1</v>
      </c>
      <c r="CP255" s="124" t="str">
        <f t="shared" si="3394"/>
        <v/>
      </c>
      <c r="CQ255" s="125"/>
      <c r="CR255" s="126">
        <f t="shared" si="3435"/>
        <v>1</v>
      </c>
      <c r="CS255" s="124" t="str">
        <f t="shared" si="3396"/>
        <v/>
      </c>
      <c r="CT255" s="125"/>
      <c r="CU255" s="126">
        <f t="shared" si="3436"/>
        <v>1</v>
      </c>
      <c r="CV255" s="124" t="str">
        <f t="shared" si="3398"/>
        <v/>
      </c>
      <c r="CW255" s="125"/>
      <c r="CX255" s="126">
        <f t="shared" si="3437"/>
        <v>1</v>
      </c>
      <c r="CY255" s="124" t="str">
        <f t="shared" si="3400"/>
        <v/>
      </c>
      <c r="CZ255" s="125"/>
      <c r="DA255" s="126">
        <f t="shared" si="3438"/>
        <v>1</v>
      </c>
      <c r="DB255" s="124" t="str">
        <f t="shared" si="3402"/>
        <v/>
      </c>
      <c r="DC255" s="125"/>
      <c r="DD255" s="126">
        <f t="shared" si="3439"/>
        <v>1</v>
      </c>
      <c r="DE255" s="124" t="str">
        <f t="shared" si="3404"/>
        <v/>
      </c>
      <c r="DF255" s="125"/>
      <c r="DG255" s="126">
        <f t="shared" si="3440"/>
        <v>1</v>
      </c>
      <c r="DH255" s="124" t="str">
        <f t="shared" si="3406"/>
        <v/>
      </c>
      <c r="DI255" s="125"/>
      <c r="DJ255" s="126">
        <f t="shared" si="3441"/>
        <v>1</v>
      </c>
    </row>
    <row r="256" spans="1:114" ht="7.75" hidden="1" customHeight="1" outlineLevel="1" x14ac:dyDescent="0.2">
      <c r="A256" s="97" t="str">
        <f t="shared" si="2984"/>
        <v>7</v>
      </c>
      <c r="B256" s="121" t="s">
        <v>442</v>
      </c>
      <c r="C256" s="213" t="str">
        <f>VLOOKUP(B256,'[49]PLANILHA ORCAMENTARIA'!A:B,2,0)</f>
        <v>INSTALAÇÃO DE EQUIPAMENTOS - UNIDADES VRF</v>
      </c>
      <c r="D256" s="214"/>
      <c r="E256" s="122">
        <f>VLOOKUP(B256,'[49]PLANILHA ORCAMENTARIA'!A:G,7,0)</f>
        <v>152146.66</v>
      </c>
      <c r="F256" s="123"/>
      <c r="G256" s="124" t="str">
        <f t="shared" si="3338"/>
        <v/>
      </c>
      <c r="H256" s="125"/>
      <c r="I256" s="126">
        <f t="shared" si="3442"/>
        <v>0</v>
      </c>
      <c r="J256" s="124" t="str">
        <f t="shared" si="3339"/>
        <v/>
      </c>
      <c r="K256" s="125"/>
      <c r="L256" s="126">
        <f t="shared" si="3269"/>
        <v>0</v>
      </c>
      <c r="M256" s="124" t="str">
        <f t="shared" si="3340"/>
        <v/>
      </c>
      <c r="N256" s="125"/>
      <c r="O256" s="126">
        <f t="shared" si="3408"/>
        <v>0</v>
      </c>
      <c r="P256" s="124" t="str">
        <f t="shared" si="3342"/>
        <v/>
      </c>
      <c r="Q256" s="125"/>
      <c r="R256" s="126">
        <f t="shared" si="3409"/>
        <v>0</v>
      </c>
      <c r="S256" s="124" t="str">
        <f t="shared" si="3344"/>
        <v/>
      </c>
      <c r="T256" s="125"/>
      <c r="U256" s="126">
        <f t="shared" si="3410"/>
        <v>0</v>
      </c>
      <c r="V256" s="124" t="str">
        <f t="shared" si="3346"/>
        <v/>
      </c>
      <c r="W256" s="125"/>
      <c r="X256" s="126">
        <f t="shared" si="3411"/>
        <v>0</v>
      </c>
      <c r="Y256" s="124" t="str">
        <f t="shared" si="3348"/>
        <v/>
      </c>
      <c r="Z256" s="125"/>
      <c r="AA256" s="126">
        <f t="shared" si="3412"/>
        <v>0</v>
      </c>
      <c r="AB256" s="124" t="str">
        <f t="shared" si="3350"/>
        <v/>
      </c>
      <c r="AC256" s="125"/>
      <c r="AD256" s="126">
        <f t="shared" si="3413"/>
        <v>0</v>
      </c>
      <c r="AE256" s="124" t="str">
        <f t="shared" si="3352"/>
        <v/>
      </c>
      <c r="AF256" s="125"/>
      <c r="AG256" s="126">
        <f t="shared" si="3414"/>
        <v>0</v>
      </c>
      <c r="AH256" s="124" t="str">
        <f t="shared" si="3354"/>
        <v/>
      </c>
      <c r="AI256" s="125"/>
      <c r="AJ256" s="126">
        <f t="shared" si="3415"/>
        <v>0</v>
      </c>
      <c r="AK256" s="124" t="str">
        <f t="shared" si="3356"/>
        <v/>
      </c>
      <c r="AL256" s="125"/>
      <c r="AM256" s="126">
        <f t="shared" si="3416"/>
        <v>0</v>
      </c>
      <c r="AN256" s="124" t="str">
        <f t="shared" si="3358"/>
        <v/>
      </c>
      <c r="AO256" s="125"/>
      <c r="AP256" s="126">
        <f t="shared" si="3417"/>
        <v>0</v>
      </c>
      <c r="AQ256" s="124" t="str">
        <f t="shared" si="3360"/>
        <v/>
      </c>
      <c r="AR256" s="125"/>
      <c r="AS256" s="126">
        <f t="shared" si="3418"/>
        <v>0</v>
      </c>
      <c r="AT256" s="124" t="str">
        <f t="shared" si="3362"/>
        <v/>
      </c>
      <c r="AU256" s="125"/>
      <c r="AV256" s="126">
        <f t="shared" si="3419"/>
        <v>0</v>
      </c>
      <c r="AW256" s="124" t="str">
        <f t="shared" si="3364"/>
        <v/>
      </c>
      <c r="AX256" s="125"/>
      <c r="AY256" s="126">
        <f t="shared" si="3420"/>
        <v>0</v>
      </c>
      <c r="AZ256" s="124" t="str">
        <f t="shared" si="3366"/>
        <v/>
      </c>
      <c r="BA256" s="125"/>
      <c r="BB256" s="126">
        <f t="shared" si="3421"/>
        <v>0</v>
      </c>
      <c r="BC256" s="124" t="str">
        <f t="shared" si="3368"/>
        <v/>
      </c>
      <c r="BD256" s="125"/>
      <c r="BE256" s="126">
        <f t="shared" si="3422"/>
        <v>0</v>
      </c>
      <c r="BF256" s="124" t="str">
        <f t="shared" si="3370"/>
        <v/>
      </c>
      <c r="BG256" s="125"/>
      <c r="BH256" s="126">
        <f t="shared" si="3423"/>
        <v>0</v>
      </c>
      <c r="BI256" s="124" t="str">
        <f t="shared" si="3372"/>
        <v/>
      </c>
      <c r="BJ256" s="125"/>
      <c r="BK256" s="126">
        <f t="shared" si="3424"/>
        <v>0</v>
      </c>
      <c r="BL256" s="124" t="str">
        <f t="shared" si="3374"/>
        <v/>
      </c>
      <c r="BM256" s="125"/>
      <c r="BN256" s="126">
        <f t="shared" si="3425"/>
        <v>0</v>
      </c>
      <c r="BO256" s="124" t="str">
        <f t="shared" si="3376"/>
        <v/>
      </c>
      <c r="BP256" s="125"/>
      <c r="BQ256" s="126">
        <f t="shared" si="3426"/>
        <v>0</v>
      </c>
      <c r="BR256" s="124" t="str">
        <f t="shared" si="3378"/>
        <v/>
      </c>
      <c r="BS256" s="125"/>
      <c r="BT256" s="126">
        <f t="shared" si="3427"/>
        <v>0</v>
      </c>
      <c r="BU256" s="124" t="str">
        <f t="shared" si="3380"/>
        <v/>
      </c>
      <c r="BV256" s="125"/>
      <c r="BW256" s="126">
        <f t="shared" si="3428"/>
        <v>0</v>
      </c>
      <c r="BX256" s="124" t="str">
        <f t="shared" si="3382"/>
        <v/>
      </c>
      <c r="BY256" s="125"/>
      <c r="BZ256" s="126">
        <f t="shared" si="3429"/>
        <v>0</v>
      </c>
      <c r="CA256" s="124" t="str">
        <f t="shared" si="3384"/>
        <v/>
      </c>
      <c r="CB256" s="125"/>
      <c r="CC256" s="126">
        <f t="shared" si="3430"/>
        <v>0</v>
      </c>
      <c r="CD256" s="124" t="str">
        <f t="shared" si="3386"/>
        <v/>
      </c>
      <c r="CE256" s="125"/>
      <c r="CF256" s="126">
        <f t="shared" si="3431"/>
        <v>0</v>
      </c>
      <c r="CG256" s="124" t="str">
        <f t="shared" si="3388"/>
        <v/>
      </c>
      <c r="CH256" s="125"/>
      <c r="CI256" s="126">
        <f t="shared" si="3432"/>
        <v>0</v>
      </c>
      <c r="CJ256" s="124" t="str">
        <f t="shared" si="3390"/>
        <v/>
      </c>
      <c r="CK256" s="125"/>
      <c r="CL256" s="126">
        <f t="shared" si="3433"/>
        <v>0</v>
      </c>
      <c r="CM256" s="124" t="str">
        <f t="shared" si="3392"/>
        <v/>
      </c>
      <c r="CN256" s="125"/>
      <c r="CO256" s="126">
        <f t="shared" si="3434"/>
        <v>0</v>
      </c>
      <c r="CP256" s="124">
        <f t="shared" si="3394"/>
        <v>152146.66</v>
      </c>
      <c r="CQ256" s="125">
        <v>1</v>
      </c>
      <c r="CR256" s="126">
        <f t="shared" si="3435"/>
        <v>1</v>
      </c>
      <c r="CS256" s="124" t="str">
        <f t="shared" si="3396"/>
        <v/>
      </c>
      <c r="CT256" s="125"/>
      <c r="CU256" s="126">
        <f t="shared" si="3436"/>
        <v>1</v>
      </c>
      <c r="CV256" s="124" t="str">
        <f t="shared" si="3398"/>
        <v/>
      </c>
      <c r="CW256" s="125"/>
      <c r="CX256" s="126">
        <f t="shared" si="3437"/>
        <v>1</v>
      </c>
      <c r="CY256" s="124" t="str">
        <f t="shared" si="3400"/>
        <v/>
      </c>
      <c r="CZ256" s="125"/>
      <c r="DA256" s="126">
        <f t="shared" si="3438"/>
        <v>1</v>
      </c>
      <c r="DB256" s="124" t="str">
        <f t="shared" si="3402"/>
        <v/>
      </c>
      <c r="DC256" s="125"/>
      <c r="DD256" s="126">
        <f t="shared" si="3439"/>
        <v>1</v>
      </c>
      <c r="DE256" s="124" t="str">
        <f t="shared" si="3404"/>
        <v/>
      </c>
      <c r="DF256" s="125"/>
      <c r="DG256" s="126">
        <f t="shared" si="3440"/>
        <v>1</v>
      </c>
      <c r="DH256" s="124" t="str">
        <f t="shared" si="3406"/>
        <v/>
      </c>
      <c r="DI256" s="125"/>
      <c r="DJ256" s="126">
        <f t="shared" si="3441"/>
        <v>1</v>
      </c>
    </row>
    <row r="257" spans="1:114" ht="7.75" hidden="1" customHeight="1" outlineLevel="1" x14ac:dyDescent="0.2">
      <c r="A257" s="97" t="str">
        <f t="shared" si="2984"/>
        <v>7</v>
      </c>
      <c r="B257" s="121" t="s">
        <v>443</v>
      </c>
      <c r="C257" s="213" t="str">
        <f>VLOOKUP(B257,'[49]PLANILHA ORCAMENTARIA'!A:B,2,0)</f>
        <v>INSTALAÇÃO DE EQUIPAMENTOS E INFRAESTRUTURA - EXAUSTORES E RENOVAÇÃO DE AR</v>
      </c>
      <c r="D257" s="214"/>
      <c r="E257" s="122">
        <f>VLOOKUP(B257,'[49]PLANILHA ORCAMENTARIA'!A:G,7,0)</f>
        <v>73463.070000000007</v>
      </c>
      <c r="F257" s="123"/>
      <c r="G257" s="124" t="str">
        <f t="shared" si="3338"/>
        <v/>
      </c>
      <c r="H257" s="125"/>
      <c r="I257" s="126">
        <f t="shared" si="3442"/>
        <v>0</v>
      </c>
      <c r="J257" s="124" t="str">
        <f t="shared" si="3339"/>
        <v/>
      </c>
      <c r="K257" s="125"/>
      <c r="L257" s="126">
        <f t="shared" si="3269"/>
        <v>0</v>
      </c>
      <c r="M257" s="124" t="str">
        <f t="shared" si="3340"/>
        <v/>
      </c>
      <c r="N257" s="125"/>
      <c r="O257" s="126">
        <f t="shared" si="3408"/>
        <v>0</v>
      </c>
      <c r="P257" s="124" t="str">
        <f t="shared" si="3342"/>
        <v/>
      </c>
      <c r="Q257" s="125"/>
      <c r="R257" s="126">
        <f t="shared" si="3409"/>
        <v>0</v>
      </c>
      <c r="S257" s="124" t="str">
        <f t="shared" si="3344"/>
        <v/>
      </c>
      <c r="T257" s="125"/>
      <c r="U257" s="126">
        <f t="shared" si="3410"/>
        <v>0</v>
      </c>
      <c r="V257" s="124" t="str">
        <f t="shared" si="3346"/>
        <v/>
      </c>
      <c r="W257" s="125"/>
      <c r="X257" s="126">
        <f t="shared" si="3411"/>
        <v>0</v>
      </c>
      <c r="Y257" s="124" t="str">
        <f t="shared" si="3348"/>
        <v/>
      </c>
      <c r="Z257" s="125"/>
      <c r="AA257" s="126">
        <f t="shared" si="3412"/>
        <v>0</v>
      </c>
      <c r="AB257" s="124" t="str">
        <f t="shared" si="3350"/>
        <v/>
      </c>
      <c r="AC257" s="125"/>
      <c r="AD257" s="126">
        <f t="shared" si="3413"/>
        <v>0</v>
      </c>
      <c r="AE257" s="124" t="str">
        <f t="shared" si="3352"/>
        <v/>
      </c>
      <c r="AF257" s="125"/>
      <c r="AG257" s="126">
        <f t="shared" si="3414"/>
        <v>0</v>
      </c>
      <c r="AH257" s="124" t="str">
        <f t="shared" si="3354"/>
        <v/>
      </c>
      <c r="AI257" s="125"/>
      <c r="AJ257" s="126">
        <f t="shared" si="3415"/>
        <v>0</v>
      </c>
      <c r="AK257" s="124" t="str">
        <f t="shared" si="3356"/>
        <v/>
      </c>
      <c r="AL257" s="125"/>
      <c r="AM257" s="126">
        <f t="shared" si="3416"/>
        <v>0</v>
      </c>
      <c r="AN257" s="124" t="str">
        <f t="shared" si="3358"/>
        <v/>
      </c>
      <c r="AO257" s="125"/>
      <c r="AP257" s="126">
        <f t="shared" si="3417"/>
        <v>0</v>
      </c>
      <c r="AQ257" s="124" t="str">
        <f t="shared" si="3360"/>
        <v/>
      </c>
      <c r="AR257" s="125"/>
      <c r="AS257" s="126">
        <f t="shared" si="3418"/>
        <v>0</v>
      </c>
      <c r="AT257" s="124" t="str">
        <f t="shared" si="3362"/>
        <v/>
      </c>
      <c r="AU257" s="125"/>
      <c r="AV257" s="126">
        <f t="shared" si="3419"/>
        <v>0</v>
      </c>
      <c r="AW257" s="124" t="str">
        <f t="shared" si="3364"/>
        <v/>
      </c>
      <c r="AX257" s="125"/>
      <c r="AY257" s="126">
        <f t="shared" si="3420"/>
        <v>0</v>
      </c>
      <c r="AZ257" s="124" t="str">
        <f t="shared" si="3366"/>
        <v/>
      </c>
      <c r="BA257" s="125"/>
      <c r="BB257" s="126">
        <f t="shared" si="3421"/>
        <v>0</v>
      </c>
      <c r="BC257" s="124" t="str">
        <f t="shared" si="3368"/>
        <v/>
      </c>
      <c r="BD257" s="125"/>
      <c r="BE257" s="126">
        <f t="shared" si="3422"/>
        <v>0</v>
      </c>
      <c r="BF257" s="124" t="str">
        <f t="shared" si="3370"/>
        <v/>
      </c>
      <c r="BG257" s="125"/>
      <c r="BH257" s="126">
        <f t="shared" si="3423"/>
        <v>0</v>
      </c>
      <c r="BI257" s="124" t="str">
        <f t="shared" si="3372"/>
        <v/>
      </c>
      <c r="BJ257" s="125"/>
      <c r="BK257" s="126">
        <f t="shared" si="3424"/>
        <v>0</v>
      </c>
      <c r="BL257" s="124" t="str">
        <f t="shared" si="3374"/>
        <v/>
      </c>
      <c r="BM257" s="125"/>
      <c r="BN257" s="126">
        <f t="shared" si="3425"/>
        <v>0</v>
      </c>
      <c r="BO257" s="124" t="str">
        <f t="shared" si="3376"/>
        <v/>
      </c>
      <c r="BP257" s="125"/>
      <c r="BQ257" s="126">
        <f t="shared" si="3426"/>
        <v>0</v>
      </c>
      <c r="BR257" s="124" t="str">
        <f t="shared" si="3378"/>
        <v/>
      </c>
      <c r="BS257" s="125"/>
      <c r="BT257" s="126">
        <f t="shared" si="3427"/>
        <v>0</v>
      </c>
      <c r="BU257" s="124" t="str">
        <f t="shared" si="3380"/>
        <v/>
      </c>
      <c r="BV257" s="125"/>
      <c r="BW257" s="126">
        <f t="shared" si="3428"/>
        <v>0</v>
      </c>
      <c r="BX257" s="124" t="str">
        <f t="shared" si="3382"/>
        <v/>
      </c>
      <c r="BY257" s="125"/>
      <c r="BZ257" s="126">
        <f t="shared" si="3429"/>
        <v>0</v>
      </c>
      <c r="CA257" s="124" t="str">
        <f t="shared" si="3384"/>
        <v/>
      </c>
      <c r="CB257" s="125"/>
      <c r="CC257" s="126">
        <f t="shared" si="3430"/>
        <v>0</v>
      </c>
      <c r="CD257" s="124" t="str">
        <f t="shared" si="3386"/>
        <v/>
      </c>
      <c r="CE257" s="125"/>
      <c r="CF257" s="126">
        <f t="shared" si="3431"/>
        <v>0</v>
      </c>
      <c r="CG257" s="124" t="str">
        <f t="shared" si="3388"/>
        <v/>
      </c>
      <c r="CH257" s="125"/>
      <c r="CI257" s="126">
        <f t="shared" si="3432"/>
        <v>0</v>
      </c>
      <c r="CJ257" s="124" t="str">
        <f t="shared" si="3390"/>
        <v/>
      </c>
      <c r="CK257" s="125"/>
      <c r="CL257" s="126">
        <f t="shared" si="3433"/>
        <v>0</v>
      </c>
      <c r="CM257" s="124" t="str">
        <f t="shared" si="3392"/>
        <v/>
      </c>
      <c r="CN257" s="125"/>
      <c r="CO257" s="126">
        <f t="shared" si="3434"/>
        <v>0</v>
      </c>
      <c r="CP257" s="124" t="str">
        <f t="shared" si="3394"/>
        <v/>
      </c>
      <c r="CQ257" s="125"/>
      <c r="CR257" s="126">
        <f t="shared" si="3435"/>
        <v>0</v>
      </c>
      <c r="CS257" s="124">
        <f t="shared" si="3396"/>
        <v>73463.070000000007</v>
      </c>
      <c r="CT257" s="125">
        <v>1</v>
      </c>
      <c r="CU257" s="126">
        <f t="shared" si="3436"/>
        <v>1</v>
      </c>
      <c r="CV257" s="124" t="str">
        <f t="shared" si="3398"/>
        <v/>
      </c>
      <c r="CW257" s="125"/>
      <c r="CX257" s="126">
        <f t="shared" si="3437"/>
        <v>1</v>
      </c>
      <c r="CY257" s="124" t="str">
        <f t="shared" si="3400"/>
        <v/>
      </c>
      <c r="CZ257" s="125"/>
      <c r="DA257" s="126">
        <f t="shared" si="3438"/>
        <v>1</v>
      </c>
      <c r="DB257" s="124" t="str">
        <f t="shared" si="3402"/>
        <v/>
      </c>
      <c r="DC257" s="125"/>
      <c r="DD257" s="126">
        <f t="shared" si="3439"/>
        <v>1</v>
      </c>
      <c r="DE257" s="124" t="str">
        <f t="shared" si="3404"/>
        <v/>
      </c>
      <c r="DF257" s="125"/>
      <c r="DG257" s="126">
        <f t="shared" si="3440"/>
        <v>1</v>
      </c>
      <c r="DH257" s="124" t="str">
        <f t="shared" si="3406"/>
        <v/>
      </c>
      <c r="DI257" s="125"/>
      <c r="DJ257" s="126">
        <f t="shared" si="3441"/>
        <v>1</v>
      </c>
    </row>
    <row r="258" spans="1:114" ht="7.75" hidden="1" customHeight="1" outlineLevel="1" x14ac:dyDescent="0.2">
      <c r="A258" s="97" t="str">
        <f t="shared" si="2984"/>
        <v>7</v>
      </c>
      <c r="B258" s="121" t="s">
        <v>444</v>
      </c>
      <c r="C258" s="213" t="str">
        <f>VLOOKUP(B258,'[49]PLANILHA ORCAMENTARIA'!A:B,2,0)</f>
        <v>INFRAESTRUTURA VRF</v>
      </c>
      <c r="D258" s="214"/>
      <c r="E258" s="122">
        <f>VLOOKUP(B258,'[49]PLANILHA ORCAMENTARIA'!A:G,7,0)</f>
        <v>598023.92000000004</v>
      </c>
      <c r="F258" s="123"/>
      <c r="G258" s="124" t="str">
        <f t="shared" si="3338"/>
        <v/>
      </c>
      <c r="H258" s="125"/>
      <c r="I258" s="126">
        <f t="shared" si="3442"/>
        <v>0</v>
      </c>
      <c r="J258" s="124" t="str">
        <f t="shared" si="3339"/>
        <v/>
      </c>
      <c r="K258" s="125"/>
      <c r="L258" s="126">
        <f t="shared" si="3269"/>
        <v>0</v>
      </c>
      <c r="M258" s="124" t="str">
        <f t="shared" si="3340"/>
        <v/>
      </c>
      <c r="N258" s="125"/>
      <c r="O258" s="126">
        <f t="shared" si="3408"/>
        <v>0</v>
      </c>
      <c r="P258" s="124" t="str">
        <f t="shared" si="3342"/>
        <v/>
      </c>
      <c r="Q258" s="125"/>
      <c r="R258" s="126">
        <f t="shared" si="3409"/>
        <v>0</v>
      </c>
      <c r="S258" s="124" t="str">
        <f t="shared" si="3344"/>
        <v/>
      </c>
      <c r="T258" s="125"/>
      <c r="U258" s="126">
        <f t="shared" si="3410"/>
        <v>0</v>
      </c>
      <c r="V258" s="124" t="str">
        <f t="shared" si="3346"/>
        <v/>
      </c>
      <c r="W258" s="125"/>
      <c r="X258" s="126">
        <f t="shared" si="3411"/>
        <v>0</v>
      </c>
      <c r="Y258" s="124" t="str">
        <f t="shared" si="3348"/>
        <v/>
      </c>
      <c r="Z258" s="125"/>
      <c r="AA258" s="126">
        <f t="shared" si="3412"/>
        <v>0</v>
      </c>
      <c r="AB258" s="124" t="str">
        <f t="shared" si="3350"/>
        <v/>
      </c>
      <c r="AC258" s="125"/>
      <c r="AD258" s="126">
        <f t="shared" si="3413"/>
        <v>0</v>
      </c>
      <c r="AE258" s="124" t="str">
        <f t="shared" si="3352"/>
        <v/>
      </c>
      <c r="AF258" s="125"/>
      <c r="AG258" s="126">
        <f t="shared" si="3414"/>
        <v>0</v>
      </c>
      <c r="AH258" s="124" t="str">
        <f t="shared" si="3354"/>
        <v/>
      </c>
      <c r="AI258" s="125"/>
      <c r="AJ258" s="126">
        <f t="shared" si="3415"/>
        <v>0</v>
      </c>
      <c r="AK258" s="124" t="str">
        <f t="shared" si="3356"/>
        <v/>
      </c>
      <c r="AL258" s="125"/>
      <c r="AM258" s="126">
        <f t="shared" si="3416"/>
        <v>0</v>
      </c>
      <c r="AN258" s="124" t="str">
        <f t="shared" si="3358"/>
        <v/>
      </c>
      <c r="AO258" s="125"/>
      <c r="AP258" s="126">
        <f t="shared" si="3417"/>
        <v>0</v>
      </c>
      <c r="AQ258" s="124" t="str">
        <f t="shared" si="3360"/>
        <v/>
      </c>
      <c r="AR258" s="125"/>
      <c r="AS258" s="126">
        <f t="shared" si="3418"/>
        <v>0</v>
      </c>
      <c r="AT258" s="124" t="str">
        <f t="shared" si="3362"/>
        <v/>
      </c>
      <c r="AU258" s="125"/>
      <c r="AV258" s="126">
        <f t="shared" si="3419"/>
        <v>0</v>
      </c>
      <c r="AW258" s="124" t="str">
        <f t="shared" si="3364"/>
        <v/>
      </c>
      <c r="AX258" s="125"/>
      <c r="AY258" s="126">
        <f t="shared" si="3420"/>
        <v>0</v>
      </c>
      <c r="AZ258" s="124" t="str">
        <f t="shared" si="3366"/>
        <v/>
      </c>
      <c r="BA258" s="125"/>
      <c r="BB258" s="126">
        <f t="shared" si="3421"/>
        <v>0</v>
      </c>
      <c r="BC258" s="124" t="str">
        <f t="shared" si="3368"/>
        <v/>
      </c>
      <c r="BD258" s="125"/>
      <c r="BE258" s="126">
        <f t="shared" si="3422"/>
        <v>0</v>
      </c>
      <c r="BF258" s="124" t="str">
        <f t="shared" si="3370"/>
        <v/>
      </c>
      <c r="BG258" s="125"/>
      <c r="BH258" s="126">
        <f t="shared" si="3423"/>
        <v>0</v>
      </c>
      <c r="BI258" s="124" t="str">
        <f t="shared" si="3372"/>
        <v/>
      </c>
      <c r="BJ258" s="125"/>
      <c r="BK258" s="126">
        <f t="shared" si="3424"/>
        <v>0</v>
      </c>
      <c r="BL258" s="124" t="str">
        <f t="shared" si="3374"/>
        <v/>
      </c>
      <c r="BM258" s="125"/>
      <c r="BN258" s="126">
        <f t="shared" si="3425"/>
        <v>0</v>
      </c>
      <c r="BO258" s="124" t="str">
        <f t="shared" si="3376"/>
        <v/>
      </c>
      <c r="BP258" s="125"/>
      <c r="BQ258" s="126">
        <f t="shared" si="3426"/>
        <v>0</v>
      </c>
      <c r="BR258" s="124" t="str">
        <f t="shared" si="3378"/>
        <v/>
      </c>
      <c r="BS258" s="125"/>
      <c r="BT258" s="126">
        <f t="shared" si="3427"/>
        <v>0</v>
      </c>
      <c r="BU258" s="124" t="str">
        <f t="shared" si="3380"/>
        <v/>
      </c>
      <c r="BV258" s="125"/>
      <c r="BW258" s="126">
        <f t="shared" si="3428"/>
        <v>0</v>
      </c>
      <c r="BX258" s="124" t="str">
        <f t="shared" si="3382"/>
        <v/>
      </c>
      <c r="BY258" s="125"/>
      <c r="BZ258" s="126">
        <f t="shared" si="3429"/>
        <v>0</v>
      </c>
      <c r="CA258" s="124" t="str">
        <f t="shared" si="3384"/>
        <v/>
      </c>
      <c r="CB258" s="125"/>
      <c r="CC258" s="126">
        <f t="shared" si="3430"/>
        <v>0</v>
      </c>
      <c r="CD258" s="124" t="str">
        <f t="shared" si="3386"/>
        <v/>
      </c>
      <c r="CE258" s="125"/>
      <c r="CF258" s="126">
        <f t="shared" si="3431"/>
        <v>0</v>
      </c>
      <c r="CG258" s="124" t="str">
        <f t="shared" si="3388"/>
        <v/>
      </c>
      <c r="CH258" s="125"/>
      <c r="CI258" s="126">
        <f t="shared" si="3432"/>
        <v>0</v>
      </c>
      <c r="CJ258" s="124" t="str">
        <f t="shared" si="3390"/>
        <v/>
      </c>
      <c r="CK258" s="125"/>
      <c r="CL258" s="126">
        <f t="shared" si="3433"/>
        <v>0</v>
      </c>
      <c r="CM258" s="124">
        <f t="shared" si="3392"/>
        <v>598023.92000000004</v>
      </c>
      <c r="CN258" s="125">
        <v>1</v>
      </c>
      <c r="CO258" s="126">
        <f t="shared" si="3434"/>
        <v>1</v>
      </c>
      <c r="CP258" s="124" t="str">
        <f t="shared" si="3394"/>
        <v/>
      </c>
      <c r="CQ258" s="125"/>
      <c r="CR258" s="126">
        <f t="shared" si="3435"/>
        <v>1</v>
      </c>
      <c r="CS258" s="124" t="str">
        <f t="shared" si="3396"/>
        <v/>
      </c>
      <c r="CT258" s="125"/>
      <c r="CU258" s="126">
        <f t="shared" si="3436"/>
        <v>1</v>
      </c>
      <c r="CV258" s="124" t="str">
        <f t="shared" si="3398"/>
        <v/>
      </c>
      <c r="CW258" s="125"/>
      <c r="CX258" s="126">
        <f t="shared" si="3437"/>
        <v>1</v>
      </c>
      <c r="CY258" s="124" t="str">
        <f t="shared" si="3400"/>
        <v/>
      </c>
      <c r="CZ258" s="125"/>
      <c r="DA258" s="126">
        <f t="shared" si="3438"/>
        <v>1</v>
      </c>
      <c r="DB258" s="124" t="str">
        <f t="shared" si="3402"/>
        <v/>
      </c>
      <c r="DC258" s="125"/>
      <c r="DD258" s="126">
        <f t="shared" si="3439"/>
        <v>1</v>
      </c>
      <c r="DE258" s="124" t="str">
        <f t="shared" si="3404"/>
        <v/>
      </c>
      <c r="DF258" s="125"/>
      <c r="DG258" s="126">
        <f t="shared" si="3440"/>
        <v>1</v>
      </c>
      <c r="DH258" s="124" t="str">
        <f t="shared" si="3406"/>
        <v/>
      </c>
      <c r="DI258" s="125"/>
      <c r="DJ258" s="126">
        <f t="shared" si="3441"/>
        <v>1</v>
      </c>
    </row>
    <row r="259" spans="1:114" collapsed="1" x14ac:dyDescent="0.2">
      <c r="A259" s="97" t="str">
        <f t="shared" si="2984"/>
        <v>8</v>
      </c>
      <c r="B259" s="115">
        <v>8</v>
      </c>
      <c r="C259" s="199" t="s">
        <v>62</v>
      </c>
      <c r="D259" s="199"/>
      <c r="E259" s="116">
        <f>VLOOKUP(B259,'[49]PLANILHA ORCAMENTARIA'!A:G,7,0)</f>
        <v>465558.76999999996</v>
      </c>
      <c r="F259" s="117"/>
      <c r="G259" s="127">
        <f>SUMIF($A$260:$A$269,$B$259,G260:G269)</f>
        <v>0</v>
      </c>
      <c r="H259" s="128">
        <f>IF(G259="","",G259/$E259)</f>
        <v>0</v>
      </c>
      <c r="I259" s="129">
        <f t="shared" si="3442"/>
        <v>0</v>
      </c>
      <c r="J259" s="127">
        <f>SUMIF($A$260:$A$269,$B$259,J260:J269)</f>
        <v>0</v>
      </c>
      <c r="K259" s="128">
        <f>IF(J259="","",J259/$E259)</f>
        <v>0</v>
      </c>
      <c r="L259" s="129">
        <f>K259+I259</f>
        <v>0</v>
      </c>
      <c r="M259" s="127">
        <f>SUMIF($A$260:$A$269,$B$259,M260:M269)</f>
        <v>0</v>
      </c>
      <c r="N259" s="128">
        <f>IF(M259="","",M259/$E259)</f>
        <v>0</v>
      </c>
      <c r="O259" s="129">
        <f>N259+L259</f>
        <v>0</v>
      </c>
      <c r="P259" s="127">
        <f>SUMIF($A$260:$A$269,$B$259,P260:P269)</f>
        <v>0</v>
      </c>
      <c r="Q259" s="128">
        <f>IF(P259="","",P259/$E259)</f>
        <v>0</v>
      </c>
      <c r="R259" s="129">
        <f>Q259+O259</f>
        <v>0</v>
      </c>
      <c r="S259" s="127">
        <f>SUMIF($A$260:$A$269,$B$259,S260:S269)</f>
        <v>0</v>
      </c>
      <c r="T259" s="128">
        <f>IF(S259="","",S259/$E259)</f>
        <v>0</v>
      </c>
      <c r="U259" s="129">
        <f>T259+R259</f>
        <v>0</v>
      </c>
      <c r="V259" s="127">
        <f>SUMIF($A$260:$A$269,$B$259,V260:V269)</f>
        <v>0</v>
      </c>
      <c r="W259" s="128">
        <f>IF(V259="","",V259/$E259)</f>
        <v>0</v>
      </c>
      <c r="X259" s="129">
        <f>W259+U259</f>
        <v>0</v>
      </c>
      <c r="Y259" s="127">
        <f>SUMIF($A$260:$A$269,$B$259,Y260:Y269)</f>
        <v>0</v>
      </c>
      <c r="Z259" s="128">
        <f>IF(Y259="","",Y259/$E259)</f>
        <v>0</v>
      </c>
      <c r="AA259" s="129">
        <f>Z259+X259</f>
        <v>0</v>
      </c>
      <c r="AB259" s="127">
        <f>SUMIF($A$260:$A$269,$B$259,AB260:AB269)</f>
        <v>0</v>
      </c>
      <c r="AC259" s="128">
        <f>IF(AB259="","",AB259/$E259)</f>
        <v>0</v>
      </c>
      <c r="AD259" s="129">
        <f>AC259+AA259</f>
        <v>0</v>
      </c>
      <c r="AE259" s="127">
        <f>SUMIF($A$260:$A$269,$B$259,AE260:AE269)</f>
        <v>0</v>
      </c>
      <c r="AF259" s="128">
        <f>IF(AE259="","",AE259/$E259)</f>
        <v>0</v>
      </c>
      <c r="AG259" s="129">
        <f>AF259+AD259</f>
        <v>0</v>
      </c>
      <c r="AH259" s="127">
        <f>SUMIF($A$260:$A$269,$B$259,AH260:AH269)</f>
        <v>0</v>
      </c>
      <c r="AI259" s="128">
        <f>IF(AH259="","",AH259/$E259)</f>
        <v>0</v>
      </c>
      <c r="AJ259" s="129">
        <f>AI259+AG259</f>
        <v>0</v>
      </c>
      <c r="AK259" s="127">
        <f>SUMIF($A$260:$A$269,$B$259,AK260:AK269)</f>
        <v>0</v>
      </c>
      <c r="AL259" s="128">
        <f>IF(AK259="","",AK259/$E259)</f>
        <v>0</v>
      </c>
      <c r="AM259" s="129">
        <f>AL259+AJ259</f>
        <v>0</v>
      </c>
      <c r="AN259" s="127">
        <f>SUMIF($A$260:$A$269,$B$259,AN260:AN269)</f>
        <v>0</v>
      </c>
      <c r="AO259" s="128">
        <f>IF(AN259="","",AN259/$E259)</f>
        <v>0</v>
      </c>
      <c r="AP259" s="129">
        <f>AO259+AM259</f>
        <v>0</v>
      </c>
      <c r="AQ259" s="127">
        <f>SUMIF($A$260:$A$269,$B$259,AQ260:AQ269)</f>
        <v>0</v>
      </c>
      <c r="AR259" s="128">
        <f>IF(AQ259="","",AQ259/$E259)</f>
        <v>0</v>
      </c>
      <c r="AS259" s="129">
        <f>AR259+AP259</f>
        <v>0</v>
      </c>
      <c r="AT259" s="127">
        <f>SUMIF($A$260:$A$269,$B$259,AT260:AT269)</f>
        <v>0</v>
      </c>
      <c r="AU259" s="128">
        <f>IF(AT259="","",AT259/$E259)</f>
        <v>0</v>
      </c>
      <c r="AV259" s="129">
        <f>AU259+AS259</f>
        <v>0</v>
      </c>
      <c r="AW259" s="127">
        <f>SUMIF($A$260:$A$269,$B$259,AW260:AW269)</f>
        <v>0</v>
      </c>
      <c r="AX259" s="128">
        <f>IF(AW259="","",AW259/$E259)</f>
        <v>0</v>
      </c>
      <c r="AY259" s="129">
        <f>AX259+AV259</f>
        <v>0</v>
      </c>
      <c r="AZ259" s="127">
        <f>SUMIF($A$260:$A$269,$B$259,AZ260:AZ269)</f>
        <v>0</v>
      </c>
      <c r="BA259" s="128">
        <f>IF(AZ259="","",AZ259/$E259)</f>
        <v>0</v>
      </c>
      <c r="BB259" s="129">
        <f>BA259+AY259</f>
        <v>0</v>
      </c>
      <c r="BC259" s="127">
        <f>SUMIF($A$260:$A$269,$B$259,BC260:BC269)</f>
        <v>0</v>
      </c>
      <c r="BD259" s="128">
        <f>IF(BC259="","",BC259/$E259)</f>
        <v>0</v>
      </c>
      <c r="BE259" s="129">
        <f>BD259+BB259</f>
        <v>0</v>
      </c>
      <c r="BF259" s="127">
        <f>SUMIF($A$260:$A$269,$B$259,BF260:BF269)</f>
        <v>0</v>
      </c>
      <c r="BG259" s="128">
        <f>IF(BF259="","",BF259/$E259)</f>
        <v>0</v>
      </c>
      <c r="BH259" s="129">
        <f>BG259+BE259</f>
        <v>0</v>
      </c>
      <c r="BI259" s="127">
        <f>SUMIF($A$260:$A$269,$B$259,BI260:BI269)</f>
        <v>0</v>
      </c>
      <c r="BJ259" s="128">
        <f>IF(BI259="","",BI259/$E259)</f>
        <v>0</v>
      </c>
      <c r="BK259" s="129">
        <f>BJ259+BH259</f>
        <v>0</v>
      </c>
      <c r="BL259" s="127">
        <f>SUMIF($A$260:$A$269,$B$259,BL260:BL269)</f>
        <v>0</v>
      </c>
      <c r="BM259" s="128">
        <f>IF(BL259="","",BL259/$E259)</f>
        <v>0</v>
      </c>
      <c r="BN259" s="129">
        <f>BM259+BK259</f>
        <v>0</v>
      </c>
      <c r="BO259" s="127">
        <f>SUMIF($A$260:$A$269,$B$259,BO260:BO269)</f>
        <v>0</v>
      </c>
      <c r="BP259" s="128">
        <f>IF(BO259="","",BO259/$E259)</f>
        <v>0</v>
      </c>
      <c r="BQ259" s="129">
        <f>BP259+BN259</f>
        <v>0</v>
      </c>
      <c r="BR259" s="127">
        <f>SUMIF($A$260:$A$269,$B$259,BR260:BR269)</f>
        <v>0</v>
      </c>
      <c r="BS259" s="128">
        <f>IF(BR259="","",BR259/$E259)</f>
        <v>0</v>
      </c>
      <c r="BT259" s="129">
        <f>BS259+BQ259</f>
        <v>0</v>
      </c>
      <c r="BU259" s="127">
        <f>SUMIF($A$260:$A$269,$B$259,BU260:BU269)</f>
        <v>0</v>
      </c>
      <c r="BV259" s="128">
        <f>IF(BU259="","",BU259/$E259)</f>
        <v>0</v>
      </c>
      <c r="BW259" s="129">
        <f>BV259+BT259</f>
        <v>0</v>
      </c>
      <c r="BX259" s="127">
        <f>SUMIF($A$260:$A$269,$B$259,BX260:BX269)</f>
        <v>0</v>
      </c>
      <c r="BY259" s="128">
        <f>IF(BX259="","",BX259/$E259)</f>
        <v>0</v>
      </c>
      <c r="BZ259" s="129">
        <f>BY259+BW259</f>
        <v>0</v>
      </c>
      <c r="CA259" s="127">
        <f>SUMIF($A$260:$A$269,$B$259,CA260:CA269)</f>
        <v>0</v>
      </c>
      <c r="CB259" s="128">
        <f>IF(CA259="","",CA259/$E259)</f>
        <v>0</v>
      </c>
      <c r="CC259" s="129">
        <f>CB259+BZ259</f>
        <v>0</v>
      </c>
      <c r="CD259" s="127">
        <f>SUMIF($A$260:$A$269,$B$259,CD260:CD269)</f>
        <v>87836.45</v>
      </c>
      <c r="CE259" s="128">
        <f>IF(CD259="","",CD259/$E259)</f>
        <v>0.18866887632682766</v>
      </c>
      <c r="CF259" s="129">
        <f>CE259+CC259</f>
        <v>0.18866887632682766</v>
      </c>
      <c r="CG259" s="127">
        <f>SUMIF($A$260:$A$269,$B$259,CG260:CG269)</f>
        <v>0</v>
      </c>
      <c r="CH259" s="128">
        <f>IF(CG259="","",CG259/$E259)</f>
        <v>0</v>
      </c>
      <c r="CI259" s="129">
        <f>CH259+CF259</f>
        <v>0.18866887632682766</v>
      </c>
      <c r="CJ259" s="127">
        <f>SUMIF($A$260:$A$269,$B$259,CJ260:CJ269)</f>
        <v>0</v>
      </c>
      <c r="CK259" s="128">
        <f>IF(CJ259="","",CJ259/$E259)</f>
        <v>0</v>
      </c>
      <c r="CL259" s="129">
        <f>CK259+CI259</f>
        <v>0.18866887632682766</v>
      </c>
      <c r="CM259" s="127">
        <f>SUMIF($A$260:$A$269,$B$259,CM260:CM269)</f>
        <v>0</v>
      </c>
      <c r="CN259" s="128">
        <f>IF(CM259="","",CM259/$E259)</f>
        <v>0</v>
      </c>
      <c r="CO259" s="129">
        <f>CN259+CL259</f>
        <v>0.18866887632682766</v>
      </c>
      <c r="CP259" s="127">
        <f>SUMIF($A$260:$A$269,$B$259,CP260:CP269)</f>
        <v>65748.899999999994</v>
      </c>
      <c r="CQ259" s="128">
        <f>IF(CP259="","",CP259/$E259)</f>
        <v>0.14122577907833203</v>
      </c>
      <c r="CR259" s="129">
        <f>CQ259+CO259</f>
        <v>0.32989465540515972</v>
      </c>
      <c r="CS259" s="127">
        <f>SUMIF($A$260:$A$269,$B$259,CS260:CS269)</f>
        <v>99905.12</v>
      </c>
      <c r="CT259" s="128">
        <f>IF(CS259="","",CS259/$E259)</f>
        <v>0.21459185485862506</v>
      </c>
      <c r="CU259" s="129">
        <f>CT259+CR259</f>
        <v>0.54448651026378481</v>
      </c>
      <c r="CV259" s="127">
        <f>SUMIF($A$260:$A$269,$B$259,CV260:CV269)</f>
        <v>58847.21</v>
      </c>
      <c r="CW259" s="128">
        <f>IF(CV259="","",CV259/$E259)</f>
        <v>0.12640124897657928</v>
      </c>
      <c r="CX259" s="129">
        <f>CW259+CU259</f>
        <v>0.67088775924036415</v>
      </c>
      <c r="CY259" s="127">
        <f>SUMIF($A$260:$A$269,$B$259,CY260:CY269)</f>
        <v>153221.09</v>
      </c>
      <c r="CZ259" s="128">
        <f>IF(CY259="","",CY259/$E259)</f>
        <v>0.32911224075963602</v>
      </c>
      <c r="DA259" s="129">
        <f>CZ259+CX259</f>
        <v>1.0000000000000002</v>
      </c>
      <c r="DB259" s="127">
        <f>SUMIF($A$260:$A$269,$B$259,DB260:DB269)</f>
        <v>0</v>
      </c>
      <c r="DC259" s="128">
        <f>IF(DB259="","",DB259/$E259)</f>
        <v>0</v>
      </c>
      <c r="DD259" s="129">
        <f>DC259+DA259</f>
        <v>1.0000000000000002</v>
      </c>
      <c r="DE259" s="127">
        <f>SUMIF($A$260:$A$269,$B$259,DE260:DE269)</f>
        <v>0</v>
      </c>
      <c r="DF259" s="128">
        <f>IF(DE259="","",DE259/$E259)</f>
        <v>0</v>
      </c>
      <c r="DG259" s="129">
        <f>DF259+DD259</f>
        <v>1.0000000000000002</v>
      </c>
      <c r="DH259" s="127">
        <f>SUMIF($A$260:$A$269,$B$259,DH260:DH269)</f>
        <v>0</v>
      </c>
      <c r="DI259" s="128">
        <f>IF(DH259="","",DH259/$E259)</f>
        <v>0</v>
      </c>
      <c r="DJ259" s="129">
        <f>DI259+DG259</f>
        <v>1.0000000000000002</v>
      </c>
    </row>
    <row r="260" spans="1:114" ht="7.75" hidden="1" customHeight="1" outlineLevel="1" x14ac:dyDescent="0.2">
      <c r="A260" s="97" t="str">
        <f t="shared" si="2984"/>
        <v>8</v>
      </c>
      <c r="B260" s="121" t="s">
        <v>63</v>
      </c>
      <c r="C260" s="213" t="str">
        <f>VLOOKUP(B260,'[49]PLANILHA ORCAMENTARIA'!A:B,2,0)</f>
        <v>INFRAESTRUTURA PREVENÇÃO DE COMBATE A INCENDIO - TÉRREO</v>
      </c>
      <c r="D260" s="214"/>
      <c r="E260" s="122">
        <f>VLOOKUP(B260,'[49]PLANILHA ORCAMENTARIA'!A:G,7,0)</f>
        <v>65748.899999999994</v>
      </c>
      <c r="F260" s="123"/>
      <c r="G260" s="124" t="str">
        <f t="shared" si="3338"/>
        <v/>
      </c>
      <c r="H260" s="125"/>
      <c r="I260" s="126">
        <f t="shared" si="3442"/>
        <v>0</v>
      </c>
      <c r="J260" s="124" t="str">
        <f t="shared" si="3339"/>
        <v/>
      </c>
      <c r="K260" s="125"/>
      <c r="L260" s="126">
        <f t="shared" si="3269"/>
        <v>0</v>
      </c>
      <c r="M260" s="124" t="str">
        <f t="shared" si="3340"/>
        <v/>
      </c>
      <c r="N260" s="125"/>
      <c r="O260" s="126">
        <f t="shared" ref="O260:O264" si="3443">N260+L260</f>
        <v>0</v>
      </c>
      <c r="P260" s="124" t="str">
        <f t="shared" si="3342"/>
        <v/>
      </c>
      <c r="Q260" s="125"/>
      <c r="R260" s="126">
        <f t="shared" ref="R260:R264" si="3444">Q260+O260</f>
        <v>0</v>
      </c>
      <c r="S260" s="124" t="str">
        <f t="shared" si="3344"/>
        <v/>
      </c>
      <c r="T260" s="125"/>
      <c r="U260" s="126">
        <f t="shared" ref="U260:U264" si="3445">T260+R260</f>
        <v>0</v>
      </c>
      <c r="V260" s="124" t="str">
        <f t="shared" si="3346"/>
        <v/>
      </c>
      <c r="W260" s="125"/>
      <c r="X260" s="126">
        <f t="shared" ref="X260:X264" si="3446">W260+U260</f>
        <v>0</v>
      </c>
      <c r="Y260" s="124" t="str">
        <f t="shared" si="3348"/>
        <v/>
      </c>
      <c r="Z260" s="125"/>
      <c r="AA260" s="126">
        <f t="shared" ref="AA260:AA264" si="3447">Z260+X260</f>
        <v>0</v>
      </c>
      <c r="AB260" s="124" t="str">
        <f t="shared" si="3350"/>
        <v/>
      </c>
      <c r="AC260" s="125"/>
      <c r="AD260" s="126">
        <f t="shared" ref="AD260:AD264" si="3448">AC260+AA260</f>
        <v>0</v>
      </c>
      <c r="AE260" s="124" t="str">
        <f t="shared" si="3352"/>
        <v/>
      </c>
      <c r="AF260" s="125"/>
      <c r="AG260" s="126">
        <f t="shared" ref="AG260:AG264" si="3449">AF260+AD260</f>
        <v>0</v>
      </c>
      <c r="AH260" s="124" t="str">
        <f t="shared" si="3354"/>
        <v/>
      </c>
      <c r="AI260" s="125"/>
      <c r="AJ260" s="126">
        <f t="shared" ref="AJ260:AJ264" si="3450">AI260+AG260</f>
        <v>0</v>
      </c>
      <c r="AK260" s="124" t="str">
        <f t="shared" si="3356"/>
        <v/>
      </c>
      <c r="AL260" s="125"/>
      <c r="AM260" s="126">
        <f t="shared" ref="AM260:AM264" si="3451">AL260+AJ260</f>
        <v>0</v>
      </c>
      <c r="AN260" s="124" t="str">
        <f t="shared" si="3358"/>
        <v/>
      </c>
      <c r="AO260" s="125"/>
      <c r="AP260" s="126">
        <f t="shared" ref="AP260:AP264" si="3452">AO260+AM260</f>
        <v>0</v>
      </c>
      <c r="AQ260" s="124" t="str">
        <f t="shared" si="3360"/>
        <v/>
      </c>
      <c r="AR260" s="125"/>
      <c r="AS260" s="126">
        <f t="shared" ref="AS260:AS264" si="3453">AR260+AP260</f>
        <v>0</v>
      </c>
      <c r="AT260" s="124" t="str">
        <f t="shared" si="3362"/>
        <v/>
      </c>
      <c r="AU260" s="125"/>
      <c r="AV260" s="126">
        <f t="shared" ref="AV260:AV264" si="3454">AU260+AS260</f>
        <v>0</v>
      </c>
      <c r="AW260" s="124" t="str">
        <f t="shared" si="3364"/>
        <v/>
      </c>
      <c r="AX260" s="125"/>
      <c r="AY260" s="126">
        <f t="shared" ref="AY260:AY264" si="3455">AX260+AV260</f>
        <v>0</v>
      </c>
      <c r="AZ260" s="124" t="str">
        <f t="shared" si="3366"/>
        <v/>
      </c>
      <c r="BA260" s="125"/>
      <c r="BB260" s="126">
        <f t="shared" ref="BB260:BB264" si="3456">BA260+AY260</f>
        <v>0</v>
      </c>
      <c r="BC260" s="124" t="str">
        <f t="shared" si="3368"/>
        <v/>
      </c>
      <c r="BD260" s="125"/>
      <c r="BE260" s="126">
        <f t="shared" ref="BE260:BE264" si="3457">BD260+BB260</f>
        <v>0</v>
      </c>
      <c r="BF260" s="124" t="str">
        <f t="shared" si="3370"/>
        <v/>
      </c>
      <c r="BG260" s="125"/>
      <c r="BH260" s="126">
        <f t="shared" ref="BH260:BH264" si="3458">BG260+BE260</f>
        <v>0</v>
      </c>
      <c r="BI260" s="124" t="str">
        <f t="shared" si="3372"/>
        <v/>
      </c>
      <c r="BJ260" s="125"/>
      <c r="BK260" s="126">
        <f t="shared" ref="BK260:BK264" si="3459">BJ260+BH260</f>
        <v>0</v>
      </c>
      <c r="BL260" s="124" t="str">
        <f t="shared" si="3374"/>
        <v/>
      </c>
      <c r="BM260" s="125"/>
      <c r="BN260" s="126">
        <f t="shared" ref="BN260:BN264" si="3460">BM260+BK260</f>
        <v>0</v>
      </c>
      <c r="BO260" s="124" t="str">
        <f t="shared" si="3376"/>
        <v/>
      </c>
      <c r="BP260" s="125"/>
      <c r="BQ260" s="126">
        <f t="shared" ref="BQ260:BQ264" si="3461">BP260+BN260</f>
        <v>0</v>
      </c>
      <c r="BR260" s="124" t="str">
        <f t="shared" si="3378"/>
        <v/>
      </c>
      <c r="BS260" s="125"/>
      <c r="BT260" s="126">
        <f t="shared" ref="BT260:BT264" si="3462">BS260+BQ260</f>
        <v>0</v>
      </c>
      <c r="BU260" s="124" t="str">
        <f t="shared" si="3380"/>
        <v/>
      </c>
      <c r="BV260" s="125"/>
      <c r="BW260" s="126">
        <f t="shared" ref="BW260:BW264" si="3463">BV260+BT260</f>
        <v>0</v>
      </c>
      <c r="BX260" s="124" t="str">
        <f t="shared" si="3382"/>
        <v/>
      </c>
      <c r="BY260" s="125"/>
      <c r="BZ260" s="126">
        <f t="shared" ref="BZ260:BZ264" si="3464">BY260+BW260</f>
        <v>0</v>
      </c>
      <c r="CA260" s="124" t="str">
        <f t="shared" si="3384"/>
        <v/>
      </c>
      <c r="CB260" s="125"/>
      <c r="CC260" s="126">
        <f t="shared" ref="CC260:CC264" si="3465">CB260+BZ260</f>
        <v>0</v>
      </c>
      <c r="CD260" s="124" t="str">
        <f t="shared" si="3386"/>
        <v/>
      </c>
      <c r="CE260" s="125"/>
      <c r="CF260" s="126">
        <f t="shared" ref="CF260:CF264" si="3466">CE260+CC260</f>
        <v>0</v>
      </c>
      <c r="CG260" s="124" t="str">
        <f t="shared" si="3388"/>
        <v/>
      </c>
      <c r="CH260" s="125"/>
      <c r="CI260" s="126">
        <f t="shared" ref="CI260:CI264" si="3467">CH260+CF260</f>
        <v>0</v>
      </c>
      <c r="CJ260" s="124" t="str">
        <f t="shared" si="3390"/>
        <v/>
      </c>
      <c r="CK260" s="125"/>
      <c r="CL260" s="126">
        <f t="shared" ref="CL260:CL264" si="3468">CK260+CI260</f>
        <v>0</v>
      </c>
      <c r="CM260" s="124" t="str">
        <f t="shared" si="3392"/>
        <v/>
      </c>
      <c r="CN260" s="125"/>
      <c r="CO260" s="126">
        <f t="shared" ref="CO260:CO264" si="3469">CN260+CL260</f>
        <v>0</v>
      </c>
      <c r="CP260" s="124">
        <f t="shared" si="3394"/>
        <v>65748.899999999994</v>
      </c>
      <c r="CQ260" s="125">
        <v>1</v>
      </c>
      <c r="CR260" s="126">
        <f t="shared" ref="CR260:CR264" si="3470">CQ260+CO260</f>
        <v>1</v>
      </c>
      <c r="CS260" s="124" t="str">
        <f t="shared" si="3396"/>
        <v/>
      </c>
      <c r="CT260" s="125"/>
      <c r="CU260" s="126">
        <f t="shared" ref="CU260:CU264" si="3471">CT260+CR260</f>
        <v>1</v>
      </c>
      <c r="CV260" s="124" t="str">
        <f t="shared" si="3398"/>
        <v/>
      </c>
      <c r="CW260" s="125"/>
      <c r="CX260" s="126">
        <f t="shared" ref="CX260:CX264" si="3472">CW260+CU260</f>
        <v>1</v>
      </c>
      <c r="CY260" s="124" t="str">
        <f t="shared" si="3400"/>
        <v/>
      </c>
      <c r="CZ260" s="125"/>
      <c r="DA260" s="126">
        <f t="shared" ref="DA260:DA264" si="3473">CZ260+CX260</f>
        <v>1</v>
      </c>
      <c r="DB260" s="124" t="str">
        <f t="shared" si="3402"/>
        <v/>
      </c>
      <c r="DC260" s="125"/>
      <c r="DD260" s="126">
        <f t="shared" ref="DD260:DD264" si="3474">DC260+DA260</f>
        <v>1</v>
      </c>
      <c r="DE260" s="124" t="str">
        <f t="shared" si="3404"/>
        <v/>
      </c>
      <c r="DF260" s="125"/>
      <c r="DG260" s="126">
        <f t="shared" ref="DG260:DG264" si="3475">DF260+DD260</f>
        <v>1</v>
      </c>
      <c r="DH260" s="124" t="str">
        <f t="shared" si="3406"/>
        <v/>
      </c>
      <c r="DI260" s="125"/>
      <c r="DJ260" s="126">
        <f t="shared" ref="DJ260:DJ264" si="3476">DI260+DG260</f>
        <v>1</v>
      </c>
    </row>
    <row r="261" spans="1:114" ht="7.75" hidden="1" customHeight="1" outlineLevel="1" x14ac:dyDescent="0.2">
      <c r="A261" s="97" t="str">
        <f t="shared" si="2984"/>
        <v>8</v>
      </c>
      <c r="B261" s="121" t="s">
        <v>121</v>
      </c>
      <c r="C261" s="213" t="str">
        <f>VLOOKUP(B261,'[49]PLANILHA ORCAMENTARIA'!A:B,2,0)</f>
        <v>INFRAESTRUTURA PREVENÇÃO DE COMBATE A INCENDIO - 1 ANDAR</v>
      </c>
      <c r="D261" s="214"/>
      <c r="E261" s="122">
        <f>VLOOKUP(B261,'[49]PLANILHA ORCAMENTARIA'!A:G,7,0)</f>
        <v>99905.12</v>
      </c>
      <c r="F261" s="123"/>
      <c r="G261" s="124" t="str">
        <f t="shared" si="3338"/>
        <v/>
      </c>
      <c r="H261" s="125"/>
      <c r="I261" s="126">
        <f t="shared" si="3442"/>
        <v>0</v>
      </c>
      <c r="J261" s="124" t="str">
        <f t="shared" si="3339"/>
        <v/>
      </c>
      <c r="K261" s="125"/>
      <c r="L261" s="126">
        <f t="shared" si="3269"/>
        <v>0</v>
      </c>
      <c r="M261" s="124" t="str">
        <f t="shared" si="3340"/>
        <v/>
      </c>
      <c r="N261" s="125"/>
      <c r="O261" s="126">
        <f t="shared" si="3443"/>
        <v>0</v>
      </c>
      <c r="P261" s="124" t="str">
        <f t="shared" si="3342"/>
        <v/>
      </c>
      <c r="Q261" s="125"/>
      <c r="R261" s="126">
        <f t="shared" si="3444"/>
        <v>0</v>
      </c>
      <c r="S261" s="124" t="str">
        <f t="shared" si="3344"/>
        <v/>
      </c>
      <c r="T261" s="125"/>
      <c r="U261" s="126">
        <f t="shared" si="3445"/>
        <v>0</v>
      </c>
      <c r="V261" s="124" t="str">
        <f t="shared" si="3346"/>
        <v/>
      </c>
      <c r="W261" s="125"/>
      <c r="X261" s="126">
        <f t="shared" si="3446"/>
        <v>0</v>
      </c>
      <c r="Y261" s="124" t="str">
        <f t="shared" si="3348"/>
        <v/>
      </c>
      <c r="Z261" s="125"/>
      <c r="AA261" s="126">
        <f t="shared" si="3447"/>
        <v>0</v>
      </c>
      <c r="AB261" s="124" t="str">
        <f t="shared" si="3350"/>
        <v/>
      </c>
      <c r="AC261" s="125"/>
      <c r="AD261" s="126">
        <f t="shared" si="3448"/>
        <v>0</v>
      </c>
      <c r="AE261" s="124" t="str">
        <f t="shared" si="3352"/>
        <v/>
      </c>
      <c r="AF261" s="125"/>
      <c r="AG261" s="126">
        <f t="shared" si="3449"/>
        <v>0</v>
      </c>
      <c r="AH261" s="124" t="str">
        <f t="shared" si="3354"/>
        <v/>
      </c>
      <c r="AI261" s="125"/>
      <c r="AJ261" s="126">
        <f t="shared" si="3450"/>
        <v>0</v>
      </c>
      <c r="AK261" s="124" t="str">
        <f t="shared" si="3356"/>
        <v/>
      </c>
      <c r="AL261" s="125"/>
      <c r="AM261" s="126">
        <f t="shared" si="3451"/>
        <v>0</v>
      </c>
      <c r="AN261" s="124" t="str">
        <f t="shared" si="3358"/>
        <v/>
      </c>
      <c r="AO261" s="125"/>
      <c r="AP261" s="126">
        <f t="shared" si="3452"/>
        <v>0</v>
      </c>
      <c r="AQ261" s="124" t="str">
        <f t="shared" si="3360"/>
        <v/>
      </c>
      <c r="AR261" s="125"/>
      <c r="AS261" s="126">
        <f t="shared" si="3453"/>
        <v>0</v>
      </c>
      <c r="AT261" s="124" t="str">
        <f t="shared" si="3362"/>
        <v/>
      </c>
      <c r="AU261" s="125"/>
      <c r="AV261" s="126">
        <f t="shared" si="3454"/>
        <v>0</v>
      </c>
      <c r="AW261" s="124" t="str">
        <f t="shared" si="3364"/>
        <v/>
      </c>
      <c r="AX261" s="125"/>
      <c r="AY261" s="126">
        <f t="shared" si="3455"/>
        <v>0</v>
      </c>
      <c r="AZ261" s="124" t="str">
        <f t="shared" si="3366"/>
        <v/>
      </c>
      <c r="BA261" s="125"/>
      <c r="BB261" s="126">
        <f t="shared" si="3456"/>
        <v>0</v>
      </c>
      <c r="BC261" s="124" t="str">
        <f t="shared" si="3368"/>
        <v/>
      </c>
      <c r="BD261" s="125"/>
      <c r="BE261" s="126">
        <f t="shared" si="3457"/>
        <v>0</v>
      </c>
      <c r="BF261" s="124" t="str">
        <f t="shared" si="3370"/>
        <v/>
      </c>
      <c r="BG261" s="125"/>
      <c r="BH261" s="126">
        <f t="shared" si="3458"/>
        <v>0</v>
      </c>
      <c r="BI261" s="124" t="str">
        <f t="shared" si="3372"/>
        <v/>
      </c>
      <c r="BJ261" s="125"/>
      <c r="BK261" s="126">
        <f t="shared" si="3459"/>
        <v>0</v>
      </c>
      <c r="BL261" s="124" t="str">
        <f t="shared" si="3374"/>
        <v/>
      </c>
      <c r="BM261" s="125"/>
      <c r="BN261" s="126">
        <f t="shared" si="3460"/>
        <v>0</v>
      </c>
      <c r="BO261" s="124" t="str">
        <f t="shared" si="3376"/>
        <v/>
      </c>
      <c r="BP261" s="125"/>
      <c r="BQ261" s="126">
        <f t="shared" si="3461"/>
        <v>0</v>
      </c>
      <c r="BR261" s="124" t="str">
        <f t="shared" si="3378"/>
        <v/>
      </c>
      <c r="BS261" s="125"/>
      <c r="BT261" s="126">
        <f t="shared" si="3462"/>
        <v>0</v>
      </c>
      <c r="BU261" s="124" t="str">
        <f t="shared" si="3380"/>
        <v/>
      </c>
      <c r="BV261" s="125"/>
      <c r="BW261" s="126">
        <f t="shared" si="3463"/>
        <v>0</v>
      </c>
      <c r="BX261" s="124" t="str">
        <f t="shared" si="3382"/>
        <v/>
      </c>
      <c r="BY261" s="125"/>
      <c r="BZ261" s="126">
        <f t="shared" si="3464"/>
        <v>0</v>
      </c>
      <c r="CA261" s="124" t="str">
        <f t="shared" si="3384"/>
        <v/>
      </c>
      <c r="CB261" s="125"/>
      <c r="CC261" s="126">
        <f t="shared" si="3465"/>
        <v>0</v>
      </c>
      <c r="CD261" s="124" t="str">
        <f t="shared" si="3386"/>
        <v/>
      </c>
      <c r="CE261" s="125"/>
      <c r="CF261" s="126">
        <f t="shared" si="3466"/>
        <v>0</v>
      </c>
      <c r="CG261" s="124" t="str">
        <f t="shared" si="3388"/>
        <v/>
      </c>
      <c r="CH261" s="125"/>
      <c r="CI261" s="126">
        <f t="shared" si="3467"/>
        <v>0</v>
      </c>
      <c r="CJ261" s="124" t="str">
        <f t="shared" si="3390"/>
        <v/>
      </c>
      <c r="CK261" s="125"/>
      <c r="CL261" s="126">
        <f t="shared" si="3468"/>
        <v>0</v>
      </c>
      <c r="CM261" s="124" t="str">
        <f t="shared" si="3392"/>
        <v/>
      </c>
      <c r="CN261" s="125"/>
      <c r="CO261" s="126">
        <f t="shared" si="3469"/>
        <v>0</v>
      </c>
      <c r="CP261" s="124" t="str">
        <f t="shared" si="3394"/>
        <v/>
      </c>
      <c r="CQ261" s="125"/>
      <c r="CR261" s="126">
        <f t="shared" si="3470"/>
        <v>0</v>
      </c>
      <c r="CS261" s="124">
        <f t="shared" si="3396"/>
        <v>99905.12</v>
      </c>
      <c r="CT261" s="125">
        <v>1</v>
      </c>
      <c r="CU261" s="126">
        <f t="shared" si="3471"/>
        <v>1</v>
      </c>
      <c r="CV261" s="124" t="str">
        <f t="shared" si="3398"/>
        <v/>
      </c>
      <c r="CW261" s="125"/>
      <c r="CX261" s="126">
        <f t="shared" si="3472"/>
        <v>1</v>
      </c>
      <c r="CY261" s="124" t="str">
        <f t="shared" si="3400"/>
        <v/>
      </c>
      <c r="CZ261" s="125"/>
      <c r="DA261" s="126">
        <f t="shared" si="3473"/>
        <v>1</v>
      </c>
      <c r="DB261" s="124" t="str">
        <f t="shared" si="3402"/>
        <v/>
      </c>
      <c r="DC261" s="125"/>
      <c r="DD261" s="126">
        <f t="shared" si="3474"/>
        <v>1</v>
      </c>
      <c r="DE261" s="124" t="str">
        <f t="shared" si="3404"/>
        <v/>
      </c>
      <c r="DF261" s="125"/>
      <c r="DG261" s="126">
        <f t="shared" si="3475"/>
        <v>1</v>
      </c>
      <c r="DH261" s="124" t="str">
        <f t="shared" si="3406"/>
        <v/>
      </c>
      <c r="DI261" s="125"/>
      <c r="DJ261" s="126">
        <f t="shared" si="3476"/>
        <v>1</v>
      </c>
    </row>
    <row r="262" spans="1:114" ht="7.75" hidden="1" customHeight="1" outlineLevel="1" x14ac:dyDescent="0.2">
      <c r="A262" s="97" t="str">
        <f t="shared" si="2984"/>
        <v>8</v>
      </c>
      <c r="B262" s="121" t="s">
        <v>122</v>
      </c>
      <c r="C262" s="213" t="str">
        <f>VLOOKUP(B262,'[49]PLANILHA ORCAMENTARIA'!A:B,2,0)</f>
        <v>INFRAESTRUTURA PREVENÇÃO DE COMBATE A INCENDIO - 2 ANDAR</v>
      </c>
      <c r="D262" s="214"/>
      <c r="E262" s="122">
        <f>VLOOKUP(B262,'[49]PLANILHA ORCAMENTARIA'!A:G,7,0)</f>
        <v>58847.21</v>
      </c>
      <c r="F262" s="123"/>
      <c r="G262" s="124" t="str">
        <f t="shared" si="3338"/>
        <v/>
      </c>
      <c r="H262" s="125"/>
      <c r="I262" s="126">
        <f t="shared" si="3442"/>
        <v>0</v>
      </c>
      <c r="J262" s="124" t="str">
        <f t="shared" si="3339"/>
        <v/>
      </c>
      <c r="K262" s="125"/>
      <c r="L262" s="126">
        <f t="shared" si="3269"/>
        <v>0</v>
      </c>
      <c r="M262" s="124" t="str">
        <f t="shared" si="3340"/>
        <v/>
      </c>
      <c r="N262" s="125"/>
      <c r="O262" s="126">
        <f t="shared" si="3443"/>
        <v>0</v>
      </c>
      <c r="P262" s="124" t="str">
        <f t="shared" si="3342"/>
        <v/>
      </c>
      <c r="Q262" s="125"/>
      <c r="R262" s="126">
        <f t="shared" si="3444"/>
        <v>0</v>
      </c>
      <c r="S262" s="124" t="str">
        <f t="shared" si="3344"/>
        <v/>
      </c>
      <c r="T262" s="125"/>
      <c r="U262" s="126">
        <f t="shared" si="3445"/>
        <v>0</v>
      </c>
      <c r="V262" s="124" t="str">
        <f t="shared" si="3346"/>
        <v/>
      </c>
      <c r="W262" s="125"/>
      <c r="X262" s="126">
        <f t="shared" si="3446"/>
        <v>0</v>
      </c>
      <c r="Y262" s="124" t="str">
        <f t="shared" si="3348"/>
        <v/>
      </c>
      <c r="Z262" s="125"/>
      <c r="AA262" s="126">
        <f t="shared" si="3447"/>
        <v>0</v>
      </c>
      <c r="AB262" s="124" t="str">
        <f t="shared" si="3350"/>
        <v/>
      </c>
      <c r="AC262" s="125"/>
      <c r="AD262" s="126">
        <f t="shared" si="3448"/>
        <v>0</v>
      </c>
      <c r="AE262" s="124" t="str">
        <f t="shared" si="3352"/>
        <v/>
      </c>
      <c r="AF262" s="125"/>
      <c r="AG262" s="126">
        <f t="shared" si="3449"/>
        <v>0</v>
      </c>
      <c r="AH262" s="124" t="str">
        <f t="shared" si="3354"/>
        <v/>
      </c>
      <c r="AI262" s="125"/>
      <c r="AJ262" s="126">
        <f t="shared" si="3450"/>
        <v>0</v>
      </c>
      <c r="AK262" s="124" t="str">
        <f t="shared" si="3356"/>
        <v/>
      </c>
      <c r="AL262" s="125"/>
      <c r="AM262" s="126">
        <f t="shared" si="3451"/>
        <v>0</v>
      </c>
      <c r="AN262" s="124" t="str">
        <f t="shared" si="3358"/>
        <v/>
      </c>
      <c r="AO262" s="125"/>
      <c r="AP262" s="126">
        <f t="shared" si="3452"/>
        <v>0</v>
      </c>
      <c r="AQ262" s="124" t="str">
        <f t="shared" si="3360"/>
        <v/>
      </c>
      <c r="AR262" s="125"/>
      <c r="AS262" s="126">
        <f t="shared" si="3453"/>
        <v>0</v>
      </c>
      <c r="AT262" s="124" t="str">
        <f t="shared" si="3362"/>
        <v/>
      </c>
      <c r="AU262" s="125"/>
      <c r="AV262" s="126">
        <f t="shared" si="3454"/>
        <v>0</v>
      </c>
      <c r="AW262" s="124" t="str">
        <f t="shared" si="3364"/>
        <v/>
      </c>
      <c r="AX262" s="125"/>
      <c r="AY262" s="126">
        <f t="shared" si="3455"/>
        <v>0</v>
      </c>
      <c r="AZ262" s="124" t="str">
        <f t="shared" si="3366"/>
        <v/>
      </c>
      <c r="BA262" s="125"/>
      <c r="BB262" s="126">
        <f t="shared" si="3456"/>
        <v>0</v>
      </c>
      <c r="BC262" s="124" t="str">
        <f t="shared" si="3368"/>
        <v/>
      </c>
      <c r="BD262" s="125"/>
      <c r="BE262" s="126">
        <f t="shared" si="3457"/>
        <v>0</v>
      </c>
      <c r="BF262" s="124" t="str">
        <f t="shared" si="3370"/>
        <v/>
      </c>
      <c r="BG262" s="125"/>
      <c r="BH262" s="126">
        <f t="shared" si="3458"/>
        <v>0</v>
      </c>
      <c r="BI262" s="124" t="str">
        <f t="shared" si="3372"/>
        <v/>
      </c>
      <c r="BJ262" s="125"/>
      <c r="BK262" s="126">
        <f t="shared" si="3459"/>
        <v>0</v>
      </c>
      <c r="BL262" s="124" t="str">
        <f t="shared" si="3374"/>
        <v/>
      </c>
      <c r="BM262" s="125"/>
      <c r="BN262" s="126">
        <f t="shared" si="3460"/>
        <v>0</v>
      </c>
      <c r="BO262" s="124" t="str">
        <f t="shared" si="3376"/>
        <v/>
      </c>
      <c r="BP262" s="125"/>
      <c r="BQ262" s="126">
        <f t="shared" si="3461"/>
        <v>0</v>
      </c>
      <c r="BR262" s="124" t="str">
        <f t="shared" si="3378"/>
        <v/>
      </c>
      <c r="BS262" s="125"/>
      <c r="BT262" s="126">
        <f t="shared" si="3462"/>
        <v>0</v>
      </c>
      <c r="BU262" s="124" t="str">
        <f t="shared" si="3380"/>
        <v/>
      </c>
      <c r="BV262" s="125"/>
      <c r="BW262" s="126">
        <f t="shared" si="3463"/>
        <v>0</v>
      </c>
      <c r="BX262" s="124" t="str">
        <f t="shared" si="3382"/>
        <v/>
      </c>
      <c r="BY262" s="125"/>
      <c r="BZ262" s="126">
        <f t="shared" si="3464"/>
        <v>0</v>
      </c>
      <c r="CA262" s="124" t="str">
        <f t="shared" si="3384"/>
        <v/>
      </c>
      <c r="CB262" s="125"/>
      <c r="CC262" s="126">
        <f t="shared" si="3465"/>
        <v>0</v>
      </c>
      <c r="CD262" s="124" t="str">
        <f t="shared" si="3386"/>
        <v/>
      </c>
      <c r="CE262" s="125"/>
      <c r="CF262" s="126">
        <f t="shared" si="3466"/>
        <v>0</v>
      </c>
      <c r="CG262" s="124" t="str">
        <f t="shared" si="3388"/>
        <v/>
      </c>
      <c r="CH262" s="125"/>
      <c r="CI262" s="126">
        <f t="shared" si="3467"/>
        <v>0</v>
      </c>
      <c r="CJ262" s="124" t="str">
        <f t="shared" si="3390"/>
        <v/>
      </c>
      <c r="CK262" s="125"/>
      <c r="CL262" s="126">
        <f t="shared" si="3468"/>
        <v>0</v>
      </c>
      <c r="CM262" s="124" t="str">
        <f t="shared" si="3392"/>
        <v/>
      </c>
      <c r="CN262" s="125"/>
      <c r="CO262" s="126">
        <f t="shared" si="3469"/>
        <v>0</v>
      </c>
      <c r="CP262" s="124" t="str">
        <f t="shared" si="3394"/>
        <v/>
      </c>
      <c r="CQ262" s="125"/>
      <c r="CR262" s="126">
        <f t="shared" si="3470"/>
        <v>0</v>
      </c>
      <c r="CS262" s="124" t="str">
        <f t="shared" si="3396"/>
        <v/>
      </c>
      <c r="CT262" s="125"/>
      <c r="CU262" s="126">
        <f t="shared" si="3471"/>
        <v>0</v>
      </c>
      <c r="CV262" s="124">
        <f t="shared" si="3398"/>
        <v>58847.21</v>
      </c>
      <c r="CW262" s="125">
        <v>1</v>
      </c>
      <c r="CX262" s="126">
        <f t="shared" si="3472"/>
        <v>1</v>
      </c>
      <c r="CY262" s="124" t="str">
        <f t="shared" si="3400"/>
        <v/>
      </c>
      <c r="CZ262" s="125"/>
      <c r="DA262" s="126">
        <f t="shared" si="3473"/>
        <v>1</v>
      </c>
      <c r="DB262" s="124" t="str">
        <f t="shared" si="3402"/>
        <v/>
      </c>
      <c r="DC262" s="125"/>
      <c r="DD262" s="126">
        <f t="shared" si="3474"/>
        <v>1</v>
      </c>
      <c r="DE262" s="124" t="str">
        <f t="shared" si="3404"/>
        <v/>
      </c>
      <c r="DF262" s="125"/>
      <c r="DG262" s="126">
        <f t="shared" si="3475"/>
        <v>1</v>
      </c>
      <c r="DH262" s="124" t="str">
        <f t="shared" si="3406"/>
        <v/>
      </c>
      <c r="DI262" s="125"/>
      <c r="DJ262" s="126">
        <f t="shared" si="3476"/>
        <v>1</v>
      </c>
    </row>
    <row r="263" spans="1:114" ht="7.75" hidden="1" customHeight="1" outlineLevel="1" x14ac:dyDescent="0.2">
      <c r="A263" s="97" t="str">
        <f t="shared" si="2984"/>
        <v>8</v>
      </c>
      <c r="B263" s="121" t="s">
        <v>123</v>
      </c>
      <c r="C263" s="213" t="str">
        <f>VLOOKUP(B263,'[49]PLANILHA ORCAMENTARIA'!A:B,2,0)</f>
        <v>ACABAMENTOS DE INCÊNDIO</v>
      </c>
      <c r="D263" s="214"/>
      <c r="E263" s="122">
        <f>VLOOKUP(B263,'[49]PLANILHA ORCAMENTARIA'!A:G,7,0)</f>
        <v>153221.09</v>
      </c>
      <c r="F263" s="123"/>
      <c r="G263" s="124" t="str">
        <f t="shared" si="3338"/>
        <v/>
      </c>
      <c r="H263" s="125"/>
      <c r="I263" s="126">
        <f t="shared" si="3442"/>
        <v>0</v>
      </c>
      <c r="J263" s="124" t="str">
        <f t="shared" si="3339"/>
        <v/>
      </c>
      <c r="K263" s="125"/>
      <c r="L263" s="126">
        <f t="shared" si="3269"/>
        <v>0</v>
      </c>
      <c r="M263" s="124" t="str">
        <f t="shared" si="3340"/>
        <v/>
      </c>
      <c r="N263" s="125"/>
      <c r="O263" s="126">
        <f t="shared" si="3443"/>
        <v>0</v>
      </c>
      <c r="P263" s="124" t="str">
        <f t="shared" si="3342"/>
        <v/>
      </c>
      <c r="Q263" s="125"/>
      <c r="R263" s="126">
        <f t="shared" si="3444"/>
        <v>0</v>
      </c>
      <c r="S263" s="124" t="str">
        <f t="shared" si="3344"/>
        <v/>
      </c>
      <c r="T263" s="125"/>
      <c r="U263" s="126">
        <f t="shared" si="3445"/>
        <v>0</v>
      </c>
      <c r="V263" s="124" t="str">
        <f t="shared" si="3346"/>
        <v/>
      </c>
      <c r="W263" s="125"/>
      <c r="X263" s="126">
        <f t="shared" si="3446"/>
        <v>0</v>
      </c>
      <c r="Y263" s="124" t="str">
        <f t="shared" si="3348"/>
        <v/>
      </c>
      <c r="Z263" s="125"/>
      <c r="AA263" s="126">
        <f t="shared" si="3447"/>
        <v>0</v>
      </c>
      <c r="AB263" s="124" t="str">
        <f t="shared" si="3350"/>
        <v/>
      </c>
      <c r="AC263" s="125"/>
      <c r="AD263" s="126">
        <f t="shared" si="3448"/>
        <v>0</v>
      </c>
      <c r="AE263" s="124" t="str">
        <f t="shared" si="3352"/>
        <v/>
      </c>
      <c r="AF263" s="125"/>
      <c r="AG263" s="126">
        <f t="shared" si="3449"/>
        <v>0</v>
      </c>
      <c r="AH263" s="124" t="str">
        <f t="shared" si="3354"/>
        <v/>
      </c>
      <c r="AI263" s="125"/>
      <c r="AJ263" s="126">
        <f t="shared" si="3450"/>
        <v>0</v>
      </c>
      <c r="AK263" s="124" t="str">
        <f t="shared" si="3356"/>
        <v/>
      </c>
      <c r="AL263" s="125"/>
      <c r="AM263" s="126">
        <f t="shared" si="3451"/>
        <v>0</v>
      </c>
      <c r="AN263" s="124" t="str">
        <f t="shared" si="3358"/>
        <v/>
      </c>
      <c r="AO263" s="125"/>
      <c r="AP263" s="126">
        <f t="shared" si="3452"/>
        <v>0</v>
      </c>
      <c r="AQ263" s="124" t="str">
        <f t="shared" si="3360"/>
        <v/>
      </c>
      <c r="AR263" s="125"/>
      <c r="AS263" s="126">
        <f t="shared" si="3453"/>
        <v>0</v>
      </c>
      <c r="AT263" s="124" t="str">
        <f t="shared" si="3362"/>
        <v/>
      </c>
      <c r="AU263" s="125"/>
      <c r="AV263" s="126">
        <f t="shared" si="3454"/>
        <v>0</v>
      </c>
      <c r="AW263" s="124" t="str">
        <f t="shared" si="3364"/>
        <v/>
      </c>
      <c r="AX263" s="125"/>
      <c r="AY263" s="126">
        <f t="shared" si="3455"/>
        <v>0</v>
      </c>
      <c r="AZ263" s="124" t="str">
        <f t="shared" si="3366"/>
        <v/>
      </c>
      <c r="BA263" s="125"/>
      <c r="BB263" s="126">
        <f t="shared" si="3456"/>
        <v>0</v>
      </c>
      <c r="BC263" s="124" t="str">
        <f t="shared" si="3368"/>
        <v/>
      </c>
      <c r="BD263" s="125"/>
      <c r="BE263" s="126">
        <f t="shared" si="3457"/>
        <v>0</v>
      </c>
      <c r="BF263" s="124" t="str">
        <f t="shared" si="3370"/>
        <v/>
      </c>
      <c r="BG263" s="125"/>
      <c r="BH263" s="126">
        <f t="shared" si="3458"/>
        <v>0</v>
      </c>
      <c r="BI263" s="124" t="str">
        <f t="shared" si="3372"/>
        <v/>
      </c>
      <c r="BJ263" s="125"/>
      <c r="BK263" s="126">
        <f t="shared" si="3459"/>
        <v>0</v>
      </c>
      <c r="BL263" s="124" t="str">
        <f t="shared" si="3374"/>
        <v/>
      </c>
      <c r="BM263" s="125"/>
      <c r="BN263" s="126">
        <f t="shared" si="3460"/>
        <v>0</v>
      </c>
      <c r="BO263" s="124" t="str">
        <f t="shared" si="3376"/>
        <v/>
      </c>
      <c r="BP263" s="125"/>
      <c r="BQ263" s="126">
        <f t="shared" si="3461"/>
        <v>0</v>
      </c>
      <c r="BR263" s="124" t="str">
        <f t="shared" si="3378"/>
        <v/>
      </c>
      <c r="BS263" s="125"/>
      <c r="BT263" s="126">
        <f t="shared" si="3462"/>
        <v>0</v>
      </c>
      <c r="BU263" s="124" t="str">
        <f t="shared" si="3380"/>
        <v/>
      </c>
      <c r="BV263" s="125"/>
      <c r="BW263" s="126">
        <f t="shared" si="3463"/>
        <v>0</v>
      </c>
      <c r="BX263" s="124" t="str">
        <f t="shared" si="3382"/>
        <v/>
      </c>
      <c r="BY263" s="125"/>
      <c r="BZ263" s="126">
        <f t="shared" si="3464"/>
        <v>0</v>
      </c>
      <c r="CA263" s="124" t="str">
        <f t="shared" si="3384"/>
        <v/>
      </c>
      <c r="CB263" s="125"/>
      <c r="CC263" s="126">
        <f t="shared" si="3465"/>
        <v>0</v>
      </c>
      <c r="CD263" s="124" t="str">
        <f t="shared" si="3386"/>
        <v/>
      </c>
      <c r="CE263" s="125"/>
      <c r="CF263" s="126">
        <f t="shared" si="3466"/>
        <v>0</v>
      </c>
      <c r="CG263" s="124" t="str">
        <f t="shared" si="3388"/>
        <v/>
      </c>
      <c r="CH263" s="125"/>
      <c r="CI263" s="126">
        <f t="shared" si="3467"/>
        <v>0</v>
      </c>
      <c r="CJ263" s="124" t="str">
        <f t="shared" si="3390"/>
        <v/>
      </c>
      <c r="CK263" s="125"/>
      <c r="CL263" s="126">
        <f t="shared" si="3468"/>
        <v>0</v>
      </c>
      <c r="CM263" s="124" t="str">
        <f t="shared" si="3392"/>
        <v/>
      </c>
      <c r="CN263" s="125"/>
      <c r="CO263" s="126">
        <f t="shared" si="3469"/>
        <v>0</v>
      </c>
      <c r="CP263" s="124" t="str">
        <f t="shared" si="3394"/>
        <v/>
      </c>
      <c r="CQ263" s="125"/>
      <c r="CR263" s="126">
        <f t="shared" si="3470"/>
        <v>0</v>
      </c>
      <c r="CS263" s="124" t="str">
        <f t="shared" si="3396"/>
        <v/>
      </c>
      <c r="CT263" s="125"/>
      <c r="CU263" s="126">
        <f t="shared" si="3471"/>
        <v>0</v>
      </c>
      <c r="CV263" s="124" t="str">
        <f t="shared" si="3398"/>
        <v/>
      </c>
      <c r="CW263" s="125"/>
      <c r="CX263" s="126">
        <f t="shared" si="3472"/>
        <v>0</v>
      </c>
      <c r="CY263" s="124">
        <f t="shared" si="3400"/>
        <v>153221.09</v>
      </c>
      <c r="CZ263" s="125">
        <v>1</v>
      </c>
      <c r="DA263" s="126">
        <f t="shared" si="3473"/>
        <v>1</v>
      </c>
      <c r="DB263" s="124" t="str">
        <f t="shared" si="3402"/>
        <v/>
      </c>
      <c r="DC263" s="125"/>
      <c r="DD263" s="126">
        <f t="shared" si="3474"/>
        <v>1</v>
      </c>
      <c r="DE263" s="124" t="str">
        <f t="shared" si="3404"/>
        <v/>
      </c>
      <c r="DF263" s="125"/>
      <c r="DG263" s="126">
        <f t="shared" si="3475"/>
        <v>1</v>
      </c>
      <c r="DH263" s="124" t="str">
        <f t="shared" si="3406"/>
        <v/>
      </c>
      <c r="DI263" s="125"/>
      <c r="DJ263" s="126">
        <f t="shared" si="3476"/>
        <v>1</v>
      </c>
    </row>
    <row r="264" spans="1:114" ht="7.75" hidden="1" customHeight="1" outlineLevel="1" x14ac:dyDescent="0.2">
      <c r="A264" s="97" t="str">
        <f t="shared" si="2984"/>
        <v>8</v>
      </c>
      <c r="B264" s="121" t="s">
        <v>124</v>
      </c>
      <c r="C264" s="213" t="str">
        <f>VLOOKUP(B264,'[49]PLANILHA ORCAMENTARIA'!A:B,2,0)</f>
        <v>SPDA</v>
      </c>
      <c r="D264" s="214"/>
      <c r="E264" s="122">
        <f>VLOOKUP(B264,'[49]PLANILHA ORCAMENTARIA'!A:G,7,0)</f>
        <v>87836.45</v>
      </c>
      <c r="F264" s="123"/>
      <c r="G264" s="124" t="str">
        <f t="shared" si="3338"/>
        <v/>
      </c>
      <c r="H264" s="125"/>
      <c r="I264" s="126">
        <f t="shared" si="3442"/>
        <v>0</v>
      </c>
      <c r="J264" s="124" t="str">
        <f t="shared" si="3339"/>
        <v/>
      </c>
      <c r="K264" s="125"/>
      <c r="L264" s="126">
        <f t="shared" si="3269"/>
        <v>0</v>
      </c>
      <c r="M264" s="124" t="str">
        <f t="shared" si="3340"/>
        <v/>
      </c>
      <c r="N264" s="125"/>
      <c r="O264" s="126">
        <f t="shared" si="3443"/>
        <v>0</v>
      </c>
      <c r="P264" s="124" t="str">
        <f t="shared" si="3342"/>
        <v/>
      </c>
      <c r="Q264" s="125"/>
      <c r="R264" s="126">
        <f t="shared" si="3444"/>
        <v>0</v>
      </c>
      <c r="S264" s="124" t="str">
        <f t="shared" si="3344"/>
        <v/>
      </c>
      <c r="T264" s="125"/>
      <c r="U264" s="126">
        <f t="shared" si="3445"/>
        <v>0</v>
      </c>
      <c r="V264" s="124" t="str">
        <f t="shared" si="3346"/>
        <v/>
      </c>
      <c r="W264" s="125"/>
      <c r="X264" s="126">
        <f t="shared" si="3446"/>
        <v>0</v>
      </c>
      <c r="Y264" s="124" t="str">
        <f t="shared" si="3348"/>
        <v/>
      </c>
      <c r="Z264" s="125"/>
      <c r="AA264" s="126">
        <f t="shared" si="3447"/>
        <v>0</v>
      </c>
      <c r="AB264" s="124" t="str">
        <f t="shared" si="3350"/>
        <v/>
      </c>
      <c r="AC264" s="125"/>
      <c r="AD264" s="126">
        <f t="shared" si="3448"/>
        <v>0</v>
      </c>
      <c r="AE264" s="124" t="str">
        <f t="shared" si="3352"/>
        <v/>
      </c>
      <c r="AF264" s="125"/>
      <c r="AG264" s="126">
        <f t="shared" si="3449"/>
        <v>0</v>
      </c>
      <c r="AH264" s="124" t="str">
        <f t="shared" si="3354"/>
        <v/>
      </c>
      <c r="AI264" s="125"/>
      <c r="AJ264" s="126">
        <f t="shared" si="3450"/>
        <v>0</v>
      </c>
      <c r="AK264" s="124" t="str">
        <f t="shared" si="3356"/>
        <v/>
      </c>
      <c r="AL264" s="125"/>
      <c r="AM264" s="126">
        <f t="shared" si="3451"/>
        <v>0</v>
      </c>
      <c r="AN264" s="124" t="str">
        <f t="shared" si="3358"/>
        <v/>
      </c>
      <c r="AO264" s="125"/>
      <c r="AP264" s="126">
        <f t="shared" si="3452"/>
        <v>0</v>
      </c>
      <c r="AQ264" s="124" t="str">
        <f t="shared" si="3360"/>
        <v/>
      </c>
      <c r="AR264" s="125"/>
      <c r="AS264" s="126">
        <f t="shared" si="3453"/>
        <v>0</v>
      </c>
      <c r="AT264" s="124" t="str">
        <f t="shared" si="3362"/>
        <v/>
      </c>
      <c r="AU264" s="125"/>
      <c r="AV264" s="126">
        <f t="shared" si="3454"/>
        <v>0</v>
      </c>
      <c r="AW264" s="124" t="str">
        <f t="shared" si="3364"/>
        <v/>
      </c>
      <c r="AX264" s="125"/>
      <c r="AY264" s="126">
        <f t="shared" si="3455"/>
        <v>0</v>
      </c>
      <c r="AZ264" s="124" t="str">
        <f t="shared" si="3366"/>
        <v/>
      </c>
      <c r="BA264" s="125"/>
      <c r="BB264" s="126">
        <f t="shared" si="3456"/>
        <v>0</v>
      </c>
      <c r="BC264" s="124" t="str">
        <f t="shared" si="3368"/>
        <v/>
      </c>
      <c r="BD264" s="125"/>
      <c r="BE264" s="126">
        <f t="shared" si="3457"/>
        <v>0</v>
      </c>
      <c r="BF264" s="124" t="str">
        <f t="shared" si="3370"/>
        <v/>
      </c>
      <c r="BG264" s="125"/>
      <c r="BH264" s="126">
        <f t="shared" si="3458"/>
        <v>0</v>
      </c>
      <c r="BI264" s="124" t="str">
        <f t="shared" si="3372"/>
        <v/>
      </c>
      <c r="BJ264" s="125"/>
      <c r="BK264" s="126">
        <f t="shared" si="3459"/>
        <v>0</v>
      </c>
      <c r="BL264" s="124" t="str">
        <f t="shared" si="3374"/>
        <v/>
      </c>
      <c r="BM264" s="125"/>
      <c r="BN264" s="126">
        <f t="shared" si="3460"/>
        <v>0</v>
      </c>
      <c r="BO264" s="124" t="str">
        <f t="shared" si="3376"/>
        <v/>
      </c>
      <c r="BP264" s="125"/>
      <c r="BQ264" s="126">
        <f t="shared" si="3461"/>
        <v>0</v>
      </c>
      <c r="BR264" s="124" t="str">
        <f t="shared" si="3378"/>
        <v/>
      </c>
      <c r="BS264" s="125"/>
      <c r="BT264" s="126">
        <f t="shared" si="3462"/>
        <v>0</v>
      </c>
      <c r="BU264" s="124" t="str">
        <f t="shared" si="3380"/>
        <v/>
      </c>
      <c r="BV264" s="125"/>
      <c r="BW264" s="126">
        <f t="shared" si="3463"/>
        <v>0</v>
      </c>
      <c r="BX264" s="124" t="str">
        <f t="shared" si="3382"/>
        <v/>
      </c>
      <c r="BY264" s="125"/>
      <c r="BZ264" s="126">
        <f t="shared" si="3464"/>
        <v>0</v>
      </c>
      <c r="CA264" s="124" t="str">
        <f t="shared" si="3384"/>
        <v/>
      </c>
      <c r="CB264" s="125"/>
      <c r="CC264" s="126">
        <f t="shared" si="3465"/>
        <v>0</v>
      </c>
      <c r="CD264" s="124">
        <f t="shared" si="3386"/>
        <v>87836.45</v>
      </c>
      <c r="CE264" s="125">
        <v>1</v>
      </c>
      <c r="CF264" s="126">
        <f t="shared" si="3466"/>
        <v>1</v>
      </c>
      <c r="CG264" s="124" t="str">
        <f t="shared" si="3388"/>
        <v/>
      </c>
      <c r="CH264" s="125"/>
      <c r="CI264" s="126">
        <f t="shared" si="3467"/>
        <v>1</v>
      </c>
      <c r="CJ264" s="124" t="str">
        <f t="shared" si="3390"/>
        <v/>
      </c>
      <c r="CK264" s="125"/>
      <c r="CL264" s="126">
        <f t="shared" si="3468"/>
        <v>1</v>
      </c>
      <c r="CM264" s="124" t="str">
        <f t="shared" si="3392"/>
        <v/>
      </c>
      <c r="CN264" s="125"/>
      <c r="CO264" s="126">
        <f t="shared" si="3469"/>
        <v>1</v>
      </c>
      <c r="CP264" s="124" t="str">
        <f t="shared" si="3394"/>
        <v/>
      </c>
      <c r="CQ264" s="125"/>
      <c r="CR264" s="126">
        <f t="shared" si="3470"/>
        <v>1</v>
      </c>
      <c r="CS264" s="124" t="str">
        <f t="shared" si="3396"/>
        <v/>
      </c>
      <c r="CT264" s="125"/>
      <c r="CU264" s="126">
        <f t="shared" si="3471"/>
        <v>1</v>
      </c>
      <c r="CV264" s="124" t="str">
        <f t="shared" si="3398"/>
        <v/>
      </c>
      <c r="CW264" s="125"/>
      <c r="CX264" s="126">
        <f t="shared" si="3472"/>
        <v>1</v>
      </c>
      <c r="CY264" s="124" t="str">
        <f t="shared" si="3400"/>
        <v/>
      </c>
      <c r="CZ264" s="125"/>
      <c r="DA264" s="126">
        <f t="shared" si="3473"/>
        <v>1</v>
      </c>
      <c r="DB264" s="124" t="str">
        <f t="shared" si="3402"/>
        <v/>
      </c>
      <c r="DC264" s="125"/>
      <c r="DD264" s="126">
        <f t="shared" si="3474"/>
        <v>1</v>
      </c>
      <c r="DE264" s="124" t="str">
        <f t="shared" si="3404"/>
        <v/>
      </c>
      <c r="DF264" s="125"/>
      <c r="DG264" s="126">
        <f t="shared" si="3475"/>
        <v>1</v>
      </c>
      <c r="DH264" s="124" t="str">
        <f t="shared" si="3406"/>
        <v/>
      </c>
      <c r="DI264" s="125"/>
      <c r="DJ264" s="126">
        <f t="shared" si="3476"/>
        <v>1</v>
      </c>
    </row>
    <row r="265" spans="1:114" collapsed="1" x14ac:dyDescent="0.2">
      <c r="A265" s="97" t="str">
        <f t="shared" si="2984"/>
        <v>9</v>
      </c>
      <c r="B265" s="115">
        <v>9</v>
      </c>
      <c r="C265" s="199" t="s">
        <v>64</v>
      </c>
      <c r="D265" s="199"/>
      <c r="E265" s="116">
        <f>VLOOKUP(B265,'[49]PLANILHA ORCAMENTARIA'!A:G,7,0)</f>
        <v>259263.25920000003</v>
      </c>
      <c r="F265" s="117"/>
      <c r="G265" s="127">
        <f>SUMIF($A$266:$A$269,$B$265,G266:G269)</f>
        <v>0</v>
      </c>
      <c r="H265" s="128">
        <f>IF(G265="","",G265/$E265)</f>
        <v>0</v>
      </c>
      <c r="I265" s="129">
        <f t="shared" si="3442"/>
        <v>0</v>
      </c>
      <c r="J265" s="127">
        <f>SUMIF($A$266:$A$269,$B$265,J266:J269)</f>
        <v>0</v>
      </c>
      <c r="K265" s="128">
        <f>IF(J265="","",J265/$E265)</f>
        <v>0</v>
      </c>
      <c r="L265" s="129">
        <f>K265+I265</f>
        <v>0</v>
      </c>
      <c r="M265" s="127">
        <f>SUMIF($A$266:$A$269,$B$265,M266:M269)</f>
        <v>0</v>
      </c>
      <c r="N265" s="128">
        <f>IF(M265="","",M265/$E265)</f>
        <v>0</v>
      </c>
      <c r="O265" s="129">
        <f>N265+L265</f>
        <v>0</v>
      </c>
      <c r="P265" s="127">
        <f>SUMIF($A$266:$A$269,$B$265,P266:P269)</f>
        <v>0</v>
      </c>
      <c r="Q265" s="128">
        <f>IF(P265="","",P265/$E265)</f>
        <v>0</v>
      </c>
      <c r="R265" s="129">
        <f>Q265+O265</f>
        <v>0</v>
      </c>
      <c r="S265" s="127">
        <f>SUMIF($A$266:$A$269,$B$265,S266:S269)</f>
        <v>0</v>
      </c>
      <c r="T265" s="128">
        <f>IF(S265="","",S265/$E265)</f>
        <v>0</v>
      </c>
      <c r="U265" s="129">
        <f>T265+R265</f>
        <v>0</v>
      </c>
      <c r="V265" s="127">
        <f>SUMIF($A$266:$A$269,$B$265,V266:V269)</f>
        <v>0</v>
      </c>
      <c r="W265" s="128">
        <f>IF(V265="","",V265/$E265)</f>
        <v>0</v>
      </c>
      <c r="X265" s="129">
        <f>W265+U265</f>
        <v>0</v>
      </c>
      <c r="Y265" s="127">
        <f>SUMIF($A$266:$A$269,$B$265,Y266:Y269)</f>
        <v>0</v>
      </c>
      <c r="Z265" s="128">
        <f>IF(Y265="","",Y265/$E265)</f>
        <v>0</v>
      </c>
      <c r="AA265" s="129">
        <f>Z265+X265</f>
        <v>0</v>
      </c>
      <c r="AB265" s="127">
        <f>SUMIF($A$266:$A$269,$B$265,AB266:AB269)</f>
        <v>0</v>
      </c>
      <c r="AC265" s="128">
        <f>IF(AB265="","",AB265/$E265)</f>
        <v>0</v>
      </c>
      <c r="AD265" s="129">
        <f>AC265+AA265</f>
        <v>0</v>
      </c>
      <c r="AE265" s="127">
        <f>SUMIF($A$266:$A$269,$B$265,AE266:AE269)</f>
        <v>0</v>
      </c>
      <c r="AF265" s="128">
        <f>IF(AE265="","",AE265/$E265)</f>
        <v>0</v>
      </c>
      <c r="AG265" s="129">
        <f>AF265+AD265</f>
        <v>0</v>
      </c>
      <c r="AH265" s="127">
        <f>SUMIF($A$266:$A$269,$B$265,AH266:AH269)</f>
        <v>0</v>
      </c>
      <c r="AI265" s="128">
        <f>IF(AH265="","",AH265/$E265)</f>
        <v>0</v>
      </c>
      <c r="AJ265" s="129">
        <f>AI265+AG265</f>
        <v>0</v>
      </c>
      <c r="AK265" s="127">
        <f>SUMIF($A$266:$A$269,$B$265,AK266:AK269)</f>
        <v>0</v>
      </c>
      <c r="AL265" s="128">
        <f>IF(AK265="","",AK265/$E265)</f>
        <v>0</v>
      </c>
      <c r="AM265" s="129">
        <f>AL265+AJ265</f>
        <v>0</v>
      </c>
      <c r="AN265" s="127">
        <f>SUMIF($A$266:$A$269,$B$265,AN266:AN269)</f>
        <v>0</v>
      </c>
      <c r="AO265" s="128">
        <f>IF(AN265="","",AN265/$E265)</f>
        <v>0</v>
      </c>
      <c r="AP265" s="129">
        <f>AO265+AM265</f>
        <v>0</v>
      </c>
      <c r="AQ265" s="127">
        <f>SUMIF($A$266:$A$269,$B$265,AQ266:AQ269)</f>
        <v>0</v>
      </c>
      <c r="AR265" s="128">
        <f>IF(AQ265="","",AQ265/$E265)</f>
        <v>0</v>
      </c>
      <c r="AS265" s="129">
        <f>AR265+AP265</f>
        <v>0</v>
      </c>
      <c r="AT265" s="127">
        <f>SUMIF($A$266:$A$269,$B$265,AT266:AT269)</f>
        <v>0</v>
      </c>
      <c r="AU265" s="128">
        <f>IF(AT265="","",AT265/$E265)</f>
        <v>0</v>
      </c>
      <c r="AV265" s="129">
        <f>AU265+AS265</f>
        <v>0</v>
      </c>
      <c r="AW265" s="127">
        <f>SUMIF($A$266:$A$269,$B$265,AW266:AW269)</f>
        <v>0</v>
      </c>
      <c r="AX265" s="128">
        <f>IF(AW265="","",AW265/$E265)</f>
        <v>0</v>
      </c>
      <c r="AY265" s="129">
        <f>AX265+AV265</f>
        <v>0</v>
      </c>
      <c r="AZ265" s="127">
        <f>SUMIF($A$266:$A$269,$B$265,AZ266:AZ269)</f>
        <v>0</v>
      </c>
      <c r="BA265" s="128">
        <f>IF(AZ265="","",AZ265/$E265)</f>
        <v>0</v>
      </c>
      <c r="BB265" s="129">
        <f>BA265+AY265</f>
        <v>0</v>
      </c>
      <c r="BC265" s="127">
        <f>SUMIF($A$266:$A$269,$B$265,BC266:BC269)</f>
        <v>0</v>
      </c>
      <c r="BD265" s="128">
        <f>IF(BC265="","",BC265/$E265)</f>
        <v>0</v>
      </c>
      <c r="BE265" s="129">
        <f>BD265+BB265</f>
        <v>0</v>
      </c>
      <c r="BF265" s="127">
        <f>SUMIF($A$266:$A$269,$B$265,BF266:BF269)</f>
        <v>0</v>
      </c>
      <c r="BG265" s="128">
        <f>IF(BF265="","",BF265/$E265)</f>
        <v>0</v>
      </c>
      <c r="BH265" s="129">
        <f>BG265+BE265</f>
        <v>0</v>
      </c>
      <c r="BI265" s="127">
        <f>SUMIF($A$266:$A$269,$B$265,BI266:BI269)</f>
        <v>0</v>
      </c>
      <c r="BJ265" s="128">
        <f>IF(BI265="","",BI265/$E265)</f>
        <v>0</v>
      </c>
      <c r="BK265" s="129">
        <f>BJ265+BH265</f>
        <v>0</v>
      </c>
      <c r="BL265" s="127">
        <f>SUMIF($A$266:$A$269,$B$265,BL266:BL269)</f>
        <v>0</v>
      </c>
      <c r="BM265" s="128">
        <f>IF(BL265="","",BL265/$E265)</f>
        <v>0</v>
      </c>
      <c r="BN265" s="129">
        <f>BM265+BK265</f>
        <v>0</v>
      </c>
      <c r="BO265" s="127">
        <f>SUMIF($A$266:$A$269,$B$265,BO266:BO269)</f>
        <v>0</v>
      </c>
      <c r="BP265" s="128">
        <f>IF(BO265="","",BO265/$E265)</f>
        <v>0</v>
      </c>
      <c r="BQ265" s="129">
        <f>BP265+BN265</f>
        <v>0</v>
      </c>
      <c r="BR265" s="127">
        <f>SUMIF($A$266:$A$269,$B$265,BR266:BR269)</f>
        <v>0</v>
      </c>
      <c r="BS265" s="128">
        <f>IF(BR265="","",BR265/$E265)</f>
        <v>0</v>
      </c>
      <c r="BT265" s="129">
        <f>BS265+BQ265</f>
        <v>0</v>
      </c>
      <c r="BU265" s="127">
        <f>SUMIF($A$266:$A$269,$B$265,BU266:BU269)</f>
        <v>0</v>
      </c>
      <c r="BV265" s="128">
        <f>IF(BU265="","",BU265/$E265)</f>
        <v>0</v>
      </c>
      <c r="BW265" s="129">
        <f>BV265+BT265</f>
        <v>0</v>
      </c>
      <c r="BX265" s="127">
        <f>SUMIF($A$266:$A$269,$B$265,BX266:BX269)</f>
        <v>0</v>
      </c>
      <c r="BY265" s="128">
        <f>IF(BX265="","",BX265/$E265)</f>
        <v>0</v>
      </c>
      <c r="BZ265" s="129">
        <f>BY265+BW265</f>
        <v>0</v>
      </c>
      <c r="CA265" s="127">
        <f>SUMIF($A$266:$A$269,$B$265,CA266:CA269)</f>
        <v>0</v>
      </c>
      <c r="CB265" s="128">
        <f>IF(CA265="","",CA265/$E265)</f>
        <v>0</v>
      </c>
      <c r="CC265" s="129">
        <f>CB265+BZ265</f>
        <v>0</v>
      </c>
      <c r="CD265" s="127">
        <f>SUMIF($A$266:$A$269,$B$265,CD266:CD269)</f>
        <v>0</v>
      </c>
      <c r="CE265" s="128">
        <f>IF(CD265="","",CD265/$E265)</f>
        <v>0</v>
      </c>
      <c r="CF265" s="129">
        <f>CE265+CC265</f>
        <v>0</v>
      </c>
      <c r="CG265" s="127">
        <f>SUMIF($A$266:$A$269,$B$265,CG266:CG269)</f>
        <v>0</v>
      </c>
      <c r="CH265" s="128">
        <f>IF(CG265="","",CG265/$E265)</f>
        <v>0</v>
      </c>
      <c r="CI265" s="129">
        <f>CH265+CF265</f>
        <v>0</v>
      </c>
      <c r="CJ265" s="127">
        <f>SUMIF($A$266:$A$269,$B$265,CJ266:CJ269)</f>
        <v>0</v>
      </c>
      <c r="CK265" s="128">
        <f>IF(CJ265="","",CJ265/$E265)</f>
        <v>0</v>
      </c>
      <c r="CL265" s="129">
        <f>CK265+CI265</f>
        <v>0</v>
      </c>
      <c r="CM265" s="127">
        <f>SUMIF($A$266:$A$269,$B$265,CM266:CM269)</f>
        <v>0</v>
      </c>
      <c r="CN265" s="128">
        <f>IF(CM265="","",CM265/$E265)</f>
        <v>0</v>
      </c>
      <c r="CO265" s="129">
        <f>CN265+CL265</f>
        <v>0</v>
      </c>
      <c r="CP265" s="127">
        <f>SUMIF($A$266:$A$269,$B$265,CP266:CP269)</f>
        <v>0</v>
      </c>
      <c r="CQ265" s="128">
        <f>IF(CP265="","",CP265/$E265)</f>
        <v>0</v>
      </c>
      <c r="CR265" s="129">
        <f>CQ265+CO265</f>
        <v>0</v>
      </c>
      <c r="CS265" s="127">
        <f>SUMIF($A$266:$A$269,$B$265,CS266:CS269)</f>
        <v>0</v>
      </c>
      <c r="CT265" s="128">
        <f>IF(CS265="","",CS265/$E265)</f>
        <v>0</v>
      </c>
      <c r="CU265" s="129">
        <f>CT265+CR265</f>
        <v>0</v>
      </c>
      <c r="CV265" s="127">
        <f>SUMIF($A$266:$A$269,$B$265,CV266:CV269)</f>
        <v>0</v>
      </c>
      <c r="CW265" s="128">
        <f>IF(CV265="","",CV265/$E265)</f>
        <v>0</v>
      </c>
      <c r="CX265" s="129">
        <f>CW265+CU265</f>
        <v>0</v>
      </c>
      <c r="CY265" s="127">
        <f>SUMIF($A$266:$A$269,$B$265,CY266:CY269)</f>
        <v>0</v>
      </c>
      <c r="CZ265" s="128">
        <f>IF(CY265="","",CY265/$E265)</f>
        <v>0</v>
      </c>
      <c r="DA265" s="129">
        <f>CZ265+CX265</f>
        <v>0</v>
      </c>
      <c r="DB265" s="127">
        <f>SUMIF($A$266:$A$269,$B$265,DB266:DB269)</f>
        <v>0</v>
      </c>
      <c r="DC265" s="128">
        <f>IF(DB265="","",DB265/$E265)</f>
        <v>0</v>
      </c>
      <c r="DD265" s="129">
        <f>DC265+DA265</f>
        <v>0</v>
      </c>
      <c r="DE265" s="127">
        <f>SUMIF($A$266:$A$269,$B$265,DE266:DE269)</f>
        <v>0</v>
      </c>
      <c r="DF265" s="128">
        <f>IF(DE265="","",DE265/$E265)</f>
        <v>0</v>
      </c>
      <c r="DG265" s="129">
        <f>DF265+DD265</f>
        <v>0</v>
      </c>
      <c r="DH265" s="127">
        <f>SUMIF($A$266:$A$269,$B$265,DH266:DH269)</f>
        <v>259263.25920000003</v>
      </c>
      <c r="DI265" s="128">
        <f>IF(DH265="","",DH265/$E265)</f>
        <v>1</v>
      </c>
      <c r="DJ265" s="129">
        <f>DI265+DG265</f>
        <v>1</v>
      </c>
    </row>
    <row r="266" spans="1:114" ht="7.75" hidden="1" customHeight="1" outlineLevel="1" x14ac:dyDescent="0.2">
      <c r="A266" s="97" t="str">
        <f t="shared" si="2984"/>
        <v>9</v>
      </c>
      <c r="B266" s="121" t="s">
        <v>65</v>
      </c>
      <c r="C266" s="200" t="s">
        <v>445</v>
      </c>
      <c r="D266" s="200"/>
      <c r="E266" s="122">
        <f>VLOOKUP(B266,'[49]PLANILHA ORCAMENTARIA'!A:G,7,0)</f>
        <v>134781.24120000002</v>
      </c>
      <c r="F266" s="123"/>
      <c r="G266" s="124" t="str">
        <f t="shared" si="3338"/>
        <v/>
      </c>
      <c r="H266" s="125"/>
      <c r="I266" s="126">
        <f t="shared" si="3442"/>
        <v>0</v>
      </c>
      <c r="J266" s="124" t="str">
        <f t="shared" si="3339"/>
        <v/>
      </c>
      <c r="K266" s="125"/>
      <c r="L266" s="126">
        <f t="shared" si="3269"/>
        <v>0</v>
      </c>
      <c r="M266" s="124" t="str">
        <f t="shared" si="3340"/>
        <v/>
      </c>
      <c r="N266" s="125"/>
      <c r="O266" s="126">
        <f t="shared" ref="O266:O267" si="3477">N266+L266</f>
        <v>0</v>
      </c>
      <c r="P266" s="124" t="str">
        <f t="shared" si="3342"/>
        <v/>
      </c>
      <c r="Q266" s="125"/>
      <c r="R266" s="126">
        <f t="shared" ref="R266:R267" si="3478">Q266+O266</f>
        <v>0</v>
      </c>
      <c r="S266" s="124" t="str">
        <f t="shared" si="3344"/>
        <v/>
      </c>
      <c r="T266" s="125"/>
      <c r="U266" s="126">
        <f t="shared" ref="U266:U267" si="3479">T266+R266</f>
        <v>0</v>
      </c>
      <c r="V266" s="124" t="str">
        <f t="shared" si="3346"/>
        <v/>
      </c>
      <c r="W266" s="125"/>
      <c r="X266" s="126">
        <f t="shared" ref="X266:X267" si="3480">W266+U266</f>
        <v>0</v>
      </c>
      <c r="Y266" s="124" t="str">
        <f t="shared" si="3348"/>
        <v/>
      </c>
      <c r="Z266" s="125"/>
      <c r="AA266" s="126">
        <f t="shared" ref="AA266:AA267" si="3481">Z266+X266</f>
        <v>0</v>
      </c>
      <c r="AB266" s="124" t="str">
        <f t="shared" si="3350"/>
        <v/>
      </c>
      <c r="AC266" s="125"/>
      <c r="AD266" s="126">
        <f t="shared" ref="AD266:AD267" si="3482">AC266+AA266</f>
        <v>0</v>
      </c>
      <c r="AE266" s="124" t="str">
        <f t="shared" si="3352"/>
        <v/>
      </c>
      <c r="AF266" s="125"/>
      <c r="AG266" s="126">
        <f t="shared" ref="AG266:AG267" si="3483">AF266+AD266</f>
        <v>0</v>
      </c>
      <c r="AH266" s="124" t="str">
        <f t="shared" si="3354"/>
        <v/>
      </c>
      <c r="AI266" s="125"/>
      <c r="AJ266" s="126">
        <f t="shared" ref="AJ266:AJ267" si="3484">AI266+AG266</f>
        <v>0</v>
      </c>
      <c r="AK266" s="124" t="str">
        <f t="shared" si="3356"/>
        <v/>
      </c>
      <c r="AL266" s="125"/>
      <c r="AM266" s="126">
        <f t="shared" ref="AM266:AM267" si="3485">AL266+AJ266</f>
        <v>0</v>
      </c>
      <c r="AN266" s="124" t="str">
        <f t="shared" si="3358"/>
        <v/>
      </c>
      <c r="AO266" s="125"/>
      <c r="AP266" s="126">
        <f t="shared" ref="AP266:AP267" si="3486">AO266+AM266</f>
        <v>0</v>
      </c>
      <c r="AQ266" s="124" t="str">
        <f t="shared" si="3360"/>
        <v/>
      </c>
      <c r="AR266" s="125"/>
      <c r="AS266" s="126">
        <f t="shared" ref="AS266:AS267" si="3487">AR266+AP266</f>
        <v>0</v>
      </c>
      <c r="AT266" s="124" t="str">
        <f t="shared" si="3362"/>
        <v/>
      </c>
      <c r="AU266" s="125"/>
      <c r="AV266" s="126">
        <f t="shared" ref="AV266:AV267" si="3488">AU266+AS266</f>
        <v>0</v>
      </c>
      <c r="AW266" s="124" t="str">
        <f t="shared" si="3364"/>
        <v/>
      </c>
      <c r="AX266" s="125"/>
      <c r="AY266" s="126">
        <f t="shared" ref="AY266:AY267" si="3489">AX266+AV266</f>
        <v>0</v>
      </c>
      <c r="AZ266" s="124" t="str">
        <f t="shared" si="3366"/>
        <v/>
      </c>
      <c r="BA266" s="125"/>
      <c r="BB266" s="126">
        <f t="shared" ref="BB266:BB267" si="3490">BA266+AY266</f>
        <v>0</v>
      </c>
      <c r="BC266" s="124" t="str">
        <f t="shared" si="3368"/>
        <v/>
      </c>
      <c r="BD266" s="125"/>
      <c r="BE266" s="126">
        <f t="shared" ref="BE266:BE267" si="3491">BD266+BB266</f>
        <v>0</v>
      </c>
      <c r="BF266" s="124" t="str">
        <f t="shared" si="3370"/>
        <v/>
      </c>
      <c r="BG266" s="125"/>
      <c r="BH266" s="126">
        <f t="shared" ref="BH266:BH267" si="3492">BG266+BE266</f>
        <v>0</v>
      </c>
      <c r="BI266" s="124" t="str">
        <f t="shared" si="3372"/>
        <v/>
      </c>
      <c r="BJ266" s="125"/>
      <c r="BK266" s="126">
        <f t="shared" ref="BK266:BK267" si="3493">BJ266+BH266</f>
        <v>0</v>
      </c>
      <c r="BL266" s="124" t="str">
        <f t="shared" si="3374"/>
        <v/>
      </c>
      <c r="BM266" s="125"/>
      <c r="BN266" s="126">
        <f t="shared" ref="BN266:BN267" si="3494">BM266+BK266</f>
        <v>0</v>
      </c>
      <c r="BO266" s="124" t="str">
        <f t="shared" si="3376"/>
        <v/>
      </c>
      <c r="BP266" s="125"/>
      <c r="BQ266" s="126">
        <f t="shared" ref="BQ266:BQ267" si="3495">BP266+BN266</f>
        <v>0</v>
      </c>
      <c r="BR266" s="124" t="str">
        <f t="shared" si="3378"/>
        <v/>
      </c>
      <c r="BS266" s="125"/>
      <c r="BT266" s="126">
        <f t="shared" ref="BT266:BT267" si="3496">BS266+BQ266</f>
        <v>0</v>
      </c>
      <c r="BU266" s="124" t="str">
        <f t="shared" si="3380"/>
        <v/>
      </c>
      <c r="BV266" s="125"/>
      <c r="BW266" s="126">
        <f t="shared" ref="BW266:BW267" si="3497">BV266+BT266</f>
        <v>0</v>
      </c>
      <c r="BX266" s="124" t="str">
        <f t="shared" si="3382"/>
        <v/>
      </c>
      <c r="BY266" s="125"/>
      <c r="BZ266" s="126">
        <f t="shared" ref="BZ266:BZ267" si="3498">BY266+BW266</f>
        <v>0</v>
      </c>
      <c r="CA266" s="124" t="str">
        <f t="shared" si="3384"/>
        <v/>
      </c>
      <c r="CB266" s="125"/>
      <c r="CC266" s="126">
        <f t="shared" ref="CC266:CC267" si="3499">CB266+BZ266</f>
        <v>0</v>
      </c>
      <c r="CD266" s="124" t="str">
        <f t="shared" si="3386"/>
        <v/>
      </c>
      <c r="CE266" s="125"/>
      <c r="CF266" s="126">
        <f t="shared" ref="CF266:CF267" si="3500">CE266+CC266</f>
        <v>0</v>
      </c>
      <c r="CG266" s="124" t="str">
        <f t="shared" si="3388"/>
        <v/>
      </c>
      <c r="CH266" s="125"/>
      <c r="CI266" s="126">
        <f t="shared" ref="CI266:CI267" si="3501">CH266+CF266</f>
        <v>0</v>
      </c>
      <c r="CJ266" s="124" t="str">
        <f t="shared" si="3390"/>
        <v/>
      </c>
      <c r="CK266" s="125"/>
      <c r="CL266" s="126">
        <f t="shared" ref="CL266:CL267" si="3502">CK266+CI266</f>
        <v>0</v>
      </c>
      <c r="CM266" s="124" t="str">
        <f t="shared" si="3392"/>
        <v/>
      </c>
      <c r="CN266" s="125"/>
      <c r="CO266" s="126">
        <f t="shared" ref="CO266:CO267" si="3503">CN266+CL266</f>
        <v>0</v>
      </c>
      <c r="CP266" s="124" t="str">
        <f t="shared" si="3394"/>
        <v/>
      </c>
      <c r="CQ266" s="125"/>
      <c r="CR266" s="126">
        <f t="shared" ref="CR266:CR267" si="3504">CQ266+CO266</f>
        <v>0</v>
      </c>
      <c r="CS266" s="124" t="str">
        <f t="shared" si="3396"/>
        <v/>
      </c>
      <c r="CT266" s="125"/>
      <c r="CU266" s="126">
        <f t="shared" ref="CU266:CU267" si="3505">CT266+CR266</f>
        <v>0</v>
      </c>
      <c r="CV266" s="124" t="str">
        <f t="shared" si="3398"/>
        <v/>
      </c>
      <c r="CW266" s="125"/>
      <c r="CX266" s="126">
        <f t="shared" ref="CX266:CX267" si="3506">CW266+CU266</f>
        <v>0</v>
      </c>
      <c r="CY266" s="124" t="str">
        <f t="shared" si="3400"/>
        <v/>
      </c>
      <c r="CZ266" s="125"/>
      <c r="DA266" s="126">
        <f t="shared" ref="DA266:DA267" si="3507">CZ266+CX266</f>
        <v>0</v>
      </c>
      <c r="DB266" s="124" t="str">
        <f t="shared" si="3402"/>
        <v/>
      </c>
      <c r="DC266" s="125"/>
      <c r="DD266" s="126">
        <f t="shared" ref="DD266:DD267" si="3508">DC266+DA266</f>
        <v>0</v>
      </c>
      <c r="DE266" s="124" t="str">
        <f t="shared" si="3404"/>
        <v/>
      </c>
      <c r="DF266" s="125"/>
      <c r="DG266" s="126">
        <f t="shared" ref="DG266:DG267" si="3509">DF266+DD266</f>
        <v>0</v>
      </c>
      <c r="DH266" s="124">
        <f t="shared" si="3406"/>
        <v>134781.24120000002</v>
      </c>
      <c r="DI266" s="125">
        <v>1</v>
      </c>
      <c r="DJ266" s="126">
        <f t="shared" ref="DJ266:DJ267" si="3510">DI266+DG266</f>
        <v>1</v>
      </c>
    </row>
    <row r="267" spans="1:114" ht="7.75" hidden="1" customHeight="1" outlineLevel="1" x14ac:dyDescent="0.2">
      <c r="A267" s="97" t="str">
        <f t="shared" si="2984"/>
        <v>9</v>
      </c>
      <c r="B267" s="121" t="s">
        <v>446</v>
      </c>
      <c r="C267" s="200" t="s">
        <v>447</v>
      </c>
      <c r="D267" s="200"/>
      <c r="E267" s="122">
        <f>VLOOKUP(B267,'[49]PLANILHA ORCAMENTARIA'!A:G,7,0)</f>
        <v>124482.01800000001</v>
      </c>
      <c r="F267" s="123"/>
      <c r="G267" s="124" t="str">
        <f t="shared" si="3338"/>
        <v/>
      </c>
      <c r="H267" s="125"/>
      <c r="I267" s="126">
        <f t="shared" si="3442"/>
        <v>0</v>
      </c>
      <c r="J267" s="124" t="str">
        <f t="shared" si="3339"/>
        <v/>
      </c>
      <c r="K267" s="125"/>
      <c r="L267" s="126">
        <f t="shared" si="3269"/>
        <v>0</v>
      </c>
      <c r="M267" s="124" t="str">
        <f t="shared" si="3340"/>
        <v/>
      </c>
      <c r="N267" s="125"/>
      <c r="O267" s="126">
        <f t="shared" si="3477"/>
        <v>0</v>
      </c>
      <c r="P267" s="124" t="str">
        <f t="shared" si="3342"/>
        <v/>
      </c>
      <c r="Q267" s="125"/>
      <c r="R267" s="126">
        <f t="shared" si="3478"/>
        <v>0</v>
      </c>
      <c r="S267" s="124" t="str">
        <f t="shared" si="3344"/>
        <v/>
      </c>
      <c r="T267" s="125"/>
      <c r="U267" s="126">
        <f t="shared" si="3479"/>
        <v>0</v>
      </c>
      <c r="V267" s="124" t="str">
        <f t="shared" si="3346"/>
        <v/>
      </c>
      <c r="W267" s="125"/>
      <c r="X267" s="126">
        <f t="shared" si="3480"/>
        <v>0</v>
      </c>
      <c r="Y267" s="124" t="str">
        <f t="shared" si="3348"/>
        <v/>
      </c>
      <c r="Z267" s="125"/>
      <c r="AA267" s="126">
        <f t="shared" si="3481"/>
        <v>0</v>
      </c>
      <c r="AB267" s="124" t="str">
        <f t="shared" si="3350"/>
        <v/>
      </c>
      <c r="AC267" s="125"/>
      <c r="AD267" s="126">
        <f t="shared" si="3482"/>
        <v>0</v>
      </c>
      <c r="AE267" s="124" t="str">
        <f t="shared" si="3352"/>
        <v/>
      </c>
      <c r="AF267" s="125"/>
      <c r="AG267" s="126">
        <f t="shared" si="3483"/>
        <v>0</v>
      </c>
      <c r="AH267" s="124" t="str">
        <f t="shared" si="3354"/>
        <v/>
      </c>
      <c r="AI267" s="125"/>
      <c r="AJ267" s="126">
        <f t="shared" si="3484"/>
        <v>0</v>
      </c>
      <c r="AK267" s="124" t="str">
        <f t="shared" si="3356"/>
        <v/>
      </c>
      <c r="AL267" s="125"/>
      <c r="AM267" s="126">
        <f t="shared" si="3485"/>
        <v>0</v>
      </c>
      <c r="AN267" s="124" t="str">
        <f t="shared" si="3358"/>
        <v/>
      </c>
      <c r="AO267" s="125"/>
      <c r="AP267" s="126">
        <f t="shared" si="3486"/>
        <v>0</v>
      </c>
      <c r="AQ267" s="124" t="str">
        <f t="shared" si="3360"/>
        <v/>
      </c>
      <c r="AR267" s="125"/>
      <c r="AS267" s="126">
        <f t="shared" si="3487"/>
        <v>0</v>
      </c>
      <c r="AT267" s="124" t="str">
        <f t="shared" si="3362"/>
        <v/>
      </c>
      <c r="AU267" s="125"/>
      <c r="AV267" s="126">
        <f t="shared" si="3488"/>
        <v>0</v>
      </c>
      <c r="AW267" s="124" t="str">
        <f t="shared" si="3364"/>
        <v/>
      </c>
      <c r="AX267" s="125"/>
      <c r="AY267" s="126">
        <f t="shared" si="3489"/>
        <v>0</v>
      </c>
      <c r="AZ267" s="124" t="str">
        <f t="shared" si="3366"/>
        <v/>
      </c>
      <c r="BA267" s="125"/>
      <c r="BB267" s="126">
        <f t="shared" si="3490"/>
        <v>0</v>
      </c>
      <c r="BC267" s="124" t="str">
        <f t="shared" si="3368"/>
        <v/>
      </c>
      <c r="BD267" s="125"/>
      <c r="BE267" s="126">
        <f t="shared" si="3491"/>
        <v>0</v>
      </c>
      <c r="BF267" s="124" t="str">
        <f t="shared" si="3370"/>
        <v/>
      </c>
      <c r="BG267" s="125"/>
      <c r="BH267" s="126">
        <f t="shared" si="3492"/>
        <v>0</v>
      </c>
      <c r="BI267" s="124" t="str">
        <f t="shared" si="3372"/>
        <v/>
      </c>
      <c r="BJ267" s="125"/>
      <c r="BK267" s="126">
        <f t="shared" si="3493"/>
        <v>0</v>
      </c>
      <c r="BL267" s="124" t="str">
        <f t="shared" si="3374"/>
        <v/>
      </c>
      <c r="BM267" s="125"/>
      <c r="BN267" s="126">
        <f t="shared" si="3494"/>
        <v>0</v>
      </c>
      <c r="BO267" s="124" t="str">
        <f t="shared" si="3376"/>
        <v/>
      </c>
      <c r="BP267" s="125"/>
      <c r="BQ267" s="126">
        <f t="shared" si="3495"/>
        <v>0</v>
      </c>
      <c r="BR267" s="124" t="str">
        <f t="shared" si="3378"/>
        <v/>
      </c>
      <c r="BS267" s="125"/>
      <c r="BT267" s="126">
        <f t="shared" si="3496"/>
        <v>0</v>
      </c>
      <c r="BU267" s="124" t="str">
        <f t="shared" si="3380"/>
        <v/>
      </c>
      <c r="BV267" s="125"/>
      <c r="BW267" s="126">
        <f t="shared" si="3497"/>
        <v>0</v>
      </c>
      <c r="BX267" s="124" t="str">
        <f t="shared" si="3382"/>
        <v/>
      </c>
      <c r="BY267" s="125"/>
      <c r="BZ267" s="126">
        <f t="shared" si="3498"/>
        <v>0</v>
      </c>
      <c r="CA267" s="124" t="str">
        <f t="shared" si="3384"/>
        <v/>
      </c>
      <c r="CB267" s="125"/>
      <c r="CC267" s="126">
        <f t="shared" si="3499"/>
        <v>0</v>
      </c>
      <c r="CD267" s="124" t="str">
        <f t="shared" si="3386"/>
        <v/>
      </c>
      <c r="CE267" s="125"/>
      <c r="CF267" s="126">
        <f t="shared" si="3500"/>
        <v>0</v>
      </c>
      <c r="CG267" s="124" t="str">
        <f t="shared" si="3388"/>
        <v/>
      </c>
      <c r="CH267" s="125"/>
      <c r="CI267" s="126">
        <f t="shared" si="3501"/>
        <v>0</v>
      </c>
      <c r="CJ267" s="124" t="str">
        <f t="shared" si="3390"/>
        <v/>
      </c>
      <c r="CK267" s="125"/>
      <c r="CL267" s="126">
        <f t="shared" si="3502"/>
        <v>0</v>
      </c>
      <c r="CM267" s="124" t="str">
        <f t="shared" si="3392"/>
        <v/>
      </c>
      <c r="CN267" s="125"/>
      <c r="CO267" s="126">
        <f t="shared" si="3503"/>
        <v>0</v>
      </c>
      <c r="CP267" s="124" t="str">
        <f t="shared" si="3394"/>
        <v/>
      </c>
      <c r="CQ267" s="125"/>
      <c r="CR267" s="126">
        <f t="shared" si="3504"/>
        <v>0</v>
      </c>
      <c r="CS267" s="124" t="str">
        <f t="shared" si="3396"/>
        <v/>
      </c>
      <c r="CT267" s="125"/>
      <c r="CU267" s="126">
        <f t="shared" si="3505"/>
        <v>0</v>
      </c>
      <c r="CV267" s="124" t="str">
        <f t="shared" si="3398"/>
        <v/>
      </c>
      <c r="CW267" s="125"/>
      <c r="CX267" s="126">
        <f t="shared" si="3506"/>
        <v>0</v>
      </c>
      <c r="CY267" s="124" t="str">
        <f t="shared" si="3400"/>
        <v/>
      </c>
      <c r="CZ267" s="125"/>
      <c r="DA267" s="126">
        <f t="shared" si="3507"/>
        <v>0</v>
      </c>
      <c r="DB267" s="124" t="str">
        <f t="shared" si="3402"/>
        <v/>
      </c>
      <c r="DC267" s="125"/>
      <c r="DD267" s="126">
        <f t="shared" si="3508"/>
        <v>0</v>
      </c>
      <c r="DE267" s="124" t="str">
        <f t="shared" si="3404"/>
        <v/>
      </c>
      <c r="DF267" s="125"/>
      <c r="DG267" s="126">
        <f t="shared" si="3509"/>
        <v>0</v>
      </c>
      <c r="DH267" s="124">
        <f t="shared" si="3406"/>
        <v>124482.01800000001</v>
      </c>
      <c r="DI267" s="125">
        <v>1</v>
      </c>
      <c r="DJ267" s="126">
        <f t="shared" si="3510"/>
        <v>1</v>
      </c>
    </row>
    <row r="268" spans="1:114" ht="8.5" collapsed="1" thickBot="1" x14ac:dyDescent="0.25">
      <c r="A268" s="97" t="str">
        <f>LEFT(B268,2)</f>
        <v>10</v>
      </c>
      <c r="B268" s="115">
        <v>10</v>
      </c>
      <c r="C268" s="199" t="s">
        <v>66</v>
      </c>
      <c r="D268" s="199"/>
      <c r="E268" s="116">
        <f>VLOOKUP(B268,'[49]PLANILHA ORCAMENTARIA'!A:G,7,0)</f>
        <v>688978.38199999998</v>
      </c>
      <c r="F268" s="117"/>
      <c r="G268" s="127">
        <f>SUMIF($A$269:$A$269,$B$268,G269:G269)</f>
        <v>0</v>
      </c>
      <c r="H268" s="128">
        <f>IF(G268="","",G268/$E268)</f>
        <v>0</v>
      </c>
      <c r="I268" s="129">
        <f t="shared" si="3442"/>
        <v>0</v>
      </c>
      <c r="J268" s="127">
        <f>SUMIF($A$269:$A$269,$B$268,J269:J269)</f>
        <v>0</v>
      </c>
      <c r="K268" s="128">
        <f>IF(J268="","",J268/$E268)</f>
        <v>0</v>
      </c>
      <c r="L268" s="129">
        <f>K268+I268</f>
        <v>0</v>
      </c>
      <c r="M268" s="127">
        <f>SUMIF($A$269:$A$269,$B$268,M269:M269)</f>
        <v>0</v>
      </c>
      <c r="N268" s="128">
        <f>IF(M268="","",M268/$E268)</f>
        <v>0</v>
      </c>
      <c r="O268" s="129">
        <f>N268+L268</f>
        <v>0</v>
      </c>
      <c r="P268" s="127">
        <f>SUMIF($A$269:$A$269,$B$268,P269:P269)</f>
        <v>0</v>
      </c>
      <c r="Q268" s="128">
        <f>IF(P268="","",P268/$E268)</f>
        <v>0</v>
      </c>
      <c r="R268" s="129">
        <f>Q268+O268</f>
        <v>0</v>
      </c>
      <c r="S268" s="127">
        <f>SUMIF($A$269:$A$269,$B$268,S269:S269)</f>
        <v>0</v>
      </c>
      <c r="T268" s="128">
        <f>IF(S268="","",S268/$E268)</f>
        <v>0</v>
      </c>
      <c r="U268" s="129">
        <f>T268+R268</f>
        <v>0</v>
      </c>
      <c r="V268" s="127">
        <f>SUMIF($A$269:$A$269,$B$268,V269:V269)</f>
        <v>0</v>
      </c>
      <c r="W268" s="128">
        <f>IF(V268="","",V268/$E268)</f>
        <v>0</v>
      </c>
      <c r="X268" s="129">
        <f>W268+U268</f>
        <v>0</v>
      </c>
      <c r="Y268" s="127">
        <f>SUMIF($A$269:$A$269,$B$268,Y269:Y269)</f>
        <v>0</v>
      </c>
      <c r="Z268" s="128">
        <f>IF(Y268="","",Y268/$E268)</f>
        <v>0</v>
      </c>
      <c r="AA268" s="129">
        <f>Z268+X268</f>
        <v>0</v>
      </c>
      <c r="AB268" s="127">
        <f>SUMIF($A$269:$A$269,$B$268,AB269:AB269)</f>
        <v>0</v>
      </c>
      <c r="AC268" s="128">
        <f>IF(AB268="","",AB268/$E268)</f>
        <v>0</v>
      </c>
      <c r="AD268" s="129">
        <f>AC268+AA268</f>
        <v>0</v>
      </c>
      <c r="AE268" s="127">
        <f>SUMIF($A$269:$A$269,$B$268,AE269:AE269)</f>
        <v>0</v>
      </c>
      <c r="AF268" s="128">
        <f>IF(AE268="","",AE268/$E268)</f>
        <v>0</v>
      </c>
      <c r="AG268" s="129">
        <f>AF268+AD268</f>
        <v>0</v>
      </c>
      <c r="AH268" s="127">
        <f>SUMIF($A$269:$A$269,$B$268,AH269:AH269)</f>
        <v>0</v>
      </c>
      <c r="AI268" s="128">
        <f>IF(AH268="","",AH268/$E268)</f>
        <v>0</v>
      </c>
      <c r="AJ268" s="129">
        <f>AI268+AG268</f>
        <v>0</v>
      </c>
      <c r="AK268" s="127">
        <f>SUMIF($A$269:$A$269,$B$268,AK269:AK269)</f>
        <v>0</v>
      </c>
      <c r="AL268" s="128">
        <f>IF(AK268="","",AK268/$E268)</f>
        <v>0</v>
      </c>
      <c r="AM268" s="129">
        <f>AL268+AJ268</f>
        <v>0</v>
      </c>
      <c r="AN268" s="127">
        <f>SUMIF($A$269:$A$269,$B$268,AN269:AN269)</f>
        <v>0</v>
      </c>
      <c r="AO268" s="128">
        <f>IF(AN268="","",AN268/$E268)</f>
        <v>0</v>
      </c>
      <c r="AP268" s="129">
        <f>AO268+AM268</f>
        <v>0</v>
      </c>
      <c r="AQ268" s="127">
        <f>SUMIF($A$269:$A$269,$B$268,AQ269:AQ269)</f>
        <v>0</v>
      </c>
      <c r="AR268" s="128">
        <f>IF(AQ268="","",AQ268/$E268)</f>
        <v>0</v>
      </c>
      <c r="AS268" s="129">
        <f>AR268+AP268</f>
        <v>0</v>
      </c>
      <c r="AT268" s="127">
        <f>SUMIF($A$269:$A$269,$B$268,AT269:AT269)</f>
        <v>0</v>
      </c>
      <c r="AU268" s="128">
        <f>IF(AT268="","",AT268/$E268)</f>
        <v>0</v>
      </c>
      <c r="AV268" s="129">
        <f>AU268+AS268</f>
        <v>0</v>
      </c>
      <c r="AW268" s="127">
        <f>SUMIF($A$269:$A$269,$B$268,AW269:AW269)</f>
        <v>0</v>
      </c>
      <c r="AX268" s="128">
        <f>IF(AW268="","",AW268/$E268)</f>
        <v>0</v>
      </c>
      <c r="AY268" s="129">
        <f>AX268+AV268</f>
        <v>0</v>
      </c>
      <c r="AZ268" s="127">
        <f>SUMIF($A$269:$A$269,$B$268,AZ269:AZ269)</f>
        <v>0</v>
      </c>
      <c r="BA268" s="128">
        <f>IF(AZ268="","",AZ268/$E268)</f>
        <v>0</v>
      </c>
      <c r="BB268" s="129">
        <f>BA268+AY268</f>
        <v>0</v>
      </c>
      <c r="BC268" s="127">
        <f>SUMIF($A$269:$A$269,$B$268,BC269:BC269)</f>
        <v>0</v>
      </c>
      <c r="BD268" s="128">
        <f>IF(BC268="","",BC268/$E268)</f>
        <v>0</v>
      </c>
      <c r="BE268" s="129">
        <f>BD268+BB268</f>
        <v>0</v>
      </c>
      <c r="BF268" s="127">
        <f>SUMIF($A$269:$A$269,$B$268,BF269:BF269)</f>
        <v>0</v>
      </c>
      <c r="BG268" s="128">
        <f>IF(BF268="","",BF268/$E268)</f>
        <v>0</v>
      </c>
      <c r="BH268" s="129">
        <f>BG268+BE268</f>
        <v>0</v>
      </c>
      <c r="BI268" s="127">
        <f>SUMIF($A$269:$A$269,$B$268,BI269:BI269)</f>
        <v>0</v>
      </c>
      <c r="BJ268" s="128">
        <f>IF(BI268="","",BI268/$E268)</f>
        <v>0</v>
      </c>
      <c r="BK268" s="129">
        <f>BJ268+BH268</f>
        <v>0</v>
      </c>
      <c r="BL268" s="127">
        <f>SUMIF($A$269:$A$269,$B$268,BL269:BL269)</f>
        <v>0</v>
      </c>
      <c r="BM268" s="128">
        <f>IF(BL268="","",BL268/$E268)</f>
        <v>0</v>
      </c>
      <c r="BN268" s="129">
        <f>BM268+BK268</f>
        <v>0</v>
      </c>
      <c r="BO268" s="127">
        <f>SUMIF($A$269:$A$269,$B$268,BO269:BO269)</f>
        <v>0</v>
      </c>
      <c r="BP268" s="128">
        <f>IF(BO268="","",BO268/$E268)</f>
        <v>0</v>
      </c>
      <c r="BQ268" s="129">
        <f>BP268+BN268</f>
        <v>0</v>
      </c>
      <c r="BR268" s="127">
        <f>SUMIF($A$269:$A$269,$B$268,BR269:BR269)</f>
        <v>0</v>
      </c>
      <c r="BS268" s="128">
        <f>IF(BR268="","",BR268/$E268)</f>
        <v>0</v>
      </c>
      <c r="BT268" s="129">
        <f>BS268+BQ268</f>
        <v>0</v>
      </c>
      <c r="BU268" s="127">
        <f>SUMIF($A$269:$A$269,$B$268,BU269:BU269)</f>
        <v>0</v>
      </c>
      <c r="BV268" s="128">
        <f>IF(BU268="","",BU268/$E268)</f>
        <v>0</v>
      </c>
      <c r="BW268" s="129">
        <f>BV268+BT268</f>
        <v>0</v>
      </c>
      <c r="BX268" s="127">
        <f>SUMIF($A$269:$A$269,$B$268,BX269:BX269)</f>
        <v>0</v>
      </c>
      <c r="BY268" s="128">
        <f>IF(BX268="","",BX268/$E268)</f>
        <v>0</v>
      </c>
      <c r="BZ268" s="129">
        <f>BY268+BW268</f>
        <v>0</v>
      </c>
      <c r="CA268" s="127">
        <f>SUMIF($A$269:$A$269,$B$268,CA269:CA269)</f>
        <v>0</v>
      </c>
      <c r="CB268" s="128">
        <f>IF(CA268="","",CA268/$E268)</f>
        <v>0</v>
      </c>
      <c r="CC268" s="129">
        <f>CB268+BZ268</f>
        <v>0</v>
      </c>
      <c r="CD268" s="127">
        <f>SUMIF($A$269:$A$269,$B$268,CD269:CD269)</f>
        <v>0</v>
      </c>
      <c r="CE268" s="128">
        <f>IF(CD268="","",CD268/$E268)</f>
        <v>0</v>
      </c>
      <c r="CF268" s="129">
        <f>CE268+CC268</f>
        <v>0</v>
      </c>
      <c r="CG268" s="127">
        <f>SUMIF($A$269:$A$269,$B$268,CG269:CG269)</f>
        <v>0</v>
      </c>
      <c r="CH268" s="128">
        <f>IF(CG268="","",CG268/$E268)</f>
        <v>0</v>
      </c>
      <c r="CI268" s="129">
        <f>CH268+CF268</f>
        <v>0</v>
      </c>
      <c r="CJ268" s="127">
        <f>SUMIF($A$269:$A$269,$B$268,CJ269:CJ269)</f>
        <v>0</v>
      </c>
      <c r="CK268" s="128">
        <f>IF(CJ268="","",CJ268/$E268)</f>
        <v>0</v>
      </c>
      <c r="CL268" s="129">
        <f>CK268+CI268</f>
        <v>0</v>
      </c>
      <c r="CM268" s="127">
        <f>SUMIF($A$269:$A$269,$B$268,CM269:CM269)</f>
        <v>0</v>
      </c>
      <c r="CN268" s="128">
        <f>IF(CM268="","",CM268/$E268)</f>
        <v>0</v>
      </c>
      <c r="CO268" s="129">
        <f>CN268+CL268</f>
        <v>0</v>
      </c>
      <c r="CP268" s="127">
        <f>SUMIF($A$269:$A$269,$B$268,CP269:CP269)</f>
        <v>0</v>
      </c>
      <c r="CQ268" s="128">
        <f>IF(CP268="","",CP268/$E268)</f>
        <v>0</v>
      </c>
      <c r="CR268" s="129">
        <f>CQ268+CO268</f>
        <v>0</v>
      </c>
      <c r="CS268" s="127">
        <f>SUMIF($A$269:$A$269,$B$268,CS269:CS269)</f>
        <v>0</v>
      </c>
      <c r="CT268" s="128">
        <f>IF(CS268="","",CS268/$E268)</f>
        <v>0</v>
      </c>
      <c r="CU268" s="129">
        <f>CT268+CR268</f>
        <v>0</v>
      </c>
      <c r="CV268" s="127">
        <f>SUMIF($A$269:$A$269,$B$268,CV269:CV269)</f>
        <v>0</v>
      </c>
      <c r="CW268" s="128">
        <f>IF(CV268="","",CV268/$E268)</f>
        <v>0</v>
      </c>
      <c r="CX268" s="129">
        <f>CW268+CU268</f>
        <v>0</v>
      </c>
      <c r="CY268" s="127">
        <f>SUMIF($A$269:$A$269,$B$268,CY269:CY269)</f>
        <v>0</v>
      </c>
      <c r="CZ268" s="128">
        <f>IF(CY268="","",CY268/$E268)</f>
        <v>0</v>
      </c>
      <c r="DA268" s="129">
        <f>CZ268+CX268</f>
        <v>0</v>
      </c>
      <c r="DB268" s="127">
        <f>SUMIF($A$269:$A$269,$B$268,DB269:DB269)</f>
        <v>0</v>
      </c>
      <c r="DC268" s="128">
        <f>IF(DB268="","",DB268/$E268)</f>
        <v>0</v>
      </c>
      <c r="DD268" s="129">
        <f>DC268+DA268</f>
        <v>0</v>
      </c>
      <c r="DE268" s="127">
        <f>SUMIF($A$269:$A$269,$B$268,DE269:DE269)</f>
        <v>0</v>
      </c>
      <c r="DF268" s="128">
        <f>IF(DE268="","",DE268/$E268)</f>
        <v>0</v>
      </c>
      <c r="DG268" s="129">
        <f>DF268+DD268</f>
        <v>0</v>
      </c>
      <c r="DH268" s="127">
        <f>SUMIF($A$269:$A$269,$B$268,DH269:DH269)</f>
        <v>688978.38199999998</v>
      </c>
      <c r="DI268" s="128">
        <f>IF(DH268="","",DH268/$E268)</f>
        <v>1</v>
      </c>
      <c r="DJ268" s="129">
        <f>DI268+DG268</f>
        <v>1</v>
      </c>
    </row>
    <row r="269" spans="1:114" ht="8.4" hidden="1" customHeight="1" outlineLevel="1" thickBot="1" x14ac:dyDescent="0.25">
      <c r="A269" s="97" t="str">
        <f>LEFT(B269,2)</f>
        <v>10</v>
      </c>
      <c r="B269" s="143" t="s">
        <v>67</v>
      </c>
      <c r="C269" s="215" t="s">
        <v>66</v>
      </c>
      <c r="D269" s="215"/>
      <c r="E269" s="122">
        <f>VLOOKUP(B269,'[49]PLANILHA ORCAMENTARIA'!A:G,7,0)</f>
        <v>688978.38199999998</v>
      </c>
      <c r="F269" s="123"/>
      <c r="G269" s="124" t="str">
        <f t="shared" si="3338"/>
        <v/>
      </c>
      <c r="H269" s="144"/>
      <c r="I269" s="145">
        <f t="shared" si="3442"/>
        <v>0</v>
      </c>
      <c r="J269" s="124" t="str">
        <f t="shared" si="3339"/>
        <v/>
      </c>
      <c r="K269" s="144"/>
      <c r="L269" s="126">
        <f t="shared" si="3269"/>
        <v>0</v>
      </c>
      <c r="M269" s="124" t="str">
        <f t="shared" si="3340"/>
        <v/>
      </c>
      <c r="N269" s="144"/>
      <c r="O269" s="126">
        <f t="shared" ref="O269" si="3511">N269+L269</f>
        <v>0</v>
      </c>
      <c r="P269" s="124" t="str">
        <f t="shared" ref="P269" si="3512">IF(Q269="","",Q269*$E269)</f>
        <v/>
      </c>
      <c r="Q269" s="144"/>
      <c r="R269" s="126">
        <f t="shared" ref="R269" si="3513">Q269+O269</f>
        <v>0</v>
      </c>
      <c r="S269" s="124" t="str">
        <f t="shared" ref="S269" si="3514">IF(T269="","",T269*$E269)</f>
        <v/>
      </c>
      <c r="T269" s="144"/>
      <c r="U269" s="126">
        <f t="shared" ref="U269" si="3515">T269+R269</f>
        <v>0</v>
      </c>
      <c r="V269" s="124" t="str">
        <f t="shared" ref="V269" si="3516">IF(W269="","",W269*$E269)</f>
        <v/>
      </c>
      <c r="W269" s="144"/>
      <c r="X269" s="126">
        <f t="shared" ref="X269" si="3517">W269+U269</f>
        <v>0</v>
      </c>
      <c r="Y269" s="124" t="str">
        <f t="shared" ref="Y269" si="3518">IF(Z269="","",Z269*$E269)</f>
        <v/>
      </c>
      <c r="Z269" s="144"/>
      <c r="AA269" s="126">
        <f t="shared" ref="AA269" si="3519">Z269+X269</f>
        <v>0</v>
      </c>
      <c r="AB269" s="124" t="str">
        <f t="shared" ref="AB269" si="3520">IF(AC269="","",AC269*$E269)</f>
        <v/>
      </c>
      <c r="AC269" s="144"/>
      <c r="AD269" s="126">
        <f t="shared" ref="AD269" si="3521">AC269+AA269</f>
        <v>0</v>
      </c>
      <c r="AE269" s="124" t="str">
        <f t="shared" ref="AE269" si="3522">IF(AF269="","",AF269*$E269)</f>
        <v/>
      </c>
      <c r="AF269" s="144"/>
      <c r="AG269" s="126">
        <f t="shared" ref="AG269" si="3523">AF269+AD269</f>
        <v>0</v>
      </c>
      <c r="AH269" s="124" t="str">
        <f t="shared" ref="AH269" si="3524">IF(AI269="","",AI269*$E269)</f>
        <v/>
      </c>
      <c r="AI269" s="144"/>
      <c r="AJ269" s="126">
        <f t="shared" ref="AJ269" si="3525">AI269+AG269</f>
        <v>0</v>
      </c>
      <c r="AK269" s="124" t="str">
        <f t="shared" ref="AK269" si="3526">IF(AL269="","",AL269*$E269)</f>
        <v/>
      </c>
      <c r="AL269" s="144"/>
      <c r="AM269" s="126">
        <f t="shared" ref="AM269" si="3527">AL269+AJ269</f>
        <v>0</v>
      </c>
      <c r="AN269" s="124" t="str">
        <f t="shared" ref="AN269" si="3528">IF(AO269="","",AO269*$E269)</f>
        <v/>
      </c>
      <c r="AO269" s="144"/>
      <c r="AP269" s="126">
        <f t="shared" ref="AP269" si="3529">AO269+AM269</f>
        <v>0</v>
      </c>
      <c r="AQ269" s="124" t="str">
        <f t="shared" ref="AQ269" si="3530">IF(AR269="","",AR269*$E269)</f>
        <v/>
      </c>
      <c r="AR269" s="144"/>
      <c r="AS269" s="126">
        <f t="shared" ref="AS269" si="3531">AR269+AP269</f>
        <v>0</v>
      </c>
      <c r="AT269" s="124" t="str">
        <f t="shared" ref="AT269" si="3532">IF(AU269="","",AU269*$E269)</f>
        <v/>
      </c>
      <c r="AU269" s="144"/>
      <c r="AV269" s="126">
        <f t="shared" ref="AV269" si="3533">AU269+AS269</f>
        <v>0</v>
      </c>
      <c r="AW269" s="124" t="str">
        <f t="shared" ref="AW269" si="3534">IF(AX269="","",AX269*$E269)</f>
        <v/>
      </c>
      <c r="AX269" s="144"/>
      <c r="AY269" s="126">
        <f t="shared" ref="AY269" si="3535">AX269+AV269</f>
        <v>0</v>
      </c>
      <c r="AZ269" s="124" t="str">
        <f t="shared" ref="AZ269" si="3536">IF(BA269="","",BA269*$E269)</f>
        <v/>
      </c>
      <c r="BA269" s="144"/>
      <c r="BB269" s="126">
        <f t="shared" ref="BB269" si="3537">BA269+AY269</f>
        <v>0</v>
      </c>
      <c r="BC269" s="124" t="str">
        <f t="shared" ref="BC269" si="3538">IF(BD269="","",BD269*$E269)</f>
        <v/>
      </c>
      <c r="BD269" s="144"/>
      <c r="BE269" s="126">
        <f t="shared" ref="BE269" si="3539">BD269+BB269</f>
        <v>0</v>
      </c>
      <c r="BF269" s="124" t="str">
        <f t="shared" ref="BF269" si="3540">IF(BG269="","",BG269*$E269)</f>
        <v/>
      </c>
      <c r="BG269" s="144"/>
      <c r="BH269" s="126">
        <f t="shared" ref="BH269" si="3541">BG269+BE269</f>
        <v>0</v>
      </c>
      <c r="BI269" s="124" t="str">
        <f t="shared" ref="BI269" si="3542">IF(BJ269="","",BJ269*$E269)</f>
        <v/>
      </c>
      <c r="BJ269" s="144"/>
      <c r="BK269" s="126">
        <f t="shared" ref="BK269" si="3543">BJ269+BH269</f>
        <v>0</v>
      </c>
      <c r="BL269" s="124" t="str">
        <f t="shared" ref="BL269" si="3544">IF(BM269="","",BM269*$E269)</f>
        <v/>
      </c>
      <c r="BM269" s="144"/>
      <c r="BN269" s="126">
        <f t="shared" ref="BN269" si="3545">BM269+BK269</f>
        <v>0</v>
      </c>
      <c r="BO269" s="124" t="str">
        <f t="shared" ref="BO269" si="3546">IF(BP269="","",BP269*$E269)</f>
        <v/>
      </c>
      <c r="BP269" s="144"/>
      <c r="BQ269" s="126">
        <f t="shared" ref="BQ269" si="3547">BP269+BN269</f>
        <v>0</v>
      </c>
      <c r="BR269" s="124" t="str">
        <f t="shared" ref="BR269" si="3548">IF(BS269="","",BS269*$E269)</f>
        <v/>
      </c>
      <c r="BS269" s="144"/>
      <c r="BT269" s="126">
        <f t="shared" ref="BT269" si="3549">BS269+BQ269</f>
        <v>0</v>
      </c>
      <c r="BU269" s="124" t="str">
        <f t="shared" ref="BU269" si="3550">IF(BV269="","",BV269*$E269)</f>
        <v/>
      </c>
      <c r="BV269" s="144"/>
      <c r="BW269" s="126">
        <f t="shared" ref="BW269" si="3551">BV269+BT269</f>
        <v>0</v>
      </c>
      <c r="BX269" s="124" t="str">
        <f t="shared" ref="BX269" si="3552">IF(BY269="","",BY269*$E269)</f>
        <v/>
      </c>
      <c r="BY269" s="144"/>
      <c r="BZ269" s="126">
        <f t="shared" ref="BZ269" si="3553">BY269+BW269</f>
        <v>0</v>
      </c>
      <c r="CA269" s="124" t="str">
        <f t="shared" ref="CA269" si="3554">IF(CB269="","",CB269*$E269)</f>
        <v/>
      </c>
      <c r="CB269" s="144"/>
      <c r="CC269" s="126">
        <f t="shared" ref="CC269" si="3555">CB269+BZ269</f>
        <v>0</v>
      </c>
      <c r="CD269" s="124" t="str">
        <f t="shared" ref="CD269" si="3556">IF(CE269="","",CE269*$E269)</f>
        <v/>
      </c>
      <c r="CE269" s="144"/>
      <c r="CF269" s="126">
        <f t="shared" ref="CF269" si="3557">CE269+CC269</f>
        <v>0</v>
      </c>
      <c r="CG269" s="124" t="str">
        <f t="shared" ref="CG269" si="3558">IF(CH269="","",CH269*$E269)</f>
        <v/>
      </c>
      <c r="CH269" s="144"/>
      <c r="CI269" s="126">
        <f t="shared" ref="CI269" si="3559">CH269+CF269</f>
        <v>0</v>
      </c>
      <c r="CJ269" s="124" t="str">
        <f t="shared" ref="CJ269" si="3560">IF(CK269="","",CK269*$E269)</f>
        <v/>
      </c>
      <c r="CK269" s="144"/>
      <c r="CL269" s="126">
        <f t="shared" ref="CL269" si="3561">CK269+CI269</f>
        <v>0</v>
      </c>
      <c r="CM269" s="124" t="str">
        <f t="shared" ref="CM269" si="3562">IF(CN269="","",CN269*$E269)</f>
        <v/>
      </c>
      <c r="CN269" s="144"/>
      <c r="CO269" s="126">
        <f t="shared" ref="CO269" si="3563">CN269+CL269</f>
        <v>0</v>
      </c>
      <c r="CP269" s="124" t="str">
        <f t="shared" ref="CP269" si="3564">IF(CQ269="","",CQ269*$E269)</f>
        <v/>
      </c>
      <c r="CQ269" s="144"/>
      <c r="CR269" s="126">
        <f t="shared" ref="CR269" si="3565">CQ269+CO269</f>
        <v>0</v>
      </c>
      <c r="CS269" s="124" t="str">
        <f t="shared" ref="CS269" si="3566">IF(CT269="","",CT269*$E269)</f>
        <v/>
      </c>
      <c r="CT269" s="144"/>
      <c r="CU269" s="126">
        <f t="shared" ref="CU269" si="3567">CT269+CR269</f>
        <v>0</v>
      </c>
      <c r="CV269" s="124" t="str">
        <f t="shared" ref="CV269" si="3568">IF(CW269="","",CW269*$E269)</f>
        <v/>
      </c>
      <c r="CW269" s="144"/>
      <c r="CX269" s="126">
        <f t="shared" ref="CX269" si="3569">CW269+CU269</f>
        <v>0</v>
      </c>
      <c r="CY269" s="124" t="str">
        <f t="shared" ref="CY269" si="3570">IF(CZ269="","",CZ269*$E269)</f>
        <v/>
      </c>
      <c r="CZ269" s="144"/>
      <c r="DA269" s="126">
        <f t="shared" ref="DA269" si="3571">CZ269+CX269</f>
        <v>0</v>
      </c>
      <c r="DB269" s="124" t="str">
        <f t="shared" ref="DB269" si="3572">IF(DC269="","",DC269*$E269)</f>
        <v/>
      </c>
      <c r="DC269" s="144"/>
      <c r="DD269" s="126">
        <f t="shared" ref="DD269" si="3573">DC269+DA269</f>
        <v>0</v>
      </c>
      <c r="DE269" s="124" t="str">
        <f t="shared" ref="DE269" si="3574">IF(DF269="","",DF269*$E269)</f>
        <v/>
      </c>
      <c r="DF269" s="144"/>
      <c r="DG269" s="126">
        <f t="shared" ref="DG269" si="3575">DF269+DD269</f>
        <v>0</v>
      </c>
      <c r="DH269" s="124">
        <f t="shared" ref="DH269" si="3576">IF(DI269="","",DI269*$E269)</f>
        <v>688978.38199999998</v>
      </c>
      <c r="DI269" s="144">
        <v>1</v>
      </c>
      <c r="DJ269" s="126">
        <f t="shared" ref="DJ269" si="3577">DI269+DG269</f>
        <v>1</v>
      </c>
    </row>
    <row r="270" spans="1:114" ht="15" thickBot="1" x14ac:dyDescent="0.25">
      <c r="A270" s="108"/>
      <c r="B270" s="146"/>
      <c r="C270" s="147"/>
      <c r="D270" s="148"/>
      <c r="E270" s="149">
        <f>E12+E18+E19+E72+E221+E226+E247+E259+E265+E268</f>
        <v>28566749.325544097</v>
      </c>
      <c r="F270" s="108"/>
      <c r="G270" s="150">
        <f>G12+G18+G19+G72+G221+G226+G247+G259+G265+G268</f>
        <v>0</v>
      </c>
      <c r="H270" s="151">
        <f>IF(G270="","",G270/$E270)</f>
        <v>0</v>
      </c>
      <c r="I270" s="152">
        <f>H270+F270</f>
        <v>0</v>
      </c>
      <c r="J270" s="150">
        <f>J12+J18+J19+J72+J221+J226+J247+J259+J265+J268</f>
        <v>0</v>
      </c>
      <c r="K270" s="151">
        <f>IF(J270="","",J270/$E270)</f>
        <v>0</v>
      </c>
      <c r="L270" s="152">
        <f>K270+I270</f>
        <v>0</v>
      </c>
      <c r="M270" s="150">
        <f>M12+M18+M19+M72+M221+M226+M247+M259+M265+M268</f>
        <v>368273.26999999996</v>
      </c>
      <c r="N270" s="151">
        <f>IF(M270="","",M270/$E270)</f>
        <v>1.2891675766227058E-2</v>
      </c>
      <c r="O270" s="152">
        <f>N270+L270</f>
        <v>1.2891675766227058E-2</v>
      </c>
      <c r="P270" s="150">
        <f>P12+P18+P19+P72+P221+P226+P247+P259+P265+P268</f>
        <v>968532.67059999995</v>
      </c>
      <c r="Q270" s="151">
        <f>IF(P270="","",P270/$E270)</f>
        <v>3.3904196083449648E-2</v>
      </c>
      <c r="R270" s="152">
        <f>Q270+O270</f>
        <v>4.6795871849676707E-2</v>
      </c>
      <c r="S270" s="150">
        <f>S12+S18+S19+S72+S221+S226+S247+S259+S265+S268</f>
        <v>1008761.7811430001</v>
      </c>
      <c r="T270" s="151">
        <f>IF(S270="","",S270/$E270)</f>
        <v>3.5312445586553859E-2</v>
      </c>
      <c r="U270" s="152">
        <f>T270+R270</f>
        <v>8.2108317436230566E-2</v>
      </c>
      <c r="V270" s="150">
        <f>V12+V18+V19+V72+V221+V226+V247+V259+V265+V268</f>
        <v>241632.86578858455</v>
      </c>
      <c r="W270" s="151">
        <f>IF(V270="","",V270/$E270)</f>
        <v>8.4585355874747317E-3</v>
      </c>
      <c r="X270" s="152">
        <f>W270+U270</f>
        <v>9.056685302370529E-2</v>
      </c>
      <c r="Y270" s="150">
        <f>Y12+Y18+Y19+Y72+Y221+Y226+Y247+Y259+Y265+Y268</f>
        <v>222386.700209</v>
      </c>
      <c r="Z270" s="151">
        <f>IF(Y270="","",Y270/$E270)</f>
        <v>7.7848094536309064E-3</v>
      </c>
      <c r="AA270" s="152">
        <f>Z270+X270</f>
        <v>9.8351662477336191E-2</v>
      </c>
      <c r="AB270" s="150">
        <f>AB12+AB18+AB19+AB72+AB221+AB226+AB247+AB259+AB265+AB268</f>
        <v>60588.700150372228</v>
      </c>
      <c r="AC270" s="151">
        <f>IF(AB270="","",AB270/$E270)</f>
        <v>2.1209518611973966E-3</v>
      </c>
      <c r="AD270" s="152">
        <f>AC270+AA270</f>
        <v>0.10047261433853359</v>
      </c>
      <c r="AE270" s="150">
        <f>AE12+AE18+AE19+AE72+AE221+AE226+AE247+AE259+AE265+AE268</f>
        <v>443903.31331408769</v>
      </c>
      <c r="AF270" s="151">
        <f>IF(AE270="","",AE270/$E270)</f>
        <v>1.5539160870402354E-2</v>
      </c>
      <c r="AG270" s="152">
        <f>AF270+AD270</f>
        <v>0.11601177520893595</v>
      </c>
      <c r="AH270" s="150">
        <f>AH12+AH18+AH19+AH72+AH221+AH226+AH247+AH259+AH265+AH268</f>
        <v>742540.46431705146</v>
      </c>
      <c r="AI270" s="151">
        <f>IF(AH270="","",AH270/$E270)</f>
        <v>2.5993173246809685E-2</v>
      </c>
      <c r="AJ270" s="152">
        <f>AI270+AG270</f>
        <v>0.14200494845574563</v>
      </c>
      <c r="AK270" s="150">
        <f>AK12+AK18+AK19+AK72+AK221+AK226+AK247+AK259+AK265+AK268</f>
        <v>186815.27712024457</v>
      </c>
      <c r="AL270" s="151">
        <f>IF(AK270="","",AK270/$E270)</f>
        <v>6.5396057140178791E-3</v>
      </c>
      <c r="AM270" s="152">
        <f>AL270+AJ270</f>
        <v>0.1485445541697635</v>
      </c>
      <c r="AN270" s="150">
        <f>AN12+AN18+AN19+AN72+AN221+AN226+AN247+AN259+AN265+AN268</f>
        <v>1136858.3365389023</v>
      </c>
      <c r="AO270" s="151">
        <f>IF(AN270="","",AN270/$E270)</f>
        <v>3.9796559404899984E-2</v>
      </c>
      <c r="AP270" s="152">
        <f>AO270+AM270</f>
        <v>0.18834111357466349</v>
      </c>
      <c r="AQ270" s="150">
        <f>AQ12+AQ18+AQ19+AQ72+AQ221+AQ226+AQ247+AQ259+AQ265+AQ268</f>
        <v>1863806.7096793379</v>
      </c>
      <c r="AR270" s="151">
        <f>IF(AQ270="","",AQ270/$E270)</f>
        <v>6.5243920070833572E-2</v>
      </c>
      <c r="AS270" s="152">
        <f>AR270+AP270</f>
        <v>0.25358503364549706</v>
      </c>
      <c r="AT270" s="150">
        <f>AT12+AT18+AT19+AT72+AT221+AT226+AT247+AT259+AT265+AT268</f>
        <v>1157187.8229</v>
      </c>
      <c r="AU270" s="151">
        <f>IF(AT270="","",AT270/$E270)</f>
        <v>4.0508207976791201E-2</v>
      </c>
      <c r="AV270" s="152">
        <f>AU270+AS270</f>
        <v>0.29409324162228828</v>
      </c>
      <c r="AW270" s="150">
        <f>AW12+AW18+AW19+AW72+AW221+AW226+AW247+AW259+AW265+AW268</f>
        <v>390318.72458351695</v>
      </c>
      <c r="AX270" s="151">
        <f>IF(AW270="","",AW270/$E270)</f>
        <v>1.3663393063574718E-2</v>
      </c>
      <c r="AY270" s="152">
        <f>AX270+AV270</f>
        <v>0.30775663468586301</v>
      </c>
      <c r="AZ270" s="150">
        <f>AZ12+AZ18+AZ19+AZ72+AZ221+AZ226+AZ247+AZ259+AZ265+AZ268</f>
        <v>841077.74000000011</v>
      </c>
      <c r="BA270" s="151">
        <f>IF(AZ270="","",AZ270/$E270)</f>
        <v>2.9442542811404758E-2</v>
      </c>
      <c r="BB270" s="152">
        <f>BA270+AY270</f>
        <v>0.33719917749726774</v>
      </c>
      <c r="BC270" s="150">
        <f>BC12+BC18+BC19+BC72+BC221+BC226+BC247+BC259+BC265+BC268</f>
        <v>384380.62</v>
      </c>
      <c r="BD270" s="151">
        <f>IF(BC270="","",BC270/$E270)</f>
        <v>1.3455525359908233E-2</v>
      </c>
      <c r="BE270" s="152">
        <f>BD270+BB270</f>
        <v>0.35065470285717598</v>
      </c>
      <c r="BF270" s="150">
        <f>BF12+BF18+BF19+BF72+BF221+BF226+BF247+BF259+BF265+BF268</f>
        <v>1509422.24</v>
      </c>
      <c r="BG270" s="151">
        <f>IF(BF270="","",BF270/$E270)</f>
        <v>5.2838431940531991E-2</v>
      </c>
      <c r="BH270" s="152">
        <f>BG270+BE270</f>
        <v>0.40349313479770799</v>
      </c>
      <c r="BI270" s="150">
        <f>BI12+BI18+BI19+BI72+BI221+BI226+BI247+BI259+BI265+BI268</f>
        <v>995224.35000000009</v>
      </c>
      <c r="BJ270" s="151">
        <f>IF(BI270="","",BI270/$E270)</f>
        <v>3.4838557886251363E-2</v>
      </c>
      <c r="BK270" s="152">
        <f>BJ270+BH270</f>
        <v>0.43833169268395933</v>
      </c>
      <c r="BL270" s="150">
        <f>BL12+BL18+BL19+BL72+BL221+BL226+BL247+BL259+BL265+BL268</f>
        <v>313838.55</v>
      </c>
      <c r="BM270" s="151">
        <f>IF(BL270="","",BL270/$E270)</f>
        <v>1.0986148491153971E-2</v>
      </c>
      <c r="BN270" s="152">
        <f>BM270+BK270</f>
        <v>0.44931784117511331</v>
      </c>
      <c r="BO270" s="150">
        <f>BO12+BO18+BO19+BO72+BO221+BO226+BO247+BO259+BO265+BO268</f>
        <v>0</v>
      </c>
      <c r="BP270" s="151">
        <f>IF(BO270="","",BO270/$E270)</f>
        <v>0</v>
      </c>
      <c r="BQ270" s="152">
        <f>BP270+BN270</f>
        <v>0.44931784117511331</v>
      </c>
      <c r="BR270" s="150">
        <f>BR12+BR18+BR19+BR72+BR221+BR226+BR247+BR259+BR265+BR268</f>
        <v>0</v>
      </c>
      <c r="BS270" s="151">
        <f>IF(BR270="","",BR270/$E270)</f>
        <v>0</v>
      </c>
      <c r="BT270" s="152">
        <f>BS270+BQ270</f>
        <v>0.44931784117511331</v>
      </c>
      <c r="BU270" s="150">
        <f>BU12+BU18+BU19+BU72+BU221+BU226+BU247+BU259+BU265+BU268</f>
        <v>0</v>
      </c>
      <c r="BV270" s="151">
        <f>IF(BU270="","",BU270/$E270)</f>
        <v>0</v>
      </c>
      <c r="BW270" s="152">
        <f>BV270+BT270</f>
        <v>0.44931784117511331</v>
      </c>
      <c r="BX270" s="150">
        <f>BX12+BX18+BX19+BX72+BX221+BX226+BX247+BX259+BX265+BX268</f>
        <v>0</v>
      </c>
      <c r="BY270" s="151">
        <f>IF(BX270="","",BX270/$E270)</f>
        <v>0</v>
      </c>
      <c r="BZ270" s="152">
        <f>BY270+BW270</f>
        <v>0.44931784117511331</v>
      </c>
      <c r="CA270" s="150">
        <f>CA12+CA18+CA19+CA72+CA221+CA226+CA247+CA259+CA265+CA268</f>
        <v>0</v>
      </c>
      <c r="CB270" s="151">
        <f>IF(CA270="","",CA270/$E270)</f>
        <v>0</v>
      </c>
      <c r="CC270" s="152">
        <f>CB270+BZ270</f>
        <v>0.44931784117511331</v>
      </c>
      <c r="CD270" s="150">
        <f>CD12+CD18+CD19+CD72+CD221+CD226+CD247+CD259+CD265+CD268</f>
        <v>3573780.4700000007</v>
      </c>
      <c r="CE270" s="151">
        <f>IF(CD270="","",CD270/$E270)</f>
        <v>0.1251028049874881</v>
      </c>
      <c r="CF270" s="152">
        <f>CE270+CC270</f>
        <v>0.57442064616260136</v>
      </c>
      <c r="CG270" s="150">
        <f>CG12+CG18+CG19+CG72+CG221+CG226+CG247+CG259+CG265+CG268</f>
        <v>2973058.3000000003</v>
      </c>
      <c r="CH270" s="151">
        <f>IF(CG270="","",CG270/$E270)</f>
        <v>0.10407408508820154</v>
      </c>
      <c r="CI270" s="152">
        <f>CH270+CF270</f>
        <v>0.67849473125080295</v>
      </c>
      <c r="CJ270" s="150">
        <f>CJ12+CJ18+CJ19+CJ72+CJ221+CJ226+CJ247+CJ259+CJ265+CJ268</f>
        <v>342589.33</v>
      </c>
      <c r="CK270" s="151">
        <f>IF(CJ270="","",CJ270/$E270)</f>
        <v>1.1992590619810568E-2</v>
      </c>
      <c r="CL270" s="152">
        <f>CK270+CI270</f>
        <v>0.69048732187061357</v>
      </c>
      <c r="CM270" s="150">
        <f>CM12+CM18+CM19+CM72+CM221+CM226+CM247+CM259+CM265+CM268</f>
        <v>890682.27</v>
      </c>
      <c r="CN270" s="151">
        <f>IF(CM270="","",CM270/$E270)</f>
        <v>3.1178985744925516E-2</v>
      </c>
      <c r="CO270" s="152">
        <f>CN270+CL270</f>
        <v>0.72166630761553907</v>
      </c>
      <c r="CP270" s="150">
        <f>CP12+CP18+CP19+CP72+CP221+CP226+CP247+CP259+CP265+CP268</f>
        <v>907915.18</v>
      </c>
      <c r="CQ270" s="151">
        <f>IF(CP270="","",CP270/$E270)</f>
        <v>3.1782236391459197E-2</v>
      </c>
      <c r="CR270" s="152">
        <f>CQ270+CO270</f>
        <v>0.75344854400699823</v>
      </c>
      <c r="CS270" s="150">
        <f>CS12+CS18+CS19+CS72+CS221+CS226+CS247+CS259+CS265+CS268</f>
        <v>731278.25999999989</v>
      </c>
      <c r="CT270" s="151">
        <f>IF(CS270="","",CS270/$E270)</f>
        <v>2.559893152932519E-2</v>
      </c>
      <c r="CU270" s="152">
        <f>CT270+CR270</f>
        <v>0.77904747553632347</v>
      </c>
      <c r="CV270" s="150">
        <f>CV12+CV18+CV19+CV72+CV221+CV226+CV247+CV259+CV265+CV268</f>
        <v>890590.53999999992</v>
      </c>
      <c r="CW270" s="151">
        <f>IF(CV270="","",CV270/$E270)</f>
        <v>3.1175774669036035E-2</v>
      </c>
      <c r="CX270" s="152">
        <f>CW270+CU270</f>
        <v>0.81022325020535946</v>
      </c>
      <c r="CY270" s="150">
        <f>CY12+CY18+CY19+CY72+CY221+CY226+CY247+CY259+CY265+CY268</f>
        <v>1176829.74</v>
      </c>
      <c r="CZ270" s="151">
        <f>IF(CY270="","",CY270/$E270)</f>
        <v>4.119578768269902E-2</v>
      </c>
      <c r="DA270" s="152">
        <f>CZ270+CX270</f>
        <v>0.85141903788805851</v>
      </c>
      <c r="DB270" s="150">
        <f>DB12+DB18+DB19+DB72+DB221+DB226+DB247+DB259+DB265+DB268</f>
        <v>1974092.4899999998</v>
      </c>
      <c r="DC270" s="151">
        <f>IF(DB270="","",DB270/$E270)</f>
        <v>6.9104554652103398E-2</v>
      </c>
      <c r="DD270" s="152">
        <f>DC270+DA270</f>
        <v>0.92052359254016192</v>
      </c>
      <c r="DE270" s="150">
        <f>DE12+DE18+DE19+DE72+DE221+DE226+DE247+DE259+DE265+DE268</f>
        <v>781840.87999999989</v>
      </c>
      <c r="DF270" s="151">
        <f>IF(DE270="","",DE270/$E270)</f>
        <v>2.7368913105590413E-2</v>
      </c>
      <c r="DG270" s="152">
        <f>DF270+DD270</f>
        <v>0.94789250564575234</v>
      </c>
      <c r="DH270" s="150">
        <f>DH12+DH18+DH19+DH72+DH221+DH226+DH247+DH259+DH265+DH268</f>
        <v>1488541.7212</v>
      </c>
      <c r="DI270" s="151">
        <f>IF(DH270="","",DH270/$E270)</f>
        <v>5.2107494074201899E-2</v>
      </c>
      <c r="DJ270" s="152">
        <v>1</v>
      </c>
    </row>
    <row r="271" spans="1:114" ht="8.5" thickBot="1" x14ac:dyDescent="0.25">
      <c r="A271" s="108"/>
      <c r="E271" s="179" t="s">
        <v>451</v>
      </c>
      <c r="F271" s="108"/>
      <c r="G271" s="160">
        <f>G270+D271</f>
        <v>0</v>
      </c>
      <c r="H271" s="153"/>
      <c r="I271" s="153"/>
      <c r="J271" s="160">
        <f>J270+G271</f>
        <v>0</v>
      </c>
      <c r="K271" s="153"/>
      <c r="L271" s="153"/>
      <c r="M271" s="160">
        <f>M270+J271</f>
        <v>368273.26999999996</v>
      </c>
      <c r="N271" s="153"/>
      <c r="O271" s="153"/>
      <c r="P271" s="160">
        <f>P270+M271</f>
        <v>1336805.9405999999</v>
      </c>
      <c r="Q271" s="153"/>
      <c r="R271" s="153"/>
      <c r="S271" s="150">
        <f>S270+P271</f>
        <v>2345567.7217429997</v>
      </c>
      <c r="T271" s="153"/>
      <c r="U271" s="153"/>
      <c r="V271" s="150">
        <f>V270+S271</f>
        <v>2587200.5875315843</v>
      </c>
      <c r="W271" s="153"/>
      <c r="X271" s="153"/>
      <c r="Y271" s="150">
        <f>Y270+V271</f>
        <v>2809587.2877405845</v>
      </c>
      <c r="Z271" s="153"/>
      <c r="AA271" s="153"/>
      <c r="AB271" s="150">
        <f>AB270+Y271</f>
        <v>2870175.9878909569</v>
      </c>
      <c r="AC271" s="153"/>
      <c r="AD271" s="153"/>
      <c r="AE271" s="150">
        <f>AE270+AB271</f>
        <v>3314079.3012050446</v>
      </c>
      <c r="AF271" s="153"/>
      <c r="AG271" s="153"/>
      <c r="AH271" s="150">
        <f>AH270+AE271</f>
        <v>4056619.7655220963</v>
      </c>
      <c r="AI271" s="153"/>
      <c r="AJ271" s="153"/>
      <c r="AK271" s="150">
        <f>AK270+AH271</f>
        <v>4243435.042642341</v>
      </c>
      <c r="AL271" s="153"/>
      <c r="AM271" s="153"/>
      <c r="AN271" s="150">
        <f>AN270+AK271</f>
        <v>5380293.3791812435</v>
      </c>
      <c r="AO271" s="153"/>
      <c r="AP271" s="153"/>
      <c r="AQ271" s="150">
        <f>AQ270+AN271</f>
        <v>7244100.0888605816</v>
      </c>
      <c r="AR271" s="153"/>
      <c r="AS271" s="153"/>
      <c r="AT271" s="150">
        <f>AT270+AQ271</f>
        <v>8401287.9117605817</v>
      </c>
      <c r="AU271" s="153"/>
      <c r="AV271" s="153"/>
      <c r="AW271" s="150">
        <f>AW270+AT271</f>
        <v>8791606.6363440994</v>
      </c>
      <c r="AX271" s="153"/>
      <c r="AY271" s="153"/>
      <c r="AZ271" s="150">
        <f>AZ270+AW271</f>
        <v>9632684.3763440996</v>
      </c>
      <c r="BA271" s="153"/>
      <c r="BB271" s="153"/>
      <c r="BC271" s="150">
        <f>BC270+AZ271</f>
        <v>10017064.996344099</v>
      </c>
      <c r="BD271" s="153"/>
      <c r="BE271" s="153"/>
      <c r="BF271" s="150">
        <f>BF270+BC271</f>
        <v>11526487.236344099</v>
      </c>
      <c r="BG271" s="153"/>
      <c r="BH271" s="153"/>
      <c r="BI271" s="150">
        <f>BI270+BF271</f>
        <v>12521711.586344099</v>
      </c>
      <c r="BJ271" s="153"/>
      <c r="BK271" s="153"/>
      <c r="BL271" s="150">
        <f>BL270+BI271</f>
        <v>12835550.136344099</v>
      </c>
      <c r="BM271" s="153"/>
      <c r="BN271" s="153"/>
      <c r="BO271" s="150">
        <f>BO270+BL271</f>
        <v>12835550.136344099</v>
      </c>
      <c r="BP271" s="153"/>
      <c r="BQ271" s="153"/>
      <c r="BR271" s="150">
        <f>BR270+BO271</f>
        <v>12835550.136344099</v>
      </c>
      <c r="BS271" s="153"/>
      <c r="BT271" s="153"/>
      <c r="BU271" s="150">
        <f>BU270+BR271</f>
        <v>12835550.136344099</v>
      </c>
      <c r="BV271" s="153"/>
      <c r="BW271" s="153"/>
      <c r="BX271" s="150">
        <f>BX270+BU271</f>
        <v>12835550.136344099</v>
      </c>
      <c r="BY271" s="153"/>
      <c r="BZ271" s="153"/>
      <c r="CA271" s="150">
        <f>CA270+BX271</f>
        <v>12835550.136344099</v>
      </c>
      <c r="CB271" s="153"/>
      <c r="CC271" s="153"/>
      <c r="CD271" s="150">
        <f>CD270+CA271</f>
        <v>16409330.6063441</v>
      </c>
      <c r="CE271" s="153"/>
      <c r="CF271" s="153"/>
      <c r="CG271" s="150">
        <f>CG270+CD271</f>
        <v>19382388.906344101</v>
      </c>
      <c r="CH271" s="153"/>
      <c r="CI271" s="153"/>
      <c r="CJ271" s="150">
        <f>CJ270+CG271</f>
        <v>19724978.236344099</v>
      </c>
      <c r="CK271" s="153"/>
      <c r="CL271" s="153"/>
      <c r="CM271" s="150">
        <f>CM270+CJ271</f>
        <v>20615660.506344099</v>
      </c>
      <c r="CN271" s="153"/>
      <c r="CO271" s="153"/>
      <c r="CP271" s="150">
        <f>CP270+CM271</f>
        <v>21523575.686344098</v>
      </c>
      <c r="CQ271" s="153"/>
      <c r="CR271" s="153"/>
      <c r="CS271" s="150">
        <f>CS270+CP271</f>
        <v>22254853.9463441</v>
      </c>
      <c r="CT271" s="153"/>
      <c r="CU271" s="153"/>
      <c r="CV271" s="150">
        <f>CV270+CS271</f>
        <v>23145444.486344099</v>
      </c>
      <c r="CW271" s="153"/>
      <c r="CX271" s="153"/>
      <c r="CY271" s="150">
        <f>CY270+CV271</f>
        <v>24322274.226344097</v>
      </c>
      <c r="CZ271" s="153"/>
      <c r="DA271" s="153"/>
      <c r="DB271" s="150">
        <f>DB270+CY271</f>
        <v>26296366.716344096</v>
      </c>
      <c r="DC271" s="153"/>
      <c r="DD271" s="153"/>
      <c r="DE271" s="150">
        <f>DE270+DB271</f>
        <v>27078207.596344095</v>
      </c>
      <c r="DF271" s="153"/>
      <c r="DG271" s="153"/>
      <c r="DH271" s="150">
        <f>DH270+DE271+0.01</f>
        <v>28566749.327544097</v>
      </c>
      <c r="DI271" s="153"/>
      <c r="DJ271" s="153"/>
    </row>
    <row r="272" spans="1:114" ht="8.5" thickBot="1" x14ac:dyDescent="0.25">
      <c r="E272" s="179" t="s">
        <v>236</v>
      </c>
      <c r="G272" s="161">
        <f>G271/$E$270</f>
        <v>0</v>
      </c>
      <c r="J272" s="161">
        <f>J271/$E$270</f>
        <v>0</v>
      </c>
      <c r="M272" s="161">
        <f>M270/$E$270</f>
        <v>1.2891675766227058E-2</v>
      </c>
      <c r="P272" s="161">
        <f>P270/$E$270</f>
        <v>3.3904196083449648E-2</v>
      </c>
      <c r="S272" s="161">
        <f>S270/$E$270</f>
        <v>3.5312445586553859E-2</v>
      </c>
      <c r="V272" s="161">
        <f>V270/$E$270</f>
        <v>8.4585355874747317E-3</v>
      </c>
      <c r="Y272" s="161">
        <f>Y270/$E$270</f>
        <v>7.7848094536309064E-3</v>
      </c>
      <c r="AB272" s="161">
        <f>AB270/$E$270</f>
        <v>2.1209518611973966E-3</v>
      </c>
      <c r="AE272" s="161">
        <f>AE270/$E$270</f>
        <v>1.5539160870402354E-2</v>
      </c>
      <c r="AH272" s="161">
        <f>AH270/$E$270</f>
        <v>2.5993173246809685E-2</v>
      </c>
      <c r="AK272" s="161">
        <f>AK270/$E$270</f>
        <v>6.5396057140178791E-3</v>
      </c>
      <c r="AN272" s="161">
        <f>AN270/$E$270</f>
        <v>3.9796559404899984E-2</v>
      </c>
      <c r="AQ272" s="161">
        <f>AQ270/$E$270</f>
        <v>6.5243920070833572E-2</v>
      </c>
      <c r="AT272" s="161">
        <f>AT270/$E$270</f>
        <v>4.0508207976791201E-2</v>
      </c>
      <c r="AW272" s="161">
        <f>AW270/$E$270</f>
        <v>1.3663393063574718E-2</v>
      </c>
      <c r="AZ272" s="161">
        <f>AZ270/$E$270</f>
        <v>2.9442542811404758E-2</v>
      </c>
      <c r="BC272" s="161">
        <f>BC270/$E$270</f>
        <v>1.3455525359908233E-2</v>
      </c>
      <c r="BF272" s="161">
        <f>BF270/$E$270</f>
        <v>5.2838431940531991E-2</v>
      </c>
      <c r="BI272" s="161">
        <f>BI270/$E$270</f>
        <v>3.4838557886251363E-2</v>
      </c>
      <c r="BL272" s="161">
        <f>BL270/$E$270</f>
        <v>1.0986148491153971E-2</v>
      </c>
      <c r="BO272" s="161">
        <f>BO270/$E$270</f>
        <v>0</v>
      </c>
      <c r="BR272" s="161">
        <f>BR270/$E$270</f>
        <v>0</v>
      </c>
      <c r="BU272" s="161">
        <f>BU270/$E$270</f>
        <v>0</v>
      </c>
      <c r="BX272" s="161">
        <f>BX270/$E$270</f>
        <v>0</v>
      </c>
      <c r="CA272" s="161">
        <f>CA270/$E$270</f>
        <v>0</v>
      </c>
      <c r="CD272" s="161">
        <f>CD270/$E$270</f>
        <v>0.1251028049874881</v>
      </c>
      <c r="CG272" s="161">
        <f>CG270/$E$270</f>
        <v>0.10407408508820154</v>
      </c>
      <c r="CJ272" s="161">
        <f>CJ270/$E$270</f>
        <v>1.1992590619810568E-2</v>
      </c>
      <c r="CM272" s="161">
        <f>CM270/$E$270</f>
        <v>3.1178985744925516E-2</v>
      </c>
      <c r="CP272" s="161">
        <f>CP270/$E$270</f>
        <v>3.1782236391459197E-2</v>
      </c>
      <c r="CS272" s="161">
        <f>CS270/$E$270</f>
        <v>2.559893152932519E-2</v>
      </c>
      <c r="CV272" s="161">
        <f>CV270/$E$270</f>
        <v>3.1175774669036035E-2</v>
      </c>
      <c r="CY272" s="161">
        <f>CY270/$E$270</f>
        <v>4.119578768269902E-2</v>
      </c>
      <c r="DB272" s="161">
        <f>DB270/$E$270</f>
        <v>6.9104554652103398E-2</v>
      </c>
      <c r="DE272" s="161">
        <f>DE270/$E$270</f>
        <v>2.7368913105590413E-2</v>
      </c>
      <c r="DH272" s="161">
        <f>DH270/$E$270</f>
        <v>5.2107494074201899E-2</v>
      </c>
    </row>
    <row r="273" spans="5:112" ht="13.5" thickBot="1" x14ac:dyDescent="0.25">
      <c r="E273" s="179" t="s">
        <v>237</v>
      </c>
      <c r="G273" s="161">
        <f>G272</f>
        <v>0</v>
      </c>
      <c r="J273" s="161">
        <f>SUM($G$272:J272)</f>
        <v>0</v>
      </c>
      <c r="M273" s="161">
        <f>SUM($G$272:M272)</f>
        <v>1.2891675766227058E-2</v>
      </c>
      <c r="P273" s="161">
        <f>SUM($G$272:P272)</f>
        <v>4.6795871849676707E-2</v>
      </c>
      <c r="S273" s="161">
        <f>SUM($G$272:S272)</f>
        <v>8.2108317436230566E-2</v>
      </c>
      <c r="V273" s="161">
        <f>SUM($G$272:V272)</f>
        <v>9.056685302370529E-2</v>
      </c>
      <c r="Y273" s="161">
        <f>SUM($G$272:Y272)</f>
        <v>9.8351662477336191E-2</v>
      </c>
      <c r="AB273" s="161">
        <f>SUM($G$272:AB272)</f>
        <v>0.10047261433853359</v>
      </c>
      <c r="AE273" s="161">
        <f>SUM($G$272:AE272)</f>
        <v>0.11601177520893595</v>
      </c>
      <c r="AH273" s="161">
        <f>SUM($G$272:AH272)</f>
        <v>0.14200494845574563</v>
      </c>
      <c r="AK273" s="161">
        <f>SUM($G$272:AK272)</f>
        <v>0.1485445541697635</v>
      </c>
      <c r="AN273" s="161">
        <f>SUM($G$272:AN272)</f>
        <v>0.18834111357466349</v>
      </c>
      <c r="AQ273" s="161">
        <f>SUM($G$272:AQ272)</f>
        <v>0.25358503364549706</v>
      </c>
      <c r="AT273" s="161">
        <f>SUM($G$272:AT272)</f>
        <v>0.29409324162228828</v>
      </c>
      <c r="AW273" s="161">
        <f>SUM($G$272:AW272)</f>
        <v>0.30775663468586301</v>
      </c>
      <c r="AZ273" s="161">
        <f>SUM($G$272:AZ272)</f>
        <v>0.33719917749726774</v>
      </c>
      <c r="BC273" s="161">
        <f>SUM($G$272:BC272)</f>
        <v>0.35065470285717598</v>
      </c>
      <c r="BF273" s="161">
        <f>SUM($G$272:BF272)</f>
        <v>0.40349313479770799</v>
      </c>
      <c r="BI273" s="161">
        <f>SUM($G$272:BI272)</f>
        <v>0.43833169268395933</v>
      </c>
      <c r="BL273" s="161">
        <f>SUM($G$272:BL272)</f>
        <v>0.44931784117511331</v>
      </c>
      <c r="BO273" s="161">
        <f>SUM($G$272:BO272)</f>
        <v>0.44931784117511331</v>
      </c>
      <c r="BR273" s="161">
        <f>SUM($G$272:BR272)</f>
        <v>0.44931784117511331</v>
      </c>
      <c r="BU273" s="161">
        <f>SUM($G$272:BU272)</f>
        <v>0.44931784117511331</v>
      </c>
      <c r="BX273" s="161">
        <f>SUM($G$272:BX272)</f>
        <v>0.44931784117511331</v>
      </c>
      <c r="CA273" s="161">
        <f>SUM($G$272:CA272)</f>
        <v>0.44931784117511331</v>
      </c>
      <c r="CD273" s="161">
        <f>SUM($G$272:CD272)</f>
        <v>0.57442064616260136</v>
      </c>
      <c r="CG273" s="161">
        <f>SUM($G$272:CG272)</f>
        <v>0.67849473125080295</v>
      </c>
      <c r="CJ273" s="161">
        <f>SUM($G$272:CJ272)</f>
        <v>0.69048732187061357</v>
      </c>
      <c r="CM273" s="161">
        <f>SUM($G$272:CM272)</f>
        <v>0.72166630761553907</v>
      </c>
      <c r="CP273" s="161">
        <f>SUM($G$272:CP272)</f>
        <v>0.75344854400699823</v>
      </c>
      <c r="CS273" s="161">
        <f>SUM($G$272:CS272)</f>
        <v>0.77904747553632347</v>
      </c>
      <c r="CV273" s="161">
        <f>SUM($G$272:CV272)</f>
        <v>0.81022325020535946</v>
      </c>
      <c r="CY273" s="161">
        <f>SUM($G$272:CY272)</f>
        <v>0.85141903788805851</v>
      </c>
      <c r="DB273" s="161">
        <f>SUM($G$272:DB272)</f>
        <v>0.92052359254016192</v>
      </c>
      <c r="DE273" s="161">
        <f>SUM($G$272:DE272)</f>
        <v>0.94789250564575234</v>
      </c>
      <c r="DH273" s="161">
        <f>SUM($G$272:DH272)</f>
        <v>0.99999999971995424</v>
      </c>
    </row>
    <row r="274" spans="5:112" x14ac:dyDescent="0.2">
      <c r="E274" s="155"/>
    </row>
    <row r="276" spans="5:112" x14ac:dyDescent="0.2">
      <c r="E276" s="156"/>
    </row>
  </sheetData>
  <mergeCells count="1739">
    <mergeCell ref="AE7:AG7"/>
    <mergeCell ref="AH7:AJ7"/>
    <mergeCell ref="AK7:AM7"/>
    <mergeCell ref="AN7:AP7"/>
    <mergeCell ref="AQ7:AS7"/>
    <mergeCell ref="AT7:AV7"/>
    <mergeCell ref="M7:O7"/>
    <mergeCell ref="P7:R7"/>
    <mergeCell ref="S7:U7"/>
    <mergeCell ref="V7:X7"/>
    <mergeCell ref="Y7:AA7"/>
    <mergeCell ref="AB7:AD7"/>
    <mergeCell ref="B1:F2"/>
    <mergeCell ref="B4:D4"/>
    <mergeCell ref="E4:F4"/>
    <mergeCell ref="B7:D7"/>
    <mergeCell ref="G7:I7"/>
    <mergeCell ref="J7:L7"/>
    <mergeCell ref="AE8:AG8"/>
    <mergeCell ref="AH8:AJ8"/>
    <mergeCell ref="AK8:AM8"/>
    <mergeCell ref="AN8:AP8"/>
    <mergeCell ref="CY7:DA7"/>
    <mergeCell ref="DB7:DD7"/>
    <mergeCell ref="DE7:DG7"/>
    <mergeCell ref="DH7:DJ7"/>
    <mergeCell ref="G8:I8"/>
    <mergeCell ref="J8:L8"/>
    <mergeCell ref="M8:O8"/>
    <mergeCell ref="P8:R8"/>
    <mergeCell ref="S8:U8"/>
    <mergeCell ref="V8:X8"/>
    <mergeCell ref="CG7:CI7"/>
    <mergeCell ref="CJ7:CL7"/>
    <mergeCell ref="CM7:CO7"/>
    <mergeCell ref="CP7:CR7"/>
    <mergeCell ref="CS7:CU7"/>
    <mergeCell ref="CV7:CX7"/>
    <mergeCell ref="BO7:BQ7"/>
    <mergeCell ref="BR7:BT7"/>
    <mergeCell ref="BU7:BW7"/>
    <mergeCell ref="BX7:BZ7"/>
    <mergeCell ref="CA7:CC7"/>
    <mergeCell ref="CD7:CF7"/>
    <mergeCell ref="AW7:AY7"/>
    <mergeCell ref="AZ7:BB7"/>
    <mergeCell ref="BC7:BE7"/>
    <mergeCell ref="BF7:BH7"/>
    <mergeCell ref="BI7:BK7"/>
    <mergeCell ref="BL7:BN7"/>
    <mergeCell ref="C11:D11"/>
    <mergeCell ref="C12:D12"/>
    <mergeCell ref="C13:D13"/>
    <mergeCell ref="C14:D14"/>
    <mergeCell ref="C15:D15"/>
    <mergeCell ref="C16:D16"/>
    <mergeCell ref="CS8:CU8"/>
    <mergeCell ref="CV8:CX8"/>
    <mergeCell ref="CY8:DA8"/>
    <mergeCell ref="DB8:DD8"/>
    <mergeCell ref="DE8:DG8"/>
    <mergeCell ref="DH8:DJ8"/>
    <mergeCell ref="CA8:CC8"/>
    <mergeCell ref="CD8:CF8"/>
    <mergeCell ref="CG8:CI8"/>
    <mergeCell ref="CJ8:CL8"/>
    <mergeCell ref="CM8:CO8"/>
    <mergeCell ref="CP8:CR8"/>
    <mergeCell ref="BI8:BK8"/>
    <mergeCell ref="BL8:BN8"/>
    <mergeCell ref="BO8:BQ8"/>
    <mergeCell ref="BR8:BT8"/>
    <mergeCell ref="BU8:BW8"/>
    <mergeCell ref="BX8:BZ8"/>
    <mergeCell ref="AQ8:AS8"/>
    <mergeCell ref="AT8:AV8"/>
    <mergeCell ref="AW8:AY8"/>
    <mergeCell ref="AZ8:BB8"/>
    <mergeCell ref="BC8:BE8"/>
    <mergeCell ref="BF8:BH8"/>
    <mergeCell ref="Y8:AA8"/>
    <mergeCell ref="AB8:AD8"/>
    <mergeCell ref="BC20:BE20"/>
    <mergeCell ref="BF20:BH20"/>
    <mergeCell ref="BI20:BK20"/>
    <mergeCell ref="BL20:BN20"/>
    <mergeCell ref="AE20:AG20"/>
    <mergeCell ref="AH20:AJ20"/>
    <mergeCell ref="AK20:AM20"/>
    <mergeCell ref="AN20:AP20"/>
    <mergeCell ref="AQ20:AS20"/>
    <mergeCell ref="AT20:AV20"/>
    <mergeCell ref="M20:O20"/>
    <mergeCell ref="P20:R20"/>
    <mergeCell ref="S20:U20"/>
    <mergeCell ref="V20:X20"/>
    <mergeCell ref="Y20:AA20"/>
    <mergeCell ref="AB20:AD20"/>
    <mergeCell ref="C17:D17"/>
    <mergeCell ref="C18:D18"/>
    <mergeCell ref="C19:D19"/>
    <mergeCell ref="C20:D20"/>
    <mergeCell ref="G20:I20"/>
    <mergeCell ref="J20:L20"/>
    <mergeCell ref="AZ21:BB21"/>
    <mergeCell ref="BC21:BE21"/>
    <mergeCell ref="V21:X21"/>
    <mergeCell ref="Y21:AA21"/>
    <mergeCell ref="AB21:AD21"/>
    <mergeCell ref="AE21:AG21"/>
    <mergeCell ref="AH21:AJ21"/>
    <mergeCell ref="AK21:AM21"/>
    <mergeCell ref="CY20:DA20"/>
    <mergeCell ref="DB20:DD20"/>
    <mergeCell ref="DE20:DG20"/>
    <mergeCell ref="DH20:DJ20"/>
    <mergeCell ref="C21:D21"/>
    <mergeCell ref="G21:I21"/>
    <mergeCell ref="J21:L21"/>
    <mergeCell ref="M21:O21"/>
    <mergeCell ref="P21:R21"/>
    <mergeCell ref="S21:U21"/>
    <mergeCell ref="CG20:CI20"/>
    <mergeCell ref="CJ20:CL20"/>
    <mergeCell ref="CM20:CO20"/>
    <mergeCell ref="CP20:CR20"/>
    <mergeCell ref="CS20:CU20"/>
    <mergeCell ref="CV20:CX20"/>
    <mergeCell ref="BO20:BQ20"/>
    <mergeCell ref="BR20:BT20"/>
    <mergeCell ref="BU20:BW20"/>
    <mergeCell ref="BX20:BZ20"/>
    <mergeCell ref="CA20:CC20"/>
    <mergeCell ref="CD20:CF20"/>
    <mergeCell ref="AW20:AY20"/>
    <mergeCell ref="AZ20:BB20"/>
    <mergeCell ref="DH21:DJ21"/>
    <mergeCell ref="C22:D22"/>
    <mergeCell ref="G22:I22"/>
    <mergeCell ref="J22:L22"/>
    <mergeCell ref="M22:O22"/>
    <mergeCell ref="P22:R22"/>
    <mergeCell ref="S22:U22"/>
    <mergeCell ref="V22:X22"/>
    <mergeCell ref="Y22:AA22"/>
    <mergeCell ref="AB22:AD22"/>
    <mergeCell ref="CP21:CR21"/>
    <mergeCell ref="CS21:CU21"/>
    <mergeCell ref="CV21:CX21"/>
    <mergeCell ref="CY21:DA21"/>
    <mergeCell ref="DB21:DD21"/>
    <mergeCell ref="DE21:DG21"/>
    <mergeCell ref="BX21:BZ21"/>
    <mergeCell ref="CA21:CC21"/>
    <mergeCell ref="CD21:CF21"/>
    <mergeCell ref="CG21:CI21"/>
    <mergeCell ref="CJ21:CL21"/>
    <mergeCell ref="CM21:CO21"/>
    <mergeCell ref="BF21:BH21"/>
    <mergeCell ref="BI21:BK21"/>
    <mergeCell ref="BL21:BN21"/>
    <mergeCell ref="BO21:BQ21"/>
    <mergeCell ref="BR21:BT21"/>
    <mergeCell ref="BU21:BW21"/>
    <mergeCell ref="AN21:AP21"/>
    <mergeCell ref="AQ21:AS21"/>
    <mergeCell ref="AT21:AV21"/>
    <mergeCell ref="AW21:AY21"/>
    <mergeCell ref="CY22:DA22"/>
    <mergeCell ref="DB22:DD22"/>
    <mergeCell ref="DE22:DG22"/>
    <mergeCell ref="DH22:DJ22"/>
    <mergeCell ref="C23:D23"/>
    <mergeCell ref="C24:D24"/>
    <mergeCell ref="CG22:CI22"/>
    <mergeCell ref="CJ22:CL22"/>
    <mergeCell ref="CM22:CO22"/>
    <mergeCell ref="CP22:CR22"/>
    <mergeCell ref="CS22:CU22"/>
    <mergeCell ref="CV22:CX22"/>
    <mergeCell ref="BO22:BQ22"/>
    <mergeCell ref="BR22:BT22"/>
    <mergeCell ref="BU22:BW22"/>
    <mergeCell ref="BX22:BZ22"/>
    <mergeCell ref="CA22:CC22"/>
    <mergeCell ref="CD22:CF22"/>
    <mergeCell ref="AW22:AY22"/>
    <mergeCell ref="AZ22:BB22"/>
    <mergeCell ref="BC22:BE22"/>
    <mergeCell ref="BF22:BH22"/>
    <mergeCell ref="BI22:BK22"/>
    <mergeCell ref="BL22:BN22"/>
    <mergeCell ref="AE22:AG22"/>
    <mergeCell ref="AH22:AJ22"/>
    <mergeCell ref="AK22:AM22"/>
    <mergeCell ref="AN22:AP22"/>
    <mergeCell ref="AQ22:AS22"/>
    <mergeCell ref="AT22:AV22"/>
    <mergeCell ref="AK26:AM26"/>
    <mergeCell ref="AN26:AP26"/>
    <mergeCell ref="AQ26:AS26"/>
    <mergeCell ref="AT26:AV26"/>
    <mergeCell ref="AW26:AY26"/>
    <mergeCell ref="AZ26:BB26"/>
    <mergeCell ref="S26:U26"/>
    <mergeCell ref="V26:X26"/>
    <mergeCell ref="Y26:AA26"/>
    <mergeCell ref="AB26:AD26"/>
    <mergeCell ref="AE26:AG26"/>
    <mergeCell ref="AH26:AJ26"/>
    <mergeCell ref="C25:D25"/>
    <mergeCell ref="C26:D26"/>
    <mergeCell ref="G26:I26"/>
    <mergeCell ref="J26:L26"/>
    <mergeCell ref="M26:O26"/>
    <mergeCell ref="P26:R26"/>
    <mergeCell ref="Y30:AA30"/>
    <mergeCell ref="AB30:AD30"/>
    <mergeCell ref="AE30:AG30"/>
    <mergeCell ref="AH30:AJ30"/>
    <mergeCell ref="DE26:DG26"/>
    <mergeCell ref="DH26:DJ26"/>
    <mergeCell ref="C27:D27"/>
    <mergeCell ref="C28:D28"/>
    <mergeCell ref="C29:D29"/>
    <mergeCell ref="C30:D30"/>
    <mergeCell ref="G30:I30"/>
    <mergeCell ref="J30:L30"/>
    <mergeCell ref="M30:O30"/>
    <mergeCell ref="P30:R30"/>
    <mergeCell ref="CM26:CO26"/>
    <mergeCell ref="CP26:CR26"/>
    <mergeCell ref="CS26:CU26"/>
    <mergeCell ref="CV26:CX26"/>
    <mergeCell ref="CY26:DA26"/>
    <mergeCell ref="DB26:DD26"/>
    <mergeCell ref="BU26:BW26"/>
    <mergeCell ref="BX26:BZ26"/>
    <mergeCell ref="CA26:CC26"/>
    <mergeCell ref="CD26:CF26"/>
    <mergeCell ref="CG26:CI26"/>
    <mergeCell ref="CJ26:CL26"/>
    <mergeCell ref="BC26:BE26"/>
    <mergeCell ref="BF26:BH26"/>
    <mergeCell ref="BI26:BK26"/>
    <mergeCell ref="BL26:BN26"/>
    <mergeCell ref="BO26:BQ26"/>
    <mergeCell ref="BR26:BT26"/>
    <mergeCell ref="DE30:DG30"/>
    <mergeCell ref="DH30:DJ30"/>
    <mergeCell ref="C31:D31"/>
    <mergeCell ref="C32:D32"/>
    <mergeCell ref="C33:D33"/>
    <mergeCell ref="C34:D34"/>
    <mergeCell ref="CM30:CO30"/>
    <mergeCell ref="CP30:CR30"/>
    <mergeCell ref="CS30:CU30"/>
    <mergeCell ref="CV30:CX30"/>
    <mergeCell ref="CY30:DA30"/>
    <mergeCell ref="DB30:DD30"/>
    <mergeCell ref="BU30:BW30"/>
    <mergeCell ref="BX30:BZ30"/>
    <mergeCell ref="CA30:CC30"/>
    <mergeCell ref="CD30:CF30"/>
    <mergeCell ref="CG30:CI30"/>
    <mergeCell ref="CJ30:CL30"/>
    <mergeCell ref="BC30:BE30"/>
    <mergeCell ref="BF30:BH30"/>
    <mergeCell ref="BI30:BK30"/>
    <mergeCell ref="BL30:BN30"/>
    <mergeCell ref="BO30:BQ30"/>
    <mergeCell ref="BR30:BT30"/>
    <mergeCell ref="AK30:AM30"/>
    <mergeCell ref="AN30:AP30"/>
    <mergeCell ref="AQ30:AS30"/>
    <mergeCell ref="AT30:AV30"/>
    <mergeCell ref="AW30:AY30"/>
    <mergeCell ref="AZ30:BB30"/>
    <mergeCell ref="S30:U30"/>
    <mergeCell ref="V30:X30"/>
    <mergeCell ref="AK36:AM36"/>
    <mergeCell ref="AN36:AP36"/>
    <mergeCell ref="AQ36:AS36"/>
    <mergeCell ref="AT36:AV36"/>
    <mergeCell ref="AW36:AY36"/>
    <mergeCell ref="AZ36:BB36"/>
    <mergeCell ref="S36:U36"/>
    <mergeCell ref="V36:X36"/>
    <mergeCell ref="Y36:AA36"/>
    <mergeCell ref="AB36:AD36"/>
    <mergeCell ref="AE36:AG36"/>
    <mergeCell ref="AH36:AJ36"/>
    <mergeCell ref="C35:D35"/>
    <mergeCell ref="C36:D36"/>
    <mergeCell ref="G36:I36"/>
    <mergeCell ref="J36:L36"/>
    <mergeCell ref="M36:O36"/>
    <mergeCell ref="P36:R36"/>
    <mergeCell ref="AE38:AG38"/>
    <mergeCell ref="AH38:AJ38"/>
    <mergeCell ref="AK38:AM38"/>
    <mergeCell ref="AN38:AP38"/>
    <mergeCell ref="DE36:DG36"/>
    <mergeCell ref="DH36:DJ36"/>
    <mergeCell ref="C37:D37"/>
    <mergeCell ref="C38:D38"/>
    <mergeCell ref="G38:I38"/>
    <mergeCell ref="J38:L38"/>
    <mergeCell ref="M38:O38"/>
    <mergeCell ref="P38:R38"/>
    <mergeCell ref="S38:U38"/>
    <mergeCell ref="V38:X38"/>
    <mergeCell ref="CM36:CO36"/>
    <mergeCell ref="CP36:CR36"/>
    <mergeCell ref="CS36:CU36"/>
    <mergeCell ref="CV36:CX36"/>
    <mergeCell ref="CY36:DA36"/>
    <mergeCell ref="DB36:DD36"/>
    <mergeCell ref="BU36:BW36"/>
    <mergeCell ref="BX36:BZ36"/>
    <mergeCell ref="CA36:CC36"/>
    <mergeCell ref="CD36:CF36"/>
    <mergeCell ref="CG36:CI36"/>
    <mergeCell ref="CJ36:CL36"/>
    <mergeCell ref="BC36:BE36"/>
    <mergeCell ref="BF36:BH36"/>
    <mergeCell ref="BI36:BK36"/>
    <mergeCell ref="BL36:BN36"/>
    <mergeCell ref="BO36:BQ36"/>
    <mergeCell ref="BR36:BT36"/>
    <mergeCell ref="C39:D39"/>
    <mergeCell ref="C40:D40"/>
    <mergeCell ref="G40:I42"/>
    <mergeCell ref="J40:L42"/>
    <mergeCell ref="M40:O42"/>
    <mergeCell ref="P40:R42"/>
    <mergeCell ref="CS38:CU38"/>
    <mergeCell ref="CV38:CX38"/>
    <mergeCell ref="CY38:DA38"/>
    <mergeCell ref="DB38:DD38"/>
    <mergeCell ref="DE38:DG38"/>
    <mergeCell ref="DH38:DJ38"/>
    <mergeCell ref="CA38:CC38"/>
    <mergeCell ref="CD38:CF38"/>
    <mergeCell ref="CG38:CI38"/>
    <mergeCell ref="CJ38:CL38"/>
    <mergeCell ref="CM38:CO38"/>
    <mergeCell ref="CP38:CR38"/>
    <mergeCell ref="BI38:BK38"/>
    <mergeCell ref="BL38:BN38"/>
    <mergeCell ref="BO38:BQ38"/>
    <mergeCell ref="BR38:BT38"/>
    <mergeCell ref="BU38:BW38"/>
    <mergeCell ref="BX38:BZ38"/>
    <mergeCell ref="AQ38:AS38"/>
    <mergeCell ref="AT38:AV38"/>
    <mergeCell ref="AW38:AY38"/>
    <mergeCell ref="AZ38:BB38"/>
    <mergeCell ref="BC38:BE38"/>
    <mergeCell ref="BF38:BH38"/>
    <mergeCell ref="Y38:AA38"/>
    <mergeCell ref="AB38:AD38"/>
    <mergeCell ref="BC40:BE42"/>
    <mergeCell ref="BF40:BH42"/>
    <mergeCell ref="BI40:BK42"/>
    <mergeCell ref="BL40:BN42"/>
    <mergeCell ref="BO40:BQ42"/>
    <mergeCell ref="BR40:BT42"/>
    <mergeCell ref="AK40:AM42"/>
    <mergeCell ref="AN40:AP42"/>
    <mergeCell ref="AQ40:AS42"/>
    <mergeCell ref="AT40:AV42"/>
    <mergeCell ref="AW40:AY42"/>
    <mergeCell ref="AZ40:BB42"/>
    <mergeCell ref="S40:U42"/>
    <mergeCell ref="V40:X42"/>
    <mergeCell ref="Y40:AA42"/>
    <mergeCell ref="AB40:AD42"/>
    <mergeCell ref="AE40:AG42"/>
    <mergeCell ref="AH40:AJ42"/>
    <mergeCell ref="AW46:AY46"/>
    <mergeCell ref="AZ46:BB46"/>
    <mergeCell ref="S46:U46"/>
    <mergeCell ref="V46:X46"/>
    <mergeCell ref="Y46:AA46"/>
    <mergeCell ref="AB46:AD46"/>
    <mergeCell ref="AE46:AG46"/>
    <mergeCell ref="AH46:AJ46"/>
    <mergeCell ref="C45:D45"/>
    <mergeCell ref="C46:D46"/>
    <mergeCell ref="G46:I46"/>
    <mergeCell ref="J46:L46"/>
    <mergeCell ref="M46:O46"/>
    <mergeCell ref="P46:R46"/>
    <mergeCell ref="DE40:DG42"/>
    <mergeCell ref="DH40:DJ42"/>
    <mergeCell ref="C41:D41"/>
    <mergeCell ref="C42:D42"/>
    <mergeCell ref="C43:D43"/>
    <mergeCell ref="C44:D44"/>
    <mergeCell ref="CM40:CO42"/>
    <mergeCell ref="CP40:CR42"/>
    <mergeCell ref="CS40:CU42"/>
    <mergeCell ref="CV40:CX42"/>
    <mergeCell ref="CY40:DA42"/>
    <mergeCell ref="DB40:DD42"/>
    <mergeCell ref="BU40:BW42"/>
    <mergeCell ref="BX40:BZ42"/>
    <mergeCell ref="CA40:CC42"/>
    <mergeCell ref="CD40:CF42"/>
    <mergeCell ref="CG40:CI42"/>
    <mergeCell ref="CJ40:CL42"/>
    <mergeCell ref="DE46:DG46"/>
    <mergeCell ref="DH46:DJ46"/>
    <mergeCell ref="C47:D47"/>
    <mergeCell ref="C48:D48"/>
    <mergeCell ref="C49:D49"/>
    <mergeCell ref="C50:D50"/>
    <mergeCell ref="G50:I50"/>
    <mergeCell ref="J50:L50"/>
    <mergeCell ref="M50:O50"/>
    <mergeCell ref="P50:R50"/>
    <mergeCell ref="CM46:CO46"/>
    <mergeCell ref="CP46:CR46"/>
    <mergeCell ref="CS46:CU46"/>
    <mergeCell ref="CV46:CX46"/>
    <mergeCell ref="CY46:DA46"/>
    <mergeCell ref="DB46:DD46"/>
    <mergeCell ref="BU46:BW46"/>
    <mergeCell ref="BX46:BZ46"/>
    <mergeCell ref="CA46:CC46"/>
    <mergeCell ref="CD46:CF46"/>
    <mergeCell ref="CG46:CI46"/>
    <mergeCell ref="CJ46:CL46"/>
    <mergeCell ref="BC46:BE46"/>
    <mergeCell ref="BF46:BH46"/>
    <mergeCell ref="BI46:BK46"/>
    <mergeCell ref="BL46:BN46"/>
    <mergeCell ref="BO46:BQ46"/>
    <mergeCell ref="BR46:BT46"/>
    <mergeCell ref="AK46:AM46"/>
    <mergeCell ref="AN46:AP46"/>
    <mergeCell ref="AQ46:AS46"/>
    <mergeCell ref="AT46:AV46"/>
    <mergeCell ref="DH50:DJ50"/>
    <mergeCell ref="C51:D51"/>
    <mergeCell ref="C52:D52"/>
    <mergeCell ref="C53:D53"/>
    <mergeCell ref="C54:D54"/>
    <mergeCell ref="G54:I54"/>
    <mergeCell ref="J54:L54"/>
    <mergeCell ref="M54:O54"/>
    <mergeCell ref="P54:R54"/>
    <mergeCell ref="CM50:CO50"/>
    <mergeCell ref="CP50:CR50"/>
    <mergeCell ref="CS50:CU50"/>
    <mergeCell ref="CV50:CX50"/>
    <mergeCell ref="CY50:DA50"/>
    <mergeCell ref="DB50:DD50"/>
    <mergeCell ref="BU50:BW50"/>
    <mergeCell ref="BX50:BZ50"/>
    <mergeCell ref="CA50:CC50"/>
    <mergeCell ref="CD50:CF50"/>
    <mergeCell ref="CG50:CI50"/>
    <mergeCell ref="CJ50:CL50"/>
    <mergeCell ref="BC50:BE50"/>
    <mergeCell ref="BF50:BH50"/>
    <mergeCell ref="BI50:BK50"/>
    <mergeCell ref="BL50:BN50"/>
    <mergeCell ref="BO50:BQ50"/>
    <mergeCell ref="BR50:BT50"/>
    <mergeCell ref="AK50:AM50"/>
    <mergeCell ref="AN50:AP50"/>
    <mergeCell ref="AQ50:AS50"/>
    <mergeCell ref="AT50:AV50"/>
    <mergeCell ref="AW50:AY50"/>
    <mergeCell ref="BI54:BK54"/>
    <mergeCell ref="BL54:BN54"/>
    <mergeCell ref="BO54:BQ54"/>
    <mergeCell ref="BR54:BT54"/>
    <mergeCell ref="AK54:AM54"/>
    <mergeCell ref="AN54:AP54"/>
    <mergeCell ref="AQ54:AS54"/>
    <mergeCell ref="AT54:AV54"/>
    <mergeCell ref="AW54:AY54"/>
    <mergeCell ref="AZ54:BB54"/>
    <mergeCell ref="S54:U54"/>
    <mergeCell ref="V54:X54"/>
    <mergeCell ref="Y54:AA54"/>
    <mergeCell ref="AB54:AD54"/>
    <mergeCell ref="AE54:AG54"/>
    <mergeCell ref="AH54:AJ54"/>
    <mergeCell ref="DE50:DG50"/>
    <mergeCell ref="AZ50:BB50"/>
    <mergeCell ref="S50:U50"/>
    <mergeCell ref="V50:X50"/>
    <mergeCell ref="Y50:AA50"/>
    <mergeCell ref="AB50:AD50"/>
    <mergeCell ref="AE50:AG50"/>
    <mergeCell ref="AH50:AJ50"/>
    <mergeCell ref="AW58:AY58"/>
    <mergeCell ref="AZ58:BB58"/>
    <mergeCell ref="S58:U58"/>
    <mergeCell ref="V58:X58"/>
    <mergeCell ref="Y58:AA58"/>
    <mergeCell ref="AB58:AD58"/>
    <mergeCell ref="AE58:AG58"/>
    <mergeCell ref="AH58:AJ58"/>
    <mergeCell ref="DE54:DG54"/>
    <mergeCell ref="DH54:DJ54"/>
    <mergeCell ref="C55:D55"/>
    <mergeCell ref="C56:D56"/>
    <mergeCell ref="C57:D57"/>
    <mergeCell ref="C58:D58"/>
    <mergeCell ref="G58:I58"/>
    <mergeCell ref="J58:L58"/>
    <mergeCell ref="M58:O58"/>
    <mergeCell ref="P58:R58"/>
    <mergeCell ref="CM54:CO54"/>
    <mergeCell ref="CP54:CR54"/>
    <mergeCell ref="CS54:CU54"/>
    <mergeCell ref="CV54:CX54"/>
    <mergeCell ref="CY54:DA54"/>
    <mergeCell ref="DB54:DD54"/>
    <mergeCell ref="BU54:BW54"/>
    <mergeCell ref="BX54:BZ54"/>
    <mergeCell ref="CA54:CC54"/>
    <mergeCell ref="CD54:CF54"/>
    <mergeCell ref="CG54:CI54"/>
    <mergeCell ref="CJ54:CL54"/>
    <mergeCell ref="BC54:BE54"/>
    <mergeCell ref="BF54:BH54"/>
    <mergeCell ref="DE58:DG58"/>
    <mergeCell ref="DH58:DJ58"/>
    <mergeCell ref="C59:D59"/>
    <mergeCell ref="C60:D60"/>
    <mergeCell ref="C61:D61"/>
    <mergeCell ref="C62:D62"/>
    <mergeCell ref="G62:I62"/>
    <mergeCell ref="J62:L62"/>
    <mergeCell ref="M62:O62"/>
    <mergeCell ref="P62:R62"/>
    <mergeCell ref="CM58:CO58"/>
    <mergeCell ref="CP58:CR58"/>
    <mergeCell ref="CS58:CU58"/>
    <mergeCell ref="CV58:CX58"/>
    <mergeCell ref="CY58:DA58"/>
    <mergeCell ref="DB58:DD58"/>
    <mergeCell ref="BU58:BW58"/>
    <mergeCell ref="BX58:BZ58"/>
    <mergeCell ref="CA58:CC58"/>
    <mergeCell ref="CD58:CF58"/>
    <mergeCell ref="CG58:CI58"/>
    <mergeCell ref="CJ58:CL58"/>
    <mergeCell ref="BC58:BE58"/>
    <mergeCell ref="BF58:BH58"/>
    <mergeCell ref="BI58:BK58"/>
    <mergeCell ref="BL58:BN58"/>
    <mergeCell ref="BO58:BQ58"/>
    <mergeCell ref="BR58:BT58"/>
    <mergeCell ref="AK58:AM58"/>
    <mergeCell ref="AN58:AP58"/>
    <mergeCell ref="AQ58:AS58"/>
    <mergeCell ref="AT58:AV58"/>
    <mergeCell ref="CA62:CC62"/>
    <mergeCell ref="CD62:CF62"/>
    <mergeCell ref="CG62:CI62"/>
    <mergeCell ref="CJ62:CL62"/>
    <mergeCell ref="BC62:BE62"/>
    <mergeCell ref="BF62:BH62"/>
    <mergeCell ref="BI62:BK62"/>
    <mergeCell ref="BL62:BN62"/>
    <mergeCell ref="BO62:BQ62"/>
    <mergeCell ref="BR62:BT62"/>
    <mergeCell ref="AK62:AM62"/>
    <mergeCell ref="AN62:AP62"/>
    <mergeCell ref="AQ62:AS62"/>
    <mergeCell ref="AT62:AV62"/>
    <mergeCell ref="AW62:AY62"/>
    <mergeCell ref="AZ62:BB62"/>
    <mergeCell ref="S62:U62"/>
    <mergeCell ref="V62:X62"/>
    <mergeCell ref="Y62:AA62"/>
    <mergeCell ref="AB62:AD62"/>
    <mergeCell ref="AE62:AG62"/>
    <mergeCell ref="AH62:AJ62"/>
    <mergeCell ref="BO66:BQ66"/>
    <mergeCell ref="BR66:BT66"/>
    <mergeCell ref="AK66:AM66"/>
    <mergeCell ref="AN66:AP66"/>
    <mergeCell ref="AQ66:AS66"/>
    <mergeCell ref="AT66:AV66"/>
    <mergeCell ref="AW66:AY66"/>
    <mergeCell ref="AZ66:BB66"/>
    <mergeCell ref="S66:U66"/>
    <mergeCell ref="V66:X66"/>
    <mergeCell ref="Y66:AA66"/>
    <mergeCell ref="AB66:AD66"/>
    <mergeCell ref="AE66:AG66"/>
    <mergeCell ref="AH66:AJ66"/>
    <mergeCell ref="DE62:DG62"/>
    <mergeCell ref="DH62:DJ62"/>
    <mergeCell ref="C63:D63"/>
    <mergeCell ref="C64:D64"/>
    <mergeCell ref="C65:D65"/>
    <mergeCell ref="C66:D66"/>
    <mergeCell ref="G66:I66"/>
    <mergeCell ref="J66:L66"/>
    <mergeCell ref="M66:O66"/>
    <mergeCell ref="P66:R66"/>
    <mergeCell ref="CM62:CO62"/>
    <mergeCell ref="CP62:CR62"/>
    <mergeCell ref="CS62:CU62"/>
    <mergeCell ref="CV62:CX62"/>
    <mergeCell ref="CY62:DA62"/>
    <mergeCell ref="DB62:DD62"/>
    <mergeCell ref="BU62:BW62"/>
    <mergeCell ref="BX62:BZ62"/>
    <mergeCell ref="V69:X69"/>
    <mergeCell ref="Y69:AA69"/>
    <mergeCell ref="AB69:AD69"/>
    <mergeCell ref="AE69:AG69"/>
    <mergeCell ref="AH69:AJ69"/>
    <mergeCell ref="AK69:AM69"/>
    <mergeCell ref="DE66:DG66"/>
    <mergeCell ref="DH66:DJ66"/>
    <mergeCell ref="C67:D67"/>
    <mergeCell ref="C68:D68"/>
    <mergeCell ref="C69:D69"/>
    <mergeCell ref="G69:I69"/>
    <mergeCell ref="J69:L69"/>
    <mergeCell ref="M69:O69"/>
    <mergeCell ref="P69:R69"/>
    <mergeCell ref="S69:U69"/>
    <mergeCell ref="CM66:CO66"/>
    <mergeCell ref="CP66:CR66"/>
    <mergeCell ref="CS66:CU66"/>
    <mergeCell ref="CV66:CX66"/>
    <mergeCell ref="CY66:DA66"/>
    <mergeCell ref="DB66:DD66"/>
    <mergeCell ref="BU66:BW66"/>
    <mergeCell ref="BX66:BZ66"/>
    <mergeCell ref="CA66:CC66"/>
    <mergeCell ref="CD66:CF66"/>
    <mergeCell ref="CG66:CI66"/>
    <mergeCell ref="CJ66:CL66"/>
    <mergeCell ref="BC66:BE66"/>
    <mergeCell ref="BF66:BH66"/>
    <mergeCell ref="BI66:BK66"/>
    <mergeCell ref="BL66:BN66"/>
    <mergeCell ref="CA69:CC69"/>
    <mergeCell ref="CD69:CF69"/>
    <mergeCell ref="CG69:CI69"/>
    <mergeCell ref="CJ69:CL69"/>
    <mergeCell ref="CM69:CO69"/>
    <mergeCell ref="BF69:BH69"/>
    <mergeCell ref="BI69:BK69"/>
    <mergeCell ref="BL69:BN69"/>
    <mergeCell ref="BO69:BQ69"/>
    <mergeCell ref="BR69:BT69"/>
    <mergeCell ref="BU69:BW69"/>
    <mergeCell ref="AN69:AP69"/>
    <mergeCell ref="AQ69:AS69"/>
    <mergeCell ref="AT69:AV69"/>
    <mergeCell ref="AW69:AY69"/>
    <mergeCell ref="AZ69:BB69"/>
    <mergeCell ref="BC69:BE69"/>
    <mergeCell ref="BO73:BQ73"/>
    <mergeCell ref="BR73:BT73"/>
    <mergeCell ref="BU73:BW73"/>
    <mergeCell ref="AN73:AP73"/>
    <mergeCell ref="AQ73:AS73"/>
    <mergeCell ref="AT73:AV73"/>
    <mergeCell ref="AW73:AY73"/>
    <mergeCell ref="AZ73:BB73"/>
    <mergeCell ref="BC73:BE73"/>
    <mergeCell ref="V73:X73"/>
    <mergeCell ref="Y73:AA73"/>
    <mergeCell ref="AB73:AD73"/>
    <mergeCell ref="AE73:AG73"/>
    <mergeCell ref="AH73:AJ73"/>
    <mergeCell ref="AK73:AM73"/>
    <mergeCell ref="DH69:DJ69"/>
    <mergeCell ref="C70:D70"/>
    <mergeCell ref="C71:D71"/>
    <mergeCell ref="C72:D72"/>
    <mergeCell ref="C73:D73"/>
    <mergeCell ref="G73:I73"/>
    <mergeCell ref="J73:L73"/>
    <mergeCell ref="M73:O73"/>
    <mergeCell ref="P73:R73"/>
    <mergeCell ref="S73:U73"/>
    <mergeCell ref="CP69:CR69"/>
    <mergeCell ref="CS69:CU69"/>
    <mergeCell ref="CV69:CX69"/>
    <mergeCell ref="CY69:DA69"/>
    <mergeCell ref="DB69:DD69"/>
    <mergeCell ref="DE69:DG69"/>
    <mergeCell ref="BX69:BZ69"/>
    <mergeCell ref="BL74:BN74"/>
    <mergeCell ref="AE74:AG74"/>
    <mergeCell ref="AH74:AJ74"/>
    <mergeCell ref="AK74:AM74"/>
    <mergeCell ref="AN74:AP74"/>
    <mergeCell ref="AQ74:AS74"/>
    <mergeCell ref="AT74:AV74"/>
    <mergeCell ref="DH73:DJ73"/>
    <mergeCell ref="C74:D74"/>
    <mergeCell ref="G74:I74"/>
    <mergeCell ref="J74:L74"/>
    <mergeCell ref="M74:O74"/>
    <mergeCell ref="P74:R74"/>
    <mergeCell ref="S74:U74"/>
    <mergeCell ref="V74:X74"/>
    <mergeCell ref="Y74:AA74"/>
    <mergeCell ref="AB74:AD74"/>
    <mergeCell ref="CP73:CR73"/>
    <mergeCell ref="CS73:CU73"/>
    <mergeCell ref="CV73:CX73"/>
    <mergeCell ref="CY73:DA73"/>
    <mergeCell ref="DB73:DD73"/>
    <mergeCell ref="DE73:DG73"/>
    <mergeCell ref="BX73:BZ73"/>
    <mergeCell ref="CA73:CC73"/>
    <mergeCell ref="CD73:CF73"/>
    <mergeCell ref="CG73:CI73"/>
    <mergeCell ref="CJ73:CL73"/>
    <mergeCell ref="CM73:CO73"/>
    <mergeCell ref="BF73:BH73"/>
    <mergeCell ref="BI73:BK73"/>
    <mergeCell ref="BL73:BN73"/>
    <mergeCell ref="P82:R82"/>
    <mergeCell ref="S82:U82"/>
    <mergeCell ref="V82:X82"/>
    <mergeCell ref="C77:D77"/>
    <mergeCell ref="C78:D78"/>
    <mergeCell ref="C79:D79"/>
    <mergeCell ref="C80:D80"/>
    <mergeCell ref="C81:D81"/>
    <mergeCell ref="C82:D82"/>
    <mergeCell ref="CY74:DA74"/>
    <mergeCell ref="DB74:DD74"/>
    <mergeCell ref="DE74:DG74"/>
    <mergeCell ref="DH74:DJ74"/>
    <mergeCell ref="C75:D75"/>
    <mergeCell ref="C76:D76"/>
    <mergeCell ref="CG74:CI74"/>
    <mergeCell ref="CJ74:CL74"/>
    <mergeCell ref="CM74:CO74"/>
    <mergeCell ref="CP74:CR74"/>
    <mergeCell ref="CS74:CU74"/>
    <mergeCell ref="CV74:CX74"/>
    <mergeCell ref="BO74:BQ74"/>
    <mergeCell ref="BR74:BT74"/>
    <mergeCell ref="BU74:BW74"/>
    <mergeCell ref="BX74:BZ74"/>
    <mergeCell ref="CA74:CC74"/>
    <mergeCell ref="CD74:CF74"/>
    <mergeCell ref="AW74:AY74"/>
    <mergeCell ref="AZ74:BB74"/>
    <mergeCell ref="BC74:BE74"/>
    <mergeCell ref="BF74:BH74"/>
    <mergeCell ref="BI74:BK74"/>
    <mergeCell ref="CV82:CX82"/>
    <mergeCell ref="CY82:DA82"/>
    <mergeCell ref="DB82:DD82"/>
    <mergeCell ref="DE82:DG82"/>
    <mergeCell ref="DH82:DJ82"/>
    <mergeCell ref="CA82:CC82"/>
    <mergeCell ref="CD82:CF82"/>
    <mergeCell ref="CG82:CI82"/>
    <mergeCell ref="CJ82:CL82"/>
    <mergeCell ref="CM82:CO82"/>
    <mergeCell ref="CP82:CR82"/>
    <mergeCell ref="BI82:BK82"/>
    <mergeCell ref="BL82:BN82"/>
    <mergeCell ref="BO82:BQ82"/>
    <mergeCell ref="BR82:BT82"/>
    <mergeCell ref="BU82:BW82"/>
    <mergeCell ref="BX82:BZ82"/>
    <mergeCell ref="Y90:AA90"/>
    <mergeCell ref="AB90:AD90"/>
    <mergeCell ref="AE90:AG90"/>
    <mergeCell ref="AH90:AJ90"/>
    <mergeCell ref="C89:D89"/>
    <mergeCell ref="C90:D90"/>
    <mergeCell ref="G90:I90"/>
    <mergeCell ref="J90:L90"/>
    <mergeCell ref="M90:O90"/>
    <mergeCell ref="P90:R90"/>
    <mergeCell ref="C83:D83"/>
    <mergeCell ref="C84:D84"/>
    <mergeCell ref="C85:D85"/>
    <mergeCell ref="C86:D86"/>
    <mergeCell ref="C87:D87"/>
    <mergeCell ref="C88:D88"/>
    <mergeCell ref="CS82:CU82"/>
    <mergeCell ref="AQ82:AS82"/>
    <mergeCell ref="AT82:AV82"/>
    <mergeCell ref="AW82:AY82"/>
    <mergeCell ref="AZ82:BB82"/>
    <mergeCell ref="BC82:BE82"/>
    <mergeCell ref="BF82:BH82"/>
    <mergeCell ref="Y82:AA82"/>
    <mergeCell ref="AB82:AD82"/>
    <mergeCell ref="AE82:AG82"/>
    <mergeCell ref="AH82:AJ82"/>
    <mergeCell ref="AK82:AM82"/>
    <mergeCell ref="AN82:AP82"/>
    <mergeCell ref="G82:I82"/>
    <mergeCell ref="J82:L82"/>
    <mergeCell ref="M82:O82"/>
    <mergeCell ref="DE90:DG90"/>
    <mergeCell ref="DH90:DJ90"/>
    <mergeCell ref="C91:D91"/>
    <mergeCell ref="C92:D92"/>
    <mergeCell ref="C93:D93"/>
    <mergeCell ref="C94:D94"/>
    <mergeCell ref="CM90:CO90"/>
    <mergeCell ref="CP90:CR90"/>
    <mergeCell ref="CS90:CU90"/>
    <mergeCell ref="CV90:CX90"/>
    <mergeCell ref="CY90:DA90"/>
    <mergeCell ref="DB90:DD90"/>
    <mergeCell ref="BU90:BW90"/>
    <mergeCell ref="BX90:BZ90"/>
    <mergeCell ref="CA90:CC90"/>
    <mergeCell ref="CD90:CF90"/>
    <mergeCell ref="CG90:CI90"/>
    <mergeCell ref="CJ90:CL90"/>
    <mergeCell ref="BC90:BE90"/>
    <mergeCell ref="BF90:BH90"/>
    <mergeCell ref="BI90:BK90"/>
    <mergeCell ref="BL90:BN90"/>
    <mergeCell ref="BO90:BQ90"/>
    <mergeCell ref="BR90:BT90"/>
    <mergeCell ref="AK90:AM90"/>
    <mergeCell ref="AN90:AP90"/>
    <mergeCell ref="AQ90:AS90"/>
    <mergeCell ref="AT90:AV90"/>
    <mergeCell ref="AW90:AY90"/>
    <mergeCell ref="AZ90:BB90"/>
    <mergeCell ref="S90:U90"/>
    <mergeCell ref="V90:X90"/>
    <mergeCell ref="BI98:BK98"/>
    <mergeCell ref="BL98:BN98"/>
    <mergeCell ref="AE98:AG98"/>
    <mergeCell ref="AH98:AJ98"/>
    <mergeCell ref="AK98:AM98"/>
    <mergeCell ref="AN98:AP98"/>
    <mergeCell ref="AQ98:AS98"/>
    <mergeCell ref="AT98:AV98"/>
    <mergeCell ref="M98:O98"/>
    <mergeCell ref="P98:R98"/>
    <mergeCell ref="S98:U98"/>
    <mergeCell ref="V98:X98"/>
    <mergeCell ref="Y98:AA98"/>
    <mergeCell ref="AB98:AD98"/>
    <mergeCell ref="C95:D95"/>
    <mergeCell ref="C96:D96"/>
    <mergeCell ref="C97:D97"/>
    <mergeCell ref="C98:D98"/>
    <mergeCell ref="G98:I98"/>
    <mergeCell ref="J98:L98"/>
    <mergeCell ref="Y102:AA102"/>
    <mergeCell ref="AB102:AD102"/>
    <mergeCell ref="AE102:AG102"/>
    <mergeCell ref="AH102:AJ102"/>
    <mergeCell ref="C101:D101"/>
    <mergeCell ref="C102:D102"/>
    <mergeCell ref="G102:I102"/>
    <mergeCell ref="J102:L102"/>
    <mergeCell ref="M102:O102"/>
    <mergeCell ref="P102:R102"/>
    <mergeCell ref="CY98:DA98"/>
    <mergeCell ref="DB98:DD98"/>
    <mergeCell ref="DE98:DG98"/>
    <mergeCell ref="DH98:DJ98"/>
    <mergeCell ref="C99:D99"/>
    <mergeCell ref="C100:D100"/>
    <mergeCell ref="CG98:CI98"/>
    <mergeCell ref="CJ98:CL98"/>
    <mergeCell ref="CM98:CO98"/>
    <mergeCell ref="CP98:CR98"/>
    <mergeCell ref="CS98:CU98"/>
    <mergeCell ref="CV98:CX98"/>
    <mergeCell ref="BO98:BQ98"/>
    <mergeCell ref="BR98:BT98"/>
    <mergeCell ref="BU98:BW98"/>
    <mergeCell ref="BX98:BZ98"/>
    <mergeCell ref="CA98:CC98"/>
    <mergeCell ref="CD98:CF98"/>
    <mergeCell ref="AW98:AY98"/>
    <mergeCell ref="AZ98:BB98"/>
    <mergeCell ref="BC98:BE98"/>
    <mergeCell ref="BF98:BH98"/>
    <mergeCell ref="DE102:DG102"/>
    <mergeCell ref="DH102:DJ102"/>
    <mergeCell ref="C103:D103"/>
    <mergeCell ref="C104:D104"/>
    <mergeCell ref="C105:D105"/>
    <mergeCell ref="C106:D106"/>
    <mergeCell ref="CM102:CO102"/>
    <mergeCell ref="CP102:CR102"/>
    <mergeCell ref="CS102:CU102"/>
    <mergeCell ref="CV102:CX102"/>
    <mergeCell ref="CY102:DA102"/>
    <mergeCell ref="DB102:DD102"/>
    <mergeCell ref="BU102:BW102"/>
    <mergeCell ref="BX102:BZ102"/>
    <mergeCell ref="CA102:CC102"/>
    <mergeCell ref="CD102:CF102"/>
    <mergeCell ref="CG102:CI102"/>
    <mergeCell ref="CJ102:CL102"/>
    <mergeCell ref="BC102:BE102"/>
    <mergeCell ref="BF102:BH102"/>
    <mergeCell ref="BI102:BK102"/>
    <mergeCell ref="BL102:BN102"/>
    <mergeCell ref="BO102:BQ102"/>
    <mergeCell ref="BR102:BT102"/>
    <mergeCell ref="AK102:AM102"/>
    <mergeCell ref="AN102:AP102"/>
    <mergeCell ref="AQ102:AS102"/>
    <mergeCell ref="AT102:AV102"/>
    <mergeCell ref="AW102:AY102"/>
    <mergeCell ref="AZ102:BB102"/>
    <mergeCell ref="S102:U102"/>
    <mergeCell ref="V102:X102"/>
    <mergeCell ref="AZ111:BB111"/>
    <mergeCell ref="BC111:BE111"/>
    <mergeCell ref="BF111:BH111"/>
    <mergeCell ref="BI111:BK111"/>
    <mergeCell ref="AB111:AD111"/>
    <mergeCell ref="AE111:AG111"/>
    <mergeCell ref="AH111:AJ111"/>
    <mergeCell ref="AK111:AM111"/>
    <mergeCell ref="AN111:AP111"/>
    <mergeCell ref="AQ111:AS111"/>
    <mergeCell ref="J111:L111"/>
    <mergeCell ref="M111:O111"/>
    <mergeCell ref="P111:R111"/>
    <mergeCell ref="S111:U111"/>
    <mergeCell ref="V111:X111"/>
    <mergeCell ref="Y111:AA111"/>
    <mergeCell ref="C107:D107"/>
    <mergeCell ref="C108:D108"/>
    <mergeCell ref="C109:D109"/>
    <mergeCell ref="C110:D110"/>
    <mergeCell ref="C111:D111"/>
    <mergeCell ref="G111:I111"/>
    <mergeCell ref="C119:D119"/>
    <mergeCell ref="C120:D120"/>
    <mergeCell ref="C121:D121"/>
    <mergeCell ref="C122:D122"/>
    <mergeCell ref="C123:D123"/>
    <mergeCell ref="G123:I123"/>
    <mergeCell ref="C113:D113"/>
    <mergeCell ref="C114:D114"/>
    <mergeCell ref="C115:D115"/>
    <mergeCell ref="C116:D116"/>
    <mergeCell ref="C117:D117"/>
    <mergeCell ref="C118:D118"/>
    <mergeCell ref="CV111:CX111"/>
    <mergeCell ref="CY111:DA111"/>
    <mergeCell ref="DB111:DD111"/>
    <mergeCell ref="DE111:DG111"/>
    <mergeCell ref="DH111:DJ111"/>
    <mergeCell ref="C112:D112"/>
    <mergeCell ref="CD111:CF111"/>
    <mergeCell ref="CG111:CI111"/>
    <mergeCell ref="CJ111:CL111"/>
    <mergeCell ref="CM111:CO111"/>
    <mergeCell ref="CP111:CR111"/>
    <mergeCell ref="CS111:CU111"/>
    <mergeCell ref="BL111:BN111"/>
    <mergeCell ref="BO111:BQ111"/>
    <mergeCell ref="BR111:BT111"/>
    <mergeCell ref="BU111:BW111"/>
    <mergeCell ref="BX111:BZ111"/>
    <mergeCell ref="CA111:CC111"/>
    <mergeCell ref="AT111:AV111"/>
    <mergeCell ref="AW111:AY111"/>
    <mergeCell ref="CY123:DA123"/>
    <mergeCell ref="DB123:DD123"/>
    <mergeCell ref="DE123:DG123"/>
    <mergeCell ref="DH123:DJ123"/>
    <mergeCell ref="C124:D124"/>
    <mergeCell ref="CD123:CF123"/>
    <mergeCell ref="CG123:CI123"/>
    <mergeCell ref="CJ123:CL123"/>
    <mergeCell ref="CM123:CO123"/>
    <mergeCell ref="CP123:CR123"/>
    <mergeCell ref="CS123:CU123"/>
    <mergeCell ref="BL123:BN123"/>
    <mergeCell ref="BO123:BQ123"/>
    <mergeCell ref="BR123:BT123"/>
    <mergeCell ref="BU123:BW123"/>
    <mergeCell ref="BX123:BZ123"/>
    <mergeCell ref="CA123:CC123"/>
    <mergeCell ref="AT123:AV123"/>
    <mergeCell ref="AW123:AY123"/>
    <mergeCell ref="AZ123:BB123"/>
    <mergeCell ref="BC123:BE123"/>
    <mergeCell ref="BF123:BH123"/>
    <mergeCell ref="BI123:BK123"/>
    <mergeCell ref="AB123:AD123"/>
    <mergeCell ref="AE123:AG123"/>
    <mergeCell ref="AH123:AJ123"/>
    <mergeCell ref="AK123:AM123"/>
    <mergeCell ref="AN123:AP123"/>
    <mergeCell ref="AQ123:AS123"/>
    <mergeCell ref="J123:L123"/>
    <mergeCell ref="M123:O123"/>
    <mergeCell ref="P123:R123"/>
    <mergeCell ref="S135:U135"/>
    <mergeCell ref="V135:X135"/>
    <mergeCell ref="Y135:AA135"/>
    <mergeCell ref="C131:D131"/>
    <mergeCell ref="C132:D132"/>
    <mergeCell ref="C133:D133"/>
    <mergeCell ref="C134:D134"/>
    <mergeCell ref="C135:D135"/>
    <mergeCell ref="G135:I135"/>
    <mergeCell ref="C125:D125"/>
    <mergeCell ref="C126:D126"/>
    <mergeCell ref="C127:D127"/>
    <mergeCell ref="C128:D128"/>
    <mergeCell ref="C129:D129"/>
    <mergeCell ref="C130:D130"/>
    <mergeCell ref="CV123:CX123"/>
    <mergeCell ref="S123:U123"/>
    <mergeCell ref="V123:X123"/>
    <mergeCell ref="Y123:AA123"/>
    <mergeCell ref="CV135:CX135"/>
    <mergeCell ref="CY135:DA135"/>
    <mergeCell ref="DB135:DD135"/>
    <mergeCell ref="DE135:DG135"/>
    <mergeCell ref="DH135:DJ135"/>
    <mergeCell ref="C136:D136"/>
    <mergeCell ref="CD135:CF135"/>
    <mergeCell ref="CG135:CI135"/>
    <mergeCell ref="CJ135:CL135"/>
    <mergeCell ref="CM135:CO135"/>
    <mergeCell ref="CP135:CR135"/>
    <mergeCell ref="CS135:CU135"/>
    <mergeCell ref="BL135:BN135"/>
    <mergeCell ref="BO135:BQ135"/>
    <mergeCell ref="BR135:BT135"/>
    <mergeCell ref="BU135:BW135"/>
    <mergeCell ref="BX135:BZ135"/>
    <mergeCell ref="CA135:CC135"/>
    <mergeCell ref="AT135:AV135"/>
    <mergeCell ref="AW135:AY135"/>
    <mergeCell ref="AZ135:BB135"/>
    <mergeCell ref="BC135:BE135"/>
    <mergeCell ref="BF135:BH135"/>
    <mergeCell ref="BI135:BK135"/>
    <mergeCell ref="AB135:AD135"/>
    <mergeCell ref="AE135:AG135"/>
    <mergeCell ref="AH135:AJ135"/>
    <mergeCell ref="AK135:AM135"/>
    <mergeCell ref="AN135:AP135"/>
    <mergeCell ref="AQ135:AS135"/>
    <mergeCell ref="J135:L135"/>
    <mergeCell ref="M135:O135"/>
    <mergeCell ref="P135:R135"/>
    <mergeCell ref="AK138:AM138"/>
    <mergeCell ref="AN138:AP138"/>
    <mergeCell ref="AQ138:AS138"/>
    <mergeCell ref="AT138:AV138"/>
    <mergeCell ref="AW138:AY138"/>
    <mergeCell ref="AZ138:BB138"/>
    <mergeCell ref="S138:U138"/>
    <mergeCell ref="V138:X138"/>
    <mergeCell ref="Y138:AA138"/>
    <mergeCell ref="AB138:AD138"/>
    <mergeCell ref="AE138:AG138"/>
    <mergeCell ref="AH138:AJ138"/>
    <mergeCell ref="C137:D137"/>
    <mergeCell ref="C138:D138"/>
    <mergeCell ref="G138:I138"/>
    <mergeCell ref="J138:L138"/>
    <mergeCell ref="M138:O138"/>
    <mergeCell ref="P138:R138"/>
    <mergeCell ref="AB141:AD141"/>
    <mergeCell ref="AE141:AG141"/>
    <mergeCell ref="AH141:AJ141"/>
    <mergeCell ref="AK141:AM141"/>
    <mergeCell ref="DE138:DG138"/>
    <mergeCell ref="DH138:DJ138"/>
    <mergeCell ref="C139:D139"/>
    <mergeCell ref="C140:D140"/>
    <mergeCell ref="C141:D141"/>
    <mergeCell ref="G141:I141"/>
    <mergeCell ref="J141:L141"/>
    <mergeCell ref="M141:O141"/>
    <mergeCell ref="P141:R141"/>
    <mergeCell ref="S141:U141"/>
    <mergeCell ref="CM138:CO138"/>
    <mergeCell ref="CP138:CR138"/>
    <mergeCell ref="CS138:CU138"/>
    <mergeCell ref="CV138:CX138"/>
    <mergeCell ref="CY138:DA138"/>
    <mergeCell ref="DB138:DD138"/>
    <mergeCell ref="BU138:BW138"/>
    <mergeCell ref="BX138:BZ138"/>
    <mergeCell ref="CA138:CC138"/>
    <mergeCell ref="CD138:CF138"/>
    <mergeCell ref="CG138:CI138"/>
    <mergeCell ref="CJ138:CL138"/>
    <mergeCell ref="BC138:BE138"/>
    <mergeCell ref="BF138:BH138"/>
    <mergeCell ref="BI138:BK138"/>
    <mergeCell ref="BL138:BN138"/>
    <mergeCell ref="BO138:BQ138"/>
    <mergeCell ref="BR138:BT138"/>
    <mergeCell ref="DH141:DJ141"/>
    <mergeCell ref="C142:D142"/>
    <mergeCell ref="C143:D143"/>
    <mergeCell ref="C144:D144"/>
    <mergeCell ref="C145:D145"/>
    <mergeCell ref="C146:D146"/>
    <mergeCell ref="CP141:CR141"/>
    <mergeCell ref="CS141:CU141"/>
    <mergeCell ref="CV141:CX141"/>
    <mergeCell ref="CY141:DA141"/>
    <mergeCell ref="DB141:DD141"/>
    <mergeCell ref="DE141:DG141"/>
    <mergeCell ref="BX141:BZ141"/>
    <mergeCell ref="CA141:CC141"/>
    <mergeCell ref="CD141:CF141"/>
    <mergeCell ref="CG141:CI141"/>
    <mergeCell ref="CJ141:CL141"/>
    <mergeCell ref="CM141:CO141"/>
    <mergeCell ref="BF141:BH141"/>
    <mergeCell ref="BI141:BK141"/>
    <mergeCell ref="BL141:BN141"/>
    <mergeCell ref="BO141:BQ141"/>
    <mergeCell ref="BR141:BT141"/>
    <mergeCell ref="BU141:BW141"/>
    <mergeCell ref="AN141:AP141"/>
    <mergeCell ref="AQ141:AS141"/>
    <mergeCell ref="AT141:AV141"/>
    <mergeCell ref="AW141:AY141"/>
    <mergeCell ref="AZ141:BB141"/>
    <mergeCell ref="BC141:BE141"/>
    <mergeCell ref="V141:X141"/>
    <mergeCell ref="Y141:AA141"/>
    <mergeCell ref="C159:D159"/>
    <mergeCell ref="C160:D160"/>
    <mergeCell ref="C161:D161"/>
    <mergeCell ref="C162:D162"/>
    <mergeCell ref="C163:D163"/>
    <mergeCell ref="C164:D164"/>
    <mergeCell ref="C153:D153"/>
    <mergeCell ref="C154:D154"/>
    <mergeCell ref="C155:D155"/>
    <mergeCell ref="C156:D156"/>
    <mergeCell ref="C157:D157"/>
    <mergeCell ref="C158:D158"/>
    <mergeCell ref="C147:D147"/>
    <mergeCell ref="C148:D148"/>
    <mergeCell ref="C149:D149"/>
    <mergeCell ref="C150:D150"/>
    <mergeCell ref="C151:D151"/>
    <mergeCell ref="C152:D152"/>
    <mergeCell ref="BL167:BN167"/>
    <mergeCell ref="BO167:BQ167"/>
    <mergeCell ref="AH167:AJ167"/>
    <mergeCell ref="AK167:AM167"/>
    <mergeCell ref="AN167:AP167"/>
    <mergeCell ref="AQ167:AS167"/>
    <mergeCell ref="AT167:AV167"/>
    <mergeCell ref="AW167:AY167"/>
    <mergeCell ref="P167:R167"/>
    <mergeCell ref="S167:U167"/>
    <mergeCell ref="V167:X167"/>
    <mergeCell ref="Y167:AA167"/>
    <mergeCell ref="AB167:AD167"/>
    <mergeCell ref="AE167:AG167"/>
    <mergeCell ref="C165:D165"/>
    <mergeCell ref="C166:D166"/>
    <mergeCell ref="C167:D167"/>
    <mergeCell ref="G167:I167"/>
    <mergeCell ref="J167:L167"/>
    <mergeCell ref="M167:O167"/>
    <mergeCell ref="V173:X173"/>
    <mergeCell ref="Y173:AA173"/>
    <mergeCell ref="AB173:AD173"/>
    <mergeCell ref="AE173:AG173"/>
    <mergeCell ref="C171:D171"/>
    <mergeCell ref="C172:D172"/>
    <mergeCell ref="C173:D173"/>
    <mergeCell ref="G173:I173"/>
    <mergeCell ref="J173:L173"/>
    <mergeCell ref="M173:O173"/>
    <mergeCell ref="DB167:DD167"/>
    <mergeCell ref="DE167:DG167"/>
    <mergeCell ref="DH167:DJ167"/>
    <mergeCell ref="C168:D168"/>
    <mergeCell ref="C169:D169"/>
    <mergeCell ref="C170:D170"/>
    <mergeCell ref="CJ167:CL167"/>
    <mergeCell ref="CM167:CO167"/>
    <mergeCell ref="CP167:CR167"/>
    <mergeCell ref="CS167:CU167"/>
    <mergeCell ref="CV167:CX167"/>
    <mergeCell ref="CY167:DA167"/>
    <mergeCell ref="BR167:BT167"/>
    <mergeCell ref="BU167:BW167"/>
    <mergeCell ref="BX167:BZ167"/>
    <mergeCell ref="CA167:CC167"/>
    <mergeCell ref="CD167:CF167"/>
    <mergeCell ref="CG167:CI167"/>
    <mergeCell ref="AZ167:BB167"/>
    <mergeCell ref="BC167:BE167"/>
    <mergeCell ref="BF167:BH167"/>
    <mergeCell ref="BI167:BK167"/>
    <mergeCell ref="DB173:DD173"/>
    <mergeCell ref="DE173:DG173"/>
    <mergeCell ref="DH173:DJ173"/>
    <mergeCell ref="C174:D174"/>
    <mergeCell ref="C175:D175"/>
    <mergeCell ref="C176:D176"/>
    <mergeCell ref="CJ173:CL173"/>
    <mergeCell ref="CM173:CO173"/>
    <mergeCell ref="CP173:CR173"/>
    <mergeCell ref="CS173:CU173"/>
    <mergeCell ref="CV173:CX173"/>
    <mergeCell ref="CY173:DA173"/>
    <mergeCell ref="BR173:BT173"/>
    <mergeCell ref="BU173:BW173"/>
    <mergeCell ref="BX173:BZ173"/>
    <mergeCell ref="CA173:CC173"/>
    <mergeCell ref="CD173:CF173"/>
    <mergeCell ref="CG173:CI173"/>
    <mergeCell ref="AZ173:BB173"/>
    <mergeCell ref="BC173:BE173"/>
    <mergeCell ref="BF173:BH173"/>
    <mergeCell ref="BI173:BK173"/>
    <mergeCell ref="BL173:BN173"/>
    <mergeCell ref="BO173:BQ173"/>
    <mergeCell ref="AH173:AJ173"/>
    <mergeCell ref="AK173:AM173"/>
    <mergeCell ref="AN173:AP173"/>
    <mergeCell ref="AQ173:AS173"/>
    <mergeCell ref="AT173:AV173"/>
    <mergeCell ref="AW173:AY173"/>
    <mergeCell ref="P173:R173"/>
    <mergeCell ref="S173:U173"/>
    <mergeCell ref="AH179:AJ179"/>
    <mergeCell ref="AK179:AM179"/>
    <mergeCell ref="AN179:AP179"/>
    <mergeCell ref="AQ179:AS179"/>
    <mergeCell ref="AT179:AV179"/>
    <mergeCell ref="AW179:AY179"/>
    <mergeCell ref="P179:R179"/>
    <mergeCell ref="S179:U179"/>
    <mergeCell ref="V179:X179"/>
    <mergeCell ref="Y179:AA179"/>
    <mergeCell ref="AB179:AD179"/>
    <mergeCell ref="AE179:AG179"/>
    <mergeCell ref="C177:D177"/>
    <mergeCell ref="C178:D178"/>
    <mergeCell ref="C179:D179"/>
    <mergeCell ref="G179:I179"/>
    <mergeCell ref="J179:L179"/>
    <mergeCell ref="M179:O179"/>
    <mergeCell ref="AE180:AG180"/>
    <mergeCell ref="AH180:AJ180"/>
    <mergeCell ref="AK180:AM180"/>
    <mergeCell ref="AN180:AP180"/>
    <mergeCell ref="DB179:DD179"/>
    <mergeCell ref="DE179:DG179"/>
    <mergeCell ref="DH179:DJ179"/>
    <mergeCell ref="C180:D180"/>
    <mergeCell ref="G180:I180"/>
    <mergeCell ref="J180:L180"/>
    <mergeCell ref="M180:O180"/>
    <mergeCell ref="P180:R180"/>
    <mergeCell ref="S180:U180"/>
    <mergeCell ref="V180:X180"/>
    <mergeCell ref="CJ179:CL179"/>
    <mergeCell ref="CM179:CO179"/>
    <mergeCell ref="CP179:CR179"/>
    <mergeCell ref="CS179:CU179"/>
    <mergeCell ref="CV179:CX179"/>
    <mergeCell ref="CY179:DA179"/>
    <mergeCell ref="BR179:BT179"/>
    <mergeCell ref="BU179:BW179"/>
    <mergeCell ref="BX179:BZ179"/>
    <mergeCell ref="CA179:CC179"/>
    <mergeCell ref="CD179:CF179"/>
    <mergeCell ref="CG179:CI179"/>
    <mergeCell ref="AZ179:BB179"/>
    <mergeCell ref="BC179:BE179"/>
    <mergeCell ref="BF179:BH179"/>
    <mergeCell ref="BI179:BK179"/>
    <mergeCell ref="BL179:BN179"/>
    <mergeCell ref="BO179:BQ179"/>
    <mergeCell ref="C181:D181"/>
    <mergeCell ref="C182:D182"/>
    <mergeCell ref="C183:D183"/>
    <mergeCell ref="C184:D184"/>
    <mergeCell ref="G184:I184"/>
    <mergeCell ref="J184:L184"/>
    <mergeCell ref="CS180:CU180"/>
    <mergeCell ref="CV180:CX180"/>
    <mergeCell ref="CY180:DA180"/>
    <mergeCell ref="DB180:DD180"/>
    <mergeCell ref="DE180:DG180"/>
    <mergeCell ref="DH180:DJ180"/>
    <mergeCell ref="CA180:CC180"/>
    <mergeCell ref="CD180:CF180"/>
    <mergeCell ref="CG180:CI180"/>
    <mergeCell ref="CJ180:CL180"/>
    <mergeCell ref="CM180:CO180"/>
    <mergeCell ref="CP180:CR180"/>
    <mergeCell ref="BI180:BK180"/>
    <mergeCell ref="BL180:BN180"/>
    <mergeCell ref="BO180:BQ180"/>
    <mergeCell ref="BR180:BT180"/>
    <mergeCell ref="BU180:BW180"/>
    <mergeCell ref="BX180:BZ180"/>
    <mergeCell ref="AQ180:AS180"/>
    <mergeCell ref="AT180:AV180"/>
    <mergeCell ref="AW180:AY180"/>
    <mergeCell ref="AZ180:BB180"/>
    <mergeCell ref="BC180:BE180"/>
    <mergeCell ref="BF180:BH180"/>
    <mergeCell ref="Y180:AA180"/>
    <mergeCell ref="AB180:AD180"/>
    <mergeCell ref="DH184:DJ184"/>
    <mergeCell ref="C185:D185"/>
    <mergeCell ref="C186:D186"/>
    <mergeCell ref="CG184:CI184"/>
    <mergeCell ref="CJ184:CL184"/>
    <mergeCell ref="CM184:CO184"/>
    <mergeCell ref="CP184:CR184"/>
    <mergeCell ref="CS184:CU184"/>
    <mergeCell ref="CV184:CX184"/>
    <mergeCell ref="BO184:BQ184"/>
    <mergeCell ref="BR184:BT184"/>
    <mergeCell ref="BU184:BW184"/>
    <mergeCell ref="BX184:BZ184"/>
    <mergeCell ref="CA184:CC184"/>
    <mergeCell ref="CD184:CF184"/>
    <mergeCell ref="AW184:AY184"/>
    <mergeCell ref="AZ184:BB184"/>
    <mergeCell ref="BC184:BE184"/>
    <mergeCell ref="BF184:BH184"/>
    <mergeCell ref="BI184:BK184"/>
    <mergeCell ref="BL184:BN184"/>
    <mergeCell ref="AE184:AG184"/>
    <mergeCell ref="AH184:AJ184"/>
    <mergeCell ref="AK184:AM184"/>
    <mergeCell ref="AN184:AP184"/>
    <mergeCell ref="AQ184:AS184"/>
    <mergeCell ref="AT184:AV184"/>
    <mergeCell ref="M184:O184"/>
    <mergeCell ref="P184:R184"/>
    <mergeCell ref="S184:U184"/>
    <mergeCell ref="V184:X184"/>
    <mergeCell ref="Y184:AA184"/>
    <mergeCell ref="CY184:DA184"/>
    <mergeCell ref="DB184:DD184"/>
    <mergeCell ref="DE184:DG184"/>
    <mergeCell ref="AB184:AD184"/>
    <mergeCell ref="CY190:DA190"/>
    <mergeCell ref="DB190:DD190"/>
    <mergeCell ref="DE190:DG190"/>
    <mergeCell ref="CA190:CC190"/>
    <mergeCell ref="CD190:CF190"/>
    <mergeCell ref="AW190:AY190"/>
    <mergeCell ref="AZ190:BB190"/>
    <mergeCell ref="BC190:BE190"/>
    <mergeCell ref="BF190:BH190"/>
    <mergeCell ref="BI190:BK190"/>
    <mergeCell ref="BL190:BN190"/>
    <mergeCell ref="AE190:AG190"/>
    <mergeCell ref="AH190:AJ190"/>
    <mergeCell ref="AK190:AM190"/>
    <mergeCell ref="AN190:AP190"/>
    <mergeCell ref="AW195:AY195"/>
    <mergeCell ref="AZ195:BB195"/>
    <mergeCell ref="BC195:BE195"/>
    <mergeCell ref="V195:X195"/>
    <mergeCell ref="Y195:AA195"/>
    <mergeCell ref="AB195:AD195"/>
    <mergeCell ref="AE195:AG195"/>
    <mergeCell ref="AH195:AJ195"/>
    <mergeCell ref="AK195:AM195"/>
    <mergeCell ref="M190:O190"/>
    <mergeCell ref="P190:R190"/>
    <mergeCell ref="S190:U190"/>
    <mergeCell ref="V190:X190"/>
    <mergeCell ref="Y190:AA190"/>
    <mergeCell ref="AB190:AD190"/>
    <mergeCell ref="C187:D187"/>
    <mergeCell ref="C188:D188"/>
    <mergeCell ref="C189:D189"/>
    <mergeCell ref="C190:D190"/>
    <mergeCell ref="G190:I190"/>
    <mergeCell ref="J190:L190"/>
    <mergeCell ref="C192:D192"/>
    <mergeCell ref="C193:D193"/>
    <mergeCell ref="C194:D194"/>
    <mergeCell ref="C195:D195"/>
    <mergeCell ref="G195:I195"/>
    <mergeCell ref="J195:L195"/>
    <mergeCell ref="M195:O195"/>
    <mergeCell ref="P195:R195"/>
    <mergeCell ref="S195:U195"/>
    <mergeCell ref="V191:X191"/>
    <mergeCell ref="AT195:AV195"/>
    <mergeCell ref="DH190:DJ190"/>
    <mergeCell ref="C191:D191"/>
    <mergeCell ref="G191:I191"/>
    <mergeCell ref="J191:L191"/>
    <mergeCell ref="M191:O191"/>
    <mergeCell ref="P191:R191"/>
    <mergeCell ref="S191:U191"/>
    <mergeCell ref="CG190:CI190"/>
    <mergeCell ref="CJ190:CL190"/>
    <mergeCell ref="CM190:CO190"/>
    <mergeCell ref="CP190:CR190"/>
    <mergeCell ref="CS190:CU190"/>
    <mergeCell ref="CV190:CX190"/>
    <mergeCell ref="BO190:BQ190"/>
    <mergeCell ref="BR190:BT190"/>
    <mergeCell ref="BU190:BW190"/>
    <mergeCell ref="BX190:BZ190"/>
    <mergeCell ref="DH191:DJ191"/>
    <mergeCell ref="BF191:BH191"/>
    <mergeCell ref="BI191:BK191"/>
    <mergeCell ref="BL191:BN191"/>
    <mergeCell ref="AQ190:AS190"/>
    <mergeCell ref="AT190:AV190"/>
    <mergeCell ref="Y191:AA191"/>
    <mergeCell ref="AB191:AD191"/>
    <mergeCell ref="AE191:AG191"/>
    <mergeCell ref="AH191:AJ191"/>
    <mergeCell ref="AK191:AM191"/>
    <mergeCell ref="CP191:CR191"/>
    <mergeCell ref="CS191:CU191"/>
    <mergeCell ref="CV191:CX191"/>
    <mergeCell ref="CY191:DA191"/>
    <mergeCell ref="DB191:DD191"/>
    <mergeCell ref="DE191:DG191"/>
    <mergeCell ref="BX191:BZ191"/>
    <mergeCell ref="CA191:CC191"/>
    <mergeCell ref="CD191:CF191"/>
    <mergeCell ref="CG191:CI191"/>
    <mergeCell ref="CJ191:CL191"/>
    <mergeCell ref="CM191:CO191"/>
    <mergeCell ref="BO191:BQ191"/>
    <mergeCell ref="BR191:BT191"/>
    <mergeCell ref="BU191:BW191"/>
    <mergeCell ref="AN191:AP191"/>
    <mergeCell ref="AQ191:AS191"/>
    <mergeCell ref="AT191:AV191"/>
    <mergeCell ref="AW191:AY191"/>
    <mergeCell ref="AZ191:BB191"/>
    <mergeCell ref="BC191:BE191"/>
    <mergeCell ref="C201:D201"/>
    <mergeCell ref="C202:D202"/>
    <mergeCell ref="C203:D203"/>
    <mergeCell ref="G203:I203"/>
    <mergeCell ref="J203:L203"/>
    <mergeCell ref="M203:O203"/>
    <mergeCell ref="DH195:DJ195"/>
    <mergeCell ref="C196:D196"/>
    <mergeCell ref="C197:D197"/>
    <mergeCell ref="C198:D198"/>
    <mergeCell ref="C199:D199"/>
    <mergeCell ref="C200:D200"/>
    <mergeCell ref="CP195:CR195"/>
    <mergeCell ref="CS195:CU195"/>
    <mergeCell ref="CV195:CX195"/>
    <mergeCell ref="CY195:DA195"/>
    <mergeCell ref="DB195:DD195"/>
    <mergeCell ref="DE195:DG195"/>
    <mergeCell ref="BX195:BZ195"/>
    <mergeCell ref="CA195:CC195"/>
    <mergeCell ref="CD195:CF195"/>
    <mergeCell ref="CG195:CI195"/>
    <mergeCell ref="CJ195:CL195"/>
    <mergeCell ref="CM195:CO195"/>
    <mergeCell ref="BF195:BH195"/>
    <mergeCell ref="BI195:BK195"/>
    <mergeCell ref="BL195:BN195"/>
    <mergeCell ref="BO195:BQ195"/>
    <mergeCell ref="BR195:BT195"/>
    <mergeCell ref="BU195:BW195"/>
    <mergeCell ref="AN195:AP195"/>
    <mergeCell ref="AQ195:AS195"/>
    <mergeCell ref="CD203:CF203"/>
    <mergeCell ref="CG203:CI203"/>
    <mergeCell ref="AZ203:BB203"/>
    <mergeCell ref="BC203:BE203"/>
    <mergeCell ref="BF203:BH203"/>
    <mergeCell ref="BI203:BK203"/>
    <mergeCell ref="BL203:BN203"/>
    <mergeCell ref="BO203:BQ203"/>
    <mergeCell ref="AH203:AJ203"/>
    <mergeCell ref="AK203:AM203"/>
    <mergeCell ref="AN203:AP203"/>
    <mergeCell ref="AQ203:AS203"/>
    <mergeCell ref="AT203:AV203"/>
    <mergeCell ref="AW203:AY203"/>
    <mergeCell ref="P203:R203"/>
    <mergeCell ref="S203:U203"/>
    <mergeCell ref="V203:X203"/>
    <mergeCell ref="Y203:AA203"/>
    <mergeCell ref="AB203:AD203"/>
    <mergeCell ref="AE203:AG203"/>
    <mergeCell ref="AQ204:AS204"/>
    <mergeCell ref="AT204:AV204"/>
    <mergeCell ref="AW204:AY204"/>
    <mergeCell ref="AZ204:BB204"/>
    <mergeCell ref="BC204:BE204"/>
    <mergeCell ref="BF204:BH204"/>
    <mergeCell ref="Y204:AA204"/>
    <mergeCell ref="AB204:AD204"/>
    <mergeCell ref="AE204:AG204"/>
    <mergeCell ref="AH204:AJ204"/>
    <mergeCell ref="AK204:AM204"/>
    <mergeCell ref="AN204:AP204"/>
    <mergeCell ref="DB203:DD203"/>
    <mergeCell ref="DE203:DG203"/>
    <mergeCell ref="DH203:DJ203"/>
    <mergeCell ref="C204:D204"/>
    <mergeCell ref="G204:I204"/>
    <mergeCell ref="J204:L204"/>
    <mergeCell ref="M204:O204"/>
    <mergeCell ref="P204:R204"/>
    <mergeCell ref="S204:U204"/>
    <mergeCell ref="V204:X204"/>
    <mergeCell ref="CJ203:CL203"/>
    <mergeCell ref="CM203:CO203"/>
    <mergeCell ref="CP203:CR203"/>
    <mergeCell ref="CS203:CU203"/>
    <mergeCell ref="CV203:CX203"/>
    <mergeCell ref="CY203:DA203"/>
    <mergeCell ref="BR203:BT203"/>
    <mergeCell ref="BU203:BW203"/>
    <mergeCell ref="BX203:BZ203"/>
    <mergeCell ref="CA203:CC203"/>
    <mergeCell ref="CS204:CU204"/>
    <mergeCell ref="CV204:CX204"/>
    <mergeCell ref="CY204:DA204"/>
    <mergeCell ref="DB204:DD204"/>
    <mergeCell ref="DE204:DG204"/>
    <mergeCell ref="DH204:DJ204"/>
    <mergeCell ref="CA204:CC204"/>
    <mergeCell ref="CD204:CF204"/>
    <mergeCell ref="CG204:CI204"/>
    <mergeCell ref="CJ204:CL204"/>
    <mergeCell ref="CM204:CO204"/>
    <mergeCell ref="CP204:CR204"/>
    <mergeCell ref="BI204:BK204"/>
    <mergeCell ref="BL204:BN204"/>
    <mergeCell ref="BO204:BQ204"/>
    <mergeCell ref="BR204:BT204"/>
    <mergeCell ref="BU204:BW204"/>
    <mergeCell ref="BX204:BZ204"/>
    <mergeCell ref="BF207:BH207"/>
    <mergeCell ref="BI207:BK207"/>
    <mergeCell ref="BL207:BN207"/>
    <mergeCell ref="BO207:BQ207"/>
    <mergeCell ref="AH207:AJ207"/>
    <mergeCell ref="AK207:AM207"/>
    <mergeCell ref="AN207:AP207"/>
    <mergeCell ref="AQ207:AS207"/>
    <mergeCell ref="AT207:AV207"/>
    <mergeCell ref="AW207:AY207"/>
    <mergeCell ref="P207:R207"/>
    <mergeCell ref="S207:U207"/>
    <mergeCell ref="V207:X207"/>
    <mergeCell ref="Y207:AA207"/>
    <mergeCell ref="AB207:AD207"/>
    <mergeCell ref="AE207:AG207"/>
    <mergeCell ref="C205:D205"/>
    <mergeCell ref="C206:D206"/>
    <mergeCell ref="C207:D207"/>
    <mergeCell ref="G207:I207"/>
    <mergeCell ref="J207:L207"/>
    <mergeCell ref="M207:O207"/>
    <mergeCell ref="J215:L215"/>
    <mergeCell ref="M215:O215"/>
    <mergeCell ref="P215:R215"/>
    <mergeCell ref="S215:U215"/>
    <mergeCell ref="V215:X215"/>
    <mergeCell ref="Y215:AA215"/>
    <mergeCell ref="C211:D211"/>
    <mergeCell ref="C212:D212"/>
    <mergeCell ref="C213:D213"/>
    <mergeCell ref="C214:D214"/>
    <mergeCell ref="C215:D215"/>
    <mergeCell ref="G215:I215"/>
    <mergeCell ref="DB207:DD207"/>
    <mergeCell ref="DE207:DG207"/>
    <mergeCell ref="DH207:DJ207"/>
    <mergeCell ref="C208:D208"/>
    <mergeCell ref="C209:D209"/>
    <mergeCell ref="C210:D210"/>
    <mergeCell ref="CJ207:CL207"/>
    <mergeCell ref="CM207:CO207"/>
    <mergeCell ref="CP207:CR207"/>
    <mergeCell ref="CS207:CU207"/>
    <mergeCell ref="CV207:CX207"/>
    <mergeCell ref="CY207:DA207"/>
    <mergeCell ref="BR207:BT207"/>
    <mergeCell ref="BU207:BW207"/>
    <mergeCell ref="BX207:BZ207"/>
    <mergeCell ref="CA207:CC207"/>
    <mergeCell ref="CD207:CF207"/>
    <mergeCell ref="CG207:CI207"/>
    <mergeCell ref="AZ207:BB207"/>
    <mergeCell ref="BC207:BE207"/>
    <mergeCell ref="CY215:DA215"/>
    <mergeCell ref="DB215:DD215"/>
    <mergeCell ref="DE215:DG215"/>
    <mergeCell ref="DH215:DJ215"/>
    <mergeCell ref="C216:D216"/>
    <mergeCell ref="G216:I216"/>
    <mergeCell ref="J216:L216"/>
    <mergeCell ref="M216:O216"/>
    <mergeCell ref="P216:R216"/>
    <mergeCell ref="CD215:CF215"/>
    <mergeCell ref="CG215:CI215"/>
    <mergeCell ref="CJ215:CL215"/>
    <mergeCell ref="CM215:CO215"/>
    <mergeCell ref="CP215:CR215"/>
    <mergeCell ref="CS215:CU215"/>
    <mergeCell ref="BL215:BN215"/>
    <mergeCell ref="BO215:BQ215"/>
    <mergeCell ref="BR215:BT215"/>
    <mergeCell ref="BU215:BW215"/>
    <mergeCell ref="BX215:BZ215"/>
    <mergeCell ref="CA215:CC215"/>
    <mergeCell ref="AT215:AV215"/>
    <mergeCell ref="AW215:AY215"/>
    <mergeCell ref="AZ215:BB215"/>
    <mergeCell ref="BC215:BE215"/>
    <mergeCell ref="BF215:BH215"/>
    <mergeCell ref="BI215:BK215"/>
    <mergeCell ref="AB215:AD215"/>
    <mergeCell ref="AE215:AG215"/>
    <mergeCell ref="AH215:AJ215"/>
    <mergeCell ref="AK215:AM215"/>
    <mergeCell ref="AN215:AP215"/>
    <mergeCell ref="BI216:BK216"/>
    <mergeCell ref="BL216:BN216"/>
    <mergeCell ref="BO216:BQ216"/>
    <mergeCell ref="BR216:BT216"/>
    <mergeCell ref="AK216:AM216"/>
    <mergeCell ref="AN216:AP216"/>
    <mergeCell ref="AQ216:AS216"/>
    <mergeCell ref="AT216:AV216"/>
    <mergeCell ref="AW216:AY216"/>
    <mergeCell ref="AZ216:BB216"/>
    <mergeCell ref="S216:U216"/>
    <mergeCell ref="V216:X216"/>
    <mergeCell ref="Y216:AA216"/>
    <mergeCell ref="AB216:AD216"/>
    <mergeCell ref="AE216:AG216"/>
    <mergeCell ref="AH216:AJ216"/>
    <mergeCell ref="CV215:CX215"/>
    <mergeCell ref="AQ215:AS215"/>
    <mergeCell ref="C227:D227"/>
    <mergeCell ref="C228:D228"/>
    <mergeCell ref="C229:D229"/>
    <mergeCell ref="C230:D230"/>
    <mergeCell ref="C231:D231"/>
    <mergeCell ref="C232:D232"/>
    <mergeCell ref="C221:D221"/>
    <mergeCell ref="C222:D222"/>
    <mergeCell ref="C223:D223"/>
    <mergeCell ref="C224:D224"/>
    <mergeCell ref="C225:D225"/>
    <mergeCell ref="C226:D226"/>
    <mergeCell ref="DE216:DG216"/>
    <mergeCell ref="DH216:DJ216"/>
    <mergeCell ref="C217:D217"/>
    <mergeCell ref="C218:D218"/>
    <mergeCell ref="C219:D219"/>
    <mergeCell ref="C220:D220"/>
    <mergeCell ref="CM216:CO216"/>
    <mergeCell ref="CP216:CR216"/>
    <mergeCell ref="CS216:CU216"/>
    <mergeCell ref="CV216:CX216"/>
    <mergeCell ref="CY216:DA216"/>
    <mergeCell ref="DB216:DD216"/>
    <mergeCell ref="BU216:BW216"/>
    <mergeCell ref="BX216:BZ216"/>
    <mergeCell ref="CA216:CC216"/>
    <mergeCell ref="CD216:CF216"/>
    <mergeCell ref="CG216:CI216"/>
    <mergeCell ref="CJ216:CL216"/>
    <mergeCell ref="BC216:BE216"/>
    <mergeCell ref="BF216:BH216"/>
    <mergeCell ref="C245:D245"/>
    <mergeCell ref="C246:D246"/>
    <mergeCell ref="C247:D247"/>
    <mergeCell ref="C248:D248"/>
    <mergeCell ref="C249:D249"/>
    <mergeCell ref="C250:D250"/>
    <mergeCell ref="C239:D239"/>
    <mergeCell ref="C240:D240"/>
    <mergeCell ref="C241:D241"/>
    <mergeCell ref="C242:D242"/>
    <mergeCell ref="C243:D243"/>
    <mergeCell ref="C244:D244"/>
    <mergeCell ref="C233:D233"/>
    <mergeCell ref="C234:D234"/>
    <mergeCell ref="C235:D235"/>
    <mergeCell ref="C236:D236"/>
    <mergeCell ref="C237:D237"/>
    <mergeCell ref="C238:D238"/>
    <mergeCell ref="C269:D269"/>
    <mergeCell ref="C263:D263"/>
    <mergeCell ref="C264:D264"/>
    <mergeCell ref="C265:D265"/>
    <mergeCell ref="C266:D266"/>
    <mergeCell ref="C267:D267"/>
    <mergeCell ref="C268:D268"/>
    <mergeCell ref="C257:D257"/>
    <mergeCell ref="C258:D258"/>
    <mergeCell ref="C259:D259"/>
    <mergeCell ref="C260:D260"/>
    <mergeCell ref="C261:D261"/>
    <mergeCell ref="C262:D262"/>
    <mergeCell ref="C251:D251"/>
    <mergeCell ref="C252:D252"/>
    <mergeCell ref="C253:D253"/>
    <mergeCell ref="C254:D254"/>
    <mergeCell ref="C255:D255"/>
    <mergeCell ref="C256:D256"/>
  </mergeCells>
  <conditionalFormatting sqref="G272:G273">
    <cfRule type="cellIs" dxfId="1005" priority="36" operator="greaterThan">
      <formula>1</formula>
    </cfRule>
  </conditionalFormatting>
  <conditionalFormatting sqref="H12:I19 L265:L269 O265:O269 K265:K270 N265:N270 R269 U269 X269 AA269 AD269 AG269 AJ269 AM269 AP269 AS269 AV269 AY269 BB269 BE269 BH269 BK269 BN269 BQ269 BT269 BW269 BZ269 CC269 CF269 CI269 CL269 CO269 CR269 CU269 CX269 DA269 DD269 DG269 DJ269 Q269:Q270 T269:T270 W269:W270 Z269:Z270 AC269:AC270 AF269:AF270 AI269:AI270 AL269:AL270 AO269:AO270 AR269:AR270 AU269:AU270 AX269:AX270 BA269:BA270 BD269:BD270 BG269:BG270 BJ269:BJ270 BM269:BM270 BP269:BP270 BS269:BS270 BV269:BV270 BY269:BY270 CB269:CB270 CE269:CE270 CH269:CH270 CK269:CK270 CN269:CN270 CQ269:CQ270 CT269:CT270 CW269:CW270 CZ269:CZ270 DC269:DC270 DF269:DF270 DI269:DI270">
    <cfRule type="cellIs" dxfId="1004" priority="1874" operator="greaterThan">
      <formula>1</formula>
    </cfRule>
  </conditionalFormatting>
  <conditionalFormatting sqref="H23:I25 H27:I29 H31:I35 H37:I37 H39:I39 H43:I45 H47:I49 H51:I53 H55:I57 H59:I61 H63:I65 H67:I68">
    <cfRule type="cellIs" dxfId="1003" priority="1875" operator="greaterThan">
      <formula>1</formula>
    </cfRule>
  </conditionalFormatting>
  <conditionalFormatting sqref="H70:I72">
    <cfRule type="cellIs" dxfId="1002" priority="1873" operator="greaterThan">
      <formula>1</formula>
    </cfRule>
  </conditionalFormatting>
  <conditionalFormatting sqref="H75:I81">
    <cfRule type="cellIs" dxfId="1001" priority="1871" operator="greaterThan">
      <formula>1</formula>
    </cfRule>
  </conditionalFormatting>
  <conditionalFormatting sqref="H83:I89">
    <cfRule type="cellIs" dxfId="1000" priority="1872" operator="greaterThan">
      <formula>1</formula>
    </cfRule>
  </conditionalFormatting>
  <conditionalFormatting sqref="H91:I97">
    <cfRule type="cellIs" dxfId="999" priority="1870" operator="greaterThan">
      <formula>1</formula>
    </cfRule>
  </conditionalFormatting>
  <conditionalFormatting sqref="H99:I101">
    <cfRule type="cellIs" dxfId="998" priority="1864" operator="greaterThan">
      <formula>1</formula>
    </cfRule>
  </conditionalFormatting>
  <conditionalFormatting sqref="H103:I110 K103:L110 N103:O110 H181:I183 K181:L183 N181:O183 H185:I189 K185:L189 N185:O189 H270">
    <cfRule type="cellIs" dxfId="997" priority="1862" operator="greaterThan">
      <formula>1</formula>
    </cfRule>
  </conditionalFormatting>
  <conditionalFormatting sqref="H112:I122">
    <cfRule type="cellIs" dxfId="996" priority="1865" operator="greaterThan">
      <formula>1</formula>
    </cfRule>
  </conditionalFormatting>
  <conditionalFormatting sqref="H124:I134">
    <cfRule type="cellIs" dxfId="995" priority="1866" operator="greaterThan">
      <formula>1</formula>
    </cfRule>
  </conditionalFormatting>
  <conditionalFormatting sqref="H136:I137">
    <cfRule type="cellIs" dxfId="994" priority="1867" operator="greaterThan">
      <formula>1</formula>
    </cfRule>
  </conditionalFormatting>
  <conditionalFormatting sqref="H139:I140">
    <cfRule type="cellIs" dxfId="993" priority="1868" operator="greaterThan">
      <formula>1</formula>
    </cfRule>
  </conditionalFormatting>
  <conditionalFormatting sqref="H142:I166 K142:L166 N142:O166">
    <cfRule type="cellIs" dxfId="992" priority="1019" operator="greaterThan">
      <formula>1</formula>
    </cfRule>
  </conditionalFormatting>
  <conditionalFormatting sqref="H168:I172">
    <cfRule type="cellIs" dxfId="991" priority="1869" operator="greaterThan">
      <formula>1</formula>
    </cfRule>
  </conditionalFormatting>
  <conditionalFormatting sqref="H174:I178">
    <cfRule type="cellIs" dxfId="990" priority="946" operator="greaterThan">
      <formula>1</formula>
    </cfRule>
  </conditionalFormatting>
  <conditionalFormatting sqref="H192:I194 H205:I206">
    <cfRule type="cellIs" dxfId="989" priority="1876" operator="greaterThan">
      <formula>1</formula>
    </cfRule>
  </conditionalFormatting>
  <conditionalFormatting sqref="H196:I202">
    <cfRule type="cellIs" dxfId="988" priority="982" operator="greaterThan">
      <formula>1</formula>
    </cfRule>
  </conditionalFormatting>
  <conditionalFormatting sqref="H208:I214">
    <cfRule type="cellIs" dxfId="987" priority="1018" operator="greaterThan">
      <formula>1</formula>
    </cfRule>
  </conditionalFormatting>
  <conditionalFormatting sqref="I270">
    <cfRule type="cellIs" dxfId="986" priority="1863" operator="greaterThan">
      <formula>100%</formula>
    </cfRule>
  </conditionalFormatting>
  <conditionalFormatting sqref="J272:J273">
    <cfRule type="cellIs" dxfId="985" priority="35" operator="greaterThan">
      <formula>1</formula>
    </cfRule>
  </conditionalFormatting>
  <conditionalFormatting sqref="K12:L19">
    <cfRule type="cellIs" dxfId="984" priority="1860" operator="greaterThan">
      <formula>1</formula>
    </cfRule>
  </conditionalFormatting>
  <conditionalFormatting sqref="K23:L25">
    <cfRule type="cellIs" dxfId="983" priority="1849" operator="greaterThan">
      <formula>1</formula>
    </cfRule>
  </conditionalFormatting>
  <conditionalFormatting sqref="K27:L29">
    <cfRule type="cellIs" dxfId="982" priority="1848" operator="greaterThan">
      <formula>1</formula>
    </cfRule>
  </conditionalFormatting>
  <conditionalFormatting sqref="K31:L35">
    <cfRule type="cellIs" dxfId="981" priority="1847" operator="greaterThan">
      <formula>1</formula>
    </cfRule>
  </conditionalFormatting>
  <conditionalFormatting sqref="K37:L37">
    <cfRule type="cellIs" dxfId="980" priority="1846" operator="greaterThan">
      <formula>1</formula>
    </cfRule>
  </conditionalFormatting>
  <conditionalFormatting sqref="K39:L39">
    <cfRule type="cellIs" dxfId="979" priority="1845" operator="greaterThan">
      <formula>1</formula>
    </cfRule>
  </conditionalFormatting>
  <conditionalFormatting sqref="K43:L45">
    <cfRule type="cellIs" dxfId="978" priority="1844" operator="greaterThan">
      <formula>1</formula>
    </cfRule>
  </conditionalFormatting>
  <conditionalFormatting sqref="K47:L49 K51:L53">
    <cfRule type="cellIs" dxfId="977" priority="1843" operator="greaterThan">
      <formula>1</formula>
    </cfRule>
  </conditionalFormatting>
  <conditionalFormatting sqref="K55:L57">
    <cfRule type="cellIs" dxfId="976" priority="1842" operator="greaterThan">
      <formula>1</formula>
    </cfRule>
  </conditionalFormatting>
  <conditionalFormatting sqref="K59:L61">
    <cfRule type="cellIs" dxfId="975" priority="1841" operator="greaterThan">
      <formula>1</formula>
    </cfRule>
  </conditionalFormatting>
  <conditionalFormatting sqref="K63:L65">
    <cfRule type="cellIs" dxfId="974" priority="1840" operator="greaterThan">
      <formula>1</formula>
    </cfRule>
  </conditionalFormatting>
  <conditionalFormatting sqref="K67:L68">
    <cfRule type="cellIs" dxfId="973" priority="1839" operator="greaterThan">
      <formula>1</formula>
    </cfRule>
  </conditionalFormatting>
  <conditionalFormatting sqref="K70:L72">
    <cfRule type="cellIs" dxfId="972" priority="1838" operator="greaterThan">
      <formula>1</formula>
    </cfRule>
  </conditionalFormatting>
  <conditionalFormatting sqref="K75:L81">
    <cfRule type="cellIs" dxfId="971" priority="1858" operator="greaterThan">
      <formula>1</formula>
    </cfRule>
  </conditionalFormatting>
  <conditionalFormatting sqref="K83:L89">
    <cfRule type="cellIs" dxfId="970" priority="1859" operator="greaterThan">
      <formula>1</formula>
    </cfRule>
  </conditionalFormatting>
  <conditionalFormatting sqref="K91:L97">
    <cfRule type="cellIs" dxfId="969" priority="1857" operator="greaterThan">
      <formula>1</formula>
    </cfRule>
  </conditionalFormatting>
  <conditionalFormatting sqref="K99:L101">
    <cfRule type="cellIs" dxfId="968" priority="1851" operator="greaterThan">
      <formula>1</formula>
    </cfRule>
  </conditionalFormatting>
  <conditionalFormatting sqref="K112:L122">
    <cfRule type="cellIs" dxfId="967" priority="1852" operator="greaterThan">
      <formula>1</formula>
    </cfRule>
  </conditionalFormatting>
  <conditionalFormatting sqref="K124:L134">
    <cfRule type="cellIs" dxfId="966" priority="1853" operator="greaterThan">
      <formula>1</formula>
    </cfRule>
  </conditionalFormatting>
  <conditionalFormatting sqref="K136:L137">
    <cfRule type="cellIs" dxfId="965" priority="1854" operator="greaterThan">
      <formula>1</formula>
    </cfRule>
  </conditionalFormatting>
  <conditionalFormatting sqref="K139:L140">
    <cfRule type="cellIs" dxfId="964" priority="1855" operator="greaterThan">
      <formula>1</formula>
    </cfRule>
  </conditionalFormatting>
  <conditionalFormatting sqref="K168:L172">
    <cfRule type="cellIs" dxfId="963" priority="1856" operator="greaterThan">
      <formula>1</formula>
    </cfRule>
  </conditionalFormatting>
  <conditionalFormatting sqref="K174:L178">
    <cfRule type="cellIs" dxfId="962" priority="945" operator="greaterThan">
      <formula>1</formula>
    </cfRule>
  </conditionalFormatting>
  <conditionalFormatting sqref="K192:L194 K205:L206">
    <cfRule type="cellIs" dxfId="961" priority="1861" operator="greaterThan">
      <formula>1</formula>
    </cfRule>
  </conditionalFormatting>
  <conditionalFormatting sqref="K196:L202">
    <cfRule type="cellIs" dxfId="960" priority="981" operator="greaterThan">
      <formula>1</formula>
    </cfRule>
  </conditionalFormatting>
  <conditionalFormatting sqref="K208:L214">
    <cfRule type="cellIs" dxfId="959" priority="1017" operator="greaterThan">
      <formula>1</formula>
    </cfRule>
  </conditionalFormatting>
  <conditionalFormatting sqref="K217:L264 N217:O264 H217:I269">
    <cfRule type="cellIs" dxfId="958" priority="910" operator="greaterThan">
      <formula>1</formula>
    </cfRule>
  </conditionalFormatting>
  <conditionalFormatting sqref="L270">
    <cfRule type="cellIs" dxfId="957" priority="1850" operator="greaterThan">
      <formula>100%</formula>
    </cfRule>
  </conditionalFormatting>
  <conditionalFormatting sqref="M272:M273">
    <cfRule type="cellIs" dxfId="956" priority="34" operator="greaterThan">
      <formula>1</formula>
    </cfRule>
  </conditionalFormatting>
  <conditionalFormatting sqref="N12:O19">
    <cfRule type="cellIs" dxfId="955" priority="1836" operator="greaterThan">
      <formula>1</formula>
    </cfRule>
  </conditionalFormatting>
  <conditionalFormatting sqref="N23:O25">
    <cfRule type="cellIs" dxfId="954" priority="1825" operator="greaterThan">
      <formula>1</formula>
    </cfRule>
  </conditionalFormatting>
  <conditionalFormatting sqref="N27:O29">
    <cfRule type="cellIs" dxfId="953" priority="1824" operator="greaterThan">
      <formula>1</formula>
    </cfRule>
  </conditionalFormatting>
  <conditionalFormatting sqref="N31:O35">
    <cfRule type="cellIs" dxfId="952" priority="1823" operator="greaterThan">
      <formula>1</formula>
    </cfRule>
  </conditionalFormatting>
  <conditionalFormatting sqref="N37:O37">
    <cfRule type="cellIs" dxfId="951" priority="1822" operator="greaterThan">
      <formula>1</formula>
    </cfRule>
  </conditionalFormatting>
  <conditionalFormatting sqref="N39:O39">
    <cfRule type="cellIs" dxfId="950" priority="1821" operator="greaterThan">
      <formula>1</formula>
    </cfRule>
  </conditionalFormatting>
  <conditionalFormatting sqref="N43:O45">
    <cfRule type="cellIs" dxfId="949" priority="1820" operator="greaterThan">
      <formula>1</formula>
    </cfRule>
  </conditionalFormatting>
  <conditionalFormatting sqref="N47:O49 N51:O53">
    <cfRule type="cellIs" dxfId="948" priority="1819" operator="greaterThan">
      <formula>1</formula>
    </cfRule>
  </conditionalFormatting>
  <conditionalFormatting sqref="N55:O57">
    <cfRule type="cellIs" dxfId="947" priority="1818" operator="greaterThan">
      <formula>1</formula>
    </cfRule>
  </conditionalFormatting>
  <conditionalFormatting sqref="N59:O61">
    <cfRule type="cellIs" dxfId="946" priority="1817" operator="greaterThan">
      <formula>1</formula>
    </cfRule>
  </conditionalFormatting>
  <conditionalFormatting sqref="N63:O65">
    <cfRule type="cellIs" dxfId="945" priority="1816" operator="greaterThan">
      <formula>1</formula>
    </cfRule>
  </conditionalFormatting>
  <conditionalFormatting sqref="N67:O68">
    <cfRule type="cellIs" dxfId="944" priority="1815" operator="greaterThan">
      <formula>1</formula>
    </cfRule>
  </conditionalFormatting>
  <conditionalFormatting sqref="N70:O72">
    <cfRule type="cellIs" dxfId="943" priority="1814" operator="greaterThan">
      <formula>1</formula>
    </cfRule>
  </conditionalFormatting>
  <conditionalFormatting sqref="N75:O81">
    <cfRule type="cellIs" dxfId="942" priority="1834" operator="greaterThan">
      <formula>1</formula>
    </cfRule>
  </conditionalFormatting>
  <conditionalFormatting sqref="N83:O89">
    <cfRule type="cellIs" dxfId="941" priority="1835" operator="greaterThan">
      <formula>1</formula>
    </cfRule>
  </conditionalFormatting>
  <conditionalFormatting sqref="N91:O97">
    <cfRule type="cellIs" dxfId="940" priority="1833" operator="greaterThan">
      <formula>1</formula>
    </cfRule>
  </conditionalFormatting>
  <conditionalFormatting sqref="N99:O101">
    <cfRule type="cellIs" dxfId="939" priority="1827" operator="greaterThan">
      <formula>1</formula>
    </cfRule>
  </conditionalFormatting>
  <conditionalFormatting sqref="N112:O122">
    <cfRule type="cellIs" dxfId="938" priority="1828" operator="greaterThan">
      <formula>1</formula>
    </cfRule>
  </conditionalFormatting>
  <conditionalFormatting sqref="N124:O134">
    <cfRule type="cellIs" dxfId="937" priority="1829" operator="greaterThan">
      <formula>1</formula>
    </cfRule>
  </conditionalFormatting>
  <conditionalFormatting sqref="N136:O137">
    <cfRule type="cellIs" dxfId="936" priority="1830" operator="greaterThan">
      <formula>1</formula>
    </cfRule>
  </conditionalFormatting>
  <conditionalFormatting sqref="N139:O140">
    <cfRule type="cellIs" dxfId="935" priority="1831" operator="greaterThan">
      <formula>1</formula>
    </cfRule>
  </conditionalFormatting>
  <conditionalFormatting sqref="N168:O172">
    <cfRule type="cellIs" dxfId="934" priority="1832" operator="greaterThan">
      <formula>1</formula>
    </cfRule>
  </conditionalFormatting>
  <conditionalFormatting sqref="N174:O178">
    <cfRule type="cellIs" dxfId="933" priority="944" operator="greaterThan">
      <formula>1</formula>
    </cfRule>
  </conditionalFormatting>
  <conditionalFormatting sqref="N192:O194 N205:O206">
    <cfRule type="cellIs" dxfId="932" priority="1837" operator="greaterThan">
      <formula>1</formula>
    </cfRule>
  </conditionalFormatting>
  <conditionalFormatting sqref="N196:O202">
    <cfRule type="cellIs" dxfId="931" priority="980" operator="greaterThan">
      <formula>1</formula>
    </cfRule>
  </conditionalFormatting>
  <conditionalFormatting sqref="N208:O214">
    <cfRule type="cellIs" dxfId="930" priority="1016" operator="greaterThan">
      <formula>1</formula>
    </cfRule>
  </conditionalFormatting>
  <conditionalFormatting sqref="O270">
    <cfRule type="cellIs" dxfId="929" priority="1826" operator="greaterThan">
      <formula>100%</formula>
    </cfRule>
  </conditionalFormatting>
  <conditionalFormatting sqref="P272:P273">
    <cfRule type="cellIs" dxfId="928" priority="33" operator="greaterThan">
      <formula>1</formula>
    </cfRule>
  </conditionalFormatting>
  <conditionalFormatting sqref="Q12:R19">
    <cfRule type="cellIs" dxfId="927" priority="48" operator="greaterThan">
      <formula>1</formula>
    </cfRule>
  </conditionalFormatting>
  <conditionalFormatting sqref="Q23:R25">
    <cfRule type="cellIs" dxfId="926" priority="37" operator="greaterThan">
      <formula>1</formula>
    </cfRule>
  </conditionalFormatting>
  <conditionalFormatting sqref="Q27:R29">
    <cfRule type="cellIs" dxfId="925" priority="47" operator="greaterThan">
      <formula>1</formula>
    </cfRule>
  </conditionalFormatting>
  <conditionalFormatting sqref="Q31:R35">
    <cfRule type="cellIs" dxfId="924" priority="46" operator="greaterThan">
      <formula>1</formula>
    </cfRule>
  </conditionalFormatting>
  <conditionalFormatting sqref="Q37:R37">
    <cfRule type="cellIs" dxfId="923" priority="45" operator="greaterThan">
      <formula>1</formula>
    </cfRule>
  </conditionalFormatting>
  <conditionalFormatting sqref="Q39:R39">
    <cfRule type="cellIs" dxfId="922" priority="44" operator="greaterThan">
      <formula>1</formula>
    </cfRule>
  </conditionalFormatting>
  <conditionalFormatting sqref="Q43:R45">
    <cfRule type="cellIs" dxfId="921" priority="43" operator="greaterThan">
      <formula>1</formula>
    </cfRule>
  </conditionalFormatting>
  <conditionalFormatting sqref="Q47:R49 Q51:R53">
    <cfRule type="cellIs" dxfId="920" priority="42" operator="greaterThan">
      <formula>1</formula>
    </cfRule>
  </conditionalFormatting>
  <conditionalFormatting sqref="Q55:R57">
    <cfRule type="cellIs" dxfId="919" priority="41" operator="greaterThan">
      <formula>1</formula>
    </cfRule>
  </conditionalFormatting>
  <conditionalFormatting sqref="Q59:R61">
    <cfRule type="cellIs" dxfId="918" priority="40" operator="greaterThan">
      <formula>1</formula>
    </cfRule>
  </conditionalFormatting>
  <conditionalFormatting sqref="Q63:R65">
    <cfRule type="cellIs" dxfId="917" priority="39" operator="greaterThan">
      <formula>1</formula>
    </cfRule>
  </conditionalFormatting>
  <conditionalFormatting sqref="Q67:R68">
    <cfRule type="cellIs" dxfId="916" priority="38" operator="greaterThan">
      <formula>1</formula>
    </cfRule>
  </conditionalFormatting>
  <conditionalFormatting sqref="Q70:R72">
    <cfRule type="cellIs" dxfId="915" priority="888" operator="greaterThan">
      <formula>1</formula>
    </cfRule>
  </conditionalFormatting>
  <conditionalFormatting sqref="Q75:R81">
    <cfRule type="cellIs" dxfId="914" priority="896" operator="greaterThan">
      <formula>1</formula>
    </cfRule>
  </conditionalFormatting>
  <conditionalFormatting sqref="Q83:R89">
    <cfRule type="cellIs" dxfId="913" priority="897" operator="greaterThan">
      <formula>1</formula>
    </cfRule>
  </conditionalFormatting>
  <conditionalFormatting sqref="Q91:R97">
    <cfRule type="cellIs" dxfId="912" priority="895" operator="greaterThan">
      <formula>1</formula>
    </cfRule>
  </conditionalFormatting>
  <conditionalFormatting sqref="Q99:R101">
    <cfRule type="cellIs" dxfId="911" priority="889" operator="greaterThan">
      <formula>1</formula>
    </cfRule>
  </conditionalFormatting>
  <conditionalFormatting sqref="Q103:R110 T103:U110 W103:X110 Z103:AA110 AC103:AD110 AF103:AG110 AI103:AJ110 AL103:AM110 AO103:AP110 AR103:AS110 AU103:AV110 AX103:AY110 BA103:BB110 BD103:BE110 BG103:BH110 BJ103:BK110 BM103:BN110 BP103:BQ110 BS103:BT110 BV103:BW110 BY103:BZ110 CB103:CC110 CE103:CF110 CH103:CI110 CK103:CL110 CN103:CO110 CQ103:CR110 CT103:CU110 CW103:CX110 CZ103:DA110 DC103:DD110 DF103:DG110 DI103:DJ110 Q181:R183 T181:U183 W181:X183 Z181:AA183 AC181:AD183 AF181:AG183 AI181:AJ183 AL181:AM183 AO181:AP183 AR181:AS183 AU181:AV183 AX181:AY183 BA181:BB183 BD181:BE183 BG181:BH183 BJ181:BK183 BM181:BN183 BP181:BQ183 BS181:BT183 BV181:BW183 BY181:BZ183 CB181:CC183 CE181:CF183 CH181:CI183 CK181:CL183 CN181:CO183 CQ181:CR183 CT181:CU183 CW181:CX183 CZ181:DA183 DC181:DD183 DF181:DG183 DI181:DJ183 Q185:R189 T185:U189 W185:X189 Z185:AA189 AC185:AD189 AF185:AG189 AI185:AJ189 AL185:AM189 AO185:AP189 AR185:AS189 AU185:AV189 AX185:AY189 BA185:BB189 BD185:BE189 BG185:BH189 BJ185:BK189 BM185:BN189 BP185:BQ189 BS185:BT189 BV185:BW189 BY185:BZ189 CB185:CC189 CE185:CF189 CH185:CI189 CK185:CL189 CN185:CO189 CQ185:CR189 CT185:CU189 CW185:CX189 CZ185:DA189 DC185:DD189 DF185:DG189 DI185:DJ189">
    <cfRule type="cellIs" dxfId="910" priority="899" operator="greaterThan">
      <formula>1</formula>
    </cfRule>
  </conditionalFormatting>
  <conditionalFormatting sqref="Q112:R122">
    <cfRule type="cellIs" dxfId="909" priority="890" operator="greaterThan">
      <formula>1</formula>
    </cfRule>
  </conditionalFormatting>
  <conditionalFormatting sqref="Q124:R134">
    <cfRule type="cellIs" dxfId="908" priority="891" operator="greaterThan">
      <formula>1</formula>
    </cfRule>
  </conditionalFormatting>
  <conditionalFormatting sqref="Q136:R137">
    <cfRule type="cellIs" dxfId="907" priority="892" operator="greaterThan">
      <formula>1</formula>
    </cfRule>
  </conditionalFormatting>
  <conditionalFormatting sqref="Q139:R140">
    <cfRule type="cellIs" dxfId="906" priority="893" operator="greaterThan">
      <formula>1</formula>
    </cfRule>
  </conditionalFormatting>
  <conditionalFormatting sqref="Q142:R166 T142:U166 W142:X166 Z142:AA166 AC142:AD166 AF142:AG166 AI142:AJ166 AL142:AM166 AO142:AP166 AR142:AS166 AU142:AV166 AX142:AY166 BA142:BB166 BD142:BE166 BG142:BH166 BJ142:BK166 BM142:BN166 BP142:BQ166 BS142:BT166 BV142:BW166 BY142:BZ166 CB142:CC166 CE142:CF166 CH142:CI166 CK142:CL166 CN142:CO166 CQ142:CR166 CT142:CU166 CW142:CX166 CZ142:DA166 DC142:DD166 DF142:DG166 DI142:DJ166">
    <cfRule type="cellIs" dxfId="905" priority="149" operator="greaterThan">
      <formula>1</formula>
    </cfRule>
  </conditionalFormatting>
  <conditionalFormatting sqref="Q168:R172">
    <cfRule type="cellIs" dxfId="904" priority="894" operator="greaterThan">
      <formula>1</formula>
    </cfRule>
  </conditionalFormatting>
  <conditionalFormatting sqref="Q174:R178">
    <cfRule type="cellIs" dxfId="903" priority="82" operator="greaterThan">
      <formula>1</formula>
    </cfRule>
  </conditionalFormatting>
  <conditionalFormatting sqref="Q192:R194 Q205:R206">
    <cfRule type="cellIs" dxfId="902" priority="898" operator="greaterThan">
      <formula>1</formula>
    </cfRule>
  </conditionalFormatting>
  <conditionalFormatting sqref="Q196:R202">
    <cfRule type="cellIs" dxfId="901" priority="115" operator="greaterThan">
      <formula>1</formula>
    </cfRule>
  </conditionalFormatting>
  <conditionalFormatting sqref="Q208:R214">
    <cfRule type="cellIs" dxfId="900" priority="148" operator="greaterThan">
      <formula>1</formula>
    </cfRule>
  </conditionalFormatting>
  <conditionalFormatting sqref="Q217:R268 T217:U268 W217:X268 Z217:AA268 AC217:AD268 AF217:AG268 AI217:AJ268 AL217:AM268 AO217:AP268 AR217:AS268 AU217:AV268 AX217:AY268 BA217:BB268 BD217:BE268 BG217:BH268 BJ217:BK268 BM217:BN268 BP217:BQ268 BS217:BT268 BV217:BW268 BY217:BZ268 CB217:CC268 CE217:CF268 CH217:CI268 CK217:CL268 CN217:CO268 CQ217:CR268 CT217:CU268 CW217:CX268 CZ217:DA268 DC217:DD268 DF217:DG268 DI217:DJ268">
    <cfRule type="cellIs" dxfId="899" priority="49" operator="greaterThan">
      <formula>1</formula>
    </cfRule>
  </conditionalFormatting>
  <conditionalFormatting sqref="R270">
    <cfRule type="cellIs" dxfId="898" priority="1802" operator="greaterThan">
      <formula>100%</formula>
    </cfRule>
  </conditionalFormatting>
  <conditionalFormatting sqref="S272:S273">
    <cfRule type="cellIs" dxfId="897" priority="32" operator="greaterThan">
      <formula>1</formula>
    </cfRule>
  </conditionalFormatting>
  <conditionalFormatting sqref="T12:U19">
    <cfRule type="cellIs" dxfId="896" priority="886" operator="greaterThan">
      <formula>1</formula>
    </cfRule>
  </conditionalFormatting>
  <conditionalFormatting sqref="T23:U25">
    <cfRule type="cellIs" dxfId="895" priority="876" operator="greaterThan">
      <formula>1</formula>
    </cfRule>
  </conditionalFormatting>
  <conditionalFormatting sqref="T27:U29">
    <cfRule type="cellIs" dxfId="894" priority="875" operator="greaterThan">
      <formula>1</formula>
    </cfRule>
  </conditionalFormatting>
  <conditionalFormatting sqref="T31:U35">
    <cfRule type="cellIs" dxfId="893" priority="874" operator="greaterThan">
      <formula>1</formula>
    </cfRule>
  </conditionalFormatting>
  <conditionalFormatting sqref="T37:U37">
    <cfRule type="cellIs" dxfId="892" priority="873" operator="greaterThan">
      <formula>1</formula>
    </cfRule>
  </conditionalFormatting>
  <conditionalFormatting sqref="T39:U39">
    <cfRule type="cellIs" dxfId="891" priority="872" operator="greaterThan">
      <formula>1</formula>
    </cfRule>
  </conditionalFormatting>
  <conditionalFormatting sqref="T43:U45">
    <cfRule type="cellIs" dxfId="890" priority="871" operator="greaterThan">
      <formula>1</formula>
    </cfRule>
  </conditionalFormatting>
  <conditionalFormatting sqref="T47:U49 T51:U53">
    <cfRule type="cellIs" dxfId="889" priority="870" operator="greaterThan">
      <formula>1</formula>
    </cfRule>
  </conditionalFormatting>
  <conditionalFormatting sqref="T55:U57">
    <cfRule type="cellIs" dxfId="888" priority="869" operator="greaterThan">
      <formula>1</formula>
    </cfRule>
  </conditionalFormatting>
  <conditionalFormatting sqref="T59:U61">
    <cfRule type="cellIs" dxfId="887" priority="868" operator="greaterThan">
      <formula>1</formula>
    </cfRule>
  </conditionalFormatting>
  <conditionalFormatting sqref="T63:U65">
    <cfRule type="cellIs" dxfId="886" priority="867" operator="greaterThan">
      <formula>1</formula>
    </cfRule>
  </conditionalFormatting>
  <conditionalFormatting sqref="T67:U68">
    <cfRule type="cellIs" dxfId="885" priority="866" operator="greaterThan">
      <formula>1</formula>
    </cfRule>
  </conditionalFormatting>
  <conditionalFormatting sqref="T70:U72">
    <cfRule type="cellIs" dxfId="884" priority="865" operator="greaterThan">
      <formula>1</formula>
    </cfRule>
  </conditionalFormatting>
  <conditionalFormatting sqref="T75:U81">
    <cfRule type="cellIs" dxfId="883" priority="884" operator="greaterThan">
      <formula>1</formula>
    </cfRule>
  </conditionalFormatting>
  <conditionalFormatting sqref="T83:U89">
    <cfRule type="cellIs" dxfId="882" priority="885" operator="greaterThan">
      <formula>1</formula>
    </cfRule>
  </conditionalFormatting>
  <conditionalFormatting sqref="T91:U97">
    <cfRule type="cellIs" dxfId="881" priority="883" operator="greaterThan">
      <formula>1</formula>
    </cfRule>
  </conditionalFormatting>
  <conditionalFormatting sqref="T99:U101">
    <cfRule type="cellIs" dxfId="880" priority="877" operator="greaterThan">
      <formula>1</formula>
    </cfRule>
  </conditionalFormatting>
  <conditionalFormatting sqref="T112:U122">
    <cfRule type="cellIs" dxfId="879" priority="878" operator="greaterThan">
      <formula>1</formula>
    </cfRule>
  </conditionalFormatting>
  <conditionalFormatting sqref="T124:U134">
    <cfRule type="cellIs" dxfId="878" priority="879" operator="greaterThan">
      <formula>1</formula>
    </cfRule>
  </conditionalFormatting>
  <conditionalFormatting sqref="T136:U137">
    <cfRule type="cellIs" dxfId="877" priority="880" operator="greaterThan">
      <formula>1</formula>
    </cfRule>
  </conditionalFormatting>
  <conditionalFormatting sqref="T139:U140">
    <cfRule type="cellIs" dxfId="876" priority="881" operator="greaterThan">
      <formula>1</formula>
    </cfRule>
  </conditionalFormatting>
  <conditionalFormatting sqref="T168:U172">
    <cfRule type="cellIs" dxfId="875" priority="882" operator="greaterThan">
      <formula>1</formula>
    </cfRule>
  </conditionalFormatting>
  <conditionalFormatting sqref="T174:U178">
    <cfRule type="cellIs" dxfId="874" priority="81" operator="greaterThan">
      <formula>1</formula>
    </cfRule>
  </conditionalFormatting>
  <conditionalFormatting sqref="T192:U194 T205:U206">
    <cfRule type="cellIs" dxfId="873" priority="887" operator="greaterThan">
      <formula>1</formula>
    </cfRule>
  </conditionalFormatting>
  <conditionalFormatting sqref="T196:U202">
    <cfRule type="cellIs" dxfId="872" priority="114" operator="greaterThan">
      <formula>1</formula>
    </cfRule>
  </conditionalFormatting>
  <conditionalFormatting sqref="T208:U214">
    <cfRule type="cellIs" dxfId="871" priority="147" operator="greaterThan">
      <formula>1</formula>
    </cfRule>
  </conditionalFormatting>
  <conditionalFormatting sqref="U270">
    <cfRule type="cellIs" dxfId="870" priority="1778" operator="greaterThan">
      <formula>100%</formula>
    </cfRule>
  </conditionalFormatting>
  <conditionalFormatting sqref="V272:V273">
    <cfRule type="cellIs" dxfId="869" priority="31" operator="greaterThan">
      <formula>1</formula>
    </cfRule>
  </conditionalFormatting>
  <conditionalFormatting sqref="W12:X19">
    <cfRule type="cellIs" dxfId="868" priority="863" operator="greaterThan">
      <formula>1</formula>
    </cfRule>
  </conditionalFormatting>
  <conditionalFormatting sqref="W23:X25">
    <cfRule type="cellIs" dxfId="867" priority="853" operator="greaterThan">
      <formula>1</formula>
    </cfRule>
  </conditionalFormatting>
  <conditionalFormatting sqref="W27:X29">
    <cfRule type="cellIs" dxfId="866" priority="852" operator="greaterThan">
      <formula>1</formula>
    </cfRule>
  </conditionalFormatting>
  <conditionalFormatting sqref="W31:X35">
    <cfRule type="cellIs" dxfId="865" priority="851" operator="greaterThan">
      <formula>1</formula>
    </cfRule>
  </conditionalFormatting>
  <conditionalFormatting sqref="W37:X37">
    <cfRule type="cellIs" dxfId="864" priority="850" operator="greaterThan">
      <formula>1</formula>
    </cfRule>
  </conditionalFormatting>
  <conditionalFormatting sqref="W39:X39">
    <cfRule type="cellIs" dxfId="863" priority="849" operator="greaterThan">
      <formula>1</formula>
    </cfRule>
  </conditionalFormatting>
  <conditionalFormatting sqref="W43:X45">
    <cfRule type="cellIs" dxfId="862" priority="848" operator="greaterThan">
      <formula>1</formula>
    </cfRule>
  </conditionalFormatting>
  <conditionalFormatting sqref="W47:X49 W51:X53">
    <cfRule type="cellIs" dxfId="861" priority="847" operator="greaterThan">
      <formula>1</formula>
    </cfRule>
  </conditionalFormatting>
  <conditionalFormatting sqref="W55:X57">
    <cfRule type="cellIs" dxfId="860" priority="846" operator="greaterThan">
      <formula>1</formula>
    </cfRule>
  </conditionalFormatting>
  <conditionalFormatting sqref="W59:X61">
    <cfRule type="cellIs" dxfId="859" priority="845" operator="greaterThan">
      <formula>1</formula>
    </cfRule>
  </conditionalFormatting>
  <conditionalFormatting sqref="W63:X65">
    <cfRule type="cellIs" dxfId="858" priority="844" operator="greaterThan">
      <formula>1</formula>
    </cfRule>
  </conditionalFormatting>
  <conditionalFormatting sqref="W67:X68">
    <cfRule type="cellIs" dxfId="857" priority="843" operator="greaterThan">
      <formula>1</formula>
    </cfRule>
  </conditionalFormatting>
  <conditionalFormatting sqref="W70:X72">
    <cfRule type="cellIs" dxfId="856" priority="842" operator="greaterThan">
      <formula>1</formula>
    </cfRule>
  </conditionalFormatting>
  <conditionalFormatting sqref="W75:X81">
    <cfRule type="cellIs" dxfId="855" priority="861" operator="greaterThan">
      <formula>1</formula>
    </cfRule>
  </conditionalFormatting>
  <conditionalFormatting sqref="W83:X89">
    <cfRule type="cellIs" dxfId="854" priority="862" operator="greaterThan">
      <formula>1</formula>
    </cfRule>
  </conditionalFormatting>
  <conditionalFormatting sqref="W91:X97">
    <cfRule type="cellIs" dxfId="853" priority="860" operator="greaterThan">
      <formula>1</formula>
    </cfRule>
  </conditionalFormatting>
  <conditionalFormatting sqref="W99:X101">
    <cfRule type="cellIs" dxfId="852" priority="854" operator="greaterThan">
      <formula>1</formula>
    </cfRule>
  </conditionalFormatting>
  <conditionalFormatting sqref="W112:X122">
    <cfRule type="cellIs" dxfId="851" priority="855" operator="greaterThan">
      <formula>1</formula>
    </cfRule>
  </conditionalFormatting>
  <conditionalFormatting sqref="W124:X134">
    <cfRule type="cellIs" dxfId="850" priority="856" operator="greaterThan">
      <formula>1</formula>
    </cfRule>
  </conditionalFormatting>
  <conditionalFormatting sqref="W136:X137">
    <cfRule type="cellIs" dxfId="849" priority="857" operator="greaterThan">
      <formula>1</formula>
    </cfRule>
  </conditionalFormatting>
  <conditionalFormatting sqref="W139:X140">
    <cfRule type="cellIs" dxfId="848" priority="858" operator="greaterThan">
      <formula>1</formula>
    </cfRule>
  </conditionalFormatting>
  <conditionalFormatting sqref="W168:X172">
    <cfRule type="cellIs" dxfId="847" priority="859" operator="greaterThan">
      <formula>1</formula>
    </cfRule>
  </conditionalFormatting>
  <conditionalFormatting sqref="W174:X178">
    <cfRule type="cellIs" dxfId="846" priority="80" operator="greaterThan">
      <formula>1</formula>
    </cfRule>
  </conditionalFormatting>
  <conditionalFormatting sqref="W192:X194 W205:X206">
    <cfRule type="cellIs" dxfId="845" priority="864" operator="greaterThan">
      <formula>1</formula>
    </cfRule>
  </conditionalFormatting>
  <conditionalFormatting sqref="W196:X202">
    <cfRule type="cellIs" dxfId="844" priority="113" operator="greaterThan">
      <formula>1</formula>
    </cfRule>
  </conditionalFormatting>
  <conditionalFormatting sqref="W208:X214">
    <cfRule type="cellIs" dxfId="843" priority="146" operator="greaterThan">
      <formula>1</formula>
    </cfRule>
  </conditionalFormatting>
  <conditionalFormatting sqref="X270">
    <cfRule type="cellIs" dxfId="842" priority="1754" operator="greaterThan">
      <formula>100%</formula>
    </cfRule>
  </conditionalFormatting>
  <conditionalFormatting sqref="Y272:Y273">
    <cfRule type="cellIs" dxfId="841" priority="30" operator="greaterThan">
      <formula>1</formula>
    </cfRule>
  </conditionalFormatting>
  <conditionalFormatting sqref="Z12:AA19">
    <cfRule type="cellIs" dxfId="840" priority="840" operator="greaterThan">
      <formula>1</formula>
    </cfRule>
  </conditionalFormatting>
  <conditionalFormatting sqref="Z23:AA25">
    <cfRule type="cellIs" dxfId="839" priority="830" operator="greaterThan">
      <formula>1</formula>
    </cfRule>
  </conditionalFormatting>
  <conditionalFormatting sqref="Z27:AA29">
    <cfRule type="cellIs" dxfId="838" priority="829" operator="greaterThan">
      <formula>1</formula>
    </cfRule>
  </conditionalFormatting>
  <conditionalFormatting sqref="Z31:AA35">
    <cfRule type="cellIs" dxfId="837" priority="828" operator="greaterThan">
      <formula>1</formula>
    </cfRule>
  </conditionalFormatting>
  <conditionalFormatting sqref="Z37:AA37">
    <cfRule type="cellIs" dxfId="836" priority="827" operator="greaterThan">
      <formula>1</formula>
    </cfRule>
  </conditionalFormatting>
  <conditionalFormatting sqref="Z39:AA39">
    <cfRule type="cellIs" dxfId="835" priority="826" operator="greaterThan">
      <formula>1</formula>
    </cfRule>
  </conditionalFormatting>
  <conditionalFormatting sqref="Z43:AA45">
    <cfRule type="cellIs" dxfId="834" priority="825" operator="greaterThan">
      <formula>1</formula>
    </cfRule>
  </conditionalFormatting>
  <conditionalFormatting sqref="Z47:AA49 Z51:AA53">
    <cfRule type="cellIs" dxfId="833" priority="824" operator="greaterThan">
      <formula>1</formula>
    </cfRule>
  </conditionalFormatting>
  <conditionalFormatting sqref="Z55:AA57">
    <cfRule type="cellIs" dxfId="832" priority="823" operator="greaterThan">
      <formula>1</formula>
    </cfRule>
  </conditionalFormatting>
  <conditionalFormatting sqref="Z59:AA61">
    <cfRule type="cellIs" dxfId="831" priority="822" operator="greaterThan">
      <formula>1</formula>
    </cfRule>
  </conditionalFormatting>
  <conditionalFormatting sqref="Z63:AA65">
    <cfRule type="cellIs" dxfId="830" priority="821" operator="greaterThan">
      <formula>1</formula>
    </cfRule>
  </conditionalFormatting>
  <conditionalFormatting sqref="Z67:AA68">
    <cfRule type="cellIs" dxfId="829" priority="820" operator="greaterThan">
      <formula>1</formula>
    </cfRule>
  </conditionalFormatting>
  <conditionalFormatting sqref="Z70:AA72">
    <cfRule type="cellIs" dxfId="828" priority="819" operator="greaterThan">
      <formula>1</formula>
    </cfRule>
  </conditionalFormatting>
  <conditionalFormatting sqref="Z75:AA81">
    <cfRule type="cellIs" dxfId="827" priority="838" operator="greaterThan">
      <formula>1</formula>
    </cfRule>
  </conditionalFormatting>
  <conditionalFormatting sqref="Z83:AA89">
    <cfRule type="cellIs" dxfId="826" priority="839" operator="greaterThan">
      <formula>1</formula>
    </cfRule>
  </conditionalFormatting>
  <conditionalFormatting sqref="Z91:AA97">
    <cfRule type="cellIs" dxfId="825" priority="837" operator="greaterThan">
      <formula>1</formula>
    </cfRule>
  </conditionalFormatting>
  <conditionalFormatting sqref="Z99:AA101">
    <cfRule type="cellIs" dxfId="824" priority="831" operator="greaterThan">
      <formula>1</formula>
    </cfRule>
  </conditionalFormatting>
  <conditionalFormatting sqref="Z112:AA122">
    <cfRule type="cellIs" dxfId="823" priority="832" operator="greaterThan">
      <formula>1</formula>
    </cfRule>
  </conditionalFormatting>
  <conditionalFormatting sqref="Z124:AA134">
    <cfRule type="cellIs" dxfId="822" priority="833" operator="greaterThan">
      <formula>1</formula>
    </cfRule>
  </conditionalFormatting>
  <conditionalFormatting sqref="Z136:AA137">
    <cfRule type="cellIs" dxfId="821" priority="834" operator="greaterThan">
      <formula>1</formula>
    </cfRule>
  </conditionalFormatting>
  <conditionalFormatting sqref="Z139:AA140">
    <cfRule type="cellIs" dxfId="820" priority="835" operator="greaterThan">
      <formula>1</formula>
    </cfRule>
  </conditionalFormatting>
  <conditionalFormatting sqref="Z168:AA172">
    <cfRule type="cellIs" dxfId="819" priority="836" operator="greaterThan">
      <formula>1</formula>
    </cfRule>
  </conditionalFormatting>
  <conditionalFormatting sqref="Z174:AA178">
    <cfRule type="cellIs" dxfId="818" priority="79" operator="greaterThan">
      <formula>1</formula>
    </cfRule>
  </conditionalFormatting>
  <conditionalFormatting sqref="Z192:AA194 Z205:AA206">
    <cfRule type="cellIs" dxfId="817" priority="841" operator="greaterThan">
      <formula>1</formula>
    </cfRule>
  </conditionalFormatting>
  <conditionalFormatting sqref="Z196:AA202">
    <cfRule type="cellIs" dxfId="816" priority="112" operator="greaterThan">
      <formula>1</formula>
    </cfRule>
  </conditionalFormatting>
  <conditionalFormatting sqref="Z208:AA214">
    <cfRule type="cellIs" dxfId="815" priority="145" operator="greaterThan">
      <formula>1</formula>
    </cfRule>
  </conditionalFormatting>
  <conditionalFormatting sqref="AA270">
    <cfRule type="cellIs" dxfId="814" priority="1730" operator="greaterThan">
      <formula>100%</formula>
    </cfRule>
  </conditionalFormatting>
  <conditionalFormatting sqref="AB272:AB273">
    <cfRule type="cellIs" dxfId="813" priority="29" operator="greaterThan">
      <formula>1</formula>
    </cfRule>
  </conditionalFormatting>
  <conditionalFormatting sqref="AC12:AD19">
    <cfRule type="cellIs" dxfId="812" priority="817" operator="greaterThan">
      <formula>1</formula>
    </cfRule>
  </conditionalFormatting>
  <conditionalFormatting sqref="AC23:AD25">
    <cfRule type="cellIs" dxfId="811" priority="807" operator="greaterThan">
      <formula>1</formula>
    </cfRule>
  </conditionalFormatting>
  <conditionalFormatting sqref="AC27:AD29">
    <cfRule type="cellIs" dxfId="810" priority="806" operator="greaterThan">
      <formula>1</formula>
    </cfRule>
  </conditionalFormatting>
  <conditionalFormatting sqref="AC31:AD35">
    <cfRule type="cellIs" dxfId="809" priority="805" operator="greaterThan">
      <formula>1</formula>
    </cfRule>
  </conditionalFormatting>
  <conditionalFormatting sqref="AC37:AD37">
    <cfRule type="cellIs" dxfId="808" priority="804" operator="greaterThan">
      <formula>1</formula>
    </cfRule>
  </conditionalFormatting>
  <conditionalFormatting sqref="AC39:AD39">
    <cfRule type="cellIs" dxfId="807" priority="803" operator="greaterThan">
      <formula>1</formula>
    </cfRule>
  </conditionalFormatting>
  <conditionalFormatting sqref="AC43:AD45">
    <cfRule type="cellIs" dxfId="806" priority="802" operator="greaterThan">
      <formula>1</formula>
    </cfRule>
  </conditionalFormatting>
  <conditionalFormatting sqref="AC47:AD49 AC51:AD53">
    <cfRule type="cellIs" dxfId="805" priority="801" operator="greaterThan">
      <formula>1</formula>
    </cfRule>
  </conditionalFormatting>
  <conditionalFormatting sqref="AC55:AD57">
    <cfRule type="cellIs" dxfId="804" priority="800" operator="greaterThan">
      <formula>1</formula>
    </cfRule>
  </conditionalFormatting>
  <conditionalFormatting sqref="AC59:AD61">
    <cfRule type="cellIs" dxfId="803" priority="799" operator="greaterThan">
      <formula>1</formula>
    </cfRule>
  </conditionalFormatting>
  <conditionalFormatting sqref="AC63:AD65">
    <cfRule type="cellIs" dxfId="802" priority="798" operator="greaterThan">
      <formula>1</formula>
    </cfRule>
  </conditionalFormatting>
  <conditionalFormatting sqref="AC67:AD68">
    <cfRule type="cellIs" dxfId="801" priority="797" operator="greaterThan">
      <formula>1</formula>
    </cfRule>
  </conditionalFormatting>
  <conditionalFormatting sqref="AC70:AD72">
    <cfRule type="cellIs" dxfId="800" priority="796" operator="greaterThan">
      <formula>1</formula>
    </cfRule>
  </conditionalFormatting>
  <conditionalFormatting sqref="AC75:AD81">
    <cfRule type="cellIs" dxfId="799" priority="815" operator="greaterThan">
      <formula>1</formula>
    </cfRule>
  </conditionalFormatting>
  <conditionalFormatting sqref="AC83:AD89">
    <cfRule type="cellIs" dxfId="798" priority="816" operator="greaterThan">
      <formula>1</formula>
    </cfRule>
  </conditionalFormatting>
  <conditionalFormatting sqref="AC91:AD97">
    <cfRule type="cellIs" dxfId="797" priority="814" operator="greaterThan">
      <formula>1</formula>
    </cfRule>
  </conditionalFormatting>
  <conditionalFormatting sqref="AC99:AD101">
    <cfRule type="cellIs" dxfId="796" priority="808" operator="greaterThan">
      <formula>1</formula>
    </cfRule>
  </conditionalFormatting>
  <conditionalFormatting sqref="AC112:AD122">
    <cfRule type="cellIs" dxfId="795" priority="809" operator="greaterThan">
      <formula>1</formula>
    </cfRule>
  </conditionalFormatting>
  <conditionalFormatting sqref="AC124:AD134">
    <cfRule type="cellIs" dxfId="794" priority="810" operator="greaterThan">
      <formula>1</formula>
    </cfRule>
  </conditionalFormatting>
  <conditionalFormatting sqref="AC136:AD137">
    <cfRule type="cellIs" dxfId="793" priority="811" operator="greaterThan">
      <formula>1</formula>
    </cfRule>
  </conditionalFormatting>
  <conditionalFormatting sqref="AC139:AD140">
    <cfRule type="cellIs" dxfId="792" priority="812" operator="greaterThan">
      <formula>1</formula>
    </cfRule>
  </conditionalFormatting>
  <conditionalFormatting sqref="AC168:AD172">
    <cfRule type="cellIs" dxfId="791" priority="813" operator="greaterThan">
      <formula>1</formula>
    </cfRule>
  </conditionalFormatting>
  <conditionalFormatting sqref="AC174:AD178">
    <cfRule type="cellIs" dxfId="790" priority="78" operator="greaterThan">
      <formula>1</formula>
    </cfRule>
  </conditionalFormatting>
  <conditionalFormatting sqref="AC192:AD194 AC205:AD206">
    <cfRule type="cellIs" dxfId="789" priority="818" operator="greaterThan">
      <formula>1</formula>
    </cfRule>
  </conditionalFormatting>
  <conditionalFormatting sqref="AC196:AD202">
    <cfRule type="cellIs" dxfId="788" priority="111" operator="greaterThan">
      <formula>1</formula>
    </cfRule>
  </conditionalFormatting>
  <conditionalFormatting sqref="AC208:AD214">
    <cfRule type="cellIs" dxfId="787" priority="144" operator="greaterThan">
      <formula>1</formula>
    </cfRule>
  </conditionalFormatting>
  <conditionalFormatting sqref="AD270">
    <cfRule type="cellIs" dxfId="786" priority="1706" operator="greaterThan">
      <formula>100%</formula>
    </cfRule>
  </conditionalFormatting>
  <conditionalFormatting sqref="AE272:AE273">
    <cfRule type="cellIs" dxfId="785" priority="28" operator="greaterThan">
      <formula>1</formula>
    </cfRule>
  </conditionalFormatting>
  <conditionalFormatting sqref="AF12:AG19">
    <cfRule type="cellIs" dxfId="784" priority="794" operator="greaterThan">
      <formula>1</formula>
    </cfRule>
  </conditionalFormatting>
  <conditionalFormatting sqref="AF23:AG25">
    <cfRule type="cellIs" dxfId="783" priority="784" operator="greaterThan">
      <formula>1</formula>
    </cfRule>
  </conditionalFormatting>
  <conditionalFormatting sqref="AF27:AG29">
    <cfRule type="cellIs" dxfId="782" priority="783" operator="greaterThan">
      <formula>1</formula>
    </cfRule>
  </conditionalFormatting>
  <conditionalFormatting sqref="AF31:AG35">
    <cfRule type="cellIs" dxfId="781" priority="782" operator="greaterThan">
      <formula>1</formula>
    </cfRule>
  </conditionalFormatting>
  <conditionalFormatting sqref="AF37:AG37">
    <cfRule type="cellIs" dxfId="780" priority="781" operator="greaterThan">
      <formula>1</formula>
    </cfRule>
  </conditionalFormatting>
  <conditionalFormatting sqref="AF39:AG39">
    <cfRule type="cellIs" dxfId="779" priority="780" operator="greaterThan">
      <formula>1</formula>
    </cfRule>
  </conditionalFormatting>
  <conditionalFormatting sqref="AF43:AG45">
    <cfRule type="cellIs" dxfId="778" priority="779" operator="greaterThan">
      <formula>1</formula>
    </cfRule>
  </conditionalFormatting>
  <conditionalFormatting sqref="AF47:AG49 AF51:AG53">
    <cfRule type="cellIs" dxfId="777" priority="778" operator="greaterThan">
      <formula>1</formula>
    </cfRule>
  </conditionalFormatting>
  <conditionalFormatting sqref="AF55:AG57">
    <cfRule type="cellIs" dxfId="776" priority="777" operator="greaterThan">
      <formula>1</formula>
    </cfRule>
  </conditionalFormatting>
  <conditionalFormatting sqref="AF59:AG61">
    <cfRule type="cellIs" dxfId="775" priority="776" operator="greaterThan">
      <formula>1</formula>
    </cfRule>
  </conditionalFormatting>
  <conditionalFormatting sqref="AF63:AG65">
    <cfRule type="cellIs" dxfId="774" priority="775" operator="greaterThan">
      <formula>1</formula>
    </cfRule>
  </conditionalFormatting>
  <conditionalFormatting sqref="AF67:AG68">
    <cfRule type="cellIs" dxfId="773" priority="774" operator="greaterThan">
      <formula>1</formula>
    </cfRule>
  </conditionalFormatting>
  <conditionalFormatting sqref="AF70:AG72">
    <cfRule type="cellIs" dxfId="772" priority="773" operator="greaterThan">
      <formula>1</formula>
    </cfRule>
  </conditionalFormatting>
  <conditionalFormatting sqref="AF75:AG81">
    <cfRule type="cellIs" dxfId="771" priority="792" operator="greaterThan">
      <formula>1</formula>
    </cfRule>
  </conditionalFormatting>
  <conditionalFormatting sqref="AF83:AG89">
    <cfRule type="cellIs" dxfId="770" priority="793" operator="greaterThan">
      <formula>1</formula>
    </cfRule>
  </conditionalFormatting>
  <conditionalFormatting sqref="AF91:AG97">
    <cfRule type="cellIs" dxfId="769" priority="791" operator="greaterThan">
      <formula>1</formula>
    </cfRule>
  </conditionalFormatting>
  <conditionalFormatting sqref="AF99:AG101">
    <cfRule type="cellIs" dxfId="768" priority="785" operator="greaterThan">
      <formula>1</formula>
    </cfRule>
  </conditionalFormatting>
  <conditionalFormatting sqref="AF112:AG122">
    <cfRule type="cellIs" dxfId="767" priority="786" operator="greaterThan">
      <formula>1</formula>
    </cfRule>
  </conditionalFormatting>
  <conditionalFormatting sqref="AF124:AG134">
    <cfRule type="cellIs" dxfId="766" priority="787" operator="greaterThan">
      <formula>1</formula>
    </cfRule>
  </conditionalFormatting>
  <conditionalFormatting sqref="AF136:AG137">
    <cfRule type="cellIs" dxfId="765" priority="788" operator="greaterThan">
      <formula>1</formula>
    </cfRule>
  </conditionalFormatting>
  <conditionalFormatting sqref="AF139:AG140">
    <cfRule type="cellIs" dxfId="764" priority="789" operator="greaterThan">
      <formula>1</formula>
    </cfRule>
  </conditionalFormatting>
  <conditionalFormatting sqref="AF168:AG172">
    <cfRule type="cellIs" dxfId="763" priority="790" operator="greaterThan">
      <formula>1</formula>
    </cfRule>
  </conditionalFormatting>
  <conditionalFormatting sqref="AF174:AG178">
    <cfRule type="cellIs" dxfId="762" priority="77" operator="greaterThan">
      <formula>1</formula>
    </cfRule>
  </conditionalFormatting>
  <conditionalFormatting sqref="AF192:AG194 AF205:AG206">
    <cfRule type="cellIs" dxfId="761" priority="795" operator="greaterThan">
      <formula>1</formula>
    </cfRule>
  </conditionalFormatting>
  <conditionalFormatting sqref="AF196:AG202">
    <cfRule type="cellIs" dxfId="760" priority="110" operator="greaterThan">
      <formula>1</formula>
    </cfRule>
  </conditionalFormatting>
  <conditionalFormatting sqref="AF208:AG214">
    <cfRule type="cellIs" dxfId="759" priority="143" operator="greaterThan">
      <formula>1</formula>
    </cfRule>
  </conditionalFormatting>
  <conditionalFormatting sqref="AG270">
    <cfRule type="cellIs" dxfId="758" priority="1682" operator="greaterThan">
      <formula>100%</formula>
    </cfRule>
  </conditionalFormatting>
  <conditionalFormatting sqref="AH272:AH273">
    <cfRule type="cellIs" dxfId="757" priority="27" operator="greaterThan">
      <formula>1</formula>
    </cfRule>
  </conditionalFormatting>
  <conditionalFormatting sqref="AI12:AJ19">
    <cfRule type="cellIs" dxfId="756" priority="771" operator="greaterThan">
      <formula>1</formula>
    </cfRule>
  </conditionalFormatting>
  <conditionalFormatting sqref="AI23:AJ25">
    <cfRule type="cellIs" dxfId="755" priority="761" operator="greaterThan">
      <formula>1</formula>
    </cfRule>
  </conditionalFormatting>
  <conditionalFormatting sqref="AI27:AJ29">
    <cfRule type="cellIs" dxfId="754" priority="760" operator="greaterThan">
      <formula>1</formula>
    </cfRule>
  </conditionalFormatting>
  <conditionalFormatting sqref="AI31:AJ35">
    <cfRule type="cellIs" dxfId="753" priority="759" operator="greaterThan">
      <formula>1</formula>
    </cfRule>
  </conditionalFormatting>
  <conditionalFormatting sqref="AI37:AJ37">
    <cfRule type="cellIs" dxfId="752" priority="758" operator="greaterThan">
      <formula>1</formula>
    </cfRule>
  </conditionalFormatting>
  <conditionalFormatting sqref="AI39:AJ39">
    <cfRule type="cellIs" dxfId="751" priority="757" operator="greaterThan">
      <formula>1</formula>
    </cfRule>
  </conditionalFormatting>
  <conditionalFormatting sqref="AI43:AJ45">
    <cfRule type="cellIs" dxfId="750" priority="756" operator="greaterThan">
      <formula>1</formula>
    </cfRule>
  </conditionalFormatting>
  <conditionalFormatting sqref="AI47:AJ49 AI51:AJ53">
    <cfRule type="cellIs" dxfId="749" priority="755" operator="greaterThan">
      <formula>1</formula>
    </cfRule>
  </conditionalFormatting>
  <conditionalFormatting sqref="AI55:AJ57">
    <cfRule type="cellIs" dxfId="748" priority="754" operator="greaterThan">
      <formula>1</formula>
    </cfRule>
  </conditionalFormatting>
  <conditionalFormatting sqref="AI59:AJ61">
    <cfRule type="cellIs" dxfId="747" priority="753" operator="greaterThan">
      <formula>1</formula>
    </cfRule>
  </conditionalFormatting>
  <conditionalFormatting sqref="AI63:AJ65">
    <cfRule type="cellIs" dxfId="746" priority="752" operator="greaterThan">
      <formula>1</formula>
    </cfRule>
  </conditionalFormatting>
  <conditionalFormatting sqref="AI67:AJ68">
    <cfRule type="cellIs" dxfId="745" priority="751" operator="greaterThan">
      <formula>1</formula>
    </cfRule>
  </conditionalFormatting>
  <conditionalFormatting sqref="AI70:AJ72">
    <cfRule type="cellIs" dxfId="744" priority="750" operator="greaterThan">
      <formula>1</formula>
    </cfRule>
  </conditionalFormatting>
  <conditionalFormatting sqref="AI75:AJ81">
    <cfRule type="cellIs" dxfId="743" priority="769" operator="greaterThan">
      <formula>1</formula>
    </cfRule>
  </conditionalFormatting>
  <conditionalFormatting sqref="AI83:AJ89">
    <cfRule type="cellIs" dxfId="742" priority="770" operator="greaterThan">
      <formula>1</formula>
    </cfRule>
  </conditionalFormatting>
  <conditionalFormatting sqref="AI91:AJ97">
    <cfRule type="cellIs" dxfId="741" priority="768" operator="greaterThan">
      <formula>1</formula>
    </cfRule>
  </conditionalFormatting>
  <conditionalFormatting sqref="AI99:AJ101">
    <cfRule type="cellIs" dxfId="740" priority="762" operator="greaterThan">
      <formula>1</formula>
    </cfRule>
  </conditionalFormatting>
  <conditionalFormatting sqref="AI112:AJ122">
    <cfRule type="cellIs" dxfId="739" priority="763" operator="greaterThan">
      <formula>1</formula>
    </cfRule>
  </conditionalFormatting>
  <conditionalFormatting sqref="AI124:AJ134">
    <cfRule type="cellIs" dxfId="738" priority="764" operator="greaterThan">
      <formula>1</formula>
    </cfRule>
  </conditionalFormatting>
  <conditionalFormatting sqref="AI136:AJ137">
    <cfRule type="cellIs" dxfId="737" priority="765" operator="greaterThan">
      <formula>1</formula>
    </cfRule>
  </conditionalFormatting>
  <conditionalFormatting sqref="AI139:AJ140">
    <cfRule type="cellIs" dxfId="736" priority="766" operator="greaterThan">
      <formula>1</formula>
    </cfRule>
  </conditionalFormatting>
  <conditionalFormatting sqref="AI168:AJ172">
    <cfRule type="cellIs" dxfId="735" priority="767" operator="greaterThan">
      <formula>1</formula>
    </cfRule>
  </conditionalFormatting>
  <conditionalFormatting sqref="AI174:AJ178">
    <cfRule type="cellIs" dxfId="734" priority="76" operator="greaterThan">
      <formula>1</formula>
    </cfRule>
  </conditionalFormatting>
  <conditionalFormatting sqref="AI192:AJ194 AI205:AJ206">
    <cfRule type="cellIs" dxfId="733" priority="772" operator="greaterThan">
      <formula>1</formula>
    </cfRule>
  </conditionalFormatting>
  <conditionalFormatting sqref="AI196:AJ202">
    <cfRule type="cellIs" dxfId="732" priority="109" operator="greaterThan">
      <formula>1</formula>
    </cfRule>
  </conditionalFormatting>
  <conditionalFormatting sqref="AI208:AJ214">
    <cfRule type="cellIs" dxfId="731" priority="142" operator="greaterThan">
      <formula>1</formula>
    </cfRule>
  </conditionalFormatting>
  <conditionalFormatting sqref="AJ270">
    <cfRule type="cellIs" dxfId="730" priority="1658" operator="greaterThan">
      <formula>100%</formula>
    </cfRule>
  </conditionalFormatting>
  <conditionalFormatting sqref="AK272:AK273">
    <cfRule type="cellIs" dxfId="729" priority="26" operator="greaterThan">
      <formula>1</formula>
    </cfRule>
  </conditionalFormatting>
  <conditionalFormatting sqref="AL12:AM19">
    <cfRule type="cellIs" dxfId="728" priority="748" operator="greaterThan">
      <formula>1</formula>
    </cfRule>
  </conditionalFormatting>
  <conditionalFormatting sqref="AL23:AM25">
    <cfRule type="cellIs" dxfId="727" priority="738" operator="greaterThan">
      <formula>1</formula>
    </cfRule>
  </conditionalFormatting>
  <conditionalFormatting sqref="AL27:AM29">
    <cfRule type="cellIs" dxfId="726" priority="737" operator="greaterThan">
      <formula>1</formula>
    </cfRule>
  </conditionalFormatting>
  <conditionalFormatting sqref="AL31:AM35">
    <cfRule type="cellIs" dxfId="725" priority="736" operator="greaterThan">
      <formula>1</formula>
    </cfRule>
  </conditionalFormatting>
  <conditionalFormatting sqref="AL37:AM37">
    <cfRule type="cellIs" dxfId="724" priority="735" operator="greaterThan">
      <formula>1</formula>
    </cfRule>
  </conditionalFormatting>
  <conditionalFormatting sqref="AL39:AM39">
    <cfRule type="cellIs" dxfId="723" priority="734" operator="greaterThan">
      <formula>1</formula>
    </cfRule>
  </conditionalFormatting>
  <conditionalFormatting sqref="AL43:AM45">
    <cfRule type="cellIs" dxfId="722" priority="733" operator="greaterThan">
      <formula>1</formula>
    </cfRule>
  </conditionalFormatting>
  <conditionalFormatting sqref="AL47:AM49 AL51:AM53">
    <cfRule type="cellIs" dxfId="721" priority="732" operator="greaterThan">
      <formula>1</formula>
    </cfRule>
  </conditionalFormatting>
  <conditionalFormatting sqref="AL55:AM57">
    <cfRule type="cellIs" dxfId="720" priority="731" operator="greaterThan">
      <formula>1</formula>
    </cfRule>
  </conditionalFormatting>
  <conditionalFormatting sqref="AL59:AM61">
    <cfRule type="cellIs" dxfId="719" priority="730" operator="greaterThan">
      <formula>1</formula>
    </cfRule>
  </conditionalFormatting>
  <conditionalFormatting sqref="AL63:AM65">
    <cfRule type="cellIs" dxfId="718" priority="729" operator="greaterThan">
      <formula>1</formula>
    </cfRule>
  </conditionalFormatting>
  <conditionalFormatting sqref="AL67:AM68">
    <cfRule type="cellIs" dxfId="717" priority="728" operator="greaterThan">
      <formula>1</formula>
    </cfRule>
  </conditionalFormatting>
  <conditionalFormatting sqref="AL70:AM72">
    <cfRule type="cellIs" dxfId="716" priority="727" operator="greaterThan">
      <formula>1</formula>
    </cfRule>
  </conditionalFormatting>
  <conditionalFormatting sqref="AL75:AM81">
    <cfRule type="cellIs" dxfId="715" priority="746" operator="greaterThan">
      <formula>1</formula>
    </cfRule>
  </conditionalFormatting>
  <conditionalFormatting sqref="AL83:AM89">
    <cfRule type="cellIs" dxfId="714" priority="747" operator="greaterThan">
      <formula>1</formula>
    </cfRule>
  </conditionalFormatting>
  <conditionalFormatting sqref="AL91:AM97">
    <cfRule type="cellIs" dxfId="713" priority="745" operator="greaterThan">
      <formula>1</formula>
    </cfRule>
  </conditionalFormatting>
  <conditionalFormatting sqref="AL99:AM101">
    <cfRule type="cellIs" dxfId="712" priority="739" operator="greaterThan">
      <formula>1</formula>
    </cfRule>
  </conditionalFormatting>
  <conditionalFormatting sqref="AL112:AM122">
    <cfRule type="cellIs" dxfId="711" priority="740" operator="greaterThan">
      <formula>1</formula>
    </cfRule>
  </conditionalFormatting>
  <conditionalFormatting sqref="AL124:AM134">
    <cfRule type="cellIs" dxfId="710" priority="741" operator="greaterThan">
      <formula>1</formula>
    </cfRule>
  </conditionalFormatting>
  <conditionalFormatting sqref="AL136:AM137">
    <cfRule type="cellIs" dxfId="709" priority="742" operator="greaterThan">
      <formula>1</formula>
    </cfRule>
  </conditionalFormatting>
  <conditionalFormatting sqref="AL139:AM140">
    <cfRule type="cellIs" dxfId="708" priority="743" operator="greaterThan">
      <formula>1</formula>
    </cfRule>
  </conditionalFormatting>
  <conditionalFormatting sqref="AL168:AM172">
    <cfRule type="cellIs" dxfId="707" priority="744" operator="greaterThan">
      <formula>1</formula>
    </cfRule>
  </conditionalFormatting>
  <conditionalFormatting sqref="AL174:AM178">
    <cfRule type="cellIs" dxfId="706" priority="75" operator="greaterThan">
      <formula>1</formula>
    </cfRule>
  </conditionalFormatting>
  <conditionalFormatting sqref="AL192:AM194 AL205:AM206">
    <cfRule type="cellIs" dxfId="705" priority="749" operator="greaterThan">
      <formula>1</formula>
    </cfRule>
  </conditionalFormatting>
  <conditionalFormatting sqref="AL196:AM202">
    <cfRule type="cellIs" dxfId="704" priority="108" operator="greaterThan">
      <formula>1</formula>
    </cfRule>
  </conditionalFormatting>
  <conditionalFormatting sqref="AL208:AM214">
    <cfRule type="cellIs" dxfId="703" priority="141" operator="greaterThan">
      <formula>1</formula>
    </cfRule>
  </conditionalFormatting>
  <conditionalFormatting sqref="AM270">
    <cfRule type="cellIs" dxfId="702" priority="1634" operator="greaterThan">
      <formula>100%</formula>
    </cfRule>
  </conditionalFormatting>
  <conditionalFormatting sqref="AN272:AN273">
    <cfRule type="cellIs" dxfId="701" priority="25" operator="greaterThan">
      <formula>1</formula>
    </cfRule>
  </conditionalFormatting>
  <conditionalFormatting sqref="AO12:AP19">
    <cfRule type="cellIs" dxfId="700" priority="725" operator="greaterThan">
      <formula>1</formula>
    </cfRule>
  </conditionalFormatting>
  <conditionalFormatting sqref="AO23:AP25">
    <cfRule type="cellIs" dxfId="699" priority="715" operator="greaterThan">
      <formula>1</formula>
    </cfRule>
  </conditionalFormatting>
  <conditionalFormatting sqref="AO27:AP29">
    <cfRule type="cellIs" dxfId="698" priority="714" operator="greaterThan">
      <formula>1</formula>
    </cfRule>
  </conditionalFormatting>
  <conditionalFormatting sqref="AO31:AP35">
    <cfRule type="cellIs" dxfId="697" priority="713" operator="greaterThan">
      <formula>1</formula>
    </cfRule>
  </conditionalFormatting>
  <conditionalFormatting sqref="AO37:AP37">
    <cfRule type="cellIs" dxfId="696" priority="712" operator="greaterThan">
      <formula>1</formula>
    </cfRule>
  </conditionalFormatting>
  <conditionalFormatting sqref="AO39:AP39">
    <cfRule type="cellIs" dxfId="695" priority="711" operator="greaterThan">
      <formula>1</formula>
    </cfRule>
  </conditionalFormatting>
  <conditionalFormatting sqref="AO43:AP45">
    <cfRule type="cellIs" dxfId="694" priority="710" operator="greaterThan">
      <formula>1</formula>
    </cfRule>
  </conditionalFormatting>
  <conditionalFormatting sqref="AO47:AP49 AO51:AP53">
    <cfRule type="cellIs" dxfId="693" priority="709" operator="greaterThan">
      <formula>1</formula>
    </cfRule>
  </conditionalFormatting>
  <conditionalFormatting sqref="AO55:AP57">
    <cfRule type="cellIs" dxfId="692" priority="708" operator="greaterThan">
      <formula>1</formula>
    </cfRule>
  </conditionalFormatting>
  <conditionalFormatting sqref="AO59:AP61">
    <cfRule type="cellIs" dxfId="691" priority="707" operator="greaterThan">
      <formula>1</formula>
    </cfRule>
  </conditionalFormatting>
  <conditionalFormatting sqref="AO63:AP65">
    <cfRule type="cellIs" dxfId="690" priority="706" operator="greaterThan">
      <formula>1</formula>
    </cfRule>
  </conditionalFormatting>
  <conditionalFormatting sqref="AO67:AP68">
    <cfRule type="cellIs" dxfId="689" priority="705" operator="greaterThan">
      <formula>1</formula>
    </cfRule>
  </conditionalFormatting>
  <conditionalFormatting sqref="AO70:AP72">
    <cfRule type="cellIs" dxfId="688" priority="704" operator="greaterThan">
      <formula>1</formula>
    </cfRule>
  </conditionalFormatting>
  <conditionalFormatting sqref="AO75:AP81">
    <cfRule type="cellIs" dxfId="687" priority="723" operator="greaterThan">
      <formula>1</formula>
    </cfRule>
  </conditionalFormatting>
  <conditionalFormatting sqref="AO83:AP89">
    <cfRule type="cellIs" dxfId="686" priority="724" operator="greaterThan">
      <formula>1</formula>
    </cfRule>
  </conditionalFormatting>
  <conditionalFormatting sqref="AO91:AP97">
    <cfRule type="cellIs" dxfId="685" priority="722" operator="greaterThan">
      <formula>1</formula>
    </cfRule>
  </conditionalFormatting>
  <conditionalFormatting sqref="AO99:AP101">
    <cfRule type="cellIs" dxfId="684" priority="716" operator="greaterThan">
      <formula>1</formula>
    </cfRule>
  </conditionalFormatting>
  <conditionalFormatting sqref="AO112:AP122">
    <cfRule type="cellIs" dxfId="683" priority="717" operator="greaterThan">
      <formula>1</formula>
    </cfRule>
  </conditionalFormatting>
  <conditionalFormatting sqref="AO124:AP134">
    <cfRule type="cellIs" dxfId="682" priority="718" operator="greaterThan">
      <formula>1</formula>
    </cfRule>
  </conditionalFormatting>
  <conditionalFormatting sqref="AO136:AP137">
    <cfRule type="cellIs" dxfId="681" priority="719" operator="greaterThan">
      <formula>1</formula>
    </cfRule>
  </conditionalFormatting>
  <conditionalFormatting sqref="AO139:AP140">
    <cfRule type="cellIs" dxfId="680" priority="720" operator="greaterThan">
      <formula>1</formula>
    </cfRule>
  </conditionalFormatting>
  <conditionalFormatting sqref="AO168:AP172">
    <cfRule type="cellIs" dxfId="679" priority="721" operator="greaterThan">
      <formula>1</formula>
    </cfRule>
  </conditionalFormatting>
  <conditionalFormatting sqref="AO174:AP178">
    <cfRule type="cellIs" dxfId="678" priority="74" operator="greaterThan">
      <formula>1</formula>
    </cfRule>
  </conditionalFormatting>
  <conditionalFormatting sqref="AO192:AP194 AO205:AP206">
    <cfRule type="cellIs" dxfId="677" priority="726" operator="greaterThan">
      <formula>1</formula>
    </cfRule>
  </conditionalFormatting>
  <conditionalFormatting sqref="AO196:AP202">
    <cfRule type="cellIs" dxfId="676" priority="107" operator="greaterThan">
      <formula>1</formula>
    </cfRule>
  </conditionalFormatting>
  <conditionalFormatting sqref="AO208:AP214">
    <cfRule type="cellIs" dxfId="675" priority="140" operator="greaterThan">
      <formula>1</formula>
    </cfRule>
  </conditionalFormatting>
  <conditionalFormatting sqref="AP270">
    <cfRule type="cellIs" dxfId="674" priority="1610" operator="greaterThan">
      <formula>100%</formula>
    </cfRule>
  </conditionalFormatting>
  <conditionalFormatting sqref="AQ272:AQ273">
    <cfRule type="cellIs" dxfId="673" priority="24" operator="greaterThan">
      <formula>1</formula>
    </cfRule>
  </conditionalFormatting>
  <conditionalFormatting sqref="AR12:AS19">
    <cfRule type="cellIs" dxfId="672" priority="702" operator="greaterThan">
      <formula>1</formula>
    </cfRule>
  </conditionalFormatting>
  <conditionalFormatting sqref="AR23:AS25">
    <cfRule type="cellIs" dxfId="671" priority="692" operator="greaterThan">
      <formula>1</formula>
    </cfRule>
  </conditionalFormatting>
  <conditionalFormatting sqref="AR27:AS29">
    <cfRule type="cellIs" dxfId="670" priority="691" operator="greaterThan">
      <formula>1</formula>
    </cfRule>
  </conditionalFormatting>
  <conditionalFormatting sqref="AR31:AS35">
    <cfRule type="cellIs" dxfId="669" priority="690" operator="greaterThan">
      <formula>1</formula>
    </cfRule>
  </conditionalFormatting>
  <conditionalFormatting sqref="AR37:AS37">
    <cfRule type="cellIs" dxfId="668" priority="689" operator="greaterThan">
      <formula>1</formula>
    </cfRule>
  </conditionalFormatting>
  <conditionalFormatting sqref="AR39:AS39">
    <cfRule type="cellIs" dxfId="667" priority="688" operator="greaterThan">
      <formula>1</formula>
    </cfRule>
  </conditionalFormatting>
  <conditionalFormatting sqref="AR43:AS45">
    <cfRule type="cellIs" dxfId="666" priority="687" operator="greaterThan">
      <formula>1</formula>
    </cfRule>
  </conditionalFormatting>
  <conditionalFormatting sqref="AR47:AS49 AR51:AS53">
    <cfRule type="cellIs" dxfId="665" priority="686" operator="greaterThan">
      <formula>1</formula>
    </cfRule>
  </conditionalFormatting>
  <conditionalFormatting sqref="AR55:AS57">
    <cfRule type="cellIs" dxfId="664" priority="685" operator="greaterThan">
      <formula>1</formula>
    </cfRule>
  </conditionalFormatting>
  <conditionalFormatting sqref="AR59:AS61">
    <cfRule type="cellIs" dxfId="663" priority="684" operator="greaterThan">
      <formula>1</formula>
    </cfRule>
  </conditionalFormatting>
  <conditionalFormatting sqref="AR63:AS65">
    <cfRule type="cellIs" dxfId="662" priority="683" operator="greaterThan">
      <formula>1</formula>
    </cfRule>
  </conditionalFormatting>
  <conditionalFormatting sqref="AR67:AS68">
    <cfRule type="cellIs" dxfId="661" priority="682" operator="greaterThan">
      <formula>1</formula>
    </cfRule>
  </conditionalFormatting>
  <conditionalFormatting sqref="AR70:AS72">
    <cfRule type="cellIs" dxfId="660" priority="681" operator="greaterThan">
      <formula>1</formula>
    </cfRule>
  </conditionalFormatting>
  <conditionalFormatting sqref="AR75:AS81">
    <cfRule type="cellIs" dxfId="659" priority="700" operator="greaterThan">
      <formula>1</formula>
    </cfRule>
  </conditionalFormatting>
  <conditionalFormatting sqref="AR83:AS89">
    <cfRule type="cellIs" dxfId="658" priority="701" operator="greaterThan">
      <formula>1</formula>
    </cfRule>
  </conditionalFormatting>
  <conditionalFormatting sqref="AR91:AS97">
    <cfRule type="cellIs" dxfId="657" priority="699" operator="greaterThan">
      <formula>1</formula>
    </cfRule>
  </conditionalFormatting>
  <conditionalFormatting sqref="AR99:AS101">
    <cfRule type="cellIs" dxfId="656" priority="693" operator="greaterThan">
      <formula>1</formula>
    </cfRule>
  </conditionalFormatting>
  <conditionalFormatting sqref="AR112:AS122">
    <cfRule type="cellIs" dxfId="655" priority="694" operator="greaterThan">
      <formula>1</formula>
    </cfRule>
  </conditionalFormatting>
  <conditionalFormatting sqref="AR124:AS134">
    <cfRule type="cellIs" dxfId="654" priority="695" operator="greaterThan">
      <formula>1</formula>
    </cfRule>
  </conditionalFormatting>
  <conditionalFormatting sqref="AR136:AS137">
    <cfRule type="cellIs" dxfId="653" priority="696" operator="greaterThan">
      <formula>1</formula>
    </cfRule>
  </conditionalFormatting>
  <conditionalFormatting sqref="AR139:AS140">
    <cfRule type="cellIs" dxfId="652" priority="697" operator="greaterThan">
      <formula>1</formula>
    </cfRule>
  </conditionalFormatting>
  <conditionalFormatting sqref="AR168:AS172">
    <cfRule type="cellIs" dxfId="651" priority="698" operator="greaterThan">
      <formula>1</formula>
    </cfRule>
  </conditionalFormatting>
  <conditionalFormatting sqref="AR174:AS178">
    <cfRule type="cellIs" dxfId="650" priority="73" operator="greaterThan">
      <formula>1</formula>
    </cfRule>
  </conditionalFormatting>
  <conditionalFormatting sqref="AR192:AS194 AR205:AS206">
    <cfRule type="cellIs" dxfId="649" priority="703" operator="greaterThan">
      <formula>1</formula>
    </cfRule>
  </conditionalFormatting>
  <conditionalFormatting sqref="AR196:AS202">
    <cfRule type="cellIs" dxfId="648" priority="106" operator="greaterThan">
      <formula>1</formula>
    </cfRule>
  </conditionalFormatting>
  <conditionalFormatting sqref="AR208:AS214">
    <cfRule type="cellIs" dxfId="647" priority="139" operator="greaterThan">
      <formula>1</formula>
    </cfRule>
  </conditionalFormatting>
  <conditionalFormatting sqref="AS270">
    <cfRule type="cellIs" dxfId="646" priority="1586" operator="greaterThan">
      <formula>100%</formula>
    </cfRule>
  </conditionalFormatting>
  <conditionalFormatting sqref="AT272:AT273">
    <cfRule type="cellIs" dxfId="645" priority="23" operator="greaterThan">
      <formula>1</formula>
    </cfRule>
  </conditionalFormatting>
  <conditionalFormatting sqref="AU12:AV19">
    <cfRule type="cellIs" dxfId="644" priority="679" operator="greaterThan">
      <formula>1</formula>
    </cfRule>
  </conditionalFormatting>
  <conditionalFormatting sqref="AU23:AV25">
    <cfRule type="cellIs" dxfId="643" priority="669" operator="greaterThan">
      <formula>1</formula>
    </cfRule>
  </conditionalFormatting>
  <conditionalFormatting sqref="AU27:AV29">
    <cfRule type="cellIs" dxfId="642" priority="668" operator="greaterThan">
      <formula>1</formula>
    </cfRule>
  </conditionalFormatting>
  <conditionalFormatting sqref="AU31:AV35">
    <cfRule type="cellIs" dxfId="641" priority="667" operator="greaterThan">
      <formula>1</formula>
    </cfRule>
  </conditionalFormatting>
  <conditionalFormatting sqref="AU37:AV37">
    <cfRule type="cellIs" dxfId="640" priority="666" operator="greaterThan">
      <formula>1</formula>
    </cfRule>
  </conditionalFormatting>
  <conditionalFormatting sqref="AU39:AV39">
    <cfRule type="cellIs" dxfId="639" priority="665" operator="greaterThan">
      <formula>1</formula>
    </cfRule>
  </conditionalFormatting>
  <conditionalFormatting sqref="AU43:AV45">
    <cfRule type="cellIs" dxfId="638" priority="664" operator="greaterThan">
      <formula>1</formula>
    </cfRule>
  </conditionalFormatting>
  <conditionalFormatting sqref="AU47:AV49 AU51:AV53">
    <cfRule type="cellIs" dxfId="637" priority="663" operator="greaterThan">
      <formula>1</formula>
    </cfRule>
  </conditionalFormatting>
  <conditionalFormatting sqref="AU55:AV57">
    <cfRule type="cellIs" dxfId="636" priority="662" operator="greaterThan">
      <formula>1</formula>
    </cfRule>
  </conditionalFormatting>
  <conditionalFormatting sqref="AU59:AV61">
    <cfRule type="cellIs" dxfId="635" priority="661" operator="greaterThan">
      <formula>1</formula>
    </cfRule>
  </conditionalFormatting>
  <conditionalFormatting sqref="AU63:AV65">
    <cfRule type="cellIs" dxfId="634" priority="660" operator="greaterThan">
      <formula>1</formula>
    </cfRule>
  </conditionalFormatting>
  <conditionalFormatting sqref="AU67:AV68">
    <cfRule type="cellIs" dxfId="633" priority="659" operator="greaterThan">
      <formula>1</formula>
    </cfRule>
  </conditionalFormatting>
  <conditionalFormatting sqref="AU70:AV72">
    <cfRule type="cellIs" dxfId="632" priority="658" operator="greaterThan">
      <formula>1</formula>
    </cfRule>
  </conditionalFormatting>
  <conditionalFormatting sqref="AU75:AV81">
    <cfRule type="cellIs" dxfId="631" priority="677" operator="greaterThan">
      <formula>1</formula>
    </cfRule>
  </conditionalFormatting>
  <conditionalFormatting sqref="AU83:AV89">
    <cfRule type="cellIs" dxfId="630" priority="678" operator="greaterThan">
      <formula>1</formula>
    </cfRule>
  </conditionalFormatting>
  <conditionalFormatting sqref="AU91:AV97">
    <cfRule type="cellIs" dxfId="629" priority="676" operator="greaterThan">
      <formula>1</formula>
    </cfRule>
  </conditionalFormatting>
  <conditionalFormatting sqref="AU99:AV101">
    <cfRule type="cellIs" dxfId="628" priority="670" operator="greaterThan">
      <formula>1</formula>
    </cfRule>
  </conditionalFormatting>
  <conditionalFormatting sqref="AU112:AV122">
    <cfRule type="cellIs" dxfId="627" priority="671" operator="greaterThan">
      <formula>1</formula>
    </cfRule>
  </conditionalFormatting>
  <conditionalFormatting sqref="AU124:AV134">
    <cfRule type="cellIs" dxfId="626" priority="672" operator="greaterThan">
      <formula>1</formula>
    </cfRule>
  </conditionalFormatting>
  <conditionalFormatting sqref="AU136:AV137">
    <cfRule type="cellIs" dxfId="625" priority="673" operator="greaterThan">
      <formula>1</formula>
    </cfRule>
  </conditionalFormatting>
  <conditionalFormatting sqref="AU139:AV140">
    <cfRule type="cellIs" dxfId="624" priority="674" operator="greaterThan">
      <formula>1</formula>
    </cfRule>
  </conditionalFormatting>
  <conditionalFormatting sqref="AU168:AV172">
    <cfRule type="cellIs" dxfId="623" priority="675" operator="greaterThan">
      <formula>1</formula>
    </cfRule>
  </conditionalFormatting>
  <conditionalFormatting sqref="AU174:AV178">
    <cfRule type="cellIs" dxfId="622" priority="72" operator="greaterThan">
      <formula>1</formula>
    </cfRule>
  </conditionalFormatting>
  <conditionalFormatting sqref="AU192:AV194 AU205:AV206">
    <cfRule type="cellIs" dxfId="621" priority="680" operator="greaterThan">
      <formula>1</formula>
    </cfRule>
  </conditionalFormatting>
  <conditionalFormatting sqref="AU196:AV202">
    <cfRule type="cellIs" dxfId="620" priority="105" operator="greaterThan">
      <formula>1</formula>
    </cfRule>
  </conditionalFormatting>
  <conditionalFormatting sqref="AU208:AV214">
    <cfRule type="cellIs" dxfId="619" priority="138" operator="greaterThan">
      <formula>1</formula>
    </cfRule>
  </conditionalFormatting>
  <conditionalFormatting sqref="AV270">
    <cfRule type="cellIs" dxfId="618" priority="1562" operator="greaterThan">
      <formula>100%</formula>
    </cfRule>
  </conditionalFormatting>
  <conditionalFormatting sqref="AW272:AW273">
    <cfRule type="cellIs" dxfId="617" priority="22" operator="greaterThan">
      <formula>1</formula>
    </cfRule>
  </conditionalFormatting>
  <conditionalFormatting sqref="AX12:AY19">
    <cfRule type="cellIs" dxfId="616" priority="656" operator="greaterThan">
      <formula>1</formula>
    </cfRule>
  </conditionalFormatting>
  <conditionalFormatting sqref="AX23:AY25">
    <cfRule type="cellIs" dxfId="615" priority="646" operator="greaterThan">
      <formula>1</formula>
    </cfRule>
  </conditionalFormatting>
  <conditionalFormatting sqref="AX27:AY29">
    <cfRule type="cellIs" dxfId="614" priority="645" operator="greaterThan">
      <formula>1</formula>
    </cfRule>
  </conditionalFormatting>
  <conditionalFormatting sqref="AX31:AY35">
    <cfRule type="cellIs" dxfId="613" priority="644" operator="greaterThan">
      <formula>1</formula>
    </cfRule>
  </conditionalFormatting>
  <conditionalFormatting sqref="AX37:AY37">
    <cfRule type="cellIs" dxfId="612" priority="643" operator="greaterThan">
      <formula>1</formula>
    </cfRule>
  </conditionalFormatting>
  <conditionalFormatting sqref="AX39:AY39">
    <cfRule type="cellIs" dxfId="611" priority="642" operator="greaterThan">
      <formula>1</formula>
    </cfRule>
  </conditionalFormatting>
  <conditionalFormatting sqref="AX43:AY45">
    <cfRule type="cellIs" dxfId="610" priority="641" operator="greaterThan">
      <formula>1</formula>
    </cfRule>
  </conditionalFormatting>
  <conditionalFormatting sqref="AX47:AY49 AX51:AY53">
    <cfRule type="cellIs" dxfId="609" priority="640" operator="greaterThan">
      <formula>1</formula>
    </cfRule>
  </conditionalFormatting>
  <conditionalFormatting sqref="AX55:AY57">
    <cfRule type="cellIs" dxfId="608" priority="639" operator="greaterThan">
      <formula>1</formula>
    </cfRule>
  </conditionalFormatting>
  <conditionalFormatting sqref="AX59:AY61">
    <cfRule type="cellIs" dxfId="607" priority="638" operator="greaterThan">
      <formula>1</formula>
    </cfRule>
  </conditionalFormatting>
  <conditionalFormatting sqref="AX63:AY65">
    <cfRule type="cellIs" dxfId="606" priority="637" operator="greaterThan">
      <formula>1</formula>
    </cfRule>
  </conditionalFormatting>
  <conditionalFormatting sqref="AX67:AY68">
    <cfRule type="cellIs" dxfId="605" priority="636" operator="greaterThan">
      <formula>1</formula>
    </cfRule>
  </conditionalFormatting>
  <conditionalFormatting sqref="AX70:AY72">
    <cfRule type="cellIs" dxfId="604" priority="635" operator="greaterThan">
      <formula>1</formula>
    </cfRule>
  </conditionalFormatting>
  <conditionalFormatting sqref="AX75:AY81">
    <cfRule type="cellIs" dxfId="603" priority="654" operator="greaterThan">
      <formula>1</formula>
    </cfRule>
  </conditionalFormatting>
  <conditionalFormatting sqref="AX83:AY89">
    <cfRule type="cellIs" dxfId="602" priority="655" operator="greaterThan">
      <formula>1</formula>
    </cfRule>
  </conditionalFormatting>
  <conditionalFormatting sqref="AX91:AY97">
    <cfRule type="cellIs" dxfId="601" priority="653" operator="greaterThan">
      <formula>1</formula>
    </cfRule>
  </conditionalFormatting>
  <conditionalFormatting sqref="AX99:AY101">
    <cfRule type="cellIs" dxfId="600" priority="647" operator="greaterThan">
      <formula>1</formula>
    </cfRule>
  </conditionalFormatting>
  <conditionalFormatting sqref="AX112:AY122">
    <cfRule type="cellIs" dxfId="599" priority="648" operator="greaterThan">
      <formula>1</formula>
    </cfRule>
  </conditionalFormatting>
  <conditionalFormatting sqref="AX124:AY134">
    <cfRule type="cellIs" dxfId="598" priority="649" operator="greaterThan">
      <formula>1</formula>
    </cfRule>
  </conditionalFormatting>
  <conditionalFormatting sqref="AX136:AY137">
    <cfRule type="cellIs" dxfId="597" priority="650" operator="greaterThan">
      <formula>1</formula>
    </cfRule>
  </conditionalFormatting>
  <conditionalFormatting sqref="AX139:AY140">
    <cfRule type="cellIs" dxfId="596" priority="651" operator="greaterThan">
      <formula>1</formula>
    </cfRule>
  </conditionalFormatting>
  <conditionalFormatting sqref="AX168:AY172">
    <cfRule type="cellIs" dxfId="595" priority="652" operator="greaterThan">
      <formula>1</formula>
    </cfRule>
  </conditionalFormatting>
  <conditionalFormatting sqref="AX174:AY178">
    <cfRule type="cellIs" dxfId="594" priority="71" operator="greaterThan">
      <formula>1</formula>
    </cfRule>
  </conditionalFormatting>
  <conditionalFormatting sqref="AX192:AY194 AX205:AY206">
    <cfRule type="cellIs" dxfId="593" priority="657" operator="greaterThan">
      <formula>1</formula>
    </cfRule>
  </conditionalFormatting>
  <conditionalFormatting sqref="AX196:AY202">
    <cfRule type="cellIs" dxfId="592" priority="104" operator="greaterThan">
      <formula>1</formula>
    </cfRule>
  </conditionalFormatting>
  <conditionalFormatting sqref="AX208:AY214">
    <cfRule type="cellIs" dxfId="591" priority="137" operator="greaterThan">
      <formula>1</formula>
    </cfRule>
  </conditionalFormatting>
  <conditionalFormatting sqref="AY270">
    <cfRule type="cellIs" dxfId="590" priority="1538" operator="greaterThan">
      <formula>100%</formula>
    </cfRule>
  </conditionalFormatting>
  <conditionalFormatting sqref="AZ272:AZ273">
    <cfRule type="cellIs" dxfId="589" priority="21" operator="greaterThan">
      <formula>1</formula>
    </cfRule>
  </conditionalFormatting>
  <conditionalFormatting sqref="BA12:BB19">
    <cfRule type="cellIs" dxfId="588" priority="633" operator="greaterThan">
      <formula>1</formula>
    </cfRule>
  </conditionalFormatting>
  <conditionalFormatting sqref="BA23:BB25">
    <cfRule type="cellIs" dxfId="587" priority="623" operator="greaterThan">
      <formula>1</formula>
    </cfRule>
  </conditionalFormatting>
  <conditionalFormatting sqref="BA27:BB29">
    <cfRule type="cellIs" dxfId="586" priority="622" operator="greaterThan">
      <formula>1</formula>
    </cfRule>
  </conditionalFormatting>
  <conditionalFormatting sqref="BA31:BB35">
    <cfRule type="cellIs" dxfId="585" priority="621" operator="greaterThan">
      <formula>1</formula>
    </cfRule>
  </conditionalFormatting>
  <conditionalFormatting sqref="BA37:BB37">
    <cfRule type="cellIs" dxfId="584" priority="620" operator="greaterThan">
      <formula>1</formula>
    </cfRule>
  </conditionalFormatting>
  <conditionalFormatting sqref="BA39:BB39">
    <cfRule type="cellIs" dxfId="583" priority="619" operator="greaterThan">
      <formula>1</formula>
    </cfRule>
  </conditionalFormatting>
  <conditionalFormatting sqref="BA43:BB45">
    <cfRule type="cellIs" dxfId="582" priority="618" operator="greaterThan">
      <formula>1</formula>
    </cfRule>
  </conditionalFormatting>
  <conditionalFormatting sqref="BA47:BB49 BA51:BB53">
    <cfRule type="cellIs" dxfId="581" priority="617" operator="greaterThan">
      <formula>1</formula>
    </cfRule>
  </conditionalFormatting>
  <conditionalFormatting sqref="BA55:BB57">
    <cfRule type="cellIs" dxfId="580" priority="616" operator="greaterThan">
      <formula>1</formula>
    </cfRule>
  </conditionalFormatting>
  <conditionalFormatting sqref="BA59:BB61">
    <cfRule type="cellIs" dxfId="579" priority="615" operator="greaterThan">
      <formula>1</formula>
    </cfRule>
  </conditionalFormatting>
  <conditionalFormatting sqref="BA63:BB65">
    <cfRule type="cellIs" dxfId="578" priority="614" operator="greaterThan">
      <formula>1</formula>
    </cfRule>
  </conditionalFormatting>
  <conditionalFormatting sqref="BA67:BB68">
    <cfRule type="cellIs" dxfId="577" priority="613" operator="greaterThan">
      <formula>1</formula>
    </cfRule>
  </conditionalFormatting>
  <conditionalFormatting sqref="BA70:BB72">
    <cfRule type="cellIs" dxfId="576" priority="612" operator="greaterThan">
      <formula>1</formula>
    </cfRule>
  </conditionalFormatting>
  <conditionalFormatting sqref="BA75:BB81">
    <cfRule type="cellIs" dxfId="575" priority="631" operator="greaterThan">
      <formula>1</formula>
    </cfRule>
  </conditionalFormatting>
  <conditionalFormatting sqref="BA83:BB89">
    <cfRule type="cellIs" dxfId="574" priority="632" operator="greaterThan">
      <formula>1</formula>
    </cfRule>
  </conditionalFormatting>
  <conditionalFormatting sqref="BA91:BB97">
    <cfRule type="cellIs" dxfId="573" priority="630" operator="greaterThan">
      <formula>1</formula>
    </cfRule>
  </conditionalFormatting>
  <conditionalFormatting sqref="BA99:BB101">
    <cfRule type="cellIs" dxfId="572" priority="624" operator="greaterThan">
      <formula>1</formula>
    </cfRule>
  </conditionalFormatting>
  <conditionalFormatting sqref="BA112:BB122">
    <cfRule type="cellIs" dxfId="571" priority="625" operator="greaterThan">
      <formula>1</formula>
    </cfRule>
  </conditionalFormatting>
  <conditionalFormatting sqref="BA124:BB134">
    <cfRule type="cellIs" dxfId="570" priority="626" operator="greaterThan">
      <formula>1</formula>
    </cfRule>
  </conditionalFormatting>
  <conditionalFormatting sqref="BA136:BB137">
    <cfRule type="cellIs" dxfId="569" priority="627" operator="greaterThan">
      <formula>1</formula>
    </cfRule>
  </conditionalFormatting>
  <conditionalFormatting sqref="BA139:BB140">
    <cfRule type="cellIs" dxfId="568" priority="628" operator="greaterThan">
      <formula>1</formula>
    </cfRule>
  </conditionalFormatting>
  <conditionalFormatting sqref="BA168:BB172">
    <cfRule type="cellIs" dxfId="567" priority="629" operator="greaterThan">
      <formula>1</formula>
    </cfRule>
  </conditionalFormatting>
  <conditionalFormatting sqref="BA174:BB178">
    <cfRule type="cellIs" dxfId="566" priority="70" operator="greaterThan">
      <formula>1</formula>
    </cfRule>
  </conditionalFormatting>
  <conditionalFormatting sqref="BA192:BB194 BA205:BB206">
    <cfRule type="cellIs" dxfId="565" priority="634" operator="greaterThan">
      <formula>1</formula>
    </cfRule>
  </conditionalFormatting>
  <conditionalFormatting sqref="BA196:BB202">
    <cfRule type="cellIs" dxfId="564" priority="103" operator="greaterThan">
      <formula>1</formula>
    </cfRule>
  </conditionalFormatting>
  <conditionalFormatting sqref="BA208:BB214">
    <cfRule type="cellIs" dxfId="563" priority="136" operator="greaterThan">
      <formula>1</formula>
    </cfRule>
  </conditionalFormatting>
  <conditionalFormatting sqref="BB270">
    <cfRule type="cellIs" dxfId="562" priority="1514" operator="greaterThan">
      <formula>100%</formula>
    </cfRule>
  </conditionalFormatting>
  <conditionalFormatting sqref="BC272:BC273">
    <cfRule type="cellIs" dxfId="561" priority="20" operator="greaterThan">
      <formula>1</formula>
    </cfRule>
  </conditionalFormatting>
  <conditionalFormatting sqref="BD12:BE19">
    <cfRule type="cellIs" dxfId="560" priority="610" operator="greaterThan">
      <formula>1</formula>
    </cfRule>
  </conditionalFormatting>
  <conditionalFormatting sqref="BD23:BE25">
    <cfRule type="cellIs" dxfId="559" priority="601" operator="greaterThan">
      <formula>1</formula>
    </cfRule>
  </conditionalFormatting>
  <conditionalFormatting sqref="BD27:BE29">
    <cfRule type="cellIs" dxfId="558" priority="600" operator="greaterThan">
      <formula>1</formula>
    </cfRule>
  </conditionalFormatting>
  <conditionalFormatting sqref="BD31:BE35">
    <cfRule type="cellIs" dxfId="557" priority="599" operator="greaterThan">
      <formula>1</formula>
    </cfRule>
  </conditionalFormatting>
  <conditionalFormatting sqref="BD37:BE37">
    <cfRule type="cellIs" dxfId="556" priority="598" operator="greaterThan">
      <formula>1</formula>
    </cfRule>
  </conditionalFormatting>
  <conditionalFormatting sqref="BD39:BE39">
    <cfRule type="cellIs" dxfId="555" priority="597" operator="greaterThan">
      <formula>1</formula>
    </cfRule>
  </conditionalFormatting>
  <conditionalFormatting sqref="BD43:BE45">
    <cfRule type="cellIs" dxfId="554" priority="596" operator="greaterThan">
      <formula>1</formula>
    </cfRule>
  </conditionalFormatting>
  <conditionalFormatting sqref="BD47:BE49 BD51:BE53">
    <cfRule type="cellIs" dxfId="553" priority="595" operator="greaterThan">
      <formula>1</formula>
    </cfRule>
  </conditionalFormatting>
  <conditionalFormatting sqref="BD55:BE57">
    <cfRule type="cellIs" dxfId="552" priority="594" operator="greaterThan">
      <formula>1</formula>
    </cfRule>
  </conditionalFormatting>
  <conditionalFormatting sqref="BD59:BE61">
    <cfRule type="cellIs" dxfId="551" priority="593" operator="greaterThan">
      <formula>1</formula>
    </cfRule>
  </conditionalFormatting>
  <conditionalFormatting sqref="BD63:BE65">
    <cfRule type="cellIs" dxfId="550" priority="592" operator="greaterThan">
      <formula>1</formula>
    </cfRule>
  </conditionalFormatting>
  <conditionalFormatting sqref="BD67:BE68">
    <cfRule type="cellIs" dxfId="549" priority="591" operator="greaterThan">
      <formula>1</formula>
    </cfRule>
  </conditionalFormatting>
  <conditionalFormatting sqref="BD70:BE72">
    <cfRule type="cellIs" dxfId="548" priority="590" operator="greaterThan">
      <formula>1</formula>
    </cfRule>
  </conditionalFormatting>
  <conditionalFormatting sqref="BD75:BE81">
    <cfRule type="cellIs" dxfId="547" priority="608" operator="greaterThan">
      <formula>1</formula>
    </cfRule>
  </conditionalFormatting>
  <conditionalFormatting sqref="BD83:BE89">
    <cfRule type="cellIs" dxfId="546" priority="609" operator="greaterThan">
      <formula>1</formula>
    </cfRule>
  </conditionalFormatting>
  <conditionalFormatting sqref="BD91:BE97">
    <cfRule type="cellIs" dxfId="545" priority="607" operator="greaterThan">
      <formula>1</formula>
    </cfRule>
  </conditionalFormatting>
  <conditionalFormatting sqref="BD99:BE101">
    <cfRule type="cellIs" dxfId="544" priority="602" operator="greaterThan">
      <formula>1</formula>
    </cfRule>
  </conditionalFormatting>
  <conditionalFormatting sqref="BD112:BE122">
    <cfRule type="cellIs" dxfId="543" priority="603" operator="greaterThan">
      <formula>1</formula>
    </cfRule>
  </conditionalFormatting>
  <conditionalFormatting sqref="BD124:BE134">
    <cfRule type="cellIs" dxfId="542" priority="165" operator="greaterThan">
      <formula>1</formula>
    </cfRule>
  </conditionalFormatting>
  <conditionalFormatting sqref="BD136:BE137">
    <cfRule type="cellIs" dxfId="541" priority="604" operator="greaterThan">
      <formula>1</formula>
    </cfRule>
  </conditionalFormatting>
  <conditionalFormatting sqref="BD139:BE140">
    <cfRule type="cellIs" dxfId="540" priority="605" operator="greaterThan">
      <formula>1</formula>
    </cfRule>
  </conditionalFormatting>
  <conditionalFormatting sqref="BD168:BE172">
    <cfRule type="cellIs" dxfId="539" priority="606" operator="greaterThan">
      <formula>1</formula>
    </cfRule>
  </conditionalFormatting>
  <conditionalFormatting sqref="BD174:BE178">
    <cfRule type="cellIs" dxfId="538" priority="69" operator="greaterThan">
      <formula>1</formula>
    </cfRule>
  </conditionalFormatting>
  <conditionalFormatting sqref="BD192:BE194 BD205:BE206">
    <cfRule type="cellIs" dxfId="537" priority="611" operator="greaterThan">
      <formula>1</formula>
    </cfRule>
  </conditionalFormatting>
  <conditionalFormatting sqref="BD196:BE202">
    <cfRule type="cellIs" dxfId="536" priority="102" operator="greaterThan">
      <formula>1</formula>
    </cfRule>
  </conditionalFormatting>
  <conditionalFormatting sqref="BD208:BE214">
    <cfRule type="cellIs" dxfId="535" priority="135" operator="greaterThan">
      <formula>1</formula>
    </cfRule>
  </conditionalFormatting>
  <conditionalFormatting sqref="BE270">
    <cfRule type="cellIs" dxfId="534" priority="1491" operator="greaterThan">
      <formula>100%</formula>
    </cfRule>
  </conditionalFormatting>
  <conditionalFormatting sqref="BF272:BF273">
    <cfRule type="cellIs" dxfId="533" priority="19" operator="greaterThan">
      <formula>1</formula>
    </cfRule>
  </conditionalFormatting>
  <conditionalFormatting sqref="BG12:BH19">
    <cfRule type="cellIs" dxfId="532" priority="588" operator="greaterThan">
      <formula>1</formula>
    </cfRule>
  </conditionalFormatting>
  <conditionalFormatting sqref="BG23:BH25">
    <cfRule type="cellIs" dxfId="531" priority="580" operator="greaterThan">
      <formula>1</formula>
    </cfRule>
  </conditionalFormatting>
  <conditionalFormatting sqref="BG27:BH29">
    <cfRule type="cellIs" dxfId="530" priority="579" operator="greaterThan">
      <formula>1</formula>
    </cfRule>
  </conditionalFormatting>
  <conditionalFormatting sqref="BG31:BH35">
    <cfRule type="cellIs" dxfId="529" priority="578" operator="greaterThan">
      <formula>1</formula>
    </cfRule>
  </conditionalFormatting>
  <conditionalFormatting sqref="BG37:BH37">
    <cfRule type="cellIs" dxfId="528" priority="577" operator="greaterThan">
      <formula>1</formula>
    </cfRule>
  </conditionalFormatting>
  <conditionalFormatting sqref="BG39:BH39">
    <cfRule type="cellIs" dxfId="527" priority="576" operator="greaterThan">
      <formula>1</formula>
    </cfRule>
  </conditionalFormatting>
  <conditionalFormatting sqref="BG43:BH45">
    <cfRule type="cellIs" dxfId="526" priority="575" operator="greaterThan">
      <formula>1</formula>
    </cfRule>
  </conditionalFormatting>
  <conditionalFormatting sqref="BG47:BH49 BG51:BH53">
    <cfRule type="cellIs" dxfId="525" priority="574" operator="greaterThan">
      <formula>1</formula>
    </cfRule>
  </conditionalFormatting>
  <conditionalFormatting sqref="BG55:BH57">
    <cfRule type="cellIs" dxfId="524" priority="573" operator="greaterThan">
      <formula>1</formula>
    </cfRule>
  </conditionalFormatting>
  <conditionalFormatting sqref="BG59:BH61">
    <cfRule type="cellIs" dxfId="523" priority="572" operator="greaterThan">
      <formula>1</formula>
    </cfRule>
  </conditionalFormatting>
  <conditionalFormatting sqref="BG63:BH65">
    <cfRule type="cellIs" dxfId="522" priority="571" operator="greaterThan">
      <formula>1</formula>
    </cfRule>
  </conditionalFormatting>
  <conditionalFormatting sqref="BG67:BH68">
    <cfRule type="cellIs" dxfId="521" priority="570" operator="greaterThan">
      <formula>1</formula>
    </cfRule>
  </conditionalFormatting>
  <conditionalFormatting sqref="BG70:BH72">
    <cfRule type="cellIs" dxfId="520" priority="569" operator="greaterThan">
      <formula>1</formula>
    </cfRule>
  </conditionalFormatting>
  <conditionalFormatting sqref="BG75:BH81">
    <cfRule type="cellIs" dxfId="519" priority="586" operator="greaterThan">
      <formula>1</formula>
    </cfRule>
  </conditionalFormatting>
  <conditionalFormatting sqref="BG83:BH89">
    <cfRule type="cellIs" dxfId="518" priority="587" operator="greaterThan">
      <formula>1</formula>
    </cfRule>
  </conditionalFormatting>
  <conditionalFormatting sqref="BG91:BH97">
    <cfRule type="cellIs" dxfId="517" priority="585" operator="greaterThan">
      <formula>1</formula>
    </cfRule>
  </conditionalFormatting>
  <conditionalFormatting sqref="BG99:BH101">
    <cfRule type="cellIs" dxfId="516" priority="581" operator="greaterThan">
      <formula>1</formula>
    </cfRule>
  </conditionalFormatting>
  <conditionalFormatting sqref="BG112:BH122">
    <cfRule type="cellIs" dxfId="515" priority="164" operator="greaterThan">
      <formula>1</formula>
    </cfRule>
  </conditionalFormatting>
  <conditionalFormatting sqref="BG124:BH134">
    <cfRule type="cellIs" dxfId="514" priority="163" operator="greaterThan">
      <formula>1</formula>
    </cfRule>
  </conditionalFormatting>
  <conditionalFormatting sqref="BG136:BH137">
    <cfRule type="cellIs" dxfId="513" priority="582" operator="greaterThan">
      <formula>1</formula>
    </cfRule>
  </conditionalFormatting>
  <conditionalFormatting sqref="BG139:BH140">
    <cfRule type="cellIs" dxfId="512" priority="583" operator="greaterThan">
      <formula>1</formula>
    </cfRule>
  </conditionalFormatting>
  <conditionalFormatting sqref="BG168:BH172">
    <cfRule type="cellIs" dxfId="511" priority="584" operator="greaterThan">
      <formula>1</formula>
    </cfRule>
  </conditionalFormatting>
  <conditionalFormatting sqref="BG174:BH178">
    <cfRule type="cellIs" dxfId="510" priority="68" operator="greaterThan">
      <formula>1</formula>
    </cfRule>
  </conditionalFormatting>
  <conditionalFormatting sqref="BG192:BH194 BG205:BH206">
    <cfRule type="cellIs" dxfId="509" priority="589" operator="greaterThan">
      <formula>1</formula>
    </cfRule>
  </conditionalFormatting>
  <conditionalFormatting sqref="BG196:BH202">
    <cfRule type="cellIs" dxfId="508" priority="101" operator="greaterThan">
      <formula>1</formula>
    </cfRule>
  </conditionalFormatting>
  <conditionalFormatting sqref="BG208:BH214">
    <cfRule type="cellIs" dxfId="507" priority="134" operator="greaterThan">
      <formula>1</formula>
    </cfRule>
  </conditionalFormatting>
  <conditionalFormatting sqref="BH270">
    <cfRule type="cellIs" dxfId="506" priority="1469" operator="greaterThan">
      <formula>100%</formula>
    </cfRule>
  </conditionalFormatting>
  <conditionalFormatting sqref="BI272:BI273">
    <cfRule type="cellIs" dxfId="505" priority="18" operator="greaterThan">
      <formula>1</formula>
    </cfRule>
  </conditionalFormatting>
  <conditionalFormatting sqref="BJ12:BK19">
    <cfRule type="cellIs" dxfId="504" priority="567" operator="greaterThan">
      <formula>1</formula>
    </cfRule>
  </conditionalFormatting>
  <conditionalFormatting sqref="BJ23:BK25">
    <cfRule type="cellIs" dxfId="503" priority="557" operator="greaterThan">
      <formula>1</formula>
    </cfRule>
  </conditionalFormatting>
  <conditionalFormatting sqref="BJ27:BK29">
    <cfRule type="cellIs" dxfId="502" priority="556" operator="greaterThan">
      <formula>1</formula>
    </cfRule>
  </conditionalFormatting>
  <conditionalFormatting sqref="BJ31:BK35">
    <cfRule type="cellIs" dxfId="501" priority="555" operator="greaterThan">
      <formula>1</formula>
    </cfRule>
  </conditionalFormatting>
  <conditionalFormatting sqref="BJ37:BK37">
    <cfRule type="cellIs" dxfId="500" priority="554" operator="greaterThan">
      <formula>1</formula>
    </cfRule>
  </conditionalFormatting>
  <conditionalFormatting sqref="BJ39:BK39">
    <cfRule type="cellIs" dxfId="499" priority="553" operator="greaterThan">
      <formula>1</formula>
    </cfRule>
  </conditionalFormatting>
  <conditionalFormatting sqref="BJ43:BK45">
    <cfRule type="cellIs" dxfId="498" priority="552" operator="greaterThan">
      <formula>1</formula>
    </cfRule>
  </conditionalFormatting>
  <conditionalFormatting sqref="BJ47:BK49 BJ51:BK53">
    <cfRule type="cellIs" dxfId="497" priority="551" operator="greaterThan">
      <formula>1</formula>
    </cfRule>
  </conditionalFormatting>
  <conditionalFormatting sqref="BJ55:BK57">
    <cfRule type="cellIs" dxfId="496" priority="550" operator="greaterThan">
      <formula>1</formula>
    </cfRule>
  </conditionalFormatting>
  <conditionalFormatting sqref="BJ59:BK61">
    <cfRule type="cellIs" dxfId="495" priority="549" operator="greaterThan">
      <formula>1</formula>
    </cfRule>
  </conditionalFormatting>
  <conditionalFormatting sqref="BJ63:BK65">
    <cfRule type="cellIs" dxfId="494" priority="548" operator="greaterThan">
      <formula>1</formula>
    </cfRule>
  </conditionalFormatting>
  <conditionalFormatting sqref="BJ67:BK68">
    <cfRule type="cellIs" dxfId="493" priority="547" operator="greaterThan">
      <formula>1</formula>
    </cfRule>
  </conditionalFormatting>
  <conditionalFormatting sqref="BJ70:BK72">
    <cfRule type="cellIs" dxfId="492" priority="546" operator="greaterThan">
      <formula>1</formula>
    </cfRule>
  </conditionalFormatting>
  <conditionalFormatting sqref="BJ75:BK81">
    <cfRule type="cellIs" dxfId="491" priority="565" operator="greaterThan">
      <formula>1</formula>
    </cfRule>
  </conditionalFormatting>
  <conditionalFormatting sqref="BJ83:BK89">
    <cfRule type="cellIs" dxfId="490" priority="566" operator="greaterThan">
      <formula>1</formula>
    </cfRule>
  </conditionalFormatting>
  <conditionalFormatting sqref="BJ91:BK97">
    <cfRule type="cellIs" dxfId="489" priority="564" operator="greaterThan">
      <formula>1</formula>
    </cfRule>
  </conditionalFormatting>
  <conditionalFormatting sqref="BJ99:BK101">
    <cfRule type="cellIs" dxfId="488" priority="558" operator="greaterThan">
      <formula>1</formula>
    </cfRule>
  </conditionalFormatting>
  <conditionalFormatting sqref="BJ112:BK122">
    <cfRule type="cellIs" dxfId="487" priority="559" operator="greaterThan">
      <formula>1</formula>
    </cfRule>
  </conditionalFormatting>
  <conditionalFormatting sqref="BJ124:BK134">
    <cfRule type="cellIs" dxfId="486" priority="560" operator="greaterThan">
      <formula>1</formula>
    </cfRule>
  </conditionalFormatting>
  <conditionalFormatting sqref="BJ136:BK137">
    <cfRule type="cellIs" dxfId="485" priority="561" operator="greaterThan">
      <formula>1</formula>
    </cfRule>
  </conditionalFormatting>
  <conditionalFormatting sqref="BJ139:BK140">
    <cfRule type="cellIs" dxfId="484" priority="562" operator="greaterThan">
      <formula>1</formula>
    </cfRule>
  </conditionalFormatting>
  <conditionalFormatting sqref="BJ168:BK172">
    <cfRule type="cellIs" dxfId="483" priority="563" operator="greaterThan">
      <formula>1</formula>
    </cfRule>
  </conditionalFormatting>
  <conditionalFormatting sqref="BJ174:BK178">
    <cfRule type="cellIs" dxfId="482" priority="67" operator="greaterThan">
      <formula>1</formula>
    </cfRule>
  </conditionalFormatting>
  <conditionalFormatting sqref="BJ192:BK194 BJ205:BK206">
    <cfRule type="cellIs" dxfId="481" priority="568" operator="greaterThan">
      <formula>1</formula>
    </cfRule>
  </conditionalFormatting>
  <conditionalFormatting sqref="BJ196:BK202">
    <cfRule type="cellIs" dxfId="480" priority="100" operator="greaterThan">
      <formula>1</formula>
    </cfRule>
  </conditionalFormatting>
  <conditionalFormatting sqref="BJ208:BK214">
    <cfRule type="cellIs" dxfId="479" priority="133" operator="greaterThan">
      <formula>1</formula>
    </cfRule>
  </conditionalFormatting>
  <conditionalFormatting sqref="BK270">
    <cfRule type="cellIs" dxfId="478" priority="1445" operator="greaterThan">
      <formula>100%</formula>
    </cfRule>
  </conditionalFormatting>
  <conditionalFormatting sqref="BL272:BL273">
    <cfRule type="cellIs" dxfId="477" priority="17" operator="greaterThan">
      <formula>1</formula>
    </cfRule>
  </conditionalFormatting>
  <conditionalFormatting sqref="BM12:BN19">
    <cfRule type="cellIs" dxfId="476" priority="544" operator="greaterThan">
      <formula>1</formula>
    </cfRule>
  </conditionalFormatting>
  <conditionalFormatting sqref="BM23:BN25">
    <cfRule type="cellIs" dxfId="475" priority="534" operator="greaterThan">
      <formula>1</formula>
    </cfRule>
  </conditionalFormatting>
  <conditionalFormatting sqref="BM27:BN29">
    <cfRule type="cellIs" dxfId="474" priority="533" operator="greaterThan">
      <formula>1</formula>
    </cfRule>
  </conditionalFormatting>
  <conditionalFormatting sqref="BM31:BN35">
    <cfRule type="cellIs" dxfId="473" priority="532" operator="greaterThan">
      <formula>1</formula>
    </cfRule>
  </conditionalFormatting>
  <conditionalFormatting sqref="BM37:BN37">
    <cfRule type="cellIs" dxfId="472" priority="531" operator="greaterThan">
      <formula>1</formula>
    </cfRule>
  </conditionalFormatting>
  <conditionalFormatting sqref="BM39:BN39">
    <cfRule type="cellIs" dxfId="471" priority="530" operator="greaterThan">
      <formula>1</formula>
    </cfRule>
  </conditionalFormatting>
  <conditionalFormatting sqref="BM43:BN45">
    <cfRule type="cellIs" dxfId="470" priority="529" operator="greaterThan">
      <formula>1</formula>
    </cfRule>
  </conditionalFormatting>
  <conditionalFormatting sqref="BM47:BN49 BM51:BN53">
    <cfRule type="cellIs" dxfId="469" priority="528" operator="greaterThan">
      <formula>1</formula>
    </cfRule>
  </conditionalFormatting>
  <conditionalFormatting sqref="BM55:BN57">
    <cfRule type="cellIs" dxfId="468" priority="527" operator="greaterThan">
      <formula>1</formula>
    </cfRule>
  </conditionalFormatting>
  <conditionalFormatting sqref="BM59:BN61">
    <cfRule type="cellIs" dxfId="467" priority="526" operator="greaterThan">
      <formula>1</formula>
    </cfRule>
  </conditionalFormatting>
  <conditionalFormatting sqref="BM63:BN65">
    <cfRule type="cellIs" dxfId="466" priority="525" operator="greaterThan">
      <formula>1</formula>
    </cfRule>
  </conditionalFormatting>
  <conditionalFormatting sqref="BM67:BN68">
    <cfRule type="cellIs" dxfId="465" priority="524" operator="greaterThan">
      <formula>1</formula>
    </cfRule>
  </conditionalFormatting>
  <conditionalFormatting sqref="BM70:BN72">
    <cfRule type="cellIs" dxfId="464" priority="523" operator="greaterThan">
      <formula>1</formula>
    </cfRule>
  </conditionalFormatting>
  <conditionalFormatting sqref="BM75:BN81">
    <cfRule type="cellIs" dxfId="463" priority="542" operator="greaterThan">
      <formula>1</formula>
    </cfRule>
  </conditionalFormatting>
  <conditionalFormatting sqref="BM83:BN89">
    <cfRule type="cellIs" dxfId="462" priority="543" operator="greaterThan">
      <formula>1</formula>
    </cfRule>
  </conditionalFormatting>
  <conditionalFormatting sqref="BM91:BN97">
    <cfRule type="cellIs" dxfId="461" priority="541" operator="greaterThan">
      <formula>1</formula>
    </cfRule>
  </conditionalFormatting>
  <conditionalFormatting sqref="BM99:BN101">
    <cfRule type="cellIs" dxfId="460" priority="535" operator="greaterThan">
      <formula>1</formula>
    </cfRule>
  </conditionalFormatting>
  <conditionalFormatting sqref="BM112:BN122">
    <cfRule type="cellIs" dxfId="459" priority="536" operator="greaterThan">
      <formula>1</formula>
    </cfRule>
  </conditionalFormatting>
  <conditionalFormatting sqref="BM124:BN134">
    <cfRule type="cellIs" dxfId="458" priority="537" operator="greaterThan">
      <formula>1</formula>
    </cfRule>
  </conditionalFormatting>
  <conditionalFormatting sqref="BM136:BN137">
    <cfRule type="cellIs" dxfId="457" priority="538" operator="greaterThan">
      <formula>1</formula>
    </cfRule>
  </conditionalFormatting>
  <conditionalFormatting sqref="BM139:BN140">
    <cfRule type="cellIs" dxfId="456" priority="539" operator="greaterThan">
      <formula>1</formula>
    </cfRule>
  </conditionalFormatting>
  <conditionalFormatting sqref="BM168:BN172">
    <cfRule type="cellIs" dxfId="455" priority="540" operator="greaterThan">
      <formula>1</formula>
    </cfRule>
  </conditionalFormatting>
  <conditionalFormatting sqref="BM174:BN178">
    <cfRule type="cellIs" dxfId="454" priority="66" operator="greaterThan">
      <formula>1</formula>
    </cfRule>
  </conditionalFormatting>
  <conditionalFormatting sqref="BM192:BN194 BM205:BN206">
    <cfRule type="cellIs" dxfId="453" priority="545" operator="greaterThan">
      <formula>1</formula>
    </cfRule>
  </conditionalFormatting>
  <conditionalFormatting sqref="BM196:BN202">
    <cfRule type="cellIs" dxfId="452" priority="99" operator="greaterThan">
      <formula>1</formula>
    </cfRule>
  </conditionalFormatting>
  <conditionalFormatting sqref="BM208:BN214">
    <cfRule type="cellIs" dxfId="451" priority="132" operator="greaterThan">
      <formula>1</formula>
    </cfRule>
  </conditionalFormatting>
  <conditionalFormatting sqref="BN270">
    <cfRule type="cellIs" dxfId="450" priority="1421" operator="greaterThan">
      <formula>100%</formula>
    </cfRule>
  </conditionalFormatting>
  <conditionalFormatting sqref="BO272:BO273">
    <cfRule type="cellIs" dxfId="449" priority="16" operator="greaterThan">
      <formula>1</formula>
    </cfRule>
  </conditionalFormatting>
  <conditionalFormatting sqref="BP12:BQ19">
    <cfRule type="cellIs" dxfId="448" priority="521" operator="greaterThan">
      <formula>1</formula>
    </cfRule>
  </conditionalFormatting>
  <conditionalFormatting sqref="BP23:BQ25">
    <cfRule type="cellIs" dxfId="447" priority="511" operator="greaterThan">
      <formula>1</formula>
    </cfRule>
  </conditionalFormatting>
  <conditionalFormatting sqref="BP27:BQ29">
    <cfRule type="cellIs" dxfId="446" priority="510" operator="greaterThan">
      <formula>1</formula>
    </cfRule>
  </conditionalFormatting>
  <conditionalFormatting sqref="BP31:BQ35">
    <cfRule type="cellIs" dxfId="445" priority="509" operator="greaterThan">
      <formula>1</formula>
    </cfRule>
  </conditionalFormatting>
  <conditionalFormatting sqref="BP37:BQ37">
    <cfRule type="cellIs" dxfId="444" priority="508" operator="greaterThan">
      <formula>1</formula>
    </cfRule>
  </conditionalFormatting>
  <conditionalFormatting sqref="BP39:BQ39">
    <cfRule type="cellIs" dxfId="443" priority="507" operator="greaterThan">
      <formula>1</formula>
    </cfRule>
  </conditionalFormatting>
  <conditionalFormatting sqref="BP43:BQ45">
    <cfRule type="cellIs" dxfId="442" priority="506" operator="greaterThan">
      <formula>1</formula>
    </cfRule>
  </conditionalFormatting>
  <conditionalFormatting sqref="BP47:BQ49 BP51:BQ53">
    <cfRule type="cellIs" dxfId="441" priority="505" operator="greaterThan">
      <formula>1</formula>
    </cfRule>
  </conditionalFormatting>
  <conditionalFormatting sqref="BP55:BQ57">
    <cfRule type="cellIs" dxfId="440" priority="504" operator="greaterThan">
      <formula>1</formula>
    </cfRule>
  </conditionalFormatting>
  <conditionalFormatting sqref="BP59:BQ61">
    <cfRule type="cellIs" dxfId="439" priority="503" operator="greaterThan">
      <formula>1</formula>
    </cfRule>
  </conditionalFormatting>
  <conditionalFormatting sqref="BP63:BQ65">
    <cfRule type="cellIs" dxfId="438" priority="502" operator="greaterThan">
      <formula>1</formula>
    </cfRule>
  </conditionalFormatting>
  <conditionalFormatting sqref="BP67:BQ68">
    <cfRule type="cellIs" dxfId="437" priority="501" operator="greaterThan">
      <formula>1</formula>
    </cfRule>
  </conditionalFormatting>
  <conditionalFormatting sqref="BP70:BQ72">
    <cfRule type="cellIs" dxfId="436" priority="500" operator="greaterThan">
      <formula>1</formula>
    </cfRule>
  </conditionalFormatting>
  <conditionalFormatting sqref="BP75:BQ81">
    <cfRule type="cellIs" dxfId="435" priority="519" operator="greaterThan">
      <formula>1</formula>
    </cfRule>
  </conditionalFormatting>
  <conditionalFormatting sqref="BP83:BQ89">
    <cfRule type="cellIs" dxfId="434" priority="520" operator="greaterThan">
      <formula>1</formula>
    </cfRule>
  </conditionalFormatting>
  <conditionalFormatting sqref="BP91:BQ97">
    <cfRule type="cellIs" dxfId="433" priority="518" operator="greaterThan">
      <formula>1</formula>
    </cfRule>
  </conditionalFormatting>
  <conditionalFormatting sqref="BP99:BQ101">
    <cfRule type="cellIs" dxfId="432" priority="512" operator="greaterThan">
      <formula>1</formula>
    </cfRule>
  </conditionalFormatting>
  <conditionalFormatting sqref="BP112:BQ122">
    <cfRule type="cellIs" dxfId="431" priority="513" operator="greaterThan">
      <formula>1</formula>
    </cfRule>
  </conditionalFormatting>
  <conditionalFormatting sqref="BP124:BQ134">
    <cfRule type="cellIs" dxfId="430" priority="514" operator="greaterThan">
      <formula>1</formula>
    </cfRule>
  </conditionalFormatting>
  <conditionalFormatting sqref="BP136:BQ137">
    <cfRule type="cellIs" dxfId="429" priority="515" operator="greaterThan">
      <formula>1</formula>
    </cfRule>
  </conditionalFormatting>
  <conditionalFormatting sqref="BP139:BQ140">
    <cfRule type="cellIs" dxfId="428" priority="516" operator="greaterThan">
      <formula>1</formula>
    </cfRule>
  </conditionalFormatting>
  <conditionalFormatting sqref="BP168:BQ172">
    <cfRule type="cellIs" dxfId="427" priority="517" operator="greaterThan">
      <formula>1</formula>
    </cfRule>
  </conditionalFormatting>
  <conditionalFormatting sqref="BP174:BQ178">
    <cfRule type="cellIs" dxfId="426" priority="65" operator="greaterThan">
      <formula>1</formula>
    </cfRule>
  </conditionalFormatting>
  <conditionalFormatting sqref="BP192:BQ194 BP205:BQ206">
    <cfRule type="cellIs" dxfId="425" priority="522" operator="greaterThan">
      <formula>1</formula>
    </cfRule>
  </conditionalFormatting>
  <conditionalFormatting sqref="BP196:BQ202">
    <cfRule type="cellIs" dxfId="424" priority="98" operator="greaterThan">
      <formula>1</formula>
    </cfRule>
  </conditionalFormatting>
  <conditionalFormatting sqref="BP208:BQ214">
    <cfRule type="cellIs" dxfId="423" priority="131" operator="greaterThan">
      <formula>1</formula>
    </cfRule>
  </conditionalFormatting>
  <conditionalFormatting sqref="BQ270">
    <cfRule type="cellIs" dxfId="422" priority="1397" operator="greaterThan">
      <formula>100%</formula>
    </cfRule>
  </conditionalFormatting>
  <conditionalFormatting sqref="BR272:BR273">
    <cfRule type="cellIs" dxfId="421" priority="15" operator="greaterThan">
      <formula>1</formula>
    </cfRule>
  </conditionalFormatting>
  <conditionalFormatting sqref="BS12:BT19">
    <cfRule type="cellIs" dxfId="420" priority="498" operator="greaterThan">
      <formula>1</formula>
    </cfRule>
  </conditionalFormatting>
  <conditionalFormatting sqref="BS23:BT25">
    <cfRule type="cellIs" dxfId="419" priority="489" operator="greaterThan">
      <formula>1</formula>
    </cfRule>
  </conditionalFormatting>
  <conditionalFormatting sqref="BS27:BT29">
    <cfRule type="cellIs" dxfId="418" priority="488" operator="greaterThan">
      <formula>1</formula>
    </cfRule>
  </conditionalFormatting>
  <conditionalFormatting sqref="BS31:BT35">
    <cfRule type="cellIs" dxfId="417" priority="487" operator="greaterThan">
      <formula>1</formula>
    </cfRule>
  </conditionalFormatting>
  <conditionalFormatting sqref="BS37:BT37">
    <cfRule type="cellIs" dxfId="416" priority="486" operator="greaterThan">
      <formula>1</formula>
    </cfRule>
  </conditionalFormatting>
  <conditionalFormatting sqref="BS39:BT39">
    <cfRule type="cellIs" dxfId="415" priority="485" operator="greaterThan">
      <formula>1</formula>
    </cfRule>
  </conditionalFormatting>
  <conditionalFormatting sqref="BS43:BT45">
    <cfRule type="cellIs" dxfId="414" priority="484" operator="greaterThan">
      <formula>1</formula>
    </cfRule>
  </conditionalFormatting>
  <conditionalFormatting sqref="BS47:BT49 BS51:BT53">
    <cfRule type="cellIs" dxfId="413" priority="483" operator="greaterThan">
      <formula>1</formula>
    </cfRule>
  </conditionalFormatting>
  <conditionalFormatting sqref="BS55:BT57">
    <cfRule type="cellIs" dxfId="412" priority="482" operator="greaterThan">
      <formula>1</formula>
    </cfRule>
  </conditionalFormatting>
  <conditionalFormatting sqref="BS59:BT61">
    <cfRule type="cellIs" dxfId="411" priority="481" operator="greaterThan">
      <formula>1</formula>
    </cfRule>
  </conditionalFormatting>
  <conditionalFormatting sqref="BS63:BT65">
    <cfRule type="cellIs" dxfId="410" priority="480" operator="greaterThan">
      <formula>1</formula>
    </cfRule>
  </conditionalFormatting>
  <conditionalFormatting sqref="BS67:BT68">
    <cfRule type="cellIs" dxfId="409" priority="479" operator="greaterThan">
      <formula>1</formula>
    </cfRule>
  </conditionalFormatting>
  <conditionalFormatting sqref="BS70:BT72">
    <cfRule type="cellIs" dxfId="408" priority="478" operator="greaterThan">
      <formula>1</formula>
    </cfRule>
  </conditionalFormatting>
  <conditionalFormatting sqref="BS75:BT81">
    <cfRule type="cellIs" dxfId="407" priority="497" operator="greaterThan">
      <formula>1</formula>
    </cfRule>
  </conditionalFormatting>
  <conditionalFormatting sqref="BS83:BT89">
    <cfRule type="cellIs" dxfId="406" priority="162" operator="greaterThan">
      <formula>1</formula>
    </cfRule>
  </conditionalFormatting>
  <conditionalFormatting sqref="BS91:BT97">
    <cfRule type="cellIs" dxfId="405" priority="496" operator="greaterThan">
      <formula>1</formula>
    </cfRule>
  </conditionalFormatting>
  <conditionalFormatting sqref="BS99:BT101">
    <cfRule type="cellIs" dxfId="404" priority="490" operator="greaterThan">
      <formula>1</formula>
    </cfRule>
  </conditionalFormatting>
  <conditionalFormatting sqref="BS112:BT122">
    <cfRule type="cellIs" dxfId="403" priority="491" operator="greaterThan">
      <formula>1</formula>
    </cfRule>
  </conditionalFormatting>
  <conditionalFormatting sqref="BS124:BT134">
    <cfRule type="cellIs" dxfId="402" priority="492" operator="greaterThan">
      <formula>1</formula>
    </cfRule>
  </conditionalFormatting>
  <conditionalFormatting sqref="BS136:BT137">
    <cfRule type="cellIs" dxfId="401" priority="493" operator="greaterThan">
      <formula>1</formula>
    </cfRule>
  </conditionalFormatting>
  <conditionalFormatting sqref="BS139:BT140">
    <cfRule type="cellIs" dxfId="400" priority="494" operator="greaterThan">
      <formula>1</formula>
    </cfRule>
  </conditionalFormatting>
  <conditionalFormatting sqref="BS168:BT172">
    <cfRule type="cellIs" dxfId="399" priority="495" operator="greaterThan">
      <formula>1</formula>
    </cfRule>
  </conditionalFormatting>
  <conditionalFormatting sqref="BS174:BT178">
    <cfRule type="cellIs" dxfId="398" priority="64" operator="greaterThan">
      <formula>1</formula>
    </cfRule>
  </conditionalFormatting>
  <conditionalFormatting sqref="BS192:BT194 BS205:BT206">
    <cfRule type="cellIs" dxfId="397" priority="499" operator="greaterThan">
      <formula>1</formula>
    </cfRule>
  </conditionalFormatting>
  <conditionalFormatting sqref="BS196:BT202">
    <cfRule type="cellIs" dxfId="396" priority="97" operator="greaterThan">
      <formula>1</formula>
    </cfRule>
  </conditionalFormatting>
  <conditionalFormatting sqref="BS208:BT214">
    <cfRule type="cellIs" dxfId="395" priority="130" operator="greaterThan">
      <formula>1</formula>
    </cfRule>
  </conditionalFormatting>
  <conditionalFormatting sqref="BT270">
    <cfRule type="cellIs" dxfId="394" priority="1374" operator="greaterThan">
      <formula>100%</formula>
    </cfRule>
  </conditionalFormatting>
  <conditionalFormatting sqref="BU272:BU273">
    <cfRule type="cellIs" dxfId="393" priority="14" operator="greaterThan">
      <formula>1</formula>
    </cfRule>
  </conditionalFormatting>
  <conditionalFormatting sqref="BV12:BW19">
    <cfRule type="cellIs" dxfId="392" priority="476" operator="greaterThan">
      <formula>1</formula>
    </cfRule>
  </conditionalFormatting>
  <conditionalFormatting sqref="BV23:BW25">
    <cfRule type="cellIs" dxfId="391" priority="467" operator="greaterThan">
      <formula>1</formula>
    </cfRule>
  </conditionalFormatting>
  <conditionalFormatting sqref="BV27:BW29">
    <cfRule type="cellIs" dxfId="390" priority="466" operator="greaterThan">
      <formula>1</formula>
    </cfRule>
  </conditionalFormatting>
  <conditionalFormatting sqref="BV31:BW35">
    <cfRule type="cellIs" dxfId="389" priority="465" operator="greaterThan">
      <formula>1</formula>
    </cfRule>
  </conditionalFormatting>
  <conditionalFormatting sqref="BV37:BW37">
    <cfRule type="cellIs" dxfId="388" priority="464" operator="greaterThan">
      <formula>1</formula>
    </cfRule>
  </conditionalFormatting>
  <conditionalFormatting sqref="BV39:BW39">
    <cfRule type="cellIs" dxfId="387" priority="463" operator="greaterThan">
      <formula>1</formula>
    </cfRule>
  </conditionalFormatting>
  <conditionalFormatting sqref="BV43:BW45">
    <cfRule type="cellIs" dxfId="386" priority="462" operator="greaterThan">
      <formula>1</formula>
    </cfRule>
  </conditionalFormatting>
  <conditionalFormatting sqref="BV47:BW49 BV51:BW53">
    <cfRule type="cellIs" dxfId="385" priority="461" operator="greaterThan">
      <formula>1</formula>
    </cfRule>
  </conditionalFormatting>
  <conditionalFormatting sqref="BV55:BW57">
    <cfRule type="cellIs" dxfId="384" priority="460" operator="greaterThan">
      <formula>1</formula>
    </cfRule>
  </conditionalFormatting>
  <conditionalFormatting sqref="BV59:BW61">
    <cfRule type="cellIs" dxfId="383" priority="459" operator="greaterThan">
      <formula>1</formula>
    </cfRule>
  </conditionalFormatting>
  <conditionalFormatting sqref="BV63:BW65">
    <cfRule type="cellIs" dxfId="382" priority="458" operator="greaterThan">
      <formula>1</formula>
    </cfRule>
  </conditionalFormatting>
  <conditionalFormatting sqref="BV67:BW68">
    <cfRule type="cellIs" dxfId="381" priority="457" operator="greaterThan">
      <formula>1</formula>
    </cfRule>
  </conditionalFormatting>
  <conditionalFormatting sqref="BV70:BW72">
    <cfRule type="cellIs" dxfId="380" priority="456" operator="greaterThan">
      <formula>1</formula>
    </cfRule>
  </conditionalFormatting>
  <conditionalFormatting sqref="BV75:BW81">
    <cfRule type="cellIs" dxfId="379" priority="475" operator="greaterThan">
      <formula>1</formula>
    </cfRule>
  </conditionalFormatting>
  <conditionalFormatting sqref="BV83:BW89">
    <cfRule type="cellIs" dxfId="378" priority="161" operator="greaterThan">
      <formula>1</formula>
    </cfRule>
  </conditionalFormatting>
  <conditionalFormatting sqref="BV91:BW97">
    <cfRule type="cellIs" dxfId="377" priority="474" operator="greaterThan">
      <formula>1</formula>
    </cfRule>
  </conditionalFormatting>
  <conditionalFormatting sqref="BV99:BW101">
    <cfRule type="cellIs" dxfId="376" priority="468" operator="greaterThan">
      <formula>1</formula>
    </cfRule>
  </conditionalFormatting>
  <conditionalFormatting sqref="BV112:BW122">
    <cfRule type="cellIs" dxfId="375" priority="469" operator="greaterThan">
      <formula>1</formula>
    </cfRule>
  </conditionalFormatting>
  <conditionalFormatting sqref="BV124:BW134">
    <cfRule type="cellIs" dxfId="374" priority="470" operator="greaterThan">
      <formula>1</formula>
    </cfRule>
  </conditionalFormatting>
  <conditionalFormatting sqref="BV136:BW137">
    <cfRule type="cellIs" dxfId="373" priority="471" operator="greaterThan">
      <formula>1</formula>
    </cfRule>
  </conditionalFormatting>
  <conditionalFormatting sqref="BV139:BW140">
    <cfRule type="cellIs" dxfId="372" priority="472" operator="greaterThan">
      <formula>1</formula>
    </cfRule>
  </conditionalFormatting>
  <conditionalFormatting sqref="BV168:BW172">
    <cfRule type="cellIs" dxfId="371" priority="473" operator="greaterThan">
      <formula>1</formula>
    </cfRule>
  </conditionalFormatting>
  <conditionalFormatting sqref="BV174:BW178">
    <cfRule type="cellIs" dxfId="370" priority="63" operator="greaterThan">
      <formula>1</formula>
    </cfRule>
  </conditionalFormatting>
  <conditionalFormatting sqref="BV192:BW194 BV205:BW206">
    <cfRule type="cellIs" dxfId="369" priority="477" operator="greaterThan">
      <formula>1</formula>
    </cfRule>
  </conditionalFormatting>
  <conditionalFormatting sqref="BV196:BW202">
    <cfRule type="cellIs" dxfId="368" priority="96" operator="greaterThan">
      <formula>1</formula>
    </cfRule>
  </conditionalFormatting>
  <conditionalFormatting sqref="BV208:BW214">
    <cfRule type="cellIs" dxfId="367" priority="129" operator="greaterThan">
      <formula>1</formula>
    </cfRule>
  </conditionalFormatting>
  <conditionalFormatting sqref="BW270">
    <cfRule type="cellIs" dxfId="366" priority="1351" operator="greaterThan">
      <formula>100%</formula>
    </cfRule>
  </conditionalFormatting>
  <conditionalFormatting sqref="BX272:BX273">
    <cfRule type="cellIs" dxfId="365" priority="13" operator="greaterThan">
      <formula>1</formula>
    </cfRule>
  </conditionalFormatting>
  <conditionalFormatting sqref="BY12:BZ19">
    <cfRule type="cellIs" dxfId="364" priority="454" operator="greaterThan">
      <formula>1</formula>
    </cfRule>
  </conditionalFormatting>
  <conditionalFormatting sqref="BY23:BZ25">
    <cfRule type="cellIs" dxfId="363" priority="444" operator="greaterThan">
      <formula>1</formula>
    </cfRule>
  </conditionalFormatting>
  <conditionalFormatting sqref="BY27:BZ29">
    <cfRule type="cellIs" dxfId="362" priority="443" operator="greaterThan">
      <formula>1</formula>
    </cfRule>
  </conditionalFormatting>
  <conditionalFormatting sqref="BY31:BZ35">
    <cfRule type="cellIs" dxfId="361" priority="442" operator="greaterThan">
      <formula>1</formula>
    </cfRule>
  </conditionalFormatting>
  <conditionalFormatting sqref="BY37:BZ37">
    <cfRule type="cellIs" dxfId="360" priority="441" operator="greaterThan">
      <formula>1</formula>
    </cfRule>
  </conditionalFormatting>
  <conditionalFormatting sqref="BY39:BZ39">
    <cfRule type="cellIs" dxfId="359" priority="440" operator="greaterThan">
      <formula>1</formula>
    </cfRule>
  </conditionalFormatting>
  <conditionalFormatting sqref="BY43:BZ45">
    <cfRule type="cellIs" dxfId="358" priority="439" operator="greaterThan">
      <formula>1</formula>
    </cfRule>
  </conditionalFormatting>
  <conditionalFormatting sqref="BY47:BZ49 BY51:BZ53">
    <cfRule type="cellIs" dxfId="357" priority="438" operator="greaterThan">
      <formula>1</formula>
    </cfRule>
  </conditionalFormatting>
  <conditionalFormatting sqref="BY55:BZ57">
    <cfRule type="cellIs" dxfId="356" priority="437" operator="greaterThan">
      <formula>1</formula>
    </cfRule>
  </conditionalFormatting>
  <conditionalFormatting sqref="BY59:BZ61">
    <cfRule type="cellIs" dxfId="355" priority="436" operator="greaterThan">
      <formula>1</formula>
    </cfRule>
  </conditionalFormatting>
  <conditionalFormatting sqref="BY63:BZ65">
    <cfRule type="cellIs" dxfId="354" priority="435" operator="greaterThan">
      <formula>1</formula>
    </cfRule>
  </conditionalFormatting>
  <conditionalFormatting sqref="BY67:BZ68">
    <cfRule type="cellIs" dxfId="353" priority="434" operator="greaterThan">
      <formula>1</formula>
    </cfRule>
  </conditionalFormatting>
  <conditionalFormatting sqref="BY70:BZ72">
    <cfRule type="cellIs" dxfId="352" priority="433" operator="greaterThan">
      <formula>1</formula>
    </cfRule>
  </conditionalFormatting>
  <conditionalFormatting sqref="BY75:BZ81">
    <cfRule type="cellIs" dxfId="351" priority="452" operator="greaterThan">
      <formula>1</formula>
    </cfRule>
  </conditionalFormatting>
  <conditionalFormatting sqref="BY83:BZ89">
    <cfRule type="cellIs" dxfId="350" priority="453" operator="greaterThan">
      <formula>1</formula>
    </cfRule>
  </conditionalFormatting>
  <conditionalFormatting sqref="BY91:BZ97">
    <cfRule type="cellIs" dxfId="349" priority="451" operator="greaterThan">
      <formula>1</formula>
    </cfRule>
  </conditionalFormatting>
  <conditionalFormatting sqref="BY99:BZ101">
    <cfRule type="cellIs" dxfId="348" priority="445" operator="greaterThan">
      <formula>1</formula>
    </cfRule>
  </conditionalFormatting>
  <conditionalFormatting sqref="BY112:BZ122">
    <cfRule type="cellIs" dxfId="347" priority="446" operator="greaterThan">
      <formula>1</formula>
    </cfRule>
  </conditionalFormatting>
  <conditionalFormatting sqref="BY124:BZ134">
    <cfRule type="cellIs" dxfId="346" priority="447" operator="greaterThan">
      <formula>1</formula>
    </cfRule>
  </conditionalFormatting>
  <conditionalFormatting sqref="BY136:BZ137">
    <cfRule type="cellIs" dxfId="345" priority="448" operator="greaterThan">
      <formula>1</formula>
    </cfRule>
  </conditionalFormatting>
  <conditionalFormatting sqref="BY139:BZ140">
    <cfRule type="cellIs" dxfId="344" priority="449" operator="greaterThan">
      <formula>1</formula>
    </cfRule>
  </conditionalFormatting>
  <conditionalFormatting sqref="BY168:BZ172">
    <cfRule type="cellIs" dxfId="343" priority="450" operator="greaterThan">
      <formula>1</formula>
    </cfRule>
  </conditionalFormatting>
  <conditionalFormatting sqref="BY174:BZ178">
    <cfRule type="cellIs" dxfId="342" priority="62" operator="greaterThan">
      <formula>1</formula>
    </cfRule>
  </conditionalFormatting>
  <conditionalFormatting sqref="BY192:BZ194 BY205:BZ206">
    <cfRule type="cellIs" dxfId="341" priority="455" operator="greaterThan">
      <formula>1</formula>
    </cfRule>
  </conditionalFormatting>
  <conditionalFormatting sqref="BY196:BZ202">
    <cfRule type="cellIs" dxfId="340" priority="95" operator="greaterThan">
      <formula>1</formula>
    </cfRule>
  </conditionalFormatting>
  <conditionalFormatting sqref="BY208:BZ214">
    <cfRule type="cellIs" dxfId="339" priority="128" operator="greaterThan">
      <formula>1</formula>
    </cfRule>
  </conditionalFormatting>
  <conditionalFormatting sqref="BZ270">
    <cfRule type="cellIs" dxfId="338" priority="1327" operator="greaterThan">
      <formula>100%</formula>
    </cfRule>
  </conditionalFormatting>
  <conditionalFormatting sqref="CA272:CA273">
    <cfRule type="cellIs" dxfId="337" priority="12" operator="greaterThan">
      <formula>1</formula>
    </cfRule>
  </conditionalFormatting>
  <conditionalFormatting sqref="CB12:CC19">
    <cfRule type="cellIs" dxfId="336" priority="431" operator="greaterThan">
      <formula>1</formula>
    </cfRule>
  </conditionalFormatting>
  <conditionalFormatting sqref="CB23:CC25">
    <cfRule type="cellIs" dxfId="335" priority="422" operator="greaterThan">
      <formula>1</formula>
    </cfRule>
  </conditionalFormatting>
  <conditionalFormatting sqref="CB27:CC29">
    <cfRule type="cellIs" dxfId="334" priority="421" operator="greaterThan">
      <formula>1</formula>
    </cfRule>
  </conditionalFormatting>
  <conditionalFormatting sqref="CB31:CC35">
    <cfRule type="cellIs" dxfId="333" priority="420" operator="greaterThan">
      <formula>1</formula>
    </cfRule>
  </conditionalFormatting>
  <conditionalFormatting sqref="CB37:CC37">
    <cfRule type="cellIs" dxfId="332" priority="419" operator="greaterThan">
      <formula>1</formula>
    </cfRule>
  </conditionalFormatting>
  <conditionalFormatting sqref="CB39:CC39">
    <cfRule type="cellIs" dxfId="331" priority="418" operator="greaterThan">
      <formula>1</formula>
    </cfRule>
  </conditionalFormatting>
  <conditionalFormatting sqref="CB43:CC45">
    <cfRule type="cellIs" dxfId="330" priority="417" operator="greaterThan">
      <formula>1</formula>
    </cfRule>
  </conditionalFormatting>
  <conditionalFormatting sqref="CB47:CC49 CB51:CC53">
    <cfRule type="cellIs" dxfId="329" priority="416" operator="greaterThan">
      <formula>1</formula>
    </cfRule>
  </conditionalFormatting>
  <conditionalFormatting sqref="CB55:CC57">
    <cfRule type="cellIs" dxfId="328" priority="415" operator="greaterThan">
      <formula>1</formula>
    </cfRule>
  </conditionalFormatting>
  <conditionalFormatting sqref="CB59:CC61">
    <cfRule type="cellIs" dxfId="327" priority="414" operator="greaterThan">
      <formula>1</formula>
    </cfRule>
  </conditionalFormatting>
  <conditionalFormatting sqref="CB63:CC65">
    <cfRule type="cellIs" dxfId="326" priority="413" operator="greaterThan">
      <formula>1</formula>
    </cfRule>
  </conditionalFormatting>
  <conditionalFormatting sqref="CB67:CC68">
    <cfRule type="cellIs" dxfId="325" priority="412" operator="greaterThan">
      <formula>1</formula>
    </cfRule>
  </conditionalFormatting>
  <conditionalFormatting sqref="CB70:CC72">
    <cfRule type="cellIs" dxfId="324" priority="411" operator="greaterThan">
      <formula>1</formula>
    </cfRule>
  </conditionalFormatting>
  <conditionalFormatting sqref="CB75:CC81">
    <cfRule type="cellIs" dxfId="323" priority="429" operator="greaterThan">
      <formula>1</formula>
    </cfRule>
  </conditionalFormatting>
  <conditionalFormatting sqref="CB83:CC89">
    <cfRule type="cellIs" dxfId="322" priority="430" operator="greaterThan">
      <formula>1</formula>
    </cfRule>
  </conditionalFormatting>
  <conditionalFormatting sqref="CB91:CC97">
    <cfRule type="cellIs" dxfId="321" priority="160" operator="greaterThan">
      <formula>1</formula>
    </cfRule>
  </conditionalFormatting>
  <conditionalFormatting sqref="CB99:CC101">
    <cfRule type="cellIs" dxfId="320" priority="423" operator="greaterThan">
      <formula>1</formula>
    </cfRule>
  </conditionalFormatting>
  <conditionalFormatting sqref="CB112:CC122">
    <cfRule type="cellIs" dxfId="319" priority="424" operator="greaterThan">
      <formula>1</formula>
    </cfRule>
  </conditionalFormatting>
  <conditionalFormatting sqref="CB124:CC134">
    <cfRule type="cellIs" dxfId="318" priority="425" operator="greaterThan">
      <formula>1</formula>
    </cfRule>
  </conditionalFormatting>
  <conditionalFormatting sqref="CB136:CC137">
    <cfRule type="cellIs" dxfId="317" priority="426" operator="greaterThan">
      <formula>1</formula>
    </cfRule>
  </conditionalFormatting>
  <conditionalFormatting sqref="CB139:CC140">
    <cfRule type="cellIs" dxfId="316" priority="427" operator="greaterThan">
      <formula>1</formula>
    </cfRule>
  </conditionalFormatting>
  <conditionalFormatting sqref="CB168:CC172">
    <cfRule type="cellIs" dxfId="315" priority="428" operator="greaterThan">
      <formula>1</formula>
    </cfRule>
  </conditionalFormatting>
  <conditionalFormatting sqref="CB174:CC178">
    <cfRule type="cellIs" dxfId="314" priority="61" operator="greaterThan">
      <formula>1</formula>
    </cfRule>
  </conditionalFormatting>
  <conditionalFormatting sqref="CB192:CC194 CB205:CC206">
    <cfRule type="cellIs" dxfId="313" priority="432" operator="greaterThan">
      <formula>1</formula>
    </cfRule>
  </conditionalFormatting>
  <conditionalFormatting sqref="CB196:CC202">
    <cfRule type="cellIs" dxfId="312" priority="94" operator="greaterThan">
      <formula>1</formula>
    </cfRule>
  </conditionalFormatting>
  <conditionalFormatting sqref="CB208:CC214">
    <cfRule type="cellIs" dxfId="311" priority="127" operator="greaterThan">
      <formula>1</formula>
    </cfRule>
  </conditionalFormatting>
  <conditionalFormatting sqref="CC270">
    <cfRule type="cellIs" dxfId="310" priority="1304" operator="greaterThan">
      <formula>100%</formula>
    </cfRule>
  </conditionalFormatting>
  <conditionalFormatting sqref="CD272:CD273">
    <cfRule type="cellIs" dxfId="309" priority="11" operator="greaterThan">
      <formula>1</formula>
    </cfRule>
  </conditionalFormatting>
  <conditionalFormatting sqref="CE12:CF19">
    <cfRule type="cellIs" dxfId="308" priority="409" operator="greaterThan">
      <formula>1</formula>
    </cfRule>
  </conditionalFormatting>
  <conditionalFormatting sqref="CE23:CF25">
    <cfRule type="cellIs" dxfId="307" priority="402" operator="greaterThan">
      <formula>1</formula>
    </cfRule>
  </conditionalFormatting>
  <conditionalFormatting sqref="CE27:CF29">
    <cfRule type="cellIs" dxfId="306" priority="401" operator="greaterThan">
      <formula>1</formula>
    </cfRule>
  </conditionalFormatting>
  <conditionalFormatting sqref="CE31:CF35">
    <cfRule type="cellIs" dxfId="305" priority="400" operator="greaterThan">
      <formula>1</formula>
    </cfRule>
  </conditionalFormatting>
  <conditionalFormatting sqref="CE37:CF37">
    <cfRule type="cellIs" dxfId="304" priority="399" operator="greaterThan">
      <formula>1</formula>
    </cfRule>
  </conditionalFormatting>
  <conditionalFormatting sqref="CE39:CF39">
    <cfRule type="cellIs" dxfId="303" priority="398" operator="greaterThan">
      <formula>1</formula>
    </cfRule>
  </conditionalFormatting>
  <conditionalFormatting sqref="CE43:CF45">
    <cfRule type="cellIs" dxfId="302" priority="397" operator="greaterThan">
      <formula>1</formula>
    </cfRule>
  </conditionalFormatting>
  <conditionalFormatting sqref="CE47:CF49 CE51:CF53">
    <cfRule type="cellIs" dxfId="301" priority="396" operator="greaterThan">
      <formula>1</formula>
    </cfRule>
  </conditionalFormatting>
  <conditionalFormatting sqref="CE55:CF57">
    <cfRule type="cellIs" dxfId="300" priority="395" operator="greaterThan">
      <formula>1</formula>
    </cfRule>
  </conditionalFormatting>
  <conditionalFormatting sqref="CE59:CF61">
    <cfRule type="cellIs" dxfId="299" priority="394" operator="greaterThan">
      <formula>1</formula>
    </cfRule>
  </conditionalFormatting>
  <conditionalFormatting sqref="CE63:CF65">
    <cfRule type="cellIs" dxfId="298" priority="393" operator="greaterThan">
      <formula>1</formula>
    </cfRule>
  </conditionalFormatting>
  <conditionalFormatting sqref="CE67:CF68">
    <cfRule type="cellIs" dxfId="297" priority="392" operator="greaterThan">
      <formula>1</formula>
    </cfRule>
  </conditionalFormatting>
  <conditionalFormatting sqref="CE70:CF72">
    <cfRule type="cellIs" dxfId="296" priority="391" operator="greaterThan">
      <formula>1</formula>
    </cfRule>
  </conditionalFormatting>
  <conditionalFormatting sqref="CE75:CF81">
    <cfRule type="cellIs" dxfId="295" priority="407" operator="greaterThan">
      <formula>1</formula>
    </cfRule>
  </conditionalFormatting>
  <conditionalFormatting sqref="CE83:CF89">
    <cfRule type="cellIs" dxfId="294" priority="408" operator="greaterThan">
      <formula>1</formula>
    </cfRule>
  </conditionalFormatting>
  <conditionalFormatting sqref="CE91:CF97">
    <cfRule type="cellIs" dxfId="293" priority="159" operator="greaterThan">
      <formula>1</formula>
    </cfRule>
  </conditionalFormatting>
  <conditionalFormatting sqref="CE99:CF101">
    <cfRule type="cellIs" dxfId="292" priority="403" operator="greaterThan">
      <formula>1</formula>
    </cfRule>
  </conditionalFormatting>
  <conditionalFormatting sqref="CE112:CF122">
    <cfRule type="cellIs" dxfId="291" priority="158" operator="greaterThan">
      <formula>1</formula>
    </cfRule>
  </conditionalFormatting>
  <conditionalFormatting sqref="CE124:CF134">
    <cfRule type="cellIs" dxfId="290" priority="157" operator="greaterThan">
      <formula>1</formula>
    </cfRule>
  </conditionalFormatting>
  <conditionalFormatting sqref="CE136:CF137">
    <cfRule type="cellIs" dxfId="289" priority="404" operator="greaterThan">
      <formula>1</formula>
    </cfRule>
  </conditionalFormatting>
  <conditionalFormatting sqref="CE139:CF140">
    <cfRule type="cellIs" dxfId="288" priority="405" operator="greaterThan">
      <formula>1</formula>
    </cfRule>
  </conditionalFormatting>
  <conditionalFormatting sqref="CE168:CF172">
    <cfRule type="cellIs" dxfId="287" priority="406" operator="greaterThan">
      <formula>1</formula>
    </cfRule>
  </conditionalFormatting>
  <conditionalFormatting sqref="CE174:CF178">
    <cfRule type="cellIs" dxfId="286" priority="60" operator="greaterThan">
      <formula>1</formula>
    </cfRule>
  </conditionalFormatting>
  <conditionalFormatting sqref="CE192:CF194 CE205:CF206">
    <cfRule type="cellIs" dxfId="285" priority="410" operator="greaterThan">
      <formula>1</formula>
    </cfRule>
  </conditionalFormatting>
  <conditionalFormatting sqref="CE196:CF202">
    <cfRule type="cellIs" dxfId="284" priority="93" operator="greaterThan">
      <formula>1</formula>
    </cfRule>
  </conditionalFormatting>
  <conditionalFormatting sqref="CE208:CF214">
    <cfRule type="cellIs" dxfId="283" priority="126" operator="greaterThan">
      <formula>1</formula>
    </cfRule>
  </conditionalFormatting>
  <conditionalFormatting sqref="CF270">
    <cfRule type="cellIs" dxfId="282" priority="1283" operator="greaterThan">
      <formula>100%</formula>
    </cfRule>
  </conditionalFormatting>
  <conditionalFormatting sqref="CG272:CG273">
    <cfRule type="cellIs" dxfId="281" priority="10" operator="greaterThan">
      <formula>1</formula>
    </cfRule>
  </conditionalFormatting>
  <conditionalFormatting sqref="CH12:CI19">
    <cfRule type="cellIs" dxfId="280" priority="389" operator="greaterThan">
      <formula>1</formula>
    </cfRule>
  </conditionalFormatting>
  <conditionalFormatting sqref="CH23:CI25">
    <cfRule type="cellIs" dxfId="279" priority="381" operator="greaterThan">
      <formula>1</formula>
    </cfRule>
  </conditionalFormatting>
  <conditionalFormatting sqref="CH27:CI29">
    <cfRule type="cellIs" dxfId="278" priority="380" operator="greaterThan">
      <formula>1</formula>
    </cfRule>
  </conditionalFormatting>
  <conditionalFormatting sqref="CH31:CI35">
    <cfRule type="cellIs" dxfId="277" priority="379" operator="greaterThan">
      <formula>1</formula>
    </cfRule>
  </conditionalFormatting>
  <conditionalFormatting sqref="CH37:CI37">
    <cfRule type="cellIs" dxfId="276" priority="378" operator="greaterThan">
      <formula>1</formula>
    </cfRule>
  </conditionalFormatting>
  <conditionalFormatting sqref="CH39:CI39">
    <cfRule type="cellIs" dxfId="275" priority="377" operator="greaterThan">
      <formula>1</formula>
    </cfRule>
  </conditionalFormatting>
  <conditionalFormatting sqref="CH43:CI45">
    <cfRule type="cellIs" dxfId="274" priority="376" operator="greaterThan">
      <formula>1</formula>
    </cfRule>
  </conditionalFormatting>
  <conditionalFormatting sqref="CH47:CI49 CH51:CI53">
    <cfRule type="cellIs" dxfId="273" priority="375" operator="greaterThan">
      <formula>1</formula>
    </cfRule>
  </conditionalFormatting>
  <conditionalFormatting sqref="CH55:CI57">
    <cfRule type="cellIs" dxfId="272" priority="374" operator="greaterThan">
      <formula>1</formula>
    </cfRule>
  </conditionalFormatting>
  <conditionalFormatting sqref="CH59:CI61">
    <cfRule type="cellIs" dxfId="271" priority="373" operator="greaterThan">
      <formula>1</formula>
    </cfRule>
  </conditionalFormatting>
  <conditionalFormatting sqref="CH63:CI65">
    <cfRule type="cellIs" dxfId="270" priority="372" operator="greaterThan">
      <formula>1</formula>
    </cfRule>
  </conditionalFormatting>
  <conditionalFormatting sqref="CH67:CI68">
    <cfRule type="cellIs" dxfId="269" priority="371" operator="greaterThan">
      <formula>1</formula>
    </cfRule>
  </conditionalFormatting>
  <conditionalFormatting sqref="CH70:CI72">
    <cfRule type="cellIs" dxfId="268" priority="370" operator="greaterThan">
      <formula>1</formula>
    </cfRule>
  </conditionalFormatting>
  <conditionalFormatting sqref="CH75:CI81">
    <cfRule type="cellIs" dxfId="267" priority="387" operator="greaterThan">
      <formula>1</formula>
    </cfRule>
  </conditionalFormatting>
  <conditionalFormatting sqref="CH83:CI89">
    <cfRule type="cellIs" dxfId="266" priority="388" operator="greaterThan">
      <formula>1</formula>
    </cfRule>
  </conditionalFormatting>
  <conditionalFormatting sqref="CH91:CI97">
    <cfRule type="cellIs" dxfId="265" priority="386" operator="greaterThan">
      <formula>1</formula>
    </cfRule>
  </conditionalFormatting>
  <conditionalFormatting sqref="CH99:CI101">
    <cfRule type="cellIs" dxfId="264" priority="382" operator="greaterThan">
      <formula>1</formula>
    </cfRule>
  </conditionalFormatting>
  <conditionalFormatting sqref="CH112:CI122">
    <cfRule type="cellIs" dxfId="263" priority="156" operator="greaterThan">
      <formula>1</formula>
    </cfRule>
  </conditionalFormatting>
  <conditionalFormatting sqref="CH124:CI134">
    <cfRule type="cellIs" dxfId="262" priority="155" operator="greaterThan">
      <formula>1</formula>
    </cfRule>
  </conditionalFormatting>
  <conditionalFormatting sqref="CH136:CI137">
    <cfRule type="cellIs" dxfId="261" priority="383" operator="greaterThan">
      <formula>1</formula>
    </cfRule>
  </conditionalFormatting>
  <conditionalFormatting sqref="CH139:CI140">
    <cfRule type="cellIs" dxfId="260" priority="384" operator="greaterThan">
      <formula>1</formula>
    </cfRule>
  </conditionalFormatting>
  <conditionalFormatting sqref="CH168:CI172">
    <cfRule type="cellIs" dxfId="259" priority="385" operator="greaterThan">
      <formula>1</formula>
    </cfRule>
  </conditionalFormatting>
  <conditionalFormatting sqref="CH174:CI178">
    <cfRule type="cellIs" dxfId="258" priority="59" operator="greaterThan">
      <formula>1</formula>
    </cfRule>
  </conditionalFormatting>
  <conditionalFormatting sqref="CH192:CI194 CH205:CI206">
    <cfRule type="cellIs" dxfId="257" priority="390" operator="greaterThan">
      <formula>1</formula>
    </cfRule>
  </conditionalFormatting>
  <conditionalFormatting sqref="CH196:CI202">
    <cfRule type="cellIs" dxfId="256" priority="92" operator="greaterThan">
      <formula>1</formula>
    </cfRule>
  </conditionalFormatting>
  <conditionalFormatting sqref="CH208:CI214">
    <cfRule type="cellIs" dxfId="255" priority="125" operator="greaterThan">
      <formula>1</formula>
    </cfRule>
  </conditionalFormatting>
  <conditionalFormatting sqref="CI270">
    <cfRule type="cellIs" dxfId="254" priority="1261" operator="greaterThan">
      <formula>100%</formula>
    </cfRule>
  </conditionalFormatting>
  <conditionalFormatting sqref="CJ272:CJ273">
    <cfRule type="cellIs" dxfId="253" priority="9" operator="greaterThan">
      <formula>1</formula>
    </cfRule>
  </conditionalFormatting>
  <conditionalFormatting sqref="CK12:CL19">
    <cfRule type="cellIs" dxfId="252" priority="368" operator="greaterThan">
      <formula>1</formula>
    </cfRule>
  </conditionalFormatting>
  <conditionalFormatting sqref="CK23:CL25">
    <cfRule type="cellIs" dxfId="251" priority="358" operator="greaterThan">
      <formula>1</formula>
    </cfRule>
  </conditionalFormatting>
  <conditionalFormatting sqref="CK27:CL29">
    <cfRule type="cellIs" dxfId="250" priority="357" operator="greaterThan">
      <formula>1</formula>
    </cfRule>
  </conditionalFormatting>
  <conditionalFormatting sqref="CK31:CL35">
    <cfRule type="cellIs" dxfId="249" priority="356" operator="greaterThan">
      <formula>1</formula>
    </cfRule>
  </conditionalFormatting>
  <conditionalFormatting sqref="CK37:CL37">
    <cfRule type="cellIs" dxfId="248" priority="355" operator="greaterThan">
      <formula>1</formula>
    </cfRule>
  </conditionalFormatting>
  <conditionalFormatting sqref="CK39:CL39">
    <cfRule type="cellIs" dxfId="247" priority="354" operator="greaterThan">
      <formula>1</formula>
    </cfRule>
  </conditionalFormatting>
  <conditionalFormatting sqref="CK43:CL45">
    <cfRule type="cellIs" dxfId="246" priority="353" operator="greaterThan">
      <formula>1</formula>
    </cfRule>
  </conditionalFormatting>
  <conditionalFormatting sqref="CK47:CL49 CK51:CL53">
    <cfRule type="cellIs" dxfId="245" priority="352" operator="greaterThan">
      <formula>1</formula>
    </cfRule>
  </conditionalFormatting>
  <conditionalFormatting sqref="CK55:CL57">
    <cfRule type="cellIs" dxfId="244" priority="351" operator="greaterThan">
      <formula>1</formula>
    </cfRule>
  </conditionalFormatting>
  <conditionalFormatting sqref="CK59:CL61">
    <cfRule type="cellIs" dxfId="243" priority="350" operator="greaterThan">
      <formula>1</formula>
    </cfRule>
  </conditionalFormatting>
  <conditionalFormatting sqref="CK63:CL65">
    <cfRule type="cellIs" dxfId="242" priority="349" operator="greaterThan">
      <formula>1</formula>
    </cfRule>
  </conditionalFormatting>
  <conditionalFormatting sqref="CK67:CL68">
    <cfRule type="cellIs" dxfId="241" priority="348" operator="greaterThan">
      <formula>1</formula>
    </cfRule>
  </conditionalFormatting>
  <conditionalFormatting sqref="CK70:CL72">
    <cfRule type="cellIs" dxfId="240" priority="347" operator="greaterThan">
      <formula>1</formula>
    </cfRule>
  </conditionalFormatting>
  <conditionalFormatting sqref="CK75:CL81">
    <cfRule type="cellIs" dxfId="239" priority="366" operator="greaterThan">
      <formula>1</formula>
    </cfRule>
  </conditionalFormatting>
  <conditionalFormatting sqref="CK83:CL89">
    <cfRule type="cellIs" dxfId="238" priority="367" operator="greaterThan">
      <formula>1</formula>
    </cfRule>
  </conditionalFormatting>
  <conditionalFormatting sqref="CK91:CL97">
    <cfRule type="cellIs" dxfId="237" priority="365" operator="greaterThan">
      <formula>1</formula>
    </cfRule>
  </conditionalFormatting>
  <conditionalFormatting sqref="CK99:CL101">
    <cfRule type="cellIs" dxfId="236" priority="359" operator="greaterThan">
      <formula>1</formula>
    </cfRule>
  </conditionalFormatting>
  <conditionalFormatting sqref="CK112:CL122">
    <cfRule type="cellIs" dxfId="235" priority="360" operator="greaterThan">
      <formula>1</formula>
    </cfRule>
  </conditionalFormatting>
  <conditionalFormatting sqref="CK124:CL134">
    <cfRule type="cellIs" dxfId="234" priority="361" operator="greaterThan">
      <formula>1</formula>
    </cfRule>
  </conditionalFormatting>
  <conditionalFormatting sqref="CK136:CL137">
    <cfRule type="cellIs" dxfId="233" priority="362" operator="greaterThan">
      <formula>1</formula>
    </cfRule>
  </conditionalFormatting>
  <conditionalFormatting sqref="CK139:CL140">
    <cfRule type="cellIs" dxfId="232" priority="363" operator="greaterThan">
      <formula>1</formula>
    </cfRule>
  </conditionalFormatting>
  <conditionalFormatting sqref="CK168:CL172">
    <cfRule type="cellIs" dxfId="231" priority="364" operator="greaterThan">
      <formula>1</formula>
    </cfRule>
  </conditionalFormatting>
  <conditionalFormatting sqref="CK174:CL178">
    <cfRule type="cellIs" dxfId="230" priority="58" operator="greaterThan">
      <formula>1</formula>
    </cfRule>
  </conditionalFormatting>
  <conditionalFormatting sqref="CK192:CL194 CK205:CL206">
    <cfRule type="cellIs" dxfId="229" priority="369" operator="greaterThan">
      <formula>1</formula>
    </cfRule>
  </conditionalFormatting>
  <conditionalFormatting sqref="CK196:CL202">
    <cfRule type="cellIs" dxfId="228" priority="91" operator="greaterThan">
      <formula>1</formula>
    </cfRule>
  </conditionalFormatting>
  <conditionalFormatting sqref="CK208:CL214">
    <cfRule type="cellIs" dxfId="227" priority="124" operator="greaterThan">
      <formula>1</formula>
    </cfRule>
  </conditionalFormatting>
  <conditionalFormatting sqref="CL270">
    <cfRule type="cellIs" dxfId="226" priority="1237" operator="greaterThan">
      <formula>100%</formula>
    </cfRule>
  </conditionalFormatting>
  <conditionalFormatting sqref="CM272:CM273">
    <cfRule type="cellIs" dxfId="225" priority="8" operator="greaterThan">
      <formula>1</formula>
    </cfRule>
  </conditionalFormatting>
  <conditionalFormatting sqref="CN12:CO19">
    <cfRule type="cellIs" dxfId="224" priority="345" operator="greaterThan">
      <formula>1</formula>
    </cfRule>
  </conditionalFormatting>
  <conditionalFormatting sqref="CN23:CO25">
    <cfRule type="cellIs" dxfId="223" priority="335" operator="greaterThan">
      <formula>1</formula>
    </cfRule>
  </conditionalFormatting>
  <conditionalFormatting sqref="CN27:CO29">
    <cfRule type="cellIs" dxfId="222" priority="334" operator="greaterThan">
      <formula>1</formula>
    </cfRule>
  </conditionalFormatting>
  <conditionalFormatting sqref="CN31:CO35">
    <cfRule type="cellIs" dxfId="221" priority="333" operator="greaterThan">
      <formula>1</formula>
    </cfRule>
  </conditionalFormatting>
  <conditionalFormatting sqref="CN37:CO37">
    <cfRule type="cellIs" dxfId="220" priority="332" operator="greaterThan">
      <formula>1</formula>
    </cfRule>
  </conditionalFormatting>
  <conditionalFormatting sqref="CN39:CO39">
    <cfRule type="cellIs" dxfId="219" priority="331" operator="greaterThan">
      <formula>1</formula>
    </cfRule>
  </conditionalFormatting>
  <conditionalFormatting sqref="CN43:CO45">
    <cfRule type="cellIs" dxfId="218" priority="330" operator="greaterThan">
      <formula>1</formula>
    </cfRule>
  </conditionalFormatting>
  <conditionalFormatting sqref="CN47:CO49 CN51:CO53">
    <cfRule type="cellIs" dxfId="217" priority="329" operator="greaterThan">
      <formula>1</formula>
    </cfRule>
  </conditionalFormatting>
  <conditionalFormatting sqref="CN55:CO57">
    <cfRule type="cellIs" dxfId="216" priority="328" operator="greaterThan">
      <formula>1</formula>
    </cfRule>
  </conditionalFormatting>
  <conditionalFormatting sqref="CN59:CO61">
    <cfRule type="cellIs" dxfId="215" priority="327" operator="greaterThan">
      <formula>1</formula>
    </cfRule>
  </conditionalFormatting>
  <conditionalFormatting sqref="CN63:CO65">
    <cfRule type="cellIs" dxfId="214" priority="326" operator="greaterThan">
      <formula>1</formula>
    </cfRule>
  </conditionalFormatting>
  <conditionalFormatting sqref="CN67:CO68">
    <cfRule type="cellIs" dxfId="213" priority="325" operator="greaterThan">
      <formula>1</formula>
    </cfRule>
  </conditionalFormatting>
  <conditionalFormatting sqref="CN70:CO72">
    <cfRule type="cellIs" dxfId="212" priority="324" operator="greaterThan">
      <formula>1</formula>
    </cfRule>
  </conditionalFormatting>
  <conditionalFormatting sqref="CN75:CO81">
    <cfRule type="cellIs" dxfId="211" priority="343" operator="greaterThan">
      <formula>1</formula>
    </cfRule>
  </conditionalFormatting>
  <conditionalFormatting sqref="CN83:CO89">
    <cfRule type="cellIs" dxfId="210" priority="344" operator="greaterThan">
      <formula>1</formula>
    </cfRule>
  </conditionalFormatting>
  <conditionalFormatting sqref="CN91:CO97">
    <cfRule type="cellIs" dxfId="209" priority="342" operator="greaterThan">
      <formula>1</formula>
    </cfRule>
  </conditionalFormatting>
  <conditionalFormatting sqref="CN99:CO101">
    <cfRule type="cellIs" dxfId="208" priority="336" operator="greaterThan">
      <formula>1</formula>
    </cfRule>
  </conditionalFormatting>
  <conditionalFormatting sqref="CN112:CO122">
    <cfRule type="cellIs" dxfId="207" priority="337" operator="greaterThan">
      <formula>1</formula>
    </cfRule>
  </conditionalFormatting>
  <conditionalFormatting sqref="CN124:CO134">
    <cfRule type="cellIs" dxfId="206" priority="338" operator="greaterThan">
      <formula>1</formula>
    </cfRule>
  </conditionalFormatting>
  <conditionalFormatting sqref="CN136:CO137">
    <cfRule type="cellIs" dxfId="205" priority="339" operator="greaterThan">
      <formula>1</formula>
    </cfRule>
  </conditionalFormatting>
  <conditionalFormatting sqref="CN139:CO140">
    <cfRule type="cellIs" dxfId="204" priority="340" operator="greaterThan">
      <formula>1</formula>
    </cfRule>
  </conditionalFormatting>
  <conditionalFormatting sqref="CN168:CO172">
    <cfRule type="cellIs" dxfId="203" priority="341" operator="greaterThan">
      <formula>1</formula>
    </cfRule>
  </conditionalFormatting>
  <conditionalFormatting sqref="CN174:CO178">
    <cfRule type="cellIs" dxfId="202" priority="57" operator="greaterThan">
      <formula>1</formula>
    </cfRule>
  </conditionalFormatting>
  <conditionalFormatting sqref="CN192:CO194 CN205:CO206">
    <cfRule type="cellIs" dxfId="201" priority="346" operator="greaterThan">
      <formula>1</formula>
    </cfRule>
  </conditionalFormatting>
  <conditionalFormatting sqref="CN196:CO202">
    <cfRule type="cellIs" dxfId="200" priority="90" operator="greaterThan">
      <formula>1</formula>
    </cfRule>
  </conditionalFormatting>
  <conditionalFormatting sqref="CN208:CO214">
    <cfRule type="cellIs" dxfId="199" priority="123" operator="greaterThan">
      <formula>1</formula>
    </cfRule>
  </conditionalFormatting>
  <conditionalFormatting sqref="CO270">
    <cfRule type="cellIs" dxfId="198" priority="1213" operator="greaterThan">
      <formula>100%</formula>
    </cfRule>
  </conditionalFormatting>
  <conditionalFormatting sqref="CP272:CP273">
    <cfRule type="cellIs" dxfId="197" priority="7" operator="greaterThan">
      <formula>1</formula>
    </cfRule>
  </conditionalFormatting>
  <conditionalFormatting sqref="CQ12:CR19">
    <cfRule type="cellIs" dxfId="196" priority="322" operator="greaterThan">
      <formula>1</formula>
    </cfRule>
  </conditionalFormatting>
  <conditionalFormatting sqref="CQ23:CR25">
    <cfRule type="cellIs" dxfId="195" priority="312" operator="greaterThan">
      <formula>1</formula>
    </cfRule>
  </conditionalFormatting>
  <conditionalFormatting sqref="CQ27:CR29">
    <cfRule type="cellIs" dxfId="194" priority="311" operator="greaterThan">
      <formula>1</formula>
    </cfRule>
  </conditionalFormatting>
  <conditionalFormatting sqref="CQ31:CR35">
    <cfRule type="cellIs" dxfId="193" priority="310" operator="greaterThan">
      <formula>1</formula>
    </cfRule>
  </conditionalFormatting>
  <conditionalFormatting sqref="CQ37:CR37">
    <cfRule type="cellIs" dxfId="192" priority="309" operator="greaterThan">
      <formula>1</formula>
    </cfRule>
  </conditionalFormatting>
  <conditionalFormatting sqref="CQ39:CR39">
    <cfRule type="cellIs" dxfId="191" priority="308" operator="greaterThan">
      <formula>1</formula>
    </cfRule>
  </conditionalFormatting>
  <conditionalFormatting sqref="CQ43:CR45">
    <cfRule type="cellIs" dxfId="190" priority="307" operator="greaterThan">
      <formula>1</formula>
    </cfRule>
  </conditionalFormatting>
  <conditionalFormatting sqref="CQ47:CR49 CQ51:CR53">
    <cfRule type="cellIs" dxfId="189" priority="306" operator="greaterThan">
      <formula>1</formula>
    </cfRule>
  </conditionalFormatting>
  <conditionalFormatting sqref="CQ55:CR57">
    <cfRule type="cellIs" dxfId="188" priority="305" operator="greaterThan">
      <formula>1</formula>
    </cfRule>
  </conditionalFormatting>
  <conditionalFormatting sqref="CQ59:CR61">
    <cfRule type="cellIs" dxfId="187" priority="304" operator="greaterThan">
      <formula>1</formula>
    </cfRule>
  </conditionalFormatting>
  <conditionalFormatting sqref="CQ63:CR65">
    <cfRule type="cellIs" dxfId="186" priority="303" operator="greaterThan">
      <formula>1</formula>
    </cfRule>
  </conditionalFormatting>
  <conditionalFormatting sqref="CQ67:CR68">
    <cfRule type="cellIs" dxfId="185" priority="302" operator="greaterThan">
      <formula>1</formula>
    </cfRule>
  </conditionalFormatting>
  <conditionalFormatting sqref="CQ70:CR72">
    <cfRule type="cellIs" dxfId="184" priority="301" operator="greaterThan">
      <formula>1</formula>
    </cfRule>
  </conditionalFormatting>
  <conditionalFormatting sqref="CQ75:CR81">
    <cfRule type="cellIs" dxfId="183" priority="320" operator="greaterThan">
      <formula>1</formula>
    </cfRule>
  </conditionalFormatting>
  <conditionalFormatting sqref="CQ83:CR89">
    <cfRule type="cellIs" dxfId="182" priority="321" operator="greaterThan">
      <formula>1</formula>
    </cfRule>
  </conditionalFormatting>
  <conditionalFormatting sqref="CQ91:CR97">
    <cfRule type="cellIs" dxfId="181" priority="319" operator="greaterThan">
      <formula>1</formula>
    </cfRule>
  </conditionalFormatting>
  <conditionalFormatting sqref="CQ99:CR101">
    <cfRule type="cellIs" dxfId="180" priority="313" operator="greaterThan">
      <formula>1</formula>
    </cfRule>
  </conditionalFormatting>
  <conditionalFormatting sqref="CQ112:CR122">
    <cfRule type="cellIs" dxfId="179" priority="314" operator="greaterThan">
      <formula>1</formula>
    </cfRule>
  </conditionalFormatting>
  <conditionalFormatting sqref="CQ124:CR134">
    <cfRule type="cellIs" dxfId="178" priority="315" operator="greaterThan">
      <formula>1</formula>
    </cfRule>
  </conditionalFormatting>
  <conditionalFormatting sqref="CQ136:CR137">
    <cfRule type="cellIs" dxfId="177" priority="316" operator="greaterThan">
      <formula>1</formula>
    </cfRule>
  </conditionalFormatting>
  <conditionalFormatting sqref="CQ139:CR140">
    <cfRule type="cellIs" dxfId="176" priority="317" operator="greaterThan">
      <formula>1</formula>
    </cfRule>
  </conditionalFormatting>
  <conditionalFormatting sqref="CQ168:CR172">
    <cfRule type="cellIs" dxfId="175" priority="318" operator="greaterThan">
      <formula>1</formula>
    </cfRule>
  </conditionalFormatting>
  <conditionalFormatting sqref="CQ174:CR178">
    <cfRule type="cellIs" dxfId="174" priority="56" operator="greaterThan">
      <formula>1</formula>
    </cfRule>
  </conditionalFormatting>
  <conditionalFormatting sqref="CQ192:CR194 CQ205:CR206">
    <cfRule type="cellIs" dxfId="173" priority="323" operator="greaterThan">
      <formula>1</formula>
    </cfRule>
  </conditionalFormatting>
  <conditionalFormatting sqref="CQ196:CR202">
    <cfRule type="cellIs" dxfId="172" priority="89" operator="greaterThan">
      <formula>1</formula>
    </cfRule>
  </conditionalFormatting>
  <conditionalFormatting sqref="CQ208:CR214">
    <cfRule type="cellIs" dxfId="171" priority="122" operator="greaterThan">
      <formula>1</formula>
    </cfRule>
  </conditionalFormatting>
  <conditionalFormatting sqref="CR270">
    <cfRule type="cellIs" dxfId="170" priority="1189" operator="greaterThan">
      <formula>100%</formula>
    </cfRule>
  </conditionalFormatting>
  <conditionalFormatting sqref="CS272:CS273">
    <cfRule type="cellIs" dxfId="169" priority="6" operator="greaterThan">
      <formula>1</formula>
    </cfRule>
  </conditionalFormatting>
  <conditionalFormatting sqref="CT12:CU19">
    <cfRule type="cellIs" dxfId="168" priority="299" operator="greaterThan">
      <formula>1</formula>
    </cfRule>
  </conditionalFormatting>
  <conditionalFormatting sqref="CT23:CU25">
    <cfRule type="cellIs" dxfId="167" priority="289" operator="greaterThan">
      <formula>1</formula>
    </cfRule>
  </conditionalFormatting>
  <conditionalFormatting sqref="CT27:CU29">
    <cfRule type="cellIs" dxfId="166" priority="288" operator="greaterThan">
      <formula>1</formula>
    </cfRule>
  </conditionalFormatting>
  <conditionalFormatting sqref="CT31:CU35">
    <cfRule type="cellIs" dxfId="165" priority="287" operator="greaterThan">
      <formula>1</formula>
    </cfRule>
  </conditionalFormatting>
  <conditionalFormatting sqref="CT37:CU37">
    <cfRule type="cellIs" dxfId="164" priority="286" operator="greaterThan">
      <formula>1</formula>
    </cfRule>
  </conditionalFormatting>
  <conditionalFormatting sqref="CT39:CU39">
    <cfRule type="cellIs" dxfId="163" priority="285" operator="greaterThan">
      <formula>1</formula>
    </cfRule>
  </conditionalFormatting>
  <conditionalFormatting sqref="CT43:CU45">
    <cfRule type="cellIs" dxfId="162" priority="284" operator="greaterThan">
      <formula>1</formula>
    </cfRule>
  </conditionalFormatting>
  <conditionalFormatting sqref="CT47:CU49 CT51:CU53">
    <cfRule type="cellIs" dxfId="161" priority="283" operator="greaterThan">
      <formula>1</formula>
    </cfRule>
  </conditionalFormatting>
  <conditionalFormatting sqref="CT55:CU57">
    <cfRule type="cellIs" dxfId="160" priority="282" operator="greaterThan">
      <formula>1</formula>
    </cfRule>
  </conditionalFormatting>
  <conditionalFormatting sqref="CT59:CU61">
    <cfRule type="cellIs" dxfId="159" priority="281" operator="greaterThan">
      <formula>1</formula>
    </cfRule>
  </conditionalFormatting>
  <conditionalFormatting sqref="CT63:CU65">
    <cfRule type="cellIs" dxfId="158" priority="280" operator="greaterThan">
      <formula>1</formula>
    </cfRule>
  </conditionalFormatting>
  <conditionalFormatting sqref="CT67:CU68">
    <cfRule type="cellIs" dxfId="157" priority="279" operator="greaterThan">
      <formula>1</formula>
    </cfRule>
  </conditionalFormatting>
  <conditionalFormatting sqref="CT70:CU72">
    <cfRule type="cellIs" dxfId="156" priority="278" operator="greaterThan">
      <formula>1</formula>
    </cfRule>
  </conditionalFormatting>
  <conditionalFormatting sqref="CT75:CU81">
    <cfRule type="cellIs" dxfId="155" priority="297" operator="greaterThan">
      <formula>1</formula>
    </cfRule>
  </conditionalFormatting>
  <conditionalFormatting sqref="CT83:CU89">
    <cfRule type="cellIs" dxfId="154" priority="298" operator="greaterThan">
      <formula>1</formula>
    </cfRule>
  </conditionalFormatting>
  <conditionalFormatting sqref="CT91:CU97">
    <cfRule type="cellIs" dxfId="153" priority="296" operator="greaterThan">
      <formula>1</formula>
    </cfRule>
  </conditionalFormatting>
  <conditionalFormatting sqref="CT99:CU101">
    <cfRule type="cellIs" dxfId="152" priority="290" operator="greaterThan">
      <formula>1</formula>
    </cfRule>
  </conditionalFormatting>
  <conditionalFormatting sqref="CT112:CU122">
    <cfRule type="cellIs" dxfId="151" priority="291" operator="greaterThan">
      <formula>1</formula>
    </cfRule>
  </conditionalFormatting>
  <conditionalFormatting sqref="CT124:CU134">
    <cfRule type="cellIs" dxfId="150" priority="292" operator="greaterThan">
      <formula>1</formula>
    </cfRule>
  </conditionalFormatting>
  <conditionalFormatting sqref="CT136:CU137">
    <cfRule type="cellIs" dxfId="149" priority="293" operator="greaterThan">
      <formula>1</formula>
    </cfRule>
  </conditionalFormatting>
  <conditionalFormatting sqref="CT139:CU140">
    <cfRule type="cellIs" dxfId="148" priority="294" operator="greaterThan">
      <formula>1</formula>
    </cfRule>
  </conditionalFormatting>
  <conditionalFormatting sqref="CT168:CU172">
    <cfRule type="cellIs" dxfId="147" priority="295" operator="greaterThan">
      <formula>1</formula>
    </cfRule>
  </conditionalFormatting>
  <conditionalFormatting sqref="CT174:CU178">
    <cfRule type="cellIs" dxfId="146" priority="55" operator="greaterThan">
      <formula>1</formula>
    </cfRule>
  </conditionalFormatting>
  <conditionalFormatting sqref="CT192:CU194 CT205:CU206">
    <cfRule type="cellIs" dxfId="145" priority="300" operator="greaterThan">
      <formula>1</formula>
    </cfRule>
  </conditionalFormatting>
  <conditionalFormatting sqref="CT196:CU202">
    <cfRule type="cellIs" dxfId="144" priority="88" operator="greaterThan">
      <formula>1</formula>
    </cfRule>
  </conditionalFormatting>
  <conditionalFormatting sqref="CT208:CU214">
    <cfRule type="cellIs" dxfId="143" priority="121" operator="greaterThan">
      <formula>1</formula>
    </cfRule>
  </conditionalFormatting>
  <conditionalFormatting sqref="CU270">
    <cfRule type="cellIs" dxfId="142" priority="1165" operator="greaterThan">
      <formula>100%</formula>
    </cfRule>
  </conditionalFormatting>
  <conditionalFormatting sqref="CV272:CV273">
    <cfRule type="cellIs" dxfId="141" priority="5" operator="greaterThan">
      <formula>1</formula>
    </cfRule>
  </conditionalFormatting>
  <conditionalFormatting sqref="CW12:CX19">
    <cfRule type="cellIs" dxfId="140" priority="276" operator="greaterThan">
      <formula>1</formula>
    </cfRule>
  </conditionalFormatting>
  <conditionalFormatting sqref="CW23:CX25">
    <cfRule type="cellIs" dxfId="139" priority="266" operator="greaterThan">
      <formula>1</formula>
    </cfRule>
  </conditionalFormatting>
  <conditionalFormatting sqref="CW27:CX29">
    <cfRule type="cellIs" dxfId="138" priority="265" operator="greaterThan">
      <formula>1</formula>
    </cfRule>
  </conditionalFormatting>
  <conditionalFormatting sqref="CW31:CX35">
    <cfRule type="cellIs" dxfId="137" priority="264" operator="greaterThan">
      <formula>1</formula>
    </cfRule>
  </conditionalFormatting>
  <conditionalFormatting sqref="CW37:CX37">
    <cfRule type="cellIs" dxfId="136" priority="263" operator="greaterThan">
      <formula>1</formula>
    </cfRule>
  </conditionalFormatting>
  <conditionalFormatting sqref="CW39:CX39">
    <cfRule type="cellIs" dxfId="135" priority="262" operator="greaterThan">
      <formula>1</formula>
    </cfRule>
  </conditionalFormatting>
  <conditionalFormatting sqref="CW43:CX45">
    <cfRule type="cellIs" dxfId="134" priority="261" operator="greaterThan">
      <formula>1</formula>
    </cfRule>
  </conditionalFormatting>
  <conditionalFormatting sqref="CW47:CX49 CW51:CX53">
    <cfRule type="cellIs" dxfId="133" priority="260" operator="greaterThan">
      <formula>1</formula>
    </cfRule>
  </conditionalFormatting>
  <conditionalFormatting sqref="CW55:CX57">
    <cfRule type="cellIs" dxfId="132" priority="259" operator="greaterThan">
      <formula>1</formula>
    </cfRule>
  </conditionalFormatting>
  <conditionalFormatting sqref="CW59:CX61">
    <cfRule type="cellIs" dxfId="131" priority="258" operator="greaterThan">
      <formula>1</formula>
    </cfRule>
  </conditionalFormatting>
  <conditionalFormatting sqref="CW63:CX65">
    <cfRule type="cellIs" dxfId="130" priority="257" operator="greaterThan">
      <formula>1</formula>
    </cfRule>
  </conditionalFormatting>
  <conditionalFormatting sqref="CW67:CX68">
    <cfRule type="cellIs" dxfId="129" priority="256" operator="greaterThan">
      <formula>1</formula>
    </cfRule>
  </conditionalFormatting>
  <conditionalFormatting sqref="CW70:CX72">
    <cfRule type="cellIs" dxfId="128" priority="255" operator="greaterThan">
      <formula>1</formula>
    </cfRule>
  </conditionalFormatting>
  <conditionalFormatting sqref="CW75:CX81">
    <cfRule type="cellIs" dxfId="127" priority="274" operator="greaterThan">
      <formula>1</formula>
    </cfRule>
  </conditionalFormatting>
  <conditionalFormatting sqref="CW83:CX89">
    <cfRule type="cellIs" dxfId="126" priority="275" operator="greaterThan">
      <formula>1</formula>
    </cfRule>
  </conditionalFormatting>
  <conditionalFormatting sqref="CW91:CX97">
    <cfRule type="cellIs" dxfId="125" priority="273" operator="greaterThan">
      <formula>1</formula>
    </cfRule>
  </conditionalFormatting>
  <conditionalFormatting sqref="CW99:CX101">
    <cfRule type="cellIs" dxfId="124" priority="267" operator="greaterThan">
      <formula>1</formula>
    </cfRule>
  </conditionalFormatting>
  <conditionalFormatting sqref="CW112:CX122">
    <cfRule type="cellIs" dxfId="123" priority="268" operator="greaterThan">
      <formula>1</formula>
    </cfRule>
  </conditionalFormatting>
  <conditionalFormatting sqref="CW124:CX134">
    <cfRule type="cellIs" dxfId="122" priority="269" operator="greaterThan">
      <formula>1</formula>
    </cfRule>
  </conditionalFormatting>
  <conditionalFormatting sqref="CW136:CX137">
    <cfRule type="cellIs" dxfId="121" priority="270" operator="greaterThan">
      <formula>1</formula>
    </cfRule>
  </conditionalFormatting>
  <conditionalFormatting sqref="CW139:CX140">
    <cfRule type="cellIs" dxfId="120" priority="271" operator="greaterThan">
      <formula>1</formula>
    </cfRule>
  </conditionalFormatting>
  <conditionalFormatting sqref="CW168:CX172">
    <cfRule type="cellIs" dxfId="119" priority="272" operator="greaterThan">
      <formula>1</formula>
    </cfRule>
  </conditionalFormatting>
  <conditionalFormatting sqref="CW174:CX178">
    <cfRule type="cellIs" dxfId="118" priority="54" operator="greaterThan">
      <formula>1</formula>
    </cfRule>
  </conditionalFormatting>
  <conditionalFormatting sqref="CW192:CX194 CW205:CX206">
    <cfRule type="cellIs" dxfId="117" priority="277" operator="greaterThan">
      <formula>1</formula>
    </cfRule>
  </conditionalFormatting>
  <conditionalFormatting sqref="CW196:CX202">
    <cfRule type="cellIs" dxfId="116" priority="87" operator="greaterThan">
      <formula>1</formula>
    </cfRule>
  </conditionalFormatting>
  <conditionalFormatting sqref="CW208:CX214">
    <cfRule type="cellIs" dxfId="115" priority="120" operator="greaterThan">
      <formula>1</formula>
    </cfRule>
  </conditionalFormatting>
  <conditionalFormatting sqref="CX270">
    <cfRule type="cellIs" dxfId="114" priority="1141" operator="greaterThan">
      <formula>100%</formula>
    </cfRule>
  </conditionalFormatting>
  <conditionalFormatting sqref="CY272:CY273">
    <cfRule type="cellIs" dxfId="113" priority="4" operator="greaterThan">
      <formula>1</formula>
    </cfRule>
  </conditionalFormatting>
  <conditionalFormatting sqref="CZ12:DA19">
    <cfRule type="cellIs" dxfId="112" priority="253" operator="greaterThan">
      <formula>1</formula>
    </cfRule>
  </conditionalFormatting>
  <conditionalFormatting sqref="CZ23:DA25">
    <cfRule type="cellIs" dxfId="111" priority="243" operator="greaterThan">
      <formula>1</formula>
    </cfRule>
  </conditionalFormatting>
  <conditionalFormatting sqref="CZ27:DA29">
    <cfRule type="cellIs" dxfId="110" priority="242" operator="greaterThan">
      <formula>1</formula>
    </cfRule>
  </conditionalFormatting>
  <conditionalFormatting sqref="CZ31:DA35">
    <cfRule type="cellIs" dxfId="109" priority="241" operator="greaterThan">
      <formula>1</formula>
    </cfRule>
  </conditionalFormatting>
  <conditionalFormatting sqref="CZ37:DA37">
    <cfRule type="cellIs" dxfId="108" priority="240" operator="greaterThan">
      <formula>1</formula>
    </cfRule>
  </conditionalFormatting>
  <conditionalFormatting sqref="CZ39:DA39">
    <cfRule type="cellIs" dxfId="107" priority="239" operator="greaterThan">
      <formula>1</formula>
    </cfRule>
  </conditionalFormatting>
  <conditionalFormatting sqref="CZ43:DA45">
    <cfRule type="cellIs" dxfId="106" priority="238" operator="greaterThan">
      <formula>1</formula>
    </cfRule>
  </conditionalFormatting>
  <conditionalFormatting sqref="CZ47:DA49 CZ51:DA53">
    <cfRule type="cellIs" dxfId="105" priority="237" operator="greaterThan">
      <formula>1</formula>
    </cfRule>
  </conditionalFormatting>
  <conditionalFormatting sqref="CZ55:DA57">
    <cfRule type="cellIs" dxfId="104" priority="236" operator="greaterThan">
      <formula>1</formula>
    </cfRule>
  </conditionalFormatting>
  <conditionalFormatting sqref="CZ59:DA61">
    <cfRule type="cellIs" dxfId="103" priority="235" operator="greaterThan">
      <formula>1</formula>
    </cfRule>
  </conditionalFormatting>
  <conditionalFormatting sqref="CZ63:DA65">
    <cfRule type="cellIs" dxfId="102" priority="234" operator="greaterThan">
      <formula>1</formula>
    </cfRule>
  </conditionalFormatting>
  <conditionalFormatting sqref="CZ67:DA68">
    <cfRule type="cellIs" dxfId="101" priority="233" operator="greaterThan">
      <formula>1</formula>
    </cfRule>
  </conditionalFormatting>
  <conditionalFormatting sqref="CZ70:DA72">
    <cfRule type="cellIs" dxfId="100" priority="232" operator="greaterThan">
      <formula>1</formula>
    </cfRule>
  </conditionalFormatting>
  <conditionalFormatting sqref="CZ75:DA81">
    <cfRule type="cellIs" dxfId="99" priority="251" operator="greaterThan">
      <formula>1</formula>
    </cfRule>
  </conditionalFormatting>
  <conditionalFormatting sqref="CZ83:DA89">
    <cfRule type="cellIs" dxfId="98" priority="252" operator="greaterThan">
      <formula>1</formula>
    </cfRule>
  </conditionalFormatting>
  <conditionalFormatting sqref="CZ91:DA97">
    <cfRule type="cellIs" dxfId="97" priority="250" operator="greaterThan">
      <formula>1</formula>
    </cfRule>
  </conditionalFormatting>
  <conditionalFormatting sqref="CZ99:DA101">
    <cfRule type="cellIs" dxfId="96" priority="244" operator="greaterThan">
      <formula>1</formula>
    </cfRule>
  </conditionalFormatting>
  <conditionalFormatting sqref="CZ112:DA122">
    <cfRule type="cellIs" dxfId="95" priority="245" operator="greaterThan">
      <formula>1</formula>
    </cfRule>
  </conditionalFormatting>
  <conditionalFormatting sqref="CZ124:DA134">
    <cfRule type="cellIs" dxfId="94" priority="246" operator="greaterThan">
      <formula>1</formula>
    </cfRule>
  </conditionalFormatting>
  <conditionalFormatting sqref="CZ136:DA137">
    <cfRule type="cellIs" dxfId="93" priority="247" operator="greaterThan">
      <formula>1</formula>
    </cfRule>
  </conditionalFormatting>
  <conditionalFormatting sqref="CZ139:DA140">
    <cfRule type="cellIs" dxfId="92" priority="248" operator="greaterThan">
      <formula>1</formula>
    </cfRule>
  </conditionalFormatting>
  <conditionalFormatting sqref="CZ168:DA172">
    <cfRule type="cellIs" dxfId="91" priority="249" operator="greaterThan">
      <formula>1</formula>
    </cfRule>
  </conditionalFormatting>
  <conditionalFormatting sqref="CZ174:DA178">
    <cfRule type="cellIs" dxfId="90" priority="53" operator="greaterThan">
      <formula>1</formula>
    </cfRule>
  </conditionalFormatting>
  <conditionalFormatting sqref="CZ192:DA194">
    <cfRule type="cellIs" dxfId="89" priority="254" operator="greaterThan">
      <formula>1</formula>
    </cfRule>
  </conditionalFormatting>
  <conditionalFormatting sqref="CZ196:DA202">
    <cfRule type="cellIs" dxfId="88" priority="86" operator="greaterThan">
      <formula>1</formula>
    </cfRule>
  </conditionalFormatting>
  <conditionalFormatting sqref="CZ205:DA206">
    <cfRule type="cellIs" dxfId="87" priority="151" operator="greaterThan">
      <formula>1</formula>
    </cfRule>
  </conditionalFormatting>
  <conditionalFormatting sqref="CZ208:DA214">
    <cfRule type="cellIs" dxfId="86" priority="119" operator="greaterThan">
      <formula>1</formula>
    </cfRule>
  </conditionalFormatting>
  <conditionalFormatting sqref="DA270">
    <cfRule type="cellIs" dxfId="85" priority="1117" operator="greaterThan">
      <formula>100%</formula>
    </cfRule>
  </conditionalFormatting>
  <conditionalFormatting sqref="DB272:DB273">
    <cfRule type="cellIs" dxfId="84" priority="3" operator="greaterThan">
      <formula>1</formula>
    </cfRule>
  </conditionalFormatting>
  <conditionalFormatting sqref="DC12:DD19">
    <cfRule type="cellIs" dxfId="83" priority="230" operator="greaterThan">
      <formula>1</formula>
    </cfRule>
  </conditionalFormatting>
  <conditionalFormatting sqref="DC23:DD25">
    <cfRule type="cellIs" dxfId="82" priority="221" operator="greaterThan">
      <formula>1</formula>
    </cfRule>
  </conditionalFormatting>
  <conditionalFormatting sqref="DC27:DD29">
    <cfRule type="cellIs" dxfId="81" priority="220" operator="greaterThan">
      <formula>1</formula>
    </cfRule>
  </conditionalFormatting>
  <conditionalFormatting sqref="DC31:DD35">
    <cfRule type="cellIs" dxfId="80" priority="219" operator="greaterThan">
      <formula>1</formula>
    </cfRule>
  </conditionalFormatting>
  <conditionalFormatting sqref="DC37:DD37">
    <cfRule type="cellIs" dxfId="79" priority="218" operator="greaterThan">
      <formula>1</formula>
    </cfRule>
  </conditionalFormatting>
  <conditionalFormatting sqref="DC39:DD39">
    <cfRule type="cellIs" dxfId="78" priority="217" operator="greaterThan">
      <formula>1</formula>
    </cfRule>
  </conditionalFormatting>
  <conditionalFormatting sqref="DC43:DD45">
    <cfRule type="cellIs" dxfId="77" priority="216" operator="greaterThan">
      <formula>1</formula>
    </cfRule>
  </conditionalFormatting>
  <conditionalFormatting sqref="DC47:DD49 DC51:DD53">
    <cfRule type="cellIs" dxfId="76" priority="215" operator="greaterThan">
      <formula>1</formula>
    </cfRule>
  </conditionalFormatting>
  <conditionalFormatting sqref="DC55:DD57">
    <cfRule type="cellIs" dxfId="75" priority="214" operator="greaterThan">
      <formula>1</formula>
    </cfRule>
  </conditionalFormatting>
  <conditionalFormatting sqref="DC59:DD61">
    <cfRule type="cellIs" dxfId="74" priority="213" operator="greaterThan">
      <formula>1</formula>
    </cfRule>
  </conditionalFormatting>
  <conditionalFormatting sqref="DC63:DD65">
    <cfRule type="cellIs" dxfId="73" priority="212" operator="greaterThan">
      <formula>1</formula>
    </cfRule>
  </conditionalFormatting>
  <conditionalFormatting sqref="DC67:DD68">
    <cfRule type="cellIs" dxfId="72" priority="211" operator="greaterThan">
      <formula>1</formula>
    </cfRule>
  </conditionalFormatting>
  <conditionalFormatting sqref="DC70:DD72">
    <cfRule type="cellIs" dxfId="71" priority="210" operator="greaterThan">
      <formula>1</formula>
    </cfRule>
  </conditionalFormatting>
  <conditionalFormatting sqref="DC75:DD81">
    <cfRule type="cellIs" dxfId="70" priority="228" operator="greaterThan">
      <formula>1</formula>
    </cfRule>
  </conditionalFormatting>
  <conditionalFormatting sqref="DC83:DD89">
    <cfRule type="cellIs" dxfId="69" priority="229" operator="greaterThan">
      <formula>1</formula>
    </cfRule>
  </conditionalFormatting>
  <conditionalFormatting sqref="DC91:DD97">
    <cfRule type="cellIs" dxfId="68" priority="227" operator="greaterThan">
      <formula>1</formula>
    </cfRule>
  </conditionalFormatting>
  <conditionalFormatting sqref="DC99:DD101">
    <cfRule type="cellIs" dxfId="67" priority="222" operator="greaterThan">
      <formula>1</formula>
    </cfRule>
  </conditionalFormatting>
  <conditionalFormatting sqref="DC112:DD122">
    <cfRule type="cellIs" dxfId="66" priority="223" operator="greaterThan">
      <formula>1</formula>
    </cfRule>
  </conditionalFormatting>
  <conditionalFormatting sqref="DC124:DD134">
    <cfRule type="cellIs" dxfId="65" priority="224" operator="greaterThan">
      <formula>1</formula>
    </cfRule>
  </conditionalFormatting>
  <conditionalFormatting sqref="DC136:DD137">
    <cfRule type="cellIs" dxfId="64" priority="225" operator="greaterThan">
      <formula>1</formula>
    </cfRule>
  </conditionalFormatting>
  <conditionalFormatting sqref="DC139:DD140">
    <cfRule type="cellIs" dxfId="63" priority="226" operator="greaterThan">
      <formula>1</formula>
    </cfRule>
  </conditionalFormatting>
  <conditionalFormatting sqref="DC168:DD172">
    <cfRule type="cellIs" dxfId="62" priority="154" operator="greaterThan">
      <formula>1</formula>
    </cfRule>
  </conditionalFormatting>
  <conditionalFormatting sqref="DC174:DD178">
    <cfRule type="cellIs" dxfId="61" priority="52" operator="greaterThan">
      <formula>1</formula>
    </cfRule>
  </conditionalFormatting>
  <conditionalFormatting sqref="DC192:DD194">
    <cfRule type="cellIs" dxfId="60" priority="231" operator="greaterThan">
      <formula>1</formula>
    </cfRule>
  </conditionalFormatting>
  <conditionalFormatting sqref="DC196:DD202">
    <cfRule type="cellIs" dxfId="59" priority="85" operator="greaterThan">
      <formula>1</formula>
    </cfRule>
  </conditionalFormatting>
  <conditionalFormatting sqref="DC205:DD206">
    <cfRule type="cellIs" dxfId="58" priority="150" operator="greaterThan">
      <formula>1</formula>
    </cfRule>
  </conditionalFormatting>
  <conditionalFormatting sqref="DC208:DD214">
    <cfRule type="cellIs" dxfId="57" priority="118" operator="greaterThan">
      <formula>1</formula>
    </cfRule>
  </conditionalFormatting>
  <conditionalFormatting sqref="DD270">
    <cfRule type="cellIs" dxfId="56" priority="1094" operator="greaterThan">
      <formula>100%</formula>
    </cfRule>
  </conditionalFormatting>
  <conditionalFormatting sqref="DE272:DE273">
    <cfRule type="cellIs" dxfId="55" priority="2" operator="greaterThan">
      <formula>1</formula>
    </cfRule>
  </conditionalFormatting>
  <conditionalFormatting sqref="DF12:DG19">
    <cfRule type="cellIs" dxfId="54" priority="208" operator="greaterThan">
      <formula>1</formula>
    </cfRule>
  </conditionalFormatting>
  <conditionalFormatting sqref="DF23:DG25">
    <cfRule type="cellIs" dxfId="53" priority="199" operator="greaterThan">
      <formula>1</formula>
    </cfRule>
  </conditionalFormatting>
  <conditionalFormatting sqref="DF27:DG29">
    <cfRule type="cellIs" dxfId="52" priority="198" operator="greaterThan">
      <formula>1</formula>
    </cfRule>
  </conditionalFormatting>
  <conditionalFormatting sqref="DF31:DG35">
    <cfRule type="cellIs" dxfId="51" priority="197" operator="greaterThan">
      <formula>1</formula>
    </cfRule>
  </conditionalFormatting>
  <conditionalFormatting sqref="DF37:DG37">
    <cfRule type="cellIs" dxfId="50" priority="196" operator="greaterThan">
      <formula>1</formula>
    </cfRule>
  </conditionalFormatting>
  <conditionalFormatting sqref="DF39:DG39">
    <cfRule type="cellIs" dxfId="49" priority="195" operator="greaterThan">
      <formula>1</formula>
    </cfRule>
  </conditionalFormatting>
  <conditionalFormatting sqref="DF43:DG45">
    <cfRule type="cellIs" dxfId="48" priority="194" operator="greaterThan">
      <formula>1</formula>
    </cfRule>
  </conditionalFormatting>
  <conditionalFormatting sqref="DF47:DG49 DF51:DG53">
    <cfRule type="cellIs" dxfId="47" priority="193" operator="greaterThan">
      <formula>1</formula>
    </cfRule>
  </conditionalFormatting>
  <conditionalFormatting sqref="DF55:DG57">
    <cfRule type="cellIs" dxfId="46" priority="192" operator="greaterThan">
      <formula>1</formula>
    </cfRule>
  </conditionalFormatting>
  <conditionalFormatting sqref="DF59:DG61">
    <cfRule type="cellIs" dxfId="45" priority="191" operator="greaterThan">
      <formula>1</formula>
    </cfRule>
  </conditionalFormatting>
  <conditionalFormatting sqref="DF63:DG65">
    <cfRule type="cellIs" dxfId="44" priority="190" operator="greaterThan">
      <formula>1</formula>
    </cfRule>
  </conditionalFormatting>
  <conditionalFormatting sqref="DF67:DG68">
    <cfRule type="cellIs" dxfId="43" priority="189" operator="greaterThan">
      <formula>1</formula>
    </cfRule>
  </conditionalFormatting>
  <conditionalFormatting sqref="DF70:DG72">
    <cfRule type="cellIs" dxfId="42" priority="188" operator="greaterThan">
      <formula>1</formula>
    </cfRule>
  </conditionalFormatting>
  <conditionalFormatting sqref="DF75:DG81">
    <cfRule type="cellIs" dxfId="41" priority="206" operator="greaterThan">
      <formula>1</formula>
    </cfRule>
  </conditionalFormatting>
  <conditionalFormatting sqref="DF83:DG89">
    <cfRule type="cellIs" dxfId="40" priority="207" operator="greaterThan">
      <formula>1</formula>
    </cfRule>
  </conditionalFormatting>
  <conditionalFormatting sqref="DF91:DG97">
    <cfRule type="cellIs" dxfId="39" priority="205" operator="greaterThan">
      <formula>1</formula>
    </cfRule>
  </conditionalFormatting>
  <conditionalFormatting sqref="DF99:DG101">
    <cfRule type="cellIs" dxfId="38" priority="200" operator="greaterThan">
      <formula>1</formula>
    </cfRule>
  </conditionalFormatting>
  <conditionalFormatting sqref="DF112:DG122">
    <cfRule type="cellIs" dxfId="37" priority="201" operator="greaterThan">
      <formula>1</formula>
    </cfRule>
  </conditionalFormatting>
  <conditionalFormatting sqref="DF124:DG134">
    <cfRule type="cellIs" dxfId="36" priority="202" operator="greaterThan">
      <formula>1</formula>
    </cfRule>
  </conditionalFormatting>
  <conditionalFormatting sqref="DF136:DG137">
    <cfRule type="cellIs" dxfId="35" priority="203" operator="greaterThan">
      <formula>1</formula>
    </cfRule>
  </conditionalFormatting>
  <conditionalFormatting sqref="DF139:DG140">
    <cfRule type="cellIs" dxfId="34" priority="204" operator="greaterThan">
      <formula>1</formula>
    </cfRule>
  </conditionalFormatting>
  <conditionalFormatting sqref="DF168:DG172">
    <cfRule type="cellIs" dxfId="33" priority="153" operator="greaterThan">
      <formula>1</formula>
    </cfRule>
  </conditionalFormatting>
  <conditionalFormatting sqref="DF174:DG178">
    <cfRule type="cellIs" dxfId="32" priority="51" operator="greaterThan">
      <formula>1</formula>
    </cfRule>
  </conditionalFormatting>
  <conditionalFormatting sqref="DF192:DG194 DF205:DG206">
    <cfRule type="cellIs" dxfId="31" priority="209" operator="greaterThan">
      <formula>1</formula>
    </cfRule>
  </conditionalFormatting>
  <conditionalFormatting sqref="DF196:DG202">
    <cfRule type="cellIs" dxfId="30" priority="84" operator="greaterThan">
      <formula>1</formula>
    </cfRule>
  </conditionalFormatting>
  <conditionalFormatting sqref="DF208:DG214">
    <cfRule type="cellIs" dxfId="29" priority="116" operator="greaterThan">
      <formula>1</formula>
    </cfRule>
  </conditionalFormatting>
  <conditionalFormatting sqref="DG270">
    <cfRule type="cellIs" dxfId="28" priority="1071" operator="greaterThan">
      <formula>100%</formula>
    </cfRule>
  </conditionalFormatting>
  <conditionalFormatting sqref="DH272:DH273">
    <cfRule type="cellIs" dxfId="27" priority="1" operator="greaterThan">
      <formula>1</formula>
    </cfRule>
  </conditionalFormatting>
  <conditionalFormatting sqref="DI12:DJ19">
    <cfRule type="cellIs" dxfId="26" priority="186" operator="greaterThan">
      <formula>1</formula>
    </cfRule>
  </conditionalFormatting>
  <conditionalFormatting sqref="DI23:DJ25">
    <cfRule type="cellIs" dxfId="25" priority="177" operator="greaterThan">
      <formula>1</formula>
    </cfRule>
  </conditionalFormatting>
  <conditionalFormatting sqref="DI27:DJ29">
    <cfRule type="cellIs" dxfId="24" priority="176" operator="greaterThan">
      <formula>1</formula>
    </cfRule>
  </conditionalFormatting>
  <conditionalFormatting sqref="DI31:DJ35">
    <cfRule type="cellIs" dxfId="23" priority="175" operator="greaterThan">
      <formula>1</formula>
    </cfRule>
  </conditionalFormatting>
  <conditionalFormatting sqref="DI37:DJ37">
    <cfRule type="cellIs" dxfId="22" priority="174" operator="greaterThan">
      <formula>1</formula>
    </cfRule>
  </conditionalFormatting>
  <conditionalFormatting sqref="DI39:DJ39">
    <cfRule type="cellIs" dxfId="21" priority="173" operator="greaterThan">
      <formula>1</formula>
    </cfRule>
  </conditionalFormatting>
  <conditionalFormatting sqref="DI43:DJ45">
    <cfRule type="cellIs" dxfId="20" priority="172" operator="greaterThan">
      <formula>1</formula>
    </cfRule>
  </conditionalFormatting>
  <conditionalFormatting sqref="DI47:DJ49 DI51:DJ53">
    <cfRule type="cellIs" dxfId="19" priority="171" operator="greaterThan">
      <formula>1</formula>
    </cfRule>
  </conditionalFormatting>
  <conditionalFormatting sqref="DI55:DJ57">
    <cfRule type="cellIs" dxfId="18" priority="170" operator="greaterThan">
      <formula>1</formula>
    </cfRule>
  </conditionalFormatting>
  <conditionalFormatting sqref="DI59:DJ61">
    <cfRule type="cellIs" dxfId="17" priority="169" operator="greaterThan">
      <formula>1</formula>
    </cfRule>
  </conditionalFormatting>
  <conditionalFormatting sqref="DI63:DJ65">
    <cfRule type="cellIs" dxfId="16" priority="168" operator="greaterThan">
      <formula>1</formula>
    </cfRule>
  </conditionalFormatting>
  <conditionalFormatting sqref="DI67:DJ68">
    <cfRule type="cellIs" dxfId="15" priority="167" operator="greaterThan">
      <formula>1</formula>
    </cfRule>
  </conditionalFormatting>
  <conditionalFormatting sqref="DI70:DJ72">
    <cfRule type="cellIs" dxfId="14" priority="166" operator="greaterThan">
      <formula>1</formula>
    </cfRule>
  </conditionalFormatting>
  <conditionalFormatting sqref="DI75:DJ81">
    <cfRule type="cellIs" dxfId="13" priority="184" operator="greaterThan">
      <formula>1</formula>
    </cfRule>
  </conditionalFormatting>
  <conditionalFormatting sqref="DI83:DJ89">
    <cfRule type="cellIs" dxfId="12" priority="185" operator="greaterThan">
      <formula>1</formula>
    </cfRule>
  </conditionalFormatting>
  <conditionalFormatting sqref="DI91:DJ97">
    <cfRule type="cellIs" dxfId="11" priority="183" operator="greaterThan">
      <formula>1</formula>
    </cfRule>
  </conditionalFormatting>
  <conditionalFormatting sqref="DI99:DJ101">
    <cfRule type="cellIs" dxfId="10" priority="178" operator="greaterThan">
      <formula>1</formula>
    </cfRule>
  </conditionalFormatting>
  <conditionalFormatting sqref="DI112:DJ122">
    <cfRule type="cellIs" dxfId="9" priority="179" operator="greaterThan">
      <formula>1</formula>
    </cfRule>
  </conditionalFormatting>
  <conditionalFormatting sqref="DI124:DJ134">
    <cfRule type="cellIs" dxfId="8" priority="180" operator="greaterThan">
      <formula>1</formula>
    </cfRule>
  </conditionalFormatting>
  <conditionalFormatting sqref="DI136:DJ137">
    <cfRule type="cellIs" dxfId="7" priority="181" operator="greaterThan">
      <formula>1</formula>
    </cfRule>
  </conditionalFormatting>
  <conditionalFormatting sqref="DI139:DJ140">
    <cfRule type="cellIs" dxfId="6" priority="182" operator="greaterThan">
      <formula>1</formula>
    </cfRule>
  </conditionalFormatting>
  <conditionalFormatting sqref="DI168:DJ172">
    <cfRule type="cellIs" dxfId="5" priority="152" operator="greaterThan">
      <formula>1</formula>
    </cfRule>
  </conditionalFormatting>
  <conditionalFormatting sqref="DI174:DJ178">
    <cfRule type="cellIs" dxfId="4" priority="50" operator="greaterThan">
      <formula>1</formula>
    </cfRule>
  </conditionalFormatting>
  <conditionalFormatting sqref="DI192:DJ194 DI205:DJ206">
    <cfRule type="cellIs" dxfId="3" priority="187" operator="greaterThan">
      <formula>1</formula>
    </cfRule>
  </conditionalFormatting>
  <conditionalFormatting sqref="DI196:DJ202">
    <cfRule type="cellIs" dxfId="2" priority="83" operator="greaterThan">
      <formula>1</formula>
    </cfRule>
  </conditionalFormatting>
  <conditionalFormatting sqref="DI208:DJ214">
    <cfRule type="cellIs" dxfId="1" priority="117" operator="greaterThan">
      <formula>1</formula>
    </cfRule>
  </conditionalFormatting>
  <conditionalFormatting sqref="DJ270">
    <cfRule type="cellIs" dxfId="0" priority="1048" operator="greaterThan">
      <formula>100%</formula>
    </cfRule>
  </conditionalFormatting>
  <pageMargins left="0.5" right="0.5" top="0.5" bottom="0.5" header="0" footer="0"/>
  <pageSetup paperSize="9" scale="85"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45B5FF-C950-492D-A3D7-9D5D4CB2AE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6</vt:i4>
      </vt:variant>
      <vt:variant>
        <vt:lpstr>Intervalos Nomeados</vt:lpstr>
      </vt:variant>
      <vt:variant>
        <vt:i4>4</vt:i4>
      </vt:variant>
    </vt:vector>
  </HeadingPairs>
  <TitlesOfParts>
    <vt:vector size="10" baseType="lpstr">
      <vt:lpstr>CONFIG</vt:lpstr>
      <vt:lpstr>CAPA MEDIÇÃO</vt:lpstr>
      <vt:lpstr>CARTA DE ENTREGA</vt:lpstr>
      <vt:lpstr>RESUM.</vt:lpstr>
      <vt:lpstr>EAP DE MEDIÇÃO</vt:lpstr>
      <vt:lpstr>CRONOGRAMA DE METAS</vt:lpstr>
      <vt:lpstr>'CAPA MEDIÇÃO'!Area_de_impressao</vt:lpstr>
      <vt:lpstr>'CARTA DE ENTREGA'!Area_de_impressao</vt:lpstr>
      <vt:lpstr>RESUM.!Area_de_impressao</vt:lpstr>
      <vt:lpstr>RESUM.!Titulos_de_impressao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2025-07-11T14:16:40Z</dcterms:created>
  <dcterms:modified xsi:type="dcterms:W3CDTF">2026-05-11T18:31:43Z</dcterms:modified>
</cp:coreProperties>
</file>